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smartinez\Documents\Ser-2017\Esfe 2017\Formatos Entrega Cta. Publica 2017\UTEQ Formatos Cta. Publica ESFE Anual 2017\"/>
    </mc:Choice>
  </mc:AlternateContent>
  <bookViews>
    <workbookView xWindow="120" yWindow="30" windowWidth="15180" windowHeight="8580" tabRatio="806" activeTab="3"/>
  </bookViews>
  <sheets>
    <sheet name="1- REL. BIENES INMUEBLES" sheetId="37" r:id="rId1"/>
    <sheet name="2- REL. RELA. BIENES MUEBLES " sheetId="36" r:id="rId2"/>
    <sheet name="3- Relacion Cta Bancarias" sheetId="35" r:id="rId3"/>
    <sheet name="4-11INF. DEL EJERC. Y DESTINO R" sheetId="38" r:id="rId4"/>
    <sheet name="5- REL SUBS Y DON" sheetId="29" r:id="rId5"/>
    <sheet name="6- FONDOS FIJOS" sheetId="1" r:id="rId6"/>
    <sheet name="7.BANCOS E INVERSIONES" sheetId="39" r:id="rId7"/>
    <sheet name="8- CONCILIACIONES" sheetId="18" r:id="rId8"/>
    <sheet name="9- Derecho a Recibir Efec y Eq" sheetId="3" r:id="rId9"/>
    <sheet name="10 ACTIVO NO CIRCUL" sheetId="19" r:id="rId10"/>
    <sheet name="11 PADRON INMOBILIARIO" sheetId="7" r:id="rId11"/>
    <sheet name="12 PASIVO CIRC." sheetId="11" r:id="rId12"/>
    <sheet name="13 REP. APLIC. REC. FED." sheetId="20" r:id="rId13"/>
    <sheet name="14 REL ACTAS ORG." sheetId="24" r:id="rId14"/>
    <sheet name="15 PLANTILLA PERSONAL" sheetId="23" r:id="rId15"/>
    <sheet name="16 Cont. Adq.y Prest " sheetId="22" r:id="rId16"/>
    <sheet name="17CONT. ADJUD." sheetId="21" r:id="rId17"/>
    <sheet name="18- MANUALES" sheetId="28" r:id="rId18"/>
    <sheet name="19- REL DE ING." sheetId="27" r:id="rId19"/>
    <sheet name="20-COPIA CONCILIACION REC. PEE" sheetId="26" r:id="rId20"/>
    <sheet name="21- CLASF. OBJ GTO" sheetId="25" r:id="rId21"/>
    <sheet name="22 CATALOGO CTAS Plan d ctas" sheetId="33" r:id="rId22"/>
    <sheet name="23 TABULADOR S Y S AUT" sheetId="32" r:id="rId23"/>
    <sheet name="24- BALANZA COMP" sheetId="31" r:id="rId24"/>
  </sheets>
  <definedNames>
    <definedName name="_xlnm._FilterDatabase" localSheetId="21" hidden="1">'22 CATALOGO CTAS Plan d ctas'!$A$4:$I$1001</definedName>
    <definedName name="_xlnm._FilterDatabase" localSheetId="7" hidden="1">'8- CONCILIACIONES'!$B$5:$I$83</definedName>
    <definedName name="_xlnm.Print_Area" localSheetId="0">'1- REL. BIENES INMUEBLES'!$A$6:$C$66</definedName>
    <definedName name="_xlnm.Print_Area" localSheetId="9">'10 ACTIVO NO CIRCUL'!$B$1:$N$133</definedName>
    <definedName name="_xlnm.Print_Area" localSheetId="10">'11 PADRON INMOBILIARIO'!$B$1:$K$59</definedName>
    <definedName name="_xlnm.Print_Area" localSheetId="11">'12 PASIVO CIRC.'!$A$1:$F$64</definedName>
    <definedName name="_xlnm.Print_Area" localSheetId="12">'13 REP. APLIC. REC. FED.'!$B$1:$I$33</definedName>
    <definedName name="_xlnm.Print_Area" localSheetId="13">'14 REL ACTAS ORG.'!$B$1:$F$29</definedName>
    <definedName name="_xlnm.Print_Area" localSheetId="14">'15 PLANTILLA PERSONAL'!$B$1:$F$51</definedName>
    <definedName name="_xlnm.Print_Area" localSheetId="15">'16 Cont. Adq.y Prest '!$B$2:$N$61</definedName>
    <definedName name="_xlnm.Print_Area" localSheetId="16">'17CONT. ADJUD.'!$B$1:$M$22</definedName>
    <definedName name="_xlnm.Print_Area" localSheetId="17">'18- MANUALES'!$B$1:$G$28</definedName>
    <definedName name="_xlnm.Print_Area" localSheetId="18">'19- REL DE ING.'!$B$1:$C$218</definedName>
    <definedName name="_xlnm.Print_Area" localSheetId="1">'2- REL. RELA. BIENES MUEBLES '!$A$2:$D$13179</definedName>
    <definedName name="_xlnm.Print_Area" localSheetId="22">'23 TABULADOR S Y S AUT'!$A$2:$C$73</definedName>
    <definedName name="_xlnm.Print_Area" localSheetId="2">'3- Relacion Cta Bancarias'!$A$1:$C$49</definedName>
    <definedName name="_xlnm.Print_Area" localSheetId="3">'4-11INF. DEL EJERC. Y DESTINO R'!$B$2:$F$28</definedName>
    <definedName name="_xlnm.Print_Area" localSheetId="4">'5- REL SUBS Y DON'!$B$2:$H$33</definedName>
    <definedName name="_xlnm.Print_Area" localSheetId="5">'6- FONDOS FIJOS'!$A$1:$G$24</definedName>
    <definedName name="_xlnm.Print_Area" localSheetId="6">'7.BANCOS E INVERSIONES'!$A$1:$F$123</definedName>
    <definedName name="_xlnm.Print_Area" localSheetId="7">'8- CONCILIACIONES'!$B$1:$I$88</definedName>
    <definedName name="_xlnm.Print_Area" localSheetId="8">'9- Derecho a Recibir Efec y Eq'!$A$1:$G$72</definedName>
    <definedName name="OLE_LINK1" localSheetId="5">'6- FONDOS FIJOS'!#REF!</definedName>
    <definedName name="_xlnm.Print_Titles" localSheetId="9">'10 ACTIVO NO CIRCUL'!$1:$4</definedName>
    <definedName name="_xlnm.Print_Titles" localSheetId="15">'16 Cont. Adq.y Prest '!$2:$5</definedName>
    <definedName name="_xlnm.Print_Titles" localSheetId="18">'19- REL DE ING.'!$1:$4</definedName>
    <definedName name="_xlnm.Print_Titles" localSheetId="1">'2- REL. RELA. BIENES MUEBLES '!$2:$6</definedName>
    <definedName name="_xlnm.Print_Titles" localSheetId="6">'7.BANCOS E INVERSIONES'!$1:$3</definedName>
    <definedName name="_xlnm.Print_Titles" localSheetId="7">'8- CONCILIACIONES'!$1:$6</definedName>
    <definedName name="_xlnm.Print_Titles" localSheetId="8">'9- Derecho a Recibir Efec y Eq'!$1:$4</definedName>
  </definedNames>
  <calcPr calcId="152511"/>
</workbook>
</file>

<file path=xl/calcChain.xml><?xml version="1.0" encoding="utf-8"?>
<calcChain xmlns="http://schemas.openxmlformats.org/spreadsheetml/2006/main">
  <c r="F19" i="38" l="1"/>
  <c r="F18" i="38"/>
  <c r="F17" i="38"/>
  <c r="F16" i="38"/>
  <c r="F15" i="38"/>
  <c r="F14" i="38"/>
  <c r="F13" i="38"/>
  <c r="F12" i="38"/>
  <c r="E11" i="38"/>
  <c r="F11" i="38" s="1"/>
  <c r="F10" i="38"/>
  <c r="F9" i="38"/>
  <c r="F8" i="38"/>
  <c r="F7" i="38"/>
  <c r="H82" i="18" l="1"/>
  <c r="G82" i="18"/>
  <c r="F82" i="18"/>
  <c r="E82" i="18"/>
  <c r="I81" i="18"/>
  <c r="I82" i="18" s="1"/>
  <c r="I80" i="18"/>
  <c r="I79" i="18"/>
  <c r="I78" i="18"/>
  <c r="I77" i="18"/>
  <c r="I76" i="18"/>
  <c r="I75" i="18"/>
  <c r="I74" i="18"/>
  <c r="I73" i="18"/>
  <c r="I72" i="18"/>
  <c r="I71" i="18"/>
  <c r="I70" i="18"/>
  <c r="I69" i="18"/>
  <c r="I68" i="18"/>
  <c r="I67" i="18"/>
  <c r="I66" i="18"/>
  <c r="I65" i="18"/>
  <c r="I64" i="18"/>
  <c r="I63" i="18"/>
  <c r="I62" i="18"/>
  <c r="I61" i="18"/>
  <c r="I60" i="18"/>
  <c r="I59" i="18"/>
  <c r="I58" i="18"/>
  <c r="I57" i="18"/>
  <c r="I52" i="18"/>
  <c r="I51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I12" i="18"/>
  <c r="I11" i="18"/>
  <c r="I10" i="18"/>
  <c r="I34" i="18"/>
  <c r="H31" i="18"/>
  <c r="G31" i="18"/>
  <c r="F31" i="18"/>
  <c r="E31" i="18"/>
  <c r="D31" i="18"/>
  <c r="I9" i="18"/>
  <c r="I31" i="18" l="1"/>
  <c r="B2" i="39"/>
  <c r="F117" i="39"/>
  <c r="F109" i="39"/>
  <c r="F45" i="39"/>
  <c r="F24" i="39"/>
  <c r="F118" i="39" l="1"/>
  <c r="C56" i="32" l="1"/>
  <c r="C55" i="32"/>
  <c r="C54" i="32"/>
  <c r="C53" i="32"/>
  <c r="C52" i="32"/>
  <c r="C51" i="32"/>
  <c r="C50" i="32"/>
  <c r="C49" i="32"/>
  <c r="C48" i="32"/>
  <c r="H25" i="20" l="1"/>
  <c r="F25" i="20"/>
  <c r="E25" i="20"/>
  <c r="D25" i="20"/>
  <c r="G24" i="20"/>
  <c r="G23" i="20"/>
  <c r="I23" i="20" s="1"/>
  <c r="G22" i="20"/>
  <c r="I22" i="20" s="1"/>
  <c r="G21" i="20"/>
  <c r="I21" i="20" s="1"/>
  <c r="G20" i="20"/>
  <c r="I20" i="20" s="1"/>
  <c r="G19" i="20"/>
  <c r="I19" i="20" s="1"/>
  <c r="G18" i="20"/>
  <c r="I18" i="20" s="1"/>
  <c r="G17" i="20"/>
  <c r="I17" i="20" s="1"/>
  <c r="G16" i="20"/>
  <c r="I16" i="20" s="1"/>
  <c r="G15" i="20"/>
  <c r="I15" i="20" s="1"/>
  <c r="G14" i="20"/>
  <c r="I14" i="20" s="1"/>
  <c r="G13" i="20"/>
  <c r="I13" i="20" s="1"/>
  <c r="G12" i="20"/>
  <c r="I12" i="20" s="1"/>
  <c r="G11" i="20"/>
  <c r="I11" i="20" s="1"/>
  <c r="G10" i="20"/>
  <c r="I10" i="20" s="1"/>
  <c r="G9" i="20"/>
  <c r="I9" i="20" s="1"/>
  <c r="G8" i="20"/>
  <c r="I8" i="20" s="1"/>
  <c r="G7" i="20"/>
  <c r="I7" i="20" s="1"/>
  <c r="I25" i="20" l="1"/>
  <c r="G25" i="20"/>
  <c r="N128" i="19" l="1"/>
  <c r="M9" i="19" l="1"/>
  <c r="M10" i="19"/>
  <c r="M11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43" i="19"/>
  <c r="M44" i="19"/>
  <c r="M45" i="19"/>
  <c r="M46" i="19"/>
  <c r="M47" i="19"/>
  <c r="M48" i="19"/>
  <c r="M49" i="19"/>
  <c r="M50" i="19"/>
  <c r="M51" i="19"/>
  <c r="M52" i="19"/>
  <c r="M53" i="19"/>
  <c r="M68" i="19" l="1"/>
  <c r="N8" i="19"/>
  <c r="M8" i="19"/>
  <c r="L8" i="19"/>
  <c r="K8" i="19"/>
  <c r="J8" i="19"/>
  <c r="I8" i="19"/>
  <c r="H8" i="19"/>
  <c r="G8" i="19"/>
  <c r="F8" i="19"/>
  <c r="E8" i="19"/>
  <c r="F16" i="29" l="1"/>
  <c r="F26" i="29" l="1"/>
  <c r="F852" i="31" l="1"/>
  <c r="F851" i="31"/>
  <c r="F850" i="31"/>
  <c r="F849" i="31"/>
  <c r="F848" i="31"/>
  <c r="F847" i="31"/>
  <c r="F843" i="31"/>
  <c r="F841" i="31"/>
  <c r="F840" i="31"/>
  <c r="E717" i="31"/>
  <c r="D717" i="31"/>
  <c r="C717" i="31"/>
  <c r="F716" i="31"/>
  <c r="F715" i="31"/>
  <c r="F714" i="31"/>
  <c r="F713" i="31"/>
  <c r="F712" i="31"/>
  <c r="F711" i="31"/>
  <c r="F710" i="31"/>
  <c r="F709" i="31"/>
  <c r="F708" i="31"/>
  <c r="F707" i="31"/>
  <c r="F706" i="31"/>
  <c r="F705" i="31"/>
  <c r="F704" i="31"/>
  <c r="F703" i="31"/>
  <c r="F702" i="31"/>
  <c r="F717" i="31" s="1"/>
  <c r="F682" i="31"/>
  <c r="E551" i="31"/>
  <c r="D551" i="31"/>
  <c r="C551" i="31"/>
  <c r="F550" i="31"/>
  <c r="F549" i="31"/>
  <c r="F548" i="31"/>
  <c r="F547" i="31"/>
  <c r="F546" i="31"/>
  <c r="F545" i="31"/>
  <c r="F544" i="31"/>
  <c r="F543" i="31"/>
  <c r="F542" i="31"/>
  <c r="F541" i="31"/>
  <c r="F540" i="31"/>
  <c r="F539" i="31"/>
  <c r="F538" i="31"/>
  <c r="F537" i="31"/>
  <c r="F536" i="31"/>
  <c r="F535" i="31"/>
  <c r="F534" i="31"/>
  <c r="F533" i="31"/>
  <c r="F532" i="31"/>
  <c r="F531" i="31"/>
  <c r="F530" i="31"/>
  <c r="F529" i="31"/>
  <c r="F528" i="31"/>
  <c r="F527" i="31"/>
  <c r="F526" i="31"/>
  <c r="F525" i="31"/>
  <c r="F524" i="31"/>
  <c r="F523" i="31"/>
  <c r="F522" i="31"/>
  <c r="F521" i="31"/>
  <c r="F520" i="31"/>
  <c r="F519" i="31"/>
  <c r="F518" i="31"/>
  <c r="F517" i="31"/>
  <c r="F516" i="31"/>
  <c r="F515" i="31"/>
  <c r="F514" i="31"/>
  <c r="F513" i="31"/>
  <c r="F512" i="31"/>
  <c r="F511" i="31"/>
  <c r="F510" i="31"/>
  <c r="F509" i="31"/>
  <c r="F508" i="31"/>
  <c r="F507" i="31"/>
  <c r="F551" i="31" s="1"/>
  <c r="F505" i="31"/>
  <c r="E503" i="31"/>
  <c r="D503" i="31"/>
  <c r="C503" i="31"/>
  <c r="F502" i="31"/>
  <c r="F501" i="31"/>
  <c r="F500" i="31"/>
  <c r="F499" i="31"/>
  <c r="F498" i="31"/>
  <c r="F497" i="31"/>
  <c r="F496" i="31"/>
  <c r="F495" i="31"/>
  <c r="F494" i="31"/>
  <c r="F493" i="31"/>
  <c r="F492" i="31"/>
  <c r="F491" i="31"/>
  <c r="F490" i="31"/>
  <c r="F489" i="31"/>
  <c r="F488" i="31"/>
  <c r="F487" i="31"/>
  <c r="F486" i="31"/>
  <c r="F485" i="31"/>
  <c r="F503" i="31" s="1"/>
  <c r="F482" i="31"/>
  <c r="F481" i="31"/>
  <c r="F479" i="31"/>
  <c r="E381" i="31"/>
  <c r="D381" i="31"/>
  <c r="C381" i="31"/>
  <c r="F380" i="31"/>
  <c r="F379" i="31"/>
  <c r="F381" i="31" s="1"/>
  <c r="E338" i="31"/>
  <c r="D338" i="31"/>
  <c r="C338" i="31"/>
  <c r="F333" i="31"/>
  <c r="F338" i="31" s="1"/>
  <c r="F325" i="31"/>
  <c r="F323" i="31"/>
  <c r="F321" i="31"/>
  <c r="F319" i="31"/>
  <c r="F225" i="31"/>
  <c r="F211" i="31"/>
  <c r="F209" i="31"/>
  <c r="F208" i="31"/>
  <c r="F4" i="31"/>
  <c r="N51" i="7"/>
  <c r="J54" i="7"/>
  <c r="J8" i="7"/>
  <c r="C11" i="37"/>
  <c r="A3" i="35" l="1"/>
  <c r="Q128" i="19" l="1"/>
  <c r="Q126" i="19"/>
  <c r="P9" i="19"/>
  <c r="F22" i="38" l="1"/>
  <c r="F21" i="38"/>
  <c r="F20" i="38"/>
  <c r="D13171" i="36" l="1"/>
  <c r="C58" i="37"/>
  <c r="M94" i="19"/>
  <c r="M93" i="19"/>
  <c r="M65" i="19"/>
  <c r="M64" i="19"/>
  <c r="M63" i="19"/>
  <c r="M62" i="19"/>
  <c r="M51" i="7" l="1"/>
  <c r="I56" i="18"/>
  <c r="F47" i="29" l="1"/>
  <c r="H96" i="19" l="1"/>
  <c r="M70" i="19"/>
  <c r="M92" i="19" l="1"/>
  <c r="M91" i="19"/>
  <c r="M95" i="19"/>
  <c r="E51" i="11"/>
  <c r="E2" i="19" l="1"/>
  <c r="Q66" i="22" l="1"/>
  <c r="B3" i="21"/>
  <c r="B6" i="23"/>
  <c r="E84" i="19" l="1"/>
  <c r="E96" i="19"/>
  <c r="E100" i="19"/>
  <c r="E111" i="19"/>
  <c r="F84" i="19"/>
  <c r="F96" i="19"/>
  <c r="F100" i="19"/>
  <c r="F111" i="19"/>
  <c r="G84" i="19"/>
  <c r="G96" i="19"/>
  <c r="G100" i="19"/>
  <c r="G111" i="19"/>
  <c r="H84" i="19"/>
  <c r="H100" i="19"/>
  <c r="H111" i="19"/>
  <c r="I84" i="19"/>
  <c r="I96" i="19"/>
  <c r="I100" i="19"/>
  <c r="I111" i="19"/>
  <c r="J84" i="19"/>
  <c r="J96" i="19"/>
  <c r="J100" i="19"/>
  <c r="J111" i="19"/>
  <c r="K84" i="19"/>
  <c r="K96" i="19"/>
  <c r="K100" i="19"/>
  <c r="K111" i="19"/>
  <c r="L84" i="19"/>
  <c r="L96" i="19"/>
  <c r="L100" i="19"/>
  <c r="L111" i="19"/>
  <c r="M122" i="19"/>
  <c r="M123" i="19"/>
  <c r="M121" i="19"/>
  <c r="N84" i="19"/>
  <c r="N96" i="19"/>
  <c r="N100" i="19"/>
  <c r="N111" i="19"/>
  <c r="N124" i="19"/>
  <c r="M118" i="19"/>
  <c r="M119" i="19" s="1"/>
  <c r="M110" i="19"/>
  <c r="M109" i="19"/>
  <c r="M108" i="19"/>
  <c r="M107" i="19"/>
  <c r="M106" i="19"/>
  <c r="M105" i="19"/>
  <c r="M104" i="19"/>
  <c r="M103" i="19"/>
  <c r="M102" i="19"/>
  <c r="M99" i="19"/>
  <c r="M88" i="19"/>
  <c r="M89" i="19"/>
  <c r="M90" i="19"/>
  <c r="M83" i="19"/>
  <c r="M82" i="19"/>
  <c r="M81" i="19"/>
  <c r="M80" i="19"/>
  <c r="M79" i="19"/>
  <c r="M75" i="19"/>
  <c r="E66" i="19"/>
  <c r="E72" i="19"/>
  <c r="E76" i="19"/>
  <c r="F66" i="19"/>
  <c r="F72" i="19"/>
  <c r="F76" i="19"/>
  <c r="G66" i="19"/>
  <c r="G72" i="19"/>
  <c r="G76" i="19"/>
  <c r="H66" i="19"/>
  <c r="H72" i="19"/>
  <c r="H76" i="19"/>
  <c r="I66" i="19"/>
  <c r="I72" i="19"/>
  <c r="I76" i="19"/>
  <c r="J66" i="19"/>
  <c r="J72" i="19"/>
  <c r="J76" i="19"/>
  <c r="K66" i="19"/>
  <c r="K72" i="19"/>
  <c r="K76" i="19"/>
  <c r="L66" i="19"/>
  <c r="L72" i="19"/>
  <c r="L76" i="19"/>
  <c r="M98" i="19"/>
  <c r="M78" i="19"/>
  <c r="M74" i="19"/>
  <c r="M71" i="19"/>
  <c r="M69" i="19"/>
  <c r="S65" i="19"/>
  <c r="S62" i="19"/>
  <c r="F54" i="19"/>
  <c r="G54" i="19"/>
  <c r="H54" i="19"/>
  <c r="I54" i="19"/>
  <c r="J54" i="19"/>
  <c r="K54" i="19"/>
  <c r="L54" i="19"/>
  <c r="M7" i="19"/>
  <c r="N58" i="19"/>
  <c r="N66" i="19"/>
  <c r="N72" i="19"/>
  <c r="N76" i="19"/>
  <c r="N119" i="19"/>
  <c r="N126" i="19" s="1"/>
  <c r="E9" i="11"/>
  <c r="E11" i="11"/>
  <c r="E19" i="11"/>
  <c r="E18" i="11" s="1"/>
  <c r="E39" i="11"/>
  <c r="E43" i="11"/>
  <c r="E46" i="11"/>
  <c r="E48" i="11"/>
  <c r="E58" i="11"/>
  <c r="E56" i="11" s="1"/>
  <c r="E53" i="11"/>
  <c r="J56" i="18"/>
  <c r="K56" i="18" s="1"/>
  <c r="J38" i="18"/>
  <c r="K38" i="18" s="1"/>
  <c r="J36" i="18"/>
  <c r="K36" i="18" s="1"/>
  <c r="J35" i="18"/>
  <c r="K35" i="18" s="1"/>
  <c r="J34" i="18"/>
  <c r="K34" i="18" s="1"/>
  <c r="J10" i="18"/>
  <c r="K10" i="18" s="1"/>
  <c r="E119" i="19"/>
  <c r="E126" i="19" s="1"/>
  <c r="E58" i="19"/>
  <c r="R11" i="21"/>
  <c r="F30" i="3"/>
  <c r="F7" i="3"/>
  <c r="J48" i="7"/>
  <c r="J17" i="7"/>
  <c r="N58" i="7"/>
  <c r="N57" i="7"/>
  <c r="N56" i="7"/>
  <c r="N55" i="7"/>
  <c r="J19" i="7"/>
  <c r="N19" i="7" s="1"/>
  <c r="J22" i="7"/>
  <c r="N22" i="7" s="1"/>
  <c r="J33" i="7"/>
  <c r="N33" i="7" s="1"/>
  <c r="N52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2" i="7"/>
  <c r="N31" i="7"/>
  <c r="N30" i="7"/>
  <c r="N29" i="7"/>
  <c r="N28" i="7"/>
  <c r="N27" i="7"/>
  <c r="N26" i="7"/>
  <c r="N25" i="7"/>
  <c r="N24" i="7"/>
  <c r="N23" i="7"/>
  <c r="N21" i="7"/>
  <c r="N20" i="7"/>
  <c r="N18" i="7"/>
  <c r="N17" i="7"/>
  <c r="N16" i="7"/>
  <c r="N15" i="7"/>
  <c r="N14" i="7"/>
  <c r="N13" i="7"/>
  <c r="N12" i="7"/>
  <c r="N11" i="7"/>
  <c r="F32" i="3"/>
  <c r="D53" i="18"/>
  <c r="E53" i="18"/>
  <c r="F53" i="18"/>
  <c r="G53" i="18"/>
  <c r="H53" i="18"/>
  <c r="D82" i="18"/>
  <c r="F36" i="3"/>
  <c r="F55" i="3"/>
  <c r="H55" i="22"/>
  <c r="K119" i="19"/>
  <c r="K124" i="19"/>
  <c r="L58" i="19"/>
  <c r="L119" i="19"/>
  <c r="L124" i="19"/>
  <c r="F119" i="19"/>
  <c r="F124" i="19"/>
  <c r="A3" i="11"/>
  <c r="D3" i="7"/>
  <c r="M55" i="19"/>
  <c r="M56" i="19"/>
  <c r="M57" i="19"/>
  <c r="G119" i="19"/>
  <c r="H119" i="19"/>
  <c r="I119" i="19"/>
  <c r="J119" i="19"/>
  <c r="G124" i="19"/>
  <c r="H124" i="19"/>
  <c r="I124" i="19"/>
  <c r="J124" i="19"/>
  <c r="G126" i="19"/>
  <c r="H126" i="19"/>
  <c r="I126" i="19"/>
  <c r="C2" i="3"/>
  <c r="F46" i="3"/>
  <c r="C3" i="18"/>
  <c r="J8" i="18"/>
  <c r="K8" i="18" s="1"/>
  <c r="J9" i="18"/>
  <c r="K9" i="18" s="1"/>
  <c r="J32" i="18"/>
  <c r="J33" i="18"/>
  <c r="K33" i="18" s="1"/>
  <c r="J37" i="18"/>
  <c r="K37" i="18" s="1"/>
  <c r="J55" i="18"/>
  <c r="K55" i="18" s="1"/>
  <c r="G15" i="1"/>
  <c r="G83" i="18" l="1"/>
  <c r="M54" i="19"/>
  <c r="F126" i="19"/>
  <c r="I58" i="19"/>
  <c r="K126" i="19"/>
  <c r="J58" i="19"/>
  <c r="M76" i="19"/>
  <c r="M100" i="19"/>
  <c r="M124" i="19"/>
  <c r="M126" i="19" s="1"/>
  <c r="L126" i="19"/>
  <c r="F58" i="19"/>
  <c r="K58" i="19"/>
  <c r="G58" i="19"/>
  <c r="M111" i="19"/>
  <c r="H83" i="18"/>
  <c r="F83" i="18"/>
  <c r="E83" i="18"/>
  <c r="D83" i="18"/>
  <c r="N113" i="19"/>
  <c r="M72" i="19"/>
  <c r="F34" i="3"/>
  <c r="L113" i="19"/>
  <c r="L128" i="19" s="1"/>
  <c r="H113" i="19"/>
  <c r="G113" i="19"/>
  <c r="G128" i="19" s="1"/>
  <c r="I53" i="18"/>
  <c r="M58" i="19"/>
  <c r="E8" i="11"/>
  <c r="H58" i="19"/>
  <c r="J113" i="19"/>
  <c r="I113" i="19"/>
  <c r="F113" i="19"/>
  <c r="E113" i="19"/>
  <c r="E128" i="19" s="1"/>
  <c r="I83" i="18"/>
  <c r="I31" i="3"/>
  <c r="E38" i="11"/>
  <c r="K113" i="19"/>
  <c r="J126" i="19"/>
  <c r="F64" i="3"/>
  <c r="M66" i="19"/>
  <c r="M84" i="19"/>
  <c r="M96" i="19"/>
  <c r="I128" i="19" l="1"/>
  <c r="K128" i="19"/>
  <c r="H128" i="19"/>
  <c r="M113" i="19"/>
  <c r="M128" i="19" s="1"/>
  <c r="F128" i="19"/>
  <c r="E7" i="11"/>
  <c r="E60" i="11" s="1"/>
  <c r="J31" i="18"/>
  <c r="K31" i="18" s="1"/>
  <c r="K83" i="18"/>
  <c r="J128" i="19"/>
  <c r="J7" i="7"/>
  <c r="M8" i="7" s="1"/>
  <c r="N54" i="7"/>
</calcChain>
</file>

<file path=xl/sharedStrings.xml><?xml version="1.0" encoding="utf-8"?>
<sst xmlns="http://schemas.openxmlformats.org/spreadsheetml/2006/main" count="64398" uniqueCount="24140">
  <si>
    <t>UTEQ  Listado Valores Segemento</t>
  </si>
  <si>
    <t>OCT</t>
  </si>
  <si>
    <t>APOYO A PROGRAMA IMJUVE BECAS</t>
  </si>
  <si>
    <t>PLAN DE CUENTAS</t>
  </si>
  <si>
    <t>Descripción</t>
  </si>
  <si>
    <t>Sí</t>
  </si>
  <si>
    <t>ACTIVO</t>
  </si>
  <si>
    <t>EFECTIVO Y EQUIVALENTES</t>
  </si>
  <si>
    <t>CAJA</t>
  </si>
  <si>
    <t>FONDOS FIJOS DE CAJA</t>
  </si>
  <si>
    <t>DEPÓSITOS EN GARANTÍA</t>
  </si>
  <si>
    <t>DEPÓSITOS EN ADMINISTRACIÓN</t>
  </si>
  <si>
    <t>DEPÓSITOS CONTINGENTES</t>
  </si>
  <si>
    <t>OTROS EFECTIVOS Y EQUIVALENTES</t>
  </si>
  <si>
    <t>INVERSIONES A CORTO PLAZO</t>
  </si>
  <si>
    <t>DERECHOS POR COBRAR</t>
  </si>
  <si>
    <t>PRODUCTOS POR COBRAR</t>
  </si>
  <si>
    <t>APROVECHAMIENTOS POR COBRAR</t>
  </si>
  <si>
    <t>DEUDORES POR FONDOS ROTATORIOS</t>
  </si>
  <si>
    <t>INVENTARIOS</t>
  </si>
  <si>
    <t>PRODUCTOS TEXTILES TERMINADOS</t>
  </si>
  <si>
    <t>ALMACENES</t>
  </si>
  <si>
    <t>OTROS ACTIVOS CIRCULANTES</t>
  </si>
  <si>
    <t>VALORES EN GARANTÍA</t>
  </si>
  <si>
    <t>BIENES EN GARANTÍA</t>
  </si>
  <si>
    <t>BIENES DERIVADOS DE EMBARGOS</t>
  </si>
  <si>
    <t>BIENES DERIVADOS DE DECOMISOS</t>
  </si>
  <si>
    <t>R</t>
  </si>
  <si>
    <t>INFRAESTRUCTURA DE CARRETERAS</t>
  </si>
  <si>
    <t>INFRAESTRUCTURA PORTUARIA</t>
  </si>
  <si>
    <t>INFRAESTRUCTURA AEROPORTUARIA</t>
  </si>
  <si>
    <t>INFRAESTRUCTURA ELÉCTRICA</t>
  </si>
  <si>
    <t>N</t>
  </si>
  <si>
    <t>ÁRBOLES Y PLANTAS</t>
  </si>
  <si>
    <t>DETERIORO ACUMULADO DE BOVINOS</t>
  </si>
  <si>
    <t>DETERIORO ACUMULADO DE AVES</t>
  </si>
  <si>
    <t>S</t>
  </si>
  <si>
    <t>OTROS ACTIVOS DIFERIDOS</t>
  </si>
  <si>
    <t>OTROS ACTIVOS NO CIRCULANTES</t>
  </si>
  <si>
    <t>BIENES EN CONCESIÓN</t>
  </si>
  <si>
    <t>BIENES INMUEBLES EN COMODATO</t>
  </si>
  <si>
    <t>BIENES MUEBLES EN COMODATO</t>
  </si>
  <si>
    <t>O</t>
  </si>
  <si>
    <t>PROVISIONES A CORTO PLAZO</t>
  </si>
  <si>
    <t>C</t>
  </si>
  <si>
    <t>OTROS PASIVOS A CORTO PLAZO</t>
  </si>
  <si>
    <t>INGRESOS POR CLASIFICAR</t>
  </si>
  <si>
    <t>RECAUDACIÓN POR PARTICIPAR</t>
  </si>
  <si>
    <t>CONTINGENCIAS SOCIOECONOMICAS</t>
  </si>
  <si>
    <t>DEUDA PÚBLICA A LARGO PLAZO</t>
  </si>
  <si>
    <t>BIENES INTANGIBLES</t>
  </si>
  <si>
    <t>DONACIONES DE CAPITAL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</si>
  <si>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</si>
  <si>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</si>
  <si>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</si>
  <si>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</si>
  <si>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</si>
  <si>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</si>
  <si>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</si>
  <si>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</si>
  <si>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</si>
  <si>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CAMBIOS EN POLÍTICAS CONTABLES</t>
  </si>
  <si>
    <t>CAMBIOS POR ERRORES CONTABLES</t>
  </si>
  <si>
    <t>INGRESOS Y OTROS BENEFICIOS</t>
  </si>
  <si>
    <t>IMPUESTOS SOBRE LOS INGRESOS</t>
  </si>
  <si>
    <t>IMPUESTOS SOBRE EL PATRIMONIO</t>
  </si>
  <si>
    <t>IMPUESTOS AL COMERCIO EXTERIOR</t>
  </si>
  <si>
    <t>ACCESORIOS DE IMPUESTOS</t>
  </si>
  <si>
    <t>OTROS IMPUESTOS</t>
  </si>
  <si>
    <t>CUOTAS PARA EL SEGURO SOCIAL</t>
  </si>
  <si>
    <t>CONTRIBUCIONES DE MEJORAS</t>
  </si>
  <si>
    <t>DERECHOS A LOS HIDROCARBUROS</t>
  </si>
  <si>
    <t>ACCESORIOS DE DERECHOS</t>
  </si>
  <si>
    <t>OTROS DERECHOS</t>
  </si>
  <si>
    <t>PRODUCTOS DE TIPO CORRIENTE</t>
  </si>
  <si>
    <t>OTROS INGRESOS FINANCIEROS</t>
  </si>
  <si>
    <t>SERVICIOS BÁSICOS</t>
  </si>
  <si>
    <t>INTERESES DE LA DEUDA PÚBLICA</t>
  </si>
  <si>
    <t>GASTOS DE LA DEUDA PÚBLICA</t>
  </si>
  <si>
    <t>INVERSIÓN PÚBLICA</t>
  </si>
  <si>
    <t>CUENTAS DE ORDEN CONTABLES</t>
  </si>
  <si>
    <t>VALORES</t>
  </si>
  <si>
    <t>VALORES EN CUSTODIA</t>
  </si>
  <si>
    <t>CUSTODIA DE VALORES</t>
  </si>
  <si>
    <t>AVALES AUTORIZADOS</t>
  </si>
  <si>
    <t>AVALES FIRMADOS</t>
  </si>
  <si>
    <t>FIANZAS Y GARANTÍAS RECIBIDAS</t>
  </si>
  <si>
    <t>JUICIOS</t>
  </si>
  <si>
    <t>OTRAS CUENTAS DE ORDEN</t>
  </si>
  <si>
    <t>CONTROL Y SEGUIMIENTO</t>
  </si>
  <si>
    <t>SEGUIMIENTO Y CONTROL</t>
  </si>
  <si>
    <t>ALIMENTOS Y UTENSILIOS</t>
  </si>
  <si>
    <t>ING. PROPIOS</t>
  </si>
  <si>
    <t>RECURSO ESTATAL</t>
  </si>
  <si>
    <t>CHEQ/ TEF</t>
  </si>
  <si>
    <t>FED POR OTRO ORG</t>
  </si>
  <si>
    <t>BBVA BANCOMER FACUT 2014</t>
  </si>
  <si>
    <t>BBVA BANCOMER ANUIES 2013</t>
  </si>
  <si>
    <t>CHEQUES NO COBRADOS</t>
  </si>
  <si>
    <t>PASIVO</t>
  </si>
  <si>
    <t>ACTIVOS DIFERIDOS</t>
  </si>
  <si>
    <t>ACTIVO FIJO</t>
  </si>
  <si>
    <t>ANTICIPO A PROVEEDORES</t>
  </si>
  <si>
    <t>EQUIPO E INSTRUMENTAL MÉDICO Y DE LABORATORIO</t>
  </si>
  <si>
    <t>INSTRUMENTAL MEDICO Y DE LABORATORIO</t>
  </si>
  <si>
    <t>12440</t>
  </si>
  <si>
    <t>EQUIPO DE TRANSPORTE</t>
  </si>
  <si>
    <t xml:space="preserve">AUTOMÓVILES Y EQUIPO TERRESTRE        </t>
  </si>
  <si>
    <t xml:space="preserve">CARROCERÍAS Y REMOLQUES        </t>
  </si>
  <si>
    <t xml:space="preserve">EQUIPO AEROESPACIAL        </t>
  </si>
  <si>
    <t xml:space="preserve">EQUIPO FERROVIARIO        </t>
  </si>
  <si>
    <t xml:space="preserve">EMBARCACIONES        </t>
  </si>
  <si>
    <t xml:space="preserve">OTROS EQUIPOS DE TRANSPORTE        </t>
  </si>
  <si>
    <t>12450</t>
  </si>
  <si>
    <t>EQUIPO DE DEFENSA Y SEGURIDAD</t>
  </si>
  <si>
    <t>12460</t>
  </si>
  <si>
    <t>MAQUINARIA, OTROS EQUIPOS Y HERRAMIENTAS</t>
  </si>
  <si>
    <t xml:space="preserve">MAQUINARIA Y EQUIPO INDUSTRIAL        </t>
  </si>
  <si>
    <t xml:space="preserve">SISTEMAS DE AIRE ACONDICIONADO, CALEFACCIÓN Y DE REFRIGERACIÓN INDUSTRIAL Y COMERCIAL      </t>
  </si>
  <si>
    <t xml:space="preserve">EQUIPO DE COMUNICACIÓN Y TELECOMUNICACIÓN       </t>
  </si>
  <si>
    <t xml:space="preserve">EQUIPOS DE GENERACIÓN ELÉCTRICA, APARATOS Y ACCESORIOS ELÉCTRICOS       </t>
  </si>
  <si>
    <t xml:space="preserve">HERRAMIENTAS Y MÁQUINAS-HERRAMIENTA        </t>
  </si>
  <si>
    <t xml:space="preserve">OTROS EQUIPOS </t>
  </si>
  <si>
    <t>12470</t>
  </si>
  <si>
    <t>COLECCIONES, OBRAS DE ARTE Y OBJETOS VALIOSOS</t>
  </si>
  <si>
    <t>BIENES ARTÍSTICOS, CULTURALES Y CIENTÍFICOS</t>
  </si>
  <si>
    <t>OBJETOS DE VALOR</t>
  </si>
  <si>
    <t>12480</t>
  </si>
  <si>
    <t>ACTIVOS BIOLÓGICOS</t>
  </si>
  <si>
    <t xml:space="preserve">BOVINOS        </t>
  </si>
  <si>
    <t xml:space="preserve">PORCINOS        </t>
  </si>
  <si>
    <t xml:space="preserve">AVES        </t>
  </si>
  <si>
    <t xml:space="preserve">OVINOS Y CAPRINOS        </t>
  </si>
  <si>
    <t xml:space="preserve">PECES Y ACUICULTURA        </t>
  </si>
  <si>
    <t xml:space="preserve">EQUINOS        </t>
  </si>
  <si>
    <t xml:space="preserve">ESPECIES MENORES Y DE ZOOLÓGICO       </t>
  </si>
  <si>
    <t xml:space="preserve">ÁRBOLES Y PLANTAS </t>
  </si>
  <si>
    <t xml:space="preserve">OTROS ACTIVOS BIOLÓGICOS        </t>
  </si>
  <si>
    <t>12500</t>
  </si>
  <si>
    <t>ACTIVOS INTANGIBLES</t>
  </si>
  <si>
    <t>12510</t>
  </si>
  <si>
    <t>SOFTWARE</t>
  </si>
  <si>
    <t>12520</t>
  </si>
  <si>
    <t>PATENTES, MARCAS Y DERECHOS</t>
  </si>
  <si>
    <t xml:space="preserve">PATENTES        </t>
  </si>
  <si>
    <t xml:space="preserve">MARCAS        </t>
  </si>
  <si>
    <t xml:space="preserve">DERECHOS        </t>
  </si>
  <si>
    <t>MOBILIARIO Y EQUIPO DE ADMINISTRACION</t>
  </si>
  <si>
    <t xml:space="preserve">SOFTWARE    </t>
  </si>
  <si>
    <t xml:space="preserve">COLECCIONES, OBRAS DE ARTE Y OBJETOS VALIOSOS </t>
  </si>
  <si>
    <t xml:space="preserve">MAQUINARIA, OTROS EQUIPOS Y HERRAMIENTAS  </t>
  </si>
  <si>
    <t xml:space="preserve">EQUIPO DE TRANSPORTE  </t>
  </si>
  <si>
    <t>EQUIPO E INSTRUMENTAL MEDICO Y DE LABORATORIO</t>
  </si>
  <si>
    <t>PANTETES, MARCAS Y DERECHOS</t>
  </si>
  <si>
    <t>TOTAL DE BIENES MUEBLES</t>
  </si>
  <si>
    <t>TOTAL DE ACTIVOS INTANGIBLES</t>
  </si>
  <si>
    <t>FONDOS FIJOS</t>
  </si>
  <si>
    <t xml:space="preserve">     Fianza 6     Numero       Tipo</t>
  </si>
  <si>
    <t>Cuenta del gasto que se afectó</t>
  </si>
  <si>
    <t>MONTO TOTAL</t>
  </si>
  <si>
    <t>Indicar si es Licitación Pública, Invitación Restringida o Adjudicación Directa (por excepción autorizada en Comité)</t>
  </si>
  <si>
    <t>Señalar el programa, obra o servicio al que se aplica el recurso</t>
  </si>
  <si>
    <t>Describir el bien o servicio adquirido</t>
  </si>
  <si>
    <t>Indicar el origen del recurso: estatal, federal (en este caso especificar el ramo de acuerdo al PEF o convenio), u otro tipo.</t>
  </si>
  <si>
    <t>Señalar el lapso de tiempo por el cual se realizó el contrato</t>
  </si>
  <si>
    <t>Especificar No. de Fianza y tipo de fianza (de vicios ocultos, por anticipos, de cumplimiento, etc)</t>
  </si>
  <si>
    <t>Nota: En primer lugar se deberán listar todas las adquisiciones que se hayan realizado mediante la modalidad de Licitación Pública,</t>
  </si>
  <si>
    <t>Invitación Restringida y por último las compras mediante Adjudicación Directa a través del Comité de Adquisiciones</t>
  </si>
  <si>
    <t xml:space="preserve">BECAS SOCIOECONOMICAS Y ACADEMICAS </t>
  </si>
  <si>
    <t>APOYO ECONOMICO PARA PROYECTO</t>
  </si>
  <si>
    <t>NOMINA</t>
  </si>
  <si>
    <t>EMPLEADOS SINDICALIZADOS</t>
  </si>
  <si>
    <t>PRESTACION PREVISION SOCIAL EMPLEADOS SIDICALIZADOS</t>
  </si>
  <si>
    <t>PENSION</t>
  </si>
  <si>
    <t xml:space="preserve">PERSONAL UTEQ </t>
  </si>
  <si>
    <t>PRESTACION PERSONAL PENSION</t>
  </si>
  <si>
    <t>BAJAS QUE NO SON</t>
  </si>
  <si>
    <t>RECLASIFICACIONES ENTRE MISMAS CTAS</t>
  </si>
  <si>
    <t>MANUAL DE CONTABILIDAD UTEQ 2014</t>
  </si>
  <si>
    <t>BBVA BANCOMER PIFI 2013</t>
  </si>
  <si>
    <t>IMPORTE DE LOS MOVIMIENTOS POR TRANSFERENCIAS DE BIENES ENTRE CUENTAS.</t>
  </si>
  <si>
    <t>SUMA QUE DEBE CORRESPONDER AL SALDO MANIFESTADO EN EL ESTADO DE SITUACIÓN FINANCIERA.</t>
  </si>
  <si>
    <t xml:space="preserve">DEPRECIACION </t>
  </si>
  <si>
    <t>NUM.PLAN DE CTA (1)</t>
  </si>
  <si>
    <t>CONCEPTO   (2)</t>
  </si>
  <si>
    <t>INICIALES  (3)</t>
  </si>
  <si>
    <t>ALTAS DEL EJERCICIO (4)</t>
  </si>
  <si>
    <t>CARGO (7)</t>
  </si>
  <si>
    <t>ABONO (8)</t>
  </si>
  <si>
    <t>FINALES  (9)</t>
  </si>
  <si>
    <t>ACOMULADA (10)</t>
  </si>
  <si>
    <t>PASIVO    CIRCULANTE</t>
  </si>
  <si>
    <t>HOJA MEMBRETADA DE LA ENTIDAD</t>
  </si>
  <si>
    <t>REPORTE DE APLICACIÓN DE RECURSOS POR PROGRAMAS FEDERALES</t>
  </si>
  <si>
    <t>NOMBRE DEL PROGRAMA,  FONDO  O CONVENIO:______________________________</t>
  </si>
  <si>
    <t>ORIGEN DEL RECURSO:_________________________________</t>
  </si>
  <si>
    <t>NO. DE CUENTA BANCARIA:______________________________</t>
  </si>
  <si>
    <t>NO. DE CUENTA</t>
  </si>
  <si>
    <t>CONCEPTO</t>
  </si>
  <si>
    <t>SUBTOTAL</t>
  </si>
  <si>
    <t>IMPORTE</t>
  </si>
  <si>
    <t>CONTABLE</t>
  </si>
  <si>
    <t>SALDO EN BANCOS AL INICIO DEL PERIODO</t>
  </si>
  <si>
    <t>MAS:</t>
  </si>
  <si>
    <t>RECURSOS RECIBIDOS DURANTE EL PERIODO</t>
  </si>
  <si>
    <t>INTERES GENERADOS EN EL PERIODO</t>
  </si>
  <si>
    <t>RECURSOS DISPONIBLES AL CIERRE DEL PERIODO</t>
  </si>
  <si>
    <t>A</t>
  </si>
  <si>
    <t>MENOS:</t>
  </si>
  <si>
    <t>EJERCIDO EN EL PERIODO</t>
  </si>
  <si>
    <t>B</t>
  </si>
  <si>
    <t>TOTAL (DISPONIBLE - EJERCIDO)</t>
  </si>
  <si>
    <t>C = (A - B)</t>
  </si>
  <si>
    <t>SALDO EN BANCOS AL CIERRE DEL PERIODO</t>
  </si>
  <si>
    <t>D</t>
  </si>
  <si>
    <t xml:space="preserve">DIFERENCIA  </t>
  </si>
  <si>
    <t>E = (C - D)</t>
  </si>
  <si>
    <t>INTEGRACIÓN DE LA DIFERENCIA:</t>
  </si>
  <si>
    <t xml:space="preserve">  -  ORIGENES</t>
  </si>
  <si>
    <t xml:space="preserve">  -  APLICACIONES</t>
  </si>
  <si>
    <t xml:space="preserve">                                          </t>
  </si>
  <si>
    <t>__________________________</t>
  </si>
  <si>
    <t>Saldo inicial en bancos en su caso por recurso  específico antes de la recepción del recurso en el periodo</t>
  </si>
  <si>
    <t>Importe del recurso recibido en el periodo que se informa</t>
  </si>
  <si>
    <t>En caso de que los recursos hayan generado intereses anotar el importe de estos</t>
  </si>
  <si>
    <t>Disponible de recursos para ejercer en el periodo que se informa</t>
  </si>
  <si>
    <t>Recurso ejercido cargado en resultados durante el periodo que se informa (detallar cuentas).</t>
  </si>
  <si>
    <t>Importe que queda por ejercer al cierre del periodo que se informa</t>
  </si>
  <si>
    <t>Saldo de la cuenta bancaria al cierre del periodo que se informa</t>
  </si>
  <si>
    <t>Disminuciones de activo y aumentos de pasivo, en su caso</t>
  </si>
  <si>
    <t>Aumentos de activo y disminuciones de pasivo, en su caso</t>
  </si>
  <si>
    <t>Nota:  esta conciliación de recursos deberá especificar claramente la siguiente información:</t>
  </si>
  <si>
    <t xml:space="preserve"> -  En caso de que los Recursos sean mixtos señalar el porcentaje de participación.</t>
  </si>
  <si>
    <t xml:space="preserve"> -  Señalar el ramo del que provienen los recurso de acuerdo al Presupuesto de Egresos de la Federación,  y/o si se trata de algún programa especial o convenio</t>
  </si>
  <si>
    <t xml:space="preserve"> -Señalar  y tener  a disposición las reglas de operación aplicables</t>
  </si>
  <si>
    <t xml:space="preserve"> -  Señalar los objetivos del Programa o convenio de conformidad con los beneficios alcanzados.</t>
  </si>
  <si>
    <t xml:space="preserve"> -  Indicar el o los beneficiarios.</t>
  </si>
  <si>
    <t>CONSECUTIVO</t>
  </si>
  <si>
    <t>FECHA DE LA SESION DEL ORGANO DE GOBIERNO</t>
  </si>
  <si>
    <t>TIPO DE SESION ( ORDINARIA / EXTRAORDINARIA )</t>
  </si>
  <si>
    <t>Fecha en la que se otorgo donativo o subsidio</t>
  </si>
  <si>
    <t>No de cheque</t>
  </si>
  <si>
    <t>Nombre de la persona fisica o moral que recibio el apoyo</t>
  </si>
  <si>
    <t>Monto del apoyo</t>
  </si>
  <si>
    <t>Descripcion detallada del beneficio</t>
  </si>
  <si>
    <t>Indicar el objetivo, programa o meta  autorizado , a la cual se aplico.</t>
  </si>
  <si>
    <t>Se deberán anexar copias de las actas relacionadas</t>
  </si>
  <si>
    <t>Plantilla de Personal Autorizada</t>
  </si>
  <si>
    <t>No. Nómina</t>
  </si>
  <si>
    <t>NOMBRE</t>
  </si>
  <si>
    <t>PUESTO</t>
  </si>
  <si>
    <t>SUELDO MENSUAL ANTES DE IMPTOS.</t>
  </si>
  <si>
    <t>COMPENSACION</t>
  </si>
  <si>
    <t>Nota:</t>
  </si>
  <si>
    <t xml:space="preserve"> - Esta plantilla será la que este vigente al cierre del periodo que se informa en la cuenta pública.</t>
  </si>
  <si>
    <t>MATERIALES Y SUMINISTROS</t>
  </si>
  <si>
    <t>SEGURIDAD SOCIAL</t>
  </si>
  <si>
    <t>FORMATO LIBRE ORACLE</t>
  </si>
  <si>
    <t>EDIFICIO DE NANO TECNOLOGIA 2 NIVELES</t>
  </si>
  <si>
    <t>TODOS LOS REPORTES DE LOS PROGRAMAS SE ENCUENTRAN</t>
  </si>
  <si>
    <t>MANUAL DE PROCEDIMIENTOS ADMINISTRATIVOS DE LA SECRETARÍA DE ADMINISTRACIÓN Y FINANZAS CONFORME A LA CONAC</t>
  </si>
  <si>
    <r>
      <t>SI.</t>
    </r>
    <r>
      <rPr>
        <b/>
        <sz val="8"/>
        <rFont val="Arial"/>
        <family val="2"/>
      </rPr>
      <t xml:space="preserve">   Este manual es emitido por instrucción de la Universidad Tecnológica de Querétaro conforme a lo dispuesto por la Secretaria de Planeación y Finanzas y de acuerdo a las funciones y obligaciones que le confiere la Ley Orgánica de la Administración Pública del Estado de Querétaro y En el Marco de la Ley General de Contabilidad Gubernamental (Ley de Contabilidad), publicada en el Diario Oficial de la Federación el 31 de Diciembre del 2008</t>
    </r>
  </si>
  <si>
    <t>Tipo de Adquisición (1)</t>
  </si>
  <si>
    <t>Concepto (2)</t>
  </si>
  <si>
    <t>Programa a Aplicar (3)</t>
  </si>
  <si>
    <t>Origen del Recurso (4)</t>
  </si>
  <si>
    <t>Duración del Contrato (5)</t>
  </si>
  <si>
    <t>No. DE CONCURSO</t>
  </si>
  <si>
    <t>NOMBRE COMPLETO DE LA OBRA</t>
  </si>
  <si>
    <t>ORIGEN DE LOS RECURSOS          ( 1 )</t>
  </si>
  <si>
    <t>NUMERO DE OFICIO DE APROBACION</t>
  </si>
  <si>
    <t>MONTO APROBADO</t>
  </si>
  <si>
    <t xml:space="preserve"> MODALIDAD  DE  ADJUDICACION   ( ADJUDICACION DIRECTA, INVITACION, RESTRINGIDA, LICITACION PUBLICA  )</t>
  </si>
  <si>
    <t>FECHA DE ADJUDICACION      ( 2 )</t>
  </si>
  <si>
    <t>NUMERO DE CONTRATO</t>
  </si>
  <si>
    <t>MONTO DEL CONTRATO</t>
  </si>
  <si>
    <t>NOMBRE DEL CONTRATISTA O PRESTADOR DE SERVICIOS</t>
  </si>
  <si>
    <t xml:space="preserve">    PLAZO DE EJECUCION                                                       INICIO        TERMINO</t>
  </si>
  <si>
    <t>En esta columna se debera indicar el origen del concurso:Estatal, Propio, Federal ( en este caso, especificar el ramo, fondo o convenio de acuerdo al PEF), u otro tipo</t>
  </si>
  <si>
    <t>En esta columna de debera indicar la fecha de adjudicacion según el acta de fallo</t>
  </si>
  <si>
    <t>ANEXO 4.14</t>
  </si>
  <si>
    <t>T I P O  ( S o  d )</t>
  </si>
  <si>
    <t>FECHA</t>
  </si>
  <si>
    <t>BENEFICIARIO</t>
  </si>
  <si>
    <t>BENEFICIO ECONOMICO O SOCIAL</t>
  </si>
  <si>
    <t>OBJETIVO PROGRAMA O META A LA QUE SE APLICO</t>
  </si>
  <si>
    <t>ESTADIAS</t>
  </si>
  <si>
    <t>VARIOS</t>
  </si>
  <si>
    <t>ALUMNOS DE UTEQ</t>
  </si>
  <si>
    <t>PAGO ESTADIAS ECONOMICAS</t>
  </si>
  <si>
    <t>BRINDAR RECURSOS ECONOMICO APOYO A SUS PRACTICAS PROFESIONALES</t>
  </si>
  <si>
    <t>BECAS</t>
  </si>
  <si>
    <t>HSBC FIDEICOMISO PROMEP 2</t>
  </si>
  <si>
    <t>EDIFICIO DE NANOTECNOLOGIA 2 NIVELES</t>
  </si>
  <si>
    <t>REFERENCIA DE CADA UNA DE ELLAS, DESGLOSARLAS Y SUMARIZAR LOS SUBTOTALES.</t>
  </si>
  <si>
    <t>No. EN EL</t>
  </si>
  <si>
    <t xml:space="preserve">NOMBRE DE CADA UNO DE LOS PROVEEDORES, ACREEDORES, ETC. </t>
  </si>
  <si>
    <t>MOTIVO POR EL QUE SE ORIGINA LA CUENTA POR PAGAR</t>
  </si>
  <si>
    <t>NÚMERO DE CUENTA CONTABLE ASIGNADO EN EL CATÁLOGO.</t>
  </si>
  <si>
    <t>NOMBRE DE LA PERSONA A LA QUE SE LE ASIGNÓ EL FONDO.</t>
  </si>
  <si>
    <t>UBICACIÓN DEL FONDO O CAJA (DIRECCIÓN, DEPARTAMENTO, ETC.)</t>
  </si>
  <si>
    <t>FECHA EN QUE SE LE ENTREGÓ EL RECURSO .</t>
  </si>
  <si>
    <t>RELACIÓN  DE CUENTAS BANCARIAS E INVERSIONES</t>
  </si>
  <si>
    <t>NOMBRE  DE LA INSTITUCIÓN BANCARIA</t>
  </si>
  <si>
    <t>NÚMERO DE CUENTA BANCARIA</t>
  </si>
  <si>
    <t>NÚMERO DE CUENTA CONTABLE ASIGNADO EN EL CATÁLOGO</t>
  </si>
  <si>
    <t>NOMBRE  DE LA INSTITUCIÓN BANCARIA Y NÚMERO DE CUENTA</t>
  </si>
  <si>
    <t>NÚMERO DE CUENTA Y SUBCUENTA CONTABLE ASIGNADO EN EL CATÁLOGO.</t>
  </si>
  <si>
    <t>FECHA EN QUE SE ORIGINÓ LA CUENTA POR COBRAR (DIA, MES Y AÑO).</t>
  </si>
  <si>
    <t xml:space="preserve">EN EL CASO  DE QUE EL SALDO SE INTEGRE DE VARIAS PARTIDAS  LA ENTIDAD DEBERÁ INDICAR LA FECHA DE </t>
  </si>
  <si>
    <t xml:space="preserve">LOS CONCEPTOS SON ENUNCIATIVOS, LA ENTIDAD ENLISTARÁ LOS QUE LE SEAN APLICABLES SEGÚN SU CATÁLOGO </t>
  </si>
  <si>
    <t>LOS CONCEPTOS SON ENUNCIATIVOS, LA ENTIDAD ENLISTARÁ LOS QUE LE SEAN APLICABLES SEGÚN SU CATÁLOGO DE CUENTAS</t>
  </si>
  <si>
    <t>PADRÓN INMOBILIARIO</t>
  </si>
  <si>
    <t>NÚMERO QUE TIENE ASIGNADO EN EL PADRÓN O RELACIÓN DE INMUEBLES</t>
  </si>
  <si>
    <t>DESCRIPCIÓN ESPECÍFICA DEL INMUEBLE (TERRENO, EDIFICIO Y ALGÚN OTRO DATO QUE CONSIDEREN PERTINENTE INDICAR)</t>
  </si>
  <si>
    <t>NÚMERO DE ESCRITURA, EN SU CASO</t>
  </si>
  <si>
    <t>INIDICAR EL PROCESO EN EL QUE SE ENCUENTRA LA REGULARIZACIÓN JURÍDICA.</t>
  </si>
  <si>
    <t>HSBC PROPIOS</t>
  </si>
  <si>
    <t>CHEQUES</t>
  </si>
  <si>
    <t xml:space="preserve">HSBC CONCENTRADORA RAP. </t>
  </si>
  <si>
    <t>INVERSION</t>
  </si>
  <si>
    <t>GRAN TOTAL</t>
  </si>
  <si>
    <t>GRAN  TOTAL</t>
  </si>
  <si>
    <t>TERRENO</t>
  </si>
  <si>
    <t>EDIFICIO "A" RECTORIA</t>
  </si>
  <si>
    <t>EDIFICIO "B" VINCULACION</t>
  </si>
  <si>
    <t>EDIFICIO "C" ADMINISTRACION/COMER</t>
  </si>
  <si>
    <t>EDIFICIO "F" MANTENIMIENTO INDUST</t>
  </si>
  <si>
    <t>EDIFICIO "G" PROCESOS DE PRODUCCI</t>
  </si>
  <si>
    <t>EDIFICIO "H" TECNOLOGIA AMBIENTAL</t>
  </si>
  <si>
    <t>EDIFICIO "K" TELEMATICA/ELECTRONI</t>
  </si>
  <si>
    <t>EDIFICIO "M" BIBLIOTECA</t>
  </si>
  <si>
    <t>ACTIVOS</t>
  </si>
  <si>
    <t>Tipo Cuenta</t>
  </si>
  <si>
    <t>n</t>
  </si>
  <si>
    <t>Prncpa</t>
  </si>
  <si>
    <t>Actvdo</t>
  </si>
  <si>
    <t>BRINDAR RECURSOS ECONOMICOS A LOS ALUMNOS DE LA UNIVERSIDAD</t>
  </si>
  <si>
    <t xml:space="preserve">NOMBRE DEL MANUAL </t>
  </si>
  <si>
    <t>FECHA DE AUTORIZACION POR EL ORGANO DE GOBIERNO</t>
  </si>
  <si>
    <t>FECHA DE INICIO DE VIGENCIA</t>
  </si>
  <si>
    <t>INDICAR SI HA TENIDO ACTUALIZACION RESPECTO DEL ENTREGADO EN LA CUENTA PUBLICA DEL PERIODO ANTERIOR  ( SI / NO )</t>
  </si>
  <si>
    <t>FECHA DE ULTIMA ACTUALIZACION</t>
  </si>
  <si>
    <t>NOMBRE DEL ARCHIVO MAGNETICO EN EL CUAL SE ENTREGA</t>
  </si>
  <si>
    <t>(esta leyenda debera incuirse solo en el formato que corresponda a la Cuenta Publica del segundo Semestre de cada año )</t>
  </si>
  <si>
    <t>Indicar el nombre completo del manual</t>
  </si>
  <si>
    <t>Fecha del acta del organo de gobierno en la cual se dio la autorizacion</t>
  </si>
  <si>
    <t>Indicar por cada manual, si es que ha sido sujeto de actualizacion</t>
  </si>
  <si>
    <t>Indicar el nombre del archivo magnetico asignado a cada Manual  ( preferente archivo de PDF)</t>
  </si>
  <si>
    <t>a</t>
  </si>
  <si>
    <t>deberan relacionarse la totalidad de manuales de la Entidad, Organización, Procedimientos, contables, etc.</t>
  </si>
  <si>
    <t>b</t>
  </si>
  <si>
    <t>Los manuales relacionados deberan entregarse en medio magnetico , de la siguiente forma</t>
  </si>
  <si>
    <t>***** La totalidad de manuales en La cuenta publica correspondiente al primer semestre de cada año.</t>
  </si>
  <si>
    <t>***** Solo los manuales que han sufrido actualizaciones en la cuenta publica correspondiente al segundo semestre de cada año.</t>
  </si>
  <si>
    <t>EXAMEN EXTRAORDINARIO</t>
  </si>
  <si>
    <t>CERTIFICADO PARCIAL</t>
  </si>
  <si>
    <t>TOTAL</t>
  </si>
  <si>
    <t xml:space="preserve"> </t>
  </si>
  <si>
    <t>SALDOS</t>
  </si>
  <si>
    <t>TOTAL ACTIVO FIJO</t>
  </si>
  <si>
    <t>CLAVE</t>
  </si>
  <si>
    <t xml:space="preserve">VALOR </t>
  </si>
  <si>
    <t xml:space="preserve">VALOR EN </t>
  </si>
  <si>
    <t>PROVEEDORES</t>
  </si>
  <si>
    <t>PUESTO QUE OCUPA EL EMPLEADO RESPONSABLE DEL FONDO</t>
  </si>
  <si>
    <t>IMPORTE DEL FONDO FIJO ASIGNADO .</t>
  </si>
  <si>
    <t>ESPECIFICAR EL TIPO DE CUENTA CONTRATADA (CHEQUES, MAESTRA O INVERSION, ETC.)</t>
  </si>
  <si>
    <t>NOMBRE DE CADA UNO DE LOS DEUDORES AGRUPADOS POR CUENTA DE MAYOR.</t>
  </si>
  <si>
    <t>NOMBRE DE LA SUBCUENTA DE AGRUPACIÓN DE BIENES MUEBLES E INMUEBLES.</t>
  </si>
  <si>
    <t>SALDO AL INICIO DEL PERIODO</t>
  </si>
  <si>
    <t>IMPORTE DE LAS ALTAS REALIZADAS EN EL PERIODO</t>
  </si>
  <si>
    <t>IMPORTE DE LAS BAJAS REALIZADAS EN EL PERIODO</t>
  </si>
  <si>
    <t>IMPORTE DE LOS MOVIMIENTOS QUE INCREMENTAN LOS RUBROS, POR RECLASIFICACIONES, TRASPASOS, CORRECCIONES DE REGISTRO, ETC.</t>
  </si>
  <si>
    <t>IMPORTE DE LOS MOVIMIENTOS QUE DISMINUYEN LOS RUBROS, POR RECLASIFICACIONES, TRASPASOS, CORRECCIONES DE REGISTRO, ETC.</t>
  </si>
  <si>
    <t>DOMICILIO DONDE SE LOCALIZA EL INMUEBLE</t>
  </si>
  <si>
    <t>USO QUE SE LE DA AL INMUEBLE</t>
  </si>
  <si>
    <t>LA SUPERFICIE TOTAL DEL INMUEBLE</t>
  </si>
  <si>
    <t>INDICAR SI SE CUENTA CON LA DOCUMENTACIÓN QUE ACREDITE LA PROPIEDAD A FAVOR DE LA ENTIDAD O EN SU CASO</t>
  </si>
  <si>
    <t>MOTIVO O CONCEPTO  POR EL QUE SE ORIGINA LA CUENTA POR COBRAR.</t>
  </si>
  <si>
    <t>NUMERO</t>
  </si>
  <si>
    <t>Instrucciones:</t>
  </si>
  <si>
    <t>SUMA QUE DEBE CORRESPONDER AL SALDO MANIFESTADO EN EL BALANCE GENERAL</t>
  </si>
  <si>
    <t>Formatos de Cuenta Pública</t>
  </si>
  <si>
    <t xml:space="preserve">EN EL CASO  DE QUE EL SALDO SE INTEGRE DE VARIAS PARTIDAS  LA ENTIDAD DEBERA INDICAR LA FECHA DE </t>
  </si>
  <si>
    <t>Notas:</t>
  </si>
  <si>
    <t>BIEN ETIQUETADOS,  INDICAR PROCEDENCIA DEL RECURSO Y DESTINO O NOMBRE DEL PROGRAMA</t>
  </si>
  <si>
    <t>IMPORTE  AL CIERRE DEL PERIODO POR RUBRO.</t>
  </si>
  <si>
    <t>VALOR CATASTRAL, EN SU CASO</t>
  </si>
  <si>
    <t>CLAVE CATASTRAL, EN SU CASO</t>
  </si>
  <si>
    <t>VALOR ASIGNADO EN ESTADOS FINANCIEROS.</t>
  </si>
  <si>
    <t>FECHA DE ORIGEN DE LA CUENTA POR PAGAR.</t>
  </si>
  <si>
    <t>COMENTARIOS DE USO LIBRE PARA LA ENTIDAD</t>
  </si>
  <si>
    <t>RELACIÓN DE CONCILIACIONES BANCARIAS</t>
  </si>
  <si>
    <t>MAS</t>
  </si>
  <si>
    <t>MENOS</t>
  </si>
  <si>
    <t>ABONOS DEL BANCO NO CONSIDERADOS EN LIBROS</t>
  </si>
  <si>
    <t>ABONOS EN LIBROS NO CONSIDERADOS POR BANCOS</t>
  </si>
  <si>
    <t>CARGOS DEL BANCO NO CONSIDERADOS EN LIBROS</t>
  </si>
  <si>
    <t>CARGOS EN LIBROS NO CONSIDERADOS POR BANCOS</t>
  </si>
  <si>
    <t>SALDO DE LA CUENTA BANCARIA EN LIBROS AL CIERRE DEL PERIODO</t>
  </si>
  <si>
    <t>SALDO DE LA CUENTA BANCARIA SEGÚN ESTADO DE CUENTA BANCARIO</t>
  </si>
  <si>
    <t>IMPORTE DEL SALDO EN LIBROS AL CIERRE DEL PERIODO.</t>
  </si>
  <si>
    <t>SI LAS CUENTAS POR COBRAR SE DERIVAN DE RECURSOS FEDERALES ETIQUETADOS U OTROS RECURSOS TAM-</t>
  </si>
  <si>
    <t>RECURSOS MANEJADOS Y USO QUE SE LE DA A LA CUENTA (RECURSOS FEDERALES, ESTATALES,</t>
  </si>
  <si>
    <t>PROGRAMAS ,ETC)</t>
  </si>
  <si>
    <t>BALANZA DE COMPROBACION</t>
  </si>
  <si>
    <t>SERVICIOS DE ARRENDAMIENTO</t>
  </si>
  <si>
    <t>SERVICIOS GENERALES</t>
  </si>
  <si>
    <t>LAB. "D" Y "E" 7/EE MANTENIMIENTO</t>
  </si>
  <si>
    <t>LAB. "I" 7/EE SISTEMAS</t>
  </si>
  <si>
    <t>LAB. "J" 7/EE PEUGEOT</t>
  </si>
  <si>
    <t>TALLER "R" MANTENIMIENTO/ALMACEN</t>
  </si>
  <si>
    <t>LAB. "H" DE TECNOLOGIA AMBIENTAL</t>
  </si>
  <si>
    <t>MODULO DE SANITARIOS(LAB)</t>
  </si>
  <si>
    <t>MODULO DE SANITARIOS CANCHA</t>
  </si>
  <si>
    <t>CAFETERIA</t>
  </si>
  <si>
    <t>BODEGAS</t>
  </si>
  <si>
    <t>ESTACIONAMIENTOS</t>
  </si>
  <si>
    <t>AREAS VERDES</t>
  </si>
  <si>
    <t>PLAZAS</t>
  </si>
  <si>
    <t>ANDADORES</t>
  </si>
  <si>
    <t>CANCHA DE FUTBOL Y PISTA</t>
  </si>
  <si>
    <t>FUENTES</t>
  </si>
  <si>
    <t>SUB-ESTACIONES Y REDES</t>
  </si>
  <si>
    <t>CISTERNAS</t>
  </si>
  <si>
    <t>CENTRO DE ACOPIO DE BASURA</t>
  </si>
  <si>
    <t>ACCESO PERIMETRAL</t>
  </si>
  <si>
    <t>MALLA CICLONICA</t>
  </si>
  <si>
    <t>VARIOS/INFRAESTRUCTURA</t>
  </si>
  <si>
    <t>ESTACION METEREOLOGICA</t>
  </si>
  <si>
    <t>EQUIPO MEDICO Y DE LABORATORIO</t>
  </si>
  <si>
    <t>BIENES INMUEBLES</t>
  </si>
  <si>
    <t>PAGOS REFERENCIADOS</t>
  </si>
  <si>
    <t>RECURSO FEDERAL</t>
  </si>
  <si>
    <t>RECURSO PROPIOS</t>
  </si>
  <si>
    <t>0052755/001</t>
  </si>
  <si>
    <t>ENSEÑANZA Y DOCENCIA</t>
  </si>
  <si>
    <t>LOS EDIFICIOS DE</t>
  </si>
  <si>
    <t xml:space="preserve">LA UNIVERSIDAD </t>
  </si>
  <si>
    <t xml:space="preserve">ESTAN INCLUIDOS </t>
  </si>
  <si>
    <t xml:space="preserve">EN EL CONCEPTO </t>
  </si>
  <si>
    <t>DE TERRERO</t>
  </si>
  <si>
    <t xml:space="preserve">DE ESCRITURA </t>
  </si>
  <si>
    <t xml:space="preserve">OBSERVACIONES </t>
  </si>
  <si>
    <t>SALON DE DANZA</t>
  </si>
  <si>
    <t>ADEC. LAB. PESADO PEI-BA</t>
  </si>
  <si>
    <t>ADECUACIONDE LAB. PESADO PEI-BA</t>
  </si>
  <si>
    <t>BAÑOS</t>
  </si>
  <si>
    <t>Av.. Pie de la Cuesta No. 2501 Col Unidad Nacional Qro.</t>
  </si>
  <si>
    <t>BARDA Y REJA DE ACCESO CAMPO BEIS</t>
  </si>
  <si>
    <t>ILUMINACION Y CANC LAB 4 Y 7 EJES</t>
  </si>
  <si>
    <t>CANCHA DE BEIS BALL</t>
  </si>
  <si>
    <t>MODULO DE ENFERMERIA Y AMP CAFET</t>
  </si>
  <si>
    <t>201.04.0000</t>
  </si>
  <si>
    <t>OFICINA ADMON PROPIOS</t>
  </si>
  <si>
    <t xml:space="preserve">CARGO </t>
  </si>
  <si>
    <t xml:space="preserve">ABONO </t>
  </si>
  <si>
    <t>ILUMINACION Y CANC. LAB. 4 Y 7 EJES</t>
  </si>
  <si>
    <t xml:space="preserve">CANCHA DE BEIS - BOL </t>
  </si>
  <si>
    <t>MODULO DE ENFERMERIA Y AMP.</t>
  </si>
  <si>
    <t>BBVA BANCOMER PROPIOS</t>
  </si>
  <si>
    <t>TEF</t>
  </si>
  <si>
    <t>BANCOMER VINCULACION</t>
  </si>
  <si>
    <t xml:space="preserve">SALDO </t>
  </si>
  <si>
    <t>NUM. DE CUENTA</t>
  </si>
  <si>
    <t>INSTITUCIÓN BANCARIA</t>
  </si>
  <si>
    <t>SALDO S/ CONTABILIDAD</t>
  </si>
  <si>
    <t>SALDO S/BANCOS</t>
  </si>
  <si>
    <t>No</t>
  </si>
  <si>
    <t>APOYOS FINANCIEROS</t>
  </si>
  <si>
    <t>COSTO POR COBERTURAS</t>
  </si>
  <si>
    <t>COMISIONES DE LA DEUDA PÚBLICA</t>
  </si>
  <si>
    <t>CONVENIOS</t>
  </si>
  <si>
    <t>APORTACIONES</t>
  </si>
  <si>
    <t>PARTICIPACIONES</t>
  </si>
  <si>
    <t>PARTICIPACIONES Y APORTACIONES</t>
  </si>
  <si>
    <t>OTROS ACTIVOS INTANGIBLES</t>
  </si>
  <si>
    <t>FRANQUICIAS</t>
  </si>
  <si>
    <t>CONCESIONES</t>
  </si>
  <si>
    <t>DERECHOS</t>
  </si>
  <si>
    <t>MARCAS</t>
  </si>
  <si>
    <t>PATENTES</t>
  </si>
  <si>
    <t>OTROS BIENES INMUEBLES</t>
  </si>
  <si>
    <t>VIVIENDAS</t>
  </si>
  <si>
    <t>OTROS ACTIVOS BIOLÓGICOS</t>
  </si>
  <si>
    <t>EQUINOS</t>
  </si>
  <si>
    <t>PECES Y ACUICULTURA</t>
  </si>
  <si>
    <t>OVINOS Y CAPRINOS</t>
  </si>
  <si>
    <t>AVES</t>
  </si>
  <si>
    <t>PORCINOS</t>
  </si>
  <si>
    <t>BOVINOS</t>
  </si>
  <si>
    <t>OTROS EQUIPOS</t>
  </si>
  <si>
    <t>MAQUINARIA Y EQUIPO INDUSTRIAL</t>
  </si>
  <si>
    <t>OTROS EQUIPOS DE TRANSPORTE</t>
  </si>
  <si>
    <t>EMBARCACIONES</t>
  </si>
  <si>
    <t>EQUIPO FERROVIARIO</t>
  </si>
  <si>
    <t>EQUIPO AEROESPACIAL</t>
  </si>
  <si>
    <t>CARROCERÍAS Y REMOLQUES</t>
  </si>
  <si>
    <t>EQUIPO MÉDICO Y DE LABORATORIO</t>
  </si>
  <si>
    <t>TRANSFERENCIAS AL EXTERIOR</t>
  </si>
  <si>
    <t>PENSIONES Y JUBILACIONES</t>
  </si>
  <si>
    <t>AYUDAS SOCIALES</t>
  </si>
  <si>
    <t>SUBSIDIOS Y SUBVENCIONES</t>
  </si>
  <si>
    <t>OTROS SERVICIOS GENERALES</t>
  </si>
  <si>
    <t>SERVICIOS OFICIALES</t>
  </si>
  <si>
    <t>AMPLIACION DE MEZANINE YADECUACION INSTA.</t>
  </si>
  <si>
    <t>BARDA DE BAHIA PARA BUSES</t>
  </si>
  <si>
    <t xml:space="preserve">PADRÓN </t>
  </si>
  <si>
    <t xml:space="preserve">UBICACIÓN  </t>
  </si>
  <si>
    <t xml:space="preserve">USO </t>
  </si>
  <si>
    <t xml:space="preserve">CONCEPTO </t>
  </si>
  <si>
    <t xml:space="preserve">CATASTRAL </t>
  </si>
  <si>
    <t xml:space="preserve">LIBROS </t>
  </si>
  <si>
    <t xml:space="preserve">COMENTARIOS     </t>
  </si>
  <si>
    <t xml:space="preserve">NOMBRE </t>
  </si>
  <si>
    <t xml:space="preserve">CUENTA CONTABLE </t>
  </si>
  <si>
    <t>FECHA DE OTORGAMIENTO</t>
  </si>
  <si>
    <t>OBSERVACIONES</t>
  </si>
  <si>
    <t>CUENTA  CONTABLE</t>
  </si>
  <si>
    <t xml:space="preserve">FECHA DE ORIGEN </t>
  </si>
  <si>
    <t>RECLASIFICACIONES ENTRE CUENTAS</t>
  </si>
  <si>
    <t>EDIFICIO LABORATORIO DE MEDIOS</t>
  </si>
  <si>
    <t>ALMACEN DE RESIDUOS PELIGROSOS</t>
  </si>
  <si>
    <t>AUDITORIO DE USOS MULTIPLE</t>
  </si>
  <si>
    <t>AUDITORIO USOS MULTIPLES</t>
  </si>
  <si>
    <t>BIENES INMUEBLES, INFRAESTRUCTURA Y CONSTRUCCION EN PROCESO</t>
  </si>
  <si>
    <t>TERRENOS</t>
  </si>
  <si>
    <t>EDIFICIOS NO RESIDENCIALES</t>
  </si>
  <si>
    <t>SUMA</t>
  </si>
  <si>
    <t>CONSTRUCCION EN PROCESO EN BIENES PROPIOS</t>
  </si>
  <si>
    <t>BIENES MUEBLES</t>
  </si>
  <si>
    <t>TOTAL DE BIENES INMUEBLES, INFRAESTRUCTURA Y CONSTRUCCION EN PROCESO</t>
  </si>
  <si>
    <t>12410</t>
  </si>
  <si>
    <t>MOBILIARIO Y EQUIPO DE ADMINISTRACIÓN</t>
  </si>
  <si>
    <t xml:space="preserve">MUEBLES DE OFICINA Y ESTANTERÍA       </t>
  </si>
  <si>
    <t xml:space="preserve">MUEBLES, EXCEPTO DE OFICINA Y ESTANTERÍA       </t>
  </si>
  <si>
    <t>EQUIPO DE CÓMPUTO Y DE TECNOLOGÍAS DE LA INFORMACIÓN</t>
  </si>
  <si>
    <t>OTROS MOBILIARIOS Y EQUIPOS DE ADMINISTRACIÓN</t>
  </si>
  <si>
    <t>CUENTA</t>
  </si>
  <si>
    <t>12420</t>
  </si>
  <si>
    <t>MOBILIARIO Y EQUIPO EDUCACIONAL Y RECREATIVO</t>
  </si>
  <si>
    <t xml:space="preserve">EQUIPOS Y APARATOS AUDIOVISUALES        </t>
  </si>
  <si>
    <t>APARATOS DEPORTIVOS</t>
  </si>
  <si>
    <t xml:space="preserve">CÁMARAS FOTOGRÁFICAS Y DE VIDEO     </t>
  </si>
  <si>
    <t xml:space="preserve">OTRO MOBILIARIO Y EQUIPO EDUCACIONAL Y RECREATIVO       </t>
  </si>
  <si>
    <t>12430</t>
  </si>
  <si>
    <t>SERVICIOS PERSONALES</t>
  </si>
  <si>
    <t>11L3101</t>
  </si>
  <si>
    <t>11L3601</t>
  </si>
  <si>
    <t>11L3602</t>
  </si>
  <si>
    <t>11S3601</t>
  </si>
  <si>
    <t>11S3602</t>
  </si>
  <si>
    <t>SANTANDER SERFIN PAGO DE NOMINA</t>
  </si>
  <si>
    <t>11I3601</t>
  </si>
  <si>
    <t>11H3301</t>
  </si>
  <si>
    <t>11L3301</t>
  </si>
  <si>
    <t>11I3602</t>
  </si>
  <si>
    <t>11I3603</t>
  </si>
  <si>
    <t>11H2150</t>
  </si>
  <si>
    <t xml:space="preserve">BANORTE PROMEP 2013 </t>
  </si>
  <si>
    <t>11I2150</t>
  </si>
  <si>
    <t>11I2153</t>
  </si>
  <si>
    <t>BBVA BANCOMER CONACYT-FOVOCITENIJOM</t>
  </si>
  <si>
    <t>BBVA BANCOMER CONACYT-CAJOINV</t>
  </si>
  <si>
    <t>BBVA BANCOMER HABERES DE RETIRO</t>
  </si>
  <si>
    <t>RECURSO PROPIO</t>
  </si>
  <si>
    <t>BBVA BANCOMER ILLESPINO T-AGUAS</t>
  </si>
  <si>
    <t>11L3650</t>
  </si>
  <si>
    <t>11H2101</t>
  </si>
  <si>
    <t>11I2101</t>
  </si>
  <si>
    <t>11I2102</t>
  </si>
  <si>
    <t>11I2103</t>
  </si>
  <si>
    <t>BBVA BANCOMER PROYECTO PROFEPA</t>
  </si>
  <si>
    <t>11I2104</t>
  </si>
  <si>
    <t>11I2105</t>
  </si>
  <si>
    <t>11I2106</t>
  </si>
  <si>
    <t>11I2107</t>
  </si>
  <si>
    <t>11I2112</t>
  </si>
  <si>
    <t>BBV BANCOMER SEDESOL</t>
  </si>
  <si>
    <t>11I2113</t>
  </si>
  <si>
    <t>11I2114</t>
  </si>
  <si>
    <t>11I2115</t>
  </si>
  <si>
    <t>BBVA BANCOMER PROFOCIES</t>
  </si>
  <si>
    <t>11I2116</t>
  </si>
  <si>
    <t>FIDEICOMISO</t>
  </si>
  <si>
    <t>11I2301</t>
  </si>
  <si>
    <t>BBVA BANCOMER ERICSSON</t>
  </si>
  <si>
    <t>11I2302</t>
  </si>
  <si>
    <t>BBVA BANCOMER INCUBADORA EMPRESAS</t>
  </si>
  <si>
    <t>11I2601</t>
  </si>
  <si>
    <t>BBVA BANCOMER PROYECTO AQUANIMALS</t>
  </si>
  <si>
    <t>11I2602</t>
  </si>
  <si>
    <t>BBVA BANCOMER RIO ARRONTE</t>
  </si>
  <si>
    <t>11I2603</t>
  </si>
  <si>
    <t>11I2606</t>
  </si>
  <si>
    <t>11L2101</t>
  </si>
  <si>
    <t xml:space="preserve">I.S.P.T. </t>
  </si>
  <si>
    <t>RETENCIÓN DEL MES DE DICIEMBRE</t>
  </si>
  <si>
    <t>I.S.P.T. ASIMILADOS</t>
  </si>
  <si>
    <t>I.M.S.S. OBRERO</t>
  </si>
  <si>
    <t>I.M.S.S. PATRONAL</t>
  </si>
  <si>
    <t>DOCUMENTOS COMERCIALES POR PAGAR A CORTO</t>
  </si>
  <si>
    <t xml:space="preserve">FONDOS Y BIENES DE TERCEROS DE ADMON </t>
  </si>
  <si>
    <t>BAJAS</t>
  </si>
  <si>
    <t>1C31001</t>
  </si>
  <si>
    <t>1C31002</t>
  </si>
  <si>
    <t>1C31003</t>
  </si>
  <si>
    <t>1C31004</t>
  </si>
  <si>
    <t>1C31005</t>
  </si>
  <si>
    <t>1C31006</t>
  </si>
  <si>
    <t>1C31007</t>
  </si>
  <si>
    <t>1C31008</t>
  </si>
  <si>
    <t>1C31009</t>
  </si>
  <si>
    <t>1C31010</t>
  </si>
  <si>
    <t>1C31011</t>
  </si>
  <si>
    <t>1C31012</t>
  </si>
  <si>
    <t>1C31013</t>
  </si>
  <si>
    <t>1C31014</t>
  </si>
  <si>
    <t>1C31015</t>
  </si>
  <si>
    <t>1C31016</t>
  </si>
  <si>
    <t>1C31017</t>
  </si>
  <si>
    <t>1C31018</t>
  </si>
  <si>
    <t>1C31019</t>
  </si>
  <si>
    <t>1C31020</t>
  </si>
  <si>
    <t>1C31021</t>
  </si>
  <si>
    <t>1C31022</t>
  </si>
  <si>
    <t>1C31023</t>
  </si>
  <si>
    <t>1C31024</t>
  </si>
  <si>
    <t>1C31025</t>
  </si>
  <si>
    <t>1C31026</t>
  </si>
  <si>
    <t>1C31027</t>
  </si>
  <si>
    <t>1C31028</t>
  </si>
  <si>
    <t>1C31029</t>
  </si>
  <si>
    <t>1C31030</t>
  </si>
  <si>
    <t>1C31031</t>
  </si>
  <si>
    <t>1C31032</t>
  </si>
  <si>
    <t>1C31033</t>
  </si>
  <si>
    <t>1C31034</t>
  </si>
  <si>
    <t>1C31035</t>
  </si>
  <si>
    <t>1C31036</t>
  </si>
  <si>
    <t>1C31037</t>
  </si>
  <si>
    <t>1C31038</t>
  </si>
  <si>
    <t>1C31039</t>
  </si>
  <si>
    <t>1C31040</t>
  </si>
  <si>
    <t>1C31041</t>
  </si>
  <si>
    <t>1C31042</t>
  </si>
  <si>
    <t>1C31043</t>
  </si>
  <si>
    <t>1C31044</t>
  </si>
  <si>
    <t>1D11001</t>
  </si>
  <si>
    <t>1D12001</t>
  </si>
  <si>
    <t>1D13001</t>
  </si>
  <si>
    <t>1D19001</t>
  </si>
  <si>
    <t>1D11000</t>
  </si>
  <si>
    <t>1D21001</t>
  </si>
  <si>
    <t>1D22001</t>
  </si>
  <si>
    <t>1D23001</t>
  </si>
  <si>
    <t>1D29001</t>
  </si>
  <si>
    <t>1D21000</t>
  </si>
  <si>
    <t>1D31000</t>
  </si>
  <si>
    <t>1D31001</t>
  </si>
  <si>
    <t>1D32001</t>
  </si>
  <si>
    <t>1D41000</t>
  </si>
  <si>
    <t>1D41001</t>
  </si>
  <si>
    <t>1D60000</t>
  </si>
  <si>
    <t>1D64001</t>
  </si>
  <si>
    <t>1D65001</t>
  </si>
  <si>
    <t>1D66001</t>
  </si>
  <si>
    <t>1D67001</t>
  </si>
  <si>
    <t>1D69001</t>
  </si>
  <si>
    <t>1D71000</t>
  </si>
  <si>
    <t>1D71001</t>
  </si>
  <si>
    <t>1E11000</t>
  </si>
  <si>
    <t>1E11001</t>
  </si>
  <si>
    <t>1E21001</t>
  </si>
  <si>
    <t>1E22001</t>
  </si>
  <si>
    <t>1E23001</t>
  </si>
  <si>
    <t>EDIFICIO "C" ADMINISTRACION/COM</t>
  </si>
  <si>
    <t>EDIFICIO "F" MANTENIMIENTO INDU</t>
  </si>
  <si>
    <t>EDIFICIO "G" PROCESOS DE PRODUC</t>
  </si>
  <si>
    <t>EDIFICIO "H" TECNOLOGIA AMBIENT</t>
  </si>
  <si>
    <t>EDIFICIO "K" TELEMATICA/ELECTRO</t>
  </si>
  <si>
    <t>LAB. "D" Y "E" 7/EE MANTENIMIEN</t>
  </si>
  <si>
    <t>TALLER "R" MANTENIMIENTO/ALMACE</t>
  </si>
  <si>
    <t>LAB. "H" DE TECNOLOGIA AMBIENTA</t>
  </si>
  <si>
    <t>ADEC LAB PESADO PEI-BA</t>
  </si>
  <si>
    <t>BARDA Y REJA DE ACCESO CAMPO BE</t>
  </si>
  <si>
    <t>ILUMINACION Y CANC LAB 4 Y 7 EJ</t>
  </si>
  <si>
    <t>MODULO DE ENFERMERIA Y AMP CAFE</t>
  </si>
  <si>
    <t>AMPLIACION DE MEZANINE Y ADEC I</t>
  </si>
  <si>
    <t>REVALUACION CATASTRAL BIENES IN</t>
  </si>
  <si>
    <t>EDIFICIO DE NANOTECNOLOGIA 2 NI</t>
  </si>
  <si>
    <t>IMPUESTOS</t>
  </si>
  <si>
    <t>CUENTA PUENTE DE NOMINA</t>
  </si>
  <si>
    <t>No. Cons</t>
  </si>
  <si>
    <t>Lic. José Alfredo Jiménez Hernández</t>
  </si>
  <si>
    <t>Jefe del departamento de Recursos Materiales y Contratación de Servicios</t>
  </si>
  <si>
    <t>SUBSIDIO</t>
  </si>
  <si>
    <t>APOYO BECAS A INSTITUTO TECNOLOGICO PROGRAMA MEXPROTEC (01G)</t>
  </si>
  <si>
    <t>BRINDAR RECURSOS ECONOMICOS A LOS ALUMNOS PARA BECAS A FRANCIA</t>
  </si>
  <si>
    <t>ALUMNOS</t>
  </si>
  <si>
    <r>
      <t>Tipo de apoyo otorgados  :</t>
    </r>
    <r>
      <rPr>
        <b/>
        <sz val="8"/>
        <color indexed="12"/>
        <rFont val="Arial"/>
        <family val="2"/>
      </rPr>
      <t xml:space="preserve"> Subsidios  ( S )  o  Donativo  ( D )</t>
    </r>
  </si>
  <si>
    <t>UNIVERSIDAD TECNOLOGICA DE QUERETARO</t>
  </si>
  <si>
    <t>SECRETARIA DE ADRINISTRACION Y FINANZAS</t>
  </si>
  <si>
    <t>SUBDIRECCION DE RECURSOS HUMANOS</t>
  </si>
  <si>
    <t>DEPARTAMENTO DE ADMINISTRACION DE NOMINA</t>
  </si>
  <si>
    <t>DEUDORES POR COBRAR CORTO PLAZO</t>
  </si>
  <si>
    <t>INGRESOS POR RECUPERAR A CORTO PLAZO</t>
  </si>
  <si>
    <t>SUBSIDIO AL EMPLEO</t>
  </si>
  <si>
    <t>CONTRIBUCIONES POR COBRAR</t>
  </si>
  <si>
    <t>BANCOS  /  TESORERIA</t>
  </si>
  <si>
    <t>BANCOS DE MONEDA NACIONAL</t>
  </si>
  <si>
    <t xml:space="preserve">SANTANDER SERFIN MIXTOS SSP </t>
  </si>
  <si>
    <t>BANORTE ESTATAL CAPITULO 1000</t>
  </si>
  <si>
    <t>BANCOMER PASIVOS CON TERCEROS</t>
  </si>
  <si>
    <t>SUMAS BANCO MONEDA NACIONAL</t>
  </si>
  <si>
    <t>INVERSIONES EN MONEDA NACIONAL</t>
  </si>
  <si>
    <t xml:space="preserve">INVERSIONES TEMPORALES </t>
  </si>
  <si>
    <t>SUMAS INVERSIONES TEMPORALES</t>
  </si>
  <si>
    <t>FONDOS CON AFECTACION ESPECIFICA</t>
  </si>
  <si>
    <t>FONDOS DESTINADOS A OPERACIONES NO RECURRENTES</t>
  </si>
  <si>
    <t>SUMAS FONDOS CON AFECTACION ESP.</t>
  </si>
  <si>
    <t>DEPOSITOS DE FONDOS DE TERCEROS EN GARANTIA / ADMON</t>
  </si>
  <si>
    <t>DEPOSITOS CONTIGENTES</t>
  </si>
  <si>
    <t>DEPOSITOS EN FONDOS DE FIDEICOMISOS</t>
  </si>
  <si>
    <t>SUMAS DEPOSITOS DE TERCEROS GARANTIA</t>
  </si>
  <si>
    <t>SUMAS</t>
  </si>
  <si>
    <t>CUENTAS POR COBRAR A CORTO PLAZO</t>
  </si>
  <si>
    <t>CUENTAS POR COBRAR POR VENTA DE BIENES Y PRESTACIÓN DE SERVICIOS</t>
  </si>
  <si>
    <t>OTRAS CUENTAS POR COBRAR</t>
  </si>
  <si>
    <t>DERECHOS A RECIBIR BIENES Y SERVICIOS</t>
  </si>
  <si>
    <t>RETENCIONES DEL SISTEMA DE SEGURIDAD</t>
  </si>
  <si>
    <t>I.S.R. 10% PROFESIONISTAS</t>
  </si>
  <si>
    <t>IMPUESTO SOBRE NOMNA</t>
  </si>
  <si>
    <t>IMPUESTO SOBRE NOMINA</t>
  </si>
  <si>
    <t>OTRAS RETENCIONES Y CONTRIBUCIONES</t>
  </si>
  <si>
    <t>PROVISIONES A LARGO PLAZO</t>
  </si>
  <si>
    <t>PASIVO CIRCULANTE</t>
  </si>
  <si>
    <t>CUENTAS POR PAGAR A CORTO PLAZO</t>
  </si>
  <si>
    <t>SERVICIOS PERSONALES POR PAGAR A CORTO PLAZO</t>
  </si>
  <si>
    <t xml:space="preserve">REMUNERACIÓN POR PAGAR AL PERSONAL DE CARÁCTER PERMANENTE A CP       </t>
  </si>
  <si>
    <t>OTRAS PRESTACIONES SOCIALES Y ECONÓMICAS POR PAGAR A CP</t>
  </si>
  <si>
    <t>PROVEEDORES POR PAGAR A CORTO PLAZO</t>
  </si>
  <si>
    <t xml:space="preserve">DEUDAS POR ADQUISICIÓN DE BIENES Y CONTRATACIÓN DE SERVICIOS POR PAGAR A CP      </t>
  </si>
  <si>
    <t>RETENCIONES Y CONTRIBUCIONES POR PAGAR A CORTO PLAZO</t>
  </si>
  <si>
    <t xml:space="preserve">RETENCIONES DE IMPUESTOS POR PAGAR A CP       </t>
  </si>
  <si>
    <t>PASIVO NO CIRCULANTE</t>
  </si>
  <si>
    <t>CUENTAS POR PAGAR A LARGO PLAZO</t>
  </si>
  <si>
    <t>TOTAL PASIVO</t>
  </si>
  <si>
    <t xml:space="preserve">MAQ. Y EQUIPO DE CONSTRUCCIÓN       </t>
  </si>
  <si>
    <t xml:space="preserve">MAQUINARIA Y EQ. AGROPECUARIO        </t>
  </si>
  <si>
    <t>REVALUACION CATASTRAL BIENES</t>
  </si>
  <si>
    <t>BBVA BANCOMER FACUT 2011</t>
  </si>
  <si>
    <t>DEPOSITOS EN GARANTIA</t>
  </si>
  <si>
    <t>N/A</t>
  </si>
  <si>
    <t>PROPIOS</t>
  </si>
  <si>
    <t>CUENTAS POR COBRAR A LA FEDERACION</t>
  </si>
  <si>
    <t>BBVA BANCOMER FACUT 2012</t>
  </si>
  <si>
    <t xml:space="preserve">SUPERFICIE (MTS2)  </t>
  </si>
  <si>
    <t>NUM.DE CTA  (1)</t>
  </si>
  <si>
    <t>NOMBRE  (2)</t>
  </si>
  <si>
    <t>PUESTO  (3)</t>
  </si>
  <si>
    <t>LOCALIZACION (4)</t>
  </si>
  <si>
    <t>FECHA DE ASIGNACION  (5)</t>
  </si>
  <si>
    <t>IMPORTE  (6)</t>
  </si>
  <si>
    <t>CONTABLE (1)</t>
  </si>
  <si>
    <t>BANCO  (2)</t>
  </si>
  <si>
    <t>NUMERO DE CUENTA  (3)</t>
  </si>
  <si>
    <t>TIPO DE CUENTA  (4)</t>
  </si>
  <si>
    <t>USO DE LA CUENTA  (5)</t>
  </si>
  <si>
    <t>SALDO  (6)</t>
  </si>
  <si>
    <t>DERECHOS DE RECIBIR EFECTIVO Y EQUIVALENTES</t>
  </si>
  <si>
    <t>INVERCIONES FINANCIERAS A CORTO PLAZO</t>
  </si>
  <si>
    <t>DEUDORES POR ANTICIPO DE TESORERIA A CP</t>
  </si>
  <si>
    <t>PRESTAMOS OTORGADOS A CP</t>
  </si>
  <si>
    <t>OTROS DERECHOS A RECIBIR EFECTIVO O EQUIVALENTE A LP.</t>
  </si>
  <si>
    <t>ANTICIPO A PROVEEDORES POR ADQUISION DE BIENES Y PRESTACIÓN DE SERVICIOS A CORTO PLAZO</t>
  </si>
  <si>
    <t>REPORTE DE MOVIMIENTOS DE BIENES INMUEBLES, INFRAESTRUCTURA Y CONSTRUCCIONES EN PROCESO, BIENES MUEBLES, ACTIVOS INTANGIBLES.</t>
  </si>
  <si>
    <t xml:space="preserve"> NÚMERO DE CUENTA CONTABLE DE ACUERDO AL PLAN DE CUENTAS PUBLICADO POR EL CONAC 22/11/2010</t>
  </si>
  <si>
    <t xml:space="preserve">Y EN PERIODICO OFICIAL DEL ESTADO DE QUERETARO LA "SOMBRA DE ARTEGA"  DEL 22/01/2011 </t>
  </si>
  <si>
    <t xml:space="preserve"> - La información de este formato debe presentarse en archivo electrónico que se nombrará con las siglas de la entidad y el número del formato</t>
  </si>
  <si>
    <t>Licitación Pública, Invitación Restringida y Adjudicación Directa</t>
  </si>
  <si>
    <t>Fecha del contrato</t>
  </si>
  <si>
    <t>No. de Contrato</t>
  </si>
  <si>
    <t>Proveedor</t>
  </si>
  <si>
    <t>Importe total del Contrato IVA incluido</t>
  </si>
  <si>
    <t>ENERO / DICIEMBRE</t>
  </si>
  <si>
    <t>Adjudicación Directa</t>
  </si>
  <si>
    <t>C.P. Apolinar Villegas Arcos</t>
  </si>
  <si>
    <t>EGRESADOS CURSO DE IDIOMAS SABATINO ADOLESCENTES Y ADULTOS</t>
  </si>
  <si>
    <t>11I2117</t>
  </si>
  <si>
    <t>BBVA ETIQ. FEDERAL DESARROLLO PUEBLOS INDIGENAS</t>
  </si>
  <si>
    <t>11I2120</t>
  </si>
  <si>
    <t>BBVA ETIQ. FED. PRODEP 2015</t>
  </si>
  <si>
    <t>11I2121</t>
  </si>
  <si>
    <t>BBVA BANCOMER SEMARNAT</t>
  </si>
  <si>
    <t>11I2123</t>
  </si>
  <si>
    <t>BBVA ETIQ. FED. SUBSIDIO CONTINGENCIAS ECONÓMICAS 2</t>
  </si>
  <si>
    <t>11I2124</t>
  </si>
  <si>
    <t>BBVA ETIQ. FED.FIDEICOMISO PROFOCIE 2015</t>
  </si>
  <si>
    <t>11I2608</t>
  </si>
  <si>
    <t>BBVA BANCOMER ROSMAR</t>
  </si>
  <si>
    <t>C.P. APOLINAR VILLEGAS ARCOS</t>
  </si>
  <si>
    <t>Lozano Salas Victoria Isabel</t>
  </si>
  <si>
    <t>PD-09-T CH-6108 (Jurídico)</t>
  </si>
  <si>
    <t>Iglesias Flores Raúl</t>
  </si>
  <si>
    <t>ANTICIPO DE AGUINALDO 2015</t>
  </si>
  <si>
    <t>PROVISION DE PROVEEDORES</t>
  </si>
  <si>
    <t>ACUMULADO AHORRO SINDICAL</t>
  </si>
  <si>
    <t>Cumplimiento</t>
  </si>
  <si>
    <t>Vicios Ocultos</t>
  </si>
  <si>
    <t>CONT/RP-016/2016</t>
  </si>
  <si>
    <t>27C</t>
  </si>
  <si>
    <t>ESTÍMULO A LA INNOVACIÓN Y CREATIVIDAD SISTEMA CRIQ</t>
  </si>
  <si>
    <t>BECA ACADEMICA POR ESTÍMULO A LA INNOVACIÓN Y CREATIVIDAD SISTEMA CRIQ</t>
  </si>
  <si>
    <t>BECA ACADÉMICA POR ESTÍMULO A MAESTROS</t>
  </si>
  <si>
    <t>BECAS DE FOMENTO A ESTUDIANTES DE ING. Y LOS INDUZCA A FORMACION COMO INVESTIGADORES</t>
  </si>
  <si>
    <t>APOYO BECAS PARA FORTALECERY FOMNETAR LA INVESTIGACION (CONCYTEQ)</t>
  </si>
  <si>
    <t>APOYO AL PROYECTO TALLERES DE DIVULGACION CINETIFICA DE ECOUTEQNIAS DE CONACYT</t>
  </si>
  <si>
    <t>BECAS DE FOMENTO TALLERES ALUMNOS (04I) ECOUTEQNIAS</t>
  </si>
  <si>
    <t>AGUILAR RESENDIZ ALINA</t>
  </si>
  <si>
    <t>JUL/ DIC</t>
  </si>
  <si>
    <t>Convenio de Colaboracion  PROYECTO EYESOFT</t>
  </si>
  <si>
    <t>BECAS OTORGADA A MAESTROS APOYO A PROYECTO MODALIDA PPROINNOVA</t>
  </si>
  <si>
    <t>APOYO MOVILIDAD PAME-UDUAL</t>
  </si>
  <si>
    <t>APOYO MOVILIDAD PAME-UDUAL Convenio ROSMAR</t>
  </si>
  <si>
    <t>“Bajo protesta de decir verdad declaramos que los Estados Financieros y sus notas, son razonablemente correctos y son responsabilidad del emisor”</t>
  </si>
  <si>
    <t>AGOSTO</t>
  </si>
  <si>
    <t>APOYO POR PARTICIPAR PROGRAMA BICULTURAL 12G</t>
  </si>
  <si>
    <t>PROGRAMA BICULTURAL UTEQ / ERICCSON 12G</t>
  </si>
  <si>
    <t>JUN / NOV</t>
  </si>
  <si>
    <t>APOYO PROYECTO INOVACION TECNOLOGICA PARA EL DESARROLLO DE NEGOCIOS PROMED 38L</t>
  </si>
  <si>
    <t>APOYO BECAS SOCIOECONOMICAS Y ACADEMICAS (13)</t>
  </si>
  <si>
    <t>APOYO BECA A ESTUDIANTES PROGRAMA NUEVOS TALENTOS 81L</t>
  </si>
  <si>
    <t>OCTUBRE</t>
  </si>
  <si>
    <t>FEB / DIC</t>
  </si>
  <si>
    <t>BECAS SOCIOECONOMICAS Y ACADEMICAS 01G</t>
  </si>
  <si>
    <t>ALUMNOS / MAESTRO</t>
  </si>
  <si>
    <t>BECA APOYO A MADRES TRABAJADORAS 14J</t>
  </si>
  <si>
    <t>APOYO DE MADRES JEFAS DE FAMILIA  14J</t>
  </si>
  <si>
    <t>JUN /NOV</t>
  </si>
  <si>
    <t>ABRIL / DIC</t>
  </si>
  <si>
    <t>TRANSFERENCIAS</t>
  </si>
  <si>
    <t>RECTOR</t>
  </si>
  <si>
    <t>RECTORIA</t>
  </si>
  <si>
    <t>11I3102</t>
  </si>
  <si>
    <t>BBVA BANCOMER FEDERAL</t>
  </si>
  <si>
    <t>11I3301</t>
  </si>
  <si>
    <t>BBVA BANCOMER ESTATAL</t>
  </si>
  <si>
    <t>TEF / CHEQUES</t>
  </si>
  <si>
    <t>11R3101</t>
  </si>
  <si>
    <t>11R3102</t>
  </si>
  <si>
    <t>11I2125</t>
  </si>
  <si>
    <t>BBVA ETIQ. FED. JEFAS DE FAMILIA</t>
  </si>
  <si>
    <t>11I2126</t>
  </si>
  <si>
    <t>11I2127</t>
  </si>
  <si>
    <t>11I2128</t>
  </si>
  <si>
    <t>BBVA ETIQ. FED.  REGISTROS SANITARIOS</t>
  </si>
  <si>
    <t>11I2129</t>
  </si>
  <si>
    <t>BBVA ETIQ. FED.  PRESERVACION DE ORGANOS</t>
  </si>
  <si>
    <t>11I2133</t>
  </si>
  <si>
    <t>BBVA ETIQ. FED.  NUEVOS TALENTOS</t>
  </si>
  <si>
    <t>11I2137</t>
  </si>
  <si>
    <t>11I2138</t>
  </si>
  <si>
    <t>11I2609</t>
  </si>
  <si>
    <t>11I2610</t>
  </si>
  <si>
    <t>BBVA BANCOMER MOVILIDAD ESTUDIANTIL</t>
  </si>
  <si>
    <t>11I2611</t>
  </si>
  <si>
    <t>BBVA BANCOMER PROINNOVA</t>
  </si>
  <si>
    <t>11I2170</t>
  </si>
  <si>
    <t>11I2171</t>
  </si>
  <si>
    <t>11I2172</t>
  </si>
  <si>
    <t>11I2173</t>
  </si>
  <si>
    <t>11I2174</t>
  </si>
  <si>
    <t>BBVA BANCOMER JOVENES TALENTOS CIENTIFICOS</t>
  </si>
  <si>
    <t>11I2175</t>
  </si>
  <si>
    <t>11I2176</t>
  </si>
  <si>
    <t>BBVA BANCOMER APOYOS ACTIVIDADES CIENTIFICA</t>
  </si>
  <si>
    <t>11I2177</t>
  </si>
  <si>
    <t>BBVA BANCOMER INV. RIO ARRONTE</t>
  </si>
  <si>
    <t>11I2178</t>
  </si>
  <si>
    <t>BBVA BANCOMER INV. N.T. CIENTIFICO</t>
  </si>
  <si>
    <t>11I2179</t>
  </si>
  <si>
    <t>BBVA BANCOMER INV. PROTEJE TU RED</t>
  </si>
  <si>
    <t>11I2180</t>
  </si>
  <si>
    <t>BBVA BANCOMER INV. PUEBLOS INDIGENAS</t>
  </si>
  <si>
    <t>11I2181</t>
  </si>
  <si>
    <t>BBVA BANCOMER INV. PRODEP 2015-2</t>
  </si>
  <si>
    <t>11I2182</t>
  </si>
  <si>
    <t>BBVA BANCOMER INV. CONACYT ABS DIO</t>
  </si>
  <si>
    <t>HSBC INV. INVERSION PROPIOS</t>
  </si>
  <si>
    <t xml:space="preserve">BANORTE ETIQUETADO PROMEP 2013 </t>
  </si>
  <si>
    <t>BBVA BANCOMER PROYECTOS TEMPORALES ETI. FED.</t>
  </si>
  <si>
    <t>BBVA BANCOMER FACUT 2010 ETIQ. FED.</t>
  </si>
  <si>
    <t>BBVA BANCOMER ETIQ. FEDERAL FIDEICOMISO PROFOCIE</t>
  </si>
  <si>
    <t>408703 / 017067880</t>
  </si>
  <si>
    <t xml:space="preserve">FIDEICOMISO </t>
  </si>
  <si>
    <t>11I2118</t>
  </si>
  <si>
    <t>BBVA BANCOMER FED. FAM CHEQUES</t>
  </si>
  <si>
    <t>BBVA ETIQ. FED. PROFOCIE 2016</t>
  </si>
  <si>
    <t>BBVA ETIQ. FED.  ESTIMULO EQUIPO VPH</t>
  </si>
  <si>
    <t>11I2130</t>
  </si>
  <si>
    <t>BBVA BANCOMER ETIQ. FED. JOV. TALENTOS  QROMOS 2da. PARTE</t>
  </si>
  <si>
    <t>11I2131</t>
  </si>
  <si>
    <t>BBVA BANCOMER ETIQ. FED. SEMBRANDO VOCACION</t>
  </si>
  <si>
    <t>11I2132</t>
  </si>
  <si>
    <t>BBVA BANCOMER ETIQ. FED. QRONIKAS</t>
  </si>
  <si>
    <t>11I2134</t>
  </si>
  <si>
    <t>BBVA BANCOMER ETIQ. FED. PROTEJE TU RED</t>
  </si>
  <si>
    <t>11I2135</t>
  </si>
  <si>
    <t>BBVA BANCOMER ETIQ. FED. FOMENTO ARTESANAL</t>
  </si>
  <si>
    <t>11I2136</t>
  </si>
  <si>
    <t>BBVA BANCOMER PUEBLOS INDIGENAS 16</t>
  </si>
  <si>
    <t>11I2657</t>
  </si>
  <si>
    <t>BBVA BANCOMER INV. PROINNONA / IDG</t>
  </si>
  <si>
    <t xml:space="preserve">Secretario de Administracion y Finanzas </t>
  </si>
  <si>
    <t xml:space="preserve">Secretario de Administracion y Finanzas  </t>
  </si>
  <si>
    <t>Secretario de Administracion y Finanzas</t>
  </si>
  <si>
    <t xml:space="preserve">Primera Sesión Ordinaria </t>
  </si>
  <si>
    <t>Segunda Sesión Ordinaria</t>
  </si>
  <si>
    <t>Primera Sesión Extraordinaria</t>
  </si>
  <si>
    <t>REVALUACION CATASTRAL BIENES INM.</t>
  </si>
  <si>
    <t>Secretario de  Administracion y Finanzas</t>
  </si>
  <si>
    <t>Fondo, Programa o Convenio</t>
  </si>
  <si>
    <t>Datos de la Cuenta Bancaria</t>
  </si>
  <si>
    <t>Institución Bancaria</t>
  </si>
  <si>
    <t>Número de Cuenta</t>
  </si>
  <si>
    <t>BBVA BANCOMER S.A.</t>
  </si>
  <si>
    <t>HSBC México, S.A.</t>
  </si>
  <si>
    <t>BANCO INTERACCIONES S.A.</t>
  </si>
  <si>
    <t>BVA 2046772994 INVERSION PRODEP 2015-2</t>
  </si>
  <si>
    <t>HSBC 0000146463 ETIQ.FED. FIDEICOMISO PROMEP 2</t>
  </si>
  <si>
    <t>Precisiones al formato</t>
  </si>
  <si>
    <t>Esquema para la integración de la información relativa a las cuentas bancarias productivas específicas en las que se depositan y ministran recursos federales, el formato se integra principalmente por:</t>
  </si>
  <si>
    <r>
      <t>a)</t>
    </r>
    <r>
      <rPr>
        <sz val="10"/>
        <color indexed="63"/>
        <rFont val="Arial"/>
        <family val="2"/>
      </rPr>
      <t>   </t>
    </r>
    <r>
      <rPr>
        <sz val="9"/>
        <color indexed="63"/>
        <rFont val="Arial"/>
        <family val="2"/>
      </rPr>
      <t>Fondo, Programa o Convenio: detalle del Fondo o Programa (clave y nombre completo).</t>
    </r>
  </si>
  <si>
    <r>
      <t>b)</t>
    </r>
    <r>
      <rPr>
        <sz val="10"/>
        <color indexed="63"/>
        <rFont val="Arial"/>
        <family val="2"/>
      </rPr>
      <t>   </t>
    </r>
    <r>
      <rPr>
        <sz val="9"/>
        <color indexed="63"/>
        <rFont val="Arial"/>
        <family val="2"/>
      </rPr>
      <t>Datos de la Cuenta Bancaria: detalle de la institución financiera, número y tipo de cuenta bancaria en la que se depositan los recursos federales.</t>
    </r>
  </si>
  <si>
    <r>
      <t>c)</t>
    </r>
    <r>
      <rPr>
        <sz val="10"/>
        <color indexed="63"/>
        <rFont val="Arial"/>
        <family val="2"/>
      </rPr>
      <t>   </t>
    </r>
    <r>
      <rPr>
        <sz val="9"/>
        <color indexed="63"/>
        <rFont val="Arial"/>
        <family val="2"/>
      </rPr>
      <t>Periodicidad: Anual, de acuerdo a la cuenta pública.</t>
    </r>
  </si>
  <si>
    <t>DESCRIPCION</t>
  </si>
  <si>
    <t>INSCRIPCIÓN A PRIMER CUATRIMESTRE LICENCIATURA SEMIPRESENCIAL PAGO PUNTUAL</t>
  </si>
  <si>
    <t>INSCRIPCIÓN A PRIMER CUATRIMESTRE LICENCIATURA SEMIPRESENCIAL PAGO EXTEMPORÁNEO</t>
  </si>
  <si>
    <t>INSCRIPCIÓN A PRIMER CUATRIMESTRE LICENCIATURA SEMIPRESENCIAL Y APLICACIÓN DE BECA SOCIOECONÓMICA 100%</t>
  </si>
  <si>
    <t>INSCRIPCIÓN A PRIMER CUATRIMESTRE LICENCIATURA SEMIPRESENCIAL Y APLICACIÓN DE BECA ACADÉMICA 100%</t>
  </si>
  <si>
    <t>INSCRIPCIÓN A PRIMER CUATRIMESTRE DE LICENCIATURA SEMIPRESENCIAL Y APLICACIÓN DE BECA ACADÉMICA 50%</t>
  </si>
  <si>
    <t>SEGURO DE ESTADÍA</t>
  </si>
  <si>
    <t>REINSCRIPCIÓN AL SEGUNDO CUATRIMESTRE TSU Y APLICACIÓN DE BECA SOCIOECONÓMICA 100%</t>
  </si>
  <si>
    <t>REINSCRIPCIÓN AL SEGUNDO CUATRIMESTRE TSU Y APLICACIÓN DE BECA ACADÉMICA  100%</t>
  </si>
  <si>
    <t>REINSCRIPCIÓN AL SEGUNDO CUATRIMESTRE TSU Y APLICACIÓN DE BECA ACADÉMICA  50%</t>
  </si>
  <si>
    <t>REINSCRIPCIÓN AL TERCER CUATRIMESTRE TSU PAGO PUNTUAL</t>
  </si>
  <si>
    <t>REINSCRIPCIÓN AL TERCER CUATRIMESTRE TSU PAGO EXTEMPORÁNEO</t>
  </si>
  <si>
    <t>REINSCRIPCIÓN AL TERCER CUATRIMESTRE TSU Y APLICACIÓN DE BECA SOCIOECONÓMICA 100%</t>
  </si>
  <si>
    <t>REINSCRIPCIÓN AL TERCER CUATRIMESTRE TSU Y APLICACIÓN DE BECA ACADÉMICA  100%</t>
  </si>
  <si>
    <t>REINSCRIPCIÓN AL TERCER CUATRIMESTRE TSU Y APLICACIÓN DE BECA ACADÉMICA  50%</t>
  </si>
  <si>
    <t>REINSCRIPCIÓN AL CUARTO CUATRIMESTRE TSU PAGO PUNTUAL</t>
  </si>
  <si>
    <t>REINSCRIPCIÓN AL CUARTO CUATRIMESTRE TSU PAGO EXTEMPORÁNEO</t>
  </si>
  <si>
    <t>REINSCRIPCIÓN AL CUARTO CUATRIMESTRE TSU Y APLICACIÓN DE BECA SOCIOECONÓMICA 100%</t>
  </si>
  <si>
    <t>REINSCRIPCIÓN AL CUARTO CUATRIMESTRE TSU Y APLICACIÓN DE BECA ACADÉMICA  100%</t>
  </si>
  <si>
    <t>REINSCRIPCIÓN AL CUARTO CUATRIMESTRE TSU Y APLICACIÓN DE BECA ACADÉMICA  50%</t>
  </si>
  <si>
    <t>REINSCRIPCIÓN AL QUINTO CUATRIMESTRE TSU PAGO PUNTUAL</t>
  </si>
  <si>
    <t>REINSCRIPCIÓN AL QUINTO CUATRIMESTRE TSU PAGO EXTEMPORÁNEO</t>
  </si>
  <si>
    <t>REINSCRIPCIÓN AL QUINTO CUATRIMESTRE TSU Y APLICACIÓN DE BECA SOCIOECONÓMICA 100%</t>
  </si>
  <si>
    <t>REINSCRIPCIÓN AL QUINTO CUATRIMESTRE TSU Y APLICACIÓN DE BECA ACADÉMICA  100%</t>
  </si>
  <si>
    <t>REINSCRIPCIÓN AL QUINTO CUATRIMESTRE TSU Y APLICACIÓN DE BECA ACADÉMICA  50%</t>
  </si>
  <si>
    <t>REINSCRIPCIÓN AL SEGUNDO CUATRIMESTRE TSU FLEXIBLE  PAGO EXTEMPORÁNEO</t>
  </si>
  <si>
    <t>REINSCRIPCIÓN AL TERCER CUATRIMESTRE TSU FLEXIBLE  PAGO PUNTUAL</t>
  </si>
  <si>
    <t>REINSCRIPCIÓN AL TERCER CUATRIMESTRE TSU FLEXIBLE  PAGO EXTEMPORÁNEO</t>
  </si>
  <si>
    <t>REINSCRIPCIÓN AL CUARTO CUATRIMESTRE TSU FLEXIBLE  PAGO PUNTUAL</t>
  </si>
  <si>
    <t>REINSCRIPCIÓN AL QUINTO CUATRIMESTRE TSU FLEXIBLE  PAGO EXTEMPORÁNEO</t>
  </si>
  <si>
    <t>REINSCRIPCIÓN AL SEXTO CUATRIMESTRE TSU FLEXIBLE  PAGO PUNTUAL</t>
  </si>
  <si>
    <t>REINSCRIPCIÓN AL OCTAVO CUATRIMESTRE TSU FLEXIBLE  PAGO PUNTUAL</t>
  </si>
  <si>
    <t>REINSCRIPCIÓN AL OCTAVO CUATRIMESTRE TSU FLEXIBLE  PAGO EXTEMPORÁNEO</t>
  </si>
  <si>
    <t>REINSCRIPCIÓN AL SEGUNDO CUATRIMESTRE LICENCIATURAS PAGO PUNTUAL</t>
  </si>
  <si>
    <t>REINSCRIPCIÓN AL SEGUNDO CUATRIMESTRE LICENCIATURAS PAGO EXTEMPORÁNEO</t>
  </si>
  <si>
    <t>REINSCRIPCIÓN AL SEGUNDO CUATRIMESTRE LICENCIATURAS Y APLICACIÓN DE BECA SOCIOECONÓMICA 100%</t>
  </si>
  <si>
    <t>REINSCRIPCIÓN AL SEGUNDO CUATRIMESTRE LICENCIATURAS Y APLICACIÓN DE BECA ACADÉMICA 100%</t>
  </si>
  <si>
    <t>REINSCRIPCIÓN AL SEGUNDO CUATRIMESTRE LICENCIATURAS Y APLICACIÓN DE BECA ACADÉMICA 50%</t>
  </si>
  <si>
    <t>REINSCRIPCIÓN AL TERCER CUATRIMESTRE LICENCIATURAS PAGO PUNTUAL</t>
  </si>
  <si>
    <t>REINSCRIPCIÓN AL TERCER CUATRIMESTRE LICENCIATURAS PAGO EXTEMPORÁNEO</t>
  </si>
  <si>
    <t>REINSCRIPCIÓN AL TERCER CUATRIMESTRE LICENCIATURAS Y APLICACIÓN DE BECA SOCIOECONÓMICA 100%</t>
  </si>
  <si>
    <t>REINSCRIPCIÓN AL TERCER CUATRIMESTRE LICENCIATURAS Y APLICACIÓN DE BECA ACADÉMICA 100%</t>
  </si>
  <si>
    <t>REINSCRIPCIÓN AL TERCER CUATRIMESTRE LICENCIATURAS Y APLICACIÓN DE BECA ACADÉMICA 50%</t>
  </si>
  <si>
    <t>REINSCRIPCIÓN AL CUARTO CUATRIMESTRE LICENCIATURAS PAGO PUNTUAL</t>
  </si>
  <si>
    <t>REINSCRIPCIÓN AL CUARTO CUATRIMESTRE LICENCIATURAS PAGO EXTEMPORÁNEO</t>
  </si>
  <si>
    <t>REINSCRIPCIÓN AL CUARTO CUATRIMESTRE LICENCIATURAS Y APLICACIÓN DE BECA SOCIOECONÓMICA 100%</t>
  </si>
  <si>
    <t>REINSCRIPCIÓN AL CUARTO CUATRIMESTRE LICENCIATURAS Y APLICACIÓN DE BECA ACADÉMICA 100%</t>
  </si>
  <si>
    <t>REINSCRIPCIÓN AL CUARTO CUATRIMESTRE LICENCIATURAS Y APLICACIÓN DE BECA ACADÉMICA 50%</t>
  </si>
  <si>
    <t>REINSCRIPCIÓN AL SEGUNDO CUATRIMESTRE LICENCIATURA SEMIPRESENCIAL PAGO PUNTUAL</t>
  </si>
  <si>
    <t>REINSCRIPCIÓN AL SEGUNDO CUATRIMESTRE LICENCIATURA SEMIPRESENCIAL PAGO EXTEMPORÁNEO</t>
  </si>
  <si>
    <t>REINSCRIPCIÓN AL SEGUNDO CUATRIMESTRE LICENCIATURA SEMIPRESENCIAL Y APLICACIÓN DE BECA SOCIOECONÓMICA 100%</t>
  </si>
  <si>
    <t>REINSCRIPCIÓN AL SEGUNDO CUATRIMESTRE LICENCIATURA SEMIPRESENCIAL Y APLICACIÓN DE BECA ACADÉMICA 100%</t>
  </si>
  <si>
    <t>REINSCRIPCIÓN AL SEGUNDO CUATRIMESTRE LICENCIATURA SEMIPRESENCIAL Y APLICACIÓN DE BECA ACADÉMICA 50%</t>
  </si>
  <si>
    <t>REINSCRIPCIÓN AL TERCER CUATRIMESTRE LICENCIATURA SEMIPRESENCIAL PAGO PUNTUAL</t>
  </si>
  <si>
    <t>REINSCRIPCIÓN AL TERCER CUATRIMESTRE LICENCIATURA SEMIPRESENCIAL PAGO EXTEMPORÁNEO</t>
  </si>
  <si>
    <t>REINSCRIPCIÓN AL TERCER CUATRIMESTRE LICENCIATURA SEMIPRESENCIAL Y APLICACIÓN DE BECA SOCIOECONÓMICA 100%</t>
  </si>
  <si>
    <t>REINSCRIPCIÓN AL TERCER CUATRIMESTRE LICENCIATURA SEMIPRESENCIAL Y APLICACIÓN DE BECA ACADÉMICA 100%</t>
  </si>
  <si>
    <t>REINSCRIPCIÓN AL TERCER CUATRIMESTRE LICENCIATURA SEMIPRESENCIAL Y APLICACIÓN DE BECA ACADÉMICA 50%</t>
  </si>
  <si>
    <t>REINSCRIPCIÓN AL CUARTO CUATRIMESTRE LICENCIATURA SEMIPRESENCIAL PAGO PUNTUAL</t>
  </si>
  <si>
    <t>REINSCRIPCIÓN AL CUARTO CUATRIMESTRE LICENCIATURA SEMIPRESENCIAL PAGO EXTEMPORÁNEO</t>
  </si>
  <si>
    <t>REINSCRIPCIÓN AL CUARTO CUATRIMESTRE LICENCIATURA SEMIPRESENCIAL Y APLICACIÓN DE BECA SOCIOECONÓMICA 100%</t>
  </si>
  <si>
    <t>REINSCRIPCIÓN AL CUARTO CUATRIMESTRE LICENCIATURA SEMIPRESENCIAL Y APLICACIÓN DE BECA ACADÉMICA 50%</t>
  </si>
  <si>
    <t>REINSCRIPCIÓN AL SEGUNDO CUATRIMESTRE INGENIERÍA TÉCNICA PAGO PUNTUAL</t>
  </si>
  <si>
    <t>REINSCRIPCIÓN AL SEGUNDO CUATRIMESTRE INGENIERÍA TÉCNICA PAGO EXTEMPORÁNEO</t>
  </si>
  <si>
    <t>REINSCRIPCIÓN AL SEGUNDO CUATRIMESTRE INGENIERÍA TÉCNICA Y APLICACIÓN DE BECA SOCIOECONÓMICA 100%</t>
  </si>
  <si>
    <t xml:space="preserve">REINSCRIPCIÓN AL SEGUNDO CUATRIMESTRE INGENIERÍA TÉCNICA Y APLICACIÓN DE BECA ACADÉMICA 100% </t>
  </si>
  <si>
    <t xml:space="preserve">REINSCRIPCIÓN AL SEGUNDO CUATRIMESTRE INGENIERÍA TÉCNICA Y APLICACIÓN DE BECA ACADÉMICA 50% </t>
  </si>
  <si>
    <t>CURSO DE IDIOMAS SABATINO ADOLESCENTES Y ADULTOS</t>
  </si>
  <si>
    <t>CURSOS DE IDIOMAS VESPERTINOS MARTES Y JUEVES MAYORES DE 16 AÑOS</t>
  </si>
  <si>
    <t>CURSOS DE IDIOMAS VESPERTINOS LUNES Y MIERCOLES MAYORES DE 16 AÑOS</t>
  </si>
  <si>
    <t>DIFERENCIA DE PAGO POR CAMBIO DE CURSO VESPERTINO MARTES Y JUEVES MAYORES DE 16 AÑOS A SABATINO ADOLESCENTES Y ADULTOS</t>
  </si>
  <si>
    <t>DIFERENCIA DE PAGO POR CAMBIO DE CURSO VESPERTINO LUNES Y MIÉRCOLES MAYORES DE 16 AÑOS A SABATINO ADOLESCENTES Y ADULTOS</t>
  </si>
  <si>
    <t>EGRESADOS CURSO DE IDIOMAS VESPERTINO MARTES Y JUEVES O LUNES Y MIÉRCOLES</t>
  </si>
  <si>
    <t>UN HIJO DE TRABAJADOR CURSO DE IDIOMAS SABATINO ADOLESCENTES Y ADULTOS</t>
  </si>
  <si>
    <t>UN HIJO DE TRABAJADOR CURSOS DE IDIOMAS VESPERTINOS MARTES Y JUEVES MAYORES DE 16 AÑOS</t>
  </si>
  <si>
    <t>UN HIJO DE TRABAJADOR CURSOS DE IDIOMAS VESPERTINOS LUNES Y MIÉRCOLES MAYORES DE 16 AÑOS</t>
  </si>
  <si>
    <t>POR DOS HIJOS DE TRABAJADOR CURSO DE IDIOMAS SABATINO ADOLESCENTES Y ADULTOS C/U (DESCUENTO DEL 80%)</t>
  </si>
  <si>
    <t xml:space="preserve">POR TRES HIJOS O MÁS DE TRABAJADOR CURSO DE IDIOMAS SABATINO ADOLESCENTES Y ADULTOS C/U (DESCUENTO DEL 75%) </t>
  </si>
  <si>
    <t xml:space="preserve">POR DOS HIJOS DE TRABAJADOR CURSOS DE IDIOMAS VESPERTINOS MARTES Y JUEVES MAYORES DE 16 AÑOS C/U (DESCUENTO DEL 80%) </t>
  </si>
  <si>
    <t>KARDEX</t>
  </si>
  <si>
    <t>REPOSICIÓN DE CREDENCIAL ALUMNOS</t>
  </si>
  <si>
    <t>REPOSICIÓN DE CREDENCIAL PARA ADMINISTRATIVOS</t>
  </si>
  <si>
    <t>EXAMEN ÚLTIMA ASIGNATURA</t>
  </si>
  <si>
    <t>DUPLICADO DE CERTIFICADO FINAL</t>
  </si>
  <si>
    <t>DUPLICADO DE CONSTANCIA DE SERVICIO SOCIAL</t>
  </si>
  <si>
    <t>CONSTANCIA DE TITULACIÓN</t>
  </si>
  <si>
    <t>GESTIÓN DE EQUIVALENCIA</t>
  </si>
  <si>
    <t>FEDERAL</t>
  </si>
  <si>
    <t>1 AÑO</t>
  </si>
  <si>
    <t>ESTATAL</t>
  </si>
  <si>
    <t xml:space="preserve"> 1 AÑO</t>
  </si>
  <si>
    <t>30 DIAS</t>
  </si>
  <si>
    <t>Invitacion Restringida a cuando menos tres proveedores o interesados CAEACS/IR-003-RP/2016</t>
  </si>
  <si>
    <t>MC MICROCOMPUTACIÓN, S.A. DE C.V.</t>
  </si>
  <si>
    <t>ADQUISICION DE EQUIPO DE COMPUTO PARA EL EDIFICIO DE DOCENCIA DE DOS NIVELES DE LA UNIVERSIDAD TECNOLOGICA DE QUERETARO</t>
  </si>
  <si>
    <t>CONT/RP-020/2016</t>
  </si>
  <si>
    <t>MOPIC, S.A DE C.V.</t>
  </si>
  <si>
    <t xml:space="preserve">CONVENIO DE COLABORACIÓN CIENTIFICA Y TENOLOGICA </t>
  </si>
  <si>
    <t>RELACIÓN DE BIENES INMUEBLES</t>
  </si>
  <si>
    <t>Código</t>
  </si>
  <si>
    <t>Descripción del Bien</t>
  </si>
  <si>
    <t>Valor en libros</t>
  </si>
  <si>
    <t>SECRETARIO DE ADMINISTRACIÓN Y FINANZAS</t>
  </si>
  <si>
    <t>NUMERO_ACTIVO</t>
  </si>
  <si>
    <t>MODELO</t>
  </si>
  <si>
    <t>COSTO</t>
  </si>
  <si>
    <t>UTQ1</t>
  </si>
  <si>
    <t>LAP TOP IBM THINK PAD T60 DUALCORE T2400</t>
  </si>
  <si>
    <t>IBM THINK PAD T60 DUALCORE T2400</t>
  </si>
  <si>
    <t>UTQ100</t>
  </si>
  <si>
    <t>ARCHIVERO CAOBA 3 GAVETAS</t>
  </si>
  <si>
    <t>CAOBA 3 GAVETAS</t>
  </si>
  <si>
    <t>UTQ1000</t>
  </si>
  <si>
    <t>PINTARRON GRANDE CUBIERTA DE VIDRIO</t>
  </si>
  <si>
    <t>GRANDE CUBIERTA DE VIDRIO</t>
  </si>
  <si>
    <t>UTQ10000</t>
  </si>
  <si>
    <t>SISTEMA DE ADQUISICION DE MEDIAS VERSION 4.0 MCA EXXOTEST</t>
  </si>
  <si>
    <t>SISTEMA DE ADQUISICION DE MEDIAS</t>
  </si>
  <si>
    <t>UTQ10001</t>
  </si>
  <si>
    <t>OSCILOSCOPIO-MULTIMETRO EXXOTEST CL500</t>
  </si>
  <si>
    <t>EXXOTEST CL500</t>
  </si>
  <si>
    <t>UTQ10002</t>
  </si>
  <si>
    <t>PUPITRE DIDACTICO INYECCION A GASOLINA MCA. EXXOTEST</t>
  </si>
  <si>
    <t>PUPITRE DIDACTICO INYECCION A GASO</t>
  </si>
  <si>
    <t>UTQ10003</t>
  </si>
  <si>
    <t>UTQ10004</t>
  </si>
  <si>
    <t>MESA MODULO DE FAST FOOD P/ 4 PERSONAS</t>
  </si>
  <si>
    <t>MODULO DE FAST FOOD P/ 4</t>
  </si>
  <si>
    <t>UTQ10005</t>
  </si>
  <si>
    <t>UTQ10006</t>
  </si>
  <si>
    <t>UTQ10007</t>
  </si>
  <si>
    <t>UTQ10008</t>
  </si>
  <si>
    <t>UTQ10009</t>
  </si>
  <si>
    <t>UTQ1001</t>
  </si>
  <si>
    <t>LOCKER ARMARIO CUADRUPLE METALICO .35X.65X2.10</t>
  </si>
  <si>
    <t>ARMARIO CUADRUPLE METALICO</t>
  </si>
  <si>
    <t>UTQ10010</t>
  </si>
  <si>
    <t>UTQ10011</t>
  </si>
  <si>
    <t>UTQ10012</t>
  </si>
  <si>
    <t>UTQ10013</t>
  </si>
  <si>
    <t>UTQ10014</t>
  </si>
  <si>
    <t>UTQ10015</t>
  </si>
  <si>
    <t>UTQ10016</t>
  </si>
  <si>
    <t>UTQ10017</t>
  </si>
  <si>
    <t>UTQ10018</t>
  </si>
  <si>
    <t>UTQ10019</t>
  </si>
  <si>
    <t>UTQ1002</t>
  </si>
  <si>
    <t>UTQ10020</t>
  </si>
  <si>
    <t>UTQ10021</t>
  </si>
  <si>
    <t>UTQ10022</t>
  </si>
  <si>
    <t>UTQ10023</t>
  </si>
  <si>
    <t>UTQ10024</t>
  </si>
  <si>
    <t>UTQ10025</t>
  </si>
  <si>
    <t>UTQ10026</t>
  </si>
  <si>
    <t>UTQ10027</t>
  </si>
  <si>
    <t>UTQ10028</t>
  </si>
  <si>
    <t>CUBIERTA 340 X 290 CM P/FAST FOOD</t>
  </si>
  <si>
    <t>340 X 290 CM P/FAST FOOD</t>
  </si>
  <si>
    <t>UTQ10029</t>
  </si>
  <si>
    <t>UTQ10030</t>
  </si>
  <si>
    <t>UTQ10031</t>
  </si>
  <si>
    <t>UTQ10032</t>
  </si>
  <si>
    <t>UTQ10033</t>
  </si>
  <si>
    <t>UTQ10034</t>
  </si>
  <si>
    <t>UTQ10035</t>
  </si>
  <si>
    <t>UTQ10036</t>
  </si>
  <si>
    <t>UTQ10037</t>
  </si>
  <si>
    <t>UTQ10038</t>
  </si>
  <si>
    <t>MESA 4 PLAZAS 172X120X48</t>
  </si>
  <si>
    <t>4 PLAZAS 172X120X48</t>
  </si>
  <si>
    <t>UTQ10039</t>
  </si>
  <si>
    <t>UTQ1004</t>
  </si>
  <si>
    <t>UTQ10040</t>
  </si>
  <si>
    <t>UTQ10041</t>
  </si>
  <si>
    <t>UTQ10042</t>
  </si>
  <si>
    <t>UTQ10043</t>
  </si>
  <si>
    <t>UTQ10044</t>
  </si>
  <si>
    <t>UTQ10045</t>
  </si>
  <si>
    <t>UTQ10046</t>
  </si>
  <si>
    <t>UTQ10047</t>
  </si>
  <si>
    <t>UTQ10048</t>
  </si>
  <si>
    <t>UTQ10049</t>
  </si>
  <si>
    <t>UTQ1005</t>
  </si>
  <si>
    <t>UTQ10050</t>
  </si>
  <si>
    <t>UTQ10051</t>
  </si>
  <si>
    <t>UTQ10052</t>
  </si>
  <si>
    <t>UTQ10053</t>
  </si>
  <si>
    <t>UTQ10054</t>
  </si>
  <si>
    <t>UTQ10055</t>
  </si>
  <si>
    <t>UTQ10056</t>
  </si>
  <si>
    <t>UTQ10057</t>
  </si>
  <si>
    <t>UTQ10058</t>
  </si>
  <si>
    <t>UTQ10059</t>
  </si>
  <si>
    <t>UTQ1006</t>
  </si>
  <si>
    <t>UTQ10060</t>
  </si>
  <si>
    <t>UTQ10061</t>
  </si>
  <si>
    <t>UTQ10062</t>
  </si>
  <si>
    <t>UTQ10063</t>
  </si>
  <si>
    <t>UTQ10064</t>
  </si>
  <si>
    <t>UTQ10065</t>
  </si>
  <si>
    <t>UTQ10066</t>
  </si>
  <si>
    <t>UTQ10067</t>
  </si>
  <si>
    <t>UTQ10068</t>
  </si>
  <si>
    <t>UTQ10069</t>
  </si>
  <si>
    <t>UTQ10070</t>
  </si>
  <si>
    <t>UTQ10071</t>
  </si>
  <si>
    <t>UTQ10072</t>
  </si>
  <si>
    <t>UTQ10073</t>
  </si>
  <si>
    <t>UTQ10074</t>
  </si>
  <si>
    <t>UTQ10075</t>
  </si>
  <si>
    <t>GRABADORA DE CINTA DE VIDEO SONY HVRM25</t>
  </si>
  <si>
    <t>SONY HVRM25</t>
  </si>
  <si>
    <t>UTQ10076</t>
  </si>
  <si>
    <t>CONSOLA DE AUDIO YAMAHA MOD. 01V96</t>
  </si>
  <si>
    <t>YAMAHA MOD. 01V96</t>
  </si>
  <si>
    <t>UTQ10077</t>
  </si>
  <si>
    <t>UTQ10078</t>
  </si>
  <si>
    <t>MONITOR HEWLETT PACKARD LCD MONITOR L1906 (PX850AA)</t>
  </si>
  <si>
    <t>HEWLETT PACKARD LCD MONITOR L1906</t>
  </si>
  <si>
    <t>UTQ10079</t>
  </si>
  <si>
    <t>UTQ10080</t>
  </si>
  <si>
    <t>UTQ10081</t>
  </si>
  <si>
    <t>UTQ10082</t>
  </si>
  <si>
    <t>CPU HEWLETT PACKARD DC5750</t>
  </si>
  <si>
    <t>HEWLETT PACKARD DC5750</t>
  </si>
  <si>
    <t>UTQ10083</t>
  </si>
  <si>
    <t>UTQ10084</t>
  </si>
  <si>
    <t>UTQ10085</t>
  </si>
  <si>
    <t>UTQ10086</t>
  </si>
  <si>
    <t>CONSOLA PHANTOM POWER PHONIC AM844D</t>
  </si>
  <si>
    <t>PHANTOM POWER PHONIC AM844D</t>
  </si>
  <si>
    <t>UTQ10087</t>
  </si>
  <si>
    <t>MICROFONO SHURE KSM44JLS DOBLE DIAFRAGMA DE MYLAR</t>
  </si>
  <si>
    <t>SHURE KSM44JLS DOBLE</t>
  </si>
  <si>
    <t>UTQ10088</t>
  </si>
  <si>
    <t>MICROFONO SHURE WL51B LAVALIER MINIATURA 11-52V PODER</t>
  </si>
  <si>
    <t>SHURE WL51B LAVALIER</t>
  </si>
  <si>
    <t>UTQ10089</t>
  </si>
  <si>
    <t>UTQ1009</t>
  </si>
  <si>
    <t>UTQ10090</t>
  </si>
  <si>
    <t>SHURE WL51B LAVALIER MINIATUR</t>
  </si>
  <si>
    <t>UTQ10091</t>
  </si>
  <si>
    <t>UTQ10092</t>
  </si>
  <si>
    <t>AMPLIFICADOR CERVIN-VEGA CV-1800</t>
  </si>
  <si>
    <t>CERVIN-VEGA CV-1800</t>
  </si>
  <si>
    <t>UTQ10093</t>
  </si>
  <si>
    <t>UTQ10094</t>
  </si>
  <si>
    <t>RECEPTOR (SHURE) SLX4</t>
  </si>
  <si>
    <t>(SHURE) SLX4</t>
  </si>
  <si>
    <t>UTQ10095</t>
  </si>
  <si>
    <t>UTQ10096</t>
  </si>
  <si>
    <t>UTQ10097</t>
  </si>
  <si>
    <t>UTQ10098</t>
  </si>
  <si>
    <t>TRANSMISOR (SHURE) SLX1</t>
  </si>
  <si>
    <t>(SHURE) SLX1</t>
  </si>
  <si>
    <t>UTQ10099</t>
  </si>
  <si>
    <t>UTQ101</t>
  </si>
  <si>
    <t>CREDENZA MADERA CAOBA SIN MODELO</t>
  </si>
  <si>
    <t>MADERA CAOBA SIN MODELO</t>
  </si>
  <si>
    <t>UTQ1010</t>
  </si>
  <si>
    <t>UTQ10100</t>
  </si>
  <si>
    <t>UTQ10101</t>
  </si>
  <si>
    <t>UTQ10102</t>
  </si>
  <si>
    <t>MICROFONO SHURE SM58LC</t>
  </si>
  <si>
    <t>SHURE SM58LC</t>
  </si>
  <si>
    <t>UTQ10103</t>
  </si>
  <si>
    <t>UTQ10104</t>
  </si>
  <si>
    <t>UTQ10105</t>
  </si>
  <si>
    <t>UTQ10106</t>
  </si>
  <si>
    <t>UTQ10107</t>
  </si>
  <si>
    <t>UTQ10108</t>
  </si>
  <si>
    <t>UTQ10109</t>
  </si>
  <si>
    <t>UTQ1011</t>
  </si>
  <si>
    <t>UTQ10110</t>
  </si>
  <si>
    <t>UTQ10111</t>
  </si>
  <si>
    <t>UTQ10112</t>
  </si>
  <si>
    <t>UTQ10113</t>
  </si>
  <si>
    <t>UTQ10114</t>
  </si>
  <si>
    <t>VIDEO TOASTER TOASTER (INCLUYE TARJETA)</t>
  </si>
  <si>
    <t>TOASTER (INCLUYE TARJETA)</t>
  </si>
  <si>
    <t>UTQ10115</t>
  </si>
  <si>
    <t>CAMARA DE VIDEO CANON XL 2</t>
  </si>
  <si>
    <t>CANON XL 2</t>
  </si>
  <si>
    <t>UTQ10116</t>
  </si>
  <si>
    <t>UTQ10117</t>
  </si>
  <si>
    <t>UTQ10118</t>
  </si>
  <si>
    <t>REPRODUCTOR DE CD INTEGRA MOD CDC 3.4</t>
  </si>
  <si>
    <t>INTEGRA MOD CDC 3.4</t>
  </si>
  <si>
    <t>UTQ10119</t>
  </si>
  <si>
    <t>UTQ1012</t>
  </si>
  <si>
    <t>UTQ10120</t>
  </si>
  <si>
    <t>BOCINAS ALESIS MOD. MONITOR ONE MK II</t>
  </si>
  <si>
    <t>ALESIS MOD. MONITOR ONE MK II</t>
  </si>
  <si>
    <t>UTQ10121</t>
  </si>
  <si>
    <t>UTQ10128</t>
  </si>
  <si>
    <t>GRABADORA DENON DN780R</t>
  </si>
  <si>
    <t>DENON DN780R</t>
  </si>
  <si>
    <t>UTQ10129</t>
  </si>
  <si>
    <t>UTQ1013</t>
  </si>
  <si>
    <t>UTQ10131</t>
  </si>
  <si>
    <t>SILLA CLOVER SECRETARIAL TAPIZADA EN TELA NEGRA</t>
  </si>
  <si>
    <t>CLOVER SECRETARIAL TAPIZAD</t>
  </si>
  <si>
    <t>UTQ10132</t>
  </si>
  <si>
    <t>CLOVER SECRETARIAL</t>
  </si>
  <si>
    <t>UTQ10133</t>
  </si>
  <si>
    <t>UTQ10134</t>
  </si>
  <si>
    <t>UTQ10135</t>
  </si>
  <si>
    <t>UTQ10136</t>
  </si>
  <si>
    <t>SILLON EJECUTIVO RESPALO ALTO</t>
  </si>
  <si>
    <t>EJECUTIVO RESPALO ALTO</t>
  </si>
  <si>
    <t>UTQ10137</t>
  </si>
  <si>
    <t>DOLLY P/TRIPIE MCA MILLER MOD. 481</t>
  </si>
  <si>
    <t>P/TRIPIE MCA MILLER MOD. 481</t>
  </si>
  <si>
    <t>UTQ10138</t>
  </si>
  <si>
    <t>UTQ1014</t>
  </si>
  <si>
    <t>UTQ10140</t>
  </si>
  <si>
    <t>SCANER CANON CE9950F</t>
  </si>
  <si>
    <t>CANON CE9950F</t>
  </si>
  <si>
    <t>UTQ10141</t>
  </si>
  <si>
    <t>IMPRESORA HEWLLETT PACKARD LASER JET 2600N (Q6455A)</t>
  </si>
  <si>
    <t>HEWLLETT PACKARD LASER JET 2600N</t>
  </si>
  <si>
    <t>UTQ10142</t>
  </si>
  <si>
    <t>VIDEOCASETERA Y DVD SONY SLV D370P</t>
  </si>
  <si>
    <t>SONY SLV D370P</t>
  </si>
  <si>
    <t>UTQ10143</t>
  </si>
  <si>
    <t>PLOTER HP DESIGNJET 110+NR(C7796E) CLAVE INGRAM APLO11NR</t>
  </si>
  <si>
    <t>HP DESIGNJET 110+NR(C7796E)</t>
  </si>
  <si>
    <t>UTQ10144</t>
  </si>
  <si>
    <t>UTQ10145</t>
  </si>
  <si>
    <t>CPU CAJA BLANCA SIN MODELO</t>
  </si>
  <si>
    <t>CAJA BLANCA SIN MODELO</t>
  </si>
  <si>
    <t>UTQ10147</t>
  </si>
  <si>
    <t>UTQ10148</t>
  </si>
  <si>
    <t>UTQ10149</t>
  </si>
  <si>
    <t>MONITOR HEWLETT PACKARD L1506</t>
  </si>
  <si>
    <t>HEWLETT PACKARD L1506</t>
  </si>
  <si>
    <t>UTQ1015</t>
  </si>
  <si>
    <t>UTQ10150</t>
  </si>
  <si>
    <t>UTQ10151</t>
  </si>
  <si>
    <t>UTQ10152</t>
  </si>
  <si>
    <t>UTQ10153</t>
  </si>
  <si>
    <t>UTQ10154</t>
  </si>
  <si>
    <t>UTQ10155</t>
  </si>
  <si>
    <t>UTQ10156</t>
  </si>
  <si>
    <t>UTQ10157</t>
  </si>
  <si>
    <t>UTQ10158</t>
  </si>
  <si>
    <t>UTQ10159</t>
  </si>
  <si>
    <t>UTQ1016</t>
  </si>
  <si>
    <t>PINTARRON GRANDE SIN MODELO</t>
  </si>
  <si>
    <t>GRANDE SIN MODELO</t>
  </si>
  <si>
    <t>UTQ10165</t>
  </si>
  <si>
    <t>TELEFONO NORTEL M3904</t>
  </si>
  <si>
    <t>NORTEL M3904</t>
  </si>
  <si>
    <t>UTQ10168</t>
  </si>
  <si>
    <t>TRIPIE LIBEC MOD LS70M(2A)+PH7 (CABEZAL Y MANERAL)</t>
  </si>
  <si>
    <t>LIBEC MOD LS70M(2A)+PH7</t>
  </si>
  <si>
    <t>UTQ10169</t>
  </si>
  <si>
    <t>UTQ1017</t>
  </si>
  <si>
    <t>UTQ10170</t>
  </si>
  <si>
    <t>UTQ10171</t>
  </si>
  <si>
    <t>UTQ10172</t>
  </si>
  <si>
    <t>UTQ10173</t>
  </si>
  <si>
    <t>UTQ10174</t>
  </si>
  <si>
    <t>UTQ10175</t>
  </si>
  <si>
    <t>UTQ10176</t>
  </si>
  <si>
    <t>UTQ10177</t>
  </si>
  <si>
    <t>UTQ10178</t>
  </si>
  <si>
    <t>UTQ1018</t>
  </si>
  <si>
    <t>UTQ10180</t>
  </si>
  <si>
    <t>UTQ10181</t>
  </si>
  <si>
    <t>UTQ10182</t>
  </si>
  <si>
    <t>UTQ10183</t>
  </si>
  <si>
    <t>UTQ10184</t>
  </si>
  <si>
    <t>UTQ10185</t>
  </si>
  <si>
    <t>UTQ10186</t>
  </si>
  <si>
    <t>UTQ10187</t>
  </si>
  <si>
    <t>UTQ10188</t>
  </si>
  <si>
    <t>UTQ10189</t>
  </si>
  <si>
    <t>UTQ1019</t>
  </si>
  <si>
    <t>UTQ10191</t>
  </si>
  <si>
    <t>UTQ10192</t>
  </si>
  <si>
    <t>UTQ10193</t>
  </si>
  <si>
    <t>UTQ10194</t>
  </si>
  <si>
    <t>UTQ10195</t>
  </si>
  <si>
    <t>UTQ10196</t>
  </si>
  <si>
    <t>UTQ10197</t>
  </si>
  <si>
    <t>UTQ10198</t>
  </si>
  <si>
    <t>UTQ10199</t>
  </si>
  <si>
    <t>UTQ102</t>
  </si>
  <si>
    <t>ESCRITORIO MADERA CAOBA SIN MODELO</t>
  </si>
  <si>
    <t>UTQ1020</t>
  </si>
  <si>
    <t>UTQ10200</t>
  </si>
  <si>
    <t>UTQ10201</t>
  </si>
  <si>
    <t>UTQ10202</t>
  </si>
  <si>
    <t>UTQ10203</t>
  </si>
  <si>
    <t>UTQ10204</t>
  </si>
  <si>
    <t>UTQ10205</t>
  </si>
  <si>
    <t>UTQ10206</t>
  </si>
  <si>
    <t>UTQ10207</t>
  </si>
  <si>
    <t>UTQ10208</t>
  </si>
  <si>
    <t>UTQ10209</t>
  </si>
  <si>
    <t>UTQ1021</t>
  </si>
  <si>
    <t>UTQ10210</t>
  </si>
  <si>
    <t>UTQ10211</t>
  </si>
  <si>
    <t>UTQ10212</t>
  </si>
  <si>
    <t>UTQ10213</t>
  </si>
  <si>
    <t>UTQ10214</t>
  </si>
  <si>
    <t>UTQ10215</t>
  </si>
  <si>
    <t>UTQ10216</t>
  </si>
  <si>
    <t>UTQ10217</t>
  </si>
  <si>
    <t>UTQ10218</t>
  </si>
  <si>
    <t>UTQ10219</t>
  </si>
  <si>
    <t>UTQ1022</t>
  </si>
  <si>
    <t>UTQ10220</t>
  </si>
  <si>
    <t>UTQ10221</t>
  </si>
  <si>
    <t>UTQ10222</t>
  </si>
  <si>
    <t>MONITOR COMPAQ V 55</t>
  </si>
  <si>
    <t>COMPAQ V 55</t>
  </si>
  <si>
    <t>UTQ10224</t>
  </si>
  <si>
    <t>MONITOR SAMSUNG SYNCMASTER 551 V</t>
  </si>
  <si>
    <t>SAMSUNG SYNCMASTER 551 V</t>
  </si>
  <si>
    <t>UTQ10226</t>
  </si>
  <si>
    <t>PROBADOR DE CABLE FLUKE 620</t>
  </si>
  <si>
    <t>MONITOR SAMSUNG SYNCMASTER 591S</t>
  </si>
  <si>
    <t>SAMSUNG SYNCMASTER 591S</t>
  </si>
  <si>
    <t>UTQ10228</t>
  </si>
  <si>
    <t>UTQ10229</t>
  </si>
  <si>
    <t>UTQ1023</t>
  </si>
  <si>
    <t>UTQ10230</t>
  </si>
  <si>
    <t>UTQ10231</t>
  </si>
  <si>
    <t>UTQ10232</t>
  </si>
  <si>
    <t>UTQ10233</t>
  </si>
  <si>
    <t>UTQ10234</t>
  </si>
  <si>
    <t>UTQ10235</t>
  </si>
  <si>
    <t>UTQ10236</t>
  </si>
  <si>
    <t>UTQ10237</t>
  </si>
  <si>
    <t>UTQ10238</t>
  </si>
  <si>
    <t>UTQ10239</t>
  </si>
  <si>
    <t>UTQ1024</t>
  </si>
  <si>
    <t>UTQ10240</t>
  </si>
  <si>
    <t>UTQ10241</t>
  </si>
  <si>
    <t>UTQ10242</t>
  </si>
  <si>
    <t>UTQ10243</t>
  </si>
  <si>
    <t>UTQ10244</t>
  </si>
  <si>
    <t>UTQ10245</t>
  </si>
  <si>
    <t>UTQ10246</t>
  </si>
  <si>
    <t>UTQ10247</t>
  </si>
  <si>
    <t>UTQ10248</t>
  </si>
  <si>
    <t>UTQ10249</t>
  </si>
  <si>
    <t>UTQ10250</t>
  </si>
  <si>
    <t>UTQ10251</t>
  </si>
  <si>
    <t>UTQ10252</t>
  </si>
  <si>
    <t>UTQ10253</t>
  </si>
  <si>
    <t>UTQ10254</t>
  </si>
  <si>
    <t>UTQ10255</t>
  </si>
  <si>
    <t>UTQ10256</t>
  </si>
  <si>
    <t>UTQ10257</t>
  </si>
  <si>
    <t>UTQ10258</t>
  </si>
  <si>
    <t>UTQ10259</t>
  </si>
  <si>
    <t>UTQ1026</t>
  </si>
  <si>
    <t>ESCRITORIO METALICO 2 CAJONES</t>
  </si>
  <si>
    <t>METALICO 2 CAJONES</t>
  </si>
  <si>
    <t>UTQ10260</t>
  </si>
  <si>
    <t>UTQ10261</t>
  </si>
  <si>
    <t>UTQ10262</t>
  </si>
  <si>
    <t>UTQ10263</t>
  </si>
  <si>
    <t>UTQ10264</t>
  </si>
  <si>
    <t>UTQ10265</t>
  </si>
  <si>
    <t>UTQ10266</t>
  </si>
  <si>
    <t>UTQ10267</t>
  </si>
  <si>
    <t>UTQ10268</t>
  </si>
  <si>
    <t>UTQ10269</t>
  </si>
  <si>
    <t>UTQ1027</t>
  </si>
  <si>
    <t>VITRINA METALICA SIN MODELO</t>
  </si>
  <si>
    <t>METALICA SIN MODELO</t>
  </si>
  <si>
    <t>UTQ10270</t>
  </si>
  <si>
    <t>UTQ10271</t>
  </si>
  <si>
    <t>UTQ10272</t>
  </si>
  <si>
    <t>UTQ10273</t>
  </si>
  <si>
    <t>UTQ10274</t>
  </si>
  <si>
    <t>UTQ10275</t>
  </si>
  <si>
    <t>UTQ10276</t>
  </si>
  <si>
    <t>CPU</t>
  </si>
  <si>
    <t>DC5750</t>
  </si>
  <si>
    <t>UTQ10277</t>
  </si>
  <si>
    <t>UTQ10278</t>
  </si>
  <si>
    <t>UTQ10279</t>
  </si>
  <si>
    <t>UTQ1028</t>
  </si>
  <si>
    <t>REGULADOR SOLA BASIC MICRO VOLT 1200</t>
  </si>
  <si>
    <t>SOLA BASIC MICRO VOLT 1200</t>
  </si>
  <si>
    <t>UTQ10280</t>
  </si>
  <si>
    <t>UTQ10281</t>
  </si>
  <si>
    <t>UTQ10282</t>
  </si>
  <si>
    <t>UTQ10283</t>
  </si>
  <si>
    <t>UTQ10284</t>
  </si>
  <si>
    <t>UTQ10285</t>
  </si>
  <si>
    <t>UTQ10287</t>
  </si>
  <si>
    <t>UTQ10288</t>
  </si>
  <si>
    <t>UTQ10289</t>
  </si>
  <si>
    <t>UTQ1029</t>
  </si>
  <si>
    <t>LAP TOP HEWLETT PACKARD NC 6230 PENT M750, 1.86GHZ, 512RM</t>
  </si>
  <si>
    <t>HEWLETT PACKARD NC 6230 PENT M750</t>
  </si>
  <si>
    <t>UTQ10290</t>
  </si>
  <si>
    <t>UTQ10291</t>
  </si>
  <si>
    <t>UTQ10292</t>
  </si>
  <si>
    <t>UTQ10293</t>
  </si>
  <si>
    <t>UTQ10294</t>
  </si>
  <si>
    <t>UTQ10295</t>
  </si>
  <si>
    <t>UTQ10296</t>
  </si>
  <si>
    <t>UTQ10297</t>
  </si>
  <si>
    <t>UTQ10298</t>
  </si>
  <si>
    <t>UTQ10299</t>
  </si>
  <si>
    <t>UTQ103</t>
  </si>
  <si>
    <t>LIBRERO MADERA CAOBA CHICO</t>
  </si>
  <si>
    <t>MADERA CAOBA CHICO</t>
  </si>
  <si>
    <t>UTQ1030</t>
  </si>
  <si>
    <t>UTQ10300</t>
  </si>
  <si>
    <t>UTQ10301</t>
  </si>
  <si>
    <t>UTQ10302</t>
  </si>
  <si>
    <t>UTQ10303</t>
  </si>
  <si>
    <t>UTQ10304</t>
  </si>
  <si>
    <t>UTQ10305</t>
  </si>
  <si>
    <t>UTQ10306</t>
  </si>
  <si>
    <t>UTQ10307</t>
  </si>
  <si>
    <t>UTQ10308</t>
  </si>
  <si>
    <t>UTQ10309</t>
  </si>
  <si>
    <t>UTQ1031</t>
  </si>
  <si>
    <t>UTQ10310</t>
  </si>
  <si>
    <t>UTQ10314</t>
  </si>
  <si>
    <t>GENERADOR Y AMPLIFICADOR D TONOS 77HP/200EP</t>
  </si>
  <si>
    <t>GENERADOR Y AMPLIFICADOR D TONOS</t>
  </si>
  <si>
    <t>UTQ1032</t>
  </si>
  <si>
    <t>UTQ10320</t>
  </si>
  <si>
    <t>UTQ10321</t>
  </si>
  <si>
    <t>UTQ10322</t>
  </si>
  <si>
    <t>UTQ10323</t>
  </si>
  <si>
    <t>UTQ10324</t>
  </si>
  <si>
    <t>UTQ10325</t>
  </si>
  <si>
    <t>UTQ10326</t>
  </si>
  <si>
    <t>UTQ10327</t>
  </si>
  <si>
    <t>UTQ10328</t>
  </si>
  <si>
    <t>UTQ10329</t>
  </si>
  <si>
    <t>UTQ1033</t>
  </si>
  <si>
    <t>UTQ10330</t>
  </si>
  <si>
    <t>UTQ10331</t>
  </si>
  <si>
    <t>UTQ10332</t>
  </si>
  <si>
    <t>UTQ10333</t>
  </si>
  <si>
    <t>UTQ10334</t>
  </si>
  <si>
    <t>UTQ10335</t>
  </si>
  <si>
    <t>UTQ10336</t>
  </si>
  <si>
    <t>UTQ10337</t>
  </si>
  <si>
    <t>UTQ10338</t>
  </si>
  <si>
    <t>UTQ10339</t>
  </si>
  <si>
    <t>UTQ1034</t>
  </si>
  <si>
    <t>UTQ10340</t>
  </si>
  <si>
    <t>UTQ10341</t>
  </si>
  <si>
    <t>UTQ10342</t>
  </si>
  <si>
    <t>UTQ10343</t>
  </si>
  <si>
    <t>UTQ10344</t>
  </si>
  <si>
    <t>UTQ10345</t>
  </si>
  <si>
    <t>UTQ10346</t>
  </si>
  <si>
    <t>UTQ10347</t>
  </si>
  <si>
    <t>UTQ10348</t>
  </si>
  <si>
    <t>IMPRESORA EPSON FX 1170</t>
  </si>
  <si>
    <t>EPSON FX 1170</t>
  </si>
  <si>
    <t>UTQ1035</t>
  </si>
  <si>
    <t>MOUSE</t>
  </si>
  <si>
    <t>TRUE-TOUCH INALAMBRICO P/PRESENTACION</t>
  </si>
  <si>
    <t>UTQ10354</t>
  </si>
  <si>
    <t>RACK HELLERMANNTYTON 19X7</t>
  </si>
  <si>
    <t>HELLERMANNTYTON 19X7</t>
  </si>
  <si>
    <t>UTQ10355</t>
  </si>
  <si>
    <t>MONITOR ACER 33 D</t>
  </si>
  <si>
    <t>ACER 33 D</t>
  </si>
  <si>
    <t>UTQ10358</t>
  </si>
  <si>
    <t>UTQ1036</t>
  </si>
  <si>
    <t>CALENTADOR ACEITE SIN MODELO</t>
  </si>
  <si>
    <t>ACEITE SIN MODELO</t>
  </si>
  <si>
    <t>UTQ10361</t>
  </si>
  <si>
    <t>UTQ10362</t>
  </si>
  <si>
    <t>UTQ10365</t>
  </si>
  <si>
    <t>IMPRESORA EPSON LX 300</t>
  </si>
  <si>
    <t>EPSON LX 300</t>
  </si>
  <si>
    <t>UTQ10367</t>
  </si>
  <si>
    <t>IMPRESORA EPSON FX-1050</t>
  </si>
  <si>
    <t>EPSON FX-1050</t>
  </si>
  <si>
    <t>UTQ10369</t>
  </si>
  <si>
    <t>UTQ10370</t>
  </si>
  <si>
    <t>UTQ10371</t>
  </si>
  <si>
    <t>UTQ10372</t>
  </si>
  <si>
    <t>UTQ10373</t>
  </si>
  <si>
    <t>UTQ10374</t>
  </si>
  <si>
    <t>UTQ10375</t>
  </si>
  <si>
    <t>UTQ10376</t>
  </si>
  <si>
    <t>UTQ10377</t>
  </si>
  <si>
    <t>UTQ10378</t>
  </si>
  <si>
    <t>UTQ10379</t>
  </si>
  <si>
    <t>UTQ1038</t>
  </si>
  <si>
    <t>PANTALLA COLGANTE TRIPIE SIN MODELO</t>
  </si>
  <si>
    <t>TRIPIE SIN MODELO</t>
  </si>
  <si>
    <t>UTQ10380</t>
  </si>
  <si>
    <t>UTQ10381</t>
  </si>
  <si>
    <t>UTQ10382</t>
  </si>
  <si>
    <t>UTQ10383</t>
  </si>
  <si>
    <t>UTQ10384</t>
  </si>
  <si>
    <t>UTQ10385</t>
  </si>
  <si>
    <t>UTQ10386</t>
  </si>
  <si>
    <t>UTQ10387</t>
  </si>
  <si>
    <t>UTQ10388</t>
  </si>
  <si>
    <t>UTQ10389</t>
  </si>
  <si>
    <t>UTQ1039</t>
  </si>
  <si>
    <t>PANTALLA COLGANTE PARA à EMPOTRADA SIN MODELO</t>
  </si>
  <si>
    <t>PARA à EMPOTRADA SIN MODELO</t>
  </si>
  <si>
    <t>UTQ10390</t>
  </si>
  <si>
    <t>UTQ10391</t>
  </si>
  <si>
    <t>UTQ10392</t>
  </si>
  <si>
    <t>UTQ10393</t>
  </si>
  <si>
    <t>UTQ10394</t>
  </si>
  <si>
    <t>UTQ10395</t>
  </si>
  <si>
    <t>UTQ10396</t>
  </si>
  <si>
    <t>UTQ10397</t>
  </si>
  <si>
    <t>UTQ10398</t>
  </si>
  <si>
    <t>UTQ10399</t>
  </si>
  <si>
    <t>UTQ104</t>
  </si>
  <si>
    <t>LIBRERO MADERA CAOBA SIN MODELO</t>
  </si>
  <si>
    <t>UTQ1040</t>
  </si>
  <si>
    <t>UTQ10400</t>
  </si>
  <si>
    <t>UTQ10401</t>
  </si>
  <si>
    <t>UTQ10402</t>
  </si>
  <si>
    <t>UTQ10403</t>
  </si>
  <si>
    <t>UTQ10404</t>
  </si>
  <si>
    <t>UTQ10405</t>
  </si>
  <si>
    <t>UTQ10406</t>
  </si>
  <si>
    <t>UTQ10407</t>
  </si>
  <si>
    <t>UTQ10408</t>
  </si>
  <si>
    <t>UTQ10409</t>
  </si>
  <si>
    <t>UTQ1041</t>
  </si>
  <si>
    <t>PANTALLA COLGANTE ELECTRICA C/CONTROL REMOTO</t>
  </si>
  <si>
    <t>ELECTRICA C/CONTROL REMOTO</t>
  </si>
  <si>
    <t>UTQ10410</t>
  </si>
  <si>
    <t>UTQ10411</t>
  </si>
  <si>
    <t>UTQ10412</t>
  </si>
  <si>
    <t>UTQ10413</t>
  </si>
  <si>
    <t>UTQ10414</t>
  </si>
  <si>
    <t>UTQ10415</t>
  </si>
  <si>
    <t>UTQ10416</t>
  </si>
  <si>
    <t>UTQ10417</t>
  </si>
  <si>
    <t>UTQ10418</t>
  </si>
  <si>
    <t>UTQ10419</t>
  </si>
  <si>
    <t>MONITOR COMPAQ S 510</t>
  </si>
  <si>
    <t>COMPAQ S 510</t>
  </si>
  <si>
    <t>UTQ10420</t>
  </si>
  <si>
    <t>UTQ10421</t>
  </si>
  <si>
    <t>UTQ10422</t>
  </si>
  <si>
    <t>UTQ10423</t>
  </si>
  <si>
    <t>UTQ10424</t>
  </si>
  <si>
    <t>UTQ10425</t>
  </si>
  <si>
    <t>UTQ10426</t>
  </si>
  <si>
    <t>UTQ10427</t>
  </si>
  <si>
    <t>UTQ10428</t>
  </si>
  <si>
    <t>UTQ10429</t>
  </si>
  <si>
    <t>UTQ10430</t>
  </si>
  <si>
    <t>UTQ10431</t>
  </si>
  <si>
    <t>UTQ10432</t>
  </si>
  <si>
    <t>UTQ10433</t>
  </si>
  <si>
    <t>UTQ10434</t>
  </si>
  <si>
    <t>UTQ10436</t>
  </si>
  <si>
    <t>UTQ10437</t>
  </si>
  <si>
    <t>UTQ10438</t>
  </si>
  <si>
    <t>UTQ10439</t>
  </si>
  <si>
    <t>UTQ1044</t>
  </si>
  <si>
    <t>UTQ10440</t>
  </si>
  <si>
    <t>UTQ10441</t>
  </si>
  <si>
    <t>UTQ10442</t>
  </si>
  <si>
    <t>UTQ10443</t>
  </si>
  <si>
    <t>UTQ10444</t>
  </si>
  <si>
    <t>UTQ10445</t>
  </si>
  <si>
    <t>UTQ10446</t>
  </si>
  <si>
    <t>UTQ10447</t>
  </si>
  <si>
    <t>UTQ10448</t>
  </si>
  <si>
    <t>UTQ10449</t>
  </si>
  <si>
    <t>UTQ10450</t>
  </si>
  <si>
    <t>UTQ10451</t>
  </si>
  <si>
    <t>TELEFONO NORTEL M3901</t>
  </si>
  <si>
    <t>NORTEL M3901</t>
  </si>
  <si>
    <t>UTQ10454</t>
  </si>
  <si>
    <t>WIRE MANAGER HORIZONTAL WMPH2 2 ESPACIOS RACK</t>
  </si>
  <si>
    <t>HORIZONTAL WMPH2 2 ESPACIOS RACK</t>
  </si>
  <si>
    <t>UTQ10457</t>
  </si>
  <si>
    <t>UTQ10458</t>
  </si>
  <si>
    <t>UTQ10459</t>
  </si>
  <si>
    <t>CPU CAJA BLANCA ATX MEDIA TORRE</t>
  </si>
  <si>
    <t>CAJA BLANCA ATX MEDIA TORRE</t>
  </si>
  <si>
    <t>UTQ10460</t>
  </si>
  <si>
    <t>UTQ10461</t>
  </si>
  <si>
    <t>UTQ10462</t>
  </si>
  <si>
    <t>UTQ10463</t>
  </si>
  <si>
    <t>UTQ10464</t>
  </si>
  <si>
    <t>UTQ10465</t>
  </si>
  <si>
    <t>UTQ10466</t>
  </si>
  <si>
    <t>UTQ10467</t>
  </si>
  <si>
    <t>UTQ10468</t>
  </si>
  <si>
    <t>UTQ10469</t>
  </si>
  <si>
    <t>UTQ1047</t>
  </si>
  <si>
    <t>IMPRESORA HEWLETT PACKARD LASER JET 2100</t>
  </si>
  <si>
    <t>HEWLETT PACKARD LASER JET 2100</t>
  </si>
  <si>
    <t>UTQ10470</t>
  </si>
  <si>
    <t>UTQ10471</t>
  </si>
  <si>
    <t>UTQ10472</t>
  </si>
  <si>
    <t>UTQ10473</t>
  </si>
  <si>
    <t>UTQ10474</t>
  </si>
  <si>
    <t>UTQ10475</t>
  </si>
  <si>
    <t>UTQ10476</t>
  </si>
  <si>
    <t>UTQ10477</t>
  </si>
  <si>
    <t>UTQ10478</t>
  </si>
  <si>
    <t>UTQ10479</t>
  </si>
  <si>
    <t>UTQ1048</t>
  </si>
  <si>
    <t>NO BREAK SOLA BASIC MICRO SR 1600</t>
  </si>
  <si>
    <t>SOLA BASIC MICRO SR 1600</t>
  </si>
  <si>
    <t>UTQ10480</t>
  </si>
  <si>
    <t>UTQ10482</t>
  </si>
  <si>
    <t>UTQ10483</t>
  </si>
  <si>
    <t>MONITOR</t>
  </si>
  <si>
    <t>L1506</t>
  </si>
  <si>
    <t>UTQ10484</t>
  </si>
  <si>
    <t>UTQ10485</t>
  </si>
  <si>
    <t>UTQ10486</t>
  </si>
  <si>
    <t>UTQ10487</t>
  </si>
  <si>
    <t>UTQ10488</t>
  </si>
  <si>
    <t>UTQ10489</t>
  </si>
  <si>
    <t>UTQ1049</t>
  </si>
  <si>
    <t>NO BREAK</t>
  </si>
  <si>
    <t>UTQ10490</t>
  </si>
  <si>
    <t>UTQ10491</t>
  </si>
  <si>
    <t>UTQ10492</t>
  </si>
  <si>
    <t>UTQ10493</t>
  </si>
  <si>
    <t>UTQ10494</t>
  </si>
  <si>
    <t>UTQ10495</t>
  </si>
  <si>
    <t>UTQ10496</t>
  </si>
  <si>
    <t>UTQ10497</t>
  </si>
  <si>
    <t>UTQ10498</t>
  </si>
  <si>
    <t>UTQ10499</t>
  </si>
  <si>
    <t>UTQ105</t>
  </si>
  <si>
    <t>MESA MADERA CAOBA CHICA C/RUEDAS</t>
  </si>
  <si>
    <t>MADERA CAOBA CHICA C/RUEDAS</t>
  </si>
  <si>
    <t>UTQ1050</t>
  </si>
  <si>
    <t>CREDENZA METALICA SIN MODELO</t>
  </si>
  <si>
    <t>UTQ10500</t>
  </si>
  <si>
    <t>UTQ10501</t>
  </si>
  <si>
    <t>UTQ10502</t>
  </si>
  <si>
    <t>UTQ10503</t>
  </si>
  <si>
    <t>UTQ10504</t>
  </si>
  <si>
    <t>UTQ10505</t>
  </si>
  <si>
    <t>UTQ10506</t>
  </si>
  <si>
    <t>UTQ10507</t>
  </si>
  <si>
    <t>UTQ10508</t>
  </si>
  <si>
    <t>UTQ10509</t>
  </si>
  <si>
    <t>VISCOSIMETRO CAPILAR</t>
  </si>
  <si>
    <t>UTQ1051</t>
  </si>
  <si>
    <t>UTQ10510</t>
  </si>
  <si>
    <t>TABLERO NEUMATICO</t>
  </si>
  <si>
    <t>UTQ10511</t>
  </si>
  <si>
    <t>UTQ10512</t>
  </si>
  <si>
    <t>ADAPTADOR TELEFONICO NA110VAC</t>
  </si>
  <si>
    <t>NA110VAC</t>
  </si>
  <si>
    <t>UTQ10513</t>
  </si>
  <si>
    <t>PATCH PANEL SIN MARCA SIN MODELO</t>
  </si>
  <si>
    <t>SIN MARCA SIN MODELO</t>
  </si>
  <si>
    <t>UTQ10514</t>
  </si>
  <si>
    <t>UTQ10515</t>
  </si>
  <si>
    <t>UTQ10516</t>
  </si>
  <si>
    <t>PANTALLA COLGANTE ELECTRICA</t>
  </si>
  <si>
    <t>UTQ10517</t>
  </si>
  <si>
    <t>HUB CENTRE COM 3024SL</t>
  </si>
  <si>
    <t>CENTRE COM 3024SL</t>
  </si>
  <si>
    <t>UTQ10518</t>
  </si>
  <si>
    <t>ROBOT DIDACTICO ARM</t>
  </si>
  <si>
    <t>UTQ10519</t>
  </si>
  <si>
    <t>ESTANTERIA PARA UTILES</t>
  </si>
  <si>
    <t>PARA UTILES</t>
  </si>
  <si>
    <t>UTQ1052</t>
  </si>
  <si>
    <t>IBM THINK PAD T60 DUALCORE</t>
  </si>
  <si>
    <t>UTQ10520</t>
  </si>
  <si>
    <t>ESTANTERIA ANAQUEL SIN MODELO</t>
  </si>
  <si>
    <t>ANAQUEL SIN MODELO</t>
  </si>
  <si>
    <t>UTQ10521</t>
  </si>
  <si>
    <t>UTQ10522</t>
  </si>
  <si>
    <t>LABORATORIO DE IDIOMAS 1 LLAVE MAESTRA</t>
  </si>
  <si>
    <t>LABORATORIO DE IDIOMAS 1 LLAVE</t>
  </si>
  <si>
    <t>UTQ10523</t>
  </si>
  <si>
    <t>UTQ10524</t>
  </si>
  <si>
    <t>UTQ10525</t>
  </si>
  <si>
    <t>UTQ10526</t>
  </si>
  <si>
    <t>UTQ10527</t>
  </si>
  <si>
    <t>UTQ10528</t>
  </si>
  <si>
    <t>UTQ10529</t>
  </si>
  <si>
    <t>UTQ1053</t>
  </si>
  <si>
    <t>UTQ10530</t>
  </si>
  <si>
    <t>UTQ10531</t>
  </si>
  <si>
    <t>UTQ10532</t>
  </si>
  <si>
    <t>UTQ10533</t>
  </si>
  <si>
    <t>UTQ10534</t>
  </si>
  <si>
    <t>UTQ10535</t>
  </si>
  <si>
    <t>UTQ10536</t>
  </si>
  <si>
    <t>UTQ10537</t>
  </si>
  <si>
    <t>UTQ10538</t>
  </si>
  <si>
    <t>UTQ10539</t>
  </si>
  <si>
    <t>UTQ10540</t>
  </si>
  <si>
    <t>UTQ10541</t>
  </si>
  <si>
    <t>UTQ10542</t>
  </si>
  <si>
    <t>UTQ10543</t>
  </si>
  <si>
    <t>UTQ10544</t>
  </si>
  <si>
    <t>UTQ10545</t>
  </si>
  <si>
    <t>UTQ10546</t>
  </si>
  <si>
    <t>UTQ10547</t>
  </si>
  <si>
    <t>UTQ10548</t>
  </si>
  <si>
    <t>UTQ10549</t>
  </si>
  <si>
    <t>UTQ1055</t>
  </si>
  <si>
    <t>PINTARRON VIRTUAL</t>
  </si>
  <si>
    <t>VIRTUAL C/DOS RECEPTORES</t>
  </si>
  <si>
    <t>UTQ10550</t>
  </si>
  <si>
    <t>UTQ10551</t>
  </si>
  <si>
    <t>UTQ10552</t>
  </si>
  <si>
    <t>UTQ10553</t>
  </si>
  <si>
    <t>UTQ10554</t>
  </si>
  <si>
    <t>UTQ10555</t>
  </si>
  <si>
    <t>UTQ10556</t>
  </si>
  <si>
    <t>UTQ10557</t>
  </si>
  <si>
    <t>UTQ10558</t>
  </si>
  <si>
    <t>UTQ10559</t>
  </si>
  <si>
    <t>UTQ1056</t>
  </si>
  <si>
    <t>UTQ10560</t>
  </si>
  <si>
    <t>UTQ10561</t>
  </si>
  <si>
    <t>UTQ10562</t>
  </si>
  <si>
    <t>UTQ10563</t>
  </si>
  <si>
    <t>UTQ10564</t>
  </si>
  <si>
    <t>UTQ10565</t>
  </si>
  <si>
    <t>UTQ10566</t>
  </si>
  <si>
    <t>UTQ10567</t>
  </si>
  <si>
    <t>UTQ10568</t>
  </si>
  <si>
    <t>UTQ10569</t>
  </si>
  <si>
    <t>UTQ1057</t>
  </si>
  <si>
    <t>UTQ10570</t>
  </si>
  <si>
    <t>UTQ10571</t>
  </si>
  <si>
    <t>UTQ10572</t>
  </si>
  <si>
    <t>UTQ10573</t>
  </si>
  <si>
    <t>UTQ10574</t>
  </si>
  <si>
    <t>UTQ10575</t>
  </si>
  <si>
    <t>UTQ10576</t>
  </si>
  <si>
    <t>UTQ10577</t>
  </si>
  <si>
    <t>UTQ10578</t>
  </si>
  <si>
    <t>UTQ10579</t>
  </si>
  <si>
    <t>UTQ10580</t>
  </si>
  <si>
    <t>UTQ10581</t>
  </si>
  <si>
    <t>UTQ10582</t>
  </si>
  <si>
    <t>UTQ10583</t>
  </si>
  <si>
    <t>UTQ10584</t>
  </si>
  <si>
    <t>UTQ10585</t>
  </si>
  <si>
    <t>BASCULA 10 KGS</t>
  </si>
  <si>
    <t>UTQ10587</t>
  </si>
  <si>
    <t>ARCHIVERO METALICO 2GAVETAS PAPELERAS 1GAVETA ARCHIVO</t>
  </si>
  <si>
    <t>METALICO 2GAVETAS PAPELERAS</t>
  </si>
  <si>
    <t>UTQ10588</t>
  </si>
  <si>
    <t>METALICO 2GAVETAS PAPELE</t>
  </si>
  <si>
    <t>UTQ10589</t>
  </si>
  <si>
    <t>UTQ1059</t>
  </si>
  <si>
    <t>UTQ10590</t>
  </si>
  <si>
    <t>METALICO 2GAVETAS PAPELER</t>
  </si>
  <si>
    <t>UTQ10591</t>
  </si>
  <si>
    <t>CONJUNTO DE ESCRITORIO (MAMPARA .60X1.05; .60X1.65; .90X1.65) (</t>
  </si>
  <si>
    <t>(MAMPARA .60X1.05; .60X1.65;</t>
  </si>
  <si>
    <t>UTQ10592</t>
  </si>
  <si>
    <t>CONJUNTO DE ESCRITORIO CUBIERTA 1.51X1.21X.60</t>
  </si>
  <si>
    <t>CUBIERTA 1.51X1.21X.60</t>
  </si>
  <si>
    <t>UTQ10593</t>
  </si>
  <si>
    <t>UTQ10594</t>
  </si>
  <si>
    <t>CONJUNTO DE ESCRITORIO (CUBIERTA .60X.91; .60X1.30)</t>
  </si>
  <si>
    <t>(CUBIERTA .60X.91; .60X1.30)</t>
  </si>
  <si>
    <t>UTQ10595</t>
  </si>
  <si>
    <t>CONJUNTO DE ESCRITORIO (MAMPARA.60X1.05;.60X1.65) CUBIERTA</t>
  </si>
  <si>
    <t>UTQ10596</t>
  </si>
  <si>
    <t>LIBRERO .90X.38X.41</t>
  </si>
  <si>
    <t>.90X.38X.41</t>
  </si>
  <si>
    <t>UTQ10597</t>
  </si>
  <si>
    <t>UTQ10598</t>
  </si>
  <si>
    <t>UTQ10599</t>
  </si>
  <si>
    <t>CONJUNTO DE ESCRITORIO SEMIEJECUTIVO 1.52X2.24X.75</t>
  </si>
  <si>
    <t>SEMIEJECUTIVO 1.52X2.24</t>
  </si>
  <si>
    <t>UTQ106</t>
  </si>
  <si>
    <t>MESA MADERA CAOBA REDONDA</t>
  </si>
  <si>
    <t>MADERA CAOBA REDONDA</t>
  </si>
  <si>
    <t>UTQ10601</t>
  </si>
  <si>
    <t>MEDIDOR DE ROTACION MCA FLUKE MOD 9062</t>
  </si>
  <si>
    <t>MEDIDOR DE ROTACION MCA FLUKE</t>
  </si>
  <si>
    <t>UTQ10602</t>
  </si>
  <si>
    <t>UTQ10603</t>
  </si>
  <si>
    <t>UTQ10604</t>
  </si>
  <si>
    <t>MULTIMETRO DIGITAL MCA FLUKE MOD 117</t>
  </si>
  <si>
    <t>MULTIMETRO DIGITAL MCA FLUKE</t>
  </si>
  <si>
    <t>UTQ10605</t>
  </si>
  <si>
    <t>UTQ10606</t>
  </si>
  <si>
    <t>UTQ10607</t>
  </si>
  <si>
    <t>PERFILADORA MCA. CHEVALIER MOD. FM-3VS</t>
  </si>
  <si>
    <t>PERFILADORA MCA. CHEVALIER</t>
  </si>
  <si>
    <t>UTQ10608</t>
  </si>
  <si>
    <t>UTQ10609</t>
  </si>
  <si>
    <t>AUTOCLAVE AESA CV300</t>
  </si>
  <si>
    <t>UTQ1061</t>
  </si>
  <si>
    <t>UTQ10610</t>
  </si>
  <si>
    <t>ESCALERA TIPO TIJERA 1.82MTS</t>
  </si>
  <si>
    <t>UTQ10611</t>
  </si>
  <si>
    <t>MESA CENTRO .50X.90</t>
  </si>
  <si>
    <t>CENTRO .50X.90</t>
  </si>
  <si>
    <t>UTQ10612</t>
  </si>
  <si>
    <t>UTQ10613</t>
  </si>
  <si>
    <t>UTQ10614</t>
  </si>
  <si>
    <t>UTQ10615</t>
  </si>
  <si>
    <t>UTQ10616</t>
  </si>
  <si>
    <t>UTQ10617</t>
  </si>
  <si>
    <t>UTQ10618</t>
  </si>
  <si>
    <t>UTQ10619</t>
  </si>
  <si>
    <t>IMPRESORA HEWLETT PACKARD LASER 1022 BLANCO Y NEGRO</t>
  </si>
  <si>
    <t>HEWLETT PACKARD LASER 1022</t>
  </si>
  <si>
    <t>UTQ10621</t>
  </si>
  <si>
    <t>TELEVISION SONY KV34FS120</t>
  </si>
  <si>
    <t>SONY KV34FS120</t>
  </si>
  <si>
    <t>UTQ10622</t>
  </si>
  <si>
    <t>PROYECTOR NEC NECVT491</t>
  </si>
  <si>
    <t>NEC NECVT491</t>
  </si>
  <si>
    <t>UTQ10623</t>
  </si>
  <si>
    <t>UTQ10624</t>
  </si>
  <si>
    <t>UTQ10625</t>
  </si>
  <si>
    <t>UTQ10626</t>
  </si>
  <si>
    <t>UTQ10628</t>
  </si>
  <si>
    <t>UTQ10629</t>
  </si>
  <si>
    <t>UTQ1063</t>
  </si>
  <si>
    <t>UTQ10630</t>
  </si>
  <si>
    <t>BANCA 3 PLAZAS COLOR AZUL</t>
  </si>
  <si>
    <t>3 PLAZAS COLOR AZUL</t>
  </si>
  <si>
    <t>UTQ10631</t>
  </si>
  <si>
    <t>UTQ10632</t>
  </si>
  <si>
    <t>PANTALLA 3M 1.78 X 1.78 (MANUAL)</t>
  </si>
  <si>
    <t>3M 1.78 X 1.78 (MANUAL)</t>
  </si>
  <si>
    <t>UTQ10633</t>
  </si>
  <si>
    <t>GABINETE .80 X 1.00 X 1.70</t>
  </si>
  <si>
    <t>.80 X 1.00 X 1.70</t>
  </si>
  <si>
    <t>UTQ10634</t>
  </si>
  <si>
    <t>UTQ10635</t>
  </si>
  <si>
    <t>CREDENZA 1.00 X .30 X 1.22</t>
  </si>
  <si>
    <t>1.00 X .30 X 1.22</t>
  </si>
  <si>
    <t>UTQ10637</t>
  </si>
  <si>
    <t>UTQ10638</t>
  </si>
  <si>
    <t>UTQ10639</t>
  </si>
  <si>
    <t>UTQ10640</t>
  </si>
  <si>
    <t>ARCHIVERO DESLIZABLE</t>
  </si>
  <si>
    <t>DESLIZABLE</t>
  </si>
  <si>
    <t>UTQ10641</t>
  </si>
  <si>
    <t>LAP TOP TOSHIBA SATELLITE A215 AMD TURION X2</t>
  </si>
  <si>
    <t>TOSHIBA SATELLITE A215 AMD TURION X2</t>
  </si>
  <si>
    <t>UTQ10642</t>
  </si>
  <si>
    <t>ROBOT FANUC LR MATE 200IC R-30IA MATE DE 6 EJES</t>
  </si>
  <si>
    <t>ROBOT FANUC LR MATE 200IC R-30IA</t>
  </si>
  <si>
    <t>UTQ10643</t>
  </si>
  <si>
    <t>ROUTER LINKSYS WRT-54 (MODEM INALAMBRICO)</t>
  </si>
  <si>
    <t>LINKSYS WRT-54 (MODEM INALAMBRICO)</t>
  </si>
  <si>
    <t>UTQ10645</t>
  </si>
  <si>
    <t>PANTALLA DATALITE MOD. B 2.43 X 2.43 MTS (MANUAL)</t>
  </si>
  <si>
    <t>DATALITE MOD. B 2.43 X 2.43 MTS</t>
  </si>
  <si>
    <t>UTQ10646</t>
  </si>
  <si>
    <t>DATALITE MOD. B 2.43 X 2.43</t>
  </si>
  <si>
    <t>UTQ10647</t>
  </si>
  <si>
    <t>SERVIDOR HEWLETT PACKARD ML 150</t>
  </si>
  <si>
    <t>HEWLETT PACKARD ML 150</t>
  </si>
  <si>
    <t>UTQ10648</t>
  </si>
  <si>
    <t>UTQ10649</t>
  </si>
  <si>
    <t>UTQ1065</t>
  </si>
  <si>
    <t>UTQ10650</t>
  </si>
  <si>
    <t>UTQ10651</t>
  </si>
  <si>
    <t>UTQ10652</t>
  </si>
  <si>
    <t>UTQ10653</t>
  </si>
  <si>
    <t>UTQ10654</t>
  </si>
  <si>
    <t>VIDEOCASSETTERA PANASONIC NV-SJ6140PN</t>
  </si>
  <si>
    <t>PANASONIC NV-SJ6140PN</t>
  </si>
  <si>
    <t>UTQ10661</t>
  </si>
  <si>
    <t>LAP TOP HP COMPAQ 6515 CON PROCESADOR MOBILE</t>
  </si>
  <si>
    <t>HP COMPAQ 6515 CON PROCESADOR MOBILE</t>
  </si>
  <si>
    <t>UTQ10662</t>
  </si>
  <si>
    <t>UTQ10663</t>
  </si>
  <si>
    <t>RECTIFICADORA RECTIFICADORA ELECTRICA MULTI</t>
  </si>
  <si>
    <t>RECTIFICADORA ELECTRICA MULTI</t>
  </si>
  <si>
    <t>LAP TOP HEWLETT PACKARD NX6325 TURION 1.6 HD80 512M</t>
  </si>
  <si>
    <t>HP NX6325 TURION 1.6 HD80 512M</t>
  </si>
  <si>
    <t>UTQ10665</t>
  </si>
  <si>
    <t>UTQ10666</t>
  </si>
  <si>
    <t>EQUIPO DE SISTEMA DE TELECOMUNICACIONES ANALOGICO 8080-00</t>
  </si>
  <si>
    <t>SISTEMA DE TELECOMUNICACIONES</t>
  </si>
  <si>
    <t>UTQ10667</t>
  </si>
  <si>
    <t>EQUIPO SISTEMA DE TELECOMUNICACIONES DIGITAL 8085-30</t>
  </si>
  <si>
    <t>UTQ10668</t>
  </si>
  <si>
    <t>EQ. TELECOMUNICACIONES ENTRENAMIENTO EN MEDICION DE ANTENAS</t>
  </si>
  <si>
    <t>SISTEMA DE ENTRENAMIENTO EN</t>
  </si>
  <si>
    <t>UTQ10669</t>
  </si>
  <si>
    <t>MOBILIARIO ARMADO EN UTEQ MESA DE TRABAJO GRANDE</t>
  </si>
  <si>
    <t>MESA DE TRABAJO GRANDE</t>
  </si>
  <si>
    <t>UTQ1067</t>
  </si>
  <si>
    <t>REGULADOR SOLA BASIC MICRO VOLT INET</t>
  </si>
  <si>
    <t>SOLA BASIC MICRO VOLT INET</t>
  </si>
  <si>
    <t>UTQ10670</t>
  </si>
  <si>
    <t>UTQ10671</t>
  </si>
  <si>
    <t>UTQ10672</t>
  </si>
  <si>
    <t>UTQ10673</t>
  </si>
  <si>
    <t>UTQ10674</t>
  </si>
  <si>
    <t>MOBILIARIO ARMADO EN UTEQ MESA DE TRABAJO</t>
  </si>
  <si>
    <t>MESA DE TRABAJO</t>
  </si>
  <si>
    <t>UTQ10675</t>
  </si>
  <si>
    <t>SOFTWARE Y LICENCIAS HUM&amp;SELECT</t>
  </si>
  <si>
    <t>HUM&amp;SELECT</t>
  </si>
  <si>
    <t>UTQ10676</t>
  </si>
  <si>
    <t>MESA MADERA (CUBIERTA EN MELAMINA) .60X.1.68</t>
  </si>
  <si>
    <t>MADERA (CUBIERTA EN MELAM</t>
  </si>
  <si>
    <t>UTQ10677</t>
  </si>
  <si>
    <t>MESA MADERA (CUBIERTA EN MELAMINA) .60X1.42</t>
  </si>
  <si>
    <t>UTQ10678</t>
  </si>
  <si>
    <t>MESA MADERA (CUBIERTA EN MELAMINA) .60X1.60</t>
  </si>
  <si>
    <t>UTQ10679</t>
  </si>
  <si>
    <t>MESA MADERA (CUBIERTA EN MELAMINA) .60X1.65</t>
  </si>
  <si>
    <t>UTQ1068</t>
  </si>
  <si>
    <t>MESA DE APOYO CON RUEDAS</t>
  </si>
  <si>
    <t>DE APOYO CON RUEDAS</t>
  </si>
  <si>
    <t>UTQ10680</t>
  </si>
  <si>
    <t>PINTARRON 1.20X 2.40</t>
  </si>
  <si>
    <t>1.20X 2.40</t>
  </si>
  <si>
    <t>UTQ10681</t>
  </si>
  <si>
    <t>UTQ10682</t>
  </si>
  <si>
    <t>UTQ10683</t>
  </si>
  <si>
    <t>UTQ10684</t>
  </si>
  <si>
    <t>MESA MADERA (CUBIERTA EN MELAMINA) .60X.90</t>
  </si>
  <si>
    <t>MADERA (CUBIERTA EN MELAMIN</t>
  </si>
  <si>
    <t>UTQ10685</t>
  </si>
  <si>
    <t>LIBRERO 0.90FTE X 0.33FDO X 1.90ALT 4 ENTREPA¥OS FIJOS 2 MOVILES</t>
  </si>
  <si>
    <t>0.90FTE X 0.33FDO X 1.90ALT</t>
  </si>
  <si>
    <t>UTQ10686</t>
  </si>
  <si>
    <t>UTQ10687</t>
  </si>
  <si>
    <t>UTQ10688</t>
  </si>
  <si>
    <t>MESA MADERA (CUBIERTA EN MELAMINA) .60X1.20</t>
  </si>
  <si>
    <t>UTQ10689</t>
  </si>
  <si>
    <t>UTQ1069</t>
  </si>
  <si>
    <t>RELOJ DOBLE CARATULA</t>
  </si>
  <si>
    <t>DOBLE CARATULA</t>
  </si>
  <si>
    <t>UTQ10690</t>
  </si>
  <si>
    <t>CONJUNTO EJECUTIVO ESCRITORIO 1.80X1.05 LIBRERO SOBRE</t>
  </si>
  <si>
    <t>ESCRITORIO 1.80X1.05 LIBRERO SOBRE</t>
  </si>
  <si>
    <t>UTQ10691</t>
  </si>
  <si>
    <t>MESA CIRCULAR 1.20 X .75</t>
  </si>
  <si>
    <t>CIRCULAR 1.20 X .75</t>
  </si>
  <si>
    <t>UTQ10692</t>
  </si>
  <si>
    <t>BANCA VISITANTE 3 PLAZAS</t>
  </si>
  <si>
    <t>VISITANTE 3 PLAZAS</t>
  </si>
  <si>
    <t>UTQ10693</t>
  </si>
  <si>
    <t>UTQ10694</t>
  </si>
  <si>
    <t>ARCHIVERO HORIZONTAL 1.00 X .48 X .98 3 GAVETAS</t>
  </si>
  <si>
    <t>HORIZONTAL 1.00 X .48 X .98</t>
  </si>
  <si>
    <t>UTQ10695</t>
  </si>
  <si>
    <t>SILLA TELA C/BRAZOS COLOR VINO</t>
  </si>
  <si>
    <t>TELA C/BRAZOS COLOR VINO</t>
  </si>
  <si>
    <t>UTQ10696</t>
  </si>
  <si>
    <t>UTQ10697</t>
  </si>
  <si>
    <t>UTQ10698</t>
  </si>
  <si>
    <t>UTQ10699</t>
  </si>
  <si>
    <t>SILLA CAJERO</t>
  </si>
  <si>
    <t>CAJERO</t>
  </si>
  <si>
    <t>UTQ107</t>
  </si>
  <si>
    <t>MESA MADERA CAOBA LATERAL CUADRADA</t>
  </si>
  <si>
    <t>MADERA CAOBA LATERAL CUADRADA</t>
  </si>
  <si>
    <t>UTQ1070</t>
  </si>
  <si>
    <t>UTQ10700</t>
  </si>
  <si>
    <t>UTQ10701</t>
  </si>
  <si>
    <t>UTQ10702</t>
  </si>
  <si>
    <t>UTQ10703</t>
  </si>
  <si>
    <t>UTQ10704</t>
  </si>
  <si>
    <t>UTQ10705</t>
  </si>
  <si>
    <t>SILLA TELA SIN BRAZOS COLOR VINO</t>
  </si>
  <si>
    <t>TELA SIN BRAZOS COLOR VINO</t>
  </si>
  <si>
    <t>UTQ10706</t>
  </si>
  <si>
    <t>UTQ10707</t>
  </si>
  <si>
    <t>UTQ10708</t>
  </si>
  <si>
    <t>UTQ10709</t>
  </si>
  <si>
    <t>UTQ1071</t>
  </si>
  <si>
    <t>UTQ10710</t>
  </si>
  <si>
    <t>SILLON TELA EJECUTIVO</t>
  </si>
  <si>
    <t>TELA EJECUTIVO</t>
  </si>
  <si>
    <t>UTQ10711</t>
  </si>
  <si>
    <t>SILLON TELA VISITA COLOR VINO</t>
  </si>
  <si>
    <t>TELA VISITA COLOR VINO</t>
  </si>
  <si>
    <t>UTQ10712</t>
  </si>
  <si>
    <t>UTQ10713</t>
  </si>
  <si>
    <t>UTQ10714</t>
  </si>
  <si>
    <t>UTQ10715</t>
  </si>
  <si>
    <t>MESA BINARIA 1.50 X .60 X .75</t>
  </si>
  <si>
    <t>BINARIA 1.50 X .60 X .75</t>
  </si>
  <si>
    <t>UTQ10716</t>
  </si>
  <si>
    <t>UTQ10717</t>
  </si>
  <si>
    <t>UTQ10718</t>
  </si>
  <si>
    <t>UTQ10719</t>
  </si>
  <si>
    <t>UTQ1072</t>
  </si>
  <si>
    <t>ESCRITORIO METALICO P / DERECHO</t>
  </si>
  <si>
    <t>METALICO P / DERECHO</t>
  </si>
  <si>
    <t>UTQ10720</t>
  </si>
  <si>
    <t>UTQ10721</t>
  </si>
  <si>
    <t>UTQ10722</t>
  </si>
  <si>
    <t>UTQ10723</t>
  </si>
  <si>
    <t>UTQ10724</t>
  </si>
  <si>
    <t>UTQ10725</t>
  </si>
  <si>
    <t>UTQ10726</t>
  </si>
  <si>
    <t>UTQ10727</t>
  </si>
  <si>
    <t>UTQ10728</t>
  </si>
  <si>
    <t>UTQ10729</t>
  </si>
  <si>
    <t>SILLA</t>
  </si>
  <si>
    <t>UTQ1073</t>
  </si>
  <si>
    <t>IMPRESORA HEWLETT PACKARD LASER JET 6L</t>
  </si>
  <si>
    <t>HEWLETT PACKARD LASER JET 6L</t>
  </si>
  <si>
    <t>UTQ10730</t>
  </si>
  <si>
    <t>UTQ10731</t>
  </si>
  <si>
    <t>UTQ10732</t>
  </si>
  <si>
    <t>UTQ10733</t>
  </si>
  <si>
    <t>UTQ10734</t>
  </si>
  <si>
    <t>UTQ10735</t>
  </si>
  <si>
    <t>UTQ10736</t>
  </si>
  <si>
    <t>UTQ10737</t>
  </si>
  <si>
    <t>UTQ10738</t>
  </si>
  <si>
    <t>UTQ10739</t>
  </si>
  <si>
    <t>MESA TRABAJO 1.80 X .75</t>
  </si>
  <si>
    <t>TRABAJO 1.80 X .75</t>
  </si>
  <si>
    <t>UTQ10740</t>
  </si>
  <si>
    <t>UTQ10741</t>
  </si>
  <si>
    <t>UTQ10742</t>
  </si>
  <si>
    <t>MESA CIRCULAR 2.00 X .75</t>
  </si>
  <si>
    <t>CIRCULAR 2.00 X .75</t>
  </si>
  <si>
    <t>UTQ10743</t>
  </si>
  <si>
    <t>SILLA TELA VISITA COLOR VINO</t>
  </si>
  <si>
    <t>UTQ10744</t>
  </si>
  <si>
    <t>UTQ10745</t>
  </si>
  <si>
    <t>UTQ10746</t>
  </si>
  <si>
    <t>UTQ10747</t>
  </si>
  <si>
    <t>UTQ10748</t>
  </si>
  <si>
    <t>UTQ10749</t>
  </si>
  <si>
    <t>UTQ10750</t>
  </si>
  <si>
    <t>UTQ10751</t>
  </si>
  <si>
    <t>UTQ10752</t>
  </si>
  <si>
    <t>UTQ10753</t>
  </si>
  <si>
    <t>UTQ10754</t>
  </si>
  <si>
    <t>UTQ10755</t>
  </si>
  <si>
    <t>UTQ10756</t>
  </si>
  <si>
    <t>UTQ10757</t>
  </si>
  <si>
    <t>SILLA SECRETARIAL COLOR VINO</t>
  </si>
  <si>
    <t>SECRETARIAL COLOR VINO</t>
  </si>
  <si>
    <t>UTQ10758</t>
  </si>
  <si>
    <t>UTQ10759</t>
  </si>
  <si>
    <t>UTQ1076</t>
  </si>
  <si>
    <t>UTQ10760</t>
  </si>
  <si>
    <t>UTQ10761</t>
  </si>
  <si>
    <t>UTQ10762</t>
  </si>
  <si>
    <t>UTQ10763</t>
  </si>
  <si>
    <t>UTQ10764</t>
  </si>
  <si>
    <t>UTQ10765</t>
  </si>
  <si>
    <t>UTQ10766</t>
  </si>
  <si>
    <t>UTQ10767</t>
  </si>
  <si>
    <t>UTQ10768</t>
  </si>
  <si>
    <t>UTQ10769</t>
  </si>
  <si>
    <t>UTQ1077</t>
  </si>
  <si>
    <t>SCANER HEWLETT PACKARD SCANJET 2400</t>
  </si>
  <si>
    <t>HEWLETT PACKARD SCANJET 2400</t>
  </si>
  <si>
    <t>UTQ10770</t>
  </si>
  <si>
    <t>UTQ10771</t>
  </si>
  <si>
    <t>UTQ10772</t>
  </si>
  <si>
    <t>UTQ10773</t>
  </si>
  <si>
    <t>UTQ10774</t>
  </si>
  <si>
    <t>UTQ10775</t>
  </si>
  <si>
    <t>MODULO DOS MAMPARA .60X.91 UNA CUBIERTA .60X.91</t>
  </si>
  <si>
    <t>DOS MAMPARA .60X.91 UNA CUBI</t>
  </si>
  <si>
    <t>UTQ10776</t>
  </si>
  <si>
    <t>MODULO DOS MAMPARAS .60X1.05; UNA MAMPARA .90X1.05; UNA CUBIERTA .60X.91</t>
  </si>
  <si>
    <t>DOS MAMPARAS .60X1.05</t>
  </si>
  <si>
    <t>UTQ10777</t>
  </si>
  <si>
    <t>UTQ10778</t>
  </si>
  <si>
    <t>CREDENZA 1.50 X .40 X .75</t>
  </si>
  <si>
    <t>1.50 X .40 X .75</t>
  </si>
  <si>
    <t>UTQ10779</t>
  </si>
  <si>
    <t>UTQ1078</t>
  </si>
  <si>
    <t>UTQ10780</t>
  </si>
  <si>
    <t>UTQ10781</t>
  </si>
  <si>
    <t>UTQ10782</t>
  </si>
  <si>
    <t>UTQ10783</t>
  </si>
  <si>
    <t>UTQ10784</t>
  </si>
  <si>
    <t>UTQ10785</t>
  </si>
  <si>
    <t>UTQ10786</t>
  </si>
  <si>
    <t>UTQ10788</t>
  </si>
  <si>
    <t>UTQ10789</t>
  </si>
  <si>
    <t>UTQ10790</t>
  </si>
  <si>
    <t>UTQ10791</t>
  </si>
  <si>
    <t>ESCRITORIO 1.52. X .75 X .75</t>
  </si>
  <si>
    <t>1.52. X .75 X .75</t>
  </si>
  <si>
    <t>UTQ10792</t>
  </si>
  <si>
    <t>UTQ10793</t>
  </si>
  <si>
    <t>UTQ10794</t>
  </si>
  <si>
    <t>UTQ10795</t>
  </si>
  <si>
    <t>UTQ10796</t>
  </si>
  <si>
    <t>UTQ10797</t>
  </si>
  <si>
    <t>UTQ10798</t>
  </si>
  <si>
    <t>UTQ10799</t>
  </si>
  <si>
    <t>UTQ108</t>
  </si>
  <si>
    <t>MESA MADERA CAOBA CENTRO RECTANGULAR</t>
  </si>
  <si>
    <t>MADERA CAOBA CENTRO RECTANGULAR</t>
  </si>
  <si>
    <t>UTQ1080</t>
  </si>
  <si>
    <t>UTQ10800</t>
  </si>
  <si>
    <t>UTQ10801</t>
  </si>
  <si>
    <t>UTQ10802</t>
  </si>
  <si>
    <t>UTQ10803</t>
  </si>
  <si>
    <t>UTQ10804</t>
  </si>
  <si>
    <t>UTQ10805</t>
  </si>
  <si>
    <t>SILLA SECRETARIAL (TIPO CAJERO)</t>
  </si>
  <si>
    <t>SECRETARIAL (TIPO CAJERO)</t>
  </si>
  <si>
    <t>UTQ10806</t>
  </si>
  <si>
    <t>UTQ10807</t>
  </si>
  <si>
    <t>UTQ10808</t>
  </si>
  <si>
    <t>ANAQUEL 90 X 30 X 2.20 TIPO ESQUELETO</t>
  </si>
  <si>
    <t>90 X 30 X 2.20 TIPO ESQUELETO</t>
  </si>
  <si>
    <t>UTQ10809</t>
  </si>
  <si>
    <t>UTQ1081</t>
  </si>
  <si>
    <t>UTQ10810</t>
  </si>
  <si>
    <t>UTQ10811</t>
  </si>
  <si>
    <t>UTQ10812</t>
  </si>
  <si>
    <t>UTQ10813</t>
  </si>
  <si>
    <t>UTQ10814</t>
  </si>
  <si>
    <t>IMPRESORA ZEBRA TLP2844</t>
  </si>
  <si>
    <t>ZEBRA TLP2844</t>
  </si>
  <si>
    <t>UTQ10815</t>
  </si>
  <si>
    <t>SISTEMA DE INTERCOMUNICACION ALAMBRICO CLEAR COM MS 232</t>
  </si>
  <si>
    <t>CLEAR COM MS 232</t>
  </si>
  <si>
    <t>UTQ10816</t>
  </si>
  <si>
    <t>BUTACA TELA PALETA ABATIBLE</t>
  </si>
  <si>
    <t>TELA PALETA ABATIBLE</t>
  </si>
  <si>
    <t>UTQ10817</t>
  </si>
  <si>
    <t>MODULO P/SALA DE COMPUTO C/MAMPARAS Y LIBREROS</t>
  </si>
  <si>
    <t>P/SALA DE COMPUTO C/MAMPARA</t>
  </si>
  <si>
    <t>UTQ10818</t>
  </si>
  <si>
    <t>P/SALA DE COMPUTO C/MAMPARAS</t>
  </si>
  <si>
    <t>UTQ10819</t>
  </si>
  <si>
    <t>MODULO DE RECEPCION</t>
  </si>
  <si>
    <t>C/MAMPARAS 1.35MTS ALTURA</t>
  </si>
  <si>
    <t>UTQ1082</t>
  </si>
  <si>
    <t>UTQ10820</t>
  </si>
  <si>
    <t>DOS MAMPARAS .60X1.05;</t>
  </si>
  <si>
    <t>UTQ10821</t>
  </si>
  <si>
    <t>UTQ10822</t>
  </si>
  <si>
    <t>UTQ10823</t>
  </si>
  <si>
    <t>UTQ10824</t>
  </si>
  <si>
    <t>UTQ10825</t>
  </si>
  <si>
    <t>UTQ10826</t>
  </si>
  <si>
    <t>UTQ10827</t>
  </si>
  <si>
    <t>UTQ10828</t>
  </si>
  <si>
    <t>UTQ10829</t>
  </si>
  <si>
    <t>UTQ1083</t>
  </si>
  <si>
    <t>UTQ10830</t>
  </si>
  <si>
    <t>MESA JUNTAS 4MESAS1.50X60X75; 2MESAS1.00X60; 4GIROS P/MESA</t>
  </si>
  <si>
    <t>JUNTAS 4MESAS1.50X60X75</t>
  </si>
  <si>
    <t>UTQ10831</t>
  </si>
  <si>
    <t>LAMPARA MAMBO CANOPLE BLANCO</t>
  </si>
  <si>
    <t>MAMBO CANOPLE BLANCO</t>
  </si>
  <si>
    <t>UTQ10832</t>
  </si>
  <si>
    <t>UTQ10833</t>
  </si>
  <si>
    <t>UTQ10834</t>
  </si>
  <si>
    <t>UTQ10835</t>
  </si>
  <si>
    <t>UTQ10836</t>
  </si>
  <si>
    <t>UTQ10837</t>
  </si>
  <si>
    <t>UTQ10838</t>
  </si>
  <si>
    <t>UTQ10839</t>
  </si>
  <si>
    <t>UTQ1084</t>
  </si>
  <si>
    <t>UTQ10840</t>
  </si>
  <si>
    <t>UTQ10841</t>
  </si>
  <si>
    <t>LAMPARA REFLECTOR DE LUZ BLANCA</t>
  </si>
  <si>
    <t>REFLECTOR DE LUZ BLANCA</t>
  </si>
  <si>
    <t>UTQ10842</t>
  </si>
  <si>
    <t>UTQ10843</t>
  </si>
  <si>
    <t>SOFTWARE Y LICENCIAS LIGHTWAVE 9.2 FULL EDUCACIONAL</t>
  </si>
  <si>
    <t>LIGHTWAVE 9.2 FULL EDUCACIONAL</t>
  </si>
  <si>
    <t>UTQ10844</t>
  </si>
  <si>
    <t>UTQ10845</t>
  </si>
  <si>
    <t>UTQ10846</t>
  </si>
  <si>
    <t>TERMINAL DOLPHIN 7600</t>
  </si>
  <si>
    <t>DOLPHIN 7600</t>
  </si>
  <si>
    <t>UTQ10847</t>
  </si>
  <si>
    <t>UTQ10848</t>
  </si>
  <si>
    <t>ACCESS POINT LINKSYS WAP54G</t>
  </si>
  <si>
    <t>LINKSYS WAP54G</t>
  </si>
  <si>
    <t>UTQ10849</t>
  </si>
  <si>
    <t>UTQ10850</t>
  </si>
  <si>
    <t>UTQ10851</t>
  </si>
  <si>
    <t>UTQ10852</t>
  </si>
  <si>
    <t>CRONOMETRO EXTECH 365528</t>
  </si>
  <si>
    <t>EXTECH 365528</t>
  </si>
  <si>
    <t>UTQ10853</t>
  </si>
  <si>
    <t>UTQ10854</t>
  </si>
  <si>
    <t>UTQ10855</t>
  </si>
  <si>
    <t>UTQ10856</t>
  </si>
  <si>
    <t>UTQ10857</t>
  </si>
  <si>
    <t>UTQ10858</t>
  </si>
  <si>
    <t>UTQ10859</t>
  </si>
  <si>
    <t>UTQ10860</t>
  </si>
  <si>
    <t>UTQ10861</t>
  </si>
  <si>
    <t>UTQ10862</t>
  </si>
  <si>
    <t>UTQ10863</t>
  </si>
  <si>
    <t>UTQ10864</t>
  </si>
  <si>
    <t>UTQ10865</t>
  </si>
  <si>
    <t>UTQ10867</t>
  </si>
  <si>
    <t>RADIO ICOM 16 CANALES CON CARGADOR RAPIDO</t>
  </si>
  <si>
    <t>ICOM 16 CANALES CON CARGADOR</t>
  </si>
  <si>
    <t>UTQ10868</t>
  </si>
  <si>
    <t>UTQ10869</t>
  </si>
  <si>
    <t>CAMARA FOTOGRAFICA SONY DIGITAL DSCW90 8.1 MPX</t>
  </si>
  <si>
    <t>SONY DIGITAL DSCW90 8.1 MPX</t>
  </si>
  <si>
    <t>UTQ10870</t>
  </si>
  <si>
    <t>SOPORTE UNIVERSAL 70 A 120 CM</t>
  </si>
  <si>
    <t>UNIVERSAL 70 A 120 CM</t>
  </si>
  <si>
    <t>UTQ10871</t>
  </si>
  <si>
    <t>PALM (CELULAR) PALM GSM TREO-680</t>
  </si>
  <si>
    <t>PALM GSM TREO-680</t>
  </si>
  <si>
    <t>UTQ10872</t>
  </si>
  <si>
    <t>SOFTWARE Y LICENCIAS DRAGON NATURALLY SPEAKENG (CON DIADEMA)</t>
  </si>
  <si>
    <t>DRAGON NATURALLY SPEAKENG (CON DIADEMA</t>
  </si>
  <si>
    <t>UTQ10873</t>
  </si>
  <si>
    <t>LOTE DE MOBILIARIO Y EQUIPO DE LAB VER FAC. 1469, 1518 Y 1594</t>
  </si>
  <si>
    <t>LOTE DE MOBILIARIO Y EQUIPO DE</t>
  </si>
  <si>
    <t>UTQ10874</t>
  </si>
  <si>
    <t>LOTEMOBILIARIO Y EQ.DE LABORATORIA VER.FACT.1167,1262 Y 1285</t>
  </si>
  <si>
    <t>LOTEMOBILIARIO</t>
  </si>
  <si>
    <t>UTQ10875</t>
  </si>
  <si>
    <t>INCUBADORAPARA DBO. SIN MODELO</t>
  </si>
  <si>
    <t>INCUBADORAPARA DBO.</t>
  </si>
  <si>
    <t>UTQ10876</t>
  </si>
  <si>
    <t>ESPECTROFOTOMETRO ULTRAVIOLETA VISIBLE</t>
  </si>
  <si>
    <t>ESPECTROFOTOMETRO ULTRAVIOLETA</t>
  </si>
  <si>
    <t>UTQ10877</t>
  </si>
  <si>
    <t>ROTOMARTILLO 1/2" DEWALT 505</t>
  </si>
  <si>
    <t>UTQ10878</t>
  </si>
  <si>
    <t>AIRE ACONDICIONADO TECHNO AIR SIN MODELO</t>
  </si>
  <si>
    <t>TECHNO AIR SIN MODELO</t>
  </si>
  <si>
    <t>UTQ10879</t>
  </si>
  <si>
    <t>UTQ10880</t>
  </si>
  <si>
    <t>UTQ10881</t>
  </si>
  <si>
    <t>UTQ10882</t>
  </si>
  <si>
    <t>UTQ10883</t>
  </si>
  <si>
    <t>MESA BLANCA</t>
  </si>
  <si>
    <t>ARMADA EN LA UTEQ</t>
  </si>
  <si>
    <t>UTQ10884</t>
  </si>
  <si>
    <t>UTQ10885</t>
  </si>
  <si>
    <t>UTQ10886</t>
  </si>
  <si>
    <t>UTQ10887</t>
  </si>
  <si>
    <t>UTQ10888</t>
  </si>
  <si>
    <t>UTQ10889</t>
  </si>
  <si>
    <t>UTQ1089</t>
  </si>
  <si>
    <t>AIRE ACONDICIONADO TRANE CON CONTROL REMOTO</t>
  </si>
  <si>
    <t>TRANE CON CONTROL REMOTO</t>
  </si>
  <si>
    <t>UTQ10890</t>
  </si>
  <si>
    <t>SWITCH ANSEL 16 PTOS</t>
  </si>
  <si>
    <t>ANSEL 16 PTOS</t>
  </si>
  <si>
    <t>UTQ10891</t>
  </si>
  <si>
    <t>KIT DE MOBILIARIO DE 4 REFLECTORES Y MALETA USO RUDO</t>
  </si>
  <si>
    <t>DE 4 REFLECTORES Y MALETA</t>
  </si>
  <si>
    <t>UTQ10892</t>
  </si>
  <si>
    <t>RADIO MOTOROLA SIN MODELO</t>
  </si>
  <si>
    <t>MOTOROLA SIN MODELO</t>
  </si>
  <si>
    <t>UTQ10893</t>
  </si>
  <si>
    <t>CHAROLA P/FIBRA LUCENT 12 PTOS. ST</t>
  </si>
  <si>
    <t>LUCENT 12 PTOS. ST</t>
  </si>
  <si>
    <t>UTQ10894</t>
  </si>
  <si>
    <t>SILLA TELA SECRETARIAL C/RUEDAS</t>
  </si>
  <si>
    <t>TELA SECRETARIAL C/RUEDAS</t>
  </si>
  <si>
    <t>UTQ10895</t>
  </si>
  <si>
    <t>HOT MELT POLISHING MACHINE SIN MODELO P/PULIDORA</t>
  </si>
  <si>
    <t>HOT MELT POLISHING MACHINE</t>
  </si>
  <si>
    <t>UTQ10896</t>
  </si>
  <si>
    <t>HTA. DE PRESIàN P/CONECTORES MODULARES FTM40</t>
  </si>
  <si>
    <t>HTA. DE PRESIàN P/CONECT</t>
  </si>
  <si>
    <t>UTQ10897</t>
  </si>
  <si>
    <t>PINZA RED RJ45</t>
  </si>
  <si>
    <t>UTQ10898</t>
  </si>
  <si>
    <t>KIT HERRAMIENTA Y MAQ HERRAMIENTA HOT MELT TOOL</t>
  </si>
  <si>
    <t>HOT MELT TOOL KIT SIN MODELO</t>
  </si>
  <si>
    <t>UTQ10899</t>
  </si>
  <si>
    <t>HTA. DE IMPACTO 110 IDEAL</t>
  </si>
  <si>
    <t>UTQ10900</t>
  </si>
  <si>
    <t>UTQ10901</t>
  </si>
  <si>
    <t>MICRO TELEFONO HARRIS COMUNICATION 30800 - 001</t>
  </si>
  <si>
    <t>HARRIS COMUNICATION 30800 - 001</t>
  </si>
  <si>
    <t>UTQ10902</t>
  </si>
  <si>
    <t>CAMARA DE VIDEO SONY DCR HC96</t>
  </si>
  <si>
    <t>SONY DCR HC96</t>
  </si>
  <si>
    <t>UTQ10903</t>
  </si>
  <si>
    <t>UTQ10904</t>
  </si>
  <si>
    <t>SOFTWARE Y LICENCIAS RISKY BUSINES</t>
  </si>
  <si>
    <t>RISKY BUSINES</t>
  </si>
  <si>
    <t>UTQ10906</t>
  </si>
  <si>
    <t>CPU LENOVO MOD. 35S</t>
  </si>
  <si>
    <t>LENOVO MOD. 35S</t>
  </si>
  <si>
    <t>UTQ10907</t>
  </si>
  <si>
    <t>UTQ10908</t>
  </si>
  <si>
    <t>UTQ10909</t>
  </si>
  <si>
    <t>UTQ1091</t>
  </si>
  <si>
    <t>UTQ10910</t>
  </si>
  <si>
    <t>UTQ10911</t>
  </si>
  <si>
    <t>UTQ10912</t>
  </si>
  <si>
    <t>UTQ10913</t>
  </si>
  <si>
    <t>UTQ10914</t>
  </si>
  <si>
    <t>UTQ10915</t>
  </si>
  <si>
    <t>UTQ10916</t>
  </si>
  <si>
    <t>UTQ10917</t>
  </si>
  <si>
    <t>UTQ10918</t>
  </si>
  <si>
    <t>UTQ10919</t>
  </si>
  <si>
    <t>UTQ1092</t>
  </si>
  <si>
    <t>UTQ10920</t>
  </si>
  <si>
    <t>UTQ10921</t>
  </si>
  <si>
    <t>UTQ10922</t>
  </si>
  <si>
    <t>UTQ10923</t>
  </si>
  <si>
    <t>UTQ10924</t>
  </si>
  <si>
    <t>UTQ10925</t>
  </si>
  <si>
    <t>UTQ10926</t>
  </si>
  <si>
    <t>UTQ10927</t>
  </si>
  <si>
    <t>MONITOR LENOVO MOD. 6135AB1</t>
  </si>
  <si>
    <t>LENOVO MOD. 6135AB1</t>
  </si>
  <si>
    <t>UTQ10928</t>
  </si>
  <si>
    <t>UTQ10929</t>
  </si>
  <si>
    <t>UTQ10930</t>
  </si>
  <si>
    <t>UTQ10931</t>
  </si>
  <si>
    <t>UTQ10932</t>
  </si>
  <si>
    <t>UTQ10933</t>
  </si>
  <si>
    <t>UTQ10934</t>
  </si>
  <si>
    <t>UTQ10936</t>
  </si>
  <si>
    <t>UTQ10937</t>
  </si>
  <si>
    <t>UTQ10938</t>
  </si>
  <si>
    <t>UTQ10939</t>
  </si>
  <si>
    <t>UTQ10940</t>
  </si>
  <si>
    <t>UTQ10941</t>
  </si>
  <si>
    <t>UTQ10942</t>
  </si>
  <si>
    <t>UTQ10943</t>
  </si>
  <si>
    <t>UTQ10944</t>
  </si>
  <si>
    <t>UTQ10945</t>
  </si>
  <si>
    <t>UTQ10946</t>
  </si>
  <si>
    <t>UTQ10947</t>
  </si>
  <si>
    <t>UTQ1095</t>
  </si>
  <si>
    <t>MOUSE TRUE-TOUCH INALAMBRICO P/PRESENTACION</t>
  </si>
  <si>
    <t>UTQ10953</t>
  </si>
  <si>
    <t>PIZARRON CORCHO CON VITRINA</t>
  </si>
  <si>
    <t>CORCHO CON VITRINA</t>
  </si>
  <si>
    <t>UTQ10954</t>
  </si>
  <si>
    <t>UTQ10955</t>
  </si>
  <si>
    <t>CPU ENSAMBLADA P. IV 2.8 GHZ 512 KB RAM 256MB HD 40 GB</t>
  </si>
  <si>
    <t>ENSAMBLADA P. IV 2.8 GHZ 512 KB</t>
  </si>
  <si>
    <t>UTQ10956</t>
  </si>
  <si>
    <t>REGULADOR SOLA BASIC 480 VA</t>
  </si>
  <si>
    <t>SOLA BASIC 480 VA</t>
  </si>
  <si>
    <t>UTQ10958</t>
  </si>
  <si>
    <t>GABINETE 900FRENTEX470DE FONDOX1900ALT MOD. ER90 C/5 ENTREPA¥OS</t>
  </si>
  <si>
    <t>900FRENTEX470DE FONDOX1900</t>
  </si>
  <si>
    <t>UTQ10959</t>
  </si>
  <si>
    <t>LIBRERO SIN MARCA PUERTAS DE CRISTAL</t>
  </si>
  <si>
    <t>SIN MARCA PUERTAS DE CRISTA</t>
  </si>
  <si>
    <t>UTQ1096</t>
  </si>
  <si>
    <t>AIRE ACONDICIONADO YORK CON CONTROL REMOTO</t>
  </si>
  <si>
    <t>YORK CON CONTROL REMOTO</t>
  </si>
  <si>
    <t>UTQ10960</t>
  </si>
  <si>
    <t>UTQ10963</t>
  </si>
  <si>
    <t>MONITOR HEWLETT PACKARD LCD DE 15"</t>
  </si>
  <si>
    <t>HEWLETT PACKARD LCD DE 15"</t>
  </si>
  <si>
    <t>UTQ10964</t>
  </si>
  <si>
    <t>CPU HEWLETT PACKARD DC5700</t>
  </si>
  <si>
    <t>HEWLETT PACKARD DC5700</t>
  </si>
  <si>
    <t>UTQ10965</t>
  </si>
  <si>
    <t>CPU MACINTOSH</t>
  </si>
  <si>
    <t>MACINTOSH</t>
  </si>
  <si>
    <t>UTQ10966</t>
  </si>
  <si>
    <t>MONITOR APPLE SIN MODELO</t>
  </si>
  <si>
    <t>APPLE SIN MODELO</t>
  </si>
  <si>
    <t>UTQ10967</t>
  </si>
  <si>
    <t>UTQ10968</t>
  </si>
  <si>
    <t>UTQ10969</t>
  </si>
  <si>
    <t>UTQ1097</t>
  </si>
  <si>
    <t>ARCHIVERO METALICO 3 GAVETAS</t>
  </si>
  <si>
    <t>METALICO 3 GAVETAS</t>
  </si>
  <si>
    <t>UTQ10970</t>
  </si>
  <si>
    <t>UTQ10971</t>
  </si>
  <si>
    <t>ENFRIADOR DE AGUA PURESA SIN MODELO</t>
  </si>
  <si>
    <t>PURESA SIN MODELO</t>
  </si>
  <si>
    <t>UTQ10972</t>
  </si>
  <si>
    <t>UTQ10973</t>
  </si>
  <si>
    <t>UTQ10975</t>
  </si>
  <si>
    <t>UTQ10976</t>
  </si>
  <si>
    <t>JGO 9 LLAVES ESPA¥OLAS</t>
  </si>
  <si>
    <t>UTQ10977</t>
  </si>
  <si>
    <t>MESA RECTANGULAR BLANCA</t>
  </si>
  <si>
    <t>RECTANGULAR BLANCA</t>
  </si>
  <si>
    <t>UTQ10979</t>
  </si>
  <si>
    <t>ESCRITORIO METALICO 4 CAJONES</t>
  </si>
  <si>
    <t>METALICO 4 CAJONES</t>
  </si>
  <si>
    <t>UTQ1098</t>
  </si>
  <si>
    <t>UTQ10980</t>
  </si>
  <si>
    <t>SILLON IMITACION PIEL EJECUTIVO C/RUEDAS C/BRAZO</t>
  </si>
  <si>
    <t>IMITACION PIEL EJECUTIVO C/RUEDA</t>
  </si>
  <si>
    <t>UTQ10981</t>
  </si>
  <si>
    <t>MONITOR ACER 1516</t>
  </si>
  <si>
    <t>ACER 1516</t>
  </si>
  <si>
    <t>UTQ10983</t>
  </si>
  <si>
    <t>UTQ10984</t>
  </si>
  <si>
    <t>UTQ10985</t>
  </si>
  <si>
    <t>UTQ10987</t>
  </si>
  <si>
    <t>UTQ10989</t>
  </si>
  <si>
    <t>UTQ1099</t>
  </si>
  <si>
    <t>UTQ10990</t>
  </si>
  <si>
    <t>UTQ10991</t>
  </si>
  <si>
    <t>UTQ10992</t>
  </si>
  <si>
    <t>UTQ10995</t>
  </si>
  <si>
    <t>UTQ10996</t>
  </si>
  <si>
    <t>UTQ10998</t>
  </si>
  <si>
    <t>SILLON TELA COLOR VINO EJECUTIVO C/RUEDAS C/BRAZO</t>
  </si>
  <si>
    <t>TELA COLOR VINO EJECUTIVO</t>
  </si>
  <si>
    <t>UTQ10999</t>
  </si>
  <si>
    <t>SILLA IMITACION PIEL SECRETARIAL C/RUEDAS</t>
  </si>
  <si>
    <t>IMITACION PIEL SECRETARIAL</t>
  </si>
  <si>
    <t>UTQ11</t>
  </si>
  <si>
    <t>MESA CENTRO MESA REMPE 4005</t>
  </si>
  <si>
    <t>CENTRO MESA REMPE 4005</t>
  </si>
  <si>
    <t>UTQ110</t>
  </si>
  <si>
    <t>SILLA PIEL MADERA CAOBA</t>
  </si>
  <si>
    <t>PIEL MADERA CAOBA</t>
  </si>
  <si>
    <t>UTQ1100</t>
  </si>
  <si>
    <t>LIBRERO METALICO SIN MODELO</t>
  </si>
  <si>
    <t>METALICO SIN MODELO</t>
  </si>
  <si>
    <t>UTQ11000</t>
  </si>
  <si>
    <t>UTQ11001</t>
  </si>
  <si>
    <t>GRUA LIBEC MOD. JB-30B+T102+DL-8 (BRAZO DE GRUA, TRIPIE, DOLLY</t>
  </si>
  <si>
    <t>LIBEC MOD. JB-30B+T102+DL-8</t>
  </si>
  <si>
    <t>UTQ11002</t>
  </si>
  <si>
    <t>PROYECTOR 3M 2000AADM</t>
  </si>
  <si>
    <t>3M 2000AADM</t>
  </si>
  <si>
    <t>UTQ11003</t>
  </si>
  <si>
    <t>UTQ11004</t>
  </si>
  <si>
    <t>DIGITAL VIDEO DAZZLE 150</t>
  </si>
  <si>
    <t>DAZZLE 150</t>
  </si>
  <si>
    <t>UTQ11008</t>
  </si>
  <si>
    <t>AIRE ACONDICIONADO CARRIER SIN MODELO</t>
  </si>
  <si>
    <t>CARRIER SIN MODELO</t>
  </si>
  <si>
    <t>UTQ1101</t>
  </si>
  <si>
    <t>PINTARRON VIRTUAL C/DOS RECEPTORES</t>
  </si>
  <si>
    <t>UTQ11010</t>
  </si>
  <si>
    <t>ASPIRADORA EUREKA</t>
  </si>
  <si>
    <t>EUREKA</t>
  </si>
  <si>
    <t>UTQ11011</t>
  </si>
  <si>
    <t>UTQ11012</t>
  </si>
  <si>
    <t>UTQ11013</t>
  </si>
  <si>
    <t>TELEFONO NORSTAR SIN MODELO</t>
  </si>
  <si>
    <t>NORSTAR SIN MODELO</t>
  </si>
  <si>
    <t>UTQ11018</t>
  </si>
  <si>
    <t>CD-WRITER HEWLETT PACKARD 7200</t>
  </si>
  <si>
    <t>HEWLETT PACKARD 7200</t>
  </si>
  <si>
    <t>UTQ1102</t>
  </si>
  <si>
    <t>PROYECTOR ACETATOS 3M SIN MODELO</t>
  </si>
  <si>
    <t>ACETATOS 3M SIN MODELO</t>
  </si>
  <si>
    <t>UTQ11020</t>
  </si>
  <si>
    <t>PROBADOR DE CABLE BNC/ RJ45/RJ11/RJ12</t>
  </si>
  <si>
    <t>PROBADOR DE CABLE BNC/ RJ45</t>
  </si>
  <si>
    <t>UTQ11026</t>
  </si>
  <si>
    <t>EXHIBIDOR CRISTAL 2.40X1.20</t>
  </si>
  <si>
    <t>CRISTAL 2.40X1.20</t>
  </si>
  <si>
    <t>UTQ11027</t>
  </si>
  <si>
    <t>EXTINGUIDOR SIN MARCA SIN MODELO</t>
  </si>
  <si>
    <t>UTQ11028</t>
  </si>
  <si>
    <t>UTQ11029</t>
  </si>
  <si>
    <t>ANALIZADOR DE REDES FIJO MCA JANITZA ELECTRONIC MODUMG503</t>
  </si>
  <si>
    <t>ANALIZADOR DE REDES FIJO</t>
  </si>
  <si>
    <t>UTQ11030</t>
  </si>
  <si>
    <t>ANALIZADOR DE REDES PORTATIL TRIFASICO MCA METREL MOD M2192</t>
  </si>
  <si>
    <t>ANALIZADOR DE REDES PORTATIL</t>
  </si>
  <si>
    <t>UTQ11031</t>
  </si>
  <si>
    <t>ESCALERA TIJ. DE AL 225 LBS</t>
  </si>
  <si>
    <t>UTQ11032</t>
  </si>
  <si>
    <t>ANALIZADOR DE VIBRACIONES MECµNICAS DLI</t>
  </si>
  <si>
    <t>ANALIZADOR DE VIBRACIONES</t>
  </si>
  <si>
    <t>UTQ11033</t>
  </si>
  <si>
    <t>PINZA (AMPERIMETRICAS) AEMC; MD302</t>
  </si>
  <si>
    <t>PINZA (AMPERIMETRICAS) AEM</t>
  </si>
  <si>
    <t>UTQ11034</t>
  </si>
  <si>
    <t>UTQ11035</t>
  </si>
  <si>
    <t>UTQ11036</t>
  </si>
  <si>
    <t>PORTA CPU PORTA CPU</t>
  </si>
  <si>
    <t>PORTA CPU</t>
  </si>
  <si>
    <t>UTQ11037</t>
  </si>
  <si>
    <t>ROTAFOLIO SIN MARCA SIN MODELO</t>
  </si>
  <si>
    <t>UTQ11038</t>
  </si>
  <si>
    <t>MESA RECTANGULAR COLOR HUESO</t>
  </si>
  <si>
    <t>RECTANGULAR COLOR HUESO</t>
  </si>
  <si>
    <t>UTQ11039</t>
  </si>
  <si>
    <t>PROYECTOR ACETATOS DUKANE SIN MODELO</t>
  </si>
  <si>
    <t>ACETATOS DUKANE SIN MODELO</t>
  </si>
  <si>
    <t>UTQ11041</t>
  </si>
  <si>
    <t>BAFLE ACUSTIC SIN MODELO</t>
  </si>
  <si>
    <t>ACUSTIC SIN MODELO</t>
  </si>
  <si>
    <t>UTQ11042</t>
  </si>
  <si>
    <t>ROUTEADOR</t>
  </si>
  <si>
    <t>CONECTIVIDAD P/RED DE VOZ Y</t>
  </si>
  <si>
    <t>UTQ11043</t>
  </si>
  <si>
    <t>UTQ11045</t>
  </si>
  <si>
    <t>WIRE MANAGER VERTICAL PANDUIT WMPV20</t>
  </si>
  <si>
    <t>VERTICAL PANDUIT WMPV20</t>
  </si>
  <si>
    <t>UTQ11046</t>
  </si>
  <si>
    <t>PAD DE FIRMA C/ TABLETA Y PLUMA WACOM GRAPHIRE</t>
  </si>
  <si>
    <t>DE FIRMA C/ TABLETA Y PLUMA WACOM</t>
  </si>
  <si>
    <t>IMPRESORA HELWTT PACKARD LASERJET COLOR 2600</t>
  </si>
  <si>
    <t>HELWTT PACKARD LASERJET COLOR 2600</t>
  </si>
  <si>
    <t>UTQ11051</t>
  </si>
  <si>
    <t>PIZARRON GRANDE SIN MODELO</t>
  </si>
  <si>
    <t>UTQ11052</t>
  </si>
  <si>
    <t>ESCRITORIO METALICO 3 CAJONES</t>
  </si>
  <si>
    <t>METALICO 3 CAJONES</t>
  </si>
  <si>
    <t>UTQ11053</t>
  </si>
  <si>
    <t>UTQ11054</t>
  </si>
  <si>
    <t>UTQ11056</t>
  </si>
  <si>
    <t>SENSOR FOTOELECTRICO DIFUSO 42EFD1LDAKF5</t>
  </si>
  <si>
    <t>FOTOELECTRICO DIFUSO 42EFD1</t>
  </si>
  <si>
    <t>UTQ11057</t>
  </si>
  <si>
    <t>UTQ11058</t>
  </si>
  <si>
    <t>KIT HERRAMIENTA Y MAQ HERRAMIENTA FIBER OPTIC INST</t>
  </si>
  <si>
    <t>FIBER OPTIC INSTALL KIT ECON</t>
  </si>
  <si>
    <t>UTQ1106</t>
  </si>
  <si>
    <t>UTQ11060</t>
  </si>
  <si>
    <t>CAMARA DE VIDEO SONY TRU 730 DIGITAL HADYCAM</t>
  </si>
  <si>
    <t>SONY TRU 730 DIGITAL HADYCAM</t>
  </si>
  <si>
    <t>UTQ11061</t>
  </si>
  <si>
    <t>MESA ESPECIAL P/ INFORMATICA E IDIOMAS</t>
  </si>
  <si>
    <t>ESPECIAL P/ INFORMATICA</t>
  </si>
  <si>
    <t>UTQ11062</t>
  </si>
  <si>
    <t>UTQ11063</t>
  </si>
  <si>
    <t>UTQ11064</t>
  </si>
  <si>
    <t>UTQ11065</t>
  </si>
  <si>
    <t>BATERIA PARA NO BREAK BACK-UP (NORTEL INCLUYE 4 BATERIAS ADENTRO )</t>
  </si>
  <si>
    <t>BACK-UP (NORTEL INCLUYE 4 BATERIA</t>
  </si>
  <si>
    <t>UTQ11067</t>
  </si>
  <si>
    <t>UTQ11068</t>
  </si>
  <si>
    <t>CARRO UTILITARIO 76.2 X 40.6 X 88.9</t>
  </si>
  <si>
    <t>CARRO UTILITARIO 76.2 X 40.6</t>
  </si>
  <si>
    <t>UTQ11069</t>
  </si>
  <si>
    <t>PANTALLA COLGANTE CONSUL DEPPER</t>
  </si>
  <si>
    <t>CONSUL DEPPER</t>
  </si>
  <si>
    <t>UTQ1107</t>
  </si>
  <si>
    <t>SILLON IMITACION PIEL 2 PLAZAS</t>
  </si>
  <si>
    <t>IMITACION PIEL 2 PLAZAS</t>
  </si>
  <si>
    <t>UTQ11070</t>
  </si>
  <si>
    <t>UTQ11071</t>
  </si>
  <si>
    <t>MODULO CATALYST 4000 PTOS. 10/100 P/4006</t>
  </si>
  <si>
    <t>MODULO CATALYST 4000 PTOS.</t>
  </si>
  <si>
    <t>UTQ11072</t>
  </si>
  <si>
    <t>TELEFONO TELEDEX HACNUGEGT+3A</t>
  </si>
  <si>
    <t>TELEFONO TELEDEX HACNUGEGT</t>
  </si>
  <si>
    <t>UTQ11073</t>
  </si>
  <si>
    <t>GABINETE UNIVERSAL METALICO 4/PA¥OS C/PUERTAS .88X.40X1.80 LINEA DINAM</t>
  </si>
  <si>
    <t>UNIVERSAL METALICO 4/PA¥OS</t>
  </si>
  <si>
    <t>UTQ11074</t>
  </si>
  <si>
    <t>RACK NORTH 7 X 19"</t>
  </si>
  <si>
    <t>NORTH 7 X 19"</t>
  </si>
  <si>
    <t>UTQ11075</t>
  </si>
  <si>
    <t>CATALYST 4000 CHASSIS(6-SLOT),SUPRVSR II, (2) AC P WS-C4006-S2</t>
  </si>
  <si>
    <t>CATALYST 4000 CHASSIS(6-SLOT),</t>
  </si>
  <si>
    <t>UTQ11076</t>
  </si>
  <si>
    <t>UTQ11078</t>
  </si>
  <si>
    <t>UTQ11079</t>
  </si>
  <si>
    <t>CAÑON VISION PRO 870 2500 LUMENES</t>
  </si>
  <si>
    <t>VISION PRO 870 2500 LUMENES</t>
  </si>
  <si>
    <t>UTQ1108</t>
  </si>
  <si>
    <t>UTQ11081</t>
  </si>
  <si>
    <t>UTQ11082</t>
  </si>
  <si>
    <t>HUB 3COM SUPER STACK II</t>
  </si>
  <si>
    <t>3COM SUPER STACK II</t>
  </si>
  <si>
    <t>UTQ11083</t>
  </si>
  <si>
    <t>UTQ11085</t>
  </si>
  <si>
    <t>CRIMPEADORA DE CABLE SIN MODELO</t>
  </si>
  <si>
    <t>CRIMPEADORA DE CABLE</t>
  </si>
  <si>
    <t>UTQ11086</t>
  </si>
  <si>
    <t>UTQ11087</t>
  </si>
  <si>
    <t>UTQ1109</t>
  </si>
  <si>
    <t>UTQ11094</t>
  </si>
  <si>
    <t>BANCO DE BATERIA 2 A 4 HORAS</t>
  </si>
  <si>
    <t>2 A 4 HORAS</t>
  </si>
  <si>
    <t>SWITCH CATALYST WS-1924-A</t>
  </si>
  <si>
    <t>UTQ11096</t>
  </si>
  <si>
    <t>CAMARA FOTOGRAFICA CANON EOS REBEL XTI 18-55MM KIT</t>
  </si>
  <si>
    <t>CANON EOS REBEL XTI 18-55MM KIT</t>
  </si>
  <si>
    <t>UTQ11097</t>
  </si>
  <si>
    <t>SOFTWARE Y LICENCIAS COREL DRAW GRAPHICS SUITE</t>
  </si>
  <si>
    <t>COREL DRAW GRAPHICS SUITE</t>
  </si>
  <si>
    <t>UTQ11098</t>
  </si>
  <si>
    <t>SOFTWARE Y LICENCIAS ADOBE AFTER EFECTS CS3</t>
  </si>
  <si>
    <t>ADOBE AFTER EFECTS CS3</t>
  </si>
  <si>
    <t>UTQ11099</t>
  </si>
  <si>
    <t>SOFTWARE Y LICENCIAS ADOBE DESIGN PREMIUM</t>
  </si>
  <si>
    <t>ADOBE DESIGN PREMIUM</t>
  </si>
  <si>
    <t>UTQ111</t>
  </si>
  <si>
    <t>UTQ1110</t>
  </si>
  <si>
    <t>UTQ11100</t>
  </si>
  <si>
    <t>UTQ11102</t>
  </si>
  <si>
    <t>LIU P/FIBRA LUCENT 6 PTOS. ST</t>
  </si>
  <si>
    <t>LUCENT 6 PTOS. ST</t>
  </si>
  <si>
    <t>UTQ11103</t>
  </si>
  <si>
    <t>CHAROLA P/FIBRA PANDUT 48 PTOS. ST MODULAR</t>
  </si>
  <si>
    <t>PANDUT 48 PTOS. ST MODULAR</t>
  </si>
  <si>
    <t>UTQ11104</t>
  </si>
  <si>
    <t>JGO DESATORNILLADORES URREA MOD. 9600 C/19PZAS</t>
  </si>
  <si>
    <t>JGO DESATORNILLADORES URRE</t>
  </si>
  <si>
    <t>UTQ11105</t>
  </si>
  <si>
    <t>ESCALERA DE TIJERA 3.05 MTS Y EXT DE 6.10 MAX</t>
  </si>
  <si>
    <t>ESCALERA DE TIJERA 3.05 MTS</t>
  </si>
  <si>
    <t>UTQ11106</t>
  </si>
  <si>
    <t>TRICICLO BENOTTO RODADA 26"</t>
  </si>
  <si>
    <t>UTQ11107</t>
  </si>
  <si>
    <t>ROTOMARTILLO URREA MOD. RM812</t>
  </si>
  <si>
    <t>UTQ11108</t>
  </si>
  <si>
    <t>KIT DE HERRAMIENTAS 25 PZAS P/RED</t>
  </si>
  <si>
    <t>KIT DE HERRAMIENTAS 25</t>
  </si>
  <si>
    <t>UTQ11109</t>
  </si>
  <si>
    <t>PROBADOR DE CABLES/GENERADOR TONOS PROBADOR DE CABLE</t>
  </si>
  <si>
    <t>PROBADOR DE CABLES/GENERADOR</t>
  </si>
  <si>
    <t>UTQ1111</t>
  </si>
  <si>
    <t>UTQ11113</t>
  </si>
  <si>
    <t>PIZARRON BLANCO 60 X 90 CUADRICULADO</t>
  </si>
  <si>
    <t>BLANCO 60 X 90 CUADRICULADO</t>
  </si>
  <si>
    <t>UTQ11114</t>
  </si>
  <si>
    <t>CPU HEWLETT PACKARD DX2300 DUAL E2140 A 1.6 GHZ XP PROFESIONAL</t>
  </si>
  <si>
    <t>HP DX2300 DUAL E2140 A 1.6 GHZ XP</t>
  </si>
  <si>
    <t>UTQ11115</t>
  </si>
  <si>
    <t>UTQ11116</t>
  </si>
  <si>
    <t>UTQ11117</t>
  </si>
  <si>
    <t>UTQ1112</t>
  </si>
  <si>
    <t>UTQ11122</t>
  </si>
  <si>
    <t>IMPRESORA HEWLLET PACKARD P2015</t>
  </si>
  <si>
    <t>HEWLLET PACKARD P2015</t>
  </si>
  <si>
    <t>UTQ1113</t>
  </si>
  <si>
    <t>TELEVISION SONY SIN MODELO</t>
  </si>
  <si>
    <t>SONY SIN MODELO</t>
  </si>
  <si>
    <t>UTQ1114</t>
  </si>
  <si>
    <t>UTQ1115</t>
  </si>
  <si>
    <t>MODULO PARA TELEVISION SIN MODELO</t>
  </si>
  <si>
    <t>PARA TELEVISION SIN MODELO</t>
  </si>
  <si>
    <t>UTQ1116</t>
  </si>
  <si>
    <t>UTQ1117</t>
  </si>
  <si>
    <t>UTQ11171</t>
  </si>
  <si>
    <t>IMPRESORA HEWLETT PACKARD 7180</t>
  </si>
  <si>
    <t>HEWLETT PACKARD 7180</t>
  </si>
  <si>
    <t>UTQ1118</t>
  </si>
  <si>
    <t>UTQ11180</t>
  </si>
  <si>
    <t>HORNO DE MICROONDAS LG</t>
  </si>
  <si>
    <t>LG</t>
  </si>
  <si>
    <t>UTQ11183</t>
  </si>
  <si>
    <t>TARJETA PARA SWITCH</t>
  </si>
  <si>
    <t>20 PTS 100BASE FX SWITCHING</t>
  </si>
  <si>
    <t>UTQ11184</t>
  </si>
  <si>
    <t>TARJETA</t>
  </si>
  <si>
    <t>10/100 BASE-TX 36 PTOS. MODUL.</t>
  </si>
  <si>
    <t>UTQ11185</t>
  </si>
  <si>
    <t>CHASIS 930 WATT AC POWER 7PT</t>
  </si>
  <si>
    <t>UTQ1119</t>
  </si>
  <si>
    <t>UTQ112</t>
  </si>
  <si>
    <t>UTQ1120</t>
  </si>
  <si>
    <t>PANTALLA COLGANTE 3M</t>
  </si>
  <si>
    <t>3M</t>
  </si>
  <si>
    <t>UTQ1121</t>
  </si>
  <si>
    <t>ARCHIVERO METALICO 4 GAVETAS</t>
  </si>
  <si>
    <t>METALICO 4 GAVETAS</t>
  </si>
  <si>
    <t>UTQ11218</t>
  </si>
  <si>
    <t>ARCHIVERO 4 GAVETAS PERA C/NEGRO</t>
  </si>
  <si>
    <t>4 GAVETAS PERA C/NEGRO</t>
  </si>
  <si>
    <t>UTQ11219</t>
  </si>
  <si>
    <t>UTQ1122</t>
  </si>
  <si>
    <t>UTQ11220</t>
  </si>
  <si>
    <t>UTQ11228</t>
  </si>
  <si>
    <t>MONITOR HEWLETT PACKARD 7540</t>
  </si>
  <si>
    <t>HEWLETT PACKARD 7540</t>
  </si>
  <si>
    <t>UTQ1123</t>
  </si>
  <si>
    <t>UTQ11237</t>
  </si>
  <si>
    <t>JUEGO DE LLAVES COMB STANDARD 1200 URREA</t>
  </si>
  <si>
    <t>JUEGO DE LLAVES COMB STAND</t>
  </si>
  <si>
    <t>UTQ1124</t>
  </si>
  <si>
    <t>UTQ11240</t>
  </si>
  <si>
    <t>SWITCH SWITCH 8 PORT</t>
  </si>
  <si>
    <t>SWITCH 8 PORT</t>
  </si>
  <si>
    <t>UTQ11243</t>
  </si>
  <si>
    <t>PROYECTOR INFOCUS X2</t>
  </si>
  <si>
    <t>INFOCUS X2</t>
  </si>
  <si>
    <t>UTQ1125</t>
  </si>
  <si>
    <t>UTQ11250</t>
  </si>
  <si>
    <t>CAMARA FOTOGRAFICA SONY CYBERSHOT DCS P43</t>
  </si>
  <si>
    <t>SONY CYBERSHOT DCS P43</t>
  </si>
  <si>
    <t>UTQ11252</t>
  </si>
  <si>
    <t>EQUIPO FOTOGRAFICO ESTUCHE PARA CIBERSHOT SIN MODELO</t>
  </si>
  <si>
    <t>ESTUCHE PARA CIBERSHOT</t>
  </si>
  <si>
    <t>UTQ11253</t>
  </si>
  <si>
    <t>MEMORIA MEMORY STICK MS PRO DE 128MB MHS-128</t>
  </si>
  <si>
    <t>MEMORY STICK MS PRO DE 128MB MHS-128</t>
  </si>
  <si>
    <t>UTQ11254</t>
  </si>
  <si>
    <t>CABALLETES SIN MODELO</t>
  </si>
  <si>
    <t>UTQ11255</t>
  </si>
  <si>
    <t>UTQ11256</t>
  </si>
  <si>
    <t>UTQ11257</t>
  </si>
  <si>
    <t>UTQ11258</t>
  </si>
  <si>
    <t>UTQ11259</t>
  </si>
  <si>
    <t>UTQ1126</t>
  </si>
  <si>
    <t>UTQ11264</t>
  </si>
  <si>
    <t>UTQ1127</t>
  </si>
  <si>
    <t>UTQ11271</t>
  </si>
  <si>
    <t>SILLA TELA EJECUTIVA COLOR VERDE</t>
  </si>
  <si>
    <t>TELA EJECUTIVA COLOR VERDE</t>
  </si>
  <si>
    <t>UTQ11274</t>
  </si>
  <si>
    <t>GRABADORA FISHER SIN MODELO</t>
  </si>
  <si>
    <t>FISHER SIN MODELO</t>
  </si>
  <si>
    <t>UTQ11275</t>
  </si>
  <si>
    <t>GRABADORA SONY SIN MODELO</t>
  </si>
  <si>
    <t>UTQ11276</t>
  </si>
  <si>
    <t>UTQ11277</t>
  </si>
  <si>
    <t>UTQ11278</t>
  </si>
  <si>
    <t>CONMUTADOR CORREO DE VOZ MENSAJERIA UNIDA</t>
  </si>
  <si>
    <t>OPCION 11C</t>
  </si>
  <si>
    <t>UTQ1128</t>
  </si>
  <si>
    <t>UTQ11280</t>
  </si>
  <si>
    <t>UTQ11281</t>
  </si>
  <si>
    <t>UTQ11282</t>
  </si>
  <si>
    <t>UTQ11283</t>
  </si>
  <si>
    <t>UTQ11284</t>
  </si>
  <si>
    <t>UTQ11285</t>
  </si>
  <si>
    <t>UTQ11286</t>
  </si>
  <si>
    <t>PROTECTOR DE LINEA LUCENT ANA 6 PARES</t>
  </si>
  <si>
    <t>LUCENT ANA 6 PARES</t>
  </si>
  <si>
    <t>UTQ11288</t>
  </si>
  <si>
    <t>IMPRESORA HEWLETT PACKARD LASER JET 2300N</t>
  </si>
  <si>
    <t>HEWLETT PACKARD LASER JET 2300N</t>
  </si>
  <si>
    <t>UTQ11290</t>
  </si>
  <si>
    <t>UTQ11291</t>
  </si>
  <si>
    <t>SUPER STACK SWITCH NORTEL NETWORKS 24 PTOS.</t>
  </si>
  <si>
    <t>SWITCH NORTEL NETWORKS 24 PTOS.</t>
  </si>
  <si>
    <t>UTQ11292</t>
  </si>
  <si>
    <t>MULTIMETRO FLUKE 110</t>
  </si>
  <si>
    <t>UTQ11293</t>
  </si>
  <si>
    <t>SOFTWARE Y LICENCIAS SPSS P/WIN. MODS. DE REGRESIàN 12.0 EN ESPA¥OL</t>
  </si>
  <si>
    <t>SPSS P/WIN. MODS. DE REGRESIàN</t>
  </si>
  <si>
    <t>UTQ11294</t>
  </si>
  <si>
    <t>SOFTWARE Y LICENCIAS LICENSING PROGRAM (CLP) ADOBE DESIGN PREMIUM</t>
  </si>
  <si>
    <t>LICENSING PROGRAM (CLP) ADOBE</t>
  </si>
  <si>
    <t>UTQ11295</t>
  </si>
  <si>
    <t>UTQ11296</t>
  </si>
  <si>
    <t>COCINETA 2.40X.60X.90</t>
  </si>
  <si>
    <t>2.40X.60X.90</t>
  </si>
  <si>
    <t>UTQ11297</t>
  </si>
  <si>
    <t>SERVIDOR MAC</t>
  </si>
  <si>
    <t>MAC</t>
  </si>
  <si>
    <t>UTQ11298</t>
  </si>
  <si>
    <t>UTQ11299</t>
  </si>
  <si>
    <t>UTQ113</t>
  </si>
  <si>
    <t>UTQ1130</t>
  </si>
  <si>
    <t>UTQ11300</t>
  </si>
  <si>
    <t>UTQ11301</t>
  </si>
  <si>
    <t>UTQ11302</t>
  </si>
  <si>
    <t>UTQ11303</t>
  </si>
  <si>
    <t>UTQ11304</t>
  </si>
  <si>
    <t>UTQ11305</t>
  </si>
  <si>
    <t>UTQ11306</t>
  </si>
  <si>
    <t>UTQ11307</t>
  </si>
  <si>
    <t>UTQ11308</t>
  </si>
  <si>
    <t>UTQ11309</t>
  </si>
  <si>
    <t>UTQ1131</t>
  </si>
  <si>
    <t>MESA ESPECIAL PARA TV. SIN MODELO</t>
  </si>
  <si>
    <t>ESPECIAL PARA TV. SIN MODELO</t>
  </si>
  <si>
    <t>UTQ11310</t>
  </si>
  <si>
    <t>UTQ11311</t>
  </si>
  <si>
    <t>UTQ11312</t>
  </si>
  <si>
    <t>UTQ11313</t>
  </si>
  <si>
    <t>UTQ11314</t>
  </si>
  <si>
    <t>UTQ11315</t>
  </si>
  <si>
    <t>UTQ11316</t>
  </si>
  <si>
    <t>UTQ11317</t>
  </si>
  <si>
    <t>UTQ11318</t>
  </si>
  <si>
    <t>LAP TOP TOSHIBA SATELLITE A215 SP4038</t>
  </si>
  <si>
    <t>TOSHIBA SATELLITE A215 SP4038</t>
  </si>
  <si>
    <t>UTQ11319</t>
  </si>
  <si>
    <t>KIT HERRAMIENTA Y MAQ HERRAMIENTA CARGADOR DE CORRIENTE BATERIA</t>
  </si>
  <si>
    <t>CARGADOR DE CORRIENTE</t>
  </si>
  <si>
    <t>UTQ1132</t>
  </si>
  <si>
    <t>SOFTWARE Y LICENCIAS TELECOMUNICACIONES T-WIN</t>
  </si>
  <si>
    <t>TELECOMUNICACIONES T-WIN</t>
  </si>
  <si>
    <t>UTQ11320</t>
  </si>
  <si>
    <t>LENTE CANNON EF 75-300MM</t>
  </si>
  <si>
    <t>CANNON EF 75-300MM</t>
  </si>
  <si>
    <t>UTQ11321</t>
  </si>
  <si>
    <t>CAMARA FOTOGRAFICA SONY DIGITAL CYBERSHOT DSC W90</t>
  </si>
  <si>
    <t>SONY DIGITAL CYBERSHOT DSC W90</t>
  </si>
  <si>
    <t>UTQ11322</t>
  </si>
  <si>
    <t>PERFORADORA USO PESADO PEG</t>
  </si>
  <si>
    <t>USO PESADO PEG</t>
  </si>
  <si>
    <t>UTQ11323</t>
  </si>
  <si>
    <t>LAVADORA KARCHER MOD. HD 7/16</t>
  </si>
  <si>
    <t>LAVADORA KARCHER MOD. HD</t>
  </si>
  <si>
    <t>UTQ11324</t>
  </si>
  <si>
    <t>ASPIRADORA KARCHER MOD. T 10/1</t>
  </si>
  <si>
    <t>ASPIRADORA KARCHER MOD.</t>
  </si>
  <si>
    <t>UTQ11325</t>
  </si>
  <si>
    <t>UTQ11326</t>
  </si>
  <si>
    <t>SOPORTE AUTOMOTRIZ MIKELES MOD. 4 CAP. 450-500 KG.</t>
  </si>
  <si>
    <t>SOPORTE AUTOMOTRIZ MIKELES</t>
  </si>
  <si>
    <t>UTQ11327</t>
  </si>
  <si>
    <t>UTQ11328</t>
  </si>
  <si>
    <t>UTQ11329</t>
  </si>
  <si>
    <t>MAQUINA DE ESCRIBIR OLYMPIA ELECTRICA</t>
  </si>
  <si>
    <t>OLYMPIA ELECTRICA</t>
  </si>
  <si>
    <t>UTQ11330</t>
  </si>
  <si>
    <t>UTQ11331</t>
  </si>
  <si>
    <t>UTQ11332</t>
  </si>
  <si>
    <t>PATIN HIDRAULICO 3 TON.</t>
  </si>
  <si>
    <t>UTQ11333</t>
  </si>
  <si>
    <t>GABINETE 3 CAJONES 67.3X45.7X70.4CMS</t>
  </si>
  <si>
    <t>3 CAJONES 67.3X45.7X70.4CMS</t>
  </si>
  <si>
    <t>UTQ11334</t>
  </si>
  <si>
    <t>UTQ11335</t>
  </si>
  <si>
    <t>CAMA P/MECANICO 10X39.5X92CM</t>
  </si>
  <si>
    <t>P/MECANICO 10X39.5X92CM</t>
  </si>
  <si>
    <t>UTQ11336</t>
  </si>
  <si>
    <t>UTQ11337</t>
  </si>
  <si>
    <t>UTQ11338</t>
  </si>
  <si>
    <t>SWITCH CATALYST 3560 48 PTOS</t>
  </si>
  <si>
    <t>CATALYST 3560 48 PTOS</t>
  </si>
  <si>
    <t>UTQ11339</t>
  </si>
  <si>
    <t>UTQ1134</t>
  </si>
  <si>
    <t>TELEFONO NORTEL M3903</t>
  </si>
  <si>
    <t>NORTEL M3903</t>
  </si>
  <si>
    <t>UTQ11340</t>
  </si>
  <si>
    <t>CONECTOR SX TRANSCEIVERGE SFP GLC-SX-MM</t>
  </si>
  <si>
    <t>SX TRANSCEIVERGE SFP GLC-SX-MM</t>
  </si>
  <si>
    <t>UTQ11341</t>
  </si>
  <si>
    <t>UTQ11342</t>
  </si>
  <si>
    <t>SWITCH LINKSYS 48 PTOS SRW248G4</t>
  </si>
  <si>
    <t>LINKSYS 48 PTOS SRW248G4</t>
  </si>
  <si>
    <t>UTQ11343</t>
  </si>
  <si>
    <t>UTQ11344</t>
  </si>
  <si>
    <t>PELICULA DVD EL PODER DE UNA VISION # 1771</t>
  </si>
  <si>
    <t>EL PODER DE UNA VISION</t>
  </si>
  <si>
    <t>UTQ11345</t>
  </si>
  <si>
    <t>PELICULA DVD MAS ALLA DE LO IMPOSIBLE # 1945</t>
  </si>
  <si>
    <t>MAS ALLA DE LO IMPOSIBL</t>
  </si>
  <si>
    <t>UTQ11346</t>
  </si>
  <si>
    <t>PELICULA DVD ENFOCA TU VISION # 2910</t>
  </si>
  <si>
    <t>ENFOCA TU VISION # 2910</t>
  </si>
  <si>
    <t>UTQ11347</t>
  </si>
  <si>
    <t>PELICULA DVD DESCUBRIENDO EL FUTURO</t>
  </si>
  <si>
    <t>DESCUBRIENDO EL FUTURO</t>
  </si>
  <si>
    <t>UTQ11348</t>
  </si>
  <si>
    <t>PELICULA DVD LA CREATIVIDAD DE TODOS LOS DIAS # 2452</t>
  </si>
  <si>
    <t>LA CREATIVIDAD DE TODOS LOS DI</t>
  </si>
  <si>
    <t>UTQ11349</t>
  </si>
  <si>
    <t>PELICULA DVD TRABAJARIA YO PARA MI? # 2920</t>
  </si>
  <si>
    <t>TRABAJARIA YO PARA MI? # 2920</t>
  </si>
  <si>
    <t>UTQ1135</t>
  </si>
  <si>
    <t>PINTARRON MEDIANO SIN MODELO</t>
  </si>
  <si>
    <t>MEDIANO SIN MODELO</t>
  </si>
  <si>
    <t>UTQ11350</t>
  </si>
  <si>
    <t>PELICULA DVD PRODUCT. Y LA PROFECIA AUTOREALIZABLE # 2042</t>
  </si>
  <si>
    <t>PRODUCT. Y LA PROFECIA</t>
  </si>
  <si>
    <t>UTQ11351</t>
  </si>
  <si>
    <t>PELICULA DVD CARA A CARA ORIENTACION PARA UN MEJOR #1199</t>
  </si>
  <si>
    <t>CARA A CARA ORIENTACION PARA</t>
  </si>
  <si>
    <t>UTQ11352</t>
  </si>
  <si>
    <t>PELICULA DVD PRODUCTIVIDAD EL EFECTO PIGMALION #1848</t>
  </si>
  <si>
    <t>PRODUCTIVIDAD EL EFECTO PI</t>
  </si>
  <si>
    <t>UTQ11353</t>
  </si>
  <si>
    <t>PELICULA DVD IMPORTANCIA DEL VALOR AGREGADO # 2040</t>
  </si>
  <si>
    <t>IMPORTANCIA DEL VALOR AGREGA</t>
  </si>
  <si>
    <t>UTQ11354</t>
  </si>
  <si>
    <t>PELICULA DVD LA TRAMPA DEL EGO # 502</t>
  </si>
  <si>
    <t>LA TRAMPA DEL EGO # 502</t>
  </si>
  <si>
    <t>UTQ11355</t>
  </si>
  <si>
    <t>PELICULA DVD LA QUINTA DISCIPLINA # 2661</t>
  </si>
  <si>
    <t>LA QUINTA DISCIPLINA #</t>
  </si>
  <si>
    <t>UTQ11356</t>
  </si>
  <si>
    <t>PELICULA DVD ATREVETE A SOÑAR # 1944</t>
  </si>
  <si>
    <t>ATREVETE A SOÑAR # 1944</t>
  </si>
  <si>
    <t>UTQ11357</t>
  </si>
  <si>
    <t>PELICULA DVD EMPRESAS DE CLASE MUNDIAL # 2444</t>
  </si>
  <si>
    <t>EMPRESAS DE CLASE MUNDIAL</t>
  </si>
  <si>
    <t>UTQ11358</t>
  </si>
  <si>
    <t>PELICULA DVD CAMBIO CLASICO DE LAS ORGANIZACIONES LINEALES #1799</t>
  </si>
  <si>
    <t>CAMBIO CLASICO DE LAS ORGANI</t>
  </si>
  <si>
    <t>UTQ11359</t>
  </si>
  <si>
    <t>PELICULA DVD GEO DERRIBANDO LOS MUROS # 1872</t>
  </si>
  <si>
    <t>GEO DERRIBANDO LOS MURO</t>
  </si>
  <si>
    <t>UTQ11360</t>
  </si>
  <si>
    <t>PELICULA DVD PODER DEL CAMBIO REINVENTANDO # 1943</t>
  </si>
  <si>
    <t>PODER DEL CAMBIO REINVENT</t>
  </si>
  <si>
    <t>UTQ11361</t>
  </si>
  <si>
    <t>UTQ11362</t>
  </si>
  <si>
    <t>PELICULA DVD LA ERGONOMIA INDUSTRIAL # 2471</t>
  </si>
  <si>
    <t>LA ERGONOMIA INDUSTRIAL #</t>
  </si>
  <si>
    <t>UTQ11363</t>
  </si>
  <si>
    <t>PELICULA DVD CONTROLES ADMINISTRATIVOS EN SUPERVISION # 2707</t>
  </si>
  <si>
    <t>CONTROLES ADMINISTRATIVOS</t>
  </si>
  <si>
    <t>UTQ11364</t>
  </si>
  <si>
    <t>PELICULA DVD MATERIALES MANUALES EN LA ADMINISTRACION # 2708</t>
  </si>
  <si>
    <t>MATERIALES MANUALES EN</t>
  </si>
  <si>
    <t>UTQ11365</t>
  </si>
  <si>
    <t>PELICULA DVD 2366 ERGONOMIA INDUSTRIAL # 2366</t>
  </si>
  <si>
    <t>2366 ERGONOMIA INDUSTRIAL</t>
  </si>
  <si>
    <t>UTQ11366</t>
  </si>
  <si>
    <t>PELICULA DVD MECANISMO DEL CUERPO COMO PREVENIR #1902</t>
  </si>
  <si>
    <t>MECANISMO DEL CUERPO CO</t>
  </si>
  <si>
    <t>UTQ11367</t>
  </si>
  <si>
    <t>PELICULA DVD COMO MOVERSE ERGONOMIA PARA SUPERVISORES #1789</t>
  </si>
  <si>
    <t>COMO MOVERSE ERGONOMIA PARA</t>
  </si>
  <si>
    <t>UTQ11368</t>
  </si>
  <si>
    <t>PELICULA DVD COMO MOVERSE ERGONOMIA PARA LOS EMPLEADOS #1788</t>
  </si>
  <si>
    <t>UTQ11369</t>
  </si>
  <si>
    <t>PELICULA DVD LA META #2163</t>
  </si>
  <si>
    <t>LA META #2163</t>
  </si>
  <si>
    <t>UTQ11370</t>
  </si>
  <si>
    <t>PELICULA DVD Y SE PERDIO EL REINO # 2221</t>
  </si>
  <si>
    <t>Y SE PERDIO EL REINO # 2221</t>
  </si>
  <si>
    <t>UTQ11371</t>
  </si>
  <si>
    <t>PELICULA DVD SU CARACTER CONFORMA SU DESTINO #2982</t>
  </si>
  <si>
    <t>SU CARACTER CONFORMA SU D</t>
  </si>
  <si>
    <t>UTQ11372</t>
  </si>
  <si>
    <t>PELICULA DVD EL SALTO # 3046</t>
  </si>
  <si>
    <t>EL SALTO # 3046</t>
  </si>
  <si>
    <t>UTQ11373</t>
  </si>
  <si>
    <t>SOFTWARE Y LICENCIAS INCUSOFT</t>
  </si>
  <si>
    <t>INCUSOFT</t>
  </si>
  <si>
    <t>UTQ11374</t>
  </si>
  <si>
    <t>SOFTWARE Y LICENCIAS INSPIRATION 7.6</t>
  </si>
  <si>
    <t>INSPIRATION 7.6</t>
  </si>
  <si>
    <t>UTQ11375</t>
  </si>
  <si>
    <t>BANNER FLAG DRYC6A</t>
  </si>
  <si>
    <t>FLAG DRYC6A</t>
  </si>
  <si>
    <t>UTQ11376</t>
  </si>
  <si>
    <t>VIDEOPROYECTOR OPTOMA TS400</t>
  </si>
  <si>
    <t>OPTOMA TS400</t>
  </si>
  <si>
    <t>UTQ11377</t>
  </si>
  <si>
    <t>MICROCONTROLADOR PLC SIEMENS 313-C</t>
  </si>
  <si>
    <t>SIEMENS 313-C</t>
  </si>
  <si>
    <t>UTQ11378</t>
  </si>
  <si>
    <t>UTQ11379</t>
  </si>
  <si>
    <t>UTQ1138</t>
  </si>
  <si>
    <t>ENFRIADOR DE AGUA G E SIN MODELO</t>
  </si>
  <si>
    <t>G E SIN MODELO</t>
  </si>
  <si>
    <t>UTQ11380</t>
  </si>
  <si>
    <t>SOFTWARE Y LICENCIAS SIMULACION 3D OFF LINE</t>
  </si>
  <si>
    <t>SIMULACION 3D OFF LINE</t>
  </si>
  <si>
    <t>UTQ11381</t>
  </si>
  <si>
    <t>SERVIDOR D LINK DP300</t>
  </si>
  <si>
    <t>D LINK DP300</t>
  </si>
  <si>
    <t>UTQ11382</t>
  </si>
  <si>
    <t>SWITCH LYNKSYS 48 PTOS. SRW248G4</t>
  </si>
  <si>
    <t>LYNKSYS 48 PTOS. SRW248G4</t>
  </si>
  <si>
    <t>UTQ11383</t>
  </si>
  <si>
    <t>UTQ11384</t>
  </si>
  <si>
    <t>UTQ11390</t>
  </si>
  <si>
    <t>UTQ11391</t>
  </si>
  <si>
    <t>UTQ11392</t>
  </si>
  <si>
    <t>UTQ11393</t>
  </si>
  <si>
    <t>UTQ11394</t>
  </si>
  <si>
    <t>UTQ11395</t>
  </si>
  <si>
    <t>UTQ11396</t>
  </si>
  <si>
    <t>UTQ11397</t>
  </si>
  <si>
    <t>UTQ11398</t>
  </si>
  <si>
    <t>UTQ11399</t>
  </si>
  <si>
    <t>UTQ114</t>
  </si>
  <si>
    <t>UTQ1140</t>
  </si>
  <si>
    <t>UTQ11400</t>
  </si>
  <si>
    <t>UTQ11401</t>
  </si>
  <si>
    <t>UTQ11402</t>
  </si>
  <si>
    <t>UTQ11403</t>
  </si>
  <si>
    <t>UTQ11404</t>
  </si>
  <si>
    <t>UTQ11405</t>
  </si>
  <si>
    <t>UTQ11406</t>
  </si>
  <si>
    <t>UTQ11407</t>
  </si>
  <si>
    <t>UTQ11408</t>
  </si>
  <si>
    <t>UTQ11409</t>
  </si>
  <si>
    <t>UTQ1141</t>
  </si>
  <si>
    <t>UTQ11410</t>
  </si>
  <si>
    <t>UTQ11411</t>
  </si>
  <si>
    <t>UTQ11412</t>
  </si>
  <si>
    <t>UTQ11413</t>
  </si>
  <si>
    <t>UTQ11414</t>
  </si>
  <si>
    <t>UTQ11415</t>
  </si>
  <si>
    <t>UTQ11416</t>
  </si>
  <si>
    <t>UTQ11417</t>
  </si>
  <si>
    <t>UTQ11418</t>
  </si>
  <si>
    <t>QUEMADOR SAMSUNG MOD. SE-S204</t>
  </si>
  <si>
    <t>SAMSUNG MOD. SE-S204</t>
  </si>
  <si>
    <t>UTQ11419</t>
  </si>
  <si>
    <t>UTQ1142</t>
  </si>
  <si>
    <t>UTQ11420</t>
  </si>
  <si>
    <t>IMPRESORA EPSON FX890</t>
  </si>
  <si>
    <t>EPSON FX890</t>
  </si>
  <si>
    <t>UTQ11421</t>
  </si>
  <si>
    <t>PANTALLA DE PARED 1.78</t>
  </si>
  <si>
    <t>DE PARED 1.78</t>
  </si>
  <si>
    <t>UTQ11423</t>
  </si>
  <si>
    <t>REGULADOR VOGAR LAN-315</t>
  </si>
  <si>
    <t>VOGAR LAN-315</t>
  </si>
  <si>
    <t>UTQ11424</t>
  </si>
  <si>
    <t>GABINETE 800X600X300</t>
  </si>
  <si>
    <t>800X600X300</t>
  </si>
  <si>
    <t>UTQ11425</t>
  </si>
  <si>
    <t>SILLA TELA COLOR ONIX</t>
  </si>
  <si>
    <t>TELA COLOR ONIX</t>
  </si>
  <si>
    <t>UTQ11426</t>
  </si>
  <si>
    <t>UTQ11427</t>
  </si>
  <si>
    <t>UTQ11428</t>
  </si>
  <si>
    <t>UTQ11429</t>
  </si>
  <si>
    <t>UTQ1143</t>
  </si>
  <si>
    <t>UTQ11430</t>
  </si>
  <si>
    <t>UTQ11431</t>
  </si>
  <si>
    <t>UTQ11432</t>
  </si>
  <si>
    <t>UTQ11433</t>
  </si>
  <si>
    <t>UTQ11434</t>
  </si>
  <si>
    <t>UTQ11435</t>
  </si>
  <si>
    <t>UTQ11436</t>
  </si>
  <si>
    <t>UTQ11437</t>
  </si>
  <si>
    <t>UTQ11438</t>
  </si>
  <si>
    <t>UTQ11439</t>
  </si>
  <si>
    <t>UTQ1144</t>
  </si>
  <si>
    <t>UTQ11440</t>
  </si>
  <si>
    <t>UTQ11441</t>
  </si>
  <si>
    <t>UTQ11442</t>
  </si>
  <si>
    <t>UTQ11443</t>
  </si>
  <si>
    <t>UTQ1145</t>
  </si>
  <si>
    <t>UTQ11451</t>
  </si>
  <si>
    <t>MEDIDOR DE RESISTENCIA DE TIERRA MCA. AMPROBE</t>
  </si>
  <si>
    <t>DE TIERRA MCA. AMPROBE MOD. GP2</t>
  </si>
  <si>
    <t>UTQ11452</t>
  </si>
  <si>
    <t>UTQ11453</t>
  </si>
  <si>
    <t>UTQ11454</t>
  </si>
  <si>
    <t>UTQ11455</t>
  </si>
  <si>
    <t>UTQ11456</t>
  </si>
  <si>
    <t>UTQ11457</t>
  </si>
  <si>
    <t>UTQ11458</t>
  </si>
  <si>
    <t>UTQ11459</t>
  </si>
  <si>
    <t>UTQ1146</t>
  </si>
  <si>
    <t>UTQ11460</t>
  </si>
  <si>
    <t>UTQ11461</t>
  </si>
  <si>
    <t>UTQ11462</t>
  </si>
  <si>
    <t>UTQ11463</t>
  </si>
  <si>
    <t>UTQ11464</t>
  </si>
  <si>
    <t>UTQ11465</t>
  </si>
  <si>
    <t>UTQ11466</t>
  </si>
  <si>
    <t>UTQ11467</t>
  </si>
  <si>
    <t>UTQ11468</t>
  </si>
  <si>
    <t>UTQ1147</t>
  </si>
  <si>
    <t>UTQ11470</t>
  </si>
  <si>
    <t>UTQ11471</t>
  </si>
  <si>
    <t>UTQ11472</t>
  </si>
  <si>
    <t>UTQ11473</t>
  </si>
  <si>
    <t>UTQ11474</t>
  </si>
  <si>
    <t>UTQ11475</t>
  </si>
  <si>
    <t>UTQ11476</t>
  </si>
  <si>
    <t>UTQ11477</t>
  </si>
  <si>
    <t>UTQ11478</t>
  </si>
  <si>
    <t>UTQ11479</t>
  </si>
  <si>
    <t>UTQ1148</t>
  </si>
  <si>
    <t>UTQ11480</t>
  </si>
  <si>
    <t>UTQ11481</t>
  </si>
  <si>
    <t>UTQ11482</t>
  </si>
  <si>
    <t>UTQ11483</t>
  </si>
  <si>
    <t>UTQ11484</t>
  </si>
  <si>
    <t>UTQ11485</t>
  </si>
  <si>
    <t>UTQ11486</t>
  </si>
  <si>
    <t>UTQ11487</t>
  </si>
  <si>
    <t>UTQ11488</t>
  </si>
  <si>
    <t>CREDENZA</t>
  </si>
  <si>
    <t>UTQ11489</t>
  </si>
  <si>
    <t>UTQ1149</t>
  </si>
  <si>
    <t>UTQ11490</t>
  </si>
  <si>
    <t>PLANTA TRATADORA DE AGUAS</t>
  </si>
  <si>
    <t>DE AGUAS</t>
  </si>
  <si>
    <t>UTQ11491</t>
  </si>
  <si>
    <t>MONITOR GEM GM - 1456</t>
  </si>
  <si>
    <t>GEM GM - 1456</t>
  </si>
  <si>
    <t>UTQ11493</t>
  </si>
  <si>
    <t>UTQ11494</t>
  </si>
  <si>
    <t>UTQ11495</t>
  </si>
  <si>
    <t>NO BREAK SMART UPS APC 2200XL</t>
  </si>
  <si>
    <t>SMART UPS APC 2200XL</t>
  </si>
  <si>
    <t>UTQ11496</t>
  </si>
  <si>
    <t>UTQ11497</t>
  </si>
  <si>
    <t>WIRE MANAGER HORIZONTAL PANDUIT WMPH2 1 ESPACIO RACK</t>
  </si>
  <si>
    <t>HORIZONTAL PANDUIT WMPH2</t>
  </si>
  <si>
    <t>UTQ11498</t>
  </si>
  <si>
    <t>UTQ11499</t>
  </si>
  <si>
    <t>SERVIDOR JET DIRECT 600 N</t>
  </si>
  <si>
    <t>JET DIRECT 600 N</t>
  </si>
  <si>
    <t>UTQ115</t>
  </si>
  <si>
    <t>UTQ1150</t>
  </si>
  <si>
    <t>UTQ11500</t>
  </si>
  <si>
    <t>UTQ11501</t>
  </si>
  <si>
    <t>UTQ11502</t>
  </si>
  <si>
    <t>UTQ11503</t>
  </si>
  <si>
    <t>BANCO CON RESPALDO IMITACION PIEL</t>
  </si>
  <si>
    <t>CON RESPALDO IMITACION PIEL</t>
  </si>
  <si>
    <t>UTQ11504</t>
  </si>
  <si>
    <t>RACK SIN MODELO</t>
  </si>
  <si>
    <t>UTQ11507</t>
  </si>
  <si>
    <t>SOFTWARE Y LICENCIAS SCRI COMBO,SCRI-HAZOP 1.12, WHATIF 1.11 Y MODS. 4.0</t>
  </si>
  <si>
    <t>SCRI COMBO,SCRI-HAZOP 1.12</t>
  </si>
  <si>
    <t>UTQ11508</t>
  </si>
  <si>
    <t>LAP TOP HEWLETT PACKARD COMPAQ 6620</t>
  </si>
  <si>
    <t>HEWLETT PACKARD COMPAQ 6620</t>
  </si>
  <si>
    <t>UTQ1151</t>
  </si>
  <si>
    <t>UTQ1152</t>
  </si>
  <si>
    <t>UTQ11522</t>
  </si>
  <si>
    <t>CAMARA FOTOGRAFICA CANNON POWERSHOT SD800</t>
  </si>
  <si>
    <t>CANNON POWERSHOT SD800</t>
  </si>
  <si>
    <t>UTQ11523</t>
  </si>
  <si>
    <t>GRABADORA SONY 1CDP620 MINIGRABADORA</t>
  </si>
  <si>
    <t>SONY 1CDP620 MINIGRABADORA</t>
  </si>
  <si>
    <t>UTQ11524</t>
  </si>
  <si>
    <t>BAFLE STEREN 1590 C/AMPLIFICADOR Y REPRODUCTOR DE CD</t>
  </si>
  <si>
    <t>STEREN 1590 C/AMPLIFICADOR</t>
  </si>
  <si>
    <t>UTQ11525</t>
  </si>
  <si>
    <t>BAFLE STEREN 1550</t>
  </si>
  <si>
    <t>STEREN 1550</t>
  </si>
  <si>
    <t>UTQ11526</t>
  </si>
  <si>
    <t>MICROFONO STEREN 102D</t>
  </si>
  <si>
    <t>STEREN 102D</t>
  </si>
  <si>
    <t>UTQ11527</t>
  </si>
  <si>
    <t>MULTIFUNCIONAL HEWLETT PACKARD 3050</t>
  </si>
  <si>
    <t>HEWLETT PACKARD 3050</t>
  </si>
  <si>
    <t>UTQ11529</t>
  </si>
  <si>
    <t>LAP TOP MAC CORE2 DUO A 2.4GHZ, MEMORIA 2GB</t>
  </si>
  <si>
    <t>MAC CORE2 DUO A 2.4GHZ</t>
  </si>
  <si>
    <t>UTQ1153</t>
  </si>
  <si>
    <t>UTQ11530</t>
  </si>
  <si>
    <t>UTQ11531</t>
  </si>
  <si>
    <t>UTQ11532</t>
  </si>
  <si>
    <t>UTQ11533</t>
  </si>
  <si>
    <t>SILLON IMITACION PIEL 3 PLAZAS</t>
  </si>
  <si>
    <t>IMITACION PIEL 3 PLAZAS</t>
  </si>
  <si>
    <t>UTQ11535</t>
  </si>
  <si>
    <t>IMPRESORA HEWLETT PACKARD 2605</t>
  </si>
  <si>
    <t>HEWLETT PACKARD 2605</t>
  </si>
  <si>
    <t>UTQ11536</t>
  </si>
  <si>
    <t>DX 2400</t>
  </si>
  <si>
    <t>UTQ11537</t>
  </si>
  <si>
    <t>MONITOR COMPAQ WF 1907</t>
  </si>
  <si>
    <t>COMPAQ WF 1907</t>
  </si>
  <si>
    <t>UTQ11538</t>
  </si>
  <si>
    <t>CPU HEWLETT PACKARD DX 2400</t>
  </si>
  <si>
    <t>HEWLETT PACKARD DX 2400</t>
  </si>
  <si>
    <t>UTQ11539</t>
  </si>
  <si>
    <t>UTQ1154</t>
  </si>
  <si>
    <t>UTQ11540</t>
  </si>
  <si>
    <t>UTQ11541</t>
  </si>
  <si>
    <t>UTQ11543</t>
  </si>
  <si>
    <t>ENFRIADOR DE AGUA GE GXCC01D</t>
  </si>
  <si>
    <t>GE GXCC01D</t>
  </si>
  <si>
    <t>UTQ11544</t>
  </si>
  <si>
    <t>GENERADOR (PLANTA DE LUZ) BRIGGS &amp; STRATTON</t>
  </si>
  <si>
    <t>GENERADOR (PLANTA DE LUZ</t>
  </si>
  <si>
    <t>UTQ11545</t>
  </si>
  <si>
    <t>HIDROLAVADORA KARCHER HD 2.3/14 CON ACCESORIOS</t>
  </si>
  <si>
    <t>HIDROLAVADORA KARCHER HD</t>
  </si>
  <si>
    <t>UTQ11546</t>
  </si>
  <si>
    <t>EXTRUSIONADORA MARCA SB</t>
  </si>
  <si>
    <t>UTQ11547</t>
  </si>
  <si>
    <t>SILLA TELA C/BRAZOS Y RUEDAS</t>
  </si>
  <si>
    <t>TELA C/BRAZOS Y RUEDAS</t>
  </si>
  <si>
    <t>UTQ11548</t>
  </si>
  <si>
    <t>UTQ11549</t>
  </si>
  <si>
    <t>MESA ESTACION DE TRABAJO</t>
  </si>
  <si>
    <t>ESTACION DE TRABAJO</t>
  </si>
  <si>
    <t>UTQ1155</t>
  </si>
  <si>
    <t>UTQ11550</t>
  </si>
  <si>
    <t>GABINETE DE PARED 9 UR C/EQUIPO</t>
  </si>
  <si>
    <t>DE PARED 9 UR C/EQUIPO</t>
  </si>
  <si>
    <t>UTQ11551</t>
  </si>
  <si>
    <t>UTQ11552</t>
  </si>
  <si>
    <t>UTQ11553</t>
  </si>
  <si>
    <t>SOFTWARE Y LICENCIAS SPSS WINDOWS BASICO</t>
  </si>
  <si>
    <t>SPSS WINDOWS BASICO</t>
  </si>
  <si>
    <t>UTQ11554</t>
  </si>
  <si>
    <t>DESBROZADORA TRUPER DES 30X</t>
  </si>
  <si>
    <t>UTQ11555</t>
  </si>
  <si>
    <t>LAP TOP DELL XPS M1330 CORE 2 DUO T250 A 2.1GHZ 2GB</t>
  </si>
  <si>
    <t>DELL XPS M1330 CORE 2 DUO T250</t>
  </si>
  <si>
    <t>UTQ11556</t>
  </si>
  <si>
    <t>TARJETA PROCESAMIENTO</t>
  </si>
  <si>
    <t>TARJETA PROCESAMIENTO DE SEÑALES D</t>
  </si>
  <si>
    <t>UTQ11557</t>
  </si>
  <si>
    <t>UTQ11558</t>
  </si>
  <si>
    <t>BAJO TIPO ITALIANO</t>
  </si>
  <si>
    <t>UTQ11559</t>
  </si>
  <si>
    <t>TINA DE ENFRIAMIENTO DE VACIO MOD SBTV-910 MARCA SB</t>
  </si>
  <si>
    <t>TINA DE ENFRIAMIENTO DE VACIO</t>
  </si>
  <si>
    <t>UTQ1156</t>
  </si>
  <si>
    <t>UTQ11560</t>
  </si>
  <si>
    <t>JALADOR DOBLE ORUGA MARCA SB</t>
  </si>
  <si>
    <t>UTQ11561</t>
  </si>
  <si>
    <t>CPU HEWLETT PACKARD DC7800 CORE 2 DUO E4600 2GB</t>
  </si>
  <si>
    <t>HP DC7800 CORE 2 DUO E4600 2GB</t>
  </si>
  <si>
    <t>UTQ11562</t>
  </si>
  <si>
    <t>UTQ11563</t>
  </si>
  <si>
    <t>UTQ11564</t>
  </si>
  <si>
    <t>MONITOR HEWLETT PACKARD 1908</t>
  </si>
  <si>
    <t>HEWLETT PACKARD 1908</t>
  </si>
  <si>
    <t>UTQ11565</t>
  </si>
  <si>
    <t>UTQ11566</t>
  </si>
  <si>
    <t>UTQ11567</t>
  </si>
  <si>
    <t>UTQ11568</t>
  </si>
  <si>
    <t>UTQ11569</t>
  </si>
  <si>
    <t>CONTENEDOR CYTYBAC 800 C/TAPA Y RUEDAS</t>
  </si>
  <si>
    <t>CYTYBAC 800 C/TAPA Y RUEDAS</t>
  </si>
  <si>
    <t>UTQ1157</t>
  </si>
  <si>
    <t>UTQ11570</t>
  </si>
  <si>
    <t>UTQ11571</t>
  </si>
  <si>
    <t>UTQ11572</t>
  </si>
  <si>
    <t>CAMIONETA NISSAN CABSTAR38TONMWBHEAVYDUT MOD2008</t>
  </si>
  <si>
    <t>NISSAN CABSTAR38TONMWBHEAVYDUT</t>
  </si>
  <si>
    <t>UTQ11573</t>
  </si>
  <si>
    <t>VENTILADOR LASKO</t>
  </si>
  <si>
    <t>LASKO</t>
  </si>
  <si>
    <t>UTQ11574</t>
  </si>
  <si>
    <t>UTQ11575</t>
  </si>
  <si>
    <t>TALADRO DEWALT DC720KA</t>
  </si>
  <si>
    <t>UTQ11576</t>
  </si>
  <si>
    <t>UTQ11577</t>
  </si>
  <si>
    <t>UTQ11578</t>
  </si>
  <si>
    <t>NO BREAK APC BACK UPS 350VA/200W</t>
  </si>
  <si>
    <t>APC BACK UPS 350VA/200W</t>
  </si>
  <si>
    <t>UTQ11579</t>
  </si>
  <si>
    <t>UTQ1158</t>
  </si>
  <si>
    <t>UTQ11580</t>
  </si>
  <si>
    <t>UTQ11581</t>
  </si>
  <si>
    <t>UTQ11582</t>
  </si>
  <si>
    <t>IMPRESORA LEXMARK E120</t>
  </si>
  <si>
    <t>LEXMARK E120</t>
  </si>
  <si>
    <t>UTQ11583</t>
  </si>
  <si>
    <t>LIJADORA DEWALT D26441</t>
  </si>
  <si>
    <t>UTQ11584</t>
  </si>
  <si>
    <t>ESMERIL DE BANCO DEWALT DW752B3</t>
  </si>
  <si>
    <t>UTQ11585</t>
  </si>
  <si>
    <t>ESMERILADORA ANGULAR DEWALT D28111B3</t>
  </si>
  <si>
    <t>ESMERILADORA ANGULAR DEWALT</t>
  </si>
  <si>
    <t>UTQ11586</t>
  </si>
  <si>
    <t>DISCO DURO SEAGATE EXTERNO DE 120GB CONEXION USB</t>
  </si>
  <si>
    <t>SEAGATE EXTERNO DE 120GB CONEXION USB</t>
  </si>
  <si>
    <t>UTQ11587</t>
  </si>
  <si>
    <t>CAMARA TERMOGRAFICA FLIR SYSTEMS MOD INFRACAM SD</t>
  </si>
  <si>
    <t>CAMARA TERMOGRAFICA FLIR SYSTEM</t>
  </si>
  <si>
    <t>UTQ11588</t>
  </si>
  <si>
    <t>GARRUCHA MANUAL MCA YALE MOD. VS1/2</t>
  </si>
  <si>
    <t>GARRUCHA MANUAL MCA YALE</t>
  </si>
  <si>
    <t>UTQ11589</t>
  </si>
  <si>
    <t>MULTIFUNCIONAL HP LASERJET 3055 IMP/COP/SCAN/FAX 6503A</t>
  </si>
  <si>
    <t>HP LASERJET 3055 IMP/COP/SCAN/FAX 6503A</t>
  </si>
  <si>
    <t>UTQ1159</t>
  </si>
  <si>
    <t>UTQ11590</t>
  </si>
  <si>
    <t>UTQ11591</t>
  </si>
  <si>
    <t>UTQ11592</t>
  </si>
  <si>
    <t>UTQ11593</t>
  </si>
  <si>
    <t>MONITOR HEWLETT PACKARD W15E</t>
  </si>
  <si>
    <t>HEWLETT PACKARD W15E</t>
  </si>
  <si>
    <t>UTQ11594</t>
  </si>
  <si>
    <t>UTQ11595</t>
  </si>
  <si>
    <t>MICROFONO INALAMBRICO MCA AMITZU MOD. 12-3080</t>
  </si>
  <si>
    <t>INALAMBRICO MCA AMITZU</t>
  </si>
  <si>
    <t>UTQ11596</t>
  </si>
  <si>
    <t>MEZCLADORA DE 4 MCA RADIO SHACK MOD. MPA 250A</t>
  </si>
  <si>
    <t>DE 4 MCA RADIO SHACK</t>
  </si>
  <si>
    <t>UTQ11597</t>
  </si>
  <si>
    <t>AMPLIFICADOR DE AUDIO MCA RADIO SHACK MOD. SSM-1850</t>
  </si>
  <si>
    <t>DE AUDIO MCA RADIO SHACK</t>
  </si>
  <si>
    <t>UTQ11598</t>
  </si>
  <si>
    <t>BOCINAS RADIO SHACK PA 15 RS</t>
  </si>
  <si>
    <t>RADIO SHACK PA 15 RS</t>
  </si>
  <si>
    <t>UTQ11599</t>
  </si>
  <si>
    <t>CONTENEDOR VIFEL 360 .69X.82.X1.09</t>
  </si>
  <si>
    <t>VIFEL 360 .69X.82.X1.09</t>
  </si>
  <si>
    <t>UTQ116</t>
  </si>
  <si>
    <t>SILLON PIEL 3 PLAZAS</t>
  </si>
  <si>
    <t>PIEL 3 PLAZAS</t>
  </si>
  <si>
    <t>UTQ1160</t>
  </si>
  <si>
    <t>UTQ11600</t>
  </si>
  <si>
    <t>UTQ11601</t>
  </si>
  <si>
    <t>UTQ11602</t>
  </si>
  <si>
    <t>UTQ11603</t>
  </si>
  <si>
    <t>UTQ11604</t>
  </si>
  <si>
    <t>UTQ11605</t>
  </si>
  <si>
    <t>UTQ11606</t>
  </si>
  <si>
    <t>UTQ11607</t>
  </si>
  <si>
    <t>UTQ11608</t>
  </si>
  <si>
    <t>UTQ11609</t>
  </si>
  <si>
    <t>UTQ1161</t>
  </si>
  <si>
    <t>UTQ11610</t>
  </si>
  <si>
    <t>UTQ11611</t>
  </si>
  <si>
    <t>UTQ11612</t>
  </si>
  <si>
    <t>UTQ11613</t>
  </si>
  <si>
    <t>UTQ11614</t>
  </si>
  <si>
    <t>UTQ11615</t>
  </si>
  <si>
    <t>UTQ11616</t>
  </si>
  <si>
    <t>UTQ11617</t>
  </si>
  <si>
    <t>UTQ11618</t>
  </si>
  <si>
    <t>UTQ11619</t>
  </si>
  <si>
    <t>GRABADORA SONY CFD RS60CP</t>
  </si>
  <si>
    <t>SONY CFD RS60CP</t>
  </si>
  <si>
    <t>UTQ1162</t>
  </si>
  <si>
    <t>UTQ11620</t>
  </si>
  <si>
    <t>UTQ11621</t>
  </si>
  <si>
    <t>UTQ11622</t>
  </si>
  <si>
    <t>UTQ11625</t>
  </si>
  <si>
    <t>ROTOMARTILLO DEWALT DC925KA</t>
  </si>
  <si>
    <t>UTQ11626</t>
  </si>
  <si>
    <t>UTQ11627</t>
  </si>
  <si>
    <t>UTQ11628</t>
  </si>
  <si>
    <t>TALADRO PERCUTOR DEWALT 502B3</t>
  </si>
  <si>
    <t>UTQ11629</t>
  </si>
  <si>
    <t>BOMBA SUMERGIBLE MOD. 2E 38N</t>
  </si>
  <si>
    <t>MOD. 2E 38N</t>
  </si>
  <si>
    <t>UTQ1163</t>
  </si>
  <si>
    <t>UTQ11632</t>
  </si>
  <si>
    <t>IMPRESORA HEWLETT PACKARD K5400</t>
  </si>
  <si>
    <t>HEWLETT PACKARD K5400</t>
  </si>
  <si>
    <t>UTQ11633</t>
  </si>
  <si>
    <t>UTQ11634</t>
  </si>
  <si>
    <t>CARPA GALAXY ORION 6 X 3 MTS</t>
  </si>
  <si>
    <t>GALAXY ORION 6 X 3 MTS</t>
  </si>
  <si>
    <t>UTQ11635</t>
  </si>
  <si>
    <t>UTQ11636</t>
  </si>
  <si>
    <t>ENFRIADOR</t>
  </si>
  <si>
    <t>UTQ11637</t>
  </si>
  <si>
    <t>UTQ11638</t>
  </si>
  <si>
    <t>ENFRIADOR DE AGUA G E A GXCF05D</t>
  </si>
  <si>
    <t>G E A GXCF05D</t>
  </si>
  <si>
    <t>UTQ11639</t>
  </si>
  <si>
    <t>LAP TOP HEWLETT PACAKARD 6720</t>
  </si>
  <si>
    <t>HEWLETT PACAKARD 6720</t>
  </si>
  <si>
    <t>UTQ1164</t>
  </si>
  <si>
    <t>UTQ11640</t>
  </si>
  <si>
    <t>LAP TOP</t>
  </si>
  <si>
    <t>6720</t>
  </si>
  <si>
    <t>UTQ11641</t>
  </si>
  <si>
    <t>RADIO KENWOOD TK2202L</t>
  </si>
  <si>
    <t>KENWOOD TK2202L</t>
  </si>
  <si>
    <t>UTQ11642</t>
  </si>
  <si>
    <t>UTQ11643</t>
  </si>
  <si>
    <t>UTQ11644</t>
  </si>
  <si>
    <t>UTQ11645</t>
  </si>
  <si>
    <t>UTQ11646</t>
  </si>
  <si>
    <t>PROYECTOR NEC NECVT800</t>
  </si>
  <si>
    <t>NEC NECVT800</t>
  </si>
  <si>
    <t>UTQ11647</t>
  </si>
  <si>
    <t>UTQ11648</t>
  </si>
  <si>
    <t>UTQ11649</t>
  </si>
  <si>
    <t>GRABADORA SONY 35P</t>
  </si>
  <si>
    <t>SONY 35P</t>
  </si>
  <si>
    <t>UTQ1165</t>
  </si>
  <si>
    <t>UTQ11650</t>
  </si>
  <si>
    <t>UTQ11651</t>
  </si>
  <si>
    <t>UTQ11652</t>
  </si>
  <si>
    <t>UTQ11653</t>
  </si>
  <si>
    <t>UTQ11654</t>
  </si>
  <si>
    <t>UTQ11655</t>
  </si>
  <si>
    <t>UTQ11656</t>
  </si>
  <si>
    <t>UTQ11657</t>
  </si>
  <si>
    <t>UTQ11658</t>
  </si>
  <si>
    <t>UTQ11659</t>
  </si>
  <si>
    <t>UTQ1166</t>
  </si>
  <si>
    <t>UTQ11660</t>
  </si>
  <si>
    <t>CPU HEWLETT PACKARD DC 5800 INTEL CORE 2 DUO E4500</t>
  </si>
  <si>
    <t>HP DC 5800 INTEL CORE 2 DUO E4500</t>
  </si>
  <si>
    <t>UTQ11661</t>
  </si>
  <si>
    <t>SILLA EJECUTIVA RESPALDO EN MALLA MCA ERGOFORM</t>
  </si>
  <si>
    <t>EJECUTIVA RESPALDO EN MALLA</t>
  </si>
  <si>
    <t>UTQ11662</t>
  </si>
  <si>
    <t>LIBRERO MELAMINA 1.16X.41X.88CMS</t>
  </si>
  <si>
    <t>MELAMINA 1.16X.41X.88CMS</t>
  </si>
  <si>
    <t>UTQ11663</t>
  </si>
  <si>
    <t>ARCHIVERO 1 CAJON PAPELERO, 1 CAJON ARCHIVO .44X.59CMS</t>
  </si>
  <si>
    <t>1 CAJON PAPELERO, 1 CAJON ARCHIVO</t>
  </si>
  <si>
    <t>UTQ11664</t>
  </si>
  <si>
    <t>MODULO EN "L" ESTRUCTURA METALICA 1.70X1.36CMS</t>
  </si>
  <si>
    <t>EN "L" ESTRUCTURA METALICA</t>
  </si>
  <si>
    <t>UTQ11665</t>
  </si>
  <si>
    <t>UTQ11666</t>
  </si>
  <si>
    <t>ARCHIVERO 2 CAJON PAPELERO, 1 CAJON ARCHIVERO</t>
  </si>
  <si>
    <t>2 CAJON PAPELERO, 1 CAJON</t>
  </si>
  <si>
    <t>UTQ11667</t>
  </si>
  <si>
    <t>ISLA DE TRABAJO PORTA CPU, PORTA TECLADO 149X149CMS</t>
  </si>
  <si>
    <t>DE TRABAJO PORTA CPU</t>
  </si>
  <si>
    <t>UTQ11668</t>
  </si>
  <si>
    <t>CREDENZA EJECUTIVA 1.62X.50X.75</t>
  </si>
  <si>
    <t>EJECUTIVA 1.62X.50X.75</t>
  </si>
  <si>
    <t>UTQ11669</t>
  </si>
  <si>
    <t>GAVETA DE SERVICIO .69X.45X.87CMS</t>
  </si>
  <si>
    <t>DE SERVICIO .69X.45X.87CMS</t>
  </si>
  <si>
    <t>UTQ1167</t>
  </si>
  <si>
    <t>UTQ11670</t>
  </si>
  <si>
    <t>1 CAJON PAPELERO, 1 CAJON</t>
  </si>
  <si>
    <t>UTQ11671</t>
  </si>
  <si>
    <t>UTQ11672</t>
  </si>
  <si>
    <t>UTQ11673</t>
  </si>
  <si>
    <t>SILLA EJECUTIVA</t>
  </si>
  <si>
    <t>UTQ11674</t>
  </si>
  <si>
    <t>UTQ11675</t>
  </si>
  <si>
    <t>UTQ11676</t>
  </si>
  <si>
    <t>UTQ11677</t>
  </si>
  <si>
    <t>UTQ11678</t>
  </si>
  <si>
    <t>MAMPARA MINIMAMPARA 1.20X.39CMS</t>
  </si>
  <si>
    <t>MINIMAMPARA 1.20X.39CMS</t>
  </si>
  <si>
    <t>UTQ11679</t>
  </si>
  <si>
    <t>UTQ1168</t>
  </si>
  <si>
    <t>UTQ11680</t>
  </si>
  <si>
    <t>UTQ11681</t>
  </si>
  <si>
    <t>UTQ11682</t>
  </si>
  <si>
    <t>UTQ11683</t>
  </si>
  <si>
    <t>DE TRABAJO PORTA CPU,</t>
  </si>
  <si>
    <t>UTQ11684</t>
  </si>
  <si>
    <t>UTQ11685</t>
  </si>
  <si>
    <t>UTQ11686</t>
  </si>
  <si>
    <t>BASE ATLAS ATLAS 550</t>
  </si>
  <si>
    <t>ATLAS 550</t>
  </si>
  <si>
    <t>UTQ11687</t>
  </si>
  <si>
    <t>PROYECTOR NEC NECNP100</t>
  </si>
  <si>
    <t>NEC NECNP100</t>
  </si>
  <si>
    <t>UTQ11688</t>
  </si>
  <si>
    <t>UTQ11689</t>
  </si>
  <si>
    <t>LAP TOP HEWLETT PACKARD PAVILION TX2532LA</t>
  </si>
  <si>
    <t>HEWLETT PACKARD PAVILION TX2532LA</t>
  </si>
  <si>
    <t>UTQ1169</t>
  </si>
  <si>
    <t>UTQ11691</t>
  </si>
  <si>
    <t>PANTALLA ELECTRICA SALARA DRAPER 2.44 X 2.44</t>
  </si>
  <si>
    <t>ELECTRICA SALARA DRAPER</t>
  </si>
  <si>
    <t>UTQ11692</t>
  </si>
  <si>
    <t>LAMPARA FLOURECENTE C/LUPA BRAZO FLEXIBLE P/RESTIRADOR</t>
  </si>
  <si>
    <t>FLOURECENTE C/LUPA BRAZO</t>
  </si>
  <si>
    <t>UTQ11693</t>
  </si>
  <si>
    <t>UTQ11694</t>
  </si>
  <si>
    <t>ROTAFOLIO 70X90 GIRATORIO</t>
  </si>
  <si>
    <t>70X90 GIRATORIO</t>
  </si>
  <si>
    <t>UTQ11695</t>
  </si>
  <si>
    <t>UTQ11696</t>
  </si>
  <si>
    <t>UTQ11697</t>
  </si>
  <si>
    <t>IMPRESORA HEWELLT PACKARD M1120</t>
  </si>
  <si>
    <t>HEWELLT PACKARD M1120</t>
  </si>
  <si>
    <t>FAX HEWLETT PACKARD 1040</t>
  </si>
  <si>
    <t>HEWLETT PACKARD 1040</t>
  </si>
  <si>
    <t>UTQ117</t>
  </si>
  <si>
    <t>SILLON PIEL 1 PLAZA</t>
  </si>
  <si>
    <t>PIEL 1 PLAZA</t>
  </si>
  <si>
    <t>UTQ1170</t>
  </si>
  <si>
    <t>UTQ1174</t>
  </si>
  <si>
    <t>UTQ1175</t>
  </si>
  <si>
    <t>UTQ11752</t>
  </si>
  <si>
    <t>VIDEOPROYECTOR SONY VPL-CX21 2100 ANSILUMENS</t>
  </si>
  <si>
    <t>SONY VPL-CX21 2100 ANSILUMENS</t>
  </si>
  <si>
    <t>UTQ1176</t>
  </si>
  <si>
    <t>ESCRITORIO METALICO 5 CAJONES</t>
  </si>
  <si>
    <t>METALICO 5 CAJONES</t>
  </si>
  <si>
    <t>UTQ1177</t>
  </si>
  <si>
    <t>UTQ1178</t>
  </si>
  <si>
    <t>ESCRITORIO</t>
  </si>
  <si>
    <t>UTQ1179</t>
  </si>
  <si>
    <t>UTQ118</t>
  </si>
  <si>
    <t>SILLON TELA C/RUEDAS Y BRAZOS</t>
  </si>
  <si>
    <t>TELA C/RUEDAS Y BRAZOS</t>
  </si>
  <si>
    <t>UTQ1180</t>
  </si>
  <si>
    <t>CPU COMPAQ WORKSTATION 6000</t>
  </si>
  <si>
    <t>COMPAQ WORKSTATION 6000</t>
  </si>
  <si>
    <t>UTQ11804</t>
  </si>
  <si>
    <t>COMPRESOR RECIPROCANTE</t>
  </si>
  <si>
    <t>H7100E10 C/SECADORA Y 2 FILTROS</t>
  </si>
  <si>
    <t>UTQ11805</t>
  </si>
  <si>
    <t>MESA 230X70X90 CM AC. INOX ENTREPAÑO TIPO 304</t>
  </si>
  <si>
    <t>230X70X90 CM AC. INOX</t>
  </si>
  <si>
    <t>UTQ1181</t>
  </si>
  <si>
    <t>UTQ1182</t>
  </si>
  <si>
    <t>UTQ1183</t>
  </si>
  <si>
    <t>UTQ1184</t>
  </si>
  <si>
    <t>UTQ1185</t>
  </si>
  <si>
    <t>UTQ1186</t>
  </si>
  <si>
    <t>UTQ1187</t>
  </si>
  <si>
    <t>UTQ1188</t>
  </si>
  <si>
    <t>UTQ1189</t>
  </si>
  <si>
    <t>UTQ119</t>
  </si>
  <si>
    <t>UTQ1190</t>
  </si>
  <si>
    <t>UTQ1191</t>
  </si>
  <si>
    <t>UTQ1192</t>
  </si>
  <si>
    <t>UTQ1193</t>
  </si>
  <si>
    <t>UTQ1195</t>
  </si>
  <si>
    <t>UTQ1196</t>
  </si>
  <si>
    <t>UTQ1197</t>
  </si>
  <si>
    <t>UTQ11972</t>
  </si>
  <si>
    <t>UTQ11973</t>
  </si>
  <si>
    <t>TELEVISION LG</t>
  </si>
  <si>
    <t>UTQ11974</t>
  </si>
  <si>
    <t>LIBRERO MELAMINA .90X.40X.1.90 4PUERTAS</t>
  </si>
  <si>
    <t>MELAMINA .90X.40X.1.90 4PUERTAS</t>
  </si>
  <si>
    <t>UTQ11975</t>
  </si>
  <si>
    <t>UTQ11976</t>
  </si>
  <si>
    <t>TRANSFORMADOR SECO 45KVA 220/440</t>
  </si>
  <si>
    <t>SECO 45KVA 220/440</t>
  </si>
  <si>
    <t>UTQ11977</t>
  </si>
  <si>
    <t>TELEVISION SONY KDL52V4100</t>
  </si>
  <si>
    <t>SONY KDL52V4100</t>
  </si>
  <si>
    <t>UTQ11978</t>
  </si>
  <si>
    <t>UTQ11979</t>
  </si>
  <si>
    <t>UTQ1198</t>
  </si>
  <si>
    <t>MESA BINARIA BLANCA</t>
  </si>
  <si>
    <t>BINARIA BLANCA</t>
  </si>
  <si>
    <t>UTQ11980</t>
  </si>
  <si>
    <t>UTQ11981</t>
  </si>
  <si>
    <t>UTQ11982</t>
  </si>
  <si>
    <t>SOPLADORA DICOMA MOD. DCM3000</t>
  </si>
  <si>
    <t>UTQ11983</t>
  </si>
  <si>
    <t>CAMIONETA VOLKSWAGEN VAN 9E71N4 MOD 2009</t>
  </si>
  <si>
    <t>VOLKSWAGEN VAN 9E71N4</t>
  </si>
  <si>
    <t>UTQ11984</t>
  </si>
  <si>
    <t>CAMARA FOTOGRAFICA SAMSUNG L100 8.1MP</t>
  </si>
  <si>
    <t>SAMSUNG L100 8.1MP</t>
  </si>
  <si>
    <t>UTQ11985</t>
  </si>
  <si>
    <t>UTQ11986</t>
  </si>
  <si>
    <t>UTQ11987</t>
  </si>
  <si>
    <t>UTQ11988</t>
  </si>
  <si>
    <t>MESA TRABAJO .82ANCHOX1.00ALTOX1.60LARGO</t>
  </si>
  <si>
    <t>TRABAJO .82ANCHOX1.00ALTOX1.60</t>
  </si>
  <si>
    <t>UTQ11989</t>
  </si>
  <si>
    <t>MAMPARA 2.00X1.40 PTR LIGERO</t>
  </si>
  <si>
    <t>2.00X1.40 PTR LIGERO</t>
  </si>
  <si>
    <t>UTQ11992</t>
  </si>
  <si>
    <t>PATCH PANEL PANDUIT 48PTS DP485E88TGY</t>
  </si>
  <si>
    <t>PANDUIT 48PTS DP485E88TGY</t>
  </si>
  <si>
    <t>UTQ11993</t>
  </si>
  <si>
    <t>UTQ11994</t>
  </si>
  <si>
    <t>UTQ11995</t>
  </si>
  <si>
    <t>UTQ11996</t>
  </si>
  <si>
    <t>UTQ11997</t>
  </si>
  <si>
    <t>UTQ11998</t>
  </si>
  <si>
    <t>UTQ11999</t>
  </si>
  <si>
    <t>UTQ12</t>
  </si>
  <si>
    <t>UTQ120</t>
  </si>
  <si>
    <t>VIDEOCASSETTERA SONY SIN MODELO</t>
  </si>
  <si>
    <t>UTQ1200</t>
  </si>
  <si>
    <t>CAMION MERCEDEZ BENZ 1993 PIPA</t>
  </si>
  <si>
    <t>MERCEDEZ BENZ 1993 PIPA</t>
  </si>
  <si>
    <t>UTQ12000</t>
  </si>
  <si>
    <t>PINZA CRIMPEADORA P/PLUG MPT5-8</t>
  </si>
  <si>
    <t>PINZA CRIMPEADORA P/PLUG</t>
  </si>
  <si>
    <t>UTQ12001</t>
  </si>
  <si>
    <t>UTQ12002</t>
  </si>
  <si>
    <t>OSCILOSCOPIO TEXTRONIX TDS 2024B</t>
  </si>
  <si>
    <t>TEXTRONIX TDS 2024B</t>
  </si>
  <si>
    <t>UTQ12003</t>
  </si>
  <si>
    <t>UTQ12005</t>
  </si>
  <si>
    <t>UTQ12006</t>
  </si>
  <si>
    <t>FREGADERO 2 TARJAS 260X70X90 CM AC. INOX CUBIERTA Y 2 MEDIOS</t>
  </si>
  <si>
    <t>2 TARJAS 230X70X90 CM</t>
  </si>
  <si>
    <t>UTQ12007</t>
  </si>
  <si>
    <t>UTQ12008</t>
  </si>
  <si>
    <t>UTQ12009</t>
  </si>
  <si>
    <t>ACELEROMETRO TRIAXIAL CTC AC115-1D</t>
  </si>
  <si>
    <t>CTC AC115-1D</t>
  </si>
  <si>
    <t>UTQ1201</t>
  </si>
  <si>
    <t>RELOJ CHECADOR AUTOMATICO ACROPRINT</t>
  </si>
  <si>
    <t>CHECADOR AUTOMATICO ACROPRINT</t>
  </si>
  <si>
    <t>UTQ12010</t>
  </si>
  <si>
    <t>SCANNER GENESYS C/ANALIZADOR DE GASES</t>
  </si>
  <si>
    <t>SCANNER GENESYS C/ANALIZAD</t>
  </si>
  <si>
    <t>UTQ12011</t>
  </si>
  <si>
    <t>GABINETE MCA NORTH SYSTEM 12UK C/CHAROLAS 2 EXTRACTORES</t>
  </si>
  <si>
    <t>MCA NORTH SYSTEM 12UK C/CHAROLAS</t>
  </si>
  <si>
    <t>UTQ12012</t>
  </si>
  <si>
    <t>MCA NORTH SYSTEM 12UK</t>
  </si>
  <si>
    <t>UTQ12013</t>
  </si>
  <si>
    <t>UTQ12014</t>
  </si>
  <si>
    <t>UTQ12015</t>
  </si>
  <si>
    <t>UTQ12016</t>
  </si>
  <si>
    <t>MCA NORTH SYSTEM 12UK C/CHAROL</t>
  </si>
  <si>
    <t>UTQ12017</t>
  </si>
  <si>
    <t>UTQ12018</t>
  </si>
  <si>
    <t>CPU ARMADA PROCESADOR 4000+AMD 64 ATHLON</t>
  </si>
  <si>
    <t>ARMADA PROCESADOR 4000+AMD 64 ATHLON</t>
  </si>
  <si>
    <t>UTQ12019</t>
  </si>
  <si>
    <t>UTQ12020</t>
  </si>
  <si>
    <t>UTQ12021</t>
  </si>
  <si>
    <t>UTQ12022</t>
  </si>
  <si>
    <t>UTQ12023</t>
  </si>
  <si>
    <t>UTQ12024</t>
  </si>
  <si>
    <t>UTQ12025</t>
  </si>
  <si>
    <t>UTQ12026</t>
  </si>
  <si>
    <t>UTQ12027</t>
  </si>
  <si>
    <t>UTQ12028</t>
  </si>
  <si>
    <t>UTQ12029</t>
  </si>
  <si>
    <t>UTQ1203</t>
  </si>
  <si>
    <t>UTQ12030</t>
  </si>
  <si>
    <t>UTQ12031</t>
  </si>
  <si>
    <t>UTQ12032</t>
  </si>
  <si>
    <t>UTQ12033</t>
  </si>
  <si>
    <t>UTQ12034</t>
  </si>
  <si>
    <t>UTQ12035</t>
  </si>
  <si>
    <t>UTQ12036</t>
  </si>
  <si>
    <t>UTQ12037</t>
  </si>
  <si>
    <t>UTQ12038</t>
  </si>
  <si>
    <t>MESA TRAPEZOIDAL 90X41X46.5X77</t>
  </si>
  <si>
    <t>TRAPEZOIDAL 90X41X46.5X77</t>
  </si>
  <si>
    <t>UTQ12039</t>
  </si>
  <si>
    <t>UTQ1204</t>
  </si>
  <si>
    <t>UTQ12040</t>
  </si>
  <si>
    <t>UTQ12041</t>
  </si>
  <si>
    <t>UTQ12042</t>
  </si>
  <si>
    <t>UTQ12043</t>
  </si>
  <si>
    <t>UTQ12044</t>
  </si>
  <si>
    <t>UTQ12045</t>
  </si>
  <si>
    <t>UTQ12046</t>
  </si>
  <si>
    <t>UTQ12047</t>
  </si>
  <si>
    <t>UTQ12048</t>
  </si>
  <si>
    <t>UTQ12049</t>
  </si>
  <si>
    <t>NO BREAK SOLA BASIC MICRO SR 800</t>
  </si>
  <si>
    <t>SOLA BASIC MICRO SR 800</t>
  </si>
  <si>
    <t>UTQ12050</t>
  </si>
  <si>
    <t>UTQ12051</t>
  </si>
  <si>
    <t>UTQ12052</t>
  </si>
  <si>
    <t>UTQ12053</t>
  </si>
  <si>
    <t>UTQ12054</t>
  </si>
  <si>
    <t>UTQ12055</t>
  </si>
  <si>
    <t>UTQ12057</t>
  </si>
  <si>
    <t>UTQ12058</t>
  </si>
  <si>
    <t>UTQ12059</t>
  </si>
  <si>
    <t>UTQ12060</t>
  </si>
  <si>
    <t>UTQ12061</t>
  </si>
  <si>
    <t>UTQ12062</t>
  </si>
  <si>
    <t>UTQ12063</t>
  </si>
  <si>
    <t>UTQ12064</t>
  </si>
  <si>
    <t>UTQ12065</t>
  </si>
  <si>
    <t>UTQ12066</t>
  </si>
  <si>
    <t>UTQ12067</t>
  </si>
  <si>
    <t>UTQ12068</t>
  </si>
  <si>
    <t>UTQ12069</t>
  </si>
  <si>
    <t>UTQ1207</t>
  </si>
  <si>
    <t>RELOJ MECANICO SIN MODELO</t>
  </si>
  <si>
    <t>MECANICO SIN MODELO</t>
  </si>
  <si>
    <t>UTQ12070</t>
  </si>
  <si>
    <t>UTQ12071</t>
  </si>
  <si>
    <t>UTQ12072</t>
  </si>
  <si>
    <t>UTQ12073</t>
  </si>
  <si>
    <t>UTQ12074</t>
  </si>
  <si>
    <t>UTQ12075</t>
  </si>
  <si>
    <t>UTQ12076</t>
  </si>
  <si>
    <t>UTQ12077</t>
  </si>
  <si>
    <t>UTQ12078</t>
  </si>
  <si>
    <t>UTQ12079</t>
  </si>
  <si>
    <t>UTQ1208</t>
  </si>
  <si>
    <t>UTQ12080</t>
  </si>
  <si>
    <t>UTQ12081</t>
  </si>
  <si>
    <t>UTQ12082</t>
  </si>
  <si>
    <t>UTQ12083</t>
  </si>
  <si>
    <t>CONJUNTO EJECUTIVO ESCRITORIO .80 X1.82 C/ARCHIVERO 3 CAJONE</t>
  </si>
  <si>
    <t>ESCRITORIO .80 X1.82</t>
  </si>
  <si>
    <t>UTQ12084</t>
  </si>
  <si>
    <t>MODULO RECEPCION 1.30X.60X1.10 (3CAJONES)</t>
  </si>
  <si>
    <t>RECEPCION 1.30X.60X1.10</t>
  </si>
  <si>
    <t>UTQ12085</t>
  </si>
  <si>
    <t>CREDENZA 1.60X50X75 C/PUERTAS</t>
  </si>
  <si>
    <t>1.60X50X75 C/PUERTAS</t>
  </si>
  <si>
    <t>UTQ12086</t>
  </si>
  <si>
    <t>CONJUNTO EJECUTIVO ESCRITORIO .80 X1.82 C/ARCHIVERO 3 CAJONES</t>
  </si>
  <si>
    <t>ESCRITORIO .80 X1.82 C/ARCH</t>
  </si>
  <si>
    <t>UTQ12087</t>
  </si>
  <si>
    <t>3 CAJONES, 1 LIBRERO S/CREDENZA 1.82X..</t>
  </si>
  <si>
    <t>UTQ12088</t>
  </si>
  <si>
    <t>CONJUNTO SECRETARIAL ESCRITORIO 1.60 X.60 1.60X1.42 CON ARCHIVERO 3 CAJONES</t>
  </si>
  <si>
    <t>ESCRITORIO 1.60 X.60 1.60X1.42</t>
  </si>
  <si>
    <t>UTQ12089</t>
  </si>
  <si>
    <t>CONJUNTO SECRETARIAL ESCRITORIO 1.60 X.60 1.60X1.42 CON ARCHIVERO</t>
  </si>
  <si>
    <t>TELEFONO MERIDIAN SIN MODELO</t>
  </si>
  <si>
    <t>MERIDIAN SIN MODELO</t>
  </si>
  <si>
    <t>UTQ12090</t>
  </si>
  <si>
    <t>1ESCRITORIO 1.60X.60</t>
  </si>
  <si>
    <t>UTQ12091</t>
  </si>
  <si>
    <t>UTQ12092</t>
  </si>
  <si>
    <t>UTQ12093</t>
  </si>
  <si>
    <t>UTQ12094</t>
  </si>
  <si>
    <t>CONJUNTO SECRETARIAL DOBLE 2ESCRITORIOS 1.60X.60 C/2 ARCHIVERO 3 CAJONE 1MAMP</t>
  </si>
  <si>
    <t>DOBLE 2ESCRITORIOS 1.60X.60</t>
  </si>
  <si>
    <t>UTQ12095</t>
  </si>
  <si>
    <t>CONJUNTO SECRETARIAL DOBLE 2ESCRITORIOS 1.60X.60 C/2 ARCHI</t>
  </si>
  <si>
    <t>UTQ12096</t>
  </si>
  <si>
    <t>CONJUNTO SECRETARIAL DOBLE 2ESCRITORIOS 1.60X.60 C/2 ARCHIVERO</t>
  </si>
  <si>
    <t>UTQ12097</t>
  </si>
  <si>
    <t>CONJUNTO SECRETARIAL DOBLE 2ESCRITORIOS 1.60X.60 C/2 ARCHIVERO 3 CAJONE 1MAMP0</t>
  </si>
  <si>
    <t>DOBLE 2ESCRITORIOS 1.60</t>
  </si>
  <si>
    <t>UTQ12098</t>
  </si>
  <si>
    <t>CONJUNTO SEMIEJECUTIVO DOBLE 2ESCRITORIOS 1.60X.60;2LATERALES120X</t>
  </si>
  <si>
    <t>UTQ12099</t>
  </si>
  <si>
    <t>CONJUNTO SECRETARIAL 1ESCRITORIO 1.60X.60 C/ARCHIVERO 3 CAJONES 1MAMPA</t>
  </si>
  <si>
    <t>1ESCRITORIO 1.60X.60 C/ARCHIVER</t>
  </si>
  <si>
    <t>UTQ121</t>
  </si>
  <si>
    <t>MINICOMPONENTE SONY SIN MODELO</t>
  </si>
  <si>
    <t>UTQ12100</t>
  </si>
  <si>
    <t>CONJUNTO SECRETARIAL 1ESCRITORIO 1.60X.60 C/ARCHIVERO 3 CAJONES 1MAMPAR</t>
  </si>
  <si>
    <t>UTQ12101</t>
  </si>
  <si>
    <t>CONJUNTO SEMIEJECUTIVO DOBLE 1 ESCRITORIO 1.60X.60 1LIBRERO.90X.38X.40; 2 MAMPA</t>
  </si>
  <si>
    <t>DOBLE 1 ESCRITORIO 1.60X.60</t>
  </si>
  <si>
    <t>UTQ12102</t>
  </si>
  <si>
    <t>CONJUNTO SEMIEJECUTIVO DOBLE 1 ESCRITORIO 1.60X.60 1LIBRERO</t>
  </si>
  <si>
    <t>UTQ12103</t>
  </si>
  <si>
    <t>UTQ12104</t>
  </si>
  <si>
    <t>CONJUNTO EJECUTIVO ESCRITORIO .80 X1.82 C/ARCHIVERO 3 CAJONES 1LIB</t>
  </si>
  <si>
    <t>ESCRITORIO .80 X1.82 C/ARCHI</t>
  </si>
  <si>
    <t>UTQ12105</t>
  </si>
  <si>
    <t>CONJUNTO EJECUTIVO ESCRITORIO .80 X1.82 C/ARCHIVERO</t>
  </si>
  <si>
    <t>ESCRITORIO .80 X1.82 C/ARCHIVE</t>
  </si>
  <si>
    <t>UTQ12106</t>
  </si>
  <si>
    <t>CONJUNTO EJECUTIVO ESCRITORIO .80 X1.82 C/ARCHIVERO 3 CAJONES 1LIBRERO SOBRE C</t>
  </si>
  <si>
    <t>UTQ12107</t>
  </si>
  <si>
    <t>CONJUNTO EJECUTIVO ESCRITORIO .80 X1.82 C/ARCHIVERO 3 CAJON</t>
  </si>
  <si>
    <t>ESCRITORIO .80 X1.82 C/ARCHIV</t>
  </si>
  <si>
    <t>UTQ12108</t>
  </si>
  <si>
    <t>ARCHIVERO 6 NIVELES C/ PUERTAS</t>
  </si>
  <si>
    <t>6 NIVELES C/ PUERTAS</t>
  </si>
  <si>
    <t>UTQ12109</t>
  </si>
  <si>
    <t>CONJUNTO SEMIEJECUTIVO 1ESCRITORIO1.60X.60; 1LATERALE .90X.60</t>
  </si>
  <si>
    <t>1ESCRITORIO1.60X.60; 1LATERALE</t>
  </si>
  <si>
    <t>UTQ1211</t>
  </si>
  <si>
    <t>UTQ12110</t>
  </si>
  <si>
    <t>CONJUNTO SEMIEJECUTIVO 1ESCRITORIO1.60X.60; 1LATERALE .90X.60MULTIPLES MAMPAR</t>
  </si>
  <si>
    <t>UTQ12111</t>
  </si>
  <si>
    <t>CONJUNTO SEMIEJECUTIVO 1ESCRITORIO1.60X.60; 1LATERALE .90X.60MULTIPLES</t>
  </si>
  <si>
    <t>UTQ12112</t>
  </si>
  <si>
    <t>1ESCRITORIO1.60X.60;</t>
  </si>
  <si>
    <t>UTQ12113</t>
  </si>
  <si>
    <t>CONJUNTO SEMIEJECUTIVO 1ESCRITORIO1.60X.60; 1LATERALE</t>
  </si>
  <si>
    <t>1ESCRITORIO1.60X.60; 1LATERAL</t>
  </si>
  <si>
    <t>UTQ12114</t>
  </si>
  <si>
    <t>1ESCRITORIO1.60X.60; 1LATER</t>
  </si>
  <si>
    <t>UTQ12115</t>
  </si>
  <si>
    <t>UTQ12116</t>
  </si>
  <si>
    <t>MODULO P/CAJA 2ESCRITORIOS 1.20X.60 3MAMPARAS, 2 ARCHIVEROS</t>
  </si>
  <si>
    <t>P/CAJA 2ESCRITORIOS 1.20X.60</t>
  </si>
  <si>
    <t>UTQ12117</t>
  </si>
  <si>
    <t>BANCA VISITA 3 PLAZAS COLOR VINO</t>
  </si>
  <si>
    <t>VISITA 3 PLAZAS COLOR VINO</t>
  </si>
  <si>
    <t>UTQ12118</t>
  </si>
  <si>
    <t>MESA OVALADA 2.00X1.20</t>
  </si>
  <si>
    <t>OVALADA 2.00X1.20</t>
  </si>
  <si>
    <t>UTQ12119</t>
  </si>
  <si>
    <t>MESA CIRCULAR 1.00X75 COLOR NEGRO</t>
  </si>
  <si>
    <t>CIRCULAR 1.00X75 COLOR NEGRO</t>
  </si>
  <si>
    <t>UTQ12150</t>
  </si>
  <si>
    <t>TRANCIVER LINKSYS MOD MGBSX1 MOD. SRW204B SFP 1000 BASE SX</t>
  </si>
  <si>
    <t>LINKSYS MOD MGBSX1 MOD. SRW204</t>
  </si>
  <si>
    <t>UTQ12151</t>
  </si>
  <si>
    <t>UTQ12152</t>
  </si>
  <si>
    <t>UTQ12153</t>
  </si>
  <si>
    <t>UTQ12154</t>
  </si>
  <si>
    <t>LAP TOP HEWLETT PACKARD 2133</t>
  </si>
  <si>
    <t>HEWLETT PACKARD 2133</t>
  </si>
  <si>
    <t>UTQ12155</t>
  </si>
  <si>
    <t>UTQ12156</t>
  </si>
  <si>
    <t>LECTOR EXTERNO CD/DVD RW SAMSUNG</t>
  </si>
  <si>
    <t>SAMSUNG</t>
  </si>
  <si>
    <t>UTQ12157</t>
  </si>
  <si>
    <t>SWITCH 3 COM 48 PTOS MOD 5500G</t>
  </si>
  <si>
    <t>3 COM 48 PTOS MOD 5500G</t>
  </si>
  <si>
    <t>UTQ12158</t>
  </si>
  <si>
    <t>FREGADERO 2 TARJAS 230X70X90 CM AC. INOX CUBIERTA Y 2 MEDIOS</t>
  </si>
  <si>
    <t>UTQ12159</t>
  </si>
  <si>
    <t>NO BREAK APC 1500VA USB &amp;SERIAL RM 2U 120V</t>
  </si>
  <si>
    <t>APC 1500VA USB &amp;SERIAL RM 2U 120V</t>
  </si>
  <si>
    <t>UTQ12160</t>
  </si>
  <si>
    <t>UTQ12161</t>
  </si>
  <si>
    <t>UTQ12162</t>
  </si>
  <si>
    <t>UTQ12163</t>
  </si>
  <si>
    <t>UTQ12164</t>
  </si>
  <si>
    <t>UTQ12165</t>
  </si>
  <si>
    <t>UTQ12166</t>
  </si>
  <si>
    <t>IMPRESORA EPSON STYLUS 1410</t>
  </si>
  <si>
    <t>EPSON STYLUS 1410</t>
  </si>
  <si>
    <t>UTQ12167</t>
  </si>
  <si>
    <t>IMPRESORA HEWLETT PACKARD LASER JET 2014</t>
  </si>
  <si>
    <t>UTQ12168</t>
  </si>
  <si>
    <t>LAP TOP ACER 5920-6168 CORE 2 DUO T5750 2GB</t>
  </si>
  <si>
    <t>ACER 5920-6168 CORE 2 DUO T5750 2GB</t>
  </si>
  <si>
    <t>UTQ12169</t>
  </si>
  <si>
    <t>IMPRESORA HEWLETT PACKARD 2025 DN (A COLOR)</t>
  </si>
  <si>
    <t>HEWLETT PACKARD 2025 DN (A COLOR)</t>
  </si>
  <si>
    <t>UTQ1217</t>
  </si>
  <si>
    <t>UTQ12170</t>
  </si>
  <si>
    <t>UTQ12171</t>
  </si>
  <si>
    <t>LAP TOP HEWLETT PACKARD TX 2532</t>
  </si>
  <si>
    <t>HEWLETT PACKARD TX 2532</t>
  </si>
  <si>
    <t>UTQ12173</t>
  </si>
  <si>
    <t>LAP TOP ACER MOD. 5630-4230 T3200 DUAL CORE 2GHZ 1MB 250GB</t>
  </si>
  <si>
    <t>ACER MOD. 5630-4230 T3200 DUAL CORE</t>
  </si>
  <si>
    <t>UTQ12174</t>
  </si>
  <si>
    <t>UTQ12175</t>
  </si>
  <si>
    <t>UTQ12176</t>
  </si>
  <si>
    <t>SOFTWARE Y LICENCIAS ACROBAT PRO 9 WIN</t>
  </si>
  <si>
    <t>ACROBAT PRO 9 WIN</t>
  </si>
  <si>
    <t>UTQ12177</t>
  </si>
  <si>
    <t>UTQ12179</t>
  </si>
  <si>
    <t>PROYECTOR BENQ MP612</t>
  </si>
  <si>
    <t>BENQ MP612</t>
  </si>
  <si>
    <t>UTQ12180</t>
  </si>
  <si>
    <t>UTQ12181</t>
  </si>
  <si>
    <t>CORTADORA ARMADURA MILLER ACS</t>
  </si>
  <si>
    <t>UTQ12182</t>
  </si>
  <si>
    <t>TIJERA MULTIUSOS THORSMAN</t>
  </si>
  <si>
    <t>UTQ12183</t>
  </si>
  <si>
    <t>SERVIDOR DELL POWER EDGE MOD 2970</t>
  </si>
  <si>
    <t>DELL POWER EDGE MOD 2970</t>
  </si>
  <si>
    <t>UTQ12184</t>
  </si>
  <si>
    <t>LOCALIZADOR VISUAL FALLAS JDSU MOD OVF1</t>
  </si>
  <si>
    <t>VISUAL FALLAS JDSU MOD OVF1</t>
  </si>
  <si>
    <t>UTQ12185</t>
  </si>
  <si>
    <t>AUTOBUS VOLVO 3900</t>
  </si>
  <si>
    <t>VOLVO 3900</t>
  </si>
  <si>
    <t>UTQ12186</t>
  </si>
  <si>
    <t>CPU ACER M420</t>
  </si>
  <si>
    <t>ACER M420</t>
  </si>
  <si>
    <t>UTQ12187</t>
  </si>
  <si>
    <t>UTQ12188</t>
  </si>
  <si>
    <t>UTQ12189</t>
  </si>
  <si>
    <t>UTQ12190</t>
  </si>
  <si>
    <t>UTQ12191</t>
  </si>
  <si>
    <t>UTQ12192</t>
  </si>
  <si>
    <t>UTQ12193</t>
  </si>
  <si>
    <t>UTQ12194</t>
  </si>
  <si>
    <t>UTQ12195</t>
  </si>
  <si>
    <t>UTQ12197</t>
  </si>
  <si>
    <t>UTQ12198</t>
  </si>
  <si>
    <t>UTQ12199</t>
  </si>
  <si>
    <t>UTQ122</t>
  </si>
  <si>
    <t>BANDERA SIN MODELO</t>
  </si>
  <si>
    <t>UTQ1220</t>
  </si>
  <si>
    <t>UTQ12200</t>
  </si>
  <si>
    <t>UTQ12201</t>
  </si>
  <si>
    <t>UTQ12202</t>
  </si>
  <si>
    <t>UTQ12203</t>
  </si>
  <si>
    <t>UTQ12204</t>
  </si>
  <si>
    <t>UTQ12205</t>
  </si>
  <si>
    <t>UTQ12206</t>
  </si>
  <si>
    <t>UTQ12207</t>
  </si>
  <si>
    <t>UTQ12208</t>
  </si>
  <si>
    <t>UTQ12209</t>
  </si>
  <si>
    <t>UTQ1221</t>
  </si>
  <si>
    <t>RELOJ DE PARED SIN MODELO</t>
  </si>
  <si>
    <t>DE PARED SIN MODELO</t>
  </si>
  <si>
    <t>UTQ12210</t>
  </si>
  <si>
    <t>UTQ12211</t>
  </si>
  <si>
    <t>UTQ12212</t>
  </si>
  <si>
    <t>UTQ12213</t>
  </si>
  <si>
    <t>UTQ12214</t>
  </si>
  <si>
    <t>UTQ12215</t>
  </si>
  <si>
    <t>UTQ12216</t>
  </si>
  <si>
    <t>MONITOR ACER X163WB</t>
  </si>
  <si>
    <t>ACER X163WB</t>
  </si>
  <si>
    <t>UTQ12217</t>
  </si>
  <si>
    <t>UTQ12218</t>
  </si>
  <si>
    <t>UTQ12219</t>
  </si>
  <si>
    <t>UTQ1222</t>
  </si>
  <si>
    <t>ESTANTERIA 56 CHAROLAS Y 40 POSTES SIN MODELO</t>
  </si>
  <si>
    <t>56 CHAROLAS Y 40 POSTES SIN MODELO</t>
  </si>
  <si>
    <t>UTQ12220</t>
  </si>
  <si>
    <t>UTQ12221</t>
  </si>
  <si>
    <t>UTQ12222</t>
  </si>
  <si>
    <t>UTQ12223</t>
  </si>
  <si>
    <t>UTQ12224</t>
  </si>
  <si>
    <t>UTQ12225</t>
  </si>
  <si>
    <t>UTQ12226</t>
  </si>
  <si>
    <t>UTQ12227</t>
  </si>
  <si>
    <t>UTQ12228</t>
  </si>
  <si>
    <t>UTQ12229</t>
  </si>
  <si>
    <t>UTQ1223</t>
  </si>
  <si>
    <t>ESTANTERIA 4 POSTES, 5 CHAROLAS DE .30 X .90</t>
  </si>
  <si>
    <t>4 POSTES, 5 CHAROLAS DE .30 X .90</t>
  </si>
  <si>
    <t>UTQ12230</t>
  </si>
  <si>
    <t>UTQ12231</t>
  </si>
  <si>
    <t>UTQ12232</t>
  </si>
  <si>
    <t>UTQ12233</t>
  </si>
  <si>
    <t>UTQ12234</t>
  </si>
  <si>
    <t>UTQ12235</t>
  </si>
  <si>
    <t>UTQ12236</t>
  </si>
  <si>
    <t>UTQ12237</t>
  </si>
  <si>
    <t>UTQ12238</t>
  </si>
  <si>
    <t>UTQ12239</t>
  </si>
  <si>
    <t>UTQ1224</t>
  </si>
  <si>
    <t>UTQ12240</t>
  </si>
  <si>
    <t>X163WB</t>
  </si>
  <si>
    <t>UTQ12241</t>
  </si>
  <si>
    <t>UTQ12242</t>
  </si>
  <si>
    <t>UTQ12243</t>
  </si>
  <si>
    <t>UTQ12244</t>
  </si>
  <si>
    <t>UTQ12245</t>
  </si>
  <si>
    <t>UTQ1225</t>
  </si>
  <si>
    <t>BASE PARA BOSINA SIN MARCA SIN MODELO</t>
  </si>
  <si>
    <t>UTQ1226</t>
  </si>
  <si>
    <t>UTQ1227</t>
  </si>
  <si>
    <t>UTQ12277</t>
  </si>
  <si>
    <t>UTQ12278</t>
  </si>
  <si>
    <t>UTQ12279</t>
  </si>
  <si>
    <t>UTQ1228</t>
  </si>
  <si>
    <t>UTQ12280</t>
  </si>
  <si>
    <t>UTQ12281</t>
  </si>
  <si>
    <t>UTQ12282</t>
  </si>
  <si>
    <t>UTQ12283</t>
  </si>
  <si>
    <t>RACK DEL 42UR</t>
  </si>
  <si>
    <t>DEL 42UR</t>
  </si>
  <si>
    <t>UTQ12284</t>
  </si>
  <si>
    <t>MONITOR HEWLLET PACKARD 1910</t>
  </si>
  <si>
    <t>HEWLLET PACKARD 1910</t>
  </si>
  <si>
    <t>UTQ12285</t>
  </si>
  <si>
    <t>1910</t>
  </si>
  <si>
    <t>UTQ12286</t>
  </si>
  <si>
    <t>EQ. ULTRASONIDO DETECCION DE FUGAS MCA UE SYSTEMS</t>
  </si>
  <si>
    <t>DETECCION DE FUGAS MCA UE SYSTE</t>
  </si>
  <si>
    <t>UTQ12287</t>
  </si>
  <si>
    <t>VGN NS150FJ</t>
  </si>
  <si>
    <t>UTQ12288</t>
  </si>
  <si>
    <t>MODULO (TARJETA ATLAS 550) PROVIDES 2 V.35 INTERFACES EACH EACH</t>
  </si>
  <si>
    <t>PROVIDES 2 V.35 INTERFACE</t>
  </si>
  <si>
    <t>UTQ12289</t>
  </si>
  <si>
    <t>PROVIDES 2 V.35 INTERFACES EA</t>
  </si>
  <si>
    <t>UTQ1229</t>
  </si>
  <si>
    <t>SILLON IMITACION PIEL 4PLAZAS</t>
  </si>
  <si>
    <t>IMITACION PIEL 4PLAZAS</t>
  </si>
  <si>
    <t>UTQ12290</t>
  </si>
  <si>
    <t>MODULO (TARJETA ATLAS 550) PRIVDES 8 FXS ANALOG RJ INTERFACES</t>
  </si>
  <si>
    <t>PRIVDES 8 FXS ANALOG RJ</t>
  </si>
  <si>
    <t>UTQ12291</t>
  </si>
  <si>
    <t>MODULO (TARJETA ATLAS 550) PROVIDES 4 ISDN S/T INTERFACES EMULATES</t>
  </si>
  <si>
    <t>PROVIDES 4 ISDN S/T INTERFACE</t>
  </si>
  <si>
    <t>UTQ12292</t>
  </si>
  <si>
    <t>UTQ12293</t>
  </si>
  <si>
    <t>UTQ12294</t>
  </si>
  <si>
    <t>UTQ12295</t>
  </si>
  <si>
    <t>UTQ12296</t>
  </si>
  <si>
    <t>UTQ12297</t>
  </si>
  <si>
    <t>MAMPARA 2.50X1.40 PTR LIGERO</t>
  </si>
  <si>
    <t>2.50X1.40 PTR LIGERO</t>
  </si>
  <si>
    <t>UTQ12298</t>
  </si>
  <si>
    <t>CAMAPANA DE EXTRACCION 210X90X50 CM AC. INOX TIPO 304 (INCLUYE FILTRO</t>
  </si>
  <si>
    <t>210X90X50 CM AC. INOX</t>
  </si>
  <si>
    <t>UTQ12299</t>
  </si>
  <si>
    <t>MESA 110X70X90CM ACERO INOXIDABLE C/ENTREPAÑO</t>
  </si>
  <si>
    <t>110X70X90CM ACERO INOXID</t>
  </si>
  <si>
    <t>UTQ123</t>
  </si>
  <si>
    <t>UTQ1230</t>
  </si>
  <si>
    <t>UTQ12300</t>
  </si>
  <si>
    <t>UTQ12301</t>
  </si>
  <si>
    <t>MESA 80X70X90 CM AC. INOX ENTREPAÑO TIPO 304</t>
  </si>
  <si>
    <t>80X70X90 CM AC. INOX</t>
  </si>
  <si>
    <t>UTQ12302</t>
  </si>
  <si>
    <t>UTQ12303</t>
  </si>
  <si>
    <t>MESA ESTRUCTURA DE COCCION 88X81X60 AC. INOX.</t>
  </si>
  <si>
    <t>ESTRUCTURA DE COCCION</t>
  </si>
  <si>
    <t>UTQ12304</t>
  </si>
  <si>
    <t>UTQ12305</t>
  </si>
  <si>
    <t>EXTRACTOR TUBO AXIAL MCA S&amp;P MOD. TTB-500</t>
  </si>
  <si>
    <t>TUBO AXIAL MCA S&amp;P</t>
  </si>
  <si>
    <t>UTQ12306</t>
  </si>
  <si>
    <t>PLANCHA A GAS 88X81X31 5 QUEMADORES</t>
  </si>
  <si>
    <t>88X81X31 5 QUEMADORES</t>
  </si>
  <si>
    <t>UTQ12307</t>
  </si>
  <si>
    <t>PARRILLA 6 QUEMADORES .88X.81X.31</t>
  </si>
  <si>
    <t>6 QUEMADORES .88X.81X.31</t>
  </si>
  <si>
    <t>UTQ12308</t>
  </si>
  <si>
    <t>SWITCH 3 COM 48 PTOS 4200</t>
  </si>
  <si>
    <t>3 COM 48 PTOS 4200</t>
  </si>
  <si>
    <t>UTQ12309</t>
  </si>
  <si>
    <t>SWITCH 3 COM 48 PTOS MOD. 2948</t>
  </si>
  <si>
    <t>3 COM 48 PTOS MOD. 2948</t>
  </si>
  <si>
    <t>UTQ1231</t>
  </si>
  <si>
    <t>UTQ12310</t>
  </si>
  <si>
    <t>UTQ12311</t>
  </si>
  <si>
    <t>UTQ12312</t>
  </si>
  <si>
    <t>UTQ12313</t>
  </si>
  <si>
    <t>UTQ12314</t>
  </si>
  <si>
    <t>UTQ12315</t>
  </si>
  <si>
    <t>ACCESS POINT 3 COM AP2750</t>
  </si>
  <si>
    <t>3 COM AP2750</t>
  </si>
  <si>
    <t>UTQ12316</t>
  </si>
  <si>
    <t>UTQ12317</t>
  </si>
  <si>
    <t>UTQ12318</t>
  </si>
  <si>
    <t>UTQ12319</t>
  </si>
  <si>
    <t>UTQ1232</t>
  </si>
  <si>
    <t>RADIO PORT C/CARGADOR</t>
  </si>
  <si>
    <t>PORT C/CARGADOR</t>
  </si>
  <si>
    <t>UTQ12320</t>
  </si>
  <si>
    <t>UTQ12321</t>
  </si>
  <si>
    <t>UTQ12322</t>
  </si>
  <si>
    <t>UTQ12323</t>
  </si>
  <si>
    <t>SWITCH 3 COM WX 1200</t>
  </si>
  <si>
    <t>3 COM WX 1200</t>
  </si>
  <si>
    <t>UTQ12324</t>
  </si>
  <si>
    <t>TRANCIVER 3 COM 1000 BASE SX SFP P/SWITCH 5500</t>
  </si>
  <si>
    <t>3 COM 1000 BASE SX SFP P/SWITCH 5500</t>
  </si>
  <si>
    <t>UTQ12325</t>
  </si>
  <si>
    <t>SWITCH NORTEL 24 PTOS MOD. BES110</t>
  </si>
  <si>
    <t>NORTEL 24 PTOS MOD. BES110</t>
  </si>
  <si>
    <t>UTQ12326</t>
  </si>
  <si>
    <t>KIT BIENES INFORMATICOS IMPRESORA ZEBRA MOD P120 C/ SOFTWARE, CAMARA DIGITAL</t>
  </si>
  <si>
    <t>MOD P120 C/ SOFTWARE Y CAMARA</t>
  </si>
  <si>
    <t>UTQ12327</t>
  </si>
  <si>
    <t>SOFTWARE Y LICENCIAS SYSTEM MANAGER 3.3 (CON MANUALES Y CD'S)</t>
  </si>
  <si>
    <t>SYSTEM MANAGER 3.3</t>
  </si>
  <si>
    <t>UTQ12329</t>
  </si>
  <si>
    <t>SWITCH DELL POWER EDGE 2161 KVM 16 PTOS</t>
  </si>
  <si>
    <t>DELL POWER EDGE 2161 KVM 16 PTOS</t>
  </si>
  <si>
    <t>UTQ1233</t>
  </si>
  <si>
    <t>UTQ12330</t>
  </si>
  <si>
    <t>MODULO UNA MAMPARA .60X1.05; UNA MAMPARA .90X1.05; UNA CUBIERTA 60X.91</t>
  </si>
  <si>
    <t>UNA MAMPARA .60X1.05;</t>
  </si>
  <si>
    <t>UTQ12331</t>
  </si>
  <si>
    <t>UTQ12332</t>
  </si>
  <si>
    <t>UNA MAMPARA .60X1.05</t>
  </si>
  <si>
    <t>UTQ12333</t>
  </si>
  <si>
    <t>UTQ12334</t>
  </si>
  <si>
    <t>UTQ12335</t>
  </si>
  <si>
    <t>UTQ12336</t>
  </si>
  <si>
    <t>UTQ12337</t>
  </si>
  <si>
    <t>UTQ12338</t>
  </si>
  <si>
    <t>UNA MAMPARA .60X1.05; UNA MAMPARA</t>
  </si>
  <si>
    <t>UTQ12339</t>
  </si>
  <si>
    <t>UTQ1234</t>
  </si>
  <si>
    <t>UTQ12340</t>
  </si>
  <si>
    <t>UTQ12341</t>
  </si>
  <si>
    <t>UTQ12342</t>
  </si>
  <si>
    <t>UTQ12343</t>
  </si>
  <si>
    <t>UTQ12344</t>
  </si>
  <si>
    <t>UTQ12345</t>
  </si>
  <si>
    <t>UTQ12346</t>
  </si>
  <si>
    <t>UTQ12347</t>
  </si>
  <si>
    <t>UTQ12348</t>
  </si>
  <si>
    <t>UTQ12349</t>
  </si>
  <si>
    <t>UTQ1235</t>
  </si>
  <si>
    <t>RADIO LAM50KQC9AA1 EM200 VHF 146-174 MHZ 45W 4 CH</t>
  </si>
  <si>
    <t>LAM50KQC9AA1 EM200 VHF 146-174</t>
  </si>
  <si>
    <t>UTQ12350</t>
  </si>
  <si>
    <t>UTQ12351</t>
  </si>
  <si>
    <t>MODULO UNA MAMPARA .60X1.05; UNA MAMPARA .90X1.05;</t>
  </si>
  <si>
    <t>UNA MAMPARA .60X1.05; UNA MAMPA</t>
  </si>
  <si>
    <t>UTQ12352</t>
  </si>
  <si>
    <t>UTQ12353</t>
  </si>
  <si>
    <t>UTQ12354</t>
  </si>
  <si>
    <t>UTQ12355</t>
  </si>
  <si>
    <t>UTQ12356</t>
  </si>
  <si>
    <t>UTQ12357</t>
  </si>
  <si>
    <t>UTQ12358</t>
  </si>
  <si>
    <t>UTQ12359</t>
  </si>
  <si>
    <t>UTQ12360</t>
  </si>
  <si>
    <t>MODULO UNA MAMPARA .60X1.05; UNA MAMPARA .90X1.05; UNA CUBIERT</t>
  </si>
  <si>
    <t>UTQ12361</t>
  </si>
  <si>
    <t>UTQ12362</t>
  </si>
  <si>
    <t>UTQ12363</t>
  </si>
  <si>
    <t>UTQ12364</t>
  </si>
  <si>
    <t>UTQ12365</t>
  </si>
  <si>
    <t>UTQ12366</t>
  </si>
  <si>
    <t>UTQ12367</t>
  </si>
  <si>
    <t>UTQ12368</t>
  </si>
  <si>
    <t>UTQ12369</t>
  </si>
  <si>
    <t>UTQ12370</t>
  </si>
  <si>
    <t>UTQ12371</t>
  </si>
  <si>
    <t>UTQ12372</t>
  </si>
  <si>
    <t>UTQ12373</t>
  </si>
  <si>
    <t>UTQ12374</t>
  </si>
  <si>
    <t>UTQ12375</t>
  </si>
  <si>
    <t>UTQ12376</t>
  </si>
  <si>
    <t>UTQ12377</t>
  </si>
  <si>
    <t>UTQ12378</t>
  </si>
  <si>
    <t>UTQ12379</t>
  </si>
  <si>
    <t>UTQ12380</t>
  </si>
  <si>
    <t>UTQ12381</t>
  </si>
  <si>
    <t>UTQ12382</t>
  </si>
  <si>
    <t>UTQ12383</t>
  </si>
  <si>
    <t>UTQ12384</t>
  </si>
  <si>
    <t>UTQ12385</t>
  </si>
  <si>
    <t>UTQ12386</t>
  </si>
  <si>
    <t>UTQ12387</t>
  </si>
  <si>
    <t>UTQ12388</t>
  </si>
  <si>
    <t>UTQ12389</t>
  </si>
  <si>
    <t>UTQ1239</t>
  </si>
  <si>
    <t>RADIO KENWOOD SIN MODELO</t>
  </si>
  <si>
    <t>KENWOOD SIN MODELO</t>
  </si>
  <si>
    <t>UTQ12390</t>
  </si>
  <si>
    <t>UTQ12391</t>
  </si>
  <si>
    <t>UTQ12392</t>
  </si>
  <si>
    <t>UTQ12393</t>
  </si>
  <si>
    <t>UTQ12394</t>
  </si>
  <si>
    <t>UTQ12395</t>
  </si>
  <si>
    <t>UTQ12396</t>
  </si>
  <si>
    <t>UTQ12397</t>
  </si>
  <si>
    <t>MODULO UNA MAMPARA .60X1.05 UNA CUBIERTA .60X.91</t>
  </si>
  <si>
    <t>UTQ12398</t>
  </si>
  <si>
    <t>UTQ12399</t>
  </si>
  <si>
    <t>UTQ124</t>
  </si>
  <si>
    <t>SILLON PIEL 2 PLAZAS</t>
  </si>
  <si>
    <t>PIEL 2 PLAZAS</t>
  </si>
  <si>
    <t>UTQ1240</t>
  </si>
  <si>
    <t>UTQ12400</t>
  </si>
  <si>
    <t>UTQ12401</t>
  </si>
  <si>
    <t>UTQ12402</t>
  </si>
  <si>
    <t>UTQ12403</t>
  </si>
  <si>
    <t>UTQ12404</t>
  </si>
  <si>
    <t>UTQ12405</t>
  </si>
  <si>
    <t>UTQ12406</t>
  </si>
  <si>
    <t>UTQ12407</t>
  </si>
  <si>
    <t>UTQ12408</t>
  </si>
  <si>
    <t>UTQ12409</t>
  </si>
  <si>
    <t>UTQ1241</t>
  </si>
  <si>
    <t>UTQ12410</t>
  </si>
  <si>
    <t>UTQ12411</t>
  </si>
  <si>
    <t>UTQ12412</t>
  </si>
  <si>
    <t>UTQ12413</t>
  </si>
  <si>
    <t>UTQ12414</t>
  </si>
  <si>
    <t>UTQ12415</t>
  </si>
  <si>
    <t>UTQ12416</t>
  </si>
  <si>
    <t>UTQ12417</t>
  </si>
  <si>
    <t>UTQ12418</t>
  </si>
  <si>
    <t>UTQ12419</t>
  </si>
  <si>
    <t>UTQ1242</t>
  </si>
  <si>
    <t>UTQ12420</t>
  </si>
  <si>
    <t>UTQ12421</t>
  </si>
  <si>
    <t>UTQ12422</t>
  </si>
  <si>
    <t>UTQ12423</t>
  </si>
  <si>
    <t>UTQ12424</t>
  </si>
  <si>
    <t>UTQ12425</t>
  </si>
  <si>
    <t>UTQ12426</t>
  </si>
  <si>
    <t>UTQ12427</t>
  </si>
  <si>
    <t>UTQ12428</t>
  </si>
  <si>
    <t>UTQ12429</t>
  </si>
  <si>
    <t>UTQ1243</t>
  </si>
  <si>
    <t>ESCRITORIO MADERA 4 CAJONES</t>
  </si>
  <si>
    <t>MADERA 4 CAJONES</t>
  </si>
  <si>
    <t>UTQ12430</t>
  </si>
  <si>
    <t>UTQ12431</t>
  </si>
  <si>
    <t>UTQ12432</t>
  </si>
  <si>
    <t>UTQ12433</t>
  </si>
  <si>
    <t>UTQ12434</t>
  </si>
  <si>
    <t>UTQ12435</t>
  </si>
  <si>
    <t>UTQ12436</t>
  </si>
  <si>
    <t>UTQ12437</t>
  </si>
  <si>
    <t>UTQ12438</t>
  </si>
  <si>
    <t>UTQ12439</t>
  </si>
  <si>
    <t>UTQ1244</t>
  </si>
  <si>
    <t>UTQ12440</t>
  </si>
  <si>
    <t>UTQ12441</t>
  </si>
  <si>
    <t>UTQ12442</t>
  </si>
  <si>
    <t>UTQ12443</t>
  </si>
  <si>
    <t>UTQ12444</t>
  </si>
  <si>
    <t>UTQ12445</t>
  </si>
  <si>
    <t>UTQ12446</t>
  </si>
  <si>
    <t>UTQ12447</t>
  </si>
  <si>
    <t>UTQ12448</t>
  </si>
  <si>
    <t>UTQ12449</t>
  </si>
  <si>
    <t>UTQ1245</t>
  </si>
  <si>
    <t>UTQ12450</t>
  </si>
  <si>
    <t>UTQ12451</t>
  </si>
  <si>
    <t>UTQ12452</t>
  </si>
  <si>
    <t>MODULO UNA MAMPARA .60X1.05</t>
  </si>
  <si>
    <t>UTQ12453</t>
  </si>
  <si>
    <t>UTQ12454</t>
  </si>
  <si>
    <t>UTQ12455</t>
  </si>
  <si>
    <t>UTQ12456</t>
  </si>
  <si>
    <t>UTQ12457</t>
  </si>
  <si>
    <t>UTQ12458</t>
  </si>
  <si>
    <t>UTQ12459</t>
  </si>
  <si>
    <t>UTQ1246</t>
  </si>
  <si>
    <t>MESA REDONDA SIN MODELO</t>
  </si>
  <si>
    <t>REDONDA SIN MODELO</t>
  </si>
  <si>
    <t>UTQ12460</t>
  </si>
  <si>
    <t>UTQ12461</t>
  </si>
  <si>
    <t>UTQ12462</t>
  </si>
  <si>
    <t>UTQ12463</t>
  </si>
  <si>
    <t>UTQ12464</t>
  </si>
  <si>
    <t>UTQ12465</t>
  </si>
  <si>
    <t>UTQ12466</t>
  </si>
  <si>
    <t>UTQ12467</t>
  </si>
  <si>
    <t>UTQ12468</t>
  </si>
  <si>
    <t>UTQ12469</t>
  </si>
  <si>
    <t>UTQ1247</t>
  </si>
  <si>
    <t>MODULAR PANASONIC SIN MODELO</t>
  </si>
  <si>
    <t>PANASONIC SIN MODELO</t>
  </si>
  <si>
    <t>UTQ12470</t>
  </si>
  <si>
    <t>SISTEMA DE INTERCOMUNICACION ALAMBRICO CLEAR COM RM 220</t>
  </si>
  <si>
    <t>CLEAR COM RM 220</t>
  </si>
  <si>
    <t>UTQ12471</t>
  </si>
  <si>
    <t>UTQ12472</t>
  </si>
  <si>
    <t>MESA MADERA (CUBIERTA EN MELAMINA) .60X1.81</t>
  </si>
  <si>
    <t>UTQ12473</t>
  </si>
  <si>
    <t>UTQ12474</t>
  </si>
  <si>
    <t>MESA MADERA (CUBIERTA EN MELAMINA) .60X2.02</t>
  </si>
  <si>
    <t>UTQ12475</t>
  </si>
  <si>
    <t>MESA MADERA (CUBIERTA EN MELAMINA) .60X2.41</t>
  </si>
  <si>
    <t>UTQ12476</t>
  </si>
  <si>
    <t>UTQ12477</t>
  </si>
  <si>
    <t>UTQ12478</t>
  </si>
  <si>
    <t>UTQ12479</t>
  </si>
  <si>
    <t>MESA MADERA (CUBIERTA EN MELAMINA) .60X1.71</t>
  </si>
  <si>
    <t>UTQ12480</t>
  </si>
  <si>
    <t>UTQ12481</t>
  </si>
  <si>
    <t>UTQ12482</t>
  </si>
  <si>
    <t>UTQ12483</t>
  </si>
  <si>
    <t>UTQ12484</t>
  </si>
  <si>
    <t>UTQ12485</t>
  </si>
  <si>
    <t>UTQ12486</t>
  </si>
  <si>
    <t>UTQ12487</t>
  </si>
  <si>
    <t>UTQ12488</t>
  </si>
  <si>
    <t>UTQ12489</t>
  </si>
  <si>
    <t>UTQ12490</t>
  </si>
  <si>
    <t>UTQ12491</t>
  </si>
  <si>
    <t>UTQ12492</t>
  </si>
  <si>
    <t>UTQ12493</t>
  </si>
  <si>
    <t>UTQ12494</t>
  </si>
  <si>
    <t>UTQ12495</t>
  </si>
  <si>
    <t>UTQ12496</t>
  </si>
  <si>
    <t>UTQ12497</t>
  </si>
  <si>
    <t>UTQ12498</t>
  </si>
  <si>
    <t>UTQ12499</t>
  </si>
  <si>
    <t>MESA MADERA (CUBIERTA) 60X1.50</t>
  </si>
  <si>
    <t>MADERA (CUBIERTA) 60X1.50</t>
  </si>
  <si>
    <t>UTQ125</t>
  </si>
  <si>
    <t>CUADRO PINTADO AL OLEO</t>
  </si>
  <si>
    <t>PINTADO AL OLEO</t>
  </si>
  <si>
    <t>UTQ1250</t>
  </si>
  <si>
    <t>MEMORIA SD 1GB</t>
  </si>
  <si>
    <t>SD 1GB</t>
  </si>
  <si>
    <t>UTQ12500</t>
  </si>
  <si>
    <t>UTQ12501</t>
  </si>
  <si>
    <t>UTQ12502</t>
  </si>
  <si>
    <t>UTQ12503</t>
  </si>
  <si>
    <t>ESTANTERIA MCA. LA PIEDAD METALICO 1.00X.45X2.21 C/U 4POSTES</t>
  </si>
  <si>
    <t>MCA. LA PIEDAD METALICO</t>
  </si>
  <si>
    <t>UTQ12504</t>
  </si>
  <si>
    <t>MCA. LA PIEDAD METALICO 1.00</t>
  </si>
  <si>
    <t>UTQ12505</t>
  </si>
  <si>
    <t>UTQ12506</t>
  </si>
  <si>
    <t>UTQ12507</t>
  </si>
  <si>
    <t>PERCHERO EJECUTIVO EN MADERA 4 GANCHOS ALTURA 1.80M</t>
  </si>
  <si>
    <t>EJECUTIVO EN MADERA</t>
  </si>
  <si>
    <t>UTQ12508</t>
  </si>
  <si>
    <t>PROYECTOR</t>
  </si>
  <si>
    <t>TS721 2000 LUMENS SVGA</t>
  </si>
  <si>
    <t>UTQ1251</t>
  </si>
  <si>
    <t>MEMORIA KINGSTON USB DE 1GB</t>
  </si>
  <si>
    <t>KINGSTON USB DE 1GB</t>
  </si>
  <si>
    <t>UTQ12510</t>
  </si>
  <si>
    <t>KIT DE EQUIPO MEDICO 1CAMILLA, 1ARAÑA, 1BLOQUE DE INMOVILIZACI</t>
  </si>
  <si>
    <t>1CAMILLA, 1ARAÑA, 1BLOQUE DE</t>
  </si>
  <si>
    <t>UTQ12511</t>
  </si>
  <si>
    <t>GABINETE 87X1.80</t>
  </si>
  <si>
    <t>87X1.80</t>
  </si>
  <si>
    <t>UTQ12513</t>
  </si>
  <si>
    <t>UTQ12514</t>
  </si>
  <si>
    <t>MONITOR DELL PARA RACK</t>
  </si>
  <si>
    <t>DELL PARA RACK</t>
  </si>
  <si>
    <t>UTQ12515</t>
  </si>
  <si>
    <t>UTQ12516</t>
  </si>
  <si>
    <t>LAP TOP APPLE MACBOOK</t>
  </si>
  <si>
    <t>APPLE MACBOOK</t>
  </si>
  <si>
    <t>UTQ12517</t>
  </si>
  <si>
    <t>CALENTADOR SOLAR MOD. SEI-5-500/47 C/TERMOTANQUE, 5TUBOS</t>
  </si>
  <si>
    <t>SOLAR MOD. SEI-5-500/47</t>
  </si>
  <si>
    <t>UTQ12518</t>
  </si>
  <si>
    <t>UTQ12519</t>
  </si>
  <si>
    <t>TRACTOR MURRAY 42" B&amp;S C/BOLSA RECOLECTORA P/18.5HP</t>
  </si>
  <si>
    <t>TRACTOR MURRAY 42" B&amp;S</t>
  </si>
  <si>
    <t>UTQ1252</t>
  </si>
  <si>
    <t>SILLA TELA EJECUTIVA COLOR VINO</t>
  </si>
  <si>
    <t>TELA EJECUTIVA COLOR VINO</t>
  </si>
  <si>
    <t>UTQ12520</t>
  </si>
  <si>
    <t>PROYECTOR BOXLIGHT PROYECTOWRITE</t>
  </si>
  <si>
    <t>BOXLIGHT PROYECTOWRITE</t>
  </si>
  <si>
    <t>UTQ12521</t>
  </si>
  <si>
    <t>UTQ12522</t>
  </si>
  <si>
    <t>UTQ12523</t>
  </si>
  <si>
    <t>UTQ12524</t>
  </si>
  <si>
    <t>UTQ12525</t>
  </si>
  <si>
    <t>UTQ1253</t>
  </si>
  <si>
    <t>UTQ12530</t>
  </si>
  <si>
    <t>PANTALLA COLGANTE STAR 178X178</t>
  </si>
  <si>
    <t>STAR 178X178</t>
  </si>
  <si>
    <t>UTQ12531</t>
  </si>
  <si>
    <t>UTQ12532</t>
  </si>
  <si>
    <t>UTQ12533</t>
  </si>
  <si>
    <t>UTQ12534</t>
  </si>
  <si>
    <t>UTQ12535</t>
  </si>
  <si>
    <t>UTQ12536</t>
  </si>
  <si>
    <t>UTQ12537</t>
  </si>
  <si>
    <t>UTQ12538</t>
  </si>
  <si>
    <t>UTQ12539</t>
  </si>
  <si>
    <t>UTQ1254</t>
  </si>
  <si>
    <t>UTQ12540</t>
  </si>
  <si>
    <t>PELADOR PARA EMPLAMES JR25</t>
  </si>
  <si>
    <t>UTQ12541</t>
  </si>
  <si>
    <t>MONITOR HP V185ES LCD 18.5"</t>
  </si>
  <si>
    <t>HP V185ES LCD 18.5"</t>
  </si>
  <si>
    <t>UTQ12543</t>
  </si>
  <si>
    <t>CPU HP DC5850 PROCESADOR ATHOLN X2 5000 A 2.6GHZ 1GB DISC</t>
  </si>
  <si>
    <t>HP DC5850 PROCESADOR ATHOLN X2</t>
  </si>
  <si>
    <t>UTQ12544</t>
  </si>
  <si>
    <t>UTQ12545</t>
  </si>
  <si>
    <t>UTQ12546</t>
  </si>
  <si>
    <t>UTQ12547</t>
  </si>
  <si>
    <t>OSCILOSCOPIO TEKTRONICS TDS2002B</t>
  </si>
  <si>
    <t>TEKTRONICS TDS2002B</t>
  </si>
  <si>
    <t>UTQ12548</t>
  </si>
  <si>
    <t>KIT AMPERIMETRO FLUKE I410 (AMPERIMETRO-ESTUCHE)</t>
  </si>
  <si>
    <t>FLUKE I410 (AMPERIMETRO-ESTUCHE)</t>
  </si>
  <si>
    <t>UTQ12549</t>
  </si>
  <si>
    <t>UTQ1255</t>
  </si>
  <si>
    <t>UTQ12550</t>
  </si>
  <si>
    <t>UTQ12551</t>
  </si>
  <si>
    <t>UTQ12552</t>
  </si>
  <si>
    <t>UTQ12553</t>
  </si>
  <si>
    <t>MULTIMETRO FLUKE 83V</t>
  </si>
  <si>
    <t>FLUKE 83V</t>
  </si>
  <si>
    <t>UTQ12554</t>
  </si>
  <si>
    <t>UTQ12555</t>
  </si>
  <si>
    <t>UTQ12556</t>
  </si>
  <si>
    <t>UTQ12557</t>
  </si>
  <si>
    <t>UTQ12558</t>
  </si>
  <si>
    <t>TARJETA DAQ LABJACK U12</t>
  </si>
  <si>
    <t>LABJACK U12</t>
  </si>
  <si>
    <t>UTQ12559</t>
  </si>
  <si>
    <t>UTQ1256</t>
  </si>
  <si>
    <t>SILLON TELA COLOR VINO 4 PLAZAS</t>
  </si>
  <si>
    <t>TELA COLOR VINO 4 PLAZAS</t>
  </si>
  <si>
    <t>UTQ12560</t>
  </si>
  <si>
    <t>UTQ12561</t>
  </si>
  <si>
    <t>UTQ12562</t>
  </si>
  <si>
    <t>UTQ12563</t>
  </si>
  <si>
    <t>UTQ12564</t>
  </si>
  <si>
    <t>UTQ12565</t>
  </si>
  <si>
    <t>UTQ12566</t>
  </si>
  <si>
    <t>UTQ12568</t>
  </si>
  <si>
    <t>AUDIFONOS KOSS PRO4AAT</t>
  </si>
  <si>
    <t>KOSS PRO4AAT</t>
  </si>
  <si>
    <t>UTQ12569</t>
  </si>
  <si>
    <t>UTQ1257</t>
  </si>
  <si>
    <t>UTQ12570</t>
  </si>
  <si>
    <t>UTQ12571</t>
  </si>
  <si>
    <t>QUEMADOR LENOVO 41N5629</t>
  </si>
  <si>
    <t>LENOVO 41N5629</t>
  </si>
  <si>
    <t>UTQ12572</t>
  </si>
  <si>
    <t>ANDAMIO 1.50X2X1.50 CON BARANDAL; 4RUEDAS Y UNA PLATAFORMA (</t>
  </si>
  <si>
    <t>1.50X2X1.50 CON BARANDAL; 4RUEDAS</t>
  </si>
  <si>
    <t>UTQ12573</t>
  </si>
  <si>
    <t>MOTOBOMBA CENTRIFUGA 5HP 220/440 60HZ VOLTS</t>
  </si>
  <si>
    <t>CENTRIFUGA 5HP 220/440 60HZ</t>
  </si>
  <si>
    <t>UTQ12574</t>
  </si>
  <si>
    <t>SCANER HP SCANJET G2410</t>
  </si>
  <si>
    <t>HP SCANJET G2410</t>
  </si>
  <si>
    <t>UTQ12575</t>
  </si>
  <si>
    <t>UTQ12576</t>
  </si>
  <si>
    <t>VARIADOR DE VELOCIDAD TELEMEC ATV31</t>
  </si>
  <si>
    <t>TELEMEC ATV31</t>
  </si>
  <si>
    <t>UTQ12577</t>
  </si>
  <si>
    <t>BOMBA CENTRIFUGAS SIEMENS 5HP 3500 RPM 220/440</t>
  </si>
  <si>
    <t>SIEMENS 5HP 3500 RPM 220/440</t>
  </si>
  <si>
    <t>UTQ12578</t>
  </si>
  <si>
    <t>UTQ12579</t>
  </si>
  <si>
    <t>SOFTWARE Y LICENCIAS ADMINPAQ VERSION 4.2</t>
  </si>
  <si>
    <t>ADMINPAQ VERSION 4.2</t>
  </si>
  <si>
    <t>UTQ1258</t>
  </si>
  <si>
    <t>PLC ALLEN BRADLEY MICROLOGIX 1000</t>
  </si>
  <si>
    <t>ALLEN BRADLEY MICROLOGIX 1000</t>
  </si>
  <si>
    <t>UTQ12582</t>
  </si>
  <si>
    <t>UTQ12585</t>
  </si>
  <si>
    <t>POTENCIOMETRO HANNA HI9810</t>
  </si>
  <si>
    <t>HANNA HI9810</t>
  </si>
  <si>
    <t>UTQ12586</t>
  </si>
  <si>
    <t>GRABADORA SONY CFD503</t>
  </si>
  <si>
    <t>SONY CFD503</t>
  </si>
  <si>
    <t>UTQ12587</t>
  </si>
  <si>
    <t>UTQ12588</t>
  </si>
  <si>
    <t>UTQ12589</t>
  </si>
  <si>
    <t>POSTE DOBLE (CON TRAVESAÑO) 1.90M DE LAMINA CALIBRE 14</t>
  </si>
  <si>
    <t>1.90M DE LAMINA CALIBRE 14</t>
  </si>
  <si>
    <t>UTQ1259</t>
  </si>
  <si>
    <t>MALETIN PARA NOTEBOOK</t>
  </si>
  <si>
    <t>PARA NOTEBOOK</t>
  </si>
  <si>
    <t>UTQ12590</t>
  </si>
  <si>
    <t>UTQ12591</t>
  </si>
  <si>
    <t>UTQ12592</t>
  </si>
  <si>
    <t>UTQ12593</t>
  </si>
  <si>
    <t>UTQ12594</t>
  </si>
  <si>
    <t>UTQ12595</t>
  </si>
  <si>
    <t>UTQ12596</t>
  </si>
  <si>
    <t>UTQ12597</t>
  </si>
  <si>
    <t>UTQ12598</t>
  </si>
  <si>
    <t>UTQ12599</t>
  </si>
  <si>
    <t>UTQ12600</t>
  </si>
  <si>
    <t>UTQ12601</t>
  </si>
  <si>
    <t>UTQ12602</t>
  </si>
  <si>
    <t>UTQ12603</t>
  </si>
  <si>
    <t>MOTOR ELECTRICO SIEMENS 1HP 220/440 VOLTS 1750 RPM</t>
  </si>
  <si>
    <t>SIEMENS 1HP 220/440 VOLTS</t>
  </si>
  <si>
    <t>UTQ12605</t>
  </si>
  <si>
    <t>UTQ12606</t>
  </si>
  <si>
    <t>UTQ12607</t>
  </si>
  <si>
    <t>UTQ12608</t>
  </si>
  <si>
    <t>UTQ12609</t>
  </si>
  <si>
    <t>MESA MADERA (CUBIERTA EN MELMINA).60X1.81</t>
  </si>
  <si>
    <t>UTQ1261</t>
  </si>
  <si>
    <t>UTQ12610</t>
  </si>
  <si>
    <t>UTQ12611</t>
  </si>
  <si>
    <t>UTQ12612</t>
  </si>
  <si>
    <t>UTQ12613</t>
  </si>
  <si>
    <t>UTQ12614</t>
  </si>
  <si>
    <t>UTQ12615</t>
  </si>
  <si>
    <t>UTQ12616</t>
  </si>
  <si>
    <t>DESTRUCTOR DE PAPEL FELLOWES PS70</t>
  </si>
  <si>
    <t>FELLOWES PS70</t>
  </si>
  <si>
    <t>UTQ12617</t>
  </si>
  <si>
    <t>REDUCTOR DE VELOCIDAD RAISA RAI UGS 45</t>
  </si>
  <si>
    <t>RAISA RAI UGS 45</t>
  </si>
  <si>
    <t>UTQ12618</t>
  </si>
  <si>
    <t>BALANZA OKEN K2 (INCLUYE 5 PESAS Y CUCHARON)</t>
  </si>
  <si>
    <t>OKEN K2 (INCLUYE 5 PESAS</t>
  </si>
  <si>
    <t>UTQ12619</t>
  </si>
  <si>
    <t>EQUIPO SATELITAL GARMIN GPS GARMIN GPSMAP</t>
  </si>
  <si>
    <t>GARMIN GPS GARMIN GPSMAP</t>
  </si>
  <si>
    <t>UTQ1262</t>
  </si>
  <si>
    <t>UTQ12620</t>
  </si>
  <si>
    <t>SOFTWARE Y LICENCIAS PARA EL EQ. SATELITAL GPS GEOPOSICIONADOR</t>
  </si>
  <si>
    <t>PARA EL EQ. SATELITAL GPS</t>
  </si>
  <si>
    <t>UTQ12621</t>
  </si>
  <si>
    <t>SOFTWARE Y LICENCIAS VEGAS MOVIE STUDIO V9 (3 LICENCIAS)</t>
  </si>
  <si>
    <t>VEGAS MOVIE STUDIO V9</t>
  </si>
  <si>
    <t>UTQ12622</t>
  </si>
  <si>
    <t>LAP TOP HP MINI 110</t>
  </si>
  <si>
    <t>HP MINI 110</t>
  </si>
  <si>
    <t>UTQ12623</t>
  </si>
  <si>
    <t>CAMARA FOTOGRAFICA 10.1 MEGAPIXELES</t>
  </si>
  <si>
    <t>10.1 MEGAPIXELES</t>
  </si>
  <si>
    <t>UTQ12624</t>
  </si>
  <si>
    <t>DISCO DURO TRANSEND 250GB</t>
  </si>
  <si>
    <t>TRANSEND 250GB</t>
  </si>
  <si>
    <t>UTQ12625</t>
  </si>
  <si>
    <t>UTQ12626</t>
  </si>
  <si>
    <t>MESA BINARIA 1.20 X .40 BLANCA</t>
  </si>
  <si>
    <t>BINARIA 1.20 X .40 BLANCA</t>
  </si>
  <si>
    <t>UTQ12627</t>
  </si>
  <si>
    <t>UTQ12628</t>
  </si>
  <si>
    <t>UTQ12629</t>
  </si>
  <si>
    <t>UTQ12630</t>
  </si>
  <si>
    <t>UTQ12631</t>
  </si>
  <si>
    <t>UTQ12632</t>
  </si>
  <si>
    <t>UTQ12633</t>
  </si>
  <si>
    <t>UTQ12634</t>
  </si>
  <si>
    <t>UTQ12635</t>
  </si>
  <si>
    <t>UTQ12636</t>
  </si>
  <si>
    <t>UTQ12637</t>
  </si>
  <si>
    <t>UTQ12638</t>
  </si>
  <si>
    <t>UTQ12639</t>
  </si>
  <si>
    <t>UTQ1264</t>
  </si>
  <si>
    <t>UTQ12640</t>
  </si>
  <si>
    <t>UTQ12641</t>
  </si>
  <si>
    <t>UTQ12642</t>
  </si>
  <si>
    <t>UTQ12643</t>
  </si>
  <si>
    <t>UTQ12644</t>
  </si>
  <si>
    <t>UTQ12645</t>
  </si>
  <si>
    <t>UTQ12646</t>
  </si>
  <si>
    <t>UTQ12647</t>
  </si>
  <si>
    <t>UTQ12648</t>
  </si>
  <si>
    <t>UTQ12649</t>
  </si>
  <si>
    <t>UTQ12650</t>
  </si>
  <si>
    <t>UTQ12651</t>
  </si>
  <si>
    <t>UTQ12652</t>
  </si>
  <si>
    <t>UTQ12653</t>
  </si>
  <si>
    <t>UTQ12654</t>
  </si>
  <si>
    <t>UTQ12655</t>
  </si>
  <si>
    <t>UTQ12656</t>
  </si>
  <si>
    <t>UTQ12657</t>
  </si>
  <si>
    <t>UTQ12658</t>
  </si>
  <si>
    <t>UTQ12659</t>
  </si>
  <si>
    <t>UTQ1266</t>
  </si>
  <si>
    <t>UTQ12660</t>
  </si>
  <si>
    <t>UTQ12661</t>
  </si>
  <si>
    <t>UTQ12662</t>
  </si>
  <si>
    <t>UTQ12663</t>
  </si>
  <si>
    <t>UTQ12664</t>
  </si>
  <si>
    <t>UTQ12665</t>
  </si>
  <si>
    <t>UTQ12666</t>
  </si>
  <si>
    <t>UTQ12667</t>
  </si>
  <si>
    <t>UTQ12668</t>
  </si>
  <si>
    <t>UTQ12669</t>
  </si>
  <si>
    <t>UTQ12670</t>
  </si>
  <si>
    <t>UTQ12671</t>
  </si>
  <si>
    <t>UTQ12672</t>
  </si>
  <si>
    <t>UTQ12673</t>
  </si>
  <si>
    <t>UTQ12674</t>
  </si>
  <si>
    <t>UTQ12675</t>
  </si>
  <si>
    <t>UTQ12676</t>
  </si>
  <si>
    <t>UTQ12677</t>
  </si>
  <si>
    <t>UTQ12678</t>
  </si>
  <si>
    <t>UTQ12679</t>
  </si>
  <si>
    <t>PROYECTOR (INFOCUS) X2 1600 LUM SVGA DLP3</t>
  </si>
  <si>
    <t>(INFOCUS) X2 1600 LUM SVGA DLP3</t>
  </si>
  <si>
    <t>UTQ12680</t>
  </si>
  <si>
    <t>UTQ12681</t>
  </si>
  <si>
    <t>UTQ12682</t>
  </si>
  <si>
    <t>UTQ12683</t>
  </si>
  <si>
    <t>UTQ12684</t>
  </si>
  <si>
    <t>UTQ12685</t>
  </si>
  <si>
    <t>UTQ12686</t>
  </si>
  <si>
    <t>UTQ12687</t>
  </si>
  <si>
    <t>UTQ12688</t>
  </si>
  <si>
    <t>UTQ12689</t>
  </si>
  <si>
    <t>UTQ1269</t>
  </si>
  <si>
    <t>LIBRERO 180 X 35 X 90 (CAFE)</t>
  </si>
  <si>
    <t>180 X 35 X 90 (CAFE)</t>
  </si>
  <si>
    <t>UTQ12690</t>
  </si>
  <si>
    <t>UTQ12691</t>
  </si>
  <si>
    <t>UTQ12692</t>
  </si>
  <si>
    <t>UTQ12693</t>
  </si>
  <si>
    <t>UTQ12694</t>
  </si>
  <si>
    <t>UTQ12695</t>
  </si>
  <si>
    <t>UTQ12696</t>
  </si>
  <si>
    <t>UTQ12697</t>
  </si>
  <si>
    <t>UTQ12698</t>
  </si>
  <si>
    <t>UTQ12699</t>
  </si>
  <si>
    <t>UTQ127</t>
  </si>
  <si>
    <t>CPU (ACER) VERITON 6800 P4 3.2GHZ 80GB</t>
  </si>
  <si>
    <t>(ACER) VERITON 6800 P4 3.2GHZ 80GB</t>
  </si>
  <si>
    <t>UTQ1270</t>
  </si>
  <si>
    <t>UTQ12700</t>
  </si>
  <si>
    <t>UTQ12701</t>
  </si>
  <si>
    <t>UTQ12702</t>
  </si>
  <si>
    <t>UTQ12703</t>
  </si>
  <si>
    <t>UTQ12704</t>
  </si>
  <si>
    <t>UTQ12705</t>
  </si>
  <si>
    <t>UTQ12706</t>
  </si>
  <si>
    <t>UTQ12707</t>
  </si>
  <si>
    <t>UTQ12708</t>
  </si>
  <si>
    <t>UTQ12709</t>
  </si>
  <si>
    <t>UTQ1271</t>
  </si>
  <si>
    <t>UTQ12710</t>
  </si>
  <si>
    <t>UTQ12711</t>
  </si>
  <si>
    <t>UTQ12712</t>
  </si>
  <si>
    <t>UTQ12713</t>
  </si>
  <si>
    <t>UTQ12714</t>
  </si>
  <si>
    <t>UTQ12715</t>
  </si>
  <si>
    <t>UTQ12716</t>
  </si>
  <si>
    <t>UTQ12717</t>
  </si>
  <si>
    <t>UTQ12718</t>
  </si>
  <si>
    <t>UTQ12719</t>
  </si>
  <si>
    <t>UTQ1272</t>
  </si>
  <si>
    <t>UTQ12720</t>
  </si>
  <si>
    <t>UTQ12721</t>
  </si>
  <si>
    <t>UTQ12722</t>
  </si>
  <si>
    <t>UTQ12723</t>
  </si>
  <si>
    <t>UTQ12724</t>
  </si>
  <si>
    <t>UTQ12725</t>
  </si>
  <si>
    <t>UTQ12726</t>
  </si>
  <si>
    <t>UTQ12727</t>
  </si>
  <si>
    <t>UTQ12728</t>
  </si>
  <si>
    <t>UTQ12729</t>
  </si>
  <si>
    <t>UTQ1273</t>
  </si>
  <si>
    <t>UTQ12730</t>
  </si>
  <si>
    <t>UTQ12731</t>
  </si>
  <si>
    <t>UTQ12732</t>
  </si>
  <si>
    <t>UTQ12733</t>
  </si>
  <si>
    <t>UTQ12734</t>
  </si>
  <si>
    <t>UTQ12735</t>
  </si>
  <si>
    <t>UTQ12736</t>
  </si>
  <si>
    <t>UTQ12737</t>
  </si>
  <si>
    <t>UTQ12738</t>
  </si>
  <si>
    <t>UTQ12739</t>
  </si>
  <si>
    <t>UTQ1274</t>
  </si>
  <si>
    <t>MESA JUNTAS MODULAR</t>
  </si>
  <si>
    <t>JUNTAS MODULAR</t>
  </si>
  <si>
    <t>UTQ12740</t>
  </si>
  <si>
    <t>UTQ12741</t>
  </si>
  <si>
    <t>UTQ12742</t>
  </si>
  <si>
    <t>UTQ12743</t>
  </si>
  <si>
    <t>UTQ12744</t>
  </si>
  <si>
    <t>UTQ12745</t>
  </si>
  <si>
    <t>UTQ12746</t>
  </si>
  <si>
    <t>UTQ12747</t>
  </si>
  <si>
    <t>UTQ12748</t>
  </si>
  <si>
    <t>UTQ12749</t>
  </si>
  <si>
    <t>UTQ1275</t>
  </si>
  <si>
    <t>UTQ12750</t>
  </si>
  <si>
    <t>UTQ12751</t>
  </si>
  <si>
    <t>UTQ12752</t>
  </si>
  <si>
    <t>UTQ12753</t>
  </si>
  <si>
    <t>UTQ12754</t>
  </si>
  <si>
    <t>UTQ12755</t>
  </si>
  <si>
    <t>UTQ12756</t>
  </si>
  <si>
    <t>UTQ12757</t>
  </si>
  <si>
    <t>UTQ12758</t>
  </si>
  <si>
    <t>UTQ12759</t>
  </si>
  <si>
    <t>UTQ1276</t>
  </si>
  <si>
    <t>MUEBLE P/CAFE 150 X 50 X 85</t>
  </si>
  <si>
    <t>P/CAFE 150 X 50 X 85</t>
  </si>
  <si>
    <t>UTQ12760</t>
  </si>
  <si>
    <t>UTQ12761</t>
  </si>
  <si>
    <t>UTQ12762</t>
  </si>
  <si>
    <t>UTQ12763</t>
  </si>
  <si>
    <t>UTQ12764</t>
  </si>
  <si>
    <t>UTQ12765</t>
  </si>
  <si>
    <t>UTQ12766</t>
  </si>
  <si>
    <t>LAP TOP TOSHIBA SATELITE 1800</t>
  </si>
  <si>
    <t>TOSHIBA SATELITE 1800</t>
  </si>
  <si>
    <t>UTQ12767</t>
  </si>
  <si>
    <t>INALAMBRICO P/PRESENTACIONES</t>
  </si>
  <si>
    <t>UTQ12768</t>
  </si>
  <si>
    <t>LICUADORA MAN</t>
  </si>
  <si>
    <t>UTQ12774</t>
  </si>
  <si>
    <t>VIDEOPROYECTOR NEC NP100</t>
  </si>
  <si>
    <t>NEC NP100</t>
  </si>
  <si>
    <t>UTQ12775</t>
  </si>
  <si>
    <t>ARREO WILSON EQ. P/CATCHER</t>
  </si>
  <si>
    <t>WILSON EQ. P/CATCHER</t>
  </si>
  <si>
    <t>UTQ12776</t>
  </si>
  <si>
    <t>BAT LOUISVILLE MADERA</t>
  </si>
  <si>
    <t>LOUISVILLE MADERA</t>
  </si>
  <si>
    <t>UTQ12777</t>
  </si>
  <si>
    <t>UTQ12778</t>
  </si>
  <si>
    <t>UTQ12779</t>
  </si>
  <si>
    <t>UTQ1278</t>
  </si>
  <si>
    <t>VENTILADOR PHILIPS SIN MODELO</t>
  </si>
  <si>
    <t>PHILIPS SIN MODELO</t>
  </si>
  <si>
    <t>UTQ12780</t>
  </si>
  <si>
    <t>BAT OMAHA LOUIS TPX ALUMINIO</t>
  </si>
  <si>
    <t>OMAHA LOUIS TPX ALUMINIO</t>
  </si>
  <si>
    <t>UTQ12781</t>
  </si>
  <si>
    <t>TALADRO TITANIUM TDP 32FH</t>
  </si>
  <si>
    <t>TITANIUM TDP 32FH</t>
  </si>
  <si>
    <t>UTQ12782</t>
  </si>
  <si>
    <t>PRENSA VERTEX VK 4</t>
  </si>
  <si>
    <t>VERTEX VK 4</t>
  </si>
  <si>
    <t>UTQ12783</t>
  </si>
  <si>
    <t>CHUCK UNIVERSAL TITANIUM K12 160 (4 MORDAZAS)</t>
  </si>
  <si>
    <t>TITANIUM K12 160 (4 MORDAZAS)</t>
  </si>
  <si>
    <t>UTQ12784</t>
  </si>
  <si>
    <t>CONVERTIDOR VERTEX VHA NT40 (HORIZONTAL P/FRESADORA)</t>
  </si>
  <si>
    <t>VERTEX VHA NT40 (HORIZONTAL</t>
  </si>
  <si>
    <t>UTQ12785</t>
  </si>
  <si>
    <t>SWITCH JUNIPER SSG 320M SH (FIREWALL)</t>
  </si>
  <si>
    <t>JUNIPER SSG 320M SH (FIREWALL)</t>
  </si>
  <si>
    <t>UTQ12786</t>
  </si>
  <si>
    <t>SWITCH DESKTOP 16 PTOS</t>
  </si>
  <si>
    <t>DESKTOP 16 PTOS</t>
  </si>
  <si>
    <t>UTQ12787</t>
  </si>
  <si>
    <t>PLC SIEMENS S71200 CON PANEL DE VISUALIZACION</t>
  </si>
  <si>
    <t>SIEMENS S71200 CON PANEL DE</t>
  </si>
  <si>
    <t>UTQ12788</t>
  </si>
  <si>
    <t>UTQ12789</t>
  </si>
  <si>
    <t>UTQ12790</t>
  </si>
  <si>
    <t>DISCO DURO IOMEGA 500GB USB 2.0</t>
  </si>
  <si>
    <t>IOMEGA 500GB USB 2.0</t>
  </si>
  <si>
    <t>UTQ12791</t>
  </si>
  <si>
    <t>UTQ12792</t>
  </si>
  <si>
    <t>SCANER HP G3110</t>
  </si>
  <si>
    <t>HP G3110</t>
  </si>
  <si>
    <t>UTQ12793</t>
  </si>
  <si>
    <t>HOME THEATER SONY TZ200 C/BOOFER Y 3 BOCINAS</t>
  </si>
  <si>
    <t>SONY TZ200 C/BOOFER Y 3 BOCINAS</t>
  </si>
  <si>
    <t>UTQ12794</t>
  </si>
  <si>
    <t>UTQ12795</t>
  </si>
  <si>
    <t>UTQ12796</t>
  </si>
  <si>
    <t>UTQ12797</t>
  </si>
  <si>
    <t>GRABADORA LG LPC12</t>
  </si>
  <si>
    <t>LG LPC12</t>
  </si>
  <si>
    <t>UTQ12798</t>
  </si>
  <si>
    <t>UTQ12799</t>
  </si>
  <si>
    <t>NO BREAK COMPLET MT600 600VA/300W 8 CONTACTOS</t>
  </si>
  <si>
    <t>COMPLET MT600 600VA/300W 8 CONTACTOS</t>
  </si>
  <si>
    <t>UTQ12800</t>
  </si>
  <si>
    <t>UTQ12801</t>
  </si>
  <si>
    <t>UTQ12802</t>
  </si>
  <si>
    <t>LAP TOP ACER AS 4540-5531 3G 320GB</t>
  </si>
  <si>
    <t>ACER AS 4540-5531 3G 320GB</t>
  </si>
  <si>
    <t>UTQ12804</t>
  </si>
  <si>
    <t>MULTIFUNCIONAL BROTHER MFC 6490CW</t>
  </si>
  <si>
    <t>BROTHER MFC 6490CW</t>
  </si>
  <si>
    <t>UTQ12805</t>
  </si>
  <si>
    <t>MULTIFUNCIONAL SAMSUNG CLX 3175N</t>
  </si>
  <si>
    <t>SAMSUNG CLX 3175N</t>
  </si>
  <si>
    <t>UTQ12806</t>
  </si>
  <si>
    <t>IMPRESORA</t>
  </si>
  <si>
    <t>CANON IP100 PIXMA</t>
  </si>
  <si>
    <t>UTQ12807</t>
  </si>
  <si>
    <t>LAP TOP HEWLETT PACKARD PAVILLION DV4-2013LA</t>
  </si>
  <si>
    <t>HEWLETT PACKARD PAVILLION DV4-2013LA</t>
  </si>
  <si>
    <t>UTQ12808</t>
  </si>
  <si>
    <t>UTQ12810</t>
  </si>
  <si>
    <t>CPU HEWLET PACKARD 6000</t>
  </si>
  <si>
    <t>HEWLET PACKARD 6000</t>
  </si>
  <si>
    <t>UTQ12811</t>
  </si>
  <si>
    <t>MONITOR HP LE 1851</t>
  </si>
  <si>
    <t>HP LE 1851</t>
  </si>
  <si>
    <t>UTQ12813</t>
  </si>
  <si>
    <t>AIRE ACONDICIONADO CARRIER 53LSCG363C</t>
  </si>
  <si>
    <t>CARRIER 53LSCG363C</t>
  </si>
  <si>
    <t>UTQ12815</t>
  </si>
  <si>
    <t>PINZA CORTA PERNOS TRUPER</t>
  </si>
  <si>
    <t>CORTA PERNOS TRUPER</t>
  </si>
  <si>
    <t>UTQ12816</t>
  </si>
  <si>
    <t>TELEVISION SONY BRAVIA KDL-40SL150 LCD 40" FULL HD 4</t>
  </si>
  <si>
    <t>SONY BRAVIA KDL-40SL150</t>
  </si>
  <si>
    <t>UTQ12817</t>
  </si>
  <si>
    <t>MONITOR LG 17" LCD W17425</t>
  </si>
  <si>
    <t>LG 17" LCD W17425</t>
  </si>
  <si>
    <t>UTQ12818</t>
  </si>
  <si>
    <t>CPU DELL VOSTRO 220ST C21</t>
  </si>
  <si>
    <t>DELL VOSTRO 220ST C21</t>
  </si>
  <si>
    <t>UTQ12819</t>
  </si>
  <si>
    <t>PROYECTOR SONY EW5</t>
  </si>
  <si>
    <t>SONY EW5</t>
  </si>
  <si>
    <t>UTQ1282</t>
  </si>
  <si>
    <t>UTQ12820</t>
  </si>
  <si>
    <t>UTQ12821</t>
  </si>
  <si>
    <t>CREDENZA 1.00X.50X.75 2 PUERTAS ABATIBLES</t>
  </si>
  <si>
    <t>1.00X.50X.75 2 PUERTAS ABATIBLES</t>
  </si>
  <si>
    <t>UTQ12822</t>
  </si>
  <si>
    <t>ESCRITORIO 1.40 X .509 X .75</t>
  </si>
  <si>
    <t>1.40 X .509 X .75</t>
  </si>
  <si>
    <t>UTQ12823</t>
  </si>
  <si>
    <t>UTQ12824</t>
  </si>
  <si>
    <t>UTQ12825</t>
  </si>
  <si>
    <t>UTQ12826</t>
  </si>
  <si>
    <t>UTQ12827</t>
  </si>
  <si>
    <t>UTQ12828</t>
  </si>
  <si>
    <t>UTQ12829</t>
  </si>
  <si>
    <t>UTQ1283</t>
  </si>
  <si>
    <t>UTQ12830</t>
  </si>
  <si>
    <t>UTQ12831</t>
  </si>
  <si>
    <t>UTQ12832</t>
  </si>
  <si>
    <t>UTQ12833</t>
  </si>
  <si>
    <t>UTQ12834</t>
  </si>
  <si>
    <t>UTQ12835</t>
  </si>
  <si>
    <t>ESCRITORIO .80 X .60 X .75</t>
  </si>
  <si>
    <t>.80 X .60 X .75</t>
  </si>
  <si>
    <t>UTQ12836</t>
  </si>
  <si>
    <t>UTQ12837</t>
  </si>
  <si>
    <t>LAP TOP DELL VOSTRO 1320</t>
  </si>
  <si>
    <t>DELL VOSTRO 1320</t>
  </si>
  <si>
    <t>UTQ12838</t>
  </si>
  <si>
    <t>POSTE C/LUMINARIAS 12"X1/4"X15MTS</t>
  </si>
  <si>
    <t>C/LUMINARIAS 12"X1/4"X15MTS</t>
  </si>
  <si>
    <t>UTQ12839</t>
  </si>
  <si>
    <t>TALADRO URREA PERCUTOR INALAMBRICO 18V TB818</t>
  </si>
  <si>
    <t>URREA PERCUTOR INALAMBRICO</t>
  </si>
  <si>
    <t>UTQ12840</t>
  </si>
  <si>
    <t>CORTADORA TRUPER (DE AZULEJOS) 43CM 16"</t>
  </si>
  <si>
    <t>TRUPER (DE AZULEJOS) 43CM 16"</t>
  </si>
  <si>
    <t>UTQ12841</t>
  </si>
  <si>
    <t>SIERRA TRUPER (DE MESA) DE 10" 2 1/2 HP</t>
  </si>
  <si>
    <t>TRUPER (DE MESA) DE 10" 2 1/2 HP</t>
  </si>
  <si>
    <t>UTQ12842</t>
  </si>
  <si>
    <t>PROYECTOR BOXLIGHT SEATTLEX26N</t>
  </si>
  <si>
    <t>BOXLIGHT SEATTLEX26N</t>
  </si>
  <si>
    <t>UTQ12843</t>
  </si>
  <si>
    <t>UTQ12844</t>
  </si>
  <si>
    <t>PROYECTOR BOXLIGHT PROJ WRITE II</t>
  </si>
  <si>
    <t>BOXLIGHT PROJ WRITE II</t>
  </si>
  <si>
    <t>UTQ12845</t>
  </si>
  <si>
    <t>CPU DELL VOSTRO 220S</t>
  </si>
  <si>
    <t>DELL VOSTRO 220S</t>
  </si>
  <si>
    <t>UTQ12846</t>
  </si>
  <si>
    <t>MONITOR DELL E1709W</t>
  </si>
  <si>
    <t>DELL E1709W</t>
  </si>
  <si>
    <t>UTQ12847</t>
  </si>
  <si>
    <t>UTQ12848</t>
  </si>
  <si>
    <t>UTQ12849</t>
  </si>
  <si>
    <t>UTQ1285</t>
  </si>
  <si>
    <t>UTQ12850</t>
  </si>
  <si>
    <t>SILLA SECRETARIAL MCA. SED RESPALDO BAJO</t>
  </si>
  <si>
    <t>SECRETARIAL MCA. SED RESPALDO</t>
  </si>
  <si>
    <t>UTQ12851</t>
  </si>
  <si>
    <t>UTQ12852</t>
  </si>
  <si>
    <t>UTQ12853</t>
  </si>
  <si>
    <t>UTQ12854</t>
  </si>
  <si>
    <t>UTQ12855</t>
  </si>
  <si>
    <t>UTQ12856</t>
  </si>
  <si>
    <t>UTQ12857</t>
  </si>
  <si>
    <t>UTQ12858</t>
  </si>
  <si>
    <t>MUEBLE P/ EQ AUDIVISUAL C/CREDENZA 1.20FTEX.50FOX.75 ALT</t>
  </si>
  <si>
    <t>P/ EQ AUDIVISUAL C/CREDENZA</t>
  </si>
  <si>
    <t>UTQ12859</t>
  </si>
  <si>
    <t>MODULO RECEPCION C/ 4 MAMPARAS PARA 2 USUARIOS</t>
  </si>
  <si>
    <t>RECEPCION C/ 4 MAMPARAS</t>
  </si>
  <si>
    <t>UTQ12860</t>
  </si>
  <si>
    <t>ARCHIVERO HORIZONTAL 2 GAVETAS 90X48X70</t>
  </si>
  <si>
    <t>HORIZONTAL 2 GAVETAS 90X48X70</t>
  </si>
  <si>
    <t>UTQ12861</t>
  </si>
  <si>
    <t>CONJUNTO EJECUTIVO 1.80X1.50X1.77</t>
  </si>
  <si>
    <t>1.80X1.50X1.77</t>
  </si>
  <si>
    <t>SILLON EJECUTIVO</t>
  </si>
  <si>
    <t>EJECUTIVO</t>
  </si>
  <si>
    <t>UTQ12863</t>
  </si>
  <si>
    <t>UTQ12864</t>
  </si>
  <si>
    <t>UTQ12865</t>
  </si>
  <si>
    <t>UTQ12866</t>
  </si>
  <si>
    <t>MAMPARA JUEGO (2PIEZAS) 1.25X1.20</t>
  </si>
  <si>
    <t>UTQ12869</t>
  </si>
  <si>
    <t>SERVIDOR COMPAQ PROLIANT 3000</t>
  </si>
  <si>
    <t>COMPAQ PROLIANT 3000</t>
  </si>
  <si>
    <t>UTQ1287</t>
  </si>
  <si>
    <t>UTQ12871</t>
  </si>
  <si>
    <t>UTQ12872</t>
  </si>
  <si>
    <t>HP 2009M</t>
  </si>
  <si>
    <t>UTQ12873</t>
  </si>
  <si>
    <t>MONITOR HP 2009M</t>
  </si>
  <si>
    <t>UTQ12874</t>
  </si>
  <si>
    <t>DISCO DURO IOMEGA 320 GB USB</t>
  </si>
  <si>
    <t>IOMEGA 320 GB USB</t>
  </si>
  <si>
    <t>UTQ12875</t>
  </si>
  <si>
    <t>UTQ12876</t>
  </si>
  <si>
    <t>PROYECTOR SONY VPL ES5</t>
  </si>
  <si>
    <t>SONY VPL ES5</t>
  </si>
  <si>
    <t>UTQ12877</t>
  </si>
  <si>
    <t>CAMARA DE VIDEO SONY HANDY CAM DCR SR45</t>
  </si>
  <si>
    <t>SONY HANDY CAM DCR SR45</t>
  </si>
  <si>
    <t>UTQ12878</t>
  </si>
  <si>
    <t>SILLA PIEL EJECUTIVA C/BRAZOS</t>
  </si>
  <si>
    <t>PIEL EJECUTIVA C/BRAZOS</t>
  </si>
  <si>
    <t>UTQ12879</t>
  </si>
  <si>
    <t>LAP TOP HEWLETT PACKARD DV5</t>
  </si>
  <si>
    <t>HEWLETT PACKARD DV5</t>
  </si>
  <si>
    <t>UTQ1288</t>
  </si>
  <si>
    <t>REFRIGERADOR COCA COLA SIN MODELO</t>
  </si>
  <si>
    <t>COCA COLA SIN MODELO</t>
  </si>
  <si>
    <t>UTQ12880</t>
  </si>
  <si>
    <t>INTERFASE DE COMUNICACION SIEMENS PC A PLC SIMATIC S7</t>
  </si>
  <si>
    <t>SIEMENS PC A PLC SIMATIC S7</t>
  </si>
  <si>
    <t>UTQ12881</t>
  </si>
  <si>
    <t>UTQ12882</t>
  </si>
  <si>
    <t>UTQ12883</t>
  </si>
  <si>
    <t>IMPRESORA HEWLETT PACKARD LASER JET P1006</t>
  </si>
  <si>
    <t>HEWLETT PACKARD LASER JET P1006</t>
  </si>
  <si>
    <t>UTQ12884</t>
  </si>
  <si>
    <t>LAP TOP HEWLETT PACKARD DV5114</t>
  </si>
  <si>
    <t>HEWLETT PACKARD DV5114</t>
  </si>
  <si>
    <t>UTQ12885</t>
  </si>
  <si>
    <t>UTQ12886</t>
  </si>
  <si>
    <t>MESA RECTANGULAR SIN MODELO</t>
  </si>
  <si>
    <t>RECTANGULAR SIN MODELO</t>
  </si>
  <si>
    <t>UTQ12887</t>
  </si>
  <si>
    <t>PODADORA MTD DE 3.75 HP SIN MODELO</t>
  </si>
  <si>
    <t>PODADORA MTD DE 3.75 HP SIN</t>
  </si>
  <si>
    <t>UTQ12888</t>
  </si>
  <si>
    <t>LAP TOP DELL LATITUDE D531</t>
  </si>
  <si>
    <t>DELL LATITUDE D531</t>
  </si>
  <si>
    <t>UTQ12889</t>
  </si>
  <si>
    <t>UTQ1289</t>
  </si>
  <si>
    <t>UTQ12890</t>
  </si>
  <si>
    <t>IMPRESORA HEWLETT PACKARD D2468 (INCLUIDA EN LA ALINEADORA)</t>
  </si>
  <si>
    <t>HP D2468 (INCLUIDA EN LA ALINEADORA)</t>
  </si>
  <si>
    <t>UTQ12891</t>
  </si>
  <si>
    <t>CPU HEWLETT PACKARD COMPAQ (INCLUIDA EN LA ALINEADORA)</t>
  </si>
  <si>
    <t>HP COMPAQ (INCLUIDA EN LA ALINEADORA</t>
  </si>
  <si>
    <t>UTQ12892</t>
  </si>
  <si>
    <t>MONITOR HEWLETT PACKARD 7650 (INCLUIDA EN LA ALINEADORA)</t>
  </si>
  <si>
    <t>HP 7650 (INCLUIDA EN LA ALINEADORA)</t>
  </si>
  <si>
    <t>UTQ12893</t>
  </si>
  <si>
    <t>CONTROL REMOTO PARA ALINEADORA</t>
  </si>
  <si>
    <t>PARA ALINEADORA</t>
  </si>
  <si>
    <t>UTQ12894</t>
  </si>
  <si>
    <t>MUEBLE DE ALINEADOR DE LLANTAS TEKTINO A 860</t>
  </si>
  <si>
    <t>TEKTINO A 860 (INCLUYE 4 SENSORE</t>
  </si>
  <si>
    <t>UTQ12895</t>
  </si>
  <si>
    <t>UTQ12896</t>
  </si>
  <si>
    <t>ASPIRADORA KOBLENZ 10-090-K VD-330KZB</t>
  </si>
  <si>
    <t>KOBLENZ 10-090-K VD-330KZB</t>
  </si>
  <si>
    <t>UTQ12897</t>
  </si>
  <si>
    <t>UTQ12898</t>
  </si>
  <si>
    <t>CARRETILLA SIN MARCA SIN MODELO</t>
  </si>
  <si>
    <t>UTQ12899</t>
  </si>
  <si>
    <t>SOFTWARE Y LICENCIAS CORELDRAW GRAPHICS SUITE X4 (3LICENCIAS)</t>
  </si>
  <si>
    <t>CORELDRAW GRAPHICS SUITE X4</t>
  </si>
  <si>
    <t>UTQ129</t>
  </si>
  <si>
    <t>MONITOR ACER AL1511B</t>
  </si>
  <si>
    <t>ACER AL1511B</t>
  </si>
  <si>
    <t>UTQ1290</t>
  </si>
  <si>
    <t>UTQ12900</t>
  </si>
  <si>
    <t>LAP TOP TOSHIBA SATL A 505 T6500 2.1 6GB 320GB</t>
  </si>
  <si>
    <t>TOSHIBA SATL A 505 T6500 2.1 6GB 320GB</t>
  </si>
  <si>
    <t>UTQ12901</t>
  </si>
  <si>
    <t>IMPRESORA EPSON TX600FW</t>
  </si>
  <si>
    <t>EPSON TX600FW</t>
  </si>
  <si>
    <t>UTQ12902</t>
  </si>
  <si>
    <t>LAP TOP HEWLETT PACKARD PAVILLON DV4</t>
  </si>
  <si>
    <t>HEWLETT PACKARD PAVILLON DV4</t>
  </si>
  <si>
    <t>UTQ12903</t>
  </si>
  <si>
    <t>CAÑON LG DX325B</t>
  </si>
  <si>
    <t>LG DX325B</t>
  </si>
  <si>
    <t>UTQ12904</t>
  </si>
  <si>
    <t>SILLA PIEL C/RUEDAS Y BRAZOS</t>
  </si>
  <si>
    <t>PIEL C/RUEDAS Y BRAZOS</t>
  </si>
  <si>
    <t>UTQ12905</t>
  </si>
  <si>
    <t>LAP TOP ACER ASPIRE ONE</t>
  </si>
  <si>
    <t>ACER ASPIRE ONE</t>
  </si>
  <si>
    <t>UTQ12906</t>
  </si>
  <si>
    <t>CAMARA DE VIDEO PANASONIC SDR H80</t>
  </si>
  <si>
    <t>PANASONIC SDR H80</t>
  </si>
  <si>
    <t>UTQ12907</t>
  </si>
  <si>
    <t>MULTIFUNCIONAL EPSON TX700W</t>
  </si>
  <si>
    <t>EPSON TX700W</t>
  </si>
  <si>
    <t>UTQ12908</t>
  </si>
  <si>
    <t>PROYECTOR SONY VPL EX7</t>
  </si>
  <si>
    <t>SONY VPL EX7</t>
  </si>
  <si>
    <t>UTQ12909</t>
  </si>
  <si>
    <t>DISCO DURO SEAGATE 500GB</t>
  </si>
  <si>
    <t>SEAGATE 500GB</t>
  </si>
  <si>
    <t>UTQ1291</t>
  </si>
  <si>
    <t>SILLA TELA TUBULAR</t>
  </si>
  <si>
    <t>TELA TUBULAR</t>
  </si>
  <si>
    <t>UTQ12910</t>
  </si>
  <si>
    <t>UTQ12911</t>
  </si>
  <si>
    <t>CAMARA DE VIDEO SONY DCR SR47</t>
  </si>
  <si>
    <t>SONY DCR SR47</t>
  </si>
  <si>
    <t>UTQ12912</t>
  </si>
  <si>
    <t>TARJETA DAQ NATIONAL INSTRUMENTS USB 6008 12 BITS 10KS</t>
  </si>
  <si>
    <t>NATIONAL INSTRUMENTS USB 6008</t>
  </si>
  <si>
    <t>UTQ12913</t>
  </si>
  <si>
    <t>KIT EQ. RIEGO PARA 300 PLANTAS (1 TEMPORIZADOR,</t>
  </si>
  <si>
    <t>PARA 300 PLANTAS (1 TEMPORIZ</t>
  </si>
  <si>
    <t>UTQ12914</t>
  </si>
  <si>
    <t>LAP TOP TOSHIBA SATELLITE L505D</t>
  </si>
  <si>
    <t>TOSHIBA SATELLITE L505D</t>
  </si>
  <si>
    <t>UTQ12915</t>
  </si>
  <si>
    <t>TURBIDIMETRO HACH 2100 P</t>
  </si>
  <si>
    <t>HACH 2100 P</t>
  </si>
  <si>
    <t>UTQ12916</t>
  </si>
  <si>
    <t>MEDIDOR DE PH HANNA EC/TDS MOD HI9810</t>
  </si>
  <si>
    <t>HANNA EC/TDS MOD HI9810</t>
  </si>
  <si>
    <t>UTQ12917</t>
  </si>
  <si>
    <t>NB200 SP2904R</t>
  </si>
  <si>
    <t>UTQ12918</t>
  </si>
  <si>
    <t>CPU HEWLETT PACKARD AIO MS210</t>
  </si>
  <si>
    <t>HEWLETT PACKARD AIO MS210</t>
  </si>
  <si>
    <t>UTQ12919</t>
  </si>
  <si>
    <t>PROYECTOR SONY VPL CX21</t>
  </si>
  <si>
    <t>SONY VPL CX21</t>
  </si>
  <si>
    <t>UTQ1292</t>
  </si>
  <si>
    <t>UTQ12920</t>
  </si>
  <si>
    <t>DISCO DURO SEAGATE 250 GB</t>
  </si>
  <si>
    <t>SEAGATE 250 GB</t>
  </si>
  <si>
    <t>UTQ12921</t>
  </si>
  <si>
    <t>CPU DESKTOPO PAVILION MS 2101</t>
  </si>
  <si>
    <t>DESKTOPO PAVILION MS 2101</t>
  </si>
  <si>
    <t>UTQ12922</t>
  </si>
  <si>
    <t>LAP TOP HEWELET PACKARD DV4 2061</t>
  </si>
  <si>
    <t>HEWELET PACKARD DV4 2061</t>
  </si>
  <si>
    <t>UTQ12925</t>
  </si>
  <si>
    <t>LAP TOP TOSHIBA SP6912R</t>
  </si>
  <si>
    <t>TOSHIBA SP6912R</t>
  </si>
  <si>
    <t>UTQ12926</t>
  </si>
  <si>
    <t>VIDEOPROYECTOR BENQ MP515</t>
  </si>
  <si>
    <t>BENQ MP515</t>
  </si>
  <si>
    <t>UTQ12927</t>
  </si>
  <si>
    <t>QUEMADOR LITEON ESAU208-76 6X</t>
  </si>
  <si>
    <t>LITEON ESAU208-76 6X</t>
  </si>
  <si>
    <t>UTQ12928</t>
  </si>
  <si>
    <t>DISCO DURO ADATA 250 GB</t>
  </si>
  <si>
    <t>ADATA 250 GB</t>
  </si>
  <si>
    <t>UTQ1293</t>
  </si>
  <si>
    <t>UTQ12930</t>
  </si>
  <si>
    <t>UTQ12931</t>
  </si>
  <si>
    <t>MEDIDOR DE PH HANNA PH/EC/TDS MOD 9828</t>
  </si>
  <si>
    <t>HANNA PH/EC/TDS MOD 9828</t>
  </si>
  <si>
    <t>UTQ12932</t>
  </si>
  <si>
    <t>MEDIDOR DE PH HANNA EC/TDS/ MOD HI991300</t>
  </si>
  <si>
    <t>HANNA EC/TDS/ MOD HI991300</t>
  </si>
  <si>
    <t>UTQ12933</t>
  </si>
  <si>
    <t>LECTOR CODIGO DE BARRAS USB AS-8000</t>
  </si>
  <si>
    <t>USB AS-8000</t>
  </si>
  <si>
    <t>UTQ12934</t>
  </si>
  <si>
    <t>LAP TOP DELL 3400</t>
  </si>
  <si>
    <t>DELL 3400</t>
  </si>
  <si>
    <t>UTQ12935</t>
  </si>
  <si>
    <t>PROYECTOR BENQ 525</t>
  </si>
  <si>
    <t>BENQ 525</t>
  </si>
  <si>
    <t>UTQ12936</t>
  </si>
  <si>
    <t>UTQ12937</t>
  </si>
  <si>
    <t>MOLDE DE INYECCION DE PLASTICO MAQUINADO CNC EROSION</t>
  </si>
  <si>
    <t>MAQUINADO CNC EROSION P20+</t>
  </si>
  <si>
    <t>UTQ12938</t>
  </si>
  <si>
    <t>CAMARA FOTOGRAFICA SONY 7.2 MEGAPIXELES</t>
  </si>
  <si>
    <t>SONY 7.2 MEGAPIXELES</t>
  </si>
  <si>
    <t>UTQ12939</t>
  </si>
  <si>
    <t>DETECTOR LAMPARA (DOCUMENTOS) SCAN CONN SC-1102</t>
  </si>
  <si>
    <t>SCAN CONN SC-1102</t>
  </si>
  <si>
    <t>UTQ12940</t>
  </si>
  <si>
    <t>DETECTOR LAMPARA (DOCUMENTOS) SCAN COIN SC-1102</t>
  </si>
  <si>
    <t>SCAN COIN SC-1102</t>
  </si>
  <si>
    <t>UTQ12941</t>
  </si>
  <si>
    <t>UTQ12942</t>
  </si>
  <si>
    <t>CARRO METALITO TRUPER 3 CHAROLAS 120K</t>
  </si>
  <si>
    <t>TRUPER 3 CHAROLAS 120K</t>
  </si>
  <si>
    <t>UTQ12943</t>
  </si>
  <si>
    <t>ROTOMARTILLO DEWALT SSDS MOD. D25013K</t>
  </si>
  <si>
    <t>ROTOMARTILLO DEWALT SSDS</t>
  </si>
  <si>
    <t>UTQ12944</t>
  </si>
  <si>
    <t>RACK 4X19 24UR HUBELL</t>
  </si>
  <si>
    <t>4X19 24UR HUBELL</t>
  </si>
  <si>
    <t>UTQ12945</t>
  </si>
  <si>
    <t>UTQ12946</t>
  </si>
  <si>
    <t>UTQ12947</t>
  </si>
  <si>
    <t>UTQ12948</t>
  </si>
  <si>
    <t>UTQ12949</t>
  </si>
  <si>
    <t>UTQ1295</t>
  </si>
  <si>
    <t>COFRE COFRE</t>
  </si>
  <si>
    <t>COFRE</t>
  </si>
  <si>
    <t>UTQ12950</t>
  </si>
  <si>
    <t>SOFTWARE Y LICENCIAS WINPAQ</t>
  </si>
  <si>
    <t>WINPAQ</t>
  </si>
  <si>
    <t>UTQ12951</t>
  </si>
  <si>
    <t>SISTEMA FOTOVOLTAICO P/GENERACION 216WH</t>
  </si>
  <si>
    <t>C/MODULO SOLAR,CONTROLADOR,INVERSOR</t>
  </si>
  <si>
    <t>UTQ12952</t>
  </si>
  <si>
    <t>SISTEMA GERMICIDA ULTRAVIOLETA DE ACERO INOXIDABLE</t>
  </si>
  <si>
    <t>ULTRAVIOLETA DE ACERO INOXIDAB</t>
  </si>
  <si>
    <t>UTQ12953</t>
  </si>
  <si>
    <t>FUENTE DE PODER STEREN PRL 25 (117V-60HZ)</t>
  </si>
  <si>
    <t>STEREN PRL 25 (117V-60HZ)</t>
  </si>
  <si>
    <t>UTQ12955</t>
  </si>
  <si>
    <t>TELEFONO SONY ERICSSON GSM T303A</t>
  </si>
  <si>
    <t>SONY ERICSSON GSM T303A</t>
  </si>
  <si>
    <t>UTQ12956</t>
  </si>
  <si>
    <t>TELEFONO BLACKBERRY WIRELESS 9500</t>
  </si>
  <si>
    <t>BLACKBERRY WIRELESS 9500</t>
  </si>
  <si>
    <t>UTQ12957</t>
  </si>
  <si>
    <t>TELEFONO BLACKBERRY 3G BOLD 9000</t>
  </si>
  <si>
    <t>BLACKBERRY 3G BOLD 9000</t>
  </si>
  <si>
    <t>UTQ12958</t>
  </si>
  <si>
    <t>BOMBA CENTRIFUGAS PEDROLLO JCRM 1B 0.7HP</t>
  </si>
  <si>
    <t>PEDROLLO JCRM 1B 0.7HP</t>
  </si>
  <si>
    <t>UTQ12959</t>
  </si>
  <si>
    <t>MODEM ZTE UBS 3 G MF626</t>
  </si>
  <si>
    <t>ZTE UBS 3 G MF626</t>
  </si>
  <si>
    <t>UTQ1296</t>
  </si>
  <si>
    <t>PALM (CELULAR) PALMONE GSM 650</t>
  </si>
  <si>
    <t>PALMONE GSM 650</t>
  </si>
  <si>
    <t>UTQ12960</t>
  </si>
  <si>
    <t>TELEVISION SONY 32" MOD. KDL-32FA600</t>
  </si>
  <si>
    <t>SONY 32" MOD. KDL-32FA600</t>
  </si>
  <si>
    <t>UTQ12961</t>
  </si>
  <si>
    <t>UTQ12962</t>
  </si>
  <si>
    <t>UTQ12963</t>
  </si>
  <si>
    <t>AGITADOR DE PROPELAS PHIPPS &amp; BIRD 6 PAD</t>
  </si>
  <si>
    <t>PHIPPS &amp; BIRD 6 PAD</t>
  </si>
  <si>
    <t>UTQ12964</t>
  </si>
  <si>
    <t>GENERADOR DE OZONO VR 1 800</t>
  </si>
  <si>
    <t>VR 1 800</t>
  </si>
  <si>
    <t>UTQ12965</t>
  </si>
  <si>
    <t>UTQ12966</t>
  </si>
  <si>
    <t>RACK 1.60M X .80CM CON 8 SOPORTES</t>
  </si>
  <si>
    <t>1.60M X .80CM CON 8 SOPORTES</t>
  </si>
  <si>
    <t>UTQ12967</t>
  </si>
  <si>
    <t>PROYECTOR VIEWSONIC PJL7211 C/CONTROL</t>
  </si>
  <si>
    <t>VIEWSONIC PJL7211 C/CONTROL</t>
  </si>
  <si>
    <t>UTQ12968</t>
  </si>
  <si>
    <t>UTQ12969</t>
  </si>
  <si>
    <t>PROYECTOR VIEWSONIC PJL7211</t>
  </si>
  <si>
    <t>VIEWSONIC PJL7211</t>
  </si>
  <si>
    <t>UTQ12970</t>
  </si>
  <si>
    <t>UTQ12972</t>
  </si>
  <si>
    <t>UTQ12973</t>
  </si>
  <si>
    <t>UTQ12974</t>
  </si>
  <si>
    <t>UTQ12975</t>
  </si>
  <si>
    <t>UTQ12976</t>
  </si>
  <si>
    <t>UTQ12977</t>
  </si>
  <si>
    <t>UTQ12978</t>
  </si>
  <si>
    <t>UTQ12979</t>
  </si>
  <si>
    <t>UTQ12980</t>
  </si>
  <si>
    <t>UTQ12981</t>
  </si>
  <si>
    <t>UTQ12982</t>
  </si>
  <si>
    <t>UTQ12983</t>
  </si>
  <si>
    <t>UTQ12984</t>
  </si>
  <si>
    <t>UTQ12985</t>
  </si>
  <si>
    <t>UTQ12987</t>
  </si>
  <si>
    <t>UTQ12988</t>
  </si>
  <si>
    <t>UTQ12989</t>
  </si>
  <si>
    <t>UTQ12990</t>
  </si>
  <si>
    <t>UTQ12991</t>
  </si>
  <si>
    <t>UTQ12992</t>
  </si>
  <si>
    <t>UTQ12993</t>
  </si>
  <si>
    <t>UTQ12994</t>
  </si>
  <si>
    <t>UTQ12995</t>
  </si>
  <si>
    <t>UTQ12996</t>
  </si>
  <si>
    <t>UTQ12997</t>
  </si>
  <si>
    <t>UTQ12998</t>
  </si>
  <si>
    <t>UTQ13000</t>
  </si>
  <si>
    <t>UTQ13001</t>
  </si>
  <si>
    <t>UTQ13002</t>
  </si>
  <si>
    <t>UTQ13003</t>
  </si>
  <si>
    <t>UTQ13004</t>
  </si>
  <si>
    <t>UTQ13006</t>
  </si>
  <si>
    <t>UTQ13007</t>
  </si>
  <si>
    <t>UTQ13008</t>
  </si>
  <si>
    <t>UTQ13009</t>
  </si>
  <si>
    <t>UTQ13010</t>
  </si>
  <si>
    <t>UTQ13011</t>
  </si>
  <si>
    <t>UTQ13012</t>
  </si>
  <si>
    <t>UTQ13013</t>
  </si>
  <si>
    <t>UTQ13015</t>
  </si>
  <si>
    <t>UTQ13016</t>
  </si>
  <si>
    <t>UTQ13017</t>
  </si>
  <si>
    <t>LAP TOP HEWLETT PACKARD 420</t>
  </si>
  <si>
    <t>HEWLETT PACKARD 420</t>
  </si>
  <si>
    <t>UTQ13018</t>
  </si>
  <si>
    <t>UTQ13019</t>
  </si>
  <si>
    <t>UTQ13020</t>
  </si>
  <si>
    <t>UTQ13021</t>
  </si>
  <si>
    <t>UTQ13022</t>
  </si>
  <si>
    <t>UTQ13023</t>
  </si>
  <si>
    <t>UTQ13024</t>
  </si>
  <si>
    <t>420</t>
  </si>
  <si>
    <t>UTQ13026</t>
  </si>
  <si>
    <t>UTQ13027</t>
  </si>
  <si>
    <t>UTQ13028</t>
  </si>
  <si>
    <t>UTQ13029</t>
  </si>
  <si>
    <t>UTQ1303</t>
  </si>
  <si>
    <t>UTQ13030</t>
  </si>
  <si>
    <t>UTQ13031</t>
  </si>
  <si>
    <t>UTQ13032</t>
  </si>
  <si>
    <t>UTQ13033</t>
  </si>
  <si>
    <t>UTQ13034</t>
  </si>
  <si>
    <t>UTQ13035</t>
  </si>
  <si>
    <t>UTQ13036</t>
  </si>
  <si>
    <t>UTQ13037</t>
  </si>
  <si>
    <t>UTQ13038</t>
  </si>
  <si>
    <t>UTQ13039</t>
  </si>
  <si>
    <t>UTQ1304</t>
  </si>
  <si>
    <t>UTQ13040</t>
  </si>
  <si>
    <t>UTQ13041</t>
  </si>
  <si>
    <t>UTQ13042</t>
  </si>
  <si>
    <t>UTQ13043</t>
  </si>
  <si>
    <t>UTQ13044</t>
  </si>
  <si>
    <t>UTQ13045</t>
  </si>
  <si>
    <t>UTQ13046</t>
  </si>
  <si>
    <t>UTQ13047</t>
  </si>
  <si>
    <t>UTQ13048</t>
  </si>
  <si>
    <t>UTQ13049</t>
  </si>
  <si>
    <t>UTQ13050</t>
  </si>
  <si>
    <t>UTQ13051</t>
  </si>
  <si>
    <t>UTQ13052</t>
  </si>
  <si>
    <t>UTQ13054</t>
  </si>
  <si>
    <t>UTQ13055</t>
  </si>
  <si>
    <t>UTQ13056</t>
  </si>
  <si>
    <t>UTQ13057</t>
  </si>
  <si>
    <t>UTQ13058</t>
  </si>
  <si>
    <t>UTQ13059</t>
  </si>
  <si>
    <t>UTQ1306</t>
  </si>
  <si>
    <t>UTQ13060</t>
  </si>
  <si>
    <t>UTQ13061</t>
  </si>
  <si>
    <t>UTQ13062</t>
  </si>
  <si>
    <t>UTQ13063</t>
  </si>
  <si>
    <t>UTQ13064</t>
  </si>
  <si>
    <t>UTQ13065</t>
  </si>
  <si>
    <t>UTQ13066</t>
  </si>
  <si>
    <t>UTQ13067</t>
  </si>
  <si>
    <t>UTQ13068</t>
  </si>
  <si>
    <t>UTQ13069</t>
  </si>
  <si>
    <t>UTQ1307</t>
  </si>
  <si>
    <t>VENTILADOR LASKO MOD.MS6356</t>
  </si>
  <si>
    <t>LASKO MOD.MS6356</t>
  </si>
  <si>
    <t>UTQ13072</t>
  </si>
  <si>
    <t>UTQ13073</t>
  </si>
  <si>
    <t>UTQ13074</t>
  </si>
  <si>
    <t>UTQ13075</t>
  </si>
  <si>
    <t>UTQ13076</t>
  </si>
  <si>
    <t>UTQ13077</t>
  </si>
  <si>
    <t>UTQ13078</t>
  </si>
  <si>
    <t>UTQ13079</t>
  </si>
  <si>
    <t>UTQ13080</t>
  </si>
  <si>
    <t>UTQ13081</t>
  </si>
  <si>
    <t>UTQ13082</t>
  </si>
  <si>
    <t>UTQ13084</t>
  </si>
  <si>
    <t>UTQ13085</t>
  </si>
  <si>
    <t>UTQ13086</t>
  </si>
  <si>
    <t>UTQ13087</t>
  </si>
  <si>
    <t>UTQ13088</t>
  </si>
  <si>
    <t>UTQ13089</t>
  </si>
  <si>
    <t>UTQ13090</t>
  </si>
  <si>
    <t>UTQ13091</t>
  </si>
  <si>
    <t>UTQ13092</t>
  </si>
  <si>
    <t>UTQ13093</t>
  </si>
  <si>
    <t>UTQ13094</t>
  </si>
  <si>
    <t>UTQ13095</t>
  </si>
  <si>
    <t>UTQ13096</t>
  </si>
  <si>
    <t>UTQ13097</t>
  </si>
  <si>
    <t>UTQ13098</t>
  </si>
  <si>
    <t>UTQ13099</t>
  </si>
  <si>
    <t>UTQ1310</t>
  </si>
  <si>
    <t>LASERJET 2420N</t>
  </si>
  <si>
    <t>UTQ13100</t>
  </si>
  <si>
    <t>UTQ13101</t>
  </si>
  <si>
    <t>UTQ13102</t>
  </si>
  <si>
    <t>UTQ13103</t>
  </si>
  <si>
    <t>UTQ13104</t>
  </si>
  <si>
    <t>UTQ13105</t>
  </si>
  <si>
    <t>UTQ13106</t>
  </si>
  <si>
    <t>UTQ13107</t>
  </si>
  <si>
    <t>UTQ13108</t>
  </si>
  <si>
    <t>UTQ13109</t>
  </si>
  <si>
    <t>UTQ13110</t>
  </si>
  <si>
    <t>UTQ13111</t>
  </si>
  <si>
    <t>UTQ13112</t>
  </si>
  <si>
    <t>UTQ13113</t>
  </si>
  <si>
    <t>UTQ13114</t>
  </si>
  <si>
    <t>UTQ13115</t>
  </si>
  <si>
    <t>UTQ13116</t>
  </si>
  <si>
    <t>UTQ13117</t>
  </si>
  <si>
    <t>UTQ13118</t>
  </si>
  <si>
    <t>UTQ13119</t>
  </si>
  <si>
    <t>UTQ1312</t>
  </si>
  <si>
    <t>UTQ13120</t>
  </si>
  <si>
    <t>UTQ13121</t>
  </si>
  <si>
    <t>UTQ13122</t>
  </si>
  <si>
    <t>UTQ13123</t>
  </si>
  <si>
    <t>UTQ13124</t>
  </si>
  <si>
    <t>UTQ13125</t>
  </si>
  <si>
    <t>UTQ13126</t>
  </si>
  <si>
    <t>UTQ13127</t>
  </si>
  <si>
    <t>UTQ13128</t>
  </si>
  <si>
    <t>UTQ13129</t>
  </si>
  <si>
    <t>UTQ13130</t>
  </si>
  <si>
    <t>UTQ13131</t>
  </si>
  <si>
    <t>UTQ13132</t>
  </si>
  <si>
    <t>UTQ13133</t>
  </si>
  <si>
    <t>UTQ13134</t>
  </si>
  <si>
    <t>UTQ13135</t>
  </si>
  <si>
    <t>UTQ13136</t>
  </si>
  <si>
    <t>UTQ13137</t>
  </si>
  <si>
    <t>UTQ13138</t>
  </si>
  <si>
    <t>UTQ13139</t>
  </si>
  <si>
    <t>UTQ1314</t>
  </si>
  <si>
    <t>UTQ13140</t>
  </si>
  <si>
    <t>UTQ13141</t>
  </si>
  <si>
    <t>UTQ13142</t>
  </si>
  <si>
    <t>UTQ13143</t>
  </si>
  <si>
    <t>UTQ13144</t>
  </si>
  <si>
    <t>UTQ13145</t>
  </si>
  <si>
    <t>UTQ13146</t>
  </si>
  <si>
    <t>UTQ13147</t>
  </si>
  <si>
    <t>UTQ13148</t>
  </si>
  <si>
    <t>UTQ13149</t>
  </si>
  <si>
    <t>UTQ13150</t>
  </si>
  <si>
    <t>UTQ13151</t>
  </si>
  <si>
    <t>UTQ13152</t>
  </si>
  <si>
    <t>UTQ13153</t>
  </si>
  <si>
    <t>UTQ13154</t>
  </si>
  <si>
    <t>UTQ13155</t>
  </si>
  <si>
    <t>UTQ13156</t>
  </si>
  <si>
    <t>UTQ13157</t>
  </si>
  <si>
    <t>UTQ13158</t>
  </si>
  <si>
    <t>UTQ13159</t>
  </si>
  <si>
    <t>UTQ13160</t>
  </si>
  <si>
    <t>UTQ13161</t>
  </si>
  <si>
    <t>UTQ13162</t>
  </si>
  <si>
    <t>UTQ13163</t>
  </si>
  <si>
    <t>UTQ13164</t>
  </si>
  <si>
    <t>UTQ13165</t>
  </si>
  <si>
    <t>UTQ13166</t>
  </si>
  <si>
    <t>UTQ13167</t>
  </si>
  <si>
    <t>UTQ13168</t>
  </si>
  <si>
    <t>UTQ13169</t>
  </si>
  <si>
    <t>UTQ13170</t>
  </si>
  <si>
    <t>UTQ13171</t>
  </si>
  <si>
    <t>UTQ13172</t>
  </si>
  <si>
    <t>UTQ13173</t>
  </si>
  <si>
    <t>UTQ13174</t>
  </si>
  <si>
    <t>UTQ13175</t>
  </si>
  <si>
    <t>UTQ13176</t>
  </si>
  <si>
    <t>UTQ13177</t>
  </si>
  <si>
    <t>UTQ13178</t>
  </si>
  <si>
    <t>UTQ13179</t>
  </si>
  <si>
    <t>UTQ1318</t>
  </si>
  <si>
    <t>UTQ13180</t>
  </si>
  <si>
    <t>UTQ13181</t>
  </si>
  <si>
    <t>UTQ13182</t>
  </si>
  <si>
    <t>UTQ13183</t>
  </si>
  <si>
    <t>UTQ13184</t>
  </si>
  <si>
    <t>UTQ13185</t>
  </si>
  <si>
    <t>UTQ13186</t>
  </si>
  <si>
    <t>UTQ13187</t>
  </si>
  <si>
    <t>UTQ13189</t>
  </si>
  <si>
    <t>UTQ1319</t>
  </si>
  <si>
    <t>UTQ13190</t>
  </si>
  <si>
    <t>UTQ13191</t>
  </si>
  <si>
    <t>UTQ13192</t>
  </si>
  <si>
    <t>UTQ13193</t>
  </si>
  <si>
    <t>UTQ13194</t>
  </si>
  <si>
    <t>UTQ13195</t>
  </si>
  <si>
    <t>UTQ13196</t>
  </si>
  <si>
    <t>UTQ13197</t>
  </si>
  <si>
    <t>UTQ13198</t>
  </si>
  <si>
    <t>UTQ13199</t>
  </si>
  <si>
    <t>UTQ132</t>
  </si>
  <si>
    <t>SCANER HEWLETT PACKARD A COLOR 3570</t>
  </si>
  <si>
    <t>HEWLETT PACKARD A COLOR 3570</t>
  </si>
  <si>
    <t>UTQ13200</t>
  </si>
  <si>
    <t>UTQ13201</t>
  </si>
  <si>
    <t>UTQ13202</t>
  </si>
  <si>
    <t>UTQ13203</t>
  </si>
  <si>
    <t>UTQ13204</t>
  </si>
  <si>
    <t>UTQ13205</t>
  </si>
  <si>
    <t>UTQ13206</t>
  </si>
  <si>
    <t>UTQ13207</t>
  </si>
  <si>
    <t>UTQ13208</t>
  </si>
  <si>
    <t>UTQ13209</t>
  </si>
  <si>
    <t>UTQ1321</t>
  </si>
  <si>
    <t>SILLA MOD. UN700 (COLOR VINO)</t>
  </si>
  <si>
    <t>MOD. UN700 (COLOR VINO)</t>
  </si>
  <si>
    <t>UTQ13210</t>
  </si>
  <si>
    <t>UTQ13211</t>
  </si>
  <si>
    <t>UTQ13212</t>
  </si>
  <si>
    <t>UTQ13213</t>
  </si>
  <si>
    <t>UTQ13214</t>
  </si>
  <si>
    <t>UTQ13215</t>
  </si>
  <si>
    <t>UTQ13216</t>
  </si>
  <si>
    <t>UTQ13218</t>
  </si>
  <si>
    <t>UTQ13219</t>
  </si>
  <si>
    <t>UTQ1322</t>
  </si>
  <si>
    <t>UTQ13220</t>
  </si>
  <si>
    <t>UTQ13221</t>
  </si>
  <si>
    <t>DISCO DURO TRANSCEND 500 GB</t>
  </si>
  <si>
    <t>TRANSCEND 500 GB</t>
  </si>
  <si>
    <t>UTQ13223</t>
  </si>
  <si>
    <t>CAMARA PROFESIONAL DIA Y NOCHE 55OTVL ZOOMC/LENTE AUTOIRIS DC</t>
  </si>
  <si>
    <t>PROFESIONAL DIA Y NOCHE 55OTVL</t>
  </si>
  <si>
    <t>UTQ13224</t>
  </si>
  <si>
    <t>DOMO VISION NOCTURNA 21 LEDS PARA 15 MTS DE ILUMINACION</t>
  </si>
  <si>
    <t>VISION NOCTURNA 21 LEDS</t>
  </si>
  <si>
    <t>UTQ13225</t>
  </si>
  <si>
    <t>BULLET ALTA RESOLUCION 520TVL 30 MTS VISION NOCTURNA</t>
  </si>
  <si>
    <t>ALTA RESOLUCION 520TVL 30 MTS</t>
  </si>
  <si>
    <t>UTQ13226</t>
  </si>
  <si>
    <t>DVR STAND ALONE 8 CANALES MPEG4</t>
  </si>
  <si>
    <t>STAND ALONE 8 CANALES MPEG4</t>
  </si>
  <si>
    <t>UTQ13227</t>
  </si>
  <si>
    <t>FUENTE DE PODER 12V 5AMPERES PARA 9 CAMARAS</t>
  </si>
  <si>
    <t>12V 5AMPERES PARA 9 CAMARAS</t>
  </si>
  <si>
    <t>UTQ13228</t>
  </si>
  <si>
    <t>PROFESIONAL DIA Y NOCHE</t>
  </si>
  <si>
    <t>UTQ13229</t>
  </si>
  <si>
    <t>CPU ACER VERITRON M670G</t>
  </si>
  <si>
    <t>ACER VERITRON M670G</t>
  </si>
  <si>
    <t>UTQ1323</t>
  </si>
  <si>
    <t>UTQ13230</t>
  </si>
  <si>
    <t>UTQ13231</t>
  </si>
  <si>
    <t>UTQ13232</t>
  </si>
  <si>
    <t>UTQ13233</t>
  </si>
  <si>
    <t>UTQ13234</t>
  </si>
  <si>
    <t>UTQ13235</t>
  </si>
  <si>
    <t>MONITOR ACER V193WB</t>
  </si>
  <si>
    <t>ACER V193WB</t>
  </si>
  <si>
    <t>UTQ13236</t>
  </si>
  <si>
    <t>UTQ13237</t>
  </si>
  <si>
    <t>UTQ13238</t>
  </si>
  <si>
    <t>UTQ13239</t>
  </si>
  <si>
    <t>UTQ13240</t>
  </si>
  <si>
    <t>UTQ13241</t>
  </si>
  <si>
    <t>UTQ13242</t>
  </si>
  <si>
    <t>UTQ13243</t>
  </si>
  <si>
    <t>UTQ13244</t>
  </si>
  <si>
    <t>UTQ13245</t>
  </si>
  <si>
    <t>UTQ13246</t>
  </si>
  <si>
    <t>UTQ13247</t>
  </si>
  <si>
    <t>UTQ13248</t>
  </si>
  <si>
    <t>UTQ13249</t>
  </si>
  <si>
    <t>UTQ13250</t>
  </si>
  <si>
    <t>UTQ13251</t>
  </si>
  <si>
    <t>UTQ13252</t>
  </si>
  <si>
    <t>UTQ13253</t>
  </si>
  <si>
    <t>UTQ13254</t>
  </si>
  <si>
    <t>UTQ13255</t>
  </si>
  <si>
    <t>UTQ13256</t>
  </si>
  <si>
    <t>UTQ13257</t>
  </si>
  <si>
    <t>UTQ13258</t>
  </si>
  <si>
    <t>UTQ13259</t>
  </si>
  <si>
    <t>UTQ1326</t>
  </si>
  <si>
    <t>UTQ13260</t>
  </si>
  <si>
    <t>UTQ13261</t>
  </si>
  <si>
    <t>UTQ13262</t>
  </si>
  <si>
    <t>UTQ13263</t>
  </si>
  <si>
    <t>UTQ13264</t>
  </si>
  <si>
    <t>UTQ13265</t>
  </si>
  <si>
    <t>UTQ13266</t>
  </si>
  <si>
    <t>UTQ13267</t>
  </si>
  <si>
    <t>UTQ13268</t>
  </si>
  <si>
    <t>UTQ13269</t>
  </si>
  <si>
    <t>UTQ1327</t>
  </si>
  <si>
    <t>UTQ13270</t>
  </si>
  <si>
    <t>UTQ13271</t>
  </si>
  <si>
    <t>UTQ13272</t>
  </si>
  <si>
    <t>UTQ13273</t>
  </si>
  <si>
    <t>UTQ13274</t>
  </si>
  <si>
    <t>UTQ13275</t>
  </si>
  <si>
    <t>UTQ13276</t>
  </si>
  <si>
    <t>UTQ13277</t>
  </si>
  <si>
    <t>UTQ13278</t>
  </si>
  <si>
    <t>UTQ13279</t>
  </si>
  <si>
    <t>UTQ1328</t>
  </si>
  <si>
    <t>UTQ13280</t>
  </si>
  <si>
    <t>UTQ13281</t>
  </si>
  <si>
    <t>UTQ13282</t>
  </si>
  <si>
    <t>UTQ13283</t>
  </si>
  <si>
    <t>UTQ13284</t>
  </si>
  <si>
    <t>UTQ13285</t>
  </si>
  <si>
    <t>UTQ13286</t>
  </si>
  <si>
    <t>UTQ13287</t>
  </si>
  <si>
    <t>UTQ13288</t>
  </si>
  <si>
    <t>UTQ13289</t>
  </si>
  <si>
    <t>UTQ1329</t>
  </si>
  <si>
    <t>ARCHIVERO MADERA 4 GAVETAS</t>
  </si>
  <si>
    <t>MADERA 4 GAVETAS</t>
  </si>
  <si>
    <t>UTQ13290</t>
  </si>
  <si>
    <t>UTQ13291</t>
  </si>
  <si>
    <t>UTQ13292</t>
  </si>
  <si>
    <t>UTQ13293</t>
  </si>
  <si>
    <t>UTQ13294</t>
  </si>
  <si>
    <t>UTQ13295</t>
  </si>
  <si>
    <t>UTQ13296</t>
  </si>
  <si>
    <t>UTQ13297</t>
  </si>
  <si>
    <t>UTQ13298</t>
  </si>
  <si>
    <t>UTQ13299</t>
  </si>
  <si>
    <t>UTQ133</t>
  </si>
  <si>
    <t>UTQ1330</t>
  </si>
  <si>
    <t>SUMADORA LOGICA SIN MODELO</t>
  </si>
  <si>
    <t>LOGICA SIN MODELO</t>
  </si>
  <si>
    <t>UTQ13300</t>
  </si>
  <si>
    <t>UTQ13301</t>
  </si>
  <si>
    <t>UTQ13302</t>
  </si>
  <si>
    <t>UTQ13303</t>
  </si>
  <si>
    <t>UTQ13304</t>
  </si>
  <si>
    <t>UTQ13305</t>
  </si>
  <si>
    <t>UTQ13306</t>
  </si>
  <si>
    <t>UTQ13307</t>
  </si>
  <si>
    <t>UTQ13308</t>
  </si>
  <si>
    <t>UTQ13309</t>
  </si>
  <si>
    <t>UTQ1331</t>
  </si>
  <si>
    <t>UTQ13310</t>
  </si>
  <si>
    <t>UTQ13311</t>
  </si>
  <si>
    <t>UTQ13312</t>
  </si>
  <si>
    <t>UTQ13313</t>
  </si>
  <si>
    <t>UTQ13314</t>
  </si>
  <si>
    <t>UTQ13315</t>
  </si>
  <si>
    <t>UTQ13316</t>
  </si>
  <si>
    <t>UTQ13317</t>
  </si>
  <si>
    <t>UTQ13318</t>
  </si>
  <si>
    <t>UTQ13319</t>
  </si>
  <si>
    <t>UTQ13320</t>
  </si>
  <si>
    <t>UTQ13321</t>
  </si>
  <si>
    <t>UTQ13322</t>
  </si>
  <si>
    <t>UTQ13323</t>
  </si>
  <si>
    <t>UTQ13324</t>
  </si>
  <si>
    <t>UTQ13325</t>
  </si>
  <si>
    <t>UTQ13326</t>
  </si>
  <si>
    <t>UTQ13327</t>
  </si>
  <si>
    <t>UTQ13328</t>
  </si>
  <si>
    <t>UTQ13329</t>
  </si>
  <si>
    <t>UTQ13330</t>
  </si>
  <si>
    <t>UTQ13331</t>
  </si>
  <si>
    <t>UTQ13332</t>
  </si>
  <si>
    <t>UTQ13333</t>
  </si>
  <si>
    <t>UTQ13334</t>
  </si>
  <si>
    <t>UTQ13335</t>
  </si>
  <si>
    <t>UTQ13336</t>
  </si>
  <si>
    <t>UTQ13337</t>
  </si>
  <si>
    <t>UTQ13338</t>
  </si>
  <si>
    <t>UTQ13339</t>
  </si>
  <si>
    <t>UTQ13340</t>
  </si>
  <si>
    <t>UTQ13341</t>
  </si>
  <si>
    <t>UTQ13342</t>
  </si>
  <si>
    <t>UTQ13343</t>
  </si>
  <si>
    <t>UTQ13344</t>
  </si>
  <si>
    <t>UTQ13345</t>
  </si>
  <si>
    <t>UTQ13346</t>
  </si>
  <si>
    <t>UTQ13347</t>
  </si>
  <si>
    <t>UTQ13348</t>
  </si>
  <si>
    <t>UTQ13349</t>
  </si>
  <si>
    <t>UTQ1335</t>
  </si>
  <si>
    <t>IMPRESORA HEWLETT PACKARD LASERJET 4300N</t>
  </si>
  <si>
    <t>HEWLETT PACKARD LASERJET 4300N</t>
  </si>
  <si>
    <t>UTQ13350</t>
  </si>
  <si>
    <t>UTQ13351</t>
  </si>
  <si>
    <t>UTQ13352</t>
  </si>
  <si>
    <t>UTQ13353</t>
  </si>
  <si>
    <t>UTQ13354</t>
  </si>
  <si>
    <t>UTQ13355</t>
  </si>
  <si>
    <t>UTQ13356</t>
  </si>
  <si>
    <t>UTQ13357</t>
  </si>
  <si>
    <t>UTQ13358</t>
  </si>
  <si>
    <t>UTQ13359</t>
  </si>
  <si>
    <t>UTQ13360</t>
  </si>
  <si>
    <t>UTQ13361</t>
  </si>
  <si>
    <t>UTQ13362</t>
  </si>
  <si>
    <t>UTQ13363</t>
  </si>
  <si>
    <t>UTQ13364</t>
  </si>
  <si>
    <t>UTQ13365</t>
  </si>
  <si>
    <t>UTQ13366</t>
  </si>
  <si>
    <t>UTQ13367</t>
  </si>
  <si>
    <t>UTQ13368</t>
  </si>
  <si>
    <t>UTQ13369</t>
  </si>
  <si>
    <t>UTQ1337</t>
  </si>
  <si>
    <t>UTQ13370</t>
  </si>
  <si>
    <t>UTQ13371</t>
  </si>
  <si>
    <t>IMPRESORA HEWLETT PACKARD T1200</t>
  </si>
  <si>
    <t>HEWLETT PACKARD T1200</t>
  </si>
  <si>
    <t>UTQ13372</t>
  </si>
  <si>
    <t>UTQ13373</t>
  </si>
  <si>
    <t>CORTADORA METKON MOD. METACU M250 C/MORDAZA GABINETE Y</t>
  </si>
  <si>
    <t>METKON MOD. METACU M250 C/MORDAZA</t>
  </si>
  <si>
    <t>UTQ13374</t>
  </si>
  <si>
    <t>PULIDORA METKON FORCIPOL 2V C/PLATOS, SALPICADERO</t>
  </si>
  <si>
    <t>METKON FORCIPOL 2V C/PLAT</t>
  </si>
  <si>
    <t>UTQ13375</t>
  </si>
  <si>
    <t>PRENSA METKON METAPRESS-A C/ CONJUNTO DE MOLDEO Y</t>
  </si>
  <si>
    <t>METKON METAPRESS-A C/ CONJUN</t>
  </si>
  <si>
    <t>UTQ13376</t>
  </si>
  <si>
    <t>SOFTWARE Y LICENCIAS ADVANCEDALERT A EXPERTALERT</t>
  </si>
  <si>
    <t>ADVANCEDALERT A EXPERTALERT</t>
  </si>
  <si>
    <t>UTQ13377</t>
  </si>
  <si>
    <t>COLECTOR DE DATOS AZIMA DCA 60M</t>
  </si>
  <si>
    <t>AZIMA DCA 60M</t>
  </si>
  <si>
    <t>UTQ13378</t>
  </si>
  <si>
    <t>SOFTWARE Y LICENCIAS SYBASE SQL</t>
  </si>
  <si>
    <t>SYBASE SQL</t>
  </si>
  <si>
    <t>UTQ13379</t>
  </si>
  <si>
    <t>DUROMETRO WILSON 574T</t>
  </si>
  <si>
    <t>WILSON 574T</t>
  </si>
  <si>
    <t>UTQ13380</t>
  </si>
  <si>
    <t>MANDOLINA SIN MARCA</t>
  </si>
  <si>
    <t>SIN MARCA</t>
  </si>
  <si>
    <t>UTQ13381</t>
  </si>
  <si>
    <t>UTQ13382</t>
  </si>
  <si>
    <t>UTQ13383</t>
  </si>
  <si>
    <t>NO BREAK COMPLET MT600 4 CONTACTOS</t>
  </si>
  <si>
    <t>COMPLET MT600 4 CONTACTOS</t>
  </si>
  <si>
    <t>UTQ13384</t>
  </si>
  <si>
    <t>ACCESS POINT WIRELESS 7760</t>
  </si>
  <si>
    <t>WIRELESS 7760</t>
  </si>
  <si>
    <t>UTQ13385</t>
  </si>
  <si>
    <t>UTQ13386</t>
  </si>
  <si>
    <t>UTQ13387</t>
  </si>
  <si>
    <t>UTQ13388</t>
  </si>
  <si>
    <t>UTQ13389</t>
  </si>
  <si>
    <t>MONITOR DELL SIN MODELO</t>
  </si>
  <si>
    <t>DELL SIN MODELO</t>
  </si>
  <si>
    <t>UTQ13390</t>
  </si>
  <si>
    <t>UTQ13391</t>
  </si>
  <si>
    <t>UTQ13392</t>
  </si>
  <si>
    <t>UTQ13393</t>
  </si>
  <si>
    <t>UTQ13394</t>
  </si>
  <si>
    <t>UTQ13395</t>
  </si>
  <si>
    <t>UTQ13396</t>
  </si>
  <si>
    <t>UTQ13397</t>
  </si>
  <si>
    <t>UTQ13398</t>
  </si>
  <si>
    <t>UTQ13399</t>
  </si>
  <si>
    <t>ACCESS POINT</t>
  </si>
  <si>
    <t>7760</t>
  </si>
  <si>
    <t>UTQ134</t>
  </si>
  <si>
    <t>UTQ1340</t>
  </si>
  <si>
    <t>SUMADORA PRINTAFORM SIN MODELO</t>
  </si>
  <si>
    <t>PRINTAFORM SIN MODELO</t>
  </si>
  <si>
    <t>UTQ13400</t>
  </si>
  <si>
    <t>UTQ13402</t>
  </si>
  <si>
    <t>UTQ13403</t>
  </si>
  <si>
    <t>UTQ13404</t>
  </si>
  <si>
    <t>UTQ13405</t>
  </si>
  <si>
    <t>UTQ13406</t>
  </si>
  <si>
    <t>SWITCH 3COM 4007 20 PTOS. 100BASE-FX SWITCHING</t>
  </si>
  <si>
    <t>3COM 4007 20 PTOS. 100BASE-FX</t>
  </si>
  <si>
    <t>UTQ13407</t>
  </si>
  <si>
    <t>MEZCLADORA YAMAHA MG82CX (MEZCLADORA DE 4 MIC 3/ST+COMPRESOR</t>
  </si>
  <si>
    <t>YAMAHA MG82CX</t>
  </si>
  <si>
    <t>UTQ13408</t>
  </si>
  <si>
    <t>515</t>
  </si>
  <si>
    <t>UTQ13409</t>
  </si>
  <si>
    <t>LAP TOP HEWLETT PACKARD COMPAQ 515</t>
  </si>
  <si>
    <t>HEWLETT PACKARD COMPAQ 515</t>
  </si>
  <si>
    <t>UTQ13410</t>
  </si>
  <si>
    <t>UTQ13412</t>
  </si>
  <si>
    <t>UTQ13413</t>
  </si>
  <si>
    <t>UTQ13415</t>
  </si>
  <si>
    <t>UTQ13416</t>
  </si>
  <si>
    <t>UTQ13417</t>
  </si>
  <si>
    <t>UTQ13418</t>
  </si>
  <si>
    <t>UTQ13419</t>
  </si>
  <si>
    <t>UTQ1342</t>
  </si>
  <si>
    <t>UTQ13420</t>
  </si>
  <si>
    <t>UTQ13421</t>
  </si>
  <si>
    <t>UTQ13422</t>
  </si>
  <si>
    <t>UTQ13424</t>
  </si>
  <si>
    <t>UTQ13425</t>
  </si>
  <si>
    <t>UTQ13426</t>
  </si>
  <si>
    <t>UTQ13427</t>
  </si>
  <si>
    <t>UTQ13428</t>
  </si>
  <si>
    <t>UTQ13429</t>
  </si>
  <si>
    <t>SISTEMA ELOICO</t>
  </si>
  <si>
    <t>GENERADOR 12VCD C/INVERSOR</t>
  </si>
  <si>
    <t>CPU DELL C521 PROCESADOR AMD SEMPRON</t>
  </si>
  <si>
    <t>DELL C521 PROCESADOR AMD SEMPRON</t>
  </si>
  <si>
    <t>UTQ13430</t>
  </si>
  <si>
    <t>UTQ13431</t>
  </si>
  <si>
    <t>UTQ13432</t>
  </si>
  <si>
    <t>UTQ13433</t>
  </si>
  <si>
    <t>UTQ13434</t>
  </si>
  <si>
    <t>UTQ13435</t>
  </si>
  <si>
    <t>UTQ13436</t>
  </si>
  <si>
    <t>UTQ13437</t>
  </si>
  <si>
    <t>UTQ13438</t>
  </si>
  <si>
    <t>UTQ13439</t>
  </si>
  <si>
    <t>UTQ13441</t>
  </si>
  <si>
    <t>UTQ13442</t>
  </si>
  <si>
    <t>UTQ13443</t>
  </si>
  <si>
    <t>UTQ13444</t>
  </si>
  <si>
    <t>UTQ13445</t>
  </si>
  <si>
    <t>UTQ13446</t>
  </si>
  <si>
    <t>UTQ13447</t>
  </si>
  <si>
    <t>UTQ13448</t>
  </si>
  <si>
    <t>UTQ13449</t>
  </si>
  <si>
    <t>UTQ1345</t>
  </si>
  <si>
    <t>REGULADOR SOLA BASIC 1200 WATTS</t>
  </si>
  <si>
    <t>SOLA BASIC 1200 WATTS</t>
  </si>
  <si>
    <t>UTQ13450</t>
  </si>
  <si>
    <t>UTQ13451</t>
  </si>
  <si>
    <t>SCANER CAMA PLANA</t>
  </si>
  <si>
    <t>CAMA PLANA</t>
  </si>
  <si>
    <t>UTQ13452</t>
  </si>
  <si>
    <t>MICROFONO SHURE MX 202 (MICROFONO DE CONDENSADOR)</t>
  </si>
  <si>
    <t>SHURE MX 202 (MICROFONO</t>
  </si>
  <si>
    <t>UTQ13453</t>
  </si>
  <si>
    <t>UTQ13454</t>
  </si>
  <si>
    <t>UTQ13455</t>
  </si>
  <si>
    <t>SWITCH CISCO LINKSYS SRW 248G</t>
  </si>
  <si>
    <t>CISCO LINKSYS SRW 248G</t>
  </si>
  <si>
    <t>UTQ13456</t>
  </si>
  <si>
    <t>UTQ13457</t>
  </si>
  <si>
    <t>UTQ13458</t>
  </si>
  <si>
    <t>UTQ13459</t>
  </si>
  <si>
    <t>UTQ13460</t>
  </si>
  <si>
    <t>UTQ13461</t>
  </si>
  <si>
    <t>UTQ13463</t>
  </si>
  <si>
    <t>UTQ13464</t>
  </si>
  <si>
    <t>UTQ13465</t>
  </si>
  <si>
    <t>UTQ13466</t>
  </si>
  <si>
    <t>UTQ13467</t>
  </si>
  <si>
    <t>UTQ13468</t>
  </si>
  <si>
    <t>UTQ13469</t>
  </si>
  <si>
    <t>UTQ13470</t>
  </si>
  <si>
    <t>UTQ13471</t>
  </si>
  <si>
    <t>UTQ13472</t>
  </si>
  <si>
    <t>SERVIDOR DELL PE T610 TORRE</t>
  </si>
  <si>
    <t>DELL PE T610 TORRE</t>
  </si>
  <si>
    <t>UTQ13473</t>
  </si>
  <si>
    <t>LAP TOP DELL LATITUD 2110 PROCESADOR INTEL</t>
  </si>
  <si>
    <t>DELL LATITUD 2110 PROCESADOR INTEL</t>
  </si>
  <si>
    <t>UTQ13475</t>
  </si>
  <si>
    <t>UTQ13476</t>
  </si>
  <si>
    <t>UTQ13477</t>
  </si>
  <si>
    <t>UTQ13478</t>
  </si>
  <si>
    <t>UTQ13479</t>
  </si>
  <si>
    <t>UTQ13480</t>
  </si>
  <si>
    <t>UTQ13481</t>
  </si>
  <si>
    <t>UTQ13482</t>
  </si>
  <si>
    <t>UTQ13483</t>
  </si>
  <si>
    <t>UTQ13484</t>
  </si>
  <si>
    <t>UTQ13485</t>
  </si>
  <si>
    <t>UTQ13486</t>
  </si>
  <si>
    <t>UTQ13487</t>
  </si>
  <si>
    <t>UTQ13488</t>
  </si>
  <si>
    <t>UTQ13489</t>
  </si>
  <si>
    <t>UTQ1349</t>
  </si>
  <si>
    <t>UTQ13491</t>
  </si>
  <si>
    <t>UTQ13493</t>
  </si>
  <si>
    <t>UTQ13494</t>
  </si>
  <si>
    <t>UTQ13495</t>
  </si>
  <si>
    <t>UTQ13496</t>
  </si>
  <si>
    <t>UTQ13497</t>
  </si>
  <si>
    <t>UTQ13498</t>
  </si>
  <si>
    <t>UTQ13499</t>
  </si>
  <si>
    <t>UTQ1350</t>
  </si>
  <si>
    <t>UTQ13500</t>
  </si>
  <si>
    <t>UTQ13501</t>
  </si>
  <si>
    <t>UTQ13502</t>
  </si>
  <si>
    <t>UTQ13503</t>
  </si>
  <si>
    <t>UTQ13504</t>
  </si>
  <si>
    <t>UTQ13505</t>
  </si>
  <si>
    <t>UTQ13506</t>
  </si>
  <si>
    <t>UTQ13507</t>
  </si>
  <si>
    <t>UTQ13508</t>
  </si>
  <si>
    <t>UTQ1351</t>
  </si>
  <si>
    <t>UTQ13510</t>
  </si>
  <si>
    <t>BOMBA DE VACIO VACUUBRAND</t>
  </si>
  <si>
    <t>VACUUBRAND</t>
  </si>
  <si>
    <t>UTQ13511</t>
  </si>
  <si>
    <t>OXIMETRO IMPERMEABLE HANNA 9143</t>
  </si>
  <si>
    <t>HANNA 9143</t>
  </si>
  <si>
    <t>UTQ13512</t>
  </si>
  <si>
    <t>UTQ13513</t>
  </si>
  <si>
    <t>TRANSCEIVER GIGABIT ETHERNET SX MINI GBIC SFP MGBX1</t>
  </si>
  <si>
    <t>GIGABIT ETHERNET SX MINI GBIC SFP</t>
  </si>
  <si>
    <t>UTQ13514</t>
  </si>
  <si>
    <t>UTQ13515</t>
  </si>
  <si>
    <t>UTQ13516</t>
  </si>
  <si>
    <t>UTQ13517</t>
  </si>
  <si>
    <t>UTQ13518</t>
  </si>
  <si>
    <t>UTQ13519</t>
  </si>
  <si>
    <t>UTQ1352</t>
  </si>
  <si>
    <t>FLOPY EXTERNO EXTERNO USB SIN MODELO</t>
  </si>
  <si>
    <t>EXTERNO USB SIN MODELO</t>
  </si>
  <si>
    <t>UTQ13520</t>
  </si>
  <si>
    <t>UTQ13521</t>
  </si>
  <si>
    <t>NO BREAK UPS 3000 120V</t>
  </si>
  <si>
    <t>UPS 3000 120V</t>
  </si>
  <si>
    <t>UTQ13522</t>
  </si>
  <si>
    <t>UTQ13523</t>
  </si>
  <si>
    <t>ADOBERA 20 TON MODELO TURBO 402010</t>
  </si>
  <si>
    <t>20 TON MODELO TURBO 402010</t>
  </si>
  <si>
    <t>UTQ13524</t>
  </si>
  <si>
    <t>COMPRESOR ELECTRICO 110 VOLTS</t>
  </si>
  <si>
    <t>ELECTRICO 110 VOLTS</t>
  </si>
  <si>
    <t>UTQ13525</t>
  </si>
  <si>
    <t>PATCH PANEL OPTRONICS 24 PTOS</t>
  </si>
  <si>
    <t>OPTRONICS 24 PTOS</t>
  </si>
  <si>
    <t>UTQ13526</t>
  </si>
  <si>
    <t>UTQ13527</t>
  </si>
  <si>
    <t>UTQ13528</t>
  </si>
  <si>
    <t>UTQ13529</t>
  </si>
  <si>
    <t>UTQ13530</t>
  </si>
  <si>
    <t>UTQ13531</t>
  </si>
  <si>
    <t>UTQ13532</t>
  </si>
  <si>
    <t>UTQ13533</t>
  </si>
  <si>
    <t>RACK NORTH SYSTEM 7 PIES</t>
  </si>
  <si>
    <t>NORTH SYSTEM 7 PIES</t>
  </si>
  <si>
    <t>UTQ13534</t>
  </si>
  <si>
    <t>UTQ13535</t>
  </si>
  <si>
    <t>SCANER HEWLETT PACKARD G3110</t>
  </si>
  <si>
    <t>HEWLETT PACKARD G3110</t>
  </si>
  <si>
    <t>UTQ13536</t>
  </si>
  <si>
    <t>SOFTWARE Y LICENCIAS SIMATIC S7 2006</t>
  </si>
  <si>
    <t>SIMATIC S7 2006</t>
  </si>
  <si>
    <t>UTQ13537</t>
  </si>
  <si>
    <t>MEDIDOR DE PH KELWAY (HB22)</t>
  </si>
  <si>
    <t>KELWAY (HB22)</t>
  </si>
  <si>
    <t>UTQ13538</t>
  </si>
  <si>
    <t>PANEL SOLAR BRUNTON POWER DEV</t>
  </si>
  <si>
    <t>BRUNTON POWER DEV</t>
  </si>
  <si>
    <t>UTQ13539</t>
  </si>
  <si>
    <t>PLC SIEMENS 313-C</t>
  </si>
  <si>
    <t>UTQ13540</t>
  </si>
  <si>
    <t>UTQ13541</t>
  </si>
  <si>
    <t>UTQ13542</t>
  </si>
  <si>
    <t>SOFTWARE Y LICENCIAS MINITAB VERSION 16</t>
  </si>
  <si>
    <t>MINITAB VERSION 16</t>
  </si>
  <si>
    <t>UTQ13543</t>
  </si>
  <si>
    <t>CPU IMAC</t>
  </si>
  <si>
    <t>IMAC</t>
  </si>
  <si>
    <t>UTQ13544</t>
  </si>
  <si>
    <t>BOCINAS JBL 2 BOCINAS Y 1 ALTAVOZ</t>
  </si>
  <si>
    <t>JBL 2 BOCINAS Y 1 ALTAVOZ</t>
  </si>
  <si>
    <t>UTQ13545</t>
  </si>
  <si>
    <t>UTQ13546</t>
  </si>
  <si>
    <t>UTQ13547</t>
  </si>
  <si>
    <t>UTQ13548</t>
  </si>
  <si>
    <t>UTQ13549</t>
  </si>
  <si>
    <t>UTQ1355</t>
  </si>
  <si>
    <t>UTQ13550</t>
  </si>
  <si>
    <t>UTQ13551</t>
  </si>
  <si>
    <t>UTQ13552</t>
  </si>
  <si>
    <t>UTQ13553</t>
  </si>
  <si>
    <t>UTQ13554</t>
  </si>
  <si>
    <t>COMPAQ 515</t>
  </si>
  <si>
    <t>UTQ13555</t>
  </si>
  <si>
    <t>UTQ13556</t>
  </si>
  <si>
    <t>UTQ13557</t>
  </si>
  <si>
    <t>UTQ13558</t>
  </si>
  <si>
    <t>C/MODULO SOLAR,CONTROLADOR, INVERSOR</t>
  </si>
  <si>
    <t>UTQ13560</t>
  </si>
  <si>
    <t>UTQ13561</t>
  </si>
  <si>
    <t>ROTOMARTILLO DEWALT DE505-B3</t>
  </si>
  <si>
    <t>DEWALT DE505-B3</t>
  </si>
  <si>
    <t>UTQ13562</t>
  </si>
  <si>
    <t>PLC S7 1212C</t>
  </si>
  <si>
    <t>S7 1212C</t>
  </si>
  <si>
    <t>UTQ13563</t>
  </si>
  <si>
    <t>UTQ13564</t>
  </si>
  <si>
    <t>UTQ13565</t>
  </si>
  <si>
    <t>PLC S7 1200 CPU 1214C</t>
  </si>
  <si>
    <t>S7 1200 CPU 1214C</t>
  </si>
  <si>
    <t>UTQ13566</t>
  </si>
  <si>
    <t>UTQ13567</t>
  </si>
  <si>
    <t>PANEL KTP600 SIEMENS</t>
  </si>
  <si>
    <t>KTP600 SIEMENS</t>
  </si>
  <si>
    <t>UTQ13568</t>
  </si>
  <si>
    <t>UTQ13569</t>
  </si>
  <si>
    <t>MODULO DE SALIDAS SIMATIC S7 1200 6ES72221BF300XB0</t>
  </si>
  <si>
    <t>SIMATIC S7 1200 6ES72221BF</t>
  </si>
  <si>
    <t>UTQ1357</t>
  </si>
  <si>
    <t>UTQ13570</t>
  </si>
  <si>
    <t>UTQ13571</t>
  </si>
  <si>
    <t>UTQ13572</t>
  </si>
  <si>
    <t>LAP TOP DELL 1545</t>
  </si>
  <si>
    <t>DELL 1545</t>
  </si>
  <si>
    <t>UTQ13573</t>
  </si>
  <si>
    <t>CONMUTADOR LINKSYS SPA9000</t>
  </si>
  <si>
    <t>LINKSYS SPA9000</t>
  </si>
  <si>
    <t>UTQ13574</t>
  </si>
  <si>
    <t>UTQ13575</t>
  </si>
  <si>
    <t>UTQ13576</t>
  </si>
  <si>
    <t>ROUTER LINKSYS SPA400 C/4PTOS</t>
  </si>
  <si>
    <t>LINKSYS SPA400 C/4PTOS</t>
  </si>
  <si>
    <t>UTQ13577</t>
  </si>
  <si>
    <t>UTQ13578</t>
  </si>
  <si>
    <t>UTQ13579</t>
  </si>
  <si>
    <t>TELEFONO LINKSYS SPA901</t>
  </si>
  <si>
    <t>LINKSYS SPA901</t>
  </si>
  <si>
    <t>UTQ1358</t>
  </si>
  <si>
    <t>UTQ13580</t>
  </si>
  <si>
    <t>UTQ13581</t>
  </si>
  <si>
    <t>UTQ13582</t>
  </si>
  <si>
    <t>TELEFONO LINKSYS SPA921</t>
  </si>
  <si>
    <t>LINKSYS SPA921</t>
  </si>
  <si>
    <t>UTQ13583</t>
  </si>
  <si>
    <t>UTQ13584</t>
  </si>
  <si>
    <t>UTQ13585</t>
  </si>
  <si>
    <t>TELEFONO LINKSYS SPA941</t>
  </si>
  <si>
    <t>LINKSYS SPA941</t>
  </si>
  <si>
    <t>UTQ13586</t>
  </si>
  <si>
    <t>UTQ13587</t>
  </si>
  <si>
    <t>UTQ13588</t>
  </si>
  <si>
    <t>TELEFONO LINKSYS SPA962</t>
  </si>
  <si>
    <t>LINKSYS SPA962</t>
  </si>
  <si>
    <t>UTQ13589</t>
  </si>
  <si>
    <t>UTQ1359</t>
  </si>
  <si>
    <t>ARCHIVERO METALICO 2 GAVETAS Y CAJA FUERTE</t>
  </si>
  <si>
    <t>METALICO 2 GAVETAS Y CAJA FUERTE</t>
  </si>
  <si>
    <t>UTQ13590</t>
  </si>
  <si>
    <t>UTQ13591</t>
  </si>
  <si>
    <t>SWITCH SD208</t>
  </si>
  <si>
    <t>SD208</t>
  </si>
  <si>
    <t>UTQ13592</t>
  </si>
  <si>
    <t>UTQ13593</t>
  </si>
  <si>
    <t>UTQ13594</t>
  </si>
  <si>
    <t>ROUTER CISCO 2811</t>
  </si>
  <si>
    <t>CISCO 2811</t>
  </si>
  <si>
    <t>UTQ13595</t>
  </si>
  <si>
    <t>UTQ13596</t>
  </si>
  <si>
    <t>UTQ13597</t>
  </si>
  <si>
    <t>UTQ13598</t>
  </si>
  <si>
    <t>SOFTWARE Y LICENCIAS CISCO 2800 CD28N AISK9</t>
  </si>
  <si>
    <t>CISCO 2800 CD28N AISK9</t>
  </si>
  <si>
    <t>UTQ13599</t>
  </si>
  <si>
    <t>UTQ136</t>
  </si>
  <si>
    <t>DESTRUCTOR DE PAPEL IDEAL SIN MODELO</t>
  </si>
  <si>
    <t>IDEAL SIN MODELO</t>
  </si>
  <si>
    <t>UTQ13600</t>
  </si>
  <si>
    <t>UTQ13601</t>
  </si>
  <si>
    <t>UTQ13602</t>
  </si>
  <si>
    <t>SOFTWARE Y LICENCIAS CISCO 2800 CD28NIPV</t>
  </si>
  <si>
    <t>CISCO 2800 CD28NIPV</t>
  </si>
  <si>
    <t>UTQ13603</t>
  </si>
  <si>
    <t>ROUTER CISCO 3560</t>
  </si>
  <si>
    <t>CISCO 3560</t>
  </si>
  <si>
    <t>UTQ13604</t>
  </si>
  <si>
    <t>UTQ13605</t>
  </si>
  <si>
    <t>ROUTER CISCO 2960</t>
  </si>
  <si>
    <t>CISCO 2960</t>
  </si>
  <si>
    <t>UTQ13606</t>
  </si>
  <si>
    <t>UTQ13607</t>
  </si>
  <si>
    <t>TARJETAS AIRPI21AGAK9</t>
  </si>
  <si>
    <t>AIRPI21AGAK9</t>
  </si>
  <si>
    <t>UTQ13608</t>
  </si>
  <si>
    <t>UTQ13609</t>
  </si>
  <si>
    <t>MULTIMETRO FLUKE LINKRUNNER (C/ADAPTADOR)</t>
  </si>
  <si>
    <t>FLUKE LINKRUNNER (C/ADAPTADOR)</t>
  </si>
  <si>
    <t>UTQ1361</t>
  </si>
  <si>
    <t>UTQ13610</t>
  </si>
  <si>
    <t>UTQ13611</t>
  </si>
  <si>
    <t>UTQ13612</t>
  </si>
  <si>
    <t>UTQ13613</t>
  </si>
  <si>
    <t>UTQ13614</t>
  </si>
  <si>
    <t>MEDIDOR DE CABLE FLUKE MICROSCANNER 2</t>
  </si>
  <si>
    <t>FLUKE MICROSCANNER 2</t>
  </si>
  <si>
    <t>UTQ13615</t>
  </si>
  <si>
    <t>UTQ13616</t>
  </si>
  <si>
    <t>UTQ13617</t>
  </si>
  <si>
    <t>TARJETAS AIR WLC6K9</t>
  </si>
  <si>
    <t>AIR WLC6K9</t>
  </si>
  <si>
    <t>UTQ13618</t>
  </si>
  <si>
    <t>TARJETAS WIC 2T</t>
  </si>
  <si>
    <t>WIC 2T</t>
  </si>
  <si>
    <t>UTQ13619</t>
  </si>
  <si>
    <t>UTQ13620</t>
  </si>
  <si>
    <t>UTQ13621</t>
  </si>
  <si>
    <t>UTQ13622</t>
  </si>
  <si>
    <t>UTQ13623</t>
  </si>
  <si>
    <t>ACCESS POINT LAP1242AGAK9</t>
  </si>
  <si>
    <t>LAP1242AGAK9</t>
  </si>
  <si>
    <t>UTQ13624</t>
  </si>
  <si>
    <t>UTQ13625</t>
  </si>
  <si>
    <t>ROTOMARTILLO TRUPER 1/2 N</t>
  </si>
  <si>
    <t>TRUPER 1/2 N</t>
  </si>
  <si>
    <t>UTQ13626</t>
  </si>
  <si>
    <t>AGITADOR DE PROPELAS TEMSA 6 UNIDADES</t>
  </si>
  <si>
    <t>TEMSA 6 UNIDADES</t>
  </si>
  <si>
    <t>UTQ13627</t>
  </si>
  <si>
    <t>UTQ13628</t>
  </si>
  <si>
    <t>PARILLA CALIENTE CON AGITADOR THERMOLYNE SP131635</t>
  </si>
  <si>
    <t>THERMOLYNE SP131635</t>
  </si>
  <si>
    <t>UTQ13629</t>
  </si>
  <si>
    <t>UTQ13630</t>
  </si>
  <si>
    <t>UTQ13631</t>
  </si>
  <si>
    <t>BALANZA ANALITICA DENVER</t>
  </si>
  <si>
    <t>DENVER</t>
  </si>
  <si>
    <t>UTQ13632</t>
  </si>
  <si>
    <t>CONDUCTIVIMETROS HANNA 8733 (PORTATIL)</t>
  </si>
  <si>
    <t>HANNA 8733 (PORTATIL)</t>
  </si>
  <si>
    <t>UTQ13633</t>
  </si>
  <si>
    <t>UTQ13634</t>
  </si>
  <si>
    <t>PHMETRO HANNA 8424</t>
  </si>
  <si>
    <t>HANNA 8424</t>
  </si>
  <si>
    <t>UTQ13635</t>
  </si>
  <si>
    <t>UTQ13636</t>
  </si>
  <si>
    <t>UTQ13637</t>
  </si>
  <si>
    <t>KIT PARA DIGERIR 25 MUESTRAS HANNA</t>
  </si>
  <si>
    <t>HANNA</t>
  </si>
  <si>
    <t>UTQ13638</t>
  </si>
  <si>
    <t>MEDIDOR DE PH Y HUMEDAD KELWAY</t>
  </si>
  <si>
    <t>KELWAY</t>
  </si>
  <si>
    <t>UTQ13639</t>
  </si>
  <si>
    <t>UTQ1364</t>
  </si>
  <si>
    <t>SERVIDOR JET DIRECT 300 X HP</t>
  </si>
  <si>
    <t>JET DIRECT 300 X HP</t>
  </si>
  <si>
    <t>UTQ13647</t>
  </si>
  <si>
    <t>ESCRITORIO METALICO 2 CAJONES 1.20X75X75</t>
  </si>
  <si>
    <t>METALICO 2 CAJONES 1.20X75X75</t>
  </si>
  <si>
    <t>UTQ13648</t>
  </si>
  <si>
    <t>UTQ13649</t>
  </si>
  <si>
    <t>UTQ1365</t>
  </si>
  <si>
    <t>ARCHIVERO MADERA 3 GAVETAS</t>
  </si>
  <si>
    <t>MADERA 3 GAVETAS</t>
  </si>
  <si>
    <t>UTQ13650</t>
  </si>
  <si>
    <t>UTQ13651</t>
  </si>
  <si>
    <t>UTQ13652</t>
  </si>
  <si>
    <t>PROGRAMADOR UNIVERSAL P/PIC'S MICROCHIP</t>
  </si>
  <si>
    <t>PROGRAMADOR UNIVERSAL P/PIC'S</t>
  </si>
  <si>
    <t>UTQ13653</t>
  </si>
  <si>
    <t>UTQ13654</t>
  </si>
  <si>
    <t>BOMBA DE FUMIGACION SIN MODELO</t>
  </si>
  <si>
    <t>UTQ13655</t>
  </si>
  <si>
    <t>RELOJ CHECADOR LATHEM</t>
  </si>
  <si>
    <t>CHECADOR LATHEM</t>
  </si>
  <si>
    <t>UTQ13656</t>
  </si>
  <si>
    <t>CONTADORA DE BILLETES</t>
  </si>
  <si>
    <t>DE BILLETES</t>
  </si>
  <si>
    <t>UTQ13657</t>
  </si>
  <si>
    <t>LAMPARA DE EMERGENCIA</t>
  </si>
  <si>
    <t>DE EMERGENCIA</t>
  </si>
  <si>
    <t>UTQ13658</t>
  </si>
  <si>
    <t>UTQ13659</t>
  </si>
  <si>
    <t>UTQ1366</t>
  </si>
  <si>
    <t>UTQ13660</t>
  </si>
  <si>
    <t>VIDEOPROYECTOR NEC NP215</t>
  </si>
  <si>
    <t>NEC NP215</t>
  </si>
  <si>
    <t>UTQ13661</t>
  </si>
  <si>
    <t>UTQ13662</t>
  </si>
  <si>
    <t>MEGAFONO DE HOMBRO CON SIRENA</t>
  </si>
  <si>
    <t>DE HOMBRO CON SIRENA</t>
  </si>
  <si>
    <t>UTQ13663</t>
  </si>
  <si>
    <t>CHASSIS COMPACTDAQ CDAQ 9178</t>
  </si>
  <si>
    <t>COMPACTDAQ CDAQ 9178</t>
  </si>
  <si>
    <t>UTQ13664</t>
  </si>
  <si>
    <t>UTQ13665</t>
  </si>
  <si>
    <t>UTQ13666</t>
  </si>
  <si>
    <t>UTQ13667</t>
  </si>
  <si>
    <t>UTQ13668</t>
  </si>
  <si>
    <t>MODULO DE ENTRADAS ANALOGICA NI 9215</t>
  </si>
  <si>
    <t>ANALOGICA NI 9215</t>
  </si>
  <si>
    <t>UTQ13669</t>
  </si>
  <si>
    <t>UTQ13670</t>
  </si>
  <si>
    <t>UTQ13671</t>
  </si>
  <si>
    <t>UTQ13672</t>
  </si>
  <si>
    <t>UTQ13673</t>
  </si>
  <si>
    <t>MODULO DE SALIDAS ANALOGICAS NI 9263</t>
  </si>
  <si>
    <t>ANALOGICAS NI 9263</t>
  </si>
  <si>
    <t>UTQ13674</t>
  </si>
  <si>
    <t>UTQ13675</t>
  </si>
  <si>
    <t>UTQ13676</t>
  </si>
  <si>
    <t>UTQ13677</t>
  </si>
  <si>
    <t>UTQ13678</t>
  </si>
  <si>
    <t>MODULO DE ENTRADAS DIGITAL NI 9421</t>
  </si>
  <si>
    <t>DIGITAL NI 9421</t>
  </si>
  <si>
    <t>UTQ13679</t>
  </si>
  <si>
    <t>UTQ1368</t>
  </si>
  <si>
    <t>UTQ13680</t>
  </si>
  <si>
    <t>UTQ13681</t>
  </si>
  <si>
    <t>UTQ13682</t>
  </si>
  <si>
    <t>UTQ13683</t>
  </si>
  <si>
    <t>MODULO DE SALIDAS DIGITAL NI 9472</t>
  </si>
  <si>
    <t>DIGITAL NI 9472</t>
  </si>
  <si>
    <t>UTQ13684</t>
  </si>
  <si>
    <t>UTQ13685</t>
  </si>
  <si>
    <t>UTQ13686</t>
  </si>
  <si>
    <t>UTQ13687</t>
  </si>
  <si>
    <t>UTQ13688</t>
  </si>
  <si>
    <t>SOFTWARE Y LICENCIAS NI ACADEMIC SITE LICENSE FALL 2010</t>
  </si>
  <si>
    <t>NI ACADEMIC SITE LICENSE FALL 2010</t>
  </si>
  <si>
    <t>UTQ13689</t>
  </si>
  <si>
    <t>GRABADORA SONY SO7CP</t>
  </si>
  <si>
    <t>SONY SO7CP</t>
  </si>
  <si>
    <t>UTQ1369</t>
  </si>
  <si>
    <t>UTQ13690</t>
  </si>
  <si>
    <t>UTQ13691</t>
  </si>
  <si>
    <t>UTQ13692</t>
  </si>
  <si>
    <t>UTQ13693</t>
  </si>
  <si>
    <t>UTQ13694</t>
  </si>
  <si>
    <t>UTQ13695</t>
  </si>
  <si>
    <t>UTQ13696</t>
  </si>
  <si>
    <t>UTQ13697</t>
  </si>
  <si>
    <t>UTQ13698</t>
  </si>
  <si>
    <t>UTQ13699</t>
  </si>
  <si>
    <t>UTQ137</t>
  </si>
  <si>
    <t>ENFRIADOR DE AGUA PURESA HC-500</t>
  </si>
  <si>
    <t>PURESA HC-500</t>
  </si>
  <si>
    <t>UTQ13700</t>
  </si>
  <si>
    <t>UTQ13701</t>
  </si>
  <si>
    <t>UTQ13702</t>
  </si>
  <si>
    <t>UTQ13703</t>
  </si>
  <si>
    <t>GRABADORA REPORTERA SONY ICD UX200</t>
  </si>
  <si>
    <t>SONY ICD UX200</t>
  </si>
  <si>
    <t>UTQ13704</t>
  </si>
  <si>
    <t>UTQ13705</t>
  </si>
  <si>
    <t>1.50X1.50</t>
  </si>
  <si>
    <t>UTQ13706</t>
  </si>
  <si>
    <t>UTQ13707</t>
  </si>
  <si>
    <t>UTQ13708</t>
  </si>
  <si>
    <t>LLAVE STILSON TRUPER 36"</t>
  </si>
  <si>
    <t>TRUPER 36"</t>
  </si>
  <si>
    <t>UTQ13709</t>
  </si>
  <si>
    <t>MAQUINA DE SOLDAR INFRA MI225</t>
  </si>
  <si>
    <t>INFRA MI225</t>
  </si>
  <si>
    <t>UTQ13710</t>
  </si>
  <si>
    <t>BAFLE STEREN MOD 1595 CON PEDESTAL</t>
  </si>
  <si>
    <t>STEREN MOD 1595 CON PEDESTAL</t>
  </si>
  <si>
    <t>UTQ13711</t>
  </si>
  <si>
    <t>UTQ13712</t>
  </si>
  <si>
    <t>UTQ13713</t>
  </si>
  <si>
    <t>RELOJ ZKSOFTWARE C/HUELLA DIGITAL</t>
  </si>
  <si>
    <t>ZKSOFTWARE C/HUELLA DIGITAL</t>
  </si>
  <si>
    <t>UTQ13718</t>
  </si>
  <si>
    <t>UTQ13719</t>
  </si>
  <si>
    <t>FUENTE DE PODER BRISTALL 127V7AH</t>
  </si>
  <si>
    <t>BRISTALL 127V7AH</t>
  </si>
  <si>
    <t>UTQ1372</t>
  </si>
  <si>
    <t>UTQ13722</t>
  </si>
  <si>
    <t>UTQ13723</t>
  </si>
  <si>
    <t>UTQ13724</t>
  </si>
  <si>
    <t>UTQ13725</t>
  </si>
  <si>
    <t>PLATAFORMA DE MADERA</t>
  </si>
  <si>
    <t>DE MADERA</t>
  </si>
  <si>
    <t>UTQ13726</t>
  </si>
  <si>
    <t>UTQ13727</t>
  </si>
  <si>
    <t>TARJETAS SPARTAN 3E 500K GATES)</t>
  </si>
  <si>
    <t>SPARTAN 3E 500K GATES)</t>
  </si>
  <si>
    <t>UTQ13728</t>
  </si>
  <si>
    <t>UTQ13729</t>
  </si>
  <si>
    <t>UTQ1373</t>
  </si>
  <si>
    <t>UTQ13730</t>
  </si>
  <si>
    <t>UTQ13731</t>
  </si>
  <si>
    <t>UTQ13732</t>
  </si>
  <si>
    <t>UTQ13733</t>
  </si>
  <si>
    <t>MODULO ENCODER SIEMENS 6SE64000EN000AA0</t>
  </si>
  <si>
    <t>SIEMENS 6SE64000EN000AA0</t>
  </si>
  <si>
    <t>UTQ13734</t>
  </si>
  <si>
    <t>FUENTE DE PODER SIEMENS 24V 6EP13321SH51</t>
  </si>
  <si>
    <t>SIEMENS 24V 6EP13321SH51</t>
  </si>
  <si>
    <t>UTQ13735</t>
  </si>
  <si>
    <t>UTQ13736</t>
  </si>
  <si>
    <t>UTQ13737</t>
  </si>
  <si>
    <t>UTQ13738</t>
  </si>
  <si>
    <t>UTQ13739</t>
  </si>
  <si>
    <t>UTQ1374</t>
  </si>
  <si>
    <t>UTQ13740</t>
  </si>
  <si>
    <t>VARIADOR VECTORIAL SIEMENS 6SE64402UC175AA1</t>
  </si>
  <si>
    <t>SIEMENS 6SE64402UC175AA1</t>
  </si>
  <si>
    <t>UTQ13741</t>
  </si>
  <si>
    <t>RECTIFICADOR DE MATRIZ</t>
  </si>
  <si>
    <t>UTQ13742</t>
  </si>
  <si>
    <t>LAP TOP HEWLETT PACKARD 6530</t>
  </si>
  <si>
    <t>HEWLETT PACKARD 6530</t>
  </si>
  <si>
    <t>UTQ13743</t>
  </si>
  <si>
    <t>MEDIDOR DIGITAL MEGOHMETRO BK 308A</t>
  </si>
  <si>
    <t>BK 308A</t>
  </si>
  <si>
    <t>UTQ13744</t>
  </si>
  <si>
    <t>LAP TOP DELL M4500</t>
  </si>
  <si>
    <t>DELL M4500</t>
  </si>
  <si>
    <t>UTQ13745</t>
  </si>
  <si>
    <t>HIDROLAVADORA KARCHER G2600</t>
  </si>
  <si>
    <t>KARCHER G2600</t>
  </si>
  <si>
    <t>NO BREAK APC BR900VA RJ45</t>
  </si>
  <si>
    <t>APC BR900VA RJ45</t>
  </si>
  <si>
    <t>UTQ13747</t>
  </si>
  <si>
    <t>UTQ13748</t>
  </si>
  <si>
    <t>TALADRO DEWLAT C/2 BATERIAS</t>
  </si>
  <si>
    <t>DEWLAT C/2 BATERIAS</t>
  </si>
  <si>
    <t>UTQ13749</t>
  </si>
  <si>
    <t>TRUPER C/MANGUERA</t>
  </si>
  <si>
    <t>UTQ1375</t>
  </si>
  <si>
    <t>UTQ13750</t>
  </si>
  <si>
    <t>DISCO DURO SAMSUNG 1TB</t>
  </si>
  <si>
    <t>SAMSUNG 1TB</t>
  </si>
  <si>
    <t>UTQ13751</t>
  </si>
  <si>
    <t>MONITOR HEWLETT PACARD</t>
  </si>
  <si>
    <t>HEWLETT PACARD</t>
  </si>
  <si>
    <t>UTQ13752</t>
  </si>
  <si>
    <t>CPU HEWLTETT PACKARD P6630LA</t>
  </si>
  <si>
    <t>HEWLTETT PACKARD P6630LA</t>
  </si>
  <si>
    <t>UTQ13753</t>
  </si>
  <si>
    <t>PIZARRON CRISTAL FONDO BLANCO LOGOTIPO 120 X 240</t>
  </si>
  <si>
    <t>CRISTAL FONDO BLANCO</t>
  </si>
  <si>
    <t>UTQ13754</t>
  </si>
  <si>
    <t>UTQ13755</t>
  </si>
  <si>
    <t>UTQ13756</t>
  </si>
  <si>
    <t>UTQ13757</t>
  </si>
  <si>
    <t>LIBRERO 5 REPISAS</t>
  </si>
  <si>
    <t>5 REPISAS</t>
  </si>
  <si>
    <t>UTQ13758</t>
  </si>
  <si>
    <t>UTQ13759</t>
  </si>
  <si>
    <t>UTQ1376</t>
  </si>
  <si>
    <t>UTQ13760</t>
  </si>
  <si>
    <t>MULTIFUNCIONAL HEWLETT PACKAR 8500A</t>
  </si>
  <si>
    <t>HEWLETT PACKAR 8500A</t>
  </si>
  <si>
    <t>UTQ13761</t>
  </si>
  <si>
    <t>DISCO DURO VERBATIM 1TB</t>
  </si>
  <si>
    <t>VERBATIM 1TB</t>
  </si>
  <si>
    <t>UTQ13762</t>
  </si>
  <si>
    <t>LAP TOP MAC</t>
  </si>
  <si>
    <t>UTQ13763</t>
  </si>
  <si>
    <t>MESA MADERA P/COMPUTADORA .80X.35X.68</t>
  </si>
  <si>
    <t>UTQ13764</t>
  </si>
  <si>
    <t>LIBRERO CHERRY 5 ENTREPAÑOS</t>
  </si>
  <si>
    <t>CHERRY 5 ENTREPAÑOS</t>
  </si>
  <si>
    <t>UTQ13765</t>
  </si>
  <si>
    <t>SOFTWARE Y LICENCIAS DESIGN PREMIUM</t>
  </si>
  <si>
    <t>DESIGN PREMIUM</t>
  </si>
  <si>
    <t>UTQ13766</t>
  </si>
  <si>
    <t>UTQ13767</t>
  </si>
  <si>
    <t>VIDEOCAMARA</t>
  </si>
  <si>
    <t>SX20</t>
  </si>
  <si>
    <t>UTQ13768</t>
  </si>
  <si>
    <t>SILLA SECRETARIAL (NEGRA C/RUEDAS)</t>
  </si>
  <si>
    <t>SECRETARIAL (NEGRA C/RUEDAS)</t>
  </si>
  <si>
    <t>UTQ1377</t>
  </si>
  <si>
    <t>UTQ13770</t>
  </si>
  <si>
    <t>CAMARA FOTOGRAFICA SONY 14.2 MEGAPIXELES</t>
  </si>
  <si>
    <t>SONY 14.2 MEGAPIXELES</t>
  </si>
  <si>
    <t>UTQ13771</t>
  </si>
  <si>
    <t>LAP TOP MAC MC374</t>
  </si>
  <si>
    <t>MAC MC374</t>
  </si>
  <si>
    <t>UTQ13772</t>
  </si>
  <si>
    <t>UTQ13773</t>
  </si>
  <si>
    <t>GRABADORA REPORTERA SONY ICD PX82</t>
  </si>
  <si>
    <t>SONY ICD PX82</t>
  </si>
  <si>
    <t>UTQ13774</t>
  </si>
  <si>
    <t>CPU IMAC A1311</t>
  </si>
  <si>
    <t>IMAC A1311</t>
  </si>
  <si>
    <t>UTQ13775</t>
  </si>
  <si>
    <t>PROYECTOR VIEWSONIC PJD5122</t>
  </si>
  <si>
    <t>VIEWSONIC PJD5122</t>
  </si>
  <si>
    <t>UTQ13776</t>
  </si>
  <si>
    <t>SOFTWARE Y LICENCIAS MICROSOFT WINDOWS 7</t>
  </si>
  <si>
    <t>MICROSOFT WINDOWS 7</t>
  </si>
  <si>
    <t>UTQ13777</t>
  </si>
  <si>
    <t>IMPRESORA SAMSUNG ML 1910</t>
  </si>
  <si>
    <t>SAMSUNG ML 1910</t>
  </si>
  <si>
    <t>UTQ13778</t>
  </si>
  <si>
    <t>DISCO DURO ADATA 500GB</t>
  </si>
  <si>
    <t>ADATA 500GB</t>
  </si>
  <si>
    <t>UTQ13779</t>
  </si>
  <si>
    <t>CAMARA FOTOGRAFICA FUJIFILM 10.2 MEGAPIXELES</t>
  </si>
  <si>
    <t>FUJIFILM 10.2 MEGAPIXELES</t>
  </si>
  <si>
    <t>UTQ13780</t>
  </si>
  <si>
    <t>LAP TOP TOSHIBA A665 SP6010M</t>
  </si>
  <si>
    <t>TOSHIBA A665 SP6010M</t>
  </si>
  <si>
    <t>UTQ13781</t>
  </si>
  <si>
    <t>IPAD APPLE 16GB C/CABLE</t>
  </si>
  <si>
    <t>APPLE 16GB C/CABLE</t>
  </si>
  <si>
    <t>UTQ13782</t>
  </si>
  <si>
    <t>CAMARA FOTOGRAFICA SONY 10.1MEGAPIXELX C/MEMORIA STICK 8GB</t>
  </si>
  <si>
    <t>SONY 10.1MEGAPIXELX C/MEMORIA</t>
  </si>
  <si>
    <t>UTQ13783</t>
  </si>
  <si>
    <t>SOFTWARE Y LICENCIAS MICROSOFT OFFICE FOR MAC</t>
  </si>
  <si>
    <t>MICROSOFT OFFICE FOR MAC</t>
  </si>
  <si>
    <t>UTQ13784</t>
  </si>
  <si>
    <t>CAMARA DE VIDEO CANON VIXIA HFR10</t>
  </si>
  <si>
    <t>CANON VIXIA HFR10</t>
  </si>
  <si>
    <t>UTQ13785</t>
  </si>
  <si>
    <t>NO BREAK VICA SMAFRT 2200VA</t>
  </si>
  <si>
    <t>VICA SMAFRT 2200VA</t>
  </si>
  <si>
    <t>UTQ13786</t>
  </si>
  <si>
    <t>PROYECTOR ACETATOS BUHL SIN MODELO</t>
  </si>
  <si>
    <t>ACETATOS BUHL SIN MODELO</t>
  </si>
  <si>
    <t>UTQ13787</t>
  </si>
  <si>
    <t>TELEFONO DIGIPHON</t>
  </si>
  <si>
    <t>DIGIPHON</t>
  </si>
  <si>
    <t>UTQ13788</t>
  </si>
  <si>
    <t>EQUIPO ELECTROMYOGRAP OSCILOSCOPIO</t>
  </si>
  <si>
    <t>EQUIPO ELECTROMYOGRAP OSCI</t>
  </si>
  <si>
    <t>UTQ13789</t>
  </si>
  <si>
    <t>TELEFONO AVAYA 9601</t>
  </si>
  <si>
    <t>AVAYA 9601</t>
  </si>
  <si>
    <t>UTQ1379</t>
  </si>
  <si>
    <t>UTQ13790</t>
  </si>
  <si>
    <t>UTQ13791</t>
  </si>
  <si>
    <t>UTQ13792</t>
  </si>
  <si>
    <t>UTQ13793</t>
  </si>
  <si>
    <t>UTQ13794</t>
  </si>
  <si>
    <t>UTQ13795</t>
  </si>
  <si>
    <t>UTQ13796</t>
  </si>
  <si>
    <t>UTQ13797</t>
  </si>
  <si>
    <t>UTQ13798</t>
  </si>
  <si>
    <t>UTQ138</t>
  </si>
  <si>
    <t>UTQ13800</t>
  </si>
  <si>
    <t>UTQ13801</t>
  </si>
  <si>
    <t>UTQ13802</t>
  </si>
  <si>
    <t>UTQ13803</t>
  </si>
  <si>
    <t>UTQ13804</t>
  </si>
  <si>
    <t>UTQ13805</t>
  </si>
  <si>
    <t>UTQ13806</t>
  </si>
  <si>
    <t>UTQ13807</t>
  </si>
  <si>
    <t>UTQ13808</t>
  </si>
  <si>
    <t>UTQ13809</t>
  </si>
  <si>
    <t>UTQ1381</t>
  </si>
  <si>
    <t>IMPRESORA HEWLETT PACKARD LASERJET 2420N</t>
  </si>
  <si>
    <t>HEWLETT PACKARD LASERJET 2420N</t>
  </si>
  <si>
    <t>UTQ13810</t>
  </si>
  <si>
    <t>UTQ13811</t>
  </si>
  <si>
    <t>UTQ13812</t>
  </si>
  <si>
    <t>UTQ13813</t>
  </si>
  <si>
    <t>UTQ13814</t>
  </si>
  <si>
    <t>UTQ13815</t>
  </si>
  <si>
    <t>UTQ13816</t>
  </si>
  <si>
    <t>UTQ13817</t>
  </si>
  <si>
    <t>UTQ13818</t>
  </si>
  <si>
    <t>UTQ13819</t>
  </si>
  <si>
    <t>UTQ13820</t>
  </si>
  <si>
    <t>UTQ13821</t>
  </si>
  <si>
    <t>UTQ13822</t>
  </si>
  <si>
    <t>UTQ13823</t>
  </si>
  <si>
    <t>UTQ13824</t>
  </si>
  <si>
    <t>UTQ13825</t>
  </si>
  <si>
    <t>UTQ13827</t>
  </si>
  <si>
    <t>UTQ13828</t>
  </si>
  <si>
    <t>UTQ13829</t>
  </si>
  <si>
    <t>UTQ13831</t>
  </si>
  <si>
    <t>UTQ13832</t>
  </si>
  <si>
    <t>UTQ13833</t>
  </si>
  <si>
    <t>UTQ13834</t>
  </si>
  <si>
    <t>UTQ13835</t>
  </si>
  <si>
    <t>UTQ13836</t>
  </si>
  <si>
    <t>UTQ13837</t>
  </si>
  <si>
    <t>UTQ13838</t>
  </si>
  <si>
    <t>UTQ13839</t>
  </si>
  <si>
    <t>UTQ13840</t>
  </si>
  <si>
    <t>UTQ13841</t>
  </si>
  <si>
    <t>UTQ13842</t>
  </si>
  <si>
    <t>UTQ13843</t>
  </si>
  <si>
    <t>UTQ13844</t>
  </si>
  <si>
    <t>UTQ13845</t>
  </si>
  <si>
    <t>UTQ13846</t>
  </si>
  <si>
    <t>UTQ13848</t>
  </si>
  <si>
    <t>UTQ13849</t>
  </si>
  <si>
    <t>UTQ13850</t>
  </si>
  <si>
    <t>UTQ13851</t>
  </si>
  <si>
    <t>UTQ13852</t>
  </si>
  <si>
    <t>UTQ13853</t>
  </si>
  <si>
    <t>UTQ13854</t>
  </si>
  <si>
    <t>UTQ13856</t>
  </si>
  <si>
    <t>UTQ13857</t>
  </si>
  <si>
    <t>UTQ13858</t>
  </si>
  <si>
    <t>UTQ13859</t>
  </si>
  <si>
    <t>UTQ13860</t>
  </si>
  <si>
    <t>UTQ13861</t>
  </si>
  <si>
    <t>UTQ13862</t>
  </si>
  <si>
    <t>UTQ13863</t>
  </si>
  <si>
    <t>UTQ13864</t>
  </si>
  <si>
    <t>UTQ13865</t>
  </si>
  <si>
    <t>UTQ13866</t>
  </si>
  <si>
    <t>UTQ13867</t>
  </si>
  <si>
    <t>UTQ13868</t>
  </si>
  <si>
    <t>UTQ13869</t>
  </si>
  <si>
    <t>UTQ1387</t>
  </si>
  <si>
    <t>LAP TOP HEWLETT PACKARD NX9040</t>
  </si>
  <si>
    <t>HEWLETT PACKARD NX9040</t>
  </si>
  <si>
    <t>UTQ13870</t>
  </si>
  <si>
    <t>UTQ13871</t>
  </si>
  <si>
    <t>UTQ13872</t>
  </si>
  <si>
    <t>UTQ13873</t>
  </si>
  <si>
    <t>UTQ13874</t>
  </si>
  <si>
    <t>UTQ13875</t>
  </si>
  <si>
    <t>UTQ13877</t>
  </si>
  <si>
    <t>UTQ13878</t>
  </si>
  <si>
    <t>UTQ13879</t>
  </si>
  <si>
    <t>UTQ1388</t>
  </si>
  <si>
    <t>UTQ13880</t>
  </si>
  <si>
    <t>UTQ13881</t>
  </si>
  <si>
    <t>UTQ13882</t>
  </si>
  <si>
    <t>UTQ13883</t>
  </si>
  <si>
    <t>UTQ13885</t>
  </si>
  <si>
    <t>UTQ13886</t>
  </si>
  <si>
    <t>UTQ13887</t>
  </si>
  <si>
    <t>UTQ13889</t>
  </si>
  <si>
    <t>UTQ1389</t>
  </si>
  <si>
    <t>UTQ13890</t>
  </si>
  <si>
    <t>UTQ13891</t>
  </si>
  <si>
    <t>UTQ13892</t>
  </si>
  <si>
    <t>UTQ13893</t>
  </si>
  <si>
    <t>UTQ13894</t>
  </si>
  <si>
    <t>UTQ13895</t>
  </si>
  <si>
    <t>UTQ13896</t>
  </si>
  <si>
    <t>UTQ13897</t>
  </si>
  <si>
    <t>UTQ13898</t>
  </si>
  <si>
    <t>UTQ13899</t>
  </si>
  <si>
    <t>UTQ139</t>
  </si>
  <si>
    <t>GRABADORA SONY CFD-5300</t>
  </si>
  <si>
    <t>SONY CFD-5300</t>
  </si>
  <si>
    <t>UTQ1390</t>
  </si>
  <si>
    <t>UTQ13900</t>
  </si>
  <si>
    <t>UTQ13901</t>
  </si>
  <si>
    <t>UTQ13902</t>
  </si>
  <si>
    <t>UTQ13903</t>
  </si>
  <si>
    <t>UTQ13904</t>
  </si>
  <si>
    <t>UTQ13905</t>
  </si>
  <si>
    <t>UTQ13907</t>
  </si>
  <si>
    <t>UTQ13908</t>
  </si>
  <si>
    <t>UTQ13909</t>
  </si>
  <si>
    <t>UTQ1391</t>
  </si>
  <si>
    <t>SUMADORA CASIO SIN MODELO</t>
  </si>
  <si>
    <t>CASIO SIN MODELO</t>
  </si>
  <si>
    <t>UTQ13910</t>
  </si>
  <si>
    <t>UTQ13911</t>
  </si>
  <si>
    <t>UTQ13912</t>
  </si>
  <si>
    <t>UTQ13913</t>
  </si>
  <si>
    <t>UTQ13914</t>
  </si>
  <si>
    <t>UTQ13915</t>
  </si>
  <si>
    <t>TELEFONO</t>
  </si>
  <si>
    <t>9601</t>
  </si>
  <si>
    <t>UTQ13916</t>
  </si>
  <si>
    <t>UTQ13917</t>
  </si>
  <si>
    <t>UTQ13918</t>
  </si>
  <si>
    <t>UTQ13919</t>
  </si>
  <si>
    <t>UTQ1392</t>
  </si>
  <si>
    <t>UTQ13920</t>
  </si>
  <si>
    <t>UTQ13921</t>
  </si>
  <si>
    <t>UTQ13922</t>
  </si>
  <si>
    <t>UTQ13923</t>
  </si>
  <si>
    <t>UTQ13924</t>
  </si>
  <si>
    <t>UTQ13925</t>
  </si>
  <si>
    <t>UTQ13926</t>
  </si>
  <si>
    <t>UTQ13927</t>
  </si>
  <si>
    <t>UTQ13928</t>
  </si>
  <si>
    <t>UTQ13929</t>
  </si>
  <si>
    <t>UTQ13930</t>
  </si>
  <si>
    <t>UTQ13932</t>
  </si>
  <si>
    <t>UTQ13933</t>
  </si>
  <si>
    <t>UTQ13934</t>
  </si>
  <si>
    <t>UTQ13935</t>
  </si>
  <si>
    <t>UTQ13936</t>
  </si>
  <si>
    <t>UTQ13937</t>
  </si>
  <si>
    <t>UTQ13938</t>
  </si>
  <si>
    <t>UTQ13939</t>
  </si>
  <si>
    <t>ADAPTADOR E1 BOX (BLACK BOX) G.703 75-120 ADAPTE</t>
  </si>
  <si>
    <t>E1 BOX (BLACK BOX) G.703 75-120 ADAPTE</t>
  </si>
  <si>
    <t>UTQ1394</t>
  </si>
  <si>
    <t>UTQ13940</t>
  </si>
  <si>
    <t>UTQ13941</t>
  </si>
  <si>
    <t>SERVIDOR IBM CON 5RAID</t>
  </si>
  <si>
    <t>IBM CON 5RAID</t>
  </si>
  <si>
    <t>UTQ13942</t>
  </si>
  <si>
    <t>UTQ13943</t>
  </si>
  <si>
    <t>SERVIDOR AVAYA G450 INCLUYE 1 TARJETA MM710B E1/T1 MEDIA</t>
  </si>
  <si>
    <t>AVAYA G450</t>
  </si>
  <si>
    <t>UTQ13944</t>
  </si>
  <si>
    <t>SERVIDOR AVAYA G450 CON 1 TARJETA MM710B E1/T1; UNA TARJETA S8300</t>
  </si>
  <si>
    <t>AVAYA G450 1 TARJETA MM710B</t>
  </si>
  <si>
    <t>UTQ13945</t>
  </si>
  <si>
    <t>TELEFONO AVAYA 9630G</t>
  </si>
  <si>
    <t>AVAYA 9630G</t>
  </si>
  <si>
    <t>UTQ13946</t>
  </si>
  <si>
    <t>UTQ13947</t>
  </si>
  <si>
    <t>UTQ13948</t>
  </si>
  <si>
    <t>9630G</t>
  </si>
  <si>
    <t>UTQ13949</t>
  </si>
  <si>
    <t>UTQ1395</t>
  </si>
  <si>
    <t>UTQ13953</t>
  </si>
  <si>
    <t>SWITCH CISCO SWR 20 24P K9 NA</t>
  </si>
  <si>
    <t>CISCO SWR 20 24P K9 NA</t>
  </si>
  <si>
    <t>UTQ13954</t>
  </si>
  <si>
    <t>AUDIOCODES ANALOGICO MEDIA PACK 112</t>
  </si>
  <si>
    <t>ANALOGICO MEDIA PACK 112</t>
  </si>
  <si>
    <t>UTQ13955</t>
  </si>
  <si>
    <t>UTQ13956</t>
  </si>
  <si>
    <t>UTQ13957</t>
  </si>
  <si>
    <t>UTQ13958</t>
  </si>
  <si>
    <t>UTQ13959</t>
  </si>
  <si>
    <t>UTQ1396</t>
  </si>
  <si>
    <t>UTQ13960</t>
  </si>
  <si>
    <t>UTQ13961</t>
  </si>
  <si>
    <t>UTQ13962</t>
  </si>
  <si>
    <t>UTQ13963</t>
  </si>
  <si>
    <t>UTQ13964</t>
  </si>
  <si>
    <t>SERVIDOR IBM CON 2RAID</t>
  </si>
  <si>
    <t>IBM CON 2RAID</t>
  </si>
  <si>
    <t>UTQ13965</t>
  </si>
  <si>
    <t>UTQ13966</t>
  </si>
  <si>
    <t>SOFTWARE Y LICENCIAS AVAYA AURATM R6 STD ED 200 USER BNDL</t>
  </si>
  <si>
    <t>AVAYA AURATM R6 STD ED 200 USER BNDL</t>
  </si>
  <si>
    <t>UTQ13967</t>
  </si>
  <si>
    <t>CD/DVD ROM DRIVE CD/DVD ROM DRIVE</t>
  </si>
  <si>
    <t>CD/DVD ROM DRIVE</t>
  </si>
  <si>
    <t>UTQ13969</t>
  </si>
  <si>
    <t>GABINETE APC NETSHELTER SX 42U 600MM WIDE X 1070MM</t>
  </si>
  <si>
    <t>APC NETSHELTER SX 42U 600MM</t>
  </si>
  <si>
    <t>UTQ1397</t>
  </si>
  <si>
    <t>UTQ13970</t>
  </si>
  <si>
    <t>IMPRESORA ZEBRA P430I</t>
  </si>
  <si>
    <t>ZEBRA P430I</t>
  </si>
  <si>
    <t>UTQ13972</t>
  </si>
  <si>
    <t>5820T 6875 INTEL CI5 4G</t>
  </si>
  <si>
    <t>UTQ13973</t>
  </si>
  <si>
    <t>SWITCH CISCO SRW248G4P-K9-NA</t>
  </si>
  <si>
    <t>CISCO SRW248G4P-K9-NA</t>
  </si>
  <si>
    <t>UTQ13975</t>
  </si>
  <si>
    <t>SILLON PIEL EJECUTIVO</t>
  </si>
  <si>
    <t>PIEL EJECUTIVO</t>
  </si>
  <si>
    <t>UTQ13976</t>
  </si>
  <si>
    <t>TALADRO CHICAGO PNEUMATIC CP879</t>
  </si>
  <si>
    <t>CHICAGO PNEUMATIC CP879</t>
  </si>
  <si>
    <t>UTQ13977</t>
  </si>
  <si>
    <t>GPS GARMIN DAKOTA 10</t>
  </si>
  <si>
    <t>GARMIN DAKOTA 10</t>
  </si>
  <si>
    <t>UTQ13978</t>
  </si>
  <si>
    <t>IPAD APPLE 32GB</t>
  </si>
  <si>
    <t>APPLE 32GB</t>
  </si>
  <si>
    <t>UTQ13979</t>
  </si>
  <si>
    <t>CAJA SENTRY SAFE FUERTE VS INCENDIO .45X.41X.44</t>
  </si>
  <si>
    <t>SENTRY SAFE FUERTE VS INCENDIO</t>
  </si>
  <si>
    <t>UTQ1398</t>
  </si>
  <si>
    <t>UTQ13980</t>
  </si>
  <si>
    <t>IPHONE APPLE IPHONE 4 32GB 3G</t>
  </si>
  <si>
    <t>APPLE IPHONE 4 32GB 3G</t>
  </si>
  <si>
    <t>UTQ13982</t>
  </si>
  <si>
    <t>CAMARA FOTOGRAFICA PANASONIC DMC FH5 16.1MP S/MEMORIA C/CARGADO Y CALBES</t>
  </si>
  <si>
    <t>PANASONIC DMC FH5 16.1MP S/MEMORIA</t>
  </si>
  <si>
    <t>UTQ13983</t>
  </si>
  <si>
    <t>MULTIFUNCIONAL CANNON PIXMA MP280</t>
  </si>
  <si>
    <t>CANNON PIXMA MP280</t>
  </si>
  <si>
    <t>UTQ13984</t>
  </si>
  <si>
    <t>PROYECTOR EPSON POWER LITE MOD. H3669A C/CONTROL Y CABLES</t>
  </si>
  <si>
    <t>EPSON POWER LITE MOD. H3669A</t>
  </si>
  <si>
    <t>UTQ13985</t>
  </si>
  <si>
    <t>DISCO DURO WESTERN DIGITAL 1 TB</t>
  </si>
  <si>
    <t>WESTERN DIGITAL 1 TB</t>
  </si>
  <si>
    <t>UTQ13986</t>
  </si>
  <si>
    <t>UTQ13987</t>
  </si>
  <si>
    <t>UTQ13988</t>
  </si>
  <si>
    <t>VENTILADOR LASKO DE TORRE 96.5CM ALTURA</t>
  </si>
  <si>
    <t>LASKO DE TORRE 96.5CM ALTURA</t>
  </si>
  <si>
    <t>UTQ13989</t>
  </si>
  <si>
    <t>CAJA SNTRY SAFE FUERTE MODELO X125 MEDIDA.27X.43X.37</t>
  </si>
  <si>
    <t>SNTRY SAFE FUERTE MODELO X125</t>
  </si>
  <si>
    <t>UTQ1399</t>
  </si>
  <si>
    <t>MESA MESA ESQUINERA ME3624</t>
  </si>
  <si>
    <t>MESA ESQUINERA ME3624</t>
  </si>
  <si>
    <t>UTQ13990</t>
  </si>
  <si>
    <t>ENFRIADOR DE AGUA MABE EM01PB</t>
  </si>
  <si>
    <t>MABE EM01PB</t>
  </si>
  <si>
    <t>UTQ13991</t>
  </si>
  <si>
    <t>IMAC APPLE MODELO A1311 MC309E/A 2.5QC/2X2GB/500GB/6750M SPA</t>
  </si>
  <si>
    <t>APPLE MODELO A1311 MC309E</t>
  </si>
  <si>
    <t>UTQ13992</t>
  </si>
  <si>
    <t>UTQ13993</t>
  </si>
  <si>
    <t>UTQ13994</t>
  </si>
  <si>
    <t>UTQ13995</t>
  </si>
  <si>
    <t>UTQ13996</t>
  </si>
  <si>
    <t>UTQ13997</t>
  </si>
  <si>
    <t>UTQ13998</t>
  </si>
  <si>
    <t>UTQ13999</t>
  </si>
  <si>
    <t>UTQ14</t>
  </si>
  <si>
    <t>UTQ1400</t>
  </si>
  <si>
    <t>SILLON TELA EJECUTIVO C/RUEDAS S/BRAZO</t>
  </si>
  <si>
    <t>TELA EJECUTIVO C/RUEDAS S/BRAZO</t>
  </si>
  <si>
    <t>UTQ14000</t>
  </si>
  <si>
    <t>UTQ14001</t>
  </si>
  <si>
    <t>UTQ14002</t>
  </si>
  <si>
    <t>UTQ14003</t>
  </si>
  <si>
    <t>UTQ14004</t>
  </si>
  <si>
    <t>UTQ14005</t>
  </si>
  <si>
    <t>UTQ14006</t>
  </si>
  <si>
    <t>UTQ14007</t>
  </si>
  <si>
    <t>UTQ14008</t>
  </si>
  <si>
    <t>UTQ14009</t>
  </si>
  <si>
    <t>UTQ14010</t>
  </si>
  <si>
    <t>UTQ14011</t>
  </si>
  <si>
    <t>UTQ14012</t>
  </si>
  <si>
    <t>UTQ14013</t>
  </si>
  <si>
    <t>UTQ14014</t>
  </si>
  <si>
    <t>UTQ14015</t>
  </si>
  <si>
    <t>UTQ14016</t>
  </si>
  <si>
    <t>UTQ14017</t>
  </si>
  <si>
    <t>UTQ14018</t>
  </si>
  <si>
    <t>UTQ14019</t>
  </si>
  <si>
    <t>UTQ1402</t>
  </si>
  <si>
    <t>BOTE CENICERO PAPELERO</t>
  </si>
  <si>
    <t>CENICERO PAPELERO</t>
  </si>
  <si>
    <t>UTQ14020</t>
  </si>
  <si>
    <t>UTQ14021</t>
  </si>
  <si>
    <t>MOUSE APPLE A1296 3VDC</t>
  </si>
  <si>
    <t>APPLE A1296 3VDC</t>
  </si>
  <si>
    <t>UTQ14022</t>
  </si>
  <si>
    <t>TECLADO APPLE A1314</t>
  </si>
  <si>
    <t>APPLE A1314</t>
  </si>
  <si>
    <t>UTQ14023</t>
  </si>
  <si>
    <t>UTQ14024</t>
  </si>
  <si>
    <t>UTQ14025</t>
  </si>
  <si>
    <t>UTQ14026</t>
  </si>
  <si>
    <t>UTQ14027</t>
  </si>
  <si>
    <t>UTQ14028</t>
  </si>
  <si>
    <t>UTQ14029</t>
  </si>
  <si>
    <t>UTQ1403</t>
  </si>
  <si>
    <t>UTQ14030</t>
  </si>
  <si>
    <t>UTQ14031</t>
  </si>
  <si>
    <t>UTQ14032</t>
  </si>
  <si>
    <t>UTQ14033</t>
  </si>
  <si>
    <t>UTQ14034</t>
  </si>
  <si>
    <t>UTQ14035</t>
  </si>
  <si>
    <t>A1314</t>
  </si>
  <si>
    <t>UTQ14036</t>
  </si>
  <si>
    <t>A1296 3VDC</t>
  </si>
  <si>
    <t>UTQ14037</t>
  </si>
  <si>
    <t>UTQ14038</t>
  </si>
  <si>
    <t>UTQ14039</t>
  </si>
  <si>
    <t>UTQ14040</t>
  </si>
  <si>
    <t>UTQ14041</t>
  </si>
  <si>
    <t>UTQ14042</t>
  </si>
  <si>
    <t>UTQ14043</t>
  </si>
  <si>
    <t>UTQ14044</t>
  </si>
  <si>
    <t>UTQ14045</t>
  </si>
  <si>
    <t>UTQ14046</t>
  </si>
  <si>
    <t>UTQ14047</t>
  </si>
  <si>
    <t>UTQ14048</t>
  </si>
  <si>
    <t>UTQ14049</t>
  </si>
  <si>
    <t>UTQ14050</t>
  </si>
  <si>
    <t>UTQ14051</t>
  </si>
  <si>
    <t>UTQ14052</t>
  </si>
  <si>
    <t>UTQ14053</t>
  </si>
  <si>
    <t>UTQ14054</t>
  </si>
  <si>
    <t>UTQ14055</t>
  </si>
  <si>
    <t>UTQ14056</t>
  </si>
  <si>
    <t>UTQ14057</t>
  </si>
  <si>
    <t>UTQ14058</t>
  </si>
  <si>
    <t>UTQ14059</t>
  </si>
  <si>
    <t>UTQ14060</t>
  </si>
  <si>
    <t>UTQ14061</t>
  </si>
  <si>
    <t>UTQ14062</t>
  </si>
  <si>
    <t>UTQ14063</t>
  </si>
  <si>
    <t>UTQ14064</t>
  </si>
  <si>
    <t>UTQ14065</t>
  </si>
  <si>
    <t>UTQ14066</t>
  </si>
  <si>
    <t>UTQ14067</t>
  </si>
  <si>
    <t>UTQ14068</t>
  </si>
  <si>
    <t>UTQ14069</t>
  </si>
  <si>
    <t>UTQ1407</t>
  </si>
  <si>
    <t>NO BREAK PC 600 UPS/REG 600VA/300W</t>
  </si>
  <si>
    <t>PC 600 UPS/REG 600VA/300W</t>
  </si>
  <si>
    <t>UTQ14070</t>
  </si>
  <si>
    <t>UTQ14071</t>
  </si>
  <si>
    <t>UTQ14072</t>
  </si>
  <si>
    <t>UTQ14073</t>
  </si>
  <si>
    <t>UTQ14074</t>
  </si>
  <si>
    <t>UTQ14075</t>
  </si>
  <si>
    <t>UTQ14076</t>
  </si>
  <si>
    <t>UTQ14077</t>
  </si>
  <si>
    <t>UTQ14078</t>
  </si>
  <si>
    <t>UTQ14079</t>
  </si>
  <si>
    <t>UTQ1408</t>
  </si>
  <si>
    <t>TRIPIE SKU TRIPIE P/CYBERSHOT Y HANDYCAM ASON80</t>
  </si>
  <si>
    <t>SKU TRIPIE P/CYBERSHOT Y HANDYCAM</t>
  </si>
  <si>
    <t>UTQ14080</t>
  </si>
  <si>
    <t>UTQ14081</t>
  </si>
  <si>
    <t>TABLETA DIGITALIZADORA BAMBOO CTH460</t>
  </si>
  <si>
    <t>BAMBOO CTH460</t>
  </si>
  <si>
    <t>UTQ14082</t>
  </si>
  <si>
    <t>IMAC APPLE MODELO A1312 3.20GHZ;4MB DCACHE;INTELCOREI3A;4GB MEMORIA SDRA</t>
  </si>
  <si>
    <t>APPLE MODELO A1312 3.20GHZ;4MB</t>
  </si>
  <si>
    <t>UTQ14083</t>
  </si>
  <si>
    <t>UTQ14084</t>
  </si>
  <si>
    <t>UTQ14085</t>
  </si>
  <si>
    <t>UTQ14086</t>
  </si>
  <si>
    <t>CAMARA FOTOGRAFICA 15.1MPX LENTE 18-55MM. MEMORIA SD2</t>
  </si>
  <si>
    <t>15.1MPX LENTE 18-55MM</t>
  </si>
  <si>
    <t>UTQ14088</t>
  </si>
  <si>
    <t>PROYECTOR SAMSUNG P410M C/CONTROL Y CABLES</t>
  </si>
  <si>
    <t>SAMSUNG P410M C/CONTROL Y CABLES</t>
  </si>
  <si>
    <t>UTQ14089</t>
  </si>
  <si>
    <t>CAMARA FOTOGRAFICA SAMSUNG ES28 ZZBASMX 12MPX 5X C/CABLE USB</t>
  </si>
  <si>
    <t>SAMSUNG ES28 ZZBASMX 12MPX 5X</t>
  </si>
  <si>
    <t>UTQ1409</t>
  </si>
  <si>
    <t>UTQ14090</t>
  </si>
  <si>
    <t>SCANER HEWLETT PACKARD SCANJET G2710 CON CARGADOR, CABLE LUZ , CABLE USB</t>
  </si>
  <si>
    <t>HP SCANJET G2710</t>
  </si>
  <si>
    <t>UTQ14091</t>
  </si>
  <si>
    <t>IMPRESORA HEWLETT PACKARD LASER JET P1102W</t>
  </si>
  <si>
    <t>LASER JET P1102W</t>
  </si>
  <si>
    <t>UTQ14092</t>
  </si>
  <si>
    <t>SCANER CANON CANOSCAN LIDE 700F</t>
  </si>
  <si>
    <t>CANON CANOSCAN LIDE 700F</t>
  </si>
  <si>
    <t>UTQ14093</t>
  </si>
  <si>
    <t>BLU RAY SONY BDP S370</t>
  </si>
  <si>
    <t>SONY BDP S370</t>
  </si>
  <si>
    <t>UTQ14094</t>
  </si>
  <si>
    <t>TELEVISION SONY KDL 32BX32</t>
  </si>
  <si>
    <t>SONY KDL 32BX32</t>
  </si>
  <si>
    <t>UTQ14095</t>
  </si>
  <si>
    <t>TURBIDIMETRO HACH 2100Q</t>
  </si>
  <si>
    <t>HACH 2100Q</t>
  </si>
  <si>
    <t>UTQ14096</t>
  </si>
  <si>
    <t>FOTOTACOMETRO DIGITAL LUTRON DT2234B</t>
  </si>
  <si>
    <t>LUTRON DT2234B</t>
  </si>
  <si>
    <t>UTQ14097</t>
  </si>
  <si>
    <t>TELEFONO STEREN 2490</t>
  </si>
  <si>
    <t>STEREN 2490</t>
  </si>
  <si>
    <t>UTQ14098</t>
  </si>
  <si>
    <t>SOFTWARE PROGRAMA CONTA FACIL SERIE 27E10A/RC2049</t>
  </si>
  <si>
    <t>PROGRAMA CONTA FACIL SERIE</t>
  </si>
  <si>
    <t>UTQ14099</t>
  </si>
  <si>
    <t>UTQ141</t>
  </si>
  <si>
    <t>UTQ1410</t>
  </si>
  <si>
    <t>UTQ14100</t>
  </si>
  <si>
    <t>HIGROTERMOGRAFO TERMOTRAKCER</t>
  </si>
  <si>
    <t>TERMOTRAKCER</t>
  </si>
  <si>
    <t>UTQ14101</t>
  </si>
  <si>
    <t>UTQ14102</t>
  </si>
  <si>
    <t>UTQ14103</t>
  </si>
  <si>
    <t>UTQ14104</t>
  </si>
  <si>
    <t>UTQ14105</t>
  </si>
  <si>
    <t>UTQ14106</t>
  </si>
  <si>
    <t>SOFTWARE THERMOTRACKER PRO VERSION 2.1</t>
  </si>
  <si>
    <t>THERMOTRACKER PRO VERSION</t>
  </si>
  <si>
    <t>UTQ14107</t>
  </si>
  <si>
    <t>SOFTWARE IBM SPSS STATITICS BASE CON DOBLE USB</t>
  </si>
  <si>
    <t>IBM SPSS STATITICS BASE CON</t>
  </si>
  <si>
    <t>UTQ14108</t>
  </si>
  <si>
    <t>UTQ14109</t>
  </si>
  <si>
    <t>UTQ1411</t>
  </si>
  <si>
    <t>CAMARA FOTOGRAFICA WEBCAM USB FUNCAM II C/AUDIO</t>
  </si>
  <si>
    <t>WEBCAM USB FUNCAM II C/AUDIO</t>
  </si>
  <si>
    <t>UTQ14110</t>
  </si>
  <si>
    <t>SILLA GERENCIAL (TELA CON BRAZOS Y RUEDAS)</t>
  </si>
  <si>
    <t>GERENCIAL (TELA CON BRAZOS</t>
  </si>
  <si>
    <t>UTQ14111</t>
  </si>
  <si>
    <t>EXTINGUIDOR 6 LTS COLD FIRE XT</t>
  </si>
  <si>
    <t>6 LTS COLD FIRE XT</t>
  </si>
  <si>
    <t>UTQ14112</t>
  </si>
  <si>
    <t>PANTALLA COLGANTE REDLEAF ELECTRICA 2.05X1.52</t>
  </si>
  <si>
    <t>REDLEAF ELECTRICA 2.05X1.52</t>
  </si>
  <si>
    <t>UTQ14113</t>
  </si>
  <si>
    <t>PALANCA DE REALCE USO RUDO</t>
  </si>
  <si>
    <t>DE REALCE USO RUDO</t>
  </si>
  <si>
    <t>UTQ14114</t>
  </si>
  <si>
    <t>CAMARA FOTOGRAFICA NIKON P500 12.1 MEGAPIXELES 36X ZOOM C/MEMORIA</t>
  </si>
  <si>
    <t>NIKON P500 12.1 MEGAPIXELES 36X</t>
  </si>
  <si>
    <t>UTQ14115</t>
  </si>
  <si>
    <t>PROBOOK 4530S INTEL CORE 15 A 2.30GHZ</t>
  </si>
  <si>
    <t>UTQ14116</t>
  </si>
  <si>
    <t>SCANER EPSON PERFECTION 4490 PHOTO</t>
  </si>
  <si>
    <t>EPSON PERFECTION 4490 PHOTO</t>
  </si>
  <si>
    <t>UTQ14118</t>
  </si>
  <si>
    <t>LAP TOP HEWLETT PACKARD 435 AMD ATHLON P360 A 2300 MHZ 2GB RAM DD300GB DVD</t>
  </si>
  <si>
    <t>HP 435 AMD ATHLON P360 A 2300 MHZ 2GB</t>
  </si>
  <si>
    <t>UTQ14119</t>
  </si>
  <si>
    <t>UTQ1412</t>
  </si>
  <si>
    <t>CAÑON INFOCUS SIN MODELO</t>
  </si>
  <si>
    <t>INFOCUS SIN MODELO</t>
  </si>
  <si>
    <t>UTQ14120</t>
  </si>
  <si>
    <t>BAFLE JBL EON 515 XT</t>
  </si>
  <si>
    <t>JBL EON 515 XT</t>
  </si>
  <si>
    <t>UTQ14121</t>
  </si>
  <si>
    <t>UTQ14122</t>
  </si>
  <si>
    <t>MINICOMPONENTE SONY GENEZI FST GTKLI</t>
  </si>
  <si>
    <t>SONY GENEZI FST GTKLI</t>
  </si>
  <si>
    <t>UTQ14127</t>
  </si>
  <si>
    <t>MOTOCICLETA YAMAHA GRIZZLY 450CC CC 4X4</t>
  </si>
  <si>
    <t>YAMAHA GRIZZLY 450CC CC 4X4</t>
  </si>
  <si>
    <t>UTQ14128</t>
  </si>
  <si>
    <t>CAMIONETA CHEVROLET CTI5643 COLORADO DOBLE CABINA4X4</t>
  </si>
  <si>
    <t>CHEVROLET CTI5643</t>
  </si>
  <si>
    <t>UTQ14129</t>
  </si>
  <si>
    <t>MEZCLADORA YAMAHA MG124CX</t>
  </si>
  <si>
    <t>YAMAHA MG124CX</t>
  </si>
  <si>
    <t>UTQ1413</t>
  </si>
  <si>
    <t>TURNO MATIC</t>
  </si>
  <si>
    <t>PANTALLA DESP. ROLLOS</t>
  </si>
  <si>
    <t>UTQ14130</t>
  </si>
  <si>
    <t>UTQ14131</t>
  </si>
  <si>
    <t>UTQ14132</t>
  </si>
  <si>
    <t>UTQ14133</t>
  </si>
  <si>
    <t>BOMBA P/TRANSFORMAR LIQUIDOS KNG 5 NF300KT18S</t>
  </si>
  <si>
    <t>KNG 5 NF300KT18S</t>
  </si>
  <si>
    <t>UTQ14134</t>
  </si>
  <si>
    <t>IMPRESORA BRADY BMP21</t>
  </si>
  <si>
    <t>BRADY BMP21</t>
  </si>
  <si>
    <t>UTQ14135</t>
  </si>
  <si>
    <t>SWITCH CISCO SGE2010P 48PTOS</t>
  </si>
  <si>
    <t>CISCO SGE2010P 48PTOS</t>
  </si>
  <si>
    <t>UTQ14139</t>
  </si>
  <si>
    <t>UTQ1414</t>
  </si>
  <si>
    <t>TURNO MATIC PANTALLA DESP. ROLLOS</t>
  </si>
  <si>
    <t>UTQ14140</t>
  </si>
  <si>
    <t>UTQ14141</t>
  </si>
  <si>
    <t>LENTE CANNON EF 50M F/2</t>
  </si>
  <si>
    <t>EF 50M F/2</t>
  </si>
  <si>
    <t>UTQ14144</t>
  </si>
  <si>
    <t>PROYECTOR VIEWSONIC PJD5123 C/CONTROL Y CABLES</t>
  </si>
  <si>
    <t>UTQ14145</t>
  </si>
  <si>
    <t>ELIMINADOR DE VOLTAJE PARA LAP TOP</t>
  </si>
  <si>
    <t>PARA LAP TOP</t>
  </si>
  <si>
    <t>UTQ14147</t>
  </si>
  <si>
    <t>PROYECTOR EPSON POWERLITE 1760W C/CONTROL Y CABLES</t>
  </si>
  <si>
    <t>EPSON POWERLITE 1760W</t>
  </si>
  <si>
    <t>UTQ14148</t>
  </si>
  <si>
    <t>UTQ1415</t>
  </si>
  <si>
    <t>LAP TOP TOSHIBA A40 SP/270</t>
  </si>
  <si>
    <t>TOSHIBA A40 SP/270</t>
  </si>
  <si>
    <t>UTQ14151</t>
  </si>
  <si>
    <t>LAP TOP MAC BOOKPRO 2X2 GB 320HD</t>
  </si>
  <si>
    <t>MAC BOOKPRO 2X2 GB 320HD</t>
  </si>
  <si>
    <t>UTQ1416</t>
  </si>
  <si>
    <t>MONITOR AMPTRON 17" TFT-LCD</t>
  </si>
  <si>
    <t>AMPTRON 17" TFT-LCD</t>
  </si>
  <si>
    <t>UTQ14176</t>
  </si>
  <si>
    <t>EXTENSION DE ASIENTO PARA MOTOCICLETA</t>
  </si>
  <si>
    <t>PARA MOTOCICLETA</t>
  </si>
  <si>
    <t>UTQ14177</t>
  </si>
  <si>
    <t>HORNO DE MICROONDAS PANASONIC SD698RTH</t>
  </si>
  <si>
    <t>PANASONIC SD698RTH</t>
  </si>
  <si>
    <t>UTQ14178</t>
  </si>
  <si>
    <t>UTQ14179</t>
  </si>
  <si>
    <t>CASCO CROSS M606 VCAN</t>
  </si>
  <si>
    <t>CROSS M606 VCAN</t>
  </si>
  <si>
    <t>UTQ1418</t>
  </si>
  <si>
    <t>CAMARA WEB CREATIVE /USB LIVE MOTION/SENSOR CCD DE 640X480</t>
  </si>
  <si>
    <t>CREATIVE /USB LIVE MOTION/SENSOR CCD</t>
  </si>
  <si>
    <t>UTQ14180</t>
  </si>
  <si>
    <t>UTQ14181</t>
  </si>
  <si>
    <t>PANTALLA PLANA PHILIPS LCD MODELO 40PFL3706/F7</t>
  </si>
  <si>
    <t>PHILIPS LCD MODELO 40PFL3</t>
  </si>
  <si>
    <t>UTQ14182</t>
  </si>
  <si>
    <t>PLATILLOS ZILDJIAN DIAMETRO DE 18"</t>
  </si>
  <si>
    <t>ZILDJIAN DIAMETRO DE 18"</t>
  </si>
  <si>
    <t>UTQ14183</t>
  </si>
  <si>
    <t>Z570</t>
  </si>
  <si>
    <t>UTQ1419</t>
  </si>
  <si>
    <t>UTQ14195</t>
  </si>
  <si>
    <t>MARTILLO OPOWER DRIVE 2LB CRAFTSMAN</t>
  </si>
  <si>
    <t>OPOWER DRIVE 2LB CRAFTSMAN</t>
  </si>
  <si>
    <t>UTQ14196</t>
  </si>
  <si>
    <t>ESCALERA DE TIJERA PLEGABLE CUPRUM 6 ESCALONES</t>
  </si>
  <si>
    <t>ESCALERA DE TIJERA PLEGABLE CUPR</t>
  </si>
  <si>
    <t>UTQ14197</t>
  </si>
  <si>
    <t>CONTROLADOR MASTER DMX CON DIAL ACME ACM-CA-1612W</t>
  </si>
  <si>
    <t>ACME ACM-CA-1612W</t>
  </si>
  <si>
    <t>UTQ14198</t>
  </si>
  <si>
    <t>INTL STYLE DELUXE COMM TROY OLYMPIC CURL BAR CHORME</t>
  </si>
  <si>
    <t>TROY OLYMPIC CURL BAR CHORME</t>
  </si>
  <si>
    <t>UTQ14199</t>
  </si>
  <si>
    <t>LAP TOP HEWLETT PACKARD 4530S</t>
  </si>
  <si>
    <t>HEWLETT PACKARD 4530S</t>
  </si>
  <si>
    <t>UTQ142</t>
  </si>
  <si>
    <t>MESA MADERA CAOBA PARA COMPUTADORA</t>
  </si>
  <si>
    <t>MADERA CAOBA PARA COMPUTADORA</t>
  </si>
  <si>
    <t>UTQ1420</t>
  </si>
  <si>
    <t>HORNO DE MICROONDAS PANASONIC SIN MODELO</t>
  </si>
  <si>
    <t>UTQ14200</t>
  </si>
  <si>
    <t>CRONOMETRO JUNSO</t>
  </si>
  <si>
    <t>JUNSO</t>
  </si>
  <si>
    <t>UTQ14201</t>
  </si>
  <si>
    <t>SCANER</t>
  </si>
  <si>
    <t>G3110</t>
  </si>
  <si>
    <t>UTQ14202</t>
  </si>
  <si>
    <t>PATENTE APARATO VIA HIDROGENO A MOTORES DE</t>
  </si>
  <si>
    <t>APARATO VIA HIDROGENO A MOT</t>
  </si>
  <si>
    <t>UTQ14203</t>
  </si>
  <si>
    <t>GRABADORA REPORTERA PANASONIC RRUS571 CON CABLE USB</t>
  </si>
  <si>
    <t>PANASONIC RRUS571 CON</t>
  </si>
  <si>
    <t>UTQ14204</t>
  </si>
  <si>
    <t>PANASONIC RRUS571 CON CABLE USB</t>
  </si>
  <si>
    <t>UTQ14205</t>
  </si>
  <si>
    <t>BAT LOUSVILLE MADERA NUM 34</t>
  </si>
  <si>
    <t>LOUSVILLE MADERA NUM 34</t>
  </si>
  <si>
    <t>UTQ14206</t>
  </si>
  <si>
    <t>UTQ14207</t>
  </si>
  <si>
    <t>UTQ14208</t>
  </si>
  <si>
    <t>UTQ14209</t>
  </si>
  <si>
    <t>BAT LOUSVILLE ALUMINIO NUM 34</t>
  </si>
  <si>
    <t>LOUSVILLE ALUMINIO NUM 34</t>
  </si>
  <si>
    <t>UTQ1421</t>
  </si>
  <si>
    <t>SWITCH CNET 8 PTOS. 10/100</t>
  </si>
  <si>
    <t>CNET 8 PTOS. 10/100</t>
  </si>
  <si>
    <t>UTQ14212</t>
  </si>
  <si>
    <t>EXTENSION DE SUPERFICIE PARA VEHICULO PARA PICK UP A</t>
  </si>
  <si>
    <t>PARA PICK UP A</t>
  </si>
  <si>
    <t>UTQ14215</t>
  </si>
  <si>
    <t>OSCILOSCOPIO ATTEN ADS1022C</t>
  </si>
  <si>
    <t>ATTEN ADS1022C</t>
  </si>
  <si>
    <t>UTQ14217</t>
  </si>
  <si>
    <t>UTQ14219</t>
  </si>
  <si>
    <t>LAP TOP HEWLETT PACKARD G4 10651A</t>
  </si>
  <si>
    <t>HEWLETT PACKARD G4 10651A</t>
  </si>
  <si>
    <t>UTQ14220</t>
  </si>
  <si>
    <t>UTQ14221</t>
  </si>
  <si>
    <t>ENFRIADOR DE AGUA ACUASTAR MWDF01</t>
  </si>
  <si>
    <t>ACUASTAR MWDF01</t>
  </si>
  <si>
    <t>UTQ14222</t>
  </si>
  <si>
    <t>IPAD APPLE WIFI+3G, 2100MHZ, 64 GB, BLUETOOTH 2.1</t>
  </si>
  <si>
    <t>APPLE WIFI+3G, 2100MHZ, 64 GB,</t>
  </si>
  <si>
    <t>UTQ14223</t>
  </si>
  <si>
    <t>AUTOCLE CRAFTSMAN 255 PIEZAS</t>
  </si>
  <si>
    <t>CRAFTSMAN 255 PIEZAS</t>
  </si>
  <si>
    <t>UTQ14224</t>
  </si>
  <si>
    <t>UTQ14225</t>
  </si>
  <si>
    <t>LAP TOP DELL XPS 15</t>
  </si>
  <si>
    <t>DELL XPS 15</t>
  </si>
  <si>
    <t>UTQ14226</t>
  </si>
  <si>
    <t>TABLETA DIGITALIZADORA ACER A500</t>
  </si>
  <si>
    <t>ACER A500</t>
  </si>
  <si>
    <t>UTQ14227</t>
  </si>
  <si>
    <t>PROYECTOR EPSON POWER LITE 11+ C/CONTROL REMOTO Y CABLES</t>
  </si>
  <si>
    <t>EPSON POWER LITE 11+ C/CONTROL</t>
  </si>
  <si>
    <t>UTQ14228</t>
  </si>
  <si>
    <t>PROYECTOR VIEWSONIC PDJ5223 C/CONTROL REMOTO Y CABLES</t>
  </si>
  <si>
    <t>VIEWSONIC PDJ5223 C/CONTROL</t>
  </si>
  <si>
    <t>UTQ14229</t>
  </si>
  <si>
    <t>SCANER CANON LIDE 110 2400X4800 DPI</t>
  </si>
  <si>
    <t>CANON LIDE 110 2400X4800 DPI</t>
  </si>
  <si>
    <t>UTQ1423</t>
  </si>
  <si>
    <t>UTQ14230</t>
  </si>
  <si>
    <t>UTQ14231</t>
  </si>
  <si>
    <t>IPAD APPLE 2 3G 64GB</t>
  </si>
  <si>
    <t>APPLE 2 3G 64GB</t>
  </si>
  <si>
    <t>UTQ14232</t>
  </si>
  <si>
    <t>ROTAFOLIO ESCO 60X90 SENCILLO FIJO</t>
  </si>
  <si>
    <t>UTQ14233</t>
  </si>
  <si>
    <t>UTQ14234</t>
  </si>
  <si>
    <t>LAP TOP APPLE MB PRO 13.3/2.8/2X2GB/750/SD-S</t>
  </si>
  <si>
    <t>APPLE MB PRO 13.3/2.8/2X2GB/750/SD-S</t>
  </si>
  <si>
    <t>UTQ14235</t>
  </si>
  <si>
    <t>PROYECTOR EPSON POWERLITE S12 C/CONTROL REMOTO Y CABLES</t>
  </si>
  <si>
    <t>EPSON POWERLITE S12 C/CONTROL</t>
  </si>
  <si>
    <t>UTQ14236</t>
  </si>
  <si>
    <t>UTQ14237</t>
  </si>
  <si>
    <t>HEWLETT PACKARD LASER JET P1102W</t>
  </si>
  <si>
    <t>UTQ14238</t>
  </si>
  <si>
    <t>IPAD APPLE 2 WI FI 3G 32GB</t>
  </si>
  <si>
    <t>APPLE 2 WI FI 3G 32GB</t>
  </si>
  <si>
    <t>UTQ14239</t>
  </si>
  <si>
    <t>DISCO DURO IOMEGA 500GB 2.5</t>
  </si>
  <si>
    <t>IOMEGA 500GB 2.5</t>
  </si>
  <si>
    <t>UTQ1424</t>
  </si>
  <si>
    <t>UTQ14240</t>
  </si>
  <si>
    <t>SOFTWARE VEGAS PRO 11 ACADEMICO</t>
  </si>
  <si>
    <t>VEGAS PRO 11 ACADEMICO</t>
  </si>
  <si>
    <t>UTQ14241</t>
  </si>
  <si>
    <t>UTQ14242</t>
  </si>
  <si>
    <t>DISCO DURO ADATA CLASSIC CH94 500G</t>
  </si>
  <si>
    <t>ADATA CLASSIC CH94 500G</t>
  </si>
  <si>
    <t>UTQ14243</t>
  </si>
  <si>
    <t>UTQ14244</t>
  </si>
  <si>
    <t>PROYECTOR EPSON POWELITES10+ C/CONTROL REMOTO Y CABLES</t>
  </si>
  <si>
    <t>EPSON POWELITES10+ C/CONTROL</t>
  </si>
  <si>
    <t>UTQ14245</t>
  </si>
  <si>
    <t>HP 435 ATHCD/2GB/3 20G/W7S</t>
  </si>
  <si>
    <t>UTQ14246</t>
  </si>
  <si>
    <t>IPAD APPLE 2 WI FI 16GB</t>
  </si>
  <si>
    <t>APPLE 2 WI FI 16GB</t>
  </si>
  <si>
    <t>UTQ14247</t>
  </si>
  <si>
    <t>LAP TOP IMAC MB AIR 11 6/1.6/2/64FLASH SPA</t>
  </si>
  <si>
    <t>IMAC MB AIR 11 6/1.6/2/64FLASH SPA</t>
  </si>
  <si>
    <t>UTQ14248</t>
  </si>
  <si>
    <t>UTQ14249</t>
  </si>
  <si>
    <t>UTQ1425</t>
  </si>
  <si>
    <t>UTQ14250</t>
  </si>
  <si>
    <t>CAMARA FOTOGRAFICA OLYMPUS D720 14MEGAPIXELES C/CARGADOR,PILA ,CABLE USB</t>
  </si>
  <si>
    <t>OLYMPUS D720 14MEGAPIXELES</t>
  </si>
  <si>
    <t>UTQ14251</t>
  </si>
  <si>
    <t>PINTARRON 1.20X2.40 CON CRISTAL</t>
  </si>
  <si>
    <t>1.20X2.40 CON CRISTAL</t>
  </si>
  <si>
    <t>UTQ14252</t>
  </si>
  <si>
    <t>UTQ14253</t>
  </si>
  <si>
    <t>LIBRERO MADERA 2 PUERTAS C/3 REPISAS 1.72X.75X.40</t>
  </si>
  <si>
    <t>UTQ14254</t>
  </si>
  <si>
    <t>ARCHIVERO MADERA 2 CAJONES .68X.40X.60</t>
  </si>
  <si>
    <t>UTQ14255</t>
  </si>
  <si>
    <t>SILLA GERENCIAL PIEL CON TELA</t>
  </si>
  <si>
    <t>GERENCIAL PIEL CON TELA</t>
  </si>
  <si>
    <t>UTQ14256</t>
  </si>
  <si>
    <t>RAMPA PARA CUATRIMOTO ROLEH</t>
  </si>
  <si>
    <t>ROLEH</t>
  </si>
  <si>
    <t>UTQ14257</t>
  </si>
  <si>
    <t>TRANSCEIVER CISCO MGBSX1 MINIGBIC SFP 1000 BASE SX FIBRA</t>
  </si>
  <si>
    <t>CISCO MGBSX1 MINIGBIC SFP 1000</t>
  </si>
  <si>
    <t>UTQ14259</t>
  </si>
  <si>
    <t>UTQ1426</t>
  </si>
  <si>
    <t>UTQ14261</t>
  </si>
  <si>
    <t>UTQ14262</t>
  </si>
  <si>
    <t>UTQ14263</t>
  </si>
  <si>
    <t>UTQ14264</t>
  </si>
  <si>
    <t>LAP TOP TOSHIBA M645 SP416M</t>
  </si>
  <si>
    <t>TOSHIBA M645 SP416M</t>
  </si>
  <si>
    <t>UTQ14265</t>
  </si>
  <si>
    <t>ESCRITORIO MADERA 5 CAJONES 1.66X.75X.75</t>
  </si>
  <si>
    <t>MADERA 5 CAJONES 1.66X.75X.75</t>
  </si>
  <si>
    <t>UTQ14266</t>
  </si>
  <si>
    <t>SILLA SECRETARIAL TIPO PIEL</t>
  </si>
  <si>
    <t>SECRETARIAL TIPO PIEL</t>
  </si>
  <si>
    <t>UTQ14267</t>
  </si>
  <si>
    <t>UTQ14268</t>
  </si>
  <si>
    <t>UTQ14269</t>
  </si>
  <si>
    <t>SILLA TELA C/RUEDA SOPORTE LUMBAR Y PISTON NEUMATICO</t>
  </si>
  <si>
    <t>TELA C/RUEDA SOPORTE LUMBAR</t>
  </si>
  <si>
    <t>UTQ1427</t>
  </si>
  <si>
    <t>UTQ14270</t>
  </si>
  <si>
    <t>UTQ14271</t>
  </si>
  <si>
    <t>UTQ14272</t>
  </si>
  <si>
    <t>TELA C/RUEDA SOPORTE LUMBAR Y</t>
  </si>
  <si>
    <t>UTQ14273</t>
  </si>
  <si>
    <t>UTQ14274</t>
  </si>
  <si>
    <t>UTQ14275</t>
  </si>
  <si>
    <t>UTQ14276</t>
  </si>
  <si>
    <t>UTQ14277</t>
  </si>
  <si>
    <t>CREDENZA MADERA TIPO BOTA 180X120 CON CUBIERTA .90X.50X.28</t>
  </si>
  <si>
    <t>MADERA TIPO BOTA 180X120</t>
  </si>
  <si>
    <t>UTQ14278</t>
  </si>
  <si>
    <t>ARCHIVERO 3 CAJONES</t>
  </si>
  <si>
    <t>3 CAJONES</t>
  </si>
  <si>
    <t>UTQ14279</t>
  </si>
  <si>
    <t>LIBRERO MADERA C/PUERTAS .80X.40X.75</t>
  </si>
  <si>
    <t>MADERA C/PUERTAS .80X.40X.75</t>
  </si>
  <si>
    <t>UTQ1428</t>
  </si>
  <si>
    <t>UTQ14280</t>
  </si>
  <si>
    <t>LIBRERO MADERA 2 PTAS .90X.33.X1.90</t>
  </si>
  <si>
    <t>MADERA 2 PTAS .90X.33.X1.90</t>
  </si>
  <si>
    <t>UTQ14281</t>
  </si>
  <si>
    <t>SILLON EJECUTIVO TELA RESPALDO ALTO</t>
  </si>
  <si>
    <t>EJECUTIVO TELA RESPALDO ALTO</t>
  </si>
  <si>
    <t>UTQ14282</t>
  </si>
  <si>
    <t>LIBRERO MADERA 1.80X.82X.30</t>
  </si>
  <si>
    <t>MADERA 1.80X.82X.30</t>
  </si>
  <si>
    <t>UTQ14283</t>
  </si>
  <si>
    <t>LIBRERO MADERA 3 ESPACIOS 1.00X.80.X.30</t>
  </si>
  <si>
    <t>MADERA 3 ESPACIOS 1.00X.80.X.30</t>
  </si>
  <si>
    <t>UTQ14284</t>
  </si>
  <si>
    <t>CAMARA FOTOGRAFICA CANON EOS REBELL T21 18MPX C/LENTE EFS 18-55</t>
  </si>
  <si>
    <t>CANON EOS REBELL T21 18MPX C/LENTE</t>
  </si>
  <si>
    <t>UTQ14285</t>
  </si>
  <si>
    <t>MONITOR LG E2241 SPN</t>
  </si>
  <si>
    <t>LG E2241 SPN</t>
  </si>
  <si>
    <t>UTQ14286</t>
  </si>
  <si>
    <t>UTQ14287</t>
  </si>
  <si>
    <t>SILLA EJECUTIVA TELA C/BRAZOS</t>
  </si>
  <si>
    <t>EJECUTIVA TELA C/BRAZOS</t>
  </si>
  <si>
    <t>UTQ14288</t>
  </si>
  <si>
    <t>TARJETAS DE DATOS TEXAS INSTRUMENTS BRUSHLESS DC MOTOR REFER</t>
  </si>
  <si>
    <t>TEXAS INSTRUMENTS BRUSHLESS</t>
  </si>
  <si>
    <t>UTQ14289</t>
  </si>
  <si>
    <t>TARJETAS DE DATOS TEXAS INSTRUMENTS STEPPER MOTOR REF DES</t>
  </si>
  <si>
    <t>TEXAS INSTRUMENTS STEPPER MOTOR</t>
  </si>
  <si>
    <t>UTQ14290</t>
  </si>
  <si>
    <t>TARJETAS DE DATOS TEXAS INSTRUMENTS AC INDUCTION MOTOR</t>
  </si>
  <si>
    <t>TEXAS INSTRUMENTS AC INDUCTI</t>
  </si>
  <si>
    <t>UTQ14291</t>
  </si>
  <si>
    <t>TARJETAS DE DATOS TEXAS INSTRUMENTS RDK BDC24 CODIGO 64R0317</t>
  </si>
  <si>
    <t>TEXAS INSTRUMENTS RDK BDC24</t>
  </si>
  <si>
    <t>UTQ14292</t>
  </si>
  <si>
    <t>TARJETAS DE DATOS FREESCALE K60 32BIT MCU FULL TOWER</t>
  </si>
  <si>
    <t>FREESCALE K60 32BIT MCU FULL TOWER</t>
  </si>
  <si>
    <t>UTQ14293</t>
  </si>
  <si>
    <t>TARJETAS DE DATOS FREESCALE TOWER SYSTEM LCD CONTROLLER</t>
  </si>
  <si>
    <t>FREESCALE TOWER SYSTEM LCD</t>
  </si>
  <si>
    <t>UTQ14294</t>
  </si>
  <si>
    <t>TARJETAS DE DATOS FREESCALE TOWER SYSTEM MCU BOARD FEATUR</t>
  </si>
  <si>
    <t>FREESCALE TOWER SYSTEM MCU</t>
  </si>
  <si>
    <t>UTQ14295</t>
  </si>
  <si>
    <t>DISCO DURO HEWLETT PACKARD 1TB</t>
  </si>
  <si>
    <t>HEWLETT PACKARD 1TB</t>
  </si>
  <si>
    <t>UTQ14296</t>
  </si>
  <si>
    <t>4530S C17 4GB 500GB</t>
  </si>
  <si>
    <t>UTQ14297</t>
  </si>
  <si>
    <t>PROYECTOR EPSON H319A C/CONTROL REMOTO Y CABLES</t>
  </si>
  <si>
    <t>EPSON H319A C/CONTROL REMOTO</t>
  </si>
  <si>
    <t>UTQ14298</t>
  </si>
  <si>
    <t>DISCO DURO HITACHI 1 TB</t>
  </si>
  <si>
    <t>HITACHI 1 TB</t>
  </si>
  <si>
    <t>UTQ14299</t>
  </si>
  <si>
    <t>TRANSPORTADOR DE CADENA</t>
  </si>
  <si>
    <t>CRODE TDC 11</t>
  </si>
  <si>
    <t>UTQ143</t>
  </si>
  <si>
    <t>MESA MADERA CAOBA DE APOYO</t>
  </si>
  <si>
    <t>MADERA CAOBA DE APOYO</t>
  </si>
  <si>
    <t>UTQ14300</t>
  </si>
  <si>
    <t>CONJUNTO DE ESCRITORIO TIPO GOTA DE AGUA C/UN CAJON LAPICERO Y UN</t>
  </si>
  <si>
    <t>TIPO GOTA DE AGUA C/UN CAJON</t>
  </si>
  <si>
    <t>UTQ14301</t>
  </si>
  <si>
    <t>CONJUNTO DE ESCRITORIO TIPO GOTA DE AGUA C/UN CAJON LAPICERO Y UN CAJON DE AR</t>
  </si>
  <si>
    <t>TIPO GOTA DE AGUA C/UN</t>
  </si>
  <si>
    <t>UTQ14302</t>
  </si>
  <si>
    <t>SILLA TELA DE ELEVACION COLOR NEGRA</t>
  </si>
  <si>
    <t>TELA DE ELEVACION COLOR NEGRA</t>
  </si>
  <si>
    <t>UTQ14303</t>
  </si>
  <si>
    <t>UTQ14304</t>
  </si>
  <si>
    <t>UTQ14305</t>
  </si>
  <si>
    <t>TELEFONO BLACKBERRY 9300 C/CARGADOR CABLE USB Y MANOS LIBRES</t>
  </si>
  <si>
    <t>BLACKBERRY 9300 C/CARGADOR</t>
  </si>
  <si>
    <t>UTQ14306</t>
  </si>
  <si>
    <t>LIBRERO MADERA 1.80X.80X.40 CON 2 PTAS ABAJO Y 2 REPISAS</t>
  </si>
  <si>
    <t>MADERA 1.80X.80X.40 CON 2 PTAS</t>
  </si>
  <si>
    <t>UTQ14307</t>
  </si>
  <si>
    <t>UTQ14308</t>
  </si>
  <si>
    <t>CAMARA FOTOGRAFICA CAMSEN FUJI 14MPX SIN MEMORIA</t>
  </si>
  <si>
    <t>CAMSEN FUJI 14MPX SIN MEMORIA</t>
  </si>
  <si>
    <t>UTQ14309</t>
  </si>
  <si>
    <t>PERFECTION 4490 PHOTO</t>
  </si>
  <si>
    <t>UTQ14311</t>
  </si>
  <si>
    <t>LAP TOP HEWLETT PACKARD 6360B W7PRO 13 CI5 GHZ 500GB 4GB DVDRW WL</t>
  </si>
  <si>
    <t>HP 6360B W7PRO 13 CI5 GHZ 500GB</t>
  </si>
  <si>
    <t>UTQ14312</t>
  </si>
  <si>
    <t>MULTIFUNCIONAL HEWLETT PACKARD M1132</t>
  </si>
  <si>
    <t>HEWLETT PACKARD M1132</t>
  </si>
  <si>
    <t>UTQ14313</t>
  </si>
  <si>
    <t>DISCO DURO TRANSCEND 320 GB</t>
  </si>
  <si>
    <t>TRANSCEND 320 GB</t>
  </si>
  <si>
    <t>UTQ14314</t>
  </si>
  <si>
    <t>UTQ14315</t>
  </si>
  <si>
    <t>UTQ14316</t>
  </si>
  <si>
    <t>UTQ14318</t>
  </si>
  <si>
    <t>CAMARA DE VIDEO SONY DCR 21</t>
  </si>
  <si>
    <t>SONY DCR 21</t>
  </si>
  <si>
    <t>UTQ14319</t>
  </si>
  <si>
    <t>PROYECTOR BENQ MS500 C/CABLES Y CONTROL REMOTO</t>
  </si>
  <si>
    <t>BENQ MS500 C/CABLES Y CONTROL</t>
  </si>
  <si>
    <t>UTQ14320</t>
  </si>
  <si>
    <t>UTQ14321</t>
  </si>
  <si>
    <t>UTQ14322</t>
  </si>
  <si>
    <t>UTQ14323</t>
  </si>
  <si>
    <t>GRABADORA SONY ZSRS09CP (AM,FM,CD,MP3,USB)</t>
  </si>
  <si>
    <t>SONY ZSRS09CP (AM,FM,CD,MP3,</t>
  </si>
  <si>
    <t>UTQ14324</t>
  </si>
  <si>
    <t>UTQ14325</t>
  </si>
  <si>
    <t>GRABADORA SONY ZSRS09CP (AM,FM,CD,MP3,USB</t>
  </si>
  <si>
    <t>UTQ14326</t>
  </si>
  <si>
    <t>UTQ14327</t>
  </si>
  <si>
    <t>UTQ14328</t>
  </si>
  <si>
    <t>UTQ14329</t>
  </si>
  <si>
    <t>UTQ14330</t>
  </si>
  <si>
    <t>UTQ14331</t>
  </si>
  <si>
    <t>UTQ14332</t>
  </si>
  <si>
    <t>LAP TOP INSPIRION 14R C/CD ROM/DVD 8X TARJETA INALAMBRICA Y DE RED</t>
  </si>
  <si>
    <t>INSPIRION 14R C/CD ROM/DVD 8X</t>
  </si>
  <si>
    <t>UTQ14333</t>
  </si>
  <si>
    <t>NO BREAK SOLA BASIC 480/XRN21-491</t>
  </si>
  <si>
    <t>SOLA BASIC 480/XRN21-491</t>
  </si>
  <si>
    <t>UTQ14334</t>
  </si>
  <si>
    <t>UTQ14335</t>
  </si>
  <si>
    <t>SILLA SECRETARIAL BASE DE ESTRELLA DE 5 PUNTAS</t>
  </si>
  <si>
    <t>SECRETARIAL BASE DE ESTRELL</t>
  </si>
  <si>
    <t>UTQ14336</t>
  </si>
  <si>
    <t>UTQ14337</t>
  </si>
  <si>
    <t>SECRETARIAL BASE DE ESTRE</t>
  </si>
  <si>
    <t>UTQ14338</t>
  </si>
  <si>
    <t>UTQ14339</t>
  </si>
  <si>
    <t>SECRETARIAL BASE DE ESTRELLA</t>
  </si>
  <si>
    <t>UTQ1434</t>
  </si>
  <si>
    <t>UTQ14340</t>
  </si>
  <si>
    <t>SECRETARIAL</t>
  </si>
  <si>
    <t>UTQ14341</t>
  </si>
  <si>
    <t>UTQ14342</t>
  </si>
  <si>
    <t>UTQ14343</t>
  </si>
  <si>
    <t>UTQ14344</t>
  </si>
  <si>
    <t>UTQ14347</t>
  </si>
  <si>
    <t>AIRE ACONDICIONADO MIDEA 220/1/60</t>
  </si>
  <si>
    <t>UTQ14348</t>
  </si>
  <si>
    <t>TORRE METALICA DE ACERO 10 METROS DE ALTURA</t>
  </si>
  <si>
    <t>METALICA DE ACERO 10 METRO</t>
  </si>
  <si>
    <t>UTQ14349</t>
  </si>
  <si>
    <t>LAP TOP HELETT PACKARD 4530S CI5 4GB 500G</t>
  </si>
  <si>
    <t>HELETT PACKARD 4530S CI5 4GB 500G</t>
  </si>
  <si>
    <t>UTQ1435</t>
  </si>
  <si>
    <t>UTQ14350</t>
  </si>
  <si>
    <t>UTQ14353</t>
  </si>
  <si>
    <t>TABLERO DE AJEDREZ DEMOSTRATIVO</t>
  </si>
  <si>
    <t>DEMOSTRATIVO</t>
  </si>
  <si>
    <t>UTQ14354</t>
  </si>
  <si>
    <t>UTQ14355</t>
  </si>
  <si>
    <t>UTQ14356</t>
  </si>
  <si>
    <t>DISCO DURO IOMEGA 1TB</t>
  </si>
  <si>
    <t>IOMEGA 1TB</t>
  </si>
  <si>
    <t>UTQ14357</t>
  </si>
  <si>
    <t>UTQ14358</t>
  </si>
  <si>
    <t>VERIFICADOR DE CALIFICACIÓN MULTIMEDIA SIGNALTEK</t>
  </si>
  <si>
    <t>SIGNALTEK PRUEBA COB Y FO</t>
  </si>
  <si>
    <t>UTQ1436</t>
  </si>
  <si>
    <t>UTQ1437</t>
  </si>
  <si>
    <t>UTQ14377</t>
  </si>
  <si>
    <t>JUEGO LEGO LEGO 9797</t>
  </si>
  <si>
    <t>LEGO 9797</t>
  </si>
  <si>
    <t>UTQ14378</t>
  </si>
  <si>
    <t>UTQ14379</t>
  </si>
  <si>
    <t>UTQ1438</t>
  </si>
  <si>
    <t>UTQ14380</t>
  </si>
  <si>
    <t>UTQ14381</t>
  </si>
  <si>
    <t>JUEGO LEGO LEGO 9695</t>
  </si>
  <si>
    <t>LEGO 9695</t>
  </si>
  <si>
    <t>UTQ14382</t>
  </si>
  <si>
    <t>UTQ14383</t>
  </si>
  <si>
    <t>UTQ14384</t>
  </si>
  <si>
    <t>UTQ14385</t>
  </si>
  <si>
    <t>MULTIMETRO STEREN MUL 040</t>
  </si>
  <si>
    <t>STEREN MUL 040</t>
  </si>
  <si>
    <t>UTQ14386</t>
  </si>
  <si>
    <t>MULTIMETRO STEREN MUL 285</t>
  </si>
  <si>
    <t>STEREN MUL 285</t>
  </si>
  <si>
    <t>UTQ14387</t>
  </si>
  <si>
    <t>ROTOMARTILLO URREA RM912 BROQ 1/2</t>
  </si>
  <si>
    <t>URREA RM912 BROQ 1/2</t>
  </si>
  <si>
    <t>UTQ14388</t>
  </si>
  <si>
    <t>UTQ1439</t>
  </si>
  <si>
    <t>MICRO SR 800</t>
  </si>
  <si>
    <t>UTQ14393</t>
  </si>
  <si>
    <t>MUESTRADOR PORTATIL DE PARTICULAS AIRMETRICS CKIT</t>
  </si>
  <si>
    <t>KIT DE CALIBRACION Y MULTIMETRO DIGITA</t>
  </si>
  <si>
    <t>UTQ14397</t>
  </si>
  <si>
    <t>LAP TOP MB PRO 13.3 INTEL CORE I5 2.4GHZ 4GB RAM 500GB</t>
  </si>
  <si>
    <t>MB PRO 13.3</t>
  </si>
  <si>
    <t>UTQ144</t>
  </si>
  <si>
    <t>UTQ14411</t>
  </si>
  <si>
    <t>CPU DELL VOSTRO 260 ST CORE I5</t>
  </si>
  <si>
    <t>DELL VOSTRO 260 ST CORE I5</t>
  </si>
  <si>
    <t>UTQ14412</t>
  </si>
  <si>
    <t>MONITOR DELL E170S/E190S</t>
  </si>
  <si>
    <t>DELL E170S/E190S</t>
  </si>
  <si>
    <t>UTQ14420</t>
  </si>
  <si>
    <t>UTQ14421</t>
  </si>
  <si>
    <t>UTQ14422</t>
  </si>
  <si>
    <t>UTQ14423</t>
  </si>
  <si>
    <t>UTQ14424</t>
  </si>
  <si>
    <t>KIT DE ROBOTICA VEX 276/2231</t>
  </si>
  <si>
    <t>VEX 276/2231</t>
  </si>
  <si>
    <t>UTQ14425</t>
  </si>
  <si>
    <t>UTQ14426</t>
  </si>
  <si>
    <t>UTQ14427</t>
  </si>
  <si>
    <t>UTQ1443</t>
  </si>
  <si>
    <t>UTQ14431</t>
  </si>
  <si>
    <t>PELICULA DVD LA META</t>
  </si>
  <si>
    <t>LA META</t>
  </si>
  <si>
    <t>UTQ14432</t>
  </si>
  <si>
    <t>PELICULA DVD CLIENTE SIEMPRE TIENE LA RAZON CALIDAD Y ADMINISTRA</t>
  </si>
  <si>
    <t>CLIENTE SIEMPRE TIENE LA RAZ</t>
  </si>
  <si>
    <t>UTQ14433</t>
  </si>
  <si>
    <t>ROUTER CISCO 2951 PENDIENTE C/MEMORIA 512MB A 1GB DRAM UPGRADE</t>
  </si>
  <si>
    <t>CISCO 2951 C/MEMORIA 512MB A 1GB</t>
  </si>
  <si>
    <t>UTQ14434</t>
  </si>
  <si>
    <t>MESA OCTAGONAL ROTATORIA SIN MARCA MOR-12PA</t>
  </si>
  <si>
    <t>SIN MARCA MOR-12PA</t>
  </si>
  <si>
    <t>UTQ14435</t>
  </si>
  <si>
    <t>DISCO DURO</t>
  </si>
  <si>
    <t>SIMPLESAVE 1TB</t>
  </si>
  <si>
    <t>UTQ14436</t>
  </si>
  <si>
    <t>SIMULADOR DE TIEMPOS Y MOVIMIENTOS SIN MARCA STM-12PA</t>
  </si>
  <si>
    <t>SIN MARCA STM-12PA</t>
  </si>
  <si>
    <t>UTQ14437</t>
  </si>
  <si>
    <t>MODULO GBIC (TRANSCIVER) 1000BASE ZXSFP</t>
  </si>
  <si>
    <t>1000BASE ZXSFP</t>
  </si>
  <si>
    <t>UTQ14438</t>
  </si>
  <si>
    <t>SOFTWARE CAM HSMVORKDS 40 LICENCIAS PREMIUM</t>
  </si>
  <si>
    <t>CAM HSMVORKDS 40 LICENCIAS PREM</t>
  </si>
  <si>
    <t>UTQ14439</t>
  </si>
  <si>
    <t>SOFTWARE SOLIDWORKS EDUCACIONAL 5 MIL LICENCIAS</t>
  </si>
  <si>
    <t>SOLIDWORKS EDUCACIONAL</t>
  </si>
  <si>
    <t>UTQ1444</t>
  </si>
  <si>
    <t>SILLON RESPALDO ALTO MOD. LD11 ATGE C/BRAZOS</t>
  </si>
  <si>
    <t>RESPALDO ALTO MOD. LD11 ATGE C/BRAZO</t>
  </si>
  <si>
    <t>UTQ14440</t>
  </si>
  <si>
    <t>IMPRESORA HEWLETT PACKARD M1536</t>
  </si>
  <si>
    <t>HEWLETT PACKARD M1536</t>
  </si>
  <si>
    <t>UTQ14441</t>
  </si>
  <si>
    <t>CP1525NW A COLOR</t>
  </si>
  <si>
    <t>UTQ14442</t>
  </si>
  <si>
    <t>UTQ14443</t>
  </si>
  <si>
    <t>COMM LAT PULLDOWN SEATED ROW 170LB SILVER WITH CHARCOAL AN</t>
  </si>
  <si>
    <t>PULLDOWN SEATED ROW 170LB</t>
  </si>
  <si>
    <t>UTQ14444</t>
  </si>
  <si>
    <t>COM PEC DECK REAR DELT 170LB SILVER WITH CHARCOAL AND DOV</t>
  </si>
  <si>
    <t>DECK REAR DELT 170LB SILVER WITH</t>
  </si>
  <si>
    <t>UTQ14445</t>
  </si>
  <si>
    <t>COMM BICEP TRICEP 250LB SILVER WITH CHARCOAL AND DOVE GRAY L</t>
  </si>
  <si>
    <t>250LB SILVER WITH CHARCOAL</t>
  </si>
  <si>
    <t>UTQ14446</t>
  </si>
  <si>
    <t>SMITH MACHINE COMM LINE SILVER IMPULSE</t>
  </si>
  <si>
    <t>COMM LINE SILVER IMPULSE</t>
  </si>
  <si>
    <t>UTQ14447</t>
  </si>
  <si>
    <t>RACK HORIZONTAL TROY DUMBBELL 3TIERS</t>
  </si>
  <si>
    <t>TROY DUMBBELL 3TIERS</t>
  </si>
  <si>
    <t>UTQ14448</t>
  </si>
  <si>
    <t>POLISHED CHROME POWER BAR 28MM DIA 1200LB STATICAL TEST 7FT</t>
  </si>
  <si>
    <t>POWER BAR 28MM DIA 1200LB</t>
  </si>
  <si>
    <t>UTQ14449</t>
  </si>
  <si>
    <t>OLYMPIC 2IN TROY PLATE TREE</t>
  </si>
  <si>
    <t>TROY PLATE TREE</t>
  </si>
  <si>
    <t>UTQ1445</t>
  </si>
  <si>
    <t>UTQ14450</t>
  </si>
  <si>
    <t>FLAT INCLINE DECLINE BENCH TKO</t>
  </si>
  <si>
    <t>DECLINE BENCH TKO</t>
  </si>
  <si>
    <t>UTQ14451</t>
  </si>
  <si>
    <t>UTQ14452</t>
  </si>
  <si>
    <t>COMM INNEE OUTER THIGH COMBO 17OLB SILVER WITH CHARCOAL AND</t>
  </si>
  <si>
    <t>THIGH COMBO 17OLB SILVER WITH</t>
  </si>
  <si>
    <t>UTQ14453</t>
  </si>
  <si>
    <t>COMM ELLIPTICAL CROSSSFIT 99 CROSSTRAINER DKC</t>
  </si>
  <si>
    <t>CROSSSFIT 99 CROSSTRAINER DKC</t>
  </si>
  <si>
    <t>UTQ14454</t>
  </si>
  <si>
    <t>COMM LEG PRESS CALF RAISE COMBO 250LB SILVER WITH CHARCOALA</t>
  </si>
  <si>
    <t>PRESS CALF RAISE COMBO 250LB</t>
  </si>
  <si>
    <t>UTQ14455</t>
  </si>
  <si>
    <t>RUBBER ENCASED VTX PRO DUMBBELL PAIR TROY 35LB 8SIDED</t>
  </si>
  <si>
    <t>TROY 35LB 8SIDED</t>
  </si>
  <si>
    <t>UTQ14456</t>
  </si>
  <si>
    <t>RUBBER ENCASED VTX PRO DUMBBELL PAIR TROY 40LB 8 SIDED</t>
  </si>
  <si>
    <t>TROY 40LB 8 SIDED</t>
  </si>
  <si>
    <t>UTQ14457</t>
  </si>
  <si>
    <t>COMM LEG EXTENSION/LEG CURL HAMSTRIN COMBO 250LB SILVER W</t>
  </si>
  <si>
    <t>EXTENSION/LEG CURL HAMSTRIN COMBO</t>
  </si>
  <si>
    <t>UTQ14458</t>
  </si>
  <si>
    <t>RUBBER ENCASED VTX PRO DUMBBELL PAIR TROY 25LB 8SIDED</t>
  </si>
  <si>
    <t>TROY 25LB 8SIDED</t>
  </si>
  <si>
    <t>UTQ14459</t>
  </si>
  <si>
    <t>RUBBER ENCASED VTX PRO DUMBBELL PAIR TROY 30LB 8 SIDED</t>
  </si>
  <si>
    <t>TROY 30LB 8 SIDED</t>
  </si>
  <si>
    <t>UTQ14460</t>
  </si>
  <si>
    <t>UTQ14461</t>
  </si>
  <si>
    <t>UTQ14462</t>
  </si>
  <si>
    <t>COMM SPINNER BIKE PS303D IMPULSE</t>
  </si>
  <si>
    <t>BIKE PS303D IMPULSE</t>
  </si>
  <si>
    <t>UTQ14463</t>
  </si>
  <si>
    <t>UTQ14465</t>
  </si>
  <si>
    <t>TABLETA DIGITALIZADORA WACOM CINTIQ 21 UX</t>
  </si>
  <si>
    <t>WACOM CINTIQ 21 UX</t>
  </si>
  <si>
    <t>UTQ14466</t>
  </si>
  <si>
    <t>SOFTWARE TALENT TEST VERSION 3.0 CON LLAVE</t>
  </si>
  <si>
    <t>TALENT TEST VERSION 3.0</t>
  </si>
  <si>
    <t>UTQ14467</t>
  </si>
  <si>
    <t>SOFTWARE HUM&amp;SELECT 9.03</t>
  </si>
  <si>
    <t>HUM&amp;SELECT 9.03</t>
  </si>
  <si>
    <t>UTQ14468</t>
  </si>
  <si>
    <t>PANTALLA PLANA AOC L42H961</t>
  </si>
  <si>
    <t>AOC L42H961</t>
  </si>
  <si>
    <t>UTQ14469</t>
  </si>
  <si>
    <t>UTQ14488</t>
  </si>
  <si>
    <t>TERMINALES C10LE WYSE C10LE</t>
  </si>
  <si>
    <t>WYSE C10LE</t>
  </si>
  <si>
    <t>UTQ14489</t>
  </si>
  <si>
    <t>UTQ1449</t>
  </si>
  <si>
    <t>ESCRITORIO MADERA 2 CAJONES</t>
  </si>
  <si>
    <t>MADERA 2 CAJONES</t>
  </si>
  <si>
    <t>UTQ14490</t>
  </si>
  <si>
    <t>UTQ14491</t>
  </si>
  <si>
    <t>UTQ14492</t>
  </si>
  <si>
    <t>UTQ14493</t>
  </si>
  <si>
    <t>UTQ14494</t>
  </si>
  <si>
    <t>UTQ14495</t>
  </si>
  <si>
    <t>UTQ14496</t>
  </si>
  <si>
    <t>UTQ14497</t>
  </si>
  <si>
    <t>UTQ14498</t>
  </si>
  <si>
    <t>TERMINALE</t>
  </si>
  <si>
    <t>C10LE</t>
  </si>
  <si>
    <t>UTQ14499</t>
  </si>
  <si>
    <t>UTQ145</t>
  </si>
  <si>
    <t>MESA MADERA CAOBA RECTANGULAR</t>
  </si>
  <si>
    <t>MADERA CAOBA RECTANGULAR</t>
  </si>
  <si>
    <t>UTQ1450</t>
  </si>
  <si>
    <t>UTQ14500</t>
  </si>
  <si>
    <t>UTQ14501</t>
  </si>
  <si>
    <t>UTQ14502</t>
  </si>
  <si>
    <t>UTQ14503</t>
  </si>
  <si>
    <t>UTQ14504</t>
  </si>
  <si>
    <t>UTQ14505</t>
  </si>
  <si>
    <t>UTQ14506</t>
  </si>
  <si>
    <t>UTQ14507</t>
  </si>
  <si>
    <t>UTQ14508</t>
  </si>
  <si>
    <t>UTQ14509</t>
  </si>
  <si>
    <t>UTQ1451</t>
  </si>
  <si>
    <t>UTQ14510</t>
  </si>
  <si>
    <t>UTQ14511</t>
  </si>
  <si>
    <t>TERMINAL</t>
  </si>
  <si>
    <t>UTQ14512</t>
  </si>
  <si>
    <t>UTQ14513</t>
  </si>
  <si>
    <t>TERMINALES C10LE</t>
  </si>
  <si>
    <t>UTQ14514</t>
  </si>
  <si>
    <t>UTQ14515</t>
  </si>
  <si>
    <t>UTQ14516</t>
  </si>
  <si>
    <t>TERMINALES</t>
  </si>
  <si>
    <t>UTQ14517</t>
  </si>
  <si>
    <t>UTQ14532</t>
  </si>
  <si>
    <t>SERVIDOR DELL POWER EDGE R710</t>
  </si>
  <si>
    <t>DELL POWER EDGE R710</t>
  </si>
  <si>
    <t>UTQ14533</t>
  </si>
  <si>
    <t>UTQ14534</t>
  </si>
  <si>
    <t>UTQ14535</t>
  </si>
  <si>
    <t>UTQ14536</t>
  </si>
  <si>
    <t>LAP TOP MAC PRO 13.3 INTEL CORE I7 2.8GHZ 4GB RAM 750GB</t>
  </si>
  <si>
    <t>MAC PRO 13.3 INTEL CORE I7</t>
  </si>
  <si>
    <t>UTQ14537</t>
  </si>
  <si>
    <t>UTQ14538</t>
  </si>
  <si>
    <t>UTQ14539</t>
  </si>
  <si>
    <t>LAP TOP DELL INSPIRON N5110 6GB EN RAM, 640GB EN DD, CORE I5, QUEMADOR DVD</t>
  </si>
  <si>
    <t>DELL INSPIRON N5110 6GB EN RAM,</t>
  </si>
  <si>
    <t>UTQ1454</t>
  </si>
  <si>
    <t>LIBRERO MADERA SIN MODELO</t>
  </si>
  <si>
    <t>MADERA SIN MODELO</t>
  </si>
  <si>
    <t>UTQ14540</t>
  </si>
  <si>
    <t>UTQ14541</t>
  </si>
  <si>
    <t>UTQ14542</t>
  </si>
  <si>
    <t>UTQ14543</t>
  </si>
  <si>
    <t>UTQ14544</t>
  </si>
  <si>
    <t>UTQ14545</t>
  </si>
  <si>
    <t>MOTOBOMBA EVANS 1HP MOD. 3HME100</t>
  </si>
  <si>
    <t>EVANS 1HP MOD. 3HME100</t>
  </si>
  <si>
    <t>UTQ14546</t>
  </si>
  <si>
    <t>UTQ14548</t>
  </si>
  <si>
    <t>LAP TOP DELL INSPIRON N4050</t>
  </si>
  <si>
    <t>DELL INSPIRON N4050</t>
  </si>
  <si>
    <t>UTQ1455</t>
  </si>
  <si>
    <t>UTQ14558</t>
  </si>
  <si>
    <t>LOCKER LAMINA 4 PUERTAS COLOR VERDE 38 X 45 X 1.80</t>
  </si>
  <si>
    <t>LAMINA 4 PUERTAS</t>
  </si>
  <si>
    <t>UTQ14559</t>
  </si>
  <si>
    <t>LAMINA 4 PUERTAS COLOR VERDE</t>
  </si>
  <si>
    <t>UTQ1456</t>
  </si>
  <si>
    <t>UTQ14560</t>
  </si>
  <si>
    <t>UTQ14561</t>
  </si>
  <si>
    <t>UTQ14562</t>
  </si>
  <si>
    <t>UTQ14563</t>
  </si>
  <si>
    <t>UTQ14564</t>
  </si>
  <si>
    <t>UTQ14565</t>
  </si>
  <si>
    <t>UTQ14566</t>
  </si>
  <si>
    <t>UTQ14567</t>
  </si>
  <si>
    <t>UTQ14568</t>
  </si>
  <si>
    <t>UTQ14569</t>
  </si>
  <si>
    <t>UTQ14570</t>
  </si>
  <si>
    <t>UTQ14571</t>
  </si>
  <si>
    <t>UTQ14572</t>
  </si>
  <si>
    <t>UTQ14573</t>
  </si>
  <si>
    <t>UTQ14574</t>
  </si>
  <si>
    <t>UTQ14577</t>
  </si>
  <si>
    <t>MESA CIRCULAR 1.20X0.75 COLOR MADERA/NEGRO</t>
  </si>
  <si>
    <t>CIRCULAR 1.20X0.75</t>
  </si>
  <si>
    <t>UTQ14578</t>
  </si>
  <si>
    <t>SISTEMA DE ALMACENAMIENTO EMC2. EN RED (SAN) UNIFICADOS (SAN/NAS) VNXE3100</t>
  </si>
  <si>
    <t>EMC2. EN RED (SAN) UNIFICADOS</t>
  </si>
  <si>
    <t>UTQ14579</t>
  </si>
  <si>
    <t>SOFTWARE CLOUD COMPUTING</t>
  </si>
  <si>
    <t>CLOUD COMPUTING</t>
  </si>
  <si>
    <t>UTQ14581</t>
  </si>
  <si>
    <t>BOMBA DE MEMBRANA VACUBRAND ME2C 80 AMBAR</t>
  </si>
  <si>
    <t>VACUBRAND ME2C 80 AMBAR</t>
  </si>
  <si>
    <t>UTQ14582</t>
  </si>
  <si>
    <t>UTQ14583</t>
  </si>
  <si>
    <t>CAMARA DE SECADO BINDER ED 115 UL 5-300</t>
  </si>
  <si>
    <t>BINDER ED 115 UL 5-300</t>
  </si>
  <si>
    <t>UTQ14584</t>
  </si>
  <si>
    <t>MICROSCOPIO LEICA DM 750</t>
  </si>
  <si>
    <t>LEICA DM 750</t>
  </si>
  <si>
    <t>UTQ14585</t>
  </si>
  <si>
    <t>MOTOSIERRA A GASOLINA TRUPER 4520</t>
  </si>
  <si>
    <t>TRUPER 4520</t>
  </si>
  <si>
    <t>UTQ1459</t>
  </si>
  <si>
    <t>UTQ14590</t>
  </si>
  <si>
    <t>MESA N/A TRAPEZOIDAL 1.20X50.X.80X.71</t>
  </si>
  <si>
    <t>N/A TRAPEZOIDAL 1.20X50.X.80X.71</t>
  </si>
  <si>
    <t>UTQ14591</t>
  </si>
  <si>
    <t>INCUBADORA PRECISION (THERMO CIENTIFIC) PR205065G</t>
  </si>
  <si>
    <t>PRECISION (THERMO CIENTIFIC)</t>
  </si>
  <si>
    <t>UTQ14592</t>
  </si>
  <si>
    <t>REFRIGERADOR TORREY R36-4P 36FT3</t>
  </si>
  <si>
    <t>TORREY R36-4P 36FT3</t>
  </si>
  <si>
    <t>UTQ14596</t>
  </si>
  <si>
    <t>CAMARA DE GRABACION CNB DOMO MODELO CNB IDC4050IR EU1</t>
  </si>
  <si>
    <t>CNB DOMO MODELO CNB IDC4050IR</t>
  </si>
  <si>
    <t>UTQ14597</t>
  </si>
  <si>
    <t>UTQ146</t>
  </si>
  <si>
    <t>UTQ1460</t>
  </si>
  <si>
    <t>UTQ1461</t>
  </si>
  <si>
    <t>UTQ1462</t>
  </si>
  <si>
    <t>FRIGOBAR SANYO SR377SM</t>
  </si>
  <si>
    <t>SANYO SR377SM</t>
  </si>
  <si>
    <t>UTQ14634</t>
  </si>
  <si>
    <t>PANTALLA PLANA PANASONIC TC L42E5X</t>
  </si>
  <si>
    <t>PANASONIC TC L42E5X</t>
  </si>
  <si>
    <t>UTQ14635</t>
  </si>
  <si>
    <t>UTQ14636</t>
  </si>
  <si>
    <t>UTQ14637</t>
  </si>
  <si>
    <t>UTQ14638</t>
  </si>
  <si>
    <t>UTQ14639</t>
  </si>
  <si>
    <t>UTQ14640</t>
  </si>
  <si>
    <t>UTQ14641</t>
  </si>
  <si>
    <t>UTQ14642</t>
  </si>
  <si>
    <t>UTQ14643</t>
  </si>
  <si>
    <t>UTQ14644</t>
  </si>
  <si>
    <t>UTQ14645</t>
  </si>
  <si>
    <t>UTQ14646</t>
  </si>
  <si>
    <t>UTQ14647</t>
  </si>
  <si>
    <t>UTQ14648</t>
  </si>
  <si>
    <t>UTQ14649</t>
  </si>
  <si>
    <t>UTQ1465</t>
  </si>
  <si>
    <t>UTQ14650</t>
  </si>
  <si>
    <t>UTQ14651</t>
  </si>
  <si>
    <t>UTQ14652</t>
  </si>
  <si>
    <t>UTQ14653</t>
  </si>
  <si>
    <t>UTQ14654</t>
  </si>
  <si>
    <t>UTQ14655</t>
  </si>
  <si>
    <t>UTQ14656</t>
  </si>
  <si>
    <t>UTQ14657</t>
  </si>
  <si>
    <t>UTQ14658</t>
  </si>
  <si>
    <t>UTQ14659</t>
  </si>
  <si>
    <t>UTQ1466</t>
  </si>
  <si>
    <t>ENFRIADOR DE AGUA FRIA/CALIENTE S/GABINETE</t>
  </si>
  <si>
    <t>FRIA/CALIENTE S/GABINETE</t>
  </si>
  <si>
    <t>UTQ14660</t>
  </si>
  <si>
    <t>UTQ14661</t>
  </si>
  <si>
    <t>UTQ14662</t>
  </si>
  <si>
    <t>UTQ14663</t>
  </si>
  <si>
    <t>UTQ14664</t>
  </si>
  <si>
    <t>UTQ14665</t>
  </si>
  <si>
    <t>SWITCH CISCO SLM2024</t>
  </si>
  <si>
    <t>CISCO SLM2024</t>
  </si>
  <si>
    <t>UTQ14666</t>
  </si>
  <si>
    <t>UTQ14667</t>
  </si>
  <si>
    <t>PANTALLA COLGANTE DRAPER BARONET ELECTRICA 2.13X2.13</t>
  </si>
  <si>
    <t>DRAPER BARONET ELECTRICA 2.13</t>
  </si>
  <si>
    <t>UTQ14668</t>
  </si>
  <si>
    <t>UTQ14669</t>
  </si>
  <si>
    <t>UTQ1467</t>
  </si>
  <si>
    <t>UTQ14670</t>
  </si>
  <si>
    <t>PROYECTOR OPTOMA DX623 C/CABLES Y CONTROL REMOTO</t>
  </si>
  <si>
    <t>OPTOMA DX623 C/CABLES Y CONTROL</t>
  </si>
  <si>
    <t>UTQ14671</t>
  </si>
  <si>
    <t>UTQ14672</t>
  </si>
  <si>
    <t>UTQ14673</t>
  </si>
  <si>
    <t>UTQ14676</t>
  </si>
  <si>
    <t>PINTARRON N/A 2.40X.90 C/REFUERZO METALICO</t>
  </si>
  <si>
    <t>N/A 2.40X.90 C/REFUERZO METALICO</t>
  </si>
  <si>
    <t>UTQ14677</t>
  </si>
  <si>
    <t>UTQ14678</t>
  </si>
  <si>
    <t>UTQ14679</t>
  </si>
  <si>
    <t>GABINETE N/A DE RED DE 42UR METALICO C/PUERTAS DE CRISTAL</t>
  </si>
  <si>
    <t>N/A DE RED DE 42UR METALICO</t>
  </si>
  <si>
    <t>UTQ1468</t>
  </si>
  <si>
    <t>REGULADOR</t>
  </si>
  <si>
    <t>SOLA BASIC</t>
  </si>
  <si>
    <t>UTQ14680</t>
  </si>
  <si>
    <t>REGULADOR TRIPP LITE OMNIVS1500XL</t>
  </si>
  <si>
    <t>TRIPP LITE OMNIVS1500XL</t>
  </si>
  <si>
    <t>UTQ14681</t>
  </si>
  <si>
    <t>UTQ14682</t>
  </si>
  <si>
    <t>SWITCH CISCO SG300-24</t>
  </si>
  <si>
    <t>CISCO SG300-24</t>
  </si>
  <si>
    <t>UTQ14683</t>
  </si>
  <si>
    <t>SWITCH CISCO SG300-52</t>
  </si>
  <si>
    <t>CISCO SG300-52</t>
  </si>
  <si>
    <t>UTQ14684</t>
  </si>
  <si>
    <t>UTQ14685</t>
  </si>
  <si>
    <t>TRANSCEIVER GBIC SX</t>
  </si>
  <si>
    <t>GBIC SX</t>
  </si>
  <si>
    <t>UTQ14686</t>
  </si>
  <si>
    <t>PATCH PANEL PANDUIT 48 PTOS CAT 6</t>
  </si>
  <si>
    <t>PANDUIT 48 PTOS CAT 6</t>
  </si>
  <si>
    <t>UTQ14687</t>
  </si>
  <si>
    <t>UTQ14688</t>
  </si>
  <si>
    <t>PATCH PANEL PANDUIT 24 PTOS CAT 6</t>
  </si>
  <si>
    <t>PANDUIT 24 PTOS CAT 6</t>
  </si>
  <si>
    <t>UTQ14689</t>
  </si>
  <si>
    <t>LAP TOP HEWLETT PACKARD PAVILLON</t>
  </si>
  <si>
    <t>HEWLETT PACKARD PAVILLON</t>
  </si>
  <si>
    <t>UTQ1469</t>
  </si>
  <si>
    <t>GRABADORA AIWA SIN MODELO</t>
  </si>
  <si>
    <t>AIWA SIN MODELO</t>
  </si>
  <si>
    <t>UTQ14692</t>
  </si>
  <si>
    <t>MULTIFUNCIONAL HEWLETT PACKARD PRO 100 M175NW COLOR</t>
  </si>
  <si>
    <t>HEWLETT PACKARD PRO 100 M175NW COLOR</t>
  </si>
  <si>
    <t>UTQ147</t>
  </si>
  <si>
    <t>UTQ1470</t>
  </si>
  <si>
    <t>UTQ14702</t>
  </si>
  <si>
    <t>REFRIGERADOR LG MB582ULV</t>
  </si>
  <si>
    <t>LG MB582ULV</t>
  </si>
  <si>
    <t>UTQ14709</t>
  </si>
  <si>
    <t>BARRA DE CAFE</t>
  </si>
  <si>
    <t>N/A MADERA 240X70 C/6PUERTAS</t>
  </si>
  <si>
    <t>UTQ1471</t>
  </si>
  <si>
    <t>UTQ1478</t>
  </si>
  <si>
    <t>DATA SHOW DUKANE SIN MODELO</t>
  </si>
  <si>
    <t>DUKANE SIN MODELO</t>
  </si>
  <si>
    <t>UTQ1479</t>
  </si>
  <si>
    <t>UTQ148</t>
  </si>
  <si>
    <t>UTQ1480</t>
  </si>
  <si>
    <t>HORNO DE MICROONDAS DAEWOO KOR631-G/630A</t>
  </si>
  <si>
    <t>DAEWOO KOR631-G/630A</t>
  </si>
  <si>
    <t>UTQ14807</t>
  </si>
  <si>
    <t>MESA N/A MADERA 140X60</t>
  </si>
  <si>
    <t>N/A MADERA 140X60</t>
  </si>
  <si>
    <t>UTQ14808</t>
  </si>
  <si>
    <t>UTQ14809</t>
  </si>
  <si>
    <t>UTQ14810</t>
  </si>
  <si>
    <t>UTQ14811</t>
  </si>
  <si>
    <t>UTQ14812</t>
  </si>
  <si>
    <t>UTQ14813</t>
  </si>
  <si>
    <t>UTQ14814</t>
  </si>
  <si>
    <t>UTQ14815</t>
  </si>
  <si>
    <t>UTQ14816</t>
  </si>
  <si>
    <t>UTQ14817</t>
  </si>
  <si>
    <t>UTQ14818</t>
  </si>
  <si>
    <t>UTQ14819</t>
  </si>
  <si>
    <t>UTQ14820</t>
  </si>
  <si>
    <t>UTQ14821</t>
  </si>
  <si>
    <t>UTQ14822</t>
  </si>
  <si>
    <t>UTQ14823</t>
  </si>
  <si>
    <t>UTQ14824</t>
  </si>
  <si>
    <t>UTQ14825</t>
  </si>
  <si>
    <t>UTQ14826</t>
  </si>
  <si>
    <t>UTQ14827</t>
  </si>
  <si>
    <t>UTQ14828</t>
  </si>
  <si>
    <t>UTQ14829</t>
  </si>
  <si>
    <t>UTQ14830</t>
  </si>
  <si>
    <t>UTQ14831</t>
  </si>
  <si>
    <t>UTQ14832</t>
  </si>
  <si>
    <t>UTQ14833</t>
  </si>
  <si>
    <t>UTQ14834</t>
  </si>
  <si>
    <t>UTQ14835</t>
  </si>
  <si>
    <t>UTQ14836</t>
  </si>
  <si>
    <t>UTQ14837</t>
  </si>
  <si>
    <t>UTQ14838</t>
  </si>
  <si>
    <t>UTQ14839</t>
  </si>
  <si>
    <t>UTQ14840</t>
  </si>
  <si>
    <t>UTQ14841</t>
  </si>
  <si>
    <t>UTQ14842</t>
  </si>
  <si>
    <t>UTQ14843</t>
  </si>
  <si>
    <t>UTQ14844</t>
  </si>
  <si>
    <t>UTQ14845</t>
  </si>
  <si>
    <t>UTQ14846</t>
  </si>
  <si>
    <t>UTQ14847</t>
  </si>
  <si>
    <t>UTQ14848</t>
  </si>
  <si>
    <t>UTQ14849</t>
  </si>
  <si>
    <t>UTQ14850</t>
  </si>
  <si>
    <t>UTQ14851</t>
  </si>
  <si>
    <t>UTQ14852</t>
  </si>
  <si>
    <t>UTQ14853</t>
  </si>
  <si>
    <t>UTQ14854</t>
  </si>
  <si>
    <t>UTQ14855</t>
  </si>
  <si>
    <t>CAMARA PTZ SYSCOM MINITRAX3L</t>
  </si>
  <si>
    <t>SYSCOM MINITRAX3L</t>
  </si>
  <si>
    <t>UTQ14856</t>
  </si>
  <si>
    <t>UTQ14857</t>
  </si>
  <si>
    <t>UTQ14858</t>
  </si>
  <si>
    <t>UTQ14859</t>
  </si>
  <si>
    <t>UTQ1486</t>
  </si>
  <si>
    <t>CONJUNTO EJECUTIVO INCLUYE LIBRERO, ARCHIVERO HORIZ GABINETE CLOSET</t>
  </si>
  <si>
    <t>INCLUYE LIBRERO, ARCHIVERO HORIZ</t>
  </si>
  <si>
    <t>UTQ14860</t>
  </si>
  <si>
    <t>UTQ14862</t>
  </si>
  <si>
    <t>BALANZA GRANATARIA OHAUS PRO PORTATIL 8100 GRS AV 8101</t>
  </si>
  <si>
    <t>OHAUS PRO PORTATIL</t>
  </si>
  <si>
    <t>UTQ14868</t>
  </si>
  <si>
    <t>MESA DE EXPLORACION N/A METALICA</t>
  </si>
  <si>
    <t>N/A METALICA</t>
  </si>
  <si>
    <t>UTQ14869</t>
  </si>
  <si>
    <t>CPU HEWLETT PACKARD COMPAQ 6300</t>
  </si>
  <si>
    <t>HEWLETT PACKARD COMPAQ 6300</t>
  </si>
  <si>
    <t>UTQ1487</t>
  </si>
  <si>
    <t>SILLON TELA C/RUEDAS C/BRAZO</t>
  </si>
  <si>
    <t>UTQ14870</t>
  </si>
  <si>
    <t>UTQ14871</t>
  </si>
  <si>
    <t>UTQ14872</t>
  </si>
  <si>
    <t>UTQ14873</t>
  </si>
  <si>
    <t>UTQ14874</t>
  </si>
  <si>
    <t>UTQ14875</t>
  </si>
  <si>
    <t>UTQ14876</t>
  </si>
  <si>
    <t>UTQ14877</t>
  </si>
  <si>
    <t>UTQ14878</t>
  </si>
  <si>
    <t>UTQ14879</t>
  </si>
  <si>
    <t>UTQ1488</t>
  </si>
  <si>
    <t>MESA PARA JUNTAS GRANDE</t>
  </si>
  <si>
    <t>PARA JUNTAS GRANDE</t>
  </si>
  <si>
    <t>UTQ14880</t>
  </si>
  <si>
    <t>UTQ14881</t>
  </si>
  <si>
    <t>UTQ14882</t>
  </si>
  <si>
    <t>UTQ14883</t>
  </si>
  <si>
    <t>UTQ14884</t>
  </si>
  <si>
    <t>UTQ14885</t>
  </si>
  <si>
    <t>UTQ14886</t>
  </si>
  <si>
    <t>UTQ14887</t>
  </si>
  <si>
    <t>UTQ14888</t>
  </si>
  <si>
    <t>UTQ14889</t>
  </si>
  <si>
    <t>UTQ1489</t>
  </si>
  <si>
    <t>VITRINA MADERA SIN MODELO</t>
  </si>
  <si>
    <t>UTQ14890</t>
  </si>
  <si>
    <t>UTQ14891</t>
  </si>
  <si>
    <t>UTQ14892</t>
  </si>
  <si>
    <t>UTQ14893</t>
  </si>
  <si>
    <t>UTQ14894</t>
  </si>
  <si>
    <t>UTQ14895</t>
  </si>
  <si>
    <t>UTQ14896</t>
  </si>
  <si>
    <t>UTQ14897</t>
  </si>
  <si>
    <t>UTQ14898</t>
  </si>
  <si>
    <t>UTQ14899</t>
  </si>
  <si>
    <t>UTQ149</t>
  </si>
  <si>
    <t>UTQ1490</t>
  </si>
  <si>
    <t>AIRE ACONDICIONADO</t>
  </si>
  <si>
    <t>REALVEN SIN MODELO</t>
  </si>
  <si>
    <t>UTQ14900</t>
  </si>
  <si>
    <t>UTQ14901</t>
  </si>
  <si>
    <t>UTQ14902</t>
  </si>
  <si>
    <t>UTQ14903</t>
  </si>
  <si>
    <t>UTQ14904</t>
  </si>
  <si>
    <t>UTQ14905</t>
  </si>
  <si>
    <t>UTQ14906</t>
  </si>
  <si>
    <t>UTQ14907</t>
  </si>
  <si>
    <t>UTQ14908</t>
  </si>
  <si>
    <t>UTQ14909</t>
  </si>
  <si>
    <t>UTQ1491</t>
  </si>
  <si>
    <t>UTQ14910</t>
  </si>
  <si>
    <t>UTQ14911</t>
  </si>
  <si>
    <t>UTQ14912</t>
  </si>
  <si>
    <t>UTQ14913</t>
  </si>
  <si>
    <t>UTQ14914</t>
  </si>
  <si>
    <t>UTQ14915</t>
  </si>
  <si>
    <t>UTQ14916</t>
  </si>
  <si>
    <t>UTQ14917</t>
  </si>
  <si>
    <t>UTQ14918</t>
  </si>
  <si>
    <t>UTQ1492</t>
  </si>
  <si>
    <t>MINICOMPONENTE SONY CMT-HPX7</t>
  </si>
  <si>
    <t>SONY CMT-HPX7</t>
  </si>
  <si>
    <t>UTQ1493</t>
  </si>
  <si>
    <t>UTQ1494</t>
  </si>
  <si>
    <t>UTQ1495</t>
  </si>
  <si>
    <t>UTQ1496</t>
  </si>
  <si>
    <t>VIDEOCASSETTERA</t>
  </si>
  <si>
    <t>SIN MODELO</t>
  </si>
  <si>
    <t>UTQ14969</t>
  </si>
  <si>
    <t>SCANER HEWLETT PACKARD 5590</t>
  </si>
  <si>
    <t>HEWLETT PACKARD 5590</t>
  </si>
  <si>
    <t>UTQ1497</t>
  </si>
  <si>
    <t>NOTE BOOK HP NX 6120 C/BASE DE EXPANSION 1.6 GHZ, 60 GB 512 RAM</t>
  </si>
  <si>
    <t>HP NX 6120 C/BASE DE EXPANSION</t>
  </si>
  <si>
    <t>UTQ14970</t>
  </si>
  <si>
    <t>MICROFONO STEREN INALAMBRICO DE SOLAPA Y DIADEMA UHF</t>
  </si>
  <si>
    <t>STEREN INALAMBRICO DE SOLAPA</t>
  </si>
  <si>
    <t>UTQ14971</t>
  </si>
  <si>
    <t>SISTEMA INALMABRICO UHF STEREN WR 810 CON 2 MICROFONOS</t>
  </si>
  <si>
    <t>STEREN WR 810 CON 2 MICROFONOS</t>
  </si>
  <si>
    <t>UTQ1498</t>
  </si>
  <si>
    <t>UTQ1499</t>
  </si>
  <si>
    <t>PROYECTOR VISION DLP/2200L/XGA</t>
  </si>
  <si>
    <t>VISION DLP/2200L/XGA</t>
  </si>
  <si>
    <t>UTQ14990</t>
  </si>
  <si>
    <t>UTQ14991</t>
  </si>
  <si>
    <t>UTQ14992</t>
  </si>
  <si>
    <t>UTQ14996</t>
  </si>
  <si>
    <t>SISTEMA DE AUDIO PEAVY ESCORT 3000 C/2BOCINAS Y 1 MICROFONO Y BASES</t>
  </si>
  <si>
    <t>PEAVY ESCORT 3000 C/2BOCINAS</t>
  </si>
  <si>
    <t>UTQ14997</t>
  </si>
  <si>
    <t>UTQ14998</t>
  </si>
  <si>
    <t>PINTARRON N/A 3.00X.90</t>
  </si>
  <si>
    <t>N/A 3.00X.90</t>
  </si>
  <si>
    <t>UTQ14999</t>
  </si>
  <si>
    <t>UTQ15</t>
  </si>
  <si>
    <t>ESCRITORIO MADERA P / IZQUIERDO</t>
  </si>
  <si>
    <t>MADERA P / IZQUIERDO</t>
  </si>
  <si>
    <t>UTQ150</t>
  </si>
  <si>
    <t>UTQ1500</t>
  </si>
  <si>
    <t>EQUIPO DE SONIDO AUDIO VIDEO ONKIO TX-SR602(B)</t>
  </si>
  <si>
    <t>AV RECEIVER/AMPLI-TUNER AUDIO</t>
  </si>
  <si>
    <t>UTQ15000</t>
  </si>
  <si>
    <t>UTQ15001</t>
  </si>
  <si>
    <t>UTQ15002</t>
  </si>
  <si>
    <t>UTQ15003</t>
  </si>
  <si>
    <t>CAMARA FOTOGRAFICA SONY 16MPX 5X (SIN MEMORIA)</t>
  </si>
  <si>
    <t>SONY 16MPX 5X (SIN MEMORIA)</t>
  </si>
  <si>
    <t>UTQ15005</t>
  </si>
  <si>
    <t>PROYECTOR EPSON X14H CON CABLES Y CONTROL REMOTO</t>
  </si>
  <si>
    <t>UTQ15006</t>
  </si>
  <si>
    <t>ACORDEON HONER BRAVO III 72 (DE TECLAS)</t>
  </si>
  <si>
    <t>HONER BRAVO III 72 (DE TECLAS</t>
  </si>
  <si>
    <t>UTQ15007</t>
  </si>
  <si>
    <t>LAP TOP DELL INSPIRON 15R 15.6 CI7 3210 6GB 1TB</t>
  </si>
  <si>
    <t>DELL INSPIRON 15R 15.6 CI7 3210 6GB 1TB</t>
  </si>
  <si>
    <t>UTQ15008</t>
  </si>
  <si>
    <t>LAP TOP TOSHIBA L845</t>
  </si>
  <si>
    <t>TOSHIBA L845</t>
  </si>
  <si>
    <t>UTQ1501</t>
  </si>
  <si>
    <t>MUEBLE DE APOYO PARA TELEVISION SIN MODELO</t>
  </si>
  <si>
    <t>UTQ15011</t>
  </si>
  <si>
    <t>NO BREAK SYSCOM SYR026CFM</t>
  </si>
  <si>
    <t>SYSCOM SYR026CFM</t>
  </si>
  <si>
    <t>UTQ15012</t>
  </si>
  <si>
    <t>VIDEOGRABADORA DIGITAL DAHUA DVR0404HFAS</t>
  </si>
  <si>
    <t>DAHUA DVR0404HFAS</t>
  </si>
  <si>
    <t>UTQ15013</t>
  </si>
  <si>
    <t>CAMARA BULLET SYSCOM TM095</t>
  </si>
  <si>
    <t>SYSCOM TM095</t>
  </si>
  <si>
    <t>UTQ15014</t>
  </si>
  <si>
    <t>LAP TOP DELL INSPIRON 15 R CORE I5-3210</t>
  </si>
  <si>
    <t>DELL INSPIRON 15 R CORE I5-3210</t>
  </si>
  <si>
    <t>UTQ15015</t>
  </si>
  <si>
    <t>PROYECTOR EPSON POWER LITE H319A C/CONTROL REMOTO Y CABLES</t>
  </si>
  <si>
    <t>EPSON POWER LITE H319A</t>
  </si>
  <si>
    <t>UTQ15016</t>
  </si>
  <si>
    <t>UTQ15017</t>
  </si>
  <si>
    <t>CAMARA FOTOGRAFICA</t>
  </si>
  <si>
    <t>C/MEMORIA 8GB;CARGADOR;BATERIA</t>
  </si>
  <si>
    <t>UTQ15019</t>
  </si>
  <si>
    <t>POWER PRESENTER LITE C/CONTROL</t>
  </si>
  <si>
    <t>UTQ1502</t>
  </si>
  <si>
    <t>UTQ15020</t>
  </si>
  <si>
    <t>INTECPLAN 3 PRO C/LLAVE Y USB</t>
  </si>
  <si>
    <t>UTQ15022</t>
  </si>
  <si>
    <t>LAP TOP APPLE MB PRO 13.3/2.5/2X2GB/500/SD-S</t>
  </si>
  <si>
    <t>APPLE MB PRO 13.3/2.5/2X2GB/500/SD-S</t>
  </si>
  <si>
    <t>UTQ15023</t>
  </si>
  <si>
    <t>UTQ15025</t>
  </si>
  <si>
    <t>UTQ15026</t>
  </si>
  <si>
    <t>TABLETA DIGITALIZADORA ACER A100</t>
  </si>
  <si>
    <t>ACER A100</t>
  </si>
  <si>
    <t>UTQ15027</t>
  </si>
  <si>
    <t>CAMARA FOTOGRAFICA NIKON COOLPIX L310 14.1MEGAPIXELES SIN MEMORIA C/CABLES</t>
  </si>
  <si>
    <t>NIKON COOLPIX L310 14.1MEG</t>
  </si>
  <si>
    <t>UTQ15028</t>
  </si>
  <si>
    <t>SISTEMA DE AUDIO BC BC 3025</t>
  </si>
  <si>
    <t>BC BC 3025</t>
  </si>
  <si>
    <t>UTQ1503</t>
  </si>
  <si>
    <t>UTQ1504</t>
  </si>
  <si>
    <t>UTQ1505</t>
  </si>
  <si>
    <t>UTQ1506</t>
  </si>
  <si>
    <t>UTQ15067</t>
  </si>
  <si>
    <t>CPU HEWLETT PACKARD 8200</t>
  </si>
  <si>
    <t>HEWLETT PACKARD 8200</t>
  </si>
  <si>
    <t>UTQ15068</t>
  </si>
  <si>
    <t>UTQ15069</t>
  </si>
  <si>
    <t>UTQ1507</t>
  </si>
  <si>
    <t>UTQ15070</t>
  </si>
  <si>
    <t>UTQ15071</t>
  </si>
  <si>
    <t>UTQ15072</t>
  </si>
  <si>
    <t>UTQ15073</t>
  </si>
  <si>
    <t>UTQ15074</t>
  </si>
  <si>
    <t>UTQ15075</t>
  </si>
  <si>
    <t>UTQ15076</t>
  </si>
  <si>
    <t>UTQ15077</t>
  </si>
  <si>
    <t>UTQ15078</t>
  </si>
  <si>
    <t>UTQ15079</t>
  </si>
  <si>
    <t>UTQ1508</t>
  </si>
  <si>
    <t>UTQ15080</t>
  </si>
  <si>
    <t>UTQ15081</t>
  </si>
  <si>
    <t>UTQ15082</t>
  </si>
  <si>
    <t>UTQ15083</t>
  </si>
  <si>
    <t>UTQ15084</t>
  </si>
  <si>
    <t>UTQ15085</t>
  </si>
  <si>
    <t>UTQ15086</t>
  </si>
  <si>
    <t>UTQ15087</t>
  </si>
  <si>
    <t>UTQ15088</t>
  </si>
  <si>
    <t>UTQ15089</t>
  </si>
  <si>
    <t>UTQ1509</t>
  </si>
  <si>
    <t>UTQ15090</t>
  </si>
  <si>
    <t>UTQ15091</t>
  </si>
  <si>
    <t>UTQ15092</t>
  </si>
  <si>
    <t>UTQ15093</t>
  </si>
  <si>
    <t>UTQ15094</t>
  </si>
  <si>
    <t>UTQ15095</t>
  </si>
  <si>
    <t>UTQ15096</t>
  </si>
  <si>
    <t>UTQ15097</t>
  </si>
  <si>
    <t>CABINA PARA ESTUDIANTES N/A MADERA 1.40X.66X.1.35</t>
  </si>
  <si>
    <t>N/A MADERA 1.40X.66X.1.35</t>
  </si>
  <si>
    <t>UTQ15098</t>
  </si>
  <si>
    <t>UTQ15099</t>
  </si>
  <si>
    <t>UTQ151</t>
  </si>
  <si>
    <t>UTQ1510</t>
  </si>
  <si>
    <t>UTQ15100</t>
  </si>
  <si>
    <t>UTQ15101</t>
  </si>
  <si>
    <t>UTQ15102</t>
  </si>
  <si>
    <t>UTQ15103</t>
  </si>
  <si>
    <t>UTQ15104</t>
  </si>
  <si>
    <t>UTQ15105</t>
  </si>
  <si>
    <t>UTQ15106</t>
  </si>
  <si>
    <t>UTQ15107</t>
  </si>
  <si>
    <t>UTQ15108</t>
  </si>
  <si>
    <t>UTQ15109</t>
  </si>
  <si>
    <t>UTQ1511</t>
  </si>
  <si>
    <t>UTQ15110</t>
  </si>
  <si>
    <t>UTQ15111</t>
  </si>
  <si>
    <t>UTQ15112</t>
  </si>
  <si>
    <t>MUEBLE PARA PROFESOR MADERA 1.60X.80X.90 C/PUERTAS ABATIBLES</t>
  </si>
  <si>
    <t>MADERA 1.60X.80X.90 C/PUERTAS ABATIBLE</t>
  </si>
  <si>
    <t>UTQ15113</t>
  </si>
  <si>
    <t>AVM SISTEMA INTEGRADO DE CONTROL DE AUDIO Y VIDEO CALASANZ MV 360</t>
  </si>
  <si>
    <t>CALASANZ MV 360</t>
  </si>
  <si>
    <t>UTQ15114</t>
  </si>
  <si>
    <t>UTQ15115</t>
  </si>
  <si>
    <t>SERVIDOR HEWLETT PACKARD DL160</t>
  </si>
  <si>
    <t>HEWLETT PACKARD DL160</t>
  </si>
  <si>
    <t>UTQ15116</t>
  </si>
  <si>
    <t>VIDEOPRESENTADOR N/A I2231</t>
  </si>
  <si>
    <t>N/A I2231</t>
  </si>
  <si>
    <t>UTQ1512</t>
  </si>
  <si>
    <t>UTQ15120</t>
  </si>
  <si>
    <t>UTQ15122</t>
  </si>
  <si>
    <t>ESCRITORIO N/A MADERA 1.66X.75X.80 COLOR CHOCOLATE</t>
  </si>
  <si>
    <t>N/A MADERA 1.66X.75X.80</t>
  </si>
  <si>
    <t>UTQ15123</t>
  </si>
  <si>
    <t>MULTIFUNCIONAL CANON F159502</t>
  </si>
  <si>
    <t>CANON F159502</t>
  </si>
  <si>
    <t>UTQ15124</t>
  </si>
  <si>
    <t>UTQ15126</t>
  </si>
  <si>
    <t>GPS GARMIN ETREX 20</t>
  </si>
  <si>
    <t>GARMIN ETREX 20</t>
  </si>
  <si>
    <t>UTQ15127</t>
  </si>
  <si>
    <t>UTQ15128</t>
  </si>
  <si>
    <t>ACTUALIZACION DE CONTROL P/TORNO Y FRESADORA VER FACT 787</t>
  </si>
  <si>
    <t>VER FACTURA 787 ESTE EQ SE</t>
  </si>
  <si>
    <t>UTQ1513</t>
  </si>
  <si>
    <t>UTQ15131</t>
  </si>
  <si>
    <t>LAP TOP APPLE MB PRO 13.3/2.9/2X4GB/750/SD-S</t>
  </si>
  <si>
    <t>APPLE MB PRO 13.3/2.9/2X4GB/750/SD-S</t>
  </si>
  <si>
    <t>UTQ15132</t>
  </si>
  <si>
    <t>PC ACER AZ5801</t>
  </si>
  <si>
    <t>ACER AZ5801</t>
  </si>
  <si>
    <t>UTQ15133</t>
  </si>
  <si>
    <t>UTQ15135</t>
  </si>
  <si>
    <t>CONJUNTO SEMIEJECUTIVO N/A DIR BELGI</t>
  </si>
  <si>
    <t>N/A DIR BELGI</t>
  </si>
  <si>
    <t>UTQ15137</t>
  </si>
  <si>
    <t>PROYECTOR SONY VPLEX100</t>
  </si>
  <si>
    <t>SONY VPLEX100</t>
  </si>
  <si>
    <t>UTQ15138</t>
  </si>
  <si>
    <t>SOFTWARE IBM SPSS STATISTICS BASE ACTUALIZACIO</t>
  </si>
  <si>
    <t>IBM SPSS STATISTICS BASE</t>
  </si>
  <si>
    <t>UTQ15139</t>
  </si>
  <si>
    <t>ESCRITORIO N/A MADERA 1.20X.60X.75</t>
  </si>
  <si>
    <t>N/A MADERA 1.20X.60X.75</t>
  </si>
  <si>
    <t>UTQ1514</t>
  </si>
  <si>
    <t>UTQ15140</t>
  </si>
  <si>
    <t>LIBRERO N/A MADERA 1.60X.30X.180</t>
  </si>
  <si>
    <t>N/A MADERA 1.60X.30X.180</t>
  </si>
  <si>
    <t>UTQ15141</t>
  </si>
  <si>
    <t>SILLON REQUIEZ TELA EJECUTIVO RESPALDO ALTO</t>
  </si>
  <si>
    <t>REQUIEZ TELA EJECUTIVO</t>
  </si>
  <si>
    <t>UTQ15142</t>
  </si>
  <si>
    <t>UTQ15143</t>
  </si>
  <si>
    <t>SISTEMA MULTIMEDIA HARMAN KARDON SOUNDSTICKS III C/2BOCINAS</t>
  </si>
  <si>
    <t>HARMAN KARDON SOUNDSTICKS III</t>
  </si>
  <si>
    <t>UTQ15144</t>
  </si>
  <si>
    <t>LAP TOP APPLE 2.5 GHZ INTEL CORE I5</t>
  </si>
  <si>
    <t>APPLE 2.5 GHZ INTEL CORE I5</t>
  </si>
  <si>
    <t>UTQ15146</t>
  </si>
  <si>
    <t>SOFTWARE ASPEL SAE SISTEMA BASE 30 LICENCIAS</t>
  </si>
  <si>
    <t>ASPEL SAE SISTEMA BASE</t>
  </si>
  <si>
    <t>UTQ15148</t>
  </si>
  <si>
    <t>CPU HEWLETT PACKARD 3405</t>
  </si>
  <si>
    <t>HEWLETT PACKARD 3405</t>
  </si>
  <si>
    <t>UTQ15149</t>
  </si>
  <si>
    <t>ESPECTROFOTOMETRO DE ABSORCION ATOMICA GBC XPLORA</t>
  </si>
  <si>
    <t>GBC XPLORA</t>
  </si>
  <si>
    <t>UTQ1515</t>
  </si>
  <si>
    <t>UTQ15150</t>
  </si>
  <si>
    <t>PROYECTOR BENQ MS502 C/CABLES Y CONTROL REMOTO</t>
  </si>
  <si>
    <t>BENQ MS502 C/CABLES Y CONTROL</t>
  </si>
  <si>
    <t>UTQ15151</t>
  </si>
  <si>
    <t>UTQ15152</t>
  </si>
  <si>
    <t>UTQ15153</t>
  </si>
  <si>
    <t>UTQ15154</t>
  </si>
  <si>
    <t>UTQ15155</t>
  </si>
  <si>
    <t>UTQ15156</t>
  </si>
  <si>
    <t>UTQ15157</t>
  </si>
  <si>
    <t>UTQ15158</t>
  </si>
  <si>
    <t>UTQ15159</t>
  </si>
  <si>
    <t>PROYECTOR SONY DX 140 XGA 3200 3LCD C/CABLES Y CONTROL REMOTO</t>
  </si>
  <si>
    <t>SONY DX 140 XGA 3200 3LCD C/CABL</t>
  </si>
  <si>
    <t>UTQ1516</t>
  </si>
  <si>
    <t>UTQ15160</t>
  </si>
  <si>
    <t>GRABADORA SONY CFD RG 880CP</t>
  </si>
  <si>
    <t>SONY CFD RG 880CP</t>
  </si>
  <si>
    <t>UTQ15161</t>
  </si>
  <si>
    <t>UTQ15162</t>
  </si>
  <si>
    <t>UTQ15164</t>
  </si>
  <si>
    <t>LAP TOP HEWLETT PACKARD 450 PROCESADOR CI3</t>
  </si>
  <si>
    <t>HEWLETT PACKARD 450 PROCESADOR CI3</t>
  </si>
  <si>
    <t>UTQ15165</t>
  </si>
  <si>
    <t>LAP TOP HEWLEWT PACKARD 450 PROCESADOR DC CELERON B830</t>
  </si>
  <si>
    <t>HP 450 PROCESADOR DC CELERON B830</t>
  </si>
  <si>
    <t>UTQ15166</t>
  </si>
  <si>
    <t>IPAD APPLE 4 GEN WI-F 32GB</t>
  </si>
  <si>
    <t>APPLE 4 GEN WI-F 32GB</t>
  </si>
  <si>
    <t>UTQ15167</t>
  </si>
  <si>
    <t>IPAD</t>
  </si>
  <si>
    <t>4 GEN WI-F 32GB</t>
  </si>
  <si>
    <t>UTQ15168</t>
  </si>
  <si>
    <t>UTQ1517</t>
  </si>
  <si>
    <t>UTQ15170</t>
  </si>
  <si>
    <t>SOFTWARE BOSON NETWORK SIMULATOR</t>
  </si>
  <si>
    <t>BOSON NETWORK SIMULATOR</t>
  </si>
  <si>
    <t>UTQ15171</t>
  </si>
  <si>
    <t>MESA N/A MESA REDONDA MADERA 120CM</t>
  </si>
  <si>
    <t>N/A MESA REDONDA MADERA 120CM</t>
  </si>
  <si>
    <t>UTQ15172</t>
  </si>
  <si>
    <t>UTQ15173</t>
  </si>
  <si>
    <t>UTQ15174</t>
  </si>
  <si>
    <t>UTQ15175</t>
  </si>
  <si>
    <t>UTQ15176</t>
  </si>
  <si>
    <t>UTQ15177</t>
  </si>
  <si>
    <t>UTQ15178</t>
  </si>
  <si>
    <t>UTQ15179</t>
  </si>
  <si>
    <t>UTQ1518</t>
  </si>
  <si>
    <t>UTQ15180</t>
  </si>
  <si>
    <t>UTQ15181</t>
  </si>
  <si>
    <t>UTQ15182</t>
  </si>
  <si>
    <t>UTQ15183</t>
  </si>
  <si>
    <t>UTQ15184</t>
  </si>
  <si>
    <t>UTQ15185</t>
  </si>
  <si>
    <t>UTQ15186</t>
  </si>
  <si>
    <t>UTQ15187</t>
  </si>
  <si>
    <t>UTQ15188</t>
  </si>
  <si>
    <t>UTQ15189</t>
  </si>
  <si>
    <t>UTQ1519</t>
  </si>
  <si>
    <t>UTQ15190</t>
  </si>
  <si>
    <t>UTQ15191</t>
  </si>
  <si>
    <t>UTQ152</t>
  </si>
  <si>
    <t>PERCHERO SIN MODELO</t>
  </si>
  <si>
    <t>UTQ1520</t>
  </si>
  <si>
    <t>UTQ15205</t>
  </si>
  <si>
    <t>PANTALLA PLANA PANASONIC 32" MOD. TCL32C5X</t>
  </si>
  <si>
    <t>PANASONIC 32"</t>
  </si>
  <si>
    <t>UTQ15206</t>
  </si>
  <si>
    <t>UTQ15207</t>
  </si>
  <si>
    <t>UTQ15209</t>
  </si>
  <si>
    <t>SOFTWARE CALASANZ DCS DLL TEACHER</t>
  </si>
  <si>
    <t>CALASANZ DCS DLL TEACHER</t>
  </si>
  <si>
    <t>UTQ1521</t>
  </si>
  <si>
    <t>UTQ15210</t>
  </si>
  <si>
    <t>SOFTWARE CALASANZ DCS DLL STUDEN</t>
  </si>
  <si>
    <t>CALASANZ DCS DLL STUDEN</t>
  </si>
  <si>
    <t>UTQ15211</t>
  </si>
  <si>
    <t>SOFTWARE CALASANZ DP (APRENDIZAJE IDIOMA INGLES</t>
  </si>
  <si>
    <t>CALASANZ CALASANZ DP (APREN</t>
  </si>
  <si>
    <t>UTQ15212</t>
  </si>
  <si>
    <t>SOFTWARE CALASANZA DP (APRENDIZAJE IDIOMAS FRANCES</t>
  </si>
  <si>
    <t>CALASANZA CALASANZ DP (APRENDIZ</t>
  </si>
  <si>
    <t>UTQ15213</t>
  </si>
  <si>
    <t>CAMARA DE GRABACION DAHUA SD6323CHN</t>
  </si>
  <si>
    <t>DAHUA SD6323CHN</t>
  </si>
  <si>
    <t>UTQ15214</t>
  </si>
  <si>
    <t>UTQ15215</t>
  </si>
  <si>
    <t>UTQ15216</t>
  </si>
  <si>
    <t>RADIOENLACE UBIQUITI LOCO M5</t>
  </si>
  <si>
    <t>UBIQUITI LOCO M5</t>
  </si>
  <si>
    <t>UTQ15217</t>
  </si>
  <si>
    <t>UTQ15218</t>
  </si>
  <si>
    <t>UTQ15219</t>
  </si>
  <si>
    <t>UTQ1522</t>
  </si>
  <si>
    <t>MESA MESA DE TRABJO DE 1.80X60X.74 MA 7224 T</t>
  </si>
  <si>
    <t>MESA DE TRABJO DE 1.80X60X.74</t>
  </si>
  <si>
    <t>UTQ15220</t>
  </si>
  <si>
    <t>GABINETE N/A METALICO</t>
  </si>
  <si>
    <t>N/A METALICO</t>
  </si>
  <si>
    <t>UTQ15221</t>
  </si>
  <si>
    <t>UTQ15222</t>
  </si>
  <si>
    <t>CLIENTES LIGEROS WYSE P25</t>
  </si>
  <si>
    <t>WYSE P25</t>
  </si>
  <si>
    <t>UTQ15223</t>
  </si>
  <si>
    <t>UTQ15224</t>
  </si>
  <si>
    <t>UTQ15225</t>
  </si>
  <si>
    <t>UTQ15226</t>
  </si>
  <si>
    <t>UTQ15227</t>
  </si>
  <si>
    <t>UTQ15228</t>
  </si>
  <si>
    <t>UTQ15229</t>
  </si>
  <si>
    <t>UTQ1523</t>
  </si>
  <si>
    <t>UTQ15230</t>
  </si>
  <si>
    <t>UTQ15231</t>
  </si>
  <si>
    <t>UTQ15232</t>
  </si>
  <si>
    <t>UTQ15233</t>
  </si>
  <si>
    <t>UTQ15234</t>
  </si>
  <si>
    <t>UTQ15235</t>
  </si>
  <si>
    <t>UTQ15236</t>
  </si>
  <si>
    <t>UTQ15237</t>
  </si>
  <si>
    <t>UTQ15238</t>
  </si>
  <si>
    <t>UTQ15239</t>
  </si>
  <si>
    <t>UTQ15240</t>
  </si>
  <si>
    <t>UTQ15241</t>
  </si>
  <si>
    <t>UTQ15242</t>
  </si>
  <si>
    <t>UTQ15243</t>
  </si>
  <si>
    <t>UTQ15244</t>
  </si>
  <si>
    <t>UTQ15245</t>
  </si>
  <si>
    <t>UTQ15246</t>
  </si>
  <si>
    <t>UTQ15247</t>
  </si>
  <si>
    <t>SCANER EPSON PERFECTION V600</t>
  </si>
  <si>
    <t>EPSON PERFECTION V600</t>
  </si>
  <si>
    <t>UTQ15248</t>
  </si>
  <si>
    <t>TABLETA DIGITALIZADORA SAMSUNG GALAXY 2 16GB WIFI 10.1</t>
  </si>
  <si>
    <t>SAMSUNG GALAXY 2 16GB WIFI 10.1</t>
  </si>
  <si>
    <t>UTQ15249</t>
  </si>
  <si>
    <t>IMPRESORA EPSON STYLUS T50</t>
  </si>
  <si>
    <t>EPSON STYLUS T50</t>
  </si>
  <si>
    <t>UTQ1525</t>
  </si>
  <si>
    <t>MESA CENTRO RECTANGULAR</t>
  </si>
  <si>
    <t>CENTRO RECTANGULAR</t>
  </si>
  <si>
    <t>UTQ15250</t>
  </si>
  <si>
    <t>SOFTWARE N/A PARA DISEÑO Y SIMULACION</t>
  </si>
  <si>
    <t>N/A PARA DISEÑO Y SIMULACION</t>
  </si>
  <si>
    <t>UTQ15251</t>
  </si>
  <si>
    <t>SISTEMA DE ENTRENAMIENTO, INST, MTTO DE ENERGIA SO LAB VOLT 46120</t>
  </si>
  <si>
    <t>LAB VOLT 46120 INCLUYE 41</t>
  </si>
  <si>
    <t>UTQ15252</t>
  </si>
  <si>
    <t>CONJUNTO EJECUTIVO N/A C/ARCHIVERO 3 CAJONES, LIBRERO DE 4PTAS</t>
  </si>
  <si>
    <t>N/A C/ARCHIVERO 3 CAJONES</t>
  </si>
  <si>
    <t>UTQ15253</t>
  </si>
  <si>
    <t>LIBRERO N/A MELAMINA C/ENTREPAÑOS Y PUERTA 80X40X180</t>
  </si>
  <si>
    <t>N/A MELAMINA C/ENTREPAÑOS</t>
  </si>
  <si>
    <t>UTQ15254</t>
  </si>
  <si>
    <t>DVR DAHUA</t>
  </si>
  <si>
    <t>DAHUA</t>
  </si>
  <si>
    <t>UTQ15255</t>
  </si>
  <si>
    <t>LECTOR DE HUELLA</t>
  </si>
  <si>
    <t>AC 5000 (CHECADOR)</t>
  </si>
  <si>
    <t>UTQ15256</t>
  </si>
  <si>
    <t>UTQ15257</t>
  </si>
  <si>
    <t>UTQ15258</t>
  </si>
  <si>
    <t>MONITOR DELL E1913</t>
  </si>
  <si>
    <t>DELL E1913</t>
  </si>
  <si>
    <t>UTQ15259</t>
  </si>
  <si>
    <t>SOFTWARE ACADEMIC VMWARE VIEW 5 ENTREPRISE BUN</t>
  </si>
  <si>
    <t>ACADEMIC VMWARE VIEW 5 ENTREPR</t>
  </si>
  <si>
    <t>UTQ1526</t>
  </si>
  <si>
    <t>UTQ15260</t>
  </si>
  <si>
    <t>UTQ15261</t>
  </si>
  <si>
    <t>PANTALLA PLANA SAMSUNG UN40EH6030FXZX C/CONTROL REMOTO Y CABLES</t>
  </si>
  <si>
    <t>SAMSUNG UN40EH6030FXZX</t>
  </si>
  <si>
    <t>UTQ15262</t>
  </si>
  <si>
    <t>UTQ15263</t>
  </si>
  <si>
    <t>PANTALLA PLANA LG 50" MOD. 50TA4500</t>
  </si>
  <si>
    <t>LG 50" MOD. 50TA4500</t>
  </si>
  <si>
    <t>UTQ15264</t>
  </si>
  <si>
    <t>6300</t>
  </si>
  <si>
    <t>UTQ15265</t>
  </si>
  <si>
    <t>UTQ15266</t>
  </si>
  <si>
    <t>UTQ15267</t>
  </si>
  <si>
    <t>UTQ15268</t>
  </si>
  <si>
    <t>IMPRESORA HEWLETT PACKARD P1606 DN</t>
  </si>
  <si>
    <t>HEWLETT PACKARD P1606 DN</t>
  </si>
  <si>
    <t>UTQ15269</t>
  </si>
  <si>
    <t>UTQ1527</t>
  </si>
  <si>
    <t>UTQ15270</t>
  </si>
  <si>
    <t>ROUTER LINKSYS EA4500</t>
  </si>
  <si>
    <t>LINKSYS EA4500</t>
  </si>
  <si>
    <t>UTQ15271</t>
  </si>
  <si>
    <t>PROYECTOR BENQ MX503 C/CONTROL REMOTO Y CABLES</t>
  </si>
  <si>
    <t>BENQ MX503 C/CONTROL REMOTO</t>
  </si>
  <si>
    <t>UTQ15272</t>
  </si>
  <si>
    <t>UTQ15273</t>
  </si>
  <si>
    <t>UTQ15274</t>
  </si>
  <si>
    <t>UTQ15275</t>
  </si>
  <si>
    <t>UTQ15276</t>
  </si>
  <si>
    <t>LAP TOP MACBOOK PRO A278</t>
  </si>
  <si>
    <t>MACBOOK PRO A278</t>
  </si>
  <si>
    <t>UTQ15277</t>
  </si>
  <si>
    <t>UTQ15278</t>
  </si>
  <si>
    <t>BALANZA GRANATARIA ADAM 2610</t>
  </si>
  <si>
    <t>ADAM 2610 DE 3 BRAZOS</t>
  </si>
  <si>
    <t>UTQ15279</t>
  </si>
  <si>
    <t>LAP TOP HEWLETT PACKARD 6470 CORE 17 8GB</t>
  </si>
  <si>
    <t>HEWLETT PACKARD 6470 CORE 17 8GB</t>
  </si>
  <si>
    <t>UTQ1528</t>
  </si>
  <si>
    <t>UTQ15280</t>
  </si>
  <si>
    <t>OSCILOSCOPIO TEKTRONIX TDS1001C EDU</t>
  </si>
  <si>
    <t>TEKTRONIX TDS1001C EDU</t>
  </si>
  <si>
    <t>UTQ15281</t>
  </si>
  <si>
    <t>UTQ15282</t>
  </si>
  <si>
    <t>LAP TOP HEWLETT PACKARD 450 CORE I3 4GB</t>
  </si>
  <si>
    <t>HEWLETT PACKARD 450 CORE I3 4GB</t>
  </si>
  <si>
    <t>UTQ15283</t>
  </si>
  <si>
    <t>UTQ15284</t>
  </si>
  <si>
    <t>LAP TOP CORE I3 4GB</t>
  </si>
  <si>
    <t>450 CORE I3 4GB</t>
  </si>
  <si>
    <t>UTQ15285</t>
  </si>
  <si>
    <t>UTQ15286</t>
  </si>
  <si>
    <t>UTQ15287</t>
  </si>
  <si>
    <t>UTQ15288</t>
  </si>
  <si>
    <t>S22B150N</t>
  </si>
  <si>
    <t>UTQ15289</t>
  </si>
  <si>
    <t>MONITOR SAMSUNG S22B150N</t>
  </si>
  <si>
    <t>SAMSUNG S22B150N</t>
  </si>
  <si>
    <t>UTQ1529</t>
  </si>
  <si>
    <t>VISION VIPRO 865</t>
  </si>
  <si>
    <t>UTQ15290</t>
  </si>
  <si>
    <t>UTQ15291</t>
  </si>
  <si>
    <t>UTQ15292</t>
  </si>
  <si>
    <t>UTQ15293</t>
  </si>
  <si>
    <t>UTQ15294</t>
  </si>
  <si>
    <t>UTQ15295</t>
  </si>
  <si>
    <t>MICROFONO SHURE SM58 50HZ A 15000 HZ</t>
  </si>
  <si>
    <t>SHURE SM58 50HZ A 15000 HZ</t>
  </si>
  <si>
    <t>UTQ15296</t>
  </si>
  <si>
    <t>UTQ15297</t>
  </si>
  <si>
    <t>BLU RAY SONY BDP S390</t>
  </si>
  <si>
    <t>SONY BDP S390</t>
  </si>
  <si>
    <t>UTQ15298</t>
  </si>
  <si>
    <t>UTQ15299</t>
  </si>
  <si>
    <t>UTQ153</t>
  </si>
  <si>
    <t>UTQ1530</t>
  </si>
  <si>
    <t>AL1511B</t>
  </si>
  <si>
    <t>UTQ15300</t>
  </si>
  <si>
    <t>UTQ15301</t>
  </si>
  <si>
    <t>LAP TOP DELL INSPIRON 4050 CORE I5 2450 4GB DD 500GB DVDRW S.O.</t>
  </si>
  <si>
    <t>DELL INSPIRON 4050 CORE I5 2450</t>
  </si>
  <si>
    <t>UTQ15302</t>
  </si>
  <si>
    <t>IPAD APPLE A1458 16GB</t>
  </si>
  <si>
    <t>APPLE A1458 16GB</t>
  </si>
  <si>
    <t>UTQ15303</t>
  </si>
  <si>
    <t>UTQ15304</t>
  </si>
  <si>
    <t>UTQ15305</t>
  </si>
  <si>
    <t>FIREWALL PALO ALTO PA 3020</t>
  </si>
  <si>
    <t>PALO ALTO PA 3020</t>
  </si>
  <si>
    <t>UTQ15306</t>
  </si>
  <si>
    <t>UTQ15307</t>
  </si>
  <si>
    <t>UTQ15308</t>
  </si>
  <si>
    <t>UTQ15309</t>
  </si>
  <si>
    <t>UTQ1531</t>
  </si>
  <si>
    <t>CPU ENSAMBLADA P4 A 3.0GHZ 256MB UNIDAD DVD/CDRW</t>
  </si>
  <si>
    <t>ENSAMBLADA P4 A 3.0GHZ 256MB</t>
  </si>
  <si>
    <t>UTQ15310</t>
  </si>
  <si>
    <t>UTQ15311</t>
  </si>
  <si>
    <t>UTQ15312</t>
  </si>
  <si>
    <t>UTQ15313</t>
  </si>
  <si>
    <t>UTQ15314</t>
  </si>
  <si>
    <t>UTQ15315</t>
  </si>
  <si>
    <t>UTQ15316</t>
  </si>
  <si>
    <t>BLU RAY SAMSUNG BDE5500</t>
  </si>
  <si>
    <t>SAMSUNG BDE5500</t>
  </si>
  <si>
    <t>UTQ15317</t>
  </si>
  <si>
    <t>UTQ15318</t>
  </si>
  <si>
    <t>ACCESS POINT RUCKUS ZONEFLEX 2942</t>
  </si>
  <si>
    <t>RUCKUS ZONEFLEX 2942</t>
  </si>
  <si>
    <t>UTQ15319</t>
  </si>
  <si>
    <t>UTQ15320</t>
  </si>
  <si>
    <t>UTQ15321</t>
  </si>
  <si>
    <t>CLIENTES LIGEROS WYSE C10LE 128MB FLASH 512MB</t>
  </si>
  <si>
    <t>WYSE C10LE 128MB FLASH 512MB</t>
  </si>
  <si>
    <t>UTQ15322</t>
  </si>
  <si>
    <t>CLIENTES LIGEROS</t>
  </si>
  <si>
    <t>C10LE 128MB FLASH 512MB</t>
  </si>
  <si>
    <t>UTQ15323</t>
  </si>
  <si>
    <t>UTQ15324</t>
  </si>
  <si>
    <t>UTQ15325</t>
  </si>
  <si>
    <t>UTQ15326</t>
  </si>
  <si>
    <t>UTQ15327</t>
  </si>
  <si>
    <t>UTQ15328</t>
  </si>
  <si>
    <t>UTQ15329</t>
  </si>
  <si>
    <t>UTQ15330</t>
  </si>
  <si>
    <t>UTQ15331</t>
  </si>
  <si>
    <t>LIBRERO N/A MELAMINA 1.90X30X86</t>
  </si>
  <si>
    <t>N/A MELAMINA 1.90X30X86</t>
  </si>
  <si>
    <t>UTQ15332</t>
  </si>
  <si>
    <t>UTQ15333</t>
  </si>
  <si>
    <t>MICROSCOPIO LUMERA MEIJI TECHNO</t>
  </si>
  <si>
    <t>LUMERA MEIJI TECHNO</t>
  </si>
  <si>
    <t>UTQ15334</t>
  </si>
  <si>
    <t>UTQ15335</t>
  </si>
  <si>
    <t>UTQ1534</t>
  </si>
  <si>
    <t>UTQ15342</t>
  </si>
  <si>
    <t>BANDA TRANSP. MPS500/PLC S7-314-C-PN/DP FESTO</t>
  </si>
  <si>
    <t>FESTO INCLUYE SOFTWARE</t>
  </si>
  <si>
    <t>UTQ15343</t>
  </si>
  <si>
    <t>LIBRERO N/A C/CREDENZA INFERIOR Y PUERTAS 115X60X210</t>
  </si>
  <si>
    <t>N/A C/CREDENZA INFERIOR</t>
  </si>
  <si>
    <t>UTQ15344</t>
  </si>
  <si>
    <t>EST. DE PROCESO D:MP3-S-B-M FESTO 2012</t>
  </si>
  <si>
    <t>FESTO 2012</t>
  </si>
  <si>
    <t>UTQ15345</t>
  </si>
  <si>
    <t>ESTACION DE VERIFICACION FESTO 2012</t>
  </si>
  <si>
    <t>UTQ15346</t>
  </si>
  <si>
    <t>SOFTWARE RECURSOS HUMANOS ANISOFR 2012</t>
  </si>
  <si>
    <t>RECURSOS HUMANOS ANISOFR</t>
  </si>
  <si>
    <t>UTQ15347</t>
  </si>
  <si>
    <t>MODULO DE EXPANSION 2E SCHNEIDER MODICON DE 0 A 10V</t>
  </si>
  <si>
    <t>SCHNEIDER MODICON DE 0 A 10V</t>
  </si>
  <si>
    <t>UTQ15348</t>
  </si>
  <si>
    <t>MODULO DE EXPANSION 2E SCHNEIDER MODICOM TERMOPAR J.</t>
  </si>
  <si>
    <t>SCHNEIDER MODICOM TERMOP</t>
  </si>
  <si>
    <t>UTQ15349</t>
  </si>
  <si>
    <t>UTQ1535</t>
  </si>
  <si>
    <t>UTQ15350</t>
  </si>
  <si>
    <t>UTQ15351</t>
  </si>
  <si>
    <t>PLC SCHNEIDER TWIDO PNP/NPN 24VCD</t>
  </si>
  <si>
    <t>SCHNEIDER TWIDO PNP/NPN 24VCD</t>
  </si>
  <si>
    <t>UTQ15352</t>
  </si>
  <si>
    <t>SISTEMA FOTOVOLTAICO KYOCERA KD2GXLFB</t>
  </si>
  <si>
    <t>KYOCERA KD2GXLFB</t>
  </si>
  <si>
    <t>UTQ15353</t>
  </si>
  <si>
    <t>UTQ15354</t>
  </si>
  <si>
    <t>AREA DE JUEGO SACK N/A 2012-2013</t>
  </si>
  <si>
    <t>N/A 2012-2013</t>
  </si>
  <si>
    <t>UTQ15355</t>
  </si>
  <si>
    <t>KIT LABORATORIO DE ROBOTICA VEX PROTOBOT</t>
  </si>
  <si>
    <t>VEX PROTOBOT</t>
  </si>
  <si>
    <t>UTQ15356</t>
  </si>
  <si>
    <t>UTQ15357</t>
  </si>
  <si>
    <t>UTQ15358</t>
  </si>
  <si>
    <t>UTQ15359</t>
  </si>
  <si>
    <t>MOBILIARIO PARA LABORATORIO N/A KIT MOBILIARO ARMADO PARTIDA1</t>
  </si>
  <si>
    <t>N/A KIT DE MOBILIARO ARMAD</t>
  </si>
  <si>
    <t>UTQ15360</t>
  </si>
  <si>
    <t>MOBILIARIO PARA LABORATORIO N/A KIT MOBILIARIO ARMADO PARTIDA 2</t>
  </si>
  <si>
    <t>UTQ15361</t>
  </si>
  <si>
    <t>MOBILIARIO PARA LABORATORIO N/A KIT MOBILIARIO ARMADO PARTIDA 3</t>
  </si>
  <si>
    <t>UTQ15362</t>
  </si>
  <si>
    <t>UTQ15363</t>
  </si>
  <si>
    <t>UTQ15364</t>
  </si>
  <si>
    <t>UTQ15365</t>
  </si>
  <si>
    <t>UTQ15366</t>
  </si>
  <si>
    <t>UTQ15367</t>
  </si>
  <si>
    <t>UTQ15368</t>
  </si>
  <si>
    <t>UTQ15369</t>
  </si>
  <si>
    <t>UTQ15370</t>
  </si>
  <si>
    <t>UTQ15371</t>
  </si>
  <si>
    <t>UTQ15373</t>
  </si>
  <si>
    <t>MODULO DE ENTRADAS Y SALIDAS NATIONAL INSTRUMENTS 9403</t>
  </si>
  <si>
    <t>NATIONAL INSTRUMENTS 9403</t>
  </si>
  <si>
    <t>UTQ15374</t>
  </si>
  <si>
    <t>UTQ15375</t>
  </si>
  <si>
    <t>UTQ15376</t>
  </si>
  <si>
    <t>UTQ15377</t>
  </si>
  <si>
    <t>UTQ15378</t>
  </si>
  <si>
    <t>UTQ15379</t>
  </si>
  <si>
    <t>UTQ15380</t>
  </si>
  <si>
    <t>UTQ15381</t>
  </si>
  <si>
    <t>UTQ15382</t>
  </si>
  <si>
    <t>UTQ15383</t>
  </si>
  <si>
    <t>UTQ15384</t>
  </si>
  <si>
    <t>UTQ15385</t>
  </si>
  <si>
    <t>UTQ15386</t>
  </si>
  <si>
    <t>UTQ15387</t>
  </si>
  <si>
    <t>UTQ15388</t>
  </si>
  <si>
    <t>MODULO DE ENTRADAS NATIONAL INSTRUMENTS 9219 ANALOGICA UNIV</t>
  </si>
  <si>
    <t>NATIONAL INSTRUMENTS 9219</t>
  </si>
  <si>
    <t>UTQ15389</t>
  </si>
  <si>
    <t>UTQ1539</t>
  </si>
  <si>
    <t>UTQ15390</t>
  </si>
  <si>
    <t>UTQ15391</t>
  </si>
  <si>
    <t>UTQ15392</t>
  </si>
  <si>
    <t>UTQ15393</t>
  </si>
  <si>
    <t>UTQ15394</t>
  </si>
  <si>
    <t>UTQ15395</t>
  </si>
  <si>
    <t>UTQ15396</t>
  </si>
  <si>
    <t>UTQ15397</t>
  </si>
  <si>
    <t>UTQ15398</t>
  </si>
  <si>
    <t>UTQ15399</t>
  </si>
  <si>
    <t>UTQ154</t>
  </si>
  <si>
    <t>UTQ15400</t>
  </si>
  <si>
    <t>UTQ15401</t>
  </si>
  <si>
    <t>UTQ15402</t>
  </si>
  <si>
    <t>UTQ15403</t>
  </si>
  <si>
    <t>MODULO DE SALIDAS NATIONAL INSTRUMENTS 9263 ANALOGICA</t>
  </si>
  <si>
    <t>NATIONAL INSTRUMENTS 9263</t>
  </si>
  <si>
    <t>UTQ15404</t>
  </si>
  <si>
    <t>UTQ15405</t>
  </si>
  <si>
    <t>UTQ15406</t>
  </si>
  <si>
    <t>UTQ15407</t>
  </si>
  <si>
    <t>UTQ15408</t>
  </si>
  <si>
    <t>UTQ15409</t>
  </si>
  <si>
    <t>UTQ1541</t>
  </si>
  <si>
    <t>UTQ15410</t>
  </si>
  <si>
    <t>UTQ15411</t>
  </si>
  <si>
    <t>UTQ15412</t>
  </si>
  <si>
    <t>UTQ15413</t>
  </si>
  <si>
    <t>UTQ15414</t>
  </si>
  <si>
    <t>UTQ15415</t>
  </si>
  <si>
    <t>UTQ15416</t>
  </si>
  <si>
    <t>UTQ15417</t>
  </si>
  <si>
    <t>UTQ15418</t>
  </si>
  <si>
    <t>CHASIS NATIONAL INSTRUMENTS CDAQ 9174</t>
  </si>
  <si>
    <t>NATIONAL INSTRUMENTS CDAQ</t>
  </si>
  <si>
    <t>UTQ15419</t>
  </si>
  <si>
    <t>UTQ1542</t>
  </si>
  <si>
    <t>VENTILADOR BIRTMAN SIN MODELO</t>
  </si>
  <si>
    <t>BIRTMAN SIN MODELO</t>
  </si>
  <si>
    <t>UTQ15420</t>
  </si>
  <si>
    <t>UTQ15421</t>
  </si>
  <si>
    <t>UTQ15422</t>
  </si>
  <si>
    <t>UTQ15423</t>
  </si>
  <si>
    <t>UTQ15424</t>
  </si>
  <si>
    <t>UTQ15425</t>
  </si>
  <si>
    <t>UTQ15426</t>
  </si>
  <si>
    <t>UTQ15427</t>
  </si>
  <si>
    <t>UTQ15428</t>
  </si>
  <si>
    <t>UTQ15429</t>
  </si>
  <si>
    <t>UTQ1543</t>
  </si>
  <si>
    <t>UTQ15430</t>
  </si>
  <si>
    <t>UTQ15431</t>
  </si>
  <si>
    <t>UTQ15432</t>
  </si>
  <si>
    <t>UTQ1544</t>
  </si>
  <si>
    <t>UTQ1547</t>
  </si>
  <si>
    <t>UTQ15479</t>
  </si>
  <si>
    <t>S12 C/CONTROL REMOTO Y CABLES</t>
  </si>
  <si>
    <t>UTQ15480</t>
  </si>
  <si>
    <t>UTQ15500</t>
  </si>
  <si>
    <t>MAQUINARIA RELEVADOR TIPL 162241</t>
  </si>
  <si>
    <t>162241</t>
  </si>
  <si>
    <t>UTQ15501</t>
  </si>
  <si>
    <t>ENTRADA DE SEÑALES ELECTRICAS FESTO 162242</t>
  </si>
  <si>
    <t>162242</t>
  </si>
  <si>
    <t>UTQ15502</t>
  </si>
  <si>
    <t>UTQ15503</t>
  </si>
  <si>
    <t>PLACA DISTRIBUIDORA FESTO 184455</t>
  </si>
  <si>
    <t>184455</t>
  </si>
  <si>
    <t>UTQ15504</t>
  </si>
  <si>
    <t>MAQUINARIA CONEXION EN T 152847</t>
  </si>
  <si>
    <t>152847</t>
  </si>
  <si>
    <t>UTQ15505</t>
  </si>
  <si>
    <t>MAQUINARIA TUBO FLEXIBLE CON RACORES RAPIDOS 1000MM. 152970</t>
  </si>
  <si>
    <t>152970</t>
  </si>
  <si>
    <t>UTQ15506</t>
  </si>
  <si>
    <t>UTQ15507</t>
  </si>
  <si>
    <t>UTQ15508</t>
  </si>
  <si>
    <t>UTQ15509</t>
  </si>
  <si>
    <t>16GB C/CABLE</t>
  </si>
  <si>
    <t>UTQ15510</t>
  </si>
  <si>
    <t>CAMARA DE VIDEO CANON XA10HD</t>
  </si>
  <si>
    <t>XA10HD</t>
  </si>
  <si>
    <t>UTQ15511</t>
  </si>
  <si>
    <t>MEZCLADORA YAMAHA MG124C</t>
  </si>
  <si>
    <t>MG124C</t>
  </si>
  <si>
    <t>UTQ15512</t>
  </si>
  <si>
    <t>REFLECTOR FLUO TEC N/A</t>
  </si>
  <si>
    <t>UTQ15513</t>
  </si>
  <si>
    <t>UTQ15514</t>
  </si>
  <si>
    <t>CORTADORA 650 FLUO TEC N/A</t>
  </si>
  <si>
    <t>UTQ15515</t>
  </si>
  <si>
    <t>UTQ15516</t>
  </si>
  <si>
    <t>INTENSIFICADOR 650 FLUO TEC N/A</t>
  </si>
  <si>
    <t>UTQ15517</t>
  </si>
  <si>
    <t>UTQ15518</t>
  </si>
  <si>
    <t>PANEL 650 FLUO TEC N/A</t>
  </si>
  <si>
    <t>UTQ15519</t>
  </si>
  <si>
    <t>UTQ1552</t>
  </si>
  <si>
    <t>MODULAR PHILIPS SIN MODELO</t>
  </si>
  <si>
    <t>UTQ15520</t>
  </si>
  <si>
    <t>MESA DE VACIO FENIX N/A</t>
  </si>
  <si>
    <t>UTQ15521</t>
  </si>
  <si>
    <t>TINA DE LAVADO FENIX N/A</t>
  </si>
  <si>
    <t>UTQ15522</t>
  </si>
  <si>
    <t>MESA DE IMPRESION FENIX N/A</t>
  </si>
  <si>
    <t>UTQ15523</t>
  </si>
  <si>
    <t>PLANCHA PARA TRANSFER ADN .40X.40</t>
  </si>
  <si>
    <t>.40X.40</t>
  </si>
  <si>
    <t>UTQ15524</t>
  </si>
  <si>
    <t>PULPO DE 6 BRAZOS ADN 2 ESTACIONES</t>
  </si>
  <si>
    <t>2 ESTACIONES</t>
  </si>
  <si>
    <t>UTQ15525</t>
  </si>
  <si>
    <t>RACK DE SECADO ADN 30 CHAROLAS .50X.50</t>
  </si>
  <si>
    <t>30 CHAROLAS .50X.50</t>
  </si>
  <si>
    <t>UTQ15526</t>
  </si>
  <si>
    <t>RACK DE SECADO ADN 50 CHAROLAS .50X.50</t>
  </si>
  <si>
    <t>50 CHAROLAS .50X.50</t>
  </si>
  <si>
    <t>UTQ15527</t>
  </si>
  <si>
    <t>PRESECADORA ADN .40X.40</t>
  </si>
  <si>
    <t>UTQ15528</t>
  </si>
  <si>
    <t>KIT PARA INSPECCION POR LIQUIDOS PENETRANTES MAGNAFLUX CON LAMPARA DE LUZ NEG</t>
  </si>
  <si>
    <t>CON LAMPARA DE LUZ NEGRA</t>
  </si>
  <si>
    <t>UTQ15529</t>
  </si>
  <si>
    <t>EQUIPO DE MONITOREO DE FRACTURAS EN MATERIALES MAGNAFLUX POR PARTICULAS MAG</t>
  </si>
  <si>
    <t>UTQ15530</t>
  </si>
  <si>
    <t>PANEL SOLAR N/A N/A</t>
  </si>
  <si>
    <t>UTQ15531</t>
  </si>
  <si>
    <t>UTQ15532</t>
  </si>
  <si>
    <t>UTQ15533</t>
  </si>
  <si>
    <t>UTQ15534</t>
  </si>
  <si>
    <t>UTQ15535</t>
  </si>
  <si>
    <t>UTQ15536</t>
  </si>
  <si>
    <t>UTQ15537</t>
  </si>
  <si>
    <t>UTQ15538</t>
  </si>
  <si>
    <t>UTQ15539</t>
  </si>
  <si>
    <t>UTQ1554</t>
  </si>
  <si>
    <t>GABINETE PARA IMPRESORA A COLOR C2937A</t>
  </si>
  <si>
    <t>PARA IMPRESORA</t>
  </si>
  <si>
    <t>UTQ15540</t>
  </si>
  <si>
    <t>PROGRAMADOR UNIVERSAL DE DISPOSITIVOS BK PRECISION 866C C/INTERFASE</t>
  </si>
  <si>
    <t>866C C/INTERFASE</t>
  </si>
  <si>
    <t>UTQ15541</t>
  </si>
  <si>
    <t>MEDIDOR RADIACION SOLAR AMBIENT WEATHER N/A</t>
  </si>
  <si>
    <t>UTQ15542</t>
  </si>
  <si>
    <t>UTQ15543</t>
  </si>
  <si>
    <t>TACOMETRO EXTECH 461995</t>
  </si>
  <si>
    <t>461995</t>
  </si>
  <si>
    <t>UTQ15544</t>
  </si>
  <si>
    <t>SILLA DE RUEDAS MEDICA N/A SER BKS 18"</t>
  </si>
  <si>
    <t>UTQ15545</t>
  </si>
  <si>
    <t>RADIO KENWOOD TK3000</t>
  </si>
  <si>
    <t>TK3000</t>
  </si>
  <si>
    <t>UTQ15546</t>
  </si>
  <si>
    <t>UTQ15547</t>
  </si>
  <si>
    <t>UTQ15548</t>
  </si>
  <si>
    <t>UTQ15549</t>
  </si>
  <si>
    <t>SILLON N/A CUERNAVACA COLOR CHOCOLATE</t>
  </si>
  <si>
    <t>CUERNAVACA COLOR CHOCOLATE</t>
  </si>
  <si>
    <t>UTQ1555</t>
  </si>
  <si>
    <t>PLOTER HP DESING JET 42" SIN MODELO</t>
  </si>
  <si>
    <t>HP DESING JET 42" SIN MODELO</t>
  </si>
  <si>
    <t>UTQ15550</t>
  </si>
  <si>
    <t>UTQ15553</t>
  </si>
  <si>
    <t>SOFTWARE IBM SPSS AMON (ACTUALIZACION)</t>
  </si>
  <si>
    <t>IBM SPSS AMON (ACTUALIZACION)</t>
  </si>
  <si>
    <t>UTQ15554</t>
  </si>
  <si>
    <t>PINZA AMPERMIMETRICA AMPROBE ACD-45PQ</t>
  </si>
  <si>
    <t>ACD-45PQ</t>
  </si>
  <si>
    <t>UTQ15555</t>
  </si>
  <si>
    <t>UTQ15556</t>
  </si>
  <si>
    <t>KIT EFICIENCIA DE ENERGIA Y ENERGIA RENOVABLE HORIZON C/AUTOSOLAR, TURBINA 3 AS</t>
  </si>
  <si>
    <t>C/AUTOSOLAR, TURBINA 3 ASPAS</t>
  </si>
  <si>
    <t>UTQ15557</t>
  </si>
  <si>
    <t>UTQ15558</t>
  </si>
  <si>
    <t>UTQ15559</t>
  </si>
  <si>
    <t>UTQ15560</t>
  </si>
  <si>
    <t>SOFTWARE MICKROC (CON CANDADO USB) COMPILADOR EN C PRO FOR PIC, PIC12, PIC16,</t>
  </si>
  <si>
    <t>MICKROC (CON CANDADO USB) COMPILA</t>
  </si>
  <si>
    <t>UTQ15561</t>
  </si>
  <si>
    <t>MICKROC (CON CANDADO USB) COMPILADO</t>
  </si>
  <si>
    <t>UTQ15562</t>
  </si>
  <si>
    <t>UTQ15563</t>
  </si>
  <si>
    <t>MB PRO 13.3/2.9/2X4GB/750/SD-S</t>
  </si>
  <si>
    <t>UTQ15564</t>
  </si>
  <si>
    <t>CALIBRADOR FLOWER XTRA VALUE 12" EG S54-101-900-1 FOWLER</t>
  </si>
  <si>
    <t>XTRA VALUE 12" EG S54-101-900</t>
  </si>
  <si>
    <t>UTQ15565</t>
  </si>
  <si>
    <t>SOFTWARE MULTIPLANE BALANCE N/A</t>
  </si>
  <si>
    <t>MULTIPLANE BALANCE N/A</t>
  </si>
  <si>
    <t>UTQ15566</t>
  </si>
  <si>
    <t>KIT DE BALANCEO ALERT DCA 60 N/A C/BASCULA ELECTRONICA 300GR;TACOMETRO LASER</t>
  </si>
  <si>
    <t>UTQ15567</t>
  </si>
  <si>
    <t>BASE MAGNETICA N/A P/SENSOR TRIAXIAL</t>
  </si>
  <si>
    <t>UTQ15568</t>
  </si>
  <si>
    <t>UTQ15569</t>
  </si>
  <si>
    <t>LAP TOP SONY SVF14215CLW CORE I5 MEMORIA RAM 6GB DISCO DURO 1TB</t>
  </si>
  <si>
    <t>SVF14215CLW CORE I5 MEMORIA RAM</t>
  </si>
  <si>
    <t>UTQ15570</t>
  </si>
  <si>
    <t>CPU VORAGO CORE I5 3330/4 GB/1 TB/DVD-RW WINDOWS 8 PRO</t>
  </si>
  <si>
    <t>CORE I5 3330/4 GB/1 TB/DVD-RW</t>
  </si>
  <si>
    <t>UTQ15571</t>
  </si>
  <si>
    <t>PROYECTOR BENQ JOYBEE GP2 C/CONTROL REMOTO Y CABLES</t>
  </si>
  <si>
    <t>JOYBEE GP2 C/CONTROL REMOTO Y CABLE</t>
  </si>
  <si>
    <t>UTQ15572</t>
  </si>
  <si>
    <t>LAP TOP HEWLETT PACKARD PROBOOK 4440S CORE I5 3210M 2.50GHZ</t>
  </si>
  <si>
    <t>HEWLETT PACKARD PROBOOK 4440S</t>
  </si>
  <si>
    <t>UTQ15573</t>
  </si>
  <si>
    <t>16GB WIFI 10.1</t>
  </si>
  <si>
    <t>UTQ15574</t>
  </si>
  <si>
    <t>CPU HEWLETT PACKARD 1105 AMD E1 1200 1.4GHZ MEMORIA RAM 4GB</t>
  </si>
  <si>
    <t>1105 AMD E1 1200 1.4GHZ MEMORIA</t>
  </si>
  <si>
    <t>UTQ15575</t>
  </si>
  <si>
    <t>TARJETA DAQ NI USB 6009 48KS7S</t>
  </si>
  <si>
    <t>UTQ15576</t>
  </si>
  <si>
    <t>IPAD APPLE A1432 32GB MINI 3</t>
  </si>
  <si>
    <t>A1432 32GB MINI 3</t>
  </si>
  <si>
    <t>UTQ15577</t>
  </si>
  <si>
    <t>MB PRO 13.3/2.5/2X2GB/500/SD-S</t>
  </si>
  <si>
    <t>UTQ15578</t>
  </si>
  <si>
    <t>LAP TOP GATEWAY NE56R06M INTEL 1000M 4GB DDR3MEMORI 320 GB HDD</t>
  </si>
  <si>
    <t>GATEWAY NE56R06M INTEL 1000M 4GB</t>
  </si>
  <si>
    <t>UTQ15579</t>
  </si>
  <si>
    <t>MONITOR BENQ GL2450B</t>
  </si>
  <si>
    <t>GL2450B</t>
  </si>
  <si>
    <t>UTQ1558</t>
  </si>
  <si>
    <t>MONITOR HEWLETT PACKARD P1110</t>
  </si>
  <si>
    <t>HEWLETT PACKARD P1110</t>
  </si>
  <si>
    <t>UTQ15580</t>
  </si>
  <si>
    <t>CPU DELL INSPIRON 660S I3 45W8</t>
  </si>
  <si>
    <t>INSPIRON 660S I3 45W8</t>
  </si>
  <si>
    <t>UTQ15581</t>
  </si>
  <si>
    <t>UTQ15582</t>
  </si>
  <si>
    <t>SILLA N/A EJECUTIVA DE PIEL</t>
  </si>
  <si>
    <t>EJECUTIVA DE PIEL</t>
  </si>
  <si>
    <t>UTQ15583</t>
  </si>
  <si>
    <t>SOFTWARE KIT FOR CCENT/CCNA CISCO640-816 ICND2; CISCO640-822ICND1;BOSON NETSI</t>
  </si>
  <si>
    <t>KIT FOR CCENT/CCNA CISCO640-816</t>
  </si>
  <si>
    <t>UTQ15584</t>
  </si>
  <si>
    <t>SOFTWARE COURSEWARE FOR CISCO CCNA CURRICULOM CISCO ICND2; ICND1; LAB ICND2</t>
  </si>
  <si>
    <t>COURSEWARE FOR CISCO CCNA</t>
  </si>
  <si>
    <t>UTQ15585</t>
  </si>
  <si>
    <t>SOFTWARE BOSON NETSIM FOR CCNP 8.0</t>
  </si>
  <si>
    <t>BOSON NETSIM FOR CCNP 8.0</t>
  </si>
  <si>
    <t>UTQ15586</t>
  </si>
  <si>
    <t>SOFTWARE VISIO STANDARD 2013</t>
  </si>
  <si>
    <t>VISIO STANDARD 2013</t>
  </si>
  <si>
    <t>UTQ15587</t>
  </si>
  <si>
    <t>SOFTWARE NAVICAT PREMIUM WINDOWS V.10</t>
  </si>
  <si>
    <t>NAVICAT PREMIUM WINDOWS V.10</t>
  </si>
  <si>
    <t>UTQ15588</t>
  </si>
  <si>
    <t>SOFTWARE NAVICAT PREMIUM MAC OS X V.10</t>
  </si>
  <si>
    <t>NAVICAT PREMIUM MAC OS X V.10</t>
  </si>
  <si>
    <t>UTQ15589</t>
  </si>
  <si>
    <t>UTQ15590</t>
  </si>
  <si>
    <t>UTQ15591</t>
  </si>
  <si>
    <t>UTQ15592</t>
  </si>
  <si>
    <t>PLC SIEMENS S7-300 CPU 314C-2</t>
  </si>
  <si>
    <t>S7-300 CPU 314C-2</t>
  </si>
  <si>
    <t>UTQ15593</t>
  </si>
  <si>
    <t>PROCESADOR ALLEN BRADLEY 5571</t>
  </si>
  <si>
    <t>5571</t>
  </si>
  <si>
    <t>UTQ15594</t>
  </si>
  <si>
    <t>UTQ15595</t>
  </si>
  <si>
    <t>UTQ15596</t>
  </si>
  <si>
    <t>TARJETA DE COMUNICACION ALLEN BRADLEY ETHERNET NET/IP</t>
  </si>
  <si>
    <t>UTQ15597</t>
  </si>
  <si>
    <t>UTQ15598</t>
  </si>
  <si>
    <t>UTQ15600</t>
  </si>
  <si>
    <t>GRABADOR PANASONIC DMREH59GAK</t>
  </si>
  <si>
    <t>DMREH59GAK</t>
  </si>
  <si>
    <t>UTQ15601</t>
  </si>
  <si>
    <t>MICROFONO SHURE MX395W/O (DE BAJO PERFIL)</t>
  </si>
  <si>
    <t>MX395W/O (DE BAJO PERFIL)</t>
  </si>
  <si>
    <t>UTQ15603</t>
  </si>
  <si>
    <t>MEZCLADORA PHONIC AM 642D</t>
  </si>
  <si>
    <t>AM 642D</t>
  </si>
  <si>
    <t>UTQ15604</t>
  </si>
  <si>
    <t>TRANSMISOR SHURE P4T</t>
  </si>
  <si>
    <t>P4T</t>
  </si>
  <si>
    <t>UTQ15606</t>
  </si>
  <si>
    <t>PC A PLC SIMATIC S7</t>
  </si>
  <si>
    <t>UTQ15608</t>
  </si>
  <si>
    <t>UTQ15609</t>
  </si>
  <si>
    <t>UTQ1561</t>
  </si>
  <si>
    <t>UTQ15610</t>
  </si>
  <si>
    <t>FUENTE DE PODER SIEMENS SIMATIC PS 307</t>
  </si>
  <si>
    <t>SIMATIC PS 307</t>
  </si>
  <si>
    <t>UTQ15611</t>
  </si>
  <si>
    <t>UTQ15612</t>
  </si>
  <si>
    <t>UTQ15613</t>
  </si>
  <si>
    <t>UTQ15614</t>
  </si>
  <si>
    <t>MAQUINARIA UNIDAD DE MANTENIMIENTO FRC-1/2-D-MIDI-A</t>
  </si>
  <si>
    <t>MAQUINARIA UNIDAD DE MTTO</t>
  </si>
  <si>
    <t>UTQ15615</t>
  </si>
  <si>
    <t>UTQ15616</t>
  </si>
  <si>
    <t>UTQ15617</t>
  </si>
  <si>
    <t>MAQUINARIA UNIDAD DE MTTO FRC</t>
  </si>
  <si>
    <t>UTQ15618</t>
  </si>
  <si>
    <t>UTQ15619</t>
  </si>
  <si>
    <t>UTQ15620</t>
  </si>
  <si>
    <t>FUENTE DE PODER SIEMENS 24 V PM 1207</t>
  </si>
  <si>
    <t>24 V PM 1207</t>
  </si>
  <si>
    <t>UTQ15621</t>
  </si>
  <si>
    <t>UTQ15622</t>
  </si>
  <si>
    <t>MODULO SWITCH SIEMENS ETHERNET CSM 1277</t>
  </si>
  <si>
    <t>ETHERNET CSM 1277</t>
  </si>
  <si>
    <t>UTQ15623</t>
  </si>
  <si>
    <t>UTQ15624</t>
  </si>
  <si>
    <t>UTQ15625</t>
  </si>
  <si>
    <t>UTQ15626</t>
  </si>
  <si>
    <t>MODULO DE ENTRADAS ANALOGICAS DE TERMOPARES SIEMENS SM 1231</t>
  </si>
  <si>
    <t>SM 1231</t>
  </si>
  <si>
    <t>UTQ15627</t>
  </si>
  <si>
    <t>UTQ15628</t>
  </si>
  <si>
    <t>SOFTWARE QIMACROS MACROS HOME &amp; OFFICE ONE USER</t>
  </si>
  <si>
    <t>QIMACROS MACROS HOME &amp; OFFICE</t>
  </si>
  <si>
    <t>UTQ15629</t>
  </si>
  <si>
    <t>BASE MAGNETICA FLEXIBLE MITUTOYO 7012 10</t>
  </si>
  <si>
    <t>7012 10</t>
  </si>
  <si>
    <t>UTQ15630</t>
  </si>
  <si>
    <t>UTQ15631</t>
  </si>
  <si>
    <t>UTQ15632</t>
  </si>
  <si>
    <t>UTQ15633</t>
  </si>
  <si>
    <t>UTQ15634</t>
  </si>
  <si>
    <t>BASE FIJA PARA INDICADOR DE CUADRANTE MITUTOYO 7002 10</t>
  </si>
  <si>
    <t>7002 10</t>
  </si>
  <si>
    <t>UTQ15635</t>
  </si>
  <si>
    <t>UTQ15636</t>
  </si>
  <si>
    <t>UTQ15637</t>
  </si>
  <si>
    <t>UTQ15638</t>
  </si>
  <si>
    <t>UTQ15639</t>
  </si>
  <si>
    <t>CALIBRADOR DE INDICADOR PARA INTERVALOS DE 0 A 25M MITUTOYO 170 102 12</t>
  </si>
  <si>
    <t>170 102 12</t>
  </si>
  <si>
    <t>UTQ1564</t>
  </si>
  <si>
    <t>SILLA ANALISTA RESPALDO ALTO C/BRAZO TELA COLOR VERDE ACUA</t>
  </si>
  <si>
    <t>ANALISTA RESPALDO ALTO C/BRAZO TELA</t>
  </si>
  <si>
    <t>UTQ15640</t>
  </si>
  <si>
    <t>JUEGO DE ESCUADRAS DE COMBINACION MOORE &amp; WRIGHT MW520-01 (ESCUADRA, TRANS</t>
  </si>
  <si>
    <t>MW520-01(ESCUADRA,TRANSP. D ANGULOS</t>
  </si>
  <si>
    <t>UTQ15641</t>
  </si>
  <si>
    <t>UTQ15642</t>
  </si>
  <si>
    <t>UTQ15643</t>
  </si>
  <si>
    <t>UTQ15644</t>
  </si>
  <si>
    <t>UTQ15645</t>
  </si>
  <si>
    <t>RECTIFICADORA MANEK UTCG 255 C/ACCESORIOS VER FAC 635</t>
  </si>
  <si>
    <t>UTCG 255 C/ACCESORIO VER FAC 635</t>
  </si>
  <si>
    <t>UTQ15646</t>
  </si>
  <si>
    <t>MINITALADRO ESMERILADOR DREMEL 40000 C/ACCESORIOS</t>
  </si>
  <si>
    <t>40000 C/ACCESORIOS</t>
  </si>
  <si>
    <t>UTQ15647</t>
  </si>
  <si>
    <t>MESA N/A MOVIL C/CUBIERTA ABATIBLE 1.40X.60X.75</t>
  </si>
  <si>
    <t>CUBIERTA ABATIBLE 1.40X.60X.75</t>
  </si>
  <si>
    <t>UTQ15648</t>
  </si>
  <si>
    <t>UTQ15649</t>
  </si>
  <si>
    <t>UTQ1565</t>
  </si>
  <si>
    <t>UTQ15650</t>
  </si>
  <si>
    <t>UTQ15651</t>
  </si>
  <si>
    <t>UTQ15652</t>
  </si>
  <si>
    <t>UTQ15653</t>
  </si>
  <si>
    <t>UTQ15654</t>
  </si>
  <si>
    <t>UTQ15655</t>
  </si>
  <si>
    <t>UTQ15656</t>
  </si>
  <si>
    <t>UTQ15657</t>
  </si>
  <si>
    <t>UTQ15658</t>
  </si>
  <si>
    <t>UTQ15659</t>
  </si>
  <si>
    <t>UTQ1566</t>
  </si>
  <si>
    <t>UTQ15660</t>
  </si>
  <si>
    <t>UTQ15661</t>
  </si>
  <si>
    <t>UTQ15662</t>
  </si>
  <si>
    <t>UTQ15663</t>
  </si>
  <si>
    <t>UTQ15664</t>
  </si>
  <si>
    <t>UTQ15665</t>
  </si>
  <si>
    <t>UTQ15666</t>
  </si>
  <si>
    <t>UTQ15667</t>
  </si>
  <si>
    <t>UTQ15668</t>
  </si>
  <si>
    <t>UTQ15669</t>
  </si>
  <si>
    <t>UTQ1567</t>
  </si>
  <si>
    <t>UTQ15670</t>
  </si>
  <si>
    <t>UTQ15671</t>
  </si>
  <si>
    <t>UTQ15672</t>
  </si>
  <si>
    <t>UTQ15673</t>
  </si>
  <si>
    <t>UTQ15674</t>
  </si>
  <si>
    <t>UTQ15675</t>
  </si>
  <si>
    <t>UTQ15676</t>
  </si>
  <si>
    <t>UTQ15677</t>
  </si>
  <si>
    <t>UTQ15678</t>
  </si>
  <si>
    <t>UTQ15679</t>
  </si>
  <si>
    <t>UTQ15680</t>
  </si>
  <si>
    <t>UTQ15681</t>
  </si>
  <si>
    <t>UTQ15682</t>
  </si>
  <si>
    <t>UTQ15683</t>
  </si>
  <si>
    <t>UTQ15684</t>
  </si>
  <si>
    <t>UTQ15685</t>
  </si>
  <si>
    <t>UTQ15686</t>
  </si>
  <si>
    <t>UTQ15687</t>
  </si>
  <si>
    <t>UTQ15688</t>
  </si>
  <si>
    <t>UTQ15689</t>
  </si>
  <si>
    <t>UTQ1569</t>
  </si>
  <si>
    <t>UTQ15690</t>
  </si>
  <si>
    <t>UTQ15691</t>
  </si>
  <si>
    <t>UTQ15692</t>
  </si>
  <si>
    <t>UTQ15693</t>
  </si>
  <si>
    <t>UTQ15694</t>
  </si>
  <si>
    <t>UTQ15695</t>
  </si>
  <si>
    <t>UTQ15696</t>
  </si>
  <si>
    <t>UTQ15697</t>
  </si>
  <si>
    <t>UTQ15698</t>
  </si>
  <si>
    <t>UTQ15699</t>
  </si>
  <si>
    <t>UTQ1570</t>
  </si>
  <si>
    <t>UTQ15700</t>
  </si>
  <si>
    <t>UTQ15701</t>
  </si>
  <si>
    <t>UTQ15702</t>
  </si>
  <si>
    <t>UTQ15703</t>
  </si>
  <si>
    <t>UTQ15704</t>
  </si>
  <si>
    <t>UTQ15705</t>
  </si>
  <si>
    <t>UTQ15706</t>
  </si>
  <si>
    <t>UTQ15707</t>
  </si>
  <si>
    <t>UTQ15708</t>
  </si>
  <si>
    <t>UTQ15709</t>
  </si>
  <si>
    <t>UTQ1571</t>
  </si>
  <si>
    <t>UTQ15710</t>
  </si>
  <si>
    <t>UTQ15711</t>
  </si>
  <si>
    <t>UTQ15712</t>
  </si>
  <si>
    <t>UTQ15713</t>
  </si>
  <si>
    <t>UTQ15714</t>
  </si>
  <si>
    <t>UTQ15715</t>
  </si>
  <si>
    <t>UTQ15716</t>
  </si>
  <si>
    <t>UTQ15717</t>
  </si>
  <si>
    <t>UTQ15718</t>
  </si>
  <si>
    <t>UTQ15719</t>
  </si>
  <si>
    <t>UTQ15720</t>
  </si>
  <si>
    <t>UTQ15721</t>
  </si>
  <si>
    <t>UTQ15722</t>
  </si>
  <si>
    <t>UTQ15723</t>
  </si>
  <si>
    <t>UTQ15724</t>
  </si>
  <si>
    <t>UTQ15725</t>
  </si>
  <si>
    <t>UTQ15726</t>
  </si>
  <si>
    <t>UTQ15727</t>
  </si>
  <si>
    <t>UTQ15728</t>
  </si>
  <si>
    <t>UTQ15729</t>
  </si>
  <si>
    <t>UTQ1573</t>
  </si>
  <si>
    <t>SCANER HEWLETT PACKARD SCANJET 7490</t>
  </si>
  <si>
    <t>HEWLETT PACKARD SCANJET 7490</t>
  </si>
  <si>
    <t>UTQ15730</t>
  </si>
  <si>
    <t>UTQ15731</t>
  </si>
  <si>
    <t>UTQ15732</t>
  </si>
  <si>
    <t>UTQ15733</t>
  </si>
  <si>
    <t>UTQ15734</t>
  </si>
  <si>
    <t>UTQ15735</t>
  </si>
  <si>
    <t>UTQ15736</t>
  </si>
  <si>
    <t>UTQ15737</t>
  </si>
  <si>
    <t>UTQ15738</t>
  </si>
  <si>
    <t>UTQ15739</t>
  </si>
  <si>
    <t>UTQ1574</t>
  </si>
  <si>
    <t>ENMICADORA</t>
  </si>
  <si>
    <t>DOC SEAL SIN MODELO</t>
  </si>
  <si>
    <t>UTQ15740</t>
  </si>
  <si>
    <t>UTQ15741</t>
  </si>
  <si>
    <t>UTQ15742</t>
  </si>
  <si>
    <t>UTQ15743</t>
  </si>
  <si>
    <t>UTQ15744</t>
  </si>
  <si>
    <t>UTQ15745</t>
  </si>
  <si>
    <t>UTQ15746</t>
  </si>
  <si>
    <t>UTQ15747</t>
  </si>
  <si>
    <t>UTQ15748</t>
  </si>
  <si>
    <t>UTQ15749</t>
  </si>
  <si>
    <t>UTQ1575</t>
  </si>
  <si>
    <t>REGLA ACERO 60 CMS</t>
  </si>
  <si>
    <t>ACERO 60 CMS</t>
  </si>
  <si>
    <t>UTQ15750</t>
  </si>
  <si>
    <t>UTQ15751</t>
  </si>
  <si>
    <t>UTQ15752</t>
  </si>
  <si>
    <t>UTQ15753</t>
  </si>
  <si>
    <t>UTQ15754</t>
  </si>
  <si>
    <t>UTQ15755</t>
  </si>
  <si>
    <t>UTQ15756</t>
  </si>
  <si>
    <t>UTQ15757</t>
  </si>
  <si>
    <t>UTQ15758</t>
  </si>
  <si>
    <t>UTQ15759</t>
  </si>
  <si>
    <t>UTQ1576</t>
  </si>
  <si>
    <t>GUILLOTINA SIN MARCA SIN MODELO</t>
  </si>
  <si>
    <t>UTQ15760</t>
  </si>
  <si>
    <t>UTQ15761</t>
  </si>
  <si>
    <t>UTQ15762</t>
  </si>
  <si>
    <t>UTQ15763</t>
  </si>
  <si>
    <t>UTQ15764</t>
  </si>
  <si>
    <t>UTQ15765</t>
  </si>
  <si>
    <t>UTQ15766</t>
  </si>
  <si>
    <t>UTQ15767</t>
  </si>
  <si>
    <t>UTQ15768</t>
  </si>
  <si>
    <t>UTQ15769</t>
  </si>
  <si>
    <t>UTQ15770</t>
  </si>
  <si>
    <t>UTQ15771</t>
  </si>
  <si>
    <t>UTQ15772</t>
  </si>
  <si>
    <t>UTQ15773</t>
  </si>
  <si>
    <t>UTQ15774</t>
  </si>
  <si>
    <t>UTQ15775</t>
  </si>
  <si>
    <t>UTQ15776</t>
  </si>
  <si>
    <t>UTQ15777</t>
  </si>
  <si>
    <t>UTQ15778</t>
  </si>
  <si>
    <t>UTQ15779</t>
  </si>
  <si>
    <t>UTQ1578</t>
  </si>
  <si>
    <t>UTQ15780</t>
  </si>
  <si>
    <t>UTQ15781</t>
  </si>
  <si>
    <t>UTQ15782</t>
  </si>
  <si>
    <t>UTQ15783</t>
  </si>
  <si>
    <t>UTQ15784</t>
  </si>
  <si>
    <t>UTQ15785</t>
  </si>
  <si>
    <t>UTQ15786</t>
  </si>
  <si>
    <t>UTQ15787</t>
  </si>
  <si>
    <t>UTQ15788</t>
  </si>
  <si>
    <t>UTQ15789</t>
  </si>
  <si>
    <t>UTQ1579</t>
  </si>
  <si>
    <t>UTQ15790</t>
  </si>
  <si>
    <t>UTQ15791</t>
  </si>
  <si>
    <t>UTQ15792</t>
  </si>
  <si>
    <t>UTQ15793</t>
  </si>
  <si>
    <t>UTQ15794</t>
  </si>
  <si>
    <t>UTQ15795</t>
  </si>
  <si>
    <t>UTQ15796</t>
  </si>
  <si>
    <t>UTQ15797</t>
  </si>
  <si>
    <t>AMPLIFICADOR EXTRON XPA 1002</t>
  </si>
  <si>
    <t>XPA 1002</t>
  </si>
  <si>
    <t>UTQ15798</t>
  </si>
  <si>
    <t>CAMARA PTZ SONY EVI D70 C/CONTROL REMOTO</t>
  </si>
  <si>
    <t>EVI D70 C/CONTROL REMOTO</t>
  </si>
  <si>
    <t>UTQ15799</t>
  </si>
  <si>
    <t>UTQ158</t>
  </si>
  <si>
    <t>UTQ15800</t>
  </si>
  <si>
    <t>PANTALLA PLANA SONY 32" KDL32EX650 C/CONTROL REMOTO</t>
  </si>
  <si>
    <t>32" KDL32EX650 C/CONTROL REMOTO</t>
  </si>
  <si>
    <t>UTQ15801</t>
  </si>
  <si>
    <t>UTQ15802</t>
  </si>
  <si>
    <t>BOCINA EXTRON FF 220T</t>
  </si>
  <si>
    <t>FF 220T</t>
  </si>
  <si>
    <t>UTQ15803</t>
  </si>
  <si>
    <t>UTQ15804</t>
  </si>
  <si>
    <t>RECEPTOR SHURE P4HW</t>
  </si>
  <si>
    <t>P4HW</t>
  </si>
  <si>
    <t>UTQ15805</t>
  </si>
  <si>
    <t>MODULO DE ENTRADAS Y SALIDAS SIEMENS S7 300 SM 374 IN/OUT 16</t>
  </si>
  <si>
    <t>S7 300 SM 374 IN/OUT 16</t>
  </si>
  <si>
    <t>UTQ15806</t>
  </si>
  <si>
    <t>AUTOMOVIL VOLKSWAGEN 2013 162XS3</t>
  </si>
  <si>
    <t>2013 JETTA 162XS3</t>
  </si>
  <si>
    <t>UTQ15807</t>
  </si>
  <si>
    <t>UTQ15808</t>
  </si>
  <si>
    <t>MONITOR APPLE A1361</t>
  </si>
  <si>
    <t>A1361</t>
  </si>
  <si>
    <t>UTQ15809</t>
  </si>
  <si>
    <t>ESCRITORIO N/A MADERA 1.50X.70 C/2CAJONES Y 1 ARCHIVERO</t>
  </si>
  <si>
    <t>MADERA 1.50X.70 C/2CAJONES Y 1 ARCHIVERO</t>
  </si>
  <si>
    <t>UTQ1581</t>
  </si>
  <si>
    <t>UTQ15810</t>
  </si>
  <si>
    <t>MADERA 1.50X.70 C/2CAJONES</t>
  </si>
  <si>
    <t>UTQ15811</t>
  </si>
  <si>
    <t>UTQ15812</t>
  </si>
  <si>
    <t>UTQ15813</t>
  </si>
  <si>
    <t>UTQ15814</t>
  </si>
  <si>
    <t>UTQ15815</t>
  </si>
  <si>
    <t>UTQ15816</t>
  </si>
  <si>
    <t>UTQ15817</t>
  </si>
  <si>
    <t>UTQ15818</t>
  </si>
  <si>
    <t>UTQ15819</t>
  </si>
  <si>
    <t>UTQ1582</t>
  </si>
  <si>
    <t>UTQ15820</t>
  </si>
  <si>
    <t>ESCRITORIO MADERA 1.50X.70 C/2CAJONES Y 1 ARCHIVERO</t>
  </si>
  <si>
    <t>UTQ15821</t>
  </si>
  <si>
    <t>UTQ15822</t>
  </si>
  <si>
    <t>UTQ15823</t>
  </si>
  <si>
    <t>UTQ15824</t>
  </si>
  <si>
    <t>UTQ15825</t>
  </si>
  <si>
    <t>UTQ15826</t>
  </si>
  <si>
    <t>UTQ15827</t>
  </si>
  <si>
    <t>UTQ15828</t>
  </si>
  <si>
    <t>UTQ15829</t>
  </si>
  <si>
    <t>UTQ1583</t>
  </si>
  <si>
    <t>UTQ15830</t>
  </si>
  <si>
    <t>TRICICLO TREJO CARGA 1/2 TONELADA</t>
  </si>
  <si>
    <t>CARGA 1/2 TONELADA</t>
  </si>
  <si>
    <t>UTQ15831</t>
  </si>
  <si>
    <t>SISTEMA DE INTERACTIVIDAD GADGET EDGE LUIDIA CON RECEPTOR-LAPIZ, CARGADOR, BLU</t>
  </si>
  <si>
    <t>BLUETOOTH 4.0</t>
  </si>
  <si>
    <t>UTQ15832</t>
  </si>
  <si>
    <t>UTQ15833</t>
  </si>
  <si>
    <t>UTQ15835</t>
  </si>
  <si>
    <t>PINTARRON N/A XO 1.20X 2.40 C/SUPERFICIE ANTIREFLEJANTE</t>
  </si>
  <si>
    <t>1.20X 2.40 C/SUPERFICIE ANTIREFLEJA</t>
  </si>
  <si>
    <t>UTQ15836</t>
  </si>
  <si>
    <t>UTQ15837</t>
  </si>
  <si>
    <t>UTQ15838</t>
  </si>
  <si>
    <t>UTQ15839</t>
  </si>
  <si>
    <t>UTQ1584</t>
  </si>
  <si>
    <t>UTQ15840</t>
  </si>
  <si>
    <t>UTQ15841</t>
  </si>
  <si>
    <t>UTQ15842</t>
  </si>
  <si>
    <t>UTQ15843</t>
  </si>
  <si>
    <t>UTQ15844</t>
  </si>
  <si>
    <t>UTQ15845</t>
  </si>
  <si>
    <t>UTQ15846</t>
  </si>
  <si>
    <t>UTQ15847</t>
  </si>
  <si>
    <t>UTQ15848</t>
  </si>
  <si>
    <t>UTQ15849</t>
  </si>
  <si>
    <t>UTQ15853</t>
  </si>
  <si>
    <t>ESCALERA CUPRUM MOD 570-08N 2.44MTS</t>
  </si>
  <si>
    <t>570-08N 2.44MTS</t>
  </si>
  <si>
    <t>UTQ15854</t>
  </si>
  <si>
    <t>LAP TOP DELL MOD. 3560</t>
  </si>
  <si>
    <t>3560</t>
  </si>
  <si>
    <t>UTQ15855</t>
  </si>
  <si>
    <t>PROYECTOR NEC NP V300W C/CABLES Y CONTROL</t>
  </si>
  <si>
    <t>NP V300W C/CABLES Y CONTROL</t>
  </si>
  <si>
    <t>UTQ15856</t>
  </si>
  <si>
    <t>E1912H</t>
  </si>
  <si>
    <t>UTQ15857</t>
  </si>
  <si>
    <t>270S CORE I5 RAM 6GB DD1TB</t>
  </si>
  <si>
    <t>UTQ15858</t>
  </si>
  <si>
    <t>LAP TOP DELL INSPIRION 5423 CI5 3317U 8GB 500DD/32SSD</t>
  </si>
  <si>
    <t>INSPIRION 5423 CI5 3317U 8GB 500DD</t>
  </si>
  <si>
    <t>UTQ15859</t>
  </si>
  <si>
    <t>LAP TOP SONY SVF14A15CLS 8GB ICORE 5-3337U 1.8GHZ</t>
  </si>
  <si>
    <t>SVF14A15CLS 8GB ICORE 5-3337U 1.8GH</t>
  </si>
  <si>
    <t>UTQ15860</t>
  </si>
  <si>
    <t>5590</t>
  </si>
  <si>
    <t>UTQ15861</t>
  </si>
  <si>
    <t>LAP TOP SONY SVP132A1CU</t>
  </si>
  <si>
    <t>SVP132A1CU</t>
  </si>
  <si>
    <t>UTQ15862</t>
  </si>
  <si>
    <t>PC HEWLETT PACKARD PAVILLON 20B248LA</t>
  </si>
  <si>
    <t>PAVILLON 20B248LA</t>
  </si>
  <si>
    <t>UTQ15863</t>
  </si>
  <si>
    <t>UTQ15864</t>
  </si>
  <si>
    <t>PROYECTOR EPSON POWERLITE 1776W C/CONTROL Y CABLES</t>
  </si>
  <si>
    <t>POWERLITE 1776W C/CONTROL</t>
  </si>
  <si>
    <t>UTQ15865</t>
  </si>
  <si>
    <t>PROYECTOR EPSON POWERLITE X14 C/CONTROL Y CABLES</t>
  </si>
  <si>
    <t>UTQ15866</t>
  </si>
  <si>
    <t>UTQ15867</t>
  </si>
  <si>
    <t>UTQ15868</t>
  </si>
  <si>
    <t>UTQ15869</t>
  </si>
  <si>
    <t>UTQ15870</t>
  </si>
  <si>
    <t>UTQ15871</t>
  </si>
  <si>
    <t>UTQ15872</t>
  </si>
  <si>
    <t>UTQ15873</t>
  </si>
  <si>
    <t>SOFTWARE N/A MATLAB LIC. PERP USU 40</t>
  </si>
  <si>
    <t>MATLAB LIC. PERP USU 40</t>
  </si>
  <si>
    <t>UTQ15874</t>
  </si>
  <si>
    <t>SOFTWARE N/A MATLAB LIC PERPR US 1 IND</t>
  </si>
  <si>
    <t>MATLAB LIC PERPR US 1 IND</t>
  </si>
  <si>
    <t>UTQ15875</t>
  </si>
  <si>
    <t>ESPECTROFOTOMETRO HACH ULTRAVIOLETA VISIBLE DR 2800 C/CD DE INSTALACION</t>
  </si>
  <si>
    <t>ULTRAVIOLETA VISIBLE DR 2800</t>
  </si>
  <si>
    <t>UTQ15876</t>
  </si>
  <si>
    <t>DISCO DURO SATA LACIE 2T 7200RPM</t>
  </si>
  <si>
    <t>LACIE 2T 7200RPM</t>
  </si>
  <si>
    <t>UTQ1588</t>
  </si>
  <si>
    <t>UTQ1589</t>
  </si>
  <si>
    <t>UTQ159</t>
  </si>
  <si>
    <t>UTQ1590</t>
  </si>
  <si>
    <t>UTQ15907</t>
  </si>
  <si>
    <t>CPU HEWLETT PACKARD 8300 CI5 3470 MEMORIA RAM 4G DD 500G</t>
  </si>
  <si>
    <t>8300 CI5 3470 MEMORIA RAM 4G DD 500G</t>
  </si>
  <si>
    <t>UTQ15908</t>
  </si>
  <si>
    <t>UTQ15909</t>
  </si>
  <si>
    <t>UTQ15910</t>
  </si>
  <si>
    <t>JABALINA N/A 800 GRS</t>
  </si>
  <si>
    <t>N/A 800 GRS</t>
  </si>
  <si>
    <t>UTQ15911</t>
  </si>
  <si>
    <t>UTQ15912</t>
  </si>
  <si>
    <t>ENGARGOLADORA GBC MINI WIRE 130</t>
  </si>
  <si>
    <t>MINI WIRE 130</t>
  </si>
  <si>
    <t>UTQ15913</t>
  </si>
  <si>
    <t>LAP TOP DELL INSPIRON 15R CI7 4500U 1.8GHZ 8GB DD 1TB</t>
  </si>
  <si>
    <t>INSPIRON 15R CI7 4500U 1.8GHZ 8GB DD</t>
  </si>
  <si>
    <t>UTQ15914</t>
  </si>
  <si>
    <t>LAP TOP HEWLETT PACKARD 240G1 CORE I3 DD 500G MEMORIA 4GB</t>
  </si>
  <si>
    <t>240G1 CORE I3 DD 500G MEMORIA 4GB</t>
  </si>
  <si>
    <t>UTQ15915</t>
  </si>
  <si>
    <t>UTQ15916</t>
  </si>
  <si>
    <t>UTQ15917</t>
  </si>
  <si>
    <t>SCANER HEWLETT PACKARD ES002</t>
  </si>
  <si>
    <t>ES002</t>
  </si>
  <si>
    <t>UTQ15918</t>
  </si>
  <si>
    <t>ROTOMARTILLO MILWAUKEE 2602 22 CT C/CARGADOR</t>
  </si>
  <si>
    <t>2602 22 CT C/CARGADOR</t>
  </si>
  <si>
    <t>UTQ15919</t>
  </si>
  <si>
    <t>PINZA PANDUIT GPST</t>
  </si>
  <si>
    <t>GPST</t>
  </si>
  <si>
    <t>UTQ1592</t>
  </si>
  <si>
    <t>UTQ15920</t>
  </si>
  <si>
    <t>LAP TOP LENOVO CORE I7 3632QM 2.20 8GB 500GB</t>
  </si>
  <si>
    <t>CORE I7 3632QM 2.20 8GB 500GB</t>
  </si>
  <si>
    <t>UTQ15921</t>
  </si>
  <si>
    <t>ACCESS POINT RUCKUS ZONE FLEX 2.4GHZ</t>
  </si>
  <si>
    <t>ZONE FLEX 2.4GHZ</t>
  </si>
  <si>
    <t>UTQ15922</t>
  </si>
  <si>
    <t>UTQ15923</t>
  </si>
  <si>
    <t>UTQ15924</t>
  </si>
  <si>
    <t>UTQ15925</t>
  </si>
  <si>
    <t>UTQ15926</t>
  </si>
  <si>
    <t>UTQ15927</t>
  </si>
  <si>
    <t>UTQ15928</t>
  </si>
  <si>
    <t>ACCESS POINT RUCKUS ZONE FLEX 7343</t>
  </si>
  <si>
    <t>ZONE FLEX 7343</t>
  </si>
  <si>
    <t>UTQ15929</t>
  </si>
  <si>
    <t>UTQ1593</t>
  </si>
  <si>
    <t>UTQ15930</t>
  </si>
  <si>
    <t>UTQ15931</t>
  </si>
  <si>
    <t>UTQ15932</t>
  </si>
  <si>
    <t>UTQ15933</t>
  </si>
  <si>
    <t>UTQ15935</t>
  </si>
  <si>
    <t>CAMARA DE GRABACION MOBOTIX T24</t>
  </si>
  <si>
    <t>T24</t>
  </si>
  <si>
    <t>UTQ15936</t>
  </si>
  <si>
    <t>UTQ15937</t>
  </si>
  <si>
    <t>UTQ15938</t>
  </si>
  <si>
    <t>UTQ15939</t>
  </si>
  <si>
    <t>SWITCH CISCO SRW2008PK9NA</t>
  </si>
  <si>
    <t>SRW2008PK9NA</t>
  </si>
  <si>
    <t>UTQ1594</t>
  </si>
  <si>
    <t>UTQ15940</t>
  </si>
  <si>
    <t>UTQ15941</t>
  </si>
  <si>
    <t>SWITCH CISCO SG500 24 PTOS</t>
  </si>
  <si>
    <t>SG500 24 PTOS</t>
  </si>
  <si>
    <t>UTQ15942</t>
  </si>
  <si>
    <t>SG300-52</t>
  </si>
  <si>
    <t>UTQ15943</t>
  </si>
  <si>
    <t>LAP TOP DELL INSPIRION 15R 64BITS CORE I7-4500U 1TB MEMORIA 8GB</t>
  </si>
  <si>
    <t>INSPIRION 15R 64BITS CORE I7</t>
  </si>
  <si>
    <t>UTQ15944</t>
  </si>
  <si>
    <t>UTQ15945</t>
  </si>
  <si>
    <t>INSPIRION 15R 64BITS CORE I7-4500U 1TB</t>
  </si>
  <si>
    <t>UTQ15946</t>
  </si>
  <si>
    <t>IMPRESORA HEWLETT PACKARD CP1025NW</t>
  </si>
  <si>
    <t>CP1025NW</t>
  </si>
  <si>
    <t>UTQ15947</t>
  </si>
  <si>
    <t>83V</t>
  </si>
  <si>
    <t>UTQ15948</t>
  </si>
  <si>
    <t>KIT PARA MEDICION DE FLUJOS FLOWATCH N/A</t>
  </si>
  <si>
    <t>UTQ15949</t>
  </si>
  <si>
    <t>TALADRO DEWALT DCD985L2</t>
  </si>
  <si>
    <t>DCD985L2</t>
  </si>
  <si>
    <t>UTQ15950</t>
  </si>
  <si>
    <t>UTQ1596</t>
  </si>
  <si>
    <t>REGULADOR TRIPP LITE LS 604 X</t>
  </si>
  <si>
    <t>TRIPP LITE LS 604 X</t>
  </si>
  <si>
    <t>UTQ15962</t>
  </si>
  <si>
    <t>ACONDICIONADOR DE ENERGIA TRIFASICA VOGAR LAN310 TRES FASES 220VOLTS</t>
  </si>
  <si>
    <t>LAN310 TRES FASES 220VOLTS</t>
  </si>
  <si>
    <t>UTQ15963</t>
  </si>
  <si>
    <t>UTQ15964</t>
  </si>
  <si>
    <t>MICROPLANTA BOSS 2800LTS</t>
  </si>
  <si>
    <t>UTQ15965</t>
  </si>
  <si>
    <t>MESA DE TRABAJO CENTRAL N/A .76X.4.50MTS</t>
  </si>
  <si>
    <t>N/A .76X.4.50MTS</t>
  </si>
  <si>
    <t>UTQ15966</t>
  </si>
  <si>
    <t>UTQ15967</t>
  </si>
  <si>
    <t>UTQ15968</t>
  </si>
  <si>
    <t>UTQ15969</t>
  </si>
  <si>
    <t>GABINETE N/A C/VITRINA 1.20X.65X1.80 MTS</t>
  </si>
  <si>
    <t>C/VITRINA 1.20X.65X1.80 MTS</t>
  </si>
  <si>
    <t>UTQ15970</t>
  </si>
  <si>
    <t>UTQ15971</t>
  </si>
  <si>
    <t>MESA PARA BALANZAS N/A 3X.76 MTS</t>
  </si>
  <si>
    <t>N/A 3X.76 MTS</t>
  </si>
  <si>
    <t>UTQ15972</t>
  </si>
  <si>
    <t>MESA TRABAJO LATERAL N/A 6X.76MTS</t>
  </si>
  <si>
    <t>N/A 6X.76MTS</t>
  </si>
  <si>
    <t>UTQ15973</t>
  </si>
  <si>
    <t>MESA PARA BALANZAS N/A 2.20X.76 MTS</t>
  </si>
  <si>
    <t>N/A 2.20X.76 MTS</t>
  </si>
  <si>
    <t>UTQ15974</t>
  </si>
  <si>
    <t>GABINETE N/A 1X.45 MTS</t>
  </si>
  <si>
    <t>1X.45 MTS</t>
  </si>
  <si>
    <t>UTQ15975</t>
  </si>
  <si>
    <t>UTQ15976</t>
  </si>
  <si>
    <t>UTQ15977</t>
  </si>
  <si>
    <t>UTQ15978</t>
  </si>
  <si>
    <t>UTQ15979</t>
  </si>
  <si>
    <t>UTQ1598</t>
  </si>
  <si>
    <t>UTQ15980</t>
  </si>
  <si>
    <t>PANTALLA PLANA SHARP LC 60LE657U</t>
  </si>
  <si>
    <t>LC 60LE657U</t>
  </si>
  <si>
    <t>UTQ15981</t>
  </si>
  <si>
    <t>MONITOR VIEWSONIC VA2703</t>
  </si>
  <si>
    <t>VA2703</t>
  </si>
  <si>
    <t>UTQ15982</t>
  </si>
  <si>
    <t>UTQ15983</t>
  </si>
  <si>
    <t>UTQ15984</t>
  </si>
  <si>
    <t>UTQ15989</t>
  </si>
  <si>
    <t>ESTANTE N/A PARA TV 3 EN 1</t>
  </si>
  <si>
    <t>PARA TV 3 EN 1</t>
  </si>
  <si>
    <t>UTQ1599</t>
  </si>
  <si>
    <t>MESABANCO NARANJA CON PALETA</t>
  </si>
  <si>
    <t>NARANJA CON PALETA</t>
  </si>
  <si>
    <t>UTQ15990</t>
  </si>
  <si>
    <t>MULTIMETRO URREA UD334</t>
  </si>
  <si>
    <t>UD334</t>
  </si>
  <si>
    <t>UTQ16</t>
  </si>
  <si>
    <t>SILLA SECRETARIAL C/BRAZOS TELA NEG. NEUMATICA HERMES HAWAII</t>
  </si>
  <si>
    <t>SECRETARIAL C/BRAZOS TELA</t>
  </si>
  <si>
    <t>UTQ160</t>
  </si>
  <si>
    <t>SUMADORA OLIVETTI SIN MODELO</t>
  </si>
  <si>
    <t>OLIVETTI SIN MODELO</t>
  </si>
  <si>
    <t>UTQ1600</t>
  </si>
  <si>
    <t>UTQ1601</t>
  </si>
  <si>
    <t>UTQ1602</t>
  </si>
  <si>
    <t>UTQ1603</t>
  </si>
  <si>
    <t>UTQ1604</t>
  </si>
  <si>
    <t>UTQ16047</t>
  </si>
  <si>
    <t>CPU HEWLETT PACKARD ELITE 8300 CI5 4570 4GB DD500GB W8P64</t>
  </si>
  <si>
    <t>ELITE 8300 CI5 4570 4GB DD500GB</t>
  </si>
  <si>
    <t>UTQ16048</t>
  </si>
  <si>
    <t>UTQ1605</t>
  </si>
  <si>
    <t>UTQ16053</t>
  </si>
  <si>
    <t>ARCHIVERO N/A .50X.60X.65 MELAMINA 2 GAVETAS</t>
  </si>
  <si>
    <t>.50X.60X.65 MELAMINA 2 GAVETAS</t>
  </si>
  <si>
    <t>UTQ16054</t>
  </si>
  <si>
    <t>UTQ16055</t>
  </si>
  <si>
    <t>UTQ16056</t>
  </si>
  <si>
    <t>MULTIFUNCIONAL EPSON L355</t>
  </si>
  <si>
    <t>L355</t>
  </si>
  <si>
    <t>UTQ16057</t>
  </si>
  <si>
    <t>CPU DELL DESK XPS 8700 C17 4770 12GB 2TB W8C TVI1GB</t>
  </si>
  <si>
    <t>C17 4770 12GB 2TB W8C TVI1GB</t>
  </si>
  <si>
    <t>UTQ16058</t>
  </si>
  <si>
    <t>UTQ16059</t>
  </si>
  <si>
    <t>UTQ1606</t>
  </si>
  <si>
    <t>UTQ16060</t>
  </si>
  <si>
    <t>ASPIRE E1 430P 2458</t>
  </si>
  <si>
    <t>UTQ16061</t>
  </si>
  <si>
    <t>C/BLUETOOTH 4.0 Y LAPIZ ELECTRONICO</t>
  </si>
  <si>
    <t>UTQ16062</t>
  </si>
  <si>
    <t>PROYECTOR EPSON POWER LITE 1776W MOD H476A C/CABLES Y CONTROL REMO</t>
  </si>
  <si>
    <t>UTQ16063</t>
  </si>
  <si>
    <t>CORE I7 3630QM A 2.3GHZ DD 750GB</t>
  </si>
  <si>
    <t>UTQ16064</t>
  </si>
  <si>
    <t>LAP TOP ASUS G46V CORE I7 3630QM A 2.3GHZ DD 750GB</t>
  </si>
  <si>
    <t>UTQ16065</t>
  </si>
  <si>
    <t>PANTALLA DE TRIPIE DA LITE 1.78M</t>
  </si>
  <si>
    <t>1.78M</t>
  </si>
  <si>
    <t>UTQ16066</t>
  </si>
  <si>
    <t>SERVIDOR HEWLETT PACKARD DL360G7</t>
  </si>
  <si>
    <t>DL360G7</t>
  </si>
  <si>
    <t>UTQ16067</t>
  </si>
  <si>
    <t>PANTALLA COLGANTE N/A 203X152CM</t>
  </si>
  <si>
    <t>N/A 203X152CM</t>
  </si>
  <si>
    <t>UTQ16068</t>
  </si>
  <si>
    <t>PROYECTOR VIWESONIC PJD5234 C/CONTROL Y CABLES</t>
  </si>
  <si>
    <t>PJD5234 C/CONTROL Y CABLES</t>
  </si>
  <si>
    <t>UTQ16069</t>
  </si>
  <si>
    <t>UTQ1607</t>
  </si>
  <si>
    <t>UTQ16070</t>
  </si>
  <si>
    <t>UTQ16071</t>
  </si>
  <si>
    <t>UTQ16072</t>
  </si>
  <si>
    <t>UTQ16073</t>
  </si>
  <si>
    <t>UTQ16074</t>
  </si>
  <si>
    <t>UTQ16075</t>
  </si>
  <si>
    <t>UTQ16076</t>
  </si>
  <si>
    <t>ZONE DIRECTOR (ACCESS POINT) RUCKUS 3000 (NAR 5520)</t>
  </si>
  <si>
    <t>3000 (NAR 5520)</t>
  </si>
  <si>
    <t>UTQ16077</t>
  </si>
  <si>
    <t>SOFTWARE N/A MATLAB LIC PERP US 25 CLASS/CONCURR</t>
  </si>
  <si>
    <t>MATLAB LIC PERP US 25 CLASS/CONCU</t>
  </si>
  <si>
    <t>UTQ16078</t>
  </si>
  <si>
    <t>SOFTWARE N/A MATLAB POR LIC PERP USU 1 IND</t>
  </si>
  <si>
    <t>MATLAB POR LIC PERP USU 1 IND</t>
  </si>
  <si>
    <t>UTQ16079</t>
  </si>
  <si>
    <t>SOFTWARE N/A IBM SPSS USO ACADEMICO</t>
  </si>
  <si>
    <t>SPSS USO ACADEMICO</t>
  </si>
  <si>
    <t>UTQ1608</t>
  </si>
  <si>
    <t>UTQ16080</t>
  </si>
  <si>
    <t>PLANTA DE EMERGENCIA SELMEC</t>
  </si>
  <si>
    <t>UTQ16081</t>
  </si>
  <si>
    <t>SISTEMA DE ENERGIA AUXILIAR UPS APC SYMMETRAPX SYCF40KF</t>
  </si>
  <si>
    <t>SYMMETRAPX SYCF40KF</t>
  </si>
  <si>
    <t>UTQ16082</t>
  </si>
  <si>
    <t>AIRE ACONDICIONADO APC INROW RD C/CONDENSADOR</t>
  </si>
  <si>
    <t>INROW RD C/CONDENSADOR</t>
  </si>
  <si>
    <t>UTQ16083</t>
  </si>
  <si>
    <t>UTQ16084</t>
  </si>
  <si>
    <t>SISTEMA DE MONITOREO APC NETBOTZ450</t>
  </si>
  <si>
    <t>NETBOTZ450</t>
  </si>
  <si>
    <t>UTQ16085</t>
  </si>
  <si>
    <t>RACK APC 42UR</t>
  </si>
  <si>
    <t>42UR</t>
  </si>
  <si>
    <t>UTQ1609</t>
  </si>
  <si>
    <t>UTQ161</t>
  </si>
  <si>
    <t>ENGARGOLADORA SIN MARCA SIN MODELO</t>
  </si>
  <si>
    <t>UTQ1610</t>
  </si>
  <si>
    <t>UTQ1611</t>
  </si>
  <si>
    <t>UTQ1612</t>
  </si>
  <si>
    <t>UTQ1613</t>
  </si>
  <si>
    <t>UTQ1614</t>
  </si>
  <si>
    <t>UTQ1615</t>
  </si>
  <si>
    <t>UTQ1616</t>
  </si>
  <si>
    <t>UTQ16160</t>
  </si>
  <si>
    <t>UTQ16161</t>
  </si>
  <si>
    <t>UTQ16162</t>
  </si>
  <si>
    <t>PANTALLA PLANA SONY 55" SMAR TV, 3D, 120HZ</t>
  </si>
  <si>
    <t>55" SMAR TV, 3D, 120HZ</t>
  </si>
  <si>
    <t>UTQ16163</t>
  </si>
  <si>
    <t>PANTALLA PLANA SAMSUNG 46" FHD 3D</t>
  </si>
  <si>
    <t>46" FHD 3D</t>
  </si>
  <si>
    <t>UTQ16164</t>
  </si>
  <si>
    <t>UTQ16165</t>
  </si>
  <si>
    <t>CAJA DE HERRAMIENTAS DELTA 1.52X.52X.40M</t>
  </si>
  <si>
    <t>1.52X.52X.40M</t>
  </si>
  <si>
    <t>UTQ16166</t>
  </si>
  <si>
    <t>CASA DE ALMACENAMIENTO STRONGHOLD 3.4X2.4X2.4M</t>
  </si>
  <si>
    <t>3.4X2.4X2.4M</t>
  </si>
  <si>
    <t>UTQ16167</t>
  </si>
  <si>
    <t>GABINETE NORTH 9 UR C/ BARRA DE CONTACTOS</t>
  </si>
  <si>
    <t>9 UR C/ BARRA DE CONTACTOS</t>
  </si>
  <si>
    <t>UTQ16168</t>
  </si>
  <si>
    <t>UTQ16169</t>
  </si>
  <si>
    <t>UTQ1617</t>
  </si>
  <si>
    <t>UTQ16170</t>
  </si>
  <si>
    <t>UTQ16171</t>
  </si>
  <si>
    <t>UTQ16172</t>
  </si>
  <si>
    <t>48PTS DP485E88TGY</t>
  </si>
  <si>
    <t>UTQ16173</t>
  </si>
  <si>
    <t>UTQ16174</t>
  </si>
  <si>
    <t>UTQ16175</t>
  </si>
  <si>
    <t>UTQ16176</t>
  </si>
  <si>
    <t>UTQ16177</t>
  </si>
  <si>
    <t>SWITCH CISCO SG30052PK9NA</t>
  </si>
  <si>
    <t>SG30052PK9NA</t>
  </si>
  <si>
    <t>UTQ16178</t>
  </si>
  <si>
    <t>UTQ16179</t>
  </si>
  <si>
    <t>GABINETE N/A .97X.79X.40 METALICO 2 PUERTAS</t>
  </si>
  <si>
    <t>.97X.79X.40 METALICO 2 PUERTAS</t>
  </si>
  <si>
    <t>UTQ1618</t>
  </si>
  <si>
    <t>UTQ16180</t>
  </si>
  <si>
    <t>MODULO N/A PARA 20 COMPUTADORAS</t>
  </si>
  <si>
    <t>PARA 20 COMPUTADORAS</t>
  </si>
  <si>
    <t>UTQ16182</t>
  </si>
  <si>
    <t>VALVULA FESTO 173433 BIESTAB JMEH 5/2 1/8 PB</t>
  </si>
  <si>
    <t>173433 BIESTAB JMEH 5/2 1/8 PB</t>
  </si>
  <si>
    <t>UTQ16183</t>
  </si>
  <si>
    <t>ELECTROVALVULA FESTO 173126 MEH 3/2 1/8 PB</t>
  </si>
  <si>
    <t>ELECTROVALVULA FESTO 173126 MEH</t>
  </si>
  <si>
    <t>UTQ16184</t>
  </si>
  <si>
    <t>1.20X 2.40 C/SUPERFICIE ANTIREFLEJ</t>
  </si>
  <si>
    <t>UTQ16185</t>
  </si>
  <si>
    <t>UTQ16186</t>
  </si>
  <si>
    <t>UTQ1619</t>
  </si>
  <si>
    <t>UTQ162</t>
  </si>
  <si>
    <t>ESCRITORIO MADERA CAOBA 3 CAJONES</t>
  </si>
  <si>
    <t>MADERA CAOBA 3 CAJONES</t>
  </si>
  <si>
    <t>UTQ1620</t>
  </si>
  <si>
    <t>UTQ1621</t>
  </si>
  <si>
    <t>UTQ1622</t>
  </si>
  <si>
    <t>UTQ1623</t>
  </si>
  <si>
    <t>UTQ1624</t>
  </si>
  <si>
    <t>UTQ1625</t>
  </si>
  <si>
    <t>UTQ16259</t>
  </si>
  <si>
    <t>PRO 4592</t>
  </si>
  <si>
    <t>UTQ1626</t>
  </si>
  <si>
    <t>UTQ16260</t>
  </si>
  <si>
    <t>PROYECTOR EPSON POWERLITE S18+ C/CONTROL REMOTO Y CABLES</t>
  </si>
  <si>
    <t>S18+ C/CONTROL REMOTO Y CABLES</t>
  </si>
  <si>
    <t>UTQ16261</t>
  </si>
  <si>
    <t>UTQ16262</t>
  </si>
  <si>
    <t>UTQ16263</t>
  </si>
  <si>
    <t>UTQ16264</t>
  </si>
  <si>
    <t>UTQ16265</t>
  </si>
  <si>
    <t>UTQ16266</t>
  </si>
  <si>
    <t>UTQ16267</t>
  </si>
  <si>
    <t>UTQ16268</t>
  </si>
  <si>
    <t>UTQ1627</t>
  </si>
  <si>
    <t>UTQ16270</t>
  </si>
  <si>
    <t>LAP TOP DELL 14 ECO5 45W8</t>
  </si>
  <si>
    <t>DELL 14 ECO5 45W8</t>
  </si>
  <si>
    <t>UTQ16275</t>
  </si>
  <si>
    <t>MEDIDOR DE PH HANNA CONDUCTIVIDAD TDS 0-19 HNHI98125</t>
  </si>
  <si>
    <t>HNHI98125</t>
  </si>
  <si>
    <t>UTQ16276</t>
  </si>
  <si>
    <t>UTQ16277</t>
  </si>
  <si>
    <t>BOMBA DE AGUA N/A 1.5HP (1.4HP)</t>
  </si>
  <si>
    <t>UTQ1628</t>
  </si>
  <si>
    <t>UTQ16281</t>
  </si>
  <si>
    <t>SISTEMA DE ILUMINACION N/A ARMADO CON CAMARA, 0.35MPIXPNPª300X191 CON SENSOR</t>
  </si>
  <si>
    <t>UTQ16287</t>
  </si>
  <si>
    <t>CPU HP PRODESK 600 SFF</t>
  </si>
  <si>
    <t>PRODESK 600 SFF</t>
  </si>
  <si>
    <t>UTQ16288</t>
  </si>
  <si>
    <t>UTQ16289</t>
  </si>
  <si>
    <t>UTQ1629</t>
  </si>
  <si>
    <t>UTQ16290</t>
  </si>
  <si>
    <t>UTQ16291</t>
  </si>
  <si>
    <t>UTQ16292</t>
  </si>
  <si>
    <t>UTQ16293</t>
  </si>
  <si>
    <t>UTQ16294</t>
  </si>
  <si>
    <t>UTQ16295</t>
  </si>
  <si>
    <t>UTQ16296</t>
  </si>
  <si>
    <t>UTQ16297</t>
  </si>
  <si>
    <t>UTQ16298</t>
  </si>
  <si>
    <t>UTQ16299</t>
  </si>
  <si>
    <t>LAP TOP HP PAVILION 14 N209LA</t>
  </si>
  <si>
    <t>14 N209LA</t>
  </si>
  <si>
    <t>UTQ163</t>
  </si>
  <si>
    <t>UTQ1630</t>
  </si>
  <si>
    <t>UTQ16300</t>
  </si>
  <si>
    <t>TABLETA DIGITALIZADORA GALAXY T3</t>
  </si>
  <si>
    <t>T3</t>
  </si>
  <si>
    <t>UTQ16301</t>
  </si>
  <si>
    <t>MULTIFUNCIONAL HEWLETT PACKARD 1610</t>
  </si>
  <si>
    <t>1610</t>
  </si>
  <si>
    <t>UTQ16302</t>
  </si>
  <si>
    <t>PROYECTOR EPSON 730HD</t>
  </si>
  <si>
    <t>730HD</t>
  </si>
  <si>
    <t>UTQ16303</t>
  </si>
  <si>
    <t>4WI FI 16GB</t>
  </si>
  <si>
    <t>UTQ16304</t>
  </si>
  <si>
    <t>X17</t>
  </si>
  <si>
    <t>UTQ16305</t>
  </si>
  <si>
    <t>14 NO28LA</t>
  </si>
  <si>
    <t>UTQ16306</t>
  </si>
  <si>
    <t>CAMARA DE VIDEO SONY HDRGWP88P C/CARGAD</t>
  </si>
  <si>
    <t>HDRGWP88P C/CARGAD</t>
  </si>
  <si>
    <t>UTQ16307</t>
  </si>
  <si>
    <t>UTQ16308</t>
  </si>
  <si>
    <t>UTQ16309</t>
  </si>
  <si>
    <t>UTQ1631</t>
  </si>
  <si>
    <t>UTQ16310</t>
  </si>
  <si>
    <t>CAMARA DE VIDEO CANON XA25</t>
  </si>
  <si>
    <t>XA25</t>
  </si>
  <si>
    <t>UTQ16311</t>
  </si>
  <si>
    <t>LAP TOP HP 8470</t>
  </si>
  <si>
    <t>HP 8470</t>
  </si>
  <si>
    <t>UTQ16312</t>
  </si>
  <si>
    <t>UTQ16313</t>
  </si>
  <si>
    <t>UTQ16314</t>
  </si>
  <si>
    <t>UTQ16315</t>
  </si>
  <si>
    <t>UTQ16316</t>
  </si>
  <si>
    <t>UTQ16317</t>
  </si>
  <si>
    <t>MALETIN N/A RIGIDO PELICAN CASE 1650</t>
  </si>
  <si>
    <t>N/A RIGIDO PELICAN CASE 1650</t>
  </si>
  <si>
    <t>UTQ16318</t>
  </si>
  <si>
    <t>UTQ16319</t>
  </si>
  <si>
    <t>UTQ1632</t>
  </si>
  <si>
    <t>UTQ16320</t>
  </si>
  <si>
    <t>UTQ16321</t>
  </si>
  <si>
    <t>MONITOR DE ESTUDIO SOUND TRACK 8"</t>
  </si>
  <si>
    <t>SOUND TRACK 8"</t>
  </si>
  <si>
    <t>UTQ16322</t>
  </si>
  <si>
    <t>UTQ16325</t>
  </si>
  <si>
    <t>MICROFONO SHURE JUEGO INALAMBRICO DE MAN</t>
  </si>
  <si>
    <t>JUEGO INALAMBRICO DE MAN</t>
  </si>
  <si>
    <t>UTQ16326</t>
  </si>
  <si>
    <t>UTQ16327</t>
  </si>
  <si>
    <t>CAMARA FOTOGRAFICA SONY DSC H300 20.1MPX C/CABLE USB</t>
  </si>
  <si>
    <t>DSC H300 20.1MPX C/CABLE USB</t>
  </si>
  <si>
    <t>UTQ16328</t>
  </si>
  <si>
    <t>PROYECTOR SONY VPL DX100 C/CABLE Y CONTROL REMOTO</t>
  </si>
  <si>
    <t>VPL DX100 C/CABLE Y CONTROL REMOTO</t>
  </si>
  <si>
    <t>UTQ16329</t>
  </si>
  <si>
    <t>TABLETA DIGITALIZADORA SAMSUNG GALAXY 3LITE 8GB</t>
  </si>
  <si>
    <t>3LITE 8GB</t>
  </si>
  <si>
    <t>UTQ1633</t>
  </si>
  <si>
    <t>UTQ16330</t>
  </si>
  <si>
    <t>LAP TOP HEWLETT PACKARD 17N007LA</t>
  </si>
  <si>
    <t>17N007LA</t>
  </si>
  <si>
    <t>UTQ16331</t>
  </si>
  <si>
    <t>MULTIFUNCIONAL HEWLETT PACKARD DESKJET 1515</t>
  </si>
  <si>
    <t>DESKJET 1515</t>
  </si>
  <si>
    <t>UTQ16332</t>
  </si>
  <si>
    <t>EPSON X14H CON CABLES Y CONTROL</t>
  </si>
  <si>
    <t>UTQ16333</t>
  </si>
  <si>
    <t>UTQ16334</t>
  </si>
  <si>
    <t>UTQ16335</t>
  </si>
  <si>
    <t>UTQ16336</t>
  </si>
  <si>
    <t>UTQ16337</t>
  </si>
  <si>
    <t>UTQ16338</t>
  </si>
  <si>
    <t>UTQ16339</t>
  </si>
  <si>
    <t>UTQ1634</t>
  </si>
  <si>
    <t>UTQ16340</t>
  </si>
  <si>
    <t>UTQ16341</t>
  </si>
  <si>
    <t>UTQ16342</t>
  </si>
  <si>
    <t>MCAL TECNOLOGIA ELECTRONICA APLICADA MCAL</t>
  </si>
  <si>
    <t>UTQ16344</t>
  </si>
  <si>
    <t>MEDIDOR DE ENERGIA SOLAR Y PORCENTAJE DE TRANSMISI AMPROBE SOLAR 100</t>
  </si>
  <si>
    <t>AMPROBE SOLAR 100</t>
  </si>
  <si>
    <t>UTQ16347</t>
  </si>
  <si>
    <t>PROYECTOR EPSON W18</t>
  </si>
  <si>
    <t>W18</t>
  </si>
  <si>
    <t>UTQ16348</t>
  </si>
  <si>
    <t>LAP TOP SONY SVT13125CLS</t>
  </si>
  <si>
    <t>SVT13125CLS</t>
  </si>
  <si>
    <t>UTQ16349</t>
  </si>
  <si>
    <t>LAP TOP APPLE MACBOOK PRO</t>
  </si>
  <si>
    <t>MACBOOK PRO</t>
  </si>
  <si>
    <t>UTQ1635</t>
  </si>
  <si>
    <t>UTQ16350</t>
  </si>
  <si>
    <t>HP PAVILION 14 NO28LA</t>
  </si>
  <si>
    <t>UTQ16351</t>
  </si>
  <si>
    <t>APPLE WI FI1 64GB SILVERT</t>
  </si>
  <si>
    <t>UTQ16352</t>
  </si>
  <si>
    <t>LAP TOP TOSHIBA SATELLITE 540 DE ASP4379S</t>
  </si>
  <si>
    <t>SATELLITE 540 DE ASP4379S</t>
  </si>
  <si>
    <t>UTQ16354</t>
  </si>
  <si>
    <t>LECTOR DE HUELLA VIRDI AC 5000 CHECADOR</t>
  </si>
  <si>
    <t>AC 5000 CHECADOR</t>
  </si>
  <si>
    <t>UTQ16355</t>
  </si>
  <si>
    <t>UTQ16356</t>
  </si>
  <si>
    <t>LAP TOP LENOVO Y510P MOD. 20217</t>
  </si>
  <si>
    <t>Y510P MOD. 20217</t>
  </si>
  <si>
    <t>UTQ16357</t>
  </si>
  <si>
    <t>CPU DELL 270S CORE I5 RAM 6GB DD1TB WINDOWS 7</t>
  </si>
  <si>
    <t>UTQ16358</t>
  </si>
  <si>
    <t>SWITCH CISCO 4500E 7</t>
  </si>
  <si>
    <t>4500E 7</t>
  </si>
  <si>
    <t>UTQ16359</t>
  </si>
  <si>
    <t>CAMARA FOTOGRAFICA CANON 16 MP C/BATER</t>
  </si>
  <si>
    <t>16 MP C/BATER</t>
  </si>
  <si>
    <t>UTQ1636</t>
  </si>
  <si>
    <t>UTQ16360</t>
  </si>
  <si>
    <t>UTQ16361</t>
  </si>
  <si>
    <t>UTQ16362</t>
  </si>
  <si>
    <t>IPAD APPLEA IR RETINA WI FI 128GB</t>
  </si>
  <si>
    <t>AIR RETINA WI FI 128GB</t>
  </si>
  <si>
    <t>UTQ16363</t>
  </si>
  <si>
    <t>UTQ16364</t>
  </si>
  <si>
    <t>IPAD APPLE AIR RETINA WI FI 64GB</t>
  </si>
  <si>
    <t>AIR RETINA WI FI 64GB</t>
  </si>
  <si>
    <t>UTQ16365</t>
  </si>
  <si>
    <t>PINZA AMPERMIMETRICA AMPROBE ACDC 100</t>
  </si>
  <si>
    <t>ACDC 100</t>
  </si>
  <si>
    <t>UTQ16366</t>
  </si>
  <si>
    <t>PINZA AMPERMIMETRICA FLUKE FLUKE 365</t>
  </si>
  <si>
    <t>FLUKE 365</t>
  </si>
  <si>
    <t>UTQ16367</t>
  </si>
  <si>
    <t>MEDIDOR DE PH HANNA CONDUCTIVIDAD TDS</t>
  </si>
  <si>
    <t>CONDUCTIVIDAD TDS</t>
  </si>
  <si>
    <t>UTQ16368</t>
  </si>
  <si>
    <t>UTQ16369</t>
  </si>
  <si>
    <t>MEDIDOR DE PH CONDUCTRONIC CONDUCTIVID</t>
  </si>
  <si>
    <t>CONDUCTIVID</t>
  </si>
  <si>
    <t>UTQ1637</t>
  </si>
  <si>
    <t>UTQ16370</t>
  </si>
  <si>
    <t>MEDIDOR DE PHCONDUCTRONICCONDUCTIVID</t>
  </si>
  <si>
    <t>UTQ16371</t>
  </si>
  <si>
    <t>MEDIDOR DE OXIGENO</t>
  </si>
  <si>
    <t>DISUELTO IMPERBIABLE O-</t>
  </si>
  <si>
    <t>UTQ16372</t>
  </si>
  <si>
    <t>MEDIDOR DE OXIGENO HANNA DISUELTO IMPERM</t>
  </si>
  <si>
    <t>DISUELTO IMPERM</t>
  </si>
  <si>
    <t>UTQ16373</t>
  </si>
  <si>
    <t>SISTEMA INTERACTIVIDAD GADGET EDGELUID</t>
  </si>
  <si>
    <t>EB5BT C/RECEPTOR-LAPIZ, BLUETOOTH4</t>
  </si>
  <si>
    <t>UTQ16374</t>
  </si>
  <si>
    <t>LOCKER N/A 35X45X210 4 PUERTAS</t>
  </si>
  <si>
    <t>35X45X210 4 PUERTAS</t>
  </si>
  <si>
    <t>UTQ16375</t>
  </si>
  <si>
    <t>UTQ16376</t>
  </si>
  <si>
    <t>UTQ16377</t>
  </si>
  <si>
    <t>UTQ16378</t>
  </si>
  <si>
    <t>N/A 35X45X210 4 PUERTAS</t>
  </si>
  <si>
    <t>UTQ16379</t>
  </si>
  <si>
    <t>UTQ16380</t>
  </si>
  <si>
    <t>UTQ16381</t>
  </si>
  <si>
    <t>UTQ16382</t>
  </si>
  <si>
    <t>MESA N/A 140X60X75 PLEGABLE</t>
  </si>
  <si>
    <t>N/A 140X60X75 PLEGABLE</t>
  </si>
  <si>
    <t>UTQ16383</t>
  </si>
  <si>
    <t>UTQ16384</t>
  </si>
  <si>
    <t>UTQ16385</t>
  </si>
  <si>
    <t>UTQ16386</t>
  </si>
  <si>
    <t>UTQ16387</t>
  </si>
  <si>
    <t>UTQ16388</t>
  </si>
  <si>
    <t>UTQ16389</t>
  </si>
  <si>
    <t>UTQ1639</t>
  </si>
  <si>
    <t>UTQ16390</t>
  </si>
  <si>
    <t>UTQ16391</t>
  </si>
  <si>
    <t>UTQ16392</t>
  </si>
  <si>
    <t>UTQ16393</t>
  </si>
  <si>
    <t>UTQ16394</t>
  </si>
  <si>
    <t>UTQ16395</t>
  </si>
  <si>
    <t>UTQ16396</t>
  </si>
  <si>
    <t>UTQ16397</t>
  </si>
  <si>
    <t>L555</t>
  </si>
  <si>
    <t>UTQ16398</t>
  </si>
  <si>
    <t>UTQ16399</t>
  </si>
  <si>
    <t>UTQ164</t>
  </si>
  <si>
    <t>UTQ1640</t>
  </si>
  <si>
    <t>UTQ16400</t>
  </si>
  <si>
    <t>CPU N/A INTEL CORE I5 3330 3.0GHZ 5GT/S</t>
  </si>
  <si>
    <t>INTEL CORE I5 3330 3.0GHZ 5GT/S</t>
  </si>
  <si>
    <t>UTQ16401</t>
  </si>
  <si>
    <t>CAJA DE ARREGLO DE DISCOS (DAE) EMC 2600GB</t>
  </si>
  <si>
    <t>600GB</t>
  </si>
  <si>
    <t>UTQ16402</t>
  </si>
  <si>
    <t>TRIPLE OUTPUTRIGOL 832</t>
  </si>
  <si>
    <t>832</t>
  </si>
  <si>
    <t>UTQ16403</t>
  </si>
  <si>
    <t>GENERADOR DE FUNCIONES RIGOL 1022</t>
  </si>
  <si>
    <t>1022</t>
  </si>
  <si>
    <t>UTQ16404</t>
  </si>
  <si>
    <t>RACK N/A 45U DE 19" EN 2 POSTES</t>
  </si>
  <si>
    <t>45U DE 19" EN 2 POSTES</t>
  </si>
  <si>
    <t>UTQ16405</t>
  </si>
  <si>
    <t>PROYECTOR BENQ SX914 C/CABLES Y CONTRO</t>
  </si>
  <si>
    <t>SX914 C/CABLES Y CONTRO</t>
  </si>
  <si>
    <t>UTQ16406</t>
  </si>
  <si>
    <t>UTQ16407</t>
  </si>
  <si>
    <t>CAMARA FOTOGRAFICA NIKON 24.2MPX D3200</t>
  </si>
  <si>
    <t>24.2MPX D3200</t>
  </si>
  <si>
    <t>UTQ16408</t>
  </si>
  <si>
    <t>HIGH PERFORMANCE MODULAR N/A BALL BEARIN</t>
  </si>
  <si>
    <t>BALL BEARIN</t>
  </si>
  <si>
    <t>UTQ16409</t>
  </si>
  <si>
    <t>NI PCI 4462 N/A 24BIT SIGMA DELTA ADCS</t>
  </si>
  <si>
    <t>24BIT SIGMA DELTA ADCS</t>
  </si>
  <si>
    <t>UTQ1641</t>
  </si>
  <si>
    <t>UTQ16410</t>
  </si>
  <si>
    <t>MULTIMETRO KEITHLEY 2000</t>
  </si>
  <si>
    <t>2000</t>
  </si>
  <si>
    <t>UTQ16411</t>
  </si>
  <si>
    <t>OSCILOSCOPIO TEKTRONIX TBS1104</t>
  </si>
  <si>
    <t>TBS1104</t>
  </si>
  <si>
    <t>UTQ16412</t>
  </si>
  <si>
    <t>SOFTWARE SIABUC 9</t>
  </si>
  <si>
    <t>UTQ16413</t>
  </si>
  <si>
    <t>MULTIMETRO FLUKE 1587T</t>
  </si>
  <si>
    <t>1587T</t>
  </si>
  <si>
    <t>UTQ16414</t>
  </si>
  <si>
    <t>OSCILOSCOPIO FLUKE123</t>
  </si>
  <si>
    <t>123</t>
  </si>
  <si>
    <t>UTQ16415</t>
  </si>
  <si>
    <t>HIDROLAVADORA KARTCHERK 5.68M ALTA PRESI</t>
  </si>
  <si>
    <t>K5.68M ALTA PRESI</t>
  </si>
  <si>
    <t>UTQ16416</t>
  </si>
  <si>
    <t>BALANZA ANALITICA</t>
  </si>
  <si>
    <t>PIONEER 210GR SENSIBILIDAD 0.1</t>
  </si>
  <si>
    <t>UTQ16417</t>
  </si>
  <si>
    <t>BALANZA ANALITICA OHAUS MOD. PIONEER 210GR SENSIBILIDAD 0.1</t>
  </si>
  <si>
    <t>MOD. PIONEER 210GR SENSIBILIDAD 0.1</t>
  </si>
  <si>
    <t>UTQ16418</t>
  </si>
  <si>
    <t>LAP TOP HP MOD. 640 CORE I7 4600M, 8GB RAM</t>
  </si>
  <si>
    <t>MOD. 640 CORE I7 4600M, 8GB RAM</t>
  </si>
  <si>
    <t>UTQ16419</t>
  </si>
  <si>
    <t>UTQ1642</t>
  </si>
  <si>
    <t>UTQ16420</t>
  </si>
  <si>
    <t>UTQ16421</t>
  </si>
  <si>
    <t>SCANER HEWLETT PACKARD 7500</t>
  </si>
  <si>
    <t>7500</t>
  </si>
  <si>
    <t>UTQ16422</t>
  </si>
  <si>
    <t>UTQ16423</t>
  </si>
  <si>
    <t>UTQ16424</t>
  </si>
  <si>
    <t>UTQ16425</t>
  </si>
  <si>
    <t>CPU HEWLETT PACKARDELITE DESK 800 G1</t>
  </si>
  <si>
    <t>ELITE DESK 800 G1</t>
  </si>
  <si>
    <t>UTQ16426</t>
  </si>
  <si>
    <t>UTQ16427</t>
  </si>
  <si>
    <t>UTQ16428</t>
  </si>
  <si>
    <t>UTQ16429</t>
  </si>
  <si>
    <t>LECTOR DE HUELLA VIRDI ACF 100</t>
  </si>
  <si>
    <t>ACF 100</t>
  </si>
  <si>
    <t>UTQ16430</t>
  </si>
  <si>
    <t>UTQ16431</t>
  </si>
  <si>
    <t>UTQ16432</t>
  </si>
  <si>
    <t>UTQ16433</t>
  </si>
  <si>
    <t>UTQ16434</t>
  </si>
  <si>
    <t>UTQ16436</t>
  </si>
  <si>
    <t>LAP TOP DELL CORE I5 4210U MEMORIA RAM</t>
  </si>
  <si>
    <t>CORE I5 4210U MEMORIA RAM</t>
  </si>
  <si>
    <t>UTQ16437</t>
  </si>
  <si>
    <t>UTQ16438</t>
  </si>
  <si>
    <t>TRANSFORMADORD ICA3F 150KVA 220/440</t>
  </si>
  <si>
    <t>3F 150KVA 220/440</t>
  </si>
  <si>
    <t>UTQ16439</t>
  </si>
  <si>
    <t>PANTALLA PLANA SAMSUNGLED 65"</t>
  </si>
  <si>
    <t>LED 65"</t>
  </si>
  <si>
    <t>UTQ1644</t>
  </si>
  <si>
    <t>CONJUNTO SECRETARIAL 1.60 X 1.42 X .75 COLOR PERA/NEGRO</t>
  </si>
  <si>
    <t>1.60 X 1.42 X .75</t>
  </si>
  <si>
    <t>UTQ16440</t>
  </si>
  <si>
    <t>AMPLIFICADOR PVI75 WATTS C/PEDAL</t>
  </si>
  <si>
    <t>75 WATTS C/PEDAL</t>
  </si>
  <si>
    <t>UTQ16441</t>
  </si>
  <si>
    <t>MEDIDOR MULTIPARAMETRICO HANNA HI83209</t>
  </si>
  <si>
    <t>HI83209</t>
  </si>
  <si>
    <t>UTQ16442</t>
  </si>
  <si>
    <t>ACCESS POINT RUCKUS 7762</t>
  </si>
  <si>
    <t>7762</t>
  </si>
  <si>
    <t>UTQ16443</t>
  </si>
  <si>
    <t>UTQ16444</t>
  </si>
  <si>
    <t>UTQ16445</t>
  </si>
  <si>
    <t>UTQ16446</t>
  </si>
  <si>
    <t>LAP TOP LENOVO Y50 70 C/DVD EXTERNO</t>
  </si>
  <si>
    <t>Y50 70 C/DVD EXTERNO</t>
  </si>
  <si>
    <t>UTQ16447</t>
  </si>
  <si>
    <t>UTQ16448</t>
  </si>
  <si>
    <t>UTQ16449</t>
  </si>
  <si>
    <t>UTQ1645</t>
  </si>
  <si>
    <t>CONJUNTO SECRETARIAL COLOR PERA/NEGRO</t>
  </si>
  <si>
    <t>UTQ16450</t>
  </si>
  <si>
    <t>UTQ16451</t>
  </si>
  <si>
    <t>UTQ16452</t>
  </si>
  <si>
    <t>UTQ16453</t>
  </si>
  <si>
    <t>MONITOR SAMSUNG S27D590PS DE 27"</t>
  </si>
  <si>
    <t>S27D590PS DE 27"</t>
  </si>
  <si>
    <t>UTQ16454</t>
  </si>
  <si>
    <t>UTQ16455</t>
  </si>
  <si>
    <t>UTQ16456</t>
  </si>
  <si>
    <t>UTQ16457</t>
  </si>
  <si>
    <t>UTQ16458</t>
  </si>
  <si>
    <t>UTQ16459</t>
  </si>
  <si>
    <t>UTQ1646</t>
  </si>
  <si>
    <t>1.60 X 1.42 X .75 COLOR PERA/NEGRO</t>
  </si>
  <si>
    <t>UTQ16460</t>
  </si>
  <si>
    <t>UTQ16461</t>
  </si>
  <si>
    <t>UTQ16462</t>
  </si>
  <si>
    <t>S27D590P DE 27"</t>
  </si>
  <si>
    <t>UTQ16463</t>
  </si>
  <si>
    <t>CPU HEWLETT PARCKARD PAVILION 23 H055LA INTEL CORE I5 4570</t>
  </si>
  <si>
    <t>PAVILION 23 H055LA INTEL CORE I5 4570</t>
  </si>
  <si>
    <t>UTQ16464</t>
  </si>
  <si>
    <t>SWITCH CISCO CATALYST 3650 48PTOS</t>
  </si>
  <si>
    <t>CATALYST 3650 48PTOS</t>
  </si>
  <si>
    <t>UTQ16465</t>
  </si>
  <si>
    <t>UTQ16466</t>
  </si>
  <si>
    <t>SWITCH CISCO CATALYST 2960 X 48</t>
  </si>
  <si>
    <t>CATALYST 2960 X 48</t>
  </si>
  <si>
    <t>UTQ16467</t>
  </si>
  <si>
    <t>UTQ16468</t>
  </si>
  <si>
    <t>SWITCH CISCOS G500 52 PTOS</t>
  </si>
  <si>
    <t>SG500 52 PTOS</t>
  </si>
  <si>
    <t>UTQ16469</t>
  </si>
  <si>
    <t>UTQ1647</t>
  </si>
  <si>
    <t>UTQ16470</t>
  </si>
  <si>
    <t>UTQ16471</t>
  </si>
  <si>
    <t>UTQ16472</t>
  </si>
  <si>
    <t>UTQ16473</t>
  </si>
  <si>
    <t>UTQ16474</t>
  </si>
  <si>
    <t>UTQ16475</t>
  </si>
  <si>
    <t>UTQ16476</t>
  </si>
  <si>
    <t>UTQ16477</t>
  </si>
  <si>
    <t>UTQ16478</t>
  </si>
  <si>
    <t>LAP TOP TOSHIBA SATELLITE U4OT A4170SM</t>
  </si>
  <si>
    <t>SATELLITE U4OT A4170SM</t>
  </si>
  <si>
    <t>UTQ16479</t>
  </si>
  <si>
    <t>CPU N/A ARMADA</t>
  </si>
  <si>
    <t>ARMADA</t>
  </si>
  <si>
    <t>UTQ1648</t>
  </si>
  <si>
    <t>UTQ16480</t>
  </si>
  <si>
    <t>UTQ16481</t>
  </si>
  <si>
    <t>UTQ16482</t>
  </si>
  <si>
    <t>UTQ16483</t>
  </si>
  <si>
    <t>UTQ16484</t>
  </si>
  <si>
    <t>UTQ16485</t>
  </si>
  <si>
    <t>UTQ16486</t>
  </si>
  <si>
    <t>UTQ16487</t>
  </si>
  <si>
    <t>UTQ16488</t>
  </si>
  <si>
    <t>UTQ16489</t>
  </si>
  <si>
    <t>UTQ1649</t>
  </si>
  <si>
    <t>UTQ16490</t>
  </si>
  <si>
    <t>CPU HEWLETT PACKARD 705G1</t>
  </si>
  <si>
    <t>705G1</t>
  </si>
  <si>
    <t>UTQ16491</t>
  </si>
  <si>
    <t>UTQ16492</t>
  </si>
  <si>
    <t>UTQ16493</t>
  </si>
  <si>
    <t>UTQ16494</t>
  </si>
  <si>
    <t>UTQ16495</t>
  </si>
  <si>
    <t>CPU HEWLLET PACKARD 6305</t>
  </si>
  <si>
    <t>6305</t>
  </si>
  <si>
    <t>UTQ16496</t>
  </si>
  <si>
    <t>UTQ16497</t>
  </si>
  <si>
    <t>UTQ16498</t>
  </si>
  <si>
    <t>BOMBA DE VACIO FELISA FE 1402 160LT/MIN</t>
  </si>
  <si>
    <t>FE 1402 160LT/MIN</t>
  </si>
  <si>
    <t>UTQ16499</t>
  </si>
  <si>
    <t>C/RUEDAS Y BRAZOS</t>
  </si>
  <si>
    <t>UTQ165</t>
  </si>
  <si>
    <t>REFRIGERADOR MABE</t>
  </si>
  <si>
    <t>MABE</t>
  </si>
  <si>
    <t>UTQ1650</t>
  </si>
  <si>
    <t>UTQ16500</t>
  </si>
  <si>
    <t>CPU HEWLETT PACKARD PRO 705 G1 SFF AMD</t>
  </si>
  <si>
    <t>PRO 705G1 SFF AMD</t>
  </si>
  <si>
    <t>UTQ16501</t>
  </si>
  <si>
    <t>UTQ16502</t>
  </si>
  <si>
    <t>UTQ16503</t>
  </si>
  <si>
    <t>UTQ16504</t>
  </si>
  <si>
    <t>UTQ16505</t>
  </si>
  <si>
    <t>UTQ16506</t>
  </si>
  <si>
    <t>UTQ16507</t>
  </si>
  <si>
    <t>UTQ16508</t>
  </si>
  <si>
    <t>UTQ16509</t>
  </si>
  <si>
    <t>UTQ1651</t>
  </si>
  <si>
    <t>UTQ16510</t>
  </si>
  <si>
    <t>MONITOR SAMSUNG LS24D390H 24"</t>
  </si>
  <si>
    <t>LS24D390H 24"</t>
  </si>
  <si>
    <t>UTQ16511</t>
  </si>
  <si>
    <t>UTQ16512</t>
  </si>
  <si>
    <t>UTQ16513</t>
  </si>
  <si>
    <t>UTQ16514</t>
  </si>
  <si>
    <t>UTQ16515</t>
  </si>
  <si>
    <t>UTQ16516</t>
  </si>
  <si>
    <t>UTQ16517</t>
  </si>
  <si>
    <t>UTQ16518</t>
  </si>
  <si>
    <t>UTQ16519</t>
  </si>
  <si>
    <t>UTQ1652</t>
  </si>
  <si>
    <t>UTQ16520</t>
  </si>
  <si>
    <t>UTQ16521</t>
  </si>
  <si>
    <t>UTQ16522</t>
  </si>
  <si>
    <t>UTQ16523</t>
  </si>
  <si>
    <t>SHELF (CAJA DE EXPANSION)</t>
  </si>
  <si>
    <t>FAS2552 HA 12X600GB</t>
  </si>
  <si>
    <t>UTQ16524</t>
  </si>
  <si>
    <t>SISTEMA DE ALMACENAMIENTO</t>
  </si>
  <si>
    <t>DSK SHLF 24X600GB 10K 1P SK</t>
  </si>
  <si>
    <t>UTQ16525</t>
  </si>
  <si>
    <t>CAMARA FOTOGRAFICA SONY ILCE 3500 20.1MPX C/LENTE ADICIONAL, CARGADOR, BAT</t>
  </si>
  <si>
    <t>ILCE 3500 20.1MPX C/LENTE ADICIONAL</t>
  </si>
  <si>
    <t>UTQ16526</t>
  </si>
  <si>
    <t>LAP TOP HEWLETT PACKARD PAVILION 15P001 LA</t>
  </si>
  <si>
    <t>PAVILION 15P001 LA</t>
  </si>
  <si>
    <t>UTQ16527</t>
  </si>
  <si>
    <t>UTQ16528</t>
  </si>
  <si>
    <t>SERVIDOR CISCO UCS C22 M3 SFF</t>
  </si>
  <si>
    <t>UCS C22 M3 SFF</t>
  </si>
  <si>
    <t>UTQ16529</t>
  </si>
  <si>
    <t>REGULADOR BIFASICO MOD. LAM22 DE 2KVA</t>
  </si>
  <si>
    <t>BIFASICO MOD. LAM22 DE 2KVA</t>
  </si>
  <si>
    <t>UTQ1653</t>
  </si>
  <si>
    <t>UTQ16530</t>
  </si>
  <si>
    <t>SOFTWARE SINGLE DEVELOPER PER DEVOLOPER</t>
  </si>
  <si>
    <t>PER DEVOLOPER</t>
  </si>
  <si>
    <t>UTQ16531</t>
  </si>
  <si>
    <t>STATISTICS BASE VERSION 22</t>
  </si>
  <si>
    <t>UTQ16532</t>
  </si>
  <si>
    <t>ESCRITORIO N/A EN L 3C</t>
  </si>
  <si>
    <t>EN L 3C</t>
  </si>
  <si>
    <t>UTQ16533</t>
  </si>
  <si>
    <t>PANTALLA PLANA</t>
  </si>
  <si>
    <t>60" 60LB5830UB</t>
  </si>
  <si>
    <t>UTQ16534</t>
  </si>
  <si>
    <t>ESCALERA CUPRUM MOD 387-32N DE EXTENSION DE ALUMINIO</t>
  </si>
  <si>
    <t>MOD 387-32N DE EXTENSION DE ALUMINIO</t>
  </si>
  <si>
    <t>UTQ16535</t>
  </si>
  <si>
    <t>ESCALERA CUPRUM MOD CN219117 17 PELDAÑOS COVERTIBLE</t>
  </si>
  <si>
    <t>MOD CN219117 17 PELDAÑOS COVERTIBLE</t>
  </si>
  <si>
    <t>UTQ16536</t>
  </si>
  <si>
    <t>ESCALERA CUPRUM MOD AM1006 DE TIJERA USO INDUSTRIAL</t>
  </si>
  <si>
    <t>MOD AM1006 DE TIJERA USO INDUSTRIAL</t>
  </si>
  <si>
    <t>UTQ16537</t>
  </si>
  <si>
    <t>UTQ16538</t>
  </si>
  <si>
    <t>SIERRA TRUPER MULTICORTE DE 5" MOD 17271</t>
  </si>
  <si>
    <t>MULTICORTE DE 5" MOD 17271</t>
  </si>
  <si>
    <t>UTQ16539</t>
  </si>
  <si>
    <t>LIJADORA TRUPER 16145</t>
  </si>
  <si>
    <t>16145</t>
  </si>
  <si>
    <t>UTQ1654</t>
  </si>
  <si>
    <t>UTQ16540</t>
  </si>
  <si>
    <t>LASER VERDE LASAMATE GML532 300FLD</t>
  </si>
  <si>
    <t>GML 532 300FLD</t>
  </si>
  <si>
    <t>UTQ16541</t>
  </si>
  <si>
    <t>LASER AZUL COHERENT 405NM 300MW</t>
  </si>
  <si>
    <t>405NM 300MW</t>
  </si>
  <si>
    <t>UTQ16542</t>
  </si>
  <si>
    <t>LENTE PARA THORLABS 35%VT</t>
  </si>
  <si>
    <t>35 %VT</t>
  </si>
  <si>
    <t>UTQ16543</t>
  </si>
  <si>
    <t>DETECTOR IR THORLABS PCR 1.2 2.6MICRAS</t>
  </si>
  <si>
    <t>PCR 1.2 2.6MICRAS</t>
  </si>
  <si>
    <t>UTQ16544</t>
  </si>
  <si>
    <t>DIGITAL POWER POWER&amp;ENERGY METER</t>
  </si>
  <si>
    <t>POWER&amp;ENERGY METER</t>
  </si>
  <si>
    <t>UTQ16545</t>
  </si>
  <si>
    <t>1HP MOD. 3HME100</t>
  </si>
  <si>
    <t>UTQ16546</t>
  </si>
  <si>
    <t>UTQ16547</t>
  </si>
  <si>
    <t>VOLT II CI17 4770 8GB 1TB DVDRW</t>
  </si>
  <si>
    <t>UTQ16548</t>
  </si>
  <si>
    <t>CPU HEWLETT PACKARD PRO 705G1 SFF AMD PRO A10 7850B 8GB RAM DVDRW 1TB</t>
  </si>
  <si>
    <t>PRO 705G1 SFF AMD PRO A10 7850B 8GB</t>
  </si>
  <si>
    <t>UTQ16549</t>
  </si>
  <si>
    <t>MONITOR BENQ GL 2450 24"</t>
  </si>
  <si>
    <t>GL 2450 24"</t>
  </si>
  <si>
    <t>UTQ1655</t>
  </si>
  <si>
    <t>UTQ16550</t>
  </si>
  <si>
    <t>UTQ16551</t>
  </si>
  <si>
    <t>UTQ16552</t>
  </si>
  <si>
    <t>UTQ16553</t>
  </si>
  <si>
    <t>LAP TOP DELL INSPIRON 155000 COREI7 4510U</t>
  </si>
  <si>
    <t>INSPIRON 155000 COREI7 4510U</t>
  </si>
  <si>
    <t>UTQ16554</t>
  </si>
  <si>
    <t>UTQ16555</t>
  </si>
  <si>
    <t>DISCO DURO SEAGATE 4TB USB3.0</t>
  </si>
  <si>
    <t>4TB USB3.0</t>
  </si>
  <si>
    <t>UTQ16556</t>
  </si>
  <si>
    <t>LAP TOP HEWLETT PACKARD 440 CORE I5 4200M 2.50GHZ</t>
  </si>
  <si>
    <t>440 CORE I5 4200M 2.50GHZ</t>
  </si>
  <si>
    <t>UTQ16557</t>
  </si>
  <si>
    <t>440</t>
  </si>
  <si>
    <t>UTQ16558</t>
  </si>
  <si>
    <t>POWERLITE S18+ C/CONTROL REMOTO Y CABL</t>
  </si>
  <si>
    <t>UTQ16559</t>
  </si>
  <si>
    <t>PROYECTOR EPSON POWERLITE S18+</t>
  </si>
  <si>
    <t>POWERLITE S18+</t>
  </si>
  <si>
    <t>UTQ1656</t>
  </si>
  <si>
    <t>UTQ16560</t>
  </si>
  <si>
    <t>UTQ16561</t>
  </si>
  <si>
    <t>UTQ16562</t>
  </si>
  <si>
    <t>UTQ16563</t>
  </si>
  <si>
    <t>CAMARA DE VIDEO</t>
  </si>
  <si>
    <t>EOS REBEL T5i</t>
  </si>
  <si>
    <t>UTQ16564</t>
  </si>
  <si>
    <t>MONITOR VIEWSONIC VG2239M LED 22"</t>
  </si>
  <si>
    <t>VG2239M LED 22"</t>
  </si>
  <si>
    <t>UTQ16565</t>
  </si>
  <si>
    <t>UTQ16566</t>
  </si>
  <si>
    <t>IPAD AIR WIFI 16G</t>
  </si>
  <si>
    <t>AIR WIFI 16G</t>
  </si>
  <si>
    <t>UTQ16567</t>
  </si>
  <si>
    <t>SERVOMOTOR ALLEN BRADLEY TLYA2540PBJ64AA</t>
  </si>
  <si>
    <t>ALLEN BRADLEY TLYA2540PBJ64AA</t>
  </si>
  <si>
    <t>UTQ16568</t>
  </si>
  <si>
    <t>CAUTIN AJUSTABLE DIGITAL</t>
  </si>
  <si>
    <t>AJUSTABLE DIGITAL</t>
  </si>
  <si>
    <t>UTQ16569</t>
  </si>
  <si>
    <t>SISTEMA DE REHABILITACION N/A ENSAMBLE DE MECANISMO</t>
  </si>
  <si>
    <t>ENSAMBLE DE MECANISMO</t>
  </si>
  <si>
    <t>UTQ1657</t>
  </si>
  <si>
    <t>UTQ16570</t>
  </si>
  <si>
    <t>SISTEMA DE MICROFONOS INLAMBRICOS JGO 2 MICROFONOS</t>
  </si>
  <si>
    <t>WR807</t>
  </si>
  <si>
    <t>UTQ16572</t>
  </si>
  <si>
    <t>AIRE ACONDICIONADO TRANE 2MCW0524G1 24000BTU/HR</t>
  </si>
  <si>
    <t>2MCW0524G1 24000BTU/HR</t>
  </si>
  <si>
    <t>UTQ16573</t>
  </si>
  <si>
    <t>SERVO DRIVE ALLEN BRADLEY 2097V33PR5LM</t>
  </si>
  <si>
    <t>ALLEN BRADLEY 2097V33PR5LM</t>
  </si>
  <si>
    <t>UTQ16574</t>
  </si>
  <si>
    <t>PROYECTOR EPSON POWERLITE X21</t>
  </si>
  <si>
    <t>POWERLITE X21</t>
  </si>
  <si>
    <t>UTQ16575</t>
  </si>
  <si>
    <t>UTQ16576</t>
  </si>
  <si>
    <t>UTQ16577</t>
  </si>
  <si>
    <t>UTQ16578</t>
  </si>
  <si>
    <t>UTQ16579</t>
  </si>
  <si>
    <t>UTQ1658</t>
  </si>
  <si>
    <t>UTQ16580</t>
  </si>
  <si>
    <t>UTQ16581</t>
  </si>
  <si>
    <t>UTQ16582</t>
  </si>
  <si>
    <t>UTQ16583</t>
  </si>
  <si>
    <t>UTQ16584</t>
  </si>
  <si>
    <t>UTQ16585</t>
  </si>
  <si>
    <t>UTQ16586</t>
  </si>
  <si>
    <t>UTQ16587</t>
  </si>
  <si>
    <t>UTQ16588</t>
  </si>
  <si>
    <t>CPU HEWLETT PACKARD 705 G1</t>
  </si>
  <si>
    <t>UTQ16589</t>
  </si>
  <si>
    <t>UTQ1659</t>
  </si>
  <si>
    <t>CONJUNTO EJECUTIVO ESCRITORIO2.20X1.05X.75CREDENZA 2.20X45X75LIBREO2.10X35X</t>
  </si>
  <si>
    <t>ESCRITORIO2.20X1.05X.75CREDENZA</t>
  </si>
  <si>
    <t>UTQ16590</t>
  </si>
  <si>
    <t>UTQ16591</t>
  </si>
  <si>
    <t>UTQ16592</t>
  </si>
  <si>
    <t>UTQ16593</t>
  </si>
  <si>
    <t>UTQ16594</t>
  </si>
  <si>
    <t>UTQ16595</t>
  </si>
  <si>
    <t>UTQ16596</t>
  </si>
  <si>
    <t>UTQ16597</t>
  </si>
  <si>
    <t>UTQ16598</t>
  </si>
  <si>
    <t>UTQ16599</t>
  </si>
  <si>
    <t>UTQ166</t>
  </si>
  <si>
    <t>UTQ1660</t>
  </si>
  <si>
    <t>CPU HEWLETT PACKARD DC5100 P4 HT 3.0 GHZ 80GB 512MB</t>
  </si>
  <si>
    <t>HEWLETT PACKARD DC5100 P4 HT 3.0 GHZ</t>
  </si>
  <si>
    <t>UTQ16600</t>
  </si>
  <si>
    <t>UTQ16601</t>
  </si>
  <si>
    <t>UTQ16602</t>
  </si>
  <si>
    <t>UTQ16603</t>
  </si>
  <si>
    <t>UTQ16604</t>
  </si>
  <si>
    <t>UTQ16605</t>
  </si>
  <si>
    <t>UTQ16606</t>
  </si>
  <si>
    <t>UTQ16607</t>
  </si>
  <si>
    <t>UTQ16608</t>
  </si>
  <si>
    <t>UTQ16609</t>
  </si>
  <si>
    <t>UTQ1661</t>
  </si>
  <si>
    <t>HEWLETT PACKARD DC5100 P4</t>
  </si>
  <si>
    <t>UTQ16610</t>
  </si>
  <si>
    <t>UTQ16611</t>
  </si>
  <si>
    <t>UTQ16612</t>
  </si>
  <si>
    <t>UTQ16613</t>
  </si>
  <si>
    <t>UTQ16614</t>
  </si>
  <si>
    <t>UTQ16615</t>
  </si>
  <si>
    <t>UTQ16616</t>
  </si>
  <si>
    <t>UTQ16617</t>
  </si>
  <si>
    <t>UTQ16618</t>
  </si>
  <si>
    <t>UTQ16619</t>
  </si>
  <si>
    <t>UTQ1662</t>
  </si>
  <si>
    <t>UTQ16620</t>
  </si>
  <si>
    <t>MONITOR HEWLETT PACKARD E201 LED</t>
  </si>
  <si>
    <t>E201 LED 20"</t>
  </si>
  <si>
    <t>UTQ16621</t>
  </si>
  <si>
    <t>UTQ16622</t>
  </si>
  <si>
    <t>UTQ16623</t>
  </si>
  <si>
    <t>UTQ16624</t>
  </si>
  <si>
    <t>UTQ16625</t>
  </si>
  <si>
    <t>UTQ16626</t>
  </si>
  <si>
    <t>UTQ16627</t>
  </si>
  <si>
    <t>UTQ16628</t>
  </si>
  <si>
    <t>UTQ16629</t>
  </si>
  <si>
    <t>UTQ1663</t>
  </si>
  <si>
    <t>UTQ16630</t>
  </si>
  <si>
    <t>UTQ16631</t>
  </si>
  <si>
    <t>UTQ16632</t>
  </si>
  <si>
    <t>UTQ16633</t>
  </si>
  <si>
    <t>UTQ16634</t>
  </si>
  <si>
    <t>UTQ16635</t>
  </si>
  <si>
    <t>UTQ16636</t>
  </si>
  <si>
    <t>UTQ16637</t>
  </si>
  <si>
    <t>UTQ16638</t>
  </si>
  <si>
    <t>UTQ16639</t>
  </si>
  <si>
    <t>UTQ1664</t>
  </si>
  <si>
    <t>UTQ16640</t>
  </si>
  <si>
    <t>UTQ16641</t>
  </si>
  <si>
    <t>UTQ16642</t>
  </si>
  <si>
    <t>UTQ16643</t>
  </si>
  <si>
    <t>UTQ16644</t>
  </si>
  <si>
    <t>UTQ16645</t>
  </si>
  <si>
    <t>UTQ16646</t>
  </si>
  <si>
    <t>UTQ16647</t>
  </si>
  <si>
    <t>UTQ16648</t>
  </si>
  <si>
    <t>UTQ16649</t>
  </si>
  <si>
    <t>UTQ16650</t>
  </si>
  <si>
    <t>UTQ16651</t>
  </si>
  <si>
    <t>LAP TOP HP MOD. 640 CORE I7 4600M</t>
  </si>
  <si>
    <t>UTQ16652</t>
  </si>
  <si>
    <t>UTQ16653</t>
  </si>
  <si>
    <t>LAP TOP HP CORE I7 4600M</t>
  </si>
  <si>
    <t>640 CORE I7 4600M, 8GB RAM</t>
  </si>
  <si>
    <t>UTQ16654</t>
  </si>
  <si>
    <t>PROYECTOR BENQ MX666</t>
  </si>
  <si>
    <t>MX666</t>
  </si>
  <si>
    <t>UTQ16655</t>
  </si>
  <si>
    <t>UTQ16656</t>
  </si>
  <si>
    <t>UTQ16657</t>
  </si>
  <si>
    <t>UTQ16658</t>
  </si>
  <si>
    <t>UTQ16659</t>
  </si>
  <si>
    <t>UTQ1666</t>
  </si>
  <si>
    <t>UTQ16660</t>
  </si>
  <si>
    <t>UTQ16661</t>
  </si>
  <si>
    <t>UTQ16662</t>
  </si>
  <si>
    <t>UTQ16663</t>
  </si>
  <si>
    <t>UTQ16664</t>
  </si>
  <si>
    <t>UTQ16665</t>
  </si>
  <si>
    <t>UTQ16666</t>
  </si>
  <si>
    <t>UTQ16667</t>
  </si>
  <si>
    <t>UTQ16668</t>
  </si>
  <si>
    <t>UTQ16669</t>
  </si>
  <si>
    <t>UTQ1667</t>
  </si>
  <si>
    <t>UTQ16670</t>
  </si>
  <si>
    <t>UTQ16671</t>
  </si>
  <si>
    <t>UTQ16672</t>
  </si>
  <si>
    <t>UTQ16673</t>
  </si>
  <si>
    <t>UTQ16674</t>
  </si>
  <si>
    <t>UTQ16675</t>
  </si>
  <si>
    <t>UTQ16676</t>
  </si>
  <si>
    <t>UTQ16677</t>
  </si>
  <si>
    <t>UTQ16678</t>
  </si>
  <si>
    <t>UTQ16679</t>
  </si>
  <si>
    <t>UTQ1668</t>
  </si>
  <si>
    <t>UTQ16680</t>
  </si>
  <si>
    <t>UTQ16681</t>
  </si>
  <si>
    <t>UTQ16682</t>
  </si>
  <si>
    <t>UTQ16683</t>
  </si>
  <si>
    <t>UTQ16684</t>
  </si>
  <si>
    <t>UTQ16685</t>
  </si>
  <si>
    <t>UTQ16686</t>
  </si>
  <si>
    <t>UTQ16687</t>
  </si>
  <si>
    <t>UTQ16688</t>
  </si>
  <si>
    <t>UTQ16689</t>
  </si>
  <si>
    <t>UTQ1669</t>
  </si>
  <si>
    <t>UTQ16690</t>
  </si>
  <si>
    <t>MONITOR HEWLETT PACKARD E231</t>
  </si>
  <si>
    <t>E231</t>
  </si>
  <si>
    <t>UTQ16691</t>
  </si>
  <si>
    <t>UTQ16692</t>
  </si>
  <si>
    <t>UTQ16693</t>
  </si>
  <si>
    <t>UTQ16694</t>
  </si>
  <si>
    <t>UTQ16695</t>
  </si>
  <si>
    <t>UTQ16696</t>
  </si>
  <si>
    <t>UTQ16697</t>
  </si>
  <si>
    <t>UTQ16698</t>
  </si>
  <si>
    <t>UTQ16699</t>
  </si>
  <si>
    <t>UTQ167</t>
  </si>
  <si>
    <t>NO BREAK COMPLET NBK 500VA 17MIN MEDIA CARGA PROT TEL</t>
  </si>
  <si>
    <t>COMPLET NBK 500VA 17MIN</t>
  </si>
  <si>
    <t>UTQ1670</t>
  </si>
  <si>
    <t>UTQ16700</t>
  </si>
  <si>
    <t>UTQ16701</t>
  </si>
  <si>
    <t>UTQ16702</t>
  </si>
  <si>
    <t>UTQ16703</t>
  </si>
  <si>
    <t>UTQ16704</t>
  </si>
  <si>
    <t>UTQ16705</t>
  </si>
  <si>
    <t>UTQ16706</t>
  </si>
  <si>
    <t>UTQ16707</t>
  </si>
  <si>
    <t>UTQ16708</t>
  </si>
  <si>
    <t>UTQ16709</t>
  </si>
  <si>
    <t>UTQ1671</t>
  </si>
  <si>
    <t>UTQ16710</t>
  </si>
  <si>
    <t>UTQ16711</t>
  </si>
  <si>
    <t>UTQ16712</t>
  </si>
  <si>
    <t>UTQ16713</t>
  </si>
  <si>
    <t>UTQ16714</t>
  </si>
  <si>
    <t>UTQ16715</t>
  </si>
  <si>
    <t>UTQ16716</t>
  </si>
  <si>
    <t>UTQ16717</t>
  </si>
  <si>
    <t>UTQ16718</t>
  </si>
  <si>
    <t>UTQ16719</t>
  </si>
  <si>
    <t>UTQ16720</t>
  </si>
  <si>
    <t>UTQ16721</t>
  </si>
  <si>
    <t>UTQ16722</t>
  </si>
  <si>
    <t>UTQ16723</t>
  </si>
  <si>
    <t>UTQ16724</t>
  </si>
  <si>
    <t>UTQ16725</t>
  </si>
  <si>
    <t>UTQ16726</t>
  </si>
  <si>
    <t>UTQ16727</t>
  </si>
  <si>
    <t>UTQ16728</t>
  </si>
  <si>
    <t>UTQ16729</t>
  </si>
  <si>
    <t>UTQ16730</t>
  </si>
  <si>
    <t>UTQ16731</t>
  </si>
  <si>
    <t>UTQ16732</t>
  </si>
  <si>
    <t>UTQ16733</t>
  </si>
  <si>
    <t>UTQ16734</t>
  </si>
  <si>
    <t>UTQ16735</t>
  </si>
  <si>
    <t>UTQ16736</t>
  </si>
  <si>
    <t>UTQ16737</t>
  </si>
  <si>
    <t>UTQ16738</t>
  </si>
  <si>
    <t>UTQ16739</t>
  </si>
  <si>
    <t>UTQ1674</t>
  </si>
  <si>
    <t>UTQ16740</t>
  </si>
  <si>
    <t>UTQ16741</t>
  </si>
  <si>
    <t>UTQ16742</t>
  </si>
  <si>
    <t>UTQ16743</t>
  </si>
  <si>
    <t>UTQ16744</t>
  </si>
  <si>
    <t>UTQ16745</t>
  </si>
  <si>
    <t>UTQ16746</t>
  </si>
  <si>
    <t>UTQ16747</t>
  </si>
  <si>
    <t>UTQ16748</t>
  </si>
  <si>
    <t>UTQ16749</t>
  </si>
  <si>
    <t>UTQ1675</t>
  </si>
  <si>
    <t>UTQ16750</t>
  </si>
  <si>
    <t>UTQ16751</t>
  </si>
  <si>
    <t>JUEGO DE MEDIDOR COMPRESION URREA CON 9 PIEZAS MODELO 2339</t>
  </si>
  <si>
    <t>CON 9 PIEZAS MODELO 2339</t>
  </si>
  <si>
    <t>UTQ16752</t>
  </si>
  <si>
    <t>ACCESS POINT RUCKUSZF 7372</t>
  </si>
  <si>
    <t>ZF 7372</t>
  </si>
  <si>
    <t>UTQ16753</t>
  </si>
  <si>
    <t>UTQ16754</t>
  </si>
  <si>
    <t>UTQ16755</t>
  </si>
  <si>
    <t>UTQ16756</t>
  </si>
  <si>
    <t>CAMARA DE GRABACION SAMSUNG PTZ</t>
  </si>
  <si>
    <t>NETWORK PTZ</t>
  </si>
  <si>
    <t>UTQ16757</t>
  </si>
  <si>
    <t>SERVIDOR HP BL460C</t>
  </si>
  <si>
    <t>BL460C</t>
  </si>
  <si>
    <t>UTQ16758</t>
  </si>
  <si>
    <t>UTQ16759</t>
  </si>
  <si>
    <t>UTQ16760</t>
  </si>
  <si>
    <t>OSCILOSCOPIO TEXTRONIX TBS 1202B EDU</t>
  </si>
  <si>
    <t>TBS 1202B EDU</t>
  </si>
  <si>
    <t>UTQ16761</t>
  </si>
  <si>
    <t>UTQ16762</t>
  </si>
  <si>
    <t>UTQ16763</t>
  </si>
  <si>
    <t>UTQ16764</t>
  </si>
  <si>
    <t>CAMARA TERMOGRAFICA FLIR E 60</t>
  </si>
  <si>
    <t>E 60</t>
  </si>
  <si>
    <t>UTQ16765</t>
  </si>
  <si>
    <t>OSCILOSCOPIO TEKTRONIX TBS 1052B</t>
  </si>
  <si>
    <t>TBS 1052B</t>
  </si>
  <si>
    <t>UTQ16766</t>
  </si>
  <si>
    <t>UTQ16767</t>
  </si>
  <si>
    <t>UTQ16768</t>
  </si>
  <si>
    <t>SWITCH CISCO 2911/K9 W/3 GE,4 EHWIC,2 DSP</t>
  </si>
  <si>
    <t>2911/K9 W/3 GE,4 EHWIC,2 DSP,1SM</t>
  </si>
  <si>
    <t>UTQ16769</t>
  </si>
  <si>
    <t>SWITCH CISCO WS C2960 24TC L 24 10/100</t>
  </si>
  <si>
    <t>WS C2960 24TC L 24 10/100</t>
  </si>
  <si>
    <t>UTQ1677</t>
  </si>
  <si>
    <t>UTQ16770</t>
  </si>
  <si>
    <t>UTQ16771</t>
  </si>
  <si>
    <t>UTQ16772</t>
  </si>
  <si>
    <t>TELEFONO 7962</t>
  </si>
  <si>
    <t>7962</t>
  </si>
  <si>
    <t>UTQ16773</t>
  </si>
  <si>
    <t>UTQ16774</t>
  </si>
  <si>
    <t>UTQ16775</t>
  </si>
  <si>
    <t>UTQ16776</t>
  </si>
  <si>
    <t>ROUTER CISCO 1941</t>
  </si>
  <si>
    <t>1941</t>
  </si>
  <si>
    <t>UTQ16777</t>
  </si>
  <si>
    <t>UTQ16778</t>
  </si>
  <si>
    <t>UTQ16779</t>
  </si>
  <si>
    <t>SWITCH 2960 WS C2960 24TC L</t>
  </si>
  <si>
    <t>2960 WS C2960 24TC L</t>
  </si>
  <si>
    <t>UTQ1678</t>
  </si>
  <si>
    <t>UTQ16780</t>
  </si>
  <si>
    <t>UTQ16781</t>
  </si>
  <si>
    <t>UTQ16782</t>
  </si>
  <si>
    <t>SWITCH ASA 5505 ASA 5505 BUN K9 8PORTS</t>
  </si>
  <si>
    <t>5505 ASA5505 BUN K9, 8PORTS</t>
  </si>
  <si>
    <t>UTQ16783</t>
  </si>
  <si>
    <t>UTQ16784</t>
  </si>
  <si>
    <t>UTQ16785</t>
  </si>
  <si>
    <t>UTQ16786</t>
  </si>
  <si>
    <t>UTQ16787</t>
  </si>
  <si>
    <t>UTQ16788</t>
  </si>
  <si>
    <t>SWITCH CATALYST WS C3560 V2 24PS E</t>
  </si>
  <si>
    <t>WS C3560V2 24PS E 10/100POE</t>
  </si>
  <si>
    <t>UTQ16789</t>
  </si>
  <si>
    <t>UTQ16790</t>
  </si>
  <si>
    <t>UTQ16791</t>
  </si>
  <si>
    <t>ROUTER CISCO 2901 K9 W/2 GE, 4 EHWIC</t>
  </si>
  <si>
    <t>2901 K9 W/2 GE, 4 EHWIC, 2 DSP</t>
  </si>
  <si>
    <t>UTQ16792</t>
  </si>
  <si>
    <t>UTQ16793</t>
  </si>
  <si>
    <t>CORE I5 750GB</t>
  </si>
  <si>
    <t>UTQ16794</t>
  </si>
  <si>
    <t>UTQ16795</t>
  </si>
  <si>
    <t>AGITADOR UNICO LVM2000</t>
  </si>
  <si>
    <t>LVM2000</t>
  </si>
  <si>
    <t>UTQ16796</t>
  </si>
  <si>
    <t>UTQ16797</t>
  </si>
  <si>
    <t>MICROSCOPIO LABOMED LX500</t>
  </si>
  <si>
    <t>LX500</t>
  </si>
  <si>
    <t>UTQ16798</t>
  </si>
  <si>
    <t>PROYECTOR BENQ MS504</t>
  </si>
  <si>
    <t>MS504</t>
  </si>
  <si>
    <t>UTQ16799</t>
  </si>
  <si>
    <t>UTQ168</t>
  </si>
  <si>
    <t>UTQ16800</t>
  </si>
  <si>
    <t>UTQ16801</t>
  </si>
  <si>
    <t>UTQ16802</t>
  </si>
  <si>
    <t>UTQ16803</t>
  </si>
  <si>
    <t>UTQ16804</t>
  </si>
  <si>
    <t>MONITOR HP V241</t>
  </si>
  <si>
    <t>V241</t>
  </si>
  <si>
    <t>UTQ16805</t>
  </si>
  <si>
    <t>MULTIFUNCIONAL EPSON L555</t>
  </si>
  <si>
    <t>UTQ16806</t>
  </si>
  <si>
    <t>UTQ16807</t>
  </si>
  <si>
    <t>UTQ16808</t>
  </si>
  <si>
    <t>MEDIDOR DE AISLAMIENTO AMPROBE AMB 50</t>
  </si>
  <si>
    <t>AMB 50</t>
  </si>
  <si>
    <t>UTQ16809</t>
  </si>
  <si>
    <t>UTQ1681</t>
  </si>
  <si>
    <t>UTQ16810</t>
  </si>
  <si>
    <t>UTQ16811</t>
  </si>
  <si>
    <t>UTQ16812</t>
  </si>
  <si>
    <t>UTQ16813</t>
  </si>
  <si>
    <t>UTQ16814</t>
  </si>
  <si>
    <t>UTQ16815</t>
  </si>
  <si>
    <t>UTQ16816</t>
  </si>
  <si>
    <t>UTQ16817</t>
  </si>
  <si>
    <t>UTQ16818</t>
  </si>
  <si>
    <t>UTQ16819</t>
  </si>
  <si>
    <t>UTQ1682</t>
  </si>
  <si>
    <t>MESA CIRCULAR CHAPA DE MADERA NATURAL</t>
  </si>
  <si>
    <t>CIRCULAR CHAPA DE MADERA NATURAL</t>
  </si>
  <si>
    <t>UTQ16820</t>
  </si>
  <si>
    <t>UTQ16821</t>
  </si>
  <si>
    <t>UTQ16822</t>
  </si>
  <si>
    <t>UTQ16823</t>
  </si>
  <si>
    <t>UTQ16824</t>
  </si>
  <si>
    <t>UTQ16825</t>
  </si>
  <si>
    <t>UTQ16826</t>
  </si>
  <si>
    <t>UTQ16827</t>
  </si>
  <si>
    <t>MONITOR HEWLETT PACKARD E201</t>
  </si>
  <si>
    <t>UTQ16828</t>
  </si>
  <si>
    <t>UTQ16829</t>
  </si>
  <si>
    <t>UTQ16830</t>
  </si>
  <si>
    <t>UTQ16831</t>
  </si>
  <si>
    <t>UTQ16832</t>
  </si>
  <si>
    <t>UTQ16833</t>
  </si>
  <si>
    <t>UTQ16834</t>
  </si>
  <si>
    <t>UTQ16835</t>
  </si>
  <si>
    <t>UTQ16836</t>
  </si>
  <si>
    <t>UTQ16837</t>
  </si>
  <si>
    <t>UTQ16838</t>
  </si>
  <si>
    <t>UTQ16839</t>
  </si>
  <si>
    <t>UTQ1684</t>
  </si>
  <si>
    <t>ARCHIVERO .91 X 1.67 5 CAJONES</t>
  </si>
  <si>
    <t>.91 X 1.67 5 CAJONES</t>
  </si>
  <si>
    <t>UTQ16840</t>
  </si>
  <si>
    <t>SERVIDOR AVAYA XT5000</t>
  </si>
  <si>
    <t>XT5000</t>
  </si>
  <si>
    <t>UTQ16841</t>
  </si>
  <si>
    <t>PROYECTOR EPSON POWER LITE 1960</t>
  </si>
  <si>
    <t>POWER LITE 1960</t>
  </si>
  <si>
    <t>UTQ16842</t>
  </si>
  <si>
    <t>SISTEMA DE SONIDO BOSE LIFESTYLE V20</t>
  </si>
  <si>
    <t>LIFESTYLE V20</t>
  </si>
  <si>
    <t>UTQ16843</t>
  </si>
  <si>
    <t>UTQ16844</t>
  </si>
  <si>
    <t>PANTALLA PLANA LG 50"</t>
  </si>
  <si>
    <t>50"</t>
  </si>
  <si>
    <t>UTQ16845</t>
  </si>
  <si>
    <t>POWERLITE S18+ C/CONTROL</t>
  </si>
  <si>
    <t>UTQ16846</t>
  </si>
  <si>
    <t>UTQ16847</t>
  </si>
  <si>
    <t>ENFRIADOR DE AGUA WHIRPOOL WK5011Q</t>
  </si>
  <si>
    <t>WK5011Q</t>
  </si>
  <si>
    <t>UTQ16848</t>
  </si>
  <si>
    <t>CHASIS DE SERVIDORES HPB LC3000</t>
  </si>
  <si>
    <t>BLC3000 CTO PLAT ENCLOSURE</t>
  </si>
  <si>
    <t>UTQ16849</t>
  </si>
  <si>
    <t>UTQ1685</t>
  </si>
  <si>
    <t>UTQ16850</t>
  </si>
  <si>
    <t>UTQ16851</t>
  </si>
  <si>
    <t>UTQ16852</t>
  </si>
  <si>
    <t>UTQ16853</t>
  </si>
  <si>
    <t>SOFTWARE AVAYA IP OFFICE</t>
  </si>
  <si>
    <t>IP OFFICE</t>
  </si>
  <si>
    <t>UTQ16854</t>
  </si>
  <si>
    <t>SOFTWARE UPGRADE 3000 SUPORT 25-50 APS</t>
  </si>
  <si>
    <t>SUPORT 25-50 APS</t>
  </si>
  <si>
    <t>UTQ16855</t>
  </si>
  <si>
    <t>MOTOBOMA EVANS 7.5HP</t>
  </si>
  <si>
    <t>7.5HP 3X3"</t>
  </si>
  <si>
    <t>UTQ16857</t>
  </si>
  <si>
    <t>UTQ16858</t>
  </si>
  <si>
    <t>UTQ16859</t>
  </si>
  <si>
    <t>UTQ1686</t>
  </si>
  <si>
    <t>LOCKER .91 X .1.82</t>
  </si>
  <si>
    <t>.91 X .1.82</t>
  </si>
  <si>
    <t>UTQ16860</t>
  </si>
  <si>
    <t>UTQ16861</t>
  </si>
  <si>
    <t>UTQ16862</t>
  </si>
  <si>
    <t>UTQ16863</t>
  </si>
  <si>
    <t>UTQ16864</t>
  </si>
  <si>
    <t>UTQ16865</t>
  </si>
  <si>
    <t>UTQ16866</t>
  </si>
  <si>
    <t>UTQ16867</t>
  </si>
  <si>
    <t>UTQ16868</t>
  </si>
  <si>
    <t>UTQ16869</t>
  </si>
  <si>
    <t>UTQ1687</t>
  </si>
  <si>
    <t>UTQ16870</t>
  </si>
  <si>
    <t>UTQ16871</t>
  </si>
  <si>
    <t>UTQ16872</t>
  </si>
  <si>
    <t>UTQ16873</t>
  </si>
  <si>
    <t>UTQ16874</t>
  </si>
  <si>
    <t>UTQ16875</t>
  </si>
  <si>
    <t>UTQ16876</t>
  </si>
  <si>
    <t>UTQ16877</t>
  </si>
  <si>
    <t>UTQ16878</t>
  </si>
  <si>
    <t>UTQ16879</t>
  </si>
  <si>
    <t>UTQ1688</t>
  </si>
  <si>
    <t>SILLON TELA DE VISITA TUBULAR COLOR INTENSITY</t>
  </si>
  <si>
    <t>TELA DE VISITA TUBULAR COLOR INTENSITY</t>
  </si>
  <si>
    <t>UTQ16880</t>
  </si>
  <si>
    <t>UTQ16881</t>
  </si>
  <si>
    <t>UTQ16882</t>
  </si>
  <si>
    <t>UTQ16883</t>
  </si>
  <si>
    <t>UTQ16884</t>
  </si>
  <si>
    <t>UTQ16885</t>
  </si>
  <si>
    <t>UTQ16886</t>
  </si>
  <si>
    <t>UTQ16887</t>
  </si>
  <si>
    <t>UTQ16888</t>
  </si>
  <si>
    <t>UTQ16889</t>
  </si>
  <si>
    <t>UTQ1689</t>
  </si>
  <si>
    <t>UTQ16890</t>
  </si>
  <si>
    <t>UTQ16891</t>
  </si>
  <si>
    <t>UTQ16892</t>
  </si>
  <si>
    <t>UTQ16893</t>
  </si>
  <si>
    <t>UTQ16894</t>
  </si>
  <si>
    <t>UTQ16895</t>
  </si>
  <si>
    <t>UTQ16896</t>
  </si>
  <si>
    <t>UTQ16897</t>
  </si>
  <si>
    <t>UTQ16898</t>
  </si>
  <si>
    <t>UTQ16899</t>
  </si>
  <si>
    <t>UTQ169</t>
  </si>
  <si>
    <t>COCINETA MADERA CON FREGADERO</t>
  </si>
  <si>
    <t>MADERA CON FREGADERO</t>
  </si>
  <si>
    <t>UTQ1690</t>
  </si>
  <si>
    <t>TELEFONO PANASONIC KXT7730</t>
  </si>
  <si>
    <t>PANASONIC KXT7730</t>
  </si>
  <si>
    <t>UTQ16900</t>
  </si>
  <si>
    <t>UTQ16901</t>
  </si>
  <si>
    <t>UTQ16902</t>
  </si>
  <si>
    <t>UTQ16903</t>
  </si>
  <si>
    <t>UTQ16904</t>
  </si>
  <si>
    <t>UTQ16905</t>
  </si>
  <si>
    <t>UTQ16906</t>
  </si>
  <si>
    <t>UTQ16907</t>
  </si>
  <si>
    <t>UTQ16908</t>
  </si>
  <si>
    <t>UTQ16909</t>
  </si>
  <si>
    <t>UTQ16910</t>
  </si>
  <si>
    <t>UTQ16911</t>
  </si>
  <si>
    <t>UTQ16912</t>
  </si>
  <si>
    <t>UTQ16913</t>
  </si>
  <si>
    <t>UTQ16914</t>
  </si>
  <si>
    <t>UTQ16915</t>
  </si>
  <si>
    <t>UTQ16916</t>
  </si>
  <si>
    <t>UTQ16917</t>
  </si>
  <si>
    <t>UTQ16918</t>
  </si>
  <si>
    <t>UTQ16919</t>
  </si>
  <si>
    <t>UTQ1692</t>
  </si>
  <si>
    <t>UTQ16920</t>
  </si>
  <si>
    <t>UTQ16921</t>
  </si>
  <si>
    <t>UTQ16922</t>
  </si>
  <si>
    <t>UTQ16923</t>
  </si>
  <si>
    <t>UTQ16924</t>
  </si>
  <si>
    <t>UTQ16925</t>
  </si>
  <si>
    <t>UTQ16926</t>
  </si>
  <si>
    <t>UTQ16927</t>
  </si>
  <si>
    <t>MONITOR HEWLETT PACKARD E201 LED 20"</t>
  </si>
  <si>
    <t>UTQ16928</t>
  </si>
  <si>
    <t>UTQ16929</t>
  </si>
  <si>
    <t>UTQ16930</t>
  </si>
  <si>
    <t>UTQ16931</t>
  </si>
  <si>
    <t>UTQ16932</t>
  </si>
  <si>
    <t>UTQ16933</t>
  </si>
  <si>
    <t>UTQ16934</t>
  </si>
  <si>
    <t>UTQ16935</t>
  </si>
  <si>
    <t>UTQ16936</t>
  </si>
  <si>
    <t>UTQ16937</t>
  </si>
  <si>
    <t>UTQ16938</t>
  </si>
  <si>
    <t>UTQ16939</t>
  </si>
  <si>
    <t>UTQ1694</t>
  </si>
  <si>
    <t>UTQ16940</t>
  </si>
  <si>
    <t>UTQ16941</t>
  </si>
  <si>
    <t>UTQ16942</t>
  </si>
  <si>
    <t>UTQ16943</t>
  </si>
  <si>
    <t>UTQ16944</t>
  </si>
  <si>
    <t>UTQ16945</t>
  </si>
  <si>
    <t>UTQ16946</t>
  </si>
  <si>
    <t>UTQ16947</t>
  </si>
  <si>
    <t>UTQ16948</t>
  </si>
  <si>
    <t>UTQ16949</t>
  </si>
  <si>
    <t>UTQ1695</t>
  </si>
  <si>
    <t>UTQ16950</t>
  </si>
  <si>
    <t>UTQ16951</t>
  </si>
  <si>
    <t>UTQ16952</t>
  </si>
  <si>
    <t>UTQ16953</t>
  </si>
  <si>
    <t>UTQ16954</t>
  </si>
  <si>
    <t>UTQ16955</t>
  </si>
  <si>
    <t>UTQ16956</t>
  </si>
  <si>
    <t>UTQ16957</t>
  </si>
  <si>
    <t>UTQ16958</t>
  </si>
  <si>
    <t>UTQ16959</t>
  </si>
  <si>
    <t>UTQ1696</t>
  </si>
  <si>
    <t>UTQ16960</t>
  </si>
  <si>
    <t>UTQ16961</t>
  </si>
  <si>
    <t>UTQ16962</t>
  </si>
  <si>
    <t>UTQ16963</t>
  </si>
  <si>
    <t>UTQ16964</t>
  </si>
  <si>
    <t>UTQ16965</t>
  </si>
  <si>
    <t>UTQ16966</t>
  </si>
  <si>
    <t>UTQ16967</t>
  </si>
  <si>
    <t>UTQ16968</t>
  </si>
  <si>
    <t>UTQ16969</t>
  </si>
  <si>
    <t>UTQ16970</t>
  </si>
  <si>
    <t>UTQ16971</t>
  </si>
  <si>
    <t>UTQ16972</t>
  </si>
  <si>
    <t>UTQ16973</t>
  </si>
  <si>
    <t>UTQ16974</t>
  </si>
  <si>
    <t>UTQ16975</t>
  </si>
  <si>
    <t>UTQ16976</t>
  </si>
  <si>
    <t>UTQ16977</t>
  </si>
  <si>
    <t>UTQ16978</t>
  </si>
  <si>
    <t>UTQ16979</t>
  </si>
  <si>
    <t>UTQ1698</t>
  </si>
  <si>
    <t>UTQ16980</t>
  </si>
  <si>
    <t>UTQ16981</t>
  </si>
  <si>
    <t>UTQ16982</t>
  </si>
  <si>
    <t>UTQ16983</t>
  </si>
  <si>
    <t>UTQ16984</t>
  </si>
  <si>
    <t>UTQ16985</t>
  </si>
  <si>
    <t>UTQ16986</t>
  </si>
  <si>
    <t>UTQ16987</t>
  </si>
  <si>
    <t>UTQ16988</t>
  </si>
  <si>
    <t>UTQ16989</t>
  </si>
  <si>
    <t>UTQ1699</t>
  </si>
  <si>
    <t>UTQ16990</t>
  </si>
  <si>
    <t>UTQ16991</t>
  </si>
  <si>
    <t>UTQ16992</t>
  </si>
  <si>
    <t>UTQ16993</t>
  </si>
  <si>
    <t>UTQ16994</t>
  </si>
  <si>
    <t>UTQ16995</t>
  </si>
  <si>
    <t>UTQ16996</t>
  </si>
  <si>
    <t>UTQ16997</t>
  </si>
  <si>
    <t>SOFTWARE SONY VEGAS PRO 13 ACADEMICO</t>
  </si>
  <si>
    <t>ACADEMICO ESD (NO INCLUYE MEDIOS)</t>
  </si>
  <si>
    <t>UTQ16998</t>
  </si>
  <si>
    <t>GPS GV300</t>
  </si>
  <si>
    <t>GV300</t>
  </si>
  <si>
    <t>UTQ16999</t>
  </si>
  <si>
    <t>UTQ17</t>
  </si>
  <si>
    <t>UTQ170</t>
  </si>
  <si>
    <t>UTQ1700</t>
  </si>
  <si>
    <t>UTQ17000</t>
  </si>
  <si>
    <t>GPS GMT100</t>
  </si>
  <si>
    <t>GMT100</t>
  </si>
  <si>
    <t>UTQ17001</t>
  </si>
  <si>
    <t>GPS GL200</t>
  </si>
  <si>
    <t>GL200</t>
  </si>
  <si>
    <t>UTQ17002</t>
  </si>
  <si>
    <t>GPS SYRUS II</t>
  </si>
  <si>
    <t>SYRUS II</t>
  </si>
  <si>
    <t>UTQ17003</t>
  </si>
  <si>
    <t>PANTALLA PLANA SAMSUNG LED 60"</t>
  </si>
  <si>
    <t>LED 60"</t>
  </si>
  <si>
    <t>UTQ17004</t>
  </si>
  <si>
    <t>MESA DE PING PON CORNILLEAU COMPETITION</t>
  </si>
  <si>
    <t>COMPETITION 640 ITTF</t>
  </si>
  <si>
    <t>UTQ17005</t>
  </si>
  <si>
    <t>EQUIPO TP 111 FESTO FESTO SEGUN FACTURA 770654</t>
  </si>
  <si>
    <t>SEGUN FACTURA 770654</t>
  </si>
  <si>
    <t>UTQ17006</t>
  </si>
  <si>
    <t>BANCO HIDRUALICA FESTO VER FACTURA</t>
  </si>
  <si>
    <t>VER FACTURA 770482</t>
  </si>
  <si>
    <t>UTQ17007</t>
  </si>
  <si>
    <t>SENSOR FESTO DE PROXIMIDAD 548643</t>
  </si>
  <si>
    <t>DE PROXIMIDAD 548643</t>
  </si>
  <si>
    <t>UTQ17008</t>
  </si>
  <si>
    <t>UTQ17009</t>
  </si>
  <si>
    <t>PARRILLA DE CALENTAMIENTO LABTECH LMS 003</t>
  </si>
  <si>
    <t>LMS 003</t>
  </si>
  <si>
    <t>UTQ1701</t>
  </si>
  <si>
    <t>MESA CIRCULAR PEARWOOD/NEGRO LINEA CRONOS</t>
  </si>
  <si>
    <t>CIRCULAR PEARWOOD/NEGRO</t>
  </si>
  <si>
    <t>UTQ17010</t>
  </si>
  <si>
    <t>UTQ17011</t>
  </si>
  <si>
    <t>UTQ17012</t>
  </si>
  <si>
    <t>UTQ17013</t>
  </si>
  <si>
    <t>UTQ17014</t>
  </si>
  <si>
    <t>BALANZA ANALITICA LUZEREN FA2204B</t>
  </si>
  <si>
    <t>FA2204B</t>
  </si>
  <si>
    <t>UTQ17015</t>
  </si>
  <si>
    <t>MICROSCOPIO LABOMED LX 500</t>
  </si>
  <si>
    <t>LX 500</t>
  </si>
  <si>
    <t>UTQ17016</t>
  </si>
  <si>
    <t>MEDIDOR MULTIPARAMETRICO BANTE 900 UK</t>
  </si>
  <si>
    <t>900 UK</t>
  </si>
  <si>
    <t>UTQ17017</t>
  </si>
  <si>
    <t>BAÑO CIRCULADOR DIGITAL STIK ILB 008 03</t>
  </si>
  <si>
    <t>ILB 008 03</t>
  </si>
  <si>
    <t>UTQ17018</t>
  </si>
  <si>
    <t>ESPECTROFOTOMETRO INESA L6S</t>
  </si>
  <si>
    <t>L6S</t>
  </si>
  <si>
    <t>UTQ17019</t>
  </si>
  <si>
    <t>HORNO DIGITAL LUZEREN DHG 9140A</t>
  </si>
  <si>
    <t>DHG 9140A</t>
  </si>
  <si>
    <t>UTQ1702</t>
  </si>
  <si>
    <t>UTQ17020</t>
  </si>
  <si>
    <t>HOME THEATRE BLU RAY LG 3 D SMART TV BH4030S</t>
  </si>
  <si>
    <t>3 D SMART TV BH4030S</t>
  </si>
  <si>
    <t>UTQ17021</t>
  </si>
  <si>
    <t>PANTALLA PLANA LG 49"</t>
  </si>
  <si>
    <t>49"</t>
  </si>
  <si>
    <t>UTQ17022</t>
  </si>
  <si>
    <t>MICROFONO AVAYA XT 3WAY</t>
  </si>
  <si>
    <t>XT 3WAY</t>
  </si>
  <si>
    <t>UTQ17023</t>
  </si>
  <si>
    <t>MOLINO SPEX 8000M RANGO 60ML VELOCIDAD 1060 CICLOS X MINUTO</t>
  </si>
  <si>
    <t>8000M RANGO 60ML VELOCIDAD 1060 CICLOS</t>
  </si>
  <si>
    <t>UTQ17025</t>
  </si>
  <si>
    <t>DISPOSITIVO PARA MOVIMIENTOS EN EJES X-Y</t>
  </si>
  <si>
    <t>112MM (X) X 71MM (Y)</t>
  </si>
  <si>
    <t>UTQ17026</t>
  </si>
  <si>
    <t>MESA 3.4MM SKIN 600X1200X58MM M6</t>
  </si>
  <si>
    <t>UTQ17027</t>
  </si>
  <si>
    <t>SOPORTE PARA PANTALLA N/A 37" 100"</t>
  </si>
  <si>
    <t>UTQ17028</t>
  </si>
  <si>
    <t>IPHONE</t>
  </si>
  <si>
    <t>6 SPACE GRAY</t>
  </si>
  <si>
    <t>UTQ17029</t>
  </si>
  <si>
    <t>LAP TOP HP PROBOOK 440</t>
  </si>
  <si>
    <t>PROBOOK 440</t>
  </si>
  <si>
    <t>UTQ1703</t>
  </si>
  <si>
    <t>UTQ17030</t>
  </si>
  <si>
    <t>PROBOOK440</t>
  </si>
  <si>
    <t>UTQ17031</t>
  </si>
  <si>
    <t>PROYECTOR EPSON X24</t>
  </si>
  <si>
    <t>X24</t>
  </si>
  <si>
    <t>UTQ17032</t>
  </si>
  <si>
    <t>UTQ17033</t>
  </si>
  <si>
    <t>PROYECTOR EPSSON X24</t>
  </si>
  <si>
    <t>UTQ17034</t>
  </si>
  <si>
    <t>SENSOR LECTOR DE CODIGOS</t>
  </si>
  <si>
    <t>DMR 8050 0100</t>
  </si>
  <si>
    <t>UTQ17035</t>
  </si>
  <si>
    <t>ZT230</t>
  </si>
  <si>
    <t>UTQ17036</t>
  </si>
  <si>
    <t>CK3 C/CARGADOR, ADAPTADOR Y PILA RECARGA</t>
  </si>
  <si>
    <t>UTQ17038</t>
  </si>
  <si>
    <t>REACTOR HACH</t>
  </si>
  <si>
    <t>UTQ17039</t>
  </si>
  <si>
    <t>MONITOR SAMSUNG LS24D390HL</t>
  </si>
  <si>
    <t>LS24D390HL</t>
  </si>
  <si>
    <t>UTQ1704</t>
  </si>
  <si>
    <t>CONJUNTO EJECUTIVO ESCRITORIO,CREDENZA Y LIBRERO LINEA CRONOS</t>
  </si>
  <si>
    <t>ESCRITORIO,CREDENZA Y LIBRERO</t>
  </si>
  <si>
    <t>UTQ17040</t>
  </si>
  <si>
    <t>UTQ17041</t>
  </si>
  <si>
    <t>UTQ17042</t>
  </si>
  <si>
    <t>UTQ17043</t>
  </si>
  <si>
    <t>UTQ17044</t>
  </si>
  <si>
    <t>UTQ17045</t>
  </si>
  <si>
    <t>UTQ17046</t>
  </si>
  <si>
    <t>UTQ17047</t>
  </si>
  <si>
    <t>UTQ17048</t>
  </si>
  <si>
    <t>UTQ17049</t>
  </si>
  <si>
    <t>UTQ1705</t>
  </si>
  <si>
    <t>ARCHIVERO VERTICAL 3 GAVETAS COLOR PERAL NEGRO</t>
  </si>
  <si>
    <t>VERTICAL 3 GAVETAS</t>
  </si>
  <si>
    <t>UTQ17050</t>
  </si>
  <si>
    <t>UTQ17051</t>
  </si>
  <si>
    <t>UTQ17052</t>
  </si>
  <si>
    <t>UTQ17053</t>
  </si>
  <si>
    <t>UTQ17054</t>
  </si>
  <si>
    <t>UTQ17055</t>
  </si>
  <si>
    <t>UTQ17056</t>
  </si>
  <si>
    <t>UTQ17057</t>
  </si>
  <si>
    <t>UTQ17058</t>
  </si>
  <si>
    <t>UTQ17059</t>
  </si>
  <si>
    <t>UTQ17060</t>
  </si>
  <si>
    <t>UTQ17061</t>
  </si>
  <si>
    <t>UTQ17062</t>
  </si>
  <si>
    <t>UTQ17063</t>
  </si>
  <si>
    <t>UTQ17064</t>
  </si>
  <si>
    <t>UTQ17065</t>
  </si>
  <si>
    <t>UTQ17066</t>
  </si>
  <si>
    <t>UTQ17067</t>
  </si>
  <si>
    <t>UTQ17068</t>
  </si>
  <si>
    <t>UTQ17069</t>
  </si>
  <si>
    <t>UTQ1707</t>
  </si>
  <si>
    <t>SILLON VISITA TUBULAR COLOR NEGRO</t>
  </si>
  <si>
    <t>VISITA TUBULAR COLOR NEGRO</t>
  </si>
  <si>
    <t>UTQ17070</t>
  </si>
  <si>
    <t>UTQ17071</t>
  </si>
  <si>
    <t>UTQ17072</t>
  </si>
  <si>
    <t>UTQ17073</t>
  </si>
  <si>
    <t>UTQ17074</t>
  </si>
  <si>
    <t>UTQ17075</t>
  </si>
  <si>
    <t>UTQ17076</t>
  </si>
  <si>
    <t>UTQ17077</t>
  </si>
  <si>
    <t>UTQ17078</t>
  </si>
  <si>
    <t>UTQ17079</t>
  </si>
  <si>
    <t>UTQ1708</t>
  </si>
  <si>
    <t>UTQ17080</t>
  </si>
  <si>
    <t>UTQ17081</t>
  </si>
  <si>
    <t>UTQ17082</t>
  </si>
  <si>
    <t>UTQ17083</t>
  </si>
  <si>
    <t>UTQ17084</t>
  </si>
  <si>
    <t>UTQ17085</t>
  </si>
  <si>
    <t>UTQ17086</t>
  </si>
  <si>
    <t>UTQ17087</t>
  </si>
  <si>
    <t>UTQ17088</t>
  </si>
  <si>
    <t>UTQ17089</t>
  </si>
  <si>
    <t>UTQ1709</t>
  </si>
  <si>
    <t>UTQ17090</t>
  </si>
  <si>
    <t>UTQ17091</t>
  </si>
  <si>
    <t>UTQ17092</t>
  </si>
  <si>
    <t>UTQ17093</t>
  </si>
  <si>
    <t>UTQ17094</t>
  </si>
  <si>
    <t>UTQ17095</t>
  </si>
  <si>
    <t>UTQ17096</t>
  </si>
  <si>
    <t>UTQ17097</t>
  </si>
  <si>
    <t>UTQ17098</t>
  </si>
  <si>
    <t>UTQ17099</t>
  </si>
  <si>
    <t>UTQ1710</t>
  </si>
  <si>
    <t>UTQ17100</t>
  </si>
  <si>
    <t>UTQ17101</t>
  </si>
  <si>
    <t>UTQ17102</t>
  </si>
  <si>
    <t>UTQ17103</t>
  </si>
  <si>
    <t>UTQ17104</t>
  </si>
  <si>
    <t>UTQ17105</t>
  </si>
  <si>
    <t>UTQ17106</t>
  </si>
  <si>
    <t>UTQ17107</t>
  </si>
  <si>
    <t>UTQ17108</t>
  </si>
  <si>
    <t>UTQ17109</t>
  </si>
  <si>
    <t>UTQ1711</t>
  </si>
  <si>
    <t>UTQ17110</t>
  </si>
  <si>
    <t>UTQ17111</t>
  </si>
  <si>
    <t>UTQ17112</t>
  </si>
  <si>
    <t>UTQ17113</t>
  </si>
  <si>
    <t>UTQ17114</t>
  </si>
  <si>
    <t>UTQ17115</t>
  </si>
  <si>
    <t>UTQ17116</t>
  </si>
  <si>
    <t>UTQ17117</t>
  </si>
  <si>
    <t>UTQ17118</t>
  </si>
  <si>
    <t>UTQ17119</t>
  </si>
  <si>
    <t>UTQ1712</t>
  </si>
  <si>
    <t>UTQ17120</t>
  </si>
  <si>
    <t>UTQ17121</t>
  </si>
  <si>
    <t>UTQ17122</t>
  </si>
  <si>
    <t>UTQ17123</t>
  </si>
  <si>
    <t>UTQ17124</t>
  </si>
  <si>
    <t>UTQ17125</t>
  </si>
  <si>
    <t>UTQ17126</t>
  </si>
  <si>
    <t>UTQ17127</t>
  </si>
  <si>
    <t>UTQ17128</t>
  </si>
  <si>
    <t>UTQ17129</t>
  </si>
  <si>
    <t>UTQ1713</t>
  </si>
  <si>
    <t>UTQ17130</t>
  </si>
  <si>
    <t>UTQ17131</t>
  </si>
  <si>
    <t>UTQ17132</t>
  </si>
  <si>
    <t>UTQ17133</t>
  </si>
  <si>
    <t>UTQ17134</t>
  </si>
  <si>
    <t>UTQ17135</t>
  </si>
  <si>
    <t>UTQ17136</t>
  </si>
  <si>
    <t>UTQ17137</t>
  </si>
  <si>
    <t>UTQ17138</t>
  </si>
  <si>
    <t>UTQ17139</t>
  </si>
  <si>
    <t>UTQ1714</t>
  </si>
  <si>
    <t>UTQ17140</t>
  </si>
  <si>
    <t>UTQ17141</t>
  </si>
  <si>
    <t>UTQ17142</t>
  </si>
  <si>
    <t>UTQ17143</t>
  </si>
  <si>
    <t>UTQ17144</t>
  </si>
  <si>
    <t>UTQ17145</t>
  </si>
  <si>
    <t>UTQ17146</t>
  </si>
  <si>
    <t>UTQ17147</t>
  </si>
  <si>
    <t>UTQ17148</t>
  </si>
  <si>
    <t>UTQ17149</t>
  </si>
  <si>
    <t>UTQ1715</t>
  </si>
  <si>
    <t>MONITOR DELL E773F</t>
  </si>
  <si>
    <t>DELL E773F</t>
  </si>
  <si>
    <t>UTQ17150</t>
  </si>
  <si>
    <t>UTQ17151</t>
  </si>
  <si>
    <t>UTQ17152</t>
  </si>
  <si>
    <t>UTQ17153</t>
  </si>
  <si>
    <t>UTQ17154</t>
  </si>
  <si>
    <t>UTQ17155</t>
  </si>
  <si>
    <t>UTQ17156</t>
  </si>
  <si>
    <t>UTQ17157</t>
  </si>
  <si>
    <t>UTQ17158</t>
  </si>
  <si>
    <t>UTQ17159</t>
  </si>
  <si>
    <t>UTQ1716</t>
  </si>
  <si>
    <t>ESCRITORIO 1.20X.75X.75 MTS. 1 PEDESTAL COLOR NOGAL LINEA NOVA E-120-2G</t>
  </si>
  <si>
    <t>1.20X.75X.75 MTS. 1 PEDESTAL</t>
  </si>
  <si>
    <t>UTQ17160</t>
  </si>
  <si>
    <t>UTQ17161</t>
  </si>
  <si>
    <t>UTQ17162</t>
  </si>
  <si>
    <t>UTQ17163</t>
  </si>
  <si>
    <t>UTQ17164</t>
  </si>
  <si>
    <t>UTQ17165</t>
  </si>
  <si>
    <t>UTQ17166</t>
  </si>
  <si>
    <t>UTQ17167</t>
  </si>
  <si>
    <t>UTQ17168</t>
  </si>
  <si>
    <t>UTQ17169</t>
  </si>
  <si>
    <t>UTQ1717</t>
  </si>
  <si>
    <t>UTQ17170</t>
  </si>
  <si>
    <t>CPU HP 705 G1</t>
  </si>
  <si>
    <t>UTQ17171</t>
  </si>
  <si>
    <t>UTQ17172</t>
  </si>
  <si>
    <t>UTQ17173</t>
  </si>
  <si>
    <t>UTQ17174</t>
  </si>
  <si>
    <t>UTQ17175</t>
  </si>
  <si>
    <t>UTQ17176</t>
  </si>
  <si>
    <t>UTQ17177</t>
  </si>
  <si>
    <t>UTQ17178</t>
  </si>
  <si>
    <t>UTQ17179</t>
  </si>
  <si>
    <t>UTQ1718</t>
  </si>
  <si>
    <t>UTQ17180</t>
  </si>
  <si>
    <t>UTQ17181</t>
  </si>
  <si>
    <t>UTQ17182</t>
  </si>
  <si>
    <t>UTQ17183</t>
  </si>
  <si>
    <t>UTQ17184</t>
  </si>
  <si>
    <t>UTQ17185</t>
  </si>
  <si>
    <t>UTQ17186</t>
  </si>
  <si>
    <t>UTQ17187</t>
  </si>
  <si>
    <t>UTQ17188</t>
  </si>
  <si>
    <t>UTQ17189</t>
  </si>
  <si>
    <t>UTQ17190</t>
  </si>
  <si>
    <t>UTQ17191</t>
  </si>
  <si>
    <t>UTQ17192</t>
  </si>
  <si>
    <t>UTQ17193</t>
  </si>
  <si>
    <t>UTQ17194</t>
  </si>
  <si>
    <t>UTQ17195</t>
  </si>
  <si>
    <t>UTQ17196</t>
  </si>
  <si>
    <t>UTQ17197</t>
  </si>
  <si>
    <t>UTQ17198</t>
  </si>
  <si>
    <t>UTQ17199</t>
  </si>
  <si>
    <t>UTQ172</t>
  </si>
  <si>
    <t>UTQ1720</t>
  </si>
  <si>
    <t>UTQ17200</t>
  </si>
  <si>
    <t>UTQ17201</t>
  </si>
  <si>
    <t>UTQ17202</t>
  </si>
  <si>
    <t>UTQ17203</t>
  </si>
  <si>
    <t>UTQ17204</t>
  </si>
  <si>
    <t>UTQ17205</t>
  </si>
  <si>
    <t>UTQ17206</t>
  </si>
  <si>
    <t>UTQ17207</t>
  </si>
  <si>
    <t>UTQ17208</t>
  </si>
  <si>
    <t>UTQ17209</t>
  </si>
  <si>
    <t>UTQ1721</t>
  </si>
  <si>
    <t>UTQ17210</t>
  </si>
  <si>
    <t>UTQ17211</t>
  </si>
  <si>
    <t>UTQ17212</t>
  </si>
  <si>
    <t>UTQ17213</t>
  </si>
  <si>
    <t>UTQ17214</t>
  </si>
  <si>
    <t>UTQ17215</t>
  </si>
  <si>
    <t>UTQ17216</t>
  </si>
  <si>
    <t>UTQ17217</t>
  </si>
  <si>
    <t>UTQ17218</t>
  </si>
  <si>
    <t>UTQ17219</t>
  </si>
  <si>
    <t>UTQ1722</t>
  </si>
  <si>
    <t>UTQ17220</t>
  </si>
  <si>
    <t>UTQ17221</t>
  </si>
  <si>
    <t>UTQ17222</t>
  </si>
  <si>
    <t>UTQ17223</t>
  </si>
  <si>
    <t>UTQ17224</t>
  </si>
  <si>
    <t>UTQ17225</t>
  </si>
  <si>
    <t>UTQ17226</t>
  </si>
  <si>
    <t>UTQ17227</t>
  </si>
  <si>
    <t>UTQ17228</t>
  </si>
  <si>
    <t>UTQ17229</t>
  </si>
  <si>
    <t>UTQ1723</t>
  </si>
  <si>
    <t>UTQ17230</t>
  </si>
  <si>
    <t>UTQ17231</t>
  </si>
  <si>
    <t>UTQ17232</t>
  </si>
  <si>
    <t>UTQ17233</t>
  </si>
  <si>
    <t>UTQ17234</t>
  </si>
  <si>
    <t>UTQ17235</t>
  </si>
  <si>
    <t>UTQ17236</t>
  </si>
  <si>
    <t>UTQ17237</t>
  </si>
  <si>
    <t>UTQ17238</t>
  </si>
  <si>
    <t>UTQ17239</t>
  </si>
  <si>
    <t>UTQ1724</t>
  </si>
  <si>
    <t>MODULO RECEPCION</t>
  </si>
  <si>
    <t>RECEPCION</t>
  </si>
  <si>
    <t>UTQ17240</t>
  </si>
  <si>
    <t>UTQ17241</t>
  </si>
  <si>
    <t>UTQ17242</t>
  </si>
  <si>
    <t>UTQ17243</t>
  </si>
  <si>
    <t>UTQ17244</t>
  </si>
  <si>
    <t>UTQ17245</t>
  </si>
  <si>
    <t>UTQ17246</t>
  </si>
  <si>
    <t>UTQ17247</t>
  </si>
  <si>
    <t>UTQ17248</t>
  </si>
  <si>
    <t>UTQ17249</t>
  </si>
  <si>
    <t>UTQ1725</t>
  </si>
  <si>
    <t>UTQ17250</t>
  </si>
  <si>
    <t>UTQ17251</t>
  </si>
  <si>
    <t>UTQ17252</t>
  </si>
  <si>
    <t>UTQ17253</t>
  </si>
  <si>
    <t>UTQ17254</t>
  </si>
  <si>
    <t>UTQ17255</t>
  </si>
  <si>
    <t>UTQ17256</t>
  </si>
  <si>
    <t>UTQ17257</t>
  </si>
  <si>
    <t>UTQ17258</t>
  </si>
  <si>
    <t>UTQ17259</t>
  </si>
  <si>
    <t>UTQ1726</t>
  </si>
  <si>
    <t>UTQ17260</t>
  </si>
  <si>
    <t>UTQ17261</t>
  </si>
  <si>
    <t>UTQ17262</t>
  </si>
  <si>
    <t>UTQ17263</t>
  </si>
  <si>
    <t>UTQ17264</t>
  </si>
  <si>
    <t>UTQ17265</t>
  </si>
  <si>
    <t>UTQ17266</t>
  </si>
  <si>
    <t>UTQ17267</t>
  </si>
  <si>
    <t>UTQ17268</t>
  </si>
  <si>
    <t>UTQ17269</t>
  </si>
  <si>
    <t>UTQ17270</t>
  </si>
  <si>
    <t>UTQ17271</t>
  </si>
  <si>
    <t>UTQ17272</t>
  </si>
  <si>
    <t>UTQ17273</t>
  </si>
  <si>
    <t>UTQ17274</t>
  </si>
  <si>
    <t>UTQ17275</t>
  </si>
  <si>
    <t>UTQ17276</t>
  </si>
  <si>
    <t>UTQ17277</t>
  </si>
  <si>
    <t>UTQ17278</t>
  </si>
  <si>
    <t>UTQ17279</t>
  </si>
  <si>
    <t>UTQ1728</t>
  </si>
  <si>
    <t>UTQ17280</t>
  </si>
  <si>
    <t>UTQ17281</t>
  </si>
  <si>
    <t>UTQ17282</t>
  </si>
  <si>
    <t>UTQ17283</t>
  </si>
  <si>
    <t>UTQ17284</t>
  </si>
  <si>
    <t>UTQ17285</t>
  </si>
  <si>
    <t>UTQ17286</t>
  </si>
  <si>
    <t>UTQ17287</t>
  </si>
  <si>
    <t>UTQ17288</t>
  </si>
  <si>
    <t>UTQ17289</t>
  </si>
  <si>
    <t>UTQ1729</t>
  </si>
  <si>
    <t>CONJUNTO EJECUTIVO ESCRITORIO2.20X1.05X.75CREDENZA 2.20X45X75LIBREO2.10X35</t>
  </si>
  <si>
    <t>UTQ17290</t>
  </si>
  <si>
    <t>UTQ17291</t>
  </si>
  <si>
    <t>UTQ17292</t>
  </si>
  <si>
    <t>UTQ17293</t>
  </si>
  <si>
    <t>UTQ17294</t>
  </si>
  <si>
    <t>UTQ17295</t>
  </si>
  <si>
    <t>UTQ17296</t>
  </si>
  <si>
    <t>UTQ17297</t>
  </si>
  <si>
    <t>UTQ17298</t>
  </si>
  <si>
    <t>UTQ17299</t>
  </si>
  <si>
    <t>UTQ173</t>
  </si>
  <si>
    <t>UTQ1730</t>
  </si>
  <si>
    <t>IMPRESORA HEWLET PACKARD LASER 2605</t>
  </si>
  <si>
    <t>HEWLET PACKARD LASER 2605</t>
  </si>
  <si>
    <t>UTQ17300</t>
  </si>
  <si>
    <t>UTQ17301</t>
  </si>
  <si>
    <t>CITRIX XEN DESKTOP</t>
  </si>
  <si>
    <t>UTQ17302</t>
  </si>
  <si>
    <t>CAMARA DE RED TIPO DOMO</t>
  </si>
  <si>
    <t>7010 DE 3MP</t>
  </si>
  <si>
    <t>UTQ17305</t>
  </si>
  <si>
    <t>CAMARA DE RED TIPO BALA</t>
  </si>
  <si>
    <t>5084 DE 1.3MP LENTE VARIFOCAL</t>
  </si>
  <si>
    <t>UTQ17306</t>
  </si>
  <si>
    <t>5084</t>
  </si>
  <si>
    <t>UTQ17307</t>
  </si>
  <si>
    <t>UTQ17308</t>
  </si>
  <si>
    <t>UTQ17309</t>
  </si>
  <si>
    <t>UTQ1731</t>
  </si>
  <si>
    <t>UTQ17310</t>
  </si>
  <si>
    <t>UTQ17311</t>
  </si>
  <si>
    <t>6084 2MP</t>
  </si>
  <si>
    <t>UTQ17312</t>
  </si>
  <si>
    <t>UTQ17313</t>
  </si>
  <si>
    <t>UTQ17314</t>
  </si>
  <si>
    <t>CAMARA PTZ</t>
  </si>
  <si>
    <t>6320 2MP</t>
  </si>
  <si>
    <t>UTQ17315</t>
  </si>
  <si>
    <t>UTQ17316</t>
  </si>
  <si>
    <t>UTQ17317</t>
  </si>
  <si>
    <t>GRABADOR DE VIDEO</t>
  </si>
  <si>
    <t>1000 NVR ALMACENAJE DE 2TB</t>
  </si>
  <si>
    <t>UTQ17318</t>
  </si>
  <si>
    <t>4031 LED 40"</t>
  </si>
  <si>
    <t>UTQ17319</t>
  </si>
  <si>
    <t>UTQ1732</t>
  </si>
  <si>
    <t>UTQ17320</t>
  </si>
  <si>
    <t>SOFTWARE GESTION PARA CENTRO DE MONITOREO</t>
  </si>
  <si>
    <t>UTQ17323</t>
  </si>
  <si>
    <t>MEDIDOR PORTATIL MULTIPARAMETRICO DE PH, CE, SDT</t>
  </si>
  <si>
    <t>HI9812-5</t>
  </si>
  <si>
    <t>UTQ17324</t>
  </si>
  <si>
    <t>SOFTWARE DE SIMULACION DE COMUNICACIONES ANALOGICAS</t>
  </si>
  <si>
    <t>9480 A2 PARA 5 LICENCIAS (5CANDADOS)</t>
  </si>
  <si>
    <t>UTQ17325</t>
  </si>
  <si>
    <t>SOFTWARE DE SIMULACION DE COMUNICACIONES DIGITALES</t>
  </si>
  <si>
    <t>9481 A2 PARA 5 USUARIOS (5CANDADOS)</t>
  </si>
  <si>
    <t>UTQ17326</t>
  </si>
  <si>
    <t>IN112A</t>
  </si>
  <si>
    <t>UTQ17327</t>
  </si>
  <si>
    <t>UTQ17328</t>
  </si>
  <si>
    <t>UTQ17329</t>
  </si>
  <si>
    <t>UTQ1733</t>
  </si>
  <si>
    <t>UTQ17331</t>
  </si>
  <si>
    <t>DSK SHLF 24 X 600GB 10K</t>
  </si>
  <si>
    <t>UTQ17332</t>
  </si>
  <si>
    <t>GENERADOR DE FUNCIONES</t>
  </si>
  <si>
    <t>AFG1022</t>
  </si>
  <si>
    <t>UTQ17333</t>
  </si>
  <si>
    <t>UTQ17334</t>
  </si>
  <si>
    <t>UTQ17335</t>
  </si>
  <si>
    <t>UTQ17336</t>
  </si>
  <si>
    <t>UTQ17337</t>
  </si>
  <si>
    <t>UTQ17338</t>
  </si>
  <si>
    <t>UTQ17339</t>
  </si>
  <si>
    <t>UTQ1734</t>
  </si>
  <si>
    <t>UTQ17340</t>
  </si>
  <si>
    <t>UTQ17341</t>
  </si>
  <si>
    <t>UTQ17342</t>
  </si>
  <si>
    <t>UTQ17343</t>
  </si>
  <si>
    <t>UTQ17344</t>
  </si>
  <si>
    <t>UTQ17345</t>
  </si>
  <si>
    <t>UTQ17346</t>
  </si>
  <si>
    <t>UTQ17347</t>
  </si>
  <si>
    <t>MAQUINA DE SOLDAR LINCOLN PKG C/ANTORCHA</t>
  </si>
  <si>
    <t>PKG</t>
  </si>
  <si>
    <t>UTQ17352</t>
  </si>
  <si>
    <t>SISTEMA DE ENTRENAMIENTO EN CONTROLES</t>
  </si>
  <si>
    <t>8036</t>
  </si>
  <si>
    <t>UTQ17353</t>
  </si>
  <si>
    <t>SWITCH X440 8 PUERTOS</t>
  </si>
  <si>
    <t>X440</t>
  </si>
  <si>
    <t>UTQ17354</t>
  </si>
  <si>
    <t>SOPORTE PARA PANTALLA</t>
  </si>
  <si>
    <t>RETRACTIL ULTRADELGADO DE PARED</t>
  </si>
  <si>
    <t>UTQ17355</t>
  </si>
  <si>
    <t>UTQ17356</t>
  </si>
  <si>
    <t>TRANSCEPTOR DE VIDEO C/2RECEPTORES Y 4 TRANSMISORES</t>
  </si>
  <si>
    <t>UTQ17358</t>
  </si>
  <si>
    <t>ANALIZADOR DE CALIDAD EN ENERGIA</t>
  </si>
  <si>
    <t>UTQ17359</t>
  </si>
  <si>
    <t>SOPORTE</t>
  </si>
  <si>
    <t>COLUMNA AJUSTABLE 24 A 36" Y BASE UNIVE</t>
  </si>
  <si>
    <t>UTQ1736</t>
  </si>
  <si>
    <t>UTQ17360</t>
  </si>
  <si>
    <t>X24 C/CONTROL REMOTO,</t>
  </si>
  <si>
    <t>UTQ17361</t>
  </si>
  <si>
    <t>X24 C/CONTROL REMOTO</t>
  </si>
  <si>
    <t>UTQ17362</t>
  </si>
  <si>
    <t>UTQ17363</t>
  </si>
  <si>
    <t>UTQ17364</t>
  </si>
  <si>
    <t>SIERRA</t>
  </si>
  <si>
    <t>TS 812 CINTA HORIZONTAL</t>
  </si>
  <si>
    <t>UTQ17365</t>
  </si>
  <si>
    <t>TURBIDIMETRO</t>
  </si>
  <si>
    <t>HI98703</t>
  </si>
  <si>
    <t>UTQ17366</t>
  </si>
  <si>
    <t>MECALUX EASY WMS BASIC PARA 10 USUARIOS</t>
  </si>
  <si>
    <t>UTQ17367</t>
  </si>
  <si>
    <t>MEDIDOR PH CONDUCTIVIDAD</t>
  </si>
  <si>
    <t>HI98125</t>
  </si>
  <si>
    <t>UTQ17368</t>
  </si>
  <si>
    <t>UTQ17369</t>
  </si>
  <si>
    <t>P/DISPOSITIVOS Y PANALES SOLAR 1.80X1.00</t>
  </si>
  <si>
    <t>UTQ1737</t>
  </si>
  <si>
    <t>UTQ17370</t>
  </si>
  <si>
    <t>P/DISPOSITIVOS Y PANELES SOLAR 1.80X1.00</t>
  </si>
  <si>
    <t>UTQ17371</t>
  </si>
  <si>
    <t>UTQ17372</t>
  </si>
  <si>
    <t>PARA DIAPOSITIVOS Y PANEL SOLAR 1.80X1.0</t>
  </si>
  <si>
    <t>UTQ17373</t>
  </si>
  <si>
    <t>VEGA PRO 11 ACADEMICO</t>
  </si>
  <si>
    <t>UTQ17374</t>
  </si>
  <si>
    <t>MULTIFUNCIONAL</t>
  </si>
  <si>
    <t>UTQ17375</t>
  </si>
  <si>
    <t>705 G1 SFF AMD A 10 PRO 7850B</t>
  </si>
  <si>
    <t>UTQ17376</t>
  </si>
  <si>
    <t>UTQ17377</t>
  </si>
  <si>
    <t>E271i 27" LED</t>
  </si>
  <si>
    <t>UTQ17378</t>
  </si>
  <si>
    <t>E271i 27"</t>
  </si>
  <si>
    <t>UTQ17379</t>
  </si>
  <si>
    <t>MULIFUNCIONAL</t>
  </si>
  <si>
    <t>L565</t>
  </si>
  <si>
    <t>UTQ1738</t>
  </si>
  <si>
    <t>UTQ17380</t>
  </si>
  <si>
    <t>PRO APPLE 13.3 CORE I5 DUAL CORE 2.7GHZ</t>
  </si>
  <si>
    <t>UTQ17381</t>
  </si>
  <si>
    <t>CELULAR</t>
  </si>
  <si>
    <t>MOTOG 2DA XT1064</t>
  </si>
  <si>
    <t>UTQ17382</t>
  </si>
  <si>
    <t>UTQ17383</t>
  </si>
  <si>
    <t>UTQ17384</t>
  </si>
  <si>
    <t>UTQ17385</t>
  </si>
  <si>
    <t>UTQ17386</t>
  </si>
  <si>
    <t>UTQ17387</t>
  </si>
  <si>
    <t>UTQ17388</t>
  </si>
  <si>
    <t>MESA DE TRASLACION DE DOBLE FILA APERTURA 0.198in</t>
  </si>
  <si>
    <t>UTQ17389</t>
  </si>
  <si>
    <t>MESA DE TRASLACION DE DOBLE FILA APERTURA 0.98 in DE CARRERA</t>
  </si>
  <si>
    <t>UTQ1739</t>
  </si>
  <si>
    <t>UTQ17390</t>
  </si>
  <si>
    <t>LENTES biconvexas de silice 50.8 DE DIAMETRO 50.2MM EFL</t>
  </si>
  <si>
    <t>UTQ17391</t>
  </si>
  <si>
    <t>LENTES BICONVEXAS DE SILICE 50.8 DE DIAMETRO 50.2MM EFL</t>
  </si>
  <si>
    <t>UTQ17392</t>
  </si>
  <si>
    <t>MEDIDOR DE POTENCIA</t>
  </si>
  <si>
    <t>ENERGIA DE ALTO RENDIMIENTO RoHS</t>
  </si>
  <si>
    <t>UTQ17393</t>
  </si>
  <si>
    <t>ESPEJO PARABOLICO</t>
  </si>
  <si>
    <t>REPLICADO 1.5 in6.0 en EFL</t>
  </si>
  <si>
    <t>UTQ17394</t>
  </si>
  <si>
    <t>REPLICADO 1.5 in 6.0 en EFL</t>
  </si>
  <si>
    <t>UTQ17395</t>
  </si>
  <si>
    <t>SENSOR</t>
  </si>
  <si>
    <t>TERMOPILA 3W 10Mmm DIAMETRO 0-19-10.6um</t>
  </si>
  <si>
    <t>UTQ17396</t>
  </si>
  <si>
    <t>MICROMETRO VERNIER</t>
  </si>
  <si>
    <t>25mm 23 lb</t>
  </si>
  <si>
    <t>UTQ17397</t>
  </si>
  <si>
    <t>UTQ17398</t>
  </si>
  <si>
    <t>SIMULACION DE NEGOCIOS Y EMPRENDEDORES</t>
  </si>
  <si>
    <t>UTQ17399</t>
  </si>
  <si>
    <t>FRIGOBAR</t>
  </si>
  <si>
    <t>UTQ174</t>
  </si>
  <si>
    <t>UTQ1740</t>
  </si>
  <si>
    <t>UTQ17400</t>
  </si>
  <si>
    <t>CPU DUAL</t>
  </si>
  <si>
    <t>1769L18ERMBB1B</t>
  </si>
  <si>
    <t>UTQ17401</t>
  </si>
  <si>
    <t>UTQ17402</t>
  </si>
  <si>
    <t>UTQ17403</t>
  </si>
  <si>
    <t>UTQ17404</t>
  </si>
  <si>
    <t>UTQ17405</t>
  </si>
  <si>
    <t>XP401 EXPRESSION</t>
  </si>
  <si>
    <t>UTQ17406</t>
  </si>
  <si>
    <t>BOCINA</t>
  </si>
  <si>
    <t>CENTAURI</t>
  </si>
  <si>
    <t>UTQ17407</t>
  </si>
  <si>
    <t>D450C</t>
  </si>
  <si>
    <t>UTQ17408</t>
  </si>
  <si>
    <t>UTQ17409</t>
  </si>
  <si>
    <t>UTQ1741</t>
  </si>
  <si>
    <t>UTQ17410</t>
  </si>
  <si>
    <t>UTQ17411</t>
  </si>
  <si>
    <t>UTQ17412</t>
  </si>
  <si>
    <t>G40-30</t>
  </si>
  <si>
    <t>UTQ17413</t>
  </si>
  <si>
    <t>UTQ17414</t>
  </si>
  <si>
    <t>UTQ17415</t>
  </si>
  <si>
    <t>UTQ17416</t>
  </si>
  <si>
    <t>UTQ17417</t>
  </si>
  <si>
    <t>UTQ17418</t>
  </si>
  <si>
    <t>UTQ17419</t>
  </si>
  <si>
    <t>UTQ1742</t>
  </si>
  <si>
    <t>UTQ17420</t>
  </si>
  <si>
    <t>SERVO DRIVE</t>
  </si>
  <si>
    <t>KINETIX 350 2097V32PRO LM</t>
  </si>
  <si>
    <t>UTQ17421</t>
  </si>
  <si>
    <t>UTQ17422</t>
  </si>
  <si>
    <t>UTQ17423</t>
  </si>
  <si>
    <t>UTQ17424</t>
  </si>
  <si>
    <t>UTQ17425</t>
  </si>
  <si>
    <t>UTQ17426</t>
  </si>
  <si>
    <t>PANEL VIEW PLUS 6</t>
  </si>
  <si>
    <t>2711PT6C20A8</t>
  </si>
  <si>
    <t>UTQ17427</t>
  </si>
  <si>
    <t>UTQ17428</t>
  </si>
  <si>
    <t>UTQ17429</t>
  </si>
  <si>
    <t>UTQ1743</t>
  </si>
  <si>
    <t>SILLON EJECUTIVO RESPALDO ALTO C/BRAZOS</t>
  </si>
  <si>
    <t>EJECUTIVO RESPALDO ALTO C/BRAZOS</t>
  </si>
  <si>
    <t>UTQ17430</t>
  </si>
  <si>
    <t>UTQ17431</t>
  </si>
  <si>
    <t>UTQ17432</t>
  </si>
  <si>
    <t>SERVOMOTOR</t>
  </si>
  <si>
    <t>TLYA120THJ62AA</t>
  </si>
  <si>
    <t>UTQ17433</t>
  </si>
  <si>
    <t>UTQ17434</t>
  </si>
  <si>
    <t>UTQ17435</t>
  </si>
  <si>
    <t>UTQ17436</t>
  </si>
  <si>
    <t>UTQ17437</t>
  </si>
  <si>
    <t>UTQ17439</t>
  </si>
  <si>
    <t>VARIADOR</t>
  </si>
  <si>
    <t>22AV4P5N104</t>
  </si>
  <si>
    <t>UTQ1744</t>
  </si>
  <si>
    <t>UTQ17440</t>
  </si>
  <si>
    <t>MOTOR MONOFASICO</t>
  </si>
  <si>
    <t>00112ET3EMI55TW</t>
  </si>
  <si>
    <t>UTQ17441</t>
  </si>
  <si>
    <t>PLC</t>
  </si>
  <si>
    <t>1766L32BXBA MICROLOGIX 1400</t>
  </si>
  <si>
    <t>UTQ17442</t>
  </si>
  <si>
    <t>MODULO ENTRADAS ANALOGICAS</t>
  </si>
  <si>
    <t>1762IF4</t>
  </si>
  <si>
    <t>UTQ17443</t>
  </si>
  <si>
    <t>UTQ17444</t>
  </si>
  <si>
    <t>MICROLOGIX 1400</t>
  </si>
  <si>
    <t>UTQ17445</t>
  </si>
  <si>
    <t>GABINETE PARA TABLERO ELECTRICO</t>
  </si>
  <si>
    <t>600X600X300</t>
  </si>
  <si>
    <t>UTQ17446</t>
  </si>
  <si>
    <t>UTQ17447</t>
  </si>
  <si>
    <t>UTQ17448</t>
  </si>
  <si>
    <t>TWDLKCAE40DRF</t>
  </si>
  <si>
    <t>UTQ17449</t>
  </si>
  <si>
    <t>PANEL HMI</t>
  </si>
  <si>
    <t>UTQ1745</t>
  </si>
  <si>
    <t>UTQ17450</t>
  </si>
  <si>
    <t>KTP600 BASIC</t>
  </si>
  <si>
    <t>UTQ17451</t>
  </si>
  <si>
    <t>IMPRESORA 3D</t>
  </si>
  <si>
    <t>SIMPLE 1403</t>
  </si>
  <si>
    <t>UTQ17452</t>
  </si>
  <si>
    <t>IMPRESORA 3D SIMPLE</t>
  </si>
  <si>
    <t>UTQ17453</t>
  </si>
  <si>
    <t>IMPRESORA DE 3A DIMENSION</t>
  </si>
  <si>
    <t>UTQ17454</t>
  </si>
  <si>
    <t>IPAD AIR 2</t>
  </si>
  <si>
    <t>AIR 2</t>
  </si>
  <si>
    <t>UTQ17455</t>
  </si>
  <si>
    <t>TELEFONO CELULAR</t>
  </si>
  <si>
    <t>IPHONE 6 SILVER 128 GB</t>
  </si>
  <si>
    <t>UTQ17456</t>
  </si>
  <si>
    <t>20366 INTEL CORE I7 4500 A 2.6GHZ</t>
  </si>
  <si>
    <t>UTQ17457</t>
  </si>
  <si>
    <t>DUROMETRO BRINEL CON LENTE BRINELL MOD. NEWAGE</t>
  </si>
  <si>
    <t>NB 3010</t>
  </si>
  <si>
    <t>UTQ17458</t>
  </si>
  <si>
    <t>MOTO G XT1543</t>
  </si>
  <si>
    <t>UTQ17459</t>
  </si>
  <si>
    <t>OPTILEX 9020</t>
  </si>
  <si>
    <t>UTQ1746</t>
  </si>
  <si>
    <t>UTQ17460</t>
  </si>
  <si>
    <t>OPTIPLEX 9020</t>
  </si>
  <si>
    <t>UTQ17461</t>
  </si>
  <si>
    <t>UTQ17462</t>
  </si>
  <si>
    <t>E1916H</t>
  </si>
  <si>
    <t>UTQ17463</t>
  </si>
  <si>
    <t>H1916H</t>
  </si>
  <si>
    <t>UTQ17464</t>
  </si>
  <si>
    <t>UTQ17465</t>
  </si>
  <si>
    <t>TALADRO</t>
  </si>
  <si>
    <t>UTQ17466</t>
  </si>
  <si>
    <t>UTQ17467</t>
  </si>
  <si>
    <t>Z40</t>
  </si>
  <si>
    <t>UTQ17468</t>
  </si>
  <si>
    <t>ELITE DESK 705 G1</t>
  </si>
  <si>
    <t>UTQ17469</t>
  </si>
  <si>
    <t>193B</t>
  </si>
  <si>
    <t>UTQ1747</t>
  </si>
  <si>
    <t>UTQ17470</t>
  </si>
  <si>
    <t>INSPIRION 15</t>
  </si>
  <si>
    <t>UTQ17471</t>
  </si>
  <si>
    <t>X24+</t>
  </si>
  <si>
    <t>UTQ17472</t>
  </si>
  <si>
    <t>705 G1</t>
  </si>
  <si>
    <t>UTQ17473</t>
  </si>
  <si>
    <t>UTQ17474</t>
  </si>
  <si>
    <t>UTQ17475</t>
  </si>
  <si>
    <t>UTQ17476</t>
  </si>
  <si>
    <t>23.6"</t>
  </si>
  <si>
    <t>UTQ17477</t>
  </si>
  <si>
    <t>UTQ17478</t>
  </si>
  <si>
    <t>UTQ17479</t>
  </si>
  <si>
    <t>GATO PATIN C/2BASES Y CAMA</t>
  </si>
  <si>
    <t>50188</t>
  </si>
  <si>
    <t>UTQ1748</t>
  </si>
  <si>
    <t>UTQ17480</t>
  </si>
  <si>
    <t>CNC SIMULADOR CON 3 CD Y 3 USB</t>
  </si>
  <si>
    <t>UTQ17481</t>
  </si>
  <si>
    <t>20378</t>
  </si>
  <si>
    <t>UTQ17482</t>
  </si>
  <si>
    <t>MAQUINA CORTE DE PLASMA</t>
  </si>
  <si>
    <t>UTQ17483</t>
  </si>
  <si>
    <t>INSPIRON 15 5558 CORE I7 5550U</t>
  </si>
  <si>
    <t>UTQ17484</t>
  </si>
  <si>
    <t>S18+</t>
  </si>
  <si>
    <t>UTQ17485</t>
  </si>
  <si>
    <t>M452DW</t>
  </si>
  <si>
    <t>UTQ17486</t>
  </si>
  <si>
    <t>TANQUE</t>
  </si>
  <si>
    <t>300</t>
  </si>
  <si>
    <t>UTQ17487</t>
  </si>
  <si>
    <t>UTQ17488</t>
  </si>
  <si>
    <t>LITE EDITE MULTILENGUAJE</t>
  </si>
  <si>
    <t>UTQ17489</t>
  </si>
  <si>
    <t>UTQ1749</t>
  </si>
  <si>
    <t>UTQ17490</t>
  </si>
  <si>
    <t>LITE EDITE MULTILENGIAJE</t>
  </si>
  <si>
    <t>UTQ17491</t>
  </si>
  <si>
    <t>UTQ17492</t>
  </si>
  <si>
    <t>CONTROLADOR</t>
  </si>
  <si>
    <t>2080LC2020AWB</t>
  </si>
  <si>
    <t>UTQ17493</t>
  </si>
  <si>
    <t>UTQ17494</t>
  </si>
  <si>
    <t>UTQ17495</t>
  </si>
  <si>
    <t>UTQ17496</t>
  </si>
  <si>
    <t>UTQ17497</t>
  </si>
  <si>
    <t>MODULO DE CONEXION</t>
  </si>
  <si>
    <t>ILX800SMSG</t>
  </si>
  <si>
    <t>UTQ17498</t>
  </si>
  <si>
    <t>UTQ17499</t>
  </si>
  <si>
    <t>UTQ175</t>
  </si>
  <si>
    <t>UTQ1750</t>
  </si>
  <si>
    <t>UTQ17500</t>
  </si>
  <si>
    <t>UTQ17501</t>
  </si>
  <si>
    <t>UTQ17502</t>
  </si>
  <si>
    <t>DETECTOR DE PROXIMIDAD</t>
  </si>
  <si>
    <t>548651</t>
  </si>
  <si>
    <t>UTQ17503</t>
  </si>
  <si>
    <t>OSCILOSCOPIO</t>
  </si>
  <si>
    <t>DSO2090</t>
  </si>
  <si>
    <t>UTQ17504</t>
  </si>
  <si>
    <t>UTQ17505</t>
  </si>
  <si>
    <t>UTQ17506</t>
  </si>
  <si>
    <t>ANENOMETRO DIGITAL</t>
  </si>
  <si>
    <t>UTQ17507</t>
  </si>
  <si>
    <t>FUENTE DE ALIMENTACION</t>
  </si>
  <si>
    <t>S7 1200 PM 1207</t>
  </si>
  <si>
    <t>UTQ17508</t>
  </si>
  <si>
    <t>SIMATIC STEP 7 BASIC V13</t>
  </si>
  <si>
    <t>UTQ17509</t>
  </si>
  <si>
    <t>1766L32AWA MICROLOGIX 1400</t>
  </si>
  <si>
    <t>UTQ1751</t>
  </si>
  <si>
    <t>UTQ17510</t>
  </si>
  <si>
    <t>UTQ17511</t>
  </si>
  <si>
    <t>PANEL VIEW COMPONENT</t>
  </si>
  <si>
    <t>C400</t>
  </si>
  <si>
    <t>UTQ17512</t>
  </si>
  <si>
    <t>UTQ17513</t>
  </si>
  <si>
    <t>REDUCTOR DE VELOCIDAD</t>
  </si>
  <si>
    <t>LP090SMF2501G1</t>
  </si>
  <si>
    <t>UTQ17514</t>
  </si>
  <si>
    <t>CALIBRADOR DE INDICADORES</t>
  </si>
  <si>
    <t>170-102-12</t>
  </si>
  <si>
    <t>UTQ17515</t>
  </si>
  <si>
    <t>TARJETA DE DESARROLLO</t>
  </si>
  <si>
    <t>TMDSLCDK6748</t>
  </si>
  <si>
    <t>UTQ17516</t>
  </si>
  <si>
    <t>UTQ17517</t>
  </si>
  <si>
    <t>UTQ17518</t>
  </si>
  <si>
    <t>UTQ17519</t>
  </si>
  <si>
    <t>TMDSEMU100V2U14T</t>
  </si>
  <si>
    <t>UTQ1752</t>
  </si>
  <si>
    <t>MESA CIRCULAR COLOR PERA/NEGRO LINEA SPAZIO</t>
  </si>
  <si>
    <t>CIRCULAR COLOR PERA/NEGRO LINEA SPAZIO</t>
  </si>
  <si>
    <t>UTQ17520</t>
  </si>
  <si>
    <t>UTQ17521</t>
  </si>
  <si>
    <t>UTQ17522</t>
  </si>
  <si>
    <t>DRON</t>
  </si>
  <si>
    <t>INCLUYE CAMARA, DRON Y REPETIDOR</t>
  </si>
  <si>
    <t>UTQ17523</t>
  </si>
  <si>
    <t>UTQ17524</t>
  </si>
  <si>
    <t>MESA DE CENTROS</t>
  </si>
  <si>
    <t>1096720110</t>
  </si>
  <si>
    <t>UTQ17525</t>
  </si>
  <si>
    <t>INVERSOR DE ONDA</t>
  </si>
  <si>
    <t>1000 WATTS</t>
  </si>
  <si>
    <t>UTQ17526</t>
  </si>
  <si>
    <t>UTQ17527</t>
  </si>
  <si>
    <t>UTQ17528</t>
  </si>
  <si>
    <t>UTQ17529</t>
  </si>
  <si>
    <t>AUTOMOVIL</t>
  </si>
  <si>
    <t>2016</t>
  </si>
  <si>
    <t>UTQ1753</t>
  </si>
  <si>
    <t>UTQ17531</t>
  </si>
  <si>
    <t>P3015DN</t>
  </si>
  <si>
    <t>UTQ17532</t>
  </si>
  <si>
    <t>TRIPIE</t>
  </si>
  <si>
    <t>MK293A A0RC2</t>
  </si>
  <si>
    <t>UTQ17533</t>
  </si>
  <si>
    <t>PANEL SOLAR</t>
  </si>
  <si>
    <t>MONOCRISTALINO 250 WATTS</t>
  </si>
  <si>
    <t>UTQ17534</t>
  </si>
  <si>
    <t>UTQ17535</t>
  </si>
  <si>
    <t>MONOCRISTALINO 250WATTS</t>
  </si>
  <si>
    <t>UTQ17536</t>
  </si>
  <si>
    <t>UTQ17537</t>
  </si>
  <si>
    <t>UTQ17538</t>
  </si>
  <si>
    <t>UTQ17539</t>
  </si>
  <si>
    <t>BARRA MOSTRADOR</t>
  </si>
  <si>
    <t>2.50X.40 DE MADERA</t>
  </si>
  <si>
    <t>UTQ17540</t>
  </si>
  <si>
    <t>1.80X.40X.75 DE MADERA</t>
  </si>
  <si>
    <t>UTQ17541</t>
  </si>
  <si>
    <t>LIBRERO</t>
  </si>
  <si>
    <t>1.80X1.10X.30 CON 2 ENTREPAÑOS 4 PUERTAS</t>
  </si>
  <si>
    <t>UTQ17543</t>
  </si>
  <si>
    <t>LUXOMETRO</t>
  </si>
  <si>
    <t>UTQ17544</t>
  </si>
  <si>
    <t>UTQ17545</t>
  </si>
  <si>
    <t>CAMARA TIPO BALA</t>
  </si>
  <si>
    <t>SNB7001N</t>
  </si>
  <si>
    <t>UTQ17546</t>
  </si>
  <si>
    <t>SND5011N</t>
  </si>
  <si>
    <t>UTQ17548</t>
  </si>
  <si>
    <t>MESA MAGNETICA</t>
  </si>
  <si>
    <t>VG 510</t>
  </si>
  <si>
    <t>UTQ17549</t>
  </si>
  <si>
    <t>PRENSA</t>
  </si>
  <si>
    <t>D688</t>
  </si>
  <si>
    <t>UTQ17550</t>
  </si>
  <si>
    <t>UNIDAD DE ENFRIAMIENTO</t>
  </si>
  <si>
    <t>VWP81-100</t>
  </si>
  <si>
    <t>UTQ17551</t>
  </si>
  <si>
    <t>ACCESORIO PARA AFILADO CORTADOR VERTICAL EN RADIO PB</t>
  </si>
  <si>
    <t>50E</t>
  </si>
  <si>
    <t>UTQ17552</t>
  </si>
  <si>
    <t>AFILADORA UNIVERSAL</t>
  </si>
  <si>
    <t>600F</t>
  </si>
  <si>
    <t>UTQ17553</t>
  </si>
  <si>
    <t>MAQUINA SOLDADORA</t>
  </si>
  <si>
    <t>UTQ17554</t>
  </si>
  <si>
    <t>TOOLKIT ESTUDIANTIL 10 LICENCIAS</t>
  </si>
  <si>
    <t>UTQ17555</t>
  </si>
  <si>
    <t>LASERJET PRO M452DW</t>
  </si>
  <si>
    <t>UTQ17556</t>
  </si>
  <si>
    <t>RP-2130 TAPIZADO EN PIEL/VINIL, R. ALTO</t>
  </si>
  <si>
    <t>UTQ17561.</t>
  </si>
  <si>
    <t>UTQ17562.</t>
  </si>
  <si>
    <t>UTQ17563.</t>
  </si>
  <si>
    <t>UTQ17564.</t>
  </si>
  <si>
    <t>POWERLIE S18+</t>
  </si>
  <si>
    <t>UTQ17565.</t>
  </si>
  <si>
    <t>UTQ17566.</t>
  </si>
  <si>
    <t>UTQ17567</t>
  </si>
  <si>
    <t>MUFLA</t>
  </si>
  <si>
    <t>FE340</t>
  </si>
  <si>
    <t>UTQ17568</t>
  </si>
  <si>
    <t>HORNO DE CONVENCION</t>
  </si>
  <si>
    <t>AP120</t>
  </si>
  <si>
    <t>UTQ17569.</t>
  </si>
  <si>
    <t>374C</t>
  </si>
  <si>
    <t>UTQ17570.</t>
  </si>
  <si>
    <t>UTQ17571.</t>
  </si>
  <si>
    <t>UTQ17572.</t>
  </si>
  <si>
    <t>UTQ17573.</t>
  </si>
  <si>
    <t>UTQ17574.</t>
  </si>
  <si>
    <t>UTQ17575.</t>
  </si>
  <si>
    <t>UTQ17576.</t>
  </si>
  <si>
    <t>UTQ17577.</t>
  </si>
  <si>
    <t>UTQ17578</t>
  </si>
  <si>
    <t>CAMARA TERMOGRAFICA</t>
  </si>
  <si>
    <t>E60</t>
  </si>
  <si>
    <t>UTQ17579.</t>
  </si>
  <si>
    <t>TERMOMETRO</t>
  </si>
  <si>
    <t>UTQ17580.</t>
  </si>
  <si>
    <t>POLIPASTO</t>
  </si>
  <si>
    <t>HCB20</t>
  </si>
  <si>
    <t>UTQ17581</t>
  </si>
  <si>
    <t>SISTEMA DE UN INTERFEROMETRO CON ESPECTROMETRO</t>
  </si>
  <si>
    <t>CON LASER MOD CCS200 Y LASER MOD R30989</t>
  </si>
  <si>
    <t>UTQ17582.</t>
  </si>
  <si>
    <t>ESPECTOFOTOMETRO</t>
  </si>
  <si>
    <t>XB10</t>
  </si>
  <si>
    <t>UTQ17583.</t>
  </si>
  <si>
    <t>MM420</t>
  </si>
  <si>
    <t>UTQ17584.</t>
  </si>
  <si>
    <t>UTQ17585.</t>
  </si>
  <si>
    <t>UTQ17586.</t>
  </si>
  <si>
    <t>UTQ17587.</t>
  </si>
  <si>
    <t>UTQ17588.</t>
  </si>
  <si>
    <t>ORGANIZADOR DE HERRAMIENTAS</t>
  </si>
  <si>
    <t>106.6X.48X.161</t>
  </si>
  <si>
    <t>UTQ17589.</t>
  </si>
  <si>
    <t>UTQ17590.</t>
  </si>
  <si>
    <t>JGO AUTOCLE 235 HERRAMIENTAS</t>
  </si>
  <si>
    <t>VER DCO ANEXO</t>
  </si>
  <si>
    <t>UTQ17591.</t>
  </si>
  <si>
    <t>CABEZAL</t>
  </si>
  <si>
    <t>2-1/2"</t>
  </si>
  <si>
    <t>UTQ17592.</t>
  </si>
  <si>
    <t>TORQUIMETRO</t>
  </si>
  <si>
    <t>UTQ17593.</t>
  </si>
  <si>
    <t>UTQ17594.</t>
  </si>
  <si>
    <t>PISTOLA NEUMATICA</t>
  </si>
  <si>
    <t>UTQ17595.</t>
  </si>
  <si>
    <t>JGO LAINAS</t>
  </si>
  <si>
    <t>UTQ17596.</t>
  </si>
  <si>
    <t>ELITEDESK 705G2</t>
  </si>
  <si>
    <t>UTQ17597.</t>
  </si>
  <si>
    <t>UTQ17598.</t>
  </si>
  <si>
    <t>UTQ17599.</t>
  </si>
  <si>
    <t>UTQ176</t>
  </si>
  <si>
    <t>UTQ17600.</t>
  </si>
  <si>
    <t>UTQ17601.</t>
  </si>
  <si>
    <t>UTQ17602.</t>
  </si>
  <si>
    <t>UTQ17603.</t>
  </si>
  <si>
    <t>UTQ17604.</t>
  </si>
  <si>
    <t>UTQ17605.</t>
  </si>
  <si>
    <t>UTQ17606.</t>
  </si>
  <si>
    <t>UTQ17607.</t>
  </si>
  <si>
    <t>UTQ17608.</t>
  </si>
  <si>
    <t>UTQ17609.</t>
  </si>
  <si>
    <t>UTQ17610.</t>
  </si>
  <si>
    <t>UTQ17611.</t>
  </si>
  <si>
    <t>UTQ17612.</t>
  </si>
  <si>
    <t>UTQ17613.</t>
  </si>
  <si>
    <t>UTQ17614.</t>
  </si>
  <si>
    <t>UTQ17615.</t>
  </si>
  <si>
    <t>UTQ17616.</t>
  </si>
  <si>
    <t>UTQ17617.</t>
  </si>
  <si>
    <t>UTQ17618.</t>
  </si>
  <si>
    <t>UTQ17619.</t>
  </si>
  <si>
    <t>UTQ17620.</t>
  </si>
  <si>
    <t>UTQ17621.</t>
  </si>
  <si>
    <t>UTQ17622.</t>
  </si>
  <si>
    <t>UTQ17623.</t>
  </si>
  <si>
    <t>UTQ17624.</t>
  </si>
  <si>
    <t>UTQ17625.</t>
  </si>
  <si>
    <t>UTQ17626.</t>
  </si>
  <si>
    <t>V241P</t>
  </si>
  <si>
    <t>UTQ17627.</t>
  </si>
  <si>
    <t>UTQ17628.</t>
  </si>
  <si>
    <t>UTQ17629.</t>
  </si>
  <si>
    <t>UTQ17630.</t>
  </si>
  <si>
    <t>UTQ17631.</t>
  </si>
  <si>
    <t>UTQ17632.</t>
  </si>
  <si>
    <t>UTQ17633.</t>
  </si>
  <si>
    <t>UTQ17634.</t>
  </si>
  <si>
    <t>UTQ17635.</t>
  </si>
  <si>
    <t>UTQ17636.</t>
  </si>
  <si>
    <t>UTQ17637.</t>
  </si>
  <si>
    <t>UTQ17638.</t>
  </si>
  <si>
    <t>UTQ17639.</t>
  </si>
  <si>
    <t>UTQ17640.</t>
  </si>
  <si>
    <t>UTQ17641.</t>
  </si>
  <si>
    <t>UTQ17642.</t>
  </si>
  <si>
    <t>UTQ17643.</t>
  </si>
  <si>
    <t>UTQ17644.</t>
  </si>
  <si>
    <t>UTQ17645.</t>
  </si>
  <si>
    <t>UTQ17646.</t>
  </si>
  <si>
    <t>UTQ17647.</t>
  </si>
  <si>
    <t>UTQ17648.</t>
  </si>
  <si>
    <t>UTQ17649.</t>
  </si>
  <si>
    <t>UTQ17651.</t>
  </si>
  <si>
    <t>UTQ17652.</t>
  </si>
  <si>
    <t>UTQ17653.</t>
  </si>
  <si>
    <t>UTQ17654.</t>
  </si>
  <si>
    <t>UTQ17655.</t>
  </si>
  <si>
    <t>UTQ17656.</t>
  </si>
  <si>
    <t>HMI</t>
  </si>
  <si>
    <t>KTP600</t>
  </si>
  <si>
    <t>UTQ17657.</t>
  </si>
  <si>
    <t>UTQ17658.</t>
  </si>
  <si>
    <t>KTP1000</t>
  </si>
  <si>
    <t>UTQ17659.</t>
  </si>
  <si>
    <t>UTQ17660.</t>
  </si>
  <si>
    <t>25 USUARIOS</t>
  </si>
  <si>
    <t>UTQ17661.</t>
  </si>
  <si>
    <t>UTQ17662.</t>
  </si>
  <si>
    <t>UTQ17663.</t>
  </si>
  <si>
    <t>UTQ17664.</t>
  </si>
  <si>
    <t>UTQ17665.</t>
  </si>
  <si>
    <t>UTQ17666.</t>
  </si>
  <si>
    <t>UTQ17667.</t>
  </si>
  <si>
    <t>UTQ17668</t>
  </si>
  <si>
    <t>SWITCH</t>
  </si>
  <si>
    <t>SG300-10</t>
  </si>
  <si>
    <t>UTQ17669</t>
  </si>
  <si>
    <t>SERVIDOR</t>
  </si>
  <si>
    <t>SCOPIA XT5000 C/CAMARA Y MICROFONO</t>
  </si>
  <si>
    <t>UTQ17670</t>
  </si>
  <si>
    <t>POWERLITE 1960</t>
  </si>
  <si>
    <t>UTQ17671</t>
  </si>
  <si>
    <t>SISTEMA DE SONIDO C/5 ALTAVOCES</t>
  </si>
  <si>
    <t>520</t>
  </si>
  <si>
    <t>UTQ17672</t>
  </si>
  <si>
    <t>UTQ17673</t>
  </si>
  <si>
    <t>UTQ17674</t>
  </si>
  <si>
    <t>UTQ17675</t>
  </si>
  <si>
    <t>UTQ17676</t>
  </si>
  <si>
    <t>UTQ17677</t>
  </si>
  <si>
    <t>SISTEMA DE SONIDO (5 ALTABOCES)</t>
  </si>
  <si>
    <t>UTQ17678</t>
  </si>
  <si>
    <t>SIMULADOR DE ENTRENAMIENTO EN SOLDADURA ELECTRICA</t>
  </si>
  <si>
    <t>SEABERY C/RUTEADOR 5 PTOS Y VER FACTURA</t>
  </si>
  <si>
    <t>UTQ17679</t>
  </si>
  <si>
    <t>TBS1052BEDU</t>
  </si>
  <si>
    <t>UTQ17680</t>
  </si>
  <si>
    <t>DC 970K 2</t>
  </si>
  <si>
    <t>UTQ17681</t>
  </si>
  <si>
    <t>L220</t>
  </si>
  <si>
    <t>UTQ17682</t>
  </si>
  <si>
    <t>POWERLITE S31+</t>
  </si>
  <si>
    <t>UTQ17683</t>
  </si>
  <si>
    <t>UTQ17684</t>
  </si>
  <si>
    <t>2500 F1</t>
  </si>
  <si>
    <t>UTQ17685</t>
  </si>
  <si>
    <t>POWERLITE S31+ C/CONTROL REMOTO</t>
  </si>
  <si>
    <t>UTQ17686</t>
  </si>
  <si>
    <t>UTQ17687</t>
  </si>
  <si>
    <t>AMPERIMETRO DE GANCHO</t>
  </si>
  <si>
    <t>374FC</t>
  </si>
  <si>
    <t>UTQ17689</t>
  </si>
  <si>
    <t>3458</t>
  </si>
  <si>
    <t>UTQ17690</t>
  </si>
  <si>
    <t>UTQ17691</t>
  </si>
  <si>
    <t>UTQ17693</t>
  </si>
  <si>
    <t>D:SWFSP5XNL</t>
  </si>
  <si>
    <t>UTQ17694</t>
  </si>
  <si>
    <t>D:SWFSH5XNL</t>
  </si>
  <si>
    <t>UTQ17696</t>
  </si>
  <si>
    <t>LASER DE DISTANCIA</t>
  </si>
  <si>
    <t>414D</t>
  </si>
  <si>
    <t>UTQ17697</t>
  </si>
  <si>
    <t>VARIADOR POWER FLEX</t>
  </si>
  <si>
    <t>22FB017N103</t>
  </si>
  <si>
    <t>UTQ17698</t>
  </si>
  <si>
    <t>GUARDAMOTOR CORRIENTE DE AJUSTE</t>
  </si>
  <si>
    <t>UTQ17699</t>
  </si>
  <si>
    <t>GABINETE</t>
  </si>
  <si>
    <t>.85X.1.80X.39 C/3 ENTREPAÑOS</t>
  </si>
  <si>
    <t>UTQ177</t>
  </si>
  <si>
    <t>UTQ17700</t>
  </si>
  <si>
    <t>3467</t>
  </si>
  <si>
    <t>UTQ17701</t>
  </si>
  <si>
    <t>UTQ17702</t>
  </si>
  <si>
    <t>UTQ17704</t>
  </si>
  <si>
    <t>AIRPORT TIME CAPSULA A1470</t>
  </si>
  <si>
    <t>UTQ17705</t>
  </si>
  <si>
    <t>MEDIDOR DE ENERGIA</t>
  </si>
  <si>
    <t>A9MEM3255</t>
  </si>
  <si>
    <t>UTQ17706</t>
  </si>
  <si>
    <t>UTQ17707</t>
  </si>
  <si>
    <t>UTQ17708</t>
  </si>
  <si>
    <t>CONVERTIDOR DE ENERGIA</t>
  </si>
  <si>
    <t>340</t>
  </si>
  <si>
    <t>UTQ17709</t>
  </si>
  <si>
    <t>MOTOR SINCRONO</t>
  </si>
  <si>
    <t>S1FK7</t>
  </si>
  <si>
    <t>UTQ17710</t>
  </si>
  <si>
    <t>UNIDAD CONTROL</t>
  </si>
  <si>
    <t>S110</t>
  </si>
  <si>
    <t>UTQ17711</t>
  </si>
  <si>
    <t>UTQ17712</t>
  </si>
  <si>
    <t>UTQ17713</t>
  </si>
  <si>
    <t>UNIDAD DE CONTROL</t>
  </si>
  <si>
    <t>UTQ17714</t>
  </si>
  <si>
    <t>EJECUTIVA</t>
  </si>
  <si>
    <t>UTQ17715</t>
  </si>
  <si>
    <t>TABLET</t>
  </si>
  <si>
    <t>GALAXY TAB E</t>
  </si>
  <si>
    <t>UTQ17716</t>
  </si>
  <si>
    <t>UTQ17717</t>
  </si>
  <si>
    <t>E2416H</t>
  </si>
  <si>
    <t>UTQ17718</t>
  </si>
  <si>
    <t>UTQ17719</t>
  </si>
  <si>
    <t>INSPIRION 14</t>
  </si>
  <si>
    <t>UTQ17720</t>
  </si>
  <si>
    <t>MINITAB 17</t>
  </si>
  <si>
    <t>UTQ17721</t>
  </si>
  <si>
    <t>NVIVO11 LICENCIA INDIVIDUAL</t>
  </si>
  <si>
    <t>UTQ17722</t>
  </si>
  <si>
    <t>M TSX 1D</t>
  </si>
  <si>
    <t>UTQ17723</t>
  </si>
  <si>
    <t>HIGH ENERGY PINHOLE</t>
  </si>
  <si>
    <t>910A</t>
  </si>
  <si>
    <t>UTQ17724</t>
  </si>
  <si>
    <t>GENERADOR DE COORIENTE</t>
  </si>
  <si>
    <t>GCE800</t>
  </si>
  <si>
    <t>UTQ17725</t>
  </si>
  <si>
    <t>SURE COLOR P800</t>
  </si>
  <si>
    <t>UTQ17726</t>
  </si>
  <si>
    <t>INSPIRION 13 7000 SERIES MOD 7348</t>
  </si>
  <si>
    <t>UTQ17727</t>
  </si>
  <si>
    <t>INSPIRION 13 SERIES 7000</t>
  </si>
  <si>
    <t>UTQ17728</t>
  </si>
  <si>
    <t>UTQ17729</t>
  </si>
  <si>
    <t>INSPIRION XPS13</t>
  </si>
  <si>
    <t>UTQ17730</t>
  </si>
  <si>
    <t>L375</t>
  </si>
  <si>
    <t>UTQ17731</t>
  </si>
  <si>
    <t>6S SPACEGRAY 64GB</t>
  </si>
  <si>
    <t>UTQ17732</t>
  </si>
  <si>
    <t>UTQ17733</t>
  </si>
  <si>
    <t>RECEPTOR 4A GENERACION</t>
  </si>
  <si>
    <t>UTQ17734</t>
  </si>
  <si>
    <t>SKU 24504</t>
  </si>
  <si>
    <t>UTQ17735</t>
  </si>
  <si>
    <t>PERFORADORA</t>
  </si>
  <si>
    <t>UTQ17737</t>
  </si>
  <si>
    <t>INSPIRION 15 5559</t>
  </si>
  <si>
    <t>UTQ17739</t>
  </si>
  <si>
    <t>M604</t>
  </si>
  <si>
    <t>UTQ17740</t>
  </si>
  <si>
    <t>M506DN</t>
  </si>
  <si>
    <t>UTQ17742</t>
  </si>
  <si>
    <t>UTQ17744</t>
  </si>
  <si>
    <t>MICROSCOPIO</t>
  </si>
  <si>
    <t>DM750M</t>
  </si>
  <si>
    <t>UTQ17746</t>
  </si>
  <si>
    <t>EQ. PARA PINTAR</t>
  </si>
  <si>
    <t>UTQ17747</t>
  </si>
  <si>
    <t>SISTEMA DE FISISORCION C/DEGASIFICADOR Y VACUUM</t>
  </si>
  <si>
    <t>GEMINI VII</t>
  </si>
  <si>
    <t>UTQ17748</t>
  </si>
  <si>
    <t>VX2640GMI62</t>
  </si>
  <si>
    <t>UTQ17749</t>
  </si>
  <si>
    <t>PANEL</t>
  </si>
  <si>
    <t>6AV66470AD113AX0</t>
  </si>
  <si>
    <t>UTQ17750</t>
  </si>
  <si>
    <t>UTQ17752</t>
  </si>
  <si>
    <t>1670A</t>
  </si>
  <si>
    <t>UTQ17753</t>
  </si>
  <si>
    <t>UTQ17754</t>
  </si>
  <si>
    <t>1240930000</t>
  </si>
  <si>
    <t>UTQ17755</t>
  </si>
  <si>
    <t>UTQ17756</t>
  </si>
  <si>
    <t>REPETIDOR PARA VISTA 48</t>
  </si>
  <si>
    <t>UTQ178</t>
  </si>
  <si>
    <t>SILLON TELA COLOR VERDE EJECUTIVO</t>
  </si>
  <si>
    <t>TELA COLOR VERDE EJECUTIVO</t>
  </si>
  <si>
    <t>UTQ17835</t>
  </si>
  <si>
    <t>BAÑO ULTRASONICO</t>
  </si>
  <si>
    <t>8892</t>
  </si>
  <si>
    <t>UTQ17836</t>
  </si>
  <si>
    <t>POTENCIOMETRO DE SOBREMESA PH/CE</t>
  </si>
  <si>
    <t>UTQ17840</t>
  </si>
  <si>
    <t>ETIQUETADORA</t>
  </si>
  <si>
    <t>BMP21</t>
  </si>
  <si>
    <t>UTQ17841</t>
  </si>
  <si>
    <t>CAMARA PARA MICROSCOPIO</t>
  </si>
  <si>
    <t>UTQ17842</t>
  </si>
  <si>
    <t>UTQ17843</t>
  </si>
  <si>
    <t>UTQ17844</t>
  </si>
  <si>
    <t>UTQ17845</t>
  </si>
  <si>
    <t>TBS1052B EDU</t>
  </si>
  <si>
    <t>UTQ179</t>
  </si>
  <si>
    <t>UTQ17911</t>
  </si>
  <si>
    <t>PROBADOR DE TEMPERATURA</t>
  </si>
  <si>
    <t>88H4051 (80PK22)</t>
  </si>
  <si>
    <t>UTQ17912</t>
  </si>
  <si>
    <t>UTQ17913</t>
  </si>
  <si>
    <t>UTQ17914</t>
  </si>
  <si>
    <t>UTQ17915</t>
  </si>
  <si>
    <t>LTE DESIRE 10</t>
  </si>
  <si>
    <t>UTQ17916</t>
  </si>
  <si>
    <t>DISPENSADOR DE AGUA DE PISO</t>
  </si>
  <si>
    <t>601130</t>
  </si>
  <si>
    <t>UTQ17917</t>
  </si>
  <si>
    <t>BUSINESS &amp; SOFTWARE ENGINEERING</t>
  </si>
  <si>
    <t>UTQ17918</t>
  </si>
  <si>
    <t>UTQ17919</t>
  </si>
  <si>
    <t>STEP 7 PROFESIONAL</t>
  </si>
  <si>
    <t>UTQ17920</t>
  </si>
  <si>
    <t>PANTALLA SMART TV</t>
  </si>
  <si>
    <t>UTQ17921</t>
  </si>
  <si>
    <t>PERFORADORA 3 ORIFICIOS P/150JHS</t>
  </si>
  <si>
    <t>UTQ17922</t>
  </si>
  <si>
    <t>AUTOMOVIL VENTO COMFORTLINE</t>
  </si>
  <si>
    <t>2017</t>
  </si>
  <si>
    <t>UTQ17923</t>
  </si>
  <si>
    <t>UTQ17929</t>
  </si>
  <si>
    <t>UTQ17930</t>
  </si>
  <si>
    <t>IN122A</t>
  </si>
  <si>
    <t>UTQ17931</t>
  </si>
  <si>
    <t>UTQ17932</t>
  </si>
  <si>
    <t>UTQ17933</t>
  </si>
  <si>
    <t>UTQ17934</t>
  </si>
  <si>
    <t>UTQ17935</t>
  </si>
  <si>
    <t>UTQ17936</t>
  </si>
  <si>
    <t>TV</t>
  </si>
  <si>
    <t>65LF6350</t>
  </si>
  <si>
    <t>UTQ17937</t>
  </si>
  <si>
    <t>UTQ17938</t>
  </si>
  <si>
    <t>UTQ17939</t>
  </si>
  <si>
    <t>UTQ17940</t>
  </si>
  <si>
    <t>UTQ17942</t>
  </si>
  <si>
    <t>BASCULA</t>
  </si>
  <si>
    <t>UTQ17943</t>
  </si>
  <si>
    <t>CENTRO DE TORNEADO</t>
  </si>
  <si>
    <t>HC30</t>
  </si>
  <si>
    <t>UTQ17947</t>
  </si>
  <si>
    <t>UTQ17949</t>
  </si>
  <si>
    <t>UTQ18</t>
  </si>
  <si>
    <t>UTQ180</t>
  </si>
  <si>
    <t>UTQ181</t>
  </si>
  <si>
    <t>UTQ182</t>
  </si>
  <si>
    <t>UTQ183</t>
  </si>
  <si>
    <t>UTQ184</t>
  </si>
  <si>
    <t>UTQ1848</t>
  </si>
  <si>
    <t>PIZARRON BLANCO 120 X 240</t>
  </si>
  <si>
    <t>BLANCO 120 X 240</t>
  </si>
  <si>
    <t>UTQ1849</t>
  </si>
  <si>
    <t>ESTANTERIA 7 ENTREPA¥AOS .835X.60</t>
  </si>
  <si>
    <t>7 ENTREPA¥AOS .835X.60</t>
  </si>
  <si>
    <t>UTQ185</t>
  </si>
  <si>
    <t>UTQ186</t>
  </si>
  <si>
    <t>UTQ187</t>
  </si>
  <si>
    <t>UTQ188</t>
  </si>
  <si>
    <t>UTQ189</t>
  </si>
  <si>
    <t>UTQ190</t>
  </si>
  <si>
    <t>UTQ1900</t>
  </si>
  <si>
    <t>PANTALLA COLGANTE DATA LITE 2.13X2.13MTS</t>
  </si>
  <si>
    <t>DATA LITE 2.13X2.13MTS</t>
  </si>
  <si>
    <t>UTQ191</t>
  </si>
  <si>
    <t>MESA MADERA CON 4 BANCOS CHICOS</t>
  </si>
  <si>
    <t>MADERA CON 4 BANCOS CHICOS</t>
  </si>
  <si>
    <t>UTQ192</t>
  </si>
  <si>
    <t>MESA MESA DE TRABAJO 1.20X.60 MT. ESTRUC. LAMINA C/RODAJAS</t>
  </si>
  <si>
    <t>MESA DE TRABAJO 1.20X.60</t>
  </si>
  <si>
    <t>UTQ193</t>
  </si>
  <si>
    <t>UTQ194</t>
  </si>
  <si>
    <t>CAÑON INFOCUS LP 755</t>
  </si>
  <si>
    <t>INFOCUS LP 755</t>
  </si>
  <si>
    <t>UTQ195</t>
  </si>
  <si>
    <t>MESA MADERA EN FORMA DE " U "</t>
  </si>
  <si>
    <t>MADERA EN FORMA DE " U "</t>
  </si>
  <si>
    <t>UTQ196</t>
  </si>
  <si>
    <t>UTQ1978</t>
  </si>
  <si>
    <t>UTQ198</t>
  </si>
  <si>
    <t>UTQ199</t>
  </si>
  <si>
    <t>UTQ1999</t>
  </si>
  <si>
    <t>UTQ2</t>
  </si>
  <si>
    <t>MESA CENTRO MESA REMPE S 308 N</t>
  </si>
  <si>
    <t>CENTRO MESA REMPE S 308 N</t>
  </si>
  <si>
    <t>UTQ200</t>
  </si>
  <si>
    <t>UTQ2000</t>
  </si>
  <si>
    <t>UTQ2001</t>
  </si>
  <si>
    <t>UTQ2004</t>
  </si>
  <si>
    <t>NO BREAK SOLA BASIC MICRO SR 1000</t>
  </si>
  <si>
    <t>SOLA BASIC MICRO SR 1000</t>
  </si>
  <si>
    <t>UTQ2005</t>
  </si>
  <si>
    <t>UTQ2006</t>
  </si>
  <si>
    <t>IMPRESORA HEWLETT PACKARD LASERJET 2410</t>
  </si>
  <si>
    <t>HEWLETT PACKARD LASERJET 2410</t>
  </si>
  <si>
    <t>UTQ2009</t>
  </si>
  <si>
    <t>UTQ201</t>
  </si>
  <si>
    <t>LIBRERO ALTO, 5 NIVELES DE ENTREPA¥OS COLOR MADERA</t>
  </si>
  <si>
    <t>ALTO, 5 NIVELES DE ENTREPA¥OS</t>
  </si>
  <si>
    <t>UTQ2010</t>
  </si>
  <si>
    <t>GRABADORA SONY CFD-F15CP</t>
  </si>
  <si>
    <t>SONY CFD-F15CP</t>
  </si>
  <si>
    <t>UTQ2017</t>
  </si>
  <si>
    <t>UTQ2019</t>
  </si>
  <si>
    <t>UTQ202</t>
  </si>
  <si>
    <t>TELEVISION ZENITH SIN MODELO</t>
  </si>
  <si>
    <t>ZENITH SIN MODELO</t>
  </si>
  <si>
    <t>UTQ2020</t>
  </si>
  <si>
    <t>UTQ2021</t>
  </si>
  <si>
    <t>UTQ2022</t>
  </si>
  <si>
    <t>UTQ2023</t>
  </si>
  <si>
    <t>UTQ2024</t>
  </si>
  <si>
    <t>UTQ2026</t>
  </si>
  <si>
    <t>GRABADORA SONY CFD-F17CP</t>
  </si>
  <si>
    <t>SONY CFD-F17CP</t>
  </si>
  <si>
    <t>UTQ2027</t>
  </si>
  <si>
    <t>UTQ2028</t>
  </si>
  <si>
    <t>UTQ203</t>
  </si>
  <si>
    <t>UTQ2048</t>
  </si>
  <si>
    <t>UTQ2051</t>
  </si>
  <si>
    <t>UTQ2057</t>
  </si>
  <si>
    <t>NO BREAK COMPLET PC 600</t>
  </si>
  <si>
    <t>COMPLET PC 600</t>
  </si>
  <si>
    <t>UTQ2062</t>
  </si>
  <si>
    <t>UTQ2064</t>
  </si>
  <si>
    <t>UTQ2065</t>
  </si>
  <si>
    <t>UTQ2068</t>
  </si>
  <si>
    <t>DVD PHILCO SIN MODELO</t>
  </si>
  <si>
    <t>PHILCO SIN MODELO</t>
  </si>
  <si>
    <t>UTQ207</t>
  </si>
  <si>
    <t>ESCRITORIO METALICO P / IZQUIERDO</t>
  </si>
  <si>
    <t>METALICO P / IZQUIERDO</t>
  </si>
  <si>
    <t>UTQ2071</t>
  </si>
  <si>
    <t>UTQ2072</t>
  </si>
  <si>
    <t>PARA TELEVISION</t>
  </si>
  <si>
    <t>UTQ2073</t>
  </si>
  <si>
    <t>VIDEOCASSETTERA PANASONIC SIN MODELO</t>
  </si>
  <si>
    <t>UTQ2076</t>
  </si>
  <si>
    <t>UTQ2078</t>
  </si>
  <si>
    <t>NO BREAK TRIPP LITE SIN MODELO</t>
  </si>
  <si>
    <t>TRIPP LITE SIN MODELO</t>
  </si>
  <si>
    <t>UTQ208</t>
  </si>
  <si>
    <t>UTQ2084</t>
  </si>
  <si>
    <t>UTQ2085</t>
  </si>
  <si>
    <t>MODULAR SONY SIN MODELO</t>
  </si>
  <si>
    <t>UTQ2086</t>
  </si>
  <si>
    <t>UTQ209</t>
  </si>
  <si>
    <t>UTQ2091</t>
  </si>
  <si>
    <t>A COLOR 3570</t>
  </si>
  <si>
    <t>UTQ2092</t>
  </si>
  <si>
    <t>UTQ2095</t>
  </si>
  <si>
    <t>UTQ2096</t>
  </si>
  <si>
    <t>UTQ2098</t>
  </si>
  <si>
    <t>UTQ210</t>
  </si>
  <si>
    <t>UTQ2103</t>
  </si>
  <si>
    <t>UTQ2105</t>
  </si>
  <si>
    <t>UTQ2106</t>
  </si>
  <si>
    <t>UTQ2107</t>
  </si>
  <si>
    <t>UTQ2108</t>
  </si>
  <si>
    <t>SOPORTE METALICO P/ T.V.</t>
  </si>
  <si>
    <t>METALICO P/ T.V.</t>
  </si>
  <si>
    <t>UTQ2109</t>
  </si>
  <si>
    <t>UTQ211</t>
  </si>
  <si>
    <t>TELEVISION TOSHIBA SIN MODELO</t>
  </si>
  <si>
    <t>TOSHIBA SIN MODELO</t>
  </si>
  <si>
    <t>UTQ2110</t>
  </si>
  <si>
    <t>CAJON MADERA</t>
  </si>
  <si>
    <t>MADERA</t>
  </si>
  <si>
    <t>UTQ2111</t>
  </si>
  <si>
    <t>NO BREAK PCM POWER COM KIN-2200 AP</t>
  </si>
  <si>
    <t>PCM POWER COM KIN-2200 AP</t>
  </si>
  <si>
    <t>UTQ2112</t>
  </si>
  <si>
    <t>UTQ2113</t>
  </si>
  <si>
    <t>UTQ2114</t>
  </si>
  <si>
    <t>UTQ2115</t>
  </si>
  <si>
    <t>UTQ2116</t>
  </si>
  <si>
    <t>UTQ2117</t>
  </si>
  <si>
    <t>UTQ212</t>
  </si>
  <si>
    <t>UTQ2120</t>
  </si>
  <si>
    <t>UTQ2121</t>
  </si>
  <si>
    <t>UTQ2122</t>
  </si>
  <si>
    <t>UTQ2123</t>
  </si>
  <si>
    <t>UTQ2124</t>
  </si>
  <si>
    <t>UTQ2125</t>
  </si>
  <si>
    <t>UTQ2126</t>
  </si>
  <si>
    <t>UTQ2127</t>
  </si>
  <si>
    <t>UTQ2128</t>
  </si>
  <si>
    <t>UTQ2129</t>
  </si>
  <si>
    <t>UTQ213</t>
  </si>
  <si>
    <t>UTQ2130</t>
  </si>
  <si>
    <t>UTQ2131</t>
  </si>
  <si>
    <t>UTQ2132</t>
  </si>
  <si>
    <t>UTQ2133</t>
  </si>
  <si>
    <t>UTQ2134</t>
  </si>
  <si>
    <t>UTQ2135</t>
  </si>
  <si>
    <t>UTQ2136</t>
  </si>
  <si>
    <t>UTQ2137</t>
  </si>
  <si>
    <t>UTQ2138</t>
  </si>
  <si>
    <t>UTQ2139</t>
  </si>
  <si>
    <t>UTQ214</t>
  </si>
  <si>
    <t>GRABADORA SAMSUNG SIN MODELO</t>
  </si>
  <si>
    <t>SAMSUNG SIN MODELO</t>
  </si>
  <si>
    <t>UTQ2145</t>
  </si>
  <si>
    <t>UTQ2146</t>
  </si>
  <si>
    <t>UTQ216</t>
  </si>
  <si>
    <t>UTQ2166</t>
  </si>
  <si>
    <t>UTQ2167</t>
  </si>
  <si>
    <t>UTQ2169</t>
  </si>
  <si>
    <t>UTQ217</t>
  </si>
  <si>
    <t>UTQ2170</t>
  </si>
  <si>
    <t>UTQ2171</t>
  </si>
  <si>
    <t>UTQ2172</t>
  </si>
  <si>
    <t>UTQ2173</t>
  </si>
  <si>
    <t>UTQ2174</t>
  </si>
  <si>
    <t>UTQ2175</t>
  </si>
  <si>
    <t>IMPRESORA HEWLETT PACKARD LASERJET P3005</t>
  </si>
  <si>
    <t>HEWLETT PACKARD LASERJET P3005</t>
  </si>
  <si>
    <t>UTQ2176</t>
  </si>
  <si>
    <t>UTQ2177</t>
  </si>
  <si>
    <t>UTQ2178</t>
  </si>
  <si>
    <t>UTQ218</t>
  </si>
  <si>
    <t>UTQ2181</t>
  </si>
  <si>
    <t>UTQ2182</t>
  </si>
  <si>
    <t>UTQ2183</t>
  </si>
  <si>
    <t>UTQ2184</t>
  </si>
  <si>
    <t>IMITACION PIEL EJECUTIVO</t>
  </si>
  <si>
    <t>UTQ2185</t>
  </si>
  <si>
    <t>UTQ2186</t>
  </si>
  <si>
    <t>UTQ2187</t>
  </si>
  <si>
    <t>SWITCH 3 COM 5 PTOS</t>
  </si>
  <si>
    <t>3 COM 5 PTOS</t>
  </si>
  <si>
    <t>UTQ2188</t>
  </si>
  <si>
    <t>UTQ2189</t>
  </si>
  <si>
    <t>MULTICONTACTO</t>
  </si>
  <si>
    <t>HELLERMANTYTON BARRA P/RACK 10 CONTACTOS</t>
  </si>
  <si>
    <t>UTQ219</t>
  </si>
  <si>
    <t>UTQ2190</t>
  </si>
  <si>
    <t>UTQ2191</t>
  </si>
  <si>
    <t>UTQ2192</t>
  </si>
  <si>
    <t>KIT HERRAMIENTA Y MAQ HERRAMIENTA DE EVALUACIãN XP60-GSM/GPRS C/1 ESTACION BA</t>
  </si>
  <si>
    <t>DE EVALUACIãN XP60-GSM/GPRS</t>
  </si>
  <si>
    <t>UTQ2193</t>
  </si>
  <si>
    <t>UTQ2194</t>
  </si>
  <si>
    <t>PEDESTALES DE ESCRITORI METALICO SIN MODELO</t>
  </si>
  <si>
    <t>UTQ2195</t>
  </si>
  <si>
    <t>UTQ2196</t>
  </si>
  <si>
    <t>PEDETAL DE ESCRITORIO</t>
  </si>
  <si>
    <t>UTQ2197</t>
  </si>
  <si>
    <t>MULTI QUICK CHECK TS031A</t>
  </si>
  <si>
    <t>UTQ2198</t>
  </si>
  <si>
    <t>UTQ2199</t>
  </si>
  <si>
    <t>MODULO PARA COMPUTADORA MADERA</t>
  </si>
  <si>
    <t>PARA COMPUTADORA MADERA</t>
  </si>
  <si>
    <t>UTQ22</t>
  </si>
  <si>
    <t>UTQ220</t>
  </si>
  <si>
    <t>UTQ2200</t>
  </si>
  <si>
    <t>UTQ2201</t>
  </si>
  <si>
    <t>UTQ2202</t>
  </si>
  <si>
    <t>UTQ2203</t>
  </si>
  <si>
    <t>UTQ2204</t>
  </si>
  <si>
    <t>UTQ2206</t>
  </si>
  <si>
    <t>UTQ2207</t>
  </si>
  <si>
    <t>VITRINA CORCHO 150X120 C/CERRADURA T384</t>
  </si>
  <si>
    <t>CORCHO 150X120 C/CERRADURA T384</t>
  </si>
  <si>
    <t>UTQ2209</t>
  </si>
  <si>
    <t>UTQ2213</t>
  </si>
  <si>
    <t>REGULADOR MULTIREG PLUS MULTIREG PLUS</t>
  </si>
  <si>
    <t>MULTIREG PLUS MULTIREG PLUS</t>
  </si>
  <si>
    <t>UTQ2215</t>
  </si>
  <si>
    <t>UTQ2216</t>
  </si>
  <si>
    <t>UTQ2217</t>
  </si>
  <si>
    <t>UTQ222</t>
  </si>
  <si>
    <t>UTQ2220</t>
  </si>
  <si>
    <t>MICRO SR 480</t>
  </si>
  <si>
    <t>UTQ2221</t>
  </si>
  <si>
    <t>SOFTWARE Y LICENCIAS SISTEMA HUM&amp;SELECT VERSIàN FULL TEMPO ILIMITADO</t>
  </si>
  <si>
    <t>SISTEMA HUM&amp;SELECT VERSIàN FULL TEMPO</t>
  </si>
  <si>
    <t>UTQ2222</t>
  </si>
  <si>
    <t>ARCHIVERO</t>
  </si>
  <si>
    <t>MADERA 2 GAVETAS</t>
  </si>
  <si>
    <t>UTQ2224</t>
  </si>
  <si>
    <t>UTQ2225</t>
  </si>
  <si>
    <t>UTQ2226</t>
  </si>
  <si>
    <t>UTQ223</t>
  </si>
  <si>
    <t>UTQ2231</t>
  </si>
  <si>
    <t>UTQ2232</t>
  </si>
  <si>
    <t>ARCHIVERO 4 GAVETAS COLOR NOGAL</t>
  </si>
  <si>
    <t>4 GAVETAS COLOR NOGAL</t>
  </si>
  <si>
    <t>UTQ2233</t>
  </si>
  <si>
    <t>UTQ2234</t>
  </si>
  <si>
    <t>UTQ2235</t>
  </si>
  <si>
    <t>UTQ2238</t>
  </si>
  <si>
    <t>UTQ2240</t>
  </si>
  <si>
    <t>UTQ2243</t>
  </si>
  <si>
    <t>UTQ2247</t>
  </si>
  <si>
    <t>UTQ2248</t>
  </si>
  <si>
    <t>UTQ2249</t>
  </si>
  <si>
    <t>UTQ225</t>
  </si>
  <si>
    <t>UTQ2250</t>
  </si>
  <si>
    <t>ENMICADORA GBC SIN MODELO</t>
  </si>
  <si>
    <t>GBC SIN MODELO</t>
  </si>
  <si>
    <t>UTQ2252</t>
  </si>
  <si>
    <t>UTQ2253</t>
  </si>
  <si>
    <t>UTQ2254</t>
  </si>
  <si>
    <t>NOTE BOOK DELL INSPIRON 9400 CORE DUO 1.66GHZ WINDOWS XP 60GB</t>
  </si>
  <si>
    <t>DELL INSPIRON 9400 CORE DUO</t>
  </si>
  <si>
    <t>UTQ2256</t>
  </si>
  <si>
    <t>CARRITO PORTA PROYECTOR 3 NIVELES</t>
  </si>
  <si>
    <t>PORTA PROYECTOR 3 NIVELES</t>
  </si>
  <si>
    <t>UTQ226</t>
  </si>
  <si>
    <t>UTQ2263</t>
  </si>
  <si>
    <t>UTQ2264</t>
  </si>
  <si>
    <t>UTQ2265</t>
  </si>
  <si>
    <t>UTQ2266</t>
  </si>
  <si>
    <t>UTQ2267</t>
  </si>
  <si>
    <t>UTQ2268</t>
  </si>
  <si>
    <t>UTQ2269</t>
  </si>
  <si>
    <t>UTQ2270</t>
  </si>
  <si>
    <t>UTQ2271</t>
  </si>
  <si>
    <t>UTQ2272</t>
  </si>
  <si>
    <t>MAQUINA DE ESCRIBIR OLYMPIA MECANICA</t>
  </si>
  <si>
    <t>OLYMPIA MECANICA</t>
  </si>
  <si>
    <t>UTQ2274</t>
  </si>
  <si>
    <t>SILLA TELA FIJA COLOR AZUL CLARO</t>
  </si>
  <si>
    <t>TELA FIJA COLOR AZUL CLARO</t>
  </si>
  <si>
    <t>UTQ2275</t>
  </si>
  <si>
    <t>UTQ2276</t>
  </si>
  <si>
    <t>UTQ2277</t>
  </si>
  <si>
    <t>SILLA TELA EJECUTIVA AZUL CLARO C/RUEDAS</t>
  </si>
  <si>
    <t>TELA EJECUTIVA AZUL CLARO</t>
  </si>
  <si>
    <t>UTQ2278</t>
  </si>
  <si>
    <t>UTQ2279</t>
  </si>
  <si>
    <t>UTQ228</t>
  </si>
  <si>
    <t>UTQ2280</t>
  </si>
  <si>
    <t>GRABADORA REPORTERA SONY M-455</t>
  </si>
  <si>
    <t>SONY M-455</t>
  </si>
  <si>
    <t>UTQ2281</t>
  </si>
  <si>
    <t>FOLIADOR REXEL UN-22</t>
  </si>
  <si>
    <t>REXEL UN-22</t>
  </si>
  <si>
    <t>UTQ2282</t>
  </si>
  <si>
    <t>CALCULADORA CASIO CIENTIF GRAFIC DE COLOR</t>
  </si>
  <si>
    <t>CASIO CIENTIF GRAFIC DE COLOR</t>
  </si>
  <si>
    <t>UTQ2283</t>
  </si>
  <si>
    <t>UTQ2285</t>
  </si>
  <si>
    <t>ORGANIZADOR ELECTRONICO PALMS M 515</t>
  </si>
  <si>
    <t>PALMS M 515</t>
  </si>
  <si>
    <t>UTQ2288</t>
  </si>
  <si>
    <t>PORTABLE KEYBOARD PORTABLE KEYBOARD PALMS</t>
  </si>
  <si>
    <t>PORTABLE KEYBOARD PALMS</t>
  </si>
  <si>
    <t>UTQ2289</t>
  </si>
  <si>
    <t>MEMORIA MEMORIA USB 256 MB MAMUSB256</t>
  </si>
  <si>
    <t>MEMORIA USB 256 MB MAMUSB256</t>
  </si>
  <si>
    <t>UTQ2290</t>
  </si>
  <si>
    <t>CHAROLA P/IMPRESORA HEWLETT PACKARD 4300N</t>
  </si>
  <si>
    <t>HEWLETT PACKARD 4300N</t>
  </si>
  <si>
    <t>UTQ2291</t>
  </si>
  <si>
    <t>LATERAL DRECHA P/ESCRITORIO 1.20X.45X.67MTS CHAPA DE ENCINO</t>
  </si>
  <si>
    <t>DRECHA P/ESCRITORIO</t>
  </si>
  <si>
    <t>UTQ2293</t>
  </si>
  <si>
    <t>CONJUNTO DE ESCRITORIO 1.50X80X75 2 GAVETAS CHAPA DE ENCINO MATE</t>
  </si>
  <si>
    <t>1.50X80X75 2 GAVETAS</t>
  </si>
  <si>
    <t>UTQ2294</t>
  </si>
  <si>
    <t>UTQ2295</t>
  </si>
  <si>
    <t>PERFORADORA KW953</t>
  </si>
  <si>
    <t>KW953</t>
  </si>
  <si>
    <t>UTQ2296</t>
  </si>
  <si>
    <t>PERFORADORA GBC MINI WIRE 130</t>
  </si>
  <si>
    <t>GBC MINI WIRE 130</t>
  </si>
  <si>
    <t>UTQ2297</t>
  </si>
  <si>
    <t>UTQ23</t>
  </si>
  <si>
    <t>UTQ232</t>
  </si>
  <si>
    <t>SILLA SECRETARIAL ERGONOMICA A</t>
  </si>
  <si>
    <t>SECRETARIAL ERGONOMICA A</t>
  </si>
  <si>
    <t>UTQ233</t>
  </si>
  <si>
    <t>UTQ234</t>
  </si>
  <si>
    <t>ARCHIVERO METALICO 2 GAVETAS</t>
  </si>
  <si>
    <t>METALICO 2 GAVETAS</t>
  </si>
  <si>
    <t>UTQ235</t>
  </si>
  <si>
    <t>UTQ236</t>
  </si>
  <si>
    <t>CPU COMPAQ DESKPRO</t>
  </si>
  <si>
    <t>COMPAQ DESKPRO</t>
  </si>
  <si>
    <t>UTQ239</t>
  </si>
  <si>
    <t>UTQ24</t>
  </si>
  <si>
    <t>UTQ240</t>
  </si>
  <si>
    <t>UTQ241</t>
  </si>
  <si>
    <t>UTQ242</t>
  </si>
  <si>
    <t>UTQ244</t>
  </si>
  <si>
    <t>UTQ245</t>
  </si>
  <si>
    <t>UTQ246</t>
  </si>
  <si>
    <t>UTQ247</t>
  </si>
  <si>
    <t>UTQ2481</t>
  </si>
  <si>
    <t>UTQ2483</t>
  </si>
  <si>
    <t>ESTANTERIA 7 ENTREPA¥OS 1.00X.60</t>
  </si>
  <si>
    <t>7 ENTREPA¥OS 1.00X.60</t>
  </si>
  <si>
    <t>UTQ2484</t>
  </si>
  <si>
    <t>UTQ2485</t>
  </si>
  <si>
    <t>UTQ2486</t>
  </si>
  <si>
    <t>UTQ2487</t>
  </si>
  <si>
    <t>ESCRITORIO 1.52 X .75 X .75 COLOR ARENA CONCUBIERTA NOGAL</t>
  </si>
  <si>
    <t>1.52 X .75 X .75 COLOR ARENA</t>
  </si>
  <si>
    <t>UTQ2490</t>
  </si>
  <si>
    <t>UTQ2491</t>
  </si>
  <si>
    <t>UTQ2492</t>
  </si>
  <si>
    <t>UTQ2494</t>
  </si>
  <si>
    <t>UTQ2495</t>
  </si>
  <si>
    <t>UTQ2496</t>
  </si>
  <si>
    <t>UTQ25</t>
  </si>
  <si>
    <t>UTQ2572</t>
  </si>
  <si>
    <t>UTQ2573</t>
  </si>
  <si>
    <t>UTQ2575</t>
  </si>
  <si>
    <t>UTQ2576</t>
  </si>
  <si>
    <t>UTQ2577</t>
  </si>
  <si>
    <t>UTQ2578</t>
  </si>
  <si>
    <t>UTQ2579</t>
  </si>
  <si>
    <t>UTQ258</t>
  </si>
  <si>
    <t>UTQ2582</t>
  </si>
  <si>
    <t>UTQ2583</t>
  </si>
  <si>
    <t>UTQ2584</t>
  </si>
  <si>
    <t>UTQ2585</t>
  </si>
  <si>
    <t>UTQ259</t>
  </si>
  <si>
    <t>SILLA SECRETARIAL ERGONOMICA NEGRA C/RI¥ONERA</t>
  </si>
  <si>
    <t>SECRETARIAL ERGONOMICA NEGRA</t>
  </si>
  <si>
    <t>UTQ2593</t>
  </si>
  <si>
    <t>UTQ26</t>
  </si>
  <si>
    <t>NO BREAK TRIPP LITE OMNI PRO 450</t>
  </si>
  <si>
    <t>TRIPP LITE OMNI PRO 450</t>
  </si>
  <si>
    <t>UTQ261</t>
  </si>
  <si>
    <t>UTQ2615</t>
  </si>
  <si>
    <t>UTQ2619</t>
  </si>
  <si>
    <t>UTQ2620</t>
  </si>
  <si>
    <t>UTQ2621</t>
  </si>
  <si>
    <t>UTQ2622</t>
  </si>
  <si>
    <t>UTQ2623</t>
  </si>
  <si>
    <t>UTQ2624</t>
  </si>
  <si>
    <t>UTQ2625</t>
  </si>
  <si>
    <t>UTQ2626</t>
  </si>
  <si>
    <t>UTQ2627</t>
  </si>
  <si>
    <t>UTQ2629</t>
  </si>
  <si>
    <t>LAP TOP HEWLLET PACKARD NX7400 RC483LA CORE DUO 1.66 512MB</t>
  </si>
  <si>
    <t>HEWLLET PACKARD NX7400 RC483LA CORE</t>
  </si>
  <si>
    <t>UTQ264</t>
  </si>
  <si>
    <t>UTQ2645</t>
  </si>
  <si>
    <t>UTQ2646</t>
  </si>
  <si>
    <t>UTQ2647</t>
  </si>
  <si>
    <t>UTQ2648</t>
  </si>
  <si>
    <t>UTQ2649</t>
  </si>
  <si>
    <t>UTQ265</t>
  </si>
  <si>
    <t>UTQ2650</t>
  </si>
  <si>
    <t>UTQ2651</t>
  </si>
  <si>
    <t>UTQ2652</t>
  </si>
  <si>
    <t>UTQ2653</t>
  </si>
  <si>
    <t>UTQ2654</t>
  </si>
  <si>
    <t>UTQ2655</t>
  </si>
  <si>
    <t>UTQ2656</t>
  </si>
  <si>
    <t>UTQ2657</t>
  </si>
  <si>
    <t>UTQ2658</t>
  </si>
  <si>
    <t>UTQ266</t>
  </si>
  <si>
    <t>UTQ2667</t>
  </si>
  <si>
    <t>UTQ269</t>
  </si>
  <si>
    <t>UTQ2697</t>
  </si>
  <si>
    <t>UTQ2698</t>
  </si>
  <si>
    <t>UTQ2699</t>
  </si>
  <si>
    <t>UTQ27</t>
  </si>
  <si>
    <t>UTQ270</t>
  </si>
  <si>
    <t>UTQ2704</t>
  </si>
  <si>
    <t>UTQ2705</t>
  </si>
  <si>
    <t>GRABADORA LG SIN MODELO</t>
  </si>
  <si>
    <t>LG SIN MODELO</t>
  </si>
  <si>
    <t>UTQ2707</t>
  </si>
  <si>
    <t>DISCO DURO IOMEGA 250GB EXTERNO</t>
  </si>
  <si>
    <t>IOMEGA 250GB EXTERNO</t>
  </si>
  <si>
    <t>UTQ2708</t>
  </si>
  <si>
    <t>SCANER HEWLETT PACKARD SCANJET 3970</t>
  </si>
  <si>
    <t>HEWLETT PACKARD SCANJET 3970</t>
  </si>
  <si>
    <t>UTQ2709</t>
  </si>
  <si>
    <t>CAMARA FOTOGRAFICA CANON EOS ELAN 7E</t>
  </si>
  <si>
    <t>CANON EOS ELAN 7E</t>
  </si>
  <si>
    <t>UTQ271</t>
  </si>
  <si>
    <t>UTQ2710</t>
  </si>
  <si>
    <t>CAMARA FOTOGRAFICA CANON EOS REBEL G</t>
  </si>
  <si>
    <t>CANON EOS REBEL G</t>
  </si>
  <si>
    <t>UTQ2711</t>
  </si>
  <si>
    <t>LENTE CANON ULTRASONIC EF 22 - 55MM</t>
  </si>
  <si>
    <t>CANON ULTRASONIC EF 22 - 55MM</t>
  </si>
  <si>
    <t>UTQ2712</t>
  </si>
  <si>
    <t>UTQ2713</t>
  </si>
  <si>
    <t>CAMARA DE VIDEO PANASONIC AG-DVX100P</t>
  </si>
  <si>
    <t>PANASONIC AG-DVX100P</t>
  </si>
  <si>
    <t>UTQ2714</t>
  </si>
  <si>
    <t>CAMARA FOTOGRAFICA CANON DIGITAL POWER SHOT 350</t>
  </si>
  <si>
    <t>CANON DIGITAL POWER SHOT 350</t>
  </si>
  <si>
    <t>UTQ2715</t>
  </si>
  <si>
    <t>CAMARA DE VIDEO SONY 530 DIGITAL HANDYCAM 700X</t>
  </si>
  <si>
    <t>SONY 530 DIGITAL HANDYCAM 700X</t>
  </si>
  <si>
    <t>UTQ2716</t>
  </si>
  <si>
    <t>GRABADORA MINIDISK SONY</t>
  </si>
  <si>
    <t>MINIDISK SONY</t>
  </si>
  <si>
    <t>UTQ2717</t>
  </si>
  <si>
    <t>LENTE CANON ULTRASONIC EF 35-80MM</t>
  </si>
  <si>
    <t>CANON ULTRASONIC EF 35-80MM</t>
  </si>
  <si>
    <t>UTQ2718</t>
  </si>
  <si>
    <t>LENTE CANON EF38-76MM</t>
  </si>
  <si>
    <t>CANON EF38-76MM</t>
  </si>
  <si>
    <t>UTQ2719</t>
  </si>
  <si>
    <t>CAMARA DE VIDEO PANASONIC PALMCORDER</t>
  </si>
  <si>
    <t>PANASONIC PALMCORDER</t>
  </si>
  <si>
    <t>UTQ272</t>
  </si>
  <si>
    <t>UTQ2720</t>
  </si>
  <si>
    <t>CAMARA FOTOGRAFICA CANON DIGITAL POWER SHOT G2</t>
  </si>
  <si>
    <t>CANON DIGITAL POWER SHOT G2</t>
  </si>
  <si>
    <t>UTQ2721</t>
  </si>
  <si>
    <t>CAMARA FOTOGRAFICA VIVITAR VIVICAM 3550</t>
  </si>
  <si>
    <t>VIVITAR VIVICAM 3550</t>
  </si>
  <si>
    <t>UTQ2722</t>
  </si>
  <si>
    <t>UTQ2723</t>
  </si>
  <si>
    <t>CAMARA FOTOGRAFICA CANON DIGITAL POWERSHOT G6</t>
  </si>
  <si>
    <t>CANON DIGITAL POWERSHOT G6</t>
  </si>
  <si>
    <t>UTQ2724</t>
  </si>
  <si>
    <t>GRABADORA REPORTERA SONY M-427</t>
  </si>
  <si>
    <t>SONY M-427</t>
  </si>
  <si>
    <t>UTQ2725</t>
  </si>
  <si>
    <t>UTQ2726</t>
  </si>
  <si>
    <t>FLASH CANNON SPEEDLITE 380EX</t>
  </si>
  <si>
    <t>CANNON SPEEDLITE 380EX</t>
  </si>
  <si>
    <t>UTQ2727</t>
  </si>
  <si>
    <t>TRIPIE P/CAMARA DE VIDE VANTTA ELEVATOR FRICTION</t>
  </si>
  <si>
    <t>VANTTA ELEVATOR FRICTION</t>
  </si>
  <si>
    <t>UTQ2728</t>
  </si>
  <si>
    <t>TRIPIE P/CAMARA DE VIDE MAMFROTTO 190B</t>
  </si>
  <si>
    <t>MAMFROTTO 190B</t>
  </si>
  <si>
    <t>UTQ2729</t>
  </si>
  <si>
    <t>CAJA HERMETICA A PRUEBA DE GOLPES</t>
  </si>
  <si>
    <t>HERMETICA A PRUEBA DE GOLPES</t>
  </si>
  <si>
    <t>UTQ2730</t>
  </si>
  <si>
    <t>PERCHERO DE MADERA</t>
  </si>
  <si>
    <t>UTQ2732</t>
  </si>
  <si>
    <t>UTQ2733</t>
  </si>
  <si>
    <t>UTQ2735</t>
  </si>
  <si>
    <t>UTQ2736</t>
  </si>
  <si>
    <t>PANTALLA PROYECCION FRONTAL C/BASE 3X4 MTS</t>
  </si>
  <si>
    <t>PROYECCION FRONTAL C/BASE 3X4 MTS</t>
  </si>
  <si>
    <t>UTQ2737</t>
  </si>
  <si>
    <t>UTQ2738</t>
  </si>
  <si>
    <t>FLASH CANNON SPEEDLITE 550E</t>
  </si>
  <si>
    <t>CANNON SPEEDLITE 550E</t>
  </si>
  <si>
    <t>UTQ2739</t>
  </si>
  <si>
    <t>CAMARA FOTOGRAFICA CANON EPOCA</t>
  </si>
  <si>
    <t>CANON EPOCA</t>
  </si>
  <si>
    <t>UTQ2740</t>
  </si>
  <si>
    <t>UTQ2741</t>
  </si>
  <si>
    <t>GRABADORA CASIO SIN MODELO</t>
  </si>
  <si>
    <t>UTQ2746</t>
  </si>
  <si>
    <t>UTQ2748</t>
  </si>
  <si>
    <t>UTQ2749</t>
  </si>
  <si>
    <t>UTQ2751</t>
  </si>
  <si>
    <t>EXHIBIDOR ESTRUCTURA EXPO PORTABLE MOD. EXPO FREX LING 3X3 MTS (ARMABLE)</t>
  </si>
  <si>
    <t>ESTRUCTURA EXPO PORTABLE MOD. EXPO FREX</t>
  </si>
  <si>
    <t>UTQ2752</t>
  </si>
  <si>
    <t>UTQ2753</t>
  </si>
  <si>
    <t>UTQ2754</t>
  </si>
  <si>
    <t>UTQ2755</t>
  </si>
  <si>
    <t>UTQ2756</t>
  </si>
  <si>
    <t>UTQ2757</t>
  </si>
  <si>
    <t>UTQ2758</t>
  </si>
  <si>
    <t>UTQ2759</t>
  </si>
  <si>
    <t>UTQ276</t>
  </si>
  <si>
    <t>STAND</t>
  </si>
  <si>
    <t>UTQ2762</t>
  </si>
  <si>
    <t>UTQ2763</t>
  </si>
  <si>
    <t>PANTALLA RETROPROYECCION C/BASE 4X 5MTS</t>
  </si>
  <si>
    <t>RETROPROYECCION C/BASE 4X 5MTS</t>
  </si>
  <si>
    <t>UTQ2764</t>
  </si>
  <si>
    <t>PANTALLA 320 X 427 SUPERFICIE TRASERA</t>
  </si>
  <si>
    <t>320 X 427 SUPERFICIE TRASERA</t>
  </si>
  <si>
    <t>UTQ2766</t>
  </si>
  <si>
    <t>UTQ2767</t>
  </si>
  <si>
    <t>ESCRITORIO MADERA CONJUNTO EJECUTIVO</t>
  </si>
  <si>
    <t>MADERA CONJUNTO EJECUTIVO</t>
  </si>
  <si>
    <t>UTQ2768</t>
  </si>
  <si>
    <t>UTQ2770</t>
  </si>
  <si>
    <t>UTQ2771</t>
  </si>
  <si>
    <t>UTQ2772</t>
  </si>
  <si>
    <t>UTQ2773</t>
  </si>
  <si>
    <t>CAÑON VISSION PRO 865 LUMENES 2600 XGA</t>
  </si>
  <si>
    <t>VISSION PRO 865 LUMENES 2600 XGA</t>
  </si>
  <si>
    <t>UTQ2774</t>
  </si>
  <si>
    <t>UTQ2775</t>
  </si>
  <si>
    <t>UTQ2776</t>
  </si>
  <si>
    <t>UTQ2777</t>
  </si>
  <si>
    <t>UTQ2778</t>
  </si>
  <si>
    <t>UTQ2779</t>
  </si>
  <si>
    <t>UTQ2780</t>
  </si>
  <si>
    <t>UTQ2782</t>
  </si>
  <si>
    <t>UTQ2787</t>
  </si>
  <si>
    <t>UTQ279</t>
  </si>
  <si>
    <t>SILLON SEPARADAS 2 PLAZAS</t>
  </si>
  <si>
    <t>SEPARADAS 2 PLAZAS</t>
  </si>
  <si>
    <t>UTQ2790</t>
  </si>
  <si>
    <t>UTQ2793</t>
  </si>
  <si>
    <t>UTQ2794</t>
  </si>
  <si>
    <t>UTQ2795</t>
  </si>
  <si>
    <t>PANTALLA COLGANTE ELECTRICA 1.78</t>
  </si>
  <si>
    <t>ELECTRICA 1.78</t>
  </si>
  <si>
    <t>UTQ2796</t>
  </si>
  <si>
    <t>UTQ2797</t>
  </si>
  <si>
    <t>UTQ2798</t>
  </si>
  <si>
    <t>UTQ2799</t>
  </si>
  <si>
    <t>UTQ28</t>
  </si>
  <si>
    <t>UTQ2800</t>
  </si>
  <si>
    <t>E197FPF</t>
  </si>
  <si>
    <t>UTQ2802</t>
  </si>
  <si>
    <t>CPU DELL G620 DESKTOP PD 805 2.66MH</t>
  </si>
  <si>
    <t>DELL G620 DESKTOP PD 805 2.66MH</t>
  </si>
  <si>
    <t>UTQ2803</t>
  </si>
  <si>
    <t>UTQ2804</t>
  </si>
  <si>
    <t>UTQ2805</t>
  </si>
  <si>
    <t>MESA MADERA PARA FAX</t>
  </si>
  <si>
    <t>MADERA PARA FAX</t>
  </si>
  <si>
    <t>UTQ2807</t>
  </si>
  <si>
    <t>UTQ2808</t>
  </si>
  <si>
    <t>LAP TOP DELL LATITUD D610</t>
  </si>
  <si>
    <t>DELL LATITUD D610</t>
  </si>
  <si>
    <t>UTQ2810</t>
  </si>
  <si>
    <t>GABINETE CLOSET MADERA</t>
  </si>
  <si>
    <t>CLOSET MADERA</t>
  </si>
  <si>
    <t>UTQ2811</t>
  </si>
  <si>
    <t>PORTATECLADO CHAPA DE ENCINO</t>
  </si>
  <si>
    <t>CHAPA DE ENCINO</t>
  </si>
  <si>
    <t>UTQ2812</t>
  </si>
  <si>
    <t>LAP TOP COMPAQ PRESARIO 1700</t>
  </si>
  <si>
    <t>COMPAQ PRESARIO 1700</t>
  </si>
  <si>
    <t>UTQ2813</t>
  </si>
  <si>
    <t>UTQ2815</t>
  </si>
  <si>
    <t>UTQ2816</t>
  </si>
  <si>
    <t>UTQ2817</t>
  </si>
  <si>
    <t>UTQ2818</t>
  </si>
  <si>
    <t>UTQ2819</t>
  </si>
  <si>
    <t>UTQ282</t>
  </si>
  <si>
    <t>UTQ2820</t>
  </si>
  <si>
    <t>UTQ2821</t>
  </si>
  <si>
    <t>UTQ2822</t>
  </si>
  <si>
    <t>UTQ2823</t>
  </si>
  <si>
    <t>UTQ2824</t>
  </si>
  <si>
    <t>UTQ2825</t>
  </si>
  <si>
    <t>UTQ2826</t>
  </si>
  <si>
    <t>UTQ2827</t>
  </si>
  <si>
    <t>UTQ2828</t>
  </si>
  <si>
    <t>UTQ2829</t>
  </si>
  <si>
    <t>UTQ283</t>
  </si>
  <si>
    <t>UTQ2830</t>
  </si>
  <si>
    <t>UTQ2831</t>
  </si>
  <si>
    <t>UTQ2832</t>
  </si>
  <si>
    <t>UTQ2833</t>
  </si>
  <si>
    <t>UTQ2834</t>
  </si>
  <si>
    <t>UTQ2835</t>
  </si>
  <si>
    <t>UTQ2836</t>
  </si>
  <si>
    <t>UTQ2837</t>
  </si>
  <si>
    <t>UTQ2838</t>
  </si>
  <si>
    <t>UTQ2839</t>
  </si>
  <si>
    <t>UTQ284</t>
  </si>
  <si>
    <t>UTQ2840</t>
  </si>
  <si>
    <t>UTQ2841</t>
  </si>
  <si>
    <t>UTQ2842</t>
  </si>
  <si>
    <t>UTQ2843</t>
  </si>
  <si>
    <t>UTQ2844</t>
  </si>
  <si>
    <t>UTQ2845</t>
  </si>
  <si>
    <t>UTQ2846</t>
  </si>
  <si>
    <t>UTQ2847</t>
  </si>
  <si>
    <t>UTQ2848</t>
  </si>
  <si>
    <t>UTQ2849</t>
  </si>
  <si>
    <t>UTQ285</t>
  </si>
  <si>
    <t>UTQ2850</t>
  </si>
  <si>
    <t>UTQ2851</t>
  </si>
  <si>
    <t>UTQ2852</t>
  </si>
  <si>
    <t>UTQ2853</t>
  </si>
  <si>
    <t>UTQ2854</t>
  </si>
  <si>
    <t>UTQ2855</t>
  </si>
  <si>
    <t>UTQ2856</t>
  </si>
  <si>
    <t>UTQ2857</t>
  </si>
  <si>
    <t>UTQ2858</t>
  </si>
  <si>
    <t>UTQ2859</t>
  </si>
  <si>
    <t>UTQ286</t>
  </si>
  <si>
    <t>UTQ2860</t>
  </si>
  <si>
    <t>UTQ2861</t>
  </si>
  <si>
    <t>UTQ2862</t>
  </si>
  <si>
    <t>UTQ2863</t>
  </si>
  <si>
    <t>UTQ2864</t>
  </si>
  <si>
    <t>UTQ2865</t>
  </si>
  <si>
    <t>UTQ2866</t>
  </si>
  <si>
    <t>UTQ2867</t>
  </si>
  <si>
    <t>UTQ2868</t>
  </si>
  <si>
    <t>UTQ2869</t>
  </si>
  <si>
    <t>UTQ2870</t>
  </si>
  <si>
    <t>UTQ2871</t>
  </si>
  <si>
    <t>UTQ2872</t>
  </si>
  <si>
    <t>UTQ2873</t>
  </si>
  <si>
    <t>UTQ2874</t>
  </si>
  <si>
    <t>UTQ2875</t>
  </si>
  <si>
    <t>UTQ2876</t>
  </si>
  <si>
    <t>UTQ2877</t>
  </si>
  <si>
    <t>UTQ2878</t>
  </si>
  <si>
    <t>UTQ2879</t>
  </si>
  <si>
    <t>UTQ288</t>
  </si>
  <si>
    <t>UTQ2880</t>
  </si>
  <si>
    <t>UTQ2881</t>
  </si>
  <si>
    <t>UTQ2882</t>
  </si>
  <si>
    <t>UTQ2883</t>
  </si>
  <si>
    <t>UTQ2884</t>
  </si>
  <si>
    <t>UTQ2885</t>
  </si>
  <si>
    <t>UTQ2886</t>
  </si>
  <si>
    <t>UTQ2887</t>
  </si>
  <si>
    <t>UTQ2888</t>
  </si>
  <si>
    <t>UTQ2889</t>
  </si>
  <si>
    <t>UTQ2890</t>
  </si>
  <si>
    <t>UTQ2891</t>
  </si>
  <si>
    <t>UTQ2892</t>
  </si>
  <si>
    <t>UTQ2893</t>
  </si>
  <si>
    <t>UTQ2894</t>
  </si>
  <si>
    <t>UTQ2895</t>
  </si>
  <si>
    <t>UTQ2896</t>
  </si>
  <si>
    <t>UTQ2897</t>
  </si>
  <si>
    <t>UTQ2898</t>
  </si>
  <si>
    <t>UTQ2899</t>
  </si>
  <si>
    <t>UTQ29</t>
  </si>
  <si>
    <t>UTQ2900</t>
  </si>
  <si>
    <t>UTQ2901</t>
  </si>
  <si>
    <t>UTQ2902</t>
  </si>
  <si>
    <t>UTQ2903</t>
  </si>
  <si>
    <t>UTQ2904</t>
  </si>
  <si>
    <t>UTQ2905</t>
  </si>
  <si>
    <t>UTQ2906</t>
  </si>
  <si>
    <t>UTQ2907</t>
  </si>
  <si>
    <t>UTQ2908</t>
  </si>
  <si>
    <t>UTQ2909</t>
  </si>
  <si>
    <t>UTQ291</t>
  </si>
  <si>
    <t>UTQ2916</t>
  </si>
  <si>
    <t>MONITOR COMPAQ 1525</t>
  </si>
  <si>
    <t>COMPAQ 1525</t>
  </si>
  <si>
    <t>UTQ2917</t>
  </si>
  <si>
    <t>ESCRITORIO MADERA SEMI EJECUTIVO COLOR ENCINO NEGRO</t>
  </si>
  <si>
    <t>MADERA SEMI EJECUTIVO</t>
  </si>
  <si>
    <t>UTQ2918</t>
  </si>
  <si>
    <t>UTQ2919</t>
  </si>
  <si>
    <t>ARCHIVERO MADERA 4 GAVETAS COLOR ENCINO NEGRO</t>
  </si>
  <si>
    <t>UTQ292</t>
  </si>
  <si>
    <t>GRABADORA</t>
  </si>
  <si>
    <t>UTQ2922</t>
  </si>
  <si>
    <t>UTQ2923</t>
  </si>
  <si>
    <t>AUTOCLAVE ESTERILIZADOR</t>
  </si>
  <si>
    <t>UTQ2924</t>
  </si>
  <si>
    <t>MESA PASTEUR</t>
  </si>
  <si>
    <t>UTQ2925</t>
  </si>
  <si>
    <t>MESA DE EXPLORACIONES</t>
  </si>
  <si>
    <t>UTQ2926</t>
  </si>
  <si>
    <t>SILLA DE RUEDAS STANDAR</t>
  </si>
  <si>
    <t>UTQ2927</t>
  </si>
  <si>
    <t>REFRIGERADOR WHIRLPOOL FRIGOBAR</t>
  </si>
  <si>
    <t>WHIRLPOOL FRIGOBAR</t>
  </si>
  <si>
    <t>UTQ2928</t>
  </si>
  <si>
    <t>GABINETE METALICO 2 CAJONES</t>
  </si>
  <si>
    <t>UTQ2929</t>
  </si>
  <si>
    <t>SILLON TELA 3 PLAZAS</t>
  </si>
  <si>
    <t>TELA 3 PLAZAS</t>
  </si>
  <si>
    <t>UTQ2930</t>
  </si>
  <si>
    <t>CAMILLA DE TRASLADO LONA</t>
  </si>
  <si>
    <t>UTQ2931</t>
  </si>
  <si>
    <t>UTQ2932</t>
  </si>
  <si>
    <t>UTQ2933</t>
  </si>
  <si>
    <t>UTQ2934</t>
  </si>
  <si>
    <t>UTQ2935</t>
  </si>
  <si>
    <t>UTQ2936</t>
  </si>
  <si>
    <t>EQUIPO OPTIUM EXCEED (GLUCOMETRO</t>
  </si>
  <si>
    <t>UTQ2937</t>
  </si>
  <si>
    <t>BAUMANOMETRO DIGITAL</t>
  </si>
  <si>
    <t>DIGITAL</t>
  </si>
  <si>
    <t>UTQ2938</t>
  </si>
  <si>
    <t>UTQ2939</t>
  </si>
  <si>
    <t>CALENTADOR HESA DUPLEX</t>
  </si>
  <si>
    <t>HESA DUPLEX</t>
  </si>
  <si>
    <t>UTQ294</t>
  </si>
  <si>
    <t>UTQ2940</t>
  </si>
  <si>
    <t>UTQ2941</t>
  </si>
  <si>
    <t>UTQ2942</t>
  </si>
  <si>
    <t>UTQ2943</t>
  </si>
  <si>
    <t>UTQ2944</t>
  </si>
  <si>
    <t>UTQ2945</t>
  </si>
  <si>
    <t>UTQ2946</t>
  </si>
  <si>
    <t>CAMARA DE VIDEO SAMSUNG SCL 700</t>
  </si>
  <si>
    <t>SAMSUNG SCL 700</t>
  </si>
  <si>
    <t>UTQ2947</t>
  </si>
  <si>
    <t>UTQ295</t>
  </si>
  <si>
    <t>UTQ2951</t>
  </si>
  <si>
    <t>CARGADOR DE PILAS PROAM UNIVERSAL</t>
  </si>
  <si>
    <t>PROAM UNIVERSAL</t>
  </si>
  <si>
    <t>UTQ2952</t>
  </si>
  <si>
    <t>UTQ2953</t>
  </si>
  <si>
    <t>MESA TRABAJO 1.50X0.75X0.75 METALICA COLOR ARENA</t>
  </si>
  <si>
    <t>TRABAJO 1.50X0.75X0.75 METALICA</t>
  </si>
  <si>
    <t>UTQ2955</t>
  </si>
  <si>
    <t>UTQ2956</t>
  </si>
  <si>
    <t>UTQ2957</t>
  </si>
  <si>
    <t>UTQ2958</t>
  </si>
  <si>
    <t>UTQ2959</t>
  </si>
  <si>
    <t>PROYECTOR DE ACETATOS</t>
  </si>
  <si>
    <t>UTQ296</t>
  </si>
  <si>
    <t>UTQ2960</t>
  </si>
  <si>
    <t>UTQ297</t>
  </si>
  <si>
    <t>UTQ2973</t>
  </si>
  <si>
    <t>IMPRESORA HEWLETT PACKARD DESKJET 460</t>
  </si>
  <si>
    <t>HEWLETT PACKARD DESKJET 460</t>
  </si>
  <si>
    <t>UTQ2974</t>
  </si>
  <si>
    <t>UTQ2975</t>
  </si>
  <si>
    <t>UTQ2976</t>
  </si>
  <si>
    <t>UTQ2977</t>
  </si>
  <si>
    <t>UTQ2978</t>
  </si>
  <si>
    <t>UTQ2979</t>
  </si>
  <si>
    <t>UTQ298</t>
  </si>
  <si>
    <t>UTQ2981</t>
  </si>
  <si>
    <t>UTQ2982</t>
  </si>
  <si>
    <t>UTQ2983</t>
  </si>
  <si>
    <t>UTQ2984</t>
  </si>
  <si>
    <t>UTQ2985</t>
  </si>
  <si>
    <t>NO BREAK TDE APTUS PRO</t>
  </si>
  <si>
    <t>TDE APTUS PRO</t>
  </si>
  <si>
    <t>UTQ2986</t>
  </si>
  <si>
    <t>CPU DELL 5150 P4 3.0GHZ 1GB RAM 160BHDD</t>
  </si>
  <si>
    <t>DELL 5150 P4 3.0GHZ 1GB RAM</t>
  </si>
  <si>
    <t>UTQ2987</t>
  </si>
  <si>
    <t>MONITOR DELL E176FPB</t>
  </si>
  <si>
    <t>DELL E176FPB</t>
  </si>
  <si>
    <t>UTQ2988</t>
  </si>
  <si>
    <t>UTQ2989</t>
  </si>
  <si>
    <t>UTQ299</t>
  </si>
  <si>
    <t>UTQ2990</t>
  </si>
  <si>
    <t>UTQ2991</t>
  </si>
  <si>
    <t>UTQ2992</t>
  </si>
  <si>
    <t>UTQ2993</t>
  </si>
  <si>
    <t>UTQ2994</t>
  </si>
  <si>
    <t>UTQ2995</t>
  </si>
  <si>
    <t>UTQ2996</t>
  </si>
  <si>
    <t>UTQ2997</t>
  </si>
  <si>
    <t>UTQ2998</t>
  </si>
  <si>
    <t>UTQ2999</t>
  </si>
  <si>
    <t>SOFTWARE Y LICENCIAS FACTORYSUITE EDUCATIONAL CONSIGNMENT DEMO V8.0</t>
  </si>
  <si>
    <t>FACTORYSUITE EDUCATIONAL CONSIGNMENT</t>
  </si>
  <si>
    <t>UTQ30</t>
  </si>
  <si>
    <t>UTQ3000</t>
  </si>
  <si>
    <t>UTQ3002</t>
  </si>
  <si>
    <t>UTQ3003</t>
  </si>
  <si>
    <t>UTQ3004</t>
  </si>
  <si>
    <t>UTQ3005</t>
  </si>
  <si>
    <t>SILLA ESTIBABLE C/CANASTILLA NARANJA</t>
  </si>
  <si>
    <t>ESTIBABLE C/CANASTILLA NARANJA</t>
  </si>
  <si>
    <t>UTQ3006</t>
  </si>
  <si>
    <t>UTQ3007</t>
  </si>
  <si>
    <t>UTQ3008</t>
  </si>
  <si>
    <t>UTQ3010</t>
  </si>
  <si>
    <t>UTQ3011</t>
  </si>
  <si>
    <t>UTQ3012</t>
  </si>
  <si>
    <t>UTQ3013</t>
  </si>
  <si>
    <t>ESCRITORIO 1 PEDESTAL (2 CAJONES)</t>
  </si>
  <si>
    <t>1 PEDESTAL (2 CAJONES)</t>
  </si>
  <si>
    <t>UTQ3014</t>
  </si>
  <si>
    <t>UTQ3015</t>
  </si>
  <si>
    <t>UTQ3016</t>
  </si>
  <si>
    <t>UTQ3017</t>
  </si>
  <si>
    <t>UTQ3019</t>
  </si>
  <si>
    <t>UTQ3020</t>
  </si>
  <si>
    <t>UTQ3021</t>
  </si>
  <si>
    <t>UTQ3022</t>
  </si>
  <si>
    <t>UTQ3023</t>
  </si>
  <si>
    <t>UTQ3024</t>
  </si>
  <si>
    <t>UTQ3025</t>
  </si>
  <si>
    <t>UTQ3026</t>
  </si>
  <si>
    <t>UTQ3027</t>
  </si>
  <si>
    <t>UTQ3028</t>
  </si>
  <si>
    <t>UTQ3029</t>
  </si>
  <si>
    <t>UTQ3030</t>
  </si>
  <si>
    <t>UTQ3031</t>
  </si>
  <si>
    <t>UTQ3032</t>
  </si>
  <si>
    <t>UTQ3033</t>
  </si>
  <si>
    <t>UTQ3034</t>
  </si>
  <si>
    <t>UTQ3035</t>
  </si>
  <si>
    <t>UTQ3039</t>
  </si>
  <si>
    <t>MONITOR CTR (SAMSUNG SYNCMASTER 793V) 17"</t>
  </si>
  <si>
    <t>CTR (SAMSUNG SYNCMASTER 793V) 17"</t>
  </si>
  <si>
    <t>UTQ304</t>
  </si>
  <si>
    <t>UTQ3049</t>
  </si>
  <si>
    <t>UTQ305</t>
  </si>
  <si>
    <t>UTQ3050</t>
  </si>
  <si>
    <t>UTQ3051</t>
  </si>
  <si>
    <t>UTQ3053</t>
  </si>
  <si>
    <t>UTQ3059</t>
  </si>
  <si>
    <t>PATRON DE DUREZA 19BAA039 RANGO HRC - 4, 6</t>
  </si>
  <si>
    <t>PATRON DE DUREZA 19BAA039</t>
  </si>
  <si>
    <t>UTQ306</t>
  </si>
  <si>
    <t>LOCKER LOCKER DESARMABLE DE 2.21X91.5X.45 C/7 ENTREPA¥OS, COLOR MARFIL</t>
  </si>
  <si>
    <t>LOCKER DESARMABLE DE 2.21X91.5X.45</t>
  </si>
  <si>
    <t>UTQ3060</t>
  </si>
  <si>
    <t>UTQ3061</t>
  </si>
  <si>
    <t>UTQ3062</t>
  </si>
  <si>
    <t>UTQ3063</t>
  </si>
  <si>
    <t>UTQ3064</t>
  </si>
  <si>
    <t>UTQ3065</t>
  </si>
  <si>
    <t>UTQ3066</t>
  </si>
  <si>
    <t>UTQ3067</t>
  </si>
  <si>
    <t>UTQ3068</t>
  </si>
  <si>
    <t>UTQ3069</t>
  </si>
  <si>
    <t>UTQ307</t>
  </si>
  <si>
    <t>UTQ3070</t>
  </si>
  <si>
    <t>UTQ3071</t>
  </si>
  <si>
    <t>UTQ3072</t>
  </si>
  <si>
    <t>UTQ3073</t>
  </si>
  <si>
    <t>UTQ3074</t>
  </si>
  <si>
    <t>UTQ3075</t>
  </si>
  <si>
    <t>UTQ3076</t>
  </si>
  <si>
    <t>UTQ3077</t>
  </si>
  <si>
    <t>UTQ3078</t>
  </si>
  <si>
    <t>UTQ3079</t>
  </si>
  <si>
    <t>UTQ308</t>
  </si>
  <si>
    <t>UTQ3080</t>
  </si>
  <si>
    <t>UTQ3081</t>
  </si>
  <si>
    <t>UTQ3082</t>
  </si>
  <si>
    <t>UTQ309</t>
  </si>
  <si>
    <t>UTQ3090</t>
  </si>
  <si>
    <t>UTQ3091</t>
  </si>
  <si>
    <t>UTQ3092</t>
  </si>
  <si>
    <t>UTQ3095</t>
  </si>
  <si>
    <t>SPSS P/WIN. MODS. DE REGRESIàN 12.0</t>
  </si>
  <si>
    <t>UTQ3096</t>
  </si>
  <si>
    <t>UTQ3097</t>
  </si>
  <si>
    <t>UTQ3099</t>
  </si>
  <si>
    <t>UTQ31</t>
  </si>
  <si>
    <t>UTQ310</t>
  </si>
  <si>
    <t>UTQ3103</t>
  </si>
  <si>
    <t>UTQ3104</t>
  </si>
  <si>
    <t>UTQ3105</t>
  </si>
  <si>
    <t>UTQ3106</t>
  </si>
  <si>
    <t>UTQ3107</t>
  </si>
  <si>
    <t>SILLA CAJERO GIRATORIA</t>
  </si>
  <si>
    <t>CAJERO GIRATORIA</t>
  </si>
  <si>
    <t>UTQ3108</t>
  </si>
  <si>
    <t>UTQ311</t>
  </si>
  <si>
    <t>UTQ3110</t>
  </si>
  <si>
    <t>UTQ3111</t>
  </si>
  <si>
    <t>UTQ3112</t>
  </si>
  <si>
    <t>UTQ3113</t>
  </si>
  <si>
    <t>CONJUNTO DE MODULOS CON MAMPARAS</t>
  </si>
  <si>
    <t>CON MAMPARAS</t>
  </si>
  <si>
    <t>UTQ3116</t>
  </si>
  <si>
    <t>UTQ3119</t>
  </si>
  <si>
    <t>UTQ3121</t>
  </si>
  <si>
    <t>UTQ3122</t>
  </si>
  <si>
    <t>UTQ3126</t>
  </si>
  <si>
    <t>UTQ3129</t>
  </si>
  <si>
    <t>NO BREAK SOLA BASIC MICRO SR 480</t>
  </si>
  <si>
    <t>SOLA BASIC MICRO SR 480</t>
  </si>
  <si>
    <t>UTQ3130</t>
  </si>
  <si>
    <t>UTQ3131</t>
  </si>
  <si>
    <t>ARCHIVERO MADERA 2 GAVETAS, 1 ARCHIVO</t>
  </si>
  <si>
    <t>MADERA 2 GAVETAS, 1 ARCHIVO</t>
  </si>
  <si>
    <t>UTQ3132</t>
  </si>
  <si>
    <t>CONJUNTO DE MODULOS CON 4 MAMPARAS 2 CUBIERTAS</t>
  </si>
  <si>
    <t>CON 4 MAMPARAS 2 CUBIERTAS</t>
  </si>
  <si>
    <t>UTQ3133</t>
  </si>
  <si>
    <t>CAMARA FOTOGRAFICA SONY CYBERSHOT 4.1 MPX</t>
  </si>
  <si>
    <t>SONY CYBERSHOT 4.1 MPX</t>
  </si>
  <si>
    <t>UTQ3136</t>
  </si>
  <si>
    <t>BANCAS FIERRO SIN MODELO</t>
  </si>
  <si>
    <t>FIERRO SIN MODELO</t>
  </si>
  <si>
    <t>UTQ3137</t>
  </si>
  <si>
    <t>UTQ3138</t>
  </si>
  <si>
    <t>UTQ3139</t>
  </si>
  <si>
    <t>UTQ314</t>
  </si>
  <si>
    <t>UTQ3140</t>
  </si>
  <si>
    <t>UTQ3141</t>
  </si>
  <si>
    <t>UTQ3142</t>
  </si>
  <si>
    <t>UTQ3143</t>
  </si>
  <si>
    <t>UTQ3144</t>
  </si>
  <si>
    <t>UTQ3145</t>
  </si>
  <si>
    <t>UTQ3146</t>
  </si>
  <si>
    <t>UTQ3147</t>
  </si>
  <si>
    <t>UTQ3148</t>
  </si>
  <si>
    <t>UTQ3149</t>
  </si>
  <si>
    <t>UTQ3150</t>
  </si>
  <si>
    <t>UTQ3152</t>
  </si>
  <si>
    <t>UTQ3153</t>
  </si>
  <si>
    <t>REGULADOR PURSEC RC 1200</t>
  </si>
  <si>
    <t>PURSEC RC 1200</t>
  </si>
  <si>
    <t>UTQ3154</t>
  </si>
  <si>
    <t>DESTRUCTOR DE PAPEL SHREDMASTER SIN MODELO</t>
  </si>
  <si>
    <t>SHREDMASTER SIN MODELO</t>
  </si>
  <si>
    <t>UTQ3155</t>
  </si>
  <si>
    <t>UTQ3157</t>
  </si>
  <si>
    <t>UTQ3158</t>
  </si>
  <si>
    <t>UTQ3159</t>
  </si>
  <si>
    <t>UTQ316</t>
  </si>
  <si>
    <t>UTQ3160</t>
  </si>
  <si>
    <t>UTQ3161</t>
  </si>
  <si>
    <t>UTQ3162</t>
  </si>
  <si>
    <t>UTQ3164</t>
  </si>
  <si>
    <t>UTQ3165</t>
  </si>
  <si>
    <t>UTQ3166</t>
  </si>
  <si>
    <t>UTQ3167</t>
  </si>
  <si>
    <t>UTQ3168</t>
  </si>
  <si>
    <t>UTQ3169</t>
  </si>
  <si>
    <t>UTQ317</t>
  </si>
  <si>
    <t>UTQ3170</t>
  </si>
  <si>
    <t>UTQ3171</t>
  </si>
  <si>
    <t>UTQ3173</t>
  </si>
  <si>
    <t>UTQ3176</t>
  </si>
  <si>
    <t>UTQ3178</t>
  </si>
  <si>
    <t>LIBRERO HORIZONTAL</t>
  </si>
  <si>
    <t>HORIZONTAL</t>
  </si>
  <si>
    <t>UTQ3179</t>
  </si>
  <si>
    <t>UTQ318</t>
  </si>
  <si>
    <t>UTQ3180</t>
  </si>
  <si>
    <t>UTQ3181</t>
  </si>
  <si>
    <t>UTQ3186</t>
  </si>
  <si>
    <t>TRANCIVER TRANSCIVER DUAL 100 BASE TX 3C16971</t>
  </si>
  <si>
    <t>TRANSCIVER DUAL 100 BASE TX 3C16971</t>
  </si>
  <si>
    <t>UTQ3187</t>
  </si>
  <si>
    <t>ARCHIVERO MADERA 2 GAVETAS</t>
  </si>
  <si>
    <t>UTQ3188</t>
  </si>
  <si>
    <t>UTQ3189</t>
  </si>
  <si>
    <t>UTQ3190</t>
  </si>
  <si>
    <t>LIBRERO 1.90X.90X.33 COLOR CEREZO/NEGRO</t>
  </si>
  <si>
    <t>1.90X.90X.33 COLOR CEREZO/NEGRO</t>
  </si>
  <si>
    <t>UTQ3191</t>
  </si>
  <si>
    <t>UTQ3192</t>
  </si>
  <si>
    <t>UTQ3194</t>
  </si>
  <si>
    <t>UTQ3195</t>
  </si>
  <si>
    <t>UTQ3196</t>
  </si>
  <si>
    <t>UTQ3198</t>
  </si>
  <si>
    <t>UTQ3199</t>
  </si>
  <si>
    <t>UTQ3200</t>
  </si>
  <si>
    <t>UTQ3201</t>
  </si>
  <si>
    <t>UTQ3202</t>
  </si>
  <si>
    <t>UTQ3205</t>
  </si>
  <si>
    <t>UTQ3207</t>
  </si>
  <si>
    <t>UTQ3208</t>
  </si>
  <si>
    <t>UTQ321</t>
  </si>
  <si>
    <t>UTQ3211</t>
  </si>
  <si>
    <t>UTQ3214</t>
  </si>
  <si>
    <t>GRABADORA RADIO SHACK TIPO PLUMA</t>
  </si>
  <si>
    <t>RADIO SHACK TIPO PLUMA</t>
  </si>
  <si>
    <t>UTQ3215</t>
  </si>
  <si>
    <t>UTQ3216</t>
  </si>
  <si>
    <t>UTQ3217</t>
  </si>
  <si>
    <t>UTQ3218</t>
  </si>
  <si>
    <t>UTQ3219</t>
  </si>
  <si>
    <t>UTQ3220</t>
  </si>
  <si>
    <t>UTQ3221</t>
  </si>
  <si>
    <t>UTQ3222</t>
  </si>
  <si>
    <t>AIRE ACONDICIONADO REALVEN SIN MODELO</t>
  </si>
  <si>
    <t>UTQ3223</t>
  </si>
  <si>
    <t>ARCHIVERO MAPLE 2 GAVETAS</t>
  </si>
  <si>
    <t>MAPLE 2 GAVETAS</t>
  </si>
  <si>
    <t>UTQ3224</t>
  </si>
  <si>
    <t>UTQ3225</t>
  </si>
  <si>
    <t>UTQ3226</t>
  </si>
  <si>
    <t>UTQ3227</t>
  </si>
  <si>
    <t>ENFRIADOR DE AGUA PM STEELE SIN MODELO</t>
  </si>
  <si>
    <t>PM STEELE SIN MODELO</t>
  </si>
  <si>
    <t>UTQ3228</t>
  </si>
  <si>
    <t>UTQ3229</t>
  </si>
  <si>
    <t>UTQ323</t>
  </si>
  <si>
    <t>UTQ3230</t>
  </si>
  <si>
    <t>MESA DISPLAY PARA MONITOR Y CPU SIN MODELO</t>
  </si>
  <si>
    <t>DISPLAY PARA MONITOR Y CPU</t>
  </si>
  <si>
    <t>UTQ3231</t>
  </si>
  <si>
    <t>UTQ3232</t>
  </si>
  <si>
    <t>UTQ3233</t>
  </si>
  <si>
    <t>UTQ3234</t>
  </si>
  <si>
    <t>UTQ3235</t>
  </si>
  <si>
    <t>UTQ3236</t>
  </si>
  <si>
    <t>UTQ3237</t>
  </si>
  <si>
    <t>UTQ324</t>
  </si>
  <si>
    <t>UTQ3240</t>
  </si>
  <si>
    <t>UTQ3241</t>
  </si>
  <si>
    <t>VISION VIPRO 280</t>
  </si>
  <si>
    <t>PROYECTOR VISION VIPRO 280</t>
  </si>
  <si>
    <t>UTQ3243</t>
  </si>
  <si>
    <t>UTQ3244</t>
  </si>
  <si>
    <t>UTQ3245</t>
  </si>
  <si>
    <t>UTQ3246</t>
  </si>
  <si>
    <t>UTQ3247</t>
  </si>
  <si>
    <t>UTQ3248</t>
  </si>
  <si>
    <t>UTQ3249</t>
  </si>
  <si>
    <t>UTQ3250</t>
  </si>
  <si>
    <t>UTQ3252</t>
  </si>
  <si>
    <t>PODIUM MADERA SIN MODELO</t>
  </si>
  <si>
    <t>UTQ3253</t>
  </si>
  <si>
    <t>CAJA MADERA CON TAPA 60 X 60 X 10 CM. SOBRE DISE¥O</t>
  </si>
  <si>
    <t>MADERA CON TAPA 60 X 60 X 10 CM.</t>
  </si>
  <si>
    <t>UTQ3254</t>
  </si>
  <si>
    <t>UTQ3256</t>
  </si>
  <si>
    <t>UTQ3257</t>
  </si>
  <si>
    <t>UTQ3258</t>
  </si>
  <si>
    <t>UTQ3259</t>
  </si>
  <si>
    <t>DVD DAEWO 2600</t>
  </si>
  <si>
    <t>DAEWO 2600</t>
  </si>
  <si>
    <t>UTQ3260</t>
  </si>
  <si>
    <t>UTQ3261</t>
  </si>
  <si>
    <t>UTQ3262</t>
  </si>
  <si>
    <t>UTQ3263</t>
  </si>
  <si>
    <t>UTQ3264</t>
  </si>
  <si>
    <t>UTQ3268</t>
  </si>
  <si>
    <t>UTQ3269</t>
  </si>
  <si>
    <t>UTQ327</t>
  </si>
  <si>
    <t>UTQ3272</t>
  </si>
  <si>
    <t>UTQ3273</t>
  </si>
  <si>
    <t>IMPRESORA HEWLETT PACKARD 2200 DN</t>
  </si>
  <si>
    <t>HEWLETT PACKARD 2200 DN</t>
  </si>
  <si>
    <t>UTQ3275</t>
  </si>
  <si>
    <t>UTQ3278</t>
  </si>
  <si>
    <t>UTQ3279</t>
  </si>
  <si>
    <t>UTQ328</t>
  </si>
  <si>
    <t>UTQ3280</t>
  </si>
  <si>
    <t>SILLA DE LUJO RECLINABLE C/BRAZOS VERDE</t>
  </si>
  <si>
    <t>DE LUJO RECLINABLE C/BRAZOS</t>
  </si>
  <si>
    <t>UTQ3281</t>
  </si>
  <si>
    <t>UTQ3282</t>
  </si>
  <si>
    <t>UTQ3283</t>
  </si>
  <si>
    <t>VENTILADOR</t>
  </si>
  <si>
    <t>UTQ3284</t>
  </si>
  <si>
    <t>UTQ3287</t>
  </si>
  <si>
    <t>PERFORADORA USO PESADO</t>
  </si>
  <si>
    <t>USO PESADO</t>
  </si>
  <si>
    <t>UTQ329</t>
  </si>
  <si>
    <t>UTQ3291</t>
  </si>
  <si>
    <t>PANTALLA DALITE MOD. B DAP213</t>
  </si>
  <si>
    <t>DALITE MOD. B DAP213</t>
  </si>
  <si>
    <t>UTQ3292</t>
  </si>
  <si>
    <t>UTQ3293</t>
  </si>
  <si>
    <t>SOFTWARE Y LICENCIAS NX ACADEMIC BUNDLE SIN MODELO</t>
  </si>
  <si>
    <t>NX ACADEMIC BUNDLE SIN MODELO</t>
  </si>
  <si>
    <t>UTQ3294</t>
  </si>
  <si>
    <t>SOFTWARE Y LICENCIAS NX SOFTWARE AND DOC MEDIA WIN INTEL SIN MODELO</t>
  </si>
  <si>
    <t>NX SOFTWARE AND DOC MEDIA WIN</t>
  </si>
  <si>
    <t>UTQ3295</t>
  </si>
  <si>
    <t>SOFTWARE Y LICENCIAS NX SOFTWARE AND DOC MEDIA SITE SET SUN SOLARIS</t>
  </si>
  <si>
    <t>NX SOFTWARE AND DOC MEDIA SITE SET</t>
  </si>
  <si>
    <t>UTQ3296</t>
  </si>
  <si>
    <t>SOFTWARE Y LICENCIAS ACADEMIC PARTNER PROCESSING RENEWAL FEE SIN MODELO</t>
  </si>
  <si>
    <t>ACADEMIC PARTNER PROCESSING</t>
  </si>
  <si>
    <t>UTQ3297</t>
  </si>
  <si>
    <t>NX SOFTWARE AND DOC MEDIA WIN INTEL</t>
  </si>
  <si>
    <t>UTQ3298</t>
  </si>
  <si>
    <t>NX SOFTWARE AND DOC MEDIA SITE SET SUN</t>
  </si>
  <si>
    <t>UTQ3299</t>
  </si>
  <si>
    <t>UTQ33</t>
  </si>
  <si>
    <t>UTQ330</t>
  </si>
  <si>
    <t>MUEBLE P/EQ DE COMPUTO 4 NIVELES COLOR GRAPHITO</t>
  </si>
  <si>
    <t>P/EQ DE COMPUTO 4 NIVELESCOLOR GRAPHITO</t>
  </si>
  <si>
    <t>UTQ3301</t>
  </si>
  <si>
    <t>UTQ331</t>
  </si>
  <si>
    <t>UTQ332</t>
  </si>
  <si>
    <t>UTQ333</t>
  </si>
  <si>
    <t>UTQ334</t>
  </si>
  <si>
    <t>UTQ336</t>
  </si>
  <si>
    <t>UTQ3369</t>
  </si>
  <si>
    <t>UTQ337</t>
  </si>
  <si>
    <t>UTQ3374</t>
  </si>
  <si>
    <t>UTQ3375</t>
  </si>
  <si>
    <t>UTQ3376</t>
  </si>
  <si>
    <t>UTQ3377</t>
  </si>
  <si>
    <t>UTQ3380</t>
  </si>
  <si>
    <t>UTQ3381</t>
  </si>
  <si>
    <t>COCINETA INTEGRAL COLOR PERAL</t>
  </si>
  <si>
    <t>INTEGRAL COLOR PERAL</t>
  </si>
  <si>
    <t>UTQ3382</t>
  </si>
  <si>
    <t>MESA JUNTAS 2.40X1.20X.75</t>
  </si>
  <si>
    <t>JUNTAS 2.40X1.20X.75</t>
  </si>
  <si>
    <t>UTQ3384</t>
  </si>
  <si>
    <t>UTQ3385</t>
  </si>
  <si>
    <t>UTQ3386</t>
  </si>
  <si>
    <t>UTQ3387</t>
  </si>
  <si>
    <t>IMPRESORA EPSON STYLUS C67</t>
  </si>
  <si>
    <t>EPSON STYLUS C67</t>
  </si>
  <si>
    <t>UTQ3388</t>
  </si>
  <si>
    <t>UTQ3389</t>
  </si>
  <si>
    <t>UTQ339</t>
  </si>
  <si>
    <t>UTQ3391</t>
  </si>
  <si>
    <t>UTQ3393</t>
  </si>
  <si>
    <t>UTQ34</t>
  </si>
  <si>
    <t>UTQ340</t>
  </si>
  <si>
    <t>LOCKER METALICO CUADRUPLE 4 PTAS COLOR ARENA 210X65X35 CM UNARMA4</t>
  </si>
  <si>
    <t>METALICO CUADRUPLE 4 PTAS</t>
  </si>
  <si>
    <t>UTQ3401</t>
  </si>
  <si>
    <t>UTQ3405</t>
  </si>
  <si>
    <t>UTQ341</t>
  </si>
  <si>
    <t>UTQ342</t>
  </si>
  <si>
    <t>UTQ3424</t>
  </si>
  <si>
    <t>UTQ3428</t>
  </si>
  <si>
    <t>CONMUTADOR PANASONIC KXTES 824</t>
  </si>
  <si>
    <t>PANASONIC KXTES 824</t>
  </si>
  <si>
    <t>UTQ3429</t>
  </si>
  <si>
    <t>UTQ343</t>
  </si>
  <si>
    <t>UTQ344</t>
  </si>
  <si>
    <t>UTQ345</t>
  </si>
  <si>
    <t>UTQ3454</t>
  </si>
  <si>
    <t>HEWLETT PACKARD DC5100 P4 HT 3.0</t>
  </si>
  <si>
    <t>UTQ3457</t>
  </si>
  <si>
    <t>VERTICAL 3 GAVETAS COLOR PERAL NEGRO</t>
  </si>
  <si>
    <t>UTQ346</t>
  </si>
  <si>
    <t>UTQ347</t>
  </si>
  <si>
    <t>UTQ348</t>
  </si>
  <si>
    <t>UTQ3481</t>
  </si>
  <si>
    <t>UTQ3489</t>
  </si>
  <si>
    <t>UTQ349</t>
  </si>
  <si>
    <t>UTQ3490</t>
  </si>
  <si>
    <t>UTQ3493</t>
  </si>
  <si>
    <t>UTQ3494</t>
  </si>
  <si>
    <t>UTQ3495</t>
  </si>
  <si>
    <t>UTQ3496</t>
  </si>
  <si>
    <t>UTQ3497</t>
  </si>
  <si>
    <t>UTQ3498</t>
  </si>
  <si>
    <t>UTQ3499</t>
  </si>
  <si>
    <t>UTQ350</t>
  </si>
  <si>
    <t>UTQ3500</t>
  </si>
  <si>
    <t>UTQ3501</t>
  </si>
  <si>
    <t>UTQ3502</t>
  </si>
  <si>
    <t>UTQ3503</t>
  </si>
  <si>
    <t>UTQ3504</t>
  </si>
  <si>
    <t>UTQ3505</t>
  </si>
  <si>
    <t>UTQ3506</t>
  </si>
  <si>
    <t>UTQ3507</t>
  </si>
  <si>
    <t>UTQ3508</t>
  </si>
  <si>
    <t>UTQ3509</t>
  </si>
  <si>
    <t>UTQ351</t>
  </si>
  <si>
    <t>UTQ3511</t>
  </si>
  <si>
    <t>UTQ3512</t>
  </si>
  <si>
    <t>UTQ3516</t>
  </si>
  <si>
    <t>UTQ3517</t>
  </si>
  <si>
    <t>UTQ3518</t>
  </si>
  <si>
    <t>UTQ3519</t>
  </si>
  <si>
    <t>UTQ352</t>
  </si>
  <si>
    <t>UTQ3520</t>
  </si>
  <si>
    <t>UTQ3521</t>
  </si>
  <si>
    <t>UTQ3522</t>
  </si>
  <si>
    <t>UTQ3523</t>
  </si>
  <si>
    <t>UTQ3524</t>
  </si>
  <si>
    <t>UTQ3525</t>
  </si>
  <si>
    <t>UTQ3527</t>
  </si>
  <si>
    <t>UTQ3528</t>
  </si>
  <si>
    <t>UTQ3529</t>
  </si>
  <si>
    <t>UTQ353</t>
  </si>
  <si>
    <t>UTQ3530</t>
  </si>
  <si>
    <t>UTQ3531</t>
  </si>
  <si>
    <t>UTQ3532</t>
  </si>
  <si>
    <t>UTQ3533</t>
  </si>
  <si>
    <t>UTQ3535</t>
  </si>
  <si>
    <t>UTQ3536</t>
  </si>
  <si>
    <t>UTQ3538</t>
  </si>
  <si>
    <t>UTQ354</t>
  </si>
  <si>
    <t>UTQ3540</t>
  </si>
  <si>
    <t>GABINETE UNIVERSAL METALICO 4/PA¥OS C/PUERTAS .88X.40X1.80 LINEA DINAMICA</t>
  </si>
  <si>
    <t>UTQ3541</t>
  </si>
  <si>
    <t>UTQ3542</t>
  </si>
  <si>
    <t>UTQ3543</t>
  </si>
  <si>
    <t>UTQ3545</t>
  </si>
  <si>
    <t>LAP TOP NOTEBOOK HP C518, T2060, 512MB 80GB, 15.4 DVD+RW WIRL</t>
  </si>
  <si>
    <t>C518, T2060, 512MB 80GB</t>
  </si>
  <si>
    <t>UTQ3546</t>
  </si>
  <si>
    <t>UTQ3547</t>
  </si>
  <si>
    <t>UTQ3548</t>
  </si>
  <si>
    <t>CPU HEWLETTE PACKARD COMPAQ PRESARIO SR1620LA P4 2.93GHZ 160GB</t>
  </si>
  <si>
    <t>HEWLETTE PACKARD COMPAQ PRESARIO</t>
  </si>
  <si>
    <t>UTQ3549</t>
  </si>
  <si>
    <t>UTQ355</t>
  </si>
  <si>
    <t>UTQ3550</t>
  </si>
  <si>
    <t>NO BREAK TRIPPLITE SMART</t>
  </si>
  <si>
    <t>TRIPPLITE SMART</t>
  </si>
  <si>
    <t>UTQ3551</t>
  </si>
  <si>
    <t>SCANNER NEMISYS MOD. 3774</t>
  </si>
  <si>
    <t>UTQ3552</t>
  </si>
  <si>
    <t>UTQ3553</t>
  </si>
  <si>
    <t>UTQ3554</t>
  </si>
  <si>
    <t>ESMERILADORA ANGULAR MCA URREA MOD EA704</t>
  </si>
  <si>
    <t>ESMERILADORA ANGULAR MCA URREA</t>
  </si>
  <si>
    <t>UTQ3555</t>
  </si>
  <si>
    <t>UTQ3556</t>
  </si>
  <si>
    <t>UTQ3557</t>
  </si>
  <si>
    <t>LAMPARA DE TIEMPO DIGITAL OTC</t>
  </si>
  <si>
    <t>UTQ3558</t>
  </si>
  <si>
    <t>UTQ3559</t>
  </si>
  <si>
    <t>LAMPARA DE TIEMPO DE AVANCE</t>
  </si>
  <si>
    <t>UTQ356</t>
  </si>
  <si>
    <t>UTQ3560</t>
  </si>
  <si>
    <t>UTQ3561</t>
  </si>
  <si>
    <t>SOPORTE P/MOTOR DE 750 LBS</t>
  </si>
  <si>
    <t>UTQ3562</t>
  </si>
  <si>
    <t>UTQ3563</t>
  </si>
  <si>
    <t>UTQ3564</t>
  </si>
  <si>
    <t>UTQ3565</t>
  </si>
  <si>
    <t>SOLDADORA INFRA MOD. 3386</t>
  </si>
  <si>
    <t>UTQ3566</t>
  </si>
  <si>
    <t>CORTADORA DE METALES MCA URREA MOD.CM814</t>
  </si>
  <si>
    <t>CORTADORA DE METALES MCA URREA</t>
  </si>
  <si>
    <t>UTQ3567</t>
  </si>
  <si>
    <t>LABORATORIO P/LAVAR INYECTORES LAUNCH</t>
  </si>
  <si>
    <t>LABORATORIO P/LAVAR INYECTORES</t>
  </si>
  <si>
    <t>UTQ3568</t>
  </si>
  <si>
    <t>UTQ3569</t>
  </si>
  <si>
    <t>SILLA CON BRAZOS COLOR REYNA DE CATALU¥A</t>
  </si>
  <si>
    <t>CON BRAZOS COLOR REYNA</t>
  </si>
  <si>
    <t>UTQ357</t>
  </si>
  <si>
    <t>UTQ3570</t>
  </si>
  <si>
    <t>UTQ3571</t>
  </si>
  <si>
    <t>IMPRESORA HEWLETT PACKARD LASER 1320</t>
  </si>
  <si>
    <t>HEWLETT PACKARD LASER 1320</t>
  </si>
  <si>
    <t>UTQ3572</t>
  </si>
  <si>
    <t>UTQ3573</t>
  </si>
  <si>
    <t>SILLA TELA SECRETARIAL APILABLE</t>
  </si>
  <si>
    <t>TELA SECRETARIAL APILABLE</t>
  </si>
  <si>
    <t>UTQ3574</t>
  </si>
  <si>
    <t>UTQ3575</t>
  </si>
  <si>
    <t>UTQ3576</t>
  </si>
  <si>
    <t>UTQ3577</t>
  </si>
  <si>
    <t>UTQ3578</t>
  </si>
  <si>
    <t>UTQ3579</t>
  </si>
  <si>
    <t>UTQ358</t>
  </si>
  <si>
    <t>UTQ3580</t>
  </si>
  <si>
    <t>UTQ3581</t>
  </si>
  <si>
    <t>UTQ3582</t>
  </si>
  <si>
    <t>UTQ3583</t>
  </si>
  <si>
    <t>UTQ3584</t>
  </si>
  <si>
    <t>UTQ3585</t>
  </si>
  <si>
    <t>UTQ3586</t>
  </si>
  <si>
    <t>UTQ3587</t>
  </si>
  <si>
    <t>UTQ3588</t>
  </si>
  <si>
    <t>UTQ3589</t>
  </si>
  <si>
    <t>UTQ359</t>
  </si>
  <si>
    <t>UTQ3590</t>
  </si>
  <si>
    <t>UTQ3591</t>
  </si>
  <si>
    <t>UTQ3592</t>
  </si>
  <si>
    <t>UTQ3593</t>
  </si>
  <si>
    <t>UTQ3594</t>
  </si>
  <si>
    <t>UTQ3595</t>
  </si>
  <si>
    <t>UTQ3596</t>
  </si>
  <si>
    <t>UTQ3597</t>
  </si>
  <si>
    <t>UTQ3598</t>
  </si>
  <si>
    <t>UTQ3599</t>
  </si>
  <si>
    <t>UTQ36</t>
  </si>
  <si>
    <t>UTQ360</t>
  </si>
  <si>
    <t>UTQ3600</t>
  </si>
  <si>
    <t>UTQ3601</t>
  </si>
  <si>
    <t>UTQ3602</t>
  </si>
  <si>
    <t>UTQ3603</t>
  </si>
  <si>
    <t>UTQ3604</t>
  </si>
  <si>
    <t>UTQ3605</t>
  </si>
  <si>
    <t>UTQ3606</t>
  </si>
  <si>
    <t>UTQ3607</t>
  </si>
  <si>
    <t>UTQ3608</t>
  </si>
  <si>
    <t>UTQ3609</t>
  </si>
  <si>
    <t>UTQ361</t>
  </si>
  <si>
    <t>UTQ3610</t>
  </si>
  <si>
    <t>UTQ3611</t>
  </si>
  <si>
    <t>UTQ3612</t>
  </si>
  <si>
    <t>UTQ3613</t>
  </si>
  <si>
    <t>UTQ3614</t>
  </si>
  <si>
    <t>UTQ3615</t>
  </si>
  <si>
    <t>UTQ3616</t>
  </si>
  <si>
    <t>UTQ3617</t>
  </si>
  <si>
    <t>UTQ3618</t>
  </si>
  <si>
    <t>UTQ3619</t>
  </si>
  <si>
    <t>UTQ362</t>
  </si>
  <si>
    <t>UTQ3620</t>
  </si>
  <si>
    <t>UTQ3621</t>
  </si>
  <si>
    <t>UTQ3622</t>
  </si>
  <si>
    <t>UTQ3623</t>
  </si>
  <si>
    <t>UTQ3624</t>
  </si>
  <si>
    <t>UTQ3625</t>
  </si>
  <si>
    <t>UTQ3626</t>
  </si>
  <si>
    <t>UTQ3627</t>
  </si>
  <si>
    <t>UTQ3628</t>
  </si>
  <si>
    <t>UTQ3629</t>
  </si>
  <si>
    <t>UTQ363</t>
  </si>
  <si>
    <t>UTQ3630</t>
  </si>
  <si>
    <t>UTQ3631</t>
  </si>
  <si>
    <t>MESA MESA DE TRABAJO TIPO "B" 2.20 X 1.18,ALTURA: .80 CUBIERTA LAMINA</t>
  </si>
  <si>
    <t>MESA DE TRABAJO TIPO "B" 2.20 X 1.18</t>
  </si>
  <si>
    <t>UTQ3632</t>
  </si>
  <si>
    <t>UTQ3633</t>
  </si>
  <si>
    <t>UTQ3634</t>
  </si>
  <si>
    <t>UTQ3635</t>
  </si>
  <si>
    <t>UTQ3636</t>
  </si>
  <si>
    <t>UTQ3637</t>
  </si>
  <si>
    <t>UTQ3638</t>
  </si>
  <si>
    <t>UTQ3639</t>
  </si>
  <si>
    <t>UTQ364</t>
  </si>
  <si>
    <t>UTQ3640</t>
  </si>
  <si>
    <t>UTQ3641</t>
  </si>
  <si>
    <t>UTQ3642</t>
  </si>
  <si>
    <t>UTQ3643</t>
  </si>
  <si>
    <t>UTQ3644</t>
  </si>
  <si>
    <t>UTQ3645</t>
  </si>
  <si>
    <t>UTQ3646</t>
  </si>
  <si>
    <t>UTQ3647</t>
  </si>
  <si>
    <t>UTQ3648</t>
  </si>
  <si>
    <t>UTQ3649</t>
  </si>
  <si>
    <t>UTQ365</t>
  </si>
  <si>
    <t>UTQ3650</t>
  </si>
  <si>
    <t>UTQ3651</t>
  </si>
  <si>
    <t>UTQ3652</t>
  </si>
  <si>
    <t>UTQ3653</t>
  </si>
  <si>
    <t>UTQ3654</t>
  </si>
  <si>
    <t>UTQ3655</t>
  </si>
  <si>
    <t>UTQ3656</t>
  </si>
  <si>
    <t>UTQ3657</t>
  </si>
  <si>
    <t>UTQ3658</t>
  </si>
  <si>
    <t>UTQ3659</t>
  </si>
  <si>
    <t>UTQ3660</t>
  </si>
  <si>
    <t>UTQ3661</t>
  </si>
  <si>
    <t>UTQ3662</t>
  </si>
  <si>
    <t>UTQ3663</t>
  </si>
  <si>
    <t>UTQ3664</t>
  </si>
  <si>
    <t>UTQ3665</t>
  </si>
  <si>
    <t>UTQ3666</t>
  </si>
  <si>
    <t>UTQ3667</t>
  </si>
  <si>
    <t>UTQ3668</t>
  </si>
  <si>
    <t>UTQ3669</t>
  </si>
  <si>
    <t>UTQ367</t>
  </si>
  <si>
    <t>UTQ3670</t>
  </si>
  <si>
    <t>UTQ3671</t>
  </si>
  <si>
    <t>UTQ3672</t>
  </si>
  <si>
    <t>UTQ3673</t>
  </si>
  <si>
    <t>UTQ3674</t>
  </si>
  <si>
    <t>UTQ3675</t>
  </si>
  <si>
    <t>UTQ3676</t>
  </si>
  <si>
    <t>UTQ3677</t>
  </si>
  <si>
    <t>UTQ3678</t>
  </si>
  <si>
    <t>UTQ3679</t>
  </si>
  <si>
    <t>UTQ3680</t>
  </si>
  <si>
    <t>MESA BINARIA BLANCA 120X80CM C/2BASES DE APOYO P/CPU</t>
  </si>
  <si>
    <t>BINARIA BLANCA 120X80CM</t>
  </si>
  <si>
    <t>UTQ3681</t>
  </si>
  <si>
    <t>UTQ3682</t>
  </si>
  <si>
    <t>UTQ3683</t>
  </si>
  <si>
    <t>UTQ3684</t>
  </si>
  <si>
    <t>UTQ3685</t>
  </si>
  <si>
    <t>UTQ3686</t>
  </si>
  <si>
    <t>UTQ3687</t>
  </si>
  <si>
    <t>UTQ3688</t>
  </si>
  <si>
    <t>UTQ3689</t>
  </si>
  <si>
    <t>CPU HEWLETT PACKARD DC5100 P4 3.4GHZ 80 GB 256MB</t>
  </si>
  <si>
    <t>HEWLETT PACKARD DC5100 P4 3.4GHZ</t>
  </si>
  <si>
    <t>UTQ3690</t>
  </si>
  <si>
    <t>NO BREAK SOLA BASIC 480 XRN21-491</t>
  </si>
  <si>
    <t>SOLA BASIC 480 XRN21-491</t>
  </si>
  <si>
    <t>UTQ3691</t>
  </si>
  <si>
    <t>UTQ3695</t>
  </si>
  <si>
    <t>AIRE ACONDICIONADO CARRIER MK036AWAT (INCLUYE CONDENSADOR)</t>
  </si>
  <si>
    <t>CARRIER MK036AWAT (INCLUYE CONDENSADOR)</t>
  </si>
  <si>
    <t>UTQ3696</t>
  </si>
  <si>
    <t>UTQ3697</t>
  </si>
  <si>
    <t>UTQ3698</t>
  </si>
  <si>
    <t>AIRE ACONDICIONADO YORK YJEA12FSAD (INCLUYE CONDENSADOR)</t>
  </si>
  <si>
    <t>YORK YJEA12FSAD (INCLUYE CONDENSADOR)</t>
  </si>
  <si>
    <t>UTQ3699</t>
  </si>
  <si>
    <t>UTQ37</t>
  </si>
  <si>
    <t>CONTESTADORA BELLSOUTH SIN MODELO</t>
  </si>
  <si>
    <t>BELLSOUTH SIN MODELO</t>
  </si>
  <si>
    <t>UTQ3700</t>
  </si>
  <si>
    <t>UTQ3701</t>
  </si>
  <si>
    <t>UTQ3702</t>
  </si>
  <si>
    <t>UTQ3703</t>
  </si>
  <si>
    <t>UTQ3704</t>
  </si>
  <si>
    <t>UTQ3705</t>
  </si>
  <si>
    <t>UTQ3713</t>
  </si>
  <si>
    <t>UTQ3722</t>
  </si>
  <si>
    <t>TRANSCIVER DUAL 100 BASE</t>
  </si>
  <si>
    <t>UTQ3723</t>
  </si>
  <si>
    <t>JGO LLAVES ESTRIAS METRICAS 6 PZAS</t>
  </si>
  <si>
    <t>UTQ3740</t>
  </si>
  <si>
    <t>UTQ3741</t>
  </si>
  <si>
    <t>UTQ3782</t>
  </si>
  <si>
    <t>UTQ3783</t>
  </si>
  <si>
    <t>UTQ3785</t>
  </si>
  <si>
    <t>UTQ3786</t>
  </si>
  <si>
    <t>UTQ3787</t>
  </si>
  <si>
    <t>UTQ3790</t>
  </si>
  <si>
    <t>UTQ38</t>
  </si>
  <si>
    <t>UTQ3805</t>
  </si>
  <si>
    <t>UTQ3807</t>
  </si>
  <si>
    <t>UTQ3809</t>
  </si>
  <si>
    <t>UTQ3810</t>
  </si>
  <si>
    <t>UTQ3811</t>
  </si>
  <si>
    <t>UTQ3813</t>
  </si>
  <si>
    <t>UTQ3814</t>
  </si>
  <si>
    <t>UTQ3815</t>
  </si>
  <si>
    <t>UTQ3819</t>
  </si>
  <si>
    <t>UTQ3820</t>
  </si>
  <si>
    <t>UTQ3821</t>
  </si>
  <si>
    <t>UTQ3822</t>
  </si>
  <si>
    <t>UTQ3824</t>
  </si>
  <si>
    <t>UTQ3825</t>
  </si>
  <si>
    <t>UTQ3826</t>
  </si>
  <si>
    <t>UTQ3827</t>
  </si>
  <si>
    <t>UTQ3828</t>
  </si>
  <si>
    <t>UTQ3829</t>
  </si>
  <si>
    <t>UTQ3830</t>
  </si>
  <si>
    <t>UTQ3831</t>
  </si>
  <si>
    <t>UTQ3832</t>
  </si>
  <si>
    <t>UTQ3833</t>
  </si>
  <si>
    <t>UTQ3834</t>
  </si>
  <si>
    <t>UTQ3835</t>
  </si>
  <si>
    <t>UTQ3836</t>
  </si>
  <si>
    <t>UTQ3837</t>
  </si>
  <si>
    <t>UTQ3838</t>
  </si>
  <si>
    <t>UTQ3839</t>
  </si>
  <si>
    <t>UTQ3840</t>
  </si>
  <si>
    <t>UTQ3841</t>
  </si>
  <si>
    <t>UTQ3842</t>
  </si>
  <si>
    <t>UTQ3843</t>
  </si>
  <si>
    <t>TELEFONO MERIDIAN M7100</t>
  </si>
  <si>
    <t>MERIDIAN M7100</t>
  </si>
  <si>
    <t>UTQ3844</t>
  </si>
  <si>
    <t>UTQ3845</t>
  </si>
  <si>
    <t>UTQ3846</t>
  </si>
  <si>
    <t>UTQ3847</t>
  </si>
  <si>
    <t>UTQ3848</t>
  </si>
  <si>
    <t>UTQ3849</t>
  </si>
  <si>
    <t>UTQ3850</t>
  </si>
  <si>
    <t>UTQ3851</t>
  </si>
  <si>
    <t>UTQ3852</t>
  </si>
  <si>
    <t>UTQ3853</t>
  </si>
  <si>
    <t>UTQ3854</t>
  </si>
  <si>
    <t>UTQ3855</t>
  </si>
  <si>
    <t>UTQ3856</t>
  </si>
  <si>
    <t>UTQ3857</t>
  </si>
  <si>
    <t>UTQ3858</t>
  </si>
  <si>
    <t>UTQ3859</t>
  </si>
  <si>
    <t>UTQ3860</t>
  </si>
  <si>
    <t>PIZARRON GRANDE PA¥O VERDE</t>
  </si>
  <si>
    <t>GRANDE PA¥O VERDE</t>
  </si>
  <si>
    <t>UTQ3861</t>
  </si>
  <si>
    <t>UTQ3862</t>
  </si>
  <si>
    <t>UTQ3863</t>
  </si>
  <si>
    <t>UTQ3864</t>
  </si>
  <si>
    <t>UTQ3865</t>
  </si>
  <si>
    <t>UTQ3866</t>
  </si>
  <si>
    <t>UTQ3867</t>
  </si>
  <si>
    <t>UTQ3868</t>
  </si>
  <si>
    <t>UTQ3869</t>
  </si>
  <si>
    <t>ENFRIADOR DE AGUA REFRIMAQ SIN MODELO</t>
  </si>
  <si>
    <t>REFRIMAQ SIN MODELO</t>
  </si>
  <si>
    <t>UTQ3870</t>
  </si>
  <si>
    <t>UTQ3871</t>
  </si>
  <si>
    <t>UTQ3872</t>
  </si>
  <si>
    <t>UTQ3874</t>
  </si>
  <si>
    <t>UTQ3877</t>
  </si>
  <si>
    <t>UTQ3878</t>
  </si>
  <si>
    <t>UTQ3880</t>
  </si>
  <si>
    <t>UTQ3881</t>
  </si>
  <si>
    <t>UTQ3882</t>
  </si>
  <si>
    <t>LAP TOP COMPAQ V3417LA</t>
  </si>
  <si>
    <t>COMPAQ V3417LA</t>
  </si>
  <si>
    <t>UTQ3883</t>
  </si>
  <si>
    <t>UTQ3884</t>
  </si>
  <si>
    <t>UTQ3885</t>
  </si>
  <si>
    <t>UTQ3886</t>
  </si>
  <si>
    <t>UTQ3888</t>
  </si>
  <si>
    <t>UTQ3890</t>
  </si>
  <si>
    <t>ENFRIADOR DE AGUA MABE SIN MODELO</t>
  </si>
  <si>
    <t>MABE SIN MODELO</t>
  </si>
  <si>
    <t>UTQ3891</t>
  </si>
  <si>
    <t>UTQ3892</t>
  </si>
  <si>
    <t>UTQ3893</t>
  </si>
  <si>
    <t>UTQ3895</t>
  </si>
  <si>
    <t>LASER JET 2300N</t>
  </si>
  <si>
    <t>UTQ3898</t>
  </si>
  <si>
    <t>SCANER HEWLETT PACKARD SCANJET FLATBED 2400C</t>
  </si>
  <si>
    <t>HEWLETT PACKARD SCANJET FLATBED</t>
  </si>
  <si>
    <t>UTQ3899</t>
  </si>
  <si>
    <t>UTQ39</t>
  </si>
  <si>
    <t>UTQ3900</t>
  </si>
  <si>
    <t>UTQ3901</t>
  </si>
  <si>
    <t>UTQ3902</t>
  </si>
  <si>
    <t>UTQ3904</t>
  </si>
  <si>
    <t>UTQ3905</t>
  </si>
  <si>
    <t>UTQ3906</t>
  </si>
  <si>
    <t>MAQUINA DE ESCRIBIR SMITH CORONA XL1900</t>
  </si>
  <si>
    <t>SMITH CORONA XL1900</t>
  </si>
  <si>
    <t>UTQ3907</t>
  </si>
  <si>
    <t>UTQ3908</t>
  </si>
  <si>
    <t>UTQ3909</t>
  </si>
  <si>
    <t>SILLON PIEL MADERA CAOBA</t>
  </si>
  <si>
    <t>UTQ3910</t>
  </si>
  <si>
    <t>UTQ3911</t>
  </si>
  <si>
    <t>UTQ3912</t>
  </si>
  <si>
    <t>UTQ3914</t>
  </si>
  <si>
    <t>UTQ3915</t>
  </si>
  <si>
    <t>UTQ3916</t>
  </si>
  <si>
    <t>UTQ3917</t>
  </si>
  <si>
    <t>UTQ3918</t>
  </si>
  <si>
    <t>BOTE DE BASURA MADERA SIN MODELO</t>
  </si>
  <si>
    <t>UTQ3922</t>
  </si>
  <si>
    <t>UTQ3927</t>
  </si>
  <si>
    <t>UTQ3928</t>
  </si>
  <si>
    <t>UTQ3929</t>
  </si>
  <si>
    <t>UTQ3930</t>
  </si>
  <si>
    <t>UTQ3931</t>
  </si>
  <si>
    <t>UTQ3932</t>
  </si>
  <si>
    <t>UTQ3933</t>
  </si>
  <si>
    <t>UTQ3934</t>
  </si>
  <si>
    <t>UTQ3935</t>
  </si>
  <si>
    <t>ESTANTERIA METALICA SIN MODELO</t>
  </si>
  <si>
    <t>UTQ3936</t>
  </si>
  <si>
    <t>UTQ3937</t>
  </si>
  <si>
    <t>UTQ3938</t>
  </si>
  <si>
    <t>UTQ3939</t>
  </si>
  <si>
    <t>UTQ3940</t>
  </si>
  <si>
    <t>UTQ3941</t>
  </si>
  <si>
    <t>DESPACHADOR DE DIUREX C27 3M</t>
  </si>
  <si>
    <t>DE DIUREX C27 3M</t>
  </si>
  <si>
    <t>UTQ3942</t>
  </si>
  <si>
    <t>UTQ3943</t>
  </si>
  <si>
    <t>UTQ3945</t>
  </si>
  <si>
    <t>UTQ3946</t>
  </si>
  <si>
    <t>LAP TOP DELL INSPIRION 700M</t>
  </si>
  <si>
    <t>DELL INSPIRION 700M</t>
  </si>
  <si>
    <t>UTQ3949</t>
  </si>
  <si>
    <t>SOFTWARE Y LICENCIAS SPSS P/WINDOWS BASICO 13.0 ESPA¥OL</t>
  </si>
  <si>
    <t>SPSS P/WINDOWS BASICO 13.0 ESPA¥OL</t>
  </si>
  <si>
    <t>UTQ3950</t>
  </si>
  <si>
    <t>UTQ3951</t>
  </si>
  <si>
    <t>CPU DELL DIMENSION 3100 PENTIUM 4 A 3.06HGZ,256MB RAM,CD-RW/DVD-ROM</t>
  </si>
  <si>
    <t>DELL DIMENSION 3100 PENTIUM 4</t>
  </si>
  <si>
    <t>UTQ3952</t>
  </si>
  <si>
    <t>E156 FPB LCD PLANO 15"</t>
  </si>
  <si>
    <t>UTQ3953</t>
  </si>
  <si>
    <t>NO BREAK SOLA BASIC PC 1000</t>
  </si>
  <si>
    <t>SOLA BASIC PC 1000</t>
  </si>
  <si>
    <t>UTQ3954</t>
  </si>
  <si>
    <t>UTQ3955</t>
  </si>
  <si>
    <t>UTQ3956</t>
  </si>
  <si>
    <t>MONITOR DELL LCD PLANO 15"</t>
  </si>
  <si>
    <t>DELL LCD PLANO 15"</t>
  </si>
  <si>
    <t>UTQ3957</t>
  </si>
  <si>
    <t>SILLA TELA CON RUEDAS</t>
  </si>
  <si>
    <t>UTQ3959</t>
  </si>
  <si>
    <t>SOFTWARE Y LICENCIAS WINDOWS XP PROFESIONAL OHM PK</t>
  </si>
  <si>
    <t>WINDOWS XP PROFESIONAL OHM PK</t>
  </si>
  <si>
    <t>UTQ3960</t>
  </si>
  <si>
    <t>DELL DIMENSION 3100 PENTIUM 4 A 3.06HGZ</t>
  </si>
  <si>
    <t>UTQ3961</t>
  </si>
  <si>
    <t>E156FPB LCD PLANO 15"</t>
  </si>
  <si>
    <t>UTQ3964</t>
  </si>
  <si>
    <t>UTQ3965</t>
  </si>
  <si>
    <t>UTQ3967</t>
  </si>
  <si>
    <t>UTQ3968</t>
  </si>
  <si>
    <t>UTQ3970</t>
  </si>
  <si>
    <t>UTQ3971</t>
  </si>
  <si>
    <t>UTQ3972</t>
  </si>
  <si>
    <t>UTQ3975</t>
  </si>
  <si>
    <t>CAÑON VISION PRO 220</t>
  </si>
  <si>
    <t>VISION PRO 220</t>
  </si>
  <si>
    <t>UTQ3979</t>
  </si>
  <si>
    <t>UTQ3980</t>
  </si>
  <si>
    <t>UTQ3982</t>
  </si>
  <si>
    <t>SILLON EJECUTIVO CODERA DE LUJO</t>
  </si>
  <si>
    <t>EJECUTIVO CODERA DE LUJO</t>
  </si>
  <si>
    <t>UTQ3983</t>
  </si>
  <si>
    <t>UTQ3987</t>
  </si>
  <si>
    <t>REGULADOR POWER SMART SIN MODELO</t>
  </si>
  <si>
    <t>POWER SMART SIN MODELO</t>
  </si>
  <si>
    <t>UTQ3991</t>
  </si>
  <si>
    <t>UTQ3993</t>
  </si>
  <si>
    <t>UTQ3995</t>
  </si>
  <si>
    <t>UTQ3996</t>
  </si>
  <si>
    <t>UTQ3997</t>
  </si>
  <si>
    <t>UTQ3998</t>
  </si>
  <si>
    <t>UTQ3999</t>
  </si>
  <si>
    <t>UTQ4</t>
  </si>
  <si>
    <t>AIRE ACONDICIONADO TIPO VENTANA 2 TONELADAS 220 VAC</t>
  </si>
  <si>
    <t>TIPO VENTANA 2 TONELADAS 220 VAC</t>
  </si>
  <si>
    <t>UTQ4000</t>
  </si>
  <si>
    <t>UTQ4001</t>
  </si>
  <si>
    <t>TELEFONO NORTEL M3902</t>
  </si>
  <si>
    <t>NORTEL M3902</t>
  </si>
  <si>
    <t>UTQ4002</t>
  </si>
  <si>
    <t>UTQ4003</t>
  </si>
  <si>
    <t>UTQ4006</t>
  </si>
  <si>
    <t>UTQ4008</t>
  </si>
  <si>
    <t>UTQ4009</t>
  </si>
  <si>
    <t>UTQ401</t>
  </si>
  <si>
    <t>UTQ4010</t>
  </si>
  <si>
    <t>UTQ4011</t>
  </si>
  <si>
    <t>UTQ4012</t>
  </si>
  <si>
    <t>UTQ4015</t>
  </si>
  <si>
    <t>UTQ4016</t>
  </si>
  <si>
    <t>UTQ402</t>
  </si>
  <si>
    <t>MESA</t>
  </si>
  <si>
    <t>UTQ4020</t>
  </si>
  <si>
    <t>UTQ4021</t>
  </si>
  <si>
    <t>UTQ4022</t>
  </si>
  <si>
    <t>UTQ4025</t>
  </si>
  <si>
    <t>UTQ4026</t>
  </si>
  <si>
    <t>UTQ4028</t>
  </si>
  <si>
    <t>UTQ4029</t>
  </si>
  <si>
    <t>UTQ403</t>
  </si>
  <si>
    <t>UTQ4030</t>
  </si>
  <si>
    <t>UTQ4031</t>
  </si>
  <si>
    <t>UTQ4033</t>
  </si>
  <si>
    <t>UTQ4035</t>
  </si>
  <si>
    <t>REGULADOR LIDHER RP1K</t>
  </si>
  <si>
    <t>LIDHER RP1K</t>
  </si>
  <si>
    <t>UTQ4036</t>
  </si>
  <si>
    <t>UTQ4037</t>
  </si>
  <si>
    <t>UTQ4038</t>
  </si>
  <si>
    <t>UTQ404</t>
  </si>
  <si>
    <t>UTQ4041</t>
  </si>
  <si>
    <t>UTQ4042</t>
  </si>
  <si>
    <t>SILLA CAJERO NEGRA</t>
  </si>
  <si>
    <t>CAJERO NEGRA</t>
  </si>
  <si>
    <t>UTQ4043</t>
  </si>
  <si>
    <t>UTQ4044</t>
  </si>
  <si>
    <t>UTQ4045</t>
  </si>
  <si>
    <t>NOTE BOOK HEWLETT PACKARD NC 6220 PM 770 60GB</t>
  </si>
  <si>
    <t>HEWLETT PACKARD NC 6220 PM 770 60GB</t>
  </si>
  <si>
    <t>UTQ4046</t>
  </si>
  <si>
    <t>LASER JET 2100</t>
  </si>
  <si>
    <t>UTQ4047</t>
  </si>
  <si>
    <t>IMPRESORA EPSON STYLUS 1280</t>
  </si>
  <si>
    <t>EPSON STYLUS 1280</t>
  </si>
  <si>
    <t>UTQ4048</t>
  </si>
  <si>
    <t>SILLA ALTA CON DESCANZA PIES</t>
  </si>
  <si>
    <t>ALTA CON DESCANZA PIES</t>
  </si>
  <si>
    <t>UTQ4050</t>
  </si>
  <si>
    <t>UTQ4051</t>
  </si>
  <si>
    <t>UTQ4053</t>
  </si>
  <si>
    <t>UTQ4054</t>
  </si>
  <si>
    <t>UTQ4056</t>
  </si>
  <si>
    <t>UTQ4057</t>
  </si>
  <si>
    <t>UTQ4058</t>
  </si>
  <si>
    <t>UTQ4059</t>
  </si>
  <si>
    <t>UTQ4060</t>
  </si>
  <si>
    <t>UTQ4061</t>
  </si>
  <si>
    <t>REGULADOR SOLA BASIC MICROVOLT</t>
  </si>
  <si>
    <t>SOLA BASIC MICROVOLT</t>
  </si>
  <si>
    <t>UTQ4064</t>
  </si>
  <si>
    <t>UTQ4065</t>
  </si>
  <si>
    <t>VITRINA METALICA SIN VIDRIOS</t>
  </si>
  <si>
    <t>METALICA SIN VIDRIOS</t>
  </si>
  <si>
    <t>UTQ4066</t>
  </si>
  <si>
    <t>UTQ4067</t>
  </si>
  <si>
    <t>UTQ4068</t>
  </si>
  <si>
    <t>UTQ4069</t>
  </si>
  <si>
    <t>UTQ407</t>
  </si>
  <si>
    <t>UTQ4070</t>
  </si>
  <si>
    <t>UTQ4071</t>
  </si>
  <si>
    <t>UTQ4072</t>
  </si>
  <si>
    <t>UTQ4073</t>
  </si>
  <si>
    <t>UTQ4074</t>
  </si>
  <si>
    <t>UTQ4075</t>
  </si>
  <si>
    <t>UTQ4076</t>
  </si>
  <si>
    <t>UTQ4077</t>
  </si>
  <si>
    <t>UTQ4078</t>
  </si>
  <si>
    <t>UTQ4079</t>
  </si>
  <si>
    <t>UTQ4080</t>
  </si>
  <si>
    <t>UTQ4081</t>
  </si>
  <si>
    <t>UTQ4084</t>
  </si>
  <si>
    <t>UTQ4085</t>
  </si>
  <si>
    <t>UTQ4086</t>
  </si>
  <si>
    <t>RADIO MOTOROLA SM50 2C, 25W</t>
  </si>
  <si>
    <t>MOTOROLA SM50 2C, 25W</t>
  </si>
  <si>
    <t>UTQ4087</t>
  </si>
  <si>
    <t>UTQ4090</t>
  </si>
  <si>
    <t>UTQ4093</t>
  </si>
  <si>
    <t>UTQ4095</t>
  </si>
  <si>
    <t>ESCRITORIO MADERA 1 CAJON</t>
  </si>
  <si>
    <t>MADERA 1 CAJON</t>
  </si>
  <si>
    <t>UTQ41</t>
  </si>
  <si>
    <t>UTQ4100</t>
  </si>
  <si>
    <t>UTQ4101</t>
  </si>
  <si>
    <t>UTQ4102</t>
  </si>
  <si>
    <t>UTQ4103</t>
  </si>
  <si>
    <t>UTQ4104</t>
  </si>
  <si>
    <t>UTQ4105</t>
  </si>
  <si>
    <t>UTQ4107</t>
  </si>
  <si>
    <t>UTQ4108</t>
  </si>
  <si>
    <t>GRABADORA SONY CFD-550CP</t>
  </si>
  <si>
    <t>SONY CFD-550CP</t>
  </si>
  <si>
    <t>UTQ4109</t>
  </si>
  <si>
    <t>CLOSET MADERA 4 PUERTAS</t>
  </si>
  <si>
    <t>UTQ411</t>
  </si>
  <si>
    <t>UTQ4110</t>
  </si>
  <si>
    <t>CLOSET MADERA 2 PUERTAS</t>
  </si>
  <si>
    <t>UTQ4111</t>
  </si>
  <si>
    <t>UTQ4112</t>
  </si>
  <si>
    <t>CARPA CANOPY X 6 MTS</t>
  </si>
  <si>
    <t>CANOPY X 6 MTS</t>
  </si>
  <si>
    <t>UTQ4113</t>
  </si>
  <si>
    <t>UTQ4114</t>
  </si>
  <si>
    <t>TAMBOR</t>
  </si>
  <si>
    <t>TAMBOR DE MADERA SIN MODELO</t>
  </si>
  <si>
    <t>UTQ4115</t>
  </si>
  <si>
    <t>MANDOLINA TIPO PORT</t>
  </si>
  <si>
    <t>UTQ4116</t>
  </si>
  <si>
    <t>UTQ4117</t>
  </si>
  <si>
    <t>UTQ4118</t>
  </si>
  <si>
    <t>UTQ4119</t>
  </si>
  <si>
    <t>CONTRABAJO SIN MODELO</t>
  </si>
  <si>
    <t>UTQ412</t>
  </si>
  <si>
    <t>UTQ4120</t>
  </si>
  <si>
    <t>UTQ4121</t>
  </si>
  <si>
    <t>VIOLIN SIN MODELO</t>
  </si>
  <si>
    <t>UTQ4122</t>
  </si>
  <si>
    <t>UTQ4123</t>
  </si>
  <si>
    <t>REQUINTO SIN MODELO</t>
  </si>
  <si>
    <t>UTQ4124</t>
  </si>
  <si>
    <t>UTQ4125</t>
  </si>
  <si>
    <t>CABAZA SIN MODELO</t>
  </si>
  <si>
    <t>UTQ4126</t>
  </si>
  <si>
    <t>GUITARRA ACUSTICA YAMAHA C-40</t>
  </si>
  <si>
    <t>UTQ4127</t>
  </si>
  <si>
    <t>UTQ4128</t>
  </si>
  <si>
    <t>UTQ4129</t>
  </si>
  <si>
    <t>UTQ4130</t>
  </si>
  <si>
    <t>UTQ4131</t>
  </si>
  <si>
    <t>UTQ4132</t>
  </si>
  <si>
    <t>UTQ4133</t>
  </si>
  <si>
    <t>UTQ4134</t>
  </si>
  <si>
    <t>UTQ4135</t>
  </si>
  <si>
    <t>UTQ4136</t>
  </si>
  <si>
    <t>UTQ4137</t>
  </si>
  <si>
    <t>UTQ4138</t>
  </si>
  <si>
    <t>UTQ4139</t>
  </si>
  <si>
    <t>UTQ4140</t>
  </si>
  <si>
    <t>UTQ4141</t>
  </si>
  <si>
    <t>UTQ4142</t>
  </si>
  <si>
    <t>UTQ4143</t>
  </si>
  <si>
    <t>UTQ4144</t>
  </si>
  <si>
    <t>UTQ4145</t>
  </si>
  <si>
    <t>UTQ4146</t>
  </si>
  <si>
    <t>UTQ4147</t>
  </si>
  <si>
    <t>UTQ4148</t>
  </si>
  <si>
    <t>UTQ4149</t>
  </si>
  <si>
    <t>UTQ4150</t>
  </si>
  <si>
    <t>UTQ4151</t>
  </si>
  <si>
    <t>UTQ4152</t>
  </si>
  <si>
    <t>UTQ4153</t>
  </si>
  <si>
    <t>UTQ4154</t>
  </si>
  <si>
    <t>UTQ4155</t>
  </si>
  <si>
    <t>UTQ4156</t>
  </si>
  <si>
    <t>UTQ4157</t>
  </si>
  <si>
    <t>UTQ4158</t>
  </si>
  <si>
    <t>UTQ4159</t>
  </si>
  <si>
    <t>UTQ4160</t>
  </si>
  <si>
    <t>UTQ4161</t>
  </si>
  <si>
    <t>UTQ4162</t>
  </si>
  <si>
    <t>UTQ4163</t>
  </si>
  <si>
    <t>UTQ4164</t>
  </si>
  <si>
    <t>UTQ4165</t>
  </si>
  <si>
    <t>UTQ4166</t>
  </si>
  <si>
    <t>UTQ4167</t>
  </si>
  <si>
    <t>UTQ4168</t>
  </si>
  <si>
    <t>UTQ4169</t>
  </si>
  <si>
    <t>UTQ4170</t>
  </si>
  <si>
    <t>UTQ4171</t>
  </si>
  <si>
    <t>UTQ4172</t>
  </si>
  <si>
    <t>UTQ4173</t>
  </si>
  <si>
    <t>UTQ4174</t>
  </si>
  <si>
    <t>MICROFONO SHURE SIN MODELO</t>
  </si>
  <si>
    <t>SHURE SIN MODELO</t>
  </si>
  <si>
    <t>UTQ4175</t>
  </si>
  <si>
    <t>UTQ4176</t>
  </si>
  <si>
    <t>UTQ4177</t>
  </si>
  <si>
    <t>UTQ4178</t>
  </si>
  <si>
    <t>MICROFONO</t>
  </si>
  <si>
    <t>SHURE SM57</t>
  </si>
  <si>
    <t>UTQ4179</t>
  </si>
  <si>
    <t>UTQ418</t>
  </si>
  <si>
    <t>UTQ4180</t>
  </si>
  <si>
    <t>UTQ4181</t>
  </si>
  <si>
    <t>MICROFONO SHURE TPS</t>
  </si>
  <si>
    <t>SHURE TPS</t>
  </si>
  <si>
    <t>UTQ4182</t>
  </si>
  <si>
    <t>UTQ4183</t>
  </si>
  <si>
    <t>UTQ4184</t>
  </si>
  <si>
    <t>UTQ4185</t>
  </si>
  <si>
    <t>UTQ4186</t>
  </si>
  <si>
    <t>DRUM MIC KIT INCLUYE 6 MICROFONOS 6/PG</t>
  </si>
  <si>
    <t>UTQ4187</t>
  </si>
  <si>
    <t>ENGRAPADORA ELECTRICA MOD. EWC-5018 DUO FAST</t>
  </si>
  <si>
    <t>ELECTRICA MOD. EWC-5018 DUO FAST</t>
  </si>
  <si>
    <t>UTQ4188</t>
  </si>
  <si>
    <t>ACCESORIO DIADEMA P/MICROFONO SHURE; WH20QTR</t>
  </si>
  <si>
    <t>DIADEMA P/MICROFONO SHURE; WH20QTR</t>
  </si>
  <si>
    <t>UTQ4189</t>
  </si>
  <si>
    <t>UTQ419</t>
  </si>
  <si>
    <t>UTQ4190</t>
  </si>
  <si>
    <t>MICROFONO SHURE TVD58D</t>
  </si>
  <si>
    <t>SHURE TVD58D</t>
  </si>
  <si>
    <t>UTQ4191</t>
  </si>
  <si>
    <t>UTQ4193</t>
  </si>
  <si>
    <t>UTQ4195</t>
  </si>
  <si>
    <t>BASES P/ MICROFONO DE MESA SIN MODELO</t>
  </si>
  <si>
    <t>UTQ4196</t>
  </si>
  <si>
    <t>UTQ4197</t>
  </si>
  <si>
    <t>PEDESTAL DE MICROFONO SIN MODELO</t>
  </si>
  <si>
    <t>UTQ4198</t>
  </si>
  <si>
    <t>BASE DE MONITOR DE SONIDO JBL</t>
  </si>
  <si>
    <t>UTQ4199</t>
  </si>
  <si>
    <t>UTQ42</t>
  </si>
  <si>
    <t>UTQ4200</t>
  </si>
  <si>
    <t>ACORDEON HONNER</t>
  </si>
  <si>
    <t>UTQ4201</t>
  </si>
  <si>
    <t>DIABLO DE CARGA 225 KG X 1.45 MTS</t>
  </si>
  <si>
    <t>UTQ4202</t>
  </si>
  <si>
    <t>UTQ4203</t>
  </si>
  <si>
    <t>UTQ4204</t>
  </si>
  <si>
    <t>UTQ4205</t>
  </si>
  <si>
    <t>TECLADO YAMAHA; PSR-1000</t>
  </si>
  <si>
    <t>UTQ4206</t>
  </si>
  <si>
    <t>CARRITOS OTTO</t>
  </si>
  <si>
    <t>UTQ4207</t>
  </si>
  <si>
    <t>UTQ4208</t>
  </si>
  <si>
    <t>BAFLE YORK VILLE 3 VIAS 1000 WTS</t>
  </si>
  <si>
    <t>YORK VILLE 3 VIAS 1000 WTS</t>
  </si>
  <si>
    <t>UTQ4209</t>
  </si>
  <si>
    <t>UTQ4210</t>
  </si>
  <si>
    <t>BAFLE JBL EON 15G2</t>
  </si>
  <si>
    <t>JBL EON 15G2</t>
  </si>
  <si>
    <t>UTQ4211</t>
  </si>
  <si>
    <t>UTQ4212</t>
  </si>
  <si>
    <t>BAFLE MONITOR 15" X 1 DRIVER 1 SM151V (YAMAHA)</t>
  </si>
  <si>
    <t>MONITOR 15" X 1 DRIVER 1 SM151V (YAMAHA</t>
  </si>
  <si>
    <t>UTQ4213</t>
  </si>
  <si>
    <t>UTQ4214</t>
  </si>
  <si>
    <t>AMPLIFICADOR YORK VILLE AP 6020</t>
  </si>
  <si>
    <t>YORK VILLE AP 6020</t>
  </si>
  <si>
    <t>UTQ4215</t>
  </si>
  <si>
    <t>AMPLIFICADOR YORK VILLE AP 6040</t>
  </si>
  <si>
    <t>YORK VILLE AP 6040</t>
  </si>
  <si>
    <t>UTQ4216</t>
  </si>
  <si>
    <t>UTQ4217</t>
  </si>
  <si>
    <t>UTQ4218</t>
  </si>
  <si>
    <t>UTQ4219</t>
  </si>
  <si>
    <t>CONSOLA YAC 12 /24 YAMAHA</t>
  </si>
  <si>
    <t>UTQ422</t>
  </si>
  <si>
    <t>UTQ4220</t>
  </si>
  <si>
    <t>UTQ4221</t>
  </si>
  <si>
    <t>BATERIA MAPEX (5PZAS)</t>
  </si>
  <si>
    <t>UTQ4222</t>
  </si>
  <si>
    <t>MONITOR DE BAJO PEAVEY</t>
  </si>
  <si>
    <t>UTQ4224</t>
  </si>
  <si>
    <t>GUITARRA FEDER STRATO</t>
  </si>
  <si>
    <t>UTQ4225</t>
  </si>
  <si>
    <t>BAJO ELECTRICO FENDER</t>
  </si>
  <si>
    <t>UTQ4226</t>
  </si>
  <si>
    <t>GUITARRA ELECTRICA YAMAHA</t>
  </si>
  <si>
    <t>UTQ4227</t>
  </si>
  <si>
    <t>BAJO ELECTRICO LYON</t>
  </si>
  <si>
    <t>UTQ4230</t>
  </si>
  <si>
    <t>UTQ4231</t>
  </si>
  <si>
    <t>BASES P/MONITOR SIN MODELO</t>
  </si>
  <si>
    <t>UTQ4232</t>
  </si>
  <si>
    <t>UTQ4233</t>
  </si>
  <si>
    <t>MEZCLADORA YAMAHA; GF 24/12</t>
  </si>
  <si>
    <t>UTQ4234</t>
  </si>
  <si>
    <t>BASES P/ TOMS YAMAHA</t>
  </si>
  <si>
    <t>UTQ4235</t>
  </si>
  <si>
    <t>SNAKE HORIZONTAL</t>
  </si>
  <si>
    <t>UTQ4236</t>
  </si>
  <si>
    <t>ATRIL SIN MODELO</t>
  </si>
  <si>
    <t>UTQ4237</t>
  </si>
  <si>
    <t>UTQ4238</t>
  </si>
  <si>
    <t>ATRIL DE TECLADO SENCILLO PROEL</t>
  </si>
  <si>
    <t>UTQ4239</t>
  </si>
  <si>
    <t>GRABADORA SONY CFD-S35CP</t>
  </si>
  <si>
    <t>SONY CFD-S35CP</t>
  </si>
  <si>
    <t>UTQ424</t>
  </si>
  <si>
    <t>UTQ4240</t>
  </si>
  <si>
    <t>CAMARA DE HUMO</t>
  </si>
  <si>
    <t>C/CONTROL REMOTO MAGNUM MARTIN</t>
  </si>
  <si>
    <t>UTQ4241</t>
  </si>
  <si>
    <t>UTQ4243</t>
  </si>
  <si>
    <t>UTQ4244</t>
  </si>
  <si>
    <t>UTQ4247</t>
  </si>
  <si>
    <t>UTQ4248</t>
  </si>
  <si>
    <t>UTQ4249</t>
  </si>
  <si>
    <t>UTQ4250</t>
  </si>
  <si>
    <t>UTQ4251</t>
  </si>
  <si>
    <t>UTQ4252</t>
  </si>
  <si>
    <t>UTQ4253</t>
  </si>
  <si>
    <t>UTQ4254</t>
  </si>
  <si>
    <t>UTQ4255</t>
  </si>
  <si>
    <t>UTQ4256</t>
  </si>
  <si>
    <t>COMPRESOR SIEMENS</t>
  </si>
  <si>
    <t>UTQ4259</t>
  </si>
  <si>
    <t>UTQ4260</t>
  </si>
  <si>
    <t>BANCAS METALICA C/TECHO</t>
  </si>
  <si>
    <t>METALICA C/TECHO</t>
  </si>
  <si>
    <t>UTQ4261</t>
  </si>
  <si>
    <t>UTQ4262</t>
  </si>
  <si>
    <t>UTQ4263</t>
  </si>
  <si>
    <t>PODIUM MADERA TRES NIVELES</t>
  </si>
  <si>
    <t>MADERA TRES NIVELES</t>
  </si>
  <si>
    <t>UTQ4264</t>
  </si>
  <si>
    <t>CRONOMETRO DIGI SPORT DT2000</t>
  </si>
  <si>
    <t>DIGI SPORT DT2000</t>
  </si>
  <si>
    <t>UTQ4265</t>
  </si>
  <si>
    <t>UTQ4268</t>
  </si>
  <si>
    <t>BAT EASTON PENDIENTE</t>
  </si>
  <si>
    <t>EASTON PENDIENTE</t>
  </si>
  <si>
    <t>UTQ4269</t>
  </si>
  <si>
    <t>UTQ4270</t>
  </si>
  <si>
    <t>UTQ4271</t>
  </si>
  <si>
    <t>ARRANCADOR AJUSTABLE</t>
  </si>
  <si>
    <t>AJUSTABLE</t>
  </si>
  <si>
    <t>UTQ4272</t>
  </si>
  <si>
    <t>UTQ4273</t>
  </si>
  <si>
    <t>UTQ4274</t>
  </si>
  <si>
    <t>UTQ4275</t>
  </si>
  <si>
    <t>UTQ4276</t>
  </si>
  <si>
    <t>UTQ4277</t>
  </si>
  <si>
    <t>UTQ4278</t>
  </si>
  <si>
    <t>UTQ4279</t>
  </si>
  <si>
    <t>VALLA P/SALTO</t>
  </si>
  <si>
    <t>P/SALTO</t>
  </si>
  <si>
    <t>UTQ4280</t>
  </si>
  <si>
    <t>UTQ4281</t>
  </si>
  <si>
    <t>UTQ4282</t>
  </si>
  <si>
    <t>UTQ4283</t>
  </si>
  <si>
    <t>UTQ4284</t>
  </si>
  <si>
    <t>UTQ4285</t>
  </si>
  <si>
    <t>UTQ4286</t>
  </si>
  <si>
    <t>UTQ4287</t>
  </si>
  <si>
    <t>UTQ4288</t>
  </si>
  <si>
    <t>UTQ4289</t>
  </si>
  <si>
    <t>BAT EASTON NO.34</t>
  </si>
  <si>
    <t>EASTON NO.34</t>
  </si>
  <si>
    <t>UTQ4290</t>
  </si>
  <si>
    <t>UTQ4292</t>
  </si>
  <si>
    <t>UTQ4295</t>
  </si>
  <si>
    <t>UTQ4296</t>
  </si>
  <si>
    <t>UTQ4298</t>
  </si>
  <si>
    <t>UTQ4299</t>
  </si>
  <si>
    <t>UTQ430</t>
  </si>
  <si>
    <t>UTQ4300</t>
  </si>
  <si>
    <t>MICROFONO SOUND TRACK INALAMBRICO 28HU20607019 C/RECEPTOR 2 MICROFONO</t>
  </si>
  <si>
    <t>SOUND TRACK INALAMBRICO</t>
  </si>
  <si>
    <t>UTQ4303</t>
  </si>
  <si>
    <t>UTQ4304</t>
  </si>
  <si>
    <t>UTQ4305</t>
  </si>
  <si>
    <t>SIN MARCA PUERTAS DE CRISTAL</t>
  </si>
  <si>
    <t>UTQ4306</t>
  </si>
  <si>
    <t>UTQ4307</t>
  </si>
  <si>
    <t>UTQ4308</t>
  </si>
  <si>
    <t>UTQ431</t>
  </si>
  <si>
    <t>UTQ4318</t>
  </si>
  <si>
    <t>UTQ432</t>
  </si>
  <si>
    <t>UTQ4320</t>
  </si>
  <si>
    <t>UTQ4321</t>
  </si>
  <si>
    <t>UTQ4322</t>
  </si>
  <si>
    <t>UTQ4323</t>
  </si>
  <si>
    <t>UTQ4324</t>
  </si>
  <si>
    <t>UTQ4325</t>
  </si>
  <si>
    <t>UTQ4326</t>
  </si>
  <si>
    <t>UTQ4327</t>
  </si>
  <si>
    <t>UTQ4328</t>
  </si>
  <si>
    <t>UTQ4329</t>
  </si>
  <si>
    <t>UTQ433</t>
  </si>
  <si>
    <t>UTQ4330</t>
  </si>
  <si>
    <t>UTQ4331</t>
  </si>
  <si>
    <t>UTQ4332</t>
  </si>
  <si>
    <t>UTQ4336</t>
  </si>
  <si>
    <t>UTQ4337</t>
  </si>
  <si>
    <t>UTQ4339</t>
  </si>
  <si>
    <t>UTQ434</t>
  </si>
  <si>
    <t>UTQ4341</t>
  </si>
  <si>
    <t>UTQ4342</t>
  </si>
  <si>
    <t>UTQ4343</t>
  </si>
  <si>
    <t>UTQ4345</t>
  </si>
  <si>
    <t>UTQ4346</t>
  </si>
  <si>
    <t>UTQ4347</t>
  </si>
  <si>
    <t>UTQ4348</t>
  </si>
  <si>
    <t>UTQ4349</t>
  </si>
  <si>
    <t>UTQ4357</t>
  </si>
  <si>
    <t>UTQ4359</t>
  </si>
  <si>
    <t>UTQ436</t>
  </si>
  <si>
    <t>UTQ4360</t>
  </si>
  <si>
    <t>UTQ4362</t>
  </si>
  <si>
    <t>UTQ4364</t>
  </si>
  <si>
    <t>UTQ4365</t>
  </si>
  <si>
    <t>UTQ4366</t>
  </si>
  <si>
    <t>UTQ4367</t>
  </si>
  <si>
    <t>TRANSCEIVER P/FIBRA OPTICA ALLIED TELESIS</t>
  </si>
  <si>
    <t>P/FIBRA OPTICA ALLIED TELESIS</t>
  </si>
  <si>
    <t>UTQ4368</t>
  </si>
  <si>
    <t>UTQ4369</t>
  </si>
  <si>
    <t>CONECTIVIDAD P/RED DE VOZ Y DATOS</t>
  </si>
  <si>
    <t>UTQ437</t>
  </si>
  <si>
    <t>UTQ4370</t>
  </si>
  <si>
    <t>UTQ4371</t>
  </si>
  <si>
    <t>UTQ4373</t>
  </si>
  <si>
    <t>REGULADOR SOLA BASIC MICRO SEA 2001</t>
  </si>
  <si>
    <t>SOLA BASIC MICRO SEA 2001</t>
  </si>
  <si>
    <t>UTQ4374</t>
  </si>
  <si>
    <t>UTQ4375</t>
  </si>
  <si>
    <t>UTQ4378</t>
  </si>
  <si>
    <t>UTQ4379</t>
  </si>
  <si>
    <t>UTQ438</t>
  </si>
  <si>
    <t>UTQ4382</t>
  </si>
  <si>
    <t>UTQ4387</t>
  </si>
  <si>
    <t>UTQ4388</t>
  </si>
  <si>
    <t>UTQ4389</t>
  </si>
  <si>
    <t>UTQ439</t>
  </si>
  <si>
    <t>UTQ4390</t>
  </si>
  <si>
    <t>ESCRITORIO CON CORREDERAS DE EXPANSION CON FRENTE DE CAJON</t>
  </si>
  <si>
    <t>CON CORREDERAS DE EXPANSION</t>
  </si>
  <si>
    <t>UTQ4391</t>
  </si>
  <si>
    <t>UTQ4393</t>
  </si>
  <si>
    <t>UTQ4395</t>
  </si>
  <si>
    <t>UTQ4396</t>
  </si>
  <si>
    <t>UTQ4397</t>
  </si>
  <si>
    <t>UTQ4398</t>
  </si>
  <si>
    <t>UTQ4399</t>
  </si>
  <si>
    <t>UTQ44</t>
  </si>
  <si>
    <t>REGULADOR SOLA BASIC PC 500</t>
  </si>
  <si>
    <t>SOLA BASIC PC 500</t>
  </si>
  <si>
    <t>UTQ440</t>
  </si>
  <si>
    <t>UTQ4402</t>
  </si>
  <si>
    <t>UTQ4403</t>
  </si>
  <si>
    <t>UTQ4404</t>
  </si>
  <si>
    <t>UTQ4405</t>
  </si>
  <si>
    <t>UTQ4406</t>
  </si>
  <si>
    <t>MONITOR IBM THINKVISION L151 15" FLAT PANEL</t>
  </si>
  <si>
    <t>IBM THINKVISION L151 15"</t>
  </si>
  <si>
    <t>UTQ4407</t>
  </si>
  <si>
    <t>UTQ4408</t>
  </si>
  <si>
    <t>CPU IBM THINKCENTRE M52 PENTIUM D820 2.8GHZ 80GB</t>
  </si>
  <si>
    <t>IBM THINKCENTRE M52 PENTIUM D820</t>
  </si>
  <si>
    <t>UTQ4409</t>
  </si>
  <si>
    <t>UTQ441</t>
  </si>
  <si>
    <t>UTQ4411</t>
  </si>
  <si>
    <t>UTQ4412</t>
  </si>
  <si>
    <t>UTQ4413</t>
  </si>
  <si>
    <t>UTQ4414</t>
  </si>
  <si>
    <t>UTQ4416</t>
  </si>
  <si>
    <t>UTQ4417</t>
  </si>
  <si>
    <t>UTQ4418</t>
  </si>
  <si>
    <t>UTQ4419</t>
  </si>
  <si>
    <t>UTQ4420</t>
  </si>
  <si>
    <t>UTQ4421</t>
  </si>
  <si>
    <t>UTQ4422</t>
  </si>
  <si>
    <t>UTQ4423</t>
  </si>
  <si>
    <t>UTQ4424</t>
  </si>
  <si>
    <t>UTQ4425</t>
  </si>
  <si>
    <t>UTQ4426</t>
  </si>
  <si>
    <t>UTQ4427</t>
  </si>
  <si>
    <t>UTQ4428</t>
  </si>
  <si>
    <t>UTQ4429</t>
  </si>
  <si>
    <t>UTQ4430</t>
  </si>
  <si>
    <t>UTQ4431</t>
  </si>
  <si>
    <t>UTQ4432</t>
  </si>
  <si>
    <t>UTQ4433</t>
  </si>
  <si>
    <t>UTQ4434</t>
  </si>
  <si>
    <t>UTQ4435</t>
  </si>
  <si>
    <t>UTQ4436</t>
  </si>
  <si>
    <t>UTQ4437</t>
  </si>
  <si>
    <t>UTQ4438</t>
  </si>
  <si>
    <t>UTQ4439</t>
  </si>
  <si>
    <t>UTQ444</t>
  </si>
  <si>
    <t>MODULO EJECUTIVO DOBLE CON LIBRERO</t>
  </si>
  <si>
    <t>EJECUTIVO DOBLE CON LIBRERO</t>
  </si>
  <si>
    <t>UTQ4440</t>
  </si>
  <si>
    <t>UTQ4441</t>
  </si>
  <si>
    <t>UTQ4442</t>
  </si>
  <si>
    <t>UTQ4443</t>
  </si>
  <si>
    <t>UTQ4444</t>
  </si>
  <si>
    <t>UTQ4445</t>
  </si>
  <si>
    <t>UTQ4446</t>
  </si>
  <si>
    <t>UTQ4447</t>
  </si>
  <si>
    <t>UTQ4448</t>
  </si>
  <si>
    <t>UTQ445</t>
  </si>
  <si>
    <t>UTQ4452</t>
  </si>
  <si>
    <t>UTQ4453</t>
  </si>
  <si>
    <t>UTQ4454</t>
  </si>
  <si>
    <t>UTQ4455</t>
  </si>
  <si>
    <t>UTQ4456</t>
  </si>
  <si>
    <t>UTQ4457</t>
  </si>
  <si>
    <t>UTQ4458</t>
  </si>
  <si>
    <t>UTQ4459</t>
  </si>
  <si>
    <t>UTQ446</t>
  </si>
  <si>
    <t>ARCHIVERO MELAMINA 3 GAVETAS (2 PAPELERAS Y 1 ARCHIVO)</t>
  </si>
  <si>
    <t>MELAMINA 3 GAVETAS</t>
  </si>
  <si>
    <t>UTQ4460</t>
  </si>
  <si>
    <t>UTQ4461</t>
  </si>
  <si>
    <t>UTQ4462</t>
  </si>
  <si>
    <t>UTQ4463</t>
  </si>
  <si>
    <t>MESA BINARIA BLANCA 1.22X61.5X70</t>
  </si>
  <si>
    <t>BINARIA BLANCA 1.22X61.5X70</t>
  </si>
  <si>
    <t>UTQ4464</t>
  </si>
  <si>
    <t>UTQ4465</t>
  </si>
  <si>
    <t>UTQ4466</t>
  </si>
  <si>
    <t>CPU COMPAQ DESKPRO EN</t>
  </si>
  <si>
    <t>COMPAQ DESKPRO EN</t>
  </si>
  <si>
    <t>UTQ4469</t>
  </si>
  <si>
    <t>UTQ447</t>
  </si>
  <si>
    <t>SILLA OPERATIVA VINO MOD. 2730-0</t>
  </si>
  <si>
    <t>OPERATIVA VINO MOD. 2730-0</t>
  </si>
  <si>
    <t>UTQ4470</t>
  </si>
  <si>
    <t>UTQ4471</t>
  </si>
  <si>
    <t>UTQ4472</t>
  </si>
  <si>
    <t>UTQ4473</t>
  </si>
  <si>
    <t>UTQ4474</t>
  </si>
  <si>
    <t>UTQ4476</t>
  </si>
  <si>
    <t>UTQ4477</t>
  </si>
  <si>
    <t>UTQ4478</t>
  </si>
  <si>
    <t>SILLA TRABAJO ERGONOMICA C/BRAZOS</t>
  </si>
  <si>
    <t>TRABAJO ERGONOMICA C/BRAZOS</t>
  </si>
  <si>
    <t>UTQ4479</t>
  </si>
  <si>
    <t>UTQ448</t>
  </si>
  <si>
    <t>UTQ4480</t>
  </si>
  <si>
    <t>UTQ4481</t>
  </si>
  <si>
    <t>UTQ4482</t>
  </si>
  <si>
    <t>UTQ4483</t>
  </si>
  <si>
    <t>UTQ4484</t>
  </si>
  <si>
    <t>UTQ4485</t>
  </si>
  <si>
    <t>UTQ4486</t>
  </si>
  <si>
    <t>UTQ4487</t>
  </si>
  <si>
    <t>UTQ4488</t>
  </si>
  <si>
    <t>UTQ4490</t>
  </si>
  <si>
    <t>REGULADOR WA SIN MODELO</t>
  </si>
  <si>
    <t>WA SIN MODELO</t>
  </si>
  <si>
    <t>UTQ4491</t>
  </si>
  <si>
    <t>SUPER STACK SWITCH 3COM 1100</t>
  </si>
  <si>
    <t>SWITCH 3COM 1100</t>
  </si>
  <si>
    <t>UTQ4492</t>
  </si>
  <si>
    <t>UTQ4494</t>
  </si>
  <si>
    <t>LAP TOP IBM THINKPAD X60 INTELCOREDUO L2400</t>
  </si>
  <si>
    <t>IBM THINKPAD X60 INTELCOREDUO L2400</t>
  </si>
  <si>
    <t>UTQ4497</t>
  </si>
  <si>
    <t>VITRINA</t>
  </si>
  <si>
    <t>UTQ4498</t>
  </si>
  <si>
    <t>UTQ4499</t>
  </si>
  <si>
    <t>UTQ450</t>
  </si>
  <si>
    <t>UTQ4501</t>
  </si>
  <si>
    <t>UTQ4503</t>
  </si>
  <si>
    <t>UTQ4504</t>
  </si>
  <si>
    <t>UTQ4506</t>
  </si>
  <si>
    <t>UTQ451</t>
  </si>
  <si>
    <t>LIBRERO MELAMINA 4 PUERTAS (2SUP/2INF)</t>
  </si>
  <si>
    <t>MELAMINA 4 PUERTAS (2SUP/2INF)</t>
  </si>
  <si>
    <t>UTQ452</t>
  </si>
  <si>
    <t>UTQ453</t>
  </si>
  <si>
    <t>MESA JUNTAS 2.40X120</t>
  </si>
  <si>
    <t>JUNTAS 2.40X120</t>
  </si>
  <si>
    <t>UTQ4532</t>
  </si>
  <si>
    <t>UTQ4533</t>
  </si>
  <si>
    <t>UTQ4534</t>
  </si>
  <si>
    <t>MESA BINARIA BLANCA .60X.60</t>
  </si>
  <si>
    <t>BINARIA BLANCA .60X.60</t>
  </si>
  <si>
    <t>UTQ4535</t>
  </si>
  <si>
    <t>UTQ4536</t>
  </si>
  <si>
    <t>UTQ4537</t>
  </si>
  <si>
    <t>UTQ4539</t>
  </si>
  <si>
    <t>UTQ454</t>
  </si>
  <si>
    <t>UTQ455</t>
  </si>
  <si>
    <t>UTQ456</t>
  </si>
  <si>
    <t>UTQ4567</t>
  </si>
  <si>
    <t>UTQ4569</t>
  </si>
  <si>
    <t>HOME THEATER SONY DAVDZ120K</t>
  </si>
  <si>
    <t>SONY DAVDZ120K</t>
  </si>
  <si>
    <t>UTQ457</t>
  </si>
  <si>
    <t>UTQ4570</t>
  </si>
  <si>
    <t>UTQ4571</t>
  </si>
  <si>
    <t>UTQ4572</t>
  </si>
  <si>
    <t>UTQ4573</t>
  </si>
  <si>
    <t>UTQ4574</t>
  </si>
  <si>
    <t>UTQ4576</t>
  </si>
  <si>
    <t>UTQ4577</t>
  </si>
  <si>
    <t>REGULADOR VOGAR LAN - 324</t>
  </si>
  <si>
    <t>VOGAR LAN - 324</t>
  </si>
  <si>
    <t>UTQ4578</t>
  </si>
  <si>
    <t>SWITCH CNET 24 PTOS</t>
  </si>
  <si>
    <t>CNET 24 PTOS</t>
  </si>
  <si>
    <t>UTQ4579</t>
  </si>
  <si>
    <t>UTQ458</t>
  </si>
  <si>
    <t>UTQ4580</t>
  </si>
  <si>
    <t>UTQ4581</t>
  </si>
  <si>
    <t>UTQ4584</t>
  </si>
  <si>
    <t>MUEBLE PARA EQUIPO AUDIOVISUAL</t>
  </si>
  <si>
    <t>PARA EQUIPO AUDIOVISUAL</t>
  </si>
  <si>
    <t>UTQ4585</t>
  </si>
  <si>
    <t>UTQ4586</t>
  </si>
  <si>
    <t>UTQ4587</t>
  </si>
  <si>
    <t>UTQ4588</t>
  </si>
  <si>
    <t>UTQ4589</t>
  </si>
  <si>
    <t>UTQ459</t>
  </si>
  <si>
    <t>UTQ4591</t>
  </si>
  <si>
    <t>UTQ4592</t>
  </si>
  <si>
    <t>UTQ4593</t>
  </si>
  <si>
    <t>CORCHO 150X120 C/CERRADURA</t>
  </si>
  <si>
    <t>UTQ4594</t>
  </si>
  <si>
    <t>UTQ4596</t>
  </si>
  <si>
    <t>UTQ4598</t>
  </si>
  <si>
    <t>UTQ4599</t>
  </si>
  <si>
    <t>UTQ46</t>
  </si>
  <si>
    <t>UTQ460</t>
  </si>
  <si>
    <t>GABINETE 1.80X40X90 C/4 PUERTAS COLOR MAPLE</t>
  </si>
  <si>
    <t>1.80X40X90 C/4 PUERTAS</t>
  </si>
  <si>
    <t>UTQ4602</t>
  </si>
  <si>
    <t>UTQ4603</t>
  </si>
  <si>
    <t>UTQ4606</t>
  </si>
  <si>
    <t>UTQ4607</t>
  </si>
  <si>
    <t>UTQ4609</t>
  </si>
  <si>
    <t>UTQ4611</t>
  </si>
  <si>
    <t>UTQ4613</t>
  </si>
  <si>
    <t>UTQ4614</t>
  </si>
  <si>
    <t>UTQ4615</t>
  </si>
  <si>
    <t>UTQ4617</t>
  </si>
  <si>
    <t>UTQ4618</t>
  </si>
  <si>
    <t>UTQ4619</t>
  </si>
  <si>
    <t>UTQ462</t>
  </si>
  <si>
    <t>UTQ4621</t>
  </si>
  <si>
    <t>ACCESS POINT LINKSYS WIRELESS-G</t>
  </si>
  <si>
    <t>LINKSYS WIRELESS-G</t>
  </si>
  <si>
    <t>UTQ4622</t>
  </si>
  <si>
    <t>VISSION PRO 865 LUMENES 2600</t>
  </si>
  <si>
    <t>UTQ4625</t>
  </si>
  <si>
    <t>UTQ4626</t>
  </si>
  <si>
    <t>UTQ4627</t>
  </si>
  <si>
    <t>UTQ4628</t>
  </si>
  <si>
    <t>UTQ4629</t>
  </si>
  <si>
    <t>UTQ463</t>
  </si>
  <si>
    <t>FAX BROTHER 275</t>
  </si>
  <si>
    <t>BROTHER 275</t>
  </si>
  <si>
    <t>UTQ4630</t>
  </si>
  <si>
    <t>UTQ4631</t>
  </si>
  <si>
    <t>UTQ4632</t>
  </si>
  <si>
    <t>UTQ4634</t>
  </si>
  <si>
    <t>UTQ4635</t>
  </si>
  <si>
    <t>UTQ4636</t>
  </si>
  <si>
    <t>UTQ4637</t>
  </si>
  <si>
    <t>UTQ4638</t>
  </si>
  <si>
    <t>UTQ4639</t>
  </si>
  <si>
    <t>UTQ464</t>
  </si>
  <si>
    <t>GABINETE MELAMINA .90X.90X.75</t>
  </si>
  <si>
    <t>MELAMINA .90X.90X.75</t>
  </si>
  <si>
    <t>UTQ4641</t>
  </si>
  <si>
    <t>UTQ4642</t>
  </si>
  <si>
    <t>INCUBADORA FISHCER CIENTIFIC</t>
  </si>
  <si>
    <t>UTQ4643</t>
  </si>
  <si>
    <t>PARILLA DE CALENTAMIENTO Y AGITACION CI</t>
  </si>
  <si>
    <t>PARILLA DE CALENTAMIENTO Y AGITAC</t>
  </si>
  <si>
    <t>UTQ4644</t>
  </si>
  <si>
    <t>BALANZA GRANATARIA ADAM ADAM</t>
  </si>
  <si>
    <t>UTQ4645</t>
  </si>
  <si>
    <t>UTQ4646</t>
  </si>
  <si>
    <t>AGITADOR DE PROPELAS</t>
  </si>
  <si>
    <t>UTQ4647</t>
  </si>
  <si>
    <t>AGITADOR DE MALLAS MEL DE MEXICO</t>
  </si>
  <si>
    <t>UTQ4648</t>
  </si>
  <si>
    <t>DIGESTOR-DESTILADOR P/ NITROGENO KJELDH</t>
  </si>
  <si>
    <t>DIGESTOR-DESTILADOR P/ NITROGENO</t>
  </si>
  <si>
    <t>UTQ4649</t>
  </si>
  <si>
    <t>UTQ465</t>
  </si>
  <si>
    <t>UTQ4650</t>
  </si>
  <si>
    <t>BALANZA ANALITICA ADVENTURER AR3130</t>
  </si>
  <si>
    <t>BALANZA ANALITICA ADVENTURER</t>
  </si>
  <si>
    <t>UTQ4651</t>
  </si>
  <si>
    <t>UTQ4652</t>
  </si>
  <si>
    <t>BALANZA SEMIANALITICA CAPACIDAD 210 GRS GX200</t>
  </si>
  <si>
    <t>BALANZA SEMIANALITICA</t>
  </si>
  <si>
    <t>UTQ4653</t>
  </si>
  <si>
    <t>UTQ4654</t>
  </si>
  <si>
    <t>UTQ4655</t>
  </si>
  <si>
    <t>UTQ4656</t>
  </si>
  <si>
    <t>EQUIPO HI-VOL MUESTREO PERIMETRAL</t>
  </si>
  <si>
    <t>UTQ4657</t>
  </si>
  <si>
    <t>HORNO DE SECADO SIN MODELO</t>
  </si>
  <si>
    <t>UTQ4658</t>
  </si>
  <si>
    <t>CAMPANA EXTRACCION SIN MODELO</t>
  </si>
  <si>
    <t>UTQ4659</t>
  </si>
  <si>
    <t>UTQ4660</t>
  </si>
  <si>
    <t>AIRE ACONDICIONADO TRANE</t>
  </si>
  <si>
    <t>TRANE</t>
  </si>
  <si>
    <t>UTQ4661</t>
  </si>
  <si>
    <t>MUFLA SIN MODELO</t>
  </si>
  <si>
    <t>UTQ4662</t>
  </si>
  <si>
    <t>REACTOR COD HACH</t>
  </si>
  <si>
    <t>UTQ4663</t>
  </si>
  <si>
    <t>UTQ4664</t>
  </si>
  <si>
    <t>UTQ4665</t>
  </si>
  <si>
    <t>FRIGOBAR ACROS SIN MODELO</t>
  </si>
  <si>
    <t>ACROS SIN MODELO</t>
  </si>
  <si>
    <t>UTQ4666</t>
  </si>
  <si>
    <t>UTQ4667</t>
  </si>
  <si>
    <t>UTQ4668</t>
  </si>
  <si>
    <t>HORNO DE GRAFITO SIN MODELO</t>
  </si>
  <si>
    <t>UTQ4669</t>
  </si>
  <si>
    <t>ESPECTROFOTOMETRO DE ABSORCION ATOMICA</t>
  </si>
  <si>
    <t>ESPECTROFOTOMETRO</t>
  </si>
  <si>
    <t>UTQ467</t>
  </si>
  <si>
    <t>UTQ4672</t>
  </si>
  <si>
    <t>GENERADOR DE HIDRUROS SIN MODELO</t>
  </si>
  <si>
    <t>GENERADOR DE HIDRUROS</t>
  </si>
  <si>
    <t>UTQ4674</t>
  </si>
  <si>
    <t>BANCO GIRATORIO SIN MODELO</t>
  </si>
  <si>
    <t>GIRATORIO SIN MODELO</t>
  </si>
  <si>
    <t>UTQ4675</t>
  </si>
  <si>
    <t>CAMPANA EXTRACCION</t>
  </si>
  <si>
    <t>UTQ4676</t>
  </si>
  <si>
    <t>HORNO DE MICROONDAS MARSX SIN MODELO</t>
  </si>
  <si>
    <t>MARSX SIN MODELO</t>
  </si>
  <si>
    <t>UTQ4677</t>
  </si>
  <si>
    <t>CPU DELL SIN MODELO</t>
  </si>
  <si>
    <t>UTQ4678</t>
  </si>
  <si>
    <t>UTQ4679</t>
  </si>
  <si>
    <t>ESPECTROFOTOMETRO VISIBLE VARIAM</t>
  </si>
  <si>
    <t>UTQ468</t>
  </si>
  <si>
    <t>NO BREAK NBK COMPLET 600VA 20 MIN</t>
  </si>
  <si>
    <t>NBK COMPLET 600VA 20 MIN</t>
  </si>
  <si>
    <t>UTQ4680</t>
  </si>
  <si>
    <t>REGULADOR SOLA BASIC PC 1000</t>
  </si>
  <si>
    <t>UTQ4681</t>
  </si>
  <si>
    <t>UTQ4682</t>
  </si>
  <si>
    <t>UTQ4683</t>
  </si>
  <si>
    <t>BALANZA ANALITICA ADVENTURER AR2140</t>
  </si>
  <si>
    <t>UTQ4684</t>
  </si>
  <si>
    <t>UTQ4685</t>
  </si>
  <si>
    <t>UTQ4686</t>
  </si>
  <si>
    <t>UTQ4687</t>
  </si>
  <si>
    <t>UTQ4688</t>
  </si>
  <si>
    <t>SESF DE ENFRIAMIENTO POLYSCIENCE</t>
  </si>
  <si>
    <t>UTQ4689</t>
  </si>
  <si>
    <t>UTQ4692</t>
  </si>
  <si>
    <t>UTQ4693</t>
  </si>
  <si>
    <t>UTQ4699</t>
  </si>
  <si>
    <t>UTQ47</t>
  </si>
  <si>
    <t>UTQ470</t>
  </si>
  <si>
    <t>UTQ4702</t>
  </si>
  <si>
    <t>CPU TEXA MATCH HOME P4 2.26 GHZ, 256 MB</t>
  </si>
  <si>
    <t>TEXA MATCH HOME P4 2.26 GHZ, 256 MB</t>
  </si>
  <si>
    <t>UTQ4708</t>
  </si>
  <si>
    <t>UTQ4709</t>
  </si>
  <si>
    <t>UTQ4711</t>
  </si>
  <si>
    <t>UTQ4712</t>
  </si>
  <si>
    <t>UTQ4714</t>
  </si>
  <si>
    <t>UTQ4718</t>
  </si>
  <si>
    <t>UTQ4719</t>
  </si>
  <si>
    <t>UTQ4722</t>
  </si>
  <si>
    <t>UTQ4727</t>
  </si>
  <si>
    <t>UTQ4728</t>
  </si>
  <si>
    <t>UTQ4729</t>
  </si>
  <si>
    <t>UTQ4730</t>
  </si>
  <si>
    <t>UTQ4731</t>
  </si>
  <si>
    <t>SILLA COLOR NARANJA SIN MODELO</t>
  </si>
  <si>
    <t>COLOR NARANJA SIN MODELO</t>
  </si>
  <si>
    <t>UTQ4732</t>
  </si>
  <si>
    <t>UTQ4733</t>
  </si>
  <si>
    <t>UTQ4734</t>
  </si>
  <si>
    <t>UTQ4735</t>
  </si>
  <si>
    <t>UTQ4736</t>
  </si>
  <si>
    <t>UTQ4737</t>
  </si>
  <si>
    <t>UTQ4738</t>
  </si>
  <si>
    <t>UTQ4739</t>
  </si>
  <si>
    <t>UTQ474</t>
  </si>
  <si>
    <t>UTQ4740</t>
  </si>
  <si>
    <t>UTQ4742</t>
  </si>
  <si>
    <t>UTQ4743</t>
  </si>
  <si>
    <t>UTQ4744</t>
  </si>
  <si>
    <t>UTQ4745</t>
  </si>
  <si>
    <t>UTQ4746</t>
  </si>
  <si>
    <t>UTQ4747</t>
  </si>
  <si>
    <t>UTQ4748</t>
  </si>
  <si>
    <t>UTQ4749</t>
  </si>
  <si>
    <t>UTQ475</t>
  </si>
  <si>
    <t>MODULO PARA TELEMARKETING CON 5 DIVISIONES</t>
  </si>
  <si>
    <t>PARA TELEMARKETING CON 5 DIVISI</t>
  </si>
  <si>
    <t>UTQ4750</t>
  </si>
  <si>
    <t>AIRE ACONDICIONADO YORK</t>
  </si>
  <si>
    <t>YORK</t>
  </si>
  <si>
    <t>UTQ4751</t>
  </si>
  <si>
    <t>UTQ4752</t>
  </si>
  <si>
    <t>UTQ4753</t>
  </si>
  <si>
    <t>UTQ4754</t>
  </si>
  <si>
    <t>UTQ4755</t>
  </si>
  <si>
    <t>UTQ4756</t>
  </si>
  <si>
    <t>UTQ4757</t>
  </si>
  <si>
    <t>UTQ4758</t>
  </si>
  <si>
    <t>UTQ4759</t>
  </si>
  <si>
    <t>UTQ4760</t>
  </si>
  <si>
    <t>UTQ4761</t>
  </si>
  <si>
    <t>UTQ4762</t>
  </si>
  <si>
    <t>UTQ4763</t>
  </si>
  <si>
    <t>UTQ4764</t>
  </si>
  <si>
    <t>UTQ4765</t>
  </si>
  <si>
    <t>UTQ4766</t>
  </si>
  <si>
    <t>UTQ4767</t>
  </si>
  <si>
    <t>UTQ4768</t>
  </si>
  <si>
    <t>UTQ4769</t>
  </si>
  <si>
    <t>UTQ4770</t>
  </si>
  <si>
    <t>UTQ4771</t>
  </si>
  <si>
    <t>UTQ4772</t>
  </si>
  <si>
    <t>UTQ4773</t>
  </si>
  <si>
    <t>UTQ4774</t>
  </si>
  <si>
    <t>UTQ4775</t>
  </si>
  <si>
    <t>UTQ4776</t>
  </si>
  <si>
    <t>UTQ4777</t>
  </si>
  <si>
    <t>UTQ4778</t>
  </si>
  <si>
    <t>UTQ4779</t>
  </si>
  <si>
    <t>UTQ478</t>
  </si>
  <si>
    <t>UTQ4780</t>
  </si>
  <si>
    <t>UTQ4781</t>
  </si>
  <si>
    <t>UTQ4782</t>
  </si>
  <si>
    <t>UTQ4783</t>
  </si>
  <si>
    <t>UTQ4784</t>
  </si>
  <si>
    <t>UTQ4785</t>
  </si>
  <si>
    <t>UTQ4786</t>
  </si>
  <si>
    <t>UTQ4787</t>
  </si>
  <si>
    <t>UTQ4788</t>
  </si>
  <si>
    <t>UTQ4789</t>
  </si>
  <si>
    <t>UTQ4790</t>
  </si>
  <si>
    <t>UTQ4791</t>
  </si>
  <si>
    <t>UTQ4792</t>
  </si>
  <si>
    <t>UTQ4793</t>
  </si>
  <si>
    <t>UTQ4794</t>
  </si>
  <si>
    <t>UTQ4795</t>
  </si>
  <si>
    <t>UTQ4796</t>
  </si>
  <si>
    <t>UTQ4797</t>
  </si>
  <si>
    <t>UTQ4798</t>
  </si>
  <si>
    <t>UTQ4799</t>
  </si>
  <si>
    <t>UTQ48</t>
  </si>
  <si>
    <t>UTQ4800</t>
  </si>
  <si>
    <t>UTQ4801</t>
  </si>
  <si>
    <t>UTQ4802</t>
  </si>
  <si>
    <t>UTQ4803</t>
  </si>
  <si>
    <t>UTQ4804</t>
  </si>
  <si>
    <t>UTQ4805</t>
  </si>
  <si>
    <t>UTQ4806</t>
  </si>
  <si>
    <t>UTQ4807</t>
  </si>
  <si>
    <t>UTQ4808</t>
  </si>
  <si>
    <t>UTQ4809</t>
  </si>
  <si>
    <t>UTQ481</t>
  </si>
  <si>
    <t>UTQ4810</t>
  </si>
  <si>
    <t>UTQ4811</t>
  </si>
  <si>
    <t>UTQ4812</t>
  </si>
  <si>
    <t>UTQ4813</t>
  </si>
  <si>
    <t>UTQ4814</t>
  </si>
  <si>
    <t>UTQ4815</t>
  </si>
  <si>
    <t>UTQ4816</t>
  </si>
  <si>
    <t>UTQ4817</t>
  </si>
  <si>
    <t>UTQ4818</t>
  </si>
  <si>
    <t>UTQ4819</t>
  </si>
  <si>
    <t>UTQ4820</t>
  </si>
  <si>
    <t>UTQ4821</t>
  </si>
  <si>
    <t>UTQ4822</t>
  </si>
  <si>
    <t>UTQ4823</t>
  </si>
  <si>
    <t>UTQ4824</t>
  </si>
  <si>
    <t>UTQ4825</t>
  </si>
  <si>
    <t>UTQ4826</t>
  </si>
  <si>
    <t>UTQ4827</t>
  </si>
  <si>
    <t>UTQ4828</t>
  </si>
  <si>
    <t>UTQ4829</t>
  </si>
  <si>
    <t>UTQ4830</t>
  </si>
  <si>
    <t>UTQ4831</t>
  </si>
  <si>
    <t>UTQ4832</t>
  </si>
  <si>
    <t>UTQ4833</t>
  </si>
  <si>
    <t>UTQ4834</t>
  </si>
  <si>
    <t>UTQ4835</t>
  </si>
  <si>
    <t>UTQ4836</t>
  </si>
  <si>
    <t>UTQ4837</t>
  </si>
  <si>
    <t>UTQ4838</t>
  </si>
  <si>
    <t>UTQ4839</t>
  </si>
  <si>
    <t>UTQ4840</t>
  </si>
  <si>
    <t>UTQ4841</t>
  </si>
  <si>
    <t>UTQ4842</t>
  </si>
  <si>
    <t>UTQ4843</t>
  </si>
  <si>
    <t>UTQ4844</t>
  </si>
  <si>
    <t>UTQ4845</t>
  </si>
  <si>
    <t>UTQ4846</t>
  </si>
  <si>
    <t>UTQ4847</t>
  </si>
  <si>
    <t>UTQ4848</t>
  </si>
  <si>
    <t>UTQ4849</t>
  </si>
  <si>
    <t>UTQ4850</t>
  </si>
  <si>
    <t>UTQ4851</t>
  </si>
  <si>
    <t>UTQ4852</t>
  </si>
  <si>
    <t>UTQ4853</t>
  </si>
  <si>
    <t>UTQ4854</t>
  </si>
  <si>
    <t>UTQ4855</t>
  </si>
  <si>
    <t>UTQ4856</t>
  </si>
  <si>
    <t>UTQ4857</t>
  </si>
  <si>
    <t>UTQ4858</t>
  </si>
  <si>
    <t>UTQ4859</t>
  </si>
  <si>
    <t>UTQ486</t>
  </si>
  <si>
    <t>UTQ4860</t>
  </si>
  <si>
    <t>UTQ4861</t>
  </si>
  <si>
    <t>UTQ4862</t>
  </si>
  <si>
    <t>UTQ4863</t>
  </si>
  <si>
    <t>UTQ4864</t>
  </si>
  <si>
    <t>UTQ4865</t>
  </si>
  <si>
    <t>UTQ4866</t>
  </si>
  <si>
    <t>UTQ4867</t>
  </si>
  <si>
    <t>UTQ4868</t>
  </si>
  <si>
    <t>UTQ4869</t>
  </si>
  <si>
    <t>UTQ487</t>
  </si>
  <si>
    <t>UTQ4870</t>
  </si>
  <si>
    <t>UTQ4871</t>
  </si>
  <si>
    <t>UTQ4872</t>
  </si>
  <si>
    <t>UTQ4873</t>
  </si>
  <si>
    <t>UTQ4874</t>
  </si>
  <si>
    <t>UTQ4875</t>
  </si>
  <si>
    <t>UTQ4876</t>
  </si>
  <si>
    <t>UTQ4877</t>
  </si>
  <si>
    <t>UTQ4878</t>
  </si>
  <si>
    <t>UTQ4879</t>
  </si>
  <si>
    <t>UTQ488</t>
  </si>
  <si>
    <t>SILLA DE VISITA, BASE TRINEO PER. 3050</t>
  </si>
  <si>
    <t>DE VISITA, BASE TRINEO PER. 3050</t>
  </si>
  <si>
    <t>UTQ4880</t>
  </si>
  <si>
    <t>UTQ4881</t>
  </si>
  <si>
    <t>UTQ4882</t>
  </si>
  <si>
    <t>UTQ4883</t>
  </si>
  <si>
    <t>UTQ4884</t>
  </si>
  <si>
    <t>UTQ4885</t>
  </si>
  <si>
    <t>UTQ4886</t>
  </si>
  <si>
    <t>UTQ4887</t>
  </si>
  <si>
    <t>UTQ4888</t>
  </si>
  <si>
    <t>UTQ4889</t>
  </si>
  <si>
    <t>UTQ489</t>
  </si>
  <si>
    <t>UTQ4890</t>
  </si>
  <si>
    <t>RELOJ DE AJEDREZ</t>
  </si>
  <si>
    <t>DE AJEDREZ</t>
  </si>
  <si>
    <t>UTQ4891</t>
  </si>
  <si>
    <t>UTQ4892</t>
  </si>
  <si>
    <t>UTQ4893</t>
  </si>
  <si>
    <t>UTQ4894</t>
  </si>
  <si>
    <t>UTQ4895</t>
  </si>
  <si>
    <t>VERNIER</t>
  </si>
  <si>
    <t>PISTOLA DE SALVA MENDOZA</t>
  </si>
  <si>
    <t>UTQ4896</t>
  </si>
  <si>
    <t>PORTERIA METALICA P/FUTBOL</t>
  </si>
  <si>
    <t>METALICA P/FUTBOL</t>
  </si>
  <si>
    <t>UTQ4897</t>
  </si>
  <si>
    <t>UTQ4898</t>
  </si>
  <si>
    <t>UTQ4899</t>
  </si>
  <si>
    <t>UTQ49</t>
  </si>
  <si>
    <t>UTQ490</t>
  </si>
  <si>
    <t>UTQ4900</t>
  </si>
  <si>
    <t>UTQ4901</t>
  </si>
  <si>
    <t>COMBO YAMAHA F20</t>
  </si>
  <si>
    <t>UTQ4902</t>
  </si>
  <si>
    <t>PROCESADOR ALESIS; MIDIVERB</t>
  </si>
  <si>
    <t>UTQ4903</t>
  </si>
  <si>
    <t>ATRIL PARA TOMS WS840</t>
  </si>
  <si>
    <t>UTQ4904</t>
  </si>
  <si>
    <t>TECLADO YAMAHA; 530</t>
  </si>
  <si>
    <t>UTQ4905</t>
  </si>
  <si>
    <t>TRANSFORMADOR DE TECLEDADOS YAMAHA PA-6</t>
  </si>
  <si>
    <t>UTQ4906</t>
  </si>
  <si>
    <t>UTQ4907</t>
  </si>
  <si>
    <t>UTQ4908</t>
  </si>
  <si>
    <t>UTQ4909</t>
  </si>
  <si>
    <t>UTQ491</t>
  </si>
  <si>
    <t>UTQ4910</t>
  </si>
  <si>
    <t>UTQ4911</t>
  </si>
  <si>
    <t>UTQ4912</t>
  </si>
  <si>
    <t>UTQ4913</t>
  </si>
  <si>
    <t>BOMBO SIN MODELO</t>
  </si>
  <si>
    <t>UTQ4914</t>
  </si>
  <si>
    <t>UTQ4915</t>
  </si>
  <si>
    <t>UTQ4917</t>
  </si>
  <si>
    <t>UTQ4918</t>
  </si>
  <si>
    <t>UTQ492</t>
  </si>
  <si>
    <t>UTQ4921</t>
  </si>
  <si>
    <t>UTQ4922</t>
  </si>
  <si>
    <t>UTQ4923</t>
  </si>
  <si>
    <t>UTQ4924</t>
  </si>
  <si>
    <t>UTQ4926</t>
  </si>
  <si>
    <t>UTQ4927</t>
  </si>
  <si>
    <t>UTQ4928</t>
  </si>
  <si>
    <t>UTQ4929</t>
  </si>
  <si>
    <t>UTQ493</t>
  </si>
  <si>
    <t>UTQ4931</t>
  </si>
  <si>
    <t>UTQ4932</t>
  </si>
  <si>
    <t>ANTENA DETECCION DE PERDIDA DE MERCANCIA PARA PASILLO</t>
  </si>
  <si>
    <t>DETECCION DE PERDIDA DE MERCANCI</t>
  </si>
  <si>
    <t>UTQ4933</t>
  </si>
  <si>
    <t>CAMARA 1/3" D 350 LINEAS C/LENTE 3.6MM MDC70PS</t>
  </si>
  <si>
    <t>1/3" D 350 LINEAS C/LENTE</t>
  </si>
  <si>
    <t>UTQ4934</t>
  </si>
  <si>
    <t>UTQ4935</t>
  </si>
  <si>
    <t>UTQ4936</t>
  </si>
  <si>
    <t>UTQ4938</t>
  </si>
  <si>
    <t>CPU SAMSUNG</t>
  </si>
  <si>
    <t>UTQ494</t>
  </si>
  <si>
    <t>UTQ4940</t>
  </si>
  <si>
    <t>CARRITO PORTA LIBROS SIN MODELO</t>
  </si>
  <si>
    <t>PORTA LIBROS SIN MODELO</t>
  </si>
  <si>
    <t>UTQ4941</t>
  </si>
  <si>
    <t>UTQ4942</t>
  </si>
  <si>
    <t>UTQ4943</t>
  </si>
  <si>
    <t>UTQ4945</t>
  </si>
  <si>
    <t>UTQ4948</t>
  </si>
  <si>
    <t>SUMADORA</t>
  </si>
  <si>
    <t>UTQ4949</t>
  </si>
  <si>
    <t>SILLA SECRETARIAL GIRATORIA NEGRA</t>
  </si>
  <si>
    <t>SECRETARIAL GIRATORIA NEGRA</t>
  </si>
  <si>
    <t>UTQ495</t>
  </si>
  <si>
    <t>UTQ4950</t>
  </si>
  <si>
    <t>UTQ4951</t>
  </si>
  <si>
    <t>UTQ4952</t>
  </si>
  <si>
    <t>UTQ4953</t>
  </si>
  <si>
    <t>UTQ4954</t>
  </si>
  <si>
    <t>UTQ4955</t>
  </si>
  <si>
    <t>UTQ4956</t>
  </si>
  <si>
    <t>UTQ4959</t>
  </si>
  <si>
    <t>UTQ496</t>
  </si>
  <si>
    <t>UTQ4963</t>
  </si>
  <si>
    <t>UTQ4964</t>
  </si>
  <si>
    <t>CARRITO PORTA LIBROS</t>
  </si>
  <si>
    <t>UTQ4965</t>
  </si>
  <si>
    <t>UTQ4966</t>
  </si>
  <si>
    <t>UTQ4968</t>
  </si>
  <si>
    <t>TALADRO TIPO INDUSTRIAL DEWALT</t>
  </si>
  <si>
    <t>UTQ4969</t>
  </si>
  <si>
    <t>GABINETE KARDEX REMINGTON DE 6 GAVETAS</t>
  </si>
  <si>
    <t>KARDEX REMINGTON DE 6 GAVE</t>
  </si>
  <si>
    <t>UTQ497</t>
  </si>
  <si>
    <t>UTQ4970</t>
  </si>
  <si>
    <t>ROTAFOLIO</t>
  </si>
  <si>
    <t>UTQ4971</t>
  </si>
  <si>
    <t>UTQ4972</t>
  </si>
  <si>
    <t>UTQ4973</t>
  </si>
  <si>
    <t>UTQ4975</t>
  </si>
  <si>
    <t>UTQ4976</t>
  </si>
  <si>
    <t>UTQ4977</t>
  </si>
  <si>
    <t>UTQ4978</t>
  </si>
  <si>
    <t>ASPIRADORA MACISA SIN MODELO</t>
  </si>
  <si>
    <t>MACISA SIN MODELO</t>
  </si>
  <si>
    <t>UTQ4979</t>
  </si>
  <si>
    <t>VENTILADOR CYCLONE SIN MODELO</t>
  </si>
  <si>
    <t>CYCLONE SIN MODELO</t>
  </si>
  <si>
    <t>UTQ498</t>
  </si>
  <si>
    <t>UTQ4980</t>
  </si>
  <si>
    <t>CASILLA DE ESTUDIO INDI SIN MARCA SIN MODELO</t>
  </si>
  <si>
    <t>UTQ4981</t>
  </si>
  <si>
    <t>UTQ4982</t>
  </si>
  <si>
    <t>UTQ4983</t>
  </si>
  <si>
    <t>UTQ4984</t>
  </si>
  <si>
    <t>UTQ4985</t>
  </si>
  <si>
    <t>RELOJ DE DISPLAY 45X18X8.2 CMS. AD500</t>
  </si>
  <si>
    <t>DE DISPLAY 45X18X8.2 CMS. AD500</t>
  </si>
  <si>
    <t>UTQ4986</t>
  </si>
  <si>
    <t>UTQ4987</t>
  </si>
  <si>
    <t>UTQ4988</t>
  </si>
  <si>
    <t>UTQ4989</t>
  </si>
  <si>
    <t>UTQ499</t>
  </si>
  <si>
    <t>UTQ4990</t>
  </si>
  <si>
    <t>UTQ4991</t>
  </si>
  <si>
    <t>UTQ4992</t>
  </si>
  <si>
    <t>UTQ4993</t>
  </si>
  <si>
    <t>UTQ4994</t>
  </si>
  <si>
    <t>UTQ4995</t>
  </si>
  <si>
    <t>UTQ4996</t>
  </si>
  <si>
    <t>UTQ4997</t>
  </si>
  <si>
    <t>UTQ4998</t>
  </si>
  <si>
    <t>UTQ4999</t>
  </si>
  <si>
    <t>UTQ5</t>
  </si>
  <si>
    <t>UTQ50</t>
  </si>
  <si>
    <t>UTQ500</t>
  </si>
  <si>
    <t>UTQ5000</t>
  </si>
  <si>
    <t>UTQ5001</t>
  </si>
  <si>
    <t>UTQ5002</t>
  </si>
  <si>
    <t>UTQ5003</t>
  </si>
  <si>
    <t>UTQ5004</t>
  </si>
  <si>
    <t>MODULO VER FACTURA 58086</t>
  </si>
  <si>
    <t>VER FACTURA 58086</t>
  </si>
  <si>
    <t>UTQ5005</t>
  </si>
  <si>
    <t>UTQ501</t>
  </si>
  <si>
    <t>UTQ5017</t>
  </si>
  <si>
    <t>UTQ5018</t>
  </si>
  <si>
    <t>UTQ502</t>
  </si>
  <si>
    <t>UTQ5024</t>
  </si>
  <si>
    <t>UTQ5025</t>
  </si>
  <si>
    <t>LECTOR CODIGO DE BARRAS</t>
  </si>
  <si>
    <t>400961</t>
  </si>
  <si>
    <t>UTQ5027</t>
  </si>
  <si>
    <t>MS180</t>
  </si>
  <si>
    <t>UTQ5029</t>
  </si>
  <si>
    <t>GUILLOTINA</t>
  </si>
  <si>
    <t>UTQ503</t>
  </si>
  <si>
    <t>UTQ5030</t>
  </si>
  <si>
    <t>STANDS BATERIA DE TRES DOBLE CON 10 CHAROLAS DE 2.70X87X26 BLANCO OSTION</t>
  </si>
  <si>
    <t>BATERIA DE TRES DOBLE</t>
  </si>
  <si>
    <t>UTQ5031</t>
  </si>
  <si>
    <t>UTQ5032</t>
  </si>
  <si>
    <t>UTQ5033</t>
  </si>
  <si>
    <t>UTQ5034</t>
  </si>
  <si>
    <t>UTQ5035</t>
  </si>
  <si>
    <t>STANDS BATERIA DE TRES DOBLE CON 10 CHAROLAS DE 2.70X87X26</t>
  </si>
  <si>
    <t>UTQ5036</t>
  </si>
  <si>
    <t>UTQ5037</t>
  </si>
  <si>
    <t>UTQ5038</t>
  </si>
  <si>
    <t>STANDS METALICO</t>
  </si>
  <si>
    <t>METALICO</t>
  </si>
  <si>
    <t>UTQ5039</t>
  </si>
  <si>
    <t>UTQ504</t>
  </si>
  <si>
    <t>UTQ5040</t>
  </si>
  <si>
    <t>UTQ5041</t>
  </si>
  <si>
    <t>UTQ5042</t>
  </si>
  <si>
    <t>UTQ5043</t>
  </si>
  <si>
    <t>UTQ5044</t>
  </si>
  <si>
    <t>UTQ5045</t>
  </si>
  <si>
    <t>UTQ5046</t>
  </si>
  <si>
    <t>UTQ5047</t>
  </si>
  <si>
    <t>UTQ5048</t>
  </si>
  <si>
    <t>UTQ5049</t>
  </si>
  <si>
    <t>UTQ505</t>
  </si>
  <si>
    <t>UTQ5050</t>
  </si>
  <si>
    <t>UTQ5051</t>
  </si>
  <si>
    <t>UTQ5052</t>
  </si>
  <si>
    <t>UTQ5053</t>
  </si>
  <si>
    <t>UTQ5054</t>
  </si>
  <si>
    <t>UTQ5055</t>
  </si>
  <si>
    <t>UTQ5056</t>
  </si>
  <si>
    <t>UTQ5057</t>
  </si>
  <si>
    <t>UTQ5058</t>
  </si>
  <si>
    <t>UTQ5059</t>
  </si>
  <si>
    <t>UTQ506</t>
  </si>
  <si>
    <t>UTQ5060</t>
  </si>
  <si>
    <t>UTQ5061</t>
  </si>
  <si>
    <t>UTQ5062</t>
  </si>
  <si>
    <t>UTQ5063</t>
  </si>
  <si>
    <t>ESTANTERIA ESTANTE DOBLE MODULO</t>
  </si>
  <si>
    <t>ESTANTE DOBLE MODULO</t>
  </si>
  <si>
    <t>UTQ5064</t>
  </si>
  <si>
    <t>UTQ5066</t>
  </si>
  <si>
    <t>DVD PHILIPS DVP3020/55</t>
  </si>
  <si>
    <t>PHILIPS DVP3020/55</t>
  </si>
  <si>
    <t>UTQ5068</t>
  </si>
  <si>
    <t>UTQ5069</t>
  </si>
  <si>
    <t>UTQ507</t>
  </si>
  <si>
    <t>UTQ5070</t>
  </si>
  <si>
    <t>UTQ5071</t>
  </si>
  <si>
    <t>UTQ5072</t>
  </si>
  <si>
    <t>UTQ5073</t>
  </si>
  <si>
    <t>UTQ5074</t>
  </si>
  <si>
    <t>UTQ5075</t>
  </si>
  <si>
    <t>ESTANTERIA ANAQUEL P/REVISTAS</t>
  </si>
  <si>
    <t>ANAQUEL P/REVISTAS</t>
  </si>
  <si>
    <t>UTQ508</t>
  </si>
  <si>
    <t>UTQ5083</t>
  </si>
  <si>
    <t>UTQ5084</t>
  </si>
  <si>
    <t>UTQ5085</t>
  </si>
  <si>
    <t>REGULADOR MECSA R-1000</t>
  </si>
  <si>
    <t>MECSA R-1000</t>
  </si>
  <si>
    <t>UTQ5086</t>
  </si>
  <si>
    <t>MONITOR LANIX SIN MODELO</t>
  </si>
  <si>
    <t>LANIX SIN MODELO</t>
  </si>
  <si>
    <t>UTQ5088</t>
  </si>
  <si>
    <t>UTQ509</t>
  </si>
  <si>
    <t>UTQ5090</t>
  </si>
  <si>
    <t>UTQ5091</t>
  </si>
  <si>
    <t>UTQ5092</t>
  </si>
  <si>
    <t>UTQ5093</t>
  </si>
  <si>
    <t>UTQ5094</t>
  </si>
  <si>
    <t>UTQ5095</t>
  </si>
  <si>
    <t>UTQ5096</t>
  </si>
  <si>
    <t>UTQ5097</t>
  </si>
  <si>
    <t>UTQ5098</t>
  </si>
  <si>
    <t>UTQ5099</t>
  </si>
  <si>
    <t>UTQ51</t>
  </si>
  <si>
    <t>UTQ510</t>
  </si>
  <si>
    <t>UTQ5100</t>
  </si>
  <si>
    <t>UTQ5101</t>
  </si>
  <si>
    <t>UTQ5102</t>
  </si>
  <si>
    <t>UTQ5103</t>
  </si>
  <si>
    <t>UTQ5104</t>
  </si>
  <si>
    <t>UTQ5105</t>
  </si>
  <si>
    <t>UTQ5106</t>
  </si>
  <si>
    <t>UTQ5107</t>
  </si>
  <si>
    <t>UTQ5108</t>
  </si>
  <si>
    <t>UTQ5109</t>
  </si>
  <si>
    <t>UTQ511</t>
  </si>
  <si>
    <t>UTQ5110</t>
  </si>
  <si>
    <t>UTQ5111</t>
  </si>
  <si>
    <t>UTQ5112</t>
  </si>
  <si>
    <t>UTQ5113</t>
  </si>
  <si>
    <t>UTQ5114</t>
  </si>
  <si>
    <t>UTQ5115</t>
  </si>
  <si>
    <t>UTQ5116</t>
  </si>
  <si>
    <t>UTQ5117</t>
  </si>
  <si>
    <t>UTQ5118</t>
  </si>
  <si>
    <t>UTQ5119</t>
  </si>
  <si>
    <t>UTQ512</t>
  </si>
  <si>
    <t>UTQ5120</t>
  </si>
  <si>
    <t>UTQ5121</t>
  </si>
  <si>
    <t>HP DC5100 P4 3.4GHZ 80 GB 256MB</t>
  </si>
  <si>
    <t>UTQ5122</t>
  </si>
  <si>
    <t>UTQ5123</t>
  </si>
  <si>
    <t>UTQ5124</t>
  </si>
  <si>
    <t>UTQ5125</t>
  </si>
  <si>
    <t>UTQ5126</t>
  </si>
  <si>
    <t>UTQ5127</t>
  </si>
  <si>
    <t>UTQ5128</t>
  </si>
  <si>
    <t>UTQ5129</t>
  </si>
  <si>
    <t>UTQ513</t>
  </si>
  <si>
    <t>UTQ5130</t>
  </si>
  <si>
    <t>UTQ5131</t>
  </si>
  <si>
    <t>UTQ5132</t>
  </si>
  <si>
    <t>UTQ5133</t>
  </si>
  <si>
    <t>UTQ5134</t>
  </si>
  <si>
    <t>UTQ5135</t>
  </si>
  <si>
    <t>UTQ5136</t>
  </si>
  <si>
    <t>UTQ5137</t>
  </si>
  <si>
    <t>UTQ5138</t>
  </si>
  <si>
    <t>UTQ5139</t>
  </si>
  <si>
    <t>UTQ514</t>
  </si>
  <si>
    <t>UTQ5140</t>
  </si>
  <si>
    <t>UTQ5141</t>
  </si>
  <si>
    <t>UTQ5142</t>
  </si>
  <si>
    <t>UTQ5143</t>
  </si>
  <si>
    <t>UTQ5144</t>
  </si>
  <si>
    <t>UTQ5145</t>
  </si>
  <si>
    <t>UTQ5146</t>
  </si>
  <si>
    <t>UTQ5147</t>
  </si>
  <si>
    <t>UTQ5148</t>
  </si>
  <si>
    <t>UTQ5149</t>
  </si>
  <si>
    <t>UTQ515</t>
  </si>
  <si>
    <t>UTQ5150</t>
  </si>
  <si>
    <t>UTQ5152</t>
  </si>
  <si>
    <t>UTQ5153</t>
  </si>
  <si>
    <t>UTQ5154</t>
  </si>
  <si>
    <t>UTQ5155</t>
  </si>
  <si>
    <t>UTQ5156</t>
  </si>
  <si>
    <t>UTQ5157</t>
  </si>
  <si>
    <t>UTQ5158</t>
  </si>
  <si>
    <t>UTQ5159</t>
  </si>
  <si>
    <t>UTQ516</t>
  </si>
  <si>
    <t>UTQ5160</t>
  </si>
  <si>
    <t>UTQ5161</t>
  </si>
  <si>
    <t>UTQ5162</t>
  </si>
  <si>
    <t>UTQ5163</t>
  </si>
  <si>
    <t>MESA RECTANGULAR</t>
  </si>
  <si>
    <t>UTQ5164</t>
  </si>
  <si>
    <t>UTQ5165</t>
  </si>
  <si>
    <t>UTQ5166</t>
  </si>
  <si>
    <t>UTQ5167</t>
  </si>
  <si>
    <t>UTQ5168</t>
  </si>
  <si>
    <t>CON BRAZOS COLOR REYNA DE CATALU¥A</t>
  </si>
  <si>
    <t>UTQ5169</t>
  </si>
  <si>
    <t>UTQ517</t>
  </si>
  <si>
    <t>UTQ5170</t>
  </si>
  <si>
    <t>UTQ5172</t>
  </si>
  <si>
    <t>UTQ5173</t>
  </si>
  <si>
    <t>UTQ5174</t>
  </si>
  <si>
    <t>UTQ5175</t>
  </si>
  <si>
    <t>UTQ5176</t>
  </si>
  <si>
    <t>UTQ5177</t>
  </si>
  <si>
    <t>UTQ5178</t>
  </si>
  <si>
    <t>REFRIGERADOR ACROS SIN MODELO</t>
  </si>
  <si>
    <t>UTQ5179</t>
  </si>
  <si>
    <t>UTQ518</t>
  </si>
  <si>
    <t>UTQ5180</t>
  </si>
  <si>
    <t>UTQ5181</t>
  </si>
  <si>
    <t>UTQ5182</t>
  </si>
  <si>
    <t>UTQ5183</t>
  </si>
  <si>
    <t>SCANER HEWLETT PACKARD SCANJET 4070</t>
  </si>
  <si>
    <t>HEWLETT PACKARD SCANJET 4070</t>
  </si>
  <si>
    <t>UTQ5184</t>
  </si>
  <si>
    <t>UTQ5185</t>
  </si>
  <si>
    <t>CON BRAZOS COLOR REYNA DE</t>
  </si>
  <si>
    <t>UTQ5187</t>
  </si>
  <si>
    <t>UTQ5188</t>
  </si>
  <si>
    <t>UTQ5189</t>
  </si>
  <si>
    <t>UTQ5190</t>
  </si>
  <si>
    <t>UTQ5191</t>
  </si>
  <si>
    <t>UTQ5192</t>
  </si>
  <si>
    <t>SILLA CON BRAZOS</t>
  </si>
  <si>
    <t>UTQ5194</t>
  </si>
  <si>
    <t>UTQ5195</t>
  </si>
  <si>
    <t>VIDEOCASETERA Y DVD SONY SIN MODELO</t>
  </si>
  <si>
    <t>UTQ5197</t>
  </si>
  <si>
    <t>HP COMPAQ PRESARIO SR1620LA P4</t>
  </si>
  <si>
    <t>UTQ5198</t>
  </si>
  <si>
    <t>UTQ5199</t>
  </si>
  <si>
    <t>MULTIFUNCIONAL HEWLETT PACKARD 6210</t>
  </si>
  <si>
    <t>HEWLETT PACKARD 6210</t>
  </si>
  <si>
    <t>UTQ52</t>
  </si>
  <si>
    <t>UTQ520</t>
  </si>
  <si>
    <t>(VISION) X2 1700 LUMENES SVGA</t>
  </si>
  <si>
    <t>UTQ5201</t>
  </si>
  <si>
    <t>UTQ5203</t>
  </si>
  <si>
    <t>MULTICONTACTO INTELLINET 10 CONTACTOS</t>
  </si>
  <si>
    <t>INTELLINET 10 CONTACTOS</t>
  </si>
  <si>
    <t>UTQ5205</t>
  </si>
  <si>
    <t>UTQ5207</t>
  </si>
  <si>
    <t>UTQ5210</t>
  </si>
  <si>
    <t>UTQ5212</t>
  </si>
  <si>
    <t>CAÑON VISION MOD. 280 RESOLUCION 800 X 600</t>
  </si>
  <si>
    <t>VISION MOD. 280 RESOLUCION</t>
  </si>
  <si>
    <t>UTQ5213</t>
  </si>
  <si>
    <t>CAMARA FOTOGRAFICA SONY DIGITAL CYBER-SHOT 7.2 MEGA PIXELES</t>
  </si>
  <si>
    <t>SONY DIGITAL CYBER-SHOT 7.2</t>
  </si>
  <si>
    <t>UTQ5214</t>
  </si>
  <si>
    <t>UTQ5215</t>
  </si>
  <si>
    <t>ENGARGOLADORA GBC AWM2003</t>
  </si>
  <si>
    <t>GBC AWM2003</t>
  </si>
  <si>
    <t>UTQ5216</t>
  </si>
  <si>
    <t>HP C518, T2060, 512MB 80GB,</t>
  </si>
  <si>
    <t>UTQ5218</t>
  </si>
  <si>
    <t>UTQ5219</t>
  </si>
  <si>
    <t>TELEFONO PANASONIC SIN MODELO</t>
  </si>
  <si>
    <t>UTQ522</t>
  </si>
  <si>
    <t>AIRE ACONDICIONADO TIPO PAQUETE 6 TONELADAS TSC072A3RC0A00</t>
  </si>
  <si>
    <t>TIPO PAQUETE 6 TONELADAS</t>
  </si>
  <si>
    <t>UTQ5220</t>
  </si>
  <si>
    <t>UTQ5221</t>
  </si>
  <si>
    <t>UTQ5223</t>
  </si>
  <si>
    <t>UTQ5224</t>
  </si>
  <si>
    <t>UTQ5225</t>
  </si>
  <si>
    <t>UTQ5226</t>
  </si>
  <si>
    <t>UTQ5227</t>
  </si>
  <si>
    <t>UTQ5229</t>
  </si>
  <si>
    <t>UTQ523</t>
  </si>
  <si>
    <t>CREDENZA MADERA SIN MODELO</t>
  </si>
  <si>
    <t>UTQ5230</t>
  </si>
  <si>
    <t>CHEVY 2007</t>
  </si>
  <si>
    <t>UTQ5231</t>
  </si>
  <si>
    <t>2007 YARIS</t>
  </si>
  <si>
    <t>UTQ5232</t>
  </si>
  <si>
    <t>UTQ5233</t>
  </si>
  <si>
    <t>UTQ5234</t>
  </si>
  <si>
    <t>UTQ5235</t>
  </si>
  <si>
    <t>UTQ5236</t>
  </si>
  <si>
    <t>UTQ5237</t>
  </si>
  <si>
    <t>UTQ5238</t>
  </si>
  <si>
    <t>OSCILOSCOPIO EZ DIGITAL OS-5020 20 MHZ</t>
  </si>
  <si>
    <t>OSCILOSCOPIO EZ DIGITAL</t>
  </si>
  <si>
    <t>UTQ5239</t>
  </si>
  <si>
    <t>UTQ524</t>
  </si>
  <si>
    <t>UTQ5240</t>
  </si>
  <si>
    <t>UTQ5241</t>
  </si>
  <si>
    <t>UTQ5242</t>
  </si>
  <si>
    <t>UTQ5243</t>
  </si>
  <si>
    <t>GENERADOR DE FUNCIONES 19C7726 MOD. 72-6857</t>
  </si>
  <si>
    <t>GENERADOR DE FUNCIONES 19C7726</t>
  </si>
  <si>
    <t>UTQ5244</t>
  </si>
  <si>
    <t>UTQ5245</t>
  </si>
  <si>
    <t>UTQ5246</t>
  </si>
  <si>
    <t>UTQ5247</t>
  </si>
  <si>
    <t>UTQ5248</t>
  </si>
  <si>
    <t>OSCILOSCOPIO HUNG CHANG</t>
  </si>
  <si>
    <t>UTQ5249</t>
  </si>
  <si>
    <t>UTQ5250</t>
  </si>
  <si>
    <t>UTQ5251</t>
  </si>
  <si>
    <t>UTQ5252</t>
  </si>
  <si>
    <t>UTQ5253</t>
  </si>
  <si>
    <t>UTQ5254</t>
  </si>
  <si>
    <t>UTQ5255</t>
  </si>
  <si>
    <t>UTQ5256</t>
  </si>
  <si>
    <t>UTQ5257</t>
  </si>
  <si>
    <t>UTQ5258</t>
  </si>
  <si>
    <t>MODULO DE ENSE¥ANZA DE ELECTRONICA AVANZADA</t>
  </si>
  <si>
    <t>MODULO DE ENSE¥ANZA DE E</t>
  </si>
  <si>
    <t>UTQ5259</t>
  </si>
  <si>
    <t>UTQ526</t>
  </si>
  <si>
    <t>UTQ5260</t>
  </si>
  <si>
    <t>UTQ5261</t>
  </si>
  <si>
    <t>UTQ5262</t>
  </si>
  <si>
    <t>UTQ5263</t>
  </si>
  <si>
    <t>UTQ5264</t>
  </si>
  <si>
    <t>UTQ5265</t>
  </si>
  <si>
    <t>UTQ5266</t>
  </si>
  <si>
    <t>UTQ5267</t>
  </si>
  <si>
    <t>UTQ5268</t>
  </si>
  <si>
    <t>UTQ5269</t>
  </si>
  <si>
    <t>UTQ5270</t>
  </si>
  <si>
    <t>UTQ5271</t>
  </si>
  <si>
    <t>UTQ5272</t>
  </si>
  <si>
    <t>UTQ5273</t>
  </si>
  <si>
    <t>UTQ5274</t>
  </si>
  <si>
    <t>UTQ5275</t>
  </si>
  <si>
    <t>UTQ5276</t>
  </si>
  <si>
    <t>UTQ5277</t>
  </si>
  <si>
    <t>UTQ5278</t>
  </si>
  <si>
    <t>UTQ5279</t>
  </si>
  <si>
    <t># NCAR-1 CABEZALES P/ROSCAR MACHUELADORAS AUTOMATICAS</t>
  </si>
  <si>
    <t># NCAR-1 CABEZALES P/ROSCAR</t>
  </si>
  <si>
    <t>UTQ528</t>
  </si>
  <si>
    <t>UTQ5280</t>
  </si>
  <si>
    <t>CALIBRADOR DIGITAL ELECTRàNICO DE 0-8"/0-200MM 500-172</t>
  </si>
  <si>
    <t>CALIBRADOR DIGITAL ELECTRàNIC</t>
  </si>
  <si>
    <t>UTQ5281</t>
  </si>
  <si>
    <t>CABEZAL DIVISOR MCA. SPIN JIG, CHUCK UNIVERSAL</t>
  </si>
  <si>
    <t>CABEZAL DIVISOR MCA. SPIN JIG</t>
  </si>
  <si>
    <t>UTQ5282</t>
  </si>
  <si>
    <t>ESCUADRA UNIVERSAL DE COMBINACIàN 180-907</t>
  </si>
  <si>
    <t>ESCUADRA UNIVERSAL DE COMBINACIàN</t>
  </si>
  <si>
    <t>UTQ5283</t>
  </si>
  <si>
    <t>ESCUADRAS UNIVERSALES 180-907</t>
  </si>
  <si>
    <t>UTQ5285</t>
  </si>
  <si>
    <t>UTQ5286</t>
  </si>
  <si>
    <t>UTQ5287</t>
  </si>
  <si>
    <t>MANERAL DE TORSION SIN MODELO</t>
  </si>
  <si>
    <t>UTQ5288</t>
  </si>
  <si>
    <t>UTQ5289</t>
  </si>
  <si>
    <t>MODULO P/EL ESTUDIO DE LOS COMPONENTES PASIVOS ACTIVOS</t>
  </si>
  <si>
    <t>MODULO P/EL ESTUDIO DE LOS</t>
  </si>
  <si>
    <t>UTQ5290</t>
  </si>
  <si>
    <t>UTQ5291</t>
  </si>
  <si>
    <t>UTQ5292</t>
  </si>
  <si>
    <t>UTQ5293</t>
  </si>
  <si>
    <t>UTQ5294</t>
  </si>
  <si>
    <t>UTQ5295</t>
  </si>
  <si>
    <t>UTQ5296</t>
  </si>
  <si>
    <t>UTQ5297</t>
  </si>
  <si>
    <t>UTQ5298</t>
  </si>
  <si>
    <t>UTQ5299</t>
  </si>
  <si>
    <t>UTQ53</t>
  </si>
  <si>
    <t>UTQ5300</t>
  </si>
  <si>
    <t>UTQ5301</t>
  </si>
  <si>
    <t>UTQ5302</t>
  </si>
  <si>
    <t>UTQ5303</t>
  </si>
  <si>
    <t>UTQ5304</t>
  </si>
  <si>
    <t>UTQ5306</t>
  </si>
  <si>
    <t>UTQ5307</t>
  </si>
  <si>
    <t>UTQ5308</t>
  </si>
  <si>
    <t>UTQ5309</t>
  </si>
  <si>
    <t>UTQ531</t>
  </si>
  <si>
    <t>UTQ5310</t>
  </si>
  <si>
    <t>UTQ5311</t>
  </si>
  <si>
    <t>UTQ5312</t>
  </si>
  <si>
    <t>UTQ5313</t>
  </si>
  <si>
    <t>UTQ5314</t>
  </si>
  <si>
    <t>UTQ5315</t>
  </si>
  <si>
    <t>UTQ5316</t>
  </si>
  <si>
    <t>UTQ5317</t>
  </si>
  <si>
    <t>UTQ5318</t>
  </si>
  <si>
    <t>UTQ5319</t>
  </si>
  <si>
    <t>BA¥O TERMOMETRICO TECHNE; FTU20DP</t>
  </si>
  <si>
    <t>UTQ5320</t>
  </si>
  <si>
    <t>UTQ5321</t>
  </si>
  <si>
    <t>PUENTE TERMICO AEA F 300</t>
  </si>
  <si>
    <t>UTQ5322</t>
  </si>
  <si>
    <t>JUEGO TERMOMETROS (9) LIQUIDO EN VIDRIO</t>
  </si>
  <si>
    <t>JUEGO TERMOMETROS (9)</t>
  </si>
  <si>
    <t>UTQ5323</t>
  </si>
  <si>
    <t>TERMOMETRO HART SCIENTIFIC 5626</t>
  </si>
  <si>
    <t>UTQ5324</t>
  </si>
  <si>
    <t>UTQ5325</t>
  </si>
  <si>
    <t>SENSOR CENAM PRESION ABSOLUTA</t>
  </si>
  <si>
    <t>CENAM PRESION ABSOLUTA</t>
  </si>
  <si>
    <t>UTQ5326</t>
  </si>
  <si>
    <t>SENSOR CENAM HUMEDAD RELATIVA</t>
  </si>
  <si>
    <t>CENAM HUMEDAD RELATIVA</t>
  </si>
  <si>
    <t>UTQ5327</t>
  </si>
  <si>
    <t>SENSOR CENAM DE TEMPERATURA</t>
  </si>
  <si>
    <t>CENAM DE TEMPERATURA</t>
  </si>
  <si>
    <t>UTQ5328</t>
  </si>
  <si>
    <t>UTQ5329</t>
  </si>
  <si>
    <t>UTQ533</t>
  </si>
  <si>
    <t>UTQ5330</t>
  </si>
  <si>
    <t>BA¥O TERMOMETRICO AEA</t>
  </si>
  <si>
    <t>UTQ5331</t>
  </si>
  <si>
    <t>UTQ5332</t>
  </si>
  <si>
    <t>SISTEMA DE MTTO P/CELDA PUNTO TRIPLE DEL AGUA</t>
  </si>
  <si>
    <t>SISTEMA DE MTTO P/CELDA</t>
  </si>
  <si>
    <t>UTQ5333</t>
  </si>
  <si>
    <t>UTQ5335</t>
  </si>
  <si>
    <t>MICROSCOPIO TELESCOPIO PARMER SIN MODELO</t>
  </si>
  <si>
    <t>MICROSCOPIO TELESCOPIO PARMER</t>
  </si>
  <si>
    <t>UTQ5336</t>
  </si>
  <si>
    <t>UTQ5337</t>
  </si>
  <si>
    <t>UTQ5338</t>
  </si>
  <si>
    <t>UTQ5339</t>
  </si>
  <si>
    <t>INTERFACE DIGITAL RS232</t>
  </si>
  <si>
    <t>UTQ534</t>
  </si>
  <si>
    <t>UTQ5340</t>
  </si>
  <si>
    <t>MAQUINA DE HIELO CORNELIUS</t>
  </si>
  <si>
    <t>UTQ5341</t>
  </si>
  <si>
    <t>MODULO SCXI-1000 NATIONAL INSTRUMENTS</t>
  </si>
  <si>
    <t>UTQ5342</t>
  </si>
  <si>
    <t>MICROSCOPIO BINOCULAR BINOLUX SIN MODELO</t>
  </si>
  <si>
    <t>MICROSCOPIO BINOCULAR BINOLUX</t>
  </si>
  <si>
    <t>UTQ5343</t>
  </si>
  <si>
    <t>TERMOMETRO DE RESISTENCIA AEA; B448495</t>
  </si>
  <si>
    <t>TERMOMETRO DE RESISTENCIA AEA</t>
  </si>
  <si>
    <t>UTQ5344</t>
  </si>
  <si>
    <t>RECIPIENTE AISLADO AL VACIO</t>
  </si>
  <si>
    <t>UTQ5346</t>
  </si>
  <si>
    <t>CELDA PUNTO TRIPLE DEL AGUA</t>
  </si>
  <si>
    <t>UTQ535</t>
  </si>
  <si>
    <t>UTQ5352</t>
  </si>
  <si>
    <t>UTQ5353</t>
  </si>
  <si>
    <t>UTQ5354</t>
  </si>
  <si>
    <t>DATA SHOW INFOCUS SIN MODELO</t>
  </si>
  <si>
    <t>UTQ5355</t>
  </si>
  <si>
    <t>UTQ5356</t>
  </si>
  <si>
    <t>UTQ5359</t>
  </si>
  <si>
    <t>UTQ536</t>
  </si>
  <si>
    <t>UTQ5360</t>
  </si>
  <si>
    <t>UTQ5363</t>
  </si>
  <si>
    <t>UTQ5364</t>
  </si>
  <si>
    <t>UTQ5365</t>
  </si>
  <si>
    <t>UTQ5366</t>
  </si>
  <si>
    <t>UTQ5367</t>
  </si>
  <si>
    <t>UTQ5368</t>
  </si>
  <si>
    <t>UTQ5369</t>
  </si>
  <si>
    <t>CREDENZA METALICA</t>
  </si>
  <si>
    <t>UTQ5370</t>
  </si>
  <si>
    <t>UTQ5373</t>
  </si>
  <si>
    <t>UTQ5374</t>
  </si>
  <si>
    <t>UTQ5375</t>
  </si>
  <si>
    <t>UTQ5376</t>
  </si>
  <si>
    <t>UTQ5377</t>
  </si>
  <si>
    <t>UTQ5378</t>
  </si>
  <si>
    <t>UTQ5379</t>
  </si>
  <si>
    <t>UTQ538</t>
  </si>
  <si>
    <t>UTQ5380</t>
  </si>
  <si>
    <t>UTQ5381</t>
  </si>
  <si>
    <t>CPU LANIX SIN MODELO</t>
  </si>
  <si>
    <t>UTQ5382</t>
  </si>
  <si>
    <t>UTQ5383</t>
  </si>
  <si>
    <t>UTQ5384</t>
  </si>
  <si>
    <t>UTQ5385</t>
  </si>
  <si>
    <t>UTQ5386</t>
  </si>
  <si>
    <t>UTQ5387</t>
  </si>
  <si>
    <t>UTQ5388</t>
  </si>
  <si>
    <t>UTQ5389</t>
  </si>
  <si>
    <t>UTQ539</t>
  </si>
  <si>
    <t>PANTALLA DALITE COSMOP ELECTROL 213X213</t>
  </si>
  <si>
    <t>DALITE COSMOP ELECTROL 213X213</t>
  </si>
  <si>
    <t>UTQ5390</t>
  </si>
  <si>
    <t>UTQ5391</t>
  </si>
  <si>
    <t>UTQ5392</t>
  </si>
  <si>
    <t>UTQ5393</t>
  </si>
  <si>
    <t>UTQ5394</t>
  </si>
  <si>
    <t>UTQ5395</t>
  </si>
  <si>
    <t>UTQ5396</t>
  </si>
  <si>
    <t>UTQ5397</t>
  </si>
  <si>
    <t>UTQ5398</t>
  </si>
  <si>
    <t>UTQ5399</t>
  </si>
  <si>
    <t>UTQ54</t>
  </si>
  <si>
    <t>UTQ540</t>
  </si>
  <si>
    <t>UTQ5400</t>
  </si>
  <si>
    <t>UTQ5401</t>
  </si>
  <si>
    <t>UTQ5402</t>
  </si>
  <si>
    <t>UTQ5403</t>
  </si>
  <si>
    <t>UTQ5405</t>
  </si>
  <si>
    <t>UTQ5406</t>
  </si>
  <si>
    <t>UTQ5407</t>
  </si>
  <si>
    <t>UTQ5408</t>
  </si>
  <si>
    <t>UTQ5409</t>
  </si>
  <si>
    <t>UTQ541</t>
  </si>
  <si>
    <t>UTQ5411</t>
  </si>
  <si>
    <t>UTQ5412</t>
  </si>
  <si>
    <t>UTQ5414</t>
  </si>
  <si>
    <t>UTQ5415</t>
  </si>
  <si>
    <t>UTQ5416</t>
  </si>
  <si>
    <t>UTQ5417</t>
  </si>
  <si>
    <t>UTQ5418</t>
  </si>
  <si>
    <t>UTQ5419</t>
  </si>
  <si>
    <t>UTQ542</t>
  </si>
  <si>
    <t>UTQ5420</t>
  </si>
  <si>
    <t>UTQ5421</t>
  </si>
  <si>
    <t>UTQ5422</t>
  </si>
  <si>
    <t>UTQ5423</t>
  </si>
  <si>
    <t>UTQ5424</t>
  </si>
  <si>
    <t>UTQ5426</t>
  </si>
  <si>
    <t>UTQ5427</t>
  </si>
  <si>
    <t>UTQ5428</t>
  </si>
  <si>
    <t>UTQ5429</t>
  </si>
  <si>
    <t>UTQ543</t>
  </si>
  <si>
    <t>UTQ5432</t>
  </si>
  <si>
    <t>UTQ5434</t>
  </si>
  <si>
    <t>UTQ5435</t>
  </si>
  <si>
    <t>UTQ5436</t>
  </si>
  <si>
    <t>UTQ5437</t>
  </si>
  <si>
    <t>UTQ544</t>
  </si>
  <si>
    <t>UTQ5440</t>
  </si>
  <si>
    <t>UTQ5441</t>
  </si>
  <si>
    <t>UTQ5442</t>
  </si>
  <si>
    <t>UTQ5443</t>
  </si>
  <si>
    <t>UTQ5444</t>
  </si>
  <si>
    <t>UTQ5445</t>
  </si>
  <si>
    <t>UTQ5446</t>
  </si>
  <si>
    <t>UTQ5447</t>
  </si>
  <si>
    <t>UTQ5448</t>
  </si>
  <si>
    <t>UTQ5449</t>
  </si>
  <si>
    <t>UTQ545</t>
  </si>
  <si>
    <t>UTQ5450</t>
  </si>
  <si>
    <t>UTQ5451</t>
  </si>
  <si>
    <t>UTQ5452</t>
  </si>
  <si>
    <t>UTQ5453</t>
  </si>
  <si>
    <t>UTQ5454</t>
  </si>
  <si>
    <t>UTQ5455</t>
  </si>
  <si>
    <t>UTQ5456</t>
  </si>
  <si>
    <t>UTQ5457</t>
  </si>
  <si>
    <t>UTQ5458</t>
  </si>
  <si>
    <t>UTQ5459</t>
  </si>
  <si>
    <t>UTQ546</t>
  </si>
  <si>
    <t>UTQ5460</t>
  </si>
  <si>
    <t>UTQ5461</t>
  </si>
  <si>
    <t>UTQ5462</t>
  </si>
  <si>
    <t>UTQ5463</t>
  </si>
  <si>
    <t>UTQ5464</t>
  </si>
  <si>
    <t>UTQ5465</t>
  </si>
  <si>
    <t>UTQ5466</t>
  </si>
  <si>
    <t>CPU ENSAMBLADA P. IV 2.8 GHZ 512 KB RAM 128MB HD 40 GB SEAGATE F</t>
  </si>
  <si>
    <t>UTQ5467</t>
  </si>
  <si>
    <t>UTQ5468</t>
  </si>
  <si>
    <t>UTQ5469</t>
  </si>
  <si>
    <t>UTQ547</t>
  </si>
  <si>
    <t>UTQ5470</t>
  </si>
  <si>
    <t>SUPER STACK SWITCH 3COM 3300</t>
  </si>
  <si>
    <t>SWITCH 3COM 3300</t>
  </si>
  <si>
    <t>UTQ5471</t>
  </si>
  <si>
    <t>UTQ5472</t>
  </si>
  <si>
    <t>UTQ5473</t>
  </si>
  <si>
    <t>UTQ5474</t>
  </si>
  <si>
    <t>UTQ5475</t>
  </si>
  <si>
    <t>UTQ5476</t>
  </si>
  <si>
    <t>UTQ5477</t>
  </si>
  <si>
    <t>UTQ5478</t>
  </si>
  <si>
    <t>UTQ5479</t>
  </si>
  <si>
    <t>UTQ548</t>
  </si>
  <si>
    <t>UTQ5480</t>
  </si>
  <si>
    <t>UTQ5481</t>
  </si>
  <si>
    <t>UTQ5482</t>
  </si>
  <si>
    <t>UTQ5483</t>
  </si>
  <si>
    <t>UTQ5484</t>
  </si>
  <si>
    <t>UTQ5485</t>
  </si>
  <si>
    <t>UTQ5486</t>
  </si>
  <si>
    <t>UTQ549</t>
  </si>
  <si>
    <t>UTQ5490</t>
  </si>
  <si>
    <t>UTQ5491</t>
  </si>
  <si>
    <t>UTQ5493</t>
  </si>
  <si>
    <t>UTQ5494</t>
  </si>
  <si>
    <t>UTQ5495</t>
  </si>
  <si>
    <t>UTQ5496</t>
  </si>
  <si>
    <t>UTQ5498</t>
  </si>
  <si>
    <t>UTQ5499</t>
  </si>
  <si>
    <t>TRANSMISOR DE FLUJO MOD. 3010</t>
  </si>
  <si>
    <t>DE FLUJO MOD. 3010</t>
  </si>
  <si>
    <t>UTQ550</t>
  </si>
  <si>
    <t>UTQ5500</t>
  </si>
  <si>
    <t>UTQ5501</t>
  </si>
  <si>
    <t>SWITCH 3COM SUPERSTACK II 3300</t>
  </si>
  <si>
    <t>3COM SUPERSTACK II 3300</t>
  </si>
  <si>
    <t>UTQ5502</t>
  </si>
  <si>
    <t>FUENTE DE PODER FAC 13.8V</t>
  </si>
  <si>
    <t>FAC 13.8V</t>
  </si>
  <si>
    <t>UTQ5503</t>
  </si>
  <si>
    <t>UTQ5504</t>
  </si>
  <si>
    <t>UTQ5505</t>
  </si>
  <si>
    <t>RACK 6 CABECERA, 240 ENTREPA¥O 24 LARGUERO</t>
  </si>
  <si>
    <t>6 CABECERA, 240 ENTREPA¥O</t>
  </si>
  <si>
    <t>UTQ5506</t>
  </si>
  <si>
    <t>TRICICLO TRICICLO DE CARGA REFORZADO BENOTTO</t>
  </si>
  <si>
    <t>TRICICLO DE CARGA REFORZAD</t>
  </si>
  <si>
    <t>UTQ5507</t>
  </si>
  <si>
    <t>TEMPLETE A 1.20 MTS. ALT. 20 SECC. HOJA TRIPLAY 16 MM.</t>
  </si>
  <si>
    <t>A 1.20 MTS. ALT. 20 SECC.</t>
  </si>
  <si>
    <t>UTQ5508</t>
  </si>
  <si>
    <t>RACK 4' ALUMINIO SIN MODELO</t>
  </si>
  <si>
    <t>4' ALUMINIO SIN MODELO</t>
  </si>
  <si>
    <t>UTQ5509</t>
  </si>
  <si>
    <t>UTQ551</t>
  </si>
  <si>
    <t>UTQ5512</t>
  </si>
  <si>
    <t>AMPLIFICADOR PEAVEY P - 600</t>
  </si>
  <si>
    <t>PEAVEY P - 600</t>
  </si>
  <si>
    <t>UTQ5513</t>
  </si>
  <si>
    <t>TRANSCIVER DUAL 100 BASE TX</t>
  </si>
  <si>
    <t>UTQ5514</t>
  </si>
  <si>
    <t>MESA DE MADERA 2 NIVELES C/RUEDAS</t>
  </si>
  <si>
    <t>MESA DE MADERA 2 NIVELES</t>
  </si>
  <si>
    <t>UTQ5515</t>
  </si>
  <si>
    <t>BOMBA DE 1 HP CORRIENTE TRIFASICA MYERS</t>
  </si>
  <si>
    <t>BOMBA DE 1 HP CORRIENTE TRIFASI</t>
  </si>
  <si>
    <t>UTQ5516</t>
  </si>
  <si>
    <t>TERMOMETRO INFRARROJO IR-750C</t>
  </si>
  <si>
    <t>UTQ5517</t>
  </si>
  <si>
    <t>BATERIA XR2 DE 18 VOLTS DW9096</t>
  </si>
  <si>
    <t>UTQ5518</t>
  </si>
  <si>
    <t>UTQ5519</t>
  </si>
  <si>
    <t>COMPRESORA EVANS</t>
  </si>
  <si>
    <t>UTQ552</t>
  </si>
  <si>
    <t>UTQ5520</t>
  </si>
  <si>
    <t>EQUIPO DE OXICORTE SIN MODELO</t>
  </si>
  <si>
    <t>UTQ5521</t>
  </si>
  <si>
    <t>SIERRA CORTE INGLES DE 12" MC. DEWALT</t>
  </si>
  <si>
    <t>SIERRA CORTE INGLES DE 12"</t>
  </si>
  <si>
    <t>UTQ5522</t>
  </si>
  <si>
    <t>SIERRA CIRCULAR ELEC. INDUSTRIAL 8 1/4 1656 BOSCH</t>
  </si>
  <si>
    <t>SIERRA CIRCULAR ELEC. INDUSTRIAL</t>
  </si>
  <si>
    <t>UTQ5523</t>
  </si>
  <si>
    <t>CORTADORA METALES 14" DW 870</t>
  </si>
  <si>
    <t>UTQ5524</t>
  </si>
  <si>
    <t>SIERRA CALADORA VV SIN MODELO</t>
  </si>
  <si>
    <t>UTQ5525</t>
  </si>
  <si>
    <t>PULIDORA 7" - 9" DW849</t>
  </si>
  <si>
    <t>UTQ5526</t>
  </si>
  <si>
    <t>ROTOMARTILLO PERCUTOR 1/2"</t>
  </si>
  <si>
    <t>UTQ5527</t>
  </si>
  <si>
    <t>UTQ5529</t>
  </si>
  <si>
    <t>ESCALERA DE ALUMINIO 6 ESCALONES</t>
  </si>
  <si>
    <t>ESCALERA DE ALUMINIO 6 ESC</t>
  </si>
  <si>
    <t>UTQ553</t>
  </si>
  <si>
    <t>UTQ5530</t>
  </si>
  <si>
    <t>ESCALERA DE ALUMINIO EXTENSION 6.59 MTS</t>
  </si>
  <si>
    <t>ESCALERA DE ALUMINIO EXTENSION</t>
  </si>
  <si>
    <t>UTQ5531</t>
  </si>
  <si>
    <t>TORNILLO P/BANCO SIN MODELO</t>
  </si>
  <si>
    <t>UTQ5532</t>
  </si>
  <si>
    <t>TORNILLO P/BANCO TRUPER 6"</t>
  </si>
  <si>
    <t>UTQ5533</t>
  </si>
  <si>
    <t>ROTOMARTILLO BROQUERO 1/2 PD2E 2OR ATLAS COPCO</t>
  </si>
  <si>
    <t>ROTOMARTILLO BROQUERO 1/2 PD2E</t>
  </si>
  <si>
    <t>UTQ5534</t>
  </si>
  <si>
    <t>MARTILLO ELECTRONEUMATICO 1/2" SDS PLUS PHE3</t>
  </si>
  <si>
    <t>UTQ5535</t>
  </si>
  <si>
    <t>ESCALERA DE FV TIJERA DOBLE PLEGABLE SIN MODELO</t>
  </si>
  <si>
    <t>ESCALERA DE FV TIJERA DOBLE</t>
  </si>
  <si>
    <t>UTQ5536</t>
  </si>
  <si>
    <t>ESCALERA DE FV TIJERA SENCILLA PLEGABLE SIN MODELO</t>
  </si>
  <si>
    <t>ESCALERA DE FV TIJERA SENCIL</t>
  </si>
  <si>
    <t>UTQ5537</t>
  </si>
  <si>
    <t>ROTOMARTILLO SDS 7/8"</t>
  </si>
  <si>
    <t>UTQ5538</t>
  </si>
  <si>
    <t>SOLDADORA ESTATICA DE ACERO MI-250 INFRA</t>
  </si>
  <si>
    <t>SOLDADORA ESTATICA DE ACERO MI-250</t>
  </si>
  <si>
    <t>UTQ5539</t>
  </si>
  <si>
    <t>LLAVE STILSON 24" URREA MOD 824-HD</t>
  </si>
  <si>
    <t>UTQ554</t>
  </si>
  <si>
    <t>UTQ5540</t>
  </si>
  <si>
    <t>TARRAJA P/TORNILLO TREDCOT</t>
  </si>
  <si>
    <t>UTQ5543</t>
  </si>
  <si>
    <t>UTQ5544</t>
  </si>
  <si>
    <t>AUTOCLE DE 34 PZAS URREA</t>
  </si>
  <si>
    <t>UTQ5545</t>
  </si>
  <si>
    <t>EXTRACTOR USO GENERAL PROTO MOD. 4291-B</t>
  </si>
  <si>
    <t>EXTRACTOR USO GENERAL PR</t>
  </si>
  <si>
    <t>UTQ5546</t>
  </si>
  <si>
    <t>MOTOBOMBA SUMERGIBLE MYERS</t>
  </si>
  <si>
    <t>UTQ5547</t>
  </si>
  <si>
    <t>BOMBA 3HP SIEMENS</t>
  </si>
  <si>
    <t>UTQ555</t>
  </si>
  <si>
    <t>UTQ5550</t>
  </si>
  <si>
    <t>MOTOBOMBA CENTRIFUGA 5HP SIEMENS</t>
  </si>
  <si>
    <t>MOTOBOMBA CENTRIFUGA 5HP</t>
  </si>
  <si>
    <t>UTQ5552</t>
  </si>
  <si>
    <t>CARRO PORTACILINDROS SIN MODELO</t>
  </si>
  <si>
    <t>UTQ5553</t>
  </si>
  <si>
    <t>SIERRAS ROTATIVAS A.V. BIMETRAL STARRET (15 PZ</t>
  </si>
  <si>
    <t>SIERRAS ROTATIVAS A.V. BIMETRAL</t>
  </si>
  <si>
    <t>UTQ5555</t>
  </si>
  <si>
    <t>KIT ARNES VS IMPACTO CON CABLE DE VIDA Y PUNTOS FIJOS</t>
  </si>
  <si>
    <t>KIT ARNES VS IMPACTO CON CABLE</t>
  </si>
  <si>
    <t>UTQ5556</t>
  </si>
  <si>
    <t>UTQ5558</t>
  </si>
  <si>
    <t>EXTRACTOR MONOFASICO MOD. HXB-520</t>
  </si>
  <si>
    <t>EXTRACTOR MONOFASICO</t>
  </si>
  <si>
    <t>UTQ556</t>
  </si>
  <si>
    <t>UTQ5560</t>
  </si>
  <si>
    <t>TALADRO BALCK AND DECKER 3/4</t>
  </si>
  <si>
    <t>TALADRO BALCK AND DECK</t>
  </si>
  <si>
    <t>UTQ5561</t>
  </si>
  <si>
    <t>AMPERIMETRO DE GANCHO FLUKE MOD. 321</t>
  </si>
  <si>
    <t>UTQ5562</t>
  </si>
  <si>
    <t>ENGRAPADORA USO RUDO CS5000 FAST CLAV</t>
  </si>
  <si>
    <t>ENGRAPADORA USO RUDO CS5000</t>
  </si>
  <si>
    <t>UTQ5563</t>
  </si>
  <si>
    <t>TALADRO DE BANCO DE 5/8 X 13 TRUPER</t>
  </si>
  <si>
    <t>TALADRO DE BANCO DE 5/8 X 13</t>
  </si>
  <si>
    <t>UTQ5564</t>
  </si>
  <si>
    <t>LLAVE DE CADENA T CAIMAN P/TUBO URREA</t>
  </si>
  <si>
    <t>LLAVE DE CADENA T CAIMAN P/TUBO</t>
  </si>
  <si>
    <t>UTQ5565</t>
  </si>
  <si>
    <t>JGO DE MACHUELOS Y TARRAJA TRUPER 60 PIEZAS</t>
  </si>
  <si>
    <t>JGO DE MACHUELOS Y TARRAJA</t>
  </si>
  <si>
    <t>UTQ5566</t>
  </si>
  <si>
    <t>DREMEL MOTO-TOOLS MOD. 3956-02</t>
  </si>
  <si>
    <t>UTQ5567</t>
  </si>
  <si>
    <t>CAUTIN CON BASE WELLER WLC100</t>
  </si>
  <si>
    <t>UTQ5568</t>
  </si>
  <si>
    <t>LIMPIADORA DE DRENAJE MCA RIDGIDMO</t>
  </si>
  <si>
    <t>UTQ5569</t>
  </si>
  <si>
    <t>MEDIDOR TRAPEZOIDAL P/PLANTA TRATADORA</t>
  </si>
  <si>
    <t>MEDIDOR TRAPEZOIDAL P/PLANTA</t>
  </si>
  <si>
    <t>UTQ557</t>
  </si>
  <si>
    <t>UTQ5570</t>
  </si>
  <si>
    <t>UTQ5571</t>
  </si>
  <si>
    <t>UTQ5573</t>
  </si>
  <si>
    <t>UTQ5576</t>
  </si>
  <si>
    <t>UTQ5577</t>
  </si>
  <si>
    <t>MASTIL SIN MARCA 15 MTS</t>
  </si>
  <si>
    <t>SIN MARCA 15 MTS</t>
  </si>
  <si>
    <t>UTQ5578</t>
  </si>
  <si>
    <t>ANTENA ANTENA VHF 6DB</t>
  </si>
  <si>
    <t>ANTENA VHF 6DB</t>
  </si>
  <si>
    <t>UTQ5579</t>
  </si>
  <si>
    <t>ESCALERA DE ALUMINIO CONVERTIBLE 14 ESCALONES</t>
  </si>
  <si>
    <t>ESCALERA DE ALUMINIO CONVERTIBL</t>
  </si>
  <si>
    <t>UTQ558</t>
  </si>
  <si>
    <t>UTQ5580</t>
  </si>
  <si>
    <t>CILINDRO DOBLE EFECTO 152857</t>
  </si>
  <si>
    <t>UTQ5581</t>
  </si>
  <si>
    <t>UTQ5582</t>
  </si>
  <si>
    <t>ELCTROVALVULA 4/2W 167082</t>
  </si>
  <si>
    <t>UTQ5583</t>
  </si>
  <si>
    <t>UTQ5584</t>
  </si>
  <si>
    <t>INTERRUPTOR FINAL 183322</t>
  </si>
  <si>
    <t>UTQ5585</t>
  </si>
  <si>
    <t>UTQ5586</t>
  </si>
  <si>
    <t>UTQ5587</t>
  </si>
  <si>
    <t>UTQ5588</t>
  </si>
  <si>
    <t>VALVULA DE ESTRANGULAMIENTO 152851</t>
  </si>
  <si>
    <t>VALVULA DE ESTRANGULAMIENTO</t>
  </si>
  <si>
    <t>UTQ5589</t>
  </si>
  <si>
    <t>UTQ559</t>
  </si>
  <si>
    <t>UTQ5590</t>
  </si>
  <si>
    <t>RALAIS. 3FACH 162241</t>
  </si>
  <si>
    <t>UTQ5591</t>
  </si>
  <si>
    <t>MANOMETRO 152841</t>
  </si>
  <si>
    <t>UTQ5592</t>
  </si>
  <si>
    <t>UTQ5593</t>
  </si>
  <si>
    <t>UTQ5594</t>
  </si>
  <si>
    <t>UTQ5595</t>
  </si>
  <si>
    <t>CONEXION EN T 152847</t>
  </si>
  <si>
    <t>UTQ5596</t>
  </si>
  <si>
    <t>UTQ5597</t>
  </si>
  <si>
    <t>UTQ5598</t>
  </si>
  <si>
    <t>VALVULA ANTIRRETORNO 152846</t>
  </si>
  <si>
    <t>UTQ5599</t>
  </si>
  <si>
    <t>UTQ560</t>
  </si>
  <si>
    <t>UTQ5600</t>
  </si>
  <si>
    <t>VALVULA LIMITADORA 152849</t>
  </si>
  <si>
    <t>UTQ5601</t>
  </si>
  <si>
    <t>UTQ5602</t>
  </si>
  <si>
    <t>UTQ5603</t>
  </si>
  <si>
    <t>VALVULA ANTIRRETORNO 152845</t>
  </si>
  <si>
    <t>UTQ5604</t>
  </si>
  <si>
    <t>GRUPO HIDRAULICO 159328</t>
  </si>
  <si>
    <t>UTQ5605</t>
  </si>
  <si>
    <t>UTQ5606</t>
  </si>
  <si>
    <t>SINGALEING. EL 162242</t>
  </si>
  <si>
    <t>UTQ5607</t>
  </si>
  <si>
    <t>VERT. MELDEEINR D:ER-VERT-MELD-SIBU</t>
  </si>
  <si>
    <t>VERT. MELDEEINR D:ER-VERT-</t>
  </si>
  <si>
    <t>UTQ5608</t>
  </si>
  <si>
    <t>UTQ5609</t>
  </si>
  <si>
    <t>ELECTROVALVULA 13010348</t>
  </si>
  <si>
    <t>UTQ561</t>
  </si>
  <si>
    <t>UTQ5610</t>
  </si>
  <si>
    <t>SENSOR FINAL D.S-ESG-B-R-SIBU</t>
  </si>
  <si>
    <t>FINAL D.S-ESG-B-R-SIBU</t>
  </si>
  <si>
    <t>UTQ5611</t>
  </si>
  <si>
    <t>UTQ5612</t>
  </si>
  <si>
    <t>TORNO DE MANDO NUMERICO INDUSTRIAL SIN MODELO</t>
  </si>
  <si>
    <t>TORNO DE MANDO NUMERICO IND</t>
  </si>
  <si>
    <t>UTQ5613</t>
  </si>
  <si>
    <t>CENTRO MAQUINADO HORIZONTAL REALMECA</t>
  </si>
  <si>
    <t>CENTRO MAQUINADO HORIZONTAL</t>
  </si>
  <si>
    <t>UTQ5614</t>
  </si>
  <si>
    <t>CENTRO DE MAQUINADO VERTICAL INTERCONECTADO CON EL</t>
  </si>
  <si>
    <t>CENTRO DE MAQUINADO VERTICAL</t>
  </si>
  <si>
    <t>UTQ5616</t>
  </si>
  <si>
    <t>UTQ5617</t>
  </si>
  <si>
    <t>UTQ5618</t>
  </si>
  <si>
    <t>UTQ5619</t>
  </si>
  <si>
    <t>HEWLETT PACKARD SCANJET FLATBED 2400C</t>
  </si>
  <si>
    <t>UTQ562</t>
  </si>
  <si>
    <t>UTQ5621</t>
  </si>
  <si>
    <t>UTQ5622</t>
  </si>
  <si>
    <t>SOFTWARE Y LICENCIAS SUPERCEP 2005 SISTEMA DE CONTROL ESTADISTICO</t>
  </si>
  <si>
    <t>SUPERCEP 2005 SISTEMA DE CONTROL</t>
  </si>
  <si>
    <t>UTQ5623</t>
  </si>
  <si>
    <t>SOFTWARE Y LICENCIAS PROJECT98 CD ROM ACADEMICO</t>
  </si>
  <si>
    <t>PROJECT98 CD ROM ACADEMICO</t>
  </si>
  <si>
    <t>UTQ5624</t>
  </si>
  <si>
    <t>UTQ5625</t>
  </si>
  <si>
    <t>SOFTWARE Y LICENCIAS SOLIDWORKS NETWORK 2004 PARA 10 USUARIOS</t>
  </si>
  <si>
    <t>SOLIDWORKS NETWORK 2004</t>
  </si>
  <si>
    <t>UTQ5626</t>
  </si>
  <si>
    <t>UTQ5627</t>
  </si>
  <si>
    <t>UTQ5628</t>
  </si>
  <si>
    <t>UTQ5629</t>
  </si>
  <si>
    <t>UTQ563</t>
  </si>
  <si>
    <t>UTQ5631</t>
  </si>
  <si>
    <t>UTQ5632</t>
  </si>
  <si>
    <t>UTQ5633</t>
  </si>
  <si>
    <t>UTQ5634</t>
  </si>
  <si>
    <t>UTQ5635</t>
  </si>
  <si>
    <t>UTQ5636</t>
  </si>
  <si>
    <t>UTQ5637</t>
  </si>
  <si>
    <t>UTQ5638</t>
  </si>
  <si>
    <t>UTQ5639</t>
  </si>
  <si>
    <t>UTQ564</t>
  </si>
  <si>
    <t>UTQ5640</t>
  </si>
  <si>
    <t>CAMARA DE VIDEO SONY DCR HC32</t>
  </si>
  <si>
    <t>SONY DCR HC32</t>
  </si>
  <si>
    <t>UTQ5641</t>
  </si>
  <si>
    <t>UTQ5644</t>
  </si>
  <si>
    <t>UTQ5647</t>
  </si>
  <si>
    <t>UTQ5648</t>
  </si>
  <si>
    <t>SECRETARIAL ERGONOMICA NEGRA C/RI¥ONERA</t>
  </si>
  <si>
    <t>UTQ5649</t>
  </si>
  <si>
    <t>REGULADOR POWER DINAMIC SIN MODELO</t>
  </si>
  <si>
    <t>POWER DINAMIC SIN MODELO</t>
  </si>
  <si>
    <t>UTQ565</t>
  </si>
  <si>
    <t>UTQ5650</t>
  </si>
  <si>
    <t>MONITOR VIEWSONIC OPTIQUEST</t>
  </si>
  <si>
    <t>VIEWSONIC OPTIQUEST</t>
  </si>
  <si>
    <t>UTQ566</t>
  </si>
  <si>
    <t>UTQ5660</t>
  </si>
  <si>
    <t>UTQ5662</t>
  </si>
  <si>
    <t>UTQ5665</t>
  </si>
  <si>
    <t>UTQ5668</t>
  </si>
  <si>
    <t>UTQ5669</t>
  </si>
  <si>
    <t>UTQ567</t>
  </si>
  <si>
    <t>UTQ5670</t>
  </si>
  <si>
    <t>VIDEOCASSETTERA PHILIPS SIN MODELO</t>
  </si>
  <si>
    <t>UTQ5671</t>
  </si>
  <si>
    <t>UTQ5672</t>
  </si>
  <si>
    <t>UTQ5675</t>
  </si>
  <si>
    <t>UTQ5676</t>
  </si>
  <si>
    <t>PROYECTOR PANASONIC PTLB50SU</t>
  </si>
  <si>
    <t>PANASONIC PTLB50SU</t>
  </si>
  <si>
    <t>UTQ5678</t>
  </si>
  <si>
    <t>UTQ5679</t>
  </si>
  <si>
    <t>UTQ568</t>
  </si>
  <si>
    <t>UTQ5680</t>
  </si>
  <si>
    <t>UTQ5681</t>
  </si>
  <si>
    <t>UTQ5682</t>
  </si>
  <si>
    <t>UTQ5683</t>
  </si>
  <si>
    <t>UTQ5685</t>
  </si>
  <si>
    <t>UTQ5687</t>
  </si>
  <si>
    <t>UTQ5689</t>
  </si>
  <si>
    <t>UTQ569</t>
  </si>
  <si>
    <t>UTQ5690</t>
  </si>
  <si>
    <t>UTQ5691</t>
  </si>
  <si>
    <t>UTQ5692</t>
  </si>
  <si>
    <t>UTQ5693</t>
  </si>
  <si>
    <t>UTQ5694</t>
  </si>
  <si>
    <t>UTQ5695</t>
  </si>
  <si>
    <t>PARILLA DE CALENTAMIENTO Y AGITA</t>
  </si>
  <si>
    <t>UTQ5696</t>
  </si>
  <si>
    <t>UTQ5697</t>
  </si>
  <si>
    <t>MICROSCOPIO LEICA</t>
  </si>
  <si>
    <t>UTQ5698</t>
  </si>
  <si>
    <t>AUTOCLAVE AUTOMATICA FELISA</t>
  </si>
  <si>
    <t>UTQ5699</t>
  </si>
  <si>
    <t>UTQ57</t>
  </si>
  <si>
    <t>UTQ570</t>
  </si>
  <si>
    <t>UTQ5700</t>
  </si>
  <si>
    <t>MICROSCOPIO WESCO</t>
  </si>
  <si>
    <t>UTQ5701</t>
  </si>
  <si>
    <t>UTQ5702</t>
  </si>
  <si>
    <t>UTQ5703</t>
  </si>
  <si>
    <t>UTQ5704</t>
  </si>
  <si>
    <t>UTQ5705</t>
  </si>
  <si>
    <t>UTQ5706</t>
  </si>
  <si>
    <t>REFRIGERADOR TORREY SIN MODELO</t>
  </si>
  <si>
    <t>TORREY SIN MODELO</t>
  </si>
  <si>
    <t>UTQ5707</t>
  </si>
  <si>
    <t>CONTADOR DE COLONIAS SIN MODELO</t>
  </si>
  <si>
    <t>CONTADOR DE COLONIAS</t>
  </si>
  <si>
    <t>UTQ5708</t>
  </si>
  <si>
    <t>UTQ5709</t>
  </si>
  <si>
    <t>UTQ571</t>
  </si>
  <si>
    <t>UTQ5710</t>
  </si>
  <si>
    <t>UTQ5711</t>
  </si>
  <si>
    <t>UTQ5712</t>
  </si>
  <si>
    <t>UTQ5713</t>
  </si>
  <si>
    <t>UTQ5714</t>
  </si>
  <si>
    <t>CAMPANA DE FLUJO LAMINAR SIN MODELO</t>
  </si>
  <si>
    <t>CAMPANA DE FLUJO LAMINAR</t>
  </si>
  <si>
    <t>UTQ5715</t>
  </si>
  <si>
    <t>UTQ5718</t>
  </si>
  <si>
    <t>UTQ5719</t>
  </si>
  <si>
    <t>UTQ5720</t>
  </si>
  <si>
    <t>UTQ5721</t>
  </si>
  <si>
    <t>UTQ5722</t>
  </si>
  <si>
    <t>UTQ5723</t>
  </si>
  <si>
    <t>UTQ5724</t>
  </si>
  <si>
    <t>CAMILLA RIGIDA DE MADERA</t>
  </si>
  <si>
    <t>RIGIDA DE MADERA SIN MODELO</t>
  </si>
  <si>
    <t>UTQ5725</t>
  </si>
  <si>
    <t>UTQ5726</t>
  </si>
  <si>
    <t>MANIQUIE ACTAR 911 PATROL</t>
  </si>
  <si>
    <t>ACTAR 911 PATROL</t>
  </si>
  <si>
    <t>UTQ5727</t>
  </si>
  <si>
    <t>BOMBA DE VACIO ECONOMICA DE DOS CABEZALES 400-2901</t>
  </si>
  <si>
    <t>BOMBA DE VACIO ECONOMICA</t>
  </si>
  <si>
    <t>UTQ5728</t>
  </si>
  <si>
    <t>UTQ573</t>
  </si>
  <si>
    <t>MUEBLE DE APOYO METALICO COLOR NEGRO</t>
  </si>
  <si>
    <t>METALICO COLOR NEGRO</t>
  </si>
  <si>
    <t>UTQ5731</t>
  </si>
  <si>
    <t>MARCO DE PESAS</t>
  </si>
  <si>
    <t>UTQ5732</t>
  </si>
  <si>
    <t>MEDIDOR DE COLOR ORBECO-HELLEGE</t>
  </si>
  <si>
    <t>UTQ5733</t>
  </si>
  <si>
    <t>MEDIDOR DE CAMPO PARA CONDUCTIVIDAD</t>
  </si>
  <si>
    <t>MEDIDOR DE CAMPO PARA CONDUCTIV</t>
  </si>
  <si>
    <t>UTQ5734</t>
  </si>
  <si>
    <t>MEDIDOR DE MESA P/ PH ISE ION CHECK 45</t>
  </si>
  <si>
    <t>MEDIDOR DE MESA P/ PH ISE</t>
  </si>
  <si>
    <t>UTQ5735</t>
  </si>
  <si>
    <t>UTQ5736</t>
  </si>
  <si>
    <t>UTQ5737</t>
  </si>
  <si>
    <t>UTQ5738</t>
  </si>
  <si>
    <t>MEDIDOR DE PH DE CAMPO HANNA</t>
  </si>
  <si>
    <t>MEDIDOR DE PH DE CAMPO</t>
  </si>
  <si>
    <t>UTQ5739</t>
  </si>
  <si>
    <t>UTQ5740</t>
  </si>
  <si>
    <t>MEDIDOR DE TIERRA</t>
  </si>
  <si>
    <t>UTQ5741</t>
  </si>
  <si>
    <t>TITULADOR DIGITAL HACH</t>
  </si>
  <si>
    <t>UTQ5742</t>
  </si>
  <si>
    <t>EQUIPO P/ANALISIS ISCONETICO</t>
  </si>
  <si>
    <t>UTQ5743</t>
  </si>
  <si>
    <t>ORZAT BASE DE BULBOS ENVIRONMNETAL</t>
  </si>
  <si>
    <t>ORZAT BASE DE BULBOS</t>
  </si>
  <si>
    <t>UTQ5744</t>
  </si>
  <si>
    <t>ANALIZADOR DE COMBUSTION</t>
  </si>
  <si>
    <t>UTQ5745</t>
  </si>
  <si>
    <t>UTQ5746</t>
  </si>
  <si>
    <t>ANEMOMETRO VWR SIN MODELO</t>
  </si>
  <si>
    <t>UTQ5747</t>
  </si>
  <si>
    <t>UTQ5748</t>
  </si>
  <si>
    <t>BOMBA PRTATIL P/MUESTREO DE AIRE C/DIAFRAGMA TIPO BOMBA</t>
  </si>
  <si>
    <t>BOMBA PRTATIL P/MUESTREO DE AIRE</t>
  </si>
  <si>
    <t>UTQ5749</t>
  </si>
  <si>
    <t>DOSIMETRO NOISE (NP) C/PANTALLA ANTIVIENTO,ADAPTAD CABLE RS-32 P/CON</t>
  </si>
  <si>
    <t>DOSIMETRO NOISE (NP) C/PANTALLA</t>
  </si>
  <si>
    <t>UTQ575</t>
  </si>
  <si>
    <t>ROUTER LYNKSYS 4 PTOS INALAMBRICO</t>
  </si>
  <si>
    <t>LYNKSYS 4 PTOS INALAMBRICO</t>
  </si>
  <si>
    <t>UTQ5750</t>
  </si>
  <si>
    <t>UTQ5751</t>
  </si>
  <si>
    <t>ANALIZADOR DE ESPECTRO QUEST C/SONOMETRO 1900 S-CC FILTRO</t>
  </si>
  <si>
    <t>ANALIZADOR DE ESPECTRO QUEST</t>
  </si>
  <si>
    <t>UTQ5752</t>
  </si>
  <si>
    <t>MEDIDOR DE D.O. C/PROBADOR Y AGITADOR MODELO 850</t>
  </si>
  <si>
    <t>MEDIDOR DE D.O. C/PROBADOR Y AGI</t>
  </si>
  <si>
    <t>UTQ5753</t>
  </si>
  <si>
    <t>MEDIDOR DE MESA MULTICANAL ISE/PH/MV/ORP/TEM ORION SIN MODELO</t>
  </si>
  <si>
    <t>MEDIDOR DE MESA MULTICANAL ISE</t>
  </si>
  <si>
    <t>UTQ5754</t>
  </si>
  <si>
    <t>MEDIDORES DE CAMPO P/PH, CONDUCTIVIDAD C/COMPENSADOR DE TEM</t>
  </si>
  <si>
    <t>MEDIDORES DE CAMPO P/PH</t>
  </si>
  <si>
    <t>UTQ5755</t>
  </si>
  <si>
    <t>UTQ5756</t>
  </si>
  <si>
    <t>TAMIZ DE ACERO INOXIDABLE DE 200 MM. MALLA 6 2006 SIN MODELO</t>
  </si>
  <si>
    <t>TAMIZ DE ACERO INOXIDABLE</t>
  </si>
  <si>
    <t>UTQ5757</t>
  </si>
  <si>
    <t>UTQ5758</t>
  </si>
  <si>
    <t>UTQ5759</t>
  </si>
  <si>
    <t>UTQ576</t>
  </si>
  <si>
    <t>NO BREAK APC BP 650 S</t>
  </si>
  <si>
    <t>APC BP 650 S</t>
  </si>
  <si>
    <t>UTQ5760</t>
  </si>
  <si>
    <t>UTQ5761</t>
  </si>
  <si>
    <t>GABINETE SIN MARCA SIN MODELO</t>
  </si>
  <si>
    <t>UTQ5762</t>
  </si>
  <si>
    <t>UTQ5763</t>
  </si>
  <si>
    <t>UTQ5764</t>
  </si>
  <si>
    <t>UTQ5765</t>
  </si>
  <si>
    <t>UTQ5768</t>
  </si>
  <si>
    <t>UTQ5769</t>
  </si>
  <si>
    <t>AUTOCLAVE VERTICAL SIN MODELO</t>
  </si>
  <si>
    <t>UTQ577</t>
  </si>
  <si>
    <t>UTQ5770</t>
  </si>
  <si>
    <t>UTQ5771</t>
  </si>
  <si>
    <t>CENTRIFUGA HEHICH</t>
  </si>
  <si>
    <t>UTQ5772</t>
  </si>
  <si>
    <t>BA¥O TERMICO POLYSCIENCE</t>
  </si>
  <si>
    <t>UTQ5773</t>
  </si>
  <si>
    <t>ESPECTROFOTOMETRO HACH</t>
  </si>
  <si>
    <t>UTQ5774</t>
  </si>
  <si>
    <t>COMPRESOR DE AIRE EVANS 2 HP 108 LTS</t>
  </si>
  <si>
    <t>COMPRESOR DE AIRE EVANS</t>
  </si>
  <si>
    <t>UTQ5775</t>
  </si>
  <si>
    <t>CAMARA FOTOGRAFICA PENTAX</t>
  </si>
  <si>
    <t>PENTAX</t>
  </si>
  <si>
    <t>UTQ5776</t>
  </si>
  <si>
    <t>ADAPTADOR P/MICROSCOPIO PENTAX</t>
  </si>
  <si>
    <t>UTQ5777</t>
  </si>
  <si>
    <t>ESTACION CLIMATOLOGICA</t>
  </si>
  <si>
    <t>UTQ5778</t>
  </si>
  <si>
    <t>MEDIDOR DE CAMPO P/ OXIGENO DISUELTO HA</t>
  </si>
  <si>
    <t>MEDIDOR DE CAMPO P/ OXIGENO</t>
  </si>
  <si>
    <t>UTQ5779</t>
  </si>
  <si>
    <t>UTQ578</t>
  </si>
  <si>
    <t>CAMION MERCEDEZ BENZ 1997</t>
  </si>
  <si>
    <t>MERCEDEZ BENZ 1997</t>
  </si>
  <si>
    <t>UTQ5780</t>
  </si>
  <si>
    <t>CONTADOR MEDIDOR DE RADIACION GEIGER MULLER</t>
  </si>
  <si>
    <t>CONTADOR MEDIDOR DE RADIACION</t>
  </si>
  <si>
    <t>UTQ5781</t>
  </si>
  <si>
    <t>UTQ5782</t>
  </si>
  <si>
    <t>UTQ5783</t>
  </si>
  <si>
    <t>UTQ5784</t>
  </si>
  <si>
    <t>UTQ5785</t>
  </si>
  <si>
    <t>UTQ5786</t>
  </si>
  <si>
    <t>UTQ5787</t>
  </si>
  <si>
    <t>UTQ5788</t>
  </si>
  <si>
    <t>UTQ5789</t>
  </si>
  <si>
    <t>UTQ5790</t>
  </si>
  <si>
    <t>UTQ5791</t>
  </si>
  <si>
    <t>EXPLOSIMETRO THERMO ENVIRONEMENTAL</t>
  </si>
  <si>
    <t>EXPLOSIMETRO THERMO ENVIRONEMEN</t>
  </si>
  <si>
    <t>UTQ5792</t>
  </si>
  <si>
    <t>MEDIDOR DE MANCHA</t>
  </si>
  <si>
    <t>UTQ5793</t>
  </si>
  <si>
    <t>UTQ5794</t>
  </si>
  <si>
    <t>MEDIDOR DE LUZ SIN MODELO</t>
  </si>
  <si>
    <t>UTQ5795</t>
  </si>
  <si>
    <t>PIPETA DIGITAL FINPIPETTE DE 20 A 200 MICROLITROS</t>
  </si>
  <si>
    <t>PIPETA DIGITAL FINPIPETTE</t>
  </si>
  <si>
    <t>UTQ5796</t>
  </si>
  <si>
    <t>UTQ5797</t>
  </si>
  <si>
    <t>MEDIDOR DE CONDUCTIVIDAD CONDUCTRONIC MOD. DC 18</t>
  </si>
  <si>
    <t>MEDIDOR DE CONDUCTIVIDAD</t>
  </si>
  <si>
    <t>UTQ5798</t>
  </si>
  <si>
    <t>UTQ5799</t>
  </si>
  <si>
    <t>MULTIMETRO BK PRECISION</t>
  </si>
  <si>
    <t>UTQ58</t>
  </si>
  <si>
    <t>UTQ5800</t>
  </si>
  <si>
    <t>UTQ5801</t>
  </si>
  <si>
    <t>BACTI-CINERATOR</t>
  </si>
  <si>
    <t>UTQ5802</t>
  </si>
  <si>
    <t>FLEXàMETRO DE PLASTICO 50 MT. C/DIVICIONES SIN MODELO</t>
  </si>
  <si>
    <t>FLEXàMETRO DE PLASTICO 50 MT.</t>
  </si>
  <si>
    <t>UTQ5803</t>
  </si>
  <si>
    <t>UTQ5804</t>
  </si>
  <si>
    <t>UTQ5805</t>
  </si>
  <si>
    <t>AGARRADERA DE CRUZ DE ACERO AL CROMO MOLIBDENO 4' DE LARGO</t>
  </si>
  <si>
    <t>AGARRADERA DE CRUZ DE ACERO</t>
  </si>
  <si>
    <t>UTQ5806</t>
  </si>
  <si>
    <t>UTQ5807</t>
  </si>
  <si>
    <t>UTQ5808</t>
  </si>
  <si>
    <t>UTQ5809</t>
  </si>
  <si>
    <t>EXTENCIàN DE 4' DE LARGO D' ACERO AL CROMO-MOLIBDE</t>
  </si>
  <si>
    <t>EXTENCIàN DE 4' DE LARGO</t>
  </si>
  <si>
    <t>UTQ5810</t>
  </si>
  <si>
    <t>UTQ5811</t>
  </si>
  <si>
    <t>UTQ5812</t>
  </si>
  <si>
    <t>UTQ5813</t>
  </si>
  <si>
    <t>CABEZAL REGULAR P/MUESTREO DE SUELO DE 3 1/4" CONEXIÓN</t>
  </si>
  <si>
    <t>CABEZAL REGULAR P/MUESTREO</t>
  </si>
  <si>
    <t>UTQ5814</t>
  </si>
  <si>
    <t>UTQ5815</t>
  </si>
  <si>
    <t>PIPETA DOSIFICADORA DE 1 A 10 ML. P/DOSIFICAR REACTIVO</t>
  </si>
  <si>
    <t>PIPETA DOSIFICADORA</t>
  </si>
  <si>
    <t>UTQ5816</t>
  </si>
  <si>
    <t>CUCHARA DE JARDINERO 6 OZ. ACERO INOXIDABLE</t>
  </si>
  <si>
    <t>CUCHARA DE JARDINERO 6 OZ.</t>
  </si>
  <si>
    <t>UTQ5817</t>
  </si>
  <si>
    <t>UTQ5818</t>
  </si>
  <si>
    <t>UTQ5819</t>
  </si>
  <si>
    <t>UTQ5820</t>
  </si>
  <si>
    <t>DINAMOMETRO DE 5000-100 GRS. SIN MODELO</t>
  </si>
  <si>
    <t>DINAMOMETRO DE 5000-100 GRS.</t>
  </si>
  <si>
    <t>UTQ5821</t>
  </si>
  <si>
    <t>UTQ5822</t>
  </si>
  <si>
    <t>UTQ5823</t>
  </si>
  <si>
    <t>UTQ5824</t>
  </si>
  <si>
    <t>RELOG COMPACTO C/ALARMA DE INETRVALOS SIN MODELO</t>
  </si>
  <si>
    <t>RELOG COMPACTO C/ALARMA</t>
  </si>
  <si>
    <t>UTQ5825</t>
  </si>
  <si>
    <t>UTQ5826</t>
  </si>
  <si>
    <t>DENSIMETROPARA TIERRA DE 5 A 60% MCA. MANTE MODELO 10012</t>
  </si>
  <si>
    <t>DENSIMETROPARA TIERRA DE 5 A 60%</t>
  </si>
  <si>
    <t>UTQ5827</t>
  </si>
  <si>
    <t>UTQ5828</t>
  </si>
  <si>
    <t>UTQ5829</t>
  </si>
  <si>
    <t>MASA DE CALIBRACION 200 GRS.</t>
  </si>
  <si>
    <t>UTQ5830</t>
  </si>
  <si>
    <t>TRANSEERPETTE DIGITAL 100-1000 UL</t>
  </si>
  <si>
    <t>TRANSEERPETTE DIGITAL</t>
  </si>
  <si>
    <t>UTQ5831</t>
  </si>
  <si>
    <t>UTQ5832</t>
  </si>
  <si>
    <t>UTQ5833</t>
  </si>
  <si>
    <t>MEDIDOR DE PH DE CAMPO HACH</t>
  </si>
  <si>
    <t>UTQ5834</t>
  </si>
  <si>
    <t>MEDIDOR DE HUMEDAD RELATIVA</t>
  </si>
  <si>
    <t>UTQ5835</t>
  </si>
  <si>
    <t>UTQ5836</t>
  </si>
  <si>
    <t>UTQ5837</t>
  </si>
  <si>
    <t>CAMARA DE VIDEO SONY DIGITAL HANDYCAM 500X</t>
  </si>
  <si>
    <t>SONY DIGITAL HANDYCAM 500X</t>
  </si>
  <si>
    <t>UTQ5838</t>
  </si>
  <si>
    <t>GABINETE METALICO VERDE SIN MODELO</t>
  </si>
  <si>
    <t>METALICO VERDE SIN MODELO</t>
  </si>
  <si>
    <t>UTQ5839</t>
  </si>
  <si>
    <t>UTQ584</t>
  </si>
  <si>
    <t>NISSAN TSURU GSII 2006</t>
  </si>
  <si>
    <t>UTQ5840</t>
  </si>
  <si>
    <t>MALETA DE TERRENO P/PRUEBA DE SUELO C/RACTIVOS Y ACCESORIOS</t>
  </si>
  <si>
    <t>MALETA DE TERRENO P/PRUEBA</t>
  </si>
  <si>
    <t>UTQ5841</t>
  </si>
  <si>
    <t>BANCO DE REACCIàN ARMFIELD MOD. CEM</t>
  </si>
  <si>
    <t>BANCO DE REACCIàN ARMFIELD</t>
  </si>
  <si>
    <t>UTQ5842</t>
  </si>
  <si>
    <t>ADITAMENTO UNIVERSAL P/RETIRAR EL NUCLEO DE SUELO</t>
  </si>
  <si>
    <t>ADITAMENTO UNIVERSAL</t>
  </si>
  <si>
    <t>UTQ5843</t>
  </si>
  <si>
    <t>PLANTA TRATADORA DE AGUAS INCLUYE EQUIPOS DE MEDICIàN</t>
  </si>
  <si>
    <t>UTQ5844</t>
  </si>
  <si>
    <t>CRONOMETRO SIN MARCA</t>
  </si>
  <si>
    <t>UTQ5845</t>
  </si>
  <si>
    <t>UTQ5846</t>
  </si>
  <si>
    <t>UTQ5847</t>
  </si>
  <si>
    <t>UTQ5848</t>
  </si>
  <si>
    <t>UTQ5849</t>
  </si>
  <si>
    <t>UTQ5850</t>
  </si>
  <si>
    <t>UTQ5851</t>
  </si>
  <si>
    <t>UTQ5852</t>
  </si>
  <si>
    <t>UTQ5853</t>
  </si>
  <si>
    <t>UTQ5854</t>
  </si>
  <si>
    <t>UTQ5855</t>
  </si>
  <si>
    <t>UTQ5856</t>
  </si>
  <si>
    <t>UTQ5857</t>
  </si>
  <si>
    <t>UTQ5858</t>
  </si>
  <si>
    <t>UTQ5859</t>
  </si>
  <si>
    <t>UTQ586</t>
  </si>
  <si>
    <t>UTQ5860</t>
  </si>
  <si>
    <t>UTQ5861</t>
  </si>
  <si>
    <t>UTQ5862</t>
  </si>
  <si>
    <t>UTQ5863</t>
  </si>
  <si>
    <t>UTQ5864</t>
  </si>
  <si>
    <t>UTQ5865</t>
  </si>
  <si>
    <t>UTQ5866</t>
  </si>
  <si>
    <t>UTQ5867</t>
  </si>
  <si>
    <t>UTQ5868</t>
  </si>
  <si>
    <t>UTQ5869</t>
  </si>
  <si>
    <t>UTQ5870</t>
  </si>
  <si>
    <t>UTQ5871</t>
  </si>
  <si>
    <t>UTQ5872</t>
  </si>
  <si>
    <t>UTQ5873</t>
  </si>
  <si>
    <t>UTQ5879</t>
  </si>
  <si>
    <t>UTQ5880</t>
  </si>
  <si>
    <t>UTQ5881</t>
  </si>
  <si>
    <t>UTQ5882</t>
  </si>
  <si>
    <t>TERRAJAS ELECTRICAS RIDGID 1822 - 1</t>
  </si>
  <si>
    <t>TERRAJAS ELECTRICAS RIDGID 18</t>
  </si>
  <si>
    <t>UTQ5883</t>
  </si>
  <si>
    <t>UTQ5884</t>
  </si>
  <si>
    <t>TALADRO VERTICAL CYCLEMATIC</t>
  </si>
  <si>
    <t>UTQ5888</t>
  </si>
  <si>
    <t>PATIN HIDRAULICO INTRUPA 2.5 TONELADAS</t>
  </si>
  <si>
    <t>PATIN HIDRAULICO INTRUPA 2.5</t>
  </si>
  <si>
    <t>UTQ5889</t>
  </si>
  <si>
    <t>PLUMA HIDRAULICA ERKCO</t>
  </si>
  <si>
    <t>UTQ589</t>
  </si>
  <si>
    <t>NISSAN SENTRA XE</t>
  </si>
  <si>
    <t>UTQ5891</t>
  </si>
  <si>
    <t>UTQ5892</t>
  </si>
  <si>
    <t>UTQ5893</t>
  </si>
  <si>
    <t>UTQ5894</t>
  </si>
  <si>
    <t>UTQ5897</t>
  </si>
  <si>
    <t>UTQ5898</t>
  </si>
  <si>
    <t>UTQ5899</t>
  </si>
  <si>
    <t>UTQ59</t>
  </si>
  <si>
    <t>ENMICADORA 3M SIN MODELO</t>
  </si>
  <si>
    <t>3M SIN MODELO</t>
  </si>
  <si>
    <t>UTQ5900</t>
  </si>
  <si>
    <t>UTQ5901</t>
  </si>
  <si>
    <t>UTQ5903</t>
  </si>
  <si>
    <t>UTQ5904</t>
  </si>
  <si>
    <t>UTQ5905</t>
  </si>
  <si>
    <t>UTQ5906</t>
  </si>
  <si>
    <t>UTQ5907</t>
  </si>
  <si>
    <t>UTQ591</t>
  </si>
  <si>
    <t>UTQ5910</t>
  </si>
  <si>
    <t>UTQ5912</t>
  </si>
  <si>
    <t>UTQ5913</t>
  </si>
  <si>
    <t>UTQ5914</t>
  </si>
  <si>
    <t>UTQ5915</t>
  </si>
  <si>
    <t>UTQ5921</t>
  </si>
  <si>
    <t>UTQ5922</t>
  </si>
  <si>
    <t>ESCRITORIO MADERA 3 CAJONES</t>
  </si>
  <si>
    <t>MADERA 3 CAJONES</t>
  </si>
  <si>
    <t>UTQ5923</t>
  </si>
  <si>
    <t>UTQ5926</t>
  </si>
  <si>
    <t>UTQ5927</t>
  </si>
  <si>
    <t>UTQ5928</t>
  </si>
  <si>
    <t>UTQ5929</t>
  </si>
  <si>
    <t>UTQ5930</t>
  </si>
  <si>
    <t>UTQ5931</t>
  </si>
  <si>
    <t>MUEBLE DE APOYO PARA MODULAR SIN MODELO</t>
  </si>
  <si>
    <t>PARA MODULAR SIN MODELO</t>
  </si>
  <si>
    <t>UTQ5932</t>
  </si>
  <si>
    <t>UTQ5933</t>
  </si>
  <si>
    <t>UTQ5934</t>
  </si>
  <si>
    <t>UTQ5935</t>
  </si>
  <si>
    <t>UTQ5936</t>
  </si>
  <si>
    <t>UTQ5937</t>
  </si>
  <si>
    <t>UTQ5938</t>
  </si>
  <si>
    <t>UTQ5943</t>
  </si>
  <si>
    <t>UTQ5944</t>
  </si>
  <si>
    <t>UTQ5945</t>
  </si>
  <si>
    <t>UTQ5946</t>
  </si>
  <si>
    <t>UTQ5947</t>
  </si>
  <si>
    <t>UTQ5948</t>
  </si>
  <si>
    <t>UTQ5949</t>
  </si>
  <si>
    <t>UTQ5950</t>
  </si>
  <si>
    <t>UTQ5951</t>
  </si>
  <si>
    <t>UTQ5952</t>
  </si>
  <si>
    <t>UTQ5953</t>
  </si>
  <si>
    <t>UTQ5954</t>
  </si>
  <si>
    <t>UTQ5955</t>
  </si>
  <si>
    <t>MESA BINARIA</t>
  </si>
  <si>
    <t>UTQ5956</t>
  </si>
  <si>
    <t>UTQ5957</t>
  </si>
  <si>
    <t>UTQ5958</t>
  </si>
  <si>
    <t>UTQ5959</t>
  </si>
  <si>
    <t>PANTALLA COLGANTE ELECTRICA 2.13X2.13 SIN MODELO</t>
  </si>
  <si>
    <t>ELECTRICA 2.13X2.13 SIN MODELO</t>
  </si>
  <si>
    <t>UTQ5961</t>
  </si>
  <si>
    <t>UTQ5963</t>
  </si>
  <si>
    <t>UTQ5964</t>
  </si>
  <si>
    <t>UTQ5967</t>
  </si>
  <si>
    <t>UTQ5968</t>
  </si>
  <si>
    <t>UTQ5970</t>
  </si>
  <si>
    <t>UTQ5971</t>
  </si>
  <si>
    <t>UTQ5972</t>
  </si>
  <si>
    <t>UTQ5973</t>
  </si>
  <si>
    <t>UTQ5974</t>
  </si>
  <si>
    <t>UTQ5975</t>
  </si>
  <si>
    <t>UTQ5976</t>
  </si>
  <si>
    <t>UTQ5977</t>
  </si>
  <si>
    <t>UTQ5978</t>
  </si>
  <si>
    <t>UTQ5981</t>
  </si>
  <si>
    <t>SOFTWARE Y LICENCIAS SCRI FUEGO VERSION 1.1 INCLUYE:USB,CD,MANUAL</t>
  </si>
  <si>
    <t>SCRI FUEGO VERSION 1.1</t>
  </si>
  <si>
    <t>UTQ5982</t>
  </si>
  <si>
    <t>CAMARA FOTOGRAFICA CANON S110 128 MB. C/ESTUCHE</t>
  </si>
  <si>
    <t>CANON S110 128 MB. C/ESTUCHE 2.1MP</t>
  </si>
  <si>
    <t>UTQ5983</t>
  </si>
  <si>
    <t>UTQ5984</t>
  </si>
  <si>
    <t>UTQ5985</t>
  </si>
  <si>
    <t>UTQ5986</t>
  </si>
  <si>
    <t>UTQ5989</t>
  </si>
  <si>
    <t>UTQ599</t>
  </si>
  <si>
    <t>UTQ5990</t>
  </si>
  <si>
    <t>UTQ5991</t>
  </si>
  <si>
    <t>UTQ5992</t>
  </si>
  <si>
    <t>UTQ5993</t>
  </si>
  <si>
    <t>UTQ5994</t>
  </si>
  <si>
    <t>UTQ5995</t>
  </si>
  <si>
    <t>ESPECIAL P/ INFORMATICA E IDIOMAS</t>
  </si>
  <si>
    <t>UTQ5996</t>
  </si>
  <si>
    <t>UTQ5997</t>
  </si>
  <si>
    <t>UNIDAD DE MANTENIMIENTO FRC-1/2-D-MIDI-A</t>
  </si>
  <si>
    <t>UNIDAD DE MANTENIMIENTO FRC-1/</t>
  </si>
  <si>
    <t>UTQ5998</t>
  </si>
  <si>
    <t>TANQUE ESTACIONARIO 300 LTS TATSA</t>
  </si>
  <si>
    <t>ESTACIONARIO 300 LTS TATSA</t>
  </si>
  <si>
    <t>UTQ5999</t>
  </si>
  <si>
    <t>UTQ6</t>
  </si>
  <si>
    <t>UTQ60</t>
  </si>
  <si>
    <t>UTQ600</t>
  </si>
  <si>
    <t>LASERJET 3600 COLOR</t>
  </si>
  <si>
    <t>UTQ6000</t>
  </si>
  <si>
    <t>UTQ6001</t>
  </si>
  <si>
    <t>UTQ6003</t>
  </si>
  <si>
    <t>UTQ6004</t>
  </si>
  <si>
    <t>UTQ6005</t>
  </si>
  <si>
    <t>UTQ6006</t>
  </si>
  <si>
    <t>UTQ6007</t>
  </si>
  <si>
    <t>UTQ6008</t>
  </si>
  <si>
    <t>UTQ6009</t>
  </si>
  <si>
    <t>UTQ601</t>
  </si>
  <si>
    <t>UTQ6010</t>
  </si>
  <si>
    <t>UTQ6011</t>
  </si>
  <si>
    <t>UTQ6012</t>
  </si>
  <si>
    <t>UTQ6013</t>
  </si>
  <si>
    <t>UTQ6014</t>
  </si>
  <si>
    <t>UTQ6015</t>
  </si>
  <si>
    <t>UTQ6016</t>
  </si>
  <si>
    <t>UTQ6017</t>
  </si>
  <si>
    <t>UTQ6018</t>
  </si>
  <si>
    <t>UTQ6019</t>
  </si>
  <si>
    <t>UTQ602</t>
  </si>
  <si>
    <t>UTQ6020</t>
  </si>
  <si>
    <t>UTQ6021</t>
  </si>
  <si>
    <t>UTQ6022</t>
  </si>
  <si>
    <t>UTQ6023</t>
  </si>
  <si>
    <t>MOLINO P/MASA SIN MODELO</t>
  </si>
  <si>
    <t>UTQ6024</t>
  </si>
  <si>
    <t>UTQ6025</t>
  </si>
  <si>
    <t>UTQ6026</t>
  </si>
  <si>
    <t>UTQ6027</t>
  </si>
  <si>
    <t>UTQ6028</t>
  </si>
  <si>
    <t>UTQ603</t>
  </si>
  <si>
    <t>UTQ6037</t>
  </si>
  <si>
    <t>DE INYECCION MANUAL VERTICAL P/TERMOPLASTICOS VULCANO 35</t>
  </si>
  <si>
    <t>DE INYECCION MANUAL VERTICAL</t>
  </si>
  <si>
    <t>UTQ6038</t>
  </si>
  <si>
    <t>UTQ6039</t>
  </si>
  <si>
    <t>UTQ6040</t>
  </si>
  <si>
    <t>MESA DE MANIPULACION SIN MODELO</t>
  </si>
  <si>
    <t>UTQ6041</t>
  </si>
  <si>
    <t>UTQ6042</t>
  </si>
  <si>
    <t>UTQ6043</t>
  </si>
  <si>
    <t>UTQ6044</t>
  </si>
  <si>
    <t>UTQ6045</t>
  </si>
  <si>
    <t>UTQ6046</t>
  </si>
  <si>
    <t>UTQ6047</t>
  </si>
  <si>
    <t>UTQ6048</t>
  </si>
  <si>
    <t>UTQ6049</t>
  </si>
  <si>
    <t>UTQ6050</t>
  </si>
  <si>
    <t>UTQ6051</t>
  </si>
  <si>
    <t>MESA ESPECIAL C/LAMPARA P/INFORMATICA</t>
  </si>
  <si>
    <t>ESPECIAL C/LAMPARA P/INFORMATICA</t>
  </si>
  <si>
    <t>UTQ6052</t>
  </si>
  <si>
    <t>UTQ6053</t>
  </si>
  <si>
    <t>APARATO DE ESTUDIO CUERPOS ESTATICOS Y DELTALAB</t>
  </si>
  <si>
    <t>APARATO DE ESTUDIO CUERPOS</t>
  </si>
  <si>
    <t>UTQ6054</t>
  </si>
  <si>
    <t>APARATO DE FRICCIONES SIN MODELO</t>
  </si>
  <si>
    <t>APARATO DE FRICCIONES</t>
  </si>
  <si>
    <t>UTQ6055</t>
  </si>
  <si>
    <t>UTQ6056</t>
  </si>
  <si>
    <t>UTQ6057</t>
  </si>
  <si>
    <t>UTQ6058</t>
  </si>
  <si>
    <t>UTQ6059</t>
  </si>
  <si>
    <t>UTQ606</t>
  </si>
  <si>
    <t>UTQ6060</t>
  </si>
  <si>
    <t>UTQ6061</t>
  </si>
  <si>
    <t>UTQ6062</t>
  </si>
  <si>
    <t>UTQ6063</t>
  </si>
  <si>
    <t>UTQ6064</t>
  </si>
  <si>
    <t>UTQ6065</t>
  </si>
  <si>
    <t>UTQ6066</t>
  </si>
  <si>
    <t>UTQ6067</t>
  </si>
  <si>
    <t>MAQUINA SOLDADORA MILLERMATIC 250</t>
  </si>
  <si>
    <t>MAQUINA SOLDADORA MILLERMATIC</t>
  </si>
  <si>
    <t>UTQ6068</t>
  </si>
  <si>
    <t>CORTADORA DE DISCO BOSCH</t>
  </si>
  <si>
    <t>UTQ6069</t>
  </si>
  <si>
    <t>CILINDRO GAS CO2</t>
  </si>
  <si>
    <t>UTQ6070</t>
  </si>
  <si>
    <t>MAQUINA DE SOLDAR LYNCONL</t>
  </si>
  <si>
    <t>UTQ6071</t>
  </si>
  <si>
    <t>UTQ6072</t>
  </si>
  <si>
    <t>ESMERIL DE BANCO DEWALT DW758</t>
  </si>
  <si>
    <t>UTQ6073</t>
  </si>
  <si>
    <t>CILINDRO GAS ARGON</t>
  </si>
  <si>
    <t>UTQ6074</t>
  </si>
  <si>
    <t>CISALLA LWSA 14" LEON WELL</t>
  </si>
  <si>
    <t>UTQ6075</t>
  </si>
  <si>
    <t>UTQ6076</t>
  </si>
  <si>
    <t>ESMERIL DE BANCO PARAMONT; EHE-114</t>
  </si>
  <si>
    <t>ESMERIL DE BANCO PARAMONT;</t>
  </si>
  <si>
    <t>UTQ6077</t>
  </si>
  <si>
    <t>MAQUINA DE SOLDAR INFRA MULTIARC 452</t>
  </si>
  <si>
    <t>MAQUINA DE SOLDAR INFRA MULTIARC</t>
  </si>
  <si>
    <t>UTQ6078</t>
  </si>
  <si>
    <t>TORNILLO PARA BANCO TRUPPER DE 8"</t>
  </si>
  <si>
    <t>TORNILLO PARA BANCO TRUPPER</t>
  </si>
  <si>
    <t>UTQ6079</t>
  </si>
  <si>
    <t>UTQ608</t>
  </si>
  <si>
    <t>UTQ6080</t>
  </si>
  <si>
    <t>MESA RECTANGULAR METALICA</t>
  </si>
  <si>
    <t>RECTANGULAR METALICA</t>
  </si>
  <si>
    <t>UTQ6081</t>
  </si>
  <si>
    <t>UTQ6082</t>
  </si>
  <si>
    <t>UTQ6083</t>
  </si>
  <si>
    <t>UTQ6084</t>
  </si>
  <si>
    <t>VARIADOR DE VELOCIDAD C.A. EMERSON CDS 220</t>
  </si>
  <si>
    <t>VARIADOR DE VELOCIDAD C.A. EME</t>
  </si>
  <si>
    <t>UTQ6085</t>
  </si>
  <si>
    <t>UTQ6086</t>
  </si>
  <si>
    <t>UTQ6087</t>
  </si>
  <si>
    <t>UTQ6088</t>
  </si>
  <si>
    <t>MARCO P/PRUEBA TENSI PHOTOLASTIC</t>
  </si>
  <si>
    <t>UTQ6089</t>
  </si>
  <si>
    <t>UTQ609</t>
  </si>
  <si>
    <t>UTQ6090</t>
  </si>
  <si>
    <t>UTQ6091</t>
  </si>
  <si>
    <t>THINKVISION L151 15"</t>
  </si>
  <si>
    <t>UTQ6092</t>
  </si>
  <si>
    <t>UTQ6093</t>
  </si>
  <si>
    <t>UTQ6094</t>
  </si>
  <si>
    <t>UTQ6095</t>
  </si>
  <si>
    <t>UTQ6096</t>
  </si>
  <si>
    <t>UTQ6097</t>
  </si>
  <si>
    <t>UTQ6098</t>
  </si>
  <si>
    <t>UTQ6099</t>
  </si>
  <si>
    <t>UTQ61</t>
  </si>
  <si>
    <t>UTQ610</t>
  </si>
  <si>
    <t>UTQ6100</t>
  </si>
  <si>
    <t>UTQ6101</t>
  </si>
  <si>
    <t>UTQ6102</t>
  </si>
  <si>
    <t>UTQ6103</t>
  </si>
  <si>
    <t>UTQ6104</t>
  </si>
  <si>
    <t>UTQ6105</t>
  </si>
  <si>
    <t>UTQ6106</t>
  </si>
  <si>
    <t>UTQ6107</t>
  </si>
  <si>
    <t>UTQ6108</t>
  </si>
  <si>
    <t>UTQ6109</t>
  </si>
  <si>
    <t>UTQ611</t>
  </si>
  <si>
    <t>UTQ6110</t>
  </si>
  <si>
    <t>UTQ6111</t>
  </si>
  <si>
    <t>UTQ6112</t>
  </si>
  <si>
    <t>UTQ6113</t>
  </si>
  <si>
    <t>UTQ6114</t>
  </si>
  <si>
    <t>UTQ612</t>
  </si>
  <si>
    <t>PIZARRON TABLERO DE CORCHO 120X240 ARGOS T-31</t>
  </si>
  <si>
    <t>TABLERO DE CORCHO 120X240</t>
  </si>
  <si>
    <t>UTQ6120</t>
  </si>
  <si>
    <t>UTQ6121</t>
  </si>
  <si>
    <t>REGULADOR MECSA R - 15000</t>
  </si>
  <si>
    <t>MECSA R - 15000</t>
  </si>
  <si>
    <t>UTQ6124</t>
  </si>
  <si>
    <t>EQ. P/CUERPOS EN ROTACION DELTALAB</t>
  </si>
  <si>
    <t>EQ. P/CUERPOS EN ROTACION</t>
  </si>
  <si>
    <t>UTQ6125</t>
  </si>
  <si>
    <t>UTQ6130</t>
  </si>
  <si>
    <t>FUENTE DE PODER 5 AMP</t>
  </si>
  <si>
    <t>5 AMP</t>
  </si>
  <si>
    <t>UTQ6131</t>
  </si>
  <si>
    <t>UTQ6138</t>
  </si>
  <si>
    <t>TORNO, FRESADORA Y ROBOT DENFORD, DENFORD, AMATROL</t>
  </si>
  <si>
    <t>TORNO, FRESADORA Y ROBOT</t>
  </si>
  <si>
    <t>UTQ614</t>
  </si>
  <si>
    <t>CPU ENSAMBLADA P4 3.0 GHZ 512 MB UNIDAD CD ROM LOG</t>
  </si>
  <si>
    <t>ENSAMBLADA P4 3.0 GHZ 512 MB</t>
  </si>
  <si>
    <t>UTQ6149</t>
  </si>
  <si>
    <t>UTQ615</t>
  </si>
  <si>
    <t>UTQ6159</t>
  </si>
  <si>
    <t>UTQ616</t>
  </si>
  <si>
    <t>UTQ6160</t>
  </si>
  <si>
    <t>UTQ6164</t>
  </si>
  <si>
    <t>UTQ6174</t>
  </si>
  <si>
    <t>UTQ6179</t>
  </si>
  <si>
    <t>UTQ6181</t>
  </si>
  <si>
    <t>UTQ6184</t>
  </si>
  <si>
    <t>UTQ6191</t>
  </si>
  <si>
    <t>UTQ6192</t>
  </si>
  <si>
    <t>TAPETE DE DESCANSO GRANDE</t>
  </si>
  <si>
    <t>DE DESCANSO GRANDE</t>
  </si>
  <si>
    <t>UTQ6193</t>
  </si>
  <si>
    <t>UTQ6194</t>
  </si>
  <si>
    <t>UTQ6195</t>
  </si>
  <si>
    <t>UTQ6196</t>
  </si>
  <si>
    <t>UTQ6197</t>
  </si>
  <si>
    <t>UTQ6198</t>
  </si>
  <si>
    <t>UTQ6199</t>
  </si>
  <si>
    <t>UTQ620</t>
  </si>
  <si>
    <t>UTQ6200</t>
  </si>
  <si>
    <t>UTQ6201</t>
  </si>
  <si>
    <t>UTQ6202</t>
  </si>
  <si>
    <t>ESPECTROFOTOMETRO 20+ 33-31-830</t>
  </si>
  <si>
    <t>ESPECTROFOTOMETRO 20+ 33-31</t>
  </si>
  <si>
    <t>UTQ6203</t>
  </si>
  <si>
    <t>BOMBA PARA VACIO FDE1446RB1A</t>
  </si>
  <si>
    <t>UTQ6204</t>
  </si>
  <si>
    <t>BALANZA ANALITICA OAHUS</t>
  </si>
  <si>
    <t>UTQ6205</t>
  </si>
  <si>
    <t>UTQ6206</t>
  </si>
  <si>
    <t>MUFLA FURNACE</t>
  </si>
  <si>
    <t>UTQ6207</t>
  </si>
  <si>
    <t>PARRILA ELECTRICA CON AGITADOR</t>
  </si>
  <si>
    <t>PARRILA ELECTRICA C/ AGITADOR</t>
  </si>
  <si>
    <t>UTQ6208</t>
  </si>
  <si>
    <t>UTQ6209</t>
  </si>
  <si>
    <t>UTQ621</t>
  </si>
  <si>
    <t>UTQ6210</t>
  </si>
  <si>
    <t>KIT TESTIGO P/CLORO SIN MODELO</t>
  </si>
  <si>
    <t>UTQ6211</t>
  </si>
  <si>
    <t>MALETA DE TRANSPORTE MOD. J2305A</t>
  </si>
  <si>
    <t>MALETA DE TRANSPORTE MOD. J23</t>
  </si>
  <si>
    <t>UTQ6212</t>
  </si>
  <si>
    <t>MEDIDOR PORTATIL DE PH 210A 0210-AO (MCA TERMO ORION)</t>
  </si>
  <si>
    <t>MEDIDOR PORTATIL DE PH</t>
  </si>
  <si>
    <t>UTQ6213</t>
  </si>
  <si>
    <t>ELECTRODO ORION</t>
  </si>
  <si>
    <t>UTQ6214</t>
  </si>
  <si>
    <t>UTQ6215</t>
  </si>
  <si>
    <t>UTQ6216</t>
  </si>
  <si>
    <t>UTQ6217</t>
  </si>
  <si>
    <t>UTQ6218</t>
  </si>
  <si>
    <t>UTQ6219</t>
  </si>
  <si>
    <t>UTQ622</t>
  </si>
  <si>
    <t>UTQ6220</t>
  </si>
  <si>
    <t>UTQ6221</t>
  </si>
  <si>
    <t>UTQ6222</t>
  </si>
  <si>
    <t>UTQ6223</t>
  </si>
  <si>
    <t>UTQ6224</t>
  </si>
  <si>
    <t>UTQ6225</t>
  </si>
  <si>
    <t>UTQ6226</t>
  </si>
  <si>
    <t>UTQ6227</t>
  </si>
  <si>
    <t>UTQ6228</t>
  </si>
  <si>
    <t>UTQ6229</t>
  </si>
  <si>
    <t>UTQ623</t>
  </si>
  <si>
    <t>MAQUINA DE ESCRIBIR</t>
  </si>
  <si>
    <t>UTQ6230</t>
  </si>
  <si>
    <t>UTQ6231</t>
  </si>
  <si>
    <t>UTQ6232</t>
  </si>
  <si>
    <t>UTQ6233</t>
  </si>
  <si>
    <t>UTQ6234</t>
  </si>
  <si>
    <t>UTQ6235</t>
  </si>
  <si>
    <t>UTQ6236</t>
  </si>
  <si>
    <t>UTQ6237</t>
  </si>
  <si>
    <t>UTQ6238</t>
  </si>
  <si>
    <t>UTQ6239</t>
  </si>
  <si>
    <t>UTQ6240</t>
  </si>
  <si>
    <t>UTQ6241</t>
  </si>
  <si>
    <t>UTQ6242</t>
  </si>
  <si>
    <t>UTQ6243</t>
  </si>
  <si>
    <t>UTQ6244</t>
  </si>
  <si>
    <t>UTQ6245</t>
  </si>
  <si>
    <t>UTQ6246</t>
  </si>
  <si>
    <t>UTQ6247</t>
  </si>
  <si>
    <t>UTQ6248</t>
  </si>
  <si>
    <t>UTQ6249</t>
  </si>
  <si>
    <t>UTQ6250</t>
  </si>
  <si>
    <t>UTQ6251</t>
  </si>
  <si>
    <t>UTQ6252</t>
  </si>
  <si>
    <t>UTQ6253</t>
  </si>
  <si>
    <t>UTQ6254</t>
  </si>
  <si>
    <t>UTQ6255</t>
  </si>
  <si>
    <t>UTQ6256</t>
  </si>
  <si>
    <t>UTQ6257</t>
  </si>
  <si>
    <t>UTQ6258</t>
  </si>
  <si>
    <t>UTQ6260</t>
  </si>
  <si>
    <t>TORNO CONVENCIONAL TRENS</t>
  </si>
  <si>
    <t>UTQ6261</t>
  </si>
  <si>
    <t>UTQ6262</t>
  </si>
  <si>
    <t>ESMERIL SIN MODELO</t>
  </si>
  <si>
    <t>UTQ6263</t>
  </si>
  <si>
    <t>SIERRA ELECTRICA SIN MODELO</t>
  </si>
  <si>
    <t>UTQ6264</t>
  </si>
  <si>
    <t>MESA DE TRABAJO C/TORNILLO 5" 2 GAVETAS</t>
  </si>
  <si>
    <t>DE TRABAJO C/TORNILLO 5"</t>
  </si>
  <si>
    <t>UTQ6268</t>
  </si>
  <si>
    <t>UTQ6269</t>
  </si>
  <si>
    <t>UTQ627</t>
  </si>
  <si>
    <t>UTQ6270</t>
  </si>
  <si>
    <t>UTQ6271</t>
  </si>
  <si>
    <t>UTQ6272</t>
  </si>
  <si>
    <t>UTQ6273</t>
  </si>
  <si>
    <t>UTQ6274</t>
  </si>
  <si>
    <t>UTQ6275</t>
  </si>
  <si>
    <t>UTQ6276</t>
  </si>
  <si>
    <t>UTQ6277</t>
  </si>
  <si>
    <t>UTQ6278</t>
  </si>
  <si>
    <t>UTQ6279</t>
  </si>
  <si>
    <t>UTQ628</t>
  </si>
  <si>
    <t>PIZARRON CORCHO SIN MODELO</t>
  </si>
  <si>
    <t>CORCHO SIN MODELO</t>
  </si>
  <si>
    <t>UTQ6280</t>
  </si>
  <si>
    <t>UTQ6281</t>
  </si>
  <si>
    <t>UTQ6282</t>
  </si>
  <si>
    <t>UTQ6283</t>
  </si>
  <si>
    <t>UTQ6284</t>
  </si>
  <si>
    <t>UTQ6285</t>
  </si>
  <si>
    <t>UTQ6286</t>
  </si>
  <si>
    <t>UTQ6287</t>
  </si>
  <si>
    <t>UTQ6288</t>
  </si>
  <si>
    <t>UTQ6289</t>
  </si>
  <si>
    <t>UTQ629</t>
  </si>
  <si>
    <t>UTQ6290</t>
  </si>
  <si>
    <t>UTQ6291</t>
  </si>
  <si>
    <t>UTQ6292</t>
  </si>
  <si>
    <t>UTQ6293</t>
  </si>
  <si>
    <t>UTQ6294</t>
  </si>
  <si>
    <t>MICROSCOPIO METALOGRAFICO OLYMPUS</t>
  </si>
  <si>
    <t>MICROSCOPIO METALOGRAFICO</t>
  </si>
  <si>
    <t>UTQ6295</t>
  </si>
  <si>
    <t>MAQ. UNIVERSAL LLOID INSTRUMENTS</t>
  </si>
  <si>
    <t>UTQ6297</t>
  </si>
  <si>
    <t>IMPRESORA EPSON LQ 570+</t>
  </si>
  <si>
    <t>EPSON LQ 570+</t>
  </si>
  <si>
    <t>UTQ6298</t>
  </si>
  <si>
    <t>DUROMETRO DE BANCO P/MEDICION MITUTOYO 999-250</t>
  </si>
  <si>
    <t>DUROMETRO DE BANCO P/MEDICION</t>
  </si>
  <si>
    <t>UTQ6299</t>
  </si>
  <si>
    <t>TALADRO DE BANCO 1/2 PULGADA MCA. LANE MOD. ZJ411,</t>
  </si>
  <si>
    <t>TALADRO DE BANCO 1/2 PULGADA</t>
  </si>
  <si>
    <t>UTQ630</t>
  </si>
  <si>
    <t>UTQ6300</t>
  </si>
  <si>
    <t>UTQ6301</t>
  </si>
  <si>
    <t>MUFLA THERMOLYNE 4800 FURNASE</t>
  </si>
  <si>
    <t>MUFLA THERMOLYNE 4800 FURN</t>
  </si>
  <si>
    <t>UTQ6302</t>
  </si>
  <si>
    <t>UTQ6303</t>
  </si>
  <si>
    <t>UTQ6306</t>
  </si>
  <si>
    <t>UTQ631</t>
  </si>
  <si>
    <t>UTQ6319</t>
  </si>
  <si>
    <t>UTQ632</t>
  </si>
  <si>
    <t>UTQ6322</t>
  </si>
  <si>
    <t>UTQ6327</t>
  </si>
  <si>
    <t>UTQ6329</t>
  </si>
  <si>
    <t>UTQ633</t>
  </si>
  <si>
    <t>UTQ6334</t>
  </si>
  <si>
    <t>UTQ6335</t>
  </si>
  <si>
    <t>UTQ6336</t>
  </si>
  <si>
    <t>UTQ6337</t>
  </si>
  <si>
    <t>UTQ6338</t>
  </si>
  <si>
    <t>UTQ6339</t>
  </si>
  <si>
    <t>UTQ634</t>
  </si>
  <si>
    <t>REGULADOR POWER DINAMIC PD 100</t>
  </si>
  <si>
    <t>POWER DINAMIC PD 100</t>
  </si>
  <si>
    <t>UTQ6340</t>
  </si>
  <si>
    <t>UTQ6341</t>
  </si>
  <si>
    <t>UTQ6342</t>
  </si>
  <si>
    <t>UTQ6343</t>
  </si>
  <si>
    <t>REGULADOR MULTIREG</t>
  </si>
  <si>
    <t>MULTIREG PLUS</t>
  </si>
  <si>
    <t>UTQ6344</t>
  </si>
  <si>
    <t>UTQ6345</t>
  </si>
  <si>
    <t>GABINETE NORTH DE PARED 12 UR C/EQUIPO COLOR NEGRO</t>
  </si>
  <si>
    <t>NORTH DE PARED 12 UR C/EQUIPO</t>
  </si>
  <si>
    <t>UTQ637</t>
  </si>
  <si>
    <t>UTQ6376</t>
  </si>
  <si>
    <t>UTQ6377</t>
  </si>
  <si>
    <t>GABINETE METALICO COLOR ARENA .88X.40X.1.80MTS</t>
  </si>
  <si>
    <t>METALICO COLOR ARENA</t>
  </si>
  <si>
    <t>UTQ6378</t>
  </si>
  <si>
    <t>COMPARADOR OPTICO MITUTOYO</t>
  </si>
  <si>
    <t>UTQ6379</t>
  </si>
  <si>
    <t>MARMOL DE MEDICION MITUTOYO</t>
  </si>
  <si>
    <t>UTQ638</t>
  </si>
  <si>
    <t>UTQ6380</t>
  </si>
  <si>
    <t>BASE DE MEDICION MITUTOYO</t>
  </si>
  <si>
    <t>UTQ6381</t>
  </si>
  <si>
    <t>VERNIER DE ALTURAS MITUTOYO</t>
  </si>
  <si>
    <t>UTQ6382</t>
  </si>
  <si>
    <t>TOUCH SIGNAL PROBE MITUTOYO</t>
  </si>
  <si>
    <t>UTQ6383</t>
  </si>
  <si>
    <t>VERNIER ALTURA DIGITAL MITUTOYO (CALIBRADOR)</t>
  </si>
  <si>
    <t>VERNIER ALTURA DIGITAL MITUTOYO (</t>
  </si>
  <si>
    <t>UTQ6384</t>
  </si>
  <si>
    <t>UTQ6385</t>
  </si>
  <si>
    <t>VERNIER ALTURA ANALOGA MITUTOYO</t>
  </si>
  <si>
    <t>VERNIER ALTURA ANALOGA MITUTO</t>
  </si>
  <si>
    <t>UTQ6386</t>
  </si>
  <si>
    <t>BASE P/RUGOSIMETRO</t>
  </si>
  <si>
    <t>UTQ6387</t>
  </si>
  <si>
    <t>TORRE MICROMETRICA MITUTOYO</t>
  </si>
  <si>
    <t>UTQ6388</t>
  </si>
  <si>
    <t>AJUSTADOR HERRAMIENTAS MITUTOYO</t>
  </si>
  <si>
    <t>AJUSTADOR HERRAMIENTAS</t>
  </si>
  <si>
    <t>UTQ6389</t>
  </si>
  <si>
    <t>MICROSCOPIO (INCLUYE ACCESORIOS VER FACTURA) MITUTOYO TF-510F</t>
  </si>
  <si>
    <t>MICROSCOPIO (INCLUYE ACCESORIOS</t>
  </si>
  <si>
    <t>UTQ639</t>
  </si>
  <si>
    <t>UTQ6390</t>
  </si>
  <si>
    <t>ULTRASONIDO SONATEST</t>
  </si>
  <si>
    <t>UTQ6391</t>
  </si>
  <si>
    <t>MAQ. 3 DIMENSIONES REALMECA</t>
  </si>
  <si>
    <t>UTQ6392</t>
  </si>
  <si>
    <t>UTQ6393</t>
  </si>
  <si>
    <t>CRONOMETRO DIGITAL MINERVA</t>
  </si>
  <si>
    <t>UTQ6394</t>
  </si>
  <si>
    <t>UTQ6395</t>
  </si>
  <si>
    <t># S-154-LZ JGO. DE PARALELAS AJUSTABLES DE ACERO (6 PZAS)</t>
  </si>
  <si>
    <t># S-154-LZ JGO. DE PARALELAS</t>
  </si>
  <si>
    <t>UTQ6396</t>
  </si>
  <si>
    <t>UTQ6397</t>
  </si>
  <si>
    <t>PUENTE DE EXTENSIOMETRèA P/EL EQUIPO DE ESTUDIO DE LOS C</t>
  </si>
  <si>
    <t>PUENTE DE EXTENSIOMETRèA</t>
  </si>
  <si>
    <t>UTQ6398</t>
  </si>
  <si>
    <t># 466 CALIBRADOR DE ANGULOS P/ 1 Y 45 GRADOS NUM. 466</t>
  </si>
  <si>
    <t># 466 CALIBRADOR DE ANGULOS</t>
  </si>
  <si>
    <t>UTQ6399</t>
  </si>
  <si>
    <t># S-384-JZ JGOS DE PARALELAS DE ACERO (JGO DE 4 PARES)</t>
  </si>
  <si>
    <t># S-384-JZ JGOS DE PARALELAS</t>
  </si>
  <si>
    <t>UTQ640</t>
  </si>
  <si>
    <t>UTQ6400</t>
  </si>
  <si>
    <t>UTQ6401</t>
  </si>
  <si>
    <t>MICRàMETRO DIGITAL ELECTRàNICO DE 0-1"/0-25MM 293-721-10</t>
  </si>
  <si>
    <t>MICRàMETRO DIGITAL ELECTRàNIC</t>
  </si>
  <si>
    <t>UTQ6402</t>
  </si>
  <si>
    <t>UTQ6403</t>
  </si>
  <si>
    <t>MICRàMETRO DIGITAL ELECTRàNICO 0-2"/25-50 MM (293-722-10)</t>
  </si>
  <si>
    <t>UTQ6404</t>
  </si>
  <si>
    <t>UTQ6405</t>
  </si>
  <si>
    <t>MICRàMETRO DIGITAL ELECTRàNICO DE 0-6"/0-150MN 340-711-10</t>
  </si>
  <si>
    <t>UTQ6406</t>
  </si>
  <si>
    <t>UTQ6407</t>
  </si>
  <si>
    <t>UTQ6408</t>
  </si>
  <si>
    <t>UTQ6409</t>
  </si>
  <si>
    <t>MICROMETRO ANALOGICO DE 0 A 25MM MITUTOYO MOD. 126-125 G0.01MM</t>
  </si>
  <si>
    <t>MICROMETRO ANALOGICO DE 0 A 25</t>
  </si>
  <si>
    <t>UTQ641</t>
  </si>
  <si>
    <t>UTQ6410</t>
  </si>
  <si>
    <t>UTQ6411</t>
  </si>
  <si>
    <t>UTQ6412</t>
  </si>
  <si>
    <t>UTQ6413</t>
  </si>
  <si>
    <t>MICROMETRO ANALOGICO DE 0 A 1" MITUTOYO MOD. 126-137- G0.</t>
  </si>
  <si>
    <t>MICROMETRO ANALOGICO DE 0 A 1"</t>
  </si>
  <si>
    <t>UTQ6414</t>
  </si>
  <si>
    <t>UTQ6415</t>
  </si>
  <si>
    <t>UTQ6416</t>
  </si>
  <si>
    <t>UTQ6417</t>
  </si>
  <si>
    <t>MICROMETRO EXTERIORES 100-125MM 0.01MM MITUTOYO 103-141</t>
  </si>
  <si>
    <t>MICROMETRO EXTERIORES 100-125MM</t>
  </si>
  <si>
    <t>UTQ6418</t>
  </si>
  <si>
    <t>UTQ6419</t>
  </si>
  <si>
    <t>MICROMETO EXTERIORES 75-100MM 0.01MM MITUTOYO 103-140 (CALIB</t>
  </si>
  <si>
    <t>MICROMETO EXTERIORES 75-100MM</t>
  </si>
  <si>
    <t>UTQ642</t>
  </si>
  <si>
    <t>UTQ6420</t>
  </si>
  <si>
    <t>UTQ6421</t>
  </si>
  <si>
    <t>MICROMETRO EXTERIORES 200-225MM TECSA C-401-105 (CALIBRADOR)</t>
  </si>
  <si>
    <t>MICROMETRO EXTERIORES 200-225MM</t>
  </si>
  <si>
    <t>UTQ6422</t>
  </si>
  <si>
    <t>MICROMETRO EXTERIORES 225-250MM TESA C-0401-039 (CALIBRADOR)</t>
  </si>
  <si>
    <t>MICROMETRO EXTERIORES 225-250MM</t>
  </si>
  <si>
    <t>UTQ6423</t>
  </si>
  <si>
    <t>MICROMETRO 102 - 325</t>
  </si>
  <si>
    <t>UTQ6424</t>
  </si>
  <si>
    <t>UTQ6425</t>
  </si>
  <si>
    <t>UTQ6426</t>
  </si>
  <si>
    <t>UTQ6427</t>
  </si>
  <si>
    <t>UTQ6428</t>
  </si>
  <si>
    <t>BLOCK PATRON 516 - 106 - 10</t>
  </si>
  <si>
    <t>UTQ6429</t>
  </si>
  <si>
    <t>BLOCK PATRON 516 - 934 - 12</t>
  </si>
  <si>
    <t>UTQ6430</t>
  </si>
  <si>
    <t>INDICADOR DE CUADRANTE TESA KT-250 (CALIBRADOR)</t>
  </si>
  <si>
    <t>INDICADOR DE CUADRANTE TESA</t>
  </si>
  <si>
    <t>UTQ6431</t>
  </si>
  <si>
    <t>MICROMETRO EXTERIORES 3 PUNTOS 20-35 TESA 001-20083 NO. C-406-003 (</t>
  </si>
  <si>
    <t>MICROMETRO EXTERIORES 3 PUNTO</t>
  </si>
  <si>
    <t>UTQ6432</t>
  </si>
  <si>
    <t>RUGOSIMETRO MITUTOYO</t>
  </si>
  <si>
    <t>UTQ6433</t>
  </si>
  <si>
    <t>BASE PRISMATICA EN V C/PRENSA DE FIJACION</t>
  </si>
  <si>
    <t>BASE PRISMATICA EN V C/PRENSA</t>
  </si>
  <si>
    <t>UTQ6434</t>
  </si>
  <si>
    <t>UTQ6435</t>
  </si>
  <si>
    <t>JGO DE BLOQUES PATRON 87PZAS GRADO 3 NORMAS FEDERAL</t>
  </si>
  <si>
    <t>JGO DE BLOQUES PATRON 87PZAS</t>
  </si>
  <si>
    <t>UTQ6436</t>
  </si>
  <si>
    <t>SOPORTE PARA LA MESA DE GRANITO 36X48</t>
  </si>
  <si>
    <t>SOPORTE PARA LA MESA DE GRAN</t>
  </si>
  <si>
    <t>UTQ6437</t>
  </si>
  <si>
    <t>CONTADOR P/EL MEDIDOR MAESTRO DE ALTURAS</t>
  </si>
  <si>
    <t>CONTADOR P/EL MEDIDOR MAESTRO</t>
  </si>
  <si>
    <t>UTQ6438</t>
  </si>
  <si>
    <t>APARATO P/EL ESTUDIO DE TORSION DE BARRAS MCA EDI MOD 800</t>
  </si>
  <si>
    <t>APARATO P/EL ESTUDIO DE TO</t>
  </si>
  <si>
    <t>UTQ6439</t>
  </si>
  <si>
    <t>ACCESORIOS FOTOGRAFICOS CAMARA POLAROID C/LENTE DE 10X</t>
  </si>
  <si>
    <t>ACCESORIOS FOTOGRAFICOS CAMARA</t>
  </si>
  <si>
    <t>UTQ6440</t>
  </si>
  <si>
    <t>INDICADOR DIGITAL ELECTRONICO CAP 0-2"/0-50MM (543-525A)</t>
  </si>
  <si>
    <t>INDICADOR DIGITAL ELECTRON</t>
  </si>
  <si>
    <t>UTQ6441</t>
  </si>
  <si>
    <t>UTQ6442</t>
  </si>
  <si>
    <t>#278 BLOCKS "V" P/ TALADROS</t>
  </si>
  <si>
    <t>UTQ6443</t>
  </si>
  <si>
    <t>UTQ6444</t>
  </si>
  <si>
    <t>UTQ6445</t>
  </si>
  <si>
    <t>#700-MA MICROMETRO P/ INTERIORES METRICOS DE QUIJADA MA</t>
  </si>
  <si>
    <t>#700-MA MICROMETRO P/ INT</t>
  </si>
  <si>
    <t>UTQ6446</t>
  </si>
  <si>
    <t>UTQ6447</t>
  </si>
  <si>
    <t>UTQ6448</t>
  </si>
  <si>
    <t>UTQ6449</t>
  </si>
  <si>
    <t>UTQ6450</t>
  </si>
  <si>
    <t>MINIPROCESADOR DP-7 P/EL CONTOL ESTADISTICO DE PROCESO 264-540A</t>
  </si>
  <si>
    <t>MINIPROCESADOR DP-7 P/EL</t>
  </si>
  <si>
    <t>UTQ6451</t>
  </si>
  <si>
    <t>UTQ6452</t>
  </si>
  <si>
    <t>UTQ6453</t>
  </si>
  <si>
    <t>UTQ6454</t>
  </si>
  <si>
    <t>UTQ6455</t>
  </si>
  <si>
    <t>UTQ6456</t>
  </si>
  <si>
    <t>CALIBRADOR DIGITAL ELECTRàNICO DE 0-6"/0-150MM 500-171</t>
  </si>
  <si>
    <t>UTQ6457</t>
  </si>
  <si>
    <t>CALIBRADOR DE CARATULA DE 0-8" 505-644-50</t>
  </si>
  <si>
    <t>CALIBRADOR DE CARATULA</t>
  </si>
  <si>
    <t>UTQ6458</t>
  </si>
  <si>
    <t>UTQ6459</t>
  </si>
  <si>
    <t>UTQ646</t>
  </si>
  <si>
    <t>UTQ6460</t>
  </si>
  <si>
    <t>REGULADOR NORGREEN REMISION 1180</t>
  </si>
  <si>
    <t>NORGREEN REMISION 1180</t>
  </si>
  <si>
    <t>UTQ6461</t>
  </si>
  <si>
    <t>CRONOMETRO CASIO</t>
  </si>
  <si>
    <t>UTQ6462</t>
  </si>
  <si>
    <t>UTQ6463</t>
  </si>
  <si>
    <t>UTQ6464</t>
  </si>
  <si>
    <t>UTQ6465</t>
  </si>
  <si>
    <t>LIMAS DE AGUJA P/JOYERO SIN MODELO</t>
  </si>
  <si>
    <t>LIMAS DE AGUJA P/JOYERO</t>
  </si>
  <si>
    <t>UTQ6466</t>
  </si>
  <si>
    <t>UTQ6467</t>
  </si>
  <si>
    <t>UTQ6468</t>
  </si>
  <si>
    <t>UTQ6469</t>
  </si>
  <si>
    <t>UTQ647</t>
  </si>
  <si>
    <t>UTQ6470</t>
  </si>
  <si>
    <t>UTQ6471</t>
  </si>
  <si>
    <t>LIMAS DIAMANTADAS SIN MODELO</t>
  </si>
  <si>
    <t>UTQ6472</t>
  </si>
  <si>
    <t>INDICADOR DE CUADRANTE 0.01MM FEDERAL 061 (CALIBRADOR)</t>
  </si>
  <si>
    <t>INDICADOR DE CUADRANTE 0.01</t>
  </si>
  <si>
    <t>UTQ6473</t>
  </si>
  <si>
    <t>UTQ6474</t>
  </si>
  <si>
    <t>UTQ6475</t>
  </si>
  <si>
    <t>UTQ6476</t>
  </si>
  <si>
    <t>UTQ6477</t>
  </si>
  <si>
    <t>BASE MAGNETICA CON INDICADOR</t>
  </si>
  <si>
    <t>UTQ6478</t>
  </si>
  <si>
    <t>CRONOMETRO CASIO SIN MODELO</t>
  </si>
  <si>
    <t>UTQ6479</t>
  </si>
  <si>
    <t>UTQ648</t>
  </si>
  <si>
    <t>UTQ6480</t>
  </si>
  <si>
    <t>UTQ6481</t>
  </si>
  <si>
    <t>UTQ6482</t>
  </si>
  <si>
    <t>UTQ6483</t>
  </si>
  <si>
    <t>UTQ6484</t>
  </si>
  <si>
    <t>UTQ6485</t>
  </si>
  <si>
    <t>UTQ6486</t>
  </si>
  <si>
    <t>UTQ6487</t>
  </si>
  <si>
    <t>UTQ6488</t>
  </si>
  <si>
    <t>UTQ6489</t>
  </si>
  <si>
    <t>UTQ649</t>
  </si>
  <si>
    <t>UTQ6490</t>
  </si>
  <si>
    <t>UTQ6491</t>
  </si>
  <si>
    <t>UTQ6492</t>
  </si>
  <si>
    <t>UTQ6493</t>
  </si>
  <si>
    <t>UTQ6494</t>
  </si>
  <si>
    <t>UTQ6495</t>
  </si>
  <si>
    <t>UTQ6496</t>
  </si>
  <si>
    <t>UTQ6497</t>
  </si>
  <si>
    <t>UTQ6498</t>
  </si>
  <si>
    <t>UTQ6499</t>
  </si>
  <si>
    <t>UTQ65</t>
  </si>
  <si>
    <t>UTQ650</t>
  </si>
  <si>
    <t>UTQ6500</t>
  </si>
  <si>
    <t>UTQ6501</t>
  </si>
  <si>
    <t>UTQ6502</t>
  </si>
  <si>
    <t>GALVANOMETRO (VOLTIMETRO, AMPERIMETRO, OHMETRO)</t>
  </si>
  <si>
    <t>GALVANOMETRO (VOLTIMETRO, AMPER</t>
  </si>
  <si>
    <t>UTQ6503</t>
  </si>
  <si>
    <t>UTQ6504</t>
  </si>
  <si>
    <t>UTQ6505</t>
  </si>
  <si>
    <t>UTQ6506</t>
  </si>
  <si>
    <t>CARETA ELECTRONICA JOURNEYMANVAR JACO744-0764</t>
  </si>
  <si>
    <t>CARETA ELECTRONICA JOURNEYMANV</t>
  </si>
  <si>
    <t>UTQ6507</t>
  </si>
  <si>
    <t>MICROMETRO P/INTERIORES TIPO CALIBRADOR PIE RANGO DE 5</t>
  </si>
  <si>
    <t>MICROMETRO P/INTERIORES TIPO</t>
  </si>
  <si>
    <t>UTQ6508</t>
  </si>
  <si>
    <t>UTQ6509</t>
  </si>
  <si>
    <t>UTQ6510</t>
  </si>
  <si>
    <t>UTQ6511</t>
  </si>
  <si>
    <t>UTQ6512</t>
  </si>
  <si>
    <t>UTQ6513</t>
  </si>
  <si>
    <t>MICROMETRO P/INTERIORES TIPO CALIBRADOR PIE RANGO DE 25</t>
  </si>
  <si>
    <t>UTQ6514</t>
  </si>
  <si>
    <t>UTQ6515</t>
  </si>
  <si>
    <t>UTQ6516</t>
  </si>
  <si>
    <t>UTQ6517</t>
  </si>
  <si>
    <t>UTQ6518</t>
  </si>
  <si>
    <t>UTQ6519</t>
  </si>
  <si>
    <t>MICROMETRO DE PROFUNDIDADES DE 0-150 MM FLOWER 52-</t>
  </si>
  <si>
    <t>MICROMETRO DE PROFUNDIDADES DE</t>
  </si>
  <si>
    <t>UTQ6520</t>
  </si>
  <si>
    <t>UTQ6521</t>
  </si>
  <si>
    <t>UTQ6522</t>
  </si>
  <si>
    <t>UTQ6523</t>
  </si>
  <si>
    <t>UTQ6524</t>
  </si>
  <si>
    <t>UTQ6525</t>
  </si>
  <si>
    <t>JGO. DE PARALELAS AJUSTABLES (6 PZ. C/U) FLOWER 52-435-006</t>
  </si>
  <si>
    <t>JGO. DE PARALELAS AJUSTABLES</t>
  </si>
  <si>
    <t>UTQ6526</t>
  </si>
  <si>
    <t>UTQ6527</t>
  </si>
  <si>
    <t>PALPADORES DE CUADRANTE C/DIVISION DE .01MM</t>
  </si>
  <si>
    <t>PALPADORES DE CUADRANTE C/DIVI</t>
  </si>
  <si>
    <t>UTQ6528</t>
  </si>
  <si>
    <t>UTQ6529</t>
  </si>
  <si>
    <t>UTQ653</t>
  </si>
  <si>
    <t>UTQ6530</t>
  </si>
  <si>
    <t>UTQ6531</t>
  </si>
  <si>
    <t>INDICADORES DE CARATULA P/BARRENOS RANGO DE 23 A 25 MM</t>
  </si>
  <si>
    <t>INDICADORES DE CARATULA P/BARREN</t>
  </si>
  <si>
    <t>UTQ6532</t>
  </si>
  <si>
    <t>UTQ6533</t>
  </si>
  <si>
    <t>UTQ6534</t>
  </si>
  <si>
    <t>INDICADORES DE CARATULA P/BARRENOS RANGO DE 12 A 25 MM</t>
  </si>
  <si>
    <t>UTQ6535</t>
  </si>
  <si>
    <t>DISPOSITIVOS P/CENTRADO C/ENTRADA P/PALAPADOR DE CARATULA</t>
  </si>
  <si>
    <t>DISPOSITIVOS P/CENTRADO C/ENTRADA P/</t>
  </si>
  <si>
    <t>UTQ6536</t>
  </si>
  <si>
    <t>DISPOSITIVOS P/CENTRADO C/ENTRA</t>
  </si>
  <si>
    <t>UTQ6537</t>
  </si>
  <si>
    <t>BRAZOS DE SUJECION P/PALPADORES DE CARATULA FLOWER</t>
  </si>
  <si>
    <t>BRAZOS DE SUJECION P/PALPADOR</t>
  </si>
  <si>
    <t>UTQ6538</t>
  </si>
  <si>
    <t>UTQ6539</t>
  </si>
  <si>
    <t>PALPADOR DE CARATULA PRECISION ,01 MM RANGO DE ,</t>
  </si>
  <si>
    <t>PALPADOR DE CARATULA PRECI</t>
  </si>
  <si>
    <t>UTQ654</t>
  </si>
  <si>
    <t>UTQ6540</t>
  </si>
  <si>
    <t>UTQ6541</t>
  </si>
  <si>
    <t>UTQ6542</t>
  </si>
  <si>
    <t>UTQ6543</t>
  </si>
  <si>
    <t>MICROMETRO P/ INTERIORES TRES PUNTOS DE CONTACTO DE 20</t>
  </si>
  <si>
    <t>MICROMETRO P/ INTERIORES TRES</t>
  </si>
  <si>
    <t>UTQ6544</t>
  </si>
  <si>
    <t>LUPA COMPARADORA CON 5 RETICULAS FLOWER 52-665-005</t>
  </si>
  <si>
    <t>LUPA COMPARADORA CON 5 RETICU</t>
  </si>
  <si>
    <t>UTQ6545</t>
  </si>
  <si>
    <t>UTQ6546</t>
  </si>
  <si>
    <t>CALIBRADOR DE CARATULA DE 0-200 MM 505-667-50</t>
  </si>
  <si>
    <t>UTQ6547</t>
  </si>
  <si>
    <t>UTQ6548</t>
  </si>
  <si>
    <t>MICROPACK V PROCESADOR DE DATOS P/CALCULO DE MEDICIONES C/CONTADO</t>
  </si>
  <si>
    <t>MICROPACK V PROCESADOR DE DATOS</t>
  </si>
  <si>
    <t>UTQ6549</t>
  </si>
  <si>
    <t>LENTE DE 50X PARA MOD. PJ-300 172-204</t>
  </si>
  <si>
    <t>LENTE DE 50X PARA MOD. PJ</t>
  </si>
  <si>
    <t>UTQ6550</t>
  </si>
  <si>
    <t>LENTE DE 100X PARA MOD. PJ-300 172-207</t>
  </si>
  <si>
    <t>LENTE DE 100X PARA MOD. PJ</t>
  </si>
  <si>
    <t>UTQ6551</t>
  </si>
  <si>
    <t>CABEZAS MICROMTRICAS DE 0-2"/0-50 MM MCA. MITUTOYO</t>
  </si>
  <si>
    <t>CABEZAS MICROMTRICAS DE 0-2"</t>
  </si>
  <si>
    <t>UTQ6552</t>
  </si>
  <si>
    <t>UTQ6553</t>
  </si>
  <si>
    <t>OCULAR DE 20X 378-858-5</t>
  </si>
  <si>
    <t>UTQ6554</t>
  </si>
  <si>
    <t>OCULAR DE 10X 375-035</t>
  </si>
  <si>
    <t>UTQ6555</t>
  </si>
  <si>
    <t>JGO. DE 12 BROQUELES PATRON DE 1õ A 5õ EN INCREMENTO DE 5õ</t>
  </si>
  <si>
    <t>JGO. DE 12 BROQUELES PATRON DE</t>
  </si>
  <si>
    <t>UTQ6556</t>
  </si>
  <si>
    <t>MICROMETRO DE EXT. 0-25 MM 102-221</t>
  </si>
  <si>
    <t>MICROMETRO DE EXT. 0-25 MM</t>
  </si>
  <si>
    <t>UTQ6557</t>
  </si>
  <si>
    <t>ARBOL PARA MANDRIN DE TALADRO 1700831650</t>
  </si>
  <si>
    <t>ARBOL PARA MANDRIN DE TALADRO</t>
  </si>
  <si>
    <t>UTQ6558</t>
  </si>
  <si>
    <t>MANDRIN DE TALADRO 1700831680</t>
  </si>
  <si>
    <t>UTQ6559</t>
  </si>
  <si>
    <t>UTQ6560</t>
  </si>
  <si>
    <t>MANDRIN DE MACHUELADO DE CAMBIO RAPIDO 1700831500</t>
  </si>
  <si>
    <t>MANDRIN DE MACHUELADO DE</t>
  </si>
  <si>
    <t>UTQ6561</t>
  </si>
  <si>
    <t>UTQ6562</t>
  </si>
  <si>
    <t>UTQ6563</t>
  </si>
  <si>
    <t>UTQ6564</t>
  </si>
  <si>
    <t>ADAPTADOR SIN LIMITADOR DE DE BAR 1700831520</t>
  </si>
  <si>
    <t>ADAPTADOR SIN LIMITADOR DE</t>
  </si>
  <si>
    <t>UTQ6565</t>
  </si>
  <si>
    <t>UTQ6566</t>
  </si>
  <si>
    <t>UTQ6567</t>
  </si>
  <si>
    <t>UTQ6568</t>
  </si>
  <si>
    <t>JUEGO DE PINZAS PARA MANDRIN ER25</t>
  </si>
  <si>
    <t>JUEGO DE PINZAS PARA MANDRIN</t>
  </si>
  <si>
    <t>UTQ6569</t>
  </si>
  <si>
    <t>UTQ6570</t>
  </si>
  <si>
    <t>PINZA DE MACHUELADO 2.8 MM 1700831473</t>
  </si>
  <si>
    <t>PINZA DE MACHUELADO 2.8 MM</t>
  </si>
  <si>
    <t>UTQ6571</t>
  </si>
  <si>
    <t>UTQ6572</t>
  </si>
  <si>
    <t>PINZA DE MACHUELADO 3.15 MM 1700831474</t>
  </si>
  <si>
    <t>PINZA DE MACHUELADO 3.15 MM</t>
  </si>
  <si>
    <t>UTQ6573</t>
  </si>
  <si>
    <t>UTQ6574</t>
  </si>
  <si>
    <t>PINZA DE MACHUELADO 3.55 MM 1700831476</t>
  </si>
  <si>
    <t>PINZA DE MACHUELADO 3.55 MM</t>
  </si>
  <si>
    <t>UTQ6575</t>
  </si>
  <si>
    <t>UTQ6576</t>
  </si>
  <si>
    <t>PINZA DE MACHUELADO 4.0 MM 1700831475</t>
  </si>
  <si>
    <t>PINZA DE MACHUELADO 4.0 MM</t>
  </si>
  <si>
    <t>UTQ6577</t>
  </si>
  <si>
    <t>UTQ6578</t>
  </si>
  <si>
    <t>PINZA DE MACHUELADO 4,5 MM 1700831472</t>
  </si>
  <si>
    <t>PINZA DE MACHUELADO 4,5 MM</t>
  </si>
  <si>
    <t>UTQ6579</t>
  </si>
  <si>
    <t>UTQ658</t>
  </si>
  <si>
    <t>UTQ6580</t>
  </si>
  <si>
    <t>PINZA DE MACHUELADO 6.3 MM 1700831480</t>
  </si>
  <si>
    <t>PINZA DE MACHUELADO 6.3 MM</t>
  </si>
  <si>
    <t>UTQ6581</t>
  </si>
  <si>
    <t>UTQ6582</t>
  </si>
  <si>
    <t>MANDRIN PARA PINZAS ER25 200C030920</t>
  </si>
  <si>
    <t>UTQ6583</t>
  </si>
  <si>
    <t>UTQ6584</t>
  </si>
  <si>
    <t>UTQ6585</t>
  </si>
  <si>
    <t>JGO DE 12 PINZAS ER20 PARA MANDRIN A PINZAS DE DIAM</t>
  </si>
  <si>
    <t>JUEGO DE 12 PINZAS ER20 PARA</t>
  </si>
  <si>
    <t>UTQ6586</t>
  </si>
  <si>
    <t>UTQ6587</t>
  </si>
  <si>
    <t>MANDEIN C/FRESA DIAM 40 UNA SOLA PIEZA 200C031540</t>
  </si>
  <si>
    <t>MANDEIN C/FRESA DIAM 40</t>
  </si>
  <si>
    <t>UTQ6588</t>
  </si>
  <si>
    <t>UTQ6589</t>
  </si>
  <si>
    <t>MANDRIN DE PINZAS PARA CONO E25 TIPO ER20 200C030440</t>
  </si>
  <si>
    <t>MANDRIN DE PINZAS PARA CONO</t>
  </si>
  <si>
    <t>UTQ659</t>
  </si>
  <si>
    <t>UTQ6590</t>
  </si>
  <si>
    <t>UTQ6591</t>
  </si>
  <si>
    <t>UTQ6592</t>
  </si>
  <si>
    <t>UTQ6593</t>
  </si>
  <si>
    <t>UTQ6594</t>
  </si>
  <si>
    <t>UTQ6595</t>
  </si>
  <si>
    <t>UTQ6596</t>
  </si>
  <si>
    <t>UTQ6597</t>
  </si>
  <si>
    <t>UTQ6598</t>
  </si>
  <si>
    <t>UTQ6599</t>
  </si>
  <si>
    <t>MANDRIN A PINZAS (DE MACHUELADO) 200C030440</t>
  </si>
  <si>
    <t>MANDRIN A PINZAS (DE MACHUE</t>
  </si>
  <si>
    <t>UTQ66</t>
  </si>
  <si>
    <t>UTQ6600</t>
  </si>
  <si>
    <t>UTQ6601</t>
  </si>
  <si>
    <t>UTQ6602</t>
  </si>
  <si>
    <t>UTQ6603</t>
  </si>
  <si>
    <t>UTQ6604</t>
  </si>
  <si>
    <t>#230 BLOCKS "V" Y PRENSA JGO 2 PZAS</t>
  </si>
  <si>
    <t>#230 BLOCKS "V" Y PRENSA</t>
  </si>
  <si>
    <t>UTQ6605</t>
  </si>
  <si>
    <t>UTQ6606</t>
  </si>
  <si>
    <t>UTQ6607</t>
  </si>
  <si>
    <t>ESCUADRA DE FIJACION 4 CARAS MAQUINADAS</t>
  </si>
  <si>
    <t>ESCUADRA DE FIJACION 4 CARAS MAQU</t>
  </si>
  <si>
    <t>UTQ6608</t>
  </si>
  <si>
    <t>UTQ6609</t>
  </si>
  <si>
    <t>ESCUADRA DE FIJACION 2 CARAS</t>
  </si>
  <si>
    <t>UTQ661</t>
  </si>
  <si>
    <t>UTQ6610</t>
  </si>
  <si>
    <t>UTQ6611</t>
  </si>
  <si>
    <t>UTQ6612</t>
  </si>
  <si>
    <t>UTQ6613</t>
  </si>
  <si>
    <t>QUEMADOR LG DE DVD P/PC EXTERNO CONEXION USB</t>
  </si>
  <si>
    <t>LG DE DVD P/PC EXTERNO CONEXION USB</t>
  </si>
  <si>
    <t>UTQ6616</t>
  </si>
  <si>
    <t>UTQ6617</t>
  </si>
  <si>
    <t>PERFIL DE MONTAJE D:DE-PP-1100</t>
  </si>
  <si>
    <t>PERFIL DE MONTAJE D:</t>
  </si>
  <si>
    <t>UTQ6618</t>
  </si>
  <si>
    <t>CARETA ELECTRONICA S-12 JACKSON</t>
  </si>
  <si>
    <t>UTQ6619</t>
  </si>
  <si>
    <t>UTQ662</t>
  </si>
  <si>
    <t>UTQ6620</t>
  </si>
  <si>
    <t>VARIDOR DE VELOCIDAD C.C. EMERSON FOCUS 2</t>
  </si>
  <si>
    <t>VARIDOR DE VELOCIDAD C.C. EME</t>
  </si>
  <si>
    <t>UTQ6621</t>
  </si>
  <si>
    <t>MESA DE TRABAJO SIN TORNILLO DE CADENA C/TORNILLO BANCO</t>
  </si>
  <si>
    <t>MESA DE TRABAJO SIN TORNILLO DE CADENA</t>
  </si>
  <si>
    <t>UTQ6622</t>
  </si>
  <si>
    <t>UTQ6623</t>
  </si>
  <si>
    <t>ENTRENADOR LOGICO DIGITAL K&amp;H IDL DIGITAL LAB</t>
  </si>
  <si>
    <t>ENTRENADOR LOGICO DIGITAL K&amp;H</t>
  </si>
  <si>
    <t>UTQ6624</t>
  </si>
  <si>
    <t>UTQ6625</t>
  </si>
  <si>
    <t>UTQ6626</t>
  </si>
  <si>
    <t>UTQ6627</t>
  </si>
  <si>
    <t>UTQ6628</t>
  </si>
  <si>
    <t>UTQ6629</t>
  </si>
  <si>
    <t>ENTRENADOR LOGICO K&amp;H; IDL DIGITAL LAB.</t>
  </si>
  <si>
    <t>ENTRENADOR LOGICO K&amp;H</t>
  </si>
  <si>
    <t>UTQ663</t>
  </si>
  <si>
    <t>UTQ6630</t>
  </si>
  <si>
    <t>UTQ6631</t>
  </si>
  <si>
    <t>ENTRENADOR LOGICO P/PRACTICAS K &amp; H MOD. IDL800</t>
  </si>
  <si>
    <t>ENTRENADOR LOGICO P/PRACTICA</t>
  </si>
  <si>
    <t>UTQ6632</t>
  </si>
  <si>
    <t>UTQ6633</t>
  </si>
  <si>
    <t>ESCUADRA UNIVERSAL</t>
  </si>
  <si>
    <t>UTQ6634</t>
  </si>
  <si>
    <t>COMPRESORA P/AIRE ESTACIONARIO TANQUE 500 LTS</t>
  </si>
  <si>
    <t>COMPRESORA P/AIRE ESTACIONARIO</t>
  </si>
  <si>
    <t>PROYECTOR INFOCUS LP540 INFOCUS 540M; C/CONTROL REMOTO</t>
  </si>
  <si>
    <t>UTQ6636</t>
  </si>
  <si>
    <t>INFOCUS LP540 INFOCUS 540M</t>
  </si>
  <si>
    <t>UTQ6637</t>
  </si>
  <si>
    <t>ROTOMARTILLO DEWALT 515</t>
  </si>
  <si>
    <t>UTQ6638</t>
  </si>
  <si>
    <t>UTQ6639</t>
  </si>
  <si>
    <t>UTQ664</t>
  </si>
  <si>
    <t>UTQ6640</t>
  </si>
  <si>
    <t>TABLERO DE HIDRAULICA SIN MODELO</t>
  </si>
  <si>
    <t>TABLERO DE HIDRAULICA</t>
  </si>
  <si>
    <t>UTQ6641</t>
  </si>
  <si>
    <t>UTQ6642</t>
  </si>
  <si>
    <t>UTQ6643</t>
  </si>
  <si>
    <t>MICROMETRO P/PROFUNDIDADES DE 0 A 152.3 MM</t>
  </si>
  <si>
    <t>MICROMETRO P/PROFUNDIDADES</t>
  </si>
  <si>
    <t>UTQ6644</t>
  </si>
  <si>
    <t>FLEXOMETRO 60 MTS</t>
  </si>
  <si>
    <t>UTQ6645</t>
  </si>
  <si>
    <t>REGULADOR VOGAR LAN 15B</t>
  </si>
  <si>
    <t>VOGAR LAN 15B</t>
  </si>
  <si>
    <t>UTQ6646</t>
  </si>
  <si>
    <t>UTQ6647</t>
  </si>
  <si>
    <t>REGULADOR ALPHA RD21</t>
  </si>
  <si>
    <t>ALPHA RD21</t>
  </si>
  <si>
    <t>UTQ6648</t>
  </si>
  <si>
    <t>UTQ6649</t>
  </si>
  <si>
    <t>UTQ665</t>
  </si>
  <si>
    <t>UTQ6652</t>
  </si>
  <si>
    <t>IMPRESORA HEWLETT PACKARD LASER JET 6P</t>
  </si>
  <si>
    <t>HEWLETT PACKARD LASER JET 6P</t>
  </si>
  <si>
    <t>UTQ6653</t>
  </si>
  <si>
    <t>UTQ6654</t>
  </si>
  <si>
    <t>UTQ6655</t>
  </si>
  <si>
    <t>UTQ6656</t>
  </si>
  <si>
    <t>UTQ6657</t>
  </si>
  <si>
    <t>UTQ6658</t>
  </si>
  <si>
    <t>UTQ666</t>
  </si>
  <si>
    <t>UTQ6663</t>
  </si>
  <si>
    <t>GABINETE METALICO TIPO COCINA</t>
  </si>
  <si>
    <t>METALICO TIPO COCINA</t>
  </si>
  <si>
    <t>UTQ6668</t>
  </si>
  <si>
    <t>PULIDOR DE WALT</t>
  </si>
  <si>
    <t>UTQ6669</t>
  </si>
  <si>
    <t>ESCANTILLONES P/ANGULOS CON 18 ESCANTILLONES ENTRE</t>
  </si>
  <si>
    <t>ESCANTILLONES P/ANGULOS</t>
  </si>
  <si>
    <t>UTQ667</t>
  </si>
  <si>
    <t>UTQ6670</t>
  </si>
  <si>
    <t>UTQ6671</t>
  </si>
  <si>
    <t>UTQ6672</t>
  </si>
  <si>
    <t>UTQ6673</t>
  </si>
  <si>
    <t>UTQ6674</t>
  </si>
  <si>
    <t>UTQ6675</t>
  </si>
  <si>
    <t>UTQ6676</t>
  </si>
  <si>
    <t>UTQ6677</t>
  </si>
  <si>
    <t>UTQ6678</t>
  </si>
  <si>
    <t>JUEGO DE CABLES 30332</t>
  </si>
  <si>
    <t>UTQ6679</t>
  </si>
  <si>
    <t>RACK 3 NIVELES 3 X 1.10</t>
  </si>
  <si>
    <t>3 NIVELES 3 X 1.10</t>
  </si>
  <si>
    <t>UTQ668</t>
  </si>
  <si>
    <t>UTQ6680</t>
  </si>
  <si>
    <t>DESTRIBUIDOR 1310348</t>
  </si>
  <si>
    <t>UTQ6681</t>
  </si>
  <si>
    <t>UTQ6682</t>
  </si>
  <si>
    <t>UTQ6683</t>
  </si>
  <si>
    <t>UTQ6684</t>
  </si>
  <si>
    <t>UTQ6685</t>
  </si>
  <si>
    <t>UTQ6686</t>
  </si>
  <si>
    <t>UTQ6687</t>
  </si>
  <si>
    <t>UTQ6689</t>
  </si>
  <si>
    <t>UTQ669</t>
  </si>
  <si>
    <t>UTQ6690</t>
  </si>
  <si>
    <t>UTQ6691</t>
  </si>
  <si>
    <t>UTQ6692</t>
  </si>
  <si>
    <t>UTQ6693</t>
  </si>
  <si>
    <t>UTQ6694</t>
  </si>
  <si>
    <t>UTQ6695</t>
  </si>
  <si>
    <t>UTQ6696</t>
  </si>
  <si>
    <t>UTQ6697</t>
  </si>
  <si>
    <t>UTQ6698</t>
  </si>
  <si>
    <t>UTQ6699</t>
  </si>
  <si>
    <t>UTQ6700</t>
  </si>
  <si>
    <t>UTQ6701</t>
  </si>
  <si>
    <t>UTQ6702</t>
  </si>
  <si>
    <t>UTQ6703</t>
  </si>
  <si>
    <t>UTQ6704</t>
  </si>
  <si>
    <t>CD-WRITER IOMEGA TEC. AMBIENTAL</t>
  </si>
  <si>
    <t>IOMEGA TEC. AMBIENTAL</t>
  </si>
  <si>
    <t>UTQ671</t>
  </si>
  <si>
    <t>UTQ6715</t>
  </si>
  <si>
    <t>TERMOMETRO CON DOBLE ENTRADA BK-PRESICION</t>
  </si>
  <si>
    <t>TERMOMETRO CON DOBLE ENTRADA BK-</t>
  </si>
  <si>
    <t>UTQ6716</t>
  </si>
  <si>
    <t>PANEL VIEW 300 MICRO RS232</t>
  </si>
  <si>
    <t>UTQ6717</t>
  </si>
  <si>
    <t>UTQ6718</t>
  </si>
  <si>
    <t>ENCODER OPTICO INCREMENTAL 8-24VDC PNP4</t>
  </si>
  <si>
    <t>ENCODER OPTICO INCREMENTAL</t>
  </si>
  <si>
    <t>UTQ6719</t>
  </si>
  <si>
    <t>UTQ672</t>
  </si>
  <si>
    <t>UTQ6720</t>
  </si>
  <si>
    <t>DETECTOR OPTICO DE DETECCIàN DIRECTA</t>
  </si>
  <si>
    <t>DETECTOR OPTICO DE DETECCIàN</t>
  </si>
  <si>
    <t>UTQ6721</t>
  </si>
  <si>
    <t>MODULO DIVICENT 1756DNB</t>
  </si>
  <si>
    <t>UTQ6722</t>
  </si>
  <si>
    <t>UTQ6723</t>
  </si>
  <si>
    <t>UTQ6724</t>
  </si>
  <si>
    <t>FUENTE DE 24 V 1787 DNPS</t>
  </si>
  <si>
    <t>UTQ6725</t>
  </si>
  <si>
    <t>UTQ6726</t>
  </si>
  <si>
    <t>UTQ6727</t>
  </si>
  <si>
    <t>BASE P/MONTAJE P/TORRETA 855TDS2BVMC</t>
  </si>
  <si>
    <t>BASE P/MONTAJE P/TORRETA 855</t>
  </si>
  <si>
    <t>UTQ6728</t>
  </si>
  <si>
    <t>UTQ6729</t>
  </si>
  <si>
    <t>UTQ673</t>
  </si>
  <si>
    <t>UTQ6730</t>
  </si>
  <si>
    <t>TARJETA ANALOG INPUT DE ENTRADAS ANALAOGICA 17561</t>
  </si>
  <si>
    <t>TARJETA ANALOG INPUT DE ENTRADAS</t>
  </si>
  <si>
    <t>UTQ6731</t>
  </si>
  <si>
    <t>UTQ6732</t>
  </si>
  <si>
    <t>UTQ6733</t>
  </si>
  <si>
    <t>UTQ6734</t>
  </si>
  <si>
    <t>TARJETA ANALOG OUTPUT DE SALIDAS ANALOGICA</t>
  </si>
  <si>
    <t>TARJETA ANALOG OUTPUT DE SAL</t>
  </si>
  <si>
    <t>UTQ6735</t>
  </si>
  <si>
    <t>UTQ6736</t>
  </si>
  <si>
    <t>UTQ6737</t>
  </si>
  <si>
    <t>UTQ6738</t>
  </si>
  <si>
    <t>MODULO INTERFAZ DEVICENET 1770KFD</t>
  </si>
  <si>
    <t>UTQ6739</t>
  </si>
  <si>
    <t>UTQ6740</t>
  </si>
  <si>
    <t>UTQ6746</t>
  </si>
  <si>
    <t>PLC FESTO FEC20-DC</t>
  </si>
  <si>
    <t>UTQ6748</t>
  </si>
  <si>
    <t>SENSOR RETROREFLECTIVO Q45BB6LV</t>
  </si>
  <si>
    <t>RETROREFLECTIVO Q45BB6LV</t>
  </si>
  <si>
    <t>UTQ6749</t>
  </si>
  <si>
    <t>UTQ6750</t>
  </si>
  <si>
    <t>UTQ6751</t>
  </si>
  <si>
    <t>UTQ6752</t>
  </si>
  <si>
    <t>UTQ6753</t>
  </si>
  <si>
    <t>UTQ6754</t>
  </si>
  <si>
    <t>UTQ6755</t>
  </si>
  <si>
    <t>UTQ6756</t>
  </si>
  <si>
    <t>UTQ6757</t>
  </si>
  <si>
    <t>UTQ6758</t>
  </si>
  <si>
    <t># 2 MESAS DE 165.1 X 419.1 MM MESAS DE COORDENADAS</t>
  </si>
  <si>
    <t># 2 MESAS DE 165.1 X 419.1 MM MESAS</t>
  </si>
  <si>
    <t>UTQ6759</t>
  </si>
  <si>
    <t># 24 PRENSA FIJAS INCLINABLES ANCHO DE MORDAZA</t>
  </si>
  <si>
    <t># 24 PRENSA FIJAS INCLINABLES</t>
  </si>
  <si>
    <t>UTQ676</t>
  </si>
  <si>
    <t>UTQ6760</t>
  </si>
  <si>
    <t>TUBO FLEXIBLE CON RACORES RAPIDOS 600 MM 152960</t>
  </si>
  <si>
    <t>TUBO FLEXIBLE CON RACORES RAPIDOS</t>
  </si>
  <si>
    <t>UTQ6761</t>
  </si>
  <si>
    <t>UTQ6762</t>
  </si>
  <si>
    <t>UTQ6763</t>
  </si>
  <si>
    <t>UTQ6764</t>
  </si>
  <si>
    <t>UTQ6765</t>
  </si>
  <si>
    <t>UTQ6766</t>
  </si>
  <si>
    <t>UTQ6767</t>
  </si>
  <si>
    <t>UTQ6768</t>
  </si>
  <si>
    <t>UTQ6769</t>
  </si>
  <si>
    <t>UTQ6770</t>
  </si>
  <si>
    <t>UTQ6771</t>
  </si>
  <si>
    <t>UTQ6772</t>
  </si>
  <si>
    <t>UTQ6773</t>
  </si>
  <si>
    <t>TUBO FLEXIBLE CON RACORES RAPIDOS 1000MM. 152970</t>
  </si>
  <si>
    <t>UTQ6774</t>
  </si>
  <si>
    <t>UTQ6775</t>
  </si>
  <si>
    <t>UTQ6776</t>
  </si>
  <si>
    <t>UTQ6777</t>
  </si>
  <si>
    <t>UTQ6778</t>
  </si>
  <si>
    <t>TUBO FLEXIBLE CON RACORES RAPIDOS 1500 MM. 159386</t>
  </si>
  <si>
    <t>UTQ6779</t>
  </si>
  <si>
    <t>UTQ678</t>
  </si>
  <si>
    <t>UTQ6789</t>
  </si>
  <si>
    <t>UTQ679</t>
  </si>
  <si>
    <t>UTQ6791</t>
  </si>
  <si>
    <t>UTQ6792</t>
  </si>
  <si>
    <t>UTQ6798</t>
  </si>
  <si>
    <t>UTQ68</t>
  </si>
  <si>
    <t>UTQ680</t>
  </si>
  <si>
    <t>UTQ6801</t>
  </si>
  <si>
    <t>UTQ6802</t>
  </si>
  <si>
    <t>UTQ6806</t>
  </si>
  <si>
    <t>UTQ6809</t>
  </si>
  <si>
    <t>UTQ6811</t>
  </si>
  <si>
    <t>UTQ6815</t>
  </si>
  <si>
    <t>UTQ6820</t>
  </si>
  <si>
    <t>UTQ6821</t>
  </si>
  <si>
    <t>UTQ6824</t>
  </si>
  <si>
    <t>UTQ6825</t>
  </si>
  <si>
    <t>UTQ6826</t>
  </si>
  <si>
    <t>UTQ6828</t>
  </si>
  <si>
    <t>SWITCH 3COM SUPERSTACK II 1100</t>
  </si>
  <si>
    <t>3COM SUPERSTACK II 1100</t>
  </si>
  <si>
    <t>UTQ683</t>
  </si>
  <si>
    <t>UTQ6831</t>
  </si>
  <si>
    <t>UTQ6833</t>
  </si>
  <si>
    <t>UTQ6837</t>
  </si>
  <si>
    <t>UTQ6838</t>
  </si>
  <si>
    <t>UTQ684</t>
  </si>
  <si>
    <t>UTQ6840</t>
  </si>
  <si>
    <t>SILLA TELA 96 FIJAS</t>
  </si>
  <si>
    <t>TELA 96 FIJAS</t>
  </si>
  <si>
    <t>UTQ6841</t>
  </si>
  <si>
    <t>GPS GAMIN GPS III PLUS</t>
  </si>
  <si>
    <t>UTQ6853</t>
  </si>
  <si>
    <t>UTQ6855</t>
  </si>
  <si>
    <t>MESA TRABAJO C/ RUEDAS</t>
  </si>
  <si>
    <t>TRABAJO C/ RUEDAS</t>
  </si>
  <si>
    <t>UTQ6856</t>
  </si>
  <si>
    <t>UTQ6857</t>
  </si>
  <si>
    <t>UTQ6858</t>
  </si>
  <si>
    <t>UTQ6859</t>
  </si>
  <si>
    <t>UTQ686</t>
  </si>
  <si>
    <t>UTQ6860</t>
  </si>
  <si>
    <t>OSCILOSCOPIO ANALOGICO MCA. BK PRECISION</t>
  </si>
  <si>
    <t>UTQ6862</t>
  </si>
  <si>
    <t>UTQ6865</t>
  </si>
  <si>
    <t>UTQ6869</t>
  </si>
  <si>
    <t>OSCILOSCOPIO ANALOGICO</t>
  </si>
  <si>
    <t>UTQ687</t>
  </si>
  <si>
    <t>UTQ6873</t>
  </si>
  <si>
    <t>UTQ6874</t>
  </si>
  <si>
    <t>UTQ6875</t>
  </si>
  <si>
    <t>UTQ6876</t>
  </si>
  <si>
    <t>UTQ6877</t>
  </si>
  <si>
    <t>UTQ6878</t>
  </si>
  <si>
    <t>UTQ6879</t>
  </si>
  <si>
    <t>UTQ688</t>
  </si>
  <si>
    <t>UTQ6880</t>
  </si>
  <si>
    <t>UTQ6881</t>
  </si>
  <si>
    <t>UTQ6882</t>
  </si>
  <si>
    <t>UTQ6883</t>
  </si>
  <si>
    <t>UTQ6884</t>
  </si>
  <si>
    <t>UTQ6885</t>
  </si>
  <si>
    <t>UTQ6886</t>
  </si>
  <si>
    <t>UTQ6887</t>
  </si>
  <si>
    <t>UTQ6888</t>
  </si>
  <si>
    <t>UTQ6889</t>
  </si>
  <si>
    <t>UTQ689</t>
  </si>
  <si>
    <t>UTQ6891</t>
  </si>
  <si>
    <t>UTQ6893</t>
  </si>
  <si>
    <t>UTQ6898</t>
  </si>
  <si>
    <t>UTQ69</t>
  </si>
  <si>
    <t>UTQ690</t>
  </si>
  <si>
    <t>LIBRERO 1.80 X .30 X .85</t>
  </si>
  <si>
    <t>1.80 X .30 X .85</t>
  </si>
  <si>
    <t>UTQ6903</t>
  </si>
  <si>
    <t>UTQ6904</t>
  </si>
  <si>
    <t>UTQ6905</t>
  </si>
  <si>
    <t>PROGRAMADOR UNIVERSAL MPLAB ICD2 MCA. MICRO</t>
  </si>
  <si>
    <t>PROGRAMADOR UNIVERSAL MPLAB ICD2</t>
  </si>
  <si>
    <t>UTQ6906</t>
  </si>
  <si>
    <t>PROGRAMADOR UNIVERSAL PICSTART PLUS</t>
  </si>
  <si>
    <t>PROGRAMADOR UNIVERSAL PICSTART</t>
  </si>
  <si>
    <t>UTQ691</t>
  </si>
  <si>
    <t>UTQ6918</t>
  </si>
  <si>
    <t>MESA LABORATORIO S. DISE¥O</t>
  </si>
  <si>
    <t>LABORATORIO S. DISE¥O</t>
  </si>
  <si>
    <t>UTQ6919</t>
  </si>
  <si>
    <t>UTQ692</t>
  </si>
  <si>
    <t>UTQ6920</t>
  </si>
  <si>
    <t>UTQ6921</t>
  </si>
  <si>
    <t>UTQ6922</t>
  </si>
  <si>
    <t>UTQ6923</t>
  </si>
  <si>
    <t>UTQ6924</t>
  </si>
  <si>
    <t>UTQ6925</t>
  </si>
  <si>
    <t>UTQ6926</t>
  </si>
  <si>
    <t>UTQ6927</t>
  </si>
  <si>
    <t>UTQ6928</t>
  </si>
  <si>
    <t>UTQ6929</t>
  </si>
  <si>
    <t>UTQ693</t>
  </si>
  <si>
    <t>UTQ6930</t>
  </si>
  <si>
    <t>UTQ6931</t>
  </si>
  <si>
    <t>UTQ6932</t>
  </si>
  <si>
    <t>UTQ6933</t>
  </si>
  <si>
    <t>UTQ6934</t>
  </si>
  <si>
    <t>UTQ6936</t>
  </si>
  <si>
    <t>UTQ6937</t>
  </si>
  <si>
    <t>UTQ6938</t>
  </si>
  <si>
    <t>UTQ6939</t>
  </si>
  <si>
    <t>UTQ694</t>
  </si>
  <si>
    <t>UTQ6940</t>
  </si>
  <si>
    <t>UTQ6941</t>
  </si>
  <si>
    <t>UTQ6942</t>
  </si>
  <si>
    <t>UTQ6943</t>
  </si>
  <si>
    <t>UTQ6944</t>
  </si>
  <si>
    <t>UTQ6945</t>
  </si>
  <si>
    <t>UTQ6946</t>
  </si>
  <si>
    <t>UTQ6947</t>
  </si>
  <si>
    <t>UTQ6948</t>
  </si>
  <si>
    <t>UTQ6949</t>
  </si>
  <si>
    <t>UTQ695</t>
  </si>
  <si>
    <t>UTQ6950</t>
  </si>
  <si>
    <t>UTQ6951</t>
  </si>
  <si>
    <t>UTQ6952</t>
  </si>
  <si>
    <t>UTQ6953</t>
  </si>
  <si>
    <t>UTQ6954</t>
  </si>
  <si>
    <t>UTQ6955</t>
  </si>
  <si>
    <t>UTQ6956</t>
  </si>
  <si>
    <t>UTQ6957</t>
  </si>
  <si>
    <t>UTQ6958</t>
  </si>
  <si>
    <t>UTQ6959</t>
  </si>
  <si>
    <t>UTQ6960</t>
  </si>
  <si>
    <t>UTQ6961</t>
  </si>
  <si>
    <t>UTQ6962</t>
  </si>
  <si>
    <t>UTQ6963</t>
  </si>
  <si>
    <t>UTQ6964</t>
  </si>
  <si>
    <t>UTQ6966</t>
  </si>
  <si>
    <t>MAQUINA QUICK CIRCUIT SIN MODELO</t>
  </si>
  <si>
    <t>MAQUINA QUICK CIRCUIT</t>
  </si>
  <si>
    <t>UTQ6968</t>
  </si>
  <si>
    <t>UTQ6969</t>
  </si>
  <si>
    <t>UTQ6970</t>
  </si>
  <si>
    <t>UTQ6971</t>
  </si>
  <si>
    <t>UTQ6972</t>
  </si>
  <si>
    <t>UTQ6973</t>
  </si>
  <si>
    <t>UTQ6974</t>
  </si>
  <si>
    <t>UTQ6975</t>
  </si>
  <si>
    <t>PUENTE DE IMPEDANCIAS UNIVERSAL DIGITAL BK-</t>
  </si>
  <si>
    <t>PUENTE DE IMPEDANCIAS UNIVERSAL</t>
  </si>
  <si>
    <t>UTQ6976</t>
  </si>
  <si>
    <t>PUENTE DE IMPEDANCIAS UNIVERSAL DIGITAL BK-PRESICION</t>
  </si>
  <si>
    <t>UTQ6979</t>
  </si>
  <si>
    <t>TRANSMISOR INTELIGENTE DE PRESION DIFERENCIAL</t>
  </si>
  <si>
    <t>TRANSMISOR INTELIGENTE DE PRESIO</t>
  </si>
  <si>
    <t>UTQ6980</t>
  </si>
  <si>
    <t>UTQ6981</t>
  </si>
  <si>
    <t>MULTIMETRO DIGITAL DYSPLAY 61/2</t>
  </si>
  <si>
    <t>UTQ6982</t>
  </si>
  <si>
    <t>BOMBA CENTRIFUGA EVANS</t>
  </si>
  <si>
    <t>UTQ6983</t>
  </si>
  <si>
    <t>RESISTENCIA CALEFACTORA SMAR</t>
  </si>
  <si>
    <t>UTQ6984</t>
  </si>
  <si>
    <t>UTQ6985</t>
  </si>
  <si>
    <t>DETECTOR FOTOELECTRICO DE DETECCION DIRECTA PEPP</t>
  </si>
  <si>
    <t>DETECTOR FOTOELECTRICO DE DET</t>
  </si>
  <si>
    <t>UTQ6986</t>
  </si>
  <si>
    <t>DETECTOR INDUCTIVO PEPPERL+FUCHS</t>
  </si>
  <si>
    <t>UTQ6987</t>
  </si>
  <si>
    <t>MULTIMETRO DIGITALDYSPLAY 4 1/2 FLUKE</t>
  </si>
  <si>
    <t>UTQ6988</t>
  </si>
  <si>
    <t>UTQ6989</t>
  </si>
  <si>
    <t>UTQ699</t>
  </si>
  <si>
    <t>UTQ6990</t>
  </si>
  <si>
    <t>UTQ6991</t>
  </si>
  <si>
    <t>UTQ6992</t>
  </si>
  <si>
    <t>UTQ6993</t>
  </si>
  <si>
    <t>UTQ6994</t>
  </si>
  <si>
    <t>UTQ6995</t>
  </si>
  <si>
    <t>UTQ6996</t>
  </si>
  <si>
    <t>UTQ6997</t>
  </si>
  <si>
    <t>DETECTOR INDUCTIVO BLINDADO PNP PEPPERL+FUCHS</t>
  </si>
  <si>
    <t>DETECTOR INDUCTIVO BLINDADO</t>
  </si>
  <si>
    <t>UTQ6998</t>
  </si>
  <si>
    <t>UTQ6999</t>
  </si>
  <si>
    <t>MOTOR SIEMENS</t>
  </si>
  <si>
    <t>UTQ7</t>
  </si>
  <si>
    <t>UTQ70</t>
  </si>
  <si>
    <t>UTQ7001</t>
  </si>
  <si>
    <t>GENERADOR DE FUNCIONES 15 MHZ AGILENT MOD. 33120A</t>
  </si>
  <si>
    <t>GENERADOR DE FUNCIONES 15 MHZ AG</t>
  </si>
  <si>
    <t>UTQ7002</t>
  </si>
  <si>
    <t>UTQ7003</t>
  </si>
  <si>
    <t>UTQ7004</t>
  </si>
  <si>
    <t>UTQ7005</t>
  </si>
  <si>
    <t>UTQ7006</t>
  </si>
  <si>
    <t>PROGRAMADOR UNIVERSAL DE MEMORIAS 48-PINS BK PRECIS</t>
  </si>
  <si>
    <t>PROGRAMADOR UNIVERSAL DE MEMORIAS</t>
  </si>
  <si>
    <t>UTQ7007</t>
  </si>
  <si>
    <t>UTQ7008</t>
  </si>
  <si>
    <t>UTQ7009</t>
  </si>
  <si>
    <t>UTQ7010</t>
  </si>
  <si>
    <t>ESTACION DE SOLDADURA Y DESOLDEO ELECTRONICA</t>
  </si>
  <si>
    <t>ESTACION DE SOLDADURA Y DESOLDEO</t>
  </si>
  <si>
    <t>UTQ7011</t>
  </si>
  <si>
    <t>EQUIPO PLC INCLUYE (VARIOS ELEMENTOS)</t>
  </si>
  <si>
    <t>EQUIPO PLC INCLUYE (VARIO</t>
  </si>
  <si>
    <t>UTQ7012</t>
  </si>
  <si>
    <t>UTQ7013</t>
  </si>
  <si>
    <t>UTQ7014</t>
  </si>
  <si>
    <t>UTQ7015</t>
  </si>
  <si>
    <t>VARIADOR DE VELOCIDAD C.A.</t>
  </si>
  <si>
    <t>UTQ7016</t>
  </si>
  <si>
    <t>UTQ7017</t>
  </si>
  <si>
    <t>UTQ7018</t>
  </si>
  <si>
    <t>UTQ7019</t>
  </si>
  <si>
    <t>DISPOSITIVOS SEMICONDUCTORES FOTOSENSIBLE</t>
  </si>
  <si>
    <t>DISPOSITIVOS SEMICONDUCT</t>
  </si>
  <si>
    <t>UTQ7020</t>
  </si>
  <si>
    <t>UTQ7021</t>
  </si>
  <si>
    <t>MAQUINA P/ EL PROCESAMIENTO DE DATOS</t>
  </si>
  <si>
    <t>MAQUINA P/ EL PROCESAMIENTO</t>
  </si>
  <si>
    <t>UTQ7022</t>
  </si>
  <si>
    <t>CIRCUITO IMPRESOS</t>
  </si>
  <si>
    <t>UTQ7023</t>
  </si>
  <si>
    <t>UTQ7024</t>
  </si>
  <si>
    <t>UTQ7025</t>
  </si>
  <si>
    <t>KIT DE EVALUACION P/DISPOSITIVOS SCIENTECH TECHNLOGIES</t>
  </si>
  <si>
    <t>KIT DE EVALUACION P/DISPO</t>
  </si>
  <si>
    <t>UTQ7026</t>
  </si>
  <si>
    <t>MEDIDOR DE LUZ SERVICIO PESADO SIN MODELO</t>
  </si>
  <si>
    <t>MEDIDOR DE LUZ SERVICIO PESADO</t>
  </si>
  <si>
    <t>UTQ7027</t>
  </si>
  <si>
    <t>FUENTE DE PODER DE 24 VCD ENTRELEC</t>
  </si>
  <si>
    <t>FUENTE DE PODER DE 24 V</t>
  </si>
  <si>
    <t>UTQ7028</t>
  </si>
  <si>
    <t>UTQ7029</t>
  </si>
  <si>
    <t>UTQ7030</t>
  </si>
  <si>
    <t>UTQ7033</t>
  </si>
  <si>
    <t>TRANSMISOR DE TEMPERATURA DESIN</t>
  </si>
  <si>
    <t>UTQ7034</t>
  </si>
  <si>
    <t>UTQ7035</t>
  </si>
  <si>
    <t>VALVULA SELENOIDE JEFFERSON</t>
  </si>
  <si>
    <t>UTQ7036</t>
  </si>
  <si>
    <t>UTQ7037</t>
  </si>
  <si>
    <t>UTQ7038</t>
  </si>
  <si>
    <t>UTQ7039</t>
  </si>
  <si>
    <t>DETECTOR INDUCTIVO NO BLINDADO NPN PEPPERL+FUCHS</t>
  </si>
  <si>
    <t>DETECTOR INDUCTIVO NO BLINDADO</t>
  </si>
  <si>
    <t>UTQ7040</t>
  </si>
  <si>
    <t>UTQ7043</t>
  </si>
  <si>
    <t>DETECTOR CAPACITIVO PNP PEPPERL+FUCHS</t>
  </si>
  <si>
    <t>DETECTOR CAPACITIVO PNP PEPP</t>
  </si>
  <si>
    <t>UTQ7044</t>
  </si>
  <si>
    <t>UTQ7045</t>
  </si>
  <si>
    <t>DETECTOR OPTICO</t>
  </si>
  <si>
    <t>UTQ7046</t>
  </si>
  <si>
    <t>DETECTOR OPTICO DETECCION DIRECTA P/CONEXION A FIBRAS</t>
  </si>
  <si>
    <t>DETECTOR OPTICO DETECCION DIR</t>
  </si>
  <si>
    <t>UTQ7047</t>
  </si>
  <si>
    <t>DETECTOR OPTICO DETECCION DIRECTA C/SUPRESION DE FONDO</t>
  </si>
  <si>
    <t>UTQ7048</t>
  </si>
  <si>
    <t>TERMOMETRO DUAL K-TYPE BK PRECISION MOD. 630</t>
  </si>
  <si>
    <t>TERMOMETRO DUAL K-TYPE BK</t>
  </si>
  <si>
    <t>UTQ7049</t>
  </si>
  <si>
    <t>UTQ7050</t>
  </si>
  <si>
    <t>UTQ7058</t>
  </si>
  <si>
    <t>MODULO COMUNICACIONES P/TDS 200 MDO. TDS2CM MCA TEKTRONIX</t>
  </si>
  <si>
    <t>MODULO COMUNICACIONES P/TDS 200</t>
  </si>
  <si>
    <t>UTQ7059</t>
  </si>
  <si>
    <t>UTQ7060</t>
  </si>
  <si>
    <t>UTQ7061</t>
  </si>
  <si>
    <t>UTQ7062</t>
  </si>
  <si>
    <t>UTQ7069</t>
  </si>
  <si>
    <t>UTQ7070</t>
  </si>
  <si>
    <t>MULTIMETRO DIGITAL RSM SIN MODELO</t>
  </si>
  <si>
    <t>UTQ7071</t>
  </si>
  <si>
    <t>UTQ7072</t>
  </si>
  <si>
    <t>UTQ7073</t>
  </si>
  <si>
    <t>UTQ7074</t>
  </si>
  <si>
    <t>TACOMETRO DIGITAL C/O SIN CONTACTO SIN MODELO</t>
  </si>
  <si>
    <t>TACOMETRO DIGITAL C/O</t>
  </si>
  <si>
    <t>UTQ709</t>
  </si>
  <si>
    <t>UTQ7091</t>
  </si>
  <si>
    <t>UTQ7092</t>
  </si>
  <si>
    <t>UTQ7093</t>
  </si>
  <si>
    <t>PROYECTOR PANASONIC PT-LB20SU DE 3 LCD 800X600 PIXEL</t>
  </si>
  <si>
    <t>PANASONIC PT-LB20SU DE 3 LCD</t>
  </si>
  <si>
    <t>UTQ7094</t>
  </si>
  <si>
    <t>PANTALLA COLGANTE</t>
  </si>
  <si>
    <t>UTQ7095</t>
  </si>
  <si>
    <t>UTQ7096</t>
  </si>
  <si>
    <t>UTQ7097</t>
  </si>
  <si>
    <t>UTQ7098</t>
  </si>
  <si>
    <t>UTQ7099</t>
  </si>
  <si>
    <t>UTQ71</t>
  </si>
  <si>
    <t>IMPRESORA HP PORTATIL PTO. PARALELO/USB/INFRAROJO RANURA COMPAQ FLASH WIN</t>
  </si>
  <si>
    <t>HP PORTATIL PTO. PARALELO/USB</t>
  </si>
  <si>
    <t>UTQ7100</t>
  </si>
  <si>
    <t>UTQ7101</t>
  </si>
  <si>
    <t>UTQ7103</t>
  </si>
  <si>
    <t>UTQ7104</t>
  </si>
  <si>
    <t>UTQ7106</t>
  </si>
  <si>
    <t>UTQ7108</t>
  </si>
  <si>
    <t>UTQ7109</t>
  </si>
  <si>
    <t>UTQ7110</t>
  </si>
  <si>
    <t>UTQ7111</t>
  </si>
  <si>
    <t>UTQ7112</t>
  </si>
  <si>
    <t>UTQ7113</t>
  </si>
  <si>
    <t>UTQ7114</t>
  </si>
  <si>
    <t>UTQ7115</t>
  </si>
  <si>
    <t>UTQ7116</t>
  </si>
  <si>
    <t>UTQ7117</t>
  </si>
  <si>
    <t>UTQ7118</t>
  </si>
  <si>
    <t>UTQ7119</t>
  </si>
  <si>
    <t>UTQ7120</t>
  </si>
  <si>
    <t>UTQ7121</t>
  </si>
  <si>
    <t>UTQ7122</t>
  </si>
  <si>
    <t>UTQ7123</t>
  </si>
  <si>
    <t>UTQ7124</t>
  </si>
  <si>
    <t>UTQ7132</t>
  </si>
  <si>
    <t>UTQ7133</t>
  </si>
  <si>
    <t>UTQ7134</t>
  </si>
  <si>
    <t>UTQ7135</t>
  </si>
  <si>
    <t>UTQ7136</t>
  </si>
  <si>
    <t>UTQ7137</t>
  </si>
  <si>
    <t>UTQ7138</t>
  </si>
  <si>
    <t>UTQ7139</t>
  </si>
  <si>
    <t>UTQ7140</t>
  </si>
  <si>
    <t>UTQ7141</t>
  </si>
  <si>
    <t>UTQ7142</t>
  </si>
  <si>
    <t>UTQ7143</t>
  </si>
  <si>
    <t>UTQ7144</t>
  </si>
  <si>
    <t>UTQ7145</t>
  </si>
  <si>
    <t>UTQ7146</t>
  </si>
  <si>
    <t>UTQ7147</t>
  </si>
  <si>
    <t>UTQ7148</t>
  </si>
  <si>
    <t>UTQ7149</t>
  </si>
  <si>
    <t>UTQ7150</t>
  </si>
  <si>
    <t>UTQ7151</t>
  </si>
  <si>
    <t>UTQ7152</t>
  </si>
  <si>
    <t>UTQ7153</t>
  </si>
  <si>
    <t>UTQ7154</t>
  </si>
  <si>
    <t>UTQ7155</t>
  </si>
  <si>
    <t>UTQ7156</t>
  </si>
  <si>
    <t>UTQ7157</t>
  </si>
  <si>
    <t>UTQ7158</t>
  </si>
  <si>
    <t>UTQ7159</t>
  </si>
  <si>
    <t>UTQ7160</t>
  </si>
  <si>
    <t>UTQ7161</t>
  </si>
  <si>
    <t>UTQ7162</t>
  </si>
  <si>
    <t>UTQ7163</t>
  </si>
  <si>
    <t>UTQ7164</t>
  </si>
  <si>
    <t>UTQ7165</t>
  </si>
  <si>
    <t>UTQ7166</t>
  </si>
  <si>
    <t>UTQ7167</t>
  </si>
  <si>
    <t>UTQ7168</t>
  </si>
  <si>
    <t>UTQ7169</t>
  </si>
  <si>
    <t>UTQ7170</t>
  </si>
  <si>
    <t>UTQ7171</t>
  </si>
  <si>
    <t>UTQ7172</t>
  </si>
  <si>
    <t>UTQ7173</t>
  </si>
  <si>
    <t>UTQ7174</t>
  </si>
  <si>
    <t>UTQ7175</t>
  </si>
  <si>
    <t>UTQ7176</t>
  </si>
  <si>
    <t>UTQ7177</t>
  </si>
  <si>
    <t>UTQ7178</t>
  </si>
  <si>
    <t>UTQ7179</t>
  </si>
  <si>
    <t>UTQ7180</t>
  </si>
  <si>
    <t>UTQ7181</t>
  </si>
  <si>
    <t>UTQ7183</t>
  </si>
  <si>
    <t>REGULADOR ALPHARD - 21 18453 R</t>
  </si>
  <si>
    <t>ALPHARD - 21 18453 R</t>
  </si>
  <si>
    <t>UTQ7184</t>
  </si>
  <si>
    <t>POWER VIEW INFOCUS 820</t>
  </si>
  <si>
    <t>INFOCUS 820</t>
  </si>
  <si>
    <t>UTQ7185</t>
  </si>
  <si>
    <t>UTQ7186</t>
  </si>
  <si>
    <t>UTQ7187</t>
  </si>
  <si>
    <t>UTQ7189</t>
  </si>
  <si>
    <t>UTQ7192</t>
  </si>
  <si>
    <t>UTQ7194</t>
  </si>
  <si>
    <t>UTQ7195</t>
  </si>
  <si>
    <t>UTQ7199</t>
  </si>
  <si>
    <t>UTQ7200</t>
  </si>
  <si>
    <t>UTQ7201</t>
  </si>
  <si>
    <t>UTQ7203</t>
  </si>
  <si>
    <t>UTQ7204</t>
  </si>
  <si>
    <t>UTQ7206</t>
  </si>
  <si>
    <t>UTQ7215</t>
  </si>
  <si>
    <t>UTQ7217</t>
  </si>
  <si>
    <t>UTQ7249</t>
  </si>
  <si>
    <t>UTQ7250</t>
  </si>
  <si>
    <t>UTQ7251</t>
  </si>
  <si>
    <t>UTQ7252</t>
  </si>
  <si>
    <t>UTQ7253</t>
  </si>
  <si>
    <t>UTQ7254</t>
  </si>
  <si>
    <t>UTQ7255</t>
  </si>
  <si>
    <t>UTQ7256</t>
  </si>
  <si>
    <t>UTQ7257</t>
  </si>
  <si>
    <t>UTQ7258</t>
  </si>
  <si>
    <t>UTQ7259</t>
  </si>
  <si>
    <t>UTQ7260</t>
  </si>
  <si>
    <t>UTQ7261</t>
  </si>
  <si>
    <t>UTQ7262</t>
  </si>
  <si>
    <t>UTQ7263</t>
  </si>
  <si>
    <t>UTQ7264</t>
  </si>
  <si>
    <t>UTQ7265</t>
  </si>
  <si>
    <t>UTQ7266</t>
  </si>
  <si>
    <t>UTQ7267</t>
  </si>
  <si>
    <t>UTQ7271</t>
  </si>
  <si>
    <t>UTQ7272</t>
  </si>
  <si>
    <t>UTQ7274</t>
  </si>
  <si>
    <t>UTQ7275</t>
  </si>
  <si>
    <t>IMITACION PIEL EJECUTI</t>
  </si>
  <si>
    <t>UTQ7281</t>
  </si>
  <si>
    <t>UTQ7282</t>
  </si>
  <si>
    <t>UTQ7284</t>
  </si>
  <si>
    <t>UTQ7285</t>
  </si>
  <si>
    <t>UTQ7286</t>
  </si>
  <si>
    <t>UTQ7287</t>
  </si>
  <si>
    <t>UTQ7288</t>
  </si>
  <si>
    <t>UTQ7291</t>
  </si>
  <si>
    <t>SECRETARIAL ERGONOMICA</t>
  </si>
  <si>
    <t>UTQ7293</t>
  </si>
  <si>
    <t>UTQ7294</t>
  </si>
  <si>
    <t>UTQ7295</t>
  </si>
  <si>
    <t>UTQ7296</t>
  </si>
  <si>
    <t>UTQ73</t>
  </si>
  <si>
    <t>UTQ7300</t>
  </si>
  <si>
    <t>UTQ7301</t>
  </si>
  <si>
    <t>UTQ7304</t>
  </si>
  <si>
    <t>UTQ7305</t>
  </si>
  <si>
    <t>UTQ7306</t>
  </si>
  <si>
    <t>UTQ7307</t>
  </si>
  <si>
    <t>UTQ7308</t>
  </si>
  <si>
    <t>UTQ7309</t>
  </si>
  <si>
    <t>UTQ7310</t>
  </si>
  <si>
    <t>UTQ7311</t>
  </si>
  <si>
    <t>UTQ7312</t>
  </si>
  <si>
    <t>UTQ7313</t>
  </si>
  <si>
    <t>UTQ7314</t>
  </si>
  <si>
    <t>UTQ7315</t>
  </si>
  <si>
    <t>UTQ7316</t>
  </si>
  <si>
    <t>UTQ7318</t>
  </si>
  <si>
    <t>UTQ7319</t>
  </si>
  <si>
    <t>UTQ7320</t>
  </si>
  <si>
    <t>UTQ7321</t>
  </si>
  <si>
    <t>UTQ7322</t>
  </si>
  <si>
    <t>UTQ7329</t>
  </si>
  <si>
    <t>UTQ7331</t>
  </si>
  <si>
    <t>UTQ7332</t>
  </si>
  <si>
    <t>UTQ7333</t>
  </si>
  <si>
    <t>UTQ7336</t>
  </si>
  <si>
    <t>UTQ7337</t>
  </si>
  <si>
    <t>UTQ7339</t>
  </si>
  <si>
    <t>UTQ7342</t>
  </si>
  <si>
    <t>UTQ7347</t>
  </si>
  <si>
    <t>UTQ7348</t>
  </si>
  <si>
    <t>UTQ7349</t>
  </si>
  <si>
    <t>UTQ7350</t>
  </si>
  <si>
    <t>UTQ7352</t>
  </si>
  <si>
    <t>UTQ7359</t>
  </si>
  <si>
    <t>UTQ7362</t>
  </si>
  <si>
    <t>UTQ7363</t>
  </si>
  <si>
    <t>UTQ7364</t>
  </si>
  <si>
    <t>UTQ7365</t>
  </si>
  <si>
    <t>UTQ7368</t>
  </si>
  <si>
    <t>UTQ7369</t>
  </si>
  <si>
    <t>UTQ7372</t>
  </si>
  <si>
    <t>UTQ7374</t>
  </si>
  <si>
    <t>UTQ7375</t>
  </si>
  <si>
    <t>UTQ7376</t>
  </si>
  <si>
    <t>UTQ7377</t>
  </si>
  <si>
    <t>UTQ7378</t>
  </si>
  <si>
    <t>UTQ7379</t>
  </si>
  <si>
    <t>UTQ7380</t>
  </si>
  <si>
    <t>UTQ7382</t>
  </si>
  <si>
    <t>UTQ7383</t>
  </si>
  <si>
    <t>UTQ7384</t>
  </si>
  <si>
    <t>UTQ7385</t>
  </si>
  <si>
    <t>UTQ7388</t>
  </si>
  <si>
    <t>UTQ7389</t>
  </si>
  <si>
    <t>UTQ7393</t>
  </si>
  <si>
    <t>UTQ7396</t>
  </si>
  <si>
    <t>UTQ74</t>
  </si>
  <si>
    <t>UTQ7401</t>
  </si>
  <si>
    <t>UTQ7403</t>
  </si>
  <si>
    <t>UTQ7406</t>
  </si>
  <si>
    <t>UTQ7407</t>
  </si>
  <si>
    <t>IMITACION PIEL EJECUTIVO C/RUEDAS</t>
  </si>
  <si>
    <t>UTQ7408</t>
  </si>
  <si>
    <t>UTQ7416</t>
  </si>
  <si>
    <t>UTQ7417</t>
  </si>
  <si>
    <t>UTQ7420</t>
  </si>
  <si>
    <t>UTQ7421</t>
  </si>
  <si>
    <t>UTQ7423</t>
  </si>
  <si>
    <t>UTQ7424</t>
  </si>
  <si>
    <t>UTQ7425</t>
  </si>
  <si>
    <t>UTQ7430</t>
  </si>
  <si>
    <t>UTQ7432</t>
  </si>
  <si>
    <t>UTQ7433</t>
  </si>
  <si>
    <t>UTQ7434</t>
  </si>
  <si>
    <t>VENTILADOR MYTEC</t>
  </si>
  <si>
    <t>UTQ7435</t>
  </si>
  <si>
    <t>VENTILADOR MYTEC SIN MODELO</t>
  </si>
  <si>
    <t>MYTEC SIN MODELO</t>
  </si>
  <si>
    <t>UTQ7438</t>
  </si>
  <si>
    <t>UTQ7440</t>
  </si>
  <si>
    <t>UTQ7441</t>
  </si>
  <si>
    <t>UTQ7443</t>
  </si>
  <si>
    <t>UTQ7444</t>
  </si>
  <si>
    <t>UTQ7445</t>
  </si>
  <si>
    <t>UTQ7446</t>
  </si>
  <si>
    <t>UTQ7447</t>
  </si>
  <si>
    <t>UTQ7448</t>
  </si>
  <si>
    <t>UTQ7449</t>
  </si>
  <si>
    <t>LAP TOP TOSHIBA SATTELITE PRO 4200</t>
  </si>
  <si>
    <t>TOSHIBA SATTELITE PRO 4200</t>
  </si>
  <si>
    <t>UTQ7452</t>
  </si>
  <si>
    <t>UTQ7453</t>
  </si>
  <si>
    <t>UTQ7454</t>
  </si>
  <si>
    <t>UTQ7455</t>
  </si>
  <si>
    <t>SILLON EJECUTIVO CODERA NORMAL</t>
  </si>
  <si>
    <t>EJECUTIVO CODERA NORMAL</t>
  </si>
  <si>
    <t>UTQ7456</t>
  </si>
  <si>
    <t>PERCHERO SIN MODELO METALICO</t>
  </si>
  <si>
    <t>SIN MODELO METALICO</t>
  </si>
  <si>
    <t>UTQ7457</t>
  </si>
  <si>
    <t>SILLA TELA Y MADERA 4 PATAS C/BRAZOS</t>
  </si>
  <si>
    <t>TELA Y MADERA 4 PATAS C/BRAZOS</t>
  </si>
  <si>
    <t>UTQ7458</t>
  </si>
  <si>
    <t>UTQ7459</t>
  </si>
  <si>
    <t>UTQ7460</t>
  </si>
  <si>
    <t>UTQ7490</t>
  </si>
  <si>
    <t>UTQ7491</t>
  </si>
  <si>
    <t>UTQ7492</t>
  </si>
  <si>
    <t>UTQ7493</t>
  </si>
  <si>
    <t>UTQ7494</t>
  </si>
  <si>
    <t>UTQ7495</t>
  </si>
  <si>
    <t>UTQ7496</t>
  </si>
  <si>
    <t>UTQ7497</t>
  </si>
  <si>
    <t>UTQ7498</t>
  </si>
  <si>
    <t>UTQ7499</t>
  </si>
  <si>
    <t>UTQ75</t>
  </si>
  <si>
    <t>UTQ7500</t>
  </si>
  <si>
    <t>UTQ7501</t>
  </si>
  <si>
    <t>UTQ7502</t>
  </si>
  <si>
    <t>UTQ7503</t>
  </si>
  <si>
    <t>UTQ7504</t>
  </si>
  <si>
    <t>UTQ7505</t>
  </si>
  <si>
    <t>UTQ7506</t>
  </si>
  <si>
    <t>UTQ7507</t>
  </si>
  <si>
    <t>UTQ7508</t>
  </si>
  <si>
    <t>UTQ7509</t>
  </si>
  <si>
    <t>UTQ7510</t>
  </si>
  <si>
    <t>UTQ7511</t>
  </si>
  <si>
    <t>UTQ7512</t>
  </si>
  <si>
    <t>UTQ7513</t>
  </si>
  <si>
    <t>UTQ7514</t>
  </si>
  <si>
    <t>UTQ7515</t>
  </si>
  <si>
    <t>UTQ7516</t>
  </si>
  <si>
    <t>UTQ7517</t>
  </si>
  <si>
    <t>UTQ7518</t>
  </si>
  <si>
    <t>UTQ7519</t>
  </si>
  <si>
    <t>UTQ752</t>
  </si>
  <si>
    <t>SCANER HEWLETT PACKARD SCANJET 5100 C</t>
  </si>
  <si>
    <t>HEWLETT PACKARD SCANJET 5100 C</t>
  </si>
  <si>
    <t>UTQ7520</t>
  </si>
  <si>
    <t>UTQ7521</t>
  </si>
  <si>
    <t>UTQ7522</t>
  </si>
  <si>
    <t>UTQ7523</t>
  </si>
  <si>
    <t>UTQ7524</t>
  </si>
  <si>
    <t>UTQ7525</t>
  </si>
  <si>
    <t>UTQ7526</t>
  </si>
  <si>
    <t>UTQ7527</t>
  </si>
  <si>
    <t>UTQ7528</t>
  </si>
  <si>
    <t>UTQ7529</t>
  </si>
  <si>
    <t>UTQ7530</t>
  </si>
  <si>
    <t>UTQ7531</t>
  </si>
  <si>
    <t>UTQ7532</t>
  </si>
  <si>
    <t>UTQ7533</t>
  </si>
  <si>
    <t>UTQ7534</t>
  </si>
  <si>
    <t>UTQ7535</t>
  </si>
  <si>
    <t>UTQ7536</t>
  </si>
  <si>
    <t>UTQ7537</t>
  </si>
  <si>
    <t>UTQ7538</t>
  </si>
  <si>
    <t>UTQ7539</t>
  </si>
  <si>
    <t>UTQ7540</t>
  </si>
  <si>
    <t>UTQ7541</t>
  </si>
  <si>
    <t>UTQ7542</t>
  </si>
  <si>
    <t>UTQ7543</t>
  </si>
  <si>
    <t>UTQ7544</t>
  </si>
  <si>
    <t>UTQ7545</t>
  </si>
  <si>
    <t>UTQ7546</t>
  </si>
  <si>
    <t>UTQ7547</t>
  </si>
  <si>
    <t>UTQ7548</t>
  </si>
  <si>
    <t>UTQ7549</t>
  </si>
  <si>
    <t>UTQ7550</t>
  </si>
  <si>
    <t>UTQ7551</t>
  </si>
  <si>
    <t>UTQ7552</t>
  </si>
  <si>
    <t>UTQ7553</t>
  </si>
  <si>
    <t>UTQ7554</t>
  </si>
  <si>
    <t>UTQ7555</t>
  </si>
  <si>
    <t>UTQ7556</t>
  </si>
  <si>
    <t>UTQ7557</t>
  </si>
  <si>
    <t>UTQ7558</t>
  </si>
  <si>
    <t>UTQ7559</t>
  </si>
  <si>
    <t>UTQ7560</t>
  </si>
  <si>
    <t>UTQ7561</t>
  </si>
  <si>
    <t>UTQ7562</t>
  </si>
  <si>
    <t>UTQ7563</t>
  </si>
  <si>
    <t>UTQ7564</t>
  </si>
  <si>
    <t>UTQ7565</t>
  </si>
  <si>
    <t>UTQ7566</t>
  </si>
  <si>
    <t>UTQ7567</t>
  </si>
  <si>
    <t>UTQ7568</t>
  </si>
  <si>
    <t>UTQ7569</t>
  </si>
  <si>
    <t>UTQ7570</t>
  </si>
  <si>
    <t>UTQ7571</t>
  </si>
  <si>
    <t>UTQ7572</t>
  </si>
  <si>
    <t>UTQ7573</t>
  </si>
  <si>
    <t>UTQ7574</t>
  </si>
  <si>
    <t>UTQ7575</t>
  </si>
  <si>
    <t>UTQ7576</t>
  </si>
  <si>
    <t>UTQ7577</t>
  </si>
  <si>
    <t>UTQ7578</t>
  </si>
  <si>
    <t>UTQ7579</t>
  </si>
  <si>
    <t>UTQ7580</t>
  </si>
  <si>
    <t>UTQ7581</t>
  </si>
  <si>
    <t>UTQ7582</t>
  </si>
  <si>
    <t>UTQ7583</t>
  </si>
  <si>
    <t>UTQ7584</t>
  </si>
  <si>
    <t>UTQ7585</t>
  </si>
  <si>
    <t>UTQ7586</t>
  </si>
  <si>
    <t>UTQ7587</t>
  </si>
  <si>
    <t>UTQ7588</t>
  </si>
  <si>
    <t>UTQ7589</t>
  </si>
  <si>
    <t>UTQ759</t>
  </si>
  <si>
    <t>UTQ7590</t>
  </si>
  <si>
    <t>UTQ7591</t>
  </si>
  <si>
    <t>UTQ7592</t>
  </si>
  <si>
    <t>UTQ7593</t>
  </si>
  <si>
    <t>UTQ7594</t>
  </si>
  <si>
    <t>UTQ7595</t>
  </si>
  <si>
    <t>UTQ7596</t>
  </si>
  <si>
    <t>UTQ7597</t>
  </si>
  <si>
    <t>UTQ7598</t>
  </si>
  <si>
    <t>UTQ7599</t>
  </si>
  <si>
    <t>UTQ76</t>
  </si>
  <si>
    <t>UTQ760</t>
  </si>
  <si>
    <t>UTQ7600</t>
  </si>
  <si>
    <t>UTQ7601</t>
  </si>
  <si>
    <t>UTQ7602</t>
  </si>
  <si>
    <t>UTQ7604</t>
  </si>
  <si>
    <t>UTQ7605</t>
  </si>
  <si>
    <t>UTQ7606</t>
  </si>
  <si>
    <t>UTQ7607</t>
  </si>
  <si>
    <t>UTQ7608</t>
  </si>
  <si>
    <t>UTQ7609</t>
  </si>
  <si>
    <t>UTQ761</t>
  </si>
  <si>
    <t>UTQ7610</t>
  </si>
  <si>
    <t>UTQ7611</t>
  </si>
  <si>
    <t>UTQ7612</t>
  </si>
  <si>
    <t>UTQ7613</t>
  </si>
  <si>
    <t>UTQ7614</t>
  </si>
  <si>
    <t>UTQ7615</t>
  </si>
  <si>
    <t>UTQ7616</t>
  </si>
  <si>
    <t>UTQ7617</t>
  </si>
  <si>
    <t>UTQ7618</t>
  </si>
  <si>
    <t>UTQ7619</t>
  </si>
  <si>
    <t>UTQ762</t>
  </si>
  <si>
    <t>UTQ7620</t>
  </si>
  <si>
    <t>UTQ7621</t>
  </si>
  <si>
    <t>UTQ7622</t>
  </si>
  <si>
    <t>UTQ7623</t>
  </si>
  <si>
    <t>UTQ7624</t>
  </si>
  <si>
    <t>UTQ7625</t>
  </si>
  <si>
    <t>UTQ7626</t>
  </si>
  <si>
    <t>UTQ7627</t>
  </si>
  <si>
    <t>UTQ7628</t>
  </si>
  <si>
    <t>UTQ7629</t>
  </si>
  <si>
    <t>UTQ763</t>
  </si>
  <si>
    <t>UTQ7630</t>
  </si>
  <si>
    <t>UTQ7631</t>
  </si>
  <si>
    <t>UTQ7632</t>
  </si>
  <si>
    <t>UTQ7633</t>
  </si>
  <si>
    <t>UTQ7634</t>
  </si>
  <si>
    <t>UTQ7635</t>
  </si>
  <si>
    <t>UTQ7636</t>
  </si>
  <si>
    <t>UTQ7637</t>
  </si>
  <si>
    <t>UTQ7638</t>
  </si>
  <si>
    <t>UTQ7639</t>
  </si>
  <si>
    <t>UTQ764</t>
  </si>
  <si>
    <t>UTQ7640</t>
  </si>
  <si>
    <t>UTQ7641</t>
  </si>
  <si>
    <t>UTQ7642</t>
  </si>
  <si>
    <t>UTQ7643</t>
  </si>
  <si>
    <t>UTQ7644</t>
  </si>
  <si>
    <t>UTQ7645</t>
  </si>
  <si>
    <t>UTQ7646</t>
  </si>
  <si>
    <t>UTQ7647</t>
  </si>
  <si>
    <t>UTQ7648</t>
  </si>
  <si>
    <t>UTQ7649</t>
  </si>
  <si>
    <t>UTQ765</t>
  </si>
  <si>
    <t>UTQ7650</t>
  </si>
  <si>
    <t>UTQ7651</t>
  </si>
  <si>
    <t>UTQ7652</t>
  </si>
  <si>
    <t>UTQ7653</t>
  </si>
  <si>
    <t>UTQ7654</t>
  </si>
  <si>
    <t>UTQ7655</t>
  </si>
  <si>
    <t>UTQ7656</t>
  </si>
  <si>
    <t>UTQ7657</t>
  </si>
  <si>
    <t>UTQ7658</t>
  </si>
  <si>
    <t>UTQ7659</t>
  </si>
  <si>
    <t>UTQ766</t>
  </si>
  <si>
    <t>UTQ7660</t>
  </si>
  <si>
    <t>UTQ7661</t>
  </si>
  <si>
    <t>UTQ7662</t>
  </si>
  <si>
    <t>UTQ7663</t>
  </si>
  <si>
    <t>UTQ7664</t>
  </si>
  <si>
    <t>UTQ7665</t>
  </si>
  <si>
    <t>UTQ7666</t>
  </si>
  <si>
    <t>UTQ7667</t>
  </si>
  <si>
    <t>UTQ7668</t>
  </si>
  <si>
    <t>UTQ7669</t>
  </si>
  <si>
    <t>UTQ767</t>
  </si>
  <si>
    <t>UTQ7670</t>
  </si>
  <si>
    <t>UTQ7671</t>
  </si>
  <si>
    <t>UTQ7672</t>
  </si>
  <si>
    <t>UTQ7673</t>
  </si>
  <si>
    <t>UTQ7674</t>
  </si>
  <si>
    <t>UTQ7675</t>
  </si>
  <si>
    <t>UTQ7676</t>
  </si>
  <si>
    <t>UTQ7677</t>
  </si>
  <si>
    <t>UTQ7678</t>
  </si>
  <si>
    <t>UTQ7679</t>
  </si>
  <si>
    <t>UTQ768</t>
  </si>
  <si>
    <t>UTQ7680</t>
  </si>
  <si>
    <t>UTQ7681</t>
  </si>
  <si>
    <t>UTQ7682</t>
  </si>
  <si>
    <t>UTQ7683</t>
  </si>
  <si>
    <t>UTQ7684</t>
  </si>
  <si>
    <t>UTQ7685</t>
  </si>
  <si>
    <t>UTQ7686</t>
  </si>
  <si>
    <t>UTQ7687</t>
  </si>
  <si>
    <t>UTQ7688</t>
  </si>
  <si>
    <t>UTQ7689</t>
  </si>
  <si>
    <t>UTQ769</t>
  </si>
  <si>
    <t>UTQ7690</t>
  </si>
  <si>
    <t>UTQ7691</t>
  </si>
  <si>
    <t>UTQ7692</t>
  </si>
  <si>
    <t>UTQ7693</t>
  </si>
  <si>
    <t>UTQ7694</t>
  </si>
  <si>
    <t>UTQ7695</t>
  </si>
  <si>
    <t>UTQ7696</t>
  </si>
  <si>
    <t>UTQ7697</t>
  </si>
  <si>
    <t>UTQ7698</t>
  </si>
  <si>
    <t>UTQ7699</t>
  </si>
  <si>
    <t>UTQ770</t>
  </si>
  <si>
    <t>UTQ7700</t>
  </si>
  <si>
    <t>UTQ7701</t>
  </si>
  <si>
    <t>UTQ7702</t>
  </si>
  <si>
    <t>UTQ7703</t>
  </si>
  <si>
    <t>UTQ7704</t>
  </si>
  <si>
    <t>UTQ7705</t>
  </si>
  <si>
    <t>UTQ7706</t>
  </si>
  <si>
    <t>UTQ7707</t>
  </si>
  <si>
    <t>UTQ7708</t>
  </si>
  <si>
    <t>UTQ7709</t>
  </si>
  <si>
    <t>UTQ771</t>
  </si>
  <si>
    <t>UTQ7710</t>
  </si>
  <si>
    <t>UTQ7711</t>
  </si>
  <si>
    <t>UTQ7712</t>
  </si>
  <si>
    <t>UTQ7713</t>
  </si>
  <si>
    <t>UTQ7714</t>
  </si>
  <si>
    <t>UTQ7715</t>
  </si>
  <si>
    <t>UTQ7716</t>
  </si>
  <si>
    <t>UTQ7717</t>
  </si>
  <si>
    <t>UTQ7718</t>
  </si>
  <si>
    <t>UTQ7719</t>
  </si>
  <si>
    <t>UTQ772</t>
  </si>
  <si>
    <t>UTQ7720</t>
  </si>
  <si>
    <t>UTQ7721</t>
  </si>
  <si>
    <t>UTQ7722</t>
  </si>
  <si>
    <t>UTQ7723</t>
  </si>
  <si>
    <t>UTQ7724</t>
  </si>
  <si>
    <t>UTQ7725</t>
  </si>
  <si>
    <t>UTQ7726</t>
  </si>
  <si>
    <t>UTQ7727</t>
  </si>
  <si>
    <t>UTQ7728</t>
  </si>
  <si>
    <t>UTQ7729</t>
  </si>
  <si>
    <t>UTQ773</t>
  </si>
  <si>
    <t>UTQ7730</t>
  </si>
  <si>
    <t>UTQ7731</t>
  </si>
  <si>
    <t>UTQ7732</t>
  </si>
  <si>
    <t>UTQ7733</t>
  </si>
  <si>
    <t>UTQ7734</t>
  </si>
  <si>
    <t>UTQ7735</t>
  </si>
  <si>
    <t>UTQ7736</t>
  </si>
  <si>
    <t>UTQ7737</t>
  </si>
  <si>
    <t>UTQ7738</t>
  </si>
  <si>
    <t>UTQ7739</t>
  </si>
  <si>
    <t>UTQ774</t>
  </si>
  <si>
    <t>UTQ7740</t>
  </si>
  <si>
    <t>UTQ7741</t>
  </si>
  <si>
    <t>UTQ7747</t>
  </si>
  <si>
    <t>KIT DE NEUMATICA FERSTO</t>
  </si>
  <si>
    <t>UTQ775</t>
  </si>
  <si>
    <t>UTQ7751</t>
  </si>
  <si>
    <t>OSCILOSCOPIO TETRONIX TDS210</t>
  </si>
  <si>
    <t>UTQ7752</t>
  </si>
  <si>
    <t>UTQ7753</t>
  </si>
  <si>
    <t>UTQ7754</t>
  </si>
  <si>
    <t>UTQ7755</t>
  </si>
  <si>
    <t>UTQ7756</t>
  </si>
  <si>
    <t>OSCILOSCOPIO TETRONIX TDS 460A</t>
  </si>
  <si>
    <t>UTQ7757</t>
  </si>
  <si>
    <t>UTQ7758</t>
  </si>
  <si>
    <t>AMPERIMETRO DE GANCHO FLUKE MOD 33</t>
  </si>
  <si>
    <t>UTQ7759</t>
  </si>
  <si>
    <t>UTQ776</t>
  </si>
  <si>
    <t>UTQ7760</t>
  </si>
  <si>
    <t>UTQ7761</t>
  </si>
  <si>
    <t>UTQ7762</t>
  </si>
  <si>
    <t>UTQ7763</t>
  </si>
  <si>
    <t>AMPERIMETRO DE GANCHO FLUKE MOD 36</t>
  </si>
  <si>
    <t>UTQ7764</t>
  </si>
  <si>
    <t>PUNTAS DE PRUEVA DE TEMPERATURA FLUKE</t>
  </si>
  <si>
    <t>UTQ7765</t>
  </si>
  <si>
    <t>UTQ7766</t>
  </si>
  <si>
    <t>MODULO DE PATRONES DE MEDIDA LINKS</t>
  </si>
  <si>
    <t>UTQ7767</t>
  </si>
  <si>
    <t>BANCO DE RESISTENCIAS VECTOR VID</t>
  </si>
  <si>
    <t>BANCO DE RESISTENCIAS VEC</t>
  </si>
  <si>
    <t>UTQ7768</t>
  </si>
  <si>
    <t>UTQ7769</t>
  </si>
  <si>
    <t>CAJA DE CIRCUITO RC VECTOR VID</t>
  </si>
  <si>
    <t>UTQ777</t>
  </si>
  <si>
    <t>UTQ7770</t>
  </si>
  <si>
    <t>UTQ7774</t>
  </si>
  <si>
    <t>PROCESADOR DE SE¥AL E OMEGA</t>
  </si>
  <si>
    <t>UTQ7775</t>
  </si>
  <si>
    <t>MODULO DSA 100DNY42R</t>
  </si>
  <si>
    <t>UTQ7776</t>
  </si>
  <si>
    <t>UTQ7777</t>
  </si>
  <si>
    <t>UTQ7778</t>
  </si>
  <si>
    <t>UTQ7779</t>
  </si>
  <si>
    <t>UTQ778</t>
  </si>
  <si>
    <t>UTQ7780</t>
  </si>
  <si>
    <t>UTQ7784</t>
  </si>
  <si>
    <t>ROBOT DIDACTICO WAO II</t>
  </si>
  <si>
    <t>UTQ7785</t>
  </si>
  <si>
    <t>SISTEMA NATIONAL INSTRUMENT SCXI-1303</t>
  </si>
  <si>
    <t>SISTEMA NATIONAL INSTRUMENT SCX</t>
  </si>
  <si>
    <t>UTQ7787</t>
  </si>
  <si>
    <t>UTQ779</t>
  </si>
  <si>
    <t>UTQ7803</t>
  </si>
  <si>
    <t>MINICONTROL ETH FEC FC34-FST</t>
  </si>
  <si>
    <t>UTQ7804</t>
  </si>
  <si>
    <t>MULTIMETRO STEREN MOD. MUL-150</t>
  </si>
  <si>
    <t>UTQ7805</t>
  </si>
  <si>
    <t>UTQ7806</t>
  </si>
  <si>
    <t>UTQ7807</t>
  </si>
  <si>
    <t>UTQ7808</t>
  </si>
  <si>
    <t>UTQ7809</t>
  </si>
  <si>
    <t>UTQ781</t>
  </si>
  <si>
    <t>UTQ7810</t>
  </si>
  <si>
    <t>UTQ7811</t>
  </si>
  <si>
    <t>UTQ7812</t>
  </si>
  <si>
    <t>UTQ7813</t>
  </si>
  <si>
    <t>UTQ7814</t>
  </si>
  <si>
    <t>UTQ7815</t>
  </si>
  <si>
    <t>UTQ7817</t>
  </si>
  <si>
    <t>UTQ7818</t>
  </si>
  <si>
    <t>UTQ7819</t>
  </si>
  <si>
    <t>UTQ782</t>
  </si>
  <si>
    <t>REGULADOR VOGAR LAN - 310</t>
  </si>
  <si>
    <t>VOGAR LAN - 310</t>
  </si>
  <si>
    <t>UTQ7820</t>
  </si>
  <si>
    <t>UTQ7821</t>
  </si>
  <si>
    <t>UTQ7824</t>
  </si>
  <si>
    <t>MOTOR MTR-ST-48S-AA</t>
  </si>
  <si>
    <t>UTQ7825</t>
  </si>
  <si>
    <t>UTQ7826</t>
  </si>
  <si>
    <t>DRIVER MOTOR SEC-ST-48-6-P01</t>
  </si>
  <si>
    <t>DRIVER MOTOR SEC-ST-48-6-</t>
  </si>
  <si>
    <t>UTQ7827</t>
  </si>
  <si>
    <t>UTQ7828</t>
  </si>
  <si>
    <t>CILINDRO SIMPLE EFECTO ESNU-20-50-P-A</t>
  </si>
  <si>
    <t>CILINDRO DOBLE EFECTO DSNU-</t>
  </si>
  <si>
    <t>UTQ7829</t>
  </si>
  <si>
    <t>CILINDRO DOBLE EFECTO DSNU-20-100-PPV-A</t>
  </si>
  <si>
    <t>UTQ783</t>
  </si>
  <si>
    <t>REGULADOR GON SIN MODELO</t>
  </si>
  <si>
    <t>GON SIN MODELO</t>
  </si>
  <si>
    <t>UTQ7830</t>
  </si>
  <si>
    <t>VALVULA PROPORCIONAL MPYE-5-1/8HF-010B</t>
  </si>
  <si>
    <t>VALVULA PROPORCIONAL MPYE</t>
  </si>
  <si>
    <t>UTQ7832</t>
  </si>
  <si>
    <t>VARIDOR DE VELOCIDAD C.C.</t>
  </si>
  <si>
    <t>UTQ7833</t>
  </si>
  <si>
    <t>UTQ7834</t>
  </si>
  <si>
    <t>UTQ7835</t>
  </si>
  <si>
    <t>UTQ7836</t>
  </si>
  <si>
    <t>UTQ7837</t>
  </si>
  <si>
    <t>UTQ7838</t>
  </si>
  <si>
    <t>UTQ7842</t>
  </si>
  <si>
    <t>RUTEADOR DE SE¥ALES 3 COM</t>
  </si>
  <si>
    <t>UTQ7843</t>
  </si>
  <si>
    <t>PROGRAMADOR DE EPROMS UNIVERSAL XELTEC MOD. SUPERPRO</t>
  </si>
  <si>
    <t>PROGRAMADOR DE EPROMS UNIVERSAL</t>
  </si>
  <si>
    <t>UTQ7847</t>
  </si>
  <si>
    <t>ESCALERA DE TIJERA 2.10 MTS</t>
  </si>
  <si>
    <t>UTQ7848</t>
  </si>
  <si>
    <t>COMPRESOR DEVILBSS 5HP</t>
  </si>
  <si>
    <t>UTQ7849</t>
  </si>
  <si>
    <t>TEMPORIZADOR ELECTRONICO TMR</t>
  </si>
  <si>
    <t>UTQ7850</t>
  </si>
  <si>
    <t>UTQ7851</t>
  </si>
  <si>
    <t>UTQ7853</t>
  </si>
  <si>
    <t>UTQ7854</t>
  </si>
  <si>
    <t>SENSOR E OMEGA</t>
  </si>
  <si>
    <t>E OMEGA</t>
  </si>
  <si>
    <t>UTQ7855</t>
  </si>
  <si>
    <t>UTQ7856</t>
  </si>
  <si>
    <t>UTQ7857</t>
  </si>
  <si>
    <t>UTQ7858</t>
  </si>
  <si>
    <t>SENSOR DE TEMPERATURA TIPO RESISTENCIA 100 OHMS 0ø C NORMA</t>
  </si>
  <si>
    <t>DE TEMPERATURA TIPO RESISTEN</t>
  </si>
  <si>
    <t>UTQ7859</t>
  </si>
  <si>
    <t>UTQ786</t>
  </si>
  <si>
    <t>UTQ7864</t>
  </si>
  <si>
    <t>UTQ7865</t>
  </si>
  <si>
    <t>ASPIRADORA COMPRESORA KOBLENZ</t>
  </si>
  <si>
    <t>ASPIRADORA COMPRESORA</t>
  </si>
  <si>
    <t>UTQ7868</t>
  </si>
  <si>
    <t>PROYECTOR PANASONIC PT-LB51U 2000 ANSI LUMENES XGA</t>
  </si>
  <si>
    <t>PANASONIC PT-LB51U 2000</t>
  </si>
  <si>
    <t>UTQ787</t>
  </si>
  <si>
    <t>UTQ7878</t>
  </si>
  <si>
    <t>UTQ788</t>
  </si>
  <si>
    <t>UTQ7882</t>
  </si>
  <si>
    <t>UTQ7883</t>
  </si>
  <si>
    <t>UTQ7884</t>
  </si>
  <si>
    <t>UTQ7886</t>
  </si>
  <si>
    <t>UTQ789</t>
  </si>
  <si>
    <t>UTQ7890</t>
  </si>
  <si>
    <t>UTQ7891</t>
  </si>
  <si>
    <t>UTQ7892</t>
  </si>
  <si>
    <t>UTQ7893</t>
  </si>
  <si>
    <t>UTQ7894</t>
  </si>
  <si>
    <t>UTQ7895</t>
  </si>
  <si>
    <t>UTQ7896</t>
  </si>
  <si>
    <t>UTQ7897</t>
  </si>
  <si>
    <t>UTQ7898</t>
  </si>
  <si>
    <t>UTQ7899</t>
  </si>
  <si>
    <t>UTQ79</t>
  </si>
  <si>
    <t>UTQ7900</t>
  </si>
  <si>
    <t>UTQ7901</t>
  </si>
  <si>
    <t>UTQ7902</t>
  </si>
  <si>
    <t>UTQ7903</t>
  </si>
  <si>
    <t>UTQ7904</t>
  </si>
  <si>
    <t>UTQ7905</t>
  </si>
  <si>
    <t>UTQ7906</t>
  </si>
  <si>
    <t>UTQ7907</t>
  </si>
  <si>
    <t>UTQ7908</t>
  </si>
  <si>
    <t>UTQ7909</t>
  </si>
  <si>
    <t>UTQ791</t>
  </si>
  <si>
    <t>UTQ7910</t>
  </si>
  <si>
    <t>UTQ7911</t>
  </si>
  <si>
    <t>UTQ7912</t>
  </si>
  <si>
    <t>UTQ7913</t>
  </si>
  <si>
    <t>UTQ7914</t>
  </si>
  <si>
    <t>UTQ7915</t>
  </si>
  <si>
    <t>UTQ7916</t>
  </si>
  <si>
    <t>UTQ7917</t>
  </si>
  <si>
    <t>UTQ7918</t>
  </si>
  <si>
    <t>UTQ7919</t>
  </si>
  <si>
    <t>UTQ7920</t>
  </si>
  <si>
    <t>UTQ7921</t>
  </si>
  <si>
    <t>UTQ7922</t>
  </si>
  <si>
    <t>UTQ7923</t>
  </si>
  <si>
    <t>UTQ7924</t>
  </si>
  <si>
    <t>UTQ7925</t>
  </si>
  <si>
    <t>UTQ7926</t>
  </si>
  <si>
    <t>UTQ7927</t>
  </si>
  <si>
    <t>UTQ7928</t>
  </si>
  <si>
    <t>UTQ7929</t>
  </si>
  <si>
    <t>UTQ793</t>
  </si>
  <si>
    <t>UTQ7930</t>
  </si>
  <si>
    <t>UTQ7931</t>
  </si>
  <si>
    <t>UTQ7932</t>
  </si>
  <si>
    <t>UTQ7933</t>
  </si>
  <si>
    <t>UTQ7934</t>
  </si>
  <si>
    <t>UTQ7935</t>
  </si>
  <si>
    <t>UTQ7936</t>
  </si>
  <si>
    <t>UTQ7937</t>
  </si>
  <si>
    <t>UTQ7938</t>
  </si>
  <si>
    <t>UTQ7939</t>
  </si>
  <si>
    <t>UTQ794</t>
  </si>
  <si>
    <t>UTQ7940</t>
  </si>
  <si>
    <t>UTQ7941</t>
  </si>
  <si>
    <t>UTQ7942</t>
  </si>
  <si>
    <t>UTQ7943</t>
  </si>
  <si>
    <t>UTQ7944</t>
  </si>
  <si>
    <t>UTQ7945</t>
  </si>
  <si>
    <t>UTQ7946</t>
  </si>
  <si>
    <t>UTQ7947</t>
  </si>
  <si>
    <t>UTQ7948</t>
  </si>
  <si>
    <t>UTQ7949</t>
  </si>
  <si>
    <t>UTQ795</t>
  </si>
  <si>
    <t>UTQ7950</t>
  </si>
  <si>
    <t>UTQ7951</t>
  </si>
  <si>
    <t>UTQ7952</t>
  </si>
  <si>
    <t>UTQ7953</t>
  </si>
  <si>
    <t>UTQ7954</t>
  </si>
  <si>
    <t>UTQ7956</t>
  </si>
  <si>
    <t>DELL 5150 P4 3.0GHZ 1GB RAM 160BHDD</t>
  </si>
  <si>
    <t>UTQ7957</t>
  </si>
  <si>
    <t>UTQ7959</t>
  </si>
  <si>
    <t>UTQ796</t>
  </si>
  <si>
    <t>UTQ7962</t>
  </si>
  <si>
    <t>UTQ7965</t>
  </si>
  <si>
    <t>UTQ7966</t>
  </si>
  <si>
    <t>UTQ7967</t>
  </si>
  <si>
    <t>UTQ7968</t>
  </si>
  <si>
    <t>UTQ7969</t>
  </si>
  <si>
    <t>MESA MADERA C/ CAJONES Y RUEDAS</t>
  </si>
  <si>
    <t>MADERA C/ CAJONES Y RUEDAS</t>
  </si>
  <si>
    <t>UTQ797</t>
  </si>
  <si>
    <t>UTQ7970</t>
  </si>
  <si>
    <t>UTQ7971</t>
  </si>
  <si>
    <t>UTQ7972</t>
  </si>
  <si>
    <t>UTQ7973</t>
  </si>
  <si>
    <t>UTQ7974</t>
  </si>
  <si>
    <t>UTQ7977</t>
  </si>
  <si>
    <t>UTQ7978</t>
  </si>
  <si>
    <t>UTQ7979</t>
  </si>
  <si>
    <t>UTQ798</t>
  </si>
  <si>
    <t>UTQ7980</t>
  </si>
  <si>
    <t>UTQ7982</t>
  </si>
  <si>
    <t>UTQ7983</t>
  </si>
  <si>
    <t>UTQ7985</t>
  </si>
  <si>
    <t>UTQ7987</t>
  </si>
  <si>
    <t>UTQ7988</t>
  </si>
  <si>
    <t>UTQ7989</t>
  </si>
  <si>
    <t>UTQ7990</t>
  </si>
  <si>
    <t>UTQ7991</t>
  </si>
  <si>
    <t>UTQ7994</t>
  </si>
  <si>
    <t>UTQ7997</t>
  </si>
  <si>
    <t>UTQ8</t>
  </si>
  <si>
    <t>MULTIFUNCIONAL HEWLETT PACKARD 3015</t>
  </si>
  <si>
    <t>HEWLETT PACKARD 3015</t>
  </si>
  <si>
    <t>UTQ8007</t>
  </si>
  <si>
    <t>UTQ8008</t>
  </si>
  <si>
    <t>UTQ8009</t>
  </si>
  <si>
    <t>UTQ8010</t>
  </si>
  <si>
    <t>UTQ8011</t>
  </si>
  <si>
    <t>UTQ8013</t>
  </si>
  <si>
    <t>UTQ8014</t>
  </si>
  <si>
    <t>UTQ8015</t>
  </si>
  <si>
    <t>UTQ8016</t>
  </si>
  <si>
    <t>UTQ8017</t>
  </si>
  <si>
    <t>UTQ8018</t>
  </si>
  <si>
    <t>UTQ8019</t>
  </si>
  <si>
    <t>UTQ8020</t>
  </si>
  <si>
    <t>UTQ8021</t>
  </si>
  <si>
    <t>UTQ8022</t>
  </si>
  <si>
    <t>UTQ8023</t>
  </si>
  <si>
    <t>UTQ8024</t>
  </si>
  <si>
    <t>UTQ8025</t>
  </si>
  <si>
    <t>UTQ8026</t>
  </si>
  <si>
    <t>UTQ8028</t>
  </si>
  <si>
    <t>UTQ8029</t>
  </si>
  <si>
    <t>UTQ8030</t>
  </si>
  <si>
    <t>UTQ8034</t>
  </si>
  <si>
    <t>UTQ8036</t>
  </si>
  <si>
    <t>UTQ8038</t>
  </si>
  <si>
    <t>UTQ8043</t>
  </si>
  <si>
    <t>UTQ8044</t>
  </si>
  <si>
    <t>UTQ8045</t>
  </si>
  <si>
    <t>UTQ8047</t>
  </si>
  <si>
    <t>UTQ8066</t>
  </si>
  <si>
    <t>UTQ807</t>
  </si>
  <si>
    <t>UTQ8075</t>
  </si>
  <si>
    <t>SOFTWARE Y LICENCIAS ANTIVIRUS MCAFEE "AVD" INCLUY. VIRUS SCAN,WINME, ETC</t>
  </si>
  <si>
    <t>ANTIVIRUS MCAFEE "AVD"</t>
  </si>
  <si>
    <t>UTQ8078</t>
  </si>
  <si>
    <t>PATCH PANEL PANDUIT 24 PTOS. CAT 5E</t>
  </si>
  <si>
    <t>PANDUIT 24 PTOS. CAT 5E</t>
  </si>
  <si>
    <t>UTQ8079</t>
  </si>
  <si>
    <t>UTQ808</t>
  </si>
  <si>
    <t>SWITCH LYNKSYS (MOD. SR224) 24 PTOS</t>
  </si>
  <si>
    <t>LYNKSYS (MOD. SR224) 24 PTOS</t>
  </si>
  <si>
    <t>UTQ8081</t>
  </si>
  <si>
    <t>HUB SIN MARCA SIN MODELO</t>
  </si>
  <si>
    <t>UTQ809</t>
  </si>
  <si>
    <t>ASPIRADORA KOBLENZ</t>
  </si>
  <si>
    <t>KOBLENZ</t>
  </si>
  <si>
    <t>UTQ8091</t>
  </si>
  <si>
    <t>UTQ8092</t>
  </si>
  <si>
    <t>UTQ8097</t>
  </si>
  <si>
    <t>UTQ81</t>
  </si>
  <si>
    <t>UTQ8108</t>
  </si>
  <si>
    <t>UTQ8111</t>
  </si>
  <si>
    <t>UTQ8113</t>
  </si>
  <si>
    <t>UTQ8114</t>
  </si>
  <si>
    <t>UTQ8115</t>
  </si>
  <si>
    <t>UTQ8122</t>
  </si>
  <si>
    <t>UTQ8128</t>
  </si>
  <si>
    <t>UTQ8129</t>
  </si>
  <si>
    <t>UTQ8130</t>
  </si>
  <si>
    <t>UNIVERSAL METALICO</t>
  </si>
  <si>
    <t>UTQ8131</t>
  </si>
  <si>
    <t>UTQ8136</t>
  </si>
  <si>
    <t>UTQ8140</t>
  </si>
  <si>
    <t>UTQ8141</t>
  </si>
  <si>
    <t>UTQ8142</t>
  </si>
  <si>
    <t>UTQ8143</t>
  </si>
  <si>
    <t>UTQ8144</t>
  </si>
  <si>
    <t>UTQ8145</t>
  </si>
  <si>
    <t>UTQ8146</t>
  </si>
  <si>
    <t>UTQ8147</t>
  </si>
  <si>
    <t>UTQ8148</t>
  </si>
  <si>
    <t>UTQ815</t>
  </si>
  <si>
    <t>UTQ8150</t>
  </si>
  <si>
    <t>UTQ8151</t>
  </si>
  <si>
    <t>IDENTIFICADOR DE CABLES Y GENERADOR DE TONOS</t>
  </si>
  <si>
    <t>IDENTIFICADOR DE CABLES Y G</t>
  </si>
  <si>
    <t>UTQ8152</t>
  </si>
  <si>
    <t>UTQ8153</t>
  </si>
  <si>
    <t>UTQ8154</t>
  </si>
  <si>
    <t>UTQ8156</t>
  </si>
  <si>
    <t>MESA PARA MOTOR CON RUEDAS</t>
  </si>
  <si>
    <t>PARA MOTOR CON RUEDAS</t>
  </si>
  <si>
    <t>UTQ8157</t>
  </si>
  <si>
    <t>MICROSCOPIO X100</t>
  </si>
  <si>
    <t>UTQ8158</t>
  </si>
  <si>
    <t>UTQ8159</t>
  </si>
  <si>
    <t>PINZA CRIMPALL</t>
  </si>
  <si>
    <t>UTQ816</t>
  </si>
  <si>
    <t>UTQ8160</t>
  </si>
  <si>
    <t>UTQ8161</t>
  </si>
  <si>
    <t>RUTEADOR CISCO 804</t>
  </si>
  <si>
    <t>UTQ8162</t>
  </si>
  <si>
    <t>SWITCH CATALYST WS-1924-EN</t>
  </si>
  <si>
    <t>UTQ8163</t>
  </si>
  <si>
    <t>UTQ8164</t>
  </si>
  <si>
    <t>UTQ8165</t>
  </si>
  <si>
    <t>SWITCH CATALYST WS-1912-EN</t>
  </si>
  <si>
    <t>UTQ8166</t>
  </si>
  <si>
    <t>UTQ8169</t>
  </si>
  <si>
    <t>UTQ817</t>
  </si>
  <si>
    <t>UTQ8171</t>
  </si>
  <si>
    <t>UTQ8172</t>
  </si>
  <si>
    <t>SWITCH 3 COM 16 PTOS</t>
  </si>
  <si>
    <t>3 COM 16 PTOS</t>
  </si>
  <si>
    <t>UTQ8173</t>
  </si>
  <si>
    <t>UTQ8174</t>
  </si>
  <si>
    <t>UTQ8175</t>
  </si>
  <si>
    <t>UTQ818</t>
  </si>
  <si>
    <t>UTQ819</t>
  </si>
  <si>
    <t>UTQ8198</t>
  </si>
  <si>
    <t>UTQ8199</t>
  </si>
  <si>
    <t>UTQ820</t>
  </si>
  <si>
    <t>UTQ821</t>
  </si>
  <si>
    <t>UTQ8214</t>
  </si>
  <si>
    <t>UTQ8215</t>
  </si>
  <si>
    <t>UTQ8216</t>
  </si>
  <si>
    <t>UTQ8217</t>
  </si>
  <si>
    <t>UTQ8218</t>
  </si>
  <si>
    <t>UTQ8219</t>
  </si>
  <si>
    <t>UTQ822</t>
  </si>
  <si>
    <t>UTQ8220</t>
  </si>
  <si>
    <t>UTQ8221</t>
  </si>
  <si>
    <t>UTQ8222</t>
  </si>
  <si>
    <t>UTQ8223</t>
  </si>
  <si>
    <t>UTQ8224</t>
  </si>
  <si>
    <t>UTQ8225</t>
  </si>
  <si>
    <t>UTQ8226</t>
  </si>
  <si>
    <t>UTQ8227</t>
  </si>
  <si>
    <t>UTQ8228</t>
  </si>
  <si>
    <t>UTQ8229</t>
  </si>
  <si>
    <t>UTQ823</t>
  </si>
  <si>
    <t>UTQ8230</t>
  </si>
  <si>
    <t>UTQ8231</t>
  </si>
  <si>
    <t>UTQ8232</t>
  </si>
  <si>
    <t>UTQ8233</t>
  </si>
  <si>
    <t>UTQ8234</t>
  </si>
  <si>
    <t>UTQ8235</t>
  </si>
  <si>
    <t>UTQ8236</t>
  </si>
  <si>
    <t>UTQ8237</t>
  </si>
  <si>
    <t>UTQ8238</t>
  </si>
  <si>
    <t>UTQ8239</t>
  </si>
  <si>
    <t>UTQ824</t>
  </si>
  <si>
    <t>UTQ8240</t>
  </si>
  <si>
    <t>UTQ8241</t>
  </si>
  <si>
    <t>UTQ8242</t>
  </si>
  <si>
    <t>UTQ8243</t>
  </si>
  <si>
    <t>UTQ8244</t>
  </si>
  <si>
    <t>MOTOR TRIFASICO HTAL. C/PATAS 60 HZ 220/440 V NEMBA B</t>
  </si>
  <si>
    <t>MOTOR TRIFASICO HTAL. C/PATAS 60 HZ</t>
  </si>
  <si>
    <t>UTQ8245</t>
  </si>
  <si>
    <t>UTQ8246</t>
  </si>
  <si>
    <t>UTQ8247</t>
  </si>
  <si>
    <t>MESA DE VACIO</t>
  </si>
  <si>
    <t>UTQ8248</t>
  </si>
  <si>
    <t>TINA DE REVELADO</t>
  </si>
  <si>
    <t>UTQ8249</t>
  </si>
  <si>
    <t>UTQ825</t>
  </si>
  <si>
    <t>UTQ8250</t>
  </si>
  <si>
    <t>UTQ8251</t>
  </si>
  <si>
    <t>UTQ8252</t>
  </si>
  <si>
    <t>UTQ8253</t>
  </si>
  <si>
    <t>UTQ8254</t>
  </si>
  <si>
    <t>UTQ8255</t>
  </si>
  <si>
    <t>UTQ8256</t>
  </si>
  <si>
    <t>UTQ8257</t>
  </si>
  <si>
    <t>UTQ8258</t>
  </si>
  <si>
    <t>UTQ8259</t>
  </si>
  <si>
    <t>UTQ826</t>
  </si>
  <si>
    <t>UTQ8260</t>
  </si>
  <si>
    <t>UTQ8261</t>
  </si>
  <si>
    <t>UTQ8262</t>
  </si>
  <si>
    <t>UTQ8265</t>
  </si>
  <si>
    <t>UTQ8266</t>
  </si>
  <si>
    <t>UTQ8267</t>
  </si>
  <si>
    <t>UTQ8268</t>
  </si>
  <si>
    <t>UTQ8269</t>
  </si>
  <si>
    <t>UTQ827</t>
  </si>
  <si>
    <t>UTQ8270</t>
  </si>
  <si>
    <t>UTQ8271</t>
  </si>
  <si>
    <t>UTQ8272</t>
  </si>
  <si>
    <t>UTQ8273</t>
  </si>
  <si>
    <t>UTQ8274</t>
  </si>
  <si>
    <t>UTQ8275</t>
  </si>
  <si>
    <t>UTQ8276</t>
  </si>
  <si>
    <t>UTQ8277</t>
  </si>
  <si>
    <t>UTQ8278</t>
  </si>
  <si>
    <t>UTQ8279</t>
  </si>
  <si>
    <t>UTQ828</t>
  </si>
  <si>
    <t>UTQ8280</t>
  </si>
  <si>
    <t>UTQ8281</t>
  </si>
  <si>
    <t>UTQ8284</t>
  </si>
  <si>
    <t>SENSOR OPTICO A.B.</t>
  </si>
  <si>
    <t>OPTICO A.B.</t>
  </si>
  <si>
    <t>UTQ8285</t>
  </si>
  <si>
    <t>UTQ8286</t>
  </si>
  <si>
    <t>UTQ8287</t>
  </si>
  <si>
    <t>UTQ829</t>
  </si>
  <si>
    <t>UTQ8292</t>
  </si>
  <si>
    <t>UTQ8298</t>
  </si>
  <si>
    <t>UTQ83</t>
  </si>
  <si>
    <t>FLOPY EXTERNO</t>
  </si>
  <si>
    <t>1.44 MB EXTERNO USB SONY (MEMORIA</t>
  </si>
  <si>
    <t>UTQ8303</t>
  </si>
  <si>
    <t>UTQ8306</t>
  </si>
  <si>
    <t>UTQ8310</t>
  </si>
  <si>
    <t>UTQ8315</t>
  </si>
  <si>
    <t>UTQ8317</t>
  </si>
  <si>
    <t>UTQ832</t>
  </si>
  <si>
    <t>UTQ8322</t>
  </si>
  <si>
    <t>UTQ8327</t>
  </si>
  <si>
    <t>UTQ8328</t>
  </si>
  <si>
    <t>UTQ8329</t>
  </si>
  <si>
    <t>UTQ833</t>
  </si>
  <si>
    <t>UTQ8330</t>
  </si>
  <si>
    <t>UTQ8331</t>
  </si>
  <si>
    <t>UTQ8332</t>
  </si>
  <si>
    <t>UTQ8333</t>
  </si>
  <si>
    <t>UTQ8334</t>
  </si>
  <si>
    <t>UTQ8335</t>
  </si>
  <si>
    <t>UTQ8336</t>
  </si>
  <si>
    <t>UTQ8339</t>
  </si>
  <si>
    <t>UTQ8341</t>
  </si>
  <si>
    <t>UTQ8344</t>
  </si>
  <si>
    <t>UTQ8345</t>
  </si>
  <si>
    <t>UTQ8346</t>
  </si>
  <si>
    <t>UTQ8348</t>
  </si>
  <si>
    <t>UTQ8349</t>
  </si>
  <si>
    <t>UTQ835</t>
  </si>
  <si>
    <t>UTQ8351</t>
  </si>
  <si>
    <t>UTQ8352</t>
  </si>
  <si>
    <t>UTQ8353</t>
  </si>
  <si>
    <t>UTQ8354</t>
  </si>
  <si>
    <t>UTQ8356</t>
  </si>
  <si>
    <t>UTQ8357</t>
  </si>
  <si>
    <t>UTQ8358</t>
  </si>
  <si>
    <t>UTQ8359</t>
  </si>
  <si>
    <t>UTQ8360</t>
  </si>
  <si>
    <t>UTQ8361</t>
  </si>
  <si>
    <t>UTQ8362</t>
  </si>
  <si>
    <t>UTQ8366</t>
  </si>
  <si>
    <t>UTQ8369</t>
  </si>
  <si>
    <t>UTQ8370</t>
  </si>
  <si>
    <t>UTQ8372</t>
  </si>
  <si>
    <t>UTQ8373</t>
  </si>
  <si>
    <t>UTQ8374</t>
  </si>
  <si>
    <t>UTQ8376</t>
  </si>
  <si>
    <t>UTQ8377</t>
  </si>
  <si>
    <t>UTQ8378</t>
  </si>
  <si>
    <t>UTQ8379</t>
  </si>
  <si>
    <t>UTQ838</t>
  </si>
  <si>
    <t>UTQ8381</t>
  </si>
  <si>
    <t>UTQ8382</t>
  </si>
  <si>
    <t>UTQ8384</t>
  </si>
  <si>
    <t>UTQ8386</t>
  </si>
  <si>
    <t>UTQ8387</t>
  </si>
  <si>
    <t>UTQ8388</t>
  </si>
  <si>
    <t>UTQ8389</t>
  </si>
  <si>
    <t>UTQ8390</t>
  </si>
  <si>
    <t>UTQ8391</t>
  </si>
  <si>
    <t>UTQ8392</t>
  </si>
  <si>
    <t>UTQ8393</t>
  </si>
  <si>
    <t>UTQ8394</t>
  </si>
  <si>
    <t>UTQ8395</t>
  </si>
  <si>
    <t>UTQ8396</t>
  </si>
  <si>
    <t>UTQ8397</t>
  </si>
  <si>
    <t>UTQ8398</t>
  </si>
  <si>
    <t>UTQ8399</t>
  </si>
  <si>
    <t>UTQ84</t>
  </si>
  <si>
    <t>UTQ8400</t>
  </si>
  <si>
    <t>UTQ8401</t>
  </si>
  <si>
    <t>UTQ8402</t>
  </si>
  <si>
    <t>UTQ8403</t>
  </si>
  <si>
    <t>UTQ8404</t>
  </si>
  <si>
    <t>UTQ8405</t>
  </si>
  <si>
    <t>UTQ8406</t>
  </si>
  <si>
    <t>UTQ8407</t>
  </si>
  <si>
    <t>UTQ8408</t>
  </si>
  <si>
    <t>UTQ8409</t>
  </si>
  <si>
    <t>UTQ8410</t>
  </si>
  <si>
    <t>UTQ8412</t>
  </si>
  <si>
    <t>UTQ842</t>
  </si>
  <si>
    <t>UTQ8420</t>
  </si>
  <si>
    <t>CAÑON VISION LCD/1600L/SVGA/2.5 KG</t>
  </si>
  <si>
    <t>VISION LCD/1600L/SVGA/2.5 KG</t>
  </si>
  <si>
    <t>UTQ8421</t>
  </si>
  <si>
    <t>RACK HELLERMANTYTON 19" X 7FT.</t>
  </si>
  <si>
    <t>HELLERMANTYTON 19" X 7FT.</t>
  </si>
  <si>
    <t>UTQ8422</t>
  </si>
  <si>
    <t>UTQ8423</t>
  </si>
  <si>
    <t>CONMUTADOR NORTEL NETWORKS DIGITAL</t>
  </si>
  <si>
    <t>NORTEL NETWORKS DIGITAL</t>
  </si>
  <si>
    <t>UTQ8424</t>
  </si>
  <si>
    <t>UTQ8426</t>
  </si>
  <si>
    <t>ESTANTERIA SERVERCENTER 72" WIDTH RF503A</t>
  </si>
  <si>
    <t>SERVERCENTER 72" WIDTH RF503A</t>
  </si>
  <si>
    <t>UTQ8427</t>
  </si>
  <si>
    <t>MESA ESPECIAL PARA INFORMATICA CUBIERTA AZUL</t>
  </si>
  <si>
    <t>ESPECIAL PARA INFORMATICA</t>
  </si>
  <si>
    <t>UTQ8428</t>
  </si>
  <si>
    <t>UTQ8429</t>
  </si>
  <si>
    <t>UTQ843</t>
  </si>
  <si>
    <t>UTQ8430</t>
  </si>
  <si>
    <t>UTQ8431</t>
  </si>
  <si>
    <t>UTQ8432</t>
  </si>
  <si>
    <t>UTQ8433</t>
  </si>
  <si>
    <t>UTQ8434</t>
  </si>
  <si>
    <t>UTQ844</t>
  </si>
  <si>
    <t>IMPRESORA EPSON LQ 1070+</t>
  </si>
  <si>
    <t>EPSON LQ 1070+</t>
  </si>
  <si>
    <t>UTQ8449</t>
  </si>
  <si>
    <t>UTQ8455</t>
  </si>
  <si>
    <t>UTQ8456</t>
  </si>
  <si>
    <t>MESA TRAPEZOIDAL 1.00X2.00X.80MTS ESTRUC.METALICA</t>
  </si>
  <si>
    <t>TRAPEZOIDAL 1.00X2.00X.80MTS</t>
  </si>
  <si>
    <t>UTQ8457</t>
  </si>
  <si>
    <t>TRAPEZOIDAL 1.00X2.00X.80</t>
  </si>
  <si>
    <t>UTQ8458</t>
  </si>
  <si>
    <t>UTQ8459</t>
  </si>
  <si>
    <t>UTQ846</t>
  </si>
  <si>
    <t>UTQ8460</t>
  </si>
  <si>
    <t>UTQ8461</t>
  </si>
  <si>
    <t>MESA TRIANGULAR 1.00X.80X.80MTS ESTRUC.METALICA</t>
  </si>
  <si>
    <t>TRIANGULAR 1.00X.80X.80MTS</t>
  </si>
  <si>
    <t>UTQ8462</t>
  </si>
  <si>
    <t>UTQ8463</t>
  </si>
  <si>
    <t>UTQ8472</t>
  </si>
  <si>
    <t>COMPRESOR EVANS 1HP MOD. E055ME100</t>
  </si>
  <si>
    <t>COMPRESOR EVANS 1HP MOD. E</t>
  </si>
  <si>
    <t>UTQ8477</t>
  </si>
  <si>
    <t>UTQ8478</t>
  </si>
  <si>
    <t>UTQ8482</t>
  </si>
  <si>
    <t>UTQ8484</t>
  </si>
  <si>
    <t>UTQ8486</t>
  </si>
  <si>
    <t>UTQ8489</t>
  </si>
  <si>
    <t>UTQ8490</t>
  </si>
  <si>
    <t>SOFTWARE Y LICENCIAS INTERNET P/LAN/WAN UTILIZA DATOS DEL ADVISOR P/PRODUCIR</t>
  </si>
  <si>
    <t>INTERNET P/LAN/WAN</t>
  </si>
  <si>
    <t>UTQ8491</t>
  </si>
  <si>
    <t>PONCHADORA DE CABLE SIN MODELO</t>
  </si>
  <si>
    <t>UTQ8492</t>
  </si>
  <si>
    <t>RUTEADOR CISCO 1721-VPN/K9</t>
  </si>
  <si>
    <t>UTQ8493</t>
  </si>
  <si>
    <t>UTQ8494</t>
  </si>
  <si>
    <t>OSCILOSCOPIO TEKTRONIX TDS - 220</t>
  </si>
  <si>
    <t>UTQ8495</t>
  </si>
  <si>
    <t>UTQ8496</t>
  </si>
  <si>
    <t>UTQ8498</t>
  </si>
  <si>
    <t>UTQ8499</t>
  </si>
  <si>
    <t>UTQ85</t>
  </si>
  <si>
    <t>UTQ8500</t>
  </si>
  <si>
    <t>UTQ8502</t>
  </si>
  <si>
    <t>UTQ8503</t>
  </si>
  <si>
    <t>UTQ8504</t>
  </si>
  <si>
    <t>UTQ8505</t>
  </si>
  <si>
    <t>UTQ8506</t>
  </si>
  <si>
    <t>LAP TOP HEWLETT PACKARD 6715 1.8GHZ, 120GB, 1GB, DVD+RW</t>
  </si>
  <si>
    <t>HP 6715 1.8GHZ, 120GB, 1GB, DVD+RW</t>
  </si>
  <si>
    <t>UTQ8507</t>
  </si>
  <si>
    <t>UTQ8508</t>
  </si>
  <si>
    <t>UTQ8509</t>
  </si>
  <si>
    <t>UTQ8510</t>
  </si>
  <si>
    <t>UTQ8512</t>
  </si>
  <si>
    <t>RUTEADOR CISCO 2621</t>
  </si>
  <si>
    <t>UTQ8513</t>
  </si>
  <si>
    <t>UTQ8514</t>
  </si>
  <si>
    <t>UTQ8515</t>
  </si>
  <si>
    <t>UTQ8516</t>
  </si>
  <si>
    <t>UTQ8517</t>
  </si>
  <si>
    <t>UTQ8518</t>
  </si>
  <si>
    <t>UTQ8519</t>
  </si>
  <si>
    <t>SWITCH CATALYST WS-2950-24</t>
  </si>
  <si>
    <t>UTQ8521</t>
  </si>
  <si>
    <t>UTQ8523</t>
  </si>
  <si>
    <t>UTQ8530</t>
  </si>
  <si>
    <t>ROUTER CISCO 2801</t>
  </si>
  <si>
    <t>CISCO 2801</t>
  </si>
  <si>
    <t>UTQ8531</t>
  </si>
  <si>
    <t>UTQ8532</t>
  </si>
  <si>
    <t>UTQ8533</t>
  </si>
  <si>
    <t>UTQ8534</t>
  </si>
  <si>
    <t>UTQ8535</t>
  </si>
  <si>
    <t>UTQ8536</t>
  </si>
  <si>
    <t>SWTICH CATALYST 2960</t>
  </si>
  <si>
    <t>UTQ8537</t>
  </si>
  <si>
    <t>UTQ8538</t>
  </si>
  <si>
    <t>UTQ8545</t>
  </si>
  <si>
    <t>UTQ8547</t>
  </si>
  <si>
    <t>UTQ855</t>
  </si>
  <si>
    <t>UTQ8555</t>
  </si>
  <si>
    <t>UTQ8556</t>
  </si>
  <si>
    <t>CAJA P/LLAVES METALICA SIN MODELO</t>
  </si>
  <si>
    <t>UTQ8558</t>
  </si>
  <si>
    <t>UTQ8560</t>
  </si>
  <si>
    <t>GABINETE HDD/CD IDE-USB (CAJA P/CONEXION DE QUEMADOR</t>
  </si>
  <si>
    <t>GABINETE HDD/CD IDE-USB</t>
  </si>
  <si>
    <t>UTQ858</t>
  </si>
  <si>
    <t>UTQ859</t>
  </si>
  <si>
    <t>UTQ86</t>
  </si>
  <si>
    <t>UTQ8605</t>
  </si>
  <si>
    <t>UTQ8606</t>
  </si>
  <si>
    <t>UTQ8607</t>
  </si>
  <si>
    <t>UTQ8610</t>
  </si>
  <si>
    <t>UTQ8618</t>
  </si>
  <si>
    <t>UTQ8619</t>
  </si>
  <si>
    <t>UTQ862</t>
  </si>
  <si>
    <t>UTQ8620</t>
  </si>
  <si>
    <t>UTQ8621</t>
  </si>
  <si>
    <t>UTQ8622</t>
  </si>
  <si>
    <t>UTQ8624</t>
  </si>
  <si>
    <t>UTQ8629</t>
  </si>
  <si>
    <t>UTQ8630</t>
  </si>
  <si>
    <t>UTQ8635</t>
  </si>
  <si>
    <t>UTQ8638</t>
  </si>
  <si>
    <t>CONVERTIDOR DE LINEA NORTEL ATA 2</t>
  </si>
  <si>
    <t>NORTEL ATA 2</t>
  </si>
  <si>
    <t>UTQ8641</t>
  </si>
  <si>
    <t>UTQ8643</t>
  </si>
  <si>
    <t>UTQ8644</t>
  </si>
  <si>
    <t>UTQ8645</t>
  </si>
  <si>
    <t>UTQ8651</t>
  </si>
  <si>
    <t>UTQ8653</t>
  </si>
  <si>
    <t>UTQ8654</t>
  </si>
  <si>
    <t>UTQ8655</t>
  </si>
  <si>
    <t>UTQ8657</t>
  </si>
  <si>
    <t>UTQ8659</t>
  </si>
  <si>
    <t>UTQ8665</t>
  </si>
  <si>
    <t>UTQ8667</t>
  </si>
  <si>
    <t>UTQ8678</t>
  </si>
  <si>
    <t>CONSOLA DE EXTENSION MERIDIAM CHICO</t>
  </si>
  <si>
    <t>MERIDIAM CHICO</t>
  </si>
  <si>
    <t>UTQ8684</t>
  </si>
  <si>
    <t>UTQ8685</t>
  </si>
  <si>
    <t>UTQ8686</t>
  </si>
  <si>
    <t>QUEMADOR</t>
  </si>
  <si>
    <t>SES184 (DVD-R/RW)</t>
  </si>
  <si>
    <t>UTQ8688</t>
  </si>
  <si>
    <t>RACK 5 PIES</t>
  </si>
  <si>
    <t>5 PIES</t>
  </si>
  <si>
    <t>UTQ8689</t>
  </si>
  <si>
    <t>UTQ8690</t>
  </si>
  <si>
    <t>UTQ8691</t>
  </si>
  <si>
    <t>UTQ8692</t>
  </si>
  <si>
    <t>BATERIA PARA NO BREAK APC SU48XLBP</t>
  </si>
  <si>
    <t>APC SU48XLBP</t>
  </si>
  <si>
    <t>UTQ87</t>
  </si>
  <si>
    <t>BIPER MOTOROLA SIN MODELO</t>
  </si>
  <si>
    <t>UTQ8718</t>
  </si>
  <si>
    <t>RACK RACK 7'</t>
  </si>
  <si>
    <t>RACK 7'</t>
  </si>
  <si>
    <t>UTQ8736</t>
  </si>
  <si>
    <t>UTQ8741</t>
  </si>
  <si>
    <t>UTQ875</t>
  </si>
  <si>
    <t>UTQ8755</t>
  </si>
  <si>
    <t>UTQ8756</t>
  </si>
  <si>
    <t>UTQ8757</t>
  </si>
  <si>
    <t>MULTICONTACTO HELLERMANTYTON BARRA P/RACK 10 CONTACTOS</t>
  </si>
  <si>
    <t>HELLERMANTYTON BARRA P/RACK</t>
  </si>
  <si>
    <t>UTQ8758</t>
  </si>
  <si>
    <t>UTQ876</t>
  </si>
  <si>
    <t>UTQ8760</t>
  </si>
  <si>
    <t>UTQ8770</t>
  </si>
  <si>
    <t>UTQ8771</t>
  </si>
  <si>
    <t>AIRE ACONDICIONADO BRYONT SIN MODELO</t>
  </si>
  <si>
    <t>BRYONT SIN MODELO</t>
  </si>
  <si>
    <t>UTQ8781</t>
  </si>
  <si>
    <t>UTQ8784</t>
  </si>
  <si>
    <t>UTQ8787</t>
  </si>
  <si>
    <t>UTQ879</t>
  </si>
  <si>
    <t>UTQ88</t>
  </si>
  <si>
    <t>BIPER SKITEL SIN MODELO</t>
  </si>
  <si>
    <t>SKITEL SIN MODELO</t>
  </si>
  <si>
    <t>UTQ880</t>
  </si>
  <si>
    <t>UTQ8809</t>
  </si>
  <si>
    <t>UTQ8810</t>
  </si>
  <si>
    <t>UTQ8811</t>
  </si>
  <si>
    <t>UTQ8812</t>
  </si>
  <si>
    <t>UTQ8813</t>
  </si>
  <si>
    <t>UTQ8814</t>
  </si>
  <si>
    <t>UTQ8816</t>
  </si>
  <si>
    <t>UTQ8817</t>
  </si>
  <si>
    <t>UTQ8818</t>
  </si>
  <si>
    <t>UTQ8822</t>
  </si>
  <si>
    <t>UTQ8823</t>
  </si>
  <si>
    <t>UTQ8825</t>
  </si>
  <si>
    <t>UTQ883</t>
  </si>
  <si>
    <t>UTQ8833</t>
  </si>
  <si>
    <t>UTQ8839</t>
  </si>
  <si>
    <t>UTQ8840</t>
  </si>
  <si>
    <t>UTQ8841</t>
  </si>
  <si>
    <t>UTQ8847</t>
  </si>
  <si>
    <t>UTQ8848</t>
  </si>
  <si>
    <t>UTQ8849</t>
  </si>
  <si>
    <t>UTQ8850</t>
  </si>
  <si>
    <t>UTQ8851</t>
  </si>
  <si>
    <t>UTQ8852</t>
  </si>
  <si>
    <t>UTQ8853</t>
  </si>
  <si>
    <t>UTQ8854</t>
  </si>
  <si>
    <t>UTQ8855</t>
  </si>
  <si>
    <t>UTQ8856</t>
  </si>
  <si>
    <t>UTQ8857</t>
  </si>
  <si>
    <t>UTQ8858</t>
  </si>
  <si>
    <t>UTQ8859</t>
  </si>
  <si>
    <t>UTQ8862</t>
  </si>
  <si>
    <t>UTQ8863</t>
  </si>
  <si>
    <t>UTQ8865</t>
  </si>
  <si>
    <t>UTQ8866</t>
  </si>
  <si>
    <t>UTQ8867</t>
  </si>
  <si>
    <t>UTQ8868</t>
  </si>
  <si>
    <t>UTQ8869</t>
  </si>
  <si>
    <t>UTQ887</t>
  </si>
  <si>
    <t>UTQ8870</t>
  </si>
  <si>
    <t>REGULADOR ALPHARD-21 10272 R</t>
  </si>
  <si>
    <t>ALPHARD-21 10272 R</t>
  </si>
  <si>
    <t>UTQ8871</t>
  </si>
  <si>
    <t>UTQ8872</t>
  </si>
  <si>
    <t>UTQ8876</t>
  </si>
  <si>
    <t>UTQ8877</t>
  </si>
  <si>
    <t>THINKCENTRE M52 PENTIUM D820 2.8GHZ80GB</t>
  </si>
  <si>
    <t>UTQ8878</t>
  </si>
  <si>
    <t>UTQ888</t>
  </si>
  <si>
    <t>UTQ8880</t>
  </si>
  <si>
    <t>UTQ8881</t>
  </si>
  <si>
    <t>UTQ8882</t>
  </si>
  <si>
    <t>UTQ8883</t>
  </si>
  <si>
    <t>UTQ8885</t>
  </si>
  <si>
    <t>THINKCENTRE M52 PENTIUM D820</t>
  </si>
  <si>
    <t>UTQ889</t>
  </si>
  <si>
    <t>UTQ89</t>
  </si>
  <si>
    <t>UTQ890</t>
  </si>
  <si>
    <t>UTQ891</t>
  </si>
  <si>
    <t>UTQ892</t>
  </si>
  <si>
    <t>UTQ8920</t>
  </si>
  <si>
    <t>UTQ8921</t>
  </si>
  <si>
    <t>UTQ8922</t>
  </si>
  <si>
    <t>UTQ8926</t>
  </si>
  <si>
    <t>UTQ8927</t>
  </si>
  <si>
    <t>UTQ893</t>
  </si>
  <si>
    <t>UTQ8932</t>
  </si>
  <si>
    <t>UTQ8933</t>
  </si>
  <si>
    <t>UTQ8934</t>
  </si>
  <si>
    <t>UTQ8935</t>
  </si>
  <si>
    <t>UTQ8936</t>
  </si>
  <si>
    <t>UTQ8937</t>
  </si>
  <si>
    <t>UTQ8938</t>
  </si>
  <si>
    <t>UTQ8939</t>
  </si>
  <si>
    <t>UTQ894</t>
  </si>
  <si>
    <t>UTQ895</t>
  </si>
  <si>
    <t>UTQ8951</t>
  </si>
  <si>
    <t>UTQ8952</t>
  </si>
  <si>
    <t>UTQ8953</t>
  </si>
  <si>
    <t>UTQ8954</t>
  </si>
  <si>
    <t>UTQ8955</t>
  </si>
  <si>
    <t>SOFTWARE Y LICENCIAS WIN FST 4, 1,57</t>
  </si>
  <si>
    <t>WIN FST 4, 1,57</t>
  </si>
  <si>
    <t>UTQ8956</t>
  </si>
  <si>
    <t>UTQ8957</t>
  </si>
  <si>
    <t>UTQ8958</t>
  </si>
  <si>
    <t>UTQ8959</t>
  </si>
  <si>
    <t>UTQ896</t>
  </si>
  <si>
    <t>UTQ8960</t>
  </si>
  <si>
    <t>UTQ8961</t>
  </si>
  <si>
    <t>UTQ8962</t>
  </si>
  <si>
    <t>UTQ8963</t>
  </si>
  <si>
    <t>UTQ8964</t>
  </si>
  <si>
    <t>UTQ8965</t>
  </si>
  <si>
    <t>UTQ8966</t>
  </si>
  <si>
    <t>UTQ8967</t>
  </si>
  <si>
    <t>UTQ8968</t>
  </si>
  <si>
    <t>UTQ8969</t>
  </si>
  <si>
    <t>V 55</t>
  </si>
  <si>
    <t>UTQ897</t>
  </si>
  <si>
    <t>UTQ8970</t>
  </si>
  <si>
    <t>UTQ8972</t>
  </si>
  <si>
    <t>UTQ8973</t>
  </si>
  <si>
    <t>UTQ8974</t>
  </si>
  <si>
    <t>UTQ8975</t>
  </si>
  <si>
    <t>UTQ8976</t>
  </si>
  <si>
    <t>UTQ8977</t>
  </si>
  <si>
    <t>UTQ8978</t>
  </si>
  <si>
    <t>UTQ898</t>
  </si>
  <si>
    <t>UTQ8980</t>
  </si>
  <si>
    <t>UTQ8981</t>
  </si>
  <si>
    <t>UTQ8982</t>
  </si>
  <si>
    <t>UTQ8983</t>
  </si>
  <si>
    <t>UTQ8984</t>
  </si>
  <si>
    <t>UTQ8985</t>
  </si>
  <si>
    <t>UTQ8986</t>
  </si>
  <si>
    <t>UTQ8987</t>
  </si>
  <si>
    <t>UTQ8989</t>
  </si>
  <si>
    <t>UTQ899</t>
  </si>
  <si>
    <t>UTQ8990</t>
  </si>
  <si>
    <t>UTQ8995</t>
  </si>
  <si>
    <t>UTQ8996</t>
  </si>
  <si>
    <t>UTQ8998</t>
  </si>
  <si>
    <t>UTQ9</t>
  </si>
  <si>
    <t>UTQ90</t>
  </si>
  <si>
    <t>UTQ900</t>
  </si>
  <si>
    <t>UTQ9001</t>
  </si>
  <si>
    <t>UTQ9002</t>
  </si>
  <si>
    <t>UTQ9003</t>
  </si>
  <si>
    <t>UTQ9007</t>
  </si>
  <si>
    <t>UTQ9008</t>
  </si>
  <si>
    <t>UTQ9009</t>
  </si>
  <si>
    <t>UTQ901</t>
  </si>
  <si>
    <t>UTQ9011</t>
  </si>
  <si>
    <t>NOTE BOOK DELL 1.66 GHZ/MEM 512MB/24X CDRW/DVD LATITUDE D620/INTEL</t>
  </si>
  <si>
    <t>DELL 1.66 GHZ/MEM 512MB/24X CDRW/DVD</t>
  </si>
  <si>
    <t>UTQ9012</t>
  </si>
  <si>
    <t>UTQ9013</t>
  </si>
  <si>
    <t>UTQ9014</t>
  </si>
  <si>
    <t>GABINETE ATLACOM 4' METALICO CON PUERTA Y ACRILICO</t>
  </si>
  <si>
    <t>ATLACOM 4' METALICO</t>
  </si>
  <si>
    <t>UTQ9015</t>
  </si>
  <si>
    <t>DIE SET FTM50</t>
  </si>
  <si>
    <t>UTQ9016</t>
  </si>
  <si>
    <t>UTQ902</t>
  </si>
  <si>
    <t>UTQ9021</t>
  </si>
  <si>
    <t>CPU COMPAQ DESKPRO WORKSTATION</t>
  </si>
  <si>
    <t>COMPAQ DESKPRO WORKSTATION</t>
  </si>
  <si>
    <t>UTQ903</t>
  </si>
  <si>
    <t>UTQ9030</t>
  </si>
  <si>
    <t>UTQ9035</t>
  </si>
  <si>
    <t>UTQ9036</t>
  </si>
  <si>
    <t>UTQ9037</t>
  </si>
  <si>
    <t>UTQ9039</t>
  </si>
  <si>
    <t>UTQ904</t>
  </si>
  <si>
    <t>UTQ9040</t>
  </si>
  <si>
    <t>UTQ9043</t>
  </si>
  <si>
    <t>UTQ9045</t>
  </si>
  <si>
    <t>UTQ9053</t>
  </si>
  <si>
    <t>UTQ9055</t>
  </si>
  <si>
    <t>UTQ9057</t>
  </si>
  <si>
    <t>SWITCH 3COM SUPERSTACK 3 3300</t>
  </si>
  <si>
    <t>3COM SUPERSTACK 3 3300</t>
  </si>
  <si>
    <t>UTQ9058</t>
  </si>
  <si>
    <t>SWITCH CATALYST 4500 MOD. C4507R</t>
  </si>
  <si>
    <t>CATALYST 4500 MOD. C4507R</t>
  </si>
  <si>
    <t>UTQ9059</t>
  </si>
  <si>
    <t>FIRE WALL FORTINET FORTIGATE 1000</t>
  </si>
  <si>
    <t>FORTINET FORTIGATE 1000</t>
  </si>
  <si>
    <t>UTQ906</t>
  </si>
  <si>
    <t>UTQ9060</t>
  </si>
  <si>
    <t>UTQ9062</t>
  </si>
  <si>
    <t>SERVIDOR DELL POWER EDGE 4600</t>
  </si>
  <si>
    <t>DELL POWER EDGE 4600</t>
  </si>
  <si>
    <t>UTQ9064</t>
  </si>
  <si>
    <t>UTQ9065</t>
  </si>
  <si>
    <t>UTQ9068</t>
  </si>
  <si>
    <t>UTQ9069</t>
  </si>
  <si>
    <t>UTQ907</t>
  </si>
  <si>
    <t>UTQ9070</t>
  </si>
  <si>
    <t>UTQ9071</t>
  </si>
  <si>
    <t>UTQ9072</t>
  </si>
  <si>
    <t>UTQ9073</t>
  </si>
  <si>
    <t>UTQ9074</t>
  </si>
  <si>
    <t>UTQ9075</t>
  </si>
  <si>
    <t>UTQ9076</t>
  </si>
  <si>
    <t>MONITOR DELL 19" LCD SIN MODELO</t>
  </si>
  <si>
    <t>DELL 19" LCD SIN MODELO</t>
  </si>
  <si>
    <t>UTQ9078</t>
  </si>
  <si>
    <t>UTQ908</t>
  </si>
  <si>
    <t>UTQ9081</t>
  </si>
  <si>
    <t>UTQ9082</t>
  </si>
  <si>
    <t>UTQ9083</t>
  </si>
  <si>
    <t>SOFTWARE Y LICENCIAS AUTOCAD, MECHANICAL DESKTOP INVENTOR</t>
  </si>
  <si>
    <t>AUTOCAD, MECHANICAL DESKTOP INVENTOR</t>
  </si>
  <si>
    <t>UTQ9084</t>
  </si>
  <si>
    <t>SOFTWARE Y LICENCIAS LABVIEW 6.1 VERSION 7.1 (INCLUYE 27 CD)</t>
  </si>
  <si>
    <t>LABVIEW 6.1 VERSION 7.1</t>
  </si>
  <si>
    <t>UTQ9085</t>
  </si>
  <si>
    <t>SOFTWARE Y LICENCIAS COREL DRAW V. 10.0 ACADEMICO</t>
  </si>
  <si>
    <t>COREL DRAW V. 10.0 ACADEMICO</t>
  </si>
  <si>
    <t>UTQ9086</t>
  </si>
  <si>
    <t>UTQ9087</t>
  </si>
  <si>
    <t>SOFTWARE Y LICENCIAS ADOBE PAGEMAKER V 6.5 ACADEMICO</t>
  </si>
  <si>
    <t>ADOBE PAGEMAKER V 6.5 ACADEMICO</t>
  </si>
  <si>
    <t>UTQ9088</t>
  </si>
  <si>
    <t>UTQ9089</t>
  </si>
  <si>
    <t>SOFTWARE Y LICENCIAS ADOBE PHOTO SHOP V 5.5 ACADEMICO</t>
  </si>
  <si>
    <t>ADOBE PHOTO SHOP V 5.5 ACADEMICO</t>
  </si>
  <si>
    <t>UTQ909</t>
  </si>
  <si>
    <t>UTQ9090</t>
  </si>
  <si>
    <t>UTQ9091</t>
  </si>
  <si>
    <t>SOFTWARE Y LICENCIAS ADOBE ILUSTRATOR V 9 ACADEMICO</t>
  </si>
  <si>
    <t>ADOBE ILUSTRATOR V 9 ACADEMICO</t>
  </si>
  <si>
    <t>UTQ9092</t>
  </si>
  <si>
    <t>SOFTWARE Y LICENCIAS ADOBE ILUSTRATOR V 9.0 WIN ESCROM ACADEMICO</t>
  </si>
  <si>
    <t>ADOBE ILUSTRATOR V 9.0 WIN</t>
  </si>
  <si>
    <t>UTQ9093</t>
  </si>
  <si>
    <t>SOFTWARE Y LICENCIAS ACROBAT ADOBE V 4.0 ESPA¥O ACADEMICO</t>
  </si>
  <si>
    <t>ACROBAT ADOBE V 4.0 ESPA¥O ACADEMICO</t>
  </si>
  <si>
    <t>UTQ9094</t>
  </si>
  <si>
    <t>UTQ9095</t>
  </si>
  <si>
    <t>UTQ9096</t>
  </si>
  <si>
    <t>SOFTWARE Y LICENCIAS MASTER CAM 22 CANDADOS</t>
  </si>
  <si>
    <t>MASTER CAM 22 CANDADOS</t>
  </si>
  <si>
    <t>UTQ9097</t>
  </si>
  <si>
    <t>SOFTWARE Y LICENCIAS SERVIDOR UNIX BSDI</t>
  </si>
  <si>
    <t>SERVIDOR UNIX BSDI</t>
  </si>
  <si>
    <t>UTQ9098</t>
  </si>
  <si>
    <t>SOFTWARE Y LICENCIAS ELECTRONICS WORKBENCH PQ LABORATORIO EDUCACIONALULTIB</t>
  </si>
  <si>
    <t>ELECTRONICS WORKBENCH PQ LABORATORIO</t>
  </si>
  <si>
    <t>UTQ9099</t>
  </si>
  <si>
    <t>ELECTRONICS WORKBENCH PQ</t>
  </si>
  <si>
    <t>UTQ910</t>
  </si>
  <si>
    <t>UTQ9100</t>
  </si>
  <si>
    <t>SOFTWARE Y LICENCIAS WINQSB VERSIàN 2.0 MEDIA CDROM C/MANUAL Y 40 LICENCIAS</t>
  </si>
  <si>
    <t>WINQSB VERSIàN 2.0 MEDIA CDROM</t>
  </si>
  <si>
    <t>UTQ9101</t>
  </si>
  <si>
    <t>UTQ9102</t>
  </si>
  <si>
    <t>SOFTWARE Y LICENCIAS PROXY SERVER VER. 2 ESPA¥OL ACADEMICO</t>
  </si>
  <si>
    <t>PROXY SERVER VER. 2 ESPA¥OL ACADEMICO</t>
  </si>
  <si>
    <t>UTQ9103</t>
  </si>
  <si>
    <t>SOFTWARE Y LICENCIAS WINDOWS NT V4.0 ESP CD ACA 10 CLT (SP4)</t>
  </si>
  <si>
    <t>WINDOWS NT V4.0 ESP CD ACA 10 CLT</t>
  </si>
  <si>
    <t>UTQ9104</t>
  </si>
  <si>
    <t>SOFTWARE Y LICENCIAS STUDIO MX WIN EDUCATIVO VOLUMEN B</t>
  </si>
  <si>
    <t>STUDIO MX WIN EDUCATIVO VOLUMEN B</t>
  </si>
  <si>
    <t>UTQ9105</t>
  </si>
  <si>
    <t>SOFTWARE Y LICENCIAS VISIO STD 2003 ENGLISH ACADEMICO</t>
  </si>
  <si>
    <t>VISIO STD 2003 ENGLISH ACADEMICO</t>
  </si>
  <si>
    <t>UTQ9106</t>
  </si>
  <si>
    <t>SOFTWARE Y LICENCIAS WINDOWS SVR 2003 STD SPA AE CD</t>
  </si>
  <si>
    <t>WINDOWS SVR 2003 STD SPA AE CD</t>
  </si>
  <si>
    <t>UTQ9107</t>
  </si>
  <si>
    <t>SOFTWARE Y LICENCIAS MULTISIM 7.0</t>
  </si>
  <si>
    <t>MULTISIM 7.0</t>
  </si>
  <si>
    <t>UTQ9108</t>
  </si>
  <si>
    <t>SOFTWARE Y LICENCIAS INVENTOR R6 (INVENTOR SERIES R6)</t>
  </si>
  <si>
    <t>INVENTOR R6 (INVENTOR SERIES R6</t>
  </si>
  <si>
    <t>UTQ9109</t>
  </si>
  <si>
    <t>SOFTWARE Y LICENCIAS COREL DRAW GRAPHICS SUITE II ACADEMICO ESPA¥OL P/WIN/MA</t>
  </si>
  <si>
    <t>COREL DRAW GRAPHICS SUITE II</t>
  </si>
  <si>
    <t>UTQ911</t>
  </si>
  <si>
    <t>UTQ912</t>
  </si>
  <si>
    <t>UTQ9135</t>
  </si>
  <si>
    <t>ESPECIAL C/LAMPARA</t>
  </si>
  <si>
    <t>UTQ9136</t>
  </si>
  <si>
    <t>UTQ9137</t>
  </si>
  <si>
    <t>UTQ9138</t>
  </si>
  <si>
    <t>UTQ9139</t>
  </si>
  <si>
    <t>UTQ914</t>
  </si>
  <si>
    <t>UTQ9140</t>
  </si>
  <si>
    <t>UTQ9141</t>
  </si>
  <si>
    <t>UTQ9142</t>
  </si>
  <si>
    <t>UTQ9143</t>
  </si>
  <si>
    <t>UTQ9144</t>
  </si>
  <si>
    <t>UTQ9145</t>
  </si>
  <si>
    <t>UTQ9146</t>
  </si>
  <si>
    <t>UTQ915</t>
  </si>
  <si>
    <t>UTQ9154</t>
  </si>
  <si>
    <t>UTQ916</t>
  </si>
  <si>
    <t>UTQ9167</t>
  </si>
  <si>
    <t>UTQ9168</t>
  </si>
  <si>
    <t>UTQ9169</t>
  </si>
  <si>
    <t>UTQ917</t>
  </si>
  <si>
    <t>UTQ9170</t>
  </si>
  <si>
    <t>UTQ9171</t>
  </si>
  <si>
    <t>UTQ9172</t>
  </si>
  <si>
    <t>UTQ9173</t>
  </si>
  <si>
    <t>UTQ9174</t>
  </si>
  <si>
    <t>UTQ9175</t>
  </si>
  <si>
    <t>UTQ9176</t>
  </si>
  <si>
    <t>UTQ9177</t>
  </si>
  <si>
    <t>UTQ9178</t>
  </si>
  <si>
    <t>UTQ918</t>
  </si>
  <si>
    <t>UTQ9180</t>
  </si>
  <si>
    <t>MICROCONTROLADOR PLC SIEMENS CPU214</t>
  </si>
  <si>
    <t>SIEMENS CPU214</t>
  </si>
  <si>
    <t>UTQ9181</t>
  </si>
  <si>
    <t>UTQ9182</t>
  </si>
  <si>
    <t>UTQ9183</t>
  </si>
  <si>
    <t>COMPRESOR SUBLALDEA</t>
  </si>
  <si>
    <t>UTQ919</t>
  </si>
  <si>
    <t>UTQ9190</t>
  </si>
  <si>
    <t>UTQ9191</t>
  </si>
  <si>
    <t>UTQ9192</t>
  </si>
  <si>
    <t>UTQ9193</t>
  </si>
  <si>
    <t>UTQ9194</t>
  </si>
  <si>
    <t>APARATO DE VIBRACIONES SIN MODELO</t>
  </si>
  <si>
    <t>UTQ9195</t>
  </si>
  <si>
    <t>UTQ9196</t>
  </si>
  <si>
    <t>PRENSA HIDRAULICA TIPO H C/MANOMETRO</t>
  </si>
  <si>
    <t>PRENSA HIDRAULICA TIPO H C/MANOM</t>
  </si>
  <si>
    <t>UTQ9197</t>
  </si>
  <si>
    <t>BANCO DE PRUEBAS DE MOTOR C/MOTOR 4 TIEMPOS Y 2 TIEMP</t>
  </si>
  <si>
    <t>BANCO DE PRUEBAS DE MOTOR C/MOTOR</t>
  </si>
  <si>
    <t>UTQ9198</t>
  </si>
  <si>
    <t>UTQ9199</t>
  </si>
  <si>
    <t>BANCO BOMBAS DINAMICAS</t>
  </si>
  <si>
    <t>UTQ92</t>
  </si>
  <si>
    <t>IMPRESORA HEWLETT PACKARD DESK JET 1220 C</t>
  </si>
  <si>
    <t>HEWLETT PACKARD DESK JET 1220 C</t>
  </si>
  <si>
    <t>UTQ920</t>
  </si>
  <si>
    <t>UTQ9201</t>
  </si>
  <si>
    <t>CPU ACER SIN MODELO</t>
  </si>
  <si>
    <t>ACER SIN MODELO</t>
  </si>
  <si>
    <t>UTQ9202</t>
  </si>
  <si>
    <t>BANCO BOMBA DESPLAZA. POSITIVO</t>
  </si>
  <si>
    <t>UTQ9203</t>
  </si>
  <si>
    <t>UTQ9204</t>
  </si>
  <si>
    <t>VISCOSIMETRO CAIDA DE BOLAS</t>
  </si>
  <si>
    <t>UTQ9205</t>
  </si>
  <si>
    <t>UTQ9206</t>
  </si>
  <si>
    <t>UTQ9207</t>
  </si>
  <si>
    <t>UTQ9208</t>
  </si>
  <si>
    <t>GRUPO DE MAQUINAS COMPUESTAS DE C.C. (MOTOR Y FRENO ECO</t>
  </si>
  <si>
    <t>GRUPO DE MAQUINAS COMPUESTAS DE C.C</t>
  </si>
  <si>
    <t>UTQ9209</t>
  </si>
  <si>
    <t>GRUPO DE MAQUINAS COMPUESTA DE C.A. (MOTOR Y FRENO ECO</t>
  </si>
  <si>
    <t>GRUPO DE MAQUINAS COMPUESTA DE C.A</t>
  </si>
  <si>
    <t>UTQ921</t>
  </si>
  <si>
    <t>UTQ9210</t>
  </si>
  <si>
    <t>UTQ9211</t>
  </si>
  <si>
    <t>UTQ9212</t>
  </si>
  <si>
    <t>BANCO DE PRUEBA MEDICION DE MOTORES</t>
  </si>
  <si>
    <t>BANCO DE PRUEBA MEDICION DE MOT</t>
  </si>
  <si>
    <t>UTQ9213</t>
  </si>
  <si>
    <t>UTQ9214</t>
  </si>
  <si>
    <t>TRANSFORMADOR DIDACTICO MONOFASICO</t>
  </si>
  <si>
    <t>TRANSFORMADOR DIDACTICO</t>
  </si>
  <si>
    <t>UTQ9215</t>
  </si>
  <si>
    <t>UTQ9216</t>
  </si>
  <si>
    <t>UTQ922</t>
  </si>
  <si>
    <t>UTQ9221</t>
  </si>
  <si>
    <t>TELEFONO NORTEL M3900 (ADAPTADOR)</t>
  </si>
  <si>
    <t>NORTEL M3900 (ADAPTADOR)</t>
  </si>
  <si>
    <t>UTQ9223</t>
  </si>
  <si>
    <t>UTQ9224</t>
  </si>
  <si>
    <t>UTQ9225</t>
  </si>
  <si>
    <t>TRANSFORMADOR DE CONTROL 250 VA 220-440/115V,</t>
  </si>
  <si>
    <t>TRANSFORMADOR DE CONTROL 250 VA</t>
  </si>
  <si>
    <t>UTQ9226</t>
  </si>
  <si>
    <t>UTQ9227</t>
  </si>
  <si>
    <t>UTQ9228</t>
  </si>
  <si>
    <t>UTQ9229</t>
  </si>
  <si>
    <t>UTQ923</t>
  </si>
  <si>
    <t>UTQ9230</t>
  </si>
  <si>
    <t>UTQ9231</t>
  </si>
  <si>
    <t>UTQ9232</t>
  </si>
  <si>
    <t>UTQ9233</t>
  </si>
  <si>
    <t>UTQ9234</t>
  </si>
  <si>
    <t>UTQ9236</t>
  </si>
  <si>
    <t>TRANSFORMADOR TRIFASICO 5KVA TIPO SECO 220/220</t>
  </si>
  <si>
    <t>TRANSFORMADOR TRIFASICO 5KVA</t>
  </si>
  <si>
    <t>UTQ9237</t>
  </si>
  <si>
    <t>UTQ9238</t>
  </si>
  <si>
    <t>UTQ9239</t>
  </si>
  <si>
    <t>UTQ9240</t>
  </si>
  <si>
    <t>UTQ9241</t>
  </si>
  <si>
    <t>TORNILLO PARA BANCO TRUPPE</t>
  </si>
  <si>
    <t>UTQ9242</t>
  </si>
  <si>
    <t>UTQ9243</t>
  </si>
  <si>
    <t>BANCO DE NEUMATICA SIN MODELO</t>
  </si>
  <si>
    <t>UTQ9244</t>
  </si>
  <si>
    <t>UTQ9245</t>
  </si>
  <si>
    <t>MICROCONTROLADOR PLC FESTO FEC 34</t>
  </si>
  <si>
    <t>FESTO FEC 34</t>
  </si>
  <si>
    <t>UTQ9246</t>
  </si>
  <si>
    <t>UTQ9247</t>
  </si>
  <si>
    <t>UTQ9248</t>
  </si>
  <si>
    <t>UTQ9249</t>
  </si>
  <si>
    <t>UTQ925</t>
  </si>
  <si>
    <t>UTQ9250</t>
  </si>
  <si>
    <t>UTQ9251</t>
  </si>
  <si>
    <t>UTQ9252</t>
  </si>
  <si>
    <t>UTQ9253</t>
  </si>
  <si>
    <t>UTQ9254</t>
  </si>
  <si>
    <t>UTQ9255</t>
  </si>
  <si>
    <t>UTQ9256</t>
  </si>
  <si>
    <t>UTQ926</t>
  </si>
  <si>
    <t>UTQ927</t>
  </si>
  <si>
    <t>UTQ9279</t>
  </si>
  <si>
    <t>UTQ928</t>
  </si>
  <si>
    <t>UTQ9281</t>
  </si>
  <si>
    <t>UTQ9284</t>
  </si>
  <si>
    <t>NO BREAK CENTRA</t>
  </si>
  <si>
    <t>CENTRA</t>
  </si>
  <si>
    <t>UTQ9285</t>
  </si>
  <si>
    <t>UTQ9286</t>
  </si>
  <si>
    <t>COPIADORA CANON SIN MODELO</t>
  </si>
  <si>
    <t>CANON SIN MODELO</t>
  </si>
  <si>
    <t>UTQ929</t>
  </si>
  <si>
    <t>UTQ9296</t>
  </si>
  <si>
    <t>UTQ930</t>
  </si>
  <si>
    <t>MEMORIA TRANSCEND 4GB</t>
  </si>
  <si>
    <t>TRANSCEND 4GB</t>
  </si>
  <si>
    <t>UTQ9301</t>
  </si>
  <si>
    <t>ESTANTERIA 5 ENTREPA¥OS .915 X 020 COLOR ARENA</t>
  </si>
  <si>
    <t>5 ENTREPA¥OS .915 X 020</t>
  </si>
  <si>
    <t>UTQ9304</t>
  </si>
  <si>
    <t>UTQ9305</t>
  </si>
  <si>
    <t>UTQ9306</t>
  </si>
  <si>
    <t>UTQ9307</t>
  </si>
  <si>
    <t>UTQ9308</t>
  </si>
  <si>
    <t>UTQ9309</t>
  </si>
  <si>
    <t>UTQ9310</t>
  </si>
  <si>
    <t>UTQ9311</t>
  </si>
  <si>
    <t>ESTANTERIA C/6 NIV. DE ENTRE.C/4 CAJ. P. DE PATO C/U</t>
  </si>
  <si>
    <t>C/6 NIV. DE ENTRE.C/4 CAJ.</t>
  </si>
  <si>
    <t>UTQ9312</t>
  </si>
  <si>
    <t>UTQ9313</t>
  </si>
  <si>
    <t>UTQ9314</t>
  </si>
  <si>
    <t>UTQ9315</t>
  </si>
  <si>
    <t>UTQ9316</t>
  </si>
  <si>
    <t>UTQ9317</t>
  </si>
  <si>
    <t>UTQ9318</t>
  </si>
  <si>
    <t>ASPIRADORA DIRT DEVIL SIN MODELO</t>
  </si>
  <si>
    <t>DIRT DEVIL SIN MODELO</t>
  </si>
  <si>
    <t>UTQ9319</t>
  </si>
  <si>
    <t>GUILLOTINA IDEAL MODELO 1308</t>
  </si>
  <si>
    <t>IDEAL MODELO 1308</t>
  </si>
  <si>
    <t>UTQ932</t>
  </si>
  <si>
    <t>UTQ9326</t>
  </si>
  <si>
    <t>MOSTRADOR DE MADERA 2.30X1.20X.60 MTS. C/PUERTA SIN MODELO</t>
  </si>
  <si>
    <t>DE MADERA 2.30X1.20X.60 MTS.</t>
  </si>
  <si>
    <t>UTQ9327</t>
  </si>
  <si>
    <t>SOFTWARE Y LICENCIAS VISIO 2020 ESPA¥OL INCLUYE 1 MEDIA DE VISIO 2002</t>
  </si>
  <si>
    <t>VISIO 2020 ESPA¥OL</t>
  </si>
  <si>
    <t>UTQ9328</t>
  </si>
  <si>
    <t>SOFTWARE Y LICENCIAS INTERACTIVE PHYSICS 2000 LIC3-0036-CTC</t>
  </si>
  <si>
    <t>INTERACTIVE PHYSICS 2000</t>
  </si>
  <si>
    <t>UTQ9329</t>
  </si>
  <si>
    <t>SOFTWARE Y LICENCIAS BORDLAND C++ BUILDER 6.0 MANUAL Y 1 CD MEDIA DE INSTALACI</t>
  </si>
  <si>
    <t>BORDLAND C++ BUILDER 6.0 MANUAL</t>
  </si>
  <si>
    <t>UTQ9330</t>
  </si>
  <si>
    <t>SOFTWARE Y LICENCIAS NETWORK MANAGEMENT SUITCASE NX C/ETHERNET PEEK NX,WEB</t>
  </si>
  <si>
    <t>NETWORK MANAGEMENT SUITCASE</t>
  </si>
  <si>
    <t>UTQ9331</t>
  </si>
  <si>
    <t>SOFTWARE Y LICENCIAS DERIVE 5.0 P/WIN COLLEGE SITE LICENSE</t>
  </si>
  <si>
    <t>DERIVE 5.0 P/WIN COLLEGE SITE</t>
  </si>
  <si>
    <t>UTQ9332</t>
  </si>
  <si>
    <t>SOFTWARE Y LICENCIAS MICROSTATION J PARA PC CON PROGRAMA BEN</t>
  </si>
  <si>
    <t>MICROSTATION J PARA PC</t>
  </si>
  <si>
    <t>UTQ9333</t>
  </si>
  <si>
    <t>SOFTWARE Y LICENCIAS ULTIBOARD 2001 LIC3-0039-CTC</t>
  </si>
  <si>
    <t>ULTIBOARD 2001 LIC3-0039-CTC</t>
  </si>
  <si>
    <t>UTQ9334</t>
  </si>
  <si>
    <t>SOFTWARE Y LICENCIAS MULTISIM 2001 EDULAB INCLUYE ANALOG/DIGITAL SPICE SIM</t>
  </si>
  <si>
    <t>MULTISIM 2001 EDULAB INCLUYE</t>
  </si>
  <si>
    <t>UTQ9335</t>
  </si>
  <si>
    <t>SOFTWARE Y LICENCIAS PROCESSOR ORACLE 91 DATA BASE STANDARD EDITION</t>
  </si>
  <si>
    <t>PROCESSOR ORACLE 91 DATA BASE</t>
  </si>
  <si>
    <t>UTQ9336</t>
  </si>
  <si>
    <t>SOFTWARE Y LICENCIAS UNP INTERNET DEVELOPER SUITE IN/007-RP/2003</t>
  </si>
  <si>
    <t>UNP INTERNET DEVELOPER SUITE</t>
  </si>
  <si>
    <t>UTQ9337</t>
  </si>
  <si>
    <t>SOFTWARE Y LICENCIAS COREL DRAW GRAPHICS SUITE X3</t>
  </si>
  <si>
    <t>COREL DRAW GRAPHICS SUITE X3</t>
  </si>
  <si>
    <t>UTQ9338</t>
  </si>
  <si>
    <t>SOFTWARE Y LICENCIAS VISI-CAD/VISI-CAM CODIGO "G" SECTOR EDUCATIVO</t>
  </si>
  <si>
    <t>VISI-CAD/VISI-CAM CODIGO "G"</t>
  </si>
  <si>
    <t>UTQ9339</t>
  </si>
  <si>
    <t>SOFTWARE Y LICENCIAS LICENSING ADOBE AFTER EFFECTS CS3</t>
  </si>
  <si>
    <t>LICENSING ADOBE AFTER EFFECTS CS3</t>
  </si>
  <si>
    <t>UTQ934</t>
  </si>
  <si>
    <t>UTQ9340</t>
  </si>
  <si>
    <t>SOFTWARE Y LICENCIAS RSNETWORKS P/DEVICENET NLP 9357DNETI.3</t>
  </si>
  <si>
    <t>RSNETWORKS P/DEVICENET NLP</t>
  </si>
  <si>
    <t>UTQ9341</t>
  </si>
  <si>
    <t>UTQ9342</t>
  </si>
  <si>
    <t>UTQ9343</t>
  </si>
  <si>
    <t>SOFTWARE Y LICENCIAS RSLOGICX 5000 STANDARD - CD ROM</t>
  </si>
  <si>
    <t>RSLOGICX 5000 STANDARD - CD ROM</t>
  </si>
  <si>
    <t>UTQ9344</t>
  </si>
  <si>
    <t>UTQ9345</t>
  </si>
  <si>
    <t>UTQ9346</t>
  </si>
  <si>
    <t>UTQ9347</t>
  </si>
  <si>
    <t>UNIDAD EXTERNA ZIP IOMEGA Z100P2</t>
  </si>
  <si>
    <t>IOMEGA Z100P2</t>
  </si>
  <si>
    <t>UTQ9349</t>
  </si>
  <si>
    <t>UTQ935</t>
  </si>
  <si>
    <t>UTQ9351</t>
  </si>
  <si>
    <t>QUEMADOR SAMSUNG MOD. SES184 (DVD-R/RW)</t>
  </si>
  <si>
    <t>SAMSUNG MOD. SES184 (DVD-R/RW)</t>
  </si>
  <si>
    <t>UTQ9352</t>
  </si>
  <si>
    <t>CAMARA FOTOGRAFICA CANON C/CABLE USB P/MACINTOCH IFC. POWER SHOT S-20</t>
  </si>
  <si>
    <t>CANON C/CABLE USB P/MACINTOCH IFC</t>
  </si>
  <si>
    <t>UTQ9353</t>
  </si>
  <si>
    <t>UTQ9354</t>
  </si>
  <si>
    <t>UTQ9355</t>
  </si>
  <si>
    <t>UTQ9356</t>
  </si>
  <si>
    <t>TELEFONO RADIO SHACK SIN MODELO</t>
  </si>
  <si>
    <t>RADIO SHACK SIN MODELO</t>
  </si>
  <si>
    <t>UTQ937</t>
  </si>
  <si>
    <t>UTQ9379</t>
  </si>
  <si>
    <t>PIZARRON TELA NEGRA</t>
  </si>
  <si>
    <t>TELA NEGRA</t>
  </si>
  <si>
    <t>UTQ9383</t>
  </si>
  <si>
    <t>UTQ94</t>
  </si>
  <si>
    <t>REGULADOR FAC 1/2 KVA SIN MODELO</t>
  </si>
  <si>
    <t>FAC 1/2 KVA SIN MODELO</t>
  </si>
  <si>
    <t>UTQ9411</t>
  </si>
  <si>
    <t>NO BREAK BACK UPS PRO 420</t>
  </si>
  <si>
    <t>BACK UPS PRO 420</t>
  </si>
  <si>
    <t>UTQ9412</t>
  </si>
  <si>
    <t>UTQ9413</t>
  </si>
  <si>
    <t>PATCH PANEL LUCENT 24 PTOS. POWER SUM CAT. 5</t>
  </si>
  <si>
    <t>LUCENT 24 PTOS. POWER SUM CAT. 5</t>
  </si>
  <si>
    <t>UTQ9414</t>
  </si>
  <si>
    <t>UTQ9415</t>
  </si>
  <si>
    <t>UTQ9417</t>
  </si>
  <si>
    <t>UTQ9418</t>
  </si>
  <si>
    <t>UTQ9419</t>
  </si>
  <si>
    <t>UTQ9420</t>
  </si>
  <si>
    <t>UTQ9421</t>
  </si>
  <si>
    <t>UTQ9422</t>
  </si>
  <si>
    <t>UTQ9423</t>
  </si>
  <si>
    <t>UTQ9424</t>
  </si>
  <si>
    <t>UTQ9425</t>
  </si>
  <si>
    <t>UTQ9426</t>
  </si>
  <si>
    <t>UTQ9427</t>
  </si>
  <si>
    <t>UTQ9428</t>
  </si>
  <si>
    <t>UTQ9429</t>
  </si>
  <si>
    <t>REGLETA LUCENT 100 PARES</t>
  </si>
  <si>
    <t>LUCENT 100 PARES</t>
  </si>
  <si>
    <t>UTQ943</t>
  </si>
  <si>
    <t>CAMARA FOTOGRAFICA SONY CYBERSHOT DSC W5</t>
  </si>
  <si>
    <t>SONY CYBERSHOT DSC W5</t>
  </si>
  <si>
    <t>UTQ9431</t>
  </si>
  <si>
    <t>UTQ9432</t>
  </si>
  <si>
    <t>UTQ9433</t>
  </si>
  <si>
    <t>UTQ9434</t>
  </si>
  <si>
    <t>UTQ9435</t>
  </si>
  <si>
    <t>UTQ9436</t>
  </si>
  <si>
    <t>UTQ9437</t>
  </si>
  <si>
    <t>UTQ9439</t>
  </si>
  <si>
    <t>UTQ944</t>
  </si>
  <si>
    <t>HANDYCAM DCT-TRV380</t>
  </si>
  <si>
    <t>UTQ9440</t>
  </si>
  <si>
    <t>PATCH PANEL PANDUIT 24 PTOS MODULAR. CAT 5</t>
  </si>
  <si>
    <t>PANDUIT 24 PTOS MODULAR. CAT 5</t>
  </si>
  <si>
    <t>UTQ9441</t>
  </si>
  <si>
    <t>UTQ9442</t>
  </si>
  <si>
    <t>PATCH PANEL PANDUIT 48 PTOS. CAT. 5E</t>
  </si>
  <si>
    <t>PANDUIT 48 PTOS. CAT. 5E</t>
  </si>
  <si>
    <t>UTQ9443</t>
  </si>
  <si>
    <t>UTQ9444</t>
  </si>
  <si>
    <t>UTQ9447</t>
  </si>
  <si>
    <t>UTQ9448</t>
  </si>
  <si>
    <t>CHAROLA P/FIBRA LEVITON 24 PTOS. ST</t>
  </si>
  <si>
    <t>LEVITON 24 PTOS. ST</t>
  </si>
  <si>
    <t>UTQ9449</t>
  </si>
  <si>
    <t>REGLETA LEVITON 41DBR-2FT</t>
  </si>
  <si>
    <t>LEVITON 41DBR-2FT</t>
  </si>
  <si>
    <t>UTQ945</t>
  </si>
  <si>
    <t>UTQ9450</t>
  </si>
  <si>
    <t>UTQ9451</t>
  </si>
  <si>
    <t>UTQ9452</t>
  </si>
  <si>
    <t>UTQ9453</t>
  </si>
  <si>
    <t>UTQ9454</t>
  </si>
  <si>
    <t>EQUIPO TELEFONICO MODULE DISPLAY-BASED MERIDIAM</t>
  </si>
  <si>
    <t>MODULE DISPLAY-BASED MERIDIAM</t>
  </si>
  <si>
    <t>UTQ946</t>
  </si>
  <si>
    <t>UTQ9460</t>
  </si>
  <si>
    <t>CD-WRITER IOMEGA PREDATOR</t>
  </si>
  <si>
    <t>IOMEGA PREDATOR</t>
  </si>
  <si>
    <t>UTQ9463</t>
  </si>
  <si>
    <t>4 POSTES, 5 CHAROLAS</t>
  </si>
  <si>
    <t>UTQ9464</t>
  </si>
  <si>
    <t>UTQ9469</t>
  </si>
  <si>
    <t>DIABLO 300 KG</t>
  </si>
  <si>
    <t>UTQ947</t>
  </si>
  <si>
    <t>UTQ9470</t>
  </si>
  <si>
    <t>ESTANTERIA 2 BATERIAS SENCILLAS DE RACK Y 1 BATERIA DOBLE 3 DE FRT</t>
  </si>
  <si>
    <t>2 BATERIAS SENCILLAS</t>
  </si>
  <si>
    <t>UTQ9471</t>
  </si>
  <si>
    <t>UTQ9472</t>
  </si>
  <si>
    <t>UTQ9474</t>
  </si>
  <si>
    <t>RECEPTOR P/MICROFONO MOD WR106RT MCA OTTO</t>
  </si>
  <si>
    <t>P/MICROFONO MOD WR106RT</t>
  </si>
  <si>
    <t>UTQ9475</t>
  </si>
  <si>
    <t>RECEPTOR P/MICROFONO MOD. WR108DR MCA OTTO</t>
  </si>
  <si>
    <t>P/MICROFONO MOD. WR108DR</t>
  </si>
  <si>
    <t>UTQ9476</t>
  </si>
  <si>
    <t>UTQ9477</t>
  </si>
  <si>
    <t>MICROFONO PROAM ALAMBRICO/INALAMBRICO MIC280 C/RECEPTOR</t>
  </si>
  <si>
    <t>PROAM ALAMBRICO/INALAMBRICO</t>
  </si>
  <si>
    <t>UTQ9478</t>
  </si>
  <si>
    <t>MOTOBOMBA EVANS 1 HP</t>
  </si>
  <si>
    <t>UTQ9479</t>
  </si>
  <si>
    <t>UTQ948</t>
  </si>
  <si>
    <t>UTQ9481</t>
  </si>
  <si>
    <t>FAX HEWLETT PACKARD FAX 925 XI</t>
  </si>
  <si>
    <t>HEWLETT PACKARD FAX 925 XI</t>
  </si>
  <si>
    <t>UTQ9482</t>
  </si>
  <si>
    <t>TRANSCEPTOR DE VIDEO PASIVO NV-213A</t>
  </si>
  <si>
    <t>PASIVO NV-213A</t>
  </si>
  <si>
    <t>UTQ9483</t>
  </si>
  <si>
    <t>UTQ949</t>
  </si>
  <si>
    <t>UTQ9491</t>
  </si>
  <si>
    <t>UTQ9492</t>
  </si>
  <si>
    <t>UTQ9496</t>
  </si>
  <si>
    <t>PROYECTOR DIAPOSITIVAS KODAK SIN MODELO</t>
  </si>
  <si>
    <t>DIAPOSITIVAS KODAK SIN MODELO</t>
  </si>
  <si>
    <t>UTQ9497</t>
  </si>
  <si>
    <t>UTQ950</t>
  </si>
  <si>
    <t>UTQ9501</t>
  </si>
  <si>
    <t>BAFLE RAPSON SIN MODELO</t>
  </si>
  <si>
    <t>RAPSON SIN MODELO</t>
  </si>
  <si>
    <t>UTQ9502</t>
  </si>
  <si>
    <t>UTQ9503</t>
  </si>
  <si>
    <t>MICROFONO OTTO WT 201</t>
  </si>
  <si>
    <t>OTTO WT 201</t>
  </si>
  <si>
    <t>UTQ9504</t>
  </si>
  <si>
    <t>MICROFONO DE SOLAPA SIN MODELO</t>
  </si>
  <si>
    <t>DE SOLAPA SIN MODELO</t>
  </si>
  <si>
    <t>UTQ9506</t>
  </si>
  <si>
    <t>CARRO P/DINAMICA LEYLBOLD</t>
  </si>
  <si>
    <t>UTQ9507</t>
  </si>
  <si>
    <t>JUEGO DE ACCESORIOS (PARA 337 21) LEYLBOLD</t>
  </si>
  <si>
    <t>JUEGO DE ACCESORIOS (</t>
  </si>
  <si>
    <t>UTQ9508</t>
  </si>
  <si>
    <t>PISTA INCLINADA LEYLBOLD</t>
  </si>
  <si>
    <t>UTQ9509</t>
  </si>
  <si>
    <t>PISTA INCLINADA Y BOLA LEYLBOLD</t>
  </si>
  <si>
    <t>UTQ951</t>
  </si>
  <si>
    <t>UTQ9510</t>
  </si>
  <si>
    <t>PESA SUPLEMENTARIA 1 KG LEYLBODL</t>
  </si>
  <si>
    <t>UTQ9511</t>
  </si>
  <si>
    <t>UTQ9512</t>
  </si>
  <si>
    <t>UTQ9513</t>
  </si>
  <si>
    <t>UTQ9514</t>
  </si>
  <si>
    <t>MICROCONTROLADOR PLC FESTO FEC 20</t>
  </si>
  <si>
    <t>FESTO FEC 20</t>
  </si>
  <si>
    <t>UTQ9515</t>
  </si>
  <si>
    <t>UTQ9516</t>
  </si>
  <si>
    <t>UTQ9517</t>
  </si>
  <si>
    <t>UTQ9518</t>
  </si>
  <si>
    <t>UTQ9519</t>
  </si>
  <si>
    <t>PROGRAMADOR LOGO 230 RLB 11</t>
  </si>
  <si>
    <t>UTQ952</t>
  </si>
  <si>
    <t>UTQ9520</t>
  </si>
  <si>
    <t>UTQ9521</t>
  </si>
  <si>
    <t>UTQ9522</t>
  </si>
  <si>
    <t>UTQ9523</t>
  </si>
  <si>
    <t>UTQ9524</t>
  </si>
  <si>
    <t>UTQ9525</t>
  </si>
  <si>
    <t>MICROCONTROLADOR PLC SIMENS CPU224</t>
  </si>
  <si>
    <t>SIMENS CPU224</t>
  </si>
  <si>
    <t>UTQ9526</t>
  </si>
  <si>
    <t>UTQ9527</t>
  </si>
  <si>
    <t>UTQ9528</t>
  </si>
  <si>
    <t>UTQ9529</t>
  </si>
  <si>
    <t>MICROCONTROLADOR PLC SIEMENS CPU 224 MOD. 6ES72141BD230XB0</t>
  </si>
  <si>
    <t>SIEMENS CPU 224</t>
  </si>
  <si>
    <t>UTQ953</t>
  </si>
  <si>
    <t>FOLIADOR ACME AUTOMATICO 6 DIG</t>
  </si>
  <si>
    <t>ACME AUTOMATICO 6 DIG</t>
  </si>
  <si>
    <t>UTQ9530</t>
  </si>
  <si>
    <t>MEMORIA EXPANSION DE MEMORIA SIEMENS EM235</t>
  </si>
  <si>
    <t>EXPANSION DE MEMORIA SIEMENS EM235</t>
  </si>
  <si>
    <t>UTQ9531</t>
  </si>
  <si>
    <t>UTQ9532</t>
  </si>
  <si>
    <t>UTQ9533</t>
  </si>
  <si>
    <t>UTQ9534</t>
  </si>
  <si>
    <t>UTQ9535</t>
  </si>
  <si>
    <t>SIERRA CALADORA DEWALT 313B3</t>
  </si>
  <si>
    <t>UTQ9536</t>
  </si>
  <si>
    <t>CAUTIN CON BASE WELLER WTCPN</t>
  </si>
  <si>
    <t>UTQ9537</t>
  </si>
  <si>
    <t>CAUTIN CON BASE WELLER WTCP-T</t>
  </si>
  <si>
    <t>UTQ9538</t>
  </si>
  <si>
    <t>UTQ9539</t>
  </si>
  <si>
    <t>UTQ954</t>
  </si>
  <si>
    <t>UTQ9540</t>
  </si>
  <si>
    <t>UTQ9541</t>
  </si>
  <si>
    <t>UTQ9542</t>
  </si>
  <si>
    <t>UTQ9543</t>
  </si>
  <si>
    <t>UTQ9545</t>
  </si>
  <si>
    <t>ESTANTERIA 8 POSTES 15 CHAROLAS</t>
  </si>
  <si>
    <t>8 POSTES 15 CHAROLAS</t>
  </si>
  <si>
    <t>UTQ9546</t>
  </si>
  <si>
    <t>ESTANTERIA 4 POSTES 5 CHAROLAS</t>
  </si>
  <si>
    <t>4 POSTES 5 CHAROLAS</t>
  </si>
  <si>
    <t>UTQ9547</t>
  </si>
  <si>
    <t>KIT HERRAMIENTAS SIN MODELO</t>
  </si>
  <si>
    <t>UTQ9548</t>
  </si>
  <si>
    <t>UTQ9549</t>
  </si>
  <si>
    <t>TACOMETRO SIN MODELO</t>
  </si>
  <si>
    <t>UTQ955</t>
  </si>
  <si>
    <t>UTQ9550</t>
  </si>
  <si>
    <t>OSCILOSCOPIO TEKTRONIX TDS220</t>
  </si>
  <si>
    <t>UTQ9551</t>
  </si>
  <si>
    <t>UTQ9553</t>
  </si>
  <si>
    <t>AMPERIMETRO DE GANCHO FLUKE 32</t>
  </si>
  <si>
    <t>UTQ9554</t>
  </si>
  <si>
    <t>AMPERIMETRO DE GANCHO ITALIA HT73</t>
  </si>
  <si>
    <t>AMPERIMETRO DE GANCHO ITALIA</t>
  </si>
  <si>
    <t>UTQ9555</t>
  </si>
  <si>
    <t>UTQ9556</t>
  </si>
  <si>
    <t>AMPERIMETRO DE GANCHO FLUKE 337</t>
  </si>
  <si>
    <t>UTQ9557</t>
  </si>
  <si>
    <t>UTQ9558</t>
  </si>
  <si>
    <t>UTQ9559</t>
  </si>
  <si>
    <t>MICROMETRO 0-1" SIN MODELO</t>
  </si>
  <si>
    <t>UTQ956</t>
  </si>
  <si>
    <t>UTQ9560</t>
  </si>
  <si>
    <t>MICROMETRO EXTERIORES 2-3" MITUTOYO 103-179</t>
  </si>
  <si>
    <t>MICROMETRO EXTERIORES 2-3"</t>
  </si>
  <si>
    <t>UTQ9561</t>
  </si>
  <si>
    <t>MICROMETRO EXTERIORES 2-3" STARRETT 436</t>
  </si>
  <si>
    <t>UTQ9562</t>
  </si>
  <si>
    <t>LUXOMETRO FX200</t>
  </si>
  <si>
    <t>UTQ9563</t>
  </si>
  <si>
    <t>VERNIER 6" SCALA</t>
  </si>
  <si>
    <t>UTQ9564</t>
  </si>
  <si>
    <t>UTQ9565</t>
  </si>
  <si>
    <t>UTQ9566</t>
  </si>
  <si>
    <t>UTQ9567</t>
  </si>
  <si>
    <t>PROGRAMADOR UNIVERSAL XELTEK</t>
  </si>
  <si>
    <t>UTQ9568</t>
  </si>
  <si>
    <t>UTQ9569</t>
  </si>
  <si>
    <t>UTQ957</t>
  </si>
  <si>
    <t>UTQ9570</t>
  </si>
  <si>
    <t>UTQ9571</t>
  </si>
  <si>
    <t>UTQ9572</t>
  </si>
  <si>
    <t>UTQ9573</t>
  </si>
  <si>
    <t>UTQ9574</t>
  </si>
  <si>
    <t>UTQ9575</t>
  </si>
  <si>
    <t>UTQ9576</t>
  </si>
  <si>
    <t>CILINDRO DE SIMPLE EFECTO 152887</t>
  </si>
  <si>
    <t>UTQ9577</t>
  </si>
  <si>
    <t>ALINEADOR DE MAQUINARIA C/RAYO LASER</t>
  </si>
  <si>
    <t>ALINEADOR DE MAQUINARIA</t>
  </si>
  <si>
    <t>UTQ9578</t>
  </si>
  <si>
    <t>IMPRESORA P/ALINEADOR TERMICA FIXTUR</t>
  </si>
  <si>
    <t>IMPRESORA P/ALINEADOR TERMICA</t>
  </si>
  <si>
    <t>UTQ9579</t>
  </si>
  <si>
    <t>MULTIMETRO TEKTRONIC MOD. DMM916</t>
  </si>
  <si>
    <t>UTQ958</t>
  </si>
  <si>
    <t>UTQ9580</t>
  </si>
  <si>
    <t>ANALIZADOR DE CALIDAD DE CORRIENTE FLUKE 43B</t>
  </si>
  <si>
    <t>ANALIZADOR DE CALIDAD DE</t>
  </si>
  <si>
    <t>UTQ9581</t>
  </si>
  <si>
    <t>BORRADOR DE MEMORIA MCA BK PRECISION MOD. 851</t>
  </si>
  <si>
    <t>BORRADOR DE MEMORIA MCA BK PRECIS</t>
  </si>
  <si>
    <t>UTQ9582</t>
  </si>
  <si>
    <t>TALADRO DREMEL</t>
  </si>
  <si>
    <t>UTQ9583</t>
  </si>
  <si>
    <t>UTQ9584</t>
  </si>
  <si>
    <t>SENSOR DE TEMPERATURA PORTATIL MT4U RAYTEK</t>
  </si>
  <si>
    <t>SENSOR DE TEMPERATURA PORTA</t>
  </si>
  <si>
    <t>UTQ9585</t>
  </si>
  <si>
    <t>UTQ9586</t>
  </si>
  <si>
    <t>ESTETOSCOPIO ELECTRONICO SPM ELS-12</t>
  </si>
  <si>
    <t>ESTETOSCOPIO ELECTRONICO SPM</t>
  </si>
  <si>
    <t>UTQ9587</t>
  </si>
  <si>
    <t>UTQ9588</t>
  </si>
  <si>
    <t>VERNIER P/INTERIORES MITUTOYO</t>
  </si>
  <si>
    <t>UTQ9589</t>
  </si>
  <si>
    <t>EQUIPO ULTRASONICO BASICO DIG. MCA PANAMETRIC MOD. 26MG</t>
  </si>
  <si>
    <t>EQUIPO ULTRASONICO BASICO DIG.</t>
  </si>
  <si>
    <t>UTQ959</t>
  </si>
  <si>
    <t>UTQ9590</t>
  </si>
  <si>
    <t>EXTRACTOR RUEDAS, ENGRANES, BALEROS Y GRAL</t>
  </si>
  <si>
    <t>EXTRACTOR RUEDAS, ENGRANES, BALER</t>
  </si>
  <si>
    <t>UTQ9591</t>
  </si>
  <si>
    <t>UTQ9592</t>
  </si>
  <si>
    <t>UTQ9593</t>
  </si>
  <si>
    <t>UTQ9594</t>
  </si>
  <si>
    <t>UTQ9595</t>
  </si>
  <si>
    <t>CILINDRO DOBLE EFECTO 152888</t>
  </si>
  <si>
    <t>UTQ9596</t>
  </si>
  <si>
    <t>UTQ9597</t>
  </si>
  <si>
    <t>UTQ9598</t>
  </si>
  <si>
    <t>UTQ9599</t>
  </si>
  <si>
    <t>UTQ960</t>
  </si>
  <si>
    <t>UTQ9600</t>
  </si>
  <si>
    <t>UTQ9601</t>
  </si>
  <si>
    <t>UTQ9602</t>
  </si>
  <si>
    <t>UTQ9603</t>
  </si>
  <si>
    <t>UTQ9604</t>
  </si>
  <si>
    <t>UTQ9605</t>
  </si>
  <si>
    <t>VALVULA INTERRUPCION 152894</t>
  </si>
  <si>
    <t>UTQ9606</t>
  </si>
  <si>
    <t>UTQ9607</t>
  </si>
  <si>
    <t>UTQ9608</t>
  </si>
  <si>
    <t>UTQ9609</t>
  </si>
  <si>
    <t>CONTADOR PRESELEC 162355</t>
  </si>
  <si>
    <t>UTQ961</t>
  </si>
  <si>
    <t>UTQ9610</t>
  </si>
  <si>
    <t>RELE DE RETARDO 162243</t>
  </si>
  <si>
    <t>UTQ9611</t>
  </si>
  <si>
    <t>RELEVADOR TIPL 162241</t>
  </si>
  <si>
    <t>UTQ9612</t>
  </si>
  <si>
    <t>UTQ9613</t>
  </si>
  <si>
    <t>CONVERTIDOR NEUM.ELE D:S-PSW-PEN</t>
  </si>
  <si>
    <t>UTQ9614</t>
  </si>
  <si>
    <t>UTQ9615</t>
  </si>
  <si>
    <t>UTQ9616</t>
  </si>
  <si>
    <t>UTQ9617</t>
  </si>
  <si>
    <t>VALVULA 167073 (D:S-PPVE-3/2-MEH-SB)</t>
  </si>
  <si>
    <t>VALVULA 167073 (D:S-PPVE-3/</t>
  </si>
  <si>
    <t>UTQ9618</t>
  </si>
  <si>
    <t>UTQ9619</t>
  </si>
  <si>
    <t>UTQ962</t>
  </si>
  <si>
    <t>UTQ9620</t>
  </si>
  <si>
    <t>UTQ9621</t>
  </si>
  <si>
    <t>BLOQUE DISTRIBUCION 152896</t>
  </si>
  <si>
    <t>UTQ9622</t>
  </si>
  <si>
    <t>UTQ9623</t>
  </si>
  <si>
    <t>UTQ9624</t>
  </si>
  <si>
    <t>UTQ9625</t>
  </si>
  <si>
    <t>UTQ9626</t>
  </si>
  <si>
    <t>UTQ9627</t>
  </si>
  <si>
    <t>VALVULA DE IMPULSOS 167076</t>
  </si>
  <si>
    <t>UTQ9628</t>
  </si>
  <si>
    <t>UTQ9629</t>
  </si>
  <si>
    <t>UTQ963</t>
  </si>
  <si>
    <t>UTQ9630</t>
  </si>
  <si>
    <t>UTQ9631</t>
  </si>
  <si>
    <t>UTQ9632</t>
  </si>
  <si>
    <t>UTQ9633</t>
  </si>
  <si>
    <t>UTQ9634</t>
  </si>
  <si>
    <t>UTQ9635</t>
  </si>
  <si>
    <t>VALVULA 167074</t>
  </si>
  <si>
    <t>UTQ9636</t>
  </si>
  <si>
    <t>UTQ9637</t>
  </si>
  <si>
    <t>UTQ9638</t>
  </si>
  <si>
    <t>UTQ9639</t>
  </si>
  <si>
    <t>UTQ964</t>
  </si>
  <si>
    <t>UTQ9640</t>
  </si>
  <si>
    <t>UTQ9641</t>
  </si>
  <si>
    <t>VALVULA 3/2 PULSADOR 152861</t>
  </si>
  <si>
    <t>UTQ9642</t>
  </si>
  <si>
    <t>VALVULA ESCAPE RAPIDO 152880</t>
  </si>
  <si>
    <t>UTQ9643</t>
  </si>
  <si>
    <t>BLOQUE 3 VALVULAS 5/2 152873</t>
  </si>
  <si>
    <t>UTQ9644</t>
  </si>
  <si>
    <t>UTQ9645</t>
  </si>
  <si>
    <t>BLOQUE 3 VALVUL 152866</t>
  </si>
  <si>
    <t>UTQ9646</t>
  </si>
  <si>
    <t>UTQ9647</t>
  </si>
  <si>
    <t>UTQ9648</t>
  </si>
  <si>
    <t>UTQ9649</t>
  </si>
  <si>
    <t>UTQ965</t>
  </si>
  <si>
    <t>UTQ9650</t>
  </si>
  <si>
    <t>SENSOR FINAL 183345</t>
  </si>
  <si>
    <t>UTQ9651</t>
  </si>
  <si>
    <t>FUENTE DE ALIMENTACION 162418</t>
  </si>
  <si>
    <t>UTQ9652</t>
  </si>
  <si>
    <t>EQUIPO NEUMATICO FESTO D.S.-TP101-CP</t>
  </si>
  <si>
    <t>UTQ9653</t>
  </si>
  <si>
    <t>ELECTRONEUMATICA 2000 BASICO TP-201 TP-201 MOD.184460</t>
  </si>
  <si>
    <t>ELECTRONEUMATICA 2000 BASICO TP-201</t>
  </si>
  <si>
    <t>UTQ9654</t>
  </si>
  <si>
    <t>EQUIPO NEUMATICO FESTO D.S.-TP102-CP</t>
  </si>
  <si>
    <t>UTQ9657</t>
  </si>
  <si>
    <t>UTQ9658</t>
  </si>
  <si>
    <t>UTQ9659</t>
  </si>
  <si>
    <t>SENSOR PROXIM.OPT 178577 D:S-ES-SOE-RT-PS-SIBU</t>
  </si>
  <si>
    <t>PROXIM.OPT 178577 D:S-ES-</t>
  </si>
  <si>
    <t>UTQ966</t>
  </si>
  <si>
    <t>UTQ9660</t>
  </si>
  <si>
    <t>UTQ9661</t>
  </si>
  <si>
    <t>UTQ9662</t>
  </si>
  <si>
    <t>UTQ9663</t>
  </si>
  <si>
    <t>UTQ9664</t>
  </si>
  <si>
    <t>SENSOR INDUCTIVO 178574 D:S-ES-SIE-PS-LED-M12-SB</t>
  </si>
  <si>
    <t>INDUCTIVO 178574 D:S-ES-SIE</t>
  </si>
  <si>
    <t>UTQ9665</t>
  </si>
  <si>
    <t>UTQ9666</t>
  </si>
  <si>
    <t>UTQ9667</t>
  </si>
  <si>
    <t>UTQ9668</t>
  </si>
  <si>
    <t>UTQ9669</t>
  </si>
  <si>
    <t>UTQ967</t>
  </si>
  <si>
    <t>UTQ9670</t>
  </si>
  <si>
    <t>SENSOR PROXIM.CAP 178575 D:S-ES-KAS-PS-LED-SIBU</t>
  </si>
  <si>
    <t>PROXIM.CAP 178575 D:S-ES-</t>
  </si>
  <si>
    <t>UTQ9671</t>
  </si>
  <si>
    <t>UTQ9672</t>
  </si>
  <si>
    <t>UTQ9673</t>
  </si>
  <si>
    <t>UTQ9674</t>
  </si>
  <si>
    <t>UTQ9675</t>
  </si>
  <si>
    <t>TRANSFORMADOR TRANSFORMADOR</t>
  </si>
  <si>
    <t>TRANSFORMADOR</t>
  </si>
  <si>
    <t>UTQ9676</t>
  </si>
  <si>
    <t>UTQ9677</t>
  </si>
  <si>
    <t>UTQ9678</t>
  </si>
  <si>
    <t>UTQ9679</t>
  </si>
  <si>
    <t>PERFIL DE MONTAJE 159411</t>
  </si>
  <si>
    <t>UTQ968</t>
  </si>
  <si>
    <t>UTQ9680</t>
  </si>
  <si>
    <t>UTQ9681</t>
  </si>
  <si>
    <t>UTQ9682</t>
  </si>
  <si>
    <t>UTQ9688</t>
  </si>
  <si>
    <t>UTQ969</t>
  </si>
  <si>
    <t>UTQ9692</t>
  </si>
  <si>
    <t>UTQ9693</t>
  </si>
  <si>
    <t>MESA BANCO DE TRABAJO</t>
  </si>
  <si>
    <t>BANCO DE TRABAJO</t>
  </si>
  <si>
    <t>UTQ9694</t>
  </si>
  <si>
    <t>TORNILLO PARA BANCO TRUPP</t>
  </si>
  <si>
    <t>UTQ9695</t>
  </si>
  <si>
    <t>UTQ9696</t>
  </si>
  <si>
    <t>UTQ9697</t>
  </si>
  <si>
    <t>UTQ9698</t>
  </si>
  <si>
    <t>JGO LLAVES ESTRIAS METRICAS</t>
  </si>
  <si>
    <t>UTQ9699</t>
  </si>
  <si>
    <t>UTQ970</t>
  </si>
  <si>
    <t>UTQ9700</t>
  </si>
  <si>
    <t>MOTOR 2.4 LTS. TOYOTA V V T- I</t>
  </si>
  <si>
    <t>MOTOR 2.4 LTS. TOYOTA V V T</t>
  </si>
  <si>
    <t>UTQ9702</t>
  </si>
  <si>
    <t>UTQ9703</t>
  </si>
  <si>
    <t>UTQ9704</t>
  </si>
  <si>
    <t>BALANZA P/LABORATORIO OHAUS 2610 GRS C/P 750-SW</t>
  </si>
  <si>
    <t>BALANZA P/LABORATORIO OHAUS</t>
  </si>
  <si>
    <t>UTQ9705</t>
  </si>
  <si>
    <t>TRITURADOR MAC. MACCAD MOD. MP70111</t>
  </si>
  <si>
    <t>TRITURADOR MAC. MACCAD MOD.</t>
  </si>
  <si>
    <t>UTQ9706</t>
  </si>
  <si>
    <t>MUFLA FELISA</t>
  </si>
  <si>
    <t>UTQ9707</t>
  </si>
  <si>
    <t>HORNO DE SECADO MCA. ECOSHEL</t>
  </si>
  <si>
    <t>UTQ9708</t>
  </si>
  <si>
    <t>UTQ9709</t>
  </si>
  <si>
    <t>UTQ971</t>
  </si>
  <si>
    <t>UTQ9710</t>
  </si>
  <si>
    <t>UTQ9711</t>
  </si>
  <si>
    <t>UTQ9712</t>
  </si>
  <si>
    <t>UTQ9713</t>
  </si>
  <si>
    <t>PATCH PANEL LEVITON 24 PTOS. CAT 5E</t>
  </si>
  <si>
    <t>LEVITON 24 PTOS. CAT 5E</t>
  </si>
  <si>
    <t>UTQ9716</t>
  </si>
  <si>
    <t>SERVIDOR DELL DUAL CORE XEON PROCESSOR 5110/PE2950</t>
  </si>
  <si>
    <t>DELL DUAL CORE XEON</t>
  </si>
  <si>
    <t>UTQ9717</t>
  </si>
  <si>
    <t>UTQ9718</t>
  </si>
  <si>
    <t>UTQ9719</t>
  </si>
  <si>
    <t>UTQ972</t>
  </si>
  <si>
    <t>UTQ9720</t>
  </si>
  <si>
    <t>UTQ9721</t>
  </si>
  <si>
    <t>UTQ9722</t>
  </si>
  <si>
    <t>UTQ9723</t>
  </si>
  <si>
    <t>UTQ9725</t>
  </si>
  <si>
    <t>UTQ9726</t>
  </si>
  <si>
    <t>TELEFONO NORSTAR M7100</t>
  </si>
  <si>
    <t>NORSTAR M7100</t>
  </si>
  <si>
    <t>UTQ9727</t>
  </si>
  <si>
    <t>UTQ9729</t>
  </si>
  <si>
    <t>PROTECTOR DE LINEA LUCENT ANA 25 PARES</t>
  </si>
  <si>
    <t>LUCENT ANA 25 PARES</t>
  </si>
  <si>
    <t>UTQ973</t>
  </si>
  <si>
    <t>UTQ9731</t>
  </si>
  <si>
    <t>FAX MODEM ROBOTICS 3453</t>
  </si>
  <si>
    <t>ROBOTICS 3453</t>
  </si>
  <si>
    <t>UTQ9733</t>
  </si>
  <si>
    <t>TELEFONO TELMEX SIN MODELO</t>
  </si>
  <si>
    <t>TELMEX SIN MODELO</t>
  </si>
  <si>
    <t>UTQ9737</t>
  </si>
  <si>
    <t>UTQ9738</t>
  </si>
  <si>
    <t>UTQ9739</t>
  </si>
  <si>
    <t>UTQ974</t>
  </si>
  <si>
    <t>UTQ9741</t>
  </si>
  <si>
    <t>UTQ9742</t>
  </si>
  <si>
    <t>UTQ9744</t>
  </si>
  <si>
    <t>UTQ9745</t>
  </si>
  <si>
    <t>UTQ9746</t>
  </si>
  <si>
    <t>CHAROLA P/FIBRA LEVITON 72 PTOS. ST MODULAR</t>
  </si>
  <si>
    <t>LEVITON 72 PTOS. ST MODULAR</t>
  </si>
  <si>
    <t>UTQ9747</t>
  </si>
  <si>
    <t>UTQ9748</t>
  </si>
  <si>
    <t>UTQ9749</t>
  </si>
  <si>
    <t>UTQ975</t>
  </si>
  <si>
    <t>UTQ9750</t>
  </si>
  <si>
    <t>PATCH PANEL PANDUIT 48 PTOS. CAT 5</t>
  </si>
  <si>
    <t>PANDUIT 48 PTOS. CAT 5</t>
  </si>
  <si>
    <t>UTQ9751</t>
  </si>
  <si>
    <t>UTQ9752</t>
  </si>
  <si>
    <t>UTQ9753</t>
  </si>
  <si>
    <t>UTQ9754</t>
  </si>
  <si>
    <t>UTQ9755</t>
  </si>
  <si>
    <t>REGULADOR MECSA R-6000</t>
  </si>
  <si>
    <t>MECSA R-6000</t>
  </si>
  <si>
    <t>UTQ9756</t>
  </si>
  <si>
    <t>UTQ9757</t>
  </si>
  <si>
    <t>UTQ9758</t>
  </si>
  <si>
    <t>UTQ9759</t>
  </si>
  <si>
    <t>MOTOR BRIGGS &amp; STRATTON</t>
  </si>
  <si>
    <t>UTQ976</t>
  </si>
  <si>
    <t>UTQ9760</t>
  </si>
  <si>
    <t>VARIADOR DE VELOCIDAD 1/2 HP A 5 HP (TRES FACES)</t>
  </si>
  <si>
    <t>VARIADOR DE VELOCIDAD 1/2 HP</t>
  </si>
  <si>
    <t>UTQ9761</t>
  </si>
  <si>
    <t>UTQ9762</t>
  </si>
  <si>
    <t>UTQ9763</t>
  </si>
  <si>
    <t>UTQ9764</t>
  </si>
  <si>
    <t>UTQ9765</t>
  </si>
  <si>
    <t>UTQ9766</t>
  </si>
  <si>
    <t>UTQ9767</t>
  </si>
  <si>
    <t>UTQ9768</t>
  </si>
  <si>
    <t>UTQ9769</t>
  </si>
  <si>
    <t>UTQ977</t>
  </si>
  <si>
    <t>UTQ9770</t>
  </si>
  <si>
    <t>UTQ9771</t>
  </si>
  <si>
    <t>UTQ9772</t>
  </si>
  <si>
    <t>UTQ9773</t>
  </si>
  <si>
    <t>UTQ9774</t>
  </si>
  <si>
    <t>UTQ9775</t>
  </si>
  <si>
    <t>UTQ9776</t>
  </si>
  <si>
    <t>UTQ9777</t>
  </si>
  <si>
    <t>UTQ9778</t>
  </si>
  <si>
    <t>UTQ9779</t>
  </si>
  <si>
    <t>UTQ978</t>
  </si>
  <si>
    <t>UTQ9782</t>
  </si>
  <si>
    <t>UTQ9783</t>
  </si>
  <si>
    <t>UTQ9784</t>
  </si>
  <si>
    <t>UTQ9785</t>
  </si>
  <si>
    <t>UTQ9786</t>
  </si>
  <si>
    <t>UTQ9787</t>
  </si>
  <si>
    <t>UTQ9788</t>
  </si>
  <si>
    <t>UTQ9789</t>
  </si>
  <si>
    <t>UTQ979</t>
  </si>
  <si>
    <t>UTQ9790</t>
  </si>
  <si>
    <t>UTQ9791</t>
  </si>
  <si>
    <t>UTQ9792</t>
  </si>
  <si>
    <t>UTQ9793</t>
  </si>
  <si>
    <t>AIRE PORTATIL HEATH ZENITH DMACHS-14K</t>
  </si>
  <si>
    <t>AIRE PORTATIL HEATH ZENITH</t>
  </si>
  <si>
    <t>UTQ9794</t>
  </si>
  <si>
    <t>UTQ9795</t>
  </si>
  <si>
    <t>RACK NEGRO SIN MARCA 1.5 MTS.</t>
  </si>
  <si>
    <t>NEGRO SIN MARCA 1.5 MTS.</t>
  </si>
  <si>
    <t>UTQ9796</t>
  </si>
  <si>
    <t>CHAROLA P/FIBRA PANDUIT 24 PTOS.ST.MODULAR</t>
  </si>
  <si>
    <t>PANDUIT 24 PTOS.ST.MODULAR</t>
  </si>
  <si>
    <t>UTQ9798</t>
  </si>
  <si>
    <t>UTQ9799</t>
  </si>
  <si>
    <t>UTQ98</t>
  </si>
  <si>
    <t>UTQ980</t>
  </si>
  <si>
    <t>UTQ9800</t>
  </si>
  <si>
    <t>UTQ9801</t>
  </si>
  <si>
    <t>UTQ9802</t>
  </si>
  <si>
    <t>UTQ9803</t>
  </si>
  <si>
    <t>UTQ9804</t>
  </si>
  <si>
    <t>UTQ9805</t>
  </si>
  <si>
    <t>UTQ9806</t>
  </si>
  <si>
    <t>UTQ9807</t>
  </si>
  <si>
    <t>UTQ9808</t>
  </si>
  <si>
    <t>UTQ9809</t>
  </si>
  <si>
    <t>UTQ981</t>
  </si>
  <si>
    <t>UTQ9810</t>
  </si>
  <si>
    <t>UTQ9811</t>
  </si>
  <si>
    <t>UTQ9812</t>
  </si>
  <si>
    <t>UTQ9813</t>
  </si>
  <si>
    <t>PINTARRON 1.20X2.40</t>
  </si>
  <si>
    <t>UTQ9814</t>
  </si>
  <si>
    <t>UTQ9815</t>
  </si>
  <si>
    <t>460</t>
  </si>
  <si>
    <t>UTQ9816</t>
  </si>
  <si>
    <t>LAP TOP HEWLETT PACKARD 6515 PROCESADOR AMD TURION X2</t>
  </si>
  <si>
    <t>HP 6515 PROCESADOR AMD TURION X2</t>
  </si>
  <si>
    <t>UTQ9817</t>
  </si>
  <si>
    <t>UTQ9818</t>
  </si>
  <si>
    <t>MONITOR 6</t>
  </si>
  <si>
    <t>UTQ982</t>
  </si>
  <si>
    <t>UTQ9820</t>
  </si>
  <si>
    <t>UTQ9821</t>
  </si>
  <si>
    <t>UTQ9822</t>
  </si>
  <si>
    <t>UTQ9823</t>
  </si>
  <si>
    <t>UTQ9824</t>
  </si>
  <si>
    <t>UTQ9825</t>
  </si>
  <si>
    <t>UTQ9826</t>
  </si>
  <si>
    <t>UTQ9827</t>
  </si>
  <si>
    <t>UTQ9828</t>
  </si>
  <si>
    <t>UTQ9829</t>
  </si>
  <si>
    <t>UTQ983</t>
  </si>
  <si>
    <t>UTQ9830</t>
  </si>
  <si>
    <t>UTQ9831</t>
  </si>
  <si>
    <t>UTQ9832</t>
  </si>
  <si>
    <t>UTQ9833</t>
  </si>
  <si>
    <t>UTQ9834</t>
  </si>
  <si>
    <t>UTQ9835</t>
  </si>
  <si>
    <t>UTQ9836</t>
  </si>
  <si>
    <t>UTQ9837</t>
  </si>
  <si>
    <t>UTQ9838</t>
  </si>
  <si>
    <t>UTQ9839</t>
  </si>
  <si>
    <t>UTQ984</t>
  </si>
  <si>
    <t>UTQ9840</t>
  </si>
  <si>
    <t>UTQ9841</t>
  </si>
  <si>
    <t>REGRESADORA VHS KINYO SIN MODELO</t>
  </si>
  <si>
    <t>KINYO SIN MODELO</t>
  </si>
  <si>
    <t>UTQ9843</t>
  </si>
  <si>
    <t>UTQ9844</t>
  </si>
  <si>
    <t>UTQ985</t>
  </si>
  <si>
    <t>UTQ9854</t>
  </si>
  <si>
    <t>UTQ9856</t>
  </si>
  <si>
    <t>UTQ9857</t>
  </si>
  <si>
    <t>UTQ9858</t>
  </si>
  <si>
    <t>UTQ9859</t>
  </si>
  <si>
    <t>UTQ986</t>
  </si>
  <si>
    <t>UTQ9860</t>
  </si>
  <si>
    <t>UTQ9861</t>
  </si>
  <si>
    <t>ROUTER CISCO 1841</t>
  </si>
  <si>
    <t>UTQ9862</t>
  </si>
  <si>
    <t>UTQ9863</t>
  </si>
  <si>
    <t>UTQ9864</t>
  </si>
  <si>
    <t>KIT ESTANDAR P/CURSO FUNDAMENTO DE REDES INALAMBRI (CISCO 2811</t>
  </si>
  <si>
    <t>KIT ESTANDAR P/CURSO FUNDAMENTO</t>
  </si>
  <si>
    <t>UTQ9865</t>
  </si>
  <si>
    <t>NOTE BOOK TOSHIBA SATELLITE A215-SP4038 1GB DDR2 RED 802.11</t>
  </si>
  <si>
    <t>TOSHIBA SATELLITE A215-SP4038 1GB DDR2</t>
  </si>
  <si>
    <t>UTQ9866</t>
  </si>
  <si>
    <t>UTQ9867</t>
  </si>
  <si>
    <t>UTQ9868</t>
  </si>
  <si>
    <t>COPIADORA RISO RZ2241</t>
  </si>
  <si>
    <t>RISO RZ2241</t>
  </si>
  <si>
    <t>UTQ9869</t>
  </si>
  <si>
    <t>IMPRESORA HEWLETT PACKARD LASERJET 3600 COLOR</t>
  </si>
  <si>
    <t>HEWLETT PACKARD LASERJET 3600 COLOR</t>
  </si>
  <si>
    <t>UTQ987</t>
  </si>
  <si>
    <t>UTQ9870</t>
  </si>
  <si>
    <t>UTQ9871</t>
  </si>
  <si>
    <t>NO BREAK APC BCK-UPS BE600VA C/PROT FM.6 CONT.</t>
  </si>
  <si>
    <t>APC BCK-UPS BE600VA C/PROT FM.6 CONT.</t>
  </si>
  <si>
    <t>UTQ9872</t>
  </si>
  <si>
    <t>UTQ9875</t>
  </si>
  <si>
    <t>SWITCH LINKSYS SD 216 (16 PUERTOS)</t>
  </si>
  <si>
    <t>LINKSYS SD 216 (16 PUERTOS)</t>
  </si>
  <si>
    <t>UTQ9876</t>
  </si>
  <si>
    <t>UTQ9877</t>
  </si>
  <si>
    <t>MODELO DIDACTICO LIMPIAPARABRISAS MOD. DTM7020 (5PIEZAS)</t>
  </si>
  <si>
    <t>MODELO DIDACTICO LIMPIAPARABRISAS</t>
  </si>
  <si>
    <t>UTQ9878</t>
  </si>
  <si>
    <t>PUPITRE DIDACTICO "PRE Y POST CALENTAMIENTO MOD. DTP6001</t>
  </si>
  <si>
    <t>PUPITRE DIDACTICO "PRE Y POST</t>
  </si>
  <si>
    <t>UTQ9879</t>
  </si>
  <si>
    <t>PUPITRE DIDACTICO SISTEMA ANTI BLOQUEO DE RUEDAS MOD. DTP ABS1000</t>
  </si>
  <si>
    <t>PUPITRE DIDACTICO SISTEMA</t>
  </si>
  <si>
    <t>UTQ988</t>
  </si>
  <si>
    <t>UTQ9880</t>
  </si>
  <si>
    <t>PUPITRE DIDACTICO "GESTION DE ENFRIAMENTO MOTOR MOD. DTP 6030</t>
  </si>
  <si>
    <t>PUPITRE DIDACTICO "GESTION DE</t>
  </si>
  <si>
    <t>UTQ9881</t>
  </si>
  <si>
    <t>PUPITRE DIDACTICO CIERRE CENTRALIZADO MOD. DTP3000</t>
  </si>
  <si>
    <t>PUPITRE DIDACTICO CIERRE CENTRALIZ</t>
  </si>
  <si>
    <t>UTQ9882</t>
  </si>
  <si>
    <t>MODELO DIDACTICO ILUMINACION Y SE¥ALIZACION MOD. DTM7000 (9PIEZAS)</t>
  </si>
  <si>
    <t>MODELO DIDACTICO ILUMINACION Y SE¥ALIZAC</t>
  </si>
  <si>
    <t>UTQ9883</t>
  </si>
  <si>
    <t>MULTIFUNCIONAL HEWLETT PACKARD HP 3050</t>
  </si>
  <si>
    <t>HEWLETT PACKARD HP 3050</t>
  </si>
  <si>
    <t>UTQ9884</t>
  </si>
  <si>
    <t>UTQ9885</t>
  </si>
  <si>
    <t>UTQ989</t>
  </si>
  <si>
    <t>UTQ99</t>
  </si>
  <si>
    <t>UTQ990</t>
  </si>
  <si>
    <t>UTQ991</t>
  </si>
  <si>
    <t>UTQ992</t>
  </si>
  <si>
    <t>UTQ9929</t>
  </si>
  <si>
    <t>SILLA SECRETARIAL M-60 COLOR NEGRO</t>
  </si>
  <si>
    <t>SECRETARIAL M-60 COLOR NEGRO</t>
  </si>
  <si>
    <t>UTQ993</t>
  </si>
  <si>
    <t>UTQ9930</t>
  </si>
  <si>
    <t>UTQ9931</t>
  </si>
  <si>
    <t>UTQ9932</t>
  </si>
  <si>
    <t>UTQ9934</t>
  </si>
  <si>
    <t>UTQ9936</t>
  </si>
  <si>
    <t>UTQ9937</t>
  </si>
  <si>
    <t>UTQ994</t>
  </si>
  <si>
    <t>UTQ995</t>
  </si>
  <si>
    <t>UTQ996</t>
  </si>
  <si>
    <t>UTQ997</t>
  </si>
  <si>
    <t>UTQ9978</t>
  </si>
  <si>
    <t>LCD DE 15"</t>
  </si>
  <si>
    <t>UTQ9979</t>
  </si>
  <si>
    <t>DC5700</t>
  </si>
  <si>
    <t>UTQ998</t>
  </si>
  <si>
    <t>UTQ9985</t>
  </si>
  <si>
    <t>CPU HEWLETT PACKARD DX2300 DUAL CORE E2140 512MB 80GB</t>
  </si>
  <si>
    <t>HP DX2300 DUAL CORE E2140 512MB 80GB</t>
  </si>
  <si>
    <t>UTQ9986</t>
  </si>
  <si>
    <t>MONITOR ACER ET1916</t>
  </si>
  <si>
    <t>ACER ET1916</t>
  </si>
  <si>
    <t>UTQ9987</t>
  </si>
  <si>
    <t>UTQ9988</t>
  </si>
  <si>
    <t>UTQ9989</t>
  </si>
  <si>
    <t>UTQ9993</t>
  </si>
  <si>
    <t>LAP TOP IBM THINK PAD X61</t>
  </si>
  <si>
    <t>IBM THINK PAD X61</t>
  </si>
  <si>
    <t>UTQ9995</t>
  </si>
  <si>
    <t>QUEMADOR LENOVO</t>
  </si>
  <si>
    <t>LENOVO</t>
  </si>
  <si>
    <t>UTQ9998</t>
  </si>
  <si>
    <t>UTQ9999</t>
  </si>
  <si>
    <t>Formato del ejercicio y destino de gasto federalizado y reintegros</t>
  </si>
  <si>
    <t>Programa o Fondo</t>
  </si>
  <si>
    <t>Destino de los Recursos</t>
  </si>
  <si>
    <t>Ejercicio</t>
  </si>
  <si>
    <t>Reintegro</t>
  </si>
  <si>
    <t>DEVENGADO</t>
  </si>
  <si>
    <t>PAGADO</t>
  </si>
  <si>
    <t>PRODEP</t>
  </si>
  <si>
    <t>Becas para profesores</t>
  </si>
  <si>
    <t>PROMEP</t>
  </si>
  <si>
    <t>Equipamiento de laboratorios</t>
  </si>
  <si>
    <t>MADRES JEFAS DE FAMILIA</t>
  </si>
  <si>
    <t>Becas madres jefas de familia</t>
  </si>
  <si>
    <t>ABSORCIÓN DE DIOXIDO</t>
  </si>
  <si>
    <t>Materiales y equipo para alumnos</t>
  </si>
  <si>
    <t>PUEBLOS INDÍGENAS</t>
  </si>
  <si>
    <t>NUEVOS TALENTOS</t>
  </si>
  <si>
    <t>Materiales y becas para alumnos</t>
  </si>
  <si>
    <t>Esquema para la integración de la información del ejercicio y destino de gasto federalizado y reintegros, el formato se integra principalmente por:</t>
  </si>
  <si>
    <r>
      <t>a)</t>
    </r>
    <r>
      <rPr>
        <sz val="10"/>
        <color indexed="63"/>
        <rFont val="Arial"/>
        <family val="2"/>
      </rPr>
      <t>   </t>
    </r>
    <r>
      <rPr>
        <sz val="9"/>
        <color indexed="63"/>
        <rFont val="Arial"/>
        <family val="2"/>
      </rPr>
      <t>Programa o Fondo: detalle del Fondo o Programa.</t>
    </r>
  </si>
  <si>
    <r>
      <t>b)</t>
    </r>
    <r>
      <rPr>
        <sz val="10"/>
        <color indexed="63"/>
        <rFont val="Arial"/>
        <family val="2"/>
      </rPr>
      <t>   </t>
    </r>
    <r>
      <rPr>
        <sz val="9"/>
        <color indexed="63"/>
        <rFont val="Arial"/>
        <family val="2"/>
      </rPr>
      <t>Destino de los Recursos: población a la que se dirigen los recursos del programa o fondo.</t>
    </r>
  </si>
  <si>
    <r>
      <t>c)</t>
    </r>
    <r>
      <rPr>
        <sz val="10"/>
        <color indexed="63"/>
        <rFont val="Arial"/>
        <family val="2"/>
      </rPr>
      <t>   </t>
    </r>
    <r>
      <rPr>
        <sz val="9"/>
        <color indexed="63"/>
        <rFont val="Arial"/>
        <family val="2"/>
      </rPr>
      <t>Ejercicio: se refiere a las columnas en las que se anotaran los importes devengados y pagados al período que se informa.</t>
    </r>
  </si>
  <si>
    <r>
      <t>d)</t>
    </r>
    <r>
      <rPr>
        <sz val="10"/>
        <color indexed="63"/>
        <rFont val="Arial"/>
        <family val="2"/>
      </rPr>
      <t>   </t>
    </r>
    <r>
      <rPr>
        <sz val="9"/>
        <color indexed="63"/>
        <rFont val="Arial"/>
        <family val="2"/>
      </rPr>
      <t>Reintegro: recursos no utilizados que se tendrán que reintegrar a su correspondiente Tesorería o a la Tesorería de la Federación.</t>
    </r>
  </si>
  <si>
    <r>
      <t>e)</t>
    </r>
    <r>
      <rPr>
        <sz val="10"/>
        <color indexed="63"/>
        <rFont val="Arial"/>
        <family val="2"/>
      </rPr>
      <t>   </t>
    </r>
    <r>
      <rPr>
        <sz val="9"/>
        <color indexed="63"/>
        <rFont val="Arial"/>
        <family val="2"/>
      </rPr>
      <t>Periodicidad: De forma trimestral y anual</t>
    </r>
  </si>
  <si>
    <t>Contador General</t>
  </si>
  <si>
    <t>AL MES DE DICIEMBRE DEL 2017</t>
  </si>
  <si>
    <t xml:space="preserve">                                       UNIVERSIDAD TECNOLOGICA DE QUERETARO</t>
  </si>
  <si>
    <t xml:space="preserve">                          Relación de cuentas bancarias productivas específicas</t>
  </si>
  <si>
    <t>RELACIÓN DE BIENES MUEBLES AL 31 DICIEMBRE 2017</t>
  </si>
  <si>
    <t>RELACION DE ACTAS DEL ORGANO DE GOBIERNO  A DICIEMBRE DE 2017</t>
  </si>
  <si>
    <t>Relación de Contratos de Adquisiciones y Prestaciones de servicios al mes de Diciembre del 2017</t>
  </si>
  <si>
    <t>RELACION DE APOYOS POR CONCEPTO DE SUBSIDIOS Y DONATIVOS A DICIEMBRE  DEL 2017</t>
  </si>
  <si>
    <t>RELACION  DE MANUALES  OPERATIVOS AL  MES  DE DICIEMBRE DEL 2017</t>
  </si>
  <si>
    <t>TABULADOR DE SUELDOS 2017</t>
  </si>
  <si>
    <t xml:space="preserve">EDIFICIO UNIDAD DE DOCENCIA 2 NIVEL    </t>
  </si>
  <si>
    <t>Período Actual:</t>
  </si>
  <si>
    <t>AL MES DE DICIEMBRE 2017</t>
  </si>
  <si>
    <t>OBJETO DEL GASTO/PARTIDA</t>
  </si>
  <si>
    <t>Saldo Inicial</t>
  </si>
  <si>
    <t>Cargos</t>
  </si>
  <si>
    <t>Abonos</t>
  </si>
  <si>
    <t>Saldo Final</t>
  </si>
  <si>
    <t>10000 ACTIVOS</t>
  </si>
  <si>
    <t>11000 ACTIVO CIRCULANTE</t>
  </si>
  <si>
    <t>11100 EFECTIVO Y EQUIVALENTES</t>
  </si>
  <si>
    <t>11110 EFECTIVO</t>
  </si>
  <si>
    <t>11111  CAJA</t>
  </si>
  <si>
    <t>1111001 CAJA GENERAL DE COBRO</t>
  </si>
  <si>
    <t>11112 FONDOS FIJOS DE CAJA</t>
  </si>
  <si>
    <t>1112008 FONDO FIJO TARJETA EMPRESARIAL RECT</t>
  </si>
  <si>
    <t>11120 BANCOS / TESORERIA</t>
  </si>
  <si>
    <t>11121 BANCOS DE MONEDA NACIONAL</t>
  </si>
  <si>
    <t>11H3301 BANORTE 0590374475 ESTATAL CAP. 100</t>
  </si>
  <si>
    <t>11I3103 BBVA PPTO. CORR. 0110172766 MINISTR</t>
  </si>
  <si>
    <t>11I3302 BBVA PPTO. CORR. 0110172634 MINISTR</t>
  </si>
  <si>
    <t>11I3304 BBVA PPTO. CORR. 0111173561 TRANSFE</t>
  </si>
  <si>
    <t>11I3601 BBVA 0161465864 PROPIOS (TRANSF)</t>
  </si>
  <si>
    <t>11I3603 BBVA0161465953 VINCULACION (DESEMPE</t>
  </si>
  <si>
    <t>11L3101 HSBC 4023654023 SUBSIDIO FEDERAL</t>
  </si>
  <si>
    <t>11L3301 HSBC 4023654262 NOMINA CAP. 1000 FE</t>
  </si>
  <si>
    <t>11L3601 HSBC 4022160964 RECURSOS  PROPIOS</t>
  </si>
  <si>
    <t>11L3602 HSBC 4023654007 RAP</t>
  </si>
  <si>
    <t>11R3101 INTERACCIONES 0300179116 INV SUBSID</t>
  </si>
  <si>
    <t>11R3102 INTERACCIONES 0300179108 INV SUBSID</t>
  </si>
  <si>
    <t>11S3601 SANTANDER 6550066639 SERV. AL SECTO</t>
  </si>
  <si>
    <t>11S3602 SANTANDER PROPIOS 65504642022 PAGO</t>
  </si>
  <si>
    <t>11140 INVERSIONES TEMPORALES  (HASTA 3 MESES)</t>
  </si>
  <si>
    <t>11141 INVERSIONES EN MONEDA NACIONAL C P</t>
  </si>
  <si>
    <t>11I2177 BVA 2046427359 INV RIO ARRONTE</t>
  </si>
  <si>
    <t>11I2181 BVA 2046772994 INV PRODEP 2015-2</t>
  </si>
  <si>
    <t>11I2182 BBVA 2046772951 INV CONACYT ABS DIO</t>
  </si>
  <si>
    <t>11I2183 BBVA 2047569823 INVERSION CNBES-BEC</t>
  </si>
  <si>
    <t>11I2184 BBVA 2047902824 INV PRODEP 2017</t>
  </si>
  <si>
    <t>11I2186 BBVA INV 2048113351 TRANSFERENCIA E</t>
  </si>
  <si>
    <t>11I2658 BBVA 2047315864 INV FUMEEUC FUND. M</t>
  </si>
  <si>
    <t>11L2150 HSBC 06455892285 INV NUEVOS TALENTO</t>
  </si>
  <si>
    <t>11L2652 HSBC 06455892194 INV GREEN AND BLUE</t>
  </si>
  <si>
    <t>11L3650 HSBC 2168900832  INVERSION PROPIOS</t>
  </si>
  <si>
    <t>11150 FONDOS CON AFECTACION ESPECIFICA</t>
  </si>
  <si>
    <t>11151 FONDOS DESTINADOS A OPERACIONES NO REC</t>
  </si>
  <si>
    <t>11I2107 BBVA ETIQ. FED. 0194687124 FACUT 20</t>
  </si>
  <si>
    <t>11I2125 BBVA ETIQ. FED. 0103275353 MADRES J</t>
  </si>
  <si>
    <t>11I2137 BBVA ETIQ. FED. 0107117299 PRODEP 2</t>
  </si>
  <si>
    <t>11I2138 BBVA ETIQ. FED. 0107117264 CONACYT</t>
  </si>
  <si>
    <t>11I2140 BBVA ETIQ. FED. 0110172553 FAM 2015</t>
  </si>
  <si>
    <t>11I2142 BBVA ETIQ. FED. 0110275794 CNBES-BE</t>
  </si>
  <si>
    <t>11I2143 BBVA ETIQ FED 0110545635 FONART-ART</t>
  </si>
  <si>
    <t>11I2144 BBVA ETIQ FED  0110968919 PRODEP 20</t>
  </si>
  <si>
    <t>11I2145 BBVA ETIQ. FED 0111033654 IFEQ-FAM</t>
  </si>
  <si>
    <t>11I2146 BBVA ETIQ. FED 0110968307 CONACYT-C</t>
  </si>
  <si>
    <t>11I2147 BBVA ETIQ. FED 0110969028 CDI-MEJOR</t>
  </si>
  <si>
    <t>11I2148 BBVA ETIQ. FED 0111087363 APOYO MAD</t>
  </si>
  <si>
    <t>11I2149 BBVA ETIQ. FED 0111262610 IFEQ/FAM</t>
  </si>
  <si>
    <t>11I2304 BBVA ETIQ. ESTATAL 0111152211 APOYO</t>
  </si>
  <si>
    <t>11I2609 BBVA ETIQ. PRO. 0104759354 RIO ARRO</t>
  </si>
  <si>
    <t>11I2610 BBVA ETIQ PRO 0107117329 MOVILIDAD</t>
  </si>
  <si>
    <t>11I2612 BBVA ETIQ. PROPIOS 0110172820 FUMEE</t>
  </si>
  <si>
    <t>11I2613 BBVA ETIQ PRO 0110275832 CONVENIO U</t>
  </si>
  <si>
    <t>11L2101 HSBC 0000146463 ETIQ.FED. FIDEICOMI</t>
  </si>
  <si>
    <t>11L2102 HSBC ETIQ. FED.4060104858 NUEVOS TA</t>
  </si>
  <si>
    <t>11L2602 HSBC ETIQ PRO 4060104791 GREEN AND</t>
  </si>
  <si>
    <t>11200 DERECHOS A RECIBIR EFECTIVO O EQUIVALENT</t>
  </si>
  <si>
    <t>11220 CUENTAS POR COBRAR A CORTO PLAZO</t>
  </si>
  <si>
    <t>11221 CUENTAS POR COBRAR POR VENTA DE BIENES</t>
  </si>
  <si>
    <t>1221001 PEUGEOT MEXICO SA DE CV</t>
  </si>
  <si>
    <t>1221019 CONSEJO NACIONAL DE CIENCIA Y TECNO</t>
  </si>
  <si>
    <t>1221039 MUNICIPIO DE QUERETARO</t>
  </si>
  <si>
    <t>1221060 UNIDAD DE SERVICIOS PARA LA EDUCACI</t>
  </si>
  <si>
    <t>1221067 NESTLE SERVICIOS INDUSTRIALES SA DE</t>
  </si>
  <si>
    <t>1221078 CENTRO PARA EL DESARROLLO DEL AUTO</t>
  </si>
  <si>
    <t>1221083 INSTITUTO DE INFRAESTRUCTURA FISICA</t>
  </si>
  <si>
    <t>1221102 NESTLE MEXICO  SA DE CV</t>
  </si>
  <si>
    <t>1221103 GREEN AND BLUE MANUFACTURE SA DE CV</t>
  </si>
  <si>
    <t>1221106 SECRETARIA DE EDUCACION PUBLICA</t>
  </si>
  <si>
    <t>11230 DEUDORES DIVERSOS POR COBRAR A CORTO PL</t>
  </si>
  <si>
    <t>11231 DEUDORES DIVERSOS POR COBRAR C P</t>
  </si>
  <si>
    <t>1231001 JESUS CAMARGO VEGA</t>
  </si>
  <si>
    <t>1231002 MOTA MARTINEZ MARCO ANTONIO</t>
  </si>
  <si>
    <t>1231004 IGNACIO GARCIA TORRES</t>
  </si>
  <si>
    <t>1231010 ZEPEDA GARRIDO MIGUEL CARLOS</t>
  </si>
  <si>
    <t>1231015 LOZANO SALAS VICTORIA ISABEL</t>
  </si>
  <si>
    <t>1231026 SOSA PEREZ BLANCA</t>
  </si>
  <si>
    <t>1231059 HUERTA RESENDIZ ADRIANA</t>
  </si>
  <si>
    <t>1231071 IGLESIAS FLORES RAUL</t>
  </si>
  <si>
    <t>1231096 TIRADO HERNANDEZ ELOISA GRISELDA</t>
  </si>
  <si>
    <t>1231147 LUHRS EIJKELBOOM CARLOS IGNACIO</t>
  </si>
  <si>
    <t>1231157 CENTRO NACIONAL DE EVALUACION PARA</t>
  </si>
  <si>
    <t>1231171 DIAZ HERNANDEZ JOSE JUAN</t>
  </si>
  <si>
    <t>1231187 REAL GARGIA JULIO ELIAS</t>
  </si>
  <si>
    <t>1231188 PRADO REBOLLEDO ISELA</t>
  </si>
  <si>
    <t>1231189 HERNANDEZ JUAREZ HUGO CESAR</t>
  </si>
  <si>
    <t>1231190 ZAMORA VALERO ROSAURA</t>
  </si>
  <si>
    <t>1231191 LEDESMA BARBARA GILDA</t>
  </si>
  <si>
    <t>11240 INGRESOS POR RECUPERAR A CORTO PLAZO</t>
  </si>
  <si>
    <t>11241 CONTRIBUCIONES POR COBRAR</t>
  </si>
  <si>
    <t>1241001 SUBSIDIO AL EMPLEO</t>
  </si>
  <si>
    <t>11300 DERECHOS A RECIBIR BIENES O SERVICIOS</t>
  </si>
  <si>
    <t>11310 ANTICIPO A PROVEEDORES POR ADQ. DE BIEN</t>
  </si>
  <si>
    <t>11311 ANTICIPO A PROVEEDORES POR ADQ. DE BIE</t>
  </si>
  <si>
    <t>1311001 ANTICIPO A PROVEEDORES</t>
  </si>
  <si>
    <t>11500 ALMACENES</t>
  </si>
  <si>
    <t>12000 ACTIVO NO CIRCULANTE</t>
  </si>
  <si>
    <t>12300 BIENES INMUEBLES, INFRAESTRUCTURA Y CONS</t>
  </si>
  <si>
    <t>12310 TERRENOS</t>
  </si>
  <si>
    <t>12311 TERRENOS</t>
  </si>
  <si>
    <t>1C11001 TERRENO</t>
  </si>
  <si>
    <t>12330 EDIFICIOS NO RESIDENCIALES</t>
  </si>
  <si>
    <t>12331 EDIFICIOS NO RESIDENCIALES</t>
  </si>
  <si>
    <t>1C31001 EDIFICIO "A" RECTORIA</t>
  </si>
  <si>
    <t>1C31002 EDIFICIO "B" VINCULACION</t>
  </si>
  <si>
    <t>1C31003 EDIFICIO "C" ADMINISTRACION / COM</t>
  </si>
  <si>
    <t>1C31004 EDIFICIO "F" MANTENIMIENTO INDUSTRI</t>
  </si>
  <si>
    <t>1C31005 EDIFICIO "G" PROCESOS DE PRODUCCION</t>
  </si>
  <si>
    <t>1C31006 EDIFICIO "H" TECNOLOGIA AMBIENTAL</t>
  </si>
  <si>
    <t>1C31007 EDIFICIO "K" TELEMATICA/ELECTRONICA</t>
  </si>
  <si>
    <t>1C31008 EDIFICIO "M" BIBLIOTECA</t>
  </si>
  <si>
    <t>1C31009 EDIFICIO LABORATORIO DE MEDIOS</t>
  </si>
  <si>
    <t>1C31010 LAB. "D" Y "E" 7/EE MANTENIMIENTO</t>
  </si>
  <si>
    <t>1C31011 LAB. "I" 7/EE SISTEMAS</t>
  </si>
  <si>
    <t>1C31012 LAB. "J" 7/EE PEUGEOT</t>
  </si>
  <si>
    <t>1C31013 TALLER "R" MANTENIMIENTO  / ALMACEN</t>
  </si>
  <si>
    <t>1C31014 LAB. "H" DE TECNOLOGIA AMBIENTAL</t>
  </si>
  <si>
    <t>1C31015 MODULO DE SANITARIOS (LABORATORIOS)</t>
  </si>
  <si>
    <t>1C31016 MODULO DE SANITARIOS CANCHAS</t>
  </si>
  <si>
    <t>1C31017 CAFETERIA</t>
  </si>
  <si>
    <t>1C31018 BODEGAS</t>
  </si>
  <si>
    <t>1C31019 ESTACIONAMIENTOS</t>
  </si>
  <si>
    <t>1C31020 AREAS VERDES</t>
  </si>
  <si>
    <t>1C31021 PLAZAS</t>
  </si>
  <si>
    <t>1C31022 ANDADORES</t>
  </si>
  <si>
    <t>1C31023 CANCHA DE FUTBOL Y PISTA</t>
  </si>
  <si>
    <t>1C31024 FUENTES</t>
  </si>
  <si>
    <t>1C31025 SUB-ESTACIONES Y REDES</t>
  </si>
  <si>
    <t>1C31026 CISTERNAS</t>
  </si>
  <si>
    <t>1C31027 CENTRO DE ACOPIO DE BASURA</t>
  </si>
  <si>
    <t>1C31028 ACCESO PERIMETRAL</t>
  </si>
  <si>
    <t>1C31029 MALLA CICLONICA</t>
  </si>
  <si>
    <t>1C31030 VARIOS/INFRAESTRUCTURA</t>
  </si>
  <si>
    <t>1C31031 SALON DE DANZA</t>
  </si>
  <si>
    <t>1C31032 ADEC LAB PESADO PEI-BA</t>
  </si>
  <si>
    <t>1C31033 BARDA Y REJA DE ACCESO CAMPO DE BEI</t>
  </si>
  <si>
    <t>1C31034 ILUMINACION Y CANC LAB 4 Y 7 EJE</t>
  </si>
  <si>
    <t>1C31035 CANCHA DE BEIS BALL</t>
  </si>
  <si>
    <t>1C31036 MODULO DE ENFERMERIA Y AMP DE CAFET</t>
  </si>
  <si>
    <t>1C31037 AMPLIACION DE MEZANINE YADEC I</t>
  </si>
  <si>
    <t>1C31038 BARDA DE BAHIA PARA BUSES</t>
  </si>
  <si>
    <t>1C31039 ALMACEN DE RESIDUOS PELIGROSOS</t>
  </si>
  <si>
    <t>1C31040 AUDITORIO USOS MULTIPLES</t>
  </si>
  <si>
    <t>1C31041 ESTACION METEREOLOGICA</t>
  </si>
  <si>
    <t>1C31042 BAÑOS</t>
  </si>
  <si>
    <t>1C31043 REVALUACION CATASTRAL BIENES INM.</t>
  </si>
  <si>
    <t>1C31044 EDIFICIO DE NANOTECNOLOGIA 2 NIVELE</t>
  </si>
  <si>
    <t>1C31045 EDIFICIO UNIDAD DE DOCENCIA 2 NIVEL</t>
  </si>
  <si>
    <t>12400 BIENES MUEBLES</t>
  </si>
  <si>
    <t>12410 MOBILIARIO Y EQUIPO DE ADMINISTRACION</t>
  </si>
  <si>
    <t>12411 MUEBLES DE OFICINA Y ESTANTERIA</t>
  </si>
  <si>
    <t>1D11001 MUEBLES DE OFICINA Y ESTANTERÍA</t>
  </si>
  <si>
    <t>12413 EQUIPO DE COMPUTO Y DE TECNOLOGIAS DE</t>
  </si>
  <si>
    <t>1D13001 EQUIPO DE CÓMPUTO Y DE TECNOLOGÍAS</t>
  </si>
  <si>
    <t>12419 OTROS MOBILIARIOS Y EQUIPO DE ADMON</t>
  </si>
  <si>
    <t>1D19001 OTROS MOBILIARIOS Y EQUIPOS DE ADMI</t>
  </si>
  <si>
    <t>12420 MOBILIARIO Y EQUIPO EDUCACIONAL Y RECRE</t>
  </si>
  <si>
    <t>12421 EQUIPOS Y APARATOS AUDIOVISUALES</t>
  </si>
  <si>
    <t>1D21001 EQUIPOS Y APARATOS AUDIOVISUALES</t>
  </si>
  <si>
    <t>12422 APARATOS DEPORTIVOS</t>
  </si>
  <si>
    <t>1D22001 APARATOS DEPORTIVOS</t>
  </si>
  <si>
    <t>12423 CAMARAS FOTOGRAFICAS Y DE VIDEOS</t>
  </si>
  <si>
    <t>1D23001 CAMARAS FOTOGRAFICAS Y VIDEO</t>
  </si>
  <si>
    <t>12429 OTRO MOBILIARIO Y EQUIPO EDUCACIONAL</t>
  </si>
  <si>
    <t>12430 EQUIPO E INSTRUMENTAL MEDICO Y DE LABOR</t>
  </si>
  <si>
    <t>12431 EQUIPO MEDICO Y DE LABORATORIO</t>
  </si>
  <si>
    <t>1D31001 EQUIPO MEDICO Y DE LABORATORIO</t>
  </si>
  <si>
    <t>12440 EQUIPO DE TRANSPORTE</t>
  </si>
  <si>
    <t>12441 AUTOMOVILES Y EQUIPO TERRESTRE</t>
  </si>
  <si>
    <t>1D41001 VEHICULOS Y EQUIPO DE TRANSPORTE</t>
  </si>
  <si>
    <t>12460 MAQUINARIA, OTROS EQUIPOS Y HERRAMIENTA</t>
  </si>
  <si>
    <t>12464 SISTEMAS DE AIRE ACONDICIONADO, CALEFA</t>
  </si>
  <si>
    <t>1D64001 SISTEMAS DE AIRE ACONDICIONADO, CAL</t>
  </si>
  <si>
    <t>12465 EQUIPO DE COMUNICACION Y TELECOMUNICAC</t>
  </si>
  <si>
    <t>1D65001 EQ. Y APARATOS DE COMUNICACIÓN</t>
  </si>
  <si>
    <t>12466 EQUIPOS DE GENERACION ELECTRICA, APARA</t>
  </si>
  <si>
    <t>1D66001 MAQ. Y EQ. ELECTRICO</t>
  </si>
  <si>
    <t>12467 HERRAMIENTAS Y MAQUINAS - HERRAMIENTA</t>
  </si>
  <si>
    <t>1D67001 HERRAMIENTAS Y MAQ.- HERRAMIENTA</t>
  </si>
  <si>
    <t>12470 COLECCIONES, OBRAS DE ARTE Y OBJETOS VA</t>
  </si>
  <si>
    <t>12471 BIENES ARTISTICOS, CULTURALES Y CIENTI</t>
  </si>
  <si>
    <t>1D71001 BIENES ARTÍSTICOS, CULTURALES Y CIE</t>
  </si>
  <si>
    <t>12500 ACTIVOS INTANGIBLES</t>
  </si>
  <si>
    <t>12510 SOFTWARE</t>
  </si>
  <si>
    <t>12511 SOFTWARE</t>
  </si>
  <si>
    <t>1E11001 SFOTWARE</t>
  </si>
  <si>
    <t>12520 PATENTES, MARCAS Y DERECHOS</t>
  </si>
  <si>
    <t>12521 PATENTES, MARCAS Y DERECHOS</t>
  </si>
  <si>
    <t>1E21001 PATANTES REGISTRADAS</t>
  </si>
  <si>
    <t>12600 DEPRECIACIONES, DETERIODO Y AMORTIZACION</t>
  </si>
  <si>
    <t>12610 DEPRECIACION ACUMULADA DE BIENES INMUEB</t>
  </si>
  <si>
    <t>12612 DEPRECIACIÓN ACUMULADA DE EDIFICIOS NO</t>
  </si>
  <si>
    <t>1F12001 DEPRECIACION ACOMULADA EDIFICIO DE</t>
  </si>
  <si>
    <t>12630 DEPRECIACION ACOMULADA DE BIENES MUEBLE</t>
  </si>
  <si>
    <t>12631 DEPRECIACIÓN ACUMULADA DE MOBILIARIO Y</t>
  </si>
  <si>
    <t>1F31D11 DEPRECIACION ACOMULADA MOBILIARIO Y</t>
  </si>
  <si>
    <t>1F31D12 DEPRECIACION ACOMULADA MUEBLES, EXC</t>
  </si>
  <si>
    <t>1F31D13 DEPRECIACION ACOMULADA BIENES INFOR</t>
  </si>
  <si>
    <t>1F31D19 DEPRECIACION ACOMULADA EQUIPO DE SE</t>
  </si>
  <si>
    <t>12632 DEPRECIACIÓN ACUMULADA DE MOBILIARIO Y</t>
  </si>
  <si>
    <t>1F32D21 DEPRECIACION ACOMULADA EQUIPOS Y AP</t>
  </si>
  <si>
    <t>1F32D22 DEPRECIACION ACOMULADA APARATOS DEP</t>
  </si>
  <si>
    <t>1F32D23 DEPRECIACION ACOMULADA CAMARAS FOTO</t>
  </si>
  <si>
    <t>1F32D29 DEPRECIACION ACUMULADA EQUIPO EDUCA</t>
  </si>
  <si>
    <t>12633 DEPRECIACIÓN ACUMULADA DE EQUIPO E INS</t>
  </si>
  <si>
    <t>1F33D31 DEPRECIACION ACOMULADA EQUIPO MEDIC</t>
  </si>
  <si>
    <t>12634 DEPRECIACIÓN ACUMULADA DE EQUIPO DE TR</t>
  </si>
  <si>
    <t>1F34D41 DEPRECIACION ACOMULADA VEHICULOS Y</t>
  </si>
  <si>
    <t>12636 DEPRECIACIÓN ACUMULADA DE MAQUINARIA,</t>
  </si>
  <si>
    <t>1F36D64 DEPRECIACIÓN ACUMULADA DE SISTEMAS</t>
  </si>
  <si>
    <t>1F36D65 DEPRECIACION ACOMULADA EQ. Y APARAT</t>
  </si>
  <si>
    <t>1F36D66 DEPRECIACION ACOMULADA MAQ. Y EQ. E</t>
  </si>
  <si>
    <t>1F36D67 DEPRECIACION ACOMULADA HERRAMIENTAS</t>
  </si>
  <si>
    <t>12650 AMORTIZACIÓN ACUMULADA DE ACTIVOS INTAN</t>
  </si>
  <si>
    <t>12651 AMORTIZACIÓN ACUMULADAS DE SOFTWARE</t>
  </si>
  <si>
    <t>1F51E11 DEPRECIACION ACOMULADA SFOTWARE</t>
  </si>
  <si>
    <t>12652 AMORTIZACIÓN ACUMULADAS DE PATENTES, MARCAS</t>
  </si>
  <si>
    <t>Y DERECHOS</t>
  </si>
  <si>
    <t>12910 BIENES EN CONCESION</t>
  </si>
  <si>
    <t>20000 PASIVO</t>
  </si>
  <si>
    <t>21000 PASIVO CIRCULANTE</t>
  </si>
  <si>
    <t>21100 CUENTAS POR PAGAR A CORTO PLAZO</t>
  </si>
  <si>
    <t>21110 SERVICIOS PERSONALES POR PAGAR A CP</t>
  </si>
  <si>
    <t>21111 REMUNERACION POR PAGAR AL PERSONAL DE</t>
  </si>
  <si>
    <t>2111001 CUENTA UENTE DE NOMINA</t>
  </si>
  <si>
    <t>21115 OTRAS PRESTACIONES SOCIALES Y ECONOMIC</t>
  </si>
  <si>
    <t>2115003 CHEQUES NO COBRADOS</t>
  </si>
  <si>
    <t>2115009 DEVOLUCIONES DE INGRESOS</t>
  </si>
  <si>
    <t>2115015 BECAS ACADÉMICAS ALUMNOS</t>
  </si>
  <si>
    <t>2115021 CURSO DE TUTORÍA EN EDUCACION SUPER</t>
  </si>
  <si>
    <t>2115024 CURSO DE VERANO UTEQ 2017</t>
  </si>
  <si>
    <t>2115025 SANCHEZ GUEVARA ANTONIO</t>
  </si>
  <si>
    <t>21120 PROVEEDORES POR PAGAR A CORTO PLAZO</t>
  </si>
  <si>
    <t>21121 DEUDAS POR ADQUISICION DE BIENES Y CON</t>
  </si>
  <si>
    <t>2121001 PROVEEDORES</t>
  </si>
  <si>
    <t>2121002 PROVISION DE PROVEEDORES</t>
  </si>
  <si>
    <t>21170 RETENCIONES Y CONTRIBUCIONES POR PAGAR</t>
  </si>
  <si>
    <t>21171 RETENCIONES DE IMPUESTOS POR PAGAR A C</t>
  </si>
  <si>
    <t>2171001 I.S.P.T. UTEQ</t>
  </si>
  <si>
    <t>2171002 I.S.P.T. ASIMILADOS</t>
  </si>
  <si>
    <t>2171004 I.S.R. 10% PROFESION UTEQ</t>
  </si>
  <si>
    <t>21172 RETENCIONES DEL SISTEMA DE SEGURIDAD S</t>
  </si>
  <si>
    <t>2172001 I.M.S.S. UTEQ OBRERO</t>
  </si>
  <si>
    <t>2172002 I.M.S.S. PATRONALUTEQ</t>
  </si>
  <si>
    <t>21175 IMPUESTOS SOBRE NOMINA Y OTROS QUE DER</t>
  </si>
  <si>
    <t>2175001 IMPUESTO SOBRE NOMINA</t>
  </si>
  <si>
    <t>21179 OTRAS RETENCIONES Y CONTRIBUCIONES POR</t>
  </si>
  <si>
    <t>2179001 F.O.N.A.C.O.T.</t>
  </si>
  <si>
    <t>2179004 AHORRO PERMANENTE</t>
  </si>
  <si>
    <t>2179005 ACUMULADO AHORRO SINDICAL</t>
  </si>
  <si>
    <t>2179008 CUOTA SINDICAL</t>
  </si>
  <si>
    <t>2179009 DEDUCCION ESPECIAL SINDICATO</t>
  </si>
  <si>
    <t>2179010 PRESTAMO SINDICAL</t>
  </si>
  <si>
    <t>2179013 RECUPERACION DE AGUINALDO</t>
  </si>
  <si>
    <t>2179034 PREST TRAB SINDICAL CGV</t>
  </si>
  <si>
    <t>2179036 AHORROS CAJA FLORENCIO ROSAS</t>
  </si>
  <si>
    <t>2179037 PRESTAMOS CAJA FLORENCIO ROSAS</t>
  </si>
  <si>
    <t>2179044 PENSION ALIMENTICIA</t>
  </si>
  <si>
    <t>21600 FONDOS Y BIENES DE TERCEROS DE ADMON Y/O</t>
  </si>
  <si>
    <t>2621002 CNBES-PROGRAMA DE BECAS MEXPROTEC</t>
  </si>
  <si>
    <t>2621003 APOYO A LA CREACIÓN CENTRO REGIONAL DE</t>
  </si>
  <si>
    <t>21620 FONDOS EN ADMON A CP</t>
  </si>
  <si>
    <t>30000 HACIENDA PUBLICA / PATRIMONIO</t>
  </si>
  <si>
    <t>31000 HACIENDA PUBLICA / PATRIMONIO CONTRIBUIDO</t>
  </si>
  <si>
    <t>31100 APORTACIONES</t>
  </si>
  <si>
    <t>31120 BIENES INMUEBLES E INFRAESTRUCTURA</t>
  </si>
  <si>
    <t>31121 BIENES INMUEBLES E INFRAESTRUCTURA</t>
  </si>
  <si>
    <t>3121001 BIENES INMUEBLES</t>
  </si>
  <si>
    <t>31130 BIENES MUEBLES</t>
  </si>
  <si>
    <t>31131 BIENES MUEBLES</t>
  </si>
  <si>
    <t>3131001 BIENES MUEBLES</t>
  </si>
  <si>
    <t>3131D11 Muebles de oficina y estantería</t>
  </si>
  <si>
    <t>3131D13 Equipo de cómputo y de tecnologías</t>
  </si>
  <si>
    <t>3131D19 Otros mobiliarios y equipos de admi</t>
  </si>
  <si>
    <t>3131D21 Equipos y aparatos audiovisuales</t>
  </si>
  <si>
    <t>3131D29 Otro mobiliario y equipo educaciona</t>
  </si>
  <si>
    <t>3131D41 Vehículos y equipo terrestre</t>
  </si>
  <si>
    <t>3131D65 Equipo de comunicación y telecomuni</t>
  </si>
  <si>
    <t>3131D66 Equipos de generación eléctrica, ap</t>
  </si>
  <si>
    <t>3131D67 Herramientas y máquinas-herramienta</t>
  </si>
  <si>
    <t>31200 DONACIONES DE CAPITAL</t>
  </si>
  <si>
    <t>31230 BIENES MUEBLES</t>
  </si>
  <si>
    <t>31231 BIENES MUEBLES</t>
  </si>
  <si>
    <t>3231D29 OTRO MOBILIARIO EDUCACIONAL Y RECRE</t>
  </si>
  <si>
    <t>32000 HACIENDA PUBLICA / PATRIMONIO GENERADO</t>
  </si>
  <si>
    <t>32200 RESULTADOS DE EJERCICIOS ANTERIORES</t>
  </si>
  <si>
    <t>32210 RESULTADOS DE EJERCICIOS ANTERIORES</t>
  </si>
  <si>
    <t>32211 RESULTADOS DE EJERCICIOS ANTERIORES</t>
  </si>
  <si>
    <t>3B11001 RESULTADOS DE EJERCICIOS ANTERIORES</t>
  </si>
  <si>
    <t>3B11002 RESULTADOS DE EJERCICIOS ANTERIORES</t>
  </si>
  <si>
    <t>3B11003 RESULTADOS DE EJERCICIOS ANTERIORES</t>
  </si>
  <si>
    <t>3B11004 RESULTADOS DE EJERCICIOS ANTERIORES</t>
  </si>
  <si>
    <t>3B11005 RESULTADOS DE EJERCICIOS ANTERIORES</t>
  </si>
  <si>
    <t>3B11006 RESULTADOS DE EJERCICIOS ANTERIORES</t>
  </si>
  <si>
    <t>3B11007 RESULTADOS DE EJERCICIOS ANTERIORES</t>
  </si>
  <si>
    <t>3B11008 RESULTADOS DE EJERCICIOS ANTERIORES</t>
  </si>
  <si>
    <t>3B11009 RESULTADOS DE EJERCICIOS ANTERIORES</t>
  </si>
  <si>
    <t>3B11010 RESULTADOS DE EJERCICIOS ANTERIORES</t>
  </si>
  <si>
    <t>3B11011 RESULTADOS DE EJERCICIOS ANTERIORES</t>
  </si>
  <si>
    <t>3B11012 RESULTADOS DE EJERCICIOS ANTERIORES</t>
  </si>
  <si>
    <t>3B11013 RESULTADOS DE EJERCICIOS ANTERIORES</t>
  </si>
  <si>
    <t>3B11014 RESULTADOS DE EJERCICIOS ANTERIORES</t>
  </si>
  <si>
    <t>3B11015 RESULTADOS DE EJERCICIOS ANTERIORES</t>
  </si>
  <si>
    <t>3B11016 RESULTADOS DE EJERCICIOS ANTERIORES</t>
  </si>
  <si>
    <t>3B11017 RESULTADOS DE EJERCICIOS ANTERIORES</t>
  </si>
  <si>
    <t>3B11018 RESULTADOS DE EJERCICIOS ANTERIORES</t>
  </si>
  <si>
    <t>3B11019 RESULTADOS DE EJERCICIOS ANTERIORES</t>
  </si>
  <si>
    <t>3B11020 RESULTADOS DE EJERCICIOS ANTERIORES</t>
  </si>
  <si>
    <t>3B11021 RESULTADOS DE EJERCICIOS ANTERIORES</t>
  </si>
  <si>
    <t>3B11022 RESULTADO DE EJERCICIOS ANTERIORES</t>
  </si>
  <si>
    <t>3B11023 RESULTADOS DE EJERCICIOS ANTERIORES</t>
  </si>
  <si>
    <t>32300 REVALUOS</t>
  </si>
  <si>
    <t>32320 REVALÚO DE BIENES MUEBLES</t>
  </si>
  <si>
    <t>32321 REVALÚO DE BIENES MUEBLES</t>
  </si>
  <si>
    <t>3C21001 REVALUACION DE BIENES INMUEBLES</t>
  </si>
  <si>
    <t>32500 RECTIFICACIONES DE RESULTADOS DE EJERCIC</t>
  </si>
  <si>
    <t>32520 CAMBIOS POR ERRORES CONTABLES</t>
  </si>
  <si>
    <t>32521 CAMBIOS POR ERRORES CONTABLES</t>
  </si>
  <si>
    <t>3E21001 RECTIFICACION A RES EJ ANTERIORES.</t>
  </si>
  <si>
    <t>3E21002 RECTIFICACION A RES EJ ANTERIORES.</t>
  </si>
  <si>
    <t>3E21003 RECTIFICACION A RES EJ ANTERIORES.</t>
  </si>
  <si>
    <t>3E21004 RECTIFICACION A RES EJ ANTERIORES.</t>
  </si>
  <si>
    <t>3E21005 RECTIFICACION A RES EJ ANTERIORES.</t>
  </si>
  <si>
    <t>3E21006 RECTIFICACION A RES EJ ANTERIORES.</t>
  </si>
  <si>
    <t>3E21007 RECTIFICACION A RES EJ ANTERIORES.</t>
  </si>
  <si>
    <t>3E21008 RECTIFICACION A RES EJ ANTERIORES.</t>
  </si>
  <si>
    <t>3E21009 RECTIFICACION A RES EJ ANTERIORES.</t>
  </si>
  <si>
    <t>3E21010 RECTIFICACION A RES EJ ANTERIORES.</t>
  </si>
  <si>
    <t>3E21011 RECTIFICACION A RES EJ ANTERIORES.</t>
  </si>
  <si>
    <t>3E21012 RECTIFICACION A RES EJ ANTERIORES.</t>
  </si>
  <si>
    <t>3E21013 RECTIFICACION A RES EJ ANTERIORES.</t>
  </si>
  <si>
    <t>3E21014 RECTIFICACION A RES EJ ANTERIORES.</t>
  </si>
  <si>
    <t>3E21015 RECTIFICACION A RES EJ ANTERIORES.</t>
  </si>
  <si>
    <t>3E21016 RECTIFICACION A RES EJ ANTERIORES.</t>
  </si>
  <si>
    <t>3E21020 RECTIFICACION A RES EJ ANTERIORES.</t>
  </si>
  <si>
    <t>40000 INGRESOS Y OTROS BENEFICIOS</t>
  </si>
  <si>
    <t>41000 INGRESOS DE GESTION</t>
  </si>
  <si>
    <t>41500 PRODUCTOS DE TIPO CORRIENTE</t>
  </si>
  <si>
    <t>41590 OTROS PRODUCTOS QUE GENERAN INGRESOS C</t>
  </si>
  <si>
    <t>45104A1 P FIN HSBC 4023 FED SUBSIDIO</t>
  </si>
  <si>
    <t>45104AC P FIN HSBC 4705 FED FIDEI PROM</t>
  </si>
  <si>
    <t>45104AE P FIN BBVA 7124 FED FACUT 2013</t>
  </si>
  <si>
    <t>45104AQ P FIN BBVA 7534 FED NVOS TALENTOS C</t>
  </si>
  <si>
    <t>45104AV P FIN BBVA 7299 PRODEP 2015-2</t>
  </si>
  <si>
    <t>45104AX P FIN INTERACCIONES 9116 SUBSIDIO F</t>
  </si>
  <si>
    <t>45104AY P FIN INTERACCIONES 9108 SUBSIDIO E</t>
  </si>
  <si>
    <t>45104AZ P FIN BBVA 7264 CONACYT ABSORCION D</t>
  </si>
  <si>
    <t>45104C1 P FIN HSBC 0964 PRO GTO CORR</t>
  </si>
  <si>
    <t>45104C3 P FIN BBVA 5864 PRO TEF</t>
  </si>
  <si>
    <t>45104CC P FIN BBVA 9355 PRO RIO ARR</t>
  </si>
  <si>
    <t>45104CF P FIN SANT 2022 PRO PGO DE NOMINA</t>
  </si>
  <si>
    <t>45104CJ P FIN BBVA 7280 IDGREEN PLANTA PILO</t>
  </si>
  <si>
    <t>45104CK P FIN BBVA SALDOS Y REMANENTES A FA</t>
  </si>
  <si>
    <t>45104CL P FIN BBVA 2820 FUMEEUC FUND. MEX-E</t>
  </si>
  <si>
    <t>45104CM P FIN BBVA 8919 PRODEP 2017</t>
  </si>
  <si>
    <t>45104D1 P FIN HSBC 4858 NVOS TALENTOS CIENT</t>
  </si>
  <si>
    <t>45104D2 P FIN HSBC 4791 GREEN AND BLUE</t>
  </si>
  <si>
    <t>41700 INGRESOS POR VENTA DE BIENES Y SERVICIO</t>
  </si>
  <si>
    <t>41730 INGRESOS POR VENTA DE BIENES Y SERVICI</t>
  </si>
  <si>
    <t>47102A2 EXAMEN DE ADMISION</t>
  </si>
  <si>
    <t>47102A3 INSCRIPCIONES</t>
  </si>
  <si>
    <t>47102A4 REINSCRIPCIONES</t>
  </si>
  <si>
    <t>47102A5 CONSTANCIAS DE ESTUDIOS</t>
  </si>
  <si>
    <t>47102A6 REPOSICION DE CREDENCIAL ALUMNOS</t>
  </si>
  <si>
    <t>47102A7 KARDEX</t>
  </si>
  <si>
    <t>47102A8 EXAMEN A TITULO SUFICIENCIA</t>
  </si>
  <si>
    <t>47102A9 EXAMEN EXTRAORDINARIO</t>
  </si>
  <si>
    <t>47102AA EXAMEN ULTIMA ASIGNATURA</t>
  </si>
  <si>
    <t>47102AB CERTIFICADO PARCIAL</t>
  </si>
  <si>
    <t>47102AC DUPLICADO DE CERTIFICADO FINAL</t>
  </si>
  <si>
    <t>47102AD CERTIFICACION DE TITULO DE ESTUDIOS</t>
  </si>
  <si>
    <t>47102AE MULTA DE BIBLIOTECA POR DIA DE RETR</t>
  </si>
  <si>
    <t>47102AF SEGURO CONTRA ACCIDENTES PERSONALES</t>
  </si>
  <si>
    <t>47102AH TRAMITE DE EQUIVALENCIA</t>
  </si>
  <si>
    <t>47102AI TRAMITE Y EMISION DE TITULO PROFESI</t>
  </si>
  <si>
    <t>47102AM GESTION DE EQUIVALENCIA</t>
  </si>
  <si>
    <t>47102AN OTROS INGRESOS SERVICIOS ESCOLARES</t>
  </si>
  <si>
    <t>47102AO CONSTANCIA DE TITULACION</t>
  </si>
  <si>
    <t>47102AP TRAMITE DE ADMISION A LICENCIATURA</t>
  </si>
  <si>
    <t>47102AQ CURSO DE INDUCCION A INGENIERIAS SE</t>
  </si>
  <si>
    <t>47102AR SEGURO POR ESTADIA</t>
  </si>
  <si>
    <t>47102AS EXAMEN DE COLOCACION CURSOS DE IDIO</t>
  </si>
  <si>
    <t>47102AT TRAMITE DE REINCORPORACION</t>
  </si>
  <si>
    <t>47102AÑ DUPLICADO DE CONSTANCIA DE SERVICIO</t>
  </si>
  <si>
    <t>47102B1 CONGRESOS</t>
  </si>
  <si>
    <t>47102B4 INGRESOS POR ESTADIAS</t>
  </si>
  <si>
    <t>47102B5 CISCO</t>
  </si>
  <si>
    <t>47102B6 EVENTOS ESPECIALES DIDET</t>
  </si>
  <si>
    <t>47102B7 CURSOS DE IDIOMAS</t>
  </si>
  <si>
    <t>47102B8 ASESORIAS</t>
  </si>
  <si>
    <t>47102BC DONACIONES EN EFECTIVO</t>
  </si>
  <si>
    <t>47102C1 INGRESOS INCUBADORA DE EMPRESAS</t>
  </si>
  <si>
    <t>47102C4 CURSOS ESPECIALES A EMPRESAS SSP</t>
  </si>
  <si>
    <t>47102C5 CURSOS ESPECIALES A EMPRESAS EC</t>
  </si>
  <si>
    <t>47102C6 OTROS INGRESOS SERV. VINCULACION</t>
  </si>
  <si>
    <t>47102C9 CENTRO DE EVALUACION CONOCER</t>
  </si>
  <si>
    <t>47102CA DONACIONES EN ESPECIE</t>
  </si>
  <si>
    <t>47102D1 INGRESOS POR REGISTRO AL PADRON PRO</t>
  </si>
  <si>
    <t>47102D2 COOPERACION POR CAFETERIA</t>
  </si>
  <si>
    <t>47102D3 INGRESOS POR SERVICIO A PEUGEOT</t>
  </si>
  <si>
    <t>47102D5 OTROS INGRESOS SERV. EDUCATIVO NIVE</t>
  </si>
  <si>
    <t>47102D7 OTROS INGRESOS SAF</t>
  </si>
  <si>
    <t>47102D8 DONATIVOS EN EFECTIVO</t>
  </si>
  <si>
    <t>42200 TRANSFERENCIAS, ASIGNACIONES, SUBSIDIOS</t>
  </si>
  <si>
    <t>42210 TRANSFERENCIAS INTERNAS Y ASIGNACIONES</t>
  </si>
  <si>
    <t>4910193 RECURSOS FEDERALES</t>
  </si>
  <si>
    <t>4910195 RECURSOS FEDERALES POR OTRO ORGANIS</t>
  </si>
  <si>
    <t>4910199 RECURSOS ESTATALES</t>
  </si>
  <si>
    <t>50000 GASTOS Y OTRAS PERDIDAS</t>
  </si>
  <si>
    <t>51000 GASTOS DE FUNCIONAMIENTO</t>
  </si>
  <si>
    <t>51100 SERVICIOS PERSONALES</t>
  </si>
  <si>
    <t>51110 REMUNERACION AL PERSONAL DE CARACTER P</t>
  </si>
  <si>
    <t>5113011 Sueldos base al personal permanente</t>
  </si>
  <si>
    <t>51120 REMUNERACIONES AL PERSONAL DE CARACTER</t>
  </si>
  <si>
    <t>5121011 Honorarios asimilables a salarios</t>
  </si>
  <si>
    <t>51130 REMUNERACIONES ADICIONALES Y ESPECIALE</t>
  </si>
  <si>
    <t>5131011 Prima quinquenal por años de servic</t>
  </si>
  <si>
    <t>5132011 Prima vacacional</t>
  </si>
  <si>
    <t>5132031 Gratificación de fin de año</t>
  </si>
  <si>
    <t>5133011 Horas extraordinarias</t>
  </si>
  <si>
    <t>5134021 Compensaciones adicionales por serv</t>
  </si>
  <si>
    <t>5134041 Acreditación por titulación en la d</t>
  </si>
  <si>
    <t>5134121 Asignaciones adicionales al sueldo</t>
  </si>
  <si>
    <t>51140 SEGURIDAD SOCIAL</t>
  </si>
  <si>
    <t>5141021 Cuotas al IMSS</t>
  </si>
  <si>
    <t>5143011 Aportaciones al sistema para el ret</t>
  </si>
  <si>
    <t>5144011 Cuotas para el seguro de vida del p</t>
  </si>
  <si>
    <t>5144021 Cuotas para el seguro de gastos méd</t>
  </si>
  <si>
    <t>51150 OTRAS PRESTACIONES SOCIALES Y ECONOMIC</t>
  </si>
  <si>
    <t>5152011 Liquidaciones por indemnizaciones y</t>
  </si>
  <si>
    <t>5152031 Antigüedad</t>
  </si>
  <si>
    <t>5154011 Pago por fallecimiento de padres, c</t>
  </si>
  <si>
    <t>5154031 Ayuda prótesis dental</t>
  </si>
  <si>
    <t>5154041 Ayuda por nacimiento de hijo</t>
  </si>
  <si>
    <t>5154051 Subsidio impuesto predial</t>
  </si>
  <si>
    <t>5154061 Despensa</t>
  </si>
  <si>
    <t>5154071 Despensa especial</t>
  </si>
  <si>
    <t>5154081 Subsidio ISPT</t>
  </si>
  <si>
    <t>5154091 Subsidio ISR-A</t>
  </si>
  <si>
    <t>51160 PAGO DE ESTÍMULOS A SERVIDORES PÚBLICO</t>
  </si>
  <si>
    <t>5171011 Estímulo por puntualidad</t>
  </si>
  <si>
    <t>5171021 Estímulo por años de servicio</t>
  </si>
  <si>
    <t>5171041 ESTÍMULOS AL PERSONAL OPERATIVO</t>
  </si>
  <si>
    <t>51200 MATERIALES Y SUMINISTROS</t>
  </si>
  <si>
    <t>51210 MATERIALES DE ADMON, EMISION DE DOCTOS</t>
  </si>
  <si>
    <t>5211011 Materiales, útiles y equipos menore</t>
  </si>
  <si>
    <t>5212011 Materiales y útiles de impresión y</t>
  </si>
  <si>
    <t>5214011 Materiales, útiles y equipos menore</t>
  </si>
  <si>
    <t>5215011 Material impreso e información digi</t>
  </si>
  <si>
    <t>5216011 Material de limpieza</t>
  </si>
  <si>
    <t>5217011 Materiales y útiles de enseñanza</t>
  </si>
  <si>
    <t>5218021 Calcomanías y hologramas</t>
  </si>
  <si>
    <t>51220 ALIEMNTOS Y UTENSILIOS</t>
  </si>
  <si>
    <t>5221011 Productos alimenticios para el pers</t>
  </si>
  <si>
    <t>5221021 Productos alimenticios para el pers</t>
  </si>
  <si>
    <t>5221031 Productos alimenticios para el pers</t>
  </si>
  <si>
    <t>5221041 Productos alimenticios para persona</t>
  </si>
  <si>
    <t>5223011 Utensilios para el servicio de alim</t>
  </si>
  <si>
    <t>51230 MATERIAS PRIMAS Y MATERIALES DE PRODUC</t>
  </si>
  <si>
    <t>5232011 Insumos textiles adquiridos como ma</t>
  </si>
  <si>
    <t>51240 MATERIALES Y ARTICULOS DE CONSTRUCCION</t>
  </si>
  <si>
    <t>5241011 Productos minerales no metálicos</t>
  </si>
  <si>
    <t>5242011 Cemento y productos de concreto</t>
  </si>
  <si>
    <t>5243011 Cal, yeso y productos de yeso</t>
  </si>
  <si>
    <t>5244011 Madera y productos de madera</t>
  </si>
  <si>
    <t>5245011 Vidrio y productos de vidrio</t>
  </si>
  <si>
    <t>5246011 Material eléctrico y electrónico</t>
  </si>
  <si>
    <t>5247011 Artículos metálicos para la constru</t>
  </si>
  <si>
    <t>5248011 Materiales complementarios</t>
  </si>
  <si>
    <t>5249011 Materiales y accesorios para manten</t>
  </si>
  <si>
    <t>5249021 Otros materiales y artículos de con</t>
  </si>
  <si>
    <t>51250 PRODUCTOS QUIMICOS, FARMACEUTICOS Y DE</t>
  </si>
  <si>
    <t>5251011 Productos químicos básicos</t>
  </si>
  <si>
    <t>5253031 Medicinas y productos farmacéuticos</t>
  </si>
  <si>
    <t>5254011 Material de curación y sutura</t>
  </si>
  <si>
    <t>5255031 Materiales, accesorios y suministro</t>
  </si>
  <si>
    <t>5255041 Otros materiales, accesorios y sumi</t>
  </si>
  <si>
    <t>5256011 Fibras sintéticas, hules, plásticos</t>
  </si>
  <si>
    <t>5259021 Otros productos químicos</t>
  </si>
  <si>
    <t>51260 COMBUSTIBLES, LUBRICANTES Y ADITIVOS</t>
  </si>
  <si>
    <t>5261011 Combustibles, lubricantes y aditivo</t>
  </si>
  <si>
    <t>51270 VESTUARIOS, BLANCOS, PRENDAS DE PROTEC</t>
  </si>
  <si>
    <t>5271011 Vestuario y uniformes</t>
  </si>
  <si>
    <t>5272011 Prendas de seguridad y protección p</t>
  </si>
  <si>
    <t>5273011 Artículos deportivos</t>
  </si>
  <si>
    <t>5274011 Productos textiles</t>
  </si>
  <si>
    <t>5275011 Blancos y otros productos textiles,</t>
  </si>
  <si>
    <t>51290 HERRAMIENTAS, REFACCIONES Y ACCESORIOS</t>
  </si>
  <si>
    <t>5291011 Herramientas menores</t>
  </si>
  <si>
    <t>5292011 Refacciones y accesorios menores de</t>
  </si>
  <si>
    <t>5293011 Refacciones y accesorios menores de</t>
  </si>
  <si>
    <t>5294011 Refacciones y accesorios menores de</t>
  </si>
  <si>
    <t>5295011 Refacciones y accesorios menores de</t>
  </si>
  <si>
    <t>5296011 Refacciones y accesorios menores de</t>
  </si>
  <si>
    <t>5299011 Refacciones y accesorios menores ot</t>
  </si>
  <si>
    <t>51300 SERVICIOS GENERALES</t>
  </si>
  <si>
    <t>51310 SERVICIOS BASICOS</t>
  </si>
  <si>
    <t>5311011 Energía eléctrica</t>
  </si>
  <si>
    <t>5313011 Agua</t>
  </si>
  <si>
    <t>5314011 Telefonía tradicional</t>
  </si>
  <si>
    <t>5315011 Telefonía celular</t>
  </si>
  <si>
    <t>5317011 Servicios de acceso de Internet, re</t>
  </si>
  <si>
    <t>5318011 Servicios postales y telegráficos</t>
  </si>
  <si>
    <t>51320 SERVICIOS DE ARRENDAMIENTO</t>
  </si>
  <si>
    <t>5323021 Arrendamiento de equipo y bienes in</t>
  </si>
  <si>
    <t>5325011 Arrendamiento de equipo de transpor</t>
  </si>
  <si>
    <t>5327011 Arrendamiento de activos intangible</t>
  </si>
  <si>
    <t>5329011 Espacios de Estacionamiento</t>
  </si>
  <si>
    <t>5329041 Arrendamientos diversos</t>
  </si>
  <si>
    <t>51330 SERVICIOS PROFESIONALES, CIENTIFICOS Y</t>
  </si>
  <si>
    <t>5331011 Servicios legales, de contabilidad,</t>
  </si>
  <si>
    <t>5332011 Servicios de diseño, arquitectura,</t>
  </si>
  <si>
    <t>5333011 Servicios de consultoría administra</t>
  </si>
  <si>
    <t>5333021 Servicios de consultoría en tecnolo</t>
  </si>
  <si>
    <t>5333031 Otros servicios técnicos o profesio</t>
  </si>
  <si>
    <t>5334011 Servicios de capacitación</t>
  </si>
  <si>
    <t>5335011 Servicios de investigación científi</t>
  </si>
  <si>
    <t>5336011 Impresiones de documentos oficiales</t>
  </si>
  <si>
    <t>5336021 Publicaciones oficiales para difusi</t>
  </si>
  <si>
    <t>5336031 Publicaciones oficiales para licita</t>
  </si>
  <si>
    <t>5336041 Servicio de fotocopiado, digitaliza</t>
  </si>
  <si>
    <t>5336051 Publicaciones oficiales para difusi</t>
  </si>
  <si>
    <t>5336061 Otros servicios de apoyo administra</t>
  </si>
  <si>
    <t>5338011 Servicios de vigilancia</t>
  </si>
  <si>
    <t>5339011 Servicios profesionales, científico</t>
  </si>
  <si>
    <t>51340 SERVICIOS FINANCIEROS, BANCARIOS Y COM</t>
  </si>
  <si>
    <t>5341011 Servicios financieros y bancarios</t>
  </si>
  <si>
    <t>5344011 Seguros de responsabilidad patrimon</t>
  </si>
  <si>
    <t>5344021 Fianzas de fidelidad</t>
  </si>
  <si>
    <t>5345011 Seguros de bienes patrimoniales</t>
  </si>
  <si>
    <t>51350 SERVICIOS DE INSTALACION, REPARACION,</t>
  </si>
  <si>
    <t>5351011 Conservación y mantenimiento menor</t>
  </si>
  <si>
    <t>5352011 Mantenimiento y conservación de mob</t>
  </si>
  <si>
    <t>5352021 Mantenimiento y conservación de equ</t>
  </si>
  <si>
    <t>5353011 Instalación, reparación y mantenimi</t>
  </si>
  <si>
    <t>5354011 Instalación, reparación y mantenimi</t>
  </si>
  <si>
    <t>5355011 Reparación y mantenimiento de equip</t>
  </si>
  <si>
    <t>5358011 Servicios de limpieza</t>
  </si>
  <si>
    <t>5358021 Manejo de desechos (RPBI)</t>
  </si>
  <si>
    <t>5359011 Servicios de jardinería y fumigació</t>
  </si>
  <si>
    <t>51360 SERVICIOS DE COMUNICACION SOCIAL Y PUB</t>
  </si>
  <si>
    <t>5362011 Difusión por radio, televisión y ot</t>
  </si>
  <si>
    <t>51370 SERVICIOS DE TRASLADO Y VIATICOS</t>
  </si>
  <si>
    <t>5371021 Pasajes aéreos nacionales</t>
  </si>
  <si>
    <t>5372011 Pasajes terrestres estatales</t>
  </si>
  <si>
    <t>5372021 Pasajes terrrestres nacionales</t>
  </si>
  <si>
    <t>5375011 Viáticos estatales</t>
  </si>
  <si>
    <t>5375021 Viáticos nacionales</t>
  </si>
  <si>
    <t>5378011 Servicios integrales de traslado y</t>
  </si>
  <si>
    <t>5379011 Otros servicios de traslado y hospe</t>
  </si>
  <si>
    <t>51380 SERVICIOS OFICIALES</t>
  </si>
  <si>
    <t>5381011 Gastos de ceremonial</t>
  </si>
  <si>
    <t>5382011 Gastos de orden social y cultural</t>
  </si>
  <si>
    <t>5383011 Congresos y convenciones</t>
  </si>
  <si>
    <t>5384011 Exposiciones</t>
  </si>
  <si>
    <t>5385011 Gastos de representación</t>
  </si>
  <si>
    <t>51390 OTROS SERVICIOS GENERALES</t>
  </si>
  <si>
    <t>5392011 Impuestos y derechos</t>
  </si>
  <si>
    <t>5398011 Impuesto sobre nóminas y otros que</t>
  </si>
  <si>
    <t>52000 TRANSFERENCIAS, ASIGNACIONES, SUBSIDIOS Y</t>
  </si>
  <si>
    <t>52400 AYUDAS SOCIALES</t>
  </si>
  <si>
    <t>52410 AYUDAS SOCIALES A PERSONAS</t>
  </si>
  <si>
    <t>5444011 Ayudas sociales a actividades cient</t>
  </si>
  <si>
    <t>52420 BECAS</t>
  </si>
  <si>
    <t>5442011 BECAS Hijos de Trabajadores</t>
  </si>
  <si>
    <t>5442021 BECAS Estudiantes</t>
  </si>
  <si>
    <t>5442031 BECAS Académicas</t>
  </si>
  <si>
    <t>5442061 BECAS Especiales</t>
  </si>
  <si>
    <t>52430 AYUDAS SOCIALES A INSTITUCIONES</t>
  </si>
  <si>
    <t>5445031 Sindicato de Gobierno</t>
  </si>
  <si>
    <t>52500 PENSIONES Y JUBILACIONES</t>
  </si>
  <si>
    <t>52510 PENSIONES</t>
  </si>
  <si>
    <t>5451011 Pensiones</t>
  </si>
  <si>
    <t>55000 OTROS GASTOS Y PERDIDAS EXTRAORDINARIAS</t>
  </si>
  <si>
    <t>55100 ESTIMACIONES, DEPRECIACIONES, DETERIOROS</t>
  </si>
  <si>
    <t>55130 DEPRECIACION DE BIENES INMUEBLES</t>
  </si>
  <si>
    <t>55132 DEPRECIACIÓN DE EDIFICIOS NO RESIDENCI</t>
  </si>
  <si>
    <t>1C31D44 DEPRECIACION EDIFICIO DE NANOTECNOL</t>
  </si>
  <si>
    <t>1C31D45 DEPRECIACION EDIFICIO UNIDAD DE DOC</t>
  </si>
  <si>
    <t>55150 DEPRECIACION DE BIENES MUEBLES</t>
  </si>
  <si>
    <t>55151 DEPRECIACIÓN DE MOBILIARIO Y EQUIPO DE</t>
  </si>
  <si>
    <t>1D11002 DEPRECIACION MUEBLES DE OFICINA Y E</t>
  </si>
  <si>
    <t>1D12002 DEPRECIACION MUEBLES, EXCEPTO DE OF</t>
  </si>
  <si>
    <t>1D13002 DEPRECIACION EQUIPO DE CÓMPUTO Y DE</t>
  </si>
  <si>
    <t>1D19002 DEPRECIACION OTROS MOBILIARIOS Y EQ</t>
  </si>
  <si>
    <t>55152 DEPRECIACIÓN DE MOBILIARIO Y EQUIPO ED</t>
  </si>
  <si>
    <t>1D21002 DEPRECIACION EQUIPOS Y APARATOS AUD</t>
  </si>
  <si>
    <t>1D22002 DEPRECIACION APARATOS DEPORTIVOS</t>
  </si>
  <si>
    <t>1D23002 DEPRECIACION CAMARAS FOTOGRAFICAS Y</t>
  </si>
  <si>
    <t>1D29002 DEPRECIACION OTRO MOBILIARIO Y EQUI</t>
  </si>
  <si>
    <t>55153 DEPRECIACIÓN DE EQUIPO E INSTRUMENTAL</t>
  </si>
  <si>
    <t>1D31002 DEPRECIACION EQUIPO MEDICO Y DE LAB</t>
  </si>
  <si>
    <t>55154 DEPRECIACIÓN DE EQUIPO DE TRANSPORTE</t>
  </si>
  <si>
    <t>1D41002 DEPRECIACION VEHICULOS Y EQUIPO DE</t>
  </si>
  <si>
    <t>55156 DEPRECIACIÓN DE MAQUINARIA, OTROS EQUI</t>
  </si>
  <si>
    <t>1D64002 DEPRECIACION SISTEMAS DE AIRE ACOND</t>
  </si>
  <si>
    <t>1D65002 DEPRECIACION EQUIPO DE COMUNICACIÓN</t>
  </si>
  <si>
    <t>1D66002 DEPRECIACION EQUIPOS DE GENERACIÓN</t>
  </si>
  <si>
    <t>1D67002 DEPRECIACION HERRAMIENTAS Y MÁQUINA</t>
  </si>
  <si>
    <t>55170 AMORTIZACION DE ACTIVOS INTANGIBLES</t>
  </si>
  <si>
    <t>55171 AMORTIZACIÓN DE SOFTWARE</t>
  </si>
  <si>
    <t>1E11002 DEPRECIACION SFOTWARE</t>
  </si>
  <si>
    <t>80000 CUENTAS DE ORDEN PRESUPUESTARIAS</t>
  </si>
  <si>
    <t>81000 LEY DE INGRESOS</t>
  </si>
  <si>
    <t>81100 LEY DE INGRESOS ESTIMADA</t>
  </si>
  <si>
    <t>81200 LEY DE INGRESOS POR EJECUTAR</t>
  </si>
  <si>
    <t>81300 MODIFICACIONES A LA LEY DE INGRESOS ESTI</t>
  </si>
  <si>
    <t>81400 LEY DE INGRESOS DEVENGADA</t>
  </si>
  <si>
    <t>81500 LEY DE INGRESOS RECAUDADA</t>
  </si>
  <si>
    <t>82000 PRESUPUESTO DE EGRESOS</t>
  </si>
  <si>
    <t>82100 PRESUPUESTO DE EGRESOS APROBADO</t>
  </si>
  <si>
    <t>82200 PRESUPUESTO DE EGRESOS POR EJERCER</t>
  </si>
  <si>
    <t>82300 MODIFICACIONES AL PRESUPUESTO DE EGRESOS</t>
  </si>
  <si>
    <t>82400 PRESUPUESTO DE EGRESOS COMPROMETIDO</t>
  </si>
  <si>
    <t>82500 PRESUPUESTO DE EGRESOS DEVENGADO</t>
  </si>
  <si>
    <t>82600 PRESUPUESTO DE EGRESOS EJERCIDO</t>
  </si>
  <si>
    <t>82700 PRESUPUESTO DE EGRESOS PAGADO</t>
  </si>
  <si>
    <t>90000 CUENTAS DE LIQUIDACION Y CIERRE PRESUPUESTA</t>
  </si>
  <si>
    <t>TOTALES</t>
  </si>
  <si>
    <t>M. en C. José Carlos Arredondo Velázquez</t>
  </si>
  <si>
    <t xml:space="preserve"> C.P.  JOSE LUIS ELIZONDO MARTINEZ </t>
  </si>
  <si>
    <t>Rector</t>
  </si>
  <si>
    <t>AYUDA SOCIAL</t>
  </si>
  <si>
    <t>No. DE CHEQUE / TRANSF.</t>
  </si>
  <si>
    <t>APOYO POR PARTICIPACION EXPOCIENCIAS NACIONAL 2017</t>
  </si>
  <si>
    <t>AYUDA SOCIAL 81 I CON PROGRAMA NUEVOS TALENTOS</t>
  </si>
  <si>
    <t>APOYO ECONOMICO  INGRESOS PROPIOS</t>
  </si>
  <si>
    <t>APOYO PARA PARTICIPACION EN EXPOCIENCIAS NACIONAL 2017</t>
  </si>
  <si>
    <t>HIJOS DE TRABAJADORES</t>
  </si>
  <si>
    <t>APOYO EN BECAS DE LOS HIJOS DE LOS TRABAJADORES 01G</t>
  </si>
  <si>
    <t>APOYO ECONOMICO HIJOS QUE ESTUDIAN CON PROMEDIO MAS DE 8</t>
  </si>
  <si>
    <t xml:space="preserve"> PROYECTO ESTUDIO DE LA ABSORCION EN DIÓXIDO DE TITANIO   04I</t>
  </si>
  <si>
    <t>ABR/ OCT</t>
  </si>
  <si>
    <t>BRINDAR RECURSOS ECONOMICO APOYO CONVENIO UTEQ -CONACYT</t>
  </si>
  <si>
    <t>AGO / OCT</t>
  </si>
  <si>
    <t>AGO/ DIC</t>
  </si>
  <si>
    <t>PROGRAMA NUEVOS TALENTOS 2017 81L</t>
  </si>
  <si>
    <t>BECA ALUMNO PROYECTO DIAGNÓSTICO ENERGÉTICO PARA PYMES</t>
  </si>
  <si>
    <r>
      <t xml:space="preserve">BECA ALUMNO PROYECTO DIAGNÓSTICO ENERGÉTICO PARA PYMES CARRERA TECNOLOGIA AMBIENTAL </t>
    </r>
    <r>
      <rPr>
        <b/>
        <sz val="7"/>
        <color rgb="FF000000"/>
        <rFont val="Arial"/>
        <family val="2"/>
      </rPr>
      <t>01G</t>
    </r>
  </si>
  <si>
    <t xml:space="preserve">CHEQUES </t>
  </si>
  <si>
    <t>DIC</t>
  </si>
  <si>
    <t>BRINDAR RECURSOS ECONOMICOS A LOS ALUMNOS PARA BECAS A TORONTO CANADA</t>
  </si>
  <si>
    <t>BECA ESPECIAL CONVENIO CAPITAL SEMILLA PROYECTO</t>
  </si>
  <si>
    <t>BECAS Especiales.CONVENIO CAPITAL SEMILLA PROYECTO ING. PROPIOS</t>
  </si>
  <si>
    <t>BECA ESPECIAL PROYECTO USEBEQ-UTEQ   OCTUBRE, NOVIEMBRE  Y DICIEMBRE  2017</t>
  </si>
  <si>
    <t>BECA ESPECIAL PROYECTO USEBEQ-UTEQ Ingresos Porpios</t>
  </si>
  <si>
    <t>CONVENIO COLABORACION MEJORA DE PROCESOS "EXTENSIONISMO JOVEN (SAGARPA)"</t>
  </si>
  <si>
    <t>BECA ESPECIAL PROGRAMA "EXTENSIONISMO JOVEN (SAGARPA)" 22O</t>
  </si>
  <si>
    <t>APOYO EN PROYECTOS PRODEP  38L</t>
  </si>
  <si>
    <t>ALUMNOS / FIGUEROA GARCIA, EDNA CRISTINA</t>
  </si>
  <si>
    <t>BECA APOYO EN EL SERVICIO DE INVESTIGACION DEL PROYECTO DIAGNOSTICO ENERGETICO PARA PyMES DE MANUFACTURA</t>
  </si>
  <si>
    <t>MAESTRO</t>
  </si>
  <si>
    <t>INVESTIGACION PROYECTO DIAGNOSTICO ENERGETICO PARA PyMES DE MANUFACTURA 01G</t>
  </si>
  <si>
    <t>TITULAR DEL ORGANO INTERNO DE CONTROL</t>
  </si>
  <si>
    <t>TÉCNICO EN SISTEMAS DE CALIDAD</t>
  </si>
  <si>
    <t>TÉCNICO EN SISTEMAS</t>
  </si>
  <si>
    <t>TÉCNICO EN MANTENIMIENTO</t>
  </si>
  <si>
    <t>TÉCNICO EN DISEÑO GRÁFICO</t>
  </si>
  <si>
    <t>TÉCNICO EN ALMACÉN</t>
  </si>
  <si>
    <t>TÉCNICO BIBLIOTECARIO</t>
  </si>
  <si>
    <t>TÉCNICO ADMINISTRATIVO</t>
  </si>
  <si>
    <t xml:space="preserve">TÉCNICO ACADÉMICO C CON 40 HORAS   </t>
  </si>
  <si>
    <t xml:space="preserve">TÉCNICO ACADÉMICO C CON 30 HORAS   </t>
  </si>
  <si>
    <t xml:space="preserve">TÉCNICO ACADÉMICO C CON 20 HORAS   </t>
  </si>
  <si>
    <t xml:space="preserve">TÉCNICO ACADÉMICO B CON 40 HORAS   </t>
  </si>
  <si>
    <t xml:space="preserve">TÉCNICO ACADÉMICO B CON 30 HORAS   </t>
  </si>
  <si>
    <t xml:space="preserve">TÉCNICO ACADÉMICO B CON 20 HORAS   </t>
  </si>
  <si>
    <t xml:space="preserve">TÉCNICO ACADÉMICO A CON 40 HORAS   </t>
  </si>
  <si>
    <t xml:space="preserve">TÉCNICO ACADÉMICO A CON 30 HORAS   </t>
  </si>
  <si>
    <t xml:space="preserve">TÉCNICO ACADÉMICO A CON 20 HORAS   </t>
  </si>
  <si>
    <t>SUBDIRECTOR</t>
  </si>
  <si>
    <t>SECRETARIO PARTICULAR</t>
  </si>
  <si>
    <t>SECRETARIO</t>
  </si>
  <si>
    <t>RECEPCIONISTA</t>
  </si>
  <si>
    <t>PSICOPEDAGOGO</t>
  </si>
  <si>
    <t>PROFESOR DE TIEMPO COMPLETO TITULAR C</t>
  </si>
  <si>
    <t>PROFESOR DE TIEMPO COMPLETO TITULAR B</t>
  </si>
  <si>
    <t>PROFESOR DE TIEMPO COMPLETO TITULAR A</t>
  </si>
  <si>
    <t>PROFESOR DE TIEMPO COMPLETO ASOCIADO C</t>
  </si>
  <si>
    <t>PROFESOR DE TIEMPO COMPLETO ASOCIADO B</t>
  </si>
  <si>
    <t>PROFESOR DE TIEMPO COMPLETO ASOCIADO A</t>
  </si>
  <si>
    <t>PROFESOR DE ASIGNATURA B</t>
  </si>
  <si>
    <t>PROFESOR DE ASIGNATURA A</t>
  </si>
  <si>
    <t>PROFESOR DE ASIGNATURA</t>
  </si>
  <si>
    <t>LIDER DE PROYECTO</t>
  </si>
  <si>
    <t>JEFE DE UNIDAD</t>
  </si>
  <si>
    <t>JEFE DE DEPARTAMENTO</t>
  </si>
  <si>
    <t>JEFE DE COORDINACION DE CALIDAD</t>
  </si>
  <si>
    <t>INGENIERO EN SISTEMAS</t>
  </si>
  <si>
    <t>ENFERMERA</t>
  </si>
  <si>
    <t>ENCARGADO DEL AUDITORIO</t>
  </si>
  <si>
    <t>DIRECTOR</t>
  </si>
  <si>
    <t>COORDINADOR TECNICO</t>
  </si>
  <si>
    <t>COORDINADOR ADMINISTRATIVO</t>
  </si>
  <si>
    <t>COMPRADOR</t>
  </si>
  <si>
    <t>CHOFER DE RECTORÍA</t>
  </si>
  <si>
    <t>CHOFER</t>
  </si>
  <si>
    <t>AUDITOR</t>
  </si>
  <si>
    <t>ASISTENTE DE SUBDIRECCIÓN</t>
  </si>
  <si>
    <t xml:space="preserve">ASISTENTE DE SECRETARIA </t>
  </si>
  <si>
    <t xml:space="preserve">ASISTENTE DE RECTORÍA </t>
  </si>
  <si>
    <t>ASISTENTE DE DIRECCIÓN DE DIVISION</t>
  </si>
  <si>
    <t>ASISTENTE DE DEPARTAMENTO</t>
  </si>
  <si>
    <t>ASESOR</t>
  </si>
  <si>
    <t>ANALISTA ADMINISTRATIVO DE VINCULACION</t>
  </si>
  <si>
    <t>ANALISTA ADMINISTRATIVO DE SERVICIOS ESCOLARES</t>
  </si>
  <si>
    <t>ANALISTA ADMINISTRATIVO DE ACTIVO FIJO</t>
  </si>
  <si>
    <t>Mínimo</t>
  </si>
  <si>
    <t>Máximo</t>
  </si>
  <si>
    <t>Nombre del Puesto</t>
  </si>
  <si>
    <t xml:space="preserve">           Secretario de Administracion y Finanzas</t>
  </si>
  <si>
    <t>29 de enero de 2017</t>
  </si>
  <si>
    <t>31 de octubre de 2017</t>
  </si>
  <si>
    <t>18 de diciembre de 2017</t>
  </si>
  <si>
    <r>
      <t xml:space="preserve">LA RELACION DE NOMINAS DEL ENERO A DICIEMBRE  2017  SE ENCUENTRAN EN OTRO ARCHIVO </t>
    </r>
    <r>
      <rPr>
        <b/>
        <sz val="12"/>
        <color indexed="10"/>
        <rFont val="Arial Narrow"/>
        <family val="2"/>
      </rPr>
      <t>PDF</t>
    </r>
  </si>
  <si>
    <t>1C31045</t>
  </si>
  <si>
    <t>EDIFICIO UNIDAD DE DOCENCIA 2 NIVEL</t>
  </si>
  <si>
    <t>ESCALERA DE TIJERA</t>
  </si>
  <si>
    <t>483 04 4 PULGADAS</t>
  </si>
  <si>
    <t>483 06 6 PULGADAS</t>
  </si>
  <si>
    <t>LASER JET 2014</t>
  </si>
  <si>
    <t>2025 DN (A COLOR)</t>
  </si>
  <si>
    <t>POSTE SIN PANALES SOLARES C/BATERIA Y CONTROLADOR</t>
  </si>
  <si>
    <t>POSTE SIN PANELES SOLARES C/BATERIA Y CONTROLADOR</t>
  </si>
  <si>
    <t>POSTE CUADRUPLE, SIN PANELES SOLARES</t>
  </si>
  <si>
    <t>CAMARA FOTOGRAFICA 10MP DIGITAL</t>
  </si>
  <si>
    <t>10MP DIGITAL</t>
  </si>
  <si>
    <t>42'0</t>
  </si>
  <si>
    <t>CUADRO PARA ANDAMIO 1.50X1.50</t>
  </si>
  <si>
    <t>ANCUADRO PARA ANDAMIO 1.50X1.50DAMIO 1.50X1.50</t>
  </si>
  <si>
    <t>887</t>
  </si>
  <si>
    <t>CARRETE TRUPER C/MANGUERA NEUMATICA</t>
  </si>
  <si>
    <t>G470GH MEMORIA RAM 4GB DD</t>
  </si>
  <si>
    <t>MADERA CAOBA</t>
  </si>
  <si>
    <t>4530S CI5 4GB 500G</t>
  </si>
  <si>
    <t>CP 1525NW</t>
  </si>
  <si>
    <t>X14H</t>
  </si>
  <si>
    <t>POWER LITE 1776W MOD H476A</t>
  </si>
  <si>
    <t>GV 46 CORE I7 3630QM A 2.3GHZ DD 750GB</t>
  </si>
  <si>
    <t>640G1 CORE I7 4600M, 8GB RAM</t>
  </si>
  <si>
    <t>ESCALERA DE TIJERA USO INDUSTRIAL</t>
  </si>
  <si>
    <t>AM1008</t>
  </si>
  <si>
    <t>SERVIDOR VIDEOCONFERENCIA</t>
  </si>
  <si>
    <t>ENFRIADOR DE AGUA</t>
  </si>
  <si>
    <t>UTQ17024</t>
  </si>
  <si>
    <t>S18</t>
  </si>
  <si>
    <t>UTQ17350</t>
  </si>
  <si>
    <t>PAVILION 14</t>
  </si>
  <si>
    <t>3197 01/500A</t>
  </si>
  <si>
    <t>HMISTU855</t>
  </si>
  <si>
    <t>DC970</t>
  </si>
  <si>
    <t>SPECTRUM 875</t>
  </si>
  <si>
    <t>72 6638</t>
  </si>
  <si>
    <t>KL6610</t>
  </si>
  <si>
    <t>455 M/STT</t>
  </si>
  <si>
    <t>UTQ17557</t>
  </si>
  <si>
    <t>CON BASE</t>
  </si>
  <si>
    <t>UTQ17558</t>
  </si>
  <si>
    <t>UTQ17559</t>
  </si>
  <si>
    <t>UTQ17560</t>
  </si>
  <si>
    <t>VIR50</t>
  </si>
  <si>
    <t>60143</t>
  </si>
  <si>
    <t>UPC731</t>
  </si>
  <si>
    <t>.0005 A .30"</t>
  </si>
  <si>
    <t>WS9080UIT</t>
  </si>
  <si>
    <t>SERVIDOR DE VIDEOCONFERENCIA</t>
  </si>
  <si>
    <t>SISTEMA DE SONIDO (5 ALTAVOCES Y 1BUFFER)</t>
  </si>
  <si>
    <t>UTQ17688</t>
  </si>
  <si>
    <t>ZE7</t>
  </si>
  <si>
    <t>MINI 4</t>
  </si>
  <si>
    <t>A1673</t>
  </si>
  <si>
    <t>A1625</t>
  </si>
  <si>
    <t>UTQ17743</t>
  </si>
  <si>
    <t>LAP TOP TABLET</t>
  </si>
  <si>
    <t>PAVILION X2</t>
  </si>
  <si>
    <t>UTQ17745</t>
  </si>
  <si>
    <t>ULTRA395</t>
  </si>
  <si>
    <t>KIT P/FIBRA OPTICA CKINE FLEX</t>
  </si>
  <si>
    <t>UTQ17757</t>
  </si>
  <si>
    <t>L575</t>
  </si>
  <si>
    <t>UTQ17758</t>
  </si>
  <si>
    <t>E5470</t>
  </si>
  <si>
    <t>UTQ17759</t>
  </si>
  <si>
    <t>UTQ17760</t>
  </si>
  <si>
    <t>UTQ17761</t>
  </si>
  <si>
    <t>UTQ17762</t>
  </si>
  <si>
    <t>UTQ17763</t>
  </si>
  <si>
    <t>UTQ17764</t>
  </si>
  <si>
    <t>UTQ17765</t>
  </si>
  <si>
    <t>INSPIRION 13/7348</t>
  </si>
  <si>
    <t>UTQ17766</t>
  </si>
  <si>
    <t>UTQ17767</t>
  </si>
  <si>
    <t>UTQ17768</t>
  </si>
  <si>
    <t>UTQ17769</t>
  </si>
  <si>
    <t>UTQ17770</t>
  </si>
  <si>
    <t>UTQ17771</t>
  </si>
  <si>
    <t>UTQ17772</t>
  </si>
  <si>
    <t>UTQ17773</t>
  </si>
  <si>
    <t>UTQ17774</t>
  </si>
  <si>
    <t>UTQ17775</t>
  </si>
  <si>
    <t>UTQ17776</t>
  </si>
  <si>
    <t>UTQ17777</t>
  </si>
  <si>
    <t>UTQ17778</t>
  </si>
  <si>
    <t>UTQ17779</t>
  </si>
  <si>
    <t>UTQ17780</t>
  </si>
  <si>
    <t>UTQ17781</t>
  </si>
  <si>
    <t>UTQ17782</t>
  </si>
  <si>
    <t>UTQ17783</t>
  </si>
  <si>
    <t>UTQ17784</t>
  </si>
  <si>
    <t>UTQ17785</t>
  </si>
  <si>
    <t>UTQ17786</t>
  </si>
  <si>
    <t>UTQ17787</t>
  </si>
  <si>
    <t>UTQ17788</t>
  </si>
  <si>
    <t>UTQ17789</t>
  </si>
  <si>
    <t>UTQ17790</t>
  </si>
  <si>
    <t>UTQ17791</t>
  </si>
  <si>
    <t>UTQ17792</t>
  </si>
  <si>
    <t>UTQ17793</t>
  </si>
  <si>
    <t>UTQ17794</t>
  </si>
  <si>
    <t>UTQ17795</t>
  </si>
  <si>
    <t>UTQ17796</t>
  </si>
  <si>
    <t>UTQ17797</t>
  </si>
  <si>
    <t>UTQ17798</t>
  </si>
  <si>
    <t>UTQ17799</t>
  </si>
  <si>
    <t>UTQ17800</t>
  </si>
  <si>
    <t>UTQ17801</t>
  </si>
  <si>
    <t>UTQ17802</t>
  </si>
  <si>
    <t>UTQ17803</t>
  </si>
  <si>
    <t>UTQ17804</t>
  </si>
  <si>
    <t>UTQ17805</t>
  </si>
  <si>
    <t>UTQ17806</t>
  </si>
  <si>
    <t>UTQ17807</t>
  </si>
  <si>
    <t>UTQ17808</t>
  </si>
  <si>
    <t>UTQ17809</t>
  </si>
  <si>
    <t>UTQ17810</t>
  </si>
  <si>
    <t>UTQ17813</t>
  </si>
  <si>
    <t>2960 C/TRANSCEIVER DE 1000MBITS</t>
  </si>
  <si>
    <t>UTQ17814</t>
  </si>
  <si>
    <t>SWTICH</t>
  </si>
  <si>
    <t>UTQ17815</t>
  </si>
  <si>
    <t>UTQ17816</t>
  </si>
  <si>
    <t>UTQ17817</t>
  </si>
  <si>
    <t>PANTALLA</t>
  </si>
  <si>
    <t>55</t>
  </si>
  <si>
    <t>UTQ17818</t>
  </si>
  <si>
    <t>R700</t>
  </si>
  <si>
    <t>UTQ17819</t>
  </si>
  <si>
    <t>UTQ17820</t>
  </si>
  <si>
    <t>UTQ17821</t>
  </si>
  <si>
    <t>UTQ17822</t>
  </si>
  <si>
    <t>UTQ17823</t>
  </si>
  <si>
    <t>UTQ17824</t>
  </si>
  <si>
    <t>UTQ17825</t>
  </si>
  <si>
    <t>UTQ17826</t>
  </si>
  <si>
    <t>CAMARA DE RED</t>
  </si>
  <si>
    <t>SNV7084R</t>
  </si>
  <si>
    <t>UTQ17827</t>
  </si>
  <si>
    <t>UTQ17828</t>
  </si>
  <si>
    <t>UTQ17829</t>
  </si>
  <si>
    <t>UTQ17830</t>
  </si>
  <si>
    <t>UTQ17831</t>
  </si>
  <si>
    <t>DC5000</t>
  </si>
  <si>
    <t>UTQ17832</t>
  </si>
  <si>
    <t>LAN310</t>
  </si>
  <si>
    <t>UTQ17833</t>
  </si>
  <si>
    <t>SG500X48P-K9</t>
  </si>
  <si>
    <t>UTQ17834</t>
  </si>
  <si>
    <t>2550-01</t>
  </si>
  <si>
    <t>UTQ17837</t>
  </si>
  <si>
    <t>UTQ17838</t>
  </si>
  <si>
    <t>UTQ17839</t>
  </si>
  <si>
    <t>R500</t>
  </si>
  <si>
    <t>HD</t>
  </si>
  <si>
    <t>UTQ17846</t>
  </si>
  <si>
    <t>UTQ17847</t>
  </si>
  <si>
    <t>UTQ17848</t>
  </si>
  <si>
    <t>UTQ17849</t>
  </si>
  <si>
    <t>UTQ17850</t>
  </si>
  <si>
    <t>UTQ17851</t>
  </si>
  <si>
    <t>UTQ17852</t>
  </si>
  <si>
    <t>UTQ17853</t>
  </si>
  <si>
    <t>UTQ17854</t>
  </si>
  <si>
    <t>UTQ17855</t>
  </si>
  <si>
    <t>UTQ17856</t>
  </si>
  <si>
    <t>UTQ17857</t>
  </si>
  <si>
    <t>UTQ17858</t>
  </si>
  <si>
    <t>UTQ17859</t>
  </si>
  <si>
    <t>UTQ17860</t>
  </si>
  <si>
    <t>UTQ17861</t>
  </si>
  <si>
    <t>UTQ17862</t>
  </si>
  <si>
    <t>UTQ17863</t>
  </si>
  <si>
    <t>UTQ17864</t>
  </si>
  <si>
    <t>UTQ17865</t>
  </si>
  <si>
    <t>UTQ17866</t>
  </si>
  <si>
    <t>UTQ17867</t>
  </si>
  <si>
    <t>UTQ17868</t>
  </si>
  <si>
    <t>UTQ17869</t>
  </si>
  <si>
    <t>UTQ17870</t>
  </si>
  <si>
    <t>UTQ17871</t>
  </si>
  <si>
    <t>UTQ17872</t>
  </si>
  <si>
    <t>UTQ17873</t>
  </si>
  <si>
    <t>UTQ17874</t>
  </si>
  <si>
    <t>UTQ17875</t>
  </si>
  <si>
    <t>UTQ17876</t>
  </si>
  <si>
    <t>UTQ17877</t>
  </si>
  <si>
    <t>UTQ17878</t>
  </si>
  <si>
    <t>UTQ17879</t>
  </si>
  <si>
    <t>UTQ17880</t>
  </si>
  <si>
    <t>UTQ17881</t>
  </si>
  <si>
    <t>UTQ17882</t>
  </si>
  <si>
    <t>UTQ17883</t>
  </si>
  <si>
    <t>UTQ17884</t>
  </si>
  <si>
    <t>UTQ17885</t>
  </si>
  <si>
    <t>UTQ17886</t>
  </si>
  <si>
    <t>UTQ17887</t>
  </si>
  <si>
    <t>UTQ17888</t>
  </si>
  <si>
    <t>UTQ17889</t>
  </si>
  <si>
    <t>UTQ17890</t>
  </si>
  <si>
    <t>UTQ17891</t>
  </si>
  <si>
    <t>UTQ17892</t>
  </si>
  <si>
    <t>UTQ17893</t>
  </si>
  <si>
    <t>UTQ17894</t>
  </si>
  <si>
    <t>UTQ17895</t>
  </si>
  <si>
    <t>UTQ17896</t>
  </si>
  <si>
    <t>UTQ17897</t>
  </si>
  <si>
    <t>UTQ17898</t>
  </si>
  <si>
    <t>UTQ17899</t>
  </si>
  <si>
    <t>UTQ17900</t>
  </si>
  <si>
    <t>UTQ17901</t>
  </si>
  <si>
    <t>UTQ17902</t>
  </si>
  <si>
    <t>UTQ17903</t>
  </si>
  <si>
    <t>UTQ17904</t>
  </si>
  <si>
    <t>SILLON</t>
  </si>
  <si>
    <t>UTQ17905</t>
  </si>
  <si>
    <t>UTQ17906</t>
  </si>
  <si>
    <t>UTQ17907</t>
  </si>
  <si>
    <t>UTQ17908</t>
  </si>
  <si>
    <t>UTQ17909</t>
  </si>
  <si>
    <t>UTQ17910</t>
  </si>
  <si>
    <t>KIT EQ. NEUMATICO P/CONTROLADOR LOGICO PROGRAMABLE</t>
  </si>
  <si>
    <t>SOFTWARE (CON USB)</t>
  </si>
  <si>
    <t>UN32J4360AF</t>
  </si>
  <si>
    <t>FS200/400</t>
  </si>
  <si>
    <t>UTQ17944</t>
  </si>
  <si>
    <t>COSMO 550</t>
  </si>
  <si>
    <t>UTQ17945</t>
  </si>
  <si>
    <t>UTQ17946</t>
  </si>
  <si>
    <t>DESIRE 10</t>
  </si>
  <si>
    <t>UTQ17948</t>
  </si>
  <si>
    <t>UTQ17950</t>
  </si>
  <si>
    <t>UTQ17951</t>
  </si>
  <si>
    <t>UTQ17952</t>
  </si>
  <si>
    <t>UTQ17953</t>
  </si>
  <si>
    <t>UTQ17954</t>
  </si>
  <si>
    <t>UTQ17955</t>
  </si>
  <si>
    <t>UTQ17956</t>
  </si>
  <si>
    <t>UTQ17957</t>
  </si>
  <si>
    <t>UTQ17958</t>
  </si>
  <si>
    <t>UTQ17959</t>
  </si>
  <si>
    <t>UTQ17961</t>
  </si>
  <si>
    <t>XPS 13 FHD CORE I5 6200U 8GB RAM256 SSD</t>
  </si>
  <si>
    <t>UTQ17963</t>
  </si>
  <si>
    <t>IMPRESORA 3D 2 COLORES</t>
  </si>
  <si>
    <t>UTQ17964</t>
  </si>
  <si>
    <t>UTQ17965</t>
  </si>
  <si>
    <t>SCANNER SENSE</t>
  </si>
  <si>
    <t>UTQ17966</t>
  </si>
  <si>
    <t>UTQ17967</t>
  </si>
  <si>
    <t>IMPRESORA 3D 1COLOR</t>
  </si>
  <si>
    <t>UTQ17968</t>
  </si>
  <si>
    <t>IMPRESORA 3D 1 COLOR</t>
  </si>
  <si>
    <t>UTQ17969</t>
  </si>
  <si>
    <t>M477 FDW LASER COLOR</t>
  </si>
  <si>
    <t>UTQ17970</t>
  </si>
  <si>
    <t>M477FDW LASER COLOR</t>
  </si>
  <si>
    <t>UTQ17971</t>
  </si>
  <si>
    <t>MESA DE JUNTAS</t>
  </si>
  <si>
    <t>3.0x1.20x.75</t>
  </si>
  <si>
    <t>UTQ17972</t>
  </si>
  <si>
    <t>SIN BRAZOS MADERA NATURAL</t>
  </si>
  <si>
    <t>UTQ17973</t>
  </si>
  <si>
    <t>UTQ17974</t>
  </si>
  <si>
    <t>UTQ17975</t>
  </si>
  <si>
    <t>UTQ17976</t>
  </si>
  <si>
    <t>UTQ17977</t>
  </si>
  <si>
    <t>UTQ17978</t>
  </si>
  <si>
    <t>UTQ17979</t>
  </si>
  <si>
    <t>UTQ17980</t>
  </si>
  <si>
    <t>UTQ17981</t>
  </si>
  <si>
    <t>UTQ17982</t>
  </si>
  <si>
    <t>UTQ17983</t>
  </si>
  <si>
    <t>UTQ17984</t>
  </si>
  <si>
    <t>MODULO DE RECEPCION EN "S"</t>
  </si>
  <si>
    <t>4.10x1.15 CUBIERTA DE CRISTAL</t>
  </si>
  <si>
    <t>UTQ17985</t>
  </si>
  <si>
    <t>MESA TRAPEZOIDAL .90x.60x.75</t>
  </si>
  <si>
    <t>UTQ17986</t>
  </si>
  <si>
    <t>UTQ17987</t>
  </si>
  <si>
    <t>UTQ17988</t>
  </si>
  <si>
    <t>UTQ17989</t>
  </si>
  <si>
    <t>UTQ17990</t>
  </si>
  <si>
    <t>UTQ17991</t>
  </si>
  <si>
    <t>UTQ17992</t>
  </si>
  <si>
    <t>UTQ17993</t>
  </si>
  <si>
    <t>UTQ17994</t>
  </si>
  <si>
    <t>UTQ17995</t>
  </si>
  <si>
    <t>UTQ17996</t>
  </si>
  <si>
    <t>UTQ17997</t>
  </si>
  <si>
    <t>ARMARIO METALICO .90x.45x.75</t>
  </si>
  <si>
    <t>UTQ17998</t>
  </si>
  <si>
    <t>UTQ17999</t>
  </si>
  <si>
    <t>UTQ18000</t>
  </si>
  <si>
    <t>UTQ18001</t>
  </si>
  <si>
    <t>UTQ18002</t>
  </si>
  <si>
    <t>PANTALLA ELECTRICA</t>
  </si>
  <si>
    <t>P3967</t>
  </si>
  <si>
    <t>UTQ18003</t>
  </si>
  <si>
    <t>UTQ18004</t>
  </si>
  <si>
    <t>ARMARIO METALICO .914x.45x1.15</t>
  </si>
  <si>
    <t>UTQ18005</t>
  </si>
  <si>
    <t>ARMARIO METALICO 9.14x.45x1.15</t>
  </si>
  <si>
    <t>UTQ18006</t>
  </si>
  <si>
    <t>UTQ18007</t>
  </si>
  <si>
    <t>UTQ18008</t>
  </si>
  <si>
    <t>MINISPLIT</t>
  </si>
  <si>
    <t>ONE PLUS 1.5 TR</t>
  </si>
  <si>
    <t>UTQ18009</t>
  </si>
  <si>
    <t>UTQ18010</t>
  </si>
  <si>
    <t>UTQ18011</t>
  </si>
  <si>
    <t>UTQ18012</t>
  </si>
  <si>
    <t>UTQ18013</t>
  </si>
  <si>
    <t>UTQ18014</t>
  </si>
  <si>
    <t>CAMARA</t>
  </si>
  <si>
    <t>PTZ SNP6321H</t>
  </si>
  <si>
    <t>UTQ18015</t>
  </si>
  <si>
    <t>128GB</t>
  </si>
  <si>
    <t>UTQ18016</t>
  </si>
  <si>
    <t>9611 CON BASE</t>
  </si>
  <si>
    <t>UTQ18017</t>
  </si>
  <si>
    <t>UTQ18018</t>
  </si>
  <si>
    <t>UTQ18019</t>
  </si>
  <si>
    <t>UTQ18020</t>
  </si>
  <si>
    <t>UTQ18021</t>
  </si>
  <si>
    <t>UTQ18022</t>
  </si>
  <si>
    <t>UTQ18023</t>
  </si>
  <si>
    <t>9611</t>
  </si>
  <si>
    <t>UTQ18024</t>
  </si>
  <si>
    <t>UTQ18025</t>
  </si>
  <si>
    <t>UTQ18026</t>
  </si>
  <si>
    <t>UTQ18027</t>
  </si>
  <si>
    <t>UTQ18029</t>
  </si>
  <si>
    <t>UTQ18030</t>
  </si>
  <si>
    <t>UTQ18031</t>
  </si>
  <si>
    <t>UTQ18032</t>
  </si>
  <si>
    <t>UTQ18033</t>
  </si>
  <si>
    <t>UTQ18034</t>
  </si>
  <si>
    <t>EOS REBEL T6</t>
  </si>
  <si>
    <t>UTQ18035</t>
  </si>
  <si>
    <t>SILLON DIRECTOR EN MALLA</t>
  </si>
  <si>
    <t>UTQ18036</t>
  </si>
  <si>
    <t>ESCRITORIO EN L</t>
  </si>
  <si>
    <t>SKYLINE CEREZO</t>
  </si>
  <si>
    <t>UTQ18037</t>
  </si>
  <si>
    <t>TBS1052EDU</t>
  </si>
  <si>
    <t>UTQ18038</t>
  </si>
  <si>
    <t>UTQ18039</t>
  </si>
  <si>
    <t>UTQ18040</t>
  </si>
  <si>
    <t>PUNTA DIFERENCIAL</t>
  </si>
  <si>
    <t>UTQ18041</t>
  </si>
  <si>
    <t>PUNTA DE CORRIENTE</t>
  </si>
  <si>
    <t>UTQ18042</t>
  </si>
  <si>
    <t>ESPECTROFOTOMETRO UV/VIS</t>
  </si>
  <si>
    <t>7305</t>
  </si>
  <si>
    <t>UTQ18043</t>
  </si>
  <si>
    <t>FLOCURADOR DIGITAL 6 PLAZAS</t>
  </si>
  <si>
    <t>JT60E</t>
  </si>
  <si>
    <t>UTQ18044</t>
  </si>
  <si>
    <t>APARATO DE EXTRACCION SOXHLET C/6 UNIDADES</t>
  </si>
  <si>
    <t>A50270</t>
  </si>
  <si>
    <t>UTQ18045</t>
  </si>
  <si>
    <t>UTQ18046</t>
  </si>
  <si>
    <t>UTQ18047</t>
  </si>
  <si>
    <t>MODULO L</t>
  </si>
  <si>
    <t>1.67X1.82</t>
  </si>
  <si>
    <t>UTQ18048</t>
  </si>
  <si>
    <t>UTQ18049</t>
  </si>
  <si>
    <t>UTQ18050</t>
  </si>
  <si>
    <t>UTQ18051</t>
  </si>
  <si>
    <t>UTQ18052</t>
  </si>
  <si>
    <t>UTQ18053</t>
  </si>
  <si>
    <t>UTQ18054</t>
  </si>
  <si>
    <t>MODULO LINEAL PARA 2 PERSONAS</t>
  </si>
  <si>
    <t>UTQ18055</t>
  </si>
  <si>
    <t>UTQ18056</t>
  </si>
  <si>
    <t>UTQ18057</t>
  </si>
  <si>
    <t>UTQ18058</t>
  </si>
  <si>
    <t>UTQ18059</t>
  </si>
  <si>
    <t>UTQ18060</t>
  </si>
  <si>
    <t>UTQ18061</t>
  </si>
  <si>
    <t>UTQ18062</t>
  </si>
  <si>
    <t>UTQ18063</t>
  </si>
  <si>
    <t>UTQ18064</t>
  </si>
  <si>
    <t>UTQ18065</t>
  </si>
  <si>
    <t>UTQ18066</t>
  </si>
  <si>
    <t>UTQ18067</t>
  </si>
  <si>
    <t>UTQ18068</t>
  </si>
  <si>
    <t>UTQ18069</t>
  </si>
  <si>
    <t>UTQ18070</t>
  </si>
  <si>
    <t>UTQ18071</t>
  </si>
  <si>
    <t>UTQ18072</t>
  </si>
  <si>
    <t>UTQ18073</t>
  </si>
  <si>
    <t>UTQ18074</t>
  </si>
  <si>
    <t>UTQ18075</t>
  </si>
  <si>
    <t>UTQ18076</t>
  </si>
  <si>
    <t>UTQ18077</t>
  </si>
  <si>
    <t>UTQ18078</t>
  </si>
  <si>
    <t>UTQ18079</t>
  </si>
  <si>
    <t>UTQ18080</t>
  </si>
  <si>
    <t>UTQ18081</t>
  </si>
  <si>
    <t>UTQ18082</t>
  </si>
  <si>
    <t>UTQ18083</t>
  </si>
  <si>
    <t>UTQ18084</t>
  </si>
  <si>
    <t>UTQ18085</t>
  </si>
  <si>
    <t>UTQ18086</t>
  </si>
  <si>
    <t>MODULO LINEAL PARA 3 PERSONAS</t>
  </si>
  <si>
    <t>UTQ18087</t>
  </si>
  <si>
    <t>MODULO LINEAL PARA 4 PERSONAS</t>
  </si>
  <si>
    <t>UTQ18088</t>
  </si>
  <si>
    <t>UTQ18089</t>
  </si>
  <si>
    <t>UTQ18090</t>
  </si>
  <si>
    <t>UTQ18091</t>
  </si>
  <si>
    <t>UTQ18092</t>
  </si>
  <si>
    <t>MESA PARA ALUMNO (MODULO DE RECEPCION)</t>
  </si>
  <si>
    <t>UTQ18094</t>
  </si>
  <si>
    <t>AG AC30PJ</t>
  </si>
  <si>
    <t>UTQ18095</t>
  </si>
  <si>
    <t>UTQ18096</t>
  </si>
  <si>
    <t>UTQ18097</t>
  </si>
  <si>
    <t>CAMARA COMPACTA</t>
  </si>
  <si>
    <t>XS420 IS</t>
  </si>
  <si>
    <t>UTQ18098</t>
  </si>
  <si>
    <t>UPS</t>
  </si>
  <si>
    <t>SMART RACK 2U</t>
  </si>
  <si>
    <t>UTQ18099</t>
  </si>
  <si>
    <t>UTQ18100</t>
  </si>
  <si>
    <t>ELITEDESK 705 G2 SFF</t>
  </si>
  <si>
    <t>UTQ18101</t>
  </si>
  <si>
    <t>UTQ18102</t>
  </si>
  <si>
    <t>S31+</t>
  </si>
  <si>
    <t>UTQ18103</t>
  </si>
  <si>
    <t>UTQ18104</t>
  </si>
  <si>
    <t>UTQ18105</t>
  </si>
  <si>
    <t>A1418</t>
  </si>
  <si>
    <t>UTQ18106</t>
  </si>
  <si>
    <t>A1278</t>
  </si>
  <si>
    <t>UTQ18107</t>
  </si>
  <si>
    <t>CABLEIQ CALIFICADOR DE CABLEADO</t>
  </si>
  <si>
    <t>UTQ18108</t>
  </si>
  <si>
    <t>UTQ18109</t>
  </si>
  <si>
    <t>LIBRERO PARA MOCHILAS</t>
  </si>
  <si>
    <t>UTQ18110</t>
  </si>
  <si>
    <t>PIZARRON BLANCO GIRATORIO</t>
  </si>
  <si>
    <t>UTQ18111</t>
  </si>
  <si>
    <t>UTQ18112</t>
  </si>
  <si>
    <t>PIZARRON PORCELANIZADO</t>
  </si>
  <si>
    <t>UTQ18113</t>
  </si>
  <si>
    <t>UTQ18114</t>
  </si>
  <si>
    <t>UTQ18115</t>
  </si>
  <si>
    <t>UTQ18116</t>
  </si>
  <si>
    <t>UTQ18117</t>
  </si>
  <si>
    <t>UTQ18118</t>
  </si>
  <si>
    <t>UTQ18119</t>
  </si>
  <si>
    <t>UTQ18121</t>
  </si>
  <si>
    <t>UTQ18122</t>
  </si>
  <si>
    <t>UTQ18123</t>
  </si>
  <si>
    <t>UTQ18124</t>
  </si>
  <si>
    <t>TROQUEL</t>
  </si>
  <si>
    <t>UTQ18125</t>
  </si>
  <si>
    <t>OPTIPLEX 7050</t>
  </si>
  <si>
    <t>UTQ18126</t>
  </si>
  <si>
    <t>UTQ18127</t>
  </si>
  <si>
    <t>UTQ18128</t>
  </si>
  <si>
    <t>UTQ18129</t>
  </si>
  <si>
    <t>UTQ18130</t>
  </si>
  <si>
    <t>SE2417HG</t>
  </si>
  <si>
    <t>UTQ18131</t>
  </si>
  <si>
    <t>UTQ18132</t>
  </si>
  <si>
    <t>UTQ18133</t>
  </si>
  <si>
    <t>UTQ18134</t>
  </si>
  <si>
    <t>UTQ18135</t>
  </si>
  <si>
    <t>BOMBA PERISTALTICA</t>
  </si>
  <si>
    <t>BAJO FLUJO DE 120 A 2200 ML/MIN</t>
  </si>
  <si>
    <t>UTQ18136</t>
  </si>
  <si>
    <t>UTQ18137</t>
  </si>
  <si>
    <t>INSPIRON 15 3567</t>
  </si>
  <si>
    <t>UTQ18138</t>
  </si>
  <si>
    <t>PROBOOK 440 G3</t>
  </si>
  <si>
    <t>UTQ18139</t>
  </si>
  <si>
    <t>CONTENEDOR CIROGENICO</t>
  </si>
  <si>
    <t>L2025</t>
  </si>
  <si>
    <t>UTQ18140</t>
  </si>
  <si>
    <t>FMD32216BC6</t>
  </si>
  <si>
    <t>UTQ18141</t>
  </si>
  <si>
    <t>65"</t>
  </si>
  <si>
    <t>UTQ18142</t>
  </si>
  <si>
    <t>UTQ18143</t>
  </si>
  <si>
    <t>UTQ18144</t>
  </si>
  <si>
    <t>COMPRESOR</t>
  </si>
  <si>
    <t>UTQ18145</t>
  </si>
  <si>
    <t>UTQ18146</t>
  </si>
  <si>
    <t>UTQ18147</t>
  </si>
  <si>
    <t>UTQ18148</t>
  </si>
  <si>
    <t>SOFTWARE VEGAS PRO 14 PROFESIONAL</t>
  </si>
  <si>
    <t>UTQ18149</t>
  </si>
  <si>
    <t>DISCO DURO EXTERNO</t>
  </si>
  <si>
    <t>2 BIG QUADRA</t>
  </si>
  <si>
    <t>UTQ18150</t>
  </si>
  <si>
    <t>UTQ18151</t>
  </si>
  <si>
    <t>EQ DE ENTRENAMIENTO P/PROCESADORE DIGITALES DE SEÑALES</t>
  </si>
  <si>
    <t>UTQ18152</t>
  </si>
  <si>
    <t>EQ DE ENTRENAMIENTO P/</t>
  </si>
  <si>
    <t>UTQ18153</t>
  </si>
  <si>
    <t>EQ DE ENTRENAMIENTO</t>
  </si>
  <si>
    <t>UTQ18154</t>
  </si>
  <si>
    <t>UTQ18155</t>
  </si>
  <si>
    <t>UTQ18156</t>
  </si>
  <si>
    <t>UTQ18157</t>
  </si>
  <si>
    <t>UTQ18158</t>
  </si>
  <si>
    <t>UTQ18159</t>
  </si>
  <si>
    <t>UTQ18160</t>
  </si>
  <si>
    <t>PINZA AMPREIMETRICA</t>
  </si>
  <si>
    <t>41PQ</t>
  </si>
  <si>
    <t>UTQ18161</t>
  </si>
  <si>
    <t>PINZA AMPERIMETRICA</t>
  </si>
  <si>
    <t>UTQ18162</t>
  </si>
  <si>
    <t>UTQ18163</t>
  </si>
  <si>
    <t>UTQ18164</t>
  </si>
  <si>
    <t>UTQ18166</t>
  </si>
  <si>
    <t>UTQ18167</t>
  </si>
  <si>
    <t>U107</t>
  </si>
  <si>
    <t>UTQ18168</t>
  </si>
  <si>
    <t>UTQ18169</t>
  </si>
  <si>
    <t>UTQ18170</t>
  </si>
  <si>
    <t>DUAL ETHERNET</t>
  </si>
  <si>
    <t>UTQ18171</t>
  </si>
  <si>
    <t>OLLA SOLAR</t>
  </si>
  <si>
    <t>UTQ18172</t>
  </si>
  <si>
    <t>UTQ18173</t>
  </si>
  <si>
    <t>HIGROMETRO</t>
  </si>
  <si>
    <t>UTQ18174</t>
  </si>
  <si>
    <t>Y720</t>
  </si>
  <si>
    <t>UTQ18175</t>
  </si>
  <si>
    <t>UTQ18176</t>
  </si>
  <si>
    <t>SPECTRE</t>
  </si>
  <si>
    <t>UTQ18177</t>
  </si>
  <si>
    <t>UTQ18178</t>
  </si>
  <si>
    <t>UTQ18179</t>
  </si>
  <si>
    <t>UTQ18180</t>
  </si>
  <si>
    <t>UTQ18181</t>
  </si>
  <si>
    <t>UTQ18182</t>
  </si>
  <si>
    <t>CAMARA IP PTZ</t>
  </si>
  <si>
    <t>SNP6321H</t>
  </si>
  <si>
    <t>UTQ18183</t>
  </si>
  <si>
    <t>CAMARA DUOMO</t>
  </si>
  <si>
    <t>XNV8080RN</t>
  </si>
  <si>
    <t>UTQ18184</t>
  </si>
  <si>
    <t>UTQ18185</t>
  </si>
  <si>
    <t>ROTOMARTILLO</t>
  </si>
  <si>
    <t>HP2070</t>
  </si>
  <si>
    <t>UTQ18186</t>
  </si>
  <si>
    <t>LATITUDE 7389</t>
  </si>
  <si>
    <t>UTQ18187</t>
  </si>
  <si>
    <t>150W</t>
  </si>
  <si>
    <t>UTQ18188</t>
  </si>
  <si>
    <t>UTQ18189</t>
  </si>
  <si>
    <t>2.3X1.32</t>
  </si>
  <si>
    <t>UTQ18190</t>
  </si>
  <si>
    <t>UTQ18191</t>
  </si>
  <si>
    <t>UTQ18192</t>
  </si>
  <si>
    <t>UTQ18194</t>
  </si>
  <si>
    <t>LAMPARA PARA CROMATOGRAFIA</t>
  </si>
  <si>
    <t>UTQ18195</t>
  </si>
  <si>
    <t>SOFTWARE ORIGIN PRO 2017</t>
  </si>
  <si>
    <t>UTQ18196</t>
  </si>
  <si>
    <t>SOFTWARE HEAT TRANSFER MODULO FOR COMSOL</t>
  </si>
  <si>
    <t>UTQ18197</t>
  </si>
  <si>
    <t>DEMOSTAND 190X90CM</t>
  </si>
  <si>
    <t>UTQ18198</t>
  </si>
  <si>
    <t>ARAÑA 3X2X25 MTS</t>
  </si>
  <si>
    <t>UTQ18199</t>
  </si>
  <si>
    <t>COMPRESOR DE AIRE</t>
  </si>
  <si>
    <t>UTQ18200</t>
  </si>
  <si>
    <t>UTQ18201</t>
  </si>
  <si>
    <t>SECADOR REFRIGERATIVO</t>
  </si>
  <si>
    <t>UTQ18202</t>
  </si>
  <si>
    <t>TANQUE PULMON 500 LTS</t>
  </si>
  <si>
    <t>UTQ18203</t>
  </si>
  <si>
    <t>UTQ18204</t>
  </si>
  <si>
    <t>MOTOBOMBA</t>
  </si>
  <si>
    <t>UTQ18205</t>
  </si>
  <si>
    <t>MODULO EN L 1.83X1.81</t>
  </si>
  <si>
    <t>UTQ18206</t>
  </si>
  <si>
    <t>UTQ18207</t>
  </si>
  <si>
    <t>UTQ18208</t>
  </si>
  <si>
    <t>UTQ18209</t>
  </si>
  <si>
    <t>MODULO EN U 1.83X2.253</t>
  </si>
  <si>
    <t>UTQ18210</t>
  </si>
  <si>
    <t>UTQ18211</t>
  </si>
  <si>
    <t>MESA 1.50X.60X.75</t>
  </si>
  <si>
    <t>UTQ18212</t>
  </si>
  <si>
    <t>UTQ18213</t>
  </si>
  <si>
    <t>UTQ18214</t>
  </si>
  <si>
    <t>UTQ18215</t>
  </si>
  <si>
    <t>UTQ18216</t>
  </si>
  <si>
    <t>UTQ18217</t>
  </si>
  <si>
    <t>UTQ18218</t>
  </si>
  <si>
    <t>UTQ18219</t>
  </si>
  <si>
    <t>UTQ18220</t>
  </si>
  <si>
    <t>UTQ18221</t>
  </si>
  <si>
    <t>UTQ18222</t>
  </si>
  <si>
    <t>UTQ18223</t>
  </si>
  <si>
    <t>ARMARIO.91X.45X.75</t>
  </si>
  <si>
    <t>UTQ18224</t>
  </si>
  <si>
    <t>ARMARIO .91.X.45.X.75</t>
  </si>
  <si>
    <t>UTQ18225</t>
  </si>
  <si>
    <t>SILLA RESPALDO BAJO</t>
  </si>
  <si>
    <t>UTQ18226</t>
  </si>
  <si>
    <t>SILLA RESPLADO BAJO</t>
  </si>
  <si>
    <t>UTQ18227</t>
  </si>
  <si>
    <t>UTQ18228</t>
  </si>
  <si>
    <t>UTQ18229</t>
  </si>
  <si>
    <t>UTQ18230</t>
  </si>
  <si>
    <t>SILLA RESPADO BAJO</t>
  </si>
  <si>
    <t>UTQ18231</t>
  </si>
  <si>
    <t>UTQ18232</t>
  </si>
  <si>
    <t>MESA .80X.50X.75</t>
  </si>
  <si>
    <t>UTQ18233</t>
  </si>
  <si>
    <t>MESA .80.X.50X.75</t>
  </si>
  <si>
    <t>UTQ18234</t>
  </si>
  <si>
    <t>MESA .80X.50.X.75</t>
  </si>
  <si>
    <t>UTQ18235</t>
  </si>
  <si>
    <t>UTQ18236</t>
  </si>
  <si>
    <t>UTQ18237</t>
  </si>
  <si>
    <t>UTQ18238</t>
  </si>
  <si>
    <t>UTQ18239</t>
  </si>
  <si>
    <t>UTQ18240</t>
  </si>
  <si>
    <t>UTQ18241</t>
  </si>
  <si>
    <t>MESA 1.50X.60.X75</t>
  </si>
  <si>
    <t>UTQ18242</t>
  </si>
  <si>
    <t>UTQ18243</t>
  </si>
  <si>
    <t>MESA TRAPEZOIDAL .90X.46X.75</t>
  </si>
  <si>
    <t>.90x.46x.75</t>
  </si>
  <si>
    <t>UTQ18244</t>
  </si>
  <si>
    <t>UTQ18245</t>
  </si>
  <si>
    <t>UTQ18246</t>
  </si>
  <si>
    <t>UTQ18247</t>
  </si>
  <si>
    <t>UTQ18248</t>
  </si>
  <si>
    <t>UTQ18249</t>
  </si>
  <si>
    <t>UTQ18250</t>
  </si>
  <si>
    <t>UTQ18251</t>
  </si>
  <si>
    <t>UTQ18252</t>
  </si>
  <si>
    <t>UTQ18253</t>
  </si>
  <si>
    <t>UTQ18254</t>
  </si>
  <si>
    <t>UTQ18255</t>
  </si>
  <si>
    <t>UTQ18256</t>
  </si>
  <si>
    <t>UTQ18257</t>
  </si>
  <si>
    <t>UTQ18258</t>
  </si>
  <si>
    <t>UTQ18259</t>
  </si>
  <si>
    <t>UTQ18260</t>
  </si>
  <si>
    <t>UTQ18261</t>
  </si>
  <si>
    <t>UTQ18262</t>
  </si>
  <si>
    <t>UTQ18263</t>
  </si>
  <si>
    <t>UTQ18264</t>
  </si>
  <si>
    <t>UTQ18265</t>
  </si>
  <si>
    <t>UTQ18266</t>
  </si>
  <si>
    <t>UTQ18267</t>
  </si>
  <si>
    <t>SILLA CON BRAZO</t>
  </si>
  <si>
    <t>UTQ18268</t>
  </si>
  <si>
    <t>UTQ18269</t>
  </si>
  <si>
    <t>UTQ18270</t>
  </si>
  <si>
    <t>UTQ18271</t>
  </si>
  <si>
    <t>UTQ18272</t>
  </si>
  <si>
    <t>UTQ18273</t>
  </si>
  <si>
    <t>UTQ18274</t>
  </si>
  <si>
    <t>UTQ18275</t>
  </si>
  <si>
    <t>UTQ18276</t>
  </si>
  <si>
    <t>UTQ18277</t>
  </si>
  <si>
    <t>UTQ18278</t>
  </si>
  <si>
    <t>UTQ18279</t>
  </si>
  <si>
    <t>SILLON DE DOS PLAZAS 1.22X.78</t>
  </si>
  <si>
    <t>UTQ18280</t>
  </si>
  <si>
    <t>UTQ18281</t>
  </si>
  <si>
    <t>UTQ18282</t>
  </si>
  <si>
    <t>CAMARA DE RED 32X</t>
  </si>
  <si>
    <t>UTQ18283</t>
  </si>
  <si>
    <t>PANTALLA ELECTRICA 132X234CM</t>
  </si>
  <si>
    <t>1.20X0.75 COLOR MADERA/NEGRO</t>
  </si>
  <si>
    <t>COPIADORA MULTIFUNCIONAL</t>
  </si>
  <si>
    <t>KM-1820LA</t>
  </si>
  <si>
    <t>ATLAS COPCO</t>
  </si>
  <si>
    <t>VITRINA METALICA</t>
  </si>
  <si>
    <t>CONT/RP-001/2017</t>
  </si>
  <si>
    <t>GRUPO SMARTEKH</t>
  </si>
  <si>
    <t>RENOVACION DE SEGURIDAD INFORMATICA</t>
  </si>
  <si>
    <t>CONT/RP-002/2017</t>
  </si>
  <si>
    <t>MULTISERVICIOS GHO, S.A. DE C.V.</t>
  </si>
  <si>
    <t xml:space="preserve"> SERVICIO DE JARDINERIA</t>
  </si>
  <si>
    <t>01G</t>
  </si>
  <si>
    <t>3 MESES</t>
  </si>
  <si>
    <t>3559011 PC71 01G</t>
  </si>
  <si>
    <t>CONT/RP-003/2017</t>
  </si>
  <si>
    <t>GRUPO MIXZOC SA. DE C.V.</t>
  </si>
  <si>
    <t>SERVICIO DE LIMPIEZA</t>
  </si>
  <si>
    <t>CUMPLIMIENTO</t>
  </si>
  <si>
    <t>5358011 PC71 01G01-09-17</t>
  </si>
  <si>
    <t>CONT/RP-004/2017</t>
  </si>
  <si>
    <t>SEGUVAL, S.A DE C.V.</t>
  </si>
  <si>
    <t>SERVICIO DE VIGILANCIA</t>
  </si>
  <si>
    <t>1835373-0000</t>
  </si>
  <si>
    <t>5338011 PC71 01G</t>
  </si>
  <si>
    <t>CONT/RP-005/2017</t>
  </si>
  <si>
    <t>TI, S.A DE C.V</t>
  </si>
  <si>
    <t>SERVICIO DE FOTOCOPIADO</t>
  </si>
  <si>
    <t>10 MESES</t>
  </si>
  <si>
    <t>5336041 PC71 01G</t>
  </si>
  <si>
    <t>CONT/RP-006-2017</t>
  </si>
  <si>
    <t>GRABADOS FERNANDO FERNANDEZ, S. DE R.L. DE C..V.</t>
  </si>
  <si>
    <t xml:space="preserve">FORMAS VALORADAS PARA LA EXPEDICIO DE TITULOS </t>
  </si>
  <si>
    <t>COMPRA CONTRA ENTREGA</t>
  </si>
  <si>
    <t>5336011 PC91 01G</t>
  </si>
  <si>
    <t>CONT/RP-007/2017</t>
  </si>
  <si>
    <t>BON KEY ALIMENTOS, S.A DEC.V</t>
  </si>
  <si>
    <t>SERVICIO  DE BANQUETES PARA EL EVENTO DE DOCENTES Y ADMINISTRATIVOS</t>
  </si>
  <si>
    <t>SERVICIO CONTRA ENTREGA</t>
  </si>
  <si>
    <t>5382011 PC71 01G</t>
  </si>
  <si>
    <t>CONT/PR-009/2017</t>
  </si>
  <si>
    <t>UNION DE SEGURIDAD EMPRESARIAL 4D, S.A DE C.V.</t>
  </si>
  <si>
    <t>6 MESES</t>
  </si>
  <si>
    <t>CONT/RP-010/2017</t>
  </si>
  <si>
    <t>5358011 PC71 01G</t>
  </si>
  <si>
    <t>CONT/RP-011/17</t>
  </si>
  <si>
    <t>SERVICIO DE JARDINERIA</t>
  </si>
  <si>
    <t>CONT/RP-012/2017</t>
  </si>
  <si>
    <t>ABS GROUP SERVICES DE MEXICO</t>
  </si>
  <si>
    <t>RENOVACIÓN DE SRVICIO DE CERTIFICACIÓN ISO 9001-2000</t>
  </si>
  <si>
    <t>4 DIAS</t>
  </si>
  <si>
    <t>5331011 PC54 01G</t>
  </si>
  <si>
    <t>CONT/RP-015/17</t>
  </si>
  <si>
    <t>PATRICIA ARLETTE TOVAR ROMERO</t>
  </si>
  <si>
    <t>SERVICIO DE BANQUETE PARA 580 PERSONAS PARA COMIDA DE FIN DE AÑO</t>
  </si>
  <si>
    <t>211,00.00</t>
  </si>
  <si>
    <t>CONT/RP-016/2017</t>
  </si>
  <si>
    <t>ASOCIACION MEXICANA DE CAPACITACION DE PERSONAL EMPRESARIAL A.C.</t>
  </si>
  <si>
    <t>LA ACREDITACIÓN DEL CENTRO DE EVALUCIÓN</t>
  </si>
  <si>
    <t>3 DIAS</t>
  </si>
  <si>
    <t>CON/RP-017/2017</t>
  </si>
  <si>
    <t>SERVICIO INTEGRAL Y SOPORTE DE DATOS, S.A DE C.V.</t>
  </si>
  <si>
    <t>SERVICIO DE MATTO. DE LOS EQUIPOS APC IN ROWW Y SYMETRA</t>
  </si>
  <si>
    <t>12 MESES</t>
  </si>
  <si>
    <t>5327011 PC72 01G</t>
  </si>
  <si>
    <t>CONT/RP021/2017</t>
  </si>
  <si>
    <t>EQUIPOS Y SISTEMAS RAIGO</t>
  </si>
  <si>
    <t>SUMISITRO INSTALACIO Y PUESTA EN SERVICIO DE CABLEADO ESTRUCTURADO DE RED PARA EL NUEVO EDIFICIO DE TICS DE LA UTEQ</t>
  </si>
  <si>
    <t>CONT/RP-022/2017</t>
  </si>
  <si>
    <t xml:space="preserve">GRUPO SMARTEKH, S.A DE C.V. </t>
  </si>
  <si>
    <t>RENOVACIÓN DE SOPORTE PREMIUM Y LICENCIAMIENTO FIREWALL PALO ALTO</t>
  </si>
  <si>
    <t>CONT/RP-023/2017</t>
  </si>
  <si>
    <t>Invitación Restringida CAEACS/IR-007/2017</t>
  </si>
  <si>
    <t>COMPUCAD SA DE CV</t>
  </si>
  <si>
    <t>RENOVACIÓN DE OPEN VALUE SUBSCRIPTION EDUCATION SOLUTIONS DE MICRISOFT</t>
  </si>
  <si>
    <t>CONT/RP-024/2017</t>
  </si>
  <si>
    <t>EQUIPOS COMERCIALES DE QUERETARO SA DE CV</t>
  </si>
  <si>
    <t>EQUIPAMIENTO DEL EDIFICIO DE DOCENCIA II ETAPA 4.0</t>
  </si>
  <si>
    <t>4 MESES</t>
  </si>
  <si>
    <t>CONT/PR-025(2017</t>
  </si>
  <si>
    <t>CONT/RF-002/2017</t>
  </si>
  <si>
    <t>Invitación Restringida IN/001-RF/2017</t>
  </si>
  <si>
    <t>COMPUCAD, S.A DE CV.</t>
  </si>
  <si>
    <t>ADQUISICION DE EQUIPO DE COMPUTO Y LABORATORIO DEL PROGRAMA PARA EL DESARROLLO PROFESIONAL DOCENTE</t>
  </si>
  <si>
    <t>38L</t>
  </si>
  <si>
    <t>5515011 PC91 38L</t>
  </si>
  <si>
    <t>CONT/RF-003/2017</t>
  </si>
  <si>
    <t>Invitación a Cuando menos tres personas</t>
  </si>
  <si>
    <t>CONSORCIO CIENTIFICO DEL BAJIO, S.A DE .C.V</t>
  </si>
  <si>
    <t>ADQISICIÓN DE EQUIPO DE COMPUTO Y LABORATORIO DEL PROGRAMA PARA EL DESARROLLO PROFESIONAL DOCENTE</t>
  </si>
  <si>
    <t>60 DIAS</t>
  </si>
  <si>
    <t>5569011 PC91 38L</t>
  </si>
  <si>
    <t>CONT/RF-004/2017</t>
  </si>
  <si>
    <t>BLOBIT MEXICO, S.A DE C.V.</t>
  </si>
  <si>
    <t>45 DIAS</t>
  </si>
  <si>
    <t>CONT/RF-005/2017</t>
  </si>
  <si>
    <t>Invitación  a Cuando Menos tres personas</t>
  </si>
  <si>
    <t>M.C. MICROCOMPUTACIÓN , S.A DE C.V.</t>
  </si>
  <si>
    <t>ADQUISICION DE EQUIPO DE COMPUTO Y LABORATORIO DEL PROGRAM PARA EL DESARROLLO PROFESIONAL DOCENTE</t>
  </si>
  <si>
    <t>CONT/RF-06/2017</t>
  </si>
  <si>
    <t>COLECCIONES FINAS, S.A DE C.V.</t>
  </si>
  <si>
    <t>ADQUISICIÓN DE UNIFORMES PARA EMPLEADAS ADMINISSSTRATIVAS DE LA UTEQ</t>
  </si>
  <si>
    <t>75 DIAS</t>
  </si>
  <si>
    <t xml:space="preserve">5271011 PC71 27C </t>
  </si>
  <si>
    <t xml:space="preserve">       PERIODO  DE ENERO A DICIEMBRE DEL 2017</t>
  </si>
  <si>
    <t xml:space="preserve">  IMPORTE 2017</t>
  </si>
  <si>
    <t>TRÁMITE DE ADMISIÓN TSU, LICENCIATURA E INGENIERÍA TÉCNICA</t>
  </si>
  <si>
    <t>INSCRIPCIÓN A CUATRIMESTRE CERO DE TSU</t>
  </si>
  <si>
    <t>CURSO DE INDUCCIÓN PARA LICENCIATURA SEMIPRESENCIAL</t>
  </si>
  <si>
    <t>TRÁMITE DE ADMISIÓN A LICENCIATURA SEMIPRESENCIAL</t>
  </si>
  <si>
    <t>INSCRIPCIÓN A PRIMER CUATRIMESTRE TSU PAGO EXTEMPORÁNEO</t>
  </si>
  <si>
    <t>INSCRIPCIÓN A PRIMER CUATRIMESTRE TSU Y APLICACIÓN DE BECA SOCIOECONÓMICA 100%</t>
  </si>
  <si>
    <t>INSCRIPCIÓN A PRIMER CUATRIMESTRE TSU Y APLICACIÓN DE BECA ACADÉMICA 100%</t>
  </si>
  <si>
    <t>INSCRIPCIÓN A PRIMER CUATRIMESTRE TSU Y APLICACIÓN DE BECA ACADÉMICA 50%</t>
  </si>
  <si>
    <t>INSCRIPCIÓN A PRIMER CUATRIMESTRE TSU PAGO PUNTUAL</t>
  </si>
  <si>
    <t>INSCRIPCIÓN A PRIMER CUATRIMESTRE TSU FLEXIBLE PAGO EXTEMPORÁNEO</t>
  </si>
  <si>
    <t>INSCRIPCIÓN A PRIMER CUATRIMESTRE TSU FLEXIBLE  Y APLICACIÓN DE BECA SOCIOECONÓMICA 100%</t>
  </si>
  <si>
    <t>INSCRIPCIÓN A PRIMER CUATRIMESTRE TSU FLEXIBLE  Y APLICACIÓN DE BECA ACADÉMICA 100%</t>
  </si>
  <si>
    <t>INSCRIPCIÓN A PRIMER CUATRIMESTRE TSU FLEXIBLE  Y APLICACIÓN DE BECA ACADÉMICA 50%</t>
  </si>
  <si>
    <t>INSCRIPCIÓN A PRIMER CUATRIMESTRE TSU FLEXIBLE PAGO PUNTUAL</t>
  </si>
  <si>
    <t>INSCRIPCIÓN A PRIMER CUATRIMESTRE LICENCIATURAS PAGO EXTEMPORÁNEO</t>
  </si>
  <si>
    <t>INSCRIPCIÓN A PRIMER CUATRIMESTRE LICENCIATURAS Y APLICACIÓN DE BECA SOCIOECONÓMICA 100%</t>
  </si>
  <si>
    <t>INSCRIPCIÓN A PRIMER CUATRIMESTRE LICENCIATURAS Y APLICACIÓN DE BECA ACADÉMICA 100%</t>
  </si>
  <si>
    <t>INSCRIPCIÓN A PRIMER CUATRIMESTRE LICENCIATURAS Y APLICACIÓN DE BECA ACADÉMICA 50%</t>
  </si>
  <si>
    <t>INSCRIPCIÓN A PRIMER CUATRIMESTRE LICENCIATURAS PAGO PUNTUAL</t>
  </si>
  <si>
    <t>INSCRIPCIÓN A PRIMER CUATRIMESTRE INGENIERÍA TÉCNICA PAGO EXTEMPORÁNEO</t>
  </si>
  <si>
    <t>INSCRIPCIÓN A PRIMER CUATRIMESTRE INGENIERÍA TÉCNICA Y APLICACIÓN DE BECA SOCIOECONÓMICA 100%</t>
  </si>
  <si>
    <t>INSCRIPCIÓN A PRIMER CUATRIMESTRE INGENIERÍA TÉCNICA Y APLICACIÓN DE BECA ACADÉMICA 100%</t>
  </si>
  <si>
    <t>INSCRIPCIÓN A PRIMER CUATRIMESTRE INGENIERÍA TÉCNICA Y APLICACIÓN DE BECA ACADÉMICA 50%</t>
  </si>
  <si>
    <t>INSCRIPCIÓN A PRIMER CUATRIMESTRE INGENIERÍA TÉCNICA PAGO PUNTUAL</t>
  </si>
  <si>
    <t>REINSCRIPCIÓN AL SEGUNDO CUATRIMESTRE TSU PAGO EXTEMPORÁNEO</t>
  </si>
  <si>
    <t>REINSCRIPCIÓN AL SEGUNDO CUATRIMESTRE TSU PAGO PUNTUAL</t>
  </si>
  <si>
    <t>REINSCRIPCIÓN AL SEXTO CUATRIMESTRE TSU PAGO EXTEMPORÁNEO</t>
  </si>
  <si>
    <t>REINSCRIPCIÓN AL SEXTO CUATRIMESTRE TSU Y APLICACIÓN DE BECA SOCIOECONÓMICA 100%</t>
  </si>
  <si>
    <t>REINSCRIPCIÓN AL SEXTO CUATRIMESTRE TSU Y APLICACIÓN DE BECA ACADÉMICA  100%</t>
  </si>
  <si>
    <t>REINSCRIPCIÓN AL SEXTO CUATRIMESTRE TSU Y APLICACIÓN DE BECA ACADÉMICA  50%</t>
  </si>
  <si>
    <t>REINSCRIPCIÓN AL SEXTO CUATRIMESTRE TSU PAGO PUNTUAL</t>
  </si>
  <si>
    <t>REINSCRIPCIÓN AL SEGUNDO CUATRIMESTRE TSU FLEXIBLE   Y APLICACIÓN DE BECA SOCIOECONÓMICA 100%</t>
  </si>
  <si>
    <t>REINSCRIPCIÓN AL SEGUNDO CUATRIMESTRE TSU FLEXIBLE   Y APLICACIÓN DE BECA ACADÉMICA 100%</t>
  </si>
  <si>
    <t>REINSCRIPCIÓN AL SEGUNDO CUATRIMESTRE TSU FLEXIBLE   Y APLICACIÓN DE BECA ACADÉMICA 50%</t>
  </si>
  <si>
    <t>REINSCRIPCIÓN AL SEGUNDO CUATRIMESTRE TSU FLEXIBLE  PAGO PUNTUAL</t>
  </si>
  <si>
    <t>REINSCRIPCIÓN AL TERCER CUATRIMESTRE TSU FLEXIBLE   Y APLICACIÓN DE BECA SOCIOECONÓMICA 100%</t>
  </si>
  <si>
    <t>REINSCRIPCIÓN AL TERCER CUATRIMESTRE TSU FLEXIBLE   Y APLICACIÓN DE BECA ACADÉMICA 100%</t>
  </si>
  <si>
    <t>REINSCRIPCIÓN AL TERCER CUATRIMESTRE TSU FLEXIBLE   Y APLICACIÓN DE BECA ACADÉMICA 50%</t>
  </si>
  <si>
    <t>REINSCRIPCIÓN AL CUARTO CUATRIMESTRE TSU FLEXIBLE  PAGO EXTEMPORÁNEO</t>
  </si>
  <si>
    <t>REINSCRIPCIÓN AL CUARTO CUATRIMESTRE TSU FLEXIBLE   Y APLICACIÓN DE BECA SOCIOECONÓMICA 100%</t>
  </si>
  <si>
    <t>REINSCRIPCIÓN AL CUARTO CUATRIMESTRE TSU FLEXIBLE   Y APLICACIÓN DE BECA ACADÉMICA 100%</t>
  </si>
  <si>
    <t>REINSCRIPCIÓN AL CUARTO CUATRIMESTRE TSU FLEXIBLE   Y APLICACIÓN DE BECA ACADÉMICA 50%</t>
  </si>
  <si>
    <t>REINSCRIPCIÓN AL QUINTO CUATRIMESTRE TSU FLEXIBLE   Y APLICACIÓN DE BECA SOCIOECONÓMICA 100%</t>
  </si>
  <si>
    <t>REINSCRIPCIÓN AL QUINTO CUATRIMESTRE TSU FLEXIBLE   Y APLICACIÓN DE BECA ACADÉMICA 100%</t>
  </si>
  <si>
    <t>REINSCRIPCIÓN AL QUINTO CUATRIMESTRE TSU FLEXIBLE   Y APLICACIÓN DE BECA ACADÉMICA 50%</t>
  </si>
  <si>
    <t>REINSCRIPCIÓN AL QUINTO CUATRIMESTRE TSU FLEXIBLE  PAGO PUNTUAL</t>
  </si>
  <si>
    <t>REINSCRIPCIÓN AL SEXTO CUATRIMESTRE TSU FLEXIBLE  PAGO EXTEMPORÁNEO</t>
  </si>
  <si>
    <t>REINSCRIPCIÓN AL SEXTO CUATRIMESTRE TSU FLEXIBLE   Y APLICACIÓN DE BECA SOCIOECONÓMICA 100%</t>
  </si>
  <si>
    <t>REINSCRIPCIÓN AL SEXTO CUATRIMESTRE TSU FLEXIBLE   Y APLICACIÓN DE BECA ACADÉMICA 100%</t>
  </si>
  <si>
    <t>REINSCRIPCIÓN AL SEXTO CUATRIMESTRE TSU FLEXIBLE   Y APLICACIÓN DE BECA ACADÉMICA 50%</t>
  </si>
  <si>
    <t>REINSCRIPCIÓN AL SÉPTIMO CUATRIMESTRE TSU FLEXIBLE  PAGO EXTEMPORÁNEO</t>
  </si>
  <si>
    <t>REINSCRIPCIÓN AL SÉPTIMO CUATRIMESTRE TSU FLEXIBLE   Y APLICACIÓN DE BECA SOCIOECONÓMICA 100%</t>
  </si>
  <si>
    <t>REINSCRIPCIÓN AL SÉPTIMO CUATRIMESTRE TSU FLEXIBLE   Y APLICACIÓN DE BECA ACADÉMICA 100%</t>
  </si>
  <si>
    <t>REINSCRIPCIÓN AL SÉPTIMO CUATRIMESTRE TSU FLEXIBLE   Y APLICACIÓN DE BECA ACADÉMICA 50%</t>
  </si>
  <si>
    <t>REINSCRIPCIÓN AL SÉPTIMO CUATRIMESTRE TSU FLEXIBLE  PAGO PUNTUAL</t>
  </si>
  <si>
    <t>REINSCRIPCIÓN AL OCTAVO CUATRIMESTRE TSU FLEXIBLE   Y APLICACIÓN DE BECA SOCIOECONÓMICA 100%</t>
  </si>
  <si>
    <t>REINSCRIPCIÓN AL OCTAVO CUATRIMESTRE TSU FLEXIBLE   Y APLICACIÓN DE BECA ACADÉMICA 100%</t>
  </si>
  <si>
    <t>REINSCRIPCIÓN AL OCTAVO CUATRIMESTRE TSU FLEXIBLE   Y APLICACIÓN DE BECA ACADÉMICA 50%</t>
  </si>
  <si>
    <t>REINSCRIPCIÓN AL NOVENO CUATRIMESTRE TSU FLEXIBLE  PAGO PUNTUAL</t>
  </si>
  <si>
    <t>REINSCRIPCIÓN AL NOVENO CUATRIMESTRE TSU FLEXIBLE  PAGO EXTEMPORÁNEO</t>
  </si>
  <si>
    <t>REINSCRIPCIÓN AL NOVENO CUATRIMESTRE TSU FLEXIBLE   Y APLICACIÓN DE BECA SOCIOECONÓMICA 100%</t>
  </si>
  <si>
    <t>REINSCRIPCIÓN AL NOVENO CUATRIMESTRE TSU FLEXIBLE   Y APLICACIÓN DE BECA ACADÉMICA 100%</t>
  </si>
  <si>
    <t>REINSCRIPCIÓN AL NOVENO CUATRIMESTRE TSU FLEXIBLE   Y APLICACIÓN DE BECA ACADÉMICA 50%</t>
  </si>
  <si>
    <t>REINSCRIPCIÓN AL QUINTO CUATRIMESTRE LICENCIATURAS PAGO EXTEMPORÁNEO</t>
  </si>
  <si>
    <t xml:space="preserve">REINSCRIPCIÓN AL QUINTO CUATRIMESTRE LICENCIATURAS Y APLICACIÓN DE BECA SOCIOECONÓMICA 100% </t>
  </si>
  <si>
    <t xml:space="preserve">REINSCRIPCIÓN AL QUINTO CUATRIMESTRE LICENCIATURAS Y APLICACIÓN DE BECA ACADÉMICA 100% </t>
  </si>
  <si>
    <t>REINSCRIPCIÓN AL QUINTO CUATRIMESTRE LICENCIATURAS Y APLICACIÓN DE BECA ACADÉMICA 50%</t>
  </si>
  <si>
    <t>REINSCRIPCIÓN AL QUINTO CUATRIMESTRE LICENCIATURAS PAGO PUNTUAL</t>
  </si>
  <si>
    <t>REINSCRIPCIÓN AL CUATRO CUATRIMESTRE LICENCIATURA SEMIPRESENCIAL Y APLICACIÓN DE BECA ACADÉMICA 100%</t>
  </si>
  <si>
    <t>REINSCRIPCIÓN AL QUINTO CUATRIMESTRE LICENCIATURA SEMIPRESENCIAL PAGO PUNTUAL</t>
  </si>
  <si>
    <t>REINSCRIPCIÓN AL QUINTO CUATRIMESTRE LICENCIATURA SEMIPRESENCIAL PAGO EXTEMPORÁNEO</t>
  </si>
  <si>
    <t xml:space="preserve">REINSCRIPCIÓN AL QUINTO CUATRIMESTRE LICENCIATURA SEMIPRESENCIAL Y APLICACIÓN DE BECA SOCIOECONÓMICA 100% </t>
  </si>
  <si>
    <t>REINSCRIPCIÓN AL QUINTO CUATRIMESTRE LICENCIATURA SEMIPRESENCIAL Y APLICACIÓN DE BECA ACADÉMICA 100%</t>
  </si>
  <si>
    <t>REINSCRIPCIÓN AL QUINTO CUATRIMESTRE LICENCIATURA SEMIPRESENCIAL Y APLICACIÓN DE BECA ACADÉMICA 50%</t>
  </si>
  <si>
    <t xml:space="preserve">REINSCRIPCIÓN AL TERCER CUATRIMESTRE INGENIERÍA TÉCNICA PAGO EXTEMPORÁNEO </t>
  </si>
  <si>
    <t xml:space="preserve">REINSCRIPCIÓN AL TERCER CUATRIMESTRE INGENIERÍA TÉCNICA Y APLICACIÓN DE BECA SOCIOECONÓMICA 100% </t>
  </si>
  <si>
    <t>REINSCRIPCIÓN AL TERCER CUATRIMESTRE INGENIERÍA TÉCNICA Y APLICACIÓN DE BECA ACADÉMICA 100%</t>
  </si>
  <si>
    <t>REINSCRIPCIÓN AL TERCER CUATRIMESTRE INGENIERÍA TÉCNICA Y APLICACIÓN DE BECA ACADÉMICA 50%</t>
  </si>
  <si>
    <t>REINSCRIPCIÓN AL TERCER CUATRIMESTRE INGENIERÍA TÉCNICA PAGO PUNTUAL</t>
  </si>
  <si>
    <t xml:space="preserve">MAS DE DOS HIJOS DE TRABAJADOR CURSOS DE IDIOMAS VESPERTINOS MARTES Y JUEVES MAYORES DE 16 AÑOS C/U (DESCUENTO DEL 75%) </t>
  </si>
  <si>
    <t xml:space="preserve">MAS DE DOS HIJOS DE TRABAJADOR CURSOS DE IDIOMAS VESPERTINOS LUNES Y MIÉRCOLES MAYORES DE 16 AÑOS C/U (DESCUENTO DEL 75%) </t>
  </si>
  <si>
    <t>POR DOS HIJOS DE TRABAJADOR CURSOS DE IDIOMAS VESPERTINOS LUNES Y MIÉRCOLES MAYORES DE 16 AÑOS C/U (DESCUENTO DEL 80%)</t>
  </si>
  <si>
    <t>CONSTANCIAS DE ESTUDIOS</t>
  </si>
  <si>
    <t>EXAMEN A TÍTULO DE SUFICIENCIA</t>
  </si>
  <si>
    <t>EXAMEN DE COLOCACIÓN CURSOS EXTERNOS DE IDIOMAS</t>
  </si>
  <si>
    <t>CERTIFICACIÓN DE TÍTULO DE ESTUDIOS</t>
  </si>
  <si>
    <t>MULTA DE BIBLIOTECA POR DÍA DE ATRASO</t>
  </si>
  <si>
    <t>TRÁMITE Y EMISIÓN DE TÍTULO PROFESIONAL (TSU, LICENCIATURA E INGENIERÍA TÉCNICA)</t>
  </si>
  <si>
    <t>GESTIÓN ANTE LA DIRECCIÓN ESTATAL DE PROFESIONES DE REGISTRO DE TÍTULO Y EXPEDICIÓN DE CÉDULA PROFESIONAL*</t>
  </si>
  <si>
    <t>TRÁMITE DE REINCORPORACIÓN</t>
  </si>
  <si>
    <t xml:space="preserve">                                                        AUTORIZACION DE TARIFAS Y CUOTAS POR INGRESOS PROPIOS PARA EL CICLO ESCOLAR </t>
  </si>
  <si>
    <t xml:space="preserve">                                      Secretario de Administracion y Finanzas</t>
  </si>
  <si>
    <t xml:space="preserve">                                              C.P. Apolinar Villegas Arcos</t>
  </si>
  <si>
    <t>BBVA PPTO. CORR. 0110172766 CHEQUES PAGADORA MINISTRACIONES FEDERALES  PPTO CORRIENTE17</t>
  </si>
  <si>
    <t>11I3103</t>
  </si>
  <si>
    <t>HSBC 4023654023 CHEQUES MINISTRACIONES FEDERALES PPTO CORRIENTE</t>
  </si>
  <si>
    <t>INTERACCIONES 0300179116 INVERSION MINISTRACIONES SUBSIDIO FEDERAL PPTO CORRIENTE</t>
  </si>
  <si>
    <t>BBVA 2046772951 INVERSION CONACYT ABSORCION DIOXIDO DE TITANIO</t>
  </si>
  <si>
    <t>BBVA 2047569823 INVERSION CNBES-BECAS MEXPROTEC</t>
  </si>
  <si>
    <t>11I2183</t>
  </si>
  <si>
    <t>BBVA 2047902824 INVERSION PRODEP 2017</t>
  </si>
  <si>
    <t>11I2184</t>
  </si>
  <si>
    <t>BBVA ETIQ. FED. 0103275353 CHEQUES MADRES JEFAS DE FAMILIA 2016</t>
  </si>
  <si>
    <t>BBVA ETIQ. FED. 0107117299 CHEQUES PRODEP 2015-2</t>
  </si>
  <si>
    <t>BBVA ETIQ. FED. 0107117264 CHEQUES CONACYT ABSORCION DIOXIDO DE TITANIO</t>
  </si>
  <si>
    <t>BBVA ETIQ. FED. 0110275794 CHEQUES CNBES-BECAS MEXPROTEC</t>
  </si>
  <si>
    <t>11I2142</t>
  </si>
  <si>
    <t>BBVA ETIQ FED 0110968919 CHEQUES PRODEP 2017</t>
  </si>
  <si>
    <t>11I2144</t>
  </si>
  <si>
    <t>BBVA ETIQ. FED 0110968307 CHEQUES CONACYT-CONCYTEQ-FORDECYT-EXPOCYTEQ 17</t>
  </si>
  <si>
    <t>11I2146</t>
  </si>
  <si>
    <t>AL 31 DE DICIEMBRE 2017</t>
  </si>
  <si>
    <r>
      <t xml:space="preserve">                                 UNIVERSIDAD TECNOLOGICA DE QUERETARO       </t>
    </r>
    <r>
      <rPr>
        <b/>
        <sz val="11"/>
        <color rgb="FF3D2FF9"/>
        <rFont val="Arial"/>
        <family val="2"/>
      </rPr>
      <t>REFERENCIA 1</t>
    </r>
  </si>
  <si>
    <r>
      <t xml:space="preserve">                               UNIVERSIDAD TECNOLÓGICA DE QUERÉTARO                   </t>
    </r>
    <r>
      <rPr>
        <b/>
        <sz val="12"/>
        <color rgb="FF3D2FF9"/>
        <rFont val="Calibri"/>
        <family val="2"/>
      </rPr>
      <t>REFERENCIA 2</t>
    </r>
  </si>
  <si>
    <t>Referencia 3</t>
  </si>
  <si>
    <t>Al 31 de diciembre de 2017</t>
  </si>
  <si>
    <r>
      <t xml:space="preserve">                                                        </t>
    </r>
    <r>
      <rPr>
        <b/>
        <sz val="14"/>
        <color rgb="FF000000"/>
        <rFont val="Arial Narrow"/>
        <family val="2"/>
      </rPr>
      <t xml:space="preserve">Universidad Tecnológica de Querétaro        </t>
    </r>
    <r>
      <rPr>
        <b/>
        <sz val="12"/>
        <color rgb="FF000000"/>
        <rFont val="Arial Narrow"/>
        <family val="2"/>
      </rPr>
      <t xml:space="preserve">   </t>
    </r>
    <r>
      <rPr>
        <b/>
        <sz val="12"/>
        <color rgb="FF3D2FF9"/>
        <rFont val="Arial Narrow"/>
        <family val="2"/>
      </rPr>
      <t>REFERENCIA  4</t>
    </r>
  </si>
  <si>
    <t>ANEXO  5</t>
  </si>
  <si>
    <t>Anexo  6</t>
  </si>
  <si>
    <t xml:space="preserve">                       RELACIÓN DE FONDOS FIJOS CON AFECTACION ESPECIFICA</t>
  </si>
  <si>
    <t>Anexo  7</t>
  </si>
  <si>
    <t>Anexo  - 8</t>
  </si>
  <si>
    <t>Anexo 9</t>
  </si>
  <si>
    <t>Anexo  10</t>
  </si>
  <si>
    <t>Anexo  11</t>
  </si>
  <si>
    <t>Anexo  12</t>
  </si>
  <si>
    <t>EN OTRO ARCHIVO ANEXOS 13 ENERO A DICIEMBRE  2017</t>
  </si>
  <si>
    <t>ANEXO 13</t>
  </si>
  <si>
    <t>ANEXO  14</t>
  </si>
  <si>
    <t>ANEXO 15</t>
  </si>
  <si>
    <t>ANEXO 16</t>
  </si>
  <si>
    <t>ANEXO  17</t>
  </si>
  <si>
    <t>ANEXO 18</t>
  </si>
  <si>
    <t>ANEXO 19</t>
  </si>
  <si>
    <t>ANEXO 20</t>
  </si>
  <si>
    <t>ANEXO 21</t>
  </si>
  <si>
    <t>ANEXO 22</t>
  </si>
  <si>
    <r>
      <t xml:space="preserve">                                                           UNIVERSIDAD TECNOLOGICA DE QUERETARO                              </t>
    </r>
    <r>
      <rPr>
        <b/>
        <sz val="12"/>
        <color rgb="FF1056BC"/>
        <rFont val="Arial"/>
        <family val="2"/>
      </rPr>
      <t xml:space="preserve">  ANEXO  23</t>
    </r>
  </si>
  <si>
    <r>
      <t xml:space="preserve">BALANZA DE COMPROBACION                 </t>
    </r>
    <r>
      <rPr>
        <b/>
        <sz val="12"/>
        <color rgb="FF3D2FF9"/>
        <rFont val="Arial"/>
        <family val="2"/>
      </rPr>
      <t xml:space="preserve">  ANEXO 24</t>
    </r>
  </si>
  <si>
    <r>
      <t xml:space="preserve">MTR.CARLOS ARREDONDO VELAZQUEZ   </t>
    </r>
    <r>
      <rPr>
        <b/>
        <sz val="8"/>
        <rFont val="Arial"/>
        <family val="2"/>
      </rPr>
      <t xml:space="preserve"> (fondo fijo RECTORIA)</t>
    </r>
  </si>
  <si>
    <t>Peugept México, S.A De C.V.</t>
  </si>
  <si>
    <t>P-03-CXC SB58</t>
  </si>
  <si>
    <t>Nestle Servicios Industriales, S.A. De C.V.</t>
  </si>
  <si>
    <t>PD-08-T B5159</t>
  </si>
  <si>
    <t>Instituto De Infraestructura Fisica</t>
  </si>
  <si>
    <t>P-04,05,06,07.08.09.10 SB/88 AL 94</t>
  </si>
  <si>
    <t>Tirado Hernández Eloisa Griselda</t>
  </si>
  <si>
    <t>PD-31-C Reclasificaciones</t>
  </si>
  <si>
    <t>Ledesma Barbara Gilda</t>
  </si>
  <si>
    <t>DEVOLUCIONES DE INGRESOS</t>
  </si>
  <si>
    <t>CURSO DE TUTORIA EN EDUCACION SUPERIOR</t>
  </si>
  <si>
    <t>SANCHEZ GUEVARA ANTONIO</t>
  </si>
  <si>
    <t>ASISCOM, S.A. DE C.V.</t>
  </si>
  <si>
    <t>EQUIPOS COMERCIALES DE QUERETARO, S.A. DE C.V.</t>
  </si>
  <si>
    <t>EQUIPOS Y SISTEMAS RAIGO SA DE CV</t>
  </si>
  <si>
    <t>INTEGRADORA DE COMPRESORES EN MEXICO S.A. DE C.V.</t>
  </si>
  <si>
    <t>FINIQUITO EN CONCILIACION</t>
  </si>
  <si>
    <t>COMPRA DE MATERIAL</t>
  </si>
  <si>
    <t>PROGRAMA O  PROYECTO 2017</t>
  </si>
  <si>
    <t>Saldo Bancos Inicial 2017</t>
  </si>
  <si>
    <t>INGRESOS 2017</t>
  </si>
  <si>
    <t>GASTOS  2017</t>
  </si>
  <si>
    <t>UTILIDAD</t>
  </si>
  <si>
    <t>Saldo Bancos Final 2017</t>
  </si>
  <si>
    <t>DIFERENCIA</t>
  </si>
  <si>
    <t>04I.</t>
  </si>
  <si>
    <t>CONACYT ABSORCION DIOXIDO DE TITANIO</t>
  </si>
  <si>
    <t>06M</t>
  </si>
  <si>
    <t>Fonart</t>
  </si>
  <si>
    <t>08A.</t>
  </si>
  <si>
    <t>Donaciones en Efectivo</t>
  </si>
  <si>
    <t>10G.</t>
  </si>
  <si>
    <t>RIO ARRONTE / HIDROTECNOLOGIAS (La solana)</t>
  </si>
  <si>
    <t>12G</t>
  </si>
  <si>
    <t>Programa Bicultural</t>
  </si>
  <si>
    <t>14J</t>
  </si>
  <si>
    <t>Madres Jefas de Familia</t>
  </si>
  <si>
    <t>22O</t>
  </si>
  <si>
    <t>Extensionismo</t>
  </si>
  <si>
    <t>23H.</t>
  </si>
  <si>
    <t>FAM 2005</t>
  </si>
  <si>
    <t>37C</t>
  </si>
  <si>
    <t>Pueblos Indigenas</t>
  </si>
  <si>
    <t>37M</t>
  </si>
  <si>
    <t>Fam 2016</t>
  </si>
  <si>
    <t>38L.</t>
  </si>
  <si>
    <t>Prodep</t>
  </si>
  <si>
    <t>42C.</t>
  </si>
  <si>
    <t>Facut 2013</t>
  </si>
  <si>
    <t>52H.</t>
  </si>
  <si>
    <t>Fam 2014</t>
  </si>
  <si>
    <t>57H.</t>
  </si>
  <si>
    <t>Fam 2015</t>
  </si>
  <si>
    <t>74F.</t>
  </si>
  <si>
    <t>Promep</t>
  </si>
  <si>
    <t>81I.</t>
  </si>
  <si>
    <t>Nuevos Talentos</t>
  </si>
  <si>
    <t>85K.</t>
  </si>
  <si>
    <t>PFCE</t>
  </si>
  <si>
    <t>DEL PERIODO DEL 01 DE ENERO AL 31 DE DICIEMBRE 2017</t>
  </si>
  <si>
    <t>ANEXO  13</t>
  </si>
  <si>
    <t xml:space="preserve">                          REPORTE DE APLICACIÓN DE RECURSOS POR PROGRAMAS FEDERALES (RESUMEN)</t>
  </si>
  <si>
    <t>CAJA GENERAL DE COBRO</t>
  </si>
  <si>
    <t>FONDO FIJO AREA DE INGRESOS</t>
  </si>
  <si>
    <t>FONDO FIJO AREA DE RECURSOS MAT.</t>
  </si>
  <si>
    <t>FONDO FIJO SAF GTOS DE REPRES.</t>
  </si>
  <si>
    <t>FONDO FIJO CENTRO PEUGEOT</t>
  </si>
  <si>
    <t>FONDO REVOLVENTE VIATICOS</t>
  </si>
  <si>
    <t>FONDO REVOLVENTE SAP</t>
  </si>
  <si>
    <t>FONDO FIJO DE RECURSOS HUMANOS</t>
  </si>
  <si>
    <t>FONDO FIJO TARJETA EMPRESARIAL RECTORÍA</t>
  </si>
  <si>
    <t>FONDO FIJO SUBDIRECCION DE LABORATORIOS</t>
  </si>
  <si>
    <t>BANCOS/INVERSIONES</t>
  </si>
  <si>
    <t>FONDO DESTINADO A OPERACIONES NO RECURRE</t>
  </si>
  <si>
    <t>DEPÓSITO EN FONDOS DE FIDEICOMISOS, MAND</t>
  </si>
  <si>
    <t>OTROS DEPÓSITOS DE FONDOS DE TERCEROS EN</t>
  </si>
  <si>
    <t>11A0000</t>
  </si>
  <si>
    <t>GRUPO FINANCIERO ACTINVER</t>
  </si>
  <si>
    <t>11A1000</t>
  </si>
  <si>
    <t>GRUPO FINANCIERO ACTINVER/RECURSOS AJENO</t>
  </si>
  <si>
    <t>11A2000</t>
  </si>
  <si>
    <t>GRUPO FINANCIERO ACTINVER/RECURSOS ETIQU</t>
  </si>
  <si>
    <t>11A3000</t>
  </si>
  <si>
    <t>GRUPO FINANCIERO ACTINVER/RECURSOS PROGR</t>
  </si>
  <si>
    <t>11A4000</t>
  </si>
  <si>
    <t>GRUPO FINANCIERO ACTINVER/RECURSOS LIBRE</t>
  </si>
  <si>
    <t>11B0000</t>
  </si>
  <si>
    <t>AFIRME GRUPO FINANCIERO</t>
  </si>
  <si>
    <t>11B1000</t>
  </si>
  <si>
    <t>AFIRME GRUPO FINANCIERO/RECURSOS AJENOS</t>
  </si>
  <si>
    <t>11B2000</t>
  </si>
  <si>
    <t>AFIRME GRUPO FINANCIERO/RECURSOS ETIQUET</t>
  </si>
  <si>
    <t>11B3000</t>
  </si>
  <si>
    <t>AFIRME GRUPO FINANCIERO/RECURSOS PROGRAM</t>
  </si>
  <si>
    <t>11B4000</t>
  </si>
  <si>
    <t>AFIRME GRUPO FINANCIERO/RECURSOS LIBRES</t>
  </si>
  <si>
    <t>11C0000</t>
  </si>
  <si>
    <t>BANCO AZTECA</t>
  </si>
  <si>
    <t>11C1000</t>
  </si>
  <si>
    <t>BANCO AZTECA/RECURSOS AJENOS</t>
  </si>
  <si>
    <t>11C2000</t>
  </si>
  <si>
    <t>BANCO AZTECA/RECURSOS ETIQUETADOS ADMINI</t>
  </si>
  <si>
    <t>11C3000</t>
  </si>
  <si>
    <t>BANCO AZTECA/RECURSOS PROGRAMABLES</t>
  </si>
  <si>
    <t>11C4000</t>
  </si>
  <si>
    <t>BANCO AZTECA/RECURSOS LIBRES</t>
  </si>
  <si>
    <t>11E1000</t>
  </si>
  <si>
    <t>BANCO DEL BAJÍO</t>
  </si>
  <si>
    <t>BANCO DEL BAJÍO/RECURSOS AJENOS</t>
  </si>
  <si>
    <t>11E2000</t>
  </si>
  <si>
    <t>BANCO DEL BAJÍO/RECURSOS ETIQUETADOS ADM</t>
  </si>
  <si>
    <t>11E3000</t>
  </si>
  <si>
    <t>BANCO DEL BAJÍO/RECURSOS PROGRAMABLES</t>
  </si>
  <si>
    <t>11E4000</t>
  </si>
  <si>
    <t>BANCO DEL BAJÍO/RECURSOS LIBRES</t>
  </si>
  <si>
    <t>11F0000</t>
  </si>
  <si>
    <t>GRUPO FINANCIERO BANAMEX</t>
  </si>
  <si>
    <t>11F1000</t>
  </si>
  <si>
    <t>GRUPO FINANCIERO BANAMEX/RECURSOS AJENOS</t>
  </si>
  <si>
    <t>11F2000</t>
  </si>
  <si>
    <t>GRUPO FINANCIERO BANAMEX/RECURSOS ETIQUE</t>
  </si>
  <si>
    <t>11F3000</t>
  </si>
  <si>
    <t>GRUPO FINANCIERO BANAMEX/RECURSOS PROGRA</t>
  </si>
  <si>
    <t>11F4000</t>
  </si>
  <si>
    <t>GRUPO FINANCIERO BANAMEX/RECURSOS LIBRE</t>
  </si>
  <si>
    <t>11G0000</t>
  </si>
  <si>
    <t>BANCO NACIONAL DE OBRAS Y SERVICIOS PÚBL</t>
  </si>
  <si>
    <t>11G1000</t>
  </si>
  <si>
    <t>11G2000</t>
  </si>
  <si>
    <t>11G3000</t>
  </si>
  <si>
    <t>11G4000</t>
  </si>
  <si>
    <t>11H0000</t>
  </si>
  <si>
    <t>GRUPO FINANCIERO BANORTE</t>
  </si>
  <si>
    <t>11H1000</t>
  </si>
  <si>
    <t>GRUPO FINANCIERO BANORTE/RECURSOS AJENOS</t>
  </si>
  <si>
    <t>11H2000</t>
  </si>
  <si>
    <t>GRUPO FINANCIERO BANORTE/RECURSOS ETIQUE</t>
  </si>
  <si>
    <t>BANORTE ETIQ. FEDERAL 0606719744 PROMEP</t>
  </si>
  <si>
    <t>BANORTE  0501453172 INV. PROMEP 2013</t>
  </si>
  <si>
    <t>11H3000</t>
  </si>
  <si>
    <t>GRUPO FINANCIERO BANORTE/RECURSOS PROGRA</t>
  </si>
  <si>
    <t>BANORTE 0590374475 ESTATAL CAP. 1000</t>
  </si>
  <si>
    <t>11H3350</t>
  </si>
  <si>
    <t>BANORTE 0501423908  INV.  ESTATAL CAP. 1</t>
  </si>
  <si>
    <t>11H4000</t>
  </si>
  <si>
    <t>GRUPO FINANCIERO BANORTE/RECURSOS LIBRES</t>
  </si>
  <si>
    <t>11I0000</t>
  </si>
  <si>
    <t>GRUPO FINANCIERO BBVA BANCOMER</t>
  </si>
  <si>
    <t>11I1000</t>
  </si>
  <si>
    <t>GRUPO FINANCIERO BBVA BANCOMER/RECURSOS</t>
  </si>
  <si>
    <t>11I2000</t>
  </si>
  <si>
    <t>BBVA ETIQ. FED. 0163505332 UNIV. A DISTA</t>
  </si>
  <si>
    <t>BBVA ETIQ. FED. 0166680135 FACUT 2010 FE</t>
  </si>
  <si>
    <t>BBVA ETIQ. FED. 0186666035 PROFEPA FEDER</t>
  </si>
  <si>
    <t>BBVA ETIQ. FED. 0187543557 FACUT 2011 FE</t>
  </si>
  <si>
    <t>BBVA ETIQ. FED. 0191535544 FACUT 2012  F</t>
  </si>
  <si>
    <t>BBVA ETIQ. FED. 0194294572  PIFI 2013 FE</t>
  </si>
  <si>
    <t>BBVA ETIQ. FED. 0194687124 FACUT 2014 FE</t>
  </si>
  <si>
    <t>11I2108</t>
  </si>
  <si>
    <t>BBVA ETIQ. FED. 0187722680 PROY IMJUVE F</t>
  </si>
  <si>
    <t>11I2109</t>
  </si>
  <si>
    <t>BBVA ETIQ. FED.0190533467 UT CORR FADOEE</t>
  </si>
  <si>
    <t>11I2110</t>
  </si>
  <si>
    <t>BBVA ETIQ. FED. 0190533793 UT CORR FEDER</t>
  </si>
  <si>
    <t>11I2111</t>
  </si>
  <si>
    <t>BBVA ETIQ. FED. 0192550172 CONACYT-FOINS</t>
  </si>
  <si>
    <t>BVA 0196377491 SEDESOL-CRUZADA CONTRA EL</t>
  </si>
  <si>
    <t>BVA 0196377572 CONACYT-FOVOCITENIJOMEX</t>
  </si>
  <si>
    <t>BVA 0196844618 CONACYT-CAJOINV</t>
  </si>
  <si>
    <t>BBVA ETIQ. FED. 0198389500 PROEXOEES</t>
  </si>
  <si>
    <t>BBVA ETIQ. FEDERAL 408703/0170678805 FID</t>
  </si>
  <si>
    <t>BBVA ETIQ. FEDERAL 0198225230 DES PUEBLO</t>
  </si>
  <si>
    <t>BBVA ETIQ. FED 0198807450 CHQS FAM/PROV</t>
  </si>
  <si>
    <t>11I2119</t>
  </si>
  <si>
    <t>BBVA ETIQ. FED 0199557199 IMJUVE</t>
  </si>
  <si>
    <t>BBVA ETIQ. FED. 0199557032 PRODEP 2015</t>
  </si>
  <si>
    <t>BBVA ETIQ. FED. 0199556893 CONVENIO SEMA</t>
  </si>
  <si>
    <t>11I2122</t>
  </si>
  <si>
    <t>BBVA ETIQ. FED. 0100577375 SUBSIDIO CONT</t>
  </si>
  <si>
    <t>BBVA ETIQ. FED. 0100576905 SUBSIDIO CONT</t>
  </si>
  <si>
    <t>BBVA ETIQ. FED. 20590031231147 FIDEIC PR</t>
  </si>
  <si>
    <t>BBVA ETIQ. FED. 0103275353 MADRES JEFAS</t>
  </si>
  <si>
    <t>BBVA ETIQ. FED. 0103275817 PROFOCIE 2016</t>
  </si>
  <si>
    <t>BBVA ETIQ. FED. 0103275728 ESTIMULOS INN</t>
  </si>
  <si>
    <t>BBVA ETIQ. FED. 0104759303 REGISTROS SAN</t>
  </si>
  <si>
    <t>BBVA ETIQ. FED. 0104758846 EST. INNOV. P</t>
  </si>
  <si>
    <t>BBVA ETIQ. FED. 0104759028 JOV. TALENTOS</t>
  </si>
  <si>
    <t>BBVA ETIQ. FED. 0104759133 JOV. TALENTOS</t>
  </si>
  <si>
    <t>BBVA ETIQ. FED. 0104759222 APOYOS ACT CI</t>
  </si>
  <si>
    <t>BBVA. ETIQ. FED. 0105997534 N.T.  CIENTI</t>
  </si>
  <si>
    <t>BBVA ETIQ. FED. 0106207952 PROTEJE TU RE</t>
  </si>
  <si>
    <t>BBVA ETIQ. FED. 0107117183 ARTESANAS DE</t>
  </si>
  <si>
    <t>BBVA ETIQ. FED. 0106848427 PUEBLOS INDI</t>
  </si>
  <si>
    <t>G</t>
  </si>
  <si>
    <t>BBVA ETIQ. FED. 0107117299 PRODEP 2015-2</t>
  </si>
  <si>
    <t>BBVA ETIQ. FED. 0107117264 CONACYT ABS D</t>
  </si>
  <si>
    <t>11I2139</t>
  </si>
  <si>
    <t>BBVA ETIQ. FED. 0109467815 FAM 2005</t>
  </si>
  <si>
    <t>11I2140</t>
  </si>
  <si>
    <t>BBVA ETIQ. FED. 0110172553 FAM 2015</t>
  </si>
  <si>
    <t>11I2141</t>
  </si>
  <si>
    <t>BBVA ETIQ. FED. 0106635199 FAM 2014</t>
  </si>
  <si>
    <t>BBVA ETIQ. FED. 0110275794 CNBES-BECAS M</t>
  </si>
  <si>
    <t>11I2143</t>
  </si>
  <si>
    <t>BBVA ETIQ FED 0110545635 FONART-ARTESANA</t>
  </si>
  <si>
    <t>BBVA ETIQ FED  0110968919 PRODEP 2017</t>
  </si>
  <si>
    <t>11I2145</t>
  </si>
  <si>
    <t>BBVA ETIQ. FED 0111033654 IFEQ-FAM</t>
  </si>
  <si>
    <t>BBVA ETIQ. FED 0110968307 CONACYT-CONCYT</t>
  </si>
  <si>
    <t>11I2147</t>
  </si>
  <si>
    <t>BBVA ETIQ. FED 0110969028 CDI-MEJORAMIEN</t>
  </si>
  <si>
    <t>11I2148</t>
  </si>
  <si>
    <t>BBVA ETIQ. FED 0111087363 APOYO MADRES J</t>
  </si>
  <si>
    <t>11I2149</t>
  </si>
  <si>
    <t>BBVA ETIQ. FED 0111262610 IFEQ/FAM REMAN</t>
  </si>
  <si>
    <t>BBVA 2032483939 INV. FACUT 2010 (FEDERAL</t>
  </si>
  <si>
    <t>11I2151</t>
  </si>
  <si>
    <t>BBVA 2041784323 INV. FACUT 2012 (FED X O</t>
  </si>
  <si>
    <t>11I2152</t>
  </si>
  <si>
    <t>BBVA 2044268717 INV. PIFI 2013 (FED X OT</t>
  </si>
  <si>
    <t>BBVA 2044371968 INV. FACUT 2013 (FED X O</t>
  </si>
  <si>
    <t>11I2154</t>
  </si>
  <si>
    <t>BBVA 2040216356 INV. UT CORREG. FADOEES</t>
  </si>
  <si>
    <t>11I2155</t>
  </si>
  <si>
    <t>BBVA 2040216682 INV. UT CORREG. FEDERAL</t>
  </si>
  <si>
    <t>11I2156</t>
  </si>
  <si>
    <t>BVA 2044903609 INV FACUT 2011</t>
  </si>
  <si>
    <t>11I2157</t>
  </si>
  <si>
    <t>BVA 2044903617 INV SEDESOL-CRUZADA CONTR</t>
  </si>
  <si>
    <t>11I2158</t>
  </si>
  <si>
    <t>BVA 2044903625 INV CONACYT-FOVOCITENIJOM</t>
  </si>
  <si>
    <t>11I2159</t>
  </si>
  <si>
    <t>BVA 2045025133 INV CONACYT-CAJOINV</t>
  </si>
  <si>
    <t>11I2160</t>
  </si>
  <si>
    <t>BBVA 2045372569 INV PROEXOEES PROG DE EX</t>
  </si>
  <si>
    <t>11I2161</t>
  </si>
  <si>
    <t>BBVA 2045337801 INV PROVISIONAL NUEVOS P</t>
  </si>
  <si>
    <t>11I2162</t>
  </si>
  <si>
    <t>BBVA 2045443962 INV PRODEP</t>
  </si>
  <si>
    <t>11I2163</t>
  </si>
  <si>
    <t>BVA 2045603811 INV IMJUVE</t>
  </si>
  <si>
    <t>11I2164</t>
  </si>
  <si>
    <t>BVA 2045603773 INV PRODEP 2015</t>
  </si>
  <si>
    <t>11I2165</t>
  </si>
  <si>
    <t>BVA 2045603749 INV PROYECTO SEMARNAT</t>
  </si>
  <si>
    <t>11I2166</t>
  </si>
  <si>
    <t>BVA 2045802644 INV SUBSIDIO CONTIGENCIAS</t>
  </si>
  <si>
    <t>11I2167</t>
  </si>
  <si>
    <t>BVA 2045802636 INV SUBSIDIO CONTINGENCIA</t>
  </si>
  <si>
    <t>11I2168</t>
  </si>
  <si>
    <t>BVA 204545326 INV PROVIOSIONAL FAM/PROFO</t>
  </si>
  <si>
    <t>11I2169</t>
  </si>
  <si>
    <t>BBVA 2046168256 INV MADRES JEFAS DE FAMI</t>
  </si>
  <si>
    <t>BBVA 2046168221 INV PROFOCIE 2016</t>
  </si>
  <si>
    <t>BBVA 2046168191 INV ESTIMULOS INNOV. LES</t>
  </si>
  <si>
    <t>BVA 2046427340 INV REG SANITARIOS CONACY</t>
  </si>
  <si>
    <t>BVA 2046427294 INV EST. INNOV. PRESERV.</t>
  </si>
  <si>
    <t>BVA 2046427308 INV JOV. TALENTOS QROSMOS</t>
  </si>
  <si>
    <t>BVA 2046427316 INV JOV. TALENTOS SEMBRAN</t>
  </si>
  <si>
    <t>BVA 2046427332 INV APOYOS ACT CIENT T. Q</t>
  </si>
  <si>
    <t>BVA 2046427359 INV RIO ARRONTE</t>
  </si>
  <si>
    <t>BBVA. 2046599915  INV N.T. CIENTIFICOS Y</t>
  </si>
  <si>
    <t>BVA 2046631274 INV PROTEJE TU RED</t>
  </si>
  <si>
    <t>BVA 2046754902 INV PUEBLOS INDIGENEAS CN</t>
  </si>
  <si>
    <t>BVA 2046772994 INV PRODEP 2015-2</t>
  </si>
  <si>
    <t>BBVA 2046772951 INV CONACYT ABS DIOXIDO</t>
  </si>
  <si>
    <t>BBVA 2047569823 INVERSION CNBES-BECAS ME</t>
  </si>
  <si>
    <t>BBVA 2047902824 INV PRODEP 2017</t>
  </si>
  <si>
    <t>11I2185</t>
  </si>
  <si>
    <t>BBVA 2047987730  INV MINISTRACION ESPECI</t>
  </si>
  <si>
    <t>11I2186</t>
  </si>
  <si>
    <t>BBVA INV 2048113351 TRANSFERENCIA ESTATA</t>
  </si>
  <si>
    <t>11I21A1</t>
  </si>
  <si>
    <t>BBVA ETIQ. FED 01110873631 APOYO MADRES</t>
  </si>
  <si>
    <t>BBVA ETIQ. ESTATAL 0153954323 ERICSSON</t>
  </si>
  <si>
    <t>BBVA ETIQ. ESTATAL 0162895684 INC EMPRE</t>
  </si>
  <si>
    <t>11I2303</t>
  </si>
  <si>
    <t>BBVA ETIQ. ESTATAL 0186696221 UT CORR ES</t>
  </si>
  <si>
    <t>11I2304</t>
  </si>
  <si>
    <t>BBVA ETIQ. ESTATAL 0111152211 APOYO CEPR</t>
  </si>
  <si>
    <t>11I2350</t>
  </si>
  <si>
    <t>BBVA 2038239215 INV. UT CORREG. ESTATAL</t>
  </si>
  <si>
    <t>BBVA ETIQ. PROPIOS 0152846063 PROYECTO A</t>
  </si>
  <si>
    <t>BBVA ETIQ. PROPIOS 0184889355 RIO ARRONT</t>
  </si>
  <si>
    <t>BBVA ETIQ. PROPIOS 0194678699 ANUIES 201</t>
  </si>
  <si>
    <t>11I2604</t>
  </si>
  <si>
    <t>BBVA ETIQ. PROPIOS 0168634580 ANUIES FOR</t>
  </si>
  <si>
    <t>11I2605</t>
  </si>
  <si>
    <t>BBVA ETIQ. PROPIOS 0190533602 UT CORR PR</t>
  </si>
  <si>
    <t>BBVA ETIQ PROPIOS 0197333145 HABERES DE</t>
  </si>
  <si>
    <t>11I2607</t>
  </si>
  <si>
    <t>BBVA ETIQ PROPIOS 0197332998 PROY ILLESP</t>
  </si>
  <si>
    <t>BBVA ETIQ PROPIOS 0198759308 PROY ROSMAR</t>
  </si>
  <si>
    <t>BBVA ETIQ. PRO. 0104759354 RIO ARRONTE</t>
  </si>
  <si>
    <t>BBVA ETIQ PRO 0107117329 MOVILIDAD ESTUD</t>
  </si>
  <si>
    <t>BBVA ETIQ PRO 0107117280 PROINNOVA / IDG</t>
  </si>
  <si>
    <t>11I2612</t>
  </si>
  <si>
    <t>BBVA ETIQ. PROPIOS 0110172820 FUMEEUC FU</t>
  </si>
  <si>
    <t>11I2613</t>
  </si>
  <si>
    <t>BBVA ETIQ PRO 0110275832 CONVENIO UNAM</t>
  </si>
  <si>
    <t>11I2614</t>
  </si>
  <si>
    <t>BBVA ETIQ PRO 0110545619 USEBEQ</t>
  </si>
  <si>
    <t>11I2650</t>
  </si>
  <si>
    <t>BBVA 2037657684 INV. RIO ARRONTE (PROPIO</t>
  </si>
  <si>
    <t>11I2651</t>
  </si>
  <si>
    <t>BBVA 2040216518  UT CORREG. PROPIOS</t>
  </si>
  <si>
    <t>11I2652</t>
  </si>
  <si>
    <t>BBVA 2044372387 ANUIES 2013 (FED X OTRO</t>
  </si>
  <si>
    <t>11I2653</t>
  </si>
  <si>
    <t>BBVA 2045153638 INV HABERES DE RETIRO PR</t>
  </si>
  <si>
    <t>11I2654</t>
  </si>
  <si>
    <t>BBVA 2045153603 INV PROY ILLESPINO</t>
  </si>
  <si>
    <t>11I2655</t>
  </si>
  <si>
    <t>BBVA 2045443962 INV PROY ROSMAR</t>
  </si>
  <si>
    <t>11I2656</t>
  </si>
  <si>
    <t>BBVA 2046773001 INV MOVILIDAD ESTUDIANTI</t>
  </si>
  <si>
    <t>BBVA 2046772986 INV PROINNOVA / IDGREEN</t>
  </si>
  <si>
    <t>11I2658</t>
  </si>
  <si>
    <t>BBVA 2047315864 INV FUMEEUC FUND. MEX-EU</t>
  </si>
  <si>
    <t>11I2659</t>
  </si>
  <si>
    <t>BBVA 2048331642 INV CONVENIO USEBEQ</t>
  </si>
  <si>
    <t>11I3000</t>
  </si>
  <si>
    <t>11I3101</t>
  </si>
  <si>
    <t>BBVA 0162528193  FEDERAL</t>
  </si>
  <si>
    <t>BBVA PPTO. CORRIENTE 0108409692 FEDERAL</t>
  </si>
  <si>
    <t>BBVA PPTO. CORR. 0110172766 MINISTRACION</t>
  </si>
  <si>
    <t>11I3104</t>
  </si>
  <si>
    <t>BBVA PPTO. CORR. 0111373331 MINISTRACION</t>
  </si>
  <si>
    <t>BBVA PPTO. CORRIENTE 0108408440 ESTATAL</t>
  </si>
  <si>
    <t>11I3302</t>
  </si>
  <si>
    <t>BBVA PPTO. CORR. 0110172634 MINISTRACION</t>
  </si>
  <si>
    <t>11I3303</t>
  </si>
  <si>
    <t>BBVA PPTO. CORR 0111062107 MINISTRACION</t>
  </si>
  <si>
    <t>11I3304</t>
  </si>
  <si>
    <t>BBVA PPTO. CORR. 0111173561 TRANSFERENCI</t>
  </si>
  <si>
    <t>11I3305</t>
  </si>
  <si>
    <t>BBVA PPTO. CORR. 0111373269 MINISTRACION</t>
  </si>
  <si>
    <t>BBVA 0161465864 PROPIOS (TRANSF)</t>
  </si>
  <si>
    <t>BBVA 0155055105 PASIVOS CON 3ros  (PROPI</t>
  </si>
  <si>
    <t>BBVA0161465953 VINCULACION (DESEMPEÑO DE</t>
  </si>
  <si>
    <t>11I4000</t>
  </si>
  <si>
    <t>11I4010</t>
  </si>
  <si>
    <t>BVA 0110802204 PROGRAMA DE NUEVOS TALENT</t>
  </si>
  <si>
    <t>11I4011</t>
  </si>
  <si>
    <t>BVA 0110802336 RECURSO FEDERAL 2017</t>
  </si>
  <si>
    <t>11J0000</t>
  </si>
  <si>
    <t>BANCO REGIONAL DE MONTERREY</t>
  </si>
  <si>
    <t>11J1000</t>
  </si>
  <si>
    <t>BANCO REGIONAL DE MONTERREY/RECURSOS AJE</t>
  </si>
  <si>
    <t>11J2000</t>
  </si>
  <si>
    <t>BANCO REGIONAL DE MONTERREY/RECURSOS ETI</t>
  </si>
  <si>
    <t>11J3000</t>
  </si>
  <si>
    <t>BANCO REGIONAL DE MONTERREY/RECURSOS PRO</t>
  </si>
  <si>
    <t>11J4000</t>
  </si>
  <si>
    <t>BANCO REGIONAL DE MONTERREY/RECURSOS LIB</t>
  </si>
  <si>
    <t>11L0000</t>
  </si>
  <si>
    <t>GRUPO FINANCIERO HSBC</t>
  </si>
  <si>
    <t>11L1000</t>
  </si>
  <si>
    <t>GRUPO FINANCIERO HSBC/RECURSOS AJENOS</t>
  </si>
  <si>
    <t>11L2000</t>
  </si>
  <si>
    <t>GRUPO FINANCIERO HSBC/RECURSOS ETIQUETAD</t>
  </si>
  <si>
    <t>HSBC 0000146463 ETIQ.FED. FIDEICOMISO PR</t>
  </si>
  <si>
    <t>HSBC ETIQ. FED.4060104858 NUEVOS TALENTo</t>
  </si>
  <si>
    <t>11L2103</t>
  </si>
  <si>
    <t>HSBC ETIQ FED 04060104817 CONCYTEQ-PROG</t>
  </si>
  <si>
    <t>11L2104</t>
  </si>
  <si>
    <t>HSBC ETIQ FED 4060104809 SAGARPA ESTRATE</t>
  </si>
  <si>
    <t>11L2150</t>
  </si>
  <si>
    <t>HSBC 06455892285 INV NUEVOS TALENTOS CIE</t>
  </si>
  <si>
    <t>11L2601</t>
  </si>
  <si>
    <t>HSBC 4040784845 ETIQ. PROPIO FONDO DE RE</t>
  </si>
  <si>
    <t>11L2602</t>
  </si>
  <si>
    <t>HSBC ETIQ PRO 4060104791 GREEN AND BLUE</t>
  </si>
  <si>
    <t>11L2652</t>
  </si>
  <si>
    <t>HSBC 06455892194 INV GREEN AND BLUE</t>
  </si>
  <si>
    <t>11L3000</t>
  </si>
  <si>
    <t>GRUPO FINANCIERO HSBC/RECURSOS PROGRAMAB</t>
  </si>
  <si>
    <t>HSBC 4023654023 SUBSIDIO FEDERAL</t>
  </si>
  <si>
    <t>11L3150</t>
  </si>
  <si>
    <t>HSBC 2168900832 INVERSION SUBSIDIO FEDER</t>
  </si>
  <si>
    <t>HSBC 4023654262 NOMINA CAP. 1000 FEDERAL</t>
  </si>
  <si>
    <t>HSBC 4022160964 RECURSOS  PROPIOS</t>
  </si>
  <si>
    <t>HSBC 4023654007 RAP</t>
  </si>
  <si>
    <t>HSBC 2168900832  INVERSION PROPIOS</t>
  </si>
  <si>
    <t>11L3651</t>
  </si>
  <si>
    <t>HSBC 6329304003 INV. FONDOS EN TRANSITO</t>
  </si>
  <si>
    <t>11L4000</t>
  </si>
  <si>
    <t>GRUPO FINANCIERO HSBC/RECURSOS LIBRES</t>
  </si>
  <si>
    <t>11N0000</t>
  </si>
  <si>
    <t>INTERCAM SERVICIOS FINANCIEROS</t>
  </si>
  <si>
    <t>11N1000</t>
  </si>
  <si>
    <t>INTERCAM SERVICIOS FINANCIEROS/RECURSOS</t>
  </si>
  <si>
    <t>11N2000</t>
  </si>
  <si>
    <t>11N3000</t>
  </si>
  <si>
    <t>11N4000</t>
  </si>
  <si>
    <t>11P0000</t>
  </si>
  <si>
    <t>IXE GRUPO FINANCIERO</t>
  </si>
  <si>
    <t>11P1000</t>
  </si>
  <si>
    <t>IXE GRUPO FINANCIERO/RECURSOS AJENOS</t>
  </si>
  <si>
    <t>11P2000</t>
  </si>
  <si>
    <t>IXE GRUPO FINANCIERO/RECURSOS ETIQUETADO</t>
  </si>
  <si>
    <t>11P3000</t>
  </si>
  <si>
    <t>IXE GRUPO FINANCIERO/RECURSOS PROGRAMABL</t>
  </si>
  <si>
    <t>11P4000</t>
  </si>
  <si>
    <t>IXE GRUPO FINANCIERO/RECURSOS LIBRES</t>
  </si>
  <si>
    <t>11Q0000</t>
  </si>
  <si>
    <t>LIBERTAD SERVICIOS FINANCIEROS</t>
  </si>
  <si>
    <t>11Q1000</t>
  </si>
  <si>
    <t>LIBERTAD SERVICIOS FINANCIEROS/RECURSOS</t>
  </si>
  <si>
    <t>11Q2000</t>
  </si>
  <si>
    <t>11Q3000</t>
  </si>
  <si>
    <t>11Q4000</t>
  </si>
  <si>
    <t>11R0000</t>
  </si>
  <si>
    <t>GRUPO FINANCIERO INTERACCIONES</t>
  </si>
  <si>
    <t>11R1000</t>
  </si>
  <si>
    <t>GRUPO FINANCIERO INTERACCIONES/RECURSOS</t>
  </si>
  <si>
    <t>11R2000</t>
  </si>
  <si>
    <t>11R3000</t>
  </si>
  <si>
    <t>INTERACCIONES 0300179116 INV SUBSIDIO FE</t>
  </si>
  <si>
    <t>INTERACCIONES 0300179108 INV SUBSIDIO ES</t>
  </si>
  <si>
    <t>11R4000</t>
  </si>
  <si>
    <t>11S0000</t>
  </si>
  <si>
    <t>GRUPO FINANCIERO SANTANDER MÉXICO</t>
  </si>
  <si>
    <t>11S1000</t>
  </si>
  <si>
    <t>GRUPO FINANCIERO SANTANDER MÉXICO/RECURS</t>
  </si>
  <si>
    <t>11S2000</t>
  </si>
  <si>
    <t>11S3000</t>
  </si>
  <si>
    <t>SANTANDER 6550066639 SERV. AL SECTOR PRO</t>
  </si>
  <si>
    <t>SANTANDER PROPIOS 65504642022 PAGO DE NO</t>
  </si>
  <si>
    <t>11S4000</t>
  </si>
  <si>
    <t>11T0000</t>
  </si>
  <si>
    <t>GRUPO FINANCIERO SCOTIABANK INVERLAT</t>
  </si>
  <si>
    <t>11T1000</t>
  </si>
  <si>
    <t>GRUPO FINANCIERO SCOTIABANK INVERLAT/REC</t>
  </si>
  <si>
    <t>11T2000</t>
  </si>
  <si>
    <t>11T2601</t>
  </si>
  <si>
    <t>SCOTIABANK ETIQ. PROPIOS 03504597214 ILL</t>
  </si>
  <si>
    <t>11T2602</t>
  </si>
  <si>
    <t>SCOTIABANK ETIQ. PROPIOS 03504597206  HA</t>
  </si>
  <si>
    <t>11T2650</t>
  </si>
  <si>
    <t>SCOTIABANK 03504597214 INV. PROY. ILLESP</t>
  </si>
  <si>
    <t>11T2651</t>
  </si>
  <si>
    <t>SCOTIABANK 03504597206 INV. HABERES DE R</t>
  </si>
  <si>
    <t>11T3000</t>
  </si>
  <si>
    <t>GRUPO FINANCIERO SCOTIABANK INVERLAT/RE</t>
  </si>
  <si>
    <t>11V0000</t>
  </si>
  <si>
    <t>VECTOR CASA DE BOLSA</t>
  </si>
  <si>
    <t>11V1000</t>
  </si>
  <si>
    <t>VECTOR CASA DE BOLSA/RECURSOS AJENOS</t>
  </si>
  <si>
    <t>11V2000</t>
  </si>
  <si>
    <t>VECTOR CASA DE BOLSA/RECURSOS ETIQUETADO</t>
  </si>
  <si>
    <t>11V3000</t>
  </si>
  <si>
    <t>VECTOR CASA DE BOLSA/RECURSOS PROGRAMABL</t>
  </si>
  <si>
    <t>11V4000</t>
  </si>
  <si>
    <t>VECTOR CASA DE BOLSA/RECURSOS LIBRES</t>
  </si>
  <si>
    <t>DERECHOS A RECIBIR EFECTIVO O EQUIVALENT</t>
  </si>
  <si>
    <t>TÍTULOS Y VALORES A CP</t>
  </si>
  <si>
    <t>FIDEICOMISOS, MANDATOS Y CONTRATOS ANÁLO</t>
  </si>
  <si>
    <t>CUENTAS POR COBRAR POR VENTA DE BIENES Y</t>
  </si>
  <si>
    <t>PEUGEOT MEXICO SA DE CV</t>
  </si>
  <si>
    <t>GOBIERNO DEL ESTADO DE QUERETARO</t>
  </si>
  <si>
    <t>PROYECTOS Y MONTAJES ELECTROMECANICOS</t>
  </si>
  <si>
    <t>ASOCIACION NACIONAL DE UNIVERSIDADES</t>
  </si>
  <si>
    <t>STEERINGMEX S DE RL DE CV</t>
  </si>
  <si>
    <t>FUNDACION GONZALO RIO ARRONTE</t>
  </si>
  <si>
    <t>EFFEM MEXICO INC Y COMPAÑÍA S</t>
  </si>
  <si>
    <t>INGENIERIA DISEÑO EN AIRE ACONDICIONADO</t>
  </si>
  <si>
    <t>MICHELIN MEXICO SERVICES SA DE CV</t>
  </si>
  <si>
    <t>SOLUCIONES INFORMATICAS Y SISTEMA</t>
  </si>
  <si>
    <t>CONSEJO DE CIENCIA Y TECNOLOGIA</t>
  </si>
  <si>
    <t>MUNICIPIO CORREGIDORA CENTRO</t>
  </si>
  <si>
    <t>DIEHL CONTROLS MEXICO SA DE CV</t>
  </si>
  <si>
    <t>SERVICIOS BUNGE SA DE CV</t>
  </si>
  <si>
    <t>3H EMPAQUE Y CARTON S DE RL</t>
  </si>
  <si>
    <t>UNIVERSIDAD DEL VALLE DE MEXICO</t>
  </si>
  <si>
    <t>VERSATILIDAD DE PLASTICOS SA DE CV</t>
  </si>
  <si>
    <t>MISSION HILLS SA DE CV</t>
  </si>
  <si>
    <t>CONSEJO NACIONAL DE CIENCIA Y TECNOLOGIA</t>
  </si>
  <si>
    <t>SHAPE NETSHAPE MEXICO S DE RL DE CV</t>
  </si>
  <si>
    <t>QUIMICA ROSMAR SA DE CV</t>
  </si>
  <si>
    <t>CENTRO PARA EL DESARROLLO EMPRESARIAL</t>
  </si>
  <si>
    <t>SECRETARIA DE DESARROLLO SOCIAL</t>
  </si>
  <si>
    <t>QIS QUERETARO INDUSTRIAL SERVICIO S DE R</t>
  </si>
  <si>
    <t>TETRA PAK QUERETARO SA DE CV</t>
  </si>
  <si>
    <t>INDUSTRIAS COR SA DE CV</t>
  </si>
  <si>
    <t>EYESOFT SA DE CV</t>
  </si>
  <si>
    <t>UNIVERSIDAD TECNOLOGICA DE SAN JUAN DEL</t>
  </si>
  <si>
    <t>INSTITUTO TECNOLOGICO DE MONTERREY</t>
  </si>
  <si>
    <t>RIDE CONTROL MEXICANA S DE RL DE CV</t>
  </si>
  <si>
    <t>PROVEEDORA MEDINA S DE RL DE CV</t>
  </si>
  <si>
    <t>INSTITUTO MEXICANO DE LA JUVENTUD</t>
  </si>
  <si>
    <t>MESSIER SERVICES MEXICO SA DE CV</t>
  </si>
  <si>
    <t>TORRES VALERO ADRIAN HUMBERTO</t>
  </si>
  <si>
    <t>CONSULTORIA ASESORIA Y ANALISIS DE INFOR</t>
  </si>
  <si>
    <t>PROYECTOS INDUSTRIALES Y MANTENIMIENTO V</t>
  </si>
  <si>
    <t>EXCELENCIA EN ASEO Y BRILLO SA DE CV</t>
  </si>
  <si>
    <t>MAQUINADOS AUTOMOTRICES Y TALLERES INDUS</t>
  </si>
  <si>
    <t>MUNICIPIO DE QUERETARO</t>
  </si>
  <si>
    <t>BELTRAN GONZALEZ MARTHA REMEDIOS</t>
  </si>
  <si>
    <t>PALLMANN BELTRAN WILLIAM</t>
  </si>
  <si>
    <t>CIATEQ AC</t>
  </si>
  <si>
    <t>CORPORACION ATSA SA DE CV</t>
  </si>
  <si>
    <t>INDUSTRIAL TERMICA SA DE CV</t>
  </si>
  <si>
    <t>SECRETARIA DE MEDIO AMBIENTE Y RECURSOS</t>
  </si>
  <si>
    <t>UNION DE TRANSPORTE URBANO DE QUERETARO</t>
  </si>
  <si>
    <t>MPI PRODUCTS DE MEXICO S DE RL DE CV</t>
  </si>
  <si>
    <t>FRENOS Y MECANISMOS SA DE CV</t>
  </si>
  <si>
    <t>MANN+HUMMEL MEXICO SA DE CV</t>
  </si>
  <si>
    <t>CONTRALORIA GENERAL</t>
  </si>
  <si>
    <t>TREMEC QUERETARO SA DE CV</t>
  </si>
  <si>
    <t>KELLOGG COMPANY MEXICO S DE RL DE CV</t>
  </si>
  <si>
    <t>AUTOLIV STEERING WHEELS MEXICO S DE RL D</t>
  </si>
  <si>
    <t>ULTRA INDUSTRIAL S.A. DE C.V.</t>
  </si>
  <si>
    <t>DONGBU DAEWOO ELECTRONICS HOME APPLIANCE</t>
  </si>
  <si>
    <t>FIBREMEX SA DE CV</t>
  </si>
  <si>
    <t>NUEVA TECNOLOGÍA EN ALIMENTACIÓN SA DE C</t>
  </si>
  <si>
    <t>EURO-NUTEC PREMIX SA DE CV</t>
  </si>
  <si>
    <t>FONDO NACIONAL PARA EL FOMENTO DE LAS AR</t>
  </si>
  <si>
    <t>UNIDAD DE SERVICIOS PARA LA EDUCACIÓN BA</t>
  </si>
  <si>
    <t>COLEGIO DE BACHILLERES DEL ESTADO DE QUE</t>
  </si>
  <si>
    <t>INVESTIGACIONES Y ESTUDIOS SUPERIORES DE</t>
  </si>
  <si>
    <t>TANNER DEL CENTRO SA DE CV</t>
  </si>
  <si>
    <t>GRUPO MA QUIRENTAL EXPRESS SA DE CV</t>
  </si>
  <si>
    <t>RY SERVICIOS S DE RL DE CV</t>
  </si>
  <si>
    <t>PLENCO DE MEXICO S DE RL DE CV</t>
  </si>
  <si>
    <t>NESTLE SERVICIOS INDUSTRIALES SA DE CV</t>
  </si>
  <si>
    <t>AM DYNAMIC SERVICE SA DE CV</t>
  </si>
  <si>
    <t>INSTITUTO QUERETANO DEL TRANSPORTE</t>
  </si>
  <si>
    <t>QRE SA DE CV</t>
  </si>
  <si>
    <t>SERVICIOS DE SALUD DEL ESTADO DE QUERETA</t>
  </si>
  <si>
    <t>GUERRERO HERNANDEZ SERGIO DANIEL</t>
  </si>
  <si>
    <t>PROCESA ALIMENTOS SA DE CV</t>
  </si>
  <si>
    <t>UNIVERSIDAD TECNOLOGICA EMILIANO ZAPATA</t>
  </si>
  <si>
    <t>ELECTRONICA CLARION SA DE CV</t>
  </si>
  <si>
    <t>SERVICIOS PRINTPACK DE MEXICO SA DE CV</t>
  </si>
  <si>
    <t>MEI QUERETARO S DE RL DE CV</t>
  </si>
  <si>
    <t>CENTRO PARA EL DESARROLLO DEL AUTO EMPLE</t>
  </si>
  <si>
    <t>UNIVERSIDAD TECNOLOGICA DEL VALLE DEL ME</t>
  </si>
  <si>
    <t>CLRH SA DE CV</t>
  </si>
  <si>
    <t>FONDO SECTORIAL DE INVESTIGACION PARA LA</t>
  </si>
  <si>
    <t>CONTINENTAL GUADALAJARA SERVICES MEXICO</t>
  </si>
  <si>
    <t>INSTITUTO DE INFRAESTRUCTURA FISICA EDUC</t>
  </si>
  <si>
    <t>BT MANUFACTURA SA DE CV</t>
  </si>
  <si>
    <t>ROCKTENN-MEXICO S DE RL DE CV</t>
  </si>
  <si>
    <t>NUEVOS SERVICIOS ADMINISTRATIVOS SC</t>
  </si>
  <si>
    <t>UNIVERSIDAD AERONAUTICA EN QUERETARO</t>
  </si>
  <si>
    <t>VISSCHER CARAVELLE MEXICO SA DE CV</t>
  </si>
  <si>
    <t>NAPS GUANAJUATO S DE RL DE CV</t>
  </si>
  <si>
    <t>UNIVERSIDAD NACIONAL AUTONOMA DE MEXICO</t>
  </si>
  <si>
    <t>UNIVERSIDAD AUTONOMA DE QUERETARO</t>
  </si>
  <si>
    <t>COMISION ESTATAL DE AGUAS</t>
  </si>
  <si>
    <t>INSTITUTO GASTRONOMICO DE ESTUDIOS SUPER</t>
  </si>
  <si>
    <t>PKW EQUIPOS CERVECEROS SAPI DE CV</t>
  </si>
  <si>
    <t>GRUPO MANTENIMIENTO VAZQUEZ S DE RL DE</t>
  </si>
  <si>
    <t>ESTACIONES DE SERVICIO SA DE CV</t>
  </si>
  <si>
    <t>FURUKAWA AUTOMOTIVE SYSTEMS ACAMBARO MEX</t>
  </si>
  <si>
    <t>UNIVERSIDAD TECNOLOGICA DE SAN MIGUEL DE</t>
  </si>
  <si>
    <t>UNIVERSIDAD TECNOLOGICA DEL NORTE DE AGU</t>
  </si>
  <si>
    <t>NESTLE MEXICO  SA DE CV</t>
  </si>
  <si>
    <t>GREEN AND BLUE MANUFACTURE SA DE CV</t>
  </si>
  <si>
    <t>UNIVERSIDAD TECNOLOGICA DE COAHUILA</t>
  </si>
  <si>
    <t>COMISION NACIONAL PARA EL DESARROLLO DE</t>
  </si>
  <si>
    <t>SECRETARIA DE EDUCACION PUBLICA</t>
  </si>
  <si>
    <t>CUENTAS POR COBRAR POR VENTA DE BIENES I</t>
  </si>
  <si>
    <t>CUENTAS POR COBRAR POR CONTRATOS DE COBE</t>
  </si>
  <si>
    <t>CUENTAS POR COBRAR DE ENTIDADES PARAESTA</t>
  </si>
  <si>
    <t>CUENTAS POR COBRAR A LA FEDERACIÓN</t>
  </si>
  <si>
    <t>CUENTAS POR COBRAR A ENTIDADES FEDERATIV</t>
  </si>
  <si>
    <t>CUENTAS POR COBRAR POR RECURSOS MONETARI</t>
  </si>
  <si>
    <t>CUENTAS POR COBRAR DERIVADAS DE LA REEST</t>
  </si>
  <si>
    <t>DEUDORES DIVERSOS POR COBRAR A CP</t>
  </si>
  <si>
    <t>JESUS CAMARGO VEGA</t>
  </si>
  <si>
    <t>MOTA MARTINEZ MARCO ANTONIO</t>
  </si>
  <si>
    <t>SANCHEZ GUEVARA JOSE</t>
  </si>
  <si>
    <t>IGNACIO GARCIA TORRES</t>
  </si>
  <si>
    <t>MARTIN LARIOS OSORIO</t>
  </si>
  <si>
    <t>EZETA SANCHEZ CAROLINA</t>
  </si>
  <si>
    <t>AVILES MARTINEZ JUAN</t>
  </si>
  <si>
    <t>BRISEÑO OLMOS ARTURO</t>
  </si>
  <si>
    <t>PADILLA SIUROB JOSE MIGUEL</t>
  </si>
  <si>
    <t>ZEPEDA GARRIDO MIGUEL CARLOS</t>
  </si>
  <si>
    <t>ROJAS RODRIGUEZ IGNACIO</t>
  </si>
  <si>
    <t>PEÑA CHENG LOURDES</t>
  </si>
  <si>
    <t>OLVERA HERNANDEZ BRUNO</t>
  </si>
  <si>
    <t>GIRON HERNANDEZ ADRIANA</t>
  </si>
  <si>
    <t>LOZANO SALAS VICTORIA ISABEL</t>
  </si>
  <si>
    <t>CONTRERAS SUAREZ JUAN IGNACIO</t>
  </si>
  <si>
    <t>BRECEDA BECERRIL MARTHA</t>
  </si>
  <si>
    <t>MORENO LOPEZ PIRIAM MINERVA</t>
  </si>
  <si>
    <t>ACUÑA GUZMAN SALVADOR FRANCISCO</t>
  </si>
  <si>
    <t>MARTINEZ MEJIA FRANCISCO JAVIER</t>
  </si>
  <si>
    <t>PEREZ CONTRERAS JOSE RAMON</t>
  </si>
  <si>
    <t>ZITA LAGOS MARTHA ESTELA</t>
  </si>
  <si>
    <t>RODRIGUEZ VARGAS MAR</t>
  </si>
  <si>
    <t>LECONA URIBE EMERENCIANO SALVADOR</t>
  </si>
  <si>
    <t>LARA PELAYO VICTOR HUGO</t>
  </si>
  <si>
    <t>SOSA PEREZ BLANCA</t>
  </si>
  <si>
    <t>YNZUNZA CORTES CARMEN BERENICE</t>
  </si>
  <si>
    <t>CRUZ TELLO EMANUEL NOE</t>
  </si>
  <si>
    <t>OVIEDO ORTIZ JUAN MANUEL</t>
  </si>
  <si>
    <t>AMADOR CEJA LAURA ANGELICA</t>
  </si>
  <si>
    <t>JIMRNEZ HERNANDEZ JOSE ALFREDO</t>
  </si>
  <si>
    <t>SECRETARIA DE ADMINISTRACION TRUBUTARIA</t>
  </si>
  <si>
    <t>BANCO SCOTIABANK</t>
  </si>
  <si>
    <t>MARIN JIMENO YARENE ITZEL</t>
  </si>
  <si>
    <t>IBARRA ESCALENTE JOSE GUADALUPE</t>
  </si>
  <si>
    <t>CHACON LONGORIA YESSICA</t>
  </si>
  <si>
    <t>FLORES BUSTAMANTE MARTIN</t>
  </si>
  <si>
    <t>PEDRAZA TOVAR MA DEL CARMEN</t>
  </si>
  <si>
    <t>CARDENAS PARRALES MARIBEL</t>
  </si>
  <si>
    <t>JAMAICA GONZALEZ ALEJANDRO</t>
  </si>
  <si>
    <t>LOPEZ RUIZ HILDA</t>
  </si>
  <si>
    <t>ARVIZU MARQUEZ HILDA PATRICIA</t>
  </si>
  <si>
    <t>GONZALEZ GARCIA LUIS MIGUEL</t>
  </si>
  <si>
    <t>CHAVEZ PAREDES ADRIANA</t>
  </si>
  <si>
    <t>SANTOS VERA ANGELES</t>
  </si>
  <si>
    <t>HSBC</t>
  </si>
  <si>
    <t>GONZALEZ ROJO LUIS MIGUEL</t>
  </si>
  <si>
    <t>NAVARRO VILLA MARCELA</t>
  </si>
  <si>
    <t>SUAREZ CASTAÑON JUANA GABRIELA</t>
  </si>
  <si>
    <t>CARDONA MARTINEZ CLARA</t>
  </si>
  <si>
    <t>AVILA RESENDIZ CARMEN SUSANA</t>
  </si>
  <si>
    <t>ARENAS BERNAL ERIKA JOSEFINA</t>
  </si>
  <si>
    <t>PEREZ GARCIA MARISOL</t>
  </si>
  <si>
    <t>AYALA GARCIA IVO NEFTALI</t>
  </si>
  <si>
    <t>CERVANTES GONZALEZ JESUS</t>
  </si>
  <si>
    <t>AUTOBUSES LA PIEDAD SA DE CV</t>
  </si>
  <si>
    <t>ROJAS RODRIGUEZ RICARDO</t>
  </si>
  <si>
    <t>MARIN CONTRERAS SERGIO ENRIQUE</t>
  </si>
  <si>
    <t>HUERTA RESENDIZ ADRIANA</t>
  </si>
  <si>
    <t>MACIAS RODRIGUEZ MARIA CONCEPCION</t>
  </si>
  <si>
    <t>VEGA VEGA ADRIANA</t>
  </si>
  <si>
    <t>GONZALEZ CHAVEZ RICARDO</t>
  </si>
  <si>
    <t>LUGO PEREZ JOSE GONZALO</t>
  </si>
  <si>
    <t>ELIZONDO MARTINEZ JOSE LUIS</t>
  </si>
  <si>
    <t>BAÑUELOS MOSSO VERONICA OFELIA</t>
  </si>
  <si>
    <t>BUENROSTRO DELGADILLO GABRIELA</t>
  </si>
  <si>
    <t>SINDICATO DE TRABAJADORES AL SERVICIO DE</t>
  </si>
  <si>
    <t>SANCHEZ OSORNIO LILIANA DEL CARMEN</t>
  </si>
  <si>
    <t>RODRIGUEZ COREÑO JESUS</t>
  </si>
  <si>
    <t>GONZALEZ ANGELES MA. INES ARACELY</t>
  </si>
  <si>
    <t>IGLESIAS FLORES RAUL</t>
  </si>
  <si>
    <t>SANTOYO RODRIGUEZ JOAQUIN ANTONIO</t>
  </si>
  <si>
    <t>MICHACA RIVAS MONICA</t>
  </si>
  <si>
    <t>CANSECO GUTIERREZ MARIA JOSE</t>
  </si>
  <si>
    <t>MATA HERNANDEZ RODRIGO</t>
  </si>
  <si>
    <t>MARTINEZ SOBRINO LILIANA JOSEFINA</t>
  </si>
  <si>
    <t>GUERRERO SANCHEZ MIRIAM</t>
  </si>
  <si>
    <t>BECERRIL SANCHEZ NANCY LAURA</t>
  </si>
  <si>
    <t>RABELL RANGEL ROSSANA</t>
  </si>
  <si>
    <t>MORALES FLORES EUNICE</t>
  </si>
  <si>
    <t>CHAVEZ CABRERA RODRIGO BERNARDO</t>
  </si>
  <si>
    <t>ZAVALETA ZEA RAUL</t>
  </si>
  <si>
    <t>GUIPZOT JIMENEZ MARIA ESTHER</t>
  </si>
  <si>
    <t>RODRIGUEZ ZALAPA OMAR</t>
  </si>
  <si>
    <t>HUERTA MARTINEZ NANCY MARILYN</t>
  </si>
  <si>
    <t>GUERRA URBIOLA CELIA CECILIA</t>
  </si>
  <si>
    <t>RODRIGUEZ OLIVARES NOE AMIR</t>
  </si>
  <si>
    <t>LOPEZ SEGOVIA ALAN GUSTAVO</t>
  </si>
  <si>
    <t>MAGANDA CARVAJAL JAIME ALBERTO</t>
  </si>
  <si>
    <t>DOMINGEZ HERNANDEZ PAOLA MASIEL</t>
  </si>
  <si>
    <t>SANTANDER SERFIN</t>
  </si>
  <si>
    <t>MARTINEZ ZAPATA RICARDO</t>
  </si>
  <si>
    <t>SILVA HUERTA ARTURO</t>
  </si>
  <si>
    <t>VELASQUEZ CASTAÑO YULIETH</t>
  </si>
  <si>
    <t>TIRADO HERNANDEZ ELOISA GRISELDA</t>
  </si>
  <si>
    <t>MORALES HERNANDEZ FELIPE</t>
  </si>
  <si>
    <t>GOMEZ GOMEZ JOSE EDGAR</t>
  </si>
  <si>
    <t>GONZALEZ BARRIOS JUDITH</t>
  </si>
  <si>
    <t>RAMIREZ ESQUIVEL JOSE OMAR</t>
  </si>
  <si>
    <t>GARCIA PEREZ RAUL</t>
  </si>
  <si>
    <t>YEE RODRIGUEZ CARLOS HUMBERTO</t>
  </si>
  <si>
    <t>ANGELES AMADOR JOSE LUIS</t>
  </si>
  <si>
    <t>CRUZ BALBAS JOSE SERGIO</t>
  </si>
  <si>
    <t>SANCHEZ SORIA NORMA ANGELICA</t>
  </si>
  <si>
    <t>MORENO ORTIZ FABIO TOMAS</t>
  </si>
  <si>
    <t>CAMACHO ESQUIVEL ENRIQUE</t>
  </si>
  <si>
    <t>MONTALBAN LOYOLA EDITH</t>
  </si>
  <si>
    <t>ORTEGA ZERTUCHE GERARDO</t>
  </si>
  <si>
    <t>MEJIA RODRIGUEZ LUIS FELIPE</t>
  </si>
  <si>
    <t>AVILA ACOSTA ROSALVA</t>
  </si>
  <si>
    <t>TORRIJOS GONZALEZ LETICIA</t>
  </si>
  <si>
    <t>BOCANEGRA MONTES MA DE LA LUZ</t>
  </si>
  <si>
    <t>AGUILAR MARMOLEJO MIGUEL ANGEL</t>
  </si>
  <si>
    <t>LOPEZ HERRERA SAUL</t>
  </si>
  <si>
    <t>VELAZQUEZ HERNANDEZ RUBEN</t>
  </si>
  <si>
    <t>RAZO LOPEZ MA SANTOS DEL CONSUELO</t>
  </si>
  <si>
    <t>PLACENCIA CAMPOS JUAN MARIO</t>
  </si>
  <si>
    <t>BOCARANDO CHACON JACQUELINE GUADALUPE</t>
  </si>
  <si>
    <t>MEJIA GUTIERREZ VERONICA</t>
  </si>
  <si>
    <t>ALEGRIA CERDA JOSE DE JESUS LORENZO</t>
  </si>
  <si>
    <t>NAVARRO MALDONADO RICARDO</t>
  </si>
  <si>
    <t>PEREZ LUJAN JUAN CARLOS</t>
  </si>
  <si>
    <t>MORITA ALEXANDER ADELIAN</t>
  </si>
  <si>
    <t>GONZALEZ AVILA SALVADOR</t>
  </si>
  <si>
    <t>LEDESMA GARCIA OLGA REBECA</t>
  </si>
  <si>
    <t>SANCHEZ DELGADO VIRGINIA</t>
  </si>
  <si>
    <t>URBIOLA LEDEZMA JOSE LUIS</t>
  </si>
  <si>
    <t>TELLEZ MANRIQUEZ FRANCISCO</t>
  </si>
  <si>
    <t>ESPINOSA LOPEZ  PARRA MAURICIO</t>
  </si>
  <si>
    <t>TREVIÑO CERVANTES SERGIO IVAN</t>
  </si>
  <si>
    <t>VILLEGAS ARCOS APOLINAR</t>
  </si>
  <si>
    <t>MORALES HERNANDEZ ALBERTO</t>
  </si>
  <si>
    <t>ALEGRIA MARTINEZ MARIA OLIVIA</t>
  </si>
  <si>
    <t>CASTRO CARRO MA DEL CARMEN</t>
  </si>
  <si>
    <t>SOTO PEREZ NAYELI</t>
  </si>
  <si>
    <t>GONZALEZ RESENDIZ ALDO</t>
  </si>
  <si>
    <t>GONZALEZ RINCON ISAURA GENOVEVA</t>
  </si>
  <si>
    <t>ESPAÑA SANCHEZ BEATRIZ LILIANA</t>
  </si>
  <si>
    <t>REYNA OMAÑA DIANA PATRICIA</t>
  </si>
  <si>
    <t>MEJIA VAZQUEZ MARTHA</t>
  </si>
  <si>
    <t>DONJUAN CARREÑO MARIO EDUARDO</t>
  </si>
  <si>
    <t>ALVARADO DE LA VEGA JORGE RAMIRO</t>
  </si>
  <si>
    <t>LIMA SAUCEDO RICARDO IVAN</t>
  </si>
  <si>
    <t>LUHRS EIJKELBOOM CARLOS IGNACIO</t>
  </si>
  <si>
    <t>SANCHEZ CARDENAS ANTONIO</t>
  </si>
  <si>
    <t>BUSTOS ALONSO ERNESTO</t>
  </si>
  <si>
    <t>VAZQUEZ PEREZ MAGDALENA</t>
  </si>
  <si>
    <t>TINOCO NAVARRO CLARA MARGARITA</t>
  </si>
  <si>
    <t>MORALES PADILLA AHMED LENNIN</t>
  </si>
  <si>
    <t>SUAREZ RANGEL CUAUHTEMOC</t>
  </si>
  <si>
    <t>FERRUSCA HERNANDEZ CESAR GUILLERMO</t>
  </si>
  <si>
    <t>MENDOZA ARAUJO LUIS GERARDO</t>
  </si>
  <si>
    <t>CAMACHO OLGUIN ROSALINDA</t>
  </si>
  <si>
    <t>CENTRO NACIONAL DE EVALUACION PARA LA ED</t>
  </si>
  <si>
    <t>MORAN GUTIERREZ HECTOR MANUEL</t>
  </si>
  <si>
    <t>ARREDONDO VELAZQUEZ JOSE CARLOS</t>
  </si>
  <si>
    <t>CARRANZA VAZQUEZ BERNARDO</t>
  </si>
  <si>
    <t>PEREZ BECERRA JOSE RANULFO</t>
  </si>
  <si>
    <t>SEPSA</t>
  </si>
  <si>
    <t>RODRIGUEZ UGARTE MARIA ELENA</t>
  </si>
  <si>
    <t>HERNANDEZ ORDUÑA OMAR</t>
  </si>
  <si>
    <t>ROMAN SIERRA JOSE ENRIQUE</t>
  </si>
  <si>
    <t>ALMANZA VAZQUEZ RAUL DIEGO</t>
  </si>
  <si>
    <t>GUTIERREZ LOPEZ ROLANDO</t>
  </si>
  <si>
    <t>BALDERAS SILVA JOSEFINA</t>
  </si>
  <si>
    <t>SOTO PEÑA JUAN CARLOS</t>
  </si>
  <si>
    <t>MENDOZA RANGEL CLAUDIA</t>
  </si>
  <si>
    <t>DIAZ HERNANDEZ JOSE JUAN</t>
  </si>
  <si>
    <t>HERNANDEZ ZUÑIGA LUZ MARIA</t>
  </si>
  <si>
    <t>SANCHEZ FLORES ANGELICA</t>
  </si>
  <si>
    <t>ARENAS PEREZ PAULINA</t>
  </si>
  <si>
    <t>AGUILAR SANCHEZ VICTOR MANUEL</t>
  </si>
  <si>
    <t>ARVIZU BARRON HILDA</t>
  </si>
  <si>
    <t>MONTES OLVERA LUIS MANUEL</t>
  </si>
  <si>
    <t>RUIZ PEREZ SONIA</t>
  </si>
  <si>
    <t>MEJIA DIAZ MARTHA</t>
  </si>
  <si>
    <t>PACHECO CABRERA MARCO ANTONIO</t>
  </si>
  <si>
    <t>LANDEROS SANDOVAL BLANCA</t>
  </si>
  <si>
    <t>GONZALEZ LOPEZ LUIS GERARDO</t>
  </si>
  <si>
    <t>VEGA ADAME ARMANDO GALO</t>
  </si>
  <si>
    <t>MONROY VILLEGAS FLOR ADRIANA</t>
  </si>
  <si>
    <t>DELGADO LICEA SERGIO JAVIER</t>
  </si>
  <si>
    <t>LOPEZ SANCHEZ MARIA ISABEL</t>
  </si>
  <si>
    <t>REAL GARGIA JULIO ELIAS</t>
  </si>
  <si>
    <t>PRADO REBOLLEDO ISELA</t>
  </si>
  <si>
    <t>HERNANDEZ JUAREZ HUGO CESAR</t>
  </si>
  <si>
    <t>ZAMORA VALERO ROSAURA</t>
  </si>
  <si>
    <t>LEDESMA BARBARA GILDA</t>
  </si>
  <si>
    <t>CONTRIBUCIONES DE MEJORAS POR COBRAR</t>
  </si>
  <si>
    <t>DEUDORES FISCALES POR COBRAR EN PARCIALI</t>
  </si>
  <si>
    <t>DEUDORES POR COBRAR CON RESOLUCIÓN JUDIC</t>
  </si>
  <si>
    <t>DEUDORES MOROSOS POR COBRAR POR INCUMPLI</t>
  </si>
  <si>
    <t>OTRAS CONTRIBUCIONES POR COBRAR</t>
  </si>
  <si>
    <t>DEUDORES POR MINISTRACIÓN DE FONDOS</t>
  </si>
  <si>
    <t>ANTICIPOS DE PARTICIPACIONES FEDERALES</t>
  </si>
  <si>
    <t>ANTICIPOS DE PARTICIPACIONES ESTATALES</t>
  </si>
  <si>
    <t>PRÉSTAMOS OTORGADOS A CP AL SECTOR PÚBLI</t>
  </si>
  <si>
    <t>PRÉSTAMOS OTORGADOS A CP AL SECTOR PRIVA</t>
  </si>
  <si>
    <t>PRÉSTAMOS OTORGADOS A CP AL SECTOR EXTER</t>
  </si>
  <si>
    <t>OTROS DERECHOS A RECIBIR EFECTIVO O EQUI</t>
  </si>
  <si>
    <t>12A0000</t>
  </si>
  <si>
    <t>12A1000</t>
  </si>
  <si>
    <t>12A2000</t>
  </si>
  <si>
    <t>12A3000</t>
  </si>
  <si>
    <t>12A4000</t>
  </si>
  <si>
    <t>12H0000</t>
  </si>
  <si>
    <t>12H1000</t>
  </si>
  <si>
    <t>12H2000</t>
  </si>
  <si>
    <t>12H3000</t>
  </si>
  <si>
    <t>12H4000</t>
  </si>
  <si>
    <t>12N0000</t>
  </si>
  <si>
    <t>12N1000</t>
  </si>
  <si>
    <t>12N2000</t>
  </si>
  <si>
    <t>12N3000</t>
  </si>
  <si>
    <t>12N4000</t>
  </si>
  <si>
    <t>12U0000</t>
  </si>
  <si>
    <t>SKANDIA OPERADORA DE FONDOS</t>
  </si>
  <si>
    <t>12U1000</t>
  </si>
  <si>
    <t>SKANDIA OPERADORA DE FONDOS/RECURSOS AJE</t>
  </si>
  <si>
    <t>12U2000</t>
  </si>
  <si>
    <t>SKANDIA OPERADORA DE FONDOS/RECURSOS ETI</t>
  </si>
  <si>
    <t>12U3000</t>
  </si>
  <si>
    <t>SKANDIA OPERADORA DE FONDOS/RECURSOS PRO</t>
  </si>
  <si>
    <t>12U4000</t>
  </si>
  <si>
    <t>SKANDIA OPERADORA DE FONDOSS/RECURSOS LI</t>
  </si>
  <si>
    <t>12V0000</t>
  </si>
  <si>
    <t>12V1000</t>
  </si>
  <si>
    <t>12V2000</t>
  </si>
  <si>
    <t>12V3000</t>
  </si>
  <si>
    <t>12V4000</t>
  </si>
  <si>
    <t>DERECHOS A RECIBIR BIENES O SERVICIOS</t>
  </si>
  <si>
    <t>ANTICIPO A PROVEEDORES POR ADQUISICIÓN D</t>
  </si>
  <si>
    <t>Saldos Iniciales ANTICIPO A PROVEEDORES</t>
  </si>
  <si>
    <t>ANTICIPO A PROVEEDORES POR PRESTACIÓN DE</t>
  </si>
  <si>
    <t>ANTICIPO A CONTRATISTAS POR OBRAS PÚBLIC</t>
  </si>
  <si>
    <t>OTROS DERECHOS A RECIBIR BIENES O SERVIC</t>
  </si>
  <si>
    <t>INVENTARIO DE MERCANCÍAS PARA VENTA</t>
  </si>
  <si>
    <t>PRODUCTOS ALIMENTICIOS, AGROPECUARIOS Y</t>
  </si>
  <si>
    <t>PRODUCTOS DE PAPEL, CARTÓN E IMPRESOS TE</t>
  </si>
  <si>
    <t>PRODUCTOS COMBUSTIBLES, LUBRICANTES Y AD</t>
  </si>
  <si>
    <t>PRODUCTOS QUÍMICOS, FARMACÉUTICOS Y DE L</t>
  </si>
  <si>
    <t>PRODUCTOS METÁLICOS Y A BASE DE MINERALE</t>
  </si>
  <si>
    <t>PRODUCTOS DE CUERO, PIEL, PLÁSTICO Y HUL</t>
  </si>
  <si>
    <t>OTROS PRODUCTOS Y MERCANCÍAS TERMINADAS</t>
  </si>
  <si>
    <t>PRODUCTOS TEXTILES EN PROCESO DE ELABORA</t>
  </si>
  <si>
    <t>PRODUCTOS DE PAPEL, CARTÓN E IMPRESOS EN</t>
  </si>
  <si>
    <t>OTROS PRODUCTOS Y MERCANCÍAS EN PROCESO</t>
  </si>
  <si>
    <t>PRODUCTOS TEXTILES ADQUIRIDOS COMO MATER</t>
  </si>
  <si>
    <t>PRODUCTOS DE PAPEL, CARTÓN E IMPRESOS AD</t>
  </si>
  <si>
    <t>OTROS PRODUCTOS Y MERCANCÍAS ADQUIRIDAS</t>
  </si>
  <si>
    <t>MERCANCÍAS PARA VENTA EN TRÁNSITO</t>
  </si>
  <si>
    <t>MATERIAS PRIMAS, MATERIALES Y SUMINISTRO</t>
  </si>
  <si>
    <t>MATERIALES Y SUMINISTROS DE CONSUMO EN T</t>
  </si>
  <si>
    <t>MATERIALES DE ADMINISTRACIÓN, EMISIÓN DE</t>
  </si>
  <si>
    <t>ALMACEN DE MATERIALES DE ADMON, EMISION</t>
  </si>
  <si>
    <t>RECEPCION DE MATERIALES DE ADMON, EMISIO</t>
  </si>
  <si>
    <t>MATERIALES Y ARTÍCULOS DE CONSTRUCCIÓN Y</t>
  </si>
  <si>
    <t>COMBUSTIBLES, LUBRICANTES Y ADITIVOS</t>
  </si>
  <si>
    <t>VESTUARIO, BLANCOS, PRENDAS DE PROTECCIÓ</t>
  </si>
  <si>
    <t>MATERIALES Y SUMINISTROS DE SEGURIDAD</t>
  </si>
  <si>
    <t>HERRAMIENTAS, REFACCIONES Y ACCESORIOS M</t>
  </si>
  <si>
    <t>ESTIMACIÓN POR PÉRDIDA O DETERIORO DE AC</t>
  </si>
  <si>
    <t>ESTIMACIÓN PARA CUENTAS INCOBRABLES POR</t>
  </si>
  <si>
    <t>OTRAS ESTIMACIONES PARA CUENTAS INCOBRAB</t>
  </si>
  <si>
    <t>ESTIMACIÓN POR DETERIORO U OBSOLESCENCIA</t>
  </si>
  <si>
    <t>ESTIMACIÓN POR DETERIORO DE MERCANCÍAS T</t>
  </si>
  <si>
    <t>ESTIMACIÓN POR DETERIORO DE MERCANCÍAS E</t>
  </si>
  <si>
    <t>ESTIMACIÓN POR DETERIORO DE MATERIAS PRI</t>
  </si>
  <si>
    <t>ESTIMACIÓN POR DETERIORO DE ALMACÉN DE M</t>
  </si>
  <si>
    <t>BIENES DERIVADOS DE ASEGURAMIENTOS</t>
  </si>
  <si>
    <t>BIENES DERIVADOS DE DACIÓN EN PAGO</t>
  </si>
  <si>
    <t>1A00000</t>
  </si>
  <si>
    <t>INVERSIONES FINANCIERAS A LARGO PLAZO</t>
  </si>
  <si>
    <t>1A11000</t>
  </si>
  <si>
    <t>DEPÓSITOS A LP EN MONEDA NACIONAL</t>
  </si>
  <si>
    <t>1A12000</t>
  </si>
  <si>
    <t>DEPÓSITOS A LP EN MONEDA EXTRANJERA</t>
  </si>
  <si>
    <t>1A21000</t>
  </si>
  <si>
    <t>BONOS A LP</t>
  </si>
  <si>
    <t>1A22000</t>
  </si>
  <si>
    <t>VALORES REPRESENTATIVOS DE DEUDA A LP</t>
  </si>
  <si>
    <t>1A23000</t>
  </si>
  <si>
    <t>OBLIGACIONES NEGOCIABLES A LP</t>
  </si>
  <si>
    <t>1A29000</t>
  </si>
  <si>
    <t>OTROS VALORES A LP</t>
  </si>
  <si>
    <t>1A31000</t>
  </si>
  <si>
    <t>1A32000</t>
  </si>
  <si>
    <t>1A33000</t>
  </si>
  <si>
    <t>1A34000</t>
  </si>
  <si>
    <t>1A35000</t>
  </si>
  <si>
    <t>1A36000</t>
  </si>
  <si>
    <t>1A37000</t>
  </si>
  <si>
    <t>1A38000</t>
  </si>
  <si>
    <t>1A39000</t>
  </si>
  <si>
    <t>1A41000</t>
  </si>
  <si>
    <t>PARTICIPACIONES Y APORTACIONES DE CAPITA</t>
  </si>
  <si>
    <t>1A42000</t>
  </si>
  <si>
    <t>1A43000</t>
  </si>
  <si>
    <t>1B00000</t>
  </si>
  <si>
    <t>1B11000</t>
  </si>
  <si>
    <t>DOCUMENTOS POR COBRAR A LP POR VENTA DE</t>
  </si>
  <si>
    <t>1B12000</t>
  </si>
  <si>
    <t>1B19000</t>
  </si>
  <si>
    <t>OTROS DOCUMENTOS POR COBRAR A LP</t>
  </si>
  <si>
    <t>1B21000</t>
  </si>
  <si>
    <t>DEUDORES DIVERSOS A LP</t>
  </si>
  <si>
    <t>1B31000</t>
  </si>
  <si>
    <t>CONTRIBUCIONES GARANTIZADAS A LP</t>
  </si>
  <si>
    <t>1B32000</t>
  </si>
  <si>
    <t>DEUDORES FISCALES EN PARCIALIDADES A LP</t>
  </si>
  <si>
    <t>1B33000</t>
  </si>
  <si>
    <t>DEUDORES CON RESOLUCIÓN JUDICIAL FISCAL</t>
  </si>
  <si>
    <t>1B39000</t>
  </si>
  <si>
    <t>OTRAS CONTRIBUCIONES A LP</t>
  </si>
  <si>
    <t>1B41000</t>
  </si>
  <si>
    <t>PRÉSTAMOS OTORGADOS A LP AL SECTOR PÚBLI</t>
  </si>
  <si>
    <t>1B42000</t>
  </si>
  <si>
    <t>PRÉSTAMOS OTORGADOS A LP AL SECTOR PRIVA</t>
  </si>
  <si>
    <t>1B43000</t>
  </si>
  <si>
    <t>PRÉSTAMOS OTORGADOS A LP AL SECTOR EXTER</t>
  </si>
  <si>
    <t>1B91000</t>
  </si>
  <si>
    <t>1C00000</t>
  </si>
  <si>
    <t>BIENES INMUEBLES, INFRAESTRUCTURA Y CONS</t>
  </si>
  <si>
    <t>1C11000</t>
  </si>
  <si>
    <t>1C11001</t>
  </si>
  <si>
    <t>1C21000</t>
  </si>
  <si>
    <t>1C31000</t>
  </si>
  <si>
    <t>EDIFICIOS NO HABITACIONALES</t>
  </si>
  <si>
    <t>EDIFICIO "C" ADMINISTRACION / COM</t>
  </si>
  <si>
    <t>EDIFICIO "F" MANTENIMIENTO INDUSTRIAL</t>
  </si>
  <si>
    <t>EDIFICIO "G" PROCESOS DE PRODUCCION</t>
  </si>
  <si>
    <t>EDIFICIO "K" TELEMATICA/ELECTRONICA</t>
  </si>
  <si>
    <t>TALLER "R" MANTENIMIENTO  / ALMACEN</t>
  </si>
  <si>
    <t>MODULO DE SANITARIOS (LABORATORIOS)</t>
  </si>
  <si>
    <t>MODULO DE SANITARIOS CANCHAS</t>
  </si>
  <si>
    <t>BARDA Y REJA DE ACCESO CAMPO DE BEIS</t>
  </si>
  <si>
    <t>ILUMINACION Y CANC LAB 4 Y 7 EJE</t>
  </si>
  <si>
    <t>MODULO DE ENFERMERIA Y AMP DE CAFETERIA</t>
  </si>
  <si>
    <t>AMPLIACION DE MEZANINE YADEC I</t>
  </si>
  <si>
    <t>EDIFICIO UNIDAD DE DOCENCIA 2 NIVELES 1a</t>
  </si>
  <si>
    <t>1C31D44</t>
  </si>
  <si>
    <t>DEPRECIACION EDIFICIO DE NANOTECNOLOGIA</t>
  </si>
  <si>
    <t>1C31D45</t>
  </si>
  <si>
    <t>DEPRECIACION EDIFICIO UNIDAD DE DOCENCIA</t>
  </si>
  <si>
    <t>1C41000</t>
  </si>
  <si>
    <t>1C42000</t>
  </si>
  <si>
    <t>INFRAESTRUCTURA FERROVIARIA Y MULTIMODAL</t>
  </si>
  <si>
    <t>1C43000</t>
  </si>
  <si>
    <t>1C44000</t>
  </si>
  <si>
    <t>1C45000</t>
  </si>
  <si>
    <t>INFRAESTRUCTURA DE TELECOMUNICACIONES</t>
  </si>
  <si>
    <t>1C46000</t>
  </si>
  <si>
    <t>INFRAESTRUCTURA DE AGUA POTABLE, SANEAMI</t>
  </si>
  <si>
    <t>1C47000</t>
  </si>
  <si>
    <t>1C48000</t>
  </si>
  <si>
    <t>INFRAESTRUCTURA DE PRODUCCIÓN DE HIDROCA</t>
  </si>
  <si>
    <t>1C49000</t>
  </si>
  <si>
    <t>INFRAESTRUCTURA DE REFINACIÓN, GAS Y PET</t>
  </si>
  <si>
    <t>1C51000</t>
  </si>
  <si>
    <t>EDIFICACIÓN HABITACIONAL EN PROCESO</t>
  </si>
  <si>
    <t>1C52000</t>
  </si>
  <si>
    <t>EDIFICACIÓN NO HABITACIONAL EN PROCESO</t>
  </si>
  <si>
    <t>1C53000</t>
  </si>
  <si>
    <t>CONSTRUCCIÓN DE OBRAS PARA EL ABASTECIMI</t>
  </si>
  <si>
    <t>1C54000</t>
  </si>
  <si>
    <t>DIVISIÓN DE TERRENOS Y CONSTRUCCIÓN DE O</t>
  </si>
  <si>
    <t>1C55000</t>
  </si>
  <si>
    <t>CONSTRUCCIÓN DE VÍAS DE COMUNICACIÓN EN</t>
  </si>
  <si>
    <t>1C56000</t>
  </si>
  <si>
    <t>OTRAS CONSTRUCCIONES DE INGENIERÍA CIVIL</t>
  </si>
  <si>
    <t>1C57000</t>
  </si>
  <si>
    <t>INSTALACIONES Y EQUIPAMIENTO EN CONSTRUC</t>
  </si>
  <si>
    <t>1C59000</t>
  </si>
  <si>
    <t>TRABAJOS DE ACABADOS EN EDIFICACIONES Y</t>
  </si>
  <si>
    <t>1C62000</t>
  </si>
  <si>
    <t>1C63000</t>
  </si>
  <si>
    <t>1C64000</t>
  </si>
  <si>
    <t>1C65000</t>
  </si>
  <si>
    <t>1C66000</t>
  </si>
  <si>
    <t>1C67000</t>
  </si>
  <si>
    <t>1C69000</t>
  </si>
  <si>
    <t>1C91000</t>
  </si>
  <si>
    <t>1D00000</t>
  </si>
  <si>
    <t>MUEBLES DE OFICINA Y ESTANTERÍA</t>
  </si>
  <si>
    <t>1D11002</t>
  </si>
  <si>
    <t>DEPRECIACION MUEBLES DE OFICINA Y ESTANT</t>
  </si>
  <si>
    <t>1D12000</t>
  </si>
  <si>
    <t>MUEBLES, EXCEPTO DE OFICINA Y ESTANTERÍA</t>
  </si>
  <si>
    <t>1D12002</t>
  </si>
  <si>
    <t>DEPRECIACION MUEBLES, EXCEPTO DE OFICINA</t>
  </si>
  <si>
    <t>1D13000</t>
  </si>
  <si>
    <t>EQUIPO DE CÓMPUTO Y DE TECNOLOGÍAS DE LA</t>
  </si>
  <si>
    <t>1D13002</t>
  </si>
  <si>
    <t>DEPRECIACION EQUIPO DE CÓMPUTO Y DE TECN</t>
  </si>
  <si>
    <t>1D19000</t>
  </si>
  <si>
    <t>OTROS MOBILIARIOS Y EQUIPOS DE ADMINISTR</t>
  </si>
  <si>
    <t>1D19002</t>
  </si>
  <si>
    <t>DEPRECIACION OTROS MOBILIARIOS Y EQUIPOS</t>
  </si>
  <si>
    <t>EQUIPOS Y APARATOS AUDIOVISUALES</t>
  </si>
  <si>
    <t>1D21002</t>
  </si>
  <si>
    <t>DEPRECIACION EQUIPOS Y APARATOS AUDIOVIS</t>
  </si>
  <si>
    <t>1D22000</t>
  </si>
  <si>
    <t>1D22002</t>
  </si>
  <si>
    <t>DEPRECIACION APARATOS DEPORTIVOS</t>
  </si>
  <si>
    <t>1D23000</t>
  </si>
  <si>
    <t>CÁMARAS FOTOGRÁFICAS Y DE VIDEO</t>
  </si>
  <si>
    <t>CAMARAS FOTOGRAFICAS Y VIDEO</t>
  </si>
  <si>
    <t>1D23002</t>
  </si>
  <si>
    <t>DEPRECIACION CAMARAS FOTOGRAFICAS Y VIDE</t>
  </si>
  <si>
    <t>1D29000</t>
  </si>
  <si>
    <t>OTRO MOBILIARIO Y EQUIPO EDUCACIONAL Y R</t>
  </si>
  <si>
    <t>EQUIPO EDUCACIONAL Y RECFREATIVO</t>
  </si>
  <si>
    <t>1D29002</t>
  </si>
  <si>
    <t>DEPRECIACION OTRO MOBILIARIO Y EQUIPO ED</t>
  </si>
  <si>
    <t>1D31002</t>
  </si>
  <si>
    <t>DEPRECIACION EQUIPO MEDICO Y DE LABORATO</t>
  </si>
  <si>
    <t>1D32000</t>
  </si>
  <si>
    <t>INSTRUMENTAL MÉDICO Y DE LABORATORIO</t>
  </si>
  <si>
    <t>1D32002</t>
  </si>
  <si>
    <t>DEPRECIACION INSTRUMENTAL MÉDICO Y DE LA</t>
  </si>
  <si>
    <t>VEHÍCULOS Y EQUIPO DE TRANSPORTE</t>
  </si>
  <si>
    <t>VEHICULOS Y EQUIPO DE TRANSPORTE</t>
  </si>
  <si>
    <t>1D41002</t>
  </si>
  <si>
    <t>DEPRECIACION VEHICULOS Y EQUIPO DE TRANS</t>
  </si>
  <si>
    <t>1D42000</t>
  </si>
  <si>
    <t>1D43000</t>
  </si>
  <si>
    <t>1D44000</t>
  </si>
  <si>
    <t>1D45000</t>
  </si>
  <si>
    <t>1D49000</t>
  </si>
  <si>
    <t>1D49001</t>
  </si>
  <si>
    <t>1D49002</t>
  </si>
  <si>
    <t>DEPRECIACION OTROS EQUIPOS DE TRANSPORTE</t>
  </si>
  <si>
    <t>1D51000</t>
  </si>
  <si>
    <t>EQUIPO DE DEFENSA Y SEGUIRIDAD</t>
  </si>
  <si>
    <t>1D61000</t>
  </si>
  <si>
    <t>MAQUINARIA Y EQUIPO AGROPECUARIO</t>
  </si>
  <si>
    <t>1D62000</t>
  </si>
  <si>
    <t>MAQUINARIA Y EQUIPO DE CONSTRUCCIÓN</t>
  </si>
  <si>
    <t>1D64000</t>
  </si>
  <si>
    <t>SISTEMAS DE AIRE ACONDICIONADO, CALEFACC</t>
  </si>
  <si>
    <t>1D64002</t>
  </si>
  <si>
    <t>DEPRECIACION SISTEMAS DE AIRE ACONDICION</t>
  </si>
  <si>
    <t>1D65000</t>
  </si>
  <si>
    <t>EQUIPO DE COMUNICACIÓN Y TELECOMUNICACIÓ</t>
  </si>
  <si>
    <t>EQ. Y APARATOS DE COMUNICACIÓN</t>
  </si>
  <si>
    <t>1D65002</t>
  </si>
  <si>
    <t>DEPRECIACION EQUIPO DE COMUNICACIÓN Y TE</t>
  </si>
  <si>
    <t>1D66000</t>
  </si>
  <si>
    <t>EQUIPOS DE GENERACIÓN ELÉCTRICA, APARATO</t>
  </si>
  <si>
    <t>MAQ. Y EQ. ELECTRICO</t>
  </si>
  <si>
    <t>1D66002</t>
  </si>
  <si>
    <t>DEPRECIACION EQUIPOS DE GENERACIÓN ELÉCT</t>
  </si>
  <si>
    <t>1D67000</t>
  </si>
  <si>
    <t>HERRAMIENTAS Y MÁQUINAS-HERRAMIENTA</t>
  </si>
  <si>
    <t>HERRAMIENTAS Y MAQ.- HERRAMIENTA</t>
  </si>
  <si>
    <t>1D67002</t>
  </si>
  <si>
    <t>DEPRECIACION HERRAMIENTAS Y MÁQUINAS-HER</t>
  </si>
  <si>
    <t>1D69000</t>
  </si>
  <si>
    <t>1D69002</t>
  </si>
  <si>
    <t>DEPRECIACION OTROS EQUIPOS</t>
  </si>
  <si>
    <t>BIENES ARTÍSTICOS, CULTURALES Y CIENTÍFI</t>
  </si>
  <si>
    <t>1D71002</t>
  </si>
  <si>
    <t>DEPRECIACION BIENES ARTÍSTICOS, CULTURAL</t>
  </si>
  <si>
    <t>1D72000</t>
  </si>
  <si>
    <t>1D72001</t>
  </si>
  <si>
    <t>1D72002</t>
  </si>
  <si>
    <t>DEPRECIACION OBJETOS DE VALOR</t>
  </si>
  <si>
    <t>1D81000</t>
  </si>
  <si>
    <t>1D82000</t>
  </si>
  <si>
    <t>1D83000</t>
  </si>
  <si>
    <t>1D84000</t>
  </si>
  <si>
    <t>1D85000</t>
  </si>
  <si>
    <t>1D86000</t>
  </si>
  <si>
    <t>1D87000</t>
  </si>
  <si>
    <t>ESPECIES MENORES Y DE ZOOLÓGICO</t>
  </si>
  <si>
    <t>1D88000</t>
  </si>
  <si>
    <t>1D89000</t>
  </si>
  <si>
    <t>SFOTWARE</t>
  </si>
  <si>
    <t>1E11002</t>
  </si>
  <si>
    <t>DEPRECIACION SFOTWARE</t>
  </si>
  <si>
    <t>1E21000</t>
  </si>
  <si>
    <t>PATANTES REGISTRADAS</t>
  </si>
  <si>
    <t>1E21002</t>
  </si>
  <si>
    <t>DEPRECIACION PATANTES REGISTRADAS</t>
  </si>
  <si>
    <t>1E22000</t>
  </si>
  <si>
    <t>1E22002</t>
  </si>
  <si>
    <t>DEPRECIACION MARCAS</t>
  </si>
  <si>
    <t>1E23000</t>
  </si>
  <si>
    <t>1E23002</t>
  </si>
  <si>
    <t>DEPRECIACION DERECHOS</t>
  </si>
  <si>
    <t>1E31000</t>
  </si>
  <si>
    <t>1E32000</t>
  </si>
  <si>
    <t>1E41000</t>
  </si>
  <si>
    <t>LICENCIAS INFORMÁTICAS E INTELECTUALES</t>
  </si>
  <si>
    <t>1E42000</t>
  </si>
  <si>
    <t>LICENCIAS INDUSTRIALES, COMERCIALES Y OT</t>
  </si>
  <si>
    <t>1E91000</t>
  </si>
  <si>
    <t>1E91001</t>
  </si>
  <si>
    <t>1E91002</t>
  </si>
  <si>
    <t>DEPRECIACION OTROS ACTIVOS INTANGIBLES</t>
  </si>
  <si>
    <t>1F00000</t>
  </si>
  <si>
    <t>DEPRECIACIÓN, DETERIORO Y AMORTIZACIÓN A</t>
  </si>
  <si>
    <t>1F11000</t>
  </si>
  <si>
    <t>DEPRECIACIÓN ACUMULADA DE VIVIENDAS</t>
  </si>
  <si>
    <t>DEPRECIACIÓN ACUMULADA DE EDIFICIOS NO</t>
  </si>
  <si>
    <t>1F12001</t>
  </si>
  <si>
    <t>DEPRECIACION ACOMULADA EDIFICIO DE NANOT</t>
  </si>
  <si>
    <t>1F12002</t>
  </si>
  <si>
    <t>EDIFICIOS NO DEPRECIABLES</t>
  </si>
  <si>
    <t>1F12003</t>
  </si>
  <si>
    <t>DEPRECIACION ACUMULADA EDIF. Y CONSTRUCC</t>
  </si>
  <si>
    <t>1F19000</t>
  </si>
  <si>
    <t>DEPRECIACIÓN ACUMULADA DE OTROS BIENES I</t>
  </si>
  <si>
    <t>1F21000</t>
  </si>
  <si>
    <t>DEPRECIACIÓN ACUMULADA DE INFRAESTRUCTUR</t>
  </si>
  <si>
    <t>1F22000</t>
  </si>
  <si>
    <t>1F23000</t>
  </si>
  <si>
    <t>1F24000</t>
  </si>
  <si>
    <t>1F25000</t>
  </si>
  <si>
    <t>1F26000</t>
  </si>
  <si>
    <t>1F27000</t>
  </si>
  <si>
    <t>1F28000</t>
  </si>
  <si>
    <t>1F29000</t>
  </si>
  <si>
    <t>1F31000</t>
  </si>
  <si>
    <t>DEPRECIACIÓN ACUMULADA DE MOBILIARIO Y E</t>
  </si>
  <si>
    <t>1F31D11</t>
  </si>
  <si>
    <t>DEPRECIACION ACOMULADA MOBILIARIO Y EQUI</t>
  </si>
  <si>
    <t>1F31D12</t>
  </si>
  <si>
    <t>DEPRECIACION ACOMULADA MUEBLES, EXCEPTO</t>
  </si>
  <si>
    <t>1F31D13</t>
  </si>
  <si>
    <t>DEPRECIACION ACOMULADA BIENES INFORMATIC</t>
  </si>
  <si>
    <t>1F31D19</t>
  </si>
  <si>
    <t>DEPRECIACION ACOMULADA EQUIPO DE SERVICI</t>
  </si>
  <si>
    <t>1F31D71</t>
  </si>
  <si>
    <t>DEPRECIACION ACOMULADA DE BIENES ARTISTI</t>
  </si>
  <si>
    <t>1F31D72</t>
  </si>
  <si>
    <t>DEPRECIACION ACOMULADA OBJETOS DE VALOR</t>
  </si>
  <si>
    <t>1F32000</t>
  </si>
  <si>
    <t>1F32D21</t>
  </si>
  <si>
    <t>DEPRECIACION ACOMULADA EQUIPOS Y APARATO</t>
  </si>
  <si>
    <t>1F32D22</t>
  </si>
  <si>
    <t>DEPRECIACION ACOMULADA APARATOS DEPORTIV</t>
  </si>
  <si>
    <t>1F32D23</t>
  </si>
  <si>
    <t>DEPRECIACION ACOMULADA CAMARAS FOTOGRAFI</t>
  </si>
  <si>
    <t>1F32D29</t>
  </si>
  <si>
    <t>DEPRECIACION ACUMULADA EQUIPO EDUCACIONA</t>
  </si>
  <si>
    <t>1F33000</t>
  </si>
  <si>
    <t>DEPRECIACIÓN ACUMULADA DE EQUIPO E INSTR</t>
  </si>
  <si>
    <t>1F33D31</t>
  </si>
  <si>
    <t>DEPRECIACION ACOMULADA EQUIPO MEDICO Y D</t>
  </si>
  <si>
    <t>1F33D32</t>
  </si>
  <si>
    <t>DEPRECIACION ACOMULADA INSTRUMENTAL Y DE</t>
  </si>
  <si>
    <t>1F34000</t>
  </si>
  <si>
    <t>DEPRECIACIÓN ACUMULADA DE EQUIPO DE TRAN</t>
  </si>
  <si>
    <t>1F34D41</t>
  </si>
  <si>
    <t>DEPRECIACION ACOMULADA VEHICULOS Y EQUIP</t>
  </si>
  <si>
    <t>1F34D42</t>
  </si>
  <si>
    <t>DEPRECIACION ACOMULADA CARROCERIA Y REMO</t>
  </si>
  <si>
    <t>1F34D43</t>
  </si>
  <si>
    <t>DEPRECIACION ACOMULADA EQUIPO AEROESPACI</t>
  </si>
  <si>
    <t>1F34D44</t>
  </si>
  <si>
    <t>DEPRECIACION ACOMULADA EQUIPO FERROVIARI</t>
  </si>
  <si>
    <t>1F34D45</t>
  </si>
  <si>
    <t>DEPRECIACION ACOMULADA EMBARCACIONES</t>
  </si>
  <si>
    <t>1F34D49</t>
  </si>
  <si>
    <t>DEPRECIACION ACOMULADA OTROS EQUIPOS DE</t>
  </si>
  <si>
    <t>1F35000</t>
  </si>
  <si>
    <t>DEPRECIACIÓN ACUMULADA DE EQUIPO DE DEFE</t>
  </si>
  <si>
    <t>1F35D51</t>
  </si>
  <si>
    <t>1F36000</t>
  </si>
  <si>
    <t>DEPRECIACIÓN ACUMULADA DE MAQUINARIA, OT</t>
  </si>
  <si>
    <t>1F36D61</t>
  </si>
  <si>
    <t>DEPRECIACIÓN ACUMULADA DE MAQUINARIA Y E</t>
  </si>
  <si>
    <t>1F36D62</t>
  </si>
  <si>
    <t>1F36D63</t>
  </si>
  <si>
    <t>1F36D64</t>
  </si>
  <si>
    <t>DEPRECIACIÓN ACUMULADA DE SISTEMAS DE AI</t>
  </si>
  <si>
    <t>1F36D65</t>
  </si>
  <si>
    <t>DEPRECIACION ACOMULADA EQ. Y APARATOS DE</t>
  </si>
  <si>
    <t>1F36D66</t>
  </si>
  <si>
    <t>DEPRECIACION ACOMULADA MAQ. Y EQ. ELECTR</t>
  </si>
  <si>
    <t>1F36D67</t>
  </si>
  <si>
    <t>DEPRECIACION ACOMULADA HERRAMIENTAS Y MA</t>
  </si>
  <si>
    <t>1F36D69</t>
  </si>
  <si>
    <t>DEPRECIACION ACOMULADA DE OTROS EQUIPOS</t>
  </si>
  <si>
    <t>1F41000</t>
  </si>
  <si>
    <t>1F41D81</t>
  </si>
  <si>
    <t>1F41D82</t>
  </si>
  <si>
    <t>DETERIORO ACUMULADO DE PORCINOS</t>
  </si>
  <si>
    <t>1F41D83</t>
  </si>
  <si>
    <t>1F41D84</t>
  </si>
  <si>
    <t>DETERIORO ACUMULADO DE OVINOS Y CAPRINOS</t>
  </si>
  <si>
    <t>1F41D85</t>
  </si>
  <si>
    <t>DETERIORO ACUMULADO DE PECES Y ACUICULTU</t>
  </si>
  <si>
    <t>DETERIORO ACUMULADO DE EQUINOS</t>
  </si>
  <si>
    <t>1F41D87</t>
  </si>
  <si>
    <t>DETERIORO ACUMULADO DE ESPECIES MENORES</t>
  </si>
  <si>
    <t>1F41D88</t>
  </si>
  <si>
    <t>DETERIORO ACUMULADO DE ÁRBOLES Y PLANTAS</t>
  </si>
  <si>
    <t>1F41D89</t>
  </si>
  <si>
    <t>DETERIORO ACUMULADO DE OTROS ACTIVOS BIO</t>
  </si>
  <si>
    <t>1F42000</t>
  </si>
  <si>
    <t>1F43000</t>
  </si>
  <si>
    <t>1F44000</t>
  </si>
  <si>
    <t>1F45000</t>
  </si>
  <si>
    <t>1F46000</t>
  </si>
  <si>
    <t>1F47000</t>
  </si>
  <si>
    <t>1F48000</t>
  </si>
  <si>
    <t>1F49000</t>
  </si>
  <si>
    <t>1F51000</t>
  </si>
  <si>
    <t>AMORTIZACIÓN ACUMULADAS DE SOFTWARE</t>
  </si>
  <si>
    <t>1F51E11</t>
  </si>
  <si>
    <t>DEPRECIACION ACOMULADA SFOTWARE</t>
  </si>
  <si>
    <t>1F52000</t>
  </si>
  <si>
    <t>AMORTIZACIÓN ACUMULADAS DE PATENTES, MAR</t>
  </si>
  <si>
    <t>1F52E21</t>
  </si>
  <si>
    <t>DEPRECIACION ACOMULADAS DE PATENTES</t>
  </si>
  <si>
    <t>1F52E22</t>
  </si>
  <si>
    <t>DEPRECIACION ACOMULADAS DE MARCAS</t>
  </si>
  <si>
    <t>1F52E23</t>
  </si>
  <si>
    <t>DEPRECIACION ACOMULADAS DERECHOS</t>
  </si>
  <si>
    <t>1F53000</t>
  </si>
  <si>
    <t>AMORTIZACIÓN ACUMULADAS DE CONCESIONES Y</t>
  </si>
  <si>
    <t>1F53E31</t>
  </si>
  <si>
    <t>DEPRECIACION ACOMULADAS DE CONCESIONES</t>
  </si>
  <si>
    <t>1F53E32</t>
  </si>
  <si>
    <t>DEPRECIACION ACOMULADAS DE FRANQUICIAS</t>
  </si>
  <si>
    <t>1F54000</t>
  </si>
  <si>
    <t>AMORTIZACIÓN ACUMULADAS DE LICENCIAS</t>
  </si>
  <si>
    <t>1F54E41</t>
  </si>
  <si>
    <t>DEPRECIACION ACOMULADAS DE LICENCIAS INF</t>
  </si>
  <si>
    <t>1F54E42</t>
  </si>
  <si>
    <t>DEPRECIACION ACOMULADAS DE LICENCIAS IND</t>
  </si>
  <si>
    <t>1F59000</t>
  </si>
  <si>
    <t>AMORTIZACIÓN ACUMULADAS DE OTROS INTANGI</t>
  </si>
  <si>
    <t>1F59E91</t>
  </si>
  <si>
    <t>DEPRECIACION ACOMULADAS DE OTROS INTANGI</t>
  </si>
  <si>
    <t>1G00000</t>
  </si>
  <si>
    <t>1G11000</t>
  </si>
  <si>
    <t>ESTUDIOS, FORMULACIÓN Y EVALUACIÓN DE PR</t>
  </si>
  <si>
    <t>1G21000</t>
  </si>
  <si>
    <t>DERECHOS SOBRE BIENES EN RÉGIMEN DE ARRE</t>
  </si>
  <si>
    <t>1G22000</t>
  </si>
  <si>
    <t>1G31000</t>
  </si>
  <si>
    <t>INTERESES ANTICIPADOS POR ARRENDAMIENTO</t>
  </si>
  <si>
    <t>1G41000</t>
  </si>
  <si>
    <t>ANTICIPOS A PROVEEDORES POR ADQUISICIÓN</t>
  </si>
  <si>
    <t>1G42000</t>
  </si>
  <si>
    <t>1G43000</t>
  </si>
  <si>
    <t>1G44000</t>
  </si>
  <si>
    <t>ANTICIPOS A CONTRATISTAS POR OBRAS PÚBLI</t>
  </si>
  <si>
    <t>1G51000</t>
  </si>
  <si>
    <t>BENEFICIOS AL RETIRO DE EMPLEADOS PAGADO</t>
  </si>
  <si>
    <t>1G51001</t>
  </si>
  <si>
    <t>ACTIVO DE TRANSICION PENSIONES</t>
  </si>
  <si>
    <t>1G51002</t>
  </si>
  <si>
    <t>ACTIVO DE TRANSICION PRIMA DE ANTIGÜEDAD</t>
  </si>
  <si>
    <t>1G51003</t>
  </si>
  <si>
    <t>ACTIVO DE TRANSICION INDEMNIZACION</t>
  </si>
  <si>
    <t>1G91000</t>
  </si>
  <si>
    <t>1H00000</t>
  </si>
  <si>
    <t>1H11000</t>
  </si>
  <si>
    <t>ESTIMACIONES POR PÉRDIDA DE CUENTAS INCO</t>
  </si>
  <si>
    <t>1H12000</t>
  </si>
  <si>
    <t>1H19000</t>
  </si>
  <si>
    <t>1H21000</t>
  </si>
  <si>
    <t>1H31000</t>
  </si>
  <si>
    <t>1H32000</t>
  </si>
  <si>
    <t>1H33000</t>
  </si>
  <si>
    <t>1H39000</t>
  </si>
  <si>
    <t>1H41000</t>
  </si>
  <si>
    <t>1H42000</t>
  </si>
  <si>
    <t>1H43000</t>
  </si>
  <si>
    <t>1H91000</t>
  </si>
  <si>
    <t>ESTIMACIONES POR PÉRDIDA DE OTRAS CUENTA</t>
  </si>
  <si>
    <t>1I11000</t>
  </si>
  <si>
    <t>1I21000</t>
  </si>
  <si>
    <t>BIENES EN ARRENDAMIENTO FINANCIERO</t>
  </si>
  <si>
    <t>1I31000</t>
  </si>
  <si>
    <t>1I32000</t>
  </si>
  <si>
    <t>1I33000</t>
  </si>
  <si>
    <t>BIENES INTANGIBLES EN COMODATO</t>
  </si>
  <si>
    <t>REMUNERACIÓN POR PAGAR AL PERSONAL DE CA</t>
  </si>
  <si>
    <t>CUENTA UENTE DE NOMINA</t>
  </si>
  <si>
    <t>REMUNERACIONES ADICIONALES Y ESPECIALES</t>
  </si>
  <si>
    <t>SEGURIDAD SOCIAL Y SEGUROS POR PAGAR A C</t>
  </si>
  <si>
    <t>OTRAS PRESTACIONES SOCIALES Y ECONÓMICAS</t>
  </si>
  <si>
    <t>INGRESOS NO IDENTIFICADOS</t>
  </si>
  <si>
    <t>AUTO TRANSPORTES SAN JOSE ITURBIDE</t>
  </si>
  <si>
    <t>UT DE CORREGIDORA</t>
  </si>
  <si>
    <t>ZAMORA GANDARILLA MARIA PATRICIA</t>
  </si>
  <si>
    <t>FONDO REVOLVENTE DE VIAITCOS</t>
  </si>
  <si>
    <t>VAFER MATERIALES S.A. DE C.V.</t>
  </si>
  <si>
    <t>PRODUCTOS PENNSYLVANIA SA DE CV</t>
  </si>
  <si>
    <t>INSTITUTO TECNOLOGICO SUPERIOR DE MONCLO</t>
  </si>
  <si>
    <t>PERALES ORTIZ ALEJANDRO SALATIEL</t>
  </si>
  <si>
    <t>PRDUCTOS PENNSYLVANIA S.A. DE C.V.</t>
  </si>
  <si>
    <t>CONACYT</t>
  </si>
  <si>
    <t>BECAS ACADÉMICAS ALUMNOS</t>
  </si>
  <si>
    <t>SANCHEZ BAUTISTA MARIA ISIDRA</t>
  </si>
  <si>
    <t>LOZADA BONILLA ALMA LAURA</t>
  </si>
  <si>
    <t>USEBEQ</t>
  </si>
  <si>
    <t>CURSO DE TUTORÍA EN EDUCACION SUPERIOR</t>
  </si>
  <si>
    <t>TRANSMISIONES Y ENSAMBLES MECANICOS SA D</t>
  </si>
  <si>
    <t>CURSO DE VERANO UTEQ 2017</t>
  </si>
  <si>
    <t>ESTÍMULOS A SERVIDORES PÚBLICOS POR PAGA</t>
  </si>
  <si>
    <t>DEUDAS POR ADQUISICIÓN DE BIENES Y CONTR</t>
  </si>
  <si>
    <t>DEUDAS POR ADQUISICIÓN DE BIENES INMUEBL</t>
  </si>
  <si>
    <t>OTRAS DEUDAS COMERCIALES POR PAGAR A CP</t>
  </si>
  <si>
    <t>CONTRATISTAS POR OBRAS PÚBLICAS EN BIENE</t>
  </si>
  <si>
    <t>PARTICIPACIONES POR PAGAR A CP</t>
  </si>
  <si>
    <t>APORTACIONES POR PAGAR A CP</t>
  </si>
  <si>
    <t>CONVENIOS POR PAGAR A CP</t>
  </si>
  <si>
    <t>TRANSFERENCIAS INTERNAS Y ASIGNACIONES A</t>
  </si>
  <si>
    <t>TRANSFERENCIAS AL RESTO DEL SECTOR PÚBLI</t>
  </si>
  <si>
    <t>TRANSFERENCIAS A FIDEICOMISOS, MANDATOS</t>
  </si>
  <si>
    <t>INTERESES SOBRE PRÉSTAMOS DE DEUDA PÚBLI</t>
  </si>
  <si>
    <t>COMISIONES DE LA DEUDA PÚBLICA INTERNA P</t>
  </si>
  <si>
    <t>COMISIONES DE LA DEUDA PÚBLICA EXTERNA P</t>
  </si>
  <si>
    <t>GASTOS DE LA DEUDA PÚBLICA INTERNA POR P</t>
  </si>
  <si>
    <t>GASTOS DE LA DEUDA PÚBLICA EXTERNA POR P</t>
  </si>
  <si>
    <t>COSTO POR COBERTURA DE LA DEUDA PÚBLICA</t>
  </si>
  <si>
    <t>APOYOS FINANCIEROS POR PAGAR A CP</t>
  </si>
  <si>
    <t>RETENCIONES DE IMPUESTOS POR PAGAR A CP</t>
  </si>
  <si>
    <t>I.S.P.T. UTEQ</t>
  </si>
  <si>
    <t>I.S.P.T. UT. CORREGIDORA</t>
  </si>
  <si>
    <t>I.S.R. 10% PROFESION UTEQ</t>
  </si>
  <si>
    <t>I.S.R. 10% PROFESION UT. CORREGIDORA</t>
  </si>
  <si>
    <t>RETENCIONES DEL SISTEMA DE SEGURIDAD SOC</t>
  </si>
  <si>
    <t>I.M.S.S. UTEQ OBRERO</t>
  </si>
  <si>
    <t>I.M.S.S. PATRONALUTEQ</t>
  </si>
  <si>
    <t>I.M.S.S. UT. CORREGIDORA</t>
  </si>
  <si>
    <t>I.M.S.S. PATRONAL UT. CORREGIDORA</t>
  </si>
  <si>
    <t>IMPUESTO Y DERECHOS POR PAGAR A CP</t>
  </si>
  <si>
    <t>S.A.R.</t>
  </si>
  <si>
    <t>IMPUESTOS Y DERECHOS DE IMPORTACIÓN POR</t>
  </si>
  <si>
    <t>I.S.R. RET. AL EXTRANJERO</t>
  </si>
  <si>
    <t>IMPUESTOS SOBRE NÓMINA Y OTROS QUE DERIV</t>
  </si>
  <si>
    <t>OTRAS RETENCIONES Y CONTRIBUCIONES POR P</t>
  </si>
  <si>
    <t>F.O.N.A.C.O.T.</t>
  </si>
  <si>
    <t>SUPERVICION DE OBRA</t>
  </si>
  <si>
    <t>5 AL MILLAR SUPERVISION DE OBR</t>
  </si>
  <si>
    <t>AHORRO PERMANENTE</t>
  </si>
  <si>
    <t>SINDICATO DE GOBIERNO</t>
  </si>
  <si>
    <t>CREDITO HIPOTECARIO SINDICATO</t>
  </si>
  <si>
    <t>CUOTA SINDICAL</t>
  </si>
  <si>
    <t>DEDUCCION ESPECIAL SINDICATO</t>
  </si>
  <si>
    <t>PRESTAMO SINDICAL</t>
  </si>
  <si>
    <t>PRESTAMO SINDICAL CP</t>
  </si>
  <si>
    <t>STSPE- PRESTAMOS SOFI EXPRESS</t>
  </si>
  <si>
    <t>RECUPERACION DE AGUINALDO</t>
  </si>
  <si>
    <t>PRESTAMO CAJA ALIANZA SINDICAT</t>
  </si>
  <si>
    <t>PRESTAMO SINDICAL PREVISION SO</t>
  </si>
  <si>
    <t>DESC ANIV SINDICATO</t>
  </si>
  <si>
    <t>PREST NO SINDICAL CGV</t>
  </si>
  <si>
    <t>AHORRO SINDICALIZADOS CGV</t>
  </si>
  <si>
    <t>SEGURO DE VIDA ARGOS</t>
  </si>
  <si>
    <t>DEV SEGURO DE AUTOS</t>
  </si>
  <si>
    <t>GRUPO NACIONAL PROVICIAL GATOS</t>
  </si>
  <si>
    <t>INBURSA SEGURO AUTOS</t>
  </si>
  <si>
    <t>GENWORTH SEGURO DE AUTOS</t>
  </si>
  <si>
    <t>METROPOLITANA SEGURO DE AUTOS</t>
  </si>
  <si>
    <t>SEGURO DE AUTOS GNP</t>
  </si>
  <si>
    <t>SEGUROS EXCESOS GMM</t>
  </si>
  <si>
    <t>MET LIFE MEXICO</t>
  </si>
  <si>
    <t>PRESTAMO CAJA LIBERTAD</t>
  </si>
  <si>
    <t>AHORRO CAJA LIBERTAD</t>
  </si>
  <si>
    <t>CREDITO HIPOTECARIO FINPATRIA</t>
  </si>
  <si>
    <t>CREDITO VEHICULAR VW UTEQ</t>
  </si>
  <si>
    <t>HOGARES PROVIDENCIA</t>
  </si>
  <si>
    <t>PREST TRAB SINDICAL CGV</t>
  </si>
  <si>
    <t>FUNERALES</t>
  </si>
  <si>
    <t>AHORROS CAJA FLORENCIO ROSAS</t>
  </si>
  <si>
    <t>PRESTAMOS CAJA FLORENCIO ROSAS</t>
  </si>
  <si>
    <t>COSTO SEGURO CAJA FLORENCIO RO</t>
  </si>
  <si>
    <t>AHORRO TRAB NO SINDIC CGV</t>
  </si>
  <si>
    <t>CREDITOS EDITORIALES LIBROS</t>
  </si>
  <si>
    <t>CRED ART P HOGAR GDM3 CAPITAL</t>
  </si>
  <si>
    <t>CRED DENTAL MIGUEL OLIVARES GO</t>
  </si>
  <si>
    <t>PRESTAMO CAJA BIENESTAR</t>
  </si>
  <si>
    <t>PENSION ALIMENTICIA</t>
  </si>
  <si>
    <t>STSPE-CAPITALIS</t>
  </si>
  <si>
    <t>SANCION DESCUENTO SINDICAL</t>
  </si>
  <si>
    <t>BXMAS SEGURO DE GASTOS MEDICOS MAYORES</t>
  </si>
  <si>
    <t>DEVOLUCIONES DE LA LEY DE INGRESOS POR P</t>
  </si>
  <si>
    <t>FONDOS ROTATORIOS POR COMPROBAR A CP</t>
  </si>
  <si>
    <t>MINISTRACIONES DE FONDOS POR COMPROBAR A</t>
  </si>
  <si>
    <t>ANTICIPOS DE PARTICIPACIONES FEDERALES P</t>
  </si>
  <si>
    <t>ANTICIPOS DE PARTICIPACIONES ESTATALES P</t>
  </si>
  <si>
    <t>PRÉSTAMOS RECIBIDOS A CP</t>
  </si>
  <si>
    <t>INTERÉS SOBRE ARRENDAMIENTO FINANCIERO P</t>
  </si>
  <si>
    <t>OTRAS CUENTAS POR PAGAR A CP</t>
  </si>
  <si>
    <t>DOCUMENTOS POR PAGAR A CORTO PLAZO</t>
  </si>
  <si>
    <t>DOCUMENTOS POR ADQUISICIÓN DE BIENES Y C</t>
  </si>
  <si>
    <t>DOCUMENTOS POR ADQUISICIÓN DE BIENES INM</t>
  </si>
  <si>
    <t>OTROS DOCUMENTOS COMERCIALES POR PAGAR A</t>
  </si>
  <si>
    <t>DOCUMENTOS CON CONTRATISTAS POR OBRAS PÚ</t>
  </si>
  <si>
    <t>OTROS DOCUMENTOS POR PAGAR A CORTO PLAZO</t>
  </si>
  <si>
    <t>PORCIÓN A CORTO PLAZO DE LA DEUDA PÚBLIC</t>
  </si>
  <si>
    <t>PORCIÓN A CORTO PLAZO DE LOS PRÉSTAMOS D</t>
  </si>
  <si>
    <t>PORCIÓN A CP DE TÍTULOS Y VALORES DE DEU</t>
  </si>
  <si>
    <t>PORCIÓN A CP DE LOS PRÉSTAMOS DE LA DEUD</t>
  </si>
  <si>
    <t>PORCIÓN A CP DE ARRENDAMIENTO FINANCIERO</t>
  </si>
  <si>
    <t>TÍTULOS Y VALORES A CORTO PLAZO</t>
  </si>
  <si>
    <t>TÍTULOS Y VALORES DE LA DEUDA PÚBLICA IN</t>
  </si>
  <si>
    <t>TÍTULOS Y VALORES DE LA DEUDA PÚBLICA EX</t>
  </si>
  <si>
    <t>PASIVOS DIFERIDOS A CORTO PLAZO</t>
  </si>
  <si>
    <t>INGRESOS COBRADOS POR ADELANTADO A CORT</t>
  </si>
  <si>
    <t>INTERESES COBRADOS POR ADELANTADO A CORT</t>
  </si>
  <si>
    <t>OTROS PASIVOS DIFERIDOS A CORTO PLAZO</t>
  </si>
  <si>
    <t>FONDOS Y BIENES DE TERCEROS EN GARANTÍA</t>
  </si>
  <si>
    <t>FONDOS EN GARANTÍA A CORTO PLAZO</t>
  </si>
  <si>
    <t>FONDOS EN ADMINISTRACIÓN A CORTO PLAZO</t>
  </si>
  <si>
    <t>SEDESOL-CRUZADA CONTRA EL HAMBRE</t>
  </si>
  <si>
    <t>CNBES-PROGRAMA DE BECAS MEXPROTEC</t>
  </si>
  <si>
    <t>APOYO A LA CREACIÓN CENTRO REGIONAL DE P</t>
  </si>
  <si>
    <t>FONDOS CONTINGENTES A CORTO PLAZO</t>
  </si>
  <si>
    <t>FONDOS DE FIDEICOMISOS, MANDATOS Y CONTR</t>
  </si>
  <si>
    <t>OTROS FONDOS DE TERCEROS EN GARANTÍA Y/O</t>
  </si>
  <si>
    <t>VALORES EN GARANTÍA A CP</t>
  </si>
  <si>
    <t>BIENES EN GARANTÍA (EXCLUYE DEPÓSITOS DE</t>
  </si>
  <si>
    <t>PROVISIÓN PARA DEMANDAS Y JUICIOS A CORT</t>
  </si>
  <si>
    <t>PROVISIÓN PARA CONTINGENCIAS A CORTO PLA</t>
  </si>
  <si>
    <t>OTRAS PROVISIONES A CORTO PLAZO</t>
  </si>
  <si>
    <t>2A00000</t>
  </si>
  <si>
    <t>2A11000</t>
  </si>
  <si>
    <t>2A12000</t>
  </si>
  <si>
    <t>2A19000</t>
  </si>
  <si>
    <t>OTRAS DEUDAS COMERCIALES POR PAGAR A LP</t>
  </si>
  <si>
    <t>2A21000</t>
  </si>
  <si>
    <t>2A22000</t>
  </si>
  <si>
    <t>2B00000</t>
  </si>
  <si>
    <t>DOCUMENTOS POR PAGAR A LARGO PLAZO</t>
  </si>
  <si>
    <t>2B11000</t>
  </si>
  <si>
    <t>DOCUMENTOS POR PAGAR POR ADQUISICIÓN DE</t>
  </si>
  <si>
    <t>2B12000</t>
  </si>
  <si>
    <t>2B19000</t>
  </si>
  <si>
    <t>2B21000</t>
  </si>
  <si>
    <t>2B22000</t>
  </si>
  <si>
    <t>2B91000</t>
  </si>
  <si>
    <t>OTROS DOCUMENTOS POR PAGAR A LARGO PLAZO</t>
  </si>
  <si>
    <t>2C00000</t>
  </si>
  <si>
    <t>2C11000</t>
  </si>
  <si>
    <t>2C21000</t>
  </si>
  <si>
    <t>2C31000</t>
  </si>
  <si>
    <t>PRÉSTAMOS DE LA DEUDA PÚBLICA INTERNA PO</t>
  </si>
  <si>
    <t>2C41000</t>
  </si>
  <si>
    <t>PRÉSTAMOS DE LA DEUDA PÚBLICA EXTERNA PO</t>
  </si>
  <si>
    <t>2C51000</t>
  </si>
  <si>
    <t>ARRENDAMIENTO FINANCIERO NACIONAL POR PA</t>
  </si>
  <si>
    <t>2C52000</t>
  </si>
  <si>
    <t>ARRENDAMIENTO FINANCIERO INTERNACIONAL P</t>
  </si>
  <si>
    <t>2D00000</t>
  </si>
  <si>
    <t>PASIVOS DIFERIDOS A LARGO PLAZO</t>
  </si>
  <si>
    <t>2D11000</t>
  </si>
  <si>
    <t>CRÉDITOS DIFERIDOS A LARGO PLAZO</t>
  </si>
  <si>
    <t>2D21000</t>
  </si>
  <si>
    <t>INTERESES COBRADOS POR ADELANTADO A LARG</t>
  </si>
  <si>
    <t>2D91000</t>
  </si>
  <si>
    <t>OTROS PASIVOS DIFERIDOS A LARGO PLAZO</t>
  </si>
  <si>
    <t>2E11000</t>
  </si>
  <si>
    <t>FONDOS EN GARANTÍA A LARGO PLAZO</t>
  </si>
  <si>
    <t>2E21000</t>
  </si>
  <si>
    <t>FONDOS EN ADMINISTRACIÓN A LARGO PLAZO</t>
  </si>
  <si>
    <t>2E31000</t>
  </si>
  <si>
    <t>FONDOS CONTINGENTES A LARGO PLAZO</t>
  </si>
  <si>
    <t>2E41000</t>
  </si>
  <si>
    <t>2E51000</t>
  </si>
  <si>
    <t>2E61000</t>
  </si>
  <si>
    <t>VALORES EN GARANTÍA A LP</t>
  </si>
  <si>
    <t>BIENES EN GARANTÍA (EXCLUYE DEPÓSITOS D</t>
  </si>
  <si>
    <t>E</t>
  </si>
  <si>
    <t>2F00000</t>
  </si>
  <si>
    <t>2F11000</t>
  </si>
  <si>
    <t>PROVISIÓN PARA DEMANDAS Y JUICIOS A LARG</t>
  </si>
  <si>
    <t>2F21000</t>
  </si>
  <si>
    <t>PROVISIÓN PARA PENSIONES A LARGO PLAZO</t>
  </si>
  <si>
    <t>2F31000</t>
  </si>
  <si>
    <t>PROVISIÓN PARA CONTINGENCIAS A LARGO PLA</t>
  </si>
  <si>
    <t>2F31001</t>
  </si>
  <si>
    <t>CONTINGENCIA DE PENSIONES Y JUBILACIONES</t>
  </si>
  <si>
    <t>2F31002</t>
  </si>
  <si>
    <t>CONTINGENCIA PRIMA DE ANTIGÜEDAD</t>
  </si>
  <si>
    <t>2F31003</t>
  </si>
  <si>
    <t>CONTINGENCIA INDEMNIZACION LEGAL</t>
  </si>
  <si>
    <t>2F91000</t>
  </si>
  <si>
    <t>OTRAS PROVISIONES A LARGO PLAZO</t>
  </si>
  <si>
    <t>HACIENDA PUBLICA/PATRIMONIO</t>
  </si>
  <si>
    <t>BIENES INMUEBLES E INFRAESTRUCTURA</t>
  </si>
  <si>
    <t>OBRAS POR PATRIMONIALIZAR</t>
  </si>
  <si>
    <t>3131D11</t>
  </si>
  <si>
    <t>Muebles de oficina y estantería</t>
  </si>
  <si>
    <t>3131D12</t>
  </si>
  <si>
    <t>Muebles, excepto de oficina y estantería</t>
  </si>
  <si>
    <t>3131D13</t>
  </si>
  <si>
    <t>Equipo de cómputo y de tecnologías de la</t>
  </si>
  <si>
    <t>3131D19</t>
  </si>
  <si>
    <t>Otros mobiliarios y equipos de administr</t>
  </si>
  <si>
    <t>3131D21</t>
  </si>
  <si>
    <t>Equipos y aparatos audiovisuales</t>
  </si>
  <si>
    <t>3131D22</t>
  </si>
  <si>
    <t>Aparatos deportivos</t>
  </si>
  <si>
    <t>3131D23</t>
  </si>
  <si>
    <t>Cámaras fotográficas y de video</t>
  </si>
  <si>
    <t>3131D29</t>
  </si>
  <si>
    <t>Otro mobiliario y equipo educacional y r</t>
  </si>
  <si>
    <t>3131D31</t>
  </si>
  <si>
    <t>Equipo médico y de laboratorio</t>
  </si>
  <si>
    <t>3131D32</t>
  </si>
  <si>
    <t>Instrumental médico y de laboratorio</t>
  </si>
  <si>
    <t>3131D41</t>
  </si>
  <si>
    <t>Vehículos y equipo terrestre</t>
  </si>
  <si>
    <t>3131D42</t>
  </si>
  <si>
    <t>Carrocerías y remolques</t>
  </si>
  <si>
    <t>3131D43</t>
  </si>
  <si>
    <t>Equipo aeroespacial</t>
  </si>
  <si>
    <t>3131D44</t>
  </si>
  <si>
    <t>Equipo ferroviario</t>
  </si>
  <si>
    <t>3131D45</t>
  </si>
  <si>
    <t>Embarcaciones</t>
  </si>
  <si>
    <t>3131D49</t>
  </si>
  <si>
    <t>Otros equipos de transporte</t>
  </si>
  <si>
    <t>3131D51</t>
  </si>
  <si>
    <t>Equipo de defensa y seguridad</t>
  </si>
  <si>
    <t>3131D61</t>
  </si>
  <si>
    <t>Maquinaria y equipo agropecuario</t>
  </si>
  <si>
    <t>3131D62</t>
  </si>
  <si>
    <t>Maquinaria y equipo industrial</t>
  </si>
  <si>
    <t>3131D63</t>
  </si>
  <si>
    <t>Maquinaria y equipo de construcción</t>
  </si>
  <si>
    <t>3131D64</t>
  </si>
  <si>
    <t>Sistemas de aire acondicionado, calefacc</t>
  </si>
  <si>
    <t>3131D65</t>
  </si>
  <si>
    <t>Equipo de comunicación y telecomunicació</t>
  </si>
  <si>
    <t>3131D66</t>
  </si>
  <si>
    <t>Equipos de generación eléctrica, aparato</t>
  </si>
  <si>
    <t>3131D67</t>
  </si>
  <si>
    <t>Herramientas y máquinas-herramienta</t>
  </si>
  <si>
    <t>3131D69</t>
  </si>
  <si>
    <t>Otros equipos</t>
  </si>
  <si>
    <t>3131D71</t>
  </si>
  <si>
    <t>Bienes artísticos, culturales y científi</t>
  </si>
  <si>
    <t>3131D72</t>
  </si>
  <si>
    <t>Objetos de valor</t>
  </si>
  <si>
    <t>3131D81</t>
  </si>
  <si>
    <t>Bovinos</t>
  </si>
  <si>
    <t>3131D82</t>
  </si>
  <si>
    <t>Porcinos</t>
  </si>
  <si>
    <t>3131D83</t>
  </si>
  <si>
    <t>Aves</t>
  </si>
  <si>
    <t>3131D84</t>
  </si>
  <si>
    <t>Ovinos y caprinos</t>
  </si>
  <si>
    <t>3131D85</t>
  </si>
  <si>
    <t>Peces y acuicultura</t>
  </si>
  <si>
    <t>3131D86</t>
  </si>
  <si>
    <t>Equinos</t>
  </si>
  <si>
    <t>3131D87</t>
  </si>
  <si>
    <t>Especies menores y de zoológico</t>
  </si>
  <si>
    <t>3131D88</t>
  </si>
  <si>
    <t>Arboles y plantas</t>
  </si>
  <si>
    <t>3131D89</t>
  </si>
  <si>
    <t>Otros activos biológicos</t>
  </si>
  <si>
    <t>3141E11</t>
  </si>
  <si>
    <t>Software</t>
  </si>
  <si>
    <t>3141E21</t>
  </si>
  <si>
    <t>Patentes</t>
  </si>
  <si>
    <t>3141E22</t>
  </si>
  <si>
    <t>Marcas</t>
  </si>
  <si>
    <t>3141E23</t>
  </si>
  <si>
    <t>Derechos</t>
  </si>
  <si>
    <t>Concesiones</t>
  </si>
  <si>
    <t>3141E31</t>
  </si>
  <si>
    <t>Franquicias</t>
  </si>
  <si>
    <t>3141E32</t>
  </si>
  <si>
    <t>Licencias informáticas e intelectuales</t>
  </si>
  <si>
    <t>3141E41</t>
  </si>
  <si>
    <t>Licencias industriales, comerciales y ot</t>
  </si>
  <si>
    <t>3141E42</t>
  </si>
  <si>
    <t>Otros activos intangibles</t>
  </si>
  <si>
    <t>3231D29</t>
  </si>
  <si>
    <t>OTRO MOBILIARIO EDUCACIONAL Y RECREATIVO</t>
  </si>
  <si>
    <t>ACTUALIZACIÓN DEL LA HACIENDA PÚBLICA/PA</t>
  </si>
  <si>
    <t>3A00000</t>
  </si>
  <si>
    <t>RESULTADOS DEL EJERCICIO (AHORRO/DESAHOR</t>
  </si>
  <si>
    <t>3A11000</t>
  </si>
  <si>
    <t>3A11001</t>
  </si>
  <si>
    <t>RESULTADO DEL EJERCICIO</t>
  </si>
  <si>
    <t>3A11002</t>
  </si>
  <si>
    <t>RESULTADOS DEL EJERCICIO</t>
  </si>
  <si>
    <t>3B00000</t>
  </si>
  <si>
    <t>RESULTADOS DE EJERCICIOS ANTERIORES</t>
  </si>
  <si>
    <t>3B11000</t>
  </si>
  <si>
    <t>3B11001</t>
  </si>
  <si>
    <t>RESULTADOS DE EJERCICIOS ANTERIORES. EJ.</t>
  </si>
  <si>
    <t>3B11002</t>
  </si>
  <si>
    <t>3B11003</t>
  </si>
  <si>
    <t>3B11004</t>
  </si>
  <si>
    <t>3B11005</t>
  </si>
  <si>
    <t>3B11006</t>
  </si>
  <si>
    <t>3B11007</t>
  </si>
  <si>
    <t>3B11008</t>
  </si>
  <si>
    <t>3B11009</t>
  </si>
  <si>
    <t>3B11010</t>
  </si>
  <si>
    <t>3B11011</t>
  </si>
  <si>
    <t>3B11012</t>
  </si>
  <si>
    <t>3B11013</t>
  </si>
  <si>
    <t>3B11014</t>
  </si>
  <si>
    <t>3B11015</t>
  </si>
  <si>
    <t>3B11016</t>
  </si>
  <si>
    <t>3B11017</t>
  </si>
  <si>
    <t>3B11018</t>
  </si>
  <si>
    <t>3B11019</t>
  </si>
  <si>
    <t>3B11020</t>
  </si>
  <si>
    <t>3B11021</t>
  </si>
  <si>
    <t>RESULTADOS DE EJERCICIOS ANTERIORES EJ 2</t>
  </si>
  <si>
    <t>3B11022</t>
  </si>
  <si>
    <t>RESULTADO DE EJERCICIOS ANTERIORES 2015</t>
  </si>
  <si>
    <t>3B11023</t>
  </si>
  <si>
    <t>RESULTADOS DE EJERCICIOS ANTERIORES EJ.</t>
  </si>
  <si>
    <t>3B11024</t>
  </si>
  <si>
    <t>3C00000</t>
  </si>
  <si>
    <t>REVALÚO DE INVERSIONES FINANCIERAS A LA</t>
  </si>
  <si>
    <t>3C21000</t>
  </si>
  <si>
    <t>3C21001</t>
  </si>
  <si>
    <t>REVALUACION DE BIENES INMUEBLES</t>
  </si>
  <si>
    <t>3C31000</t>
  </si>
  <si>
    <t>3C41000</t>
  </si>
  <si>
    <t>3C91000</t>
  </si>
  <si>
    <t>3D00000</t>
  </si>
  <si>
    <t>3D11000</t>
  </si>
  <si>
    <t>3D21000</t>
  </si>
  <si>
    <t>3D31000</t>
  </si>
  <si>
    <t>RECTIFICACIONES DE RESULTADOS DE EJERCIC</t>
  </si>
  <si>
    <t>3E11000</t>
  </si>
  <si>
    <t>3E21000</t>
  </si>
  <si>
    <t>3E21001</t>
  </si>
  <si>
    <t>RECTIFICACION A RES EJ ANTERIORES. EJ. 1</t>
  </si>
  <si>
    <t>3E21002</t>
  </si>
  <si>
    <t>3E21003</t>
  </si>
  <si>
    <t>3E21004</t>
  </si>
  <si>
    <t>3E21005</t>
  </si>
  <si>
    <t>3E21006</t>
  </si>
  <si>
    <t>3E21007</t>
  </si>
  <si>
    <t>RECTIFICACION A RES EJ ANTERIORES. EJ. 2</t>
  </si>
  <si>
    <t>3E21008</t>
  </si>
  <si>
    <t>3E21009</t>
  </si>
  <si>
    <t>3E21010</t>
  </si>
  <si>
    <t>3E21011</t>
  </si>
  <si>
    <t>3E21012</t>
  </si>
  <si>
    <t>3E21013</t>
  </si>
  <si>
    <t>3E21014</t>
  </si>
  <si>
    <t>3E21015</t>
  </si>
  <si>
    <t>3E21016</t>
  </si>
  <si>
    <t>3E21020</t>
  </si>
  <si>
    <t>3K00000</t>
  </si>
  <si>
    <t>RESULTADO POR POSICIÓN MONETARIA</t>
  </si>
  <si>
    <t>3K11000</t>
  </si>
  <si>
    <t>3L00000</t>
  </si>
  <si>
    <t>RESULTADO POR TENENCIA DE ACTIVOS NO MON</t>
  </si>
  <si>
    <t>3L11000</t>
  </si>
  <si>
    <t>IMPUESTOS SOBRE LA PRODUCCION, EL CONSUM</t>
  </si>
  <si>
    <t>IMPUESTOS SOBRE NOMINAS Y ASIMILABLES</t>
  </si>
  <si>
    <t>IMPUESTOS ECOLOGICOS</t>
  </si>
  <si>
    <t>IMPUESTOS NO COMPRENDIDOS EN LAS FRACCIO</t>
  </si>
  <si>
    <t>CUOTAS Y APORTACIONES DE SEGURIDAD SOCIA</t>
  </si>
  <si>
    <t>APORTACIONES PARA FONDOS DE VIVIENDA</t>
  </si>
  <si>
    <t>CUOTAS DE AHORRO PARA EL RETIRO</t>
  </si>
  <si>
    <t>OTRAS CUOTAS Y APORTACIONES PARA LA SEGU</t>
  </si>
  <si>
    <t>ACCESORIOS</t>
  </si>
  <si>
    <t>CONTRIBUCION DE MEJORAS POR OBRAS PUBLIC</t>
  </si>
  <si>
    <t>CONTRIBUCION DE MEJORAS NO COMPRENDIDAS</t>
  </si>
  <si>
    <t>DERECHOS POR EL USO, GOCE, APROVECHAMIEN</t>
  </si>
  <si>
    <t>DERECHOS POR PRESTACION DE SERVICIOS</t>
  </si>
  <si>
    <t>DERECHOS NO COMPRENDIDOS EN LAS FRACCION</t>
  </si>
  <si>
    <t>PRODUCTOS</t>
  </si>
  <si>
    <t>45104A1</t>
  </si>
  <si>
    <t>P FIN HSBC 4023 FED SUBSIDIO</t>
  </si>
  <si>
    <t>45104A2</t>
  </si>
  <si>
    <t>P FIN BBVA 8193 FED TEF</t>
  </si>
  <si>
    <t>45104A3</t>
  </si>
  <si>
    <t>P FIN BNTE 9744 FED PROMEP 2013</t>
  </si>
  <si>
    <t>45104A4</t>
  </si>
  <si>
    <t>P FIN BBVA  3793 FED UT CORR FEDERAL</t>
  </si>
  <si>
    <t>45104A5</t>
  </si>
  <si>
    <t>P FIN BBVA  6035 FED PROFEPA</t>
  </si>
  <si>
    <t>45104A6</t>
  </si>
  <si>
    <t>P FIN BBVA 5332 FED CAU</t>
  </si>
  <si>
    <t>45104A7</t>
  </si>
  <si>
    <t>P FIN BBVA 0135 FED  FACUT 201</t>
  </si>
  <si>
    <t>45104A8</t>
  </si>
  <si>
    <t>P FIN BBVA 5544 FED FACUT 2012</t>
  </si>
  <si>
    <t>45104A9</t>
  </si>
  <si>
    <t>P FIN BBVA 3557 FED FACUT 2011</t>
  </si>
  <si>
    <t>45104AA</t>
  </si>
  <si>
    <t>P FIN BBVA 2680 FED IMJUVE</t>
  </si>
  <si>
    <t>45104AB</t>
  </si>
  <si>
    <t>P FIN BBVA 0172 FED CONACYT-FOINS</t>
  </si>
  <si>
    <t>45104AC</t>
  </si>
  <si>
    <t>P FIN HSBC 4705 FED FIDEI PROM</t>
  </si>
  <si>
    <t>45104AD</t>
  </si>
  <si>
    <t>P FIN BBVA 4572 FED PIFI 2013</t>
  </si>
  <si>
    <t>45104AE</t>
  </si>
  <si>
    <t>P FIN BBVA 7124 FED FACUT 2013</t>
  </si>
  <si>
    <t>45104AF</t>
  </si>
  <si>
    <t>P FIN BBVA 7572 CONACYT-FOVOCITENIJOMEX</t>
  </si>
  <si>
    <t>45104AG</t>
  </si>
  <si>
    <t>P FIN BBVA 4618 CONACYT-CAJOINV</t>
  </si>
  <si>
    <t>45104AH</t>
  </si>
  <si>
    <t>P FIN BBVA 9500 FED PROEXOEES</t>
  </si>
  <si>
    <t>45104AI</t>
  </si>
  <si>
    <t>P FIN BBVA 8805 FED FIDEI PROFOCIE</t>
  </si>
  <si>
    <t>45104AJ</t>
  </si>
  <si>
    <t>P FIN BBVA  7450 FED FAM X MEDIO DEL EDO</t>
  </si>
  <si>
    <t>45104AK</t>
  </si>
  <si>
    <t>P FIN BBVA 6893 FED CONVENIO SEMARNAT</t>
  </si>
  <si>
    <t>45104AL</t>
  </si>
  <si>
    <t>P FIN BBVA 7032 FED PRODEP 2015</t>
  </si>
  <si>
    <t>45104AM</t>
  </si>
  <si>
    <t>P FIN BBVA 1147 FED PROFOCIE 2 2015</t>
  </si>
  <si>
    <t>45104AN</t>
  </si>
  <si>
    <t>P FIN BBVA 5728 FED LESIONES VPH CERVICO</t>
  </si>
  <si>
    <t>45104AO</t>
  </si>
  <si>
    <t>P FIN BBVA 9133 FED SEMBRANDO VOCACIONES</t>
  </si>
  <si>
    <t>45104AP</t>
  </si>
  <si>
    <t>P FIN BBVA 9028 FED QROSMOS 2a PARTE</t>
  </si>
  <si>
    <t>45104AQ</t>
  </si>
  <si>
    <t>P FIN BBVA 7534 FED NVOS TALENTOS C Y T</t>
  </si>
  <si>
    <t>45104AR</t>
  </si>
  <si>
    <t>P FIN BBVA 8846 FED PRESERV. DE ORGANOS</t>
  </si>
  <si>
    <t>45104AS</t>
  </si>
  <si>
    <t>P FIN BBVA 7952 PROTEJE TU RED</t>
  </si>
  <si>
    <t>45104AT</t>
  </si>
  <si>
    <t>P FIN BBVA 8427 PUEBLOS INDIGENAS CNDPI</t>
  </si>
  <si>
    <t>45104AU</t>
  </si>
  <si>
    <t>P FIN BBVA 9303 REGISTROS SANITARIOS CON</t>
  </si>
  <si>
    <t>45104AV</t>
  </si>
  <si>
    <t>P FIN BBVA 7299 PRODEP 2015-2</t>
  </si>
  <si>
    <t>45104AW</t>
  </si>
  <si>
    <t>P FIN BBVA 5817 PROFOCIE 2016</t>
  </si>
  <si>
    <t>45104AX</t>
  </si>
  <si>
    <t>P FIN INTERACCIONES 9116 SUBSIDIO FEDERA</t>
  </si>
  <si>
    <t>45104AY</t>
  </si>
  <si>
    <t>P FIN INTERACCIONES 9108 SUBSIDIO ESTATA</t>
  </si>
  <si>
    <t>45104AZ</t>
  </si>
  <si>
    <t>P FIN BBVA 7264 CONACYT ABSORCION DIOXIO</t>
  </si>
  <si>
    <t>45104AÑ</t>
  </si>
  <si>
    <t>P FIN BBVA 9222 FED QRONIKAS/PROFESORES</t>
  </si>
  <si>
    <t>45104B1</t>
  </si>
  <si>
    <t>P FIN BNTE 4475 EST C-1000</t>
  </si>
  <si>
    <t>45104B2</t>
  </si>
  <si>
    <t>P FIN HSBC 4262 EST C-1000</t>
  </si>
  <si>
    <t>45104B3</t>
  </si>
  <si>
    <t>P FIN BBVA 4323 EST ERICSSON</t>
  </si>
  <si>
    <t>45104B4</t>
  </si>
  <si>
    <t>P FIN BBVA 5684 EST INC EMP MIXTA</t>
  </si>
  <si>
    <t>45104B5</t>
  </si>
  <si>
    <t>P FIN BBVA  6221 EST UT CORR ESTATAL</t>
  </si>
  <si>
    <t>45104B6</t>
  </si>
  <si>
    <t>P FIN BBVA 3467 EST UT CORR FADOEES</t>
  </si>
  <si>
    <t>45104C1</t>
  </si>
  <si>
    <t>P FIN HSBC 0964 PRO GTO CORR</t>
  </si>
  <si>
    <t>P FIN SANT 6939 PRO SSP</t>
  </si>
  <si>
    <t>45104C3</t>
  </si>
  <si>
    <t>P FIN BBVA 5864 PRO TEF</t>
  </si>
  <si>
    <t>45104C4</t>
  </si>
  <si>
    <t>P FIN HSBC 4845 PRO FONDO DE R</t>
  </si>
  <si>
    <t>45104C5</t>
  </si>
  <si>
    <t>P FIN BBVA 6063 PRO AQUANIMALS</t>
  </si>
  <si>
    <t>45104C6</t>
  </si>
  <si>
    <t>P FIN BBVA 5105 PRO PASV 3os</t>
  </si>
  <si>
    <t>45104C7</t>
  </si>
  <si>
    <t>P FIN BBVA 5953 PRO DESEMPEÑO DE EGRESAD</t>
  </si>
  <si>
    <t>45104C8</t>
  </si>
  <si>
    <t>P FIN BBVA  3602 PRO UT CORR PROPIOS</t>
  </si>
  <si>
    <t>45104C9</t>
  </si>
  <si>
    <t>P FIN HSBC  4003 PRO FONDOS EN TRANSITO</t>
  </si>
  <si>
    <t>45104CA</t>
  </si>
  <si>
    <t>P FIN SCOT 7206 PRO FONDO DE RETIROS</t>
  </si>
  <si>
    <t>45104CB</t>
  </si>
  <si>
    <t>P FIN BBVA 4580 PRO ANUIES</t>
  </si>
  <si>
    <t>45104CC</t>
  </si>
  <si>
    <t>P FIN BBVA 9355 PRO RIO ARR</t>
  </si>
  <si>
    <t>45104CD</t>
  </si>
  <si>
    <t>P FIN SCOT 7214 PRO ILLESPINO</t>
  </si>
  <si>
    <t>45104CE</t>
  </si>
  <si>
    <t>P FIN BBVA 8699 PRO ANUIES 201</t>
  </si>
  <si>
    <t>45104CF</t>
  </si>
  <si>
    <t>P FIN SANT 2022 PRO PGO DE NOMINA</t>
  </si>
  <si>
    <t>45104CG</t>
  </si>
  <si>
    <t>P FIN BBVA 5230 PROVISIONAL NVOS PROYECT</t>
  </si>
  <si>
    <t>45104CH</t>
  </si>
  <si>
    <t>P FIN BBVA 9308 PRO ROSMAR</t>
  </si>
  <si>
    <t>45104CI</t>
  </si>
  <si>
    <t>P FIN BBVA 7329 MOVILIDAD ESTUDIANTIL</t>
  </si>
  <si>
    <t>45104CJ</t>
  </si>
  <si>
    <t>P FIN BBVA 7280 IDGREEN PLANTA PILOTO</t>
  </si>
  <si>
    <t>45104CK</t>
  </si>
  <si>
    <t>P FIN BBVA SALDOS Y REMANENTES A FAVOR D</t>
  </si>
  <si>
    <t>45104CL</t>
  </si>
  <si>
    <t>P FIN BBVA 2820 FUMEEUC FUND. MEX-EU P/L</t>
  </si>
  <si>
    <t>45104CM</t>
  </si>
  <si>
    <t>P FIN BBVA 8919 PRODEP 2017</t>
  </si>
  <si>
    <t>45104CN</t>
  </si>
  <si>
    <t>P FIN BBVA 5619 USEBEQ</t>
  </si>
  <si>
    <t>45104D1</t>
  </si>
  <si>
    <t>P FIN HSBC 4858 NVOS TALENTOS CIENTIFICO</t>
  </si>
  <si>
    <t>45104D2</t>
  </si>
  <si>
    <t>P FIN HSBC 4791 GREEN AND BLUE</t>
  </si>
  <si>
    <t>PRODUCTOS DE CAPITAL</t>
  </si>
  <si>
    <t>PRODUCTOS NO COMPRENDIDOS EN LAS FRACCIO</t>
  </si>
  <si>
    <t>APROVECHAMIENTOS</t>
  </si>
  <si>
    <t>APROVECHAMIENTOS DE TIPO CORRIENTE</t>
  </si>
  <si>
    <t>APROVECHAMIENTOS DE CAPITAL</t>
  </si>
  <si>
    <t>APROVECHAMIENTOS NO COMPRENDIDOS EN LAS</t>
  </si>
  <si>
    <t>INGRESOS POR VENTA DE BIENES Y SERVICIOS</t>
  </si>
  <si>
    <t>47102A1</t>
  </si>
  <si>
    <t>CURSO PRE UNIVERSITARIO</t>
  </si>
  <si>
    <t>47102A2</t>
  </si>
  <si>
    <t>EXAMEN DE ADMISION</t>
  </si>
  <si>
    <t>47102A3</t>
  </si>
  <si>
    <t>INSCRIPCIONES</t>
  </si>
  <si>
    <t>47102A4</t>
  </si>
  <si>
    <t>REINSCRIPCIONES</t>
  </si>
  <si>
    <t>47102A5</t>
  </si>
  <si>
    <t>47102A6</t>
  </si>
  <si>
    <t>REPOSICION DE CREDENCIAL ALUMNOS</t>
  </si>
  <si>
    <t>47102A7</t>
  </si>
  <si>
    <t>47102A8</t>
  </si>
  <si>
    <t>EXAMEN A TITULO SUFICIENCIA</t>
  </si>
  <si>
    <t>47102A9</t>
  </si>
  <si>
    <t>47102AA</t>
  </si>
  <si>
    <t>EXAMEN ULTIMA ASIGNATURA</t>
  </si>
  <si>
    <t>47102AB</t>
  </si>
  <si>
    <t>47102AC</t>
  </si>
  <si>
    <t>47102AD</t>
  </si>
  <si>
    <t>CERTIFICACION DE TITULO DE ESTUDIOS</t>
  </si>
  <si>
    <t>47102AE</t>
  </si>
  <si>
    <t>MULTA DE BIBLIOTECA POR DIA DE RETRASO</t>
  </si>
  <si>
    <t>47102AF</t>
  </si>
  <si>
    <t>SEGURO CONTRA ACCIDENTES PERSONALES POR</t>
  </si>
  <si>
    <t>47102AG</t>
  </si>
  <si>
    <t>TRAMITE DE TITULACION</t>
  </si>
  <si>
    <t>47102AH</t>
  </si>
  <si>
    <t>TRAMITE DE EQUIVALENCIA</t>
  </si>
  <si>
    <t>47102AI</t>
  </si>
  <si>
    <t>TRAMITE Y EMISION DE TITULO PROFESINAL</t>
  </si>
  <si>
    <t>47102AJ</t>
  </si>
  <si>
    <t>GESTION DE CEDULA PROFESIONAL PARA TSU</t>
  </si>
  <si>
    <t>47102AK</t>
  </si>
  <si>
    <t>GESTION DE CEDULA PROFESIONAL PARA ING.</t>
  </si>
  <si>
    <t>47102AL</t>
  </si>
  <si>
    <t>GESTION DE CEDULA PROFESIONAL PARA LICEN</t>
  </si>
  <si>
    <t>GESTION DE EQUIVALENCIA</t>
  </si>
  <si>
    <t>47102AN</t>
  </si>
  <si>
    <t>OTROS INGRESOS SERVICIOS ESCOLARES</t>
  </si>
  <si>
    <t>47102AO</t>
  </si>
  <si>
    <t>CONSTANCIA DE TITULACION</t>
  </si>
  <si>
    <t>47102AP</t>
  </si>
  <si>
    <t>TRAMITE DE ADMISION A LICENCIATURA SEMIP</t>
  </si>
  <si>
    <t>47102AQ</t>
  </si>
  <si>
    <t>CURSO DE INDUCCION A INGENIERIAS SEMIPRE</t>
  </si>
  <si>
    <t>47102AR</t>
  </si>
  <si>
    <t>SEGURO POR ESTADIA</t>
  </si>
  <si>
    <t>47102AS</t>
  </si>
  <si>
    <t>EXAMEN DE COLOCACION CURSOS DE IDIOMAS</t>
  </si>
  <si>
    <t>47102AT</t>
  </si>
  <si>
    <t>TRAMITE DE REINCORPORACION</t>
  </si>
  <si>
    <t>47102AU</t>
  </si>
  <si>
    <t>DONACION PARA TRAMITE DE TITULACION</t>
  </si>
  <si>
    <t>47102AV</t>
  </si>
  <si>
    <t>SEGURO ESCUELA EMPRESA</t>
  </si>
  <si>
    <t>47102AÑ</t>
  </si>
  <si>
    <t>DUPLICADO DE CONSTANCIA DE SERVICIO SOCI</t>
  </si>
  <si>
    <t>47102B1</t>
  </si>
  <si>
    <t>CONGRESOS</t>
  </si>
  <si>
    <t>47102B2</t>
  </si>
  <si>
    <t>CONFERENCIAS</t>
  </si>
  <si>
    <t>47102B3</t>
  </si>
  <si>
    <t>DIPLOMADOS</t>
  </si>
  <si>
    <t>47102B4</t>
  </si>
  <si>
    <t>INGRESOS POR ESTADIAS</t>
  </si>
  <si>
    <t>47102B5</t>
  </si>
  <si>
    <t>CISCO</t>
  </si>
  <si>
    <t>47102B6</t>
  </si>
  <si>
    <t>EVENTOS ESPECIALES DIDET</t>
  </si>
  <si>
    <t>47102B7</t>
  </si>
  <si>
    <t>CURSOS DE IDIOMAS</t>
  </si>
  <si>
    <t>47102B8</t>
  </si>
  <si>
    <t>ASESORIAS</t>
  </si>
  <si>
    <t>47102B9</t>
  </si>
  <si>
    <t>CURSOS ESPECIALES A EMPRESAS</t>
  </si>
  <si>
    <t>47102BA</t>
  </si>
  <si>
    <t>CURSOS EN GENERAL</t>
  </si>
  <si>
    <t>47102BB</t>
  </si>
  <si>
    <t>OTROS INGRESOS SECRETARIA ACADEMICA</t>
  </si>
  <si>
    <t>47102BC</t>
  </si>
  <si>
    <t>DONACIONES EN EFECTIVO</t>
  </si>
  <si>
    <t>47102C1</t>
  </si>
  <si>
    <t>INGRESOS INCUBADORA DE EMPRESAS</t>
  </si>
  <si>
    <t>47102C2</t>
  </si>
  <si>
    <t>EVENTOS ESPECIALES</t>
  </si>
  <si>
    <t>47102C3</t>
  </si>
  <si>
    <t>47102C4</t>
  </si>
  <si>
    <t>CURSOS ESPECIALES A EMPRESAS SSP</t>
  </si>
  <si>
    <t>47102C5</t>
  </si>
  <si>
    <t>CURSOS ESPECIALES A EMPRESAS EC</t>
  </si>
  <si>
    <t>47102C6</t>
  </si>
  <si>
    <t>OTROS INGRESOS SERV. VINCULACION</t>
  </si>
  <si>
    <t>47102C7</t>
  </si>
  <si>
    <t>47102C8</t>
  </si>
  <si>
    <t>47102C9</t>
  </si>
  <si>
    <t>CENTRO DE EVALUACION CONOCER</t>
  </si>
  <si>
    <t>47102CA</t>
  </si>
  <si>
    <t>DONACIONES EN ESPECIE</t>
  </si>
  <si>
    <t>47102CB</t>
  </si>
  <si>
    <t>47102CC</t>
  </si>
  <si>
    <t>CURSO CUATRIMESTRE CERO</t>
  </si>
  <si>
    <t>47102D1</t>
  </si>
  <si>
    <t>INGRESOS POR REGISTRO AL PADRON PROVEEDO</t>
  </si>
  <si>
    <t>47102D2</t>
  </si>
  <si>
    <t>COOPERACION POR CAFETERIA</t>
  </si>
  <si>
    <t>47102D3</t>
  </si>
  <si>
    <t>INGRESOS POR SERVICIO A PEUGEOT</t>
  </si>
  <si>
    <t>47102D4</t>
  </si>
  <si>
    <t>OTROS INGRESOS ESTIMULO FISCAL</t>
  </si>
  <si>
    <t>47102D5</t>
  </si>
  <si>
    <t>OTROS INGRESOS SERV. EDUCATIVO NIVEL SUP</t>
  </si>
  <si>
    <t>47102D6</t>
  </si>
  <si>
    <t>CREDENCIAL PARA PERSONAL</t>
  </si>
  <si>
    <t>47102D7</t>
  </si>
  <si>
    <t>OTROS INGRESOS SAF</t>
  </si>
  <si>
    <t>47102D8</t>
  </si>
  <si>
    <t>DONATIVOS EN EFECTIVO</t>
  </si>
  <si>
    <t>INGRESOS DE OPERACION DE ENTIDADES PARAE</t>
  </si>
  <si>
    <t>INGRESOS POR VENTAS DE BIENES Y SERVICIO</t>
  </si>
  <si>
    <t>TRANSFERENCIAS, ASIGNACIONES, SUBSIDIOS</t>
  </si>
  <si>
    <t>RECURSOS FEDERALES POR MEDIO DEL ESTADO</t>
  </si>
  <si>
    <t>RECURSOS FEDERALES</t>
  </si>
  <si>
    <t>RECURSOS FEDERALES POR OTRO ORGANISMO</t>
  </si>
  <si>
    <t>RECURSOS ESTATALES</t>
  </si>
  <si>
    <t>TRANSFERENCIAS AL RESTO DEL SECTOR PUBLI</t>
  </si>
  <si>
    <t>INTERESES GANADOS DE VALORES, CRÉDITOS,</t>
  </si>
  <si>
    <t>INCREMENTO POR VARIACIÓN DE INVENTARIOS</t>
  </si>
  <si>
    <t>INCREMENTO POR VARIACIÓN DE ALMACÉN DE M</t>
  </si>
  <si>
    <t>DISMINUCIÓN DEL EXCESO DE ESTIMACIONES P</t>
  </si>
  <si>
    <t>DISMINUCIÓN DEL EXCESO EN PROVISIONES</t>
  </si>
  <si>
    <t>GASTOS Y OTRAS PERDIDAS</t>
  </si>
  <si>
    <t>REMUNERACIONES AL PERSONAL DE CARÁCTER P</t>
  </si>
  <si>
    <t>Dietas</t>
  </si>
  <si>
    <t>Haberes</t>
  </si>
  <si>
    <t>Sueldos base al personal permanente</t>
  </si>
  <si>
    <t>Remuneraciones por adscripción laboral e</t>
  </si>
  <si>
    <t>REMUNERACIONES AL PERSONAL DE CARÁCTER T</t>
  </si>
  <si>
    <t>Honorarios asimilables a salarios</t>
  </si>
  <si>
    <t>Sueldos base al personal eventual</t>
  </si>
  <si>
    <t>Suplencias e interinatos</t>
  </si>
  <si>
    <t>Retribuciones por servicios de carácter</t>
  </si>
  <si>
    <t>Beca a médicos internos de pregrado</t>
  </si>
  <si>
    <t>Beca a médicos residentes</t>
  </si>
  <si>
    <t>Compensación del seguro de vida adiciona</t>
  </si>
  <si>
    <t>Retribución a los representantes de los</t>
  </si>
  <si>
    <t>Primas por años de servicios efectivos p</t>
  </si>
  <si>
    <t>Prima quinquenal por años de servicios e</t>
  </si>
  <si>
    <t>Prima quinquenal por 5 años de servicio</t>
  </si>
  <si>
    <t>s</t>
  </si>
  <si>
    <t>Prima quinquenal por 10 años de servicio</t>
  </si>
  <si>
    <t>Prima quinquenal por 15 años de servicio</t>
  </si>
  <si>
    <t>Prima quinquenal por 20 años de servicio</t>
  </si>
  <si>
    <t>Prima quinquenal por 25 años de servicio</t>
  </si>
  <si>
    <t>Acreditación por años de servicio en la</t>
  </si>
  <si>
    <t>Primas de vacaciones, dominical y gratif</t>
  </si>
  <si>
    <t>Prima vacacional</t>
  </si>
  <si>
    <t>Prima sabatina y dominical</t>
  </si>
  <si>
    <t>Gratificación de fin de año</t>
  </si>
  <si>
    <t>Aguinaldo a médicos residentes</t>
  </si>
  <si>
    <t>Gratificación de fin año a médicos inter</t>
  </si>
  <si>
    <t>Horas extraordinarias</t>
  </si>
  <si>
    <t>Compensaciones</t>
  </si>
  <si>
    <t>Compensaciones por servicios eventuales</t>
  </si>
  <si>
    <t>Compensaciones adicionales por servicios</t>
  </si>
  <si>
    <t>Compensaciones a substitutos de profesor</t>
  </si>
  <si>
    <t>Acreditación por titulación en la docenc</t>
  </si>
  <si>
    <t>Acreditación del personal docente por añ</t>
  </si>
  <si>
    <t>Asignaciones docentes, pedagógicas genér</t>
  </si>
  <si>
    <t>Compensación por adquisición de material</t>
  </si>
  <si>
    <t>Compensación por actualización y formaci</t>
  </si>
  <si>
    <t>Ayuda para gastos de actualización en el</t>
  </si>
  <si>
    <t>Material didáctico a médicos internos de</t>
  </si>
  <si>
    <t>Compensaciones a médicos residentes, int</t>
  </si>
  <si>
    <t>Compensaciones a médicos residentes</t>
  </si>
  <si>
    <t>Compensaciones adicionales a médicos int</t>
  </si>
  <si>
    <t>Compensaciones adicionales a médicos pas</t>
  </si>
  <si>
    <t>Percepción Extraordinaria FOSEG</t>
  </si>
  <si>
    <t>Compensación garantizada</t>
  </si>
  <si>
    <t>Compensación complementaria a mandos med</t>
  </si>
  <si>
    <t>Compensacion garantizada a enlaces de al</t>
  </si>
  <si>
    <t>Compensación garantizada por puesto</t>
  </si>
  <si>
    <t>Asignaciones adicionales al sueldo</t>
  </si>
  <si>
    <t>Asignación bruta para personal del secto</t>
  </si>
  <si>
    <t>Previsión social múltiple para personal</t>
  </si>
  <si>
    <t>Ayuda para servicios de transporte de p</t>
  </si>
  <si>
    <t>e</t>
  </si>
  <si>
    <t>Asignaciones adicionales por código</t>
  </si>
  <si>
    <t>Estímulo Económico al Desempeño Policial</t>
  </si>
  <si>
    <t>Compensación de mediano riesgo a persona</t>
  </si>
  <si>
    <t>Compensación de bajo riesgo a personal m</t>
  </si>
  <si>
    <t>Compensación por alto y mediano riesgo a</t>
  </si>
  <si>
    <t>Compensación a personal médico por labor</t>
  </si>
  <si>
    <t>Sobrehaberes</t>
  </si>
  <si>
    <t>Asignaciones de técnico, de mando, por c</t>
  </si>
  <si>
    <t>Honorarios especiales</t>
  </si>
  <si>
    <t>Participaciones por vigilancia en el cum</t>
  </si>
  <si>
    <t>Aportaciones de seguridad social</t>
  </si>
  <si>
    <t>Cuotas al ISSSTE</t>
  </si>
  <si>
    <t>Cuotas al IMSS</t>
  </si>
  <si>
    <t>Programa de regularización IMSS</t>
  </si>
  <si>
    <t>Aportaciones a fondos de vivienda</t>
  </si>
  <si>
    <t>Cuotas al INFONAVIT</t>
  </si>
  <si>
    <t>Cuotas al FOVISSTE</t>
  </si>
  <si>
    <t>Aportaciones al sistema para el retiro</t>
  </si>
  <si>
    <t>Aportaciones para seguros</t>
  </si>
  <si>
    <t>Cuotas para el seguro de vida del person</t>
  </si>
  <si>
    <t>Seguro institucional para personal de ba</t>
  </si>
  <si>
    <t>Cuotas para el seguro de gastos médicos</t>
  </si>
  <si>
    <t>Seguro de riesgo profesional</t>
  </si>
  <si>
    <t>Cuotas para el fondo de ahorro y fondo d</t>
  </si>
  <si>
    <t>Indemnizaciones</t>
  </si>
  <si>
    <t>Liquidaciones por indemnizaciones y por</t>
  </si>
  <si>
    <t>Indemnizaciones por accidentes en el tra</t>
  </si>
  <si>
    <t>Antigüedad</t>
  </si>
  <si>
    <t>Prestaciones y haberes de retiro</t>
  </si>
  <si>
    <t>Prestaciones contractuales</t>
  </si>
  <si>
    <t>Pago por fallecimiento de padres, cónyug</t>
  </si>
  <si>
    <t>Ayuda adquisición de lentes</t>
  </si>
  <si>
    <t>Ayuda prótesis dental</t>
  </si>
  <si>
    <t>Ayuda por nacimiento de hijo</t>
  </si>
  <si>
    <t>Subsidio impuesto predial</t>
  </si>
  <si>
    <t>Despensa</t>
  </si>
  <si>
    <t>Despensa especial</t>
  </si>
  <si>
    <t>Subsidio ISPT</t>
  </si>
  <si>
    <t>Subsidio ISR-A</t>
  </si>
  <si>
    <t>Otras Prestaciones establecidas por cond</t>
  </si>
  <si>
    <t>Ayuda para tesis</t>
  </si>
  <si>
    <t>Día del trabajador de la salud</t>
  </si>
  <si>
    <t>Pago día de las madres</t>
  </si>
  <si>
    <t>Pago día de reyes</t>
  </si>
  <si>
    <t>Pago por trámite de licencia de manejo</t>
  </si>
  <si>
    <t>Apoyos a la capacitación de los servidor</t>
  </si>
  <si>
    <t>Otras prestaciones sociales y económicas</t>
  </si>
  <si>
    <t>Medidas de fin de año</t>
  </si>
  <si>
    <t>PREVISIONES</t>
  </si>
  <si>
    <t>Previsiones de carácter laboral, económi</t>
  </si>
  <si>
    <t>Incrementos a las percepciones</t>
  </si>
  <si>
    <t>Creación de plazas</t>
  </si>
  <si>
    <t>Otras medidas de carácter laboral y econ</t>
  </si>
  <si>
    <t>PAGO DE ESTÍMULOS A SERVIDORES PÚBLICOS</t>
  </si>
  <si>
    <t>Estímulos</t>
  </si>
  <si>
    <t>Estímulo por puntualidad</t>
  </si>
  <si>
    <t>Estímulo trimestral por puntualidad y as</t>
  </si>
  <si>
    <t>Estímulo anual por asistencia permanente</t>
  </si>
  <si>
    <t>Estímulo por asistencia perfecta</t>
  </si>
  <si>
    <t>Estímulo por años de servicio</t>
  </si>
  <si>
    <t>Estímulos por productividad y eficiencia</t>
  </si>
  <si>
    <t>Estímulos a la productividad y calidad d</t>
  </si>
  <si>
    <t>Estímulos a la productividad del persona</t>
  </si>
  <si>
    <t>Estímulos a la productividad de trabajad</t>
  </si>
  <si>
    <t>Estímulos al personal operativo</t>
  </si>
  <si>
    <t>ESTÍMULOS AL PERSONAL OPERATIVO</t>
  </si>
  <si>
    <t>Estímulos al personal docente</t>
  </si>
  <si>
    <t>Estímulo al mejor trabajador</t>
  </si>
  <si>
    <t>Recompensas</t>
  </si>
  <si>
    <t>Materiales, útiles y equipos menores de</t>
  </si>
  <si>
    <t>Materiales y útiles de impresión y repro</t>
  </si>
  <si>
    <t>Material estadístico y geográfico</t>
  </si>
  <si>
    <t>Material impreso e información digital</t>
  </si>
  <si>
    <t>Material de limpieza</t>
  </si>
  <si>
    <t>Materiales y útiles de enseñanza</t>
  </si>
  <si>
    <t>Materiales para el registro e identifica</t>
  </si>
  <si>
    <t>Placas y engomados</t>
  </si>
  <si>
    <t>Calcomanías y hologramas</t>
  </si>
  <si>
    <t>Productos alimenticios para personas</t>
  </si>
  <si>
    <t>Productos alimenticios para el personal</t>
  </si>
  <si>
    <t>Productos alimenticios para personas der</t>
  </si>
  <si>
    <t>Productos alimenticios para animales</t>
  </si>
  <si>
    <t>Utensilios para el servicio de alimentac</t>
  </si>
  <si>
    <t>Materiales, accesorios y suministros par</t>
  </si>
  <si>
    <t>MATERIAS PRIMAS Y MATERIALES DE PRODUCCI</t>
  </si>
  <si>
    <t>Productos alimenticios, agropecuarios y</t>
  </si>
  <si>
    <t>Insumos textiles adquiridos como materia</t>
  </si>
  <si>
    <t>Productos de papel, cartón e impresos ad</t>
  </si>
  <si>
    <t>Combustibles, lubricantes, aditivos, car</t>
  </si>
  <si>
    <t>Productos químicos, farmacéuticos y de l</t>
  </si>
  <si>
    <t>Productos metálicos y a base de minerale</t>
  </si>
  <si>
    <t>Productos de cuero, piel, plástico y hul</t>
  </si>
  <si>
    <t>Mercancías adquiridas para su comerciali</t>
  </si>
  <si>
    <t>Otros productos adquiridos como materia</t>
  </si>
  <si>
    <t>Productos minerales no metálicos</t>
  </si>
  <si>
    <t>Cemento y productos de concreto</t>
  </si>
  <si>
    <t>Cal, yeso y productos de yeso</t>
  </si>
  <si>
    <t>Madera y productos de madera</t>
  </si>
  <si>
    <t>Vidrio y productos de vidrio</t>
  </si>
  <si>
    <t>Material eléctrico y electrónico</t>
  </si>
  <si>
    <t>Artículos metálicos para la construcción</t>
  </si>
  <si>
    <t>Materiales complementarios</t>
  </si>
  <si>
    <t>Otros materiales y artículos de construc</t>
  </si>
  <si>
    <t>Materiales y accesorios para mantenimien</t>
  </si>
  <si>
    <t>PRODUCTOS QUÍMICOS, FARMACEÚTICOS Y DE L</t>
  </si>
  <si>
    <t>Productos químicos básicos</t>
  </si>
  <si>
    <t>Fertilizantes, pesticidas y otros agroqu</t>
  </si>
  <si>
    <t>Medicinas y productos farmacéuticos</t>
  </si>
  <si>
    <t>Vacunas</t>
  </si>
  <si>
    <t>Gases para uso medicinal</t>
  </si>
  <si>
    <t>Materiales, accesorios y suministros méd</t>
  </si>
  <si>
    <t>Material de curación y sutura</t>
  </si>
  <si>
    <t>Material para bombas de infusión</t>
  </si>
  <si>
    <t>Material de osteosíntesis</t>
  </si>
  <si>
    <t>Materiales, accesorios y suministros de</t>
  </si>
  <si>
    <t>Bolsas de sangre</t>
  </si>
  <si>
    <t>Material para equipo de RX</t>
  </si>
  <si>
    <t>Otros materiales, accesorios y suministr</t>
  </si>
  <si>
    <t>Fibras sintéticas, hules, plásticos y de</t>
  </si>
  <si>
    <t>Otros productos químicos</t>
  </si>
  <si>
    <t>Sustancias químicas para laboratorio méd</t>
  </si>
  <si>
    <t>Combustibles, lubricantes y aditivos</t>
  </si>
  <si>
    <t>Combustibles, lubricantes y aditivos par</t>
  </si>
  <si>
    <t>Carbón y sus derivados</t>
  </si>
  <si>
    <t>Vestuario y uniformes</t>
  </si>
  <si>
    <t>Prendas de seguridad y protección person</t>
  </si>
  <si>
    <t>Artículos deportivos</t>
  </si>
  <si>
    <t>Productos textiles</t>
  </si>
  <si>
    <t>Blancos y otros productos textiles, exce</t>
  </si>
  <si>
    <t>MATERIALES Y SUMINISTROS PARA SEGURIDAD</t>
  </si>
  <si>
    <t>Substancias y materiales explosivos</t>
  </si>
  <si>
    <t>Susbtancias y materiales explosivos</t>
  </si>
  <si>
    <t>Materiales de seguridad pública</t>
  </si>
  <si>
    <t>Prendas de protección para seguridad púb</t>
  </si>
  <si>
    <t>Herramientas menores</t>
  </si>
  <si>
    <t>Refacciones y accesorios menores de edif</t>
  </si>
  <si>
    <t>Refacciones y accesorios menores de mobi</t>
  </si>
  <si>
    <t>Refacciones y accesorios menores de equi</t>
  </si>
  <si>
    <t>Refacciones y accesorios menores de equ</t>
  </si>
  <si>
    <t>i</t>
  </si>
  <si>
    <t>Neumáticos para transporte.</t>
  </si>
  <si>
    <t>Refacciones y accesorios menores de maqu</t>
  </si>
  <si>
    <t>Refacciones y accesorios menores otros b</t>
  </si>
  <si>
    <t>Energía eléctrica</t>
  </si>
  <si>
    <t>Gas</t>
  </si>
  <si>
    <t>Agua</t>
  </si>
  <si>
    <t>Telefonía tradicional</t>
  </si>
  <si>
    <t>Telefonía celular</t>
  </si>
  <si>
    <t>Servicios de telecomunicaciones y satéli</t>
  </si>
  <si>
    <t>Servicios de radiolocalización</t>
  </si>
  <si>
    <t>Servicios de acceso de Internet, redes y</t>
  </si>
  <si>
    <t>Servicios postales y telegráficos</t>
  </si>
  <si>
    <t>Servicios integrales y otros servicios</t>
  </si>
  <si>
    <t>Servicios Integrales de enlaces telefóni</t>
  </si>
  <si>
    <t>Servicios integrales de telecomunicación</t>
  </si>
  <si>
    <t>Contratación de otros servicios</t>
  </si>
  <si>
    <t>Arrendamiento de terrenos</t>
  </si>
  <si>
    <t>Arrendamiento de edificios</t>
  </si>
  <si>
    <t>Arrendamiento de salones y locaciones p</t>
  </si>
  <si>
    <t>Arrendamiento de mobiliario y equipo de</t>
  </si>
  <si>
    <t>Arrendamiento de equipo y bienes informá</t>
  </si>
  <si>
    <t>Arrendamiento de equipo e instrumental m</t>
  </si>
  <si>
    <t>Arrendamiento de equipo de transporte</t>
  </si>
  <si>
    <t>Arrendamiento de maquinaria, otros equip</t>
  </si>
  <si>
    <t>Arrendamiento de activos intangibles</t>
  </si>
  <si>
    <t>Arrendamiento financiero</t>
  </si>
  <si>
    <t>Otros arrendamientos</t>
  </si>
  <si>
    <t>Espacios de Estacionamiento</t>
  </si>
  <si>
    <t>Arrendamiento de equipo de comunicación</t>
  </si>
  <si>
    <t>Arrendamiento de substancias y productos</t>
  </si>
  <si>
    <t>Arrendamientos diversos</t>
  </si>
  <si>
    <t>SERVICIOS PROFESIONALES, CIENTÍFICOS, TÉ</t>
  </si>
  <si>
    <t>Servicios legales, de contabilidad, audi</t>
  </si>
  <si>
    <t>Servicios de diseño, arquitectura, ingen</t>
  </si>
  <si>
    <t>Servicios de consultoría administrativa,</t>
  </si>
  <si>
    <t>Servicios de consultoría administrativa</t>
  </si>
  <si>
    <t>Servicios de consultoría en tecnologías</t>
  </si>
  <si>
    <t>Otros servicios técnicos o profesionales</t>
  </si>
  <si>
    <t>Servicios de capacitación</t>
  </si>
  <si>
    <t>Otros servicios para actividades de apoy</t>
  </si>
  <si>
    <t>Servicios de investigación científica y</t>
  </si>
  <si>
    <t>Servicios de apoyo administrativo, tradu</t>
  </si>
  <si>
    <t>Impresiones de documentos oficiales par</t>
  </si>
  <si>
    <t>Impresiones de documentos oficiales para</t>
  </si>
  <si>
    <t>Publicaciones oficiales para difusión e</t>
  </si>
  <si>
    <t>Publicaciones oficiales para licitacione</t>
  </si>
  <si>
    <t>Servicio de fotocopiado, digitalización</t>
  </si>
  <si>
    <t>Otros servicios de apoyo administrativo</t>
  </si>
  <si>
    <t>Servicios de protección y seguridad</t>
  </si>
  <si>
    <t>Servicios de vigilancia</t>
  </si>
  <si>
    <t>Servicios profesionales, científicos y t</t>
  </si>
  <si>
    <t>SERVICIOS FINANCIEROS, BANCARIOS Y COMER</t>
  </si>
  <si>
    <t>Servicios financieros y bancarios</t>
  </si>
  <si>
    <t>Diferencias por variaciones en el tipo d</t>
  </si>
  <si>
    <t>Servicios de cobranza, investigación cre</t>
  </si>
  <si>
    <t>Servicios de recaudación, traslado y cus</t>
  </si>
  <si>
    <t>Seguros de responsabilidad patrimonial y</t>
  </si>
  <si>
    <t>Seguros de responsabilidad patrimonial</t>
  </si>
  <si>
    <t>Fianzas de fidelidad</t>
  </si>
  <si>
    <t>Seguro de bienes patrimoniales</t>
  </si>
  <si>
    <t>Seguros de bienes patrimoniales</t>
  </si>
  <si>
    <t>Almacenaje, envase y embalaje</t>
  </si>
  <si>
    <t>Fletes y maniobras</t>
  </si>
  <si>
    <t>Comisiones por ventas</t>
  </si>
  <si>
    <t>Servicios financieros, bancarios y comer</t>
  </si>
  <si>
    <t>SERVICIOS DE INSTALACIÓN, REPARACIÓN, M</t>
  </si>
  <si>
    <t>Conservación y mantenimiento menor de in</t>
  </si>
  <si>
    <t>Instalación, reparación y mantenimiento</t>
  </si>
  <si>
    <t>Mantenimiento y conservación de mobiliar</t>
  </si>
  <si>
    <t>Mantenimiento y conservación de equipo d</t>
  </si>
  <si>
    <t>Mantenimiento y conservación de bienes a</t>
  </si>
  <si>
    <t>Mantenimiento y conservación de equipo e</t>
  </si>
  <si>
    <t>Reparación y mantenimiento de equipo de</t>
  </si>
  <si>
    <t>Servicios de limpieza y manejo de desech</t>
  </si>
  <si>
    <t>Servicios de limpieza</t>
  </si>
  <si>
    <t>Servicios de lavandería y esterilización</t>
  </si>
  <si>
    <t>Manejo de desechos (RPBI)</t>
  </si>
  <si>
    <t>Servicios de jardinería y fumigación</t>
  </si>
  <si>
    <t>SERVICIOS DE COMUNICACIÓN SOCIAL Y PUBLI</t>
  </si>
  <si>
    <t>Difusión por radio, televisión y otros m</t>
  </si>
  <si>
    <t>Servicios de creatividad, preproducción</t>
  </si>
  <si>
    <t>Servicios de revelado de fotografías</t>
  </si>
  <si>
    <t>Servicios de la industria fílmica, del s</t>
  </si>
  <si>
    <t>Servicio de creación y difusión de cont</t>
  </si>
  <si>
    <t>Servicio de creación y difusión de conte</t>
  </si>
  <si>
    <t>Otros servicios de información</t>
  </si>
  <si>
    <t>SERVICIOS DE TRASLADO Y VIÁTICOS</t>
  </si>
  <si>
    <t>Pasajes aéreos</t>
  </si>
  <si>
    <t>Pasajes aéreos estatales</t>
  </si>
  <si>
    <t>Pasajes aéreos nacionales</t>
  </si>
  <si>
    <t>Pasajes aéreos internacionales</t>
  </si>
  <si>
    <t>Pasajes terrestres</t>
  </si>
  <si>
    <t>Pasajes terrestres estatales</t>
  </si>
  <si>
    <t>Pasajes terrrestres nacionales</t>
  </si>
  <si>
    <t>Pasajes terrestres internacionales</t>
  </si>
  <si>
    <t>Pasajes marítimos, lacustres y fluviales</t>
  </si>
  <si>
    <t>Autotransporte</t>
  </si>
  <si>
    <t>Viáticos en el país</t>
  </si>
  <si>
    <t>Viáticos estatales</t>
  </si>
  <si>
    <t>Viáticos nacionales</t>
  </si>
  <si>
    <t>Viáticos en el extranjero</t>
  </si>
  <si>
    <t>Gastos de instalación y traslado de mena</t>
  </si>
  <si>
    <t>Servicios integrales de traslado y viáti</t>
  </si>
  <si>
    <t>Otros servicios de traslado y hospedaje</t>
  </si>
  <si>
    <t>Gastos de ceremonial</t>
  </si>
  <si>
    <t>Gastos de orden social y cultural</t>
  </si>
  <si>
    <t>Congresos y convenciones</t>
  </si>
  <si>
    <t>Exposiciones</t>
  </si>
  <si>
    <t>Gastos de representación</t>
  </si>
  <si>
    <t>Servicios funerarios y de cementerios</t>
  </si>
  <si>
    <t>Impuestos y derechos</t>
  </si>
  <si>
    <t>Impuestos y derechos de importación</t>
  </si>
  <si>
    <t>Sentencias y resoluciones por autoridad</t>
  </si>
  <si>
    <t>Penas, multas, accesorios y actualizacio</t>
  </si>
  <si>
    <t>Otros gastos por responsabilidades</t>
  </si>
  <si>
    <t>Utilidades</t>
  </si>
  <si>
    <t>Impuesto sobre nóminas y otros que se de</t>
  </si>
  <si>
    <t>Otros servicios generales</t>
  </si>
  <si>
    <t>Gastos de transición</t>
  </si>
  <si>
    <t>Subcontratación de servicios con tercero</t>
  </si>
  <si>
    <t>Subcontratación de pruebas de laboratori</t>
  </si>
  <si>
    <t>Subcontratación de estudios médicos y ho</t>
  </si>
  <si>
    <t>Erogaciones por cuenta de terceros</t>
  </si>
  <si>
    <t>Desincorporaciones</t>
  </si>
  <si>
    <t>Liquidaciones</t>
  </si>
  <si>
    <t>Devoluciones</t>
  </si>
  <si>
    <t>Servicios generales diversos</t>
  </si>
  <si>
    <t>Asignaciones presupuestarias al Poder Ej</t>
  </si>
  <si>
    <t>Inmuebles oficiales</t>
  </si>
  <si>
    <t>Banda de música</t>
  </si>
  <si>
    <t>Asignaciones presupuestarias a Órganos d</t>
  </si>
  <si>
    <t>Asignaciones presupuestarias a la Secret</t>
  </si>
  <si>
    <t>Asignaciones presupuestarias al Poder Le</t>
  </si>
  <si>
    <t>H. Legislatura del Estado</t>
  </si>
  <si>
    <t>Asignaciones presupuestarias al Poder Ju</t>
  </si>
  <si>
    <t>Tribunal Superior de Justicia</t>
  </si>
  <si>
    <t>Asignaciones presupuestarias a Órganos A</t>
  </si>
  <si>
    <t>Asignaciones presupuestarias a la Entida</t>
  </si>
  <si>
    <t>Transferencias internas otorgadas a enti</t>
  </si>
  <si>
    <t>ENEQ (PROCESO DE COMPRA)</t>
  </si>
  <si>
    <t>Transferencias internas otorgadas a fide</t>
  </si>
  <si>
    <t>Transferencias internas otorgadas a inst</t>
  </si>
  <si>
    <t>Transferencias otorgadas a entidades par</t>
  </si>
  <si>
    <t>Transferencias otorgadas para entidades</t>
  </si>
  <si>
    <t>Transferencias otorgadas para institucio</t>
  </si>
  <si>
    <t>Transferencias otorgadas a entidades fed</t>
  </si>
  <si>
    <t>Transferencias para apoyo a los municipi</t>
  </si>
  <si>
    <t>Transferencias a fideicomisos de entidad</t>
  </si>
  <si>
    <t>Subsidios a la producción</t>
  </si>
  <si>
    <t>Subsidios a la distribución</t>
  </si>
  <si>
    <t>Subsidios a la inversión</t>
  </si>
  <si>
    <t>Subsidios a la prestación de servicios p</t>
  </si>
  <si>
    <t>Subsidios para cubrir diferenciales de t</t>
  </si>
  <si>
    <t>Subsidios a la vivienda</t>
  </si>
  <si>
    <t>Subvenciones al consumo</t>
  </si>
  <si>
    <t>Subsidios a entidades federativas y muni</t>
  </si>
  <si>
    <t>Otros subsidios</t>
  </si>
  <si>
    <t>Ayudas sociales a personas</t>
  </si>
  <si>
    <t>Ayudas sociales a sujetos vulnerables o</t>
  </si>
  <si>
    <t>Ayudas extraordinarias a internos</t>
  </si>
  <si>
    <t>Ayuda para gastos por servicios de trasl</t>
  </si>
  <si>
    <t>Ayuda para las familias</t>
  </si>
  <si>
    <t>Ayuda para el trabajador del volante</t>
  </si>
  <si>
    <t>Apoyo a voluntarios que participan en di</t>
  </si>
  <si>
    <t>Becas y otras ayudas para programas de c</t>
  </si>
  <si>
    <t>BECAS Hijos de Trabajadores</t>
  </si>
  <si>
    <t>BECAS Estudiantes</t>
  </si>
  <si>
    <t>BECAS Académicas</t>
  </si>
  <si>
    <t>BECAS Deportivas</t>
  </si>
  <si>
    <t>BECAS Artísticas</t>
  </si>
  <si>
    <t>BECAS Especiales</t>
  </si>
  <si>
    <t>BECAS Minusválidos</t>
  </si>
  <si>
    <t>Apoyo de entidades normativas para progr</t>
  </si>
  <si>
    <t>BECAS Fundaciones</t>
  </si>
  <si>
    <t>BECAS para formación inicial PGJ</t>
  </si>
  <si>
    <t>BECAS Convenios</t>
  </si>
  <si>
    <t>Premios, estímulos, recompensas, becas y</t>
  </si>
  <si>
    <t>Otras becas y ayudas para programas de c</t>
  </si>
  <si>
    <t>Becas madres solteras</t>
  </si>
  <si>
    <t>Becas a jóvenes</t>
  </si>
  <si>
    <t>Ayudas sociales a instituciones de enseñ</t>
  </si>
  <si>
    <t>Ayudas sociales a actividades científica</t>
  </si>
  <si>
    <t>Ayudas sociales a instituciones sin fine</t>
  </si>
  <si>
    <t>Bomberos</t>
  </si>
  <si>
    <t>Sindicato de Gobierno</t>
  </si>
  <si>
    <t>Ayudas sociales a cooperativas</t>
  </si>
  <si>
    <t>Ayudas sociales a entidades de interés p</t>
  </si>
  <si>
    <t>Ayudas por desastres naturales y otros s</t>
  </si>
  <si>
    <t>Productos alimenticios y mercancías para</t>
  </si>
  <si>
    <t>Otros gastos por la prevención, operació</t>
  </si>
  <si>
    <t>Pensiones</t>
  </si>
  <si>
    <t>Jubilaciones</t>
  </si>
  <si>
    <t>Otras pensiones y jubilaciones</t>
  </si>
  <si>
    <t>Prejubilación</t>
  </si>
  <si>
    <t>Gastos médicos a jubilados</t>
  </si>
  <si>
    <t>Transferencias a fideicomisos del Poder</t>
  </si>
  <si>
    <t>Transferencias a fideicomisos públicos d</t>
  </si>
  <si>
    <t>Transferencias a fideicomisos de institu</t>
  </si>
  <si>
    <t>TRANSFERENCIAS A LA SEGURIDAD SOCIAL</t>
  </si>
  <si>
    <t>Transferencias por obligación de ley</t>
  </si>
  <si>
    <t>DONATIVOS</t>
  </si>
  <si>
    <t>Donativos a instituciones sin fines de l</t>
  </si>
  <si>
    <t>Donativos a entidades federativas</t>
  </si>
  <si>
    <t>Donativos a fideicomisos privados</t>
  </si>
  <si>
    <t>Doantivos a fideicomisos estatales</t>
  </si>
  <si>
    <t>Donativos a fideicomisos estatales</t>
  </si>
  <si>
    <t>Donativos internacionales</t>
  </si>
  <si>
    <t>Transferencias para gobiernos extranjero</t>
  </si>
  <si>
    <t>Transferencias para organismos internaci</t>
  </si>
  <si>
    <t>Transferencias para el sector privado ex</t>
  </si>
  <si>
    <t>BIENES MUEBLES, INMUEBLES E INTANGIBLES</t>
  </si>
  <si>
    <t>MOBILIARIO Y EQUIPO EDUCACIONAL Y RECREA</t>
  </si>
  <si>
    <t>EQUIPO E INSTRUMENTAL MÉDICO Y DE LABORA</t>
  </si>
  <si>
    <t>Terrenos</t>
  </si>
  <si>
    <t>Viviendas</t>
  </si>
  <si>
    <t>Edificios no residenciales</t>
  </si>
  <si>
    <t>Otros bienes inmuebles</t>
  </si>
  <si>
    <t>OBRA PÚBLICA EN BIENES DE DOMINIO PÚBLIC</t>
  </si>
  <si>
    <t>Edificación habitacional</t>
  </si>
  <si>
    <t>Edificación no habitacional</t>
  </si>
  <si>
    <t>Construcción de obras para el abastecimi</t>
  </si>
  <si>
    <t>División de terrenos y construcción de o</t>
  </si>
  <si>
    <t>Construcción de vías de comunicación</t>
  </si>
  <si>
    <t>Otras construcciones de ingeniería civil</t>
  </si>
  <si>
    <t>Instalaciones y equipamiento en construc</t>
  </si>
  <si>
    <t>Trabajos de acabados en edificaciones y</t>
  </si>
  <si>
    <t>OBRA PÚBLICA EN BIENES PROPIOS</t>
  </si>
  <si>
    <t>PROYECTOS PRODUCTIVOS Y ACCIONES DE FOME</t>
  </si>
  <si>
    <t>Estudios, formulación y evaluación de pr</t>
  </si>
  <si>
    <t>Ejecución de proyectos productivos no in</t>
  </si>
  <si>
    <t>Ejecución de proyectos productivos no i</t>
  </si>
  <si>
    <t>INVERSIONES FINANCIERAS Y OTRAS PROVISIO</t>
  </si>
  <si>
    <t>INVERSIONES PARA EL FOMENTO DE ACTIVIDAD</t>
  </si>
  <si>
    <t>Créditos otorgados por entidades federat</t>
  </si>
  <si>
    <t>Créditos otorgados por las entidades fed</t>
  </si>
  <si>
    <t>ACCIONES Y PARTICIPACIONES DE CAPITAL</t>
  </si>
  <si>
    <t>Acciones y participaciones de capital en</t>
  </si>
  <si>
    <t>COMPRA DE TÍTULOS Y VALORES</t>
  </si>
  <si>
    <t>Bonos</t>
  </si>
  <si>
    <t>Valores representativos de deuda adquiri</t>
  </si>
  <si>
    <t>Obligaciones negociables adquiridas con</t>
  </si>
  <si>
    <t>Otros valores</t>
  </si>
  <si>
    <t>CONCESIÓN DE PRÉSTAMOS</t>
  </si>
  <si>
    <t>Concesión de préstamos a entidades parae</t>
  </si>
  <si>
    <t>Concesión de préstamos a instituciones p</t>
  </si>
  <si>
    <t>Concesión de préstamos a entidades feder</t>
  </si>
  <si>
    <t>Concesión de préstamos al sector privado</t>
  </si>
  <si>
    <t>Concesión de préstamos al sector externo</t>
  </si>
  <si>
    <t>Concesión de préstamos al sector público</t>
  </si>
  <si>
    <t>INVERSIONES EN FIDEICOMISOS, MANDATOS Y</t>
  </si>
  <si>
    <t>Inversiones en fideicomisos del Poder Ej</t>
  </si>
  <si>
    <t>Inversiones en fideicomisos del Poder Le</t>
  </si>
  <si>
    <t>Inversiones en fideicomisos del Poder Ju</t>
  </si>
  <si>
    <t>Inversiones en fideicomisos públicos no</t>
  </si>
  <si>
    <t>Inversiones en fideicomisos públicos emp</t>
  </si>
  <si>
    <t>Inversiones en fideicomisos públicos fin</t>
  </si>
  <si>
    <t>Inversiones en fideicomisos de entidades</t>
  </si>
  <si>
    <t>Inversiones en fideicomisos de entidade</t>
  </si>
  <si>
    <t>Inversiones en fideicomisos de municipio</t>
  </si>
  <si>
    <t>Fideicomisos de empresas privadas y part</t>
  </si>
  <si>
    <t>OTRAS INVERSIONES FINANCIERAS</t>
  </si>
  <si>
    <t>Depósitos a largo plazo en moneda nacion</t>
  </si>
  <si>
    <t>Depósitos a largo plazo en moneda extran</t>
  </si>
  <si>
    <t>PROVISIONES PARA CONTINGENCIAS Y OTRAS E</t>
  </si>
  <si>
    <t>Contingencias por fenómenos naturales</t>
  </si>
  <si>
    <t>Contingencias socioeconómicas</t>
  </si>
  <si>
    <t>Vigilancia, inspección y control de OEC</t>
  </si>
  <si>
    <t>5 al millar</t>
  </si>
  <si>
    <t>Otras erogaciones especiales</t>
  </si>
  <si>
    <t>Fondo general de participaciones</t>
  </si>
  <si>
    <t>Fondo de fomento municipal</t>
  </si>
  <si>
    <t>Participaciones de las entidades federat</t>
  </si>
  <si>
    <t>Participaciones sobre el Impuesto Sobre</t>
  </si>
  <si>
    <t>Participaciones sobre el I.E.P.S.</t>
  </si>
  <si>
    <t>Participaciones sobre el I.S.A.N. - Impu</t>
  </si>
  <si>
    <t>Participaciones sobre el Fondo de Fiscal</t>
  </si>
  <si>
    <t>Participaciones sobre el Incentivo a la</t>
  </si>
  <si>
    <t>Otros conceptos participables de la Fede</t>
  </si>
  <si>
    <t>Convenios de colaboración administrativa</t>
  </si>
  <si>
    <t>Convenios de colaboración administrativ</t>
  </si>
  <si>
    <t>Aportaciones de la Federación a las enti</t>
  </si>
  <si>
    <t>Aportaciones de la Federación para la ed</t>
  </si>
  <si>
    <t>Aportaciones de la Federación para servi</t>
  </si>
  <si>
    <t>Aportaciones de la Federación para educa</t>
  </si>
  <si>
    <t>Aportaciones de la Federación para la cu</t>
  </si>
  <si>
    <t>Otras aportaciones</t>
  </si>
  <si>
    <t>Aportaciones de la Federación a municipi</t>
  </si>
  <si>
    <t>Aportaciones para la Infraestructura Soc</t>
  </si>
  <si>
    <t>Aportaciones para el Fortalecimiento Mun</t>
  </si>
  <si>
    <t>Aportaciones para la Seguridad Pública M</t>
  </si>
  <si>
    <t>Aportaciones de las entidades federativa</t>
  </si>
  <si>
    <t>Aportaciones previstas en leyes y decret</t>
  </si>
  <si>
    <t>Convenios de reasignación</t>
  </si>
  <si>
    <t>Convenios de descentralización</t>
  </si>
  <si>
    <t>Otros convenios</t>
  </si>
  <si>
    <t>DEUDA PÚBLICA</t>
  </si>
  <si>
    <t>AMORTIZACIÓN DE LA DEUDA PÚBLICA</t>
  </si>
  <si>
    <t>Amortización de la deuda interna con ins</t>
  </si>
  <si>
    <t>Amortización de la deuda - Dexia</t>
  </si>
  <si>
    <t>Amortización de la deuda interna por emi</t>
  </si>
  <si>
    <t>Amortización de arrendamientos financier</t>
  </si>
  <si>
    <t>Amortización de la deuda externa con ins</t>
  </si>
  <si>
    <t>Amortización de la deuda externa con in</t>
  </si>
  <si>
    <t>Amortización de deuda externa con organi</t>
  </si>
  <si>
    <t>Amortización de la deuda bilateral</t>
  </si>
  <si>
    <t>Amortización de la deuda externa por emi</t>
  </si>
  <si>
    <t>Intereses de la deuda interna con instit</t>
  </si>
  <si>
    <t>Intereses de la deuda - Dexia</t>
  </si>
  <si>
    <t>Intereses derivados de la colocación de</t>
  </si>
  <si>
    <t>Intereses por arrendamientos financieros</t>
  </si>
  <si>
    <t>Intereses de la deuda externa con instit</t>
  </si>
  <si>
    <t>Intereses de la deuda con organismos fin</t>
  </si>
  <si>
    <t>Intereses de la deuda bilateral</t>
  </si>
  <si>
    <t>Comisiones de la deuda pública interna</t>
  </si>
  <si>
    <t>Comisiones de la deuda pública externa</t>
  </si>
  <si>
    <t>Gastos de la deuda pública interna</t>
  </si>
  <si>
    <t>Gastos de la deuda pública externa</t>
  </si>
  <si>
    <t>Costos por coberturas</t>
  </si>
  <si>
    <t>Apoyos a intermediarios financieros</t>
  </si>
  <si>
    <t>Apoyos a ahorradores y deudores del Sist</t>
  </si>
  <si>
    <t>ADEUDOS DE EJERCICIOS FISCALES ANTERIORE</t>
  </si>
  <si>
    <t>ADEFAS</t>
  </si>
  <si>
    <t>INSTRUMENTOS DE CRÉDITO PRESTADOS A FORM</t>
  </si>
  <si>
    <t>PRÉSTAMO DE INSTRUMENTOS DE CRÉDITO A FO</t>
  </si>
  <si>
    <t>INSTRUMENTOS DE CRÉDITO RECIBIDOS EN GAR</t>
  </si>
  <si>
    <t>GARANTÍA DE CRÉDITOS RECIBIDOS DE LOS FO</t>
  </si>
  <si>
    <t>EMISION DE OBLIGACIONES</t>
  </si>
  <si>
    <t>AUTORIZACIÓN PARA LA EMISIÓN DE BONOS, T</t>
  </si>
  <si>
    <t>EMISIONES AUTORIZADAS DE LA DEUDA PÚBLIC</t>
  </si>
  <si>
    <t>SUSCRIPCIÓN DE CONTRATOS DE PRÉSTAMOS Y</t>
  </si>
  <si>
    <t>CONTRATOS DE PRÉSTAMOS Y OTRAS OBLIGACIO</t>
  </si>
  <si>
    <t>AVALES Y GARANTIAS</t>
  </si>
  <si>
    <t>FIANZAS Y GARANTÍAS RECIBIDAS POR DEUDAS</t>
  </si>
  <si>
    <t>FIANZAS OTORGADAS PARA RESPALDAR OBLIGAC</t>
  </si>
  <si>
    <t>FIANZAS OTORGADAS DEL GOBIERNO PARA RESP</t>
  </si>
  <si>
    <t>DEMANDAS JUDICIAL EN PROCESO DE RESOLUCI</t>
  </si>
  <si>
    <t>RESOLUCIONES DE DEMANDAS EN PROCESO JUDI</t>
  </si>
  <si>
    <t>INVERSION MEDIANTE PROYECTOS PARA PRESTA</t>
  </si>
  <si>
    <t>CONTRATOS PARA INVERSIÓN MEDIANTE PROYEC</t>
  </si>
  <si>
    <t>INVERSIÓN PÚBLICA CONTRATADA MEDIANTE PR</t>
  </si>
  <si>
    <t>BIENES EN CONCESIONADOS O EN COMODATO</t>
  </si>
  <si>
    <t>BIENES BAJO CONTRATO EN CONCESIÓN</t>
  </si>
  <si>
    <t>CONTRATO DE CONCESIÓN POR BIENES</t>
  </si>
  <si>
    <t>BIENES BAJO CONTRATO EN COMODATO</t>
  </si>
  <si>
    <t>CONTRATO DE COMODATO POR BIENES</t>
  </si>
  <si>
    <t>BIENES ARQUEOLOGICOS, ARTISTICOS E HISTO</t>
  </si>
  <si>
    <t>BIENES ARQUEOLOGICOS MUEBLES EN CUSTODIA</t>
  </si>
  <si>
    <t>BIENES ARQUEOLOGICOS INMUEBLES EN CUSTOD</t>
  </si>
  <si>
    <t>BIENES ARQUEOLOGICOS RESTOS HUMANOS, DE</t>
  </si>
  <si>
    <t>CUSTODIA DE BIENES ARQUEOLOGICOS MUEBLES</t>
  </si>
  <si>
    <t>CUSTODIA DE BIENES ARQUEOLOGICOS INMUEB</t>
  </si>
  <si>
    <t>L</t>
  </si>
  <si>
    <t>CUSTODIA DE BIENES ARQUEOLOGICOS RESTOS</t>
  </si>
  <si>
    <t>BIENES ARTISTICOS MUEBLES EN CUSTODIA</t>
  </si>
  <si>
    <t>BIENES ARTISTICOS INMUEBLES EN CUSTODIA</t>
  </si>
  <si>
    <t>CUSTODIA DE BIENES ARTISTICOS MUEBLES</t>
  </si>
  <si>
    <t>CUSTODIA DE BIENES ARTISTICOS INMUEBLES</t>
  </si>
  <si>
    <t>BIENES HISTORICOS MUEBLES EN CUSTODIA</t>
  </si>
  <si>
    <t>BIENES HISTORICOS INMUEBLES EN CUSTODIA</t>
  </si>
  <si>
    <t>BIENES HISTORICOS DOCUMENTOS Y EXPEDIENT</t>
  </si>
  <si>
    <t>BIENES HISTORICOS COLECCIONES EN CUSTODI</t>
  </si>
  <si>
    <t>CUSTODIA DE BIENES HISTORICOS MUEBLES</t>
  </si>
  <si>
    <t>CUSTODIA DE BIENES HISTORICOS INMUEBLES</t>
  </si>
  <si>
    <t>CUSTODIA DE BIENES HISTORICOS DOCUMENTOS</t>
  </si>
  <si>
    <t>CUSTODIA DE BIENES HISTORICOS COLECCIONE</t>
  </si>
  <si>
    <t>CUENTAS DE CIERRE PRESUPUESTARIO</t>
  </si>
  <si>
    <t>SUPERAVIT FINANCIERO</t>
  </si>
  <si>
    <t>SUPERAVIT FINANCIERO 2016</t>
  </si>
  <si>
    <t>DEFICIT FINANCIERO</t>
  </si>
  <si>
    <t>DEFICIT FINANCIERO 2014</t>
  </si>
  <si>
    <t>DEFICIT FINANCIERO 2015</t>
  </si>
  <si>
    <t>DEFICIT FINANCIERO 2016</t>
  </si>
  <si>
    <t>DEFICIT FINANCIERO 2017</t>
  </si>
  <si>
    <t>Adeudos de Ejercicios Fiscales Anteriore</t>
  </si>
  <si>
    <t xml:space="preserve">  11I2136</t>
  </si>
  <si>
    <t xml:space="preserve">  11I2302</t>
  </si>
  <si>
    <t xml:space="preserve">  11L2102</t>
  </si>
  <si>
    <t xml:space="preserve">  11T4000</t>
  </si>
  <si>
    <t xml:space="preserve">  1C31012</t>
  </si>
  <si>
    <t xml:space="preserve">  1C61000</t>
  </si>
  <si>
    <t xml:space="preserve">  1D63000</t>
  </si>
  <si>
    <t xml:space="preserve">  1F12000</t>
  </si>
  <si>
    <t xml:space="preserve">  1F41D86</t>
  </si>
  <si>
    <t xml:space="preserve">  1I00000</t>
  </si>
  <si>
    <t xml:space="preserve">  2E62000</t>
  </si>
  <si>
    <t xml:space="preserve">  3C11000</t>
  </si>
  <si>
    <t xml:space="preserve">  45104C2</t>
  </si>
  <si>
    <t xml:space="preserve">  47102AM</t>
  </si>
  <si>
    <t>1.E10000</t>
  </si>
  <si>
    <t>2.E10000</t>
  </si>
  <si>
    <t>3.E10000</t>
  </si>
  <si>
    <t>COPIA EN CONCILIACION DE RECURSOS CON EL PODER EJECUTIVO DEL ESTADO EN PDF</t>
  </si>
  <si>
    <t xml:space="preserve"> BBVA PPTO. CORR. 0110172634 MINISTRACIONES</t>
  </si>
  <si>
    <t>RECURSO ESTATAL 2017</t>
  </si>
  <si>
    <t>BBVA PPTO COORT. 0110172766 MINISTRACION 17</t>
  </si>
  <si>
    <t>TEL</t>
  </si>
  <si>
    <t>BBVA PPTO. CORR. 0111173561 TRANSFE</t>
  </si>
  <si>
    <t xml:space="preserve">11I3304 </t>
  </si>
  <si>
    <t>BANCOMER VINCULACION (DESEMPEÑO)</t>
  </si>
  <si>
    <t>HSBC FEDERAL (SUBSIDIO)</t>
  </si>
  <si>
    <t>HSBC NOMINA CAP.1000  NOMINA</t>
  </si>
  <si>
    <t>HSBC RECURSOS PROPIOS</t>
  </si>
  <si>
    <t>INTERACCIONES  PRODUCT. SUBSIDIO FED.</t>
  </si>
  <si>
    <t>SUBSIDIO FEDERAL</t>
  </si>
  <si>
    <t>INTERACCIONES  PRODUCT. SUBSIDIO ESTATAL</t>
  </si>
  <si>
    <t>SUBSIDIO ESTATAL</t>
  </si>
  <si>
    <t xml:space="preserve">SANTANDER SERV. SECTOR PRODUCTUVO MIXTOS </t>
  </si>
  <si>
    <t xml:space="preserve"> BBVA 2047569823 INVERSION CNBES-BECAS MEXPROTEC</t>
  </si>
  <si>
    <t xml:space="preserve"> BBVA 2047902824 INV PRODEP 2017</t>
  </si>
  <si>
    <t xml:space="preserve"> BBVA INV 2048113351 TRANSFERENCIA E</t>
  </si>
  <si>
    <t>BBVA 2046772986 INV. PROINNOVA IDGREEN PLANTA PILOTO</t>
  </si>
  <si>
    <t xml:space="preserve"> BBVA 2047315864 INV FUMEEUC FUND. MEX-EU P/LA CIENCIA</t>
  </si>
  <si>
    <t xml:space="preserve"> HSBC 06455892194 INV GREEN AND BLUE</t>
  </si>
  <si>
    <t xml:space="preserve"> HSBC 06455892285 INV NUEVOS TALENTO CIENT. Y TECNOLO.</t>
  </si>
  <si>
    <t>BBVA BANCOMER FACUT 2013 / 2014</t>
  </si>
  <si>
    <t>BBVA ETIQ. FED. MADRES JEFAS DE FAMILIA 2016</t>
  </si>
  <si>
    <t>BBVA ETIQ. FED.  PRODEP2015 - 2</t>
  </si>
  <si>
    <t>BBVA ETIQ. FED.  CONACYT ABSORCION DIOXIDO TITANIO</t>
  </si>
  <si>
    <t>BBVA ETIQ. ESTATAL 0111152211 APOYO</t>
  </si>
  <si>
    <t xml:space="preserve">11I2304 </t>
  </si>
  <si>
    <t>BBVA ETIQ. FED. 0110275794 CNBES-BECAS  MEXPROTEC</t>
  </si>
  <si>
    <t>BBVA ETIQ FED 0110545635 FONART-ARTESANAS AMEALCO</t>
  </si>
  <si>
    <t>BBVA ETIQ. FED 0110968307 CONACYT-CONCYTEQ-FORDECYT-EXPOCYTEQ-17</t>
  </si>
  <si>
    <t>BBVA ETIQ. FED 0111262610 IFEQ/FAM REMANENT. 2016</t>
  </si>
  <si>
    <t>BBVA ETIQ. FED 0110969028 CDI-MEJORAMIENTO PRODUCT. INDIGENA</t>
  </si>
  <si>
    <t>BBVA ETIQ. FED 0111087363 APOYO MADRES JEFAS DE FAMILIA</t>
  </si>
  <si>
    <t>BBVA BANCOMER MOVILIDAD ESTUDIANTIL UTEQ</t>
  </si>
  <si>
    <t>BBVA ETIQ. PROPIOS 0110172820 FUMEE FUND. MEX-EU P/LA CIENCIA</t>
  </si>
  <si>
    <t xml:space="preserve">11L2102 </t>
  </si>
  <si>
    <t>HSBC ETIQ. FED.4060104858 NUEVOS TALENTOS CIENT. Y TECNOL</t>
  </si>
  <si>
    <t>HSBC  MIXTOS</t>
  </si>
  <si>
    <t>HSBC ESTATAL CAPITULO  1000</t>
  </si>
  <si>
    <t>INTERACCIONES PRODUCTIVAS SUBSIDIO FEDERAL</t>
  </si>
  <si>
    <t>INTERACCIONES PRODUCTIVAS SUBSIDIO ESTATAL</t>
  </si>
  <si>
    <t>BBVA BANCOMER MIXTOS</t>
  </si>
  <si>
    <t>BBVA BANCOMER SUBSIDIO MINISTRACION ESPECIAL 2017</t>
  </si>
  <si>
    <t>BBVA BANCOMER TRANSF ESTATAL DIC 17</t>
  </si>
  <si>
    <t>BBVA BANCOMER VINCULACION</t>
  </si>
  <si>
    <t>BBVA BANCOMER PRODEP 2015 II</t>
  </si>
  <si>
    <t>BBVA BANCOMER ABSORCION DIOXIDO DE TITANIO</t>
  </si>
  <si>
    <t>BBVA BANCOMER MEXPROTEC</t>
  </si>
  <si>
    <t>BBVA BANCOMER PRODEP 2017</t>
  </si>
  <si>
    <t>BBVA BANCOMER FUMEEUC</t>
  </si>
  <si>
    <t>BBVA ETIQ. FED. PRODEP 2015 II</t>
  </si>
  <si>
    <t>BBVA ETIQ. FED. ABSORCION DE DIOXIDO</t>
  </si>
  <si>
    <t>BBVA BANCOMER FONART-ARTESANAS DE AMEALCO</t>
  </si>
  <si>
    <t>BBVA BANCOMER IFEEQ</t>
  </si>
  <si>
    <t>BBVA BANCOMER CONACYT-CONCYTEQ</t>
  </si>
  <si>
    <t>BBVA BANCOMER MEJORAMIENTO DE LA PRODUCTIVIDAD INDIGENA</t>
  </si>
  <si>
    <t>BBVA BANCOMER APOYO MADRES JEFAS DE FAMILIA</t>
  </si>
  <si>
    <t>BBVA BANCOMER CEPRODI 4.0</t>
  </si>
  <si>
    <t>BBVA ETIQ PROPIOS RIO ARRONTE</t>
  </si>
  <si>
    <t>BBVA BANCOMER CONVENIO UNAM</t>
  </si>
  <si>
    <t>HSBC NUEVOS TALENTOS CIENTIFICOS Y TECNOLOGICOS</t>
  </si>
  <si>
    <t>HSBC GREEN &amp; BLUE</t>
  </si>
  <si>
    <t>Fecha Inicial   Fecha Final</t>
  </si>
  <si>
    <t>Prspstción</t>
  </si>
  <si>
    <t>Acmlción     Contab Atrzada</t>
  </si>
  <si>
    <t>Objeto de Gasto</t>
  </si>
  <si>
    <t xml:space="preserve">        Segmento: OBJETO DEL GASTO/PARTIDATO/PARTIDA</t>
  </si>
  <si>
    <t xml:space="preserve">            Segmento: PLAN DE CUENTAS  (PLAN DE CUENTAS)</t>
  </si>
  <si>
    <t>Gasto(1)</t>
  </si>
  <si>
    <t>GENERO</t>
  </si>
  <si>
    <t>Activo</t>
  </si>
  <si>
    <t>ACTIVO CIRCULANTE</t>
  </si>
  <si>
    <t>GRUPO</t>
  </si>
  <si>
    <t>RUBRO</t>
  </si>
  <si>
    <t>EFECTIVO</t>
  </si>
  <si>
    <t>BANCOS/TESORERÍA</t>
  </si>
  <si>
    <t>BANCOS MONEDA NACIONAL</t>
  </si>
  <si>
    <t>BANCOS MONEDA EXTRANJERA</t>
  </si>
  <si>
    <t>BANCOS/DEPENDENCIAS Y OTROS</t>
  </si>
  <si>
    <t>INVERSIONES TEMPORALES (HASTA</t>
  </si>
  <si>
    <t>INVERSIONES EN MONEDA EXTRANJE</t>
  </si>
  <si>
    <t>FONDOS CON AFECTACIÓN ESPECÍFI</t>
  </si>
  <si>
    <t>FONDO DESTINADO A OPERACIONES</t>
  </si>
  <si>
    <t>DEPÓSITOS DE FONDOS DE TERCERO</t>
  </si>
  <si>
    <t>DEPÓSITO EN FONDOS DE FIDEICOM</t>
  </si>
  <si>
    <t>OTROS DEPÓSITOS DE FONDOS DE T</t>
  </si>
  <si>
    <t>DERECHOS A RECIBIR EFECTIVO O</t>
  </si>
  <si>
    <t>INVERSIONES FINANCIERAS DE COR</t>
  </si>
  <si>
    <t>TÍTULOS Y VALORES A CORTO PLAZ</t>
  </si>
  <si>
    <t>FIDEICOMISOS, MANDATOS Y CONTR</t>
  </si>
  <si>
    <t>CUENTAS POR COBRAR A CORTO PLA</t>
  </si>
  <si>
    <t>CUENTAS POR COBRAR POR VENTA D</t>
  </si>
  <si>
    <t>CUENTAS POR COBRAR POR CONTRAT</t>
  </si>
  <si>
    <t>CUENTAS POR COBRAR DE ENTIDADE</t>
  </si>
  <si>
    <t>CUENTAS POR COBRAR A LA FEDERA</t>
  </si>
  <si>
    <t>CUENTAS POR COBRAR A ENTIDADES</t>
  </si>
  <si>
    <t>CUENTAS POR COBRAR POR RECURSO</t>
  </si>
  <si>
    <t>CUENTAS POR COBRAR DERIVADAS D</t>
  </si>
  <si>
    <t>DEUDORES DIVERSOS POR COBRAR A</t>
  </si>
  <si>
    <t>INGRESOS POR RECUPERAR A CORTO</t>
  </si>
  <si>
    <t>CONTRIBUCIONES DE MEJORAS POR</t>
  </si>
  <si>
    <t>DEUDORES FISCALES POR COBRAR E</t>
  </si>
  <si>
    <t>DEUDORES  POR COBRAR CON RESOL</t>
  </si>
  <si>
    <t>DEUDORES MOROSOS POR COBRAR PO</t>
  </si>
  <si>
    <t>OTRAS CONTRIBUCIONES POR COBRA</t>
  </si>
  <si>
    <t>DEUDORES POR ANTICIPOS DE LA T</t>
  </si>
  <si>
    <t>DEUDORES POR MINISTRACIÓN DE F</t>
  </si>
  <si>
    <t>ANTICIPOS DE PARTICIPACIONES F</t>
  </si>
  <si>
    <t>ANTICIPOS DE PARTICIPACIONES E</t>
  </si>
  <si>
    <t>PRÉSTAMOS OTORGADOS A CORTO PL</t>
  </si>
  <si>
    <t>OTROS DERECHOS A RECIBIR EFECT</t>
  </si>
  <si>
    <t>DERECHOS A RECIBIR BIENES O SE</t>
  </si>
  <si>
    <t>ANTICIPO A PROVEEDORES POR ADQ</t>
  </si>
  <si>
    <t>ANTICIPO A PROVEEDORES POR PRE</t>
  </si>
  <si>
    <t>ANTICIPO A CONTRATISTAS POR OB</t>
  </si>
  <si>
    <t>OTROS DERECHOS A RECIBIR BIENE</t>
  </si>
  <si>
    <t>INVENTARIO DE MERCANCÍAS PARA</t>
  </si>
  <si>
    <t>INVENTARIO DE MERCANCÍAS TERMI</t>
  </si>
  <si>
    <t>PRODUCTOS ALIMENTICIOS, AGROPE</t>
  </si>
  <si>
    <t>PRODUCTOS DE PAPEL, CARTÓN E I</t>
  </si>
  <si>
    <t>PRODUCTOS COMBUSTIBLES, LUBRIC</t>
  </si>
  <si>
    <t>PRODUCTOS QUÍMICOS, FARMACÉUTI</t>
  </si>
  <si>
    <t>PRODUCTOS METÁLICOS Y A BASE D</t>
  </si>
  <si>
    <t>PRODUCTOS DE CUERO, PIEL, PLÁS</t>
  </si>
  <si>
    <t>OTROS PRODUCTOS Y MERCANCÍAS T</t>
  </si>
  <si>
    <t>INVENTARIO DE MERCANCÍAS EN PR</t>
  </si>
  <si>
    <t>PRODUCTOS TEXTILES EN PROCESO</t>
  </si>
  <si>
    <t>OTROS PRODUCTOS Y MERCANCÍAS E</t>
  </si>
  <si>
    <t>INVENTARIO DE MATERIAS PRIMAS,</t>
  </si>
  <si>
    <t>PRODUCTOS TEXTILES ADQUIRIDOS</t>
  </si>
  <si>
    <t>OTROS PRODUCTOS Y MERCANCÍAS A</t>
  </si>
  <si>
    <t>BIENES EN TRÁNSITO</t>
  </si>
  <si>
    <t>MERCANCÍAS PARA VENTA EN TRÁNS</t>
  </si>
  <si>
    <t>MATERIAS PRIMAS, MATERIALES Y</t>
  </si>
  <si>
    <t>MATERIALES Y SUMINISTROS DE CO</t>
  </si>
  <si>
    <t>BIENES MUEBLES EN TRÁNSITO</t>
  </si>
  <si>
    <t>ALMACÉN DE MATERIALES Y SUMINI</t>
  </si>
  <si>
    <t>MATERIALES DE ADMINISTRACIÓN,</t>
  </si>
  <si>
    <t>MATERIALES Y ARTÍCULOS DE CONS</t>
  </si>
  <si>
    <t>COMBUSTIBLES, LUBRICANTES Y AD</t>
  </si>
  <si>
    <t>VESTUARIO, BLANCOS, PRENDAS DE</t>
  </si>
  <si>
    <t>MATERIALES Y SUMINISTROS DE SE</t>
  </si>
  <si>
    <t>HERRAMIENTAS, REFACCIONES Y AC</t>
  </si>
  <si>
    <t>ESTIMACIÓN POR PÉRDIDA O DETER</t>
  </si>
  <si>
    <t>ESTIMACIONES PARA CUENTAS INCO</t>
  </si>
  <si>
    <t>ESTIMACIÓN PARA CUENTAS INCOBR</t>
  </si>
  <si>
    <t>OTRAS ESTIMACIONES PARA CUENTA</t>
  </si>
  <si>
    <t>ESTIMACIÓN POR DETERIORO DE IN</t>
  </si>
  <si>
    <t>ESTIMACIÓN POR DETERIORO U OBS</t>
  </si>
  <si>
    <t>ESTIMACIÓN POR DETERIORO DE ME</t>
  </si>
  <si>
    <t>ESTIMACIÓN POR DETERIORO DE MA</t>
  </si>
  <si>
    <t>ESTIMACIÓN POR DETERIORO DE AL</t>
  </si>
  <si>
    <t>BIENES EN GARANTÍA (EXCLUYE DE</t>
  </si>
  <si>
    <t>BIENES DERIVADOS DE EMBARGOS,</t>
  </si>
  <si>
    <t>BIENES DERIVADOS DE ASEGURAMIE</t>
  </si>
  <si>
    <t>BIENES DERIVADOS DE DACIÓN EN</t>
  </si>
  <si>
    <t>ACTIVO NO CIRCULANTE</t>
  </si>
  <si>
    <t>INVERSIONES FINANCIERAS A LARG</t>
  </si>
  <si>
    <t>INVERSIONES A LARGO PLAZO</t>
  </si>
  <si>
    <t>DEPÓSITOS A LARGO PLAZO EN MON</t>
  </si>
  <si>
    <t>TÍTULOS Y VALORES A LARGO PLAZ</t>
  </si>
  <si>
    <t>BONOS A LARGO PLAZO</t>
  </si>
  <si>
    <t>VALORES REPRESENTATIVOS DE DEU</t>
  </si>
  <si>
    <t>OBLIGACIONES NEGOCIABLES A LA</t>
  </si>
  <si>
    <t>OTROS VALORES A LARGO PLAZO</t>
  </si>
  <si>
    <t>DOCUMENTOS POR COBRAR A LARGO</t>
  </si>
  <si>
    <t>OTROS DOCUMENTOS POR COBRAR A</t>
  </si>
  <si>
    <t>DEUDORES DIVERSOS A LARGO PLAZ</t>
  </si>
  <si>
    <t>INGRESOS  POR RECUPERAR A LARG</t>
  </si>
  <si>
    <t>CONTRIBUCIONES GARANTIZADAS A</t>
  </si>
  <si>
    <t>DEUDORES FISCALES EN PARCIALID</t>
  </si>
  <si>
    <t>DEUDORES CON RESOLUCIÓN JUDICI</t>
  </si>
  <si>
    <t>OTRAS CONTRIBUCIONES A LARGO P</t>
  </si>
  <si>
    <t>PRÉSTAMOS OTORGADOS A LARGO PL</t>
  </si>
  <si>
    <t>BIENES INMUEBLES, INFRAESTRUCT</t>
  </si>
  <si>
    <t>INFRAESTRUCTURA</t>
  </si>
  <si>
    <t>INFRAESTRUCTURA FERROVIARIA Y</t>
  </si>
  <si>
    <t>INFRAESTRUCTURA DE TELECOMUNIC</t>
  </si>
  <si>
    <t>INFRAESTRUCTURA DE AGUA POTABL</t>
  </si>
  <si>
    <t>INFRAESTRUCTURA DE PRODUCCIÓN</t>
  </si>
  <si>
    <t>INFRAESTRUCTURA DE REFINACIÓN,</t>
  </si>
  <si>
    <t>CONSTRUCCIONES EN PROCESO EN B</t>
  </si>
  <si>
    <t>EDIFICACIÓN HABITACIONAL EN PR</t>
  </si>
  <si>
    <t>EDIFICACIÓN NO HABITACIONAL E</t>
  </si>
  <si>
    <t>CONSTRUCCIÓN DE OBRAS PARA EL</t>
  </si>
  <si>
    <t>DIVISIÓN DE TERRENOS Y CONSTRU</t>
  </si>
  <si>
    <t>CONSTRUCCIÓN DE VÍAS DE COMUNI</t>
  </si>
  <si>
    <t>OTRAS CONSTRUCCIONES DE INGENI</t>
  </si>
  <si>
    <t>INSTALACIONES Y EQUIPAMIENTO E</t>
  </si>
  <si>
    <t>TRABAJOS DE ACABADOS EN EDIFIC</t>
  </si>
  <si>
    <t>EDIFICACIÓN NO HABITACIONAL EN</t>
  </si>
  <si>
    <t>MOBILIARIO Y EQUIPO DE ADMINIS</t>
  </si>
  <si>
    <t>MUEBLES DE OFICINA Y ESTANTERÍ</t>
  </si>
  <si>
    <t>MUEBLES, EXCEPTO DE OFICINA Y</t>
  </si>
  <si>
    <t>EQUIPO DE CÓMPUTO Y DE TECNOLO</t>
  </si>
  <si>
    <t>OTROS MOBILIARIOS Y EQUIPOS DE</t>
  </si>
  <si>
    <t>MOBILIARIO Y EQUIPO EDUCACIONA</t>
  </si>
  <si>
    <t>EQUIPOS Y APARATOS AUDIOVISUAL</t>
  </si>
  <si>
    <t>CÁMARAS FOTOGRÁFICAS Y DE VIDE</t>
  </si>
  <si>
    <t>OTRO MOBILIARIO Y EQUIPO EDUCA</t>
  </si>
  <si>
    <t>EQUIPO E INSTRUMENTAL MÉDICO Y</t>
  </si>
  <si>
    <t>INSTRUMENTAL MÉDICO Y DE LABOR</t>
  </si>
  <si>
    <t>AUTOMÓVILES Y EQUIPO TERRESTRE</t>
  </si>
  <si>
    <t>MAQUINARIA, OTROS EQUIPOS Y HE</t>
  </si>
  <si>
    <t>MAQUINARIA Y EQUIPO AGROPECUAR</t>
  </si>
  <si>
    <t>MAQUINARIA Y EQUIPO DE CONSTRU</t>
  </si>
  <si>
    <t>SISTEMAS DE AIRE ACONDICIONADO</t>
  </si>
  <si>
    <t>EQUIPO DE COMUNICACIÓN Y TELEC</t>
  </si>
  <si>
    <t>EQUIPOS DE GENERACIÓN ELÉCTRIC</t>
  </si>
  <si>
    <t>HERRAMIENTAS Y MÁQUINAS-HERRAM</t>
  </si>
  <si>
    <t>COLECCIONES, OBRAS DE ARTE Y O</t>
  </si>
  <si>
    <t>BIENES ARTÍSTICOS, CULTURALES</t>
  </si>
  <si>
    <t>ESPECIES MENORES Y DE ZOOLÓGIC</t>
  </si>
  <si>
    <t>CONCESIONES Y FRANQUICIAS</t>
  </si>
  <si>
    <t>LICENCIAS</t>
  </si>
  <si>
    <t>LICENCIAS INFORMÁTICAS E INTEL</t>
  </si>
  <si>
    <t>LICENCIAS INDUSTRIALES, COMERC</t>
  </si>
  <si>
    <t>DEPRECIACIÓN, DETERIORO Y AMOR</t>
  </si>
  <si>
    <t>DEPRECIACIÓN ACUMULADA DE BIEN</t>
  </si>
  <si>
    <t>DEPRECIACIÓN ACUMULADA DE VIVI</t>
  </si>
  <si>
    <t>DEPRECIACIÓN ACUMULADA DE EDIF</t>
  </si>
  <si>
    <t>DEPRECIACIÓN ACUMULADA DE OTRO</t>
  </si>
  <si>
    <t>DEPRECIACIÓN ACUMULADA DE INFR</t>
  </si>
  <si>
    <t>DEPRECIACIÓN ACUMULADA  DE BIE</t>
  </si>
  <si>
    <t>DEPRECIACIÓN ACUMULADA DE MOBI</t>
  </si>
  <si>
    <t>DEPRECIACIÓN ACUMULADA DE EQUI</t>
  </si>
  <si>
    <t>DEPRECIACIÓN ACUMULADA DE MAQU</t>
  </si>
  <si>
    <t>DETERIORO ACUMULADO DE ACTIVOS</t>
  </si>
  <si>
    <t>DETERIORO ACUMULADO DE PORCINO</t>
  </si>
  <si>
    <t>DETERIORO ACUMULADO DE OVINOS</t>
  </si>
  <si>
    <t>DETERIORO ACUMULADO DE PECES Y</t>
  </si>
  <si>
    <t>DETERIORO ACUMULADO DE EQUINO</t>
  </si>
  <si>
    <t>DETERIORO ACUMULADO DE ESPECIE</t>
  </si>
  <si>
    <t>DETERIORO ACUMULADO DE ÁRBOLES</t>
  </si>
  <si>
    <t>DETERIORO ACUMULADO DE OTROS A</t>
  </si>
  <si>
    <t>AMORTIZACIÓN ACUMULADA DE ACTI</t>
  </si>
  <si>
    <t>AMORTIZACIÓN ACUMULADAS DE SOF</t>
  </si>
  <si>
    <t>AMORTIZACIÓN ACUMULADAS DE PAT</t>
  </si>
  <si>
    <t>AMORTIZACIÓN ACUMULADAS DE CON</t>
  </si>
  <si>
    <t>AMORTIZACIÓN ACUMULADAS DE LIC</t>
  </si>
  <si>
    <t>AMORTIZACIÓN ACUMULADAS DE OTR</t>
  </si>
  <si>
    <t>ESTUDIOS, FORMULACIÓN Y EVALUA</t>
  </si>
  <si>
    <t>DERECHOS SOBRE BIENES EN RÉGIM</t>
  </si>
  <si>
    <t>GASTOS PAGADOS POR ADELANTADO</t>
  </si>
  <si>
    <t>INTERESES ANTICIPADOS POR ARRE</t>
  </si>
  <si>
    <t>ANTICIPOS A LARGO PLAZO</t>
  </si>
  <si>
    <t>ANTICIPOS A PROVEEDORES POR AD</t>
  </si>
  <si>
    <t>ANTICIPOS A CONTRATISTAS POR O</t>
  </si>
  <si>
    <t>BENEFICIOS AL RETIRO DE EMPLEA</t>
  </si>
  <si>
    <t>ESTIMACIONES POR PÉRDIDA  DE C</t>
  </si>
  <si>
    <t>ESTIMACIONES POR PÉRDIDA DE CU</t>
  </si>
  <si>
    <t>ESTIMACIONES  POR PÉRDIDA DE C</t>
  </si>
  <si>
    <t>ESTIMACIONES POR PÉRDIDA DE OT</t>
  </si>
  <si>
    <t>BIENES EN ARRENDAMIENTO FINANC</t>
  </si>
  <si>
    <t>BIENES EN COMODATO</t>
  </si>
  <si>
    <t>BIENES INTANGIBLES EN COMODAT</t>
  </si>
  <si>
    <t>Pasivo</t>
  </si>
  <si>
    <t>CUENTAS POR PAGAR A CORTO PLAZ</t>
  </si>
  <si>
    <t>SERVICIOS PERSONALES POR PAGAR</t>
  </si>
  <si>
    <t>REMUNERACIÓN POR PAGAR AL PERS</t>
  </si>
  <si>
    <t>REMUNERACIONES ADICIONALES Y E</t>
  </si>
  <si>
    <t>SEGURIDAD SOCIAL Y SEGUROS POR</t>
  </si>
  <si>
    <t>OTRAS PRESTACIONES SOCIALES Y</t>
  </si>
  <si>
    <t>ESTÍMULOS A SERVIDORES PÚBLICO</t>
  </si>
  <si>
    <t>PROVEEDORES POR PAGAR A CORTO</t>
  </si>
  <si>
    <t>DEUDAS POR ADQUISICIÓN DE BIEN</t>
  </si>
  <si>
    <t>OTRAS DEUDAS COMERCIALES POR P</t>
  </si>
  <si>
    <t>CONTRATISTAS POR OBRAS PÚBLICA</t>
  </si>
  <si>
    <t>PARTICIPACIONES POR PAGAR A CO</t>
  </si>
  <si>
    <t>APORTACIONES POR PAGAR A CORTO</t>
  </si>
  <si>
    <t>CONVENIOS POR PAGAR A CORTO PL</t>
  </si>
  <si>
    <t>TRANSFERENCIAS OTORGADAS POR P</t>
  </si>
  <si>
    <t>TRANSFERENCIAS INTERNAS Y ASIG</t>
  </si>
  <si>
    <t>TRANSFERENCIAS AL RESTO DEL SE</t>
  </si>
  <si>
    <t>TRANSFERENCIAS A FIDEICOMISOS,</t>
  </si>
  <si>
    <t>INTERESES, COMISIONES Y OTROS</t>
  </si>
  <si>
    <t>INTERESES SOBRE PRÉSTAMOS DE D</t>
  </si>
  <si>
    <t>GASTOS DE LA DEUDA PÚBLICA INT</t>
  </si>
  <si>
    <t>GASTOS DE LA DEUDA PÚBLICA EXT</t>
  </si>
  <si>
    <t>COSTO POR COBERTURA DE LA DEUD</t>
  </si>
  <si>
    <t>APOYOS FINANCIEROS POR PAGAR A</t>
  </si>
  <si>
    <t>RETENCIONES Y CONTRIBUCIONES P</t>
  </si>
  <si>
    <t>RETENCIONES DE IMPUESTOS POR P</t>
  </si>
  <si>
    <t>RETENCIONES DEL SISTEMA DE SEG</t>
  </si>
  <si>
    <t>IMPUESTO Y DERECHOS POR PAGAR</t>
  </si>
  <si>
    <t>IMPUESTOS Y DERECHOS DE IMPORT</t>
  </si>
  <si>
    <t>IMPUESTOS SOBRE NÓMINA Y OTROS</t>
  </si>
  <si>
    <t>OTRAS RETENCIONES Y CONTRIBUCI</t>
  </si>
  <si>
    <t>DEVOLUCIONES DE LA LEY DE INGR</t>
  </si>
  <si>
    <t>OTRAS CUENTAS POR PAGAR A CORT</t>
  </si>
  <si>
    <t>FONDOS ROTATORIOS POR COMPROBA</t>
  </si>
  <si>
    <t>MINISTRACIONES DE FONDOS POR C</t>
  </si>
  <si>
    <t>ANTICIPOS  DE PARTICIPACIONES</t>
  </si>
  <si>
    <t>PRÉSTAMOS RECIBIDOS A CORTO PL</t>
  </si>
  <si>
    <t>INTERÉS SOBRE ARRENDAMIENTO FI</t>
  </si>
  <si>
    <t>DOCUMENTOS POR PAGAR A CORTO P</t>
  </si>
  <si>
    <t>DOCUMENTOS COMERCIALES POR PAG</t>
  </si>
  <si>
    <t>DOCUMENTOS POR ADQUISICIÓN DE</t>
  </si>
  <si>
    <t>OTROS DOCUMENTOS COMERCIALES P</t>
  </si>
  <si>
    <t>DOCUMENTOS CON CONTRATISTAS PO</t>
  </si>
  <si>
    <t>OTROS DOCUMENTOS POR PAGAR A C</t>
  </si>
  <si>
    <t>PORCIÓN A CORTO PLAZO DE LA DE</t>
  </si>
  <si>
    <t>PORCIÓN A CORTO PLAZO DE TÍTUL</t>
  </si>
  <si>
    <t>PORCIÓN A CORTO PLAZO DE LOS P</t>
  </si>
  <si>
    <t>PORCIÓN A CORTO PLAZO DE ARREN</t>
  </si>
  <si>
    <t>TÍTULOS Y VALORES DE LA DEUDA</t>
  </si>
  <si>
    <t>PASIVOS DIFERIDOS A CORTO PLAZ</t>
  </si>
  <si>
    <t>INGRESOS COBRADOS POR ADELANTA</t>
  </si>
  <si>
    <t>INTERESES COBRADOS POR ADELANT</t>
  </si>
  <si>
    <t>OTROS PASIVOS DIFERIDOS A CORT</t>
  </si>
  <si>
    <t>FONDOS Y BIENES DE TERCEROS EN</t>
  </si>
  <si>
    <t>FONDOS EN GARANTÍA A CORTO PLA</t>
  </si>
  <si>
    <t>FONDOS EN ADMINISTRACIÓN A COR</t>
  </si>
  <si>
    <t>FONDOS CONTINGENTES A CORTO PL</t>
  </si>
  <si>
    <t>FONDOS DE FIDEICOMISOS, MANDAT</t>
  </si>
  <si>
    <t>OTROS FONDOS DE TERCEROS EN GA</t>
  </si>
  <si>
    <t>VALORES Y BIENES EN GARANTÍA A</t>
  </si>
  <si>
    <t>VALORES EN GARANTÍA A CORTO PL</t>
  </si>
  <si>
    <t>PROVISIÓN PARA DEMANDAS Y JUIC</t>
  </si>
  <si>
    <t>PROVISIÓN PARA DEMANDAS Y JUI</t>
  </si>
  <si>
    <t>PROVISIÓN PARA CONTINGENCIAS A</t>
  </si>
  <si>
    <t>OTRAS PROVISIONES A CORTO PLAZ</t>
  </si>
  <si>
    <t>OTROS PASIVOS CIRCULANTES</t>
  </si>
  <si>
    <t>CUENTAS POR PAGAR A LARGO PLAZ</t>
  </si>
  <si>
    <t>PROVEEDORES POR PAGAR A LARGO</t>
  </si>
  <si>
    <t>DOCUMENTOS POR PAGAR A LARGO P</t>
  </si>
  <si>
    <t>DOCUMENTOS POR PAGAR POR ADQUI</t>
  </si>
  <si>
    <t>OTROS DOCUMENTOS POR PAGAR A L</t>
  </si>
  <si>
    <t>PRÉSTAMOS DE LA DEUDA PÚBLICA</t>
  </si>
  <si>
    <t>ARRENDAMIENTO FINANCIERO  POR</t>
  </si>
  <si>
    <t>ARRENDAMIENTO FINANCIERO NACIO</t>
  </si>
  <si>
    <t>ARRENDAMIENTO FINANCIERO INTER</t>
  </si>
  <si>
    <t>PASIVOS DIFERIDOS A LARGO PLAZ</t>
  </si>
  <si>
    <t>CRÉDITOS DIFERIDOS A LARGO PLA</t>
  </si>
  <si>
    <t>OTROS PASIVOS DIFERIDOS A LARG</t>
  </si>
  <si>
    <t>FONDOS EN GARANTÍA A LARGO PLA</t>
  </si>
  <si>
    <t>FONDOS EN ADMINISTRACIÓN A LA</t>
  </si>
  <si>
    <t>FONDOS EN ADMINISTRACIÓN A LAR</t>
  </si>
  <si>
    <t>FONDOS CONTINGENTES A LARGO PL</t>
  </si>
  <si>
    <t>VALORES EN GARANTÍA A LARGO PL</t>
  </si>
  <si>
    <t>PROVISIÓN PARA PENSIONES A LAR</t>
  </si>
  <si>
    <t>OTRAS PROVISIONES A LARGO PLAZ</t>
  </si>
  <si>
    <t>HACIENDA PÚBLICA</t>
  </si>
  <si>
    <t>HACIENDA PÚBLICA CONTRIBUIDO</t>
  </si>
  <si>
    <t>Patrimon</t>
  </si>
  <si>
    <t>BIENES INMUEBLES E INFRAESTRUC</t>
  </si>
  <si>
    <t>ACTUALIZACIÓN DE LA HACIENDA P</t>
  </si>
  <si>
    <t>HACIENDA PÚBLICA GENERADO</t>
  </si>
  <si>
    <t>RESULTADOS DEL EJERCICIO (AHOR</t>
  </si>
  <si>
    <t>RESULTADOS DE EJERCICIOS ANTE</t>
  </si>
  <si>
    <t>RESULTADOS DE EJERCICIOS ANTER</t>
  </si>
  <si>
    <t>RECTIFICACIONES DE RESULTADOS</t>
  </si>
  <si>
    <t>EXCESO O INSUFICIENCIA EN LA A</t>
  </si>
  <si>
    <t>RESULTADO POR POSICIÓN MONETAR</t>
  </si>
  <si>
    <t>Resultado por Posición Monetar</t>
  </si>
  <si>
    <t>RESULTADO POR TENENCIA DE ACTI</t>
  </si>
  <si>
    <t>Ingresos</t>
  </si>
  <si>
    <t>INGRESOS DE GESTIÓN</t>
  </si>
  <si>
    <t>IMPUESTOS SOBRE LA PRODUCCIÓN,</t>
  </si>
  <si>
    <t>IMPUESTOS SOBRE NÓMINAS Y ASIM</t>
  </si>
  <si>
    <t>IMPUESTOS ECOLÓGICOS</t>
  </si>
  <si>
    <t>CUOTAS Y APORTACIONES DE SEGUR</t>
  </si>
  <si>
    <t>APORTACIONES PARA FONDOS DE VI</t>
  </si>
  <si>
    <t>CUOTAS DE AHORRO PARA EL RETIR</t>
  </si>
  <si>
    <t>ACCESORIOS DE CUOTAS Y APORTAC</t>
  </si>
  <si>
    <t>OTRAS CUOTAS Y APORTACIONES PA</t>
  </si>
  <si>
    <t>DERECHOS POR EL USO, GOCE, APR</t>
  </si>
  <si>
    <t>DERECHOS POR PRESTACIÓN DE SE</t>
  </si>
  <si>
    <t>PRODUCTOS DERIVADOS DEL USO Y</t>
  </si>
  <si>
    <t>ENAJENACIÓN DE BIENES MUEBLES</t>
  </si>
  <si>
    <t>ACCESORIOS DE PRODUCTOS</t>
  </si>
  <si>
    <t>OTROS PRODUCTOS QUE GENERAN IN</t>
  </si>
  <si>
    <t>APROVECHAMIENTOS DE TIPO CORRI</t>
  </si>
  <si>
    <t>INCENTIVOS DERIVADOS DE LA COL</t>
  </si>
  <si>
    <t>MULTAS</t>
  </si>
  <si>
    <t>INDEMNIZACIONES</t>
  </si>
  <si>
    <t>REINTEGROS</t>
  </si>
  <si>
    <t>APROVECHAMIENTOS PROVENIENTES</t>
  </si>
  <si>
    <t>APROVECHAMIENTOS POR PARTICIPA</t>
  </si>
  <si>
    <t>APROVECHAMIENTOS POR APORTACIO</t>
  </si>
  <si>
    <t>APROVECHAMIENTOS POR APROVECHA</t>
  </si>
  <si>
    <t>OTROS APROVECHAMIENTOS</t>
  </si>
  <si>
    <t>INGRESOS POR VENTA DE BIENES Y</t>
  </si>
  <si>
    <t>INGRESOS POR VENTA DE MERCANCÍ</t>
  </si>
  <si>
    <t>INGRESOS DE OPERACIÓN DE ENTID</t>
  </si>
  <si>
    <t>INGRESOS NO COMPRENDIDOS EN LA</t>
  </si>
  <si>
    <t>IMPUESTOS NO COMPRENDIDOS EN L</t>
  </si>
  <si>
    <t>CONTRIBUCIONES DE MEJORAS, DER</t>
  </si>
  <si>
    <t>PARTICIPACIONES, APORTACIONES,</t>
  </si>
  <si>
    <t>TRANSFERENCIAS, ASIGNACIONES,</t>
  </si>
  <si>
    <t>OTROS INGRESOS  Y BENEFICIOS</t>
  </si>
  <si>
    <t>INGRESOS FINANCIEROS</t>
  </si>
  <si>
    <t>INTERESES GANADOS DE VALORES,</t>
  </si>
  <si>
    <t>INCREMENTO POR VARIACIÓN DE IN</t>
  </si>
  <si>
    <t>INCREMENTO POR VARIACIÓN DE AL</t>
  </si>
  <si>
    <t>DISMINUCIÓN DEL EXCESO DE ESTI</t>
  </si>
  <si>
    <t>DISMINUCIÓN DEL EXCESO DE PROV</t>
  </si>
  <si>
    <t>DISMINUCIÓN DEL EXCESO EN PROV</t>
  </si>
  <si>
    <t>OTROS INGRESOS Y BENEFICIOS VA</t>
  </si>
  <si>
    <t>OTROS INGRESOS DE EJERCICIOS A</t>
  </si>
  <si>
    <t>BONIFICACIONES Y DESCUENTOS O</t>
  </si>
  <si>
    <t>DIFERENCIAS POR TIPO DE CAMBIO</t>
  </si>
  <si>
    <t>DIFERENCIAS DE COTIZACIONES A</t>
  </si>
  <si>
    <t>UTILIDADES POR PARTICIPACIÓN P</t>
  </si>
  <si>
    <t>GASTOS Y OTRAS PÉRDIDAS</t>
  </si>
  <si>
    <t>GASTOS DE FUNCIONAMIENTO</t>
  </si>
  <si>
    <t>REMUNERACIONES AL PERSONAL DE</t>
  </si>
  <si>
    <t>PAGO DE ESTÍMULOS A SERVIDORES</t>
  </si>
  <si>
    <t>MATERIAS PRIMAS Y MATERIALES D</t>
  </si>
  <si>
    <t>MATERIALES Y SUMINISTROS PARA</t>
  </si>
  <si>
    <t>SERVICIOS PROFESIONALES, CIENT</t>
  </si>
  <si>
    <t>SERVICIOS FINANCIEROS, BANCARI</t>
  </si>
  <si>
    <t>SERVICIOS DE INSTALACIÓN, REPA</t>
  </si>
  <si>
    <t>SERVICIOS DE COMUNICACIÓN SOCI</t>
  </si>
  <si>
    <t>SERVICIOS DE TRASLADO Y VIÁTIC</t>
  </si>
  <si>
    <t>ASIGNACIONES AL SECTOR PÚBLICO</t>
  </si>
  <si>
    <t>TRANSFERENCIAS INTERNAS AL SEC</t>
  </si>
  <si>
    <t>TRANSFERENCIAS A ENTIDADES PAR</t>
  </si>
  <si>
    <t>TRANSFERENCIAS A ENTIDADES FED</t>
  </si>
  <si>
    <t>TRANSFERENCIAS A MUNICIPIOS</t>
  </si>
  <si>
    <t>SUBSIDIOS</t>
  </si>
  <si>
    <t>SUBVENCIONES</t>
  </si>
  <si>
    <t>AYUDAS SOCIALES A PERSONAS</t>
  </si>
  <si>
    <t>AYUDAS SOCIALES A INSTITUCIONE</t>
  </si>
  <si>
    <t>AYUDAS SOCIALES POR DESASTRES</t>
  </si>
  <si>
    <t>PENSIONES</t>
  </si>
  <si>
    <t>JUBILACIONES</t>
  </si>
  <si>
    <t>Gasto(1</t>
  </si>
  <si>
    <t>OTRAS PENSIONES Y JUBILACIONES</t>
  </si>
  <si>
    <t>TRANSFERENCIAS A LA SEGURIDAD</t>
  </si>
  <si>
    <t>TRANSFERENCIAS POR OBLIGACIONE</t>
  </si>
  <si>
    <t>DONATIVO</t>
  </si>
  <si>
    <t>DONATIVOS A INSTITUCIONES SIN</t>
  </si>
  <si>
    <t>DONATIVOS A ENTIDADES FEDERATI</t>
  </si>
  <si>
    <t>DONATIVOS A FIDEICOMISO, MANDA</t>
  </si>
  <si>
    <t>DONATIVOS INTERNACIONALES</t>
  </si>
  <si>
    <t>TRANSFERENCIAS AL EXTERIOR A G</t>
  </si>
  <si>
    <t>TRANSFERENCIAS AL SECTOR PRIVA</t>
  </si>
  <si>
    <t>PARTICIPACIONES DE LA FEDERACI</t>
  </si>
  <si>
    <t>PARTICIPACIONES DE LAS ENTIDAD</t>
  </si>
  <si>
    <t>APORTACIONES DE LA FEDERACIÓN</t>
  </si>
  <si>
    <t>APORTACIONES DE LAS ENTIDADES</t>
  </si>
  <si>
    <t>CONVENIOS DE REASIGNACIÓN</t>
  </si>
  <si>
    <t>CONVENIOS DE DESCENTRALIZACIÓN</t>
  </si>
  <si>
    <t>APOYOS FINANCIEROS A INTERMEDI</t>
  </si>
  <si>
    <t>APOYO FINANCIEROS A AHORRADORE</t>
  </si>
  <si>
    <t>OTROS GASTOS Y PÉRDIDAS EXTRAO</t>
  </si>
  <si>
    <t>ESTIMACIONES, DEPRECIACIONES,</t>
  </si>
  <si>
    <t>ESTIMACIONES POR PÉRDIDA O DET</t>
  </si>
  <si>
    <t>ESTIMACIÓN POR DETERIORO  DE A</t>
  </si>
  <si>
    <t>ESTIMACIONES POR PÉRDIDA DE C</t>
  </si>
  <si>
    <t>DEPRECIACIÓN DE BIENES INMUEBL</t>
  </si>
  <si>
    <t>DEPRECIACIÓN DE VIVIENDAS</t>
  </si>
  <si>
    <t>DEPRECIACIÓN DE EDIFICIOS NO R</t>
  </si>
  <si>
    <t>DEPRECIACIÓN DE OTROS BIENES I</t>
  </si>
  <si>
    <t>DEPRECIACIÓN DE INFRAESTRUCTUR</t>
  </si>
  <si>
    <t>DEPRECIACIÓN DE BIENES MUEBLES</t>
  </si>
  <si>
    <t>DEPRECIACIÓN DE MOBILIARIO Y E</t>
  </si>
  <si>
    <t>DEPRECIACIÓN DE EQUIPO E INSTR</t>
  </si>
  <si>
    <t>DEPRECIACIÓN DE EQUIPO DE TRAN</t>
  </si>
  <si>
    <t>DEPRECIACIÓN DE EQUIPO DE DEFE</t>
  </si>
  <si>
    <t>DEPRECIACIÓN DE MAQUINARIA, OT</t>
  </si>
  <si>
    <t>DETERIORO DE LOS ACTIVOS BIOLÓ</t>
  </si>
  <si>
    <t>DETERIORO DE BOVINOS</t>
  </si>
  <si>
    <t>DETERIORO DE PORCINOS</t>
  </si>
  <si>
    <t>DETERIORO DE AVES</t>
  </si>
  <si>
    <t>DETERIORO DE OVINOS Y CAPRINOS</t>
  </si>
  <si>
    <t>DETERIORO DE PECES Y ACUICULTU</t>
  </si>
  <si>
    <t>DETERIORO DE EQUINOS</t>
  </si>
  <si>
    <t>DETERIORO DE ESPECIES MENORES</t>
  </si>
  <si>
    <t>DETERIORO ÁRBOLES Y PLANTAS</t>
  </si>
  <si>
    <t>DETERIORO DE OTROS ACTIVOS BIO</t>
  </si>
  <si>
    <t>AMORTIZACIÓN DE ACTIVOS INTANG</t>
  </si>
  <si>
    <t>AMORTIZACIÓN DE SOFTWARE</t>
  </si>
  <si>
    <t>AMORTIZACIÓN DE PATENTES, MARC</t>
  </si>
  <si>
    <t>AMORTIZACIÓN DE CONCESIONES Y</t>
  </si>
  <si>
    <t>AMORTIZACIÓN DE LICENCIAS</t>
  </si>
  <si>
    <t>AMORTIZACIÓN DE OTROS INTANGIB</t>
  </si>
  <si>
    <t>DISMINUCION DE BIENES POR PERD</t>
  </si>
  <si>
    <t>PROVISIONES</t>
  </si>
  <si>
    <t>PROVISIONES DE PASIVOS A CORTO</t>
  </si>
  <si>
    <t>PROVISIÓN POR DEMANDAS Y JUICI</t>
  </si>
  <si>
    <t>PROVISIONES DE PASIVOS A LARGO</t>
  </si>
  <si>
    <t>PROVISIÓN POR PENSIONES A LARG</t>
  </si>
  <si>
    <t>DISMINUCIÓN DE INVENTARIOS</t>
  </si>
  <si>
    <t>DISMINUCIÓN DE INVENTARIOS DE</t>
  </si>
  <si>
    <t>DISMINUCIÓN DE ALMACÉN DE MATE</t>
  </si>
  <si>
    <t>AUMENTO POR INSUFICIENCIA DE E</t>
  </si>
  <si>
    <t>OTROS GASTOS VARIOS</t>
  </si>
  <si>
    <t>AUMENTO POR INSUFICIENCIA DE P</t>
  </si>
  <si>
    <t>OTROS GASTOS</t>
  </si>
  <si>
    <t>GASTOS DE EJERCICIOS ANTERIORE</t>
  </si>
  <si>
    <t>PÉRDIDAS POR RESPONSABILIDADES</t>
  </si>
  <si>
    <t>BONIFICACIONES Y DESCUENTOS OT</t>
  </si>
  <si>
    <t>DIFERENCIAS DE COTIZACIONES NE</t>
  </si>
  <si>
    <t>PÉRDIDAS POR PARTICIPACIÓN PAT</t>
  </si>
  <si>
    <t>INVERSIÓN PÚBLICA NO CAPITALIZ</t>
  </si>
  <si>
    <t>CONSTRUCCIÓN EN BIENES NO CAPI</t>
  </si>
  <si>
    <t>CUENTAS DE CIERRE CONTABLE</t>
  </si>
  <si>
    <t>RESUMEN DE INGRESOS Y GASTOS</t>
  </si>
  <si>
    <t>AHORRO DE LA GESTIÓN</t>
  </si>
  <si>
    <t>DESAHORRO DE LA GESTIÓN</t>
  </si>
  <si>
    <t>INSTRUMENTOS DE CRÉDITO PRESTA</t>
  </si>
  <si>
    <t>PRÉSTAMO DE INSTRUMENTOS DE CR</t>
  </si>
  <si>
    <t>INSTRUMENTOS DE CRÉDITO RECIBI</t>
  </si>
  <si>
    <t>GARANTÍA DE CRÉDITOS RECIBIDOS</t>
  </si>
  <si>
    <t>EMISIÓN DE OBLIGACIONES</t>
  </si>
  <si>
    <t>AUTORIZACIÓN PARA LA EMISIÓN D</t>
  </si>
  <si>
    <t>EMISIONES AUTORIZADAS DE LA DE</t>
  </si>
  <si>
    <t>SUSCRIPCIÓN DE CONTRATOS DE PR</t>
  </si>
  <si>
    <t>CONTRATOS DE PRÉSTAMOS Y OTRAS</t>
  </si>
  <si>
    <t>AVALES Y GARANTÍAS</t>
  </si>
  <si>
    <t>FIANZAS OTORGADAS PARA RESPALD</t>
  </si>
  <si>
    <t>FIANZAS OTORGADAS DEL GOBIERNO</t>
  </si>
  <si>
    <t>DEMANDAS JUDICIAL EN PROCESO D</t>
  </si>
  <si>
    <t>RESOLUCIÓN DE DEMANDAS EN PROC</t>
  </si>
  <si>
    <t>INVERSIÓN MEDIANTE PROYECTOS P</t>
  </si>
  <si>
    <t>CONTRATOS PARA INVERSIÓN MEDIA</t>
  </si>
  <si>
    <t>INVERSIÓN PÚBLICA CONTRATADA M</t>
  </si>
  <si>
    <t>BIENES EN CONCESIONADOS O EN C</t>
  </si>
  <si>
    <t>BIENES BAJO CONTRATO EN CONCES</t>
  </si>
  <si>
    <t>CONTRATO DE CONCESIÓN POR BIEN</t>
  </si>
  <si>
    <t>BIENES BAJO CONTRATO EN COMODA</t>
  </si>
  <si>
    <t>CONTRATO DE COMODATO POR BIENE</t>
  </si>
  <si>
    <t>BIENES ARQUEOLOGICOS, ARTISTIC</t>
  </si>
  <si>
    <t>BIENES ARQUEOLOGICOS EN CUSTOD</t>
  </si>
  <si>
    <t>BIENES ARQUEOLOGICOS MUEBLES E</t>
  </si>
  <si>
    <t>BIENES ARQUEOLOGICOS INMUEBLES</t>
  </si>
  <si>
    <t>BIENES ARQUEOLOGICOS RESTOS HU</t>
  </si>
  <si>
    <t>CUSTODIA DE BIENES ARQUEOLOGIC</t>
  </si>
  <si>
    <t>BIENES ARTISTICOS EN CUSTODIA</t>
  </si>
  <si>
    <t>BIENES ARTISTICOS MUEBLES EN C</t>
  </si>
  <si>
    <t>BIENES ARTISTICOS INMUEBLES EN</t>
  </si>
  <si>
    <t>CUSTODIA DE BIENES ARTISTICOS</t>
  </si>
  <si>
    <t>BIENES HISTORICOS EN CUSTODIA</t>
  </si>
  <si>
    <t>BIENES HISTORICOS MUEBLES EN C</t>
  </si>
  <si>
    <t>BIENES HISTORICOS INMUEBLES EN</t>
  </si>
  <si>
    <t>BIENES HISTORICOS DOCUMENTOS Y</t>
  </si>
  <si>
    <t>BIENES HISTORICOS COLECCIONES</t>
  </si>
  <si>
    <t>CUSTODIA DE BIENES HISTORICOS</t>
  </si>
  <si>
    <t>CUENTAS DE ORDEN OTRAS</t>
  </si>
  <si>
    <t>CUENTAS DE ORDEN PRESUPUESTARI</t>
  </si>
  <si>
    <t>LEY DE INGRESOS</t>
  </si>
  <si>
    <t>LEY DE INGRESOS ESTIMADA</t>
  </si>
  <si>
    <t>LEY DE INGRESOS POR EJECUTAR</t>
  </si>
  <si>
    <t>MODIFICACIONES A LA LEY DE ING</t>
  </si>
  <si>
    <t>LEY DE INGRESOS DEVENGADA</t>
  </si>
  <si>
    <t>LEY DE INGRESOS RECAUDADA</t>
  </si>
  <si>
    <t>PRESUPUESTO DE EGRESOS</t>
  </si>
  <si>
    <t>PRESUPUESTO DE EGRESOS APROBAD</t>
  </si>
  <si>
    <t>PRESUPUESTO DE EGRESOS POR EJE</t>
  </si>
  <si>
    <t>MODIFICACIONES AL PRESUPUESTO</t>
  </si>
  <si>
    <t>PRESUPUESTO DE EGRESOS COMPROM</t>
  </si>
  <si>
    <t>PRESUPUESTO DE EGRESOS DEVENGA</t>
  </si>
  <si>
    <t>PRESUPUESTO DE EGRESOS EJERCID</t>
  </si>
  <si>
    <t>PRESUPUESTO DE EGRESOS PAGADO</t>
  </si>
  <si>
    <t>CUENTAS DE CIERRE PRESUPUESTAR</t>
  </si>
  <si>
    <t>SUPERÁVIT FINANCIERO</t>
  </si>
  <si>
    <t>DÉFICIT FINANCIERO</t>
  </si>
  <si>
    <t>ADEUDOS DE EJERCICIOS FISCALES</t>
  </si>
  <si>
    <t>ADQUISICION DE MATERIALES</t>
  </si>
  <si>
    <t>ADQUISICION DE BIENES MUEBLES</t>
  </si>
  <si>
    <t>Contab Atrzada</t>
  </si>
  <si>
    <t xml:space="preserve">Grupo  Acmlción </t>
  </si>
  <si>
    <t>Fecha Inicial   Final</t>
  </si>
  <si>
    <t>PROGRAMA AMEALCO</t>
  </si>
  <si>
    <t>Adquisición de Materiales</t>
  </si>
  <si>
    <t>EXTENSIONISMO</t>
  </si>
  <si>
    <t>Becas para alumnos</t>
  </si>
  <si>
    <t>FAM 2005 (23H)</t>
  </si>
  <si>
    <t>Equipamiento</t>
  </si>
  <si>
    <t>FACUT 2013</t>
  </si>
  <si>
    <t>FAM 2014 (52H)</t>
  </si>
  <si>
    <t>FAM 2015 (57H)</t>
  </si>
  <si>
    <t>FAM 2016 (37M)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</si>
</sst>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&quot;$&quot;* #,##0_-;\-&quot;$&quot;* #,##0_-;_-&quot;$&quot;* &quot;-&quot;??_-;_-@_-"/>
    <numFmt numFmtId="166" formatCode="_-[$€-2]* #,##0.00_-;\-[$€-2]* #,##0.00_-;_-[$€-2]* &quot;-&quot;??_-"/>
    <numFmt numFmtId="167" formatCode="_-* #,##0.00\ _P_t_s_-;\-* #,##0.00\ _P_t_s_-;_-* &quot;-&quot;??\ _P_t_s_-;_-@_-"/>
    <numFmt numFmtId="168" formatCode="_-* #,##0\ _P_t_s_-;\-* #,##0\ _P_t_s_-;_-* &quot;-&quot;??\ _P_t_s_-;_-@_-"/>
    <numFmt numFmtId="169" formatCode="_([$$-409]* #,##0.00_);_([$$-409]* \(#,##0.00\);_([$$-409]* &quot;-&quot;??_);_(@_)"/>
    <numFmt numFmtId="170" formatCode="_-[$$-409]* #,##0.00_ ;_-[$$-409]* \-#,##0.00\ ;_-[$$-409]* &quot;-&quot;??_ ;_-@_ "/>
  </numFmts>
  <fonts count="18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"/>
      <family val="2"/>
    </font>
    <font>
      <b/>
      <i/>
      <sz val="10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color indexed="2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2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12"/>
      <name val="Arial Narrow"/>
      <family val="2"/>
    </font>
    <font>
      <b/>
      <sz val="10"/>
      <color indexed="12"/>
      <name val="Arial"/>
      <family val="2"/>
    </font>
    <font>
      <b/>
      <sz val="10"/>
      <color indexed="12"/>
      <name val="Arial Narrow"/>
      <family val="2"/>
    </font>
    <font>
      <sz val="6"/>
      <name val="Arial"/>
      <family val="2"/>
    </font>
    <font>
      <b/>
      <sz val="12"/>
      <name val="Arial"/>
      <family val="2"/>
    </font>
    <font>
      <b/>
      <sz val="8"/>
      <color indexed="12"/>
      <name val="Arial Narrow"/>
      <family val="2"/>
    </font>
    <font>
      <b/>
      <sz val="7"/>
      <name val="Arial Narrow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8"/>
      <color indexed="9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8.5"/>
      <color indexed="9"/>
      <name val="Arial"/>
      <family val="2"/>
    </font>
    <font>
      <sz val="8"/>
      <color indexed="22"/>
      <name val="Arial"/>
      <family val="2"/>
    </font>
    <font>
      <sz val="10"/>
      <color indexed="22"/>
      <name val="Arial"/>
      <family val="2"/>
    </font>
    <font>
      <sz val="9"/>
      <color indexed="22"/>
      <name val="Arial"/>
      <family val="2"/>
    </font>
    <font>
      <b/>
      <i/>
      <sz val="12"/>
      <name val="Arial"/>
      <family val="2"/>
    </font>
    <font>
      <sz val="8"/>
      <color indexed="10"/>
      <name val="Arial"/>
      <family val="2"/>
    </font>
    <font>
      <b/>
      <sz val="16"/>
      <color indexed="57"/>
      <name val="Arial"/>
      <family val="2"/>
    </font>
    <font>
      <b/>
      <sz val="6"/>
      <name val="Arial"/>
      <family val="2"/>
    </font>
    <font>
      <b/>
      <sz val="8"/>
      <color indexed="23"/>
      <name val="Arial"/>
      <family val="2"/>
    </font>
    <font>
      <b/>
      <sz val="8"/>
      <color indexed="17"/>
      <name val="Arial"/>
      <family val="2"/>
    </font>
    <font>
      <b/>
      <sz val="12"/>
      <color indexed="12"/>
      <name val="Arial"/>
      <family val="2"/>
    </font>
    <font>
      <b/>
      <sz val="9"/>
      <color indexed="12"/>
      <name val="Arial"/>
      <family val="2"/>
    </font>
    <font>
      <sz val="7"/>
      <name val="Arial"/>
      <family val="2"/>
    </font>
    <font>
      <sz val="10"/>
      <color indexed="12"/>
      <name val="Arial Narrow"/>
      <family val="2"/>
    </font>
    <font>
      <b/>
      <sz val="6"/>
      <name val="Arial Narrow"/>
      <family val="2"/>
    </font>
    <font>
      <b/>
      <sz val="8"/>
      <color indexed="12"/>
      <name val="Arial"/>
      <family val="2"/>
    </font>
    <font>
      <b/>
      <sz val="6"/>
      <color indexed="12"/>
      <name val="Arial"/>
      <family val="2"/>
    </font>
    <font>
      <sz val="8"/>
      <color indexed="17"/>
      <name val="Arial"/>
      <family val="2"/>
    </font>
    <font>
      <b/>
      <sz val="8"/>
      <color indexed="8"/>
      <name val="Arial"/>
      <family val="2"/>
    </font>
    <font>
      <b/>
      <i/>
      <sz val="8"/>
      <name val="Arial"/>
      <family val="2"/>
    </font>
    <font>
      <b/>
      <sz val="8"/>
      <color indexed="20"/>
      <name val="Arial"/>
      <family val="2"/>
    </font>
    <font>
      <sz val="8"/>
      <color indexed="12"/>
      <name val="Arial"/>
      <family val="2"/>
    </font>
    <font>
      <b/>
      <sz val="7"/>
      <name val="Arial"/>
      <family val="2"/>
    </font>
    <font>
      <b/>
      <sz val="11"/>
      <color indexed="12"/>
      <name val="Arial"/>
      <family val="2"/>
    </font>
    <font>
      <sz val="10"/>
      <color indexed="12"/>
      <name val="Arial"/>
      <family val="2"/>
    </font>
    <font>
      <b/>
      <sz val="8"/>
      <color indexed="10"/>
      <name val="Arial"/>
      <family val="2"/>
    </font>
    <font>
      <b/>
      <sz val="11"/>
      <name val="Arial"/>
      <family val="2"/>
    </font>
    <font>
      <b/>
      <sz val="8"/>
      <color indexed="14"/>
      <name val="Arial"/>
      <family val="2"/>
    </font>
    <font>
      <b/>
      <sz val="8"/>
      <color indexed="60"/>
      <name val="Arial"/>
      <family val="2"/>
    </font>
    <font>
      <b/>
      <sz val="8"/>
      <color indexed="14"/>
      <name val="Arial Unicode MS"/>
      <family val="2"/>
    </font>
    <font>
      <sz val="10"/>
      <color indexed="8"/>
      <name val="Arial"/>
      <family val="2"/>
    </font>
    <font>
      <sz val="10"/>
      <color indexed="22"/>
      <name val="Arial Narrow"/>
      <family val="2"/>
    </font>
    <font>
      <b/>
      <sz val="11"/>
      <name val="Arial Narrow"/>
      <family val="2"/>
    </font>
    <font>
      <sz val="10"/>
      <color indexed="9"/>
      <name val="Arial Narrow"/>
      <family val="2"/>
    </font>
    <font>
      <b/>
      <sz val="9"/>
      <color indexed="12"/>
      <name val="Arial"/>
      <family val="2"/>
    </font>
    <font>
      <sz val="9"/>
      <color indexed="12"/>
      <name val="Arial"/>
      <family val="2"/>
    </font>
    <font>
      <sz val="8"/>
      <color indexed="12"/>
      <name val="Arial"/>
      <family val="2"/>
    </font>
    <font>
      <sz val="8"/>
      <color indexed="22"/>
      <name val="Arial Narrow"/>
      <family val="2"/>
    </font>
    <font>
      <sz val="8"/>
      <color indexed="8"/>
      <name val="Arial"/>
      <family val="2"/>
    </font>
    <font>
      <b/>
      <sz val="10"/>
      <color indexed="10"/>
      <name val="Arial Narrow"/>
      <family val="2"/>
    </font>
    <font>
      <sz val="8"/>
      <name val="Verdana"/>
      <family val="2"/>
    </font>
    <font>
      <sz val="7"/>
      <name val="Verdana"/>
      <family val="2"/>
    </font>
    <font>
      <b/>
      <sz val="20"/>
      <name val="Arial"/>
      <family val="2"/>
    </font>
    <font>
      <b/>
      <sz val="8"/>
      <color indexed="9"/>
      <name val="Arial"/>
      <family val="2"/>
    </font>
    <font>
      <sz val="9"/>
      <color indexed="12"/>
      <name val="Arial"/>
      <family val="2"/>
    </font>
    <font>
      <sz val="8.5"/>
      <color indexed="9"/>
      <name val="Arial"/>
      <family val="2"/>
    </font>
    <font>
      <b/>
      <i/>
      <sz val="8"/>
      <color indexed="12"/>
      <name val="Arial"/>
      <family val="2"/>
    </font>
    <font>
      <b/>
      <i/>
      <sz val="9"/>
      <color indexed="12"/>
      <name val="Arial"/>
      <family val="2"/>
    </font>
    <font>
      <b/>
      <sz val="10"/>
      <color indexed="8"/>
      <name val="Arial"/>
      <family val="2"/>
    </font>
    <font>
      <b/>
      <i/>
      <sz val="8"/>
      <color indexed="20"/>
      <name val="Arial"/>
      <family val="2"/>
    </font>
    <font>
      <b/>
      <i/>
      <sz val="8"/>
      <color indexed="8"/>
      <name val="Arial"/>
      <family val="2"/>
    </font>
    <font>
      <b/>
      <sz val="8"/>
      <color indexed="55"/>
      <name val="Arial"/>
      <family val="2"/>
    </font>
    <font>
      <sz val="8"/>
      <color indexed="55"/>
      <name val="Arial"/>
      <family val="2"/>
    </font>
    <font>
      <b/>
      <sz val="8"/>
      <color indexed="13"/>
      <name val="Arial"/>
      <family val="2"/>
    </font>
    <font>
      <b/>
      <sz val="12"/>
      <color indexed="8"/>
      <name val="Arial Narrow"/>
      <family val="2"/>
    </font>
    <font>
      <b/>
      <sz val="12"/>
      <color indexed="10"/>
      <name val="Arial Narrow"/>
      <family val="2"/>
    </font>
    <font>
      <b/>
      <sz val="12"/>
      <color indexed="10"/>
      <name val="Arial"/>
      <family val="2"/>
    </font>
    <font>
      <b/>
      <sz val="8"/>
      <color indexed="20"/>
      <name val="Calibri"/>
      <family val="2"/>
    </font>
    <font>
      <b/>
      <sz val="14"/>
      <name val="Arial Narrow"/>
      <family val="2"/>
    </font>
    <font>
      <sz val="10"/>
      <name val="Arial Unicode MS"/>
      <family val="2"/>
    </font>
    <font>
      <b/>
      <sz val="10"/>
      <name val="Arial Unicode MS"/>
      <family val="2"/>
    </font>
    <font>
      <b/>
      <sz val="10"/>
      <name val="Arial"/>
      <family val="2"/>
    </font>
    <font>
      <b/>
      <sz val="12"/>
      <color indexed="17"/>
      <name val="Arial Narrow"/>
      <family val="2"/>
    </font>
    <font>
      <b/>
      <sz val="8"/>
      <color indexed="63"/>
      <name val="Arial"/>
      <family val="2"/>
    </font>
    <font>
      <b/>
      <sz val="6"/>
      <color indexed="2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2"/>
      <color indexed="8"/>
      <name val="Arial Narrow"/>
      <family val="2"/>
    </font>
    <font>
      <sz val="8"/>
      <color theme="1"/>
      <name val="Arial"/>
      <family val="2"/>
    </font>
    <font>
      <b/>
      <sz val="12"/>
      <color rgb="FF0000FF"/>
      <name val="Arial"/>
      <family val="2"/>
    </font>
    <font>
      <b/>
      <sz val="8"/>
      <color rgb="FFFF0000"/>
      <name val="Arial"/>
      <family val="2"/>
    </font>
    <font>
      <sz val="12"/>
      <color indexed="8"/>
      <name val="Arial"/>
      <family val="2"/>
    </font>
    <font>
      <b/>
      <sz val="11"/>
      <color indexed="8"/>
      <name val="Arial Narrow"/>
      <family val="2"/>
    </font>
    <font>
      <sz val="12"/>
      <name val="Arial"/>
      <family val="2"/>
    </font>
    <font>
      <sz val="8"/>
      <color rgb="FFFF0000"/>
      <name val="Arial"/>
      <family val="2"/>
    </font>
    <font>
      <sz val="9"/>
      <color rgb="FF2F2F2F"/>
      <name val="Arial"/>
      <family val="2"/>
    </font>
    <font>
      <sz val="10"/>
      <color indexed="63"/>
      <name val="Arial"/>
      <family val="2"/>
    </font>
    <font>
      <sz val="9"/>
      <color indexed="63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1"/>
      <color indexed="8"/>
      <name val="Arial Narrow"/>
      <family val="2"/>
    </font>
    <font>
      <b/>
      <sz val="8"/>
      <color rgb="FF0070C0"/>
      <name val="Arial"/>
      <family val="2"/>
    </font>
    <font>
      <b/>
      <i/>
      <sz val="11"/>
      <name val="Arial"/>
      <family val="2"/>
    </font>
    <font>
      <sz val="11"/>
      <color indexed="17"/>
      <name val="Arial"/>
      <family val="2"/>
    </font>
    <font>
      <sz val="11"/>
      <name val="Arial"/>
      <family val="2"/>
    </font>
    <font>
      <sz val="12"/>
      <name val="Arial Narrow"/>
      <family val="2"/>
    </font>
    <font>
      <b/>
      <sz val="10"/>
      <color rgb="FF333399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sz val="8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b/>
      <sz val="10"/>
      <color rgb="FF0070C0"/>
      <name val="Arial"/>
      <family val="2"/>
    </font>
    <font>
      <sz val="12"/>
      <color rgb="FF000000"/>
      <name val="Arial Narrow"/>
      <family val="2"/>
    </font>
    <font>
      <sz val="11"/>
      <color rgb="FF000000"/>
      <name val="Arial Narrow"/>
      <family val="2"/>
    </font>
    <font>
      <b/>
      <sz val="9"/>
      <color rgb="FF2F2F2F"/>
      <name val="Arial"/>
      <family val="2"/>
    </font>
    <font>
      <b/>
      <sz val="12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8"/>
      <color rgb="FF002060"/>
      <name val="Arial"/>
      <family val="2"/>
    </font>
    <font>
      <sz val="10"/>
      <color theme="1"/>
      <name val="Calibri"/>
      <family val="2"/>
      <scheme val="minor"/>
    </font>
    <font>
      <b/>
      <sz val="14"/>
      <color rgb="FF000000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70C0"/>
      <name val="Arial"/>
      <family val="2"/>
    </font>
    <font>
      <b/>
      <sz val="12"/>
      <color theme="1"/>
      <name val="Arial"/>
      <family val="2"/>
    </font>
    <font>
      <b/>
      <sz val="8"/>
      <color theme="4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b/>
      <sz val="9"/>
      <color indexed="8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9"/>
      <color rgb="FF000000"/>
      <name val="Verdana"/>
      <family val="2"/>
    </font>
    <font>
      <sz val="9"/>
      <name val="Verdana"/>
      <family val="2"/>
    </font>
    <font>
      <b/>
      <sz val="9"/>
      <color rgb="FF000000"/>
      <name val="Verdana"/>
      <family val="2"/>
    </font>
    <font>
      <b/>
      <sz val="8"/>
      <color rgb="FF222222"/>
      <name val="Arial"/>
      <family val="2"/>
    </font>
    <font>
      <b/>
      <sz val="12"/>
      <color rgb="FF1056BC"/>
      <name val="Arial"/>
      <family val="2"/>
    </font>
    <font>
      <sz val="8"/>
      <color rgb="FF000000"/>
      <name val="Calibri"/>
      <family val="2"/>
      <scheme val="minor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  <font>
      <sz val="8"/>
      <name val="Arial Unicode MS"/>
      <family val="2"/>
    </font>
    <font>
      <sz val="10"/>
      <color indexed="17"/>
      <name val="Arial"/>
      <family val="2"/>
    </font>
    <font>
      <sz val="10"/>
      <color theme="1"/>
      <name val="Arial Rounded MT Bold"/>
      <family val="2"/>
    </font>
    <font>
      <sz val="10"/>
      <name val="Arial Rounded MT Bold"/>
      <family val="2"/>
    </font>
    <font>
      <sz val="10"/>
      <color indexed="8"/>
      <name val="Arial Narrow"/>
      <family val="2"/>
    </font>
    <font>
      <sz val="8"/>
      <color theme="0"/>
      <name val="Arial"/>
      <family val="2"/>
    </font>
    <font>
      <sz val="10"/>
      <color theme="0"/>
      <name val="Arial Rounded MT Bold"/>
      <family val="2"/>
    </font>
    <font>
      <sz val="8"/>
      <color theme="1"/>
      <name val="Arial Rounded MT Bold"/>
      <family val="2"/>
    </font>
    <font>
      <b/>
      <sz val="11"/>
      <color rgb="FF3D2FF9"/>
      <name val="Arial"/>
      <family val="2"/>
    </font>
    <font>
      <sz val="11"/>
      <color indexed="8"/>
      <name val="Arial"/>
      <family val="2"/>
    </font>
    <font>
      <b/>
      <sz val="12"/>
      <color rgb="FF3D2FF9"/>
      <name val="Calibri"/>
      <family val="2"/>
    </font>
    <font>
      <b/>
      <sz val="8"/>
      <color rgb="FF0000FF"/>
      <name val="Arial"/>
      <family val="2"/>
    </font>
    <font>
      <b/>
      <sz val="10"/>
      <color rgb="FF000000"/>
      <name val="Arial Narrow"/>
      <family val="2"/>
    </font>
    <font>
      <b/>
      <sz val="12"/>
      <color rgb="FF3D2FF9"/>
      <name val="Arial Narrow"/>
      <family val="2"/>
    </font>
    <font>
      <b/>
      <sz val="12"/>
      <color rgb="FF0000FF"/>
      <name val="Arial Narrow"/>
      <family val="2"/>
    </font>
    <font>
      <b/>
      <sz val="14"/>
      <color rgb="FF0000FF"/>
      <name val="Arial Narrow"/>
      <family val="2"/>
    </font>
    <font>
      <b/>
      <sz val="12"/>
      <color rgb="FF3D2FF9"/>
      <name val="Arial"/>
      <family val="2"/>
    </font>
    <font>
      <sz val="10"/>
      <color rgb="FF000000"/>
      <name val="Calibri"/>
      <family val="2"/>
      <scheme val="minor"/>
    </font>
    <font>
      <sz val="10"/>
      <color indexed="10"/>
      <name val="Arial"/>
      <family val="2"/>
    </font>
    <font>
      <b/>
      <sz val="8"/>
      <color rgb="FF00B050"/>
      <name val="Arial"/>
      <family val="2"/>
    </font>
    <font>
      <b/>
      <sz val="10"/>
      <color rgb="FFFF0000"/>
      <name val="Arial"/>
      <family val="2"/>
    </font>
    <font>
      <b/>
      <sz val="14"/>
      <color indexed="12"/>
      <name val="Arial"/>
      <family val="2"/>
    </font>
    <font>
      <b/>
      <sz val="9"/>
      <name val="Arial Unicode MS"/>
      <family val="2"/>
    </font>
    <font>
      <b/>
      <sz val="7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gray0625">
        <bgColor indexed="9"/>
      </patternFill>
    </fill>
    <fill>
      <patternFill patternType="gray0625"/>
    </fill>
    <fill>
      <patternFill patternType="solid">
        <fgColor indexed="50"/>
        <bgColor indexed="64"/>
      </patternFill>
    </fill>
    <fill>
      <patternFill patternType="gray0625"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</patternFill>
    </fill>
    <fill>
      <patternFill patternType="solid">
        <fgColor theme="3" tint="0.79998168889431442"/>
        <bgColor indexed="64"/>
      </patternFill>
    </fill>
    <fill>
      <patternFill patternType="gray0625">
        <bgColor theme="0"/>
      </patternFill>
    </fill>
  </fills>
  <borders count="10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5" fillId="0" borderId="0"/>
    <xf numFmtId="0" fontId="7" fillId="0" borderId="0"/>
    <xf numFmtId="9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6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4" fontId="10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43" fontId="10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816">
    <xf numFmtId="0" fontId="0" fillId="0" borderId="0" xfId="0"/>
    <xf numFmtId="0" fontId="1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4" fontId="5" fillId="0" borderId="5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8" fillId="2" borderId="0" xfId="0" applyFont="1" applyFill="1" applyAlignment="1">
      <alignment vertical="center"/>
    </xf>
    <xf numFmtId="43" fontId="17" fillId="2" borderId="0" xfId="2" applyFont="1" applyFill="1" applyAlignment="1">
      <alignment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43" fontId="18" fillId="2" borderId="0" xfId="0" applyNumberFormat="1" applyFont="1" applyFill="1" applyAlignment="1">
      <alignment vertical="center"/>
    </xf>
    <xf numFmtId="0" fontId="17" fillId="2" borderId="0" xfId="0" applyFont="1" applyFill="1" applyBorder="1" applyAlignment="1">
      <alignment vertical="center"/>
    </xf>
    <xf numFmtId="0" fontId="37" fillId="2" borderId="0" xfId="0" applyFont="1" applyFill="1" applyAlignment="1">
      <alignment vertical="center"/>
    </xf>
    <xf numFmtId="0" fontId="31" fillId="2" borderId="0" xfId="0" applyFont="1" applyFill="1" applyBorder="1" applyAlignment="1">
      <alignment vertical="center"/>
    </xf>
    <xf numFmtId="0" fontId="31" fillId="2" borderId="0" xfId="0" applyFont="1" applyFill="1" applyAlignment="1">
      <alignment vertical="center"/>
    </xf>
    <xf numFmtId="0" fontId="38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43" fontId="40" fillId="2" borderId="0" xfId="2" applyFont="1" applyFill="1" applyBorder="1" applyAlignment="1">
      <alignment vertical="center"/>
    </xf>
    <xf numFmtId="43" fontId="40" fillId="2" borderId="0" xfId="2" applyFont="1" applyFill="1" applyAlignment="1">
      <alignment vertical="center"/>
    </xf>
    <xf numFmtId="0" fontId="7" fillId="2" borderId="1" xfId="0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5" fillId="2" borderId="0" xfId="0" applyFont="1" applyFill="1" applyAlignment="1">
      <alignment vertical="center"/>
    </xf>
    <xf numFmtId="0" fontId="9" fillId="0" borderId="6" xfId="0" applyFont="1" applyBorder="1" applyAlignment="1">
      <alignment vertical="center" wrapText="1"/>
    </xf>
    <xf numFmtId="0" fontId="41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164" fontId="12" fillId="2" borderId="0" xfId="2" applyNumberFormat="1" applyFont="1" applyFill="1" applyAlignment="1">
      <alignment vertical="center"/>
    </xf>
    <xf numFmtId="0" fontId="20" fillId="0" borderId="6" xfId="0" applyFont="1" applyBorder="1" applyAlignment="1">
      <alignment horizontal="justify" vertical="center" wrapText="1"/>
    </xf>
    <xf numFmtId="4" fontId="20" fillId="0" borderId="6" xfId="0" applyNumberFormat="1" applyFont="1" applyBorder="1" applyAlignment="1">
      <alignment horizontal="justify" vertical="center" wrapText="1"/>
    </xf>
    <xf numFmtId="0" fontId="18" fillId="2" borderId="2" xfId="0" applyFont="1" applyFill="1" applyBorder="1" applyAlignment="1">
      <alignment vertical="center" wrapText="1"/>
    </xf>
    <xf numFmtId="0" fontId="18" fillId="2" borderId="1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164" fontId="18" fillId="2" borderId="6" xfId="2" applyNumberFormat="1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right" vertical="center"/>
    </xf>
    <xf numFmtId="0" fontId="18" fillId="0" borderId="11" xfId="0" applyFont="1" applyBorder="1" applyAlignment="1">
      <alignment horizontal="left" vertical="center"/>
    </xf>
    <xf numFmtId="0" fontId="18" fillId="2" borderId="4" xfId="0" applyFont="1" applyFill="1" applyBorder="1" applyAlignment="1">
      <alignment vertical="center"/>
    </xf>
    <xf numFmtId="43" fontId="18" fillId="0" borderId="0" xfId="2" applyFont="1" applyAlignment="1">
      <alignment vertical="center"/>
    </xf>
    <xf numFmtId="43" fontId="18" fillId="2" borderId="0" xfId="2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52" fillId="2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50" fillId="2" borderId="12" xfId="2" applyNumberFormat="1" applyFont="1" applyFill="1" applyBorder="1" applyAlignment="1">
      <alignment horizontal="center" vertical="center"/>
    </xf>
    <xf numFmtId="164" fontId="18" fillId="0" borderId="0" xfId="0" applyNumberFormat="1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2" borderId="4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right" vertical="center"/>
    </xf>
    <xf numFmtId="0" fontId="12" fillId="2" borderId="10" xfId="0" applyFont="1" applyFill="1" applyBorder="1" applyAlignment="1">
      <alignment horizontal="right" vertical="center"/>
    </xf>
    <xf numFmtId="0" fontId="55" fillId="2" borderId="15" xfId="0" applyFont="1" applyFill="1" applyBorder="1" applyAlignment="1">
      <alignment horizontal="center" vertical="center"/>
    </xf>
    <xf numFmtId="43" fontId="18" fillId="0" borderId="0" xfId="2" applyFont="1" applyBorder="1" applyAlignment="1">
      <alignment vertical="center"/>
    </xf>
    <xf numFmtId="43" fontId="18" fillId="0" borderId="0" xfId="0" applyNumberFormat="1" applyFont="1" applyBorder="1" applyAlignment="1">
      <alignment vertical="center"/>
    </xf>
    <xf numFmtId="0" fontId="12" fillId="2" borderId="16" xfId="0" applyFont="1" applyFill="1" applyBorder="1" applyAlignment="1">
      <alignment horizontal="right" vertical="center"/>
    </xf>
    <xf numFmtId="0" fontId="55" fillId="2" borderId="17" xfId="0" applyFont="1" applyFill="1" applyBorder="1" applyAlignment="1">
      <alignment horizontal="center" vertical="center"/>
    </xf>
    <xf numFmtId="0" fontId="50" fillId="2" borderId="18" xfId="0" applyFont="1" applyFill="1" applyBorder="1" applyAlignment="1">
      <alignment horizontal="center" vertical="center"/>
    </xf>
    <xf numFmtId="0" fontId="53" fillId="4" borderId="11" xfId="0" applyFont="1" applyFill="1" applyBorder="1" applyAlignment="1">
      <alignment horizontal="center" vertical="center" wrapText="1"/>
    </xf>
    <xf numFmtId="0" fontId="55" fillId="2" borderId="1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vertical="center"/>
    </xf>
    <xf numFmtId="0" fontId="53" fillId="4" borderId="11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right" vertical="center"/>
    </xf>
    <xf numFmtId="0" fontId="55" fillId="2" borderId="0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left" vertical="center"/>
    </xf>
    <xf numFmtId="0" fontId="55" fillId="2" borderId="2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right" vertical="center"/>
    </xf>
    <xf numFmtId="0" fontId="50" fillId="2" borderId="20" xfId="0" applyFont="1" applyFill="1" applyBorder="1" applyAlignment="1">
      <alignment horizontal="center" vertical="center"/>
    </xf>
    <xf numFmtId="0" fontId="50" fillId="2" borderId="0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right" vertical="center"/>
    </xf>
    <xf numFmtId="0" fontId="50" fillId="2" borderId="4" xfId="0" applyFont="1" applyFill="1" applyBorder="1" applyAlignment="1">
      <alignment horizontal="center" vertical="center"/>
    </xf>
    <xf numFmtId="0" fontId="55" fillId="2" borderId="4" xfId="0" applyFont="1" applyFill="1" applyBorder="1" applyAlignment="1">
      <alignment horizontal="center" vertical="center"/>
    </xf>
    <xf numFmtId="0" fontId="54" fillId="2" borderId="0" xfId="0" applyFont="1" applyFill="1" applyBorder="1" applyAlignment="1">
      <alignment horizontal="left" vertical="center"/>
    </xf>
    <xf numFmtId="0" fontId="54" fillId="2" borderId="4" xfId="0" applyFont="1" applyFill="1" applyBorder="1" applyAlignment="1">
      <alignment horizontal="left" vertical="center"/>
    </xf>
    <xf numFmtId="0" fontId="17" fillId="2" borderId="23" xfId="0" applyFont="1" applyFill="1" applyBorder="1" applyAlignment="1">
      <alignment vertical="center"/>
    </xf>
    <xf numFmtId="43" fontId="17" fillId="2" borderId="0" xfId="2" applyFont="1" applyFill="1" applyBorder="1" applyAlignment="1">
      <alignment vertical="center"/>
    </xf>
    <xf numFmtId="0" fontId="32" fillId="2" borderId="0" xfId="0" applyFont="1" applyFill="1" applyAlignment="1">
      <alignment vertical="center"/>
    </xf>
    <xf numFmtId="43" fontId="52" fillId="2" borderId="0" xfId="2" applyFont="1" applyFill="1" applyAlignment="1">
      <alignment vertical="center"/>
    </xf>
    <xf numFmtId="4" fontId="18" fillId="2" borderId="0" xfId="0" applyNumberFormat="1" applyFont="1" applyFill="1" applyAlignment="1">
      <alignment vertical="center"/>
    </xf>
    <xf numFmtId="4" fontId="52" fillId="2" borderId="0" xfId="0" applyNumberFormat="1" applyFont="1" applyFill="1" applyAlignment="1">
      <alignment vertical="center"/>
    </xf>
    <xf numFmtId="0" fontId="18" fillId="2" borderId="1" xfId="0" applyFont="1" applyFill="1" applyBorder="1" applyAlignment="1">
      <alignment vertical="center"/>
    </xf>
    <xf numFmtId="0" fontId="52" fillId="2" borderId="1" xfId="0" applyFont="1" applyFill="1" applyBorder="1" applyAlignment="1">
      <alignment vertical="center"/>
    </xf>
    <xf numFmtId="0" fontId="36" fillId="2" borderId="20" xfId="0" applyFont="1" applyFill="1" applyBorder="1" applyAlignment="1">
      <alignment vertical="center"/>
    </xf>
    <xf numFmtId="0" fontId="52" fillId="2" borderId="20" xfId="0" applyFont="1" applyFill="1" applyBorder="1" applyAlignment="1">
      <alignment vertical="center"/>
    </xf>
    <xf numFmtId="164" fontId="18" fillId="2" borderId="0" xfId="2" applyNumberFormat="1" applyFont="1" applyFill="1" applyAlignment="1">
      <alignment vertical="center"/>
    </xf>
    <xf numFmtId="0" fontId="22" fillId="0" borderId="2" xfId="0" applyFont="1" applyBorder="1" applyAlignment="1">
      <alignment horizontal="center" vertical="center" wrapText="1"/>
    </xf>
    <xf numFmtId="0" fontId="50" fillId="0" borderId="8" xfId="0" applyNumberFormat="1" applyFont="1" applyBorder="1" applyAlignment="1">
      <alignment horizontal="center" vertical="center" wrapText="1"/>
    </xf>
    <xf numFmtId="0" fontId="50" fillId="0" borderId="8" xfId="0" applyFont="1" applyBorder="1" applyAlignment="1">
      <alignment horizontal="center" vertical="center" wrapText="1"/>
    </xf>
    <xf numFmtId="0" fontId="12" fillId="0" borderId="12" xfId="0" applyNumberFormat="1" applyFont="1" applyBorder="1" applyAlignment="1">
      <alignment horizontal="center" vertical="center" wrapText="1"/>
    </xf>
    <xf numFmtId="0" fontId="12" fillId="0" borderId="8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50" fillId="0" borderId="2" xfId="0" applyNumberFormat="1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0" fontId="50" fillId="0" borderId="24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10" xfId="0" applyFill="1" applyBorder="1" applyAlignment="1">
      <alignment horizontal="left" vertical="center"/>
    </xf>
    <xf numFmtId="0" fontId="18" fillId="2" borderId="25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vertical="center"/>
    </xf>
    <xf numFmtId="164" fontId="12" fillId="2" borderId="0" xfId="2" applyNumberFormat="1" applyFont="1" applyFill="1" applyBorder="1" applyAlignment="1">
      <alignment vertical="center"/>
    </xf>
    <xf numFmtId="0" fontId="17" fillId="2" borderId="6" xfId="0" applyFont="1" applyFill="1" applyBorder="1" applyAlignment="1">
      <alignment vertical="center"/>
    </xf>
    <xf numFmtId="0" fontId="18" fillId="2" borderId="27" xfId="0" applyFont="1" applyFill="1" applyBorder="1" applyAlignment="1">
      <alignment horizontal="center" vertical="center"/>
    </xf>
    <xf numFmtId="0" fontId="18" fillId="0" borderId="23" xfId="0" applyFont="1" applyBorder="1" applyAlignment="1">
      <alignment vertical="center"/>
    </xf>
    <xf numFmtId="0" fontId="31" fillId="2" borderId="28" xfId="0" applyFont="1" applyFill="1" applyBorder="1" applyAlignment="1">
      <alignment vertical="center"/>
    </xf>
    <xf numFmtId="164" fontId="12" fillId="2" borderId="0" xfId="2" applyNumberFormat="1" applyFont="1" applyFill="1" applyBorder="1" applyAlignment="1">
      <alignment horizontal="center" vertical="center"/>
    </xf>
    <xf numFmtId="4" fontId="12" fillId="2" borderId="20" xfId="0" applyNumberFormat="1" applyFont="1" applyFill="1" applyBorder="1" applyAlignment="1">
      <alignment horizontal="left" vertical="center"/>
    </xf>
    <xf numFmtId="0" fontId="12" fillId="2" borderId="21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left" vertical="center"/>
    </xf>
    <xf numFmtId="0" fontId="12" fillId="2" borderId="17" xfId="0" applyFont="1" applyFill="1" applyBorder="1" applyAlignment="1">
      <alignment horizontal="left" vertical="center"/>
    </xf>
    <xf numFmtId="0" fontId="55" fillId="2" borderId="29" xfId="0" quotePrefix="1" applyFont="1" applyFill="1" applyBorder="1" applyAlignment="1">
      <alignment horizontal="center" vertical="center"/>
    </xf>
    <xf numFmtId="0" fontId="55" fillId="2" borderId="29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right" vertical="center"/>
    </xf>
    <xf numFmtId="0" fontId="12" fillId="2" borderId="31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15" fontId="15" fillId="0" borderId="6" xfId="0" applyNumberFormat="1" applyFont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44" fontId="17" fillId="2" borderId="2" xfId="3" applyFont="1" applyFill="1" applyBorder="1" applyAlignment="1">
      <alignment horizontal="justify" vertical="center" wrapText="1"/>
    </xf>
    <xf numFmtId="0" fontId="17" fillId="0" borderId="6" xfId="0" applyFont="1" applyBorder="1" applyAlignment="1">
      <alignment vertical="center" wrapText="1"/>
    </xf>
    <xf numFmtId="15" fontId="17" fillId="0" borderId="6" xfId="0" applyNumberFormat="1" applyFont="1" applyBorder="1" applyAlignment="1">
      <alignment horizontal="center" vertical="center" wrapText="1"/>
    </xf>
    <xf numFmtId="4" fontId="17" fillId="0" borderId="6" xfId="0" applyNumberFormat="1" applyFont="1" applyBorder="1" applyAlignment="1">
      <alignment horizontal="justify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justify" vertical="center" wrapText="1"/>
    </xf>
    <xf numFmtId="165" fontId="58" fillId="5" borderId="9" xfId="3" applyNumberFormat="1" applyFont="1" applyFill="1" applyBorder="1" applyAlignment="1">
      <alignment horizontal="center" vertical="center"/>
    </xf>
    <xf numFmtId="43" fontId="56" fillId="2" borderId="0" xfId="2" applyFont="1" applyFill="1" applyBorder="1" applyAlignment="1">
      <alignment vertical="center"/>
    </xf>
    <xf numFmtId="43" fontId="59" fillId="2" borderId="0" xfId="0" applyNumberFormat="1" applyFont="1" applyFill="1" applyBorder="1" applyAlignment="1">
      <alignment vertical="center"/>
    </xf>
    <xf numFmtId="0" fontId="15" fillId="0" borderId="2" xfId="0" applyFont="1" applyBorder="1" applyAlignment="1">
      <alignment horizontal="justify" vertical="center" wrapText="1"/>
    </xf>
    <xf numFmtId="0" fontId="15" fillId="0" borderId="6" xfId="0" applyFont="1" applyBorder="1" applyAlignment="1">
      <alignment horizontal="center" vertical="center" wrapText="1"/>
    </xf>
    <xf numFmtId="4" fontId="15" fillId="0" borderId="6" xfId="0" applyNumberFormat="1" applyFont="1" applyFill="1" applyBorder="1" applyAlignment="1">
      <alignment horizontal="justify" vertical="center" wrapText="1"/>
    </xf>
    <xf numFmtId="0" fontId="14" fillId="6" borderId="24" xfId="0" applyFont="1" applyFill="1" applyBorder="1" applyAlignment="1">
      <alignment horizontal="center" vertical="center" wrapText="1"/>
    </xf>
    <xf numFmtId="15" fontId="18" fillId="2" borderId="6" xfId="0" applyNumberFormat="1" applyFont="1" applyFill="1" applyBorder="1" applyAlignment="1">
      <alignment horizontal="center" vertical="center" wrapText="1"/>
    </xf>
    <xf numFmtId="4" fontId="18" fillId="2" borderId="6" xfId="0" applyNumberFormat="1" applyFont="1" applyFill="1" applyBorder="1" applyAlignment="1">
      <alignment horizontal="left" vertical="center" wrapText="1"/>
    </xf>
    <xf numFmtId="4" fontId="18" fillId="0" borderId="6" xfId="0" applyNumberFormat="1" applyFont="1" applyBorder="1" applyAlignment="1">
      <alignment horizontal="justify" vertical="center" wrapText="1"/>
    </xf>
    <xf numFmtId="0" fontId="18" fillId="2" borderId="2" xfId="0" applyFont="1" applyFill="1" applyBorder="1" applyAlignment="1">
      <alignment vertical="center"/>
    </xf>
    <xf numFmtId="15" fontId="18" fillId="2" borderId="2" xfId="0" applyNumberFormat="1" applyFont="1" applyFill="1" applyBorder="1" applyAlignment="1">
      <alignment horizontal="center" vertical="center"/>
    </xf>
    <xf numFmtId="4" fontId="12" fillId="2" borderId="6" xfId="0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right" vertical="center" wrapText="1"/>
    </xf>
    <xf numFmtId="15" fontId="18" fillId="2" borderId="2" xfId="0" applyNumberFormat="1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165" fontId="12" fillId="0" borderId="2" xfId="3" applyNumberFormat="1" applyFont="1" applyFill="1" applyBorder="1" applyAlignment="1">
      <alignment vertical="center" wrapText="1"/>
    </xf>
    <xf numFmtId="165" fontId="12" fillId="0" borderId="26" xfId="3" applyNumberFormat="1" applyFont="1" applyFill="1" applyBorder="1" applyAlignment="1">
      <alignment vertical="center" wrapText="1"/>
    </xf>
    <xf numFmtId="165" fontId="12" fillId="0" borderId="6" xfId="2" applyNumberFormat="1" applyFont="1" applyBorder="1" applyAlignment="1">
      <alignment vertical="center" wrapText="1"/>
    </xf>
    <xf numFmtId="165" fontId="12" fillId="0" borderId="0" xfId="2" applyNumberFormat="1" applyFont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50" fillId="0" borderId="2" xfId="0" applyFont="1" applyBorder="1" applyAlignment="1">
      <alignment vertical="center" wrapText="1"/>
    </xf>
    <xf numFmtId="0" fontId="50" fillId="2" borderId="24" xfId="0" applyFont="1" applyFill="1" applyBorder="1" applyAlignment="1">
      <alignment vertical="center" wrapText="1"/>
    </xf>
    <xf numFmtId="0" fontId="50" fillId="0" borderId="24" xfId="0" applyFont="1" applyBorder="1" applyAlignment="1">
      <alignment vertical="center" wrapText="1"/>
    </xf>
    <xf numFmtId="0" fontId="40" fillId="0" borderId="0" xfId="0" applyFont="1" applyBorder="1" applyAlignment="1">
      <alignment vertical="center"/>
    </xf>
    <xf numFmtId="0" fontId="40" fillId="0" borderId="0" xfId="0" applyFont="1" applyAlignment="1">
      <alignment vertical="center"/>
    </xf>
    <xf numFmtId="43" fontId="62" fillId="0" borderId="33" xfId="2" applyFont="1" applyBorder="1" applyAlignment="1">
      <alignment vertical="center"/>
    </xf>
    <xf numFmtId="43" fontId="62" fillId="0" borderId="21" xfId="2" applyFont="1" applyBorder="1" applyAlignment="1">
      <alignment vertical="center"/>
    </xf>
    <xf numFmtId="43" fontId="62" fillId="0" borderId="34" xfId="2" applyFont="1" applyBorder="1" applyAlignment="1">
      <alignment vertical="center"/>
    </xf>
    <xf numFmtId="43" fontId="62" fillId="0" borderId="15" xfId="2" applyFont="1" applyBorder="1" applyAlignment="1">
      <alignment vertical="center"/>
    </xf>
    <xf numFmtId="43" fontId="62" fillId="0" borderId="34" xfId="2" applyFont="1" applyFill="1" applyBorder="1" applyAlignment="1">
      <alignment vertical="center"/>
    </xf>
    <xf numFmtId="43" fontId="62" fillId="0" borderId="15" xfId="2" applyFont="1" applyFill="1" applyBorder="1" applyAlignment="1">
      <alignment vertical="center"/>
    </xf>
    <xf numFmtId="43" fontId="63" fillId="0" borderId="0" xfId="2" applyFont="1" applyBorder="1" applyAlignment="1">
      <alignment vertical="center"/>
    </xf>
    <xf numFmtId="43" fontId="12" fillId="0" borderId="0" xfId="2" applyFont="1" applyBorder="1" applyAlignment="1">
      <alignment vertical="center"/>
    </xf>
    <xf numFmtId="164" fontId="52" fillId="2" borderId="0" xfId="2" applyNumberFormat="1" applyFont="1" applyFill="1" applyBorder="1" applyAlignment="1">
      <alignment horizontal="left" vertical="center"/>
    </xf>
    <xf numFmtId="164" fontId="44" fillId="2" borderId="0" xfId="2" applyNumberFormat="1" applyFont="1" applyFill="1" applyBorder="1" applyAlignment="1">
      <alignment horizontal="center" vertical="center"/>
    </xf>
    <xf numFmtId="164" fontId="50" fillId="4" borderId="7" xfId="2" applyNumberFormat="1" applyFont="1" applyFill="1" applyBorder="1" applyAlignment="1">
      <alignment horizontal="left" vertical="center"/>
    </xf>
    <xf numFmtId="164" fontId="50" fillId="2" borderId="7" xfId="2" applyNumberFormat="1" applyFont="1" applyFill="1" applyBorder="1" applyAlignment="1">
      <alignment vertical="center"/>
    </xf>
    <xf numFmtId="164" fontId="50" fillId="2" borderId="4" xfId="2" applyNumberFormat="1" applyFont="1" applyFill="1" applyBorder="1" applyAlignment="1">
      <alignment vertical="center"/>
    </xf>
    <xf numFmtId="164" fontId="12" fillId="4" borderId="4" xfId="2" applyNumberFormat="1" applyFont="1" applyFill="1" applyBorder="1" applyAlignment="1">
      <alignment horizontal="left" vertical="center"/>
    </xf>
    <xf numFmtId="0" fontId="12" fillId="2" borderId="0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50" fillId="4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vertical="center"/>
    </xf>
    <xf numFmtId="0" fontId="18" fillId="2" borderId="23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15" fontId="15" fillId="2" borderId="6" xfId="0" applyNumberFormat="1" applyFont="1" applyFill="1" applyBorder="1" applyAlignment="1">
      <alignment horizontal="center" vertical="center" wrapText="1"/>
    </xf>
    <xf numFmtId="165" fontId="15" fillId="2" borderId="6" xfId="3" applyNumberFormat="1" applyFont="1" applyFill="1" applyBorder="1" applyAlignment="1">
      <alignment vertical="center" wrapText="1"/>
    </xf>
    <xf numFmtId="165" fontId="18" fillId="2" borderId="6" xfId="3" applyNumberFormat="1" applyFont="1" applyFill="1" applyBorder="1" applyAlignment="1">
      <alignment vertical="center" wrapText="1"/>
    </xf>
    <xf numFmtId="165" fontId="15" fillId="0" borderId="6" xfId="3" applyNumberFormat="1" applyFont="1" applyFill="1" applyBorder="1" applyAlignment="1">
      <alignment vertical="center" wrapText="1"/>
    </xf>
    <xf numFmtId="165" fontId="18" fillId="2" borderId="2" xfId="2" applyNumberFormat="1" applyFont="1" applyFill="1" applyBorder="1" applyAlignment="1">
      <alignment vertical="center"/>
    </xf>
    <xf numFmtId="0" fontId="12" fillId="4" borderId="26" xfId="0" applyFont="1" applyFill="1" applyBorder="1" applyAlignment="1">
      <alignment horizontal="center" vertical="center" wrapText="1"/>
    </xf>
    <xf numFmtId="4" fontId="17" fillId="0" borderId="6" xfId="0" applyNumberFormat="1" applyFont="1" applyFill="1" applyBorder="1" applyAlignment="1">
      <alignment horizontal="justify" vertical="center" wrapText="1"/>
    </xf>
    <xf numFmtId="0" fontId="17" fillId="0" borderId="0" xfId="0" applyFont="1" applyFill="1" applyBorder="1" applyAlignment="1">
      <alignment vertical="center"/>
    </xf>
    <xf numFmtId="0" fontId="12" fillId="0" borderId="6" xfId="0" applyFont="1" applyFill="1" applyBorder="1" applyAlignment="1">
      <alignment horizontal="justify" vertical="center" wrapText="1"/>
    </xf>
    <xf numFmtId="0" fontId="13" fillId="2" borderId="0" xfId="0" applyFont="1" applyFill="1" applyAlignment="1">
      <alignment horizontal="center" vertical="center"/>
    </xf>
    <xf numFmtId="0" fontId="0" fillId="7" borderId="0" xfId="0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22" fillId="2" borderId="2" xfId="0" applyFont="1" applyFill="1" applyBorder="1" applyAlignment="1">
      <alignment horizontal="center" vertical="center" wrapText="1"/>
    </xf>
    <xf numFmtId="0" fontId="6" fillId="2" borderId="0" xfId="0" applyFont="1" applyFill="1"/>
    <xf numFmtId="4" fontId="6" fillId="2" borderId="0" xfId="0" applyNumberFormat="1" applyFont="1" applyFill="1"/>
    <xf numFmtId="0" fontId="17" fillId="2" borderId="1" xfId="0" applyFont="1" applyFill="1" applyBorder="1" applyAlignment="1">
      <alignment vertical="center"/>
    </xf>
    <xf numFmtId="0" fontId="36" fillId="2" borderId="0" xfId="0" applyFont="1" applyFill="1" applyBorder="1" applyAlignment="1">
      <alignment horizontal="right" vertical="center"/>
    </xf>
    <xf numFmtId="0" fontId="31" fillId="2" borderId="23" xfId="0" applyFont="1" applyFill="1" applyBorder="1" applyAlignment="1">
      <alignment vertical="center"/>
    </xf>
    <xf numFmtId="164" fontId="50" fillId="2" borderId="6" xfId="2" applyNumberFormat="1" applyFont="1" applyFill="1" applyBorder="1" applyAlignment="1">
      <alignment vertical="center"/>
    </xf>
    <xf numFmtId="0" fontId="5" fillId="4" borderId="35" xfId="0" applyFont="1" applyFill="1" applyBorder="1" applyAlignment="1">
      <alignment horizontal="center"/>
    </xf>
    <xf numFmtId="0" fontId="27" fillId="4" borderId="7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67" fillId="2" borderId="36" xfId="2" applyNumberFormat="1" applyFont="1" applyFill="1" applyBorder="1" applyAlignment="1">
      <alignment horizontal="left" vertical="center"/>
    </xf>
    <xf numFmtId="0" fontId="9" fillId="2" borderId="36" xfId="0" applyFont="1" applyFill="1" applyBorder="1" applyAlignment="1">
      <alignment horizontal="left" vertical="center"/>
    </xf>
    <xf numFmtId="0" fontId="59" fillId="2" borderId="0" xfId="0" applyFont="1" applyFill="1" applyBorder="1" applyAlignment="1">
      <alignment vertical="center"/>
    </xf>
    <xf numFmtId="0" fontId="59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vertical="center"/>
    </xf>
    <xf numFmtId="0" fontId="19" fillId="2" borderId="0" xfId="2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167" fontId="6" fillId="2" borderId="0" xfId="0" applyNumberFormat="1" applyFont="1" applyFill="1" applyAlignment="1">
      <alignment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0" fontId="6" fillId="2" borderId="25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0" fontId="6" fillId="2" borderId="26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68" fillId="2" borderId="0" xfId="0" applyFont="1" applyFill="1" applyAlignment="1">
      <alignment vertical="center"/>
    </xf>
    <xf numFmtId="0" fontId="29" fillId="2" borderId="0" xfId="0" applyFont="1" applyFill="1" applyAlignment="1">
      <alignment horizontal="left" vertical="center"/>
    </xf>
    <xf numFmtId="0" fontId="48" fillId="2" borderId="0" xfId="0" applyFont="1" applyFill="1" applyAlignment="1">
      <alignment vertical="center"/>
    </xf>
    <xf numFmtId="0" fontId="69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vertical="center"/>
    </xf>
    <xf numFmtId="0" fontId="70" fillId="2" borderId="0" xfId="0" applyFont="1" applyFill="1" applyAlignment="1">
      <alignment vertical="center"/>
    </xf>
    <xf numFmtId="0" fontId="35" fillId="2" borderId="0" xfId="0" applyFont="1" applyFill="1" applyAlignment="1">
      <alignment vertical="center"/>
    </xf>
    <xf numFmtId="0" fontId="71" fillId="2" borderId="0" xfId="0" applyFont="1" applyFill="1" applyAlignment="1">
      <alignment vertical="center"/>
    </xf>
    <xf numFmtId="0" fontId="5" fillId="4" borderId="14" xfId="0" applyFont="1" applyFill="1" applyBorder="1" applyAlignment="1">
      <alignment horizontal="center" wrapText="1"/>
    </xf>
    <xf numFmtId="0" fontId="5" fillId="4" borderId="21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2" borderId="25" xfId="0" applyFont="1" applyFill="1" applyBorder="1"/>
    <xf numFmtId="0" fontId="5" fillId="2" borderId="12" xfId="0" applyFont="1" applyFill="1" applyBorder="1"/>
    <xf numFmtId="0" fontId="6" fillId="2" borderId="12" xfId="0" applyFont="1" applyFill="1" applyBorder="1"/>
    <xf numFmtId="0" fontId="6" fillId="2" borderId="26" xfId="0" applyFont="1" applyFill="1" applyBorder="1"/>
    <xf numFmtId="0" fontId="5" fillId="2" borderId="10" xfId="0" applyFont="1" applyFill="1" applyBorder="1"/>
    <xf numFmtId="0" fontId="5" fillId="2" borderId="0" xfId="0" applyFont="1" applyFill="1" applyBorder="1"/>
    <xf numFmtId="0" fontId="6" fillId="2" borderId="0" xfId="0" applyFont="1" applyFill="1" applyBorder="1"/>
    <xf numFmtId="0" fontId="6" fillId="2" borderId="6" xfId="0" applyFont="1" applyFill="1" applyBorder="1"/>
    <xf numFmtId="0" fontId="6" fillId="2" borderId="16" xfId="0" applyFont="1" applyFill="1" applyBorder="1"/>
    <xf numFmtId="0" fontId="6" fillId="2" borderId="1" xfId="0" applyFont="1" applyFill="1" applyBorder="1"/>
    <xf numFmtId="0" fontId="6" fillId="2" borderId="39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25" xfId="0" applyFont="1" applyFill="1" applyBorder="1"/>
    <xf numFmtId="0" fontId="6" fillId="2" borderId="10" xfId="0" applyFont="1" applyFill="1" applyBorder="1"/>
    <xf numFmtId="0" fontId="6" fillId="2" borderId="27" xfId="0" applyFont="1" applyFill="1" applyBorder="1"/>
    <xf numFmtId="0" fontId="6" fillId="2" borderId="23" xfId="0" applyFont="1" applyFill="1" applyBorder="1"/>
    <xf numFmtId="0" fontId="6" fillId="2" borderId="28" xfId="0" applyFont="1" applyFill="1" applyBorder="1"/>
    <xf numFmtId="0" fontId="12" fillId="4" borderId="7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57" fillId="4" borderId="48" xfId="0" applyFont="1" applyFill="1" applyBorder="1" applyAlignment="1">
      <alignment horizontal="center" vertical="center" wrapText="1"/>
    </xf>
    <xf numFmtId="0" fontId="14" fillId="2" borderId="49" xfId="2" applyNumberFormat="1" applyFont="1" applyFill="1" applyBorder="1" applyAlignment="1">
      <alignment horizontal="center" vertical="center" wrapText="1"/>
    </xf>
    <xf numFmtId="0" fontId="14" fillId="2" borderId="50" xfId="2" applyNumberFormat="1" applyFont="1" applyFill="1" applyBorder="1" applyAlignment="1">
      <alignment horizontal="center" vertical="center" wrapText="1"/>
    </xf>
    <xf numFmtId="0" fontId="12" fillId="2" borderId="50" xfId="2" applyNumberFormat="1" applyFont="1" applyFill="1" applyBorder="1" applyAlignment="1">
      <alignment horizontal="center" vertical="center" wrapText="1"/>
    </xf>
    <xf numFmtId="44" fontId="14" fillId="2" borderId="50" xfId="2" applyNumberFormat="1" applyFont="1" applyFill="1" applyBorder="1" applyAlignment="1">
      <alignment horizontal="center" vertical="center" wrapText="1"/>
    </xf>
    <xf numFmtId="14" fontId="12" fillId="2" borderId="50" xfId="2" applyNumberFormat="1" applyFont="1" applyFill="1" applyBorder="1" applyAlignment="1">
      <alignment horizontal="center" vertical="center" wrapText="1"/>
    </xf>
    <xf numFmtId="0" fontId="14" fillId="2" borderId="51" xfId="2" applyNumberFormat="1" applyFont="1" applyFill="1" applyBorder="1" applyAlignment="1">
      <alignment horizontal="center" vertical="center" wrapText="1"/>
    </xf>
    <xf numFmtId="14" fontId="14" fillId="2" borderId="51" xfId="2" applyNumberFormat="1" applyFont="1" applyFill="1" applyBorder="1" applyAlignment="1">
      <alignment horizontal="center" vertical="center" wrapText="1"/>
    </xf>
    <xf numFmtId="14" fontId="14" fillId="2" borderId="52" xfId="2" applyNumberFormat="1" applyFont="1" applyFill="1" applyBorder="1" applyAlignment="1">
      <alignment horizontal="center" vertical="center" wrapText="1"/>
    </xf>
    <xf numFmtId="0" fontId="18" fillId="2" borderId="31" xfId="2" applyNumberFormat="1" applyFont="1" applyFill="1" applyBorder="1" applyAlignment="1">
      <alignment horizontal="center" vertical="center" wrapText="1"/>
    </xf>
    <xf numFmtId="0" fontId="15" fillId="2" borderId="13" xfId="2" applyNumberFormat="1" applyFont="1" applyFill="1" applyBorder="1" applyAlignment="1">
      <alignment horizontal="center" vertical="center"/>
    </xf>
    <xf numFmtId="43" fontId="31" fillId="2" borderId="0" xfId="2" applyFont="1" applyFill="1" applyBorder="1" applyAlignment="1">
      <alignment vertical="center"/>
    </xf>
    <xf numFmtId="0" fontId="74" fillId="2" borderId="0" xfId="0" applyFont="1" applyFill="1" applyAlignment="1">
      <alignment horizontal="center" vertical="center"/>
    </xf>
    <xf numFmtId="0" fontId="19" fillId="2" borderId="12" xfId="2" applyNumberFormat="1" applyFont="1" applyFill="1" applyBorder="1" applyAlignment="1">
      <alignment horizontal="center" vertical="center"/>
    </xf>
    <xf numFmtId="0" fontId="9" fillId="2" borderId="12" xfId="2" applyNumberFormat="1" applyFont="1" applyFill="1" applyBorder="1" applyAlignment="1">
      <alignment horizontal="center" vertical="center"/>
    </xf>
    <xf numFmtId="0" fontId="75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vertical="center"/>
    </xf>
    <xf numFmtId="0" fontId="6" fillId="2" borderId="42" xfId="0" applyFont="1" applyFill="1" applyBorder="1" applyAlignment="1">
      <alignment vertical="center"/>
    </xf>
    <xf numFmtId="0" fontId="76" fillId="2" borderId="11" xfId="0" applyFont="1" applyFill="1" applyBorder="1" applyAlignment="1" applyProtection="1">
      <alignment horizontal="center" vertical="center" wrapText="1"/>
      <protection locked="0"/>
    </xf>
    <xf numFmtId="0" fontId="9" fillId="2" borderId="4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/>
    </xf>
    <xf numFmtId="43" fontId="6" fillId="2" borderId="11" xfId="2" applyFont="1" applyFill="1" applyBorder="1" applyAlignment="1">
      <alignment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left" vertical="center" wrapText="1"/>
    </xf>
    <xf numFmtId="43" fontId="6" fillId="2" borderId="44" xfId="2" applyFont="1" applyFill="1" applyBorder="1" applyAlignment="1">
      <alignment horizontal="center" vertical="center"/>
    </xf>
    <xf numFmtId="43" fontId="9" fillId="2" borderId="44" xfId="2" applyFont="1" applyFill="1" applyBorder="1" applyAlignment="1">
      <alignment horizontal="center" vertical="center"/>
    </xf>
    <xf numFmtId="43" fontId="9" fillId="2" borderId="53" xfId="2" applyFont="1" applyFill="1" applyBorder="1" applyAlignment="1">
      <alignment horizontal="center" vertical="center"/>
    </xf>
    <xf numFmtId="43" fontId="9" fillId="2" borderId="45" xfId="2" applyFont="1" applyFill="1" applyBorder="1" applyAlignment="1">
      <alignment horizontal="center" vertical="center"/>
    </xf>
    <xf numFmtId="43" fontId="26" fillId="2" borderId="0" xfId="0" applyNumberFormat="1" applyFont="1" applyFill="1" applyBorder="1" applyAlignment="1">
      <alignment vertical="center"/>
    </xf>
    <xf numFmtId="0" fontId="66" fillId="2" borderId="0" xfId="0" applyFont="1" applyFill="1" applyAlignment="1">
      <alignment vertical="center"/>
    </xf>
    <xf numFmtId="0" fontId="49" fillId="4" borderId="54" xfId="0" applyFont="1" applyFill="1" applyBorder="1" applyAlignment="1">
      <alignment horizontal="center" vertical="center" wrapText="1"/>
    </xf>
    <xf numFmtId="0" fontId="49" fillId="4" borderId="48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/>
    </xf>
    <xf numFmtId="0" fontId="77" fillId="0" borderId="0" xfId="0" applyFont="1"/>
    <xf numFmtId="0" fontId="12" fillId="4" borderId="5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65" fontId="15" fillId="0" borderId="2" xfId="3" applyNumberFormat="1" applyFont="1" applyFill="1" applyBorder="1" applyAlignment="1">
      <alignment horizontal="justify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165" fontId="22" fillId="6" borderId="5" xfId="3" applyNumberFormat="1" applyFont="1" applyFill="1" applyBorder="1" applyAlignment="1">
      <alignment horizontal="center" vertical="center" wrapText="1"/>
    </xf>
    <xf numFmtId="0" fontId="18" fillId="2" borderId="59" xfId="0" applyFont="1" applyFill="1" applyBorder="1" applyAlignment="1">
      <alignment vertical="center"/>
    </xf>
    <xf numFmtId="43" fontId="18" fillId="2" borderId="4" xfId="2" applyFont="1" applyFill="1" applyBorder="1" applyAlignment="1">
      <alignment vertical="center"/>
    </xf>
    <xf numFmtId="43" fontId="18" fillId="2" borderId="0" xfId="2" applyFont="1" applyFill="1" applyBorder="1" applyAlignment="1">
      <alignment vertical="center"/>
    </xf>
    <xf numFmtId="43" fontId="12" fillId="0" borderId="0" xfId="2" applyFont="1" applyAlignment="1">
      <alignment vertical="center"/>
    </xf>
    <xf numFmtId="43" fontId="12" fillId="0" borderId="0" xfId="2" applyFont="1" applyFill="1" applyBorder="1" applyAlignment="1">
      <alignment vertical="center"/>
    </xf>
    <xf numFmtId="43" fontId="15" fillId="2" borderId="0" xfId="2" applyFont="1" applyFill="1" applyAlignment="1">
      <alignment vertical="center"/>
    </xf>
    <xf numFmtId="4" fontId="64" fillId="0" borderId="0" xfId="0" applyNumberFormat="1" applyFont="1" applyAlignment="1">
      <alignment vertical="center"/>
    </xf>
    <xf numFmtId="0" fontId="57" fillId="4" borderId="54" xfId="0" applyFont="1" applyFill="1" applyBorder="1" applyAlignment="1">
      <alignment horizontal="center" vertical="center" wrapText="1"/>
    </xf>
    <xf numFmtId="0" fontId="57" fillId="4" borderId="4" xfId="0" applyFont="1" applyFill="1" applyBorder="1" applyAlignment="1">
      <alignment horizontal="center" vertical="center" wrapText="1"/>
    </xf>
    <xf numFmtId="0" fontId="57" fillId="4" borderId="5" xfId="0" applyFont="1" applyFill="1" applyBorder="1" applyAlignment="1">
      <alignment horizontal="center" vertical="center" wrapText="1"/>
    </xf>
    <xf numFmtId="0" fontId="57" fillId="2" borderId="22" xfId="2" applyNumberFormat="1" applyFont="1" applyFill="1" applyBorder="1" applyAlignment="1">
      <alignment horizontal="center" vertical="center"/>
    </xf>
    <xf numFmtId="0" fontId="57" fillId="2" borderId="35" xfId="2" applyNumberFormat="1" applyFont="1" applyFill="1" applyBorder="1" applyAlignment="1">
      <alignment horizontal="center" vertical="center"/>
    </xf>
    <xf numFmtId="0" fontId="57" fillId="2" borderId="33" xfId="2" applyNumberFormat="1" applyFont="1" applyFill="1" applyBorder="1" applyAlignment="1">
      <alignment horizontal="center" vertical="center"/>
    </xf>
    <xf numFmtId="0" fontId="57" fillId="2" borderId="29" xfId="2" applyNumberFormat="1" applyFont="1" applyFill="1" applyBorder="1" applyAlignment="1">
      <alignment horizontal="center" vertical="center"/>
    </xf>
    <xf numFmtId="0" fontId="57" fillId="2" borderId="6" xfId="2" applyNumberFormat="1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 wrapText="1"/>
    </xf>
    <xf numFmtId="15" fontId="12" fillId="2" borderId="29" xfId="0" applyNumberFormat="1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43" fontId="12" fillId="2" borderId="6" xfId="2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left" vertical="center"/>
    </xf>
    <xf numFmtId="43" fontId="17" fillId="2" borderId="34" xfId="2" applyFont="1" applyFill="1" applyBorder="1" applyAlignment="1">
      <alignment vertical="center"/>
    </xf>
    <xf numFmtId="0" fontId="25" fillId="2" borderId="29" xfId="0" applyFont="1" applyFill="1" applyBorder="1" applyAlignment="1">
      <alignment horizontal="center" vertical="center"/>
    </xf>
    <xf numFmtId="43" fontId="18" fillId="2" borderId="29" xfId="2" applyFont="1" applyFill="1" applyBorder="1" applyAlignment="1">
      <alignment vertical="center"/>
    </xf>
    <xf numFmtId="43" fontId="18" fillId="2" borderId="6" xfId="2" applyFont="1" applyFill="1" applyBorder="1" applyAlignment="1">
      <alignment vertical="center"/>
    </xf>
    <xf numFmtId="167" fontId="17" fillId="2" borderId="0" xfId="0" applyNumberFormat="1" applyFont="1" applyFill="1" applyAlignment="1">
      <alignment vertical="center"/>
    </xf>
    <xf numFmtId="0" fontId="18" fillId="2" borderId="37" xfId="0" applyFont="1" applyFill="1" applyBorder="1" applyAlignment="1">
      <alignment horizontal="center" vertical="center"/>
    </xf>
    <xf numFmtId="0" fontId="18" fillId="2" borderId="47" xfId="0" applyFont="1" applyFill="1" applyBorder="1" applyAlignment="1">
      <alignment horizontal="left" vertical="center" wrapText="1"/>
    </xf>
    <xf numFmtId="43" fontId="17" fillId="2" borderId="47" xfId="2" applyFont="1" applyFill="1" applyBorder="1" applyAlignment="1">
      <alignment horizontal="center" vertical="center"/>
    </xf>
    <xf numFmtId="43" fontId="18" fillId="2" borderId="60" xfId="2" applyFont="1" applyFill="1" applyBorder="1" applyAlignment="1">
      <alignment horizontal="center" vertical="center"/>
    </xf>
    <xf numFmtId="43" fontId="18" fillId="2" borderId="47" xfId="2" applyFont="1" applyFill="1" applyBorder="1" applyAlignment="1">
      <alignment horizontal="center" vertical="center"/>
    </xf>
    <xf numFmtId="43" fontId="18" fillId="2" borderId="28" xfId="2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right" vertical="center"/>
    </xf>
    <xf numFmtId="43" fontId="50" fillId="2" borderId="0" xfId="0" applyNumberFormat="1" applyFont="1" applyFill="1" applyBorder="1" applyAlignment="1">
      <alignment vertical="center"/>
    </xf>
    <xf numFmtId="0" fontId="12" fillId="2" borderId="25" xfId="0" applyFont="1" applyFill="1" applyBorder="1" applyAlignment="1">
      <alignment vertical="center"/>
    </xf>
    <xf numFmtId="0" fontId="17" fillId="2" borderId="10" xfId="0" applyFont="1" applyFill="1" applyBorder="1" applyAlignment="1">
      <alignment vertical="center"/>
    </xf>
    <xf numFmtId="0" fontId="33" fillId="2" borderId="27" xfId="0" applyFont="1" applyFill="1" applyBorder="1" applyAlignment="1">
      <alignment horizontal="left" vertical="center"/>
    </xf>
    <xf numFmtId="0" fontId="59" fillId="2" borderId="0" xfId="0" applyFont="1" applyFill="1" applyAlignment="1">
      <alignment vertical="center"/>
    </xf>
    <xf numFmtId="0" fontId="46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right" vertical="center"/>
    </xf>
    <xf numFmtId="0" fontId="79" fillId="2" borderId="0" xfId="0" applyFont="1" applyFill="1" applyAlignment="1">
      <alignment vertical="center"/>
    </xf>
    <xf numFmtId="0" fontId="80" fillId="2" borderId="0" xfId="0" applyFont="1" applyFill="1" applyAlignment="1">
      <alignment vertical="center"/>
    </xf>
    <xf numFmtId="0" fontId="56" fillId="2" borderId="0" xfId="0" applyFont="1" applyFill="1" applyAlignment="1">
      <alignment vertical="center"/>
    </xf>
    <xf numFmtId="0" fontId="11" fillId="2" borderId="29" xfId="0" applyFont="1" applyFill="1" applyBorder="1" applyAlignment="1">
      <alignment horizontal="center" vertical="center" wrapText="1"/>
    </xf>
    <xf numFmtId="0" fontId="60" fillId="2" borderId="0" xfId="0" applyFont="1" applyFill="1" applyAlignment="1">
      <alignment horizontal="center" vertical="center"/>
    </xf>
    <xf numFmtId="0" fontId="51" fillId="4" borderId="9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50" fillId="2" borderId="8" xfId="0" applyFont="1" applyFill="1" applyBorder="1" applyAlignment="1">
      <alignment horizontal="center" vertical="center" wrapText="1"/>
    </xf>
    <xf numFmtId="0" fontId="50" fillId="2" borderId="1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righ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right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justify" vertical="center" wrapText="1"/>
    </xf>
    <xf numFmtId="43" fontId="12" fillId="5" borderId="9" xfId="2" applyFont="1" applyFill="1" applyBorder="1" applyAlignment="1">
      <alignment horizontal="center" vertical="center"/>
    </xf>
    <xf numFmtId="43" fontId="18" fillId="2" borderId="0" xfId="2" applyFont="1" applyFill="1" applyBorder="1" applyAlignment="1">
      <alignment horizontal="right" vertical="center"/>
    </xf>
    <xf numFmtId="43" fontId="18" fillId="2" borderId="12" xfId="2" applyFont="1" applyFill="1" applyBorder="1" applyAlignment="1">
      <alignment vertical="center"/>
    </xf>
    <xf numFmtId="0" fontId="18" fillId="2" borderId="6" xfId="0" applyFont="1" applyFill="1" applyBorder="1" applyAlignment="1">
      <alignment vertical="center"/>
    </xf>
    <xf numFmtId="43" fontId="18" fillId="2" borderId="23" xfId="2" applyFont="1" applyFill="1" applyBorder="1" applyAlignment="1">
      <alignment vertical="center"/>
    </xf>
    <xf numFmtId="0" fontId="78" fillId="2" borderId="0" xfId="0" applyFont="1" applyFill="1" applyAlignment="1">
      <alignment horizontal="left" vertical="center"/>
    </xf>
    <xf numFmtId="165" fontId="14" fillId="4" borderId="7" xfId="3" applyNumberFormat="1" applyFont="1" applyFill="1" applyBorder="1" applyAlignment="1">
      <alignment vertical="center" wrapText="1"/>
    </xf>
    <xf numFmtId="15" fontId="18" fillId="0" borderId="6" xfId="0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4" fillId="6" borderId="59" xfId="0" applyFont="1" applyFill="1" applyBorder="1" applyAlignment="1">
      <alignment horizontal="center" vertical="center" wrapText="1"/>
    </xf>
    <xf numFmtId="17" fontId="15" fillId="0" borderId="6" xfId="0" applyNumberFormat="1" applyFont="1" applyBorder="1" applyAlignment="1">
      <alignment horizontal="center" vertical="center" wrapText="1"/>
    </xf>
    <xf numFmtId="165" fontId="15" fillId="0" borderId="6" xfId="3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horizontal="justify" vertical="center" wrapText="1"/>
    </xf>
    <xf numFmtId="17" fontId="15" fillId="0" borderId="0" xfId="0" applyNumberFormat="1" applyFont="1" applyBorder="1" applyAlignment="1">
      <alignment horizontal="center" vertical="center" wrapText="1"/>
    </xf>
    <xf numFmtId="44" fontId="15" fillId="0" borderId="0" xfId="3" applyNumberFormat="1" applyFont="1" applyBorder="1" applyAlignment="1">
      <alignment horizontal="right" vertical="center" wrapText="1"/>
    </xf>
    <xf numFmtId="0" fontId="81" fillId="2" borderId="2" xfId="0" applyFont="1" applyFill="1" applyBorder="1" applyAlignment="1">
      <alignment horizontal="justify" vertical="center" wrapText="1"/>
    </xf>
    <xf numFmtId="0" fontId="15" fillId="0" borderId="0" xfId="0" applyFont="1" applyBorder="1" applyAlignment="1">
      <alignment horizontal="justify" vertical="center" wrapText="1"/>
    </xf>
    <xf numFmtId="0" fontId="81" fillId="0" borderId="24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165" fontId="45" fillId="0" borderId="6" xfId="3" applyNumberFormat="1" applyFont="1" applyFill="1" applyBorder="1" applyAlignment="1">
      <alignment vertical="center" wrapText="1"/>
    </xf>
    <xf numFmtId="44" fontId="11" fillId="0" borderId="6" xfId="0" applyNumberFormat="1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justify" vertical="center" wrapText="1"/>
    </xf>
    <xf numFmtId="4" fontId="15" fillId="2" borderId="6" xfId="0" applyNumberFormat="1" applyFont="1" applyFill="1" applyBorder="1" applyAlignment="1">
      <alignment horizontal="center" vertical="center" wrapText="1"/>
    </xf>
    <xf numFmtId="0" fontId="82" fillId="2" borderId="24" xfId="0" applyFont="1" applyFill="1" applyBorder="1" applyAlignment="1">
      <alignment horizontal="justify" vertical="center" wrapText="1"/>
    </xf>
    <xf numFmtId="15" fontId="17" fillId="2" borderId="6" xfId="0" applyNumberFormat="1" applyFont="1" applyFill="1" applyBorder="1" applyAlignment="1">
      <alignment horizontal="center" vertical="center" wrapText="1"/>
    </xf>
    <xf numFmtId="165" fontId="45" fillId="2" borderId="6" xfId="3" applyNumberFormat="1" applyFont="1" applyFill="1" applyBorder="1" applyAlignment="1">
      <alignment vertical="center" wrapText="1"/>
    </xf>
    <xf numFmtId="0" fontId="82" fillId="0" borderId="24" xfId="0" applyFont="1" applyBorder="1" applyAlignment="1">
      <alignment horizontal="justify" vertical="center" wrapText="1"/>
    </xf>
    <xf numFmtId="0" fontId="18" fillId="0" borderId="6" xfId="0" applyFont="1" applyBorder="1" applyAlignment="1">
      <alignment horizontal="center" vertical="center" wrapText="1"/>
    </xf>
    <xf numFmtId="0" fontId="46" fillId="0" borderId="24" xfId="0" applyFont="1" applyBorder="1" applyAlignment="1">
      <alignment vertical="center" wrapText="1"/>
    </xf>
    <xf numFmtId="0" fontId="56" fillId="0" borderId="6" xfId="0" applyFont="1" applyBorder="1" applyAlignment="1">
      <alignment horizontal="center" vertical="center" wrapText="1"/>
    </xf>
    <xf numFmtId="15" fontId="59" fillId="0" borderId="6" xfId="0" applyNumberFormat="1" applyFont="1" applyBorder="1" applyAlignment="1">
      <alignment horizontal="center" vertical="center" wrapText="1"/>
    </xf>
    <xf numFmtId="165" fontId="45" fillId="0" borderId="6" xfId="3" applyNumberFormat="1" applyFont="1" applyBorder="1" applyAlignment="1">
      <alignment vertical="center" wrapText="1"/>
    </xf>
    <xf numFmtId="0" fontId="11" fillId="6" borderId="24" xfId="0" applyFont="1" applyFill="1" applyBorder="1" applyAlignment="1">
      <alignment horizontal="center" vertical="center" wrapText="1"/>
    </xf>
    <xf numFmtId="0" fontId="14" fillId="6" borderId="24" xfId="0" applyFont="1" applyFill="1" applyBorder="1" applyAlignment="1">
      <alignment horizontal="justify" vertical="center" wrapText="1"/>
    </xf>
    <xf numFmtId="165" fontId="45" fillId="0" borderId="6" xfId="2" applyNumberFormat="1" applyFont="1" applyBorder="1" applyAlignment="1">
      <alignment horizontal="right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46" fillId="10" borderId="59" xfId="0" applyFont="1" applyFill="1" applyBorder="1" applyAlignment="1">
      <alignment horizontal="justify" vertical="center" wrapText="1"/>
    </xf>
    <xf numFmtId="17" fontId="15" fillId="2" borderId="6" xfId="0" applyNumberFormat="1" applyFont="1" applyFill="1" applyBorder="1" applyAlignment="1">
      <alignment horizontal="center" vertical="center" wrapText="1"/>
    </xf>
    <xf numFmtId="165" fontId="15" fillId="2" borderId="6" xfId="3" applyNumberFormat="1" applyFont="1" applyFill="1" applyBorder="1" applyAlignment="1">
      <alignment horizontal="right" vertical="center" wrapText="1"/>
    </xf>
    <xf numFmtId="0" fontId="17" fillId="2" borderId="2" xfId="0" applyFont="1" applyFill="1" applyBorder="1" applyAlignment="1">
      <alignment horizontal="justify" vertical="center" wrapText="1"/>
    </xf>
    <xf numFmtId="0" fontId="12" fillId="6" borderId="24" xfId="0" applyFont="1" applyFill="1" applyBorder="1" applyAlignment="1">
      <alignment horizontal="justify" vertical="center" wrapText="1"/>
    </xf>
    <xf numFmtId="165" fontId="45" fillId="0" borderId="6" xfId="3" applyNumberFormat="1" applyFont="1" applyBorder="1" applyAlignment="1">
      <alignment horizontal="right" vertical="center" wrapText="1"/>
    </xf>
    <xf numFmtId="0" fontId="51" fillId="2" borderId="42" xfId="0" applyFont="1" applyFill="1" applyBorder="1" applyAlignment="1">
      <alignment horizontal="left" vertical="center" wrapText="1"/>
    </xf>
    <xf numFmtId="165" fontId="22" fillId="0" borderId="6" xfId="3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15" fontId="18" fillId="2" borderId="24" xfId="0" applyNumberFormat="1" applyFont="1" applyFill="1" applyBorder="1" applyAlignment="1">
      <alignment horizontal="center" vertical="center"/>
    </xf>
    <xf numFmtId="4" fontId="14" fillId="2" borderId="6" xfId="0" applyNumberFormat="1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justify" vertical="center" wrapText="1"/>
    </xf>
    <xf numFmtId="0" fontId="18" fillId="2" borderId="28" xfId="0" applyFont="1" applyFill="1" applyBorder="1" applyAlignment="1">
      <alignment vertical="center" wrapText="1"/>
    </xf>
    <xf numFmtId="0" fontId="17" fillId="2" borderId="28" xfId="0" applyFont="1" applyFill="1" applyBorder="1" applyAlignment="1">
      <alignment vertical="center" wrapText="1"/>
    </xf>
    <xf numFmtId="165" fontId="17" fillId="2" borderId="28" xfId="2" applyNumberFormat="1" applyFont="1" applyFill="1" applyBorder="1" applyAlignment="1">
      <alignment vertical="center" wrapText="1"/>
    </xf>
    <xf numFmtId="4" fontId="15" fillId="2" borderId="28" xfId="0" applyNumberFormat="1" applyFont="1" applyFill="1" applyBorder="1" applyAlignment="1">
      <alignment horizontal="justify" vertical="center" wrapText="1"/>
    </xf>
    <xf numFmtId="0" fontId="34" fillId="2" borderId="0" xfId="0" applyFont="1" applyFill="1" applyAlignment="1">
      <alignment vertical="center"/>
    </xf>
    <xf numFmtId="0" fontId="78" fillId="2" borderId="0" xfId="0" applyFont="1" applyFill="1" applyAlignment="1">
      <alignment vertical="center"/>
    </xf>
    <xf numFmtId="0" fontId="32" fillId="2" borderId="0" xfId="0" applyFont="1" applyFill="1" applyAlignment="1">
      <alignment horizontal="left" vertical="center"/>
    </xf>
    <xf numFmtId="0" fontId="32" fillId="2" borderId="0" xfId="0" applyFont="1" applyFill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43" fontId="18" fillId="2" borderId="1" xfId="2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0" xfId="0" applyFont="1" applyFill="1" applyAlignment="1">
      <alignment horizontal="center" vertical="center"/>
    </xf>
    <xf numFmtId="43" fontId="36" fillId="2" borderId="20" xfId="2" applyFont="1" applyFill="1" applyBorder="1" applyAlignment="1">
      <alignment horizontal="right" vertical="center"/>
    </xf>
    <xf numFmtId="0" fontId="15" fillId="2" borderId="20" xfId="0" applyFont="1" applyFill="1" applyBorder="1" applyAlignment="1">
      <alignment horizontal="right" vertical="center"/>
    </xf>
    <xf numFmtId="0" fontId="15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horizontal="center" vertical="center"/>
    </xf>
    <xf numFmtId="0" fontId="12" fillId="6" borderId="24" xfId="0" applyFont="1" applyFill="1" applyBorder="1" applyAlignment="1">
      <alignment horizontal="center" vertical="center" wrapText="1"/>
    </xf>
    <xf numFmtId="165" fontId="22" fillId="2" borderId="24" xfId="2" applyNumberFormat="1" applyFont="1" applyFill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165" fontId="12" fillId="0" borderId="62" xfId="3" applyNumberFormat="1" applyFont="1" applyFill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165" fontId="12" fillId="0" borderId="2" xfId="2" applyNumberFormat="1" applyFont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2" borderId="62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78" fillId="2" borderId="0" xfId="0" applyFont="1" applyFill="1" applyAlignment="1">
      <alignment horizontal="center" vertical="center"/>
    </xf>
    <xf numFmtId="0" fontId="56" fillId="2" borderId="0" xfId="0" applyFont="1" applyFill="1" applyBorder="1" applyAlignment="1">
      <alignment vertical="center"/>
    </xf>
    <xf numFmtId="0" fontId="56" fillId="2" borderId="0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center" vertical="center" wrapText="1"/>
    </xf>
    <xf numFmtId="164" fontId="18" fillId="2" borderId="0" xfId="2" applyNumberFormat="1" applyFont="1" applyFill="1" applyBorder="1" applyAlignment="1">
      <alignment vertical="center"/>
    </xf>
    <xf numFmtId="0" fontId="78" fillId="2" borderId="27" xfId="0" applyFont="1" applyFill="1" applyBorder="1" applyAlignment="1">
      <alignment horizontal="left" vertical="center"/>
    </xf>
    <xf numFmtId="0" fontId="32" fillId="2" borderId="23" xfId="0" applyFont="1" applyFill="1" applyBorder="1" applyAlignment="1">
      <alignment vertical="center"/>
    </xf>
    <xf numFmtId="0" fontId="32" fillId="2" borderId="28" xfId="0" applyFont="1" applyFill="1" applyBorder="1" applyAlignment="1">
      <alignment vertical="center"/>
    </xf>
    <xf numFmtId="0" fontId="50" fillId="2" borderId="0" xfId="0" applyFont="1" applyFill="1" applyAlignment="1">
      <alignment horizontal="left" vertical="center"/>
    </xf>
    <xf numFmtId="0" fontId="50" fillId="2" borderId="0" xfId="0" applyFont="1" applyFill="1" applyAlignment="1">
      <alignment horizontal="right" vertical="center"/>
    </xf>
    <xf numFmtId="0" fontId="50" fillId="2" borderId="0" xfId="0" applyFont="1" applyFill="1" applyAlignment="1">
      <alignment vertical="center"/>
    </xf>
    <xf numFmtId="0" fontId="32" fillId="2" borderId="25" xfId="0" applyFont="1" applyFill="1" applyBorder="1" applyAlignment="1">
      <alignment vertical="center"/>
    </xf>
    <xf numFmtId="0" fontId="17" fillId="2" borderId="26" xfId="0" applyFont="1" applyFill="1" applyBorder="1" applyAlignment="1">
      <alignment vertical="center"/>
    </xf>
    <xf numFmtId="0" fontId="49" fillId="4" borderId="4" xfId="0" applyFont="1" applyFill="1" applyBorder="1" applyAlignment="1">
      <alignment horizontal="center" vertical="center" wrapText="1"/>
    </xf>
    <xf numFmtId="164" fontId="18" fillId="2" borderId="0" xfId="2" applyNumberFormat="1" applyFont="1" applyFill="1" applyBorder="1" applyAlignment="1">
      <alignment horizontal="left" vertical="center"/>
    </xf>
    <xf numFmtId="43" fontId="12" fillId="4" borderId="8" xfId="2" applyFont="1" applyFill="1" applyBorder="1" applyAlignment="1">
      <alignment horizontal="center" vertical="center"/>
    </xf>
    <xf numFmtId="0" fontId="12" fillId="4" borderId="26" xfId="0" applyFont="1" applyFill="1" applyBorder="1" applyAlignment="1">
      <alignment horizontal="center" vertical="center"/>
    </xf>
    <xf numFmtId="0" fontId="44" fillId="4" borderId="9" xfId="0" applyFont="1" applyFill="1" applyBorder="1" applyAlignment="1">
      <alignment horizontal="center" vertical="center"/>
    </xf>
    <xf numFmtId="43" fontId="12" fillId="4" borderId="28" xfId="2" applyFont="1" applyFill="1" applyBorder="1" applyAlignment="1">
      <alignment horizontal="center" vertical="center"/>
    </xf>
    <xf numFmtId="0" fontId="55" fillId="2" borderId="25" xfId="0" applyNumberFormat="1" applyFont="1" applyFill="1" applyBorder="1" applyAlignment="1">
      <alignment horizontal="center" vertical="center"/>
    </xf>
    <xf numFmtId="43" fontId="50" fillId="2" borderId="12" xfId="2" applyFont="1" applyFill="1" applyBorder="1" applyAlignment="1">
      <alignment horizontal="center" vertical="center"/>
    </xf>
    <xf numFmtId="0" fontId="12" fillId="2" borderId="10" xfId="0" applyNumberFormat="1" applyFont="1" applyFill="1" applyBorder="1" applyAlignment="1">
      <alignment horizontal="center" vertical="center"/>
    </xf>
    <xf numFmtId="164" fontId="12" fillId="2" borderId="0" xfId="2" applyNumberFormat="1" applyFont="1" applyFill="1" applyBorder="1" applyAlignment="1">
      <alignment horizontal="left" vertical="center"/>
    </xf>
    <xf numFmtId="164" fontId="12" fillId="2" borderId="6" xfId="2" applyNumberFormat="1" applyFont="1" applyFill="1" applyBorder="1" applyAlignment="1">
      <alignment horizontal="left" vertical="center"/>
    </xf>
    <xf numFmtId="164" fontId="12" fillId="2" borderId="6" xfId="2" applyNumberFormat="1" applyFont="1" applyFill="1" applyBorder="1" applyAlignment="1">
      <alignment horizontal="center" vertical="center"/>
    </xf>
    <xf numFmtId="164" fontId="44" fillId="2" borderId="0" xfId="2" applyNumberFormat="1" applyFont="1" applyFill="1" applyBorder="1" applyAlignment="1">
      <alignment horizontal="left" vertical="center"/>
    </xf>
    <xf numFmtId="164" fontId="44" fillId="2" borderId="0" xfId="2" applyNumberFormat="1" applyFont="1" applyFill="1" applyBorder="1" applyAlignment="1">
      <alignment vertical="center"/>
    </xf>
    <xf numFmtId="164" fontId="18" fillId="0" borderId="0" xfId="2" applyNumberFormat="1" applyFont="1" applyBorder="1" applyAlignment="1">
      <alignment vertical="center"/>
    </xf>
    <xf numFmtId="164" fontId="44" fillId="0" borderId="0" xfId="2" applyNumberFormat="1" applyFont="1" applyBorder="1" applyAlignment="1">
      <alignment vertical="center"/>
    </xf>
    <xf numFmtId="164" fontId="12" fillId="0" borderId="0" xfId="2" applyNumberFormat="1" applyFont="1" applyBorder="1" applyAlignment="1">
      <alignment vertical="center"/>
    </xf>
    <xf numFmtId="0" fontId="18" fillId="2" borderId="41" xfId="0" applyFont="1" applyFill="1" applyBorder="1" applyAlignment="1">
      <alignment horizontal="center" vertical="center"/>
    </xf>
    <xf numFmtId="164" fontId="18" fillId="2" borderId="11" xfId="2" applyNumberFormat="1" applyFont="1" applyFill="1" applyBorder="1" applyAlignment="1">
      <alignment vertical="center"/>
    </xf>
    <xf numFmtId="164" fontId="18" fillId="2" borderId="58" xfId="2" applyNumberFormat="1" applyFont="1" applyFill="1" applyBorder="1" applyAlignment="1">
      <alignment horizontal="left" vertical="center"/>
    </xf>
    <xf numFmtId="164" fontId="18" fillId="2" borderId="11" xfId="2" applyNumberFormat="1" applyFont="1" applyFill="1" applyBorder="1" applyAlignment="1">
      <alignment horizontal="left" vertical="center"/>
    </xf>
    <xf numFmtId="164" fontId="18" fillId="2" borderId="29" xfId="2" applyNumberFormat="1" applyFont="1" applyFill="1" applyBorder="1" applyAlignment="1">
      <alignment horizontal="left" vertical="center"/>
    </xf>
    <xf numFmtId="164" fontId="52" fillId="0" borderId="0" xfId="2" applyNumberFormat="1" applyFont="1" applyBorder="1" applyAlignment="1">
      <alignment vertical="center"/>
    </xf>
    <xf numFmtId="164" fontId="18" fillId="0" borderId="11" xfId="2" applyNumberFormat="1" applyFont="1" applyBorder="1" applyAlignment="1">
      <alignment vertical="center"/>
    </xf>
    <xf numFmtId="164" fontId="52" fillId="2" borderId="64" xfId="2" applyNumberFormat="1" applyFont="1" applyFill="1" applyBorder="1" applyAlignment="1">
      <alignment horizontal="left" vertical="center"/>
    </xf>
    <xf numFmtId="164" fontId="52" fillId="2" borderId="11" xfId="2" applyNumberFormat="1" applyFont="1" applyFill="1" applyBorder="1" applyAlignment="1">
      <alignment horizontal="left" vertical="center"/>
    </xf>
    <xf numFmtId="0" fontId="18" fillId="2" borderId="30" xfId="0" applyFont="1" applyFill="1" applyBorder="1" applyAlignment="1">
      <alignment horizontal="center" vertical="center"/>
    </xf>
    <xf numFmtId="164" fontId="18" fillId="2" borderId="35" xfId="2" applyNumberFormat="1" applyFont="1" applyFill="1" applyBorder="1" applyAlignment="1">
      <alignment vertical="center"/>
    </xf>
    <xf numFmtId="164" fontId="18" fillId="0" borderId="35" xfId="2" applyNumberFormat="1" applyFont="1" applyBorder="1" applyAlignment="1">
      <alignment vertical="center"/>
    </xf>
    <xf numFmtId="164" fontId="18" fillId="2" borderId="35" xfId="2" applyNumberFormat="1" applyFont="1" applyFill="1" applyBorder="1" applyAlignment="1">
      <alignment horizontal="left" vertical="center"/>
    </xf>
    <xf numFmtId="164" fontId="52" fillId="2" borderId="35" xfId="2" applyNumberFormat="1" applyFont="1" applyFill="1" applyBorder="1" applyAlignment="1">
      <alignment horizontal="left" vertical="center"/>
    </xf>
    <xf numFmtId="164" fontId="18" fillId="2" borderId="53" xfId="2" applyNumberFormat="1" applyFont="1" applyFill="1" applyBorder="1" applyAlignment="1">
      <alignment horizontal="left" vertical="center"/>
    </xf>
    <xf numFmtId="164" fontId="50" fillId="4" borderId="3" xfId="2" applyNumberFormat="1" applyFont="1" applyFill="1" applyBorder="1" applyAlignment="1">
      <alignment horizontal="left" vertical="center"/>
    </xf>
    <xf numFmtId="43" fontId="18" fillId="2" borderId="4" xfId="2" applyFont="1" applyFill="1" applyBorder="1" applyAlignment="1">
      <alignment horizontal="left" vertical="center"/>
    </xf>
    <xf numFmtId="164" fontId="18" fillId="2" borderId="4" xfId="2" applyNumberFormat="1" applyFont="1" applyFill="1" applyBorder="1" applyAlignment="1">
      <alignment horizontal="left" vertical="center"/>
    </xf>
    <xf numFmtId="164" fontId="52" fillId="2" borderId="4" xfId="2" applyNumberFormat="1" applyFont="1" applyFill="1" applyBorder="1" applyAlignment="1">
      <alignment horizontal="left" vertical="center"/>
    </xf>
    <xf numFmtId="0" fontId="55" fillId="2" borderId="3" xfId="0" applyFont="1" applyFill="1" applyBorder="1" applyAlignment="1">
      <alignment horizontal="center" vertical="center"/>
    </xf>
    <xf numFmtId="164" fontId="18" fillId="2" borderId="5" xfId="2" applyNumberFormat="1" applyFont="1" applyFill="1" applyBorder="1" applyAlignment="1">
      <alignment horizontal="left" vertical="center"/>
    </xf>
    <xf numFmtId="0" fontId="50" fillId="2" borderId="18" xfId="0" applyFont="1" applyFill="1" applyBorder="1" applyAlignment="1">
      <alignment horizontal="left" vertical="center" wrapText="1"/>
    </xf>
    <xf numFmtId="164" fontId="50" fillId="2" borderId="3" xfId="2" applyNumberFormat="1" applyFont="1" applyFill="1" applyBorder="1" applyAlignment="1">
      <alignment vertical="center"/>
    </xf>
    <xf numFmtId="0" fontId="12" fillId="4" borderId="41" xfId="0" applyFont="1" applyFill="1" applyBorder="1" applyAlignment="1">
      <alignment horizontal="center" vertical="center"/>
    </xf>
    <xf numFmtId="0" fontId="50" fillId="2" borderId="18" xfId="0" applyFont="1" applyFill="1" applyBorder="1" applyAlignment="1">
      <alignment vertical="center"/>
    </xf>
    <xf numFmtId="0" fontId="50" fillId="2" borderId="0" xfId="0" applyFont="1" applyFill="1" applyBorder="1" applyAlignment="1">
      <alignment horizontal="left" vertical="center"/>
    </xf>
    <xf numFmtId="0" fontId="50" fillId="4" borderId="5" xfId="0" applyFont="1" applyFill="1" applyBorder="1" applyAlignment="1">
      <alignment horizontal="right" vertical="center"/>
    </xf>
    <xf numFmtId="164" fontId="50" fillId="4" borderId="4" xfId="2" applyNumberFormat="1" applyFont="1" applyFill="1" applyBorder="1" applyAlignment="1">
      <alignment vertical="center"/>
    </xf>
    <xf numFmtId="164" fontId="50" fillId="4" borderId="7" xfId="2" applyNumberFormat="1" applyFont="1" applyFill="1" applyBorder="1" applyAlignment="1">
      <alignment vertical="center"/>
    </xf>
    <xf numFmtId="0" fontId="50" fillId="2" borderId="4" xfId="0" applyFont="1" applyFill="1" applyBorder="1" applyAlignment="1">
      <alignment vertical="center"/>
    </xf>
    <xf numFmtId="164" fontId="50" fillId="2" borderId="4" xfId="2" applyNumberFormat="1" applyFont="1" applyFill="1" applyBorder="1" applyAlignment="1">
      <alignment horizontal="left" vertical="center"/>
    </xf>
    <xf numFmtId="164" fontId="50" fillId="2" borderId="6" xfId="2" applyNumberFormat="1" applyFont="1" applyFill="1" applyBorder="1" applyAlignment="1">
      <alignment horizontal="left" vertical="center"/>
    </xf>
    <xf numFmtId="0" fontId="50" fillId="2" borderId="18" xfId="0" applyFont="1" applyFill="1" applyBorder="1" applyAlignment="1">
      <alignment horizontal="left" vertical="center"/>
    </xf>
    <xf numFmtId="164" fontId="50" fillId="4" borderId="5" xfId="2" applyNumberFormat="1" applyFont="1" applyFill="1" applyBorder="1" applyAlignment="1">
      <alignment vertical="center"/>
    </xf>
    <xf numFmtId="0" fontId="18" fillId="4" borderId="3" xfId="0" applyFont="1" applyFill="1" applyBorder="1" applyAlignment="1">
      <alignment horizontal="center" vertical="center"/>
    </xf>
    <xf numFmtId="164" fontId="12" fillId="4" borderId="5" xfId="2" applyNumberFormat="1" applyFont="1" applyFill="1" applyBorder="1" applyAlignment="1">
      <alignment horizontal="left" vertical="center"/>
    </xf>
    <xf numFmtId="164" fontId="18" fillId="2" borderId="0" xfId="0" applyNumberFormat="1" applyFont="1" applyFill="1" applyAlignment="1">
      <alignment vertical="center"/>
    </xf>
    <xf numFmtId="164" fontId="18" fillId="2" borderId="12" xfId="0" applyNumberFormat="1" applyFont="1" applyFill="1" applyBorder="1" applyAlignment="1">
      <alignment vertical="center"/>
    </xf>
    <xf numFmtId="0" fontId="52" fillId="2" borderId="0" xfId="0" applyFont="1" applyFill="1" applyBorder="1" applyAlignment="1">
      <alignment vertical="center"/>
    </xf>
    <xf numFmtId="43" fontId="18" fillId="2" borderId="23" xfId="0" applyNumberFormat="1" applyFont="1" applyFill="1" applyBorder="1" applyAlignment="1">
      <alignment vertical="center"/>
    </xf>
    <xf numFmtId="0" fontId="52" fillId="2" borderId="23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43" fontId="9" fillId="2" borderId="0" xfId="2" applyFont="1" applyFill="1" applyAlignment="1">
      <alignment vertical="center"/>
    </xf>
    <xf numFmtId="4" fontId="18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8" fillId="2" borderId="20" xfId="0" applyFont="1" applyFill="1" applyBorder="1" applyAlignment="1">
      <alignment vertical="center"/>
    </xf>
    <xf numFmtId="0" fontId="43" fillId="2" borderId="0" xfId="0" applyFont="1" applyFill="1" applyBorder="1" applyAlignment="1">
      <alignment horizontal="center" vertical="center" wrapText="1"/>
    </xf>
    <xf numFmtId="0" fontId="43" fillId="2" borderId="0" xfId="0" applyFont="1" applyFill="1" applyBorder="1" applyAlignment="1">
      <alignment horizontal="center" vertical="center"/>
    </xf>
    <xf numFmtId="43" fontId="43" fillId="2" borderId="0" xfId="2" applyFont="1" applyFill="1" applyBorder="1" applyAlignment="1">
      <alignment horizontal="center" vertical="center"/>
    </xf>
    <xf numFmtId="0" fontId="44" fillId="2" borderId="0" xfId="0" applyFont="1" applyFill="1" applyBorder="1" applyAlignment="1">
      <alignment horizontal="center" vertical="center" wrapText="1"/>
    </xf>
    <xf numFmtId="15" fontId="43" fillId="2" borderId="4" xfId="0" applyNumberFormat="1" applyFont="1" applyFill="1" applyBorder="1" applyAlignment="1">
      <alignment horizontal="center" vertical="center"/>
    </xf>
    <xf numFmtId="165" fontId="31" fillId="2" borderId="0" xfId="0" applyNumberFormat="1" applyFont="1" applyFill="1" applyAlignment="1">
      <alignment vertical="center"/>
    </xf>
    <xf numFmtId="43" fontId="87" fillId="0" borderId="0" xfId="0" applyNumberFormat="1" applyFont="1" applyFill="1" applyAlignment="1">
      <alignment vertical="center"/>
    </xf>
    <xf numFmtId="0" fontId="87" fillId="0" borderId="0" xfId="0" applyFont="1" applyFill="1" applyAlignment="1">
      <alignment vertical="center"/>
    </xf>
    <xf numFmtId="4" fontId="87" fillId="0" borderId="0" xfId="0" applyNumberFormat="1" applyFont="1" applyFill="1" applyAlignment="1">
      <alignment vertical="center"/>
    </xf>
    <xf numFmtId="0" fontId="89" fillId="12" borderId="0" xfId="4" applyFont="1" applyFill="1" applyBorder="1" applyAlignment="1">
      <alignment horizontal="center" vertical="center" wrapText="1"/>
    </xf>
    <xf numFmtId="0" fontId="91" fillId="0" borderId="0" xfId="0" applyFont="1"/>
    <xf numFmtId="0" fontId="15" fillId="2" borderId="2" xfId="0" applyFont="1" applyFill="1" applyBorder="1" applyAlignment="1">
      <alignment horizontal="center" vertical="center" wrapText="1"/>
    </xf>
    <xf numFmtId="15" fontId="15" fillId="2" borderId="2" xfId="0" applyNumberFormat="1" applyFont="1" applyFill="1" applyBorder="1" applyAlignment="1">
      <alignment horizontal="center" vertical="center" wrapText="1"/>
    </xf>
    <xf numFmtId="165" fontId="15" fillId="2" borderId="2" xfId="3" applyNumberFormat="1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left" vertical="center" wrapText="1"/>
    </xf>
    <xf numFmtId="15" fontId="15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5" fontId="18" fillId="2" borderId="2" xfId="3" applyNumberFormat="1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center" vertical="center" wrapText="1"/>
    </xf>
    <xf numFmtId="43" fontId="50" fillId="0" borderId="0" xfId="2" applyFont="1" applyFill="1" applyAlignment="1">
      <alignment vertical="center"/>
    </xf>
    <xf numFmtId="0" fontId="0" fillId="0" borderId="0" xfId="0" applyAlignment="1">
      <alignment wrapText="1"/>
    </xf>
    <xf numFmtId="0" fontId="15" fillId="0" borderId="2" xfId="0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justify" vertical="center" wrapText="1"/>
    </xf>
    <xf numFmtId="0" fontId="15" fillId="0" borderId="2" xfId="0" applyFont="1" applyFill="1" applyBorder="1" applyAlignment="1">
      <alignment horizontal="left" vertical="center" wrapText="1"/>
    </xf>
    <xf numFmtId="15" fontId="15" fillId="2" borderId="2" xfId="0" applyNumberFormat="1" applyFont="1" applyFill="1" applyBorder="1" applyAlignment="1">
      <alignment horizontal="center"/>
    </xf>
    <xf numFmtId="43" fontId="18" fillId="2" borderId="26" xfId="2" applyFont="1" applyFill="1" applyBorder="1" applyAlignment="1">
      <alignment vertical="center"/>
    </xf>
    <xf numFmtId="15" fontId="47" fillId="2" borderId="2" xfId="0" applyNumberFormat="1" applyFont="1" applyFill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165" fontId="12" fillId="0" borderId="24" xfId="3" applyNumberFormat="1" applyFont="1" applyFill="1" applyBorder="1" applyAlignment="1">
      <alignment vertical="center" wrapText="1"/>
    </xf>
    <xf numFmtId="165" fontId="11" fillId="0" borderId="24" xfId="3" applyNumberFormat="1" applyFont="1" applyFill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8" fillId="2" borderId="31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vertical="center"/>
    </xf>
    <xf numFmtId="164" fontId="18" fillId="2" borderId="13" xfId="2" applyNumberFormat="1" applyFont="1" applyFill="1" applyBorder="1" applyAlignment="1">
      <alignment vertical="center"/>
    </xf>
    <xf numFmtId="164" fontId="18" fillId="2" borderId="57" xfId="2" applyNumberFormat="1" applyFont="1" applyFill="1" applyBorder="1" applyAlignment="1">
      <alignment horizontal="left" vertical="center"/>
    </xf>
    <xf numFmtId="164" fontId="18" fillId="2" borderId="13" xfId="2" applyNumberFormat="1" applyFont="1" applyFill="1" applyBorder="1" applyAlignment="1">
      <alignment horizontal="left" vertical="center"/>
    </xf>
    <xf numFmtId="164" fontId="44" fillId="2" borderId="13" xfId="2" applyNumberFormat="1" applyFont="1" applyFill="1" applyBorder="1" applyAlignment="1">
      <alignment horizontal="left" vertical="center"/>
    </xf>
    <xf numFmtId="164" fontId="18" fillId="0" borderId="13" xfId="2" applyNumberFormat="1" applyFont="1" applyBorder="1" applyAlignment="1">
      <alignment vertical="center"/>
    </xf>
    <xf numFmtId="164" fontId="50" fillId="2" borderId="26" xfId="2" applyNumberFormat="1" applyFont="1" applyFill="1" applyBorder="1" applyAlignment="1">
      <alignment horizontal="center" vertical="center"/>
    </xf>
    <xf numFmtId="0" fontId="55" fillId="2" borderId="27" xfId="0" applyFont="1" applyFill="1" applyBorder="1" applyAlignment="1">
      <alignment horizontal="center" vertical="center"/>
    </xf>
    <xf numFmtId="164" fontId="12" fillId="2" borderId="23" xfId="2" applyNumberFormat="1" applyFont="1" applyFill="1" applyBorder="1" applyAlignment="1">
      <alignment horizontal="left" vertical="center"/>
    </xf>
    <xf numFmtId="164" fontId="44" fillId="2" borderId="23" xfId="2" applyNumberFormat="1" applyFont="1" applyFill="1" applyBorder="1" applyAlignment="1">
      <alignment horizontal="left" vertical="center"/>
    </xf>
    <xf numFmtId="164" fontId="12" fillId="2" borderId="28" xfId="2" applyNumberFormat="1" applyFont="1" applyFill="1" applyBorder="1" applyAlignment="1">
      <alignment horizontal="left" vertical="center"/>
    </xf>
    <xf numFmtId="0" fontId="42" fillId="2" borderId="0" xfId="0" applyFont="1" applyFill="1" applyBorder="1" applyAlignment="1">
      <alignment horizontal="left" vertical="center" wrapText="1"/>
    </xf>
    <xf numFmtId="164" fontId="12" fillId="2" borderId="12" xfId="2" applyNumberFormat="1" applyFont="1" applyFill="1" applyBorder="1" applyAlignment="1">
      <alignment vertical="center"/>
    </xf>
    <xf numFmtId="0" fontId="52" fillId="2" borderId="12" xfId="0" applyFont="1" applyFill="1" applyBorder="1" applyAlignment="1">
      <alignment vertical="center"/>
    </xf>
    <xf numFmtId="0" fontId="67" fillId="2" borderId="36" xfId="2" applyNumberFormat="1" applyFont="1" applyFill="1" applyBorder="1" applyAlignment="1">
      <alignment horizontal="center" vertical="center"/>
    </xf>
    <xf numFmtId="0" fontId="12" fillId="4" borderId="56" xfId="0" applyFont="1" applyFill="1" applyBorder="1" applyAlignment="1">
      <alignment horizontal="center" vertical="center"/>
    </xf>
    <xf numFmtId="0" fontId="92" fillId="2" borderId="29" xfId="0" applyFont="1" applyFill="1" applyBorder="1" applyAlignment="1">
      <alignment horizontal="center" vertical="center"/>
    </xf>
    <xf numFmtId="0" fontId="92" fillId="2" borderId="13" xfId="0" applyFont="1" applyFill="1" applyBorder="1" applyAlignment="1">
      <alignment horizontal="center" vertical="center"/>
    </xf>
    <xf numFmtId="0" fontId="12" fillId="4" borderId="35" xfId="0" applyFont="1" applyFill="1" applyBorder="1" applyAlignment="1">
      <alignment horizontal="center" vertical="center"/>
    </xf>
    <xf numFmtId="11" fontId="92" fillId="2" borderId="13" xfId="0" applyNumberFormat="1" applyFont="1" applyFill="1" applyBorder="1" applyAlignment="1">
      <alignment horizontal="center" vertical="center"/>
    </xf>
    <xf numFmtId="11" fontId="92" fillId="2" borderId="35" xfId="0" applyNumberFormat="1" applyFont="1" applyFill="1" applyBorder="1" applyAlignment="1">
      <alignment horizontal="center" vertical="center"/>
    </xf>
    <xf numFmtId="11" fontId="92" fillId="2" borderId="29" xfId="0" applyNumberFormat="1" applyFont="1" applyFill="1" applyBorder="1" applyAlignment="1">
      <alignment horizontal="center" vertical="center"/>
    </xf>
    <xf numFmtId="0" fontId="55" fillId="4" borderId="0" xfId="0" applyFont="1" applyFill="1" applyBorder="1" applyAlignment="1">
      <alignment horizontal="center" vertical="center"/>
    </xf>
    <xf numFmtId="164" fontId="12" fillId="2" borderId="29" xfId="2" applyNumberFormat="1" applyFont="1" applyFill="1" applyBorder="1" applyAlignment="1">
      <alignment vertical="center"/>
    </xf>
    <xf numFmtId="14" fontId="7" fillId="2" borderId="29" xfId="0" applyNumberFormat="1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29" xfId="2" applyNumberFormat="1" applyFont="1" applyFill="1" applyBorder="1" applyAlignment="1">
      <alignment horizontal="center" vertical="center" wrapText="1"/>
    </xf>
    <xf numFmtId="43" fontId="7" fillId="2" borderId="29" xfId="2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43" fontId="7" fillId="2" borderId="36" xfId="2" applyFont="1" applyFill="1" applyBorder="1" applyAlignment="1">
      <alignment horizontal="center" vertical="center" wrapText="1"/>
    </xf>
    <xf numFmtId="43" fontId="7" fillId="2" borderId="29" xfId="0" applyNumberFormat="1" applyFont="1" applyFill="1" applyBorder="1" applyAlignment="1">
      <alignment horizontal="center" vertical="center" wrapText="1"/>
    </xf>
    <xf numFmtId="43" fontId="7" fillId="2" borderId="29" xfId="2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0" fillId="0" borderId="0" xfId="0" applyFont="1" applyAlignment="1">
      <alignment vertical="center"/>
    </xf>
    <xf numFmtId="0" fontId="7" fillId="2" borderId="0" xfId="0" applyFont="1" applyFill="1" applyBorder="1" applyAlignment="1">
      <alignment vertical="center"/>
    </xf>
    <xf numFmtId="1" fontId="7" fillId="2" borderId="37" xfId="6" applyNumberFormat="1" applyFont="1" applyFill="1" applyBorder="1" applyAlignment="1">
      <alignment horizontal="center" vertical="center" wrapText="1"/>
    </xf>
    <xf numFmtId="14" fontId="7" fillId="2" borderId="47" xfId="6" applyNumberFormat="1" applyFont="1" applyFill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43" fontId="7" fillId="0" borderId="0" xfId="2" applyFont="1" applyAlignment="1">
      <alignment vertical="center"/>
    </xf>
    <xf numFmtId="0" fontId="3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164" fontId="7" fillId="2" borderId="0" xfId="2" applyNumberFormat="1" applyFont="1" applyFill="1" applyAlignment="1">
      <alignment horizontal="center" vertical="center"/>
    </xf>
    <xf numFmtId="164" fontId="7" fillId="0" borderId="11" xfId="2" applyNumberFormat="1" applyFont="1" applyBorder="1" applyAlignment="1">
      <alignment horizontal="center" vertical="center"/>
    </xf>
    <xf numFmtId="164" fontId="7" fillId="0" borderId="44" xfId="2" applyNumberFormat="1" applyFont="1" applyBorder="1" applyAlignment="1">
      <alignment horizontal="center" vertical="center"/>
    </xf>
    <xf numFmtId="164" fontId="7" fillId="0" borderId="47" xfId="2" applyNumberFormat="1" applyFont="1" applyBorder="1" applyAlignment="1">
      <alignment horizontal="center" vertical="center"/>
    </xf>
    <xf numFmtId="164" fontId="12" fillId="2" borderId="12" xfId="2" applyNumberFormat="1" applyFont="1" applyFill="1" applyBorder="1" applyAlignment="1">
      <alignment horizontal="center" vertical="center"/>
    </xf>
    <xf numFmtId="164" fontId="7" fillId="2" borderId="0" xfId="2" applyNumberFormat="1" applyFont="1" applyFill="1" applyBorder="1" applyAlignment="1">
      <alignment horizontal="center" vertical="center"/>
    </xf>
    <xf numFmtId="164" fontId="7" fillId="2" borderId="1" xfId="2" applyNumberFormat="1" applyFont="1" applyFill="1" applyBorder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43" fontId="18" fillId="2" borderId="12" xfId="0" applyNumberFormat="1" applyFont="1" applyFill="1" applyBorder="1" applyAlignment="1">
      <alignment vertical="center"/>
    </xf>
    <xf numFmtId="43" fontId="18" fillId="2" borderId="0" xfId="0" applyNumberFormat="1" applyFont="1" applyFill="1" applyBorder="1" applyAlignment="1">
      <alignment vertical="center"/>
    </xf>
    <xf numFmtId="164" fontId="12" fillId="13" borderId="0" xfId="2" applyNumberFormat="1" applyFont="1" applyFill="1" applyBorder="1" applyAlignment="1">
      <alignment horizontal="center" vertical="center"/>
    </xf>
    <xf numFmtId="164" fontId="12" fillId="13" borderId="23" xfId="2" applyNumberFormat="1" applyFont="1" applyFill="1" applyBorder="1" applyAlignment="1">
      <alignment horizontal="left" vertical="center"/>
    </xf>
    <xf numFmtId="164" fontId="7" fillId="13" borderId="0" xfId="2" applyNumberFormat="1" applyFont="1" applyFill="1" applyBorder="1" applyAlignment="1">
      <alignment horizontal="right" vertical="center"/>
    </xf>
    <xf numFmtId="164" fontId="7" fillId="13" borderId="0" xfId="2" applyNumberFormat="1" applyFont="1" applyFill="1" applyBorder="1" applyAlignment="1">
      <alignment horizontal="center" vertical="center"/>
    </xf>
    <xf numFmtId="164" fontId="7" fillId="13" borderId="0" xfId="2" applyNumberFormat="1" applyFont="1" applyFill="1" applyBorder="1" applyAlignment="1">
      <alignment vertical="center"/>
    </xf>
    <xf numFmtId="164" fontId="12" fillId="13" borderId="0" xfId="2" applyNumberFormat="1" applyFont="1" applyFill="1" applyBorder="1" applyAlignment="1">
      <alignment horizontal="left" vertical="center"/>
    </xf>
    <xf numFmtId="164" fontId="7" fillId="13" borderId="23" xfId="2" applyNumberFormat="1" applyFont="1" applyFill="1" applyBorder="1" applyAlignment="1">
      <alignment vertical="center"/>
    </xf>
    <xf numFmtId="164" fontId="18" fillId="13" borderId="0" xfId="2" applyNumberFormat="1" applyFont="1" applyFill="1" applyBorder="1" applyAlignment="1">
      <alignment horizontal="left" vertical="center"/>
    </xf>
    <xf numFmtId="164" fontId="52" fillId="13" borderId="0" xfId="2" applyNumberFormat="1" applyFont="1" applyFill="1" applyBorder="1" applyAlignment="1">
      <alignment horizontal="left" vertical="center"/>
    </xf>
    <xf numFmtId="164" fontId="18" fillId="13" borderId="0" xfId="2" applyNumberFormat="1" applyFont="1" applyFill="1" applyBorder="1" applyAlignment="1">
      <alignment vertical="center"/>
    </xf>
    <xf numFmtId="0" fontId="24" fillId="2" borderId="0" xfId="0" applyFont="1" applyFill="1" applyAlignment="1">
      <alignment vertical="center"/>
    </xf>
    <xf numFmtId="0" fontId="53" fillId="2" borderId="0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47" fillId="2" borderId="6" xfId="0" applyFont="1" applyFill="1" applyBorder="1" applyAlignment="1">
      <alignment horizontal="center" vertical="center" wrapText="1"/>
    </xf>
    <xf numFmtId="15" fontId="47" fillId="2" borderId="0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7" fillId="2" borderId="2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" fontId="7" fillId="0" borderId="0" xfId="0" applyNumberFormat="1" applyFont="1" applyFill="1" applyAlignment="1">
      <alignment vertical="center"/>
    </xf>
    <xf numFmtId="0" fontId="7" fillId="13" borderId="2" xfId="13" applyFont="1" applyFill="1" applyBorder="1" applyAlignment="1">
      <alignment horizontal="justify" vertical="center" wrapText="1"/>
    </xf>
    <xf numFmtId="165" fontId="7" fillId="13" borderId="6" xfId="14" applyNumberFormat="1" applyFont="1" applyFill="1" applyBorder="1" applyAlignment="1">
      <alignment vertical="center"/>
    </xf>
    <xf numFmtId="165" fontId="7" fillId="13" borderId="2" xfId="14" applyNumberFormat="1" applyFont="1" applyFill="1" applyBorder="1" applyAlignment="1">
      <alignment horizontal="center" vertical="center" wrapText="1"/>
    </xf>
    <xf numFmtId="0" fontId="7" fillId="13" borderId="2" xfId="13" applyFont="1" applyFill="1" applyBorder="1" applyAlignment="1">
      <alignment horizontal="center" vertical="center"/>
    </xf>
    <xf numFmtId="165" fontId="7" fillId="13" borderId="6" xfId="14" applyNumberFormat="1" applyFont="1" applyFill="1" applyBorder="1" applyAlignment="1">
      <alignment horizontal="justify" vertical="center" wrapText="1"/>
    </xf>
    <xf numFmtId="165" fontId="7" fillId="13" borderId="2" xfId="14" applyNumberFormat="1" applyFont="1" applyFill="1" applyBorder="1" applyAlignment="1">
      <alignment horizontal="justify" vertical="center" wrapText="1"/>
    </xf>
    <xf numFmtId="165" fontId="15" fillId="2" borderId="2" xfId="14" applyNumberFormat="1" applyFont="1" applyFill="1" applyBorder="1" applyAlignment="1">
      <alignment vertical="center" wrapText="1"/>
    </xf>
    <xf numFmtId="0" fontId="15" fillId="2" borderId="2" xfId="13" applyFont="1" applyFill="1" applyBorder="1"/>
    <xf numFmtId="15" fontId="15" fillId="2" borderId="2" xfId="13" applyNumberFormat="1" applyFont="1" applyFill="1" applyBorder="1" applyAlignment="1">
      <alignment horizontal="center"/>
    </xf>
    <xf numFmtId="165" fontId="7" fillId="2" borderId="2" xfId="14" applyNumberFormat="1" applyFont="1" applyFill="1" applyBorder="1" applyAlignment="1">
      <alignment vertical="center" wrapText="1"/>
    </xf>
    <xf numFmtId="15" fontId="7" fillId="2" borderId="2" xfId="13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2" fillId="0" borderId="18" xfId="0" applyNumberFormat="1" applyFont="1" applyBorder="1" applyAlignment="1">
      <alignment horizontal="left" vertical="center" wrapText="1"/>
    </xf>
    <xf numFmtId="0" fontId="12" fillId="0" borderId="24" xfId="0" applyNumberFormat="1" applyFont="1" applyBorder="1" applyAlignment="1">
      <alignment horizontal="center" vertical="center" wrapText="1"/>
    </xf>
    <xf numFmtId="165" fontId="12" fillId="0" borderId="32" xfId="3" applyNumberFormat="1" applyFont="1" applyFill="1" applyBorder="1" applyAlignment="1">
      <alignment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5" fontId="7" fillId="2" borderId="2" xfId="0" applyNumberFormat="1" applyFont="1" applyFill="1" applyBorder="1" applyAlignment="1">
      <alignment horizontal="center" vertical="center" wrapText="1"/>
    </xf>
    <xf numFmtId="165" fontId="7" fillId="2" borderId="6" xfId="2" applyNumberFormat="1" applyFont="1" applyFill="1" applyBorder="1" applyAlignment="1">
      <alignment vertical="center" wrapText="1"/>
    </xf>
    <xf numFmtId="0" fontId="12" fillId="0" borderId="18" xfId="0" applyNumberFormat="1" applyFont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15" fontId="7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5" fontId="7" fillId="0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horizontal="justify" vertical="center" wrapText="1"/>
    </xf>
    <xf numFmtId="4" fontId="7" fillId="0" borderId="2" xfId="0" applyNumberFormat="1" applyFont="1" applyBorder="1" applyAlignment="1">
      <alignment horizontal="left" vertical="center" wrapText="1"/>
    </xf>
    <xf numFmtId="165" fontId="7" fillId="0" borderId="6" xfId="2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horizontal="justify" vertical="center" wrapText="1"/>
    </xf>
    <xf numFmtId="0" fontId="7" fillId="0" borderId="66" xfId="0" applyFont="1" applyFill="1" applyBorder="1" applyAlignment="1">
      <alignment horizontal="center" vertical="center" wrapText="1"/>
    </xf>
    <xf numFmtId="15" fontId="7" fillId="0" borderId="67" xfId="0" applyNumberFormat="1" applyFont="1" applyFill="1" applyBorder="1" applyAlignment="1">
      <alignment horizontal="center" vertical="center" wrapText="1"/>
    </xf>
    <xf numFmtId="4" fontId="7" fillId="0" borderId="61" xfId="0" applyNumberFormat="1" applyFont="1" applyBorder="1" applyAlignment="1">
      <alignment horizontal="justify" vertical="center" wrapText="1"/>
    </xf>
    <xf numFmtId="0" fontId="7" fillId="0" borderId="26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2" borderId="0" xfId="13" applyFont="1" applyFill="1" applyBorder="1" applyAlignment="1">
      <alignment horizontal="center" vertical="center" wrapText="1"/>
    </xf>
    <xf numFmtId="15" fontId="7" fillId="2" borderId="2" xfId="13" applyNumberFormat="1" applyFont="1" applyFill="1" applyBorder="1" applyAlignment="1">
      <alignment horizontal="center" vertical="center" wrapText="1"/>
    </xf>
    <xf numFmtId="0" fontId="7" fillId="0" borderId="2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41" fontId="7" fillId="2" borderId="6" xfId="3" applyNumberFormat="1" applyFont="1" applyFill="1" applyBorder="1" applyAlignment="1">
      <alignment vertical="center"/>
    </xf>
    <xf numFmtId="165" fontId="7" fillId="2" borderId="6" xfId="3" applyNumberFormat="1" applyFont="1" applyFill="1" applyBorder="1" applyAlignment="1">
      <alignment vertical="center"/>
    </xf>
    <xf numFmtId="165" fontId="7" fillId="0" borderId="6" xfId="3" applyNumberFormat="1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43" fontId="88" fillId="13" borderId="0" xfId="2" applyFont="1" applyFill="1" applyAlignment="1">
      <alignment vertical="center"/>
    </xf>
    <xf numFmtId="43" fontId="88" fillId="13" borderId="0" xfId="2" applyFont="1" applyFill="1" applyBorder="1" applyAlignment="1">
      <alignment vertical="center"/>
    </xf>
    <xf numFmtId="43" fontId="50" fillId="13" borderId="0" xfId="2" applyFont="1" applyFill="1" applyBorder="1" applyAlignment="1">
      <alignment vertical="center"/>
    </xf>
    <xf numFmtId="43" fontId="50" fillId="13" borderId="0" xfId="2" applyFont="1" applyFill="1" applyAlignment="1">
      <alignment vertical="center"/>
    </xf>
    <xf numFmtId="0" fontId="88" fillId="13" borderId="0" xfId="0" applyFont="1" applyFill="1" applyBorder="1" applyAlignment="1">
      <alignment vertical="center"/>
    </xf>
    <xf numFmtId="0" fontId="88" fillId="13" borderId="0" xfId="0" applyFont="1" applyFill="1" applyAlignment="1">
      <alignment vertical="center"/>
    </xf>
    <xf numFmtId="3" fontId="7" fillId="0" borderId="0" xfId="2" applyNumberFormat="1" applyFont="1" applyFill="1" applyBorder="1" applyAlignment="1">
      <alignment vertical="center"/>
    </xf>
    <xf numFmtId="43" fontId="62" fillId="14" borderId="15" xfId="2" applyFont="1" applyFill="1" applyBorder="1" applyAlignment="1">
      <alignment vertical="center"/>
    </xf>
    <xf numFmtId="43" fontId="12" fillId="13" borderId="0" xfId="2" applyFont="1" applyFill="1" applyAlignment="1">
      <alignment horizontal="center" vertical="center"/>
    </xf>
    <xf numFmtId="43" fontId="12" fillId="13" borderId="0" xfId="2" applyFont="1" applyFill="1" applyBorder="1" applyAlignment="1">
      <alignment horizontal="center" vertical="center"/>
    </xf>
    <xf numFmtId="43" fontId="7" fillId="13" borderId="0" xfId="2" applyFont="1" applyFill="1" applyAlignment="1">
      <alignment vertical="center"/>
    </xf>
    <xf numFmtId="43" fontId="12" fillId="13" borderId="0" xfId="2" applyFont="1" applyFill="1" applyAlignment="1">
      <alignment vertical="center"/>
    </xf>
    <xf numFmtId="44" fontId="12" fillId="13" borderId="0" xfId="3" applyFont="1" applyFill="1" applyBorder="1" applyAlignment="1">
      <alignment vertical="center"/>
    </xf>
    <xf numFmtId="0" fontId="12" fillId="13" borderId="0" xfId="0" applyFont="1" applyFill="1" applyAlignment="1">
      <alignment vertical="center"/>
    </xf>
    <xf numFmtId="164" fontId="50" fillId="13" borderId="7" xfId="2" applyNumberFormat="1" applyFont="1" applyFill="1" applyBorder="1" applyAlignment="1">
      <alignment vertical="center"/>
    </xf>
    <xf numFmtId="164" fontId="50" fillId="13" borderId="3" xfId="2" applyNumberFormat="1" applyFont="1" applyFill="1" applyBorder="1" applyAlignment="1">
      <alignment vertical="center"/>
    </xf>
    <xf numFmtId="164" fontId="18" fillId="13" borderId="6" xfId="2" applyNumberFormat="1" applyFont="1" applyFill="1" applyBorder="1" applyAlignment="1">
      <alignment horizontal="left" vertical="center"/>
    </xf>
    <xf numFmtId="0" fontId="12" fillId="4" borderId="49" xfId="0" applyFont="1" applyFill="1" applyBorder="1" applyAlignment="1">
      <alignment horizontal="center" vertical="center"/>
    </xf>
    <xf numFmtId="0" fontId="53" fillId="4" borderId="50" xfId="0" applyFont="1" applyFill="1" applyBorder="1" applyAlignment="1">
      <alignment horizontal="center" vertical="center" wrapText="1"/>
    </xf>
    <xf numFmtId="164" fontId="18" fillId="2" borderId="12" xfId="2" applyNumberFormat="1" applyFont="1" applyFill="1" applyBorder="1" applyAlignment="1">
      <alignment horizontal="left" vertical="center"/>
    </xf>
    <xf numFmtId="164" fontId="52" fillId="2" borderId="12" xfId="2" applyNumberFormat="1" applyFont="1" applyFill="1" applyBorder="1" applyAlignment="1">
      <alignment horizontal="left" vertical="center"/>
    </xf>
    <xf numFmtId="164" fontId="18" fillId="2" borderId="26" xfId="2" applyNumberFormat="1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right" vertical="center"/>
    </xf>
    <xf numFmtId="164" fontId="7" fillId="13" borderId="6" xfId="2" applyNumberFormat="1" applyFont="1" applyFill="1" applyBorder="1" applyAlignment="1">
      <alignment vertical="center"/>
    </xf>
    <xf numFmtId="164" fontId="7" fillId="13" borderId="28" xfId="2" applyNumberFormat="1" applyFont="1" applyFill="1" applyBorder="1" applyAlignment="1">
      <alignment vertical="center"/>
    </xf>
    <xf numFmtId="164" fontId="18" fillId="2" borderId="4" xfId="2" applyNumberFormat="1" applyFont="1" applyFill="1" applyBorder="1" applyAlignment="1">
      <alignment vertical="center"/>
    </xf>
    <xf numFmtId="164" fontId="52" fillId="2" borderId="0" xfId="2" applyNumberFormat="1" applyFont="1" applyFill="1" applyAlignment="1">
      <alignment vertical="center"/>
    </xf>
    <xf numFmtId="164" fontId="18" fillId="2" borderId="26" xfId="2" applyNumberFormat="1" applyFont="1" applyFill="1" applyBorder="1" applyAlignment="1">
      <alignment vertical="center"/>
    </xf>
    <xf numFmtId="0" fontId="53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39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10" fillId="2" borderId="25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vertical="center"/>
    </xf>
    <xf numFmtId="0" fontId="7" fillId="0" borderId="42" xfId="0" applyFont="1" applyBorder="1" applyAlignment="1">
      <alignment horizontal="center" vertical="center" wrapText="1"/>
    </xf>
    <xf numFmtId="1" fontId="7" fillId="2" borderId="41" xfId="6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4" fontId="7" fillId="2" borderId="11" xfId="6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2" borderId="43" xfId="6" applyNumberFormat="1" applyFont="1" applyFill="1" applyBorder="1" applyAlignment="1">
      <alignment horizontal="center" vertical="center" wrapText="1"/>
    </xf>
    <xf numFmtId="14" fontId="7" fillId="2" borderId="44" xfId="6" applyNumberFormat="1" applyFont="1" applyFill="1" applyBorder="1" applyAlignment="1">
      <alignment horizontal="center" vertical="center"/>
    </xf>
    <xf numFmtId="0" fontId="7" fillId="0" borderId="44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13" borderId="11" xfId="0" applyFont="1" applyFill="1" applyBorder="1" applyAlignment="1">
      <alignment horizontal="center" vertical="center" wrapText="1"/>
    </xf>
    <xf numFmtId="0" fontId="7" fillId="2" borderId="2" xfId="13" applyFont="1" applyFill="1" applyBorder="1" applyAlignment="1">
      <alignment horizontal="left" vertical="center" wrapText="1"/>
    </xf>
    <xf numFmtId="43" fontId="42" fillId="4" borderId="9" xfId="2" applyFont="1" applyFill="1" applyBorder="1" applyAlignment="1">
      <alignment horizontal="center" vertical="center"/>
    </xf>
    <xf numFmtId="0" fontId="57" fillId="4" borderId="9" xfId="0" applyFont="1" applyFill="1" applyBorder="1" applyAlignment="1">
      <alignment horizontal="center" vertical="center"/>
    </xf>
    <xf numFmtId="15" fontId="57" fillId="4" borderId="9" xfId="0" applyNumberFormat="1" applyFont="1" applyFill="1" applyBorder="1" applyAlignment="1">
      <alignment horizontal="center" vertical="center" wrapText="1"/>
    </xf>
    <xf numFmtId="164" fontId="7" fillId="2" borderId="29" xfId="2" applyNumberFormat="1" applyFont="1" applyFill="1" applyBorder="1" applyAlignment="1">
      <alignment horizontal="center" vertical="center" wrapText="1"/>
    </xf>
    <xf numFmtId="43" fontId="7" fillId="2" borderId="0" xfId="2" applyFont="1" applyFill="1" applyBorder="1" applyAlignment="1">
      <alignment horizontal="center" vertical="center" wrapText="1"/>
    </xf>
    <xf numFmtId="0" fontId="53" fillId="2" borderId="0" xfId="0" applyFont="1" applyFill="1" applyBorder="1" applyAlignment="1">
      <alignment vertical="center"/>
    </xf>
    <xf numFmtId="43" fontId="7" fillId="2" borderId="6" xfId="2" applyFont="1" applyFill="1" applyBorder="1" applyAlignment="1">
      <alignment horizontal="center" vertical="center" wrapText="1"/>
    </xf>
    <xf numFmtId="164" fontId="12" fillId="2" borderId="29" xfId="2" applyNumberFormat="1" applyFont="1" applyFill="1" applyBorder="1" applyAlignment="1">
      <alignment vertical="center" wrapText="1"/>
    </xf>
    <xf numFmtId="164" fontId="7" fillId="2" borderId="29" xfId="2" applyNumberFormat="1" applyFont="1" applyFill="1" applyBorder="1" applyAlignment="1">
      <alignment horizontal="center" vertical="center"/>
    </xf>
    <xf numFmtId="43" fontId="7" fillId="2" borderId="6" xfId="2" applyFont="1" applyFill="1" applyBorder="1" applyAlignment="1">
      <alignment vertical="center" wrapText="1"/>
    </xf>
    <xf numFmtId="168" fontId="7" fillId="2" borderId="0" xfId="0" applyNumberFormat="1" applyFont="1" applyFill="1" applyAlignment="1">
      <alignment vertical="center"/>
    </xf>
    <xf numFmtId="43" fontId="7" fillId="2" borderId="6" xfId="2" applyFont="1" applyFill="1" applyBorder="1" applyAlignment="1">
      <alignment vertical="center"/>
    </xf>
    <xf numFmtId="0" fontId="106" fillId="0" borderId="29" xfId="0" applyFont="1" applyBorder="1" applyAlignment="1">
      <alignment horizontal="center" vertical="center"/>
    </xf>
    <xf numFmtId="43" fontId="30" fillId="2" borderId="0" xfId="2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left" vertical="center"/>
    </xf>
    <xf numFmtId="43" fontId="7" fillId="2" borderId="47" xfId="2" applyFont="1" applyFill="1" applyBorder="1" applyAlignment="1">
      <alignment vertical="center"/>
    </xf>
    <xf numFmtId="43" fontId="7" fillId="2" borderId="47" xfId="2" applyFont="1" applyFill="1" applyBorder="1" applyAlignment="1">
      <alignment horizontal="center" vertical="center"/>
    </xf>
    <xf numFmtId="43" fontId="7" fillId="2" borderId="38" xfId="2" applyFont="1" applyFill="1" applyBorder="1" applyAlignment="1">
      <alignment horizontal="center" vertical="center"/>
    </xf>
    <xf numFmtId="43" fontId="7" fillId="2" borderId="0" xfId="2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39" xfId="0" applyFont="1" applyFill="1" applyBorder="1" applyAlignment="1">
      <alignment vertical="center"/>
    </xf>
    <xf numFmtId="0" fontId="30" fillId="2" borderId="23" xfId="0" applyFont="1" applyFill="1" applyBorder="1" applyAlignment="1">
      <alignment vertical="center"/>
    </xf>
    <xf numFmtId="0" fontId="30" fillId="2" borderId="28" xfId="0" applyFont="1" applyFill="1" applyBorder="1" applyAlignment="1">
      <alignment vertical="center"/>
    </xf>
    <xf numFmtId="43" fontId="30" fillId="2" borderId="0" xfId="2" applyFont="1" applyFill="1" applyBorder="1" applyAlignment="1">
      <alignment vertical="center"/>
    </xf>
    <xf numFmtId="0" fontId="30" fillId="2" borderId="0" xfId="0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2" fillId="4" borderId="54" xfId="0" applyFont="1" applyFill="1" applyBorder="1" applyAlignment="1">
      <alignment horizontal="center" vertical="center" wrapText="1"/>
    </xf>
    <xf numFmtId="0" fontId="12" fillId="4" borderId="48" xfId="0" applyFont="1" applyFill="1" applyBorder="1" applyAlignment="1">
      <alignment horizontal="center" vertical="center" wrapText="1"/>
    </xf>
    <xf numFmtId="0" fontId="107" fillId="2" borderId="0" xfId="0" applyFont="1" applyFill="1" applyAlignment="1">
      <alignment horizontal="center" vertical="center"/>
    </xf>
    <xf numFmtId="43" fontId="7" fillId="2" borderId="0" xfId="2" applyFont="1" applyFill="1" applyAlignment="1">
      <alignment vertical="center"/>
    </xf>
    <xf numFmtId="164" fontId="61" fillId="2" borderId="44" xfId="2" applyNumberFormat="1" applyFont="1" applyFill="1" applyBorder="1" applyAlignment="1">
      <alignment vertical="center"/>
    </xf>
    <xf numFmtId="44" fontId="17" fillId="2" borderId="6" xfId="3" applyFont="1" applyFill="1" applyBorder="1" applyAlignment="1">
      <alignment horizontal="justify" vertical="center" wrapText="1"/>
    </xf>
    <xf numFmtId="15" fontId="47" fillId="0" borderId="9" xfId="0" applyNumberFormat="1" applyFont="1" applyBorder="1" applyAlignment="1">
      <alignment horizontal="center" vertical="center" wrapText="1"/>
    </xf>
    <xf numFmtId="0" fontId="7" fillId="13" borderId="0" xfId="0" applyFont="1" applyFill="1" applyBorder="1" applyAlignment="1">
      <alignment horizontal="justify" vertical="center" wrapText="1"/>
    </xf>
    <xf numFmtId="0" fontId="7" fillId="13" borderId="2" xfId="0" applyFont="1" applyFill="1" applyBorder="1" applyAlignment="1">
      <alignment horizontal="center" vertical="center"/>
    </xf>
    <xf numFmtId="0" fontId="7" fillId="13" borderId="2" xfId="0" applyFont="1" applyFill="1" applyBorder="1" applyAlignment="1">
      <alignment horizontal="justify" vertical="center" wrapText="1"/>
    </xf>
    <xf numFmtId="0" fontId="7" fillId="13" borderId="2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left" vertical="center" wrapText="1"/>
    </xf>
    <xf numFmtId="165" fontId="7" fillId="13" borderId="6" xfId="3" applyNumberFormat="1" applyFont="1" applyFill="1" applyBorder="1" applyAlignment="1">
      <alignment horizontal="justify" vertical="center" wrapText="1"/>
    </xf>
    <xf numFmtId="0" fontId="7" fillId="13" borderId="0" xfId="0" applyFont="1" applyFill="1" applyBorder="1" applyAlignment="1">
      <alignment horizontal="center" vertical="center" wrapText="1"/>
    </xf>
    <xf numFmtId="1" fontId="7" fillId="13" borderId="2" xfId="0" applyNumberFormat="1" applyFont="1" applyFill="1" applyBorder="1" applyAlignment="1">
      <alignment horizontal="center" vertical="center" wrapText="1"/>
    </xf>
    <xf numFmtId="44" fontId="42" fillId="4" borderId="5" xfId="3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right" vertical="center"/>
    </xf>
    <xf numFmtId="0" fontId="42" fillId="4" borderId="9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01" fillId="13" borderId="10" xfId="0" applyFont="1" applyFill="1" applyBorder="1" applyAlignment="1">
      <alignment horizontal="center" vertical="center" readingOrder="1"/>
    </xf>
    <xf numFmtId="0" fontId="53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53" fillId="2" borderId="10" xfId="0" applyFont="1" applyFill="1" applyBorder="1" applyAlignment="1">
      <alignment horizontal="center" vertical="center" wrapText="1"/>
    </xf>
    <xf numFmtId="165" fontId="12" fillId="13" borderId="6" xfId="3" applyNumberFormat="1" applyFont="1" applyFill="1" applyBorder="1" applyAlignment="1">
      <alignment horizontal="justify" vertical="center" wrapText="1"/>
    </xf>
    <xf numFmtId="0" fontId="47" fillId="13" borderId="0" xfId="0" applyFont="1" applyFill="1" applyBorder="1" applyAlignment="1">
      <alignment horizontal="justify" vertical="center" wrapText="1"/>
    </xf>
    <xf numFmtId="0" fontId="7" fillId="13" borderId="0" xfId="0" applyFont="1" applyFill="1" applyBorder="1" applyAlignment="1">
      <alignment horizontal="center" vertical="center"/>
    </xf>
    <xf numFmtId="0" fontId="53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165" fontId="7" fillId="13" borderId="0" xfId="14" applyNumberFormat="1" applyFont="1" applyFill="1" applyBorder="1" applyAlignment="1">
      <alignment horizontal="justify" vertical="center" wrapText="1"/>
    </xf>
    <xf numFmtId="0" fontId="108" fillId="13" borderId="2" xfId="0" applyFont="1" applyFill="1" applyBorder="1" applyAlignment="1">
      <alignment horizontal="center" vertical="center" wrapText="1"/>
    </xf>
    <xf numFmtId="0" fontId="108" fillId="13" borderId="0" xfId="0" applyFont="1" applyFill="1" applyBorder="1" applyAlignment="1">
      <alignment horizontal="center" vertical="center" wrapText="1"/>
    </xf>
    <xf numFmtId="0" fontId="108" fillId="13" borderId="2" xfId="0" applyFont="1" applyFill="1" applyBorder="1" applyAlignment="1">
      <alignment horizontal="left" vertical="center" wrapText="1"/>
    </xf>
    <xf numFmtId="1" fontId="108" fillId="13" borderId="2" xfId="0" applyNumberFormat="1" applyFont="1" applyFill="1" applyBorder="1" applyAlignment="1">
      <alignment horizontal="center" vertical="center" wrapText="1"/>
    </xf>
    <xf numFmtId="0" fontId="108" fillId="13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43" fontId="4" fillId="2" borderId="0" xfId="2" applyFont="1" applyFill="1" applyAlignment="1">
      <alignment vertical="center"/>
    </xf>
    <xf numFmtId="43" fontId="7" fillId="2" borderId="0" xfId="2" applyFont="1" applyFill="1" applyBorder="1" applyAlignment="1">
      <alignment horizontal="center" vertical="center"/>
    </xf>
    <xf numFmtId="44" fontId="4" fillId="2" borderId="2" xfId="3" applyFont="1" applyFill="1" applyBorder="1" applyAlignment="1">
      <alignment horizontal="center" vertical="center" wrapText="1"/>
    </xf>
    <xf numFmtId="44" fontId="4" fillId="2" borderId="6" xfId="3" applyFont="1" applyFill="1" applyBorder="1" applyAlignment="1">
      <alignment vertical="center"/>
    </xf>
    <xf numFmtId="44" fontId="4" fillId="2" borderId="2" xfId="3" applyFont="1" applyFill="1" applyBorder="1" applyAlignment="1">
      <alignment vertical="center"/>
    </xf>
    <xf numFmtId="43" fontId="16" fillId="2" borderId="0" xfId="2" applyFont="1" applyFill="1" applyBorder="1" applyAlignment="1">
      <alignment vertical="center"/>
    </xf>
    <xf numFmtId="43" fontId="16" fillId="2" borderId="0" xfId="2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165" fontId="7" fillId="2" borderId="2" xfId="3" applyNumberFormat="1" applyFont="1" applyFill="1" applyBorder="1" applyAlignment="1">
      <alignment horizontal="justify" vertical="center" wrapText="1"/>
    </xf>
    <xf numFmtId="165" fontId="7" fillId="2" borderId="2" xfId="3" applyNumberFormat="1" applyFont="1" applyFill="1" applyBorder="1" applyAlignment="1">
      <alignment vertical="center"/>
    </xf>
    <xf numFmtId="165" fontId="7" fillId="2" borderId="10" xfId="3" applyNumberFormat="1" applyFont="1" applyFill="1" applyBorder="1" applyAlignment="1">
      <alignment vertical="center"/>
    </xf>
    <xf numFmtId="165" fontId="7" fillId="2" borderId="2" xfId="3" applyNumberFormat="1" applyFont="1" applyFill="1" applyBorder="1" applyAlignment="1">
      <alignment horizontal="center" vertical="center" wrapText="1"/>
    </xf>
    <xf numFmtId="165" fontId="7" fillId="2" borderId="2" xfId="3" applyNumberFormat="1" applyFont="1" applyFill="1" applyBorder="1" applyAlignment="1">
      <alignment horizontal="right" vertical="center"/>
    </xf>
    <xf numFmtId="165" fontId="7" fillId="2" borderId="6" xfId="3" applyNumberFormat="1" applyFont="1" applyFill="1" applyBorder="1" applyAlignment="1">
      <alignment horizontal="justify" vertical="center" wrapText="1"/>
    </xf>
    <xf numFmtId="44" fontId="7" fillId="2" borderId="0" xfId="3" applyFont="1" applyFill="1" applyAlignment="1">
      <alignment vertical="center"/>
    </xf>
    <xf numFmtId="0" fontId="7" fillId="5" borderId="27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43" fontId="7" fillId="2" borderId="0" xfId="2" applyFont="1" applyFill="1" applyBorder="1" applyAlignment="1">
      <alignment horizontal="right" vertical="center"/>
    </xf>
    <xf numFmtId="0" fontId="7" fillId="13" borderId="25" xfId="0" applyFont="1" applyFill="1" applyBorder="1" applyAlignment="1">
      <alignment vertical="center"/>
    </xf>
    <xf numFmtId="43" fontId="7" fillId="2" borderId="12" xfId="2" applyFont="1" applyFill="1" applyBorder="1" applyAlignment="1">
      <alignment vertical="center"/>
    </xf>
    <xf numFmtId="43" fontId="7" fillId="2" borderId="26" xfId="2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7" fillId="13" borderId="10" xfId="0" applyFont="1" applyFill="1" applyBorder="1" applyAlignment="1">
      <alignment vertical="center"/>
    </xf>
    <xf numFmtId="44" fontId="13" fillId="2" borderId="0" xfId="3" applyFont="1" applyFill="1" applyAlignment="1">
      <alignment vertical="center"/>
    </xf>
    <xf numFmtId="44" fontId="4" fillId="2" borderId="0" xfId="3" applyFont="1" applyFill="1" applyAlignment="1">
      <alignment vertical="center"/>
    </xf>
    <xf numFmtId="0" fontId="4" fillId="13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30" fillId="2" borderId="0" xfId="0" applyFont="1" applyFill="1" applyBorder="1" applyAlignment="1">
      <alignment vertical="center" wrapText="1"/>
    </xf>
    <xf numFmtId="0" fontId="30" fillId="2" borderId="0" xfId="0" applyFont="1" applyFill="1" applyBorder="1" applyAlignment="1">
      <alignment horizontal="left" vertical="center" wrapText="1"/>
    </xf>
    <xf numFmtId="0" fontId="28" fillId="2" borderId="0" xfId="0" applyFont="1" applyFill="1" applyBorder="1" applyAlignment="1">
      <alignment vertical="center"/>
    </xf>
    <xf numFmtId="0" fontId="30" fillId="2" borderId="1" xfId="0" applyFont="1" applyFill="1" applyBorder="1" applyAlignment="1">
      <alignment vertical="center"/>
    </xf>
    <xf numFmtId="0" fontId="57" fillId="2" borderId="7" xfId="0" applyFont="1" applyFill="1" applyBorder="1" applyAlignment="1">
      <alignment horizontal="justify" vertical="center" wrapText="1"/>
    </xf>
    <xf numFmtId="0" fontId="57" fillId="9" borderId="7" xfId="0" applyFont="1" applyFill="1" applyBorder="1" applyAlignment="1">
      <alignment horizontal="center" vertical="center" wrapText="1"/>
    </xf>
    <xf numFmtId="165" fontId="11" fillId="2" borderId="24" xfId="3" applyNumberFormat="1" applyFont="1" applyFill="1" applyBorder="1" applyAlignment="1">
      <alignment horizontal="justify" vertical="center" wrapText="1"/>
    </xf>
    <xf numFmtId="165" fontId="11" fillId="2" borderId="24" xfId="3" applyNumberFormat="1" applyFont="1" applyFill="1" applyBorder="1" applyAlignment="1">
      <alignment horizontal="center" vertical="center" wrapText="1"/>
    </xf>
    <xf numFmtId="43" fontId="7" fillId="13" borderId="0" xfId="2" applyFont="1" applyFill="1" applyBorder="1" applyAlignment="1">
      <alignment vertical="center"/>
    </xf>
    <xf numFmtId="0" fontId="7" fillId="13" borderId="6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165" fontId="4" fillId="0" borderId="2" xfId="3" applyNumberFormat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vertical="center" wrapText="1"/>
    </xf>
    <xf numFmtId="15" fontId="7" fillId="2" borderId="2" xfId="0" applyNumberFormat="1" applyFont="1" applyFill="1" applyBorder="1" applyAlignment="1">
      <alignment horizontal="center"/>
    </xf>
    <xf numFmtId="165" fontId="7" fillId="2" borderId="2" xfId="3" applyNumberFormat="1" applyFont="1" applyFill="1" applyBorder="1" applyAlignment="1">
      <alignment vertical="center" wrapText="1"/>
    </xf>
    <xf numFmtId="15" fontId="7" fillId="0" borderId="2" xfId="0" applyNumberFormat="1" applyFont="1" applyFill="1" applyBorder="1" applyAlignment="1">
      <alignment horizontal="center"/>
    </xf>
    <xf numFmtId="0" fontId="15" fillId="2" borderId="10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165" fontId="14" fillId="0" borderId="2" xfId="3" applyNumberFormat="1" applyFont="1" applyFill="1" applyBorder="1" applyAlignment="1">
      <alignment vertical="center" wrapText="1"/>
    </xf>
    <xf numFmtId="165" fontId="14" fillId="0" borderId="62" xfId="3" applyNumberFormat="1" applyFont="1" applyFill="1" applyBorder="1" applyAlignment="1">
      <alignment vertical="center"/>
    </xf>
    <xf numFmtId="165" fontId="14" fillId="0" borderId="2" xfId="2" applyNumberFormat="1" applyFont="1" applyFill="1" applyBorder="1" applyAlignment="1">
      <alignment vertical="center"/>
    </xf>
    <xf numFmtId="165" fontId="14" fillId="0" borderId="2" xfId="2" applyNumberFormat="1" applyFont="1" applyBorder="1" applyAlignment="1">
      <alignment vertical="center" wrapText="1"/>
    </xf>
    <xf numFmtId="0" fontId="7" fillId="0" borderId="10" xfId="0" applyNumberFormat="1" applyFont="1" applyBorder="1" applyAlignment="1">
      <alignment horizontal="right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0" borderId="10" xfId="13" applyNumberFormat="1" applyFont="1" applyBorder="1" applyAlignment="1">
      <alignment horizontal="right" vertical="center" wrapText="1"/>
    </xf>
    <xf numFmtId="0" fontId="7" fillId="0" borderId="2" xfId="13" applyFont="1" applyFill="1" applyBorder="1" applyAlignment="1">
      <alignment vertical="center" wrapText="1"/>
    </xf>
    <xf numFmtId="165" fontId="7" fillId="0" borderId="2" xfId="16" applyNumberFormat="1" applyFont="1" applyFill="1" applyBorder="1" applyAlignment="1">
      <alignment vertical="center" wrapText="1"/>
    </xf>
    <xf numFmtId="165" fontId="7" fillId="0" borderId="6" xfId="16" applyNumberFormat="1" applyFont="1" applyFill="1" applyBorder="1" applyAlignment="1">
      <alignment vertical="center" wrapText="1"/>
    </xf>
    <xf numFmtId="0" fontId="7" fillId="0" borderId="10" xfId="13" applyFont="1" applyBorder="1" applyAlignment="1">
      <alignment vertical="center" wrapText="1"/>
    </xf>
    <xf numFmtId="0" fontId="7" fillId="0" borderId="2" xfId="13" applyFont="1" applyBorder="1" applyAlignment="1">
      <alignment horizontal="left" vertical="center" wrapText="1"/>
    </xf>
    <xf numFmtId="165" fontId="7" fillId="0" borderId="2" xfId="15" applyNumberFormat="1" applyFont="1" applyFill="1" applyBorder="1" applyAlignment="1">
      <alignment horizontal="center" vertical="center" wrapText="1"/>
    </xf>
    <xf numFmtId="165" fontId="7" fillId="0" borderId="6" xfId="2" applyNumberFormat="1" applyFont="1" applyFill="1" applyBorder="1" applyAlignment="1">
      <alignment horizontal="center" vertical="center" wrapText="1"/>
    </xf>
    <xf numFmtId="0" fontId="12" fillId="0" borderId="0" xfId="13" applyNumberFormat="1" applyFont="1" applyBorder="1" applyAlignment="1">
      <alignment horizontal="center" vertical="center" wrapText="1"/>
    </xf>
    <xf numFmtId="0" fontId="12" fillId="0" borderId="2" xfId="13" applyNumberFormat="1" applyFont="1" applyBorder="1" applyAlignment="1">
      <alignment horizontal="center" vertical="center" wrapText="1"/>
    </xf>
    <xf numFmtId="0" fontId="7" fillId="2" borderId="10" xfId="13" applyFont="1" applyFill="1" applyBorder="1" applyAlignment="1">
      <alignment horizontal="right" vertical="center" wrapText="1"/>
    </xf>
    <xf numFmtId="165" fontId="7" fillId="0" borderId="6" xfId="16" applyNumberFormat="1" applyFont="1" applyFill="1" applyBorder="1" applyAlignment="1">
      <alignment horizontal="left" vertical="center" wrapText="1"/>
    </xf>
    <xf numFmtId="165" fontId="7" fillId="2" borderId="6" xfId="3" applyNumberFormat="1" applyFont="1" applyFill="1" applyBorder="1" applyAlignment="1">
      <alignment vertical="center" wrapText="1"/>
    </xf>
    <xf numFmtId="165" fontId="7" fillId="0" borderId="2" xfId="2" applyNumberFormat="1" applyFont="1" applyFill="1" applyBorder="1" applyAlignment="1">
      <alignment vertical="center" wrapText="1"/>
    </xf>
    <xf numFmtId="165" fontId="7" fillId="0" borderId="2" xfId="2" applyNumberFormat="1" applyFont="1" applyFill="1" applyBorder="1" applyAlignment="1">
      <alignment horizontal="center" vertical="center" wrapText="1"/>
    </xf>
    <xf numFmtId="0" fontId="57" fillId="0" borderId="2" xfId="0" applyFont="1" applyFill="1" applyBorder="1" applyAlignment="1">
      <alignment horizontal="center" vertical="center" wrapText="1"/>
    </xf>
    <xf numFmtId="0" fontId="12" fillId="15" borderId="61" xfId="0" applyFont="1" applyFill="1" applyBorder="1" applyAlignment="1">
      <alignment horizontal="center" vertical="center" wrapText="1"/>
    </xf>
    <xf numFmtId="165" fontId="61" fillId="15" borderId="67" xfId="2" applyNumberFormat="1" applyFont="1" applyFill="1" applyBorder="1" applyAlignment="1">
      <alignment horizontal="center" vertical="center" wrapText="1"/>
    </xf>
    <xf numFmtId="165" fontId="11" fillId="0" borderId="32" xfId="3" applyNumberFormat="1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justify" vertical="center" wrapText="1"/>
    </xf>
    <xf numFmtId="0" fontId="19" fillId="2" borderId="55" xfId="2" applyNumberFormat="1" applyFont="1" applyFill="1" applyBorder="1" applyAlignment="1">
      <alignment horizontal="center" vertical="center"/>
    </xf>
    <xf numFmtId="0" fontId="19" fillId="2" borderId="56" xfId="2" applyNumberFormat="1" applyFont="1" applyFill="1" applyBorder="1" applyAlignment="1">
      <alignment horizontal="center" vertical="center"/>
    </xf>
    <xf numFmtId="0" fontId="19" fillId="2" borderId="65" xfId="2" applyNumberFormat="1" applyFont="1" applyFill="1" applyBorder="1" applyAlignment="1">
      <alignment horizontal="center" vertical="center"/>
    </xf>
    <xf numFmtId="0" fontId="67" fillId="2" borderId="22" xfId="2" applyNumberFormat="1" applyFont="1" applyFill="1" applyBorder="1" applyAlignment="1">
      <alignment horizontal="center" vertical="center"/>
    </xf>
    <xf numFmtId="0" fontId="67" fillId="2" borderId="29" xfId="2" applyNumberFormat="1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47" xfId="0" applyFont="1" applyFill="1" applyBorder="1" applyAlignment="1">
      <alignment horizontal="center" vertical="center"/>
    </xf>
    <xf numFmtId="0" fontId="25" fillId="2" borderId="22" xfId="2" applyNumberFormat="1" applyFont="1" applyFill="1" applyBorder="1" applyAlignment="1">
      <alignment horizontal="center" vertical="center"/>
    </xf>
    <xf numFmtId="0" fontId="25" fillId="2" borderId="36" xfId="0" applyFont="1" applyFill="1" applyBorder="1" applyAlignment="1">
      <alignment horizontal="center" vertical="center"/>
    </xf>
    <xf numFmtId="0" fontId="111" fillId="13" borderId="29" xfId="0" applyFont="1" applyFill="1" applyBorder="1" applyAlignment="1">
      <alignment vertical="center"/>
    </xf>
    <xf numFmtId="0" fontId="111" fillId="2" borderId="36" xfId="0" applyFont="1" applyFill="1" applyBorder="1" applyAlignment="1">
      <alignment vertical="center"/>
    </xf>
    <xf numFmtId="0" fontId="61" fillId="2" borderId="22" xfId="2" applyNumberFormat="1" applyFont="1" applyFill="1" applyBorder="1" applyAlignment="1">
      <alignment horizontal="center" vertical="center"/>
    </xf>
    <xf numFmtId="0" fontId="4" fillId="13" borderId="29" xfId="0" applyFont="1" applyFill="1" applyBorder="1" applyAlignment="1">
      <alignment vertical="center"/>
    </xf>
    <xf numFmtId="0" fontId="4" fillId="2" borderId="36" xfId="0" applyFont="1" applyFill="1" applyBorder="1" applyAlignment="1">
      <alignment vertical="center"/>
    </xf>
    <xf numFmtId="0" fontId="105" fillId="13" borderId="0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107" fillId="0" borderId="0" xfId="0" applyFont="1" applyFill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justify" vertical="center" wrapText="1"/>
    </xf>
    <xf numFmtId="164" fontId="7" fillId="0" borderId="2" xfId="2" applyNumberFormat="1" applyFont="1" applyFill="1" applyBorder="1" applyAlignment="1">
      <alignment vertical="center"/>
    </xf>
    <xf numFmtId="4" fontId="7" fillId="0" borderId="6" xfId="0" applyNumberFormat="1" applyFont="1" applyFill="1" applyBorder="1" applyAlignment="1">
      <alignment horizontal="center" vertical="center" wrapText="1"/>
    </xf>
    <xf numFmtId="0" fontId="87" fillId="0" borderId="0" xfId="0" applyFont="1"/>
    <xf numFmtId="4" fontId="86" fillId="11" borderId="0" xfId="0" applyNumberFormat="1" applyFont="1" applyFill="1"/>
    <xf numFmtId="0" fontId="7" fillId="0" borderId="2" xfId="0" applyFont="1" applyBorder="1" applyAlignment="1">
      <alignment vertical="center"/>
    </xf>
    <xf numFmtId="0" fontId="54" fillId="0" borderId="0" xfId="0" applyFont="1" applyFill="1" applyAlignment="1">
      <alignment vertical="center"/>
    </xf>
    <xf numFmtId="0" fontId="12" fillId="4" borderId="28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justify" vertical="center" wrapText="1"/>
    </xf>
    <xf numFmtId="4" fontId="7" fillId="0" borderId="6" xfId="0" applyNumberFormat="1" applyFont="1" applyFill="1" applyBorder="1" applyAlignment="1">
      <alignment horizontal="justify"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43" fontId="7" fillId="0" borderId="6" xfId="2" applyFont="1" applyFill="1" applyBorder="1" applyAlignment="1">
      <alignment horizontal="center" vertical="center" wrapText="1"/>
    </xf>
    <xf numFmtId="43" fontId="87" fillId="0" borderId="0" xfId="2" applyFont="1" applyFill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justify" vertical="center" wrapText="1"/>
    </xf>
    <xf numFmtId="43" fontId="56" fillId="0" borderId="0" xfId="2" applyFont="1" applyFill="1" applyAlignment="1">
      <alignment vertical="center"/>
    </xf>
    <xf numFmtId="43" fontId="112" fillId="0" borderId="0" xfId="2" applyFont="1" applyFill="1" applyAlignment="1">
      <alignment vertical="center"/>
    </xf>
    <xf numFmtId="0" fontId="12" fillId="0" borderId="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7" fillId="0" borderId="26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27" xfId="0" applyFont="1" applyFill="1" applyBorder="1" applyAlignment="1">
      <alignment vertical="center"/>
    </xf>
    <xf numFmtId="0" fontId="7" fillId="0" borderId="28" xfId="0" applyFont="1" applyFill="1" applyBorder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7" fillId="0" borderId="20" xfId="0" applyFont="1" applyFill="1" applyBorder="1" applyAlignment="1">
      <alignment horizontal="right" vertical="center"/>
    </xf>
    <xf numFmtId="164" fontId="45" fillId="0" borderId="2" xfId="2" applyNumberFormat="1" applyFont="1" applyFill="1" applyBorder="1" applyAlignment="1">
      <alignment vertical="center"/>
    </xf>
    <xf numFmtId="0" fontId="101" fillId="13" borderId="0" xfId="0" applyFont="1" applyFill="1" applyBorder="1" applyAlignment="1">
      <alignment horizontal="justify" vertical="center" wrapText="1"/>
    </xf>
    <xf numFmtId="0" fontId="101" fillId="16" borderId="43" xfId="0" applyFont="1" applyFill="1" applyBorder="1" applyAlignment="1">
      <alignment horizontal="justify" vertical="center" wrapText="1"/>
    </xf>
    <xf numFmtId="0" fontId="101" fillId="16" borderId="44" xfId="0" applyFont="1" applyFill="1" applyBorder="1" applyAlignment="1">
      <alignment horizontal="justify" vertical="center" wrapText="1"/>
    </xf>
    <xf numFmtId="0" fontId="101" fillId="16" borderId="45" xfId="0" applyFont="1" applyFill="1" applyBorder="1" applyAlignment="1">
      <alignment horizontal="justify" vertical="center" wrapText="1"/>
    </xf>
    <xf numFmtId="0" fontId="7" fillId="13" borderId="0" xfId="0" applyFont="1" applyFill="1" applyBorder="1" applyAlignment="1">
      <alignment vertical="center"/>
    </xf>
    <xf numFmtId="0" fontId="109" fillId="13" borderId="0" xfId="0" applyFont="1" applyFill="1" applyBorder="1" applyAlignment="1">
      <alignment vertical="center" wrapText="1"/>
    </xf>
    <xf numFmtId="43" fontId="7" fillId="2" borderId="26" xfId="2" applyFont="1" applyFill="1" applyBorder="1" applyAlignment="1">
      <alignment vertical="center"/>
    </xf>
    <xf numFmtId="0" fontId="101" fillId="13" borderId="6" xfId="0" applyFont="1" applyFill="1" applyBorder="1" applyAlignment="1">
      <alignment vertical="center" readingOrder="1"/>
    </xf>
    <xf numFmtId="0" fontId="30" fillId="13" borderId="0" xfId="0" applyFont="1" applyFill="1" applyBorder="1" applyAlignment="1">
      <alignment vertical="center"/>
    </xf>
    <xf numFmtId="43" fontId="7" fillId="13" borderId="0" xfId="2" applyFont="1" applyFill="1" applyBorder="1" applyAlignment="1">
      <alignment horizontal="center" vertical="center"/>
    </xf>
    <xf numFmtId="167" fontId="7" fillId="13" borderId="0" xfId="0" applyNumberFormat="1" applyFont="1" applyFill="1" applyBorder="1" applyAlignment="1">
      <alignment vertical="center"/>
    </xf>
    <xf numFmtId="43" fontId="30" fillId="13" borderId="0" xfId="2" applyFont="1" applyFill="1" applyBorder="1" applyAlignment="1">
      <alignment vertical="center"/>
    </xf>
    <xf numFmtId="0" fontId="16" fillId="13" borderId="0" xfId="0" applyFont="1" applyFill="1" applyBorder="1" applyAlignment="1">
      <alignment vertical="center"/>
    </xf>
    <xf numFmtId="0" fontId="7" fillId="13" borderId="26" xfId="0" applyFont="1" applyFill="1" applyBorder="1" applyAlignment="1">
      <alignment vertical="center"/>
    </xf>
    <xf numFmtId="0" fontId="7" fillId="13" borderId="28" xfId="0" applyFont="1" applyFill="1" applyBorder="1" applyAlignment="1">
      <alignment vertical="center"/>
    </xf>
    <xf numFmtId="15" fontId="7" fillId="13" borderId="50" xfId="0" applyNumberFormat="1" applyFont="1" applyFill="1" applyBorder="1" applyAlignment="1">
      <alignment horizontal="center" vertical="center"/>
    </xf>
    <xf numFmtId="0" fontId="7" fillId="13" borderId="50" xfId="0" applyFont="1" applyFill="1" applyBorder="1" applyAlignment="1">
      <alignment horizontal="center" vertical="center" wrapText="1"/>
    </xf>
    <xf numFmtId="0" fontId="7" fillId="13" borderId="52" xfId="0" applyFont="1" applyFill="1" applyBorder="1" applyAlignment="1">
      <alignment horizontal="center" vertical="center" wrapText="1"/>
    </xf>
    <xf numFmtId="15" fontId="7" fillId="13" borderId="11" xfId="0" applyNumberFormat="1" applyFont="1" applyFill="1" applyBorder="1" applyAlignment="1">
      <alignment horizontal="center" vertical="center"/>
    </xf>
    <xf numFmtId="0" fontId="7" fillId="13" borderId="42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left" vertical="center" wrapText="1"/>
    </xf>
    <xf numFmtId="0" fontId="7" fillId="13" borderId="50" xfId="0" applyFont="1" applyFill="1" applyBorder="1" applyAlignment="1">
      <alignment horizontal="left" vertical="center" wrapText="1"/>
    </xf>
    <xf numFmtId="164" fontId="7" fillId="13" borderId="50" xfId="2" applyNumberFormat="1" applyFont="1" applyFill="1" applyBorder="1" applyAlignment="1">
      <alignment horizontal="right" vertical="center" wrapText="1"/>
    </xf>
    <xf numFmtId="0" fontId="24" fillId="13" borderId="50" xfId="0" applyFont="1" applyFill="1" applyBorder="1" applyAlignment="1">
      <alignment vertical="center"/>
    </xf>
    <xf numFmtId="164" fontId="7" fillId="13" borderId="11" xfId="2" applyNumberFormat="1" applyFont="1" applyFill="1" applyBorder="1" applyAlignment="1">
      <alignment horizontal="right" vertical="center" wrapText="1"/>
    </xf>
    <xf numFmtId="164" fontId="7" fillId="13" borderId="11" xfId="2" applyNumberFormat="1" applyFont="1" applyFill="1" applyBorder="1" applyAlignment="1">
      <alignment vertical="center" wrapText="1"/>
    </xf>
    <xf numFmtId="0" fontId="7" fillId="13" borderId="11" xfId="0" applyFont="1" applyFill="1" applyBorder="1" applyAlignment="1">
      <alignment vertical="center" wrapText="1"/>
    </xf>
    <xf numFmtId="0" fontId="7" fillId="13" borderId="0" xfId="0" applyFont="1" applyFill="1" applyAlignment="1">
      <alignment vertical="center"/>
    </xf>
    <xf numFmtId="164" fontId="7" fillId="13" borderId="11" xfId="2" applyNumberFormat="1" applyFont="1" applyFill="1" applyBorder="1" applyAlignment="1">
      <alignment horizontal="center" vertical="center"/>
    </xf>
    <xf numFmtId="1" fontId="7" fillId="13" borderId="30" xfId="6" applyNumberFormat="1" applyFont="1" applyFill="1" applyBorder="1" applyAlignment="1">
      <alignment horizontal="center" vertical="center" wrapText="1"/>
    </xf>
    <xf numFmtId="0" fontId="7" fillId="13" borderId="35" xfId="0" applyFont="1" applyFill="1" applyBorder="1" applyAlignment="1">
      <alignment horizontal="center" vertical="center" wrapText="1"/>
    </xf>
    <xf numFmtId="164" fontId="7" fillId="13" borderId="35" xfId="2" applyNumberFormat="1" applyFont="1" applyFill="1" applyBorder="1" applyAlignment="1">
      <alignment horizontal="center" vertical="center"/>
    </xf>
    <xf numFmtId="0" fontId="24" fillId="13" borderId="11" xfId="0" applyFont="1" applyFill="1" applyBorder="1" applyAlignment="1">
      <alignment vertical="center"/>
    </xf>
    <xf numFmtId="0" fontId="24" fillId="13" borderId="13" xfId="0" applyFont="1" applyFill="1" applyBorder="1" applyAlignment="1">
      <alignment vertical="center"/>
    </xf>
    <xf numFmtId="15" fontId="7" fillId="13" borderId="35" xfId="0" applyNumberFormat="1" applyFont="1" applyFill="1" applyBorder="1" applyAlignment="1">
      <alignment horizontal="center" vertical="center"/>
    </xf>
    <xf numFmtId="0" fontId="7" fillId="13" borderId="29" xfId="0" applyFont="1" applyFill="1" applyBorder="1" applyAlignment="1">
      <alignment horizontal="center" vertical="center" wrapText="1"/>
    </xf>
    <xf numFmtId="1" fontId="7" fillId="13" borderId="37" xfId="6" applyNumberFormat="1" applyFont="1" applyFill="1" applyBorder="1" applyAlignment="1">
      <alignment horizontal="center" vertical="center" wrapText="1"/>
    </xf>
    <xf numFmtId="14" fontId="7" fillId="13" borderId="47" xfId="6" applyNumberFormat="1" applyFont="1" applyFill="1" applyBorder="1" applyAlignment="1">
      <alignment horizontal="center" vertical="center"/>
    </xf>
    <xf numFmtId="0" fontId="7" fillId="13" borderId="46" xfId="0" applyFont="1" applyFill="1" applyBorder="1" applyAlignment="1">
      <alignment horizontal="center" vertical="center"/>
    </xf>
    <xf numFmtId="0" fontId="7" fillId="13" borderId="46" xfId="0" applyFont="1" applyFill="1" applyBorder="1" applyAlignment="1">
      <alignment horizontal="center" vertical="center" wrapText="1"/>
    </xf>
    <xf numFmtId="0" fontId="7" fillId="13" borderId="47" xfId="0" applyFont="1" applyFill="1" applyBorder="1" applyAlignment="1">
      <alignment horizontal="center" vertical="center" wrapText="1"/>
    </xf>
    <xf numFmtId="164" fontId="7" fillId="13" borderId="47" xfId="2" applyNumberFormat="1" applyFont="1" applyFill="1" applyBorder="1" applyAlignment="1">
      <alignment horizontal="center" vertical="center"/>
    </xf>
    <xf numFmtId="0" fontId="7" fillId="13" borderId="47" xfId="0" applyFont="1" applyFill="1" applyBorder="1" applyAlignment="1">
      <alignment horizontal="center" vertical="center"/>
    </xf>
    <xf numFmtId="0" fontId="7" fillId="13" borderId="38" xfId="0" applyFont="1" applyFill="1" applyBorder="1" applyAlignment="1">
      <alignment horizontal="center" vertical="center"/>
    </xf>
    <xf numFmtId="1" fontId="7" fillId="13" borderId="22" xfId="6" applyNumberFormat="1" applyFont="1" applyFill="1" applyBorder="1" applyAlignment="1">
      <alignment horizontal="center" vertical="center" wrapText="1"/>
    </xf>
    <xf numFmtId="15" fontId="7" fillId="13" borderId="29" xfId="0" applyNumberFormat="1" applyFont="1" applyFill="1" applyBorder="1" applyAlignment="1">
      <alignment horizontal="center" vertical="center"/>
    </xf>
    <xf numFmtId="0" fontId="7" fillId="13" borderId="13" xfId="0" applyFont="1" applyFill="1" applyBorder="1" applyAlignment="1">
      <alignment vertical="center" wrapText="1"/>
    </xf>
    <xf numFmtId="0" fontId="7" fillId="13" borderId="29" xfId="0" applyFont="1" applyFill="1" applyBorder="1" applyAlignment="1">
      <alignment horizontal="left" vertical="center" wrapText="1"/>
    </xf>
    <xf numFmtId="164" fontId="7" fillId="13" borderId="29" xfId="2" applyNumberFormat="1" applyFont="1" applyFill="1" applyBorder="1" applyAlignment="1">
      <alignment horizontal="center" vertical="center"/>
    </xf>
    <xf numFmtId="0" fontId="7" fillId="13" borderId="29" xfId="0" applyFont="1" applyFill="1" applyBorder="1" applyAlignment="1">
      <alignment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36" xfId="0" applyFont="1" applyFill="1" applyBorder="1" applyAlignment="1">
      <alignment horizontal="center" vertical="center" wrapText="1"/>
    </xf>
    <xf numFmtId="15" fontId="7" fillId="13" borderId="44" xfId="0" applyNumberFormat="1" applyFont="1" applyFill="1" applyBorder="1" applyAlignment="1">
      <alignment horizontal="center" vertical="center"/>
    </xf>
    <xf numFmtId="0" fontId="7" fillId="13" borderId="44" xfId="0" applyFont="1" applyFill="1" applyBorder="1" applyAlignment="1">
      <alignment vertical="center" wrapText="1"/>
    </xf>
    <xf numFmtId="0" fontId="7" fillId="13" borderId="44" xfId="0" applyFont="1" applyFill="1" applyBorder="1" applyAlignment="1">
      <alignment horizontal="left" vertical="center" wrapText="1"/>
    </xf>
    <xf numFmtId="0" fontId="7" fillId="13" borderId="44" xfId="0" applyFont="1" applyFill="1" applyBorder="1" applyAlignment="1">
      <alignment horizontal="center" vertical="center" wrapText="1"/>
    </xf>
    <xf numFmtId="164" fontId="7" fillId="13" borderId="44" xfId="2" applyNumberFormat="1" applyFont="1" applyFill="1" applyBorder="1" applyAlignment="1">
      <alignment horizontal="center" vertical="center"/>
    </xf>
    <xf numFmtId="0" fontId="24" fillId="13" borderId="44" xfId="0" applyFont="1" applyFill="1" applyBorder="1" applyAlignment="1">
      <alignment vertical="center"/>
    </xf>
    <xf numFmtId="0" fontId="7" fillId="13" borderId="45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vertical="center"/>
    </xf>
    <xf numFmtId="4" fontId="7" fillId="13" borderId="11" xfId="0" applyNumberFormat="1" applyFont="1" applyFill="1" applyBorder="1" applyAlignment="1">
      <alignment vertical="center"/>
    </xf>
    <xf numFmtId="0" fontId="7" fillId="13" borderId="49" xfId="0" applyFont="1" applyFill="1" applyBorder="1" applyAlignment="1">
      <alignment horizontal="center" vertical="center" wrapText="1"/>
    </xf>
    <xf numFmtId="0" fontId="7" fillId="13" borderId="41" xfId="0" applyFont="1" applyFill="1" applyBorder="1" applyAlignment="1">
      <alignment horizontal="center" vertical="center" wrapText="1"/>
    </xf>
    <xf numFmtId="0" fontId="7" fillId="13" borderId="43" xfId="0" applyFont="1" applyFill="1" applyBorder="1" applyAlignment="1">
      <alignment horizontal="center" vertical="center" wrapText="1"/>
    </xf>
    <xf numFmtId="0" fontId="7" fillId="13" borderId="23" xfId="0" applyFont="1" applyFill="1" applyBorder="1" applyAlignment="1">
      <alignment horizontal="center" vertical="center"/>
    </xf>
    <xf numFmtId="0" fontId="53" fillId="2" borderId="0" xfId="0" applyFont="1" applyFill="1" applyBorder="1" applyAlignment="1">
      <alignment horizontal="center" vertical="center"/>
    </xf>
    <xf numFmtId="0" fontId="105" fillId="0" borderId="23" xfId="0" applyFont="1" applyBorder="1" applyAlignment="1">
      <alignment vertical="center"/>
    </xf>
    <xf numFmtId="0" fontId="105" fillId="0" borderId="28" xfId="0" applyFont="1" applyBorder="1" applyAlignment="1">
      <alignment vertical="center"/>
    </xf>
    <xf numFmtId="0" fontId="7" fillId="13" borderId="0" xfId="0" applyFont="1" applyFill="1" applyAlignment="1">
      <alignment horizontal="center" vertical="center"/>
    </xf>
    <xf numFmtId="0" fontId="12" fillId="13" borderId="9" xfId="0" applyFont="1" applyFill="1" applyBorder="1" applyAlignment="1">
      <alignment horizontal="center" vertical="center"/>
    </xf>
    <xf numFmtId="164" fontId="12" fillId="13" borderId="7" xfId="2" applyNumberFormat="1" applyFont="1" applyFill="1" applyBorder="1" applyAlignment="1">
      <alignment horizontal="center" vertical="center"/>
    </xf>
    <xf numFmtId="0" fontId="7" fillId="4" borderId="54" xfId="0" applyFont="1" applyFill="1" applyBorder="1" applyAlignment="1">
      <alignment horizontal="center" vertical="center" wrapText="1"/>
    </xf>
    <xf numFmtId="0" fontId="7" fillId="4" borderId="48" xfId="0" applyFont="1" applyFill="1" applyBorder="1" applyAlignment="1">
      <alignment horizontal="center" vertical="center" wrapText="1"/>
    </xf>
    <xf numFmtId="164" fontId="7" fillId="4" borderId="48" xfId="2" applyNumberFormat="1" applyFont="1" applyFill="1" applyBorder="1" applyAlignment="1">
      <alignment horizontal="center" vertical="center" wrapText="1"/>
    </xf>
    <xf numFmtId="0" fontId="47" fillId="13" borderId="44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vertical="center"/>
    </xf>
    <xf numFmtId="0" fontId="105" fillId="13" borderId="27" xfId="0" applyFont="1" applyFill="1" applyBorder="1" applyAlignment="1">
      <alignment vertical="center"/>
    </xf>
    <xf numFmtId="0" fontId="105" fillId="13" borderId="23" xfId="0" applyFont="1" applyFill="1" applyBorder="1" applyAlignment="1">
      <alignment vertical="center"/>
    </xf>
    <xf numFmtId="0" fontId="105" fillId="13" borderId="28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43" fontId="12" fillId="4" borderId="5" xfId="2" applyFont="1" applyFill="1" applyBorder="1" applyAlignment="1">
      <alignment horizontal="center" vertical="center" wrapText="1"/>
    </xf>
    <xf numFmtId="0" fontId="42" fillId="4" borderId="8" xfId="0" applyFont="1" applyFill="1" applyBorder="1" applyAlignment="1">
      <alignment horizontal="center" vertical="center" wrapText="1"/>
    </xf>
    <xf numFmtId="0" fontId="42" fillId="4" borderId="9" xfId="0" applyFont="1" applyFill="1" applyBorder="1" applyAlignment="1">
      <alignment horizontal="center" vertical="center" wrapText="1"/>
    </xf>
    <xf numFmtId="0" fontId="50" fillId="4" borderId="5" xfId="0" applyNumberFormat="1" applyFont="1" applyFill="1" applyBorder="1" applyAlignment="1">
      <alignment horizontal="center" vertical="center" wrapText="1"/>
    </xf>
    <xf numFmtId="0" fontId="57" fillId="4" borderId="8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43" fontId="18" fillId="13" borderId="12" xfId="2" applyFont="1" applyFill="1" applyBorder="1" applyAlignment="1">
      <alignment vertical="center"/>
    </xf>
    <xf numFmtId="164" fontId="18" fillId="13" borderId="12" xfId="2" applyNumberFormat="1" applyFont="1" applyFill="1" applyBorder="1" applyAlignment="1">
      <alignment horizontal="left" vertical="center"/>
    </xf>
    <xf numFmtId="164" fontId="52" fillId="13" borderId="12" xfId="2" applyNumberFormat="1" applyFont="1" applyFill="1" applyBorder="1" applyAlignment="1">
      <alignment horizontal="left" vertical="center"/>
    </xf>
    <xf numFmtId="43" fontId="18" fillId="13" borderId="12" xfId="2" applyFont="1" applyFill="1" applyBorder="1" applyAlignment="1">
      <alignment horizontal="left" vertical="center"/>
    </xf>
    <xf numFmtId="164" fontId="18" fillId="13" borderId="26" xfId="2" applyNumberFormat="1" applyFont="1" applyFill="1" applyBorder="1" applyAlignment="1">
      <alignment horizontal="left" vertical="center"/>
    </xf>
    <xf numFmtId="3" fontId="7" fillId="13" borderId="0" xfId="18" applyNumberFormat="1" applyFont="1" applyFill="1" applyBorder="1" applyAlignment="1">
      <alignment vertical="center"/>
    </xf>
    <xf numFmtId="43" fontId="120" fillId="13" borderId="0" xfId="2" applyFont="1" applyFill="1" applyBorder="1" applyAlignment="1">
      <alignment vertical="center"/>
    </xf>
    <xf numFmtId="3" fontId="7" fillId="13" borderId="6" xfId="18" applyNumberFormat="1" applyFont="1" applyFill="1" applyBorder="1" applyAlignment="1">
      <alignment vertical="center"/>
    </xf>
    <xf numFmtId="0" fontId="55" fillId="2" borderId="25" xfId="0" applyFont="1" applyFill="1" applyBorder="1" applyAlignment="1">
      <alignment horizontal="center" vertical="center"/>
    </xf>
    <xf numFmtId="0" fontId="84" fillId="2" borderId="12" xfId="0" applyFont="1" applyFill="1" applyBorder="1" applyAlignment="1">
      <alignment horizontal="left" vertical="center"/>
    </xf>
    <xf numFmtId="0" fontId="55" fillId="2" borderId="12" xfId="0" applyFont="1" applyFill="1" applyBorder="1" applyAlignment="1">
      <alignment horizontal="center" vertical="center"/>
    </xf>
    <xf numFmtId="164" fontId="18" fillId="2" borderId="12" xfId="2" applyNumberFormat="1" applyFont="1" applyFill="1" applyBorder="1" applyAlignment="1">
      <alignment vertical="center"/>
    </xf>
    <xf numFmtId="0" fontId="50" fillId="2" borderId="13" xfId="0" applyFont="1" applyFill="1" applyBorder="1" applyAlignment="1">
      <alignment horizontal="left" vertical="center"/>
    </xf>
    <xf numFmtId="0" fontId="50" fillId="2" borderId="1" xfId="0" applyFont="1" applyFill="1" applyBorder="1" applyAlignment="1">
      <alignment horizontal="center" vertical="center"/>
    </xf>
    <xf numFmtId="164" fontId="50" fillId="13" borderId="9" xfId="2" applyNumberFormat="1" applyFont="1" applyFill="1" applyBorder="1" applyAlignment="1">
      <alignment vertical="center"/>
    </xf>
    <xf numFmtId="164" fontId="50" fillId="13" borderId="27" xfId="2" applyNumberFormat="1" applyFont="1" applyFill="1" applyBorder="1" applyAlignment="1">
      <alignment vertical="center"/>
    </xf>
    <xf numFmtId="0" fontId="18" fillId="2" borderId="25" xfId="0" applyFont="1" applyFill="1" applyBorder="1" applyAlignment="1">
      <alignment vertical="center"/>
    </xf>
    <xf numFmtId="0" fontId="12" fillId="2" borderId="71" xfId="0" applyFont="1" applyFill="1" applyBorder="1" applyAlignment="1">
      <alignment horizontal="center" vertical="center"/>
    </xf>
    <xf numFmtId="0" fontId="85" fillId="2" borderId="72" xfId="0" applyFont="1" applyFill="1" applyBorder="1" applyAlignment="1">
      <alignment horizontal="left" vertical="center"/>
    </xf>
    <xf numFmtId="0" fontId="55" fillId="2" borderId="72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vertical="center"/>
    </xf>
    <xf numFmtId="0" fontId="18" fillId="2" borderId="27" xfId="0" applyFont="1" applyFill="1" applyBorder="1" applyAlignment="1">
      <alignment vertical="center"/>
    </xf>
    <xf numFmtId="0" fontId="12" fillId="4" borderId="66" xfId="0" applyFont="1" applyFill="1" applyBorder="1" applyAlignment="1">
      <alignment horizontal="center" vertical="center"/>
    </xf>
    <xf numFmtId="0" fontId="12" fillId="2" borderId="73" xfId="0" applyFont="1" applyFill="1" applyBorder="1" applyAlignment="1">
      <alignment horizontal="left" vertical="center"/>
    </xf>
    <xf numFmtId="11" fontId="92" fillId="2" borderId="47" xfId="0" applyNumberFormat="1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164" fontId="7" fillId="13" borderId="0" xfId="2" applyNumberFormat="1" applyFont="1" applyFill="1" applyAlignment="1">
      <alignment vertical="center"/>
    </xf>
    <xf numFmtId="164" fontId="73" fillId="13" borderId="0" xfId="2" applyNumberFormat="1" applyFont="1" applyFill="1" applyAlignment="1">
      <alignment vertical="center"/>
    </xf>
    <xf numFmtId="164" fontId="106" fillId="13" borderId="0" xfId="2" applyNumberFormat="1" applyFont="1" applyFill="1" applyAlignment="1">
      <alignment vertical="center"/>
    </xf>
    <xf numFmtId="3" fontId="7" fillId="0" borderId="23" xfId="0" applyNumberFormat="1" applyFont="1" applyFill="1" applyBorder="1" applyAlignment="1">
      <alignment vertical="center"/>
    </xf>
    <xf numFmtId="164" fontId="7" fillId="13" borderId="0" xfId="2" applyNumberFormat="1" applyFont="1" applyFill="1" applyAlignment="1">
      <alignment horizontal="right" vertical="center"/>
    </xf>
    <xf numFmtId="164" fontId="7" fillId="13" borderId="23" xfId="2" applyNumberFormat="1" applyFont="1" applyFill="1" applyBorder="1" applyAlignment="1">
      <alignment horizontal="right" vertical="center"/>
    </xf>
    <xf numFmtId="164" fontId="73" fillId="13" borderId="0" xfId="2" applyNumberFormat="1" applyFont="1" applyFill="1" applyBorder="1" applyAlignment="1">
      <alignment vertical="center"/>
    </xf>
    <xf numFmtId="0" fontId="61" fillId="2" borderId="23" xfId="0" applyFont="1" applyFill="1" applyBorder="1" applyAlignment="1">
      <alignment vertical="center"/>
    </xf>
    <xf numFmtId="0" fontId="122" fillId="2" borderId="0" xfId="0" applyFont="1" applyFill="1" applyAlignment="1">
      <alignment vertical="center"/>
    </xf>
    <xf numFmtId="0" fontId="123" fillId="2" borderId="0" xfId="0" applyFont="1" applyFill="1" applyAlignment="1">
      <alignment vertical="center"/>
    </xf>
    <xf numFmtId="0" fontId="0" fillId="13" borderId="0" xfId="0" applyFill="1"/>
    <xf numFmtId="0" fontId="0" fillId="13" borderId="25" xfId="0" applyFill="1" applyBorder="1"/>
    <xf numFmtId="0" fontId="0" fillId="13" borderId="12" xfId="0" applyFill="1" applyBorder="1"/>
    <xf numFmtId="0" fontId="4" fillId="13" borderId="10" xfId="0" applyFont="1" applyFill="1" applyBorder="1" applyAlignment="1"/>
    <xf numFmtId="0" fontId="0" fillId="13" borderId="10" xfId="0" applyFill="1" applyBorder="1"/>
    <xf numFmtId="0" fontId="0" fillId="13" borderId="0" xfId="0" applyFill="1" applyBorder="1"/>
    <xf numFmtId="0" fontId="0" fillId="13" borderId="1" xfId="0" applyFill="1" applyBorder="1"/>
    <xf numFmtId="0" fontId="0" fillId="13" borderId="0" xfId="0" applyFill="1" applyBorder="1" applyAlignment="1">
      <alignment vertical="center"/>
    </xf>
    <xf numFmtId="0" fontId="0" fillId="13" borderId="0" xfId="0" applyFill="1" applyAlignment="1">
      <alignment vertical="center"/>
    </xf>
    <xf numFmtId="0" fontId="125" fillId="13" borderId="0" xfId="0" applyFont="1" applyFill="1" applyBorder="1" applyAlignment="1">
      <alignment horizontal="left" vertical="center" wrapText="1"/>
    </xf>
    <xf numFmtId="0" fontId="126" fillId="13" borderId="0" xfId="0" applyFont="1" applyFill="1" applyBorder="1" applyAlignment="1">
      <alignment vertical="center"/>
    </xf>
    <xf numFmtId="0" fontId="127" fillId="13" borderId="0" xfId="0" applyFont="1" applyFill="1" applyBorder="1" applyAlignment="1">
      <alignment vertical="center"/>
    </xf>
    <xf numFmtId="0" fontId="129" fillId="17" borderId="54" xfId="0" applyFont="1" applyFill="1" applyBorder="1" applyAlignment="1">
      <alignment horizontal="center" vertical="center" wrapText="1"/>
    </xf>
    <xf numFmtId="0" fontId="129" fillId="17" borderId="48" xfId="0" applyFont="1" applyFill="1" applyBorder="1" applyAlignment="1">
      <alignment horizontal="center" vertical="center" wrapText="1"/>
    </xf>
    <xf numFmtId="0" fontId="128" fillId="13" borderId="11" xfId="0" applyFont="1" applyFill="1" applyBorder="1" applyAlignment="1">
      <alignment horizontal="left" vertical="center" wrapText="1"/>
    </xf>
    <xf numFmtId="0" fontId="0" fillId="13" borderId="11" xfId="0" applyFill="1" applyBorder="1" applyAlignment="1">
      <alignment vertical="center"/>
    </xf>
    <xf numFmtId="43" fontId="0" fillId="13" borderId="0" xfId="2" applyFont="1" applyFill="1" applyBorder="1" applyAlignment="1">
      <alignment vertical="center"/>
    </xf>
    <xf numFmtId="43" fontId="129" fillId="17" borderId="74" xfId="2" applyFont="1" applyFill="1" applyBorder="1" applyAlignment="1">
      <alignment horizontal="center" vertical="center" wrapText="1"/>
    </xf>
    <xf numFmtId="43" fontId="0" fillId="13" borderId="11" xfId="2" applyFont="1" applyFill="1" applyBorder="1" applyAlignment="1">
      <alignment vertical="center"/>
    </xf>
    <xf numFmtId="0" fontId="128" fillId="13" borderId="41" xfId="0" applyFont="1" applyFill="1" applyBorder="1" applyAlignment="1">
      <alignment horizontal="left" vertical="center" wrapText="1"/>
    </xf>
    <xf numFmtId="43" fontId="128" fillId="13" borderId="42" xfId="2" applyFont="1" applyFill="1" applyBorder="1" applyAlignment="1">
      <alignment horizontal="right" vertical="center" wrapText="1"/>
    </xf>
    <xf numFmtId="0" fontId="0" fillId="13" borderId="43" xfId="0" applyFill="1" applyBorder="1" applyAlignment="1">
      <alignment vertical="center"/>
    </xf>
    <xf numFmtId="0" fontId="0" fillId="13" borderId="44" xfId="0" applyFill="1" applyBorder="1" applyAlignment="1">
      <alignment vertical="center"/>
    </xf>
    <xf numFmtId="0" fontId="11" fillId="17" borderId="44" xfId="0" applyFont="1" applyFill="1" applyBorder="1" applyAlignment="1">
      <alignment horizontal="center" vertical="center"/>
    </xf>
    <xf numFmtId="43" fontId="132" fillId="17" borderId="45" xfId="2" applyFont="1" applyFill="1" applyBorder="1" applyAlignment="1">
      <alignment vertical="center"/>
    </xf>
    <xf numFmtId="0" fontId="128" fillId="13" borderId="4" xfId="0" applyFont="1" applyFill="1" applyBorder="1" applyAlignment="1">
      <alignment horizontal="left" vertical="center" wrapText="1"/>
    </xf>
    <xf numFmtId="43" fontId="128" fillId="13" borderId="4" xfId="2" applyFont="1" applyFill="1" applyBorder="1" applyAlignment="1">
      <alignment horizontal="left" vertical="center" wrapText="1"/>
    </xf>
    <xf numFmtId="43" fontId="0" fillId="13" borderId="26" xfId="2" applyFont="1" applyFill="1" applyBorder="1" applyAlignment="1">
      <alignment vertical="center"/>
    </xf>
    <xf numFmtId="43" fontId="0" fillId="13" borderId="6" xfId="2" applyFont="1" applyFill="1" applyBorder="1" applyAlignment="1">
      <alignment vertical="center"/>
    </xf>
    <xf numFmtId="0" fontId="0" fillId="13" borderId="0" xfId="0" applyFill="1" applyBorder="1" applyAlignment="1">
      <alignment vertical="center" wrapText="1"/>
    </xf>
    <xf numFmtId="0" fontId="0" fillId="13" borderId="0" xfId="0" applyFill="1" applyAlignment="1">
      <alignment vertical="center" wrapText="1"/>
    </xf>
    <xf numFmtId="0" fontId="0" fillId="13" borderId="27" xfId="0" applyFill="1" applyBorder="1" applyAlignment="1">
      <alignment wrapText="1"/>
    </xf>
    <xf numFmtId="0" fontId="0" fillId="13" borderId="23" xfId="0" applyFill="1" applyBorder="1" applyAlignment="1">
      <alignment wrapText="1"/>
    </xf>
    <xf numFmtId="43" fontId="0" fillId="13" borderId="28" xfId="2" applyFont="1" applyFill="1" applyBorder="1" applyAlignment="1">
      <alignment vertical="center" wrapText="1"/>
    </xf>
    <xf numFmtId="0" fontId="53" fillId="2" borderId="0" xfId="0" applyFont="1" applyFill="1" applyBorder="1" applyAlignment="1">
      <alignment horizontal="center" vertical="center" wrapText="1"/>
    </xf>
    <xf numFmtId="0" fontId="133" fillId="16" borderId="68" xfId="0" applyFont="1" applyFill="1" applyBorder="1" applyAlignment="1">
      <alignment horizontal="justify" vertical="center" wrapText="1"/>
    </xf>
    <xf numFmtId="0" fontId="124" fillId="13" borderId="0" xfId="0" applyFont="1" applyFill="1"/>
    <xf numFmtId="0" fontId="21" fillId="13" borderId="0" xfId="0" applyFont="1" applyFill="1" applyAlignment="1">
      <alignment horizontal="right"/>
    </xf>
    <xf numFmtId="0" fontId="133" fillId="13" borderId="0" xfId="0" applyFont="1" applyFill="1" applyBorder="1" applyAlignment="1">
      <alignment horizontal="justify" vertical="center" wrapText="1"/>
    </xf>
    <xf numFmtId="0" fontId="135" fillId="13" borderId="0" xfId="0" applyFont="1" applyFill="1" applyAlignment="1">
      <alignment horizontal="center" wrapText="1"/>
    </xf>
    <xf numFmtId="164" fontId="133" fillId="16" borderId="68" xfId="2" applyNumberFormat="1" applyFont="1" applyFill="1" applyBorder="1" applyAlignment="1">
      <alignment horizontal="right" vertical="center" wrapText="1"/>
    </xf>
    <xf numFmtId="0" fontId="0" fillId="13" borderId="0" xfId="0" applyFill="1" applyAlignment="1"/>
    <xf numFmtId="0" fontId="124" fillId="13" borderId="0" xfId="0" applyFont="1" applyFill="1" applyAlignment="1">
      <alignment wrapText="1"/>
    </xf>
    <xf numFmtId="0" fontId="0" fillId="13" borderId="0" xfId="0" applyFill="1" applyAlignment="1">
      <alignment wrapText="1"/>
    </xf>
    <xf numFmtId="0" fontId="133" fillId="13" borderId="25" xfId="0" applyFont="1" applyFill="1" applyBorder="1" applyAlignment="1">
      <alignment horizontal="justify" vertical="center" wrapText="1"/>
    </xf>
    <xf numFmtId="0" fontId="133" fillId="13" borderId="26" xfId="0" applyFont="1" applyFill="1" applyBorder="1" applyAlignment="1">
      <alignment horizontal="justify" vertical="center" wrapText="1"/>
    </xf>
    <xf numFmtId="0" fontId="133" fillId="13" borderId="10" xfId="0" applyFont="1" applyFill="1" applyBorder="1" applyAlignment="1">
      <alignment horizontal="justify" vertical="center" wrapText="1"/>
    </xf>
    <xf numFmtId="0" fontId="133" fillId="13" borderId="6" xfId="0" applyFont="1" applyFill="1" applyBorder="1" applyAlignment="1">
      <alignment horizontal="justify" vertical="center" wrapText="1"/>
    </xf>
    <xf numFmtId="0" fontId="133" fillId="13" borderId="27" xfId="0" applyFont="1" applyFill="1" applyBorder="1" applyAlignment="1">
      <alignment horizontal="justify" vertical="center" wrapText="1"/>
    </xf>
    <xf numFmtId="0" fontId="133" fillId="13" borderId="23" xfId="0" applyFont="1" applyFill="1" applyBorder="1" applyAlignment="1">
      <alignment horizontal="justify" vertical="center" wrapText="1"/>
    </xf>
    <xf numFmtId="0" fontId="133" fillId="13" borderId="28" xfId="0" applyFont="1" applyFill="1" applyBorder="1" applyAlignment="1">
      <alignment horizontal="justify" vertical="center" wrapText="1"/>
    </xf>
    <xf numFmtId="0" fontId="105" fillId="0" borderId="0" xfId="0" applyFont="1" applyBorder="1" applyAlignment="1">
      <alignment vertical="center"/>
    </xf>
    <xf numFmtId="0" fontId="133" fillId="16" borderId="83" xfId="0" applyFont="1" applyFill="1" applyBorder="1" applyAlignment="1">
      <alignment horizontal="justify" vertical="center" wrapText="1"/>
    </xf>
    <xf numFmtId="0" fontId="133" fillId="16" borderId="84" xfId="0" applyFont="1" applyFill="1" applyBorder="1" applyAlignment="1">
      <alignment horizontal="justify" vertical="center" wrapText="1"/>
    </xf>
    <xf numFmtId="164" fontId="133" fillId="16" borderId="85" xfId="2" applyNumberFormat="1" applyFont="1" applyFill="1" applyBorder="1" applyAlignment="1">
      <alignment horizontal="right" vertical="center" wrapText="1"/>
    </xf>
    <xf numFmtId="0" fontId="133" fillId="16" borderId="79" xfId="0" applyFont="1" applyFill="1" applyBorder="1" applyAlignment="1">
      <alignment horizontal="justify" vertical="center" wrapText="1"/>
    </xf>
    <xf numFmtId="164" fontId="133" fillId="16" borderId="70" xfId="2" applyNumberFormat="1" applyFont="1" applyFill="1" applyBorder="1" applyAlignment="1">
      <alignment horizontal="right" vertical="center" wrapText="1"/>
    </xf>
    <xf numFmtId="0" fontId="134" fillId="16" borderId="79" xfId="0" applyFont="1" applyFill="1" applyBorder="1" applyAlignment="1">
      <alignment horizontal="justify" vertical="center" wrapText="1"/>
    </xf>
    <xf numFmtId="0" fontId="133" fillId="16" borderId="80" xfId="0" applyFont="1" applyFill="1" applyBorder="1" applyAlignment="1">
      <alignment horizontal="justify" vertical="center" wrapText="1"/>
    </xf>
    <xf numFmtId="0" fontId="133" fillId="16" borderId="81" xfId="0" applyFont="1" applyFill="1" applyBorder="1" applyAlignment="1">
      <alignment horizontal="justify" vertical="center" wrapText="1"/>
    </xf>
    <xf numFmtId="164" fontId="133" fillId="16" borderId="81" xfId="2" applyNumberFormat="1" applyFont="1" applyFill="1" applyBorder="1" applyAlignment="1">
      <alignment horizontal="right" vertical="center" wrapText="1"/>
    </xf>
    <xf numFmtId="164" fontId="133" fillId="16" borderId="82" xfId="2" applyNumberFormat="1" applyFont="1" applyFill="1" applyBorder="1" applyAlignment="1">
      <alignment horizontal="right" vertical="center" wrapText="1"/>
    </xf>
    <xf numFmtId="164" fontId="12" fillId="0" borderId="2" xfId="2" applyNumberFormat="1" applyFont="1" applyBorder="1" applyAlignment="1">
      <alignment vertical="center"/>
    </xf>
    <xf numFmtId="164" fontId="7" fillId="0" borderId="2" xfId="2" applyNumberFormat="1" applyFont="1" applyBorder="1"/>
    <xf numFmtId="43" fontId="138" fillId="13" borderId="0" xfId="2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0" fillId="13" borderId="23" xfId="0" applyFill="1" applyBorder="1" applyAlignment="1">
      <alignment vertical="center"/>
    </xf>
    <xf numFmtId="0" fontId="0" fillId="13" borderId="12" xfId="0" applyFill="1" applyBorder="1" applyAlignment="1">
      <alignment vertical="center"/>
    </xf>
    <xf numFmtId="0" fontId="10" fillId="13" borderId="7" xfId="0" applyFont="1" applyFill="1" applyBorder="1" applyAlignment="1">
      <alignment horizontal="center" vertical="center" wrapText="1"/>
    </xf>
    <xf numFmtId="0" fontId="10" fillId="13" borderId="5" xfId="0" applyFont="1" applyFill="1" applyBorder="1" applyAlignment="1">
      <alignment horizontal="center" vertical="center" wrapText="1"/>
    </xf>
    <xf numFmtId="0" fontId="47" fillId="13" borderId="2" xfId="0" applyFont="1" applyFill="1" applyBorder="1" applyAlignment="1">
      <alignment horizontal="left" vertical="center" wrapText="1"/>
    </xf>
    <xf numFmtId="0" fontId="25" fillId="13" borderId="27" xfId="0" applyFont="1" applyFill="1" applyBorder="1" applyAlignment="1">
      <alignment vertical="center"/>
    </xf>
    <xf numFmtId="0" fontId="25" fillId="13" borderId="23" xfId="0" applyFont="1" applyFill="1" applyBorder="1" applyAlignment="1">
      <alignment vertical="center"/>
    </xf>
    <xf numFmtId="43" fontId="25" fillId="13" borderId="28" xfId="2" applyFont="1" applyFill="1" applyBorder="1" applyAlignment="1">
      <alignment vertical="center"/>
    </xf>
    <xf numFmtId="0" fontId="133" fillId="13" borderId="6" xfId="0" applyFont="1" applyFill="1" applyBorder="1" applyAlignment="1">
      <alignment vertical="center"/>
    </xf>
    <xf numFmtId="0" fontId="133" fillId="13" borderId="69" xfId="0" applyFont="1" applyFill="1" applyBorder="1" applyAlignment="1">
      <alignment vertical="center"/>
    </xf>
    <xf numFmtId="0" fontId="136" fillId="13" borderId="25" xfId="0" applyFont="1" applyFill="1" applyBorder="1" applyAlignment="1">
      <alignment vertical="center"/>
    </xf>
    <xf numFmtId="0" fontId="136" fillId="13" borderId="12" xfId="0" applyFont="1" applyFill="1" applyBorder="1" applyAlignment="1">
      <alignment vertical="center"/>
    </xf>
    <xf numFmtId="0" fontId="136" fillId="13" borderId="26" xfId="0" applyFont="1" applyFill="1" applyBorder="1" applyAlignment="1">
      <alignment vertical="center"/>
    </xf>
    <xf numFmtId="0" fontId="136" fillId="13" borderId="10" xfId="0" applyFont="1" applyFill="1" applyBorder="1" applyAlignment="1">
      <alignment vertical="center"/>
    </xf>
    <xf numFmtId="0" fontId="136" fillId="13" borderId="0" xfId="0" applyFont="1" applyFill="1" applyBorder="1" applyAlignment="1">
      <alignment vertical="center"/>
    </xf>
    <xf numFmtId="0" fontId="136" fillId="13" borderId="78" xfId="0" applyFont="1" applyFill="1" applyBorder="1" applyAlignment="1">
      <alignment vertical="center"/>
    </xf>
    <xf numFmtId="0" fontId="136" fillId="13" borderId="75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25" fillId="2" borderId="0" xfId="0" applyFont="1" applyFill="1" applyBorder="1" applyAlignment="1">
      <alignment vertical="center"/>
    </xf>
    <xf numFmtId="43" fontId="120" fillId="0" borderId="0" xfId="2" applyFont="1" applyFill="1" applyAlignment="1">
      <alignment vertical="center"/>
    </xf>
    <xf numFmtId="164" fontId="7" fillId="0" borderId="6" xfId="2" applyNumberFormat="1" applyFont="1" applyFill="1" applyBorder="1" applyAlignment="1">
      <alignment horizontal="justify" vertical="center" wrapText="1"/>
    </xf>
    <xf numFmtId="4" fontId="143" fillId="0" borderId="0" xfId="0" applyNumberFormat="1" applyFont="1" applyFill="1" applyAlignment="1">
      <alignment vertical="center"/>
    </xf>
    <xf numFmtId="4" fontId="94" fillId="0" borderId="0" xfId="0" applyNumberFormat="1" applyFont="1"/>
    <xf numFmtId="0" fontId="106" fillId="13" borderId="25" xfId="0" applyFont="1" applyFill="1" applyBorder="1" applyAlignment="1">
      <alignment vertical="center"/>
    </xf>
    <xf numFmtId="0" fontId="106" fillId="13" borderId="27" xfId="0" applyFont="1" applyFill="1" applyBorder="1" applyAlignment="1">
      <alignment vertical="center"/>
    </xf>
    <xf numFmtId="43" fontId="144" fillId="13" borderId="23" xfId="18" applyFont="1" applyFill="1" applyBorder="1" applyAlignment="1">
      <alignment vertical="center"/>
    </xf>
    <xf numFmtId="43" fontId="106" fillId="13" borderId="28" xfId="18" applyFont="1" applyFill="1" applyBorder="1" applyAlignment="1">
      <alignment vertical="center"/>
    </xf>
    <xf numFmtId="0" fontId="145" fillId="20" borderId="25" xfId="0" applyFont="1" applyFill="1" applyBorder="1" applyAlignment="1">
      <alignment horizontal="center" vertical="center"/>
    </xf>
    <xf numFmtId="43" fontId="145" fillId="20" borderId="12" xfId="18" applyFont="1" applyFill="1" applyBorder="1" applyAlignment="1">
      <alignment horizontal="center" vertical="center"/>
    </xf>
    <xf numFmtId="43" fontId="145" fillId="20" borderId="26" xfId="18" applyFont="1" applyFill="1" applyBorder="1" applyAlignment="1">
      <alignment horizontal="center" vertical="center"/>
    </xf>
    <xf numFmtId="0" fontId="146" fillId="17" borderId="10" xfId="0" applyFont="1" applyFill="1" applyBorder="1" applyAlignment="1">
      <alignment vertical="center"/>
    </xf>
    <xf numFmtId="43" fontId="146" fillId="17" borderId="0" xfId="18" applyFont="1" applyFill="1" applyBorder="1" applyAlignment="1">
      <alignment vertical="center"/>
    </xf>
    <xf numFmtId="43" fontId="146" fillId="17" borderId="6" xfId="18" applyFont="1" applyFill="1" applyBorder="1" applyAlignment="1">
      <alignment vertical="center"/>
    </xf>
    <xf numFmtId="0" fontId="106" fillId="0" borderId="10" xfId="0" applyFont="1" applyBorder="1"/>
    <xf numFmtId="43" fontId="106" fillId="0" borderId="0" xfId="0" applyNumberFormat="1" applyFont="1" applyBorder="1"/>
    <xf numFmtId="43" fontId="106" fillId="0" borderId="6" xfId="0" applyNumberFormat="1" applyFont="1" applyBorder="1"/>
    <xf numFmtId="0" fontId="142" fillId="0" borderId="10" xfId="0" applyFont="1" applyBorder="1" applyAlignment="1">
      <alignment horizontal="center" vertical="center"/>
    </xf>
    <xf numFmtId="43" fontId="142" fillId="0" borderId="0" xfId="18" applyFont="1" applyBorder="1" applyAlignment="1">
      <alignment horizontal="center" vertical="center"/>
    </xf>
    <xf numFmtId="43" fontId="142" fillId="0" borderId="6" xfId="18" applyFont="1" applyBorder="1" applyAlignment="1">
      <alignment horizontal="center" vertical="center"/>
    </xf>
    <xf numFmtId="11" fontId="106" fillId="0" borderId="10" xfId="0" applyNumberFormat="1" applyFont="1" applyBorder="1"/>
    <xf numFmtId="43" fontId="146" fillId="21" borderId="6" xfId="18" applyFont="1" applyFill="1" applyBorder="1" applyAlignment="1">
      <alignment vertical="center"/>
    </xf>
    <xf numFmtId="0" fontId="142" fillId="17" borderId="27" xfId="0" applyFont="1" applyFill="1" applyBorder="1" applyAlignment="1">
      <alignment horizontal="center" vertical="center"/>
    </xf>
    <xf numFmtId="43" fontId="142" fillId="17" borderId="23" xfId="18" applyFont="1" applyFill="1" applyBorder="1" applyAlignment="1">
      <alignment horizontal="center" vertical="center"/>
    </xf>
    <xf numFmtId="43" fontId="142" fillId="17" borderId="28" xfId="18" applyFont="1" applyFill="1" applyBorder="1" applyAlignment="1">
      <alignment horizontal="center" vertical="center"/>
    </xf>
    <xf numFmtId="0" fontId="142" fillId="13" borderId="4" xfId="0" applyFont="1" applyFill="1" applyBorder="1" applyAlignment="1">
      <alignment horizontal="center" vertical="center"/>
    </xf>
    <xf numFmtId="43" fontId="142" fillId="13" borderId="4" xfId="18" applyFont="1" applyFill="1" applyBorder="1" applyAlignment="1">
      <alignment horizontal="center" vertical="center"/>
    </xf>
    <xf numFmtId="43" fontId="106" fillId="13" borderId="12" xfId="18" applyFont="1" applyFill="1" applyBorder="1" applyAlignment="1">
      <alignment vertical="center"/>
    </xf>
    <xf numFmtId="43" fontId="106" fillId="13" borderId="26" xfId="18" applyFont="1" applyFill="1" applyBorder="1" applyAlignment="1">
      <alignment vertical="center"/>
    </xf>
    <xf numFmtId="0" fontId="147" fillId="13" borderId="27" xfId="0" applyFont="1" applyFill="1" applyBorder="1" applyAlignment="1">
      <alignment vertical="center"/>
    </xf>
    <xf numFmtId="0" fontId="141" fillId="13" borderId="0" xfId="0" applyFont="1" applyFill="1" applyBorder="1" applyAlignment="1">
      <alignment vertical="center"/>
    </xf>
    <xf numFmtId="0" fontId="141" fillId="13" borderId="23" xfId="0" applyFont="1" applyFill="1" applyBorder="1" applyAlignment="1">
      <alignment vertical="center"/>
    </xf>
    <xf numFmtId="0" fontId="106" fillId="13" borderId="28" xfId="0" applyFont="1" applyFill="1" applyBorder="1"/>
    <xf numFmtId="0" fontId="148" fillId="13" borderId="25" xfId="0" applyFont="1" applyFill="1" applyBorder="1" applyAlignment="1">
      <alignment horizontal="center" vertical="center" wrapText="1"/>
    </xf>
    <xf numFmtId="0" fontId="148" fillId="13" borderId="0" xfId="0" applyFont="1" applyFill="1" applyBorder="1" applyAlignment="1">
      <alignment vertical="center" wrapText="1"/>
    </xf>
    <xf numFmtId="0" fontId="83" fillId="13" borderId="10" xfId="0" applyFont="1" applyFill="1" applyBorder="1" applyAlignment="1">
      <alignment horizontal="center" vertical="center"/>
    </xf>
    <xf numFmtId="43" fontId="106" fillId="13" borderId="0" xfId="18" applyFont="1" applyFill="1" applyBorder="1" applyAlignment="1">
      <alignment vertical="center"/>
    </xf>
    <xf numFmtId="0" fontId="83" fillId="13" borderId="0" xfId="0" applyFont="1" applyFill="1" applyBorder="1" applyAlignment="1">
      <alignment vertical="center"/>
    </xf>
    <xf numFmtId="0" fontId="12" fillId="2" borderId="6" xfId="0" applyFont="1" applyFill="1" applyBorder="1" applyAlignment="1">
      <alignment horizontal="center" vertical="center" wrapText="1"/>
    </xf>
    <xf numFmtId="0" fontId="7" fillId="2" borderId="22" xfId="2" applyNumberFormat="1" applyFont="1" applyFill="1" applyBorder="1" applyAlignment="1">
      <alignment horizontal="center" vertical="center"/>
    </xf>
    <xf numFmtId="0" fontId="7" fillId="2" borderId="29" xfId="2" applyNumberFormat="1" applyFont="1" applyFill="1" applyBorder="1" applyAlignment="1">
      <alignment horizontal="center" vertical="center"/>
    </xf>
    <xf numFmtId="0" fontId="7" fillId="13" borderId="55" xfId="0" applyFont="1" applyFill="1" applyBorder="1" applyAlignment="1">
      <alignment horizontal="center" vertical="center" wrapText="1"/>
    </xf>
    <xf numFmtId="17" fontId="7" fillId="13" borderId="56" xfId="0" applyNumberFormat="1" applyFont="1" applyFill="1" applyBorder="1" applyAlignment="1">
      <alignment horizontal="center" vertical="center" wrapText="1"/>
    </xf>
    <xf numFmtId="164" fontId="12" fillId="13" borderId="56" xfId="2" applyNumberFormat="1" applyFont="1" applyFill="1" applyBorder="1" applyAlignment="1">
      <alignment horizontal="center" vertical="center" wrapText="1"/>
    </xf>
    <xf numFmtId="0" fontId="150" fillId="16" borderId="0" xfId="0" applyFont="1" applyFill="1" applyBorder="1" applyAlignment="1">
      <alignment vertical="center"/>
    </xf>
    <xf numFmtId="0" fontId="7" fillId="13" borderId="56" xfId="0" applyFont="1" applyFill="1" applyBorder="1" applyAlignment="1">
      <alignment horizontal="center" vertical="center" wrapText="1"/>
    </xf>
    <xf numFmtId="0" fontId="7" fillId="13" borderId="22" xfId="0" applyFont="1" applyFill="1" applyBorder="1" applyAlignment="1">
      <alignment horizontal="center" vertical="center" wrapText="1"/>
    </xf>
    <xf numFmtId="17" fontId="7" fillId="13" borderId="29" xfId="0" applyNumberFormat="1" applyFont="1" applyFill="1" applyBorder="1" applyAlignment="1">
      <alignment horizontal="center" vertical="center" wrapText="1"/>
    </xf>
    <xf numFmtId="164" fontId="12" fillId="13" borderId="29" xfId="2" applyNumberFormat="1" applyFont="1" applyFill="1" applyBorder="1" applyAlignment="1">
      <alignment horizontal="center" vertical="center" wrapText="1"/>
    </xf>
    <xf numFmtId="0" fontId="106" fillId="0" borderId="29" xfId="0" applyFont="1" applyBorder="1" applyAlignment="1">
      <alignment horizontal="center" vertical="center" wrapText="1"/>
    </xf>
    <xf numFmtId="0" fontId="106" fillId="0" borderId="6" xfId="0" applyFont="1" applyBorder="1" applyAlignment="1">
      <alignment horizontal="center" vertical="center" wrapText="1"/>
    </xf>
    <xf numFmtId="0" fontId="98" fillId="0" borderId="29" xfId="0" applyFont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7" fillId="2" borderId="56" xfId="2" applyNumberFormat="1" applyFont="1" applyFill="1" applyBorder="1" applyAlignment="1">
      <alignment horizontal="center" vertical="center" wrapText="1"/>
    </xf>
    <xf numFmtId="0" fontId="150" fillId="16" borderId="65" xfId="0" applyFont="1" applyFill="1" applyBorder="1" applyAlignment="1">
      <alignment horizontal="center" vertical="center" wrapText="1"/>
    </xf>
    <xf numFmtId="0" fontId="150" fillId="16" borderId="36" xfId="0" applyFont="1" applyFill="1" applyBorder="1" applyAlignment="1">
      <alignment horizontal="center" vertical="center" wrapText="1"/>
    </xf>
    <xf numFmtId="0" fontId="151" fillId="16" borderId="29" xfId="0" applyFont="1" applyFill="1" applyBorder="1" applyAlignment="1">
      <alignment horizontal="center" vertical="center" wrapText="1"/>
    </xf>
    <xf numFmtId="0" fontId="150" fillId="16" borderId="29" xfId="0" applyFont="1" applyFill="1" applyBorder="1" applyAlignment="1">
      <alignment horizontal="center" vertical="center" wrapText="1"/>
    </xf>
    <xf numFmtId="165" fontId="153" fillId="13" borderId="28" xfId="3" applyNumberFormat="1" applyFont="1" applyFill="1" applyBorder="1" applyAlignment="1">
      <alignment horizontal="right" vertical="center"/>
    </xf>
    <xf numFmtId="165" fontId="153" fillId="13" borderId="5" xfId="3" applyNumberFormat="1" applyFont="1" applyFill="1" applyBorder="1" applyAlignment="1">
      <alignment horizontal="right" vertical="center"/>
    </xf>
    <xf numFmtId="165" fontId="153" fillId="13" borderId="7" xfId="3" applyNumberFormat="1" applyFont="1" applyFill="1" applyBorder="1" applyAlignment="1">
      <alignment horizontal="right" vertical="center"/>
    </xf>
    <xf numFmtId="49" fontId="83" fillId="13" borderId="0" xfId="5" applyNumberFormat="1" applyFont="1" applyFill="1" applyAlignment="1">
      <alignment vertical="center"/>
    </xf>
    <xf numFmtId="43" fontId="83" fillId="13" borderId="0" xfId="2" applyFont="1" applyFill="1" applyAlignment="1">
      <alignment vertical="center"/>
    </xf>
    <xf numFmtId="0" fontId="153" fillId="13" borderId="9" xfId="0" applyFont="1" applyFill="1" applyBorder="1" applyAlignment="1">
      <alignment vertical="center"/>
    </xf>
    <xf numFmtId="0" fontId="154" fillId="13" borderId="9" xfId="0" applyFont="1" applyFill="1" applyBorder="1" applyAlignment="1">
      <alignment vertical="center"/>
    </xf>
    <xf numFmtId="0" fontId="153" fillId="13" borderId="7" xfId="0" applyFont="1" applyFill="1" applyBorder="1" applyAlignment="1">
      <alignment vertical="center"/>
    </xf>
    <xf numFmtId="0" fontId="77" fillId="13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3" fontId="7" fillId="13" borderId="6" xfId="0" applyNumberFormat="1" applyFont="1" applyFill="1" applyBorder="1" applyAlignment="1">
      <alignment vertical="center"/>
    </xf>
    <xf numFmtId="164" fontId="7" fillId="2" borderId="0" xfId="2" applyNumberFormat="1" applyFont="1" applyFill="1" applyBorder="1" applyAlignment="1">
      <alignment horizontal="left" vertical="center"/>
    </xf>
    <xf numFmtId="164" fontId="158" fillId="16" borderId="0" xfId="2" applyNumberFormat="1" applyFont="1" applyFill="1" applyBorder="1" applyAlignment="1">
      <alignment vertical="top"/>
    </xf>
    <xf numFmtId="164" fontId="159" fillId="0" borderId="0" xfId="2" applyNumberFormat="1" applyFont="1" applyFill="1" applyBorder="1" applyAlignment="1">
      <alignment horizontal="right" vertical="top" wrapText="1"/>
    </xf>
    <xf numFmtId="164" fontId="160" fillId="0" borderId="0" xfId="2" applyNumberFormat="1" applyFont="1" applyFill="1" applyBorder="1" applyAlignment="1">
      <alignment vertical="top"/>
    </xf>
    <xf numFmtId="3" fontId="12" fillId="13" borderId="0" xfId="2" applyNumberFormat="1" applyFont="1" applyFill="1" applyBorder="1" applyAlignment="1">
      <alignment horizontal="right" vertical="center"/>
    </xf>
    <xf numFmtId="3" fontId="7" fillId="13" borderId="0" xfId="2" applyNumberFormat="1" applyFont="1" applyFill="1" applyBorder="1" applyAlignment="1">
      <alignment horizontal="right" vertical="center"/>
    </xf>
    <xf numFmtId="3" fontId="158" fillId="16" borderId="0" xfId="2" applyNumberFormat="1" applyFont="1" applyFill="1" applyBorder="1" applyAlignment="1">
      <alignment horizontal="right" vertical="top"/>
    </xf>
    <xf numFmtId="44" fontId="12" fillId="23" borderId="0" xfId="3" applyFont="1" applyFill="1" applyBorder="1" applyAlignment="1">
      <alignment vertical="center"/>
    </xf>
    <xf numFmtId="164" fontId="158" fillId="13" borderId="0" xfId="2" applyNumberFormat="1" applyFont="1" applyFill="1" applyBorder="1" applyAlignment="1">
      <alignment vertical="top"/>
    </xf>
    <xf numFmtId="164" fontId="159" fillId="13" borderId="0" xfId="2" applyNumberFormat="1" applyFont="1" applyFill="1" applyBorder="1" applyAlignment="1">
      <alignment horizontal="right" vertical="top" wrapText="1"/>
    </xf>
    <xf numFmtId="164" fontId="12" fillId="13" borderId="0" xfId="2" applyNumberFormat="1" applyFont="1" applyFill="1" applyBorder="1" applyAlignment="1">
      <alignment vertical="center"/>
    </xf>
    <xf numFmtId="0" fontId="128" fillId="24" borderId="11" xfId="0" applyFont="1" applyFill="1" applyBorder="1" applyAlignment="1">
      <alignment horizontal="left" vertical="top" wrapText="1"/>
    </xf>
    <xf numFmtId="0" fontId="0" fillId="24" borderId="11" xfId="0" applyFill="1" applyBorder="1" applyAlignment="1">
      <alignment horizontal="left" vertical="top" wrapText="1"/>
    </xf>
    <xf numFmtId="0" fontId="0" fillId="22" borderId="0" xfId="0" applyFill="1" applyBorder="1" applyAlignment="1">
      <alignment vertical="center"/>
    </xf>
    <xf numFmtId="43" fontId="0" fillId="22" borderId="0" xfId="2" applyFont="1" applyFill="1" applyBorder="1" applyAlignment="1">
      <alignment vertical="center"/>
    </xf>
    <xf numFmtId="0" fontId="0" fillId="22" borderId="0" xfId="0" applyFill="1" applyAlignment="1">
      <alignment vertical="center"/>
    </xf>
    <xf numFmtId="0" fontId="7" fillId="22" borderId="0" xfId="0" applyFont="1" applyFill="1" applyAlignment="1">
      <alignment vertical="center"/>
    </xf>
    <xf numFmtId="0" fontId="6" fillId="22" borderId="0" xfId="0" applyFont="1" applyFill="1" applyAlignment="1">
      <alignment vertical="center"/>
    </xf>
    <xf numFmtId="0" fontId="7" fillId="22" borderId="0" xfId="0" applyFont="1" applyFill="1" applyAlignment="1">
      <alignment horizontal="center" vertical="center"/>
    </xf>
    <xf numFmtId="164" fontId="7" fillId="22" borderId="0" xfId="2" applyNumberFormat="1" applyFont="1" applyFill="1" applyAlignment="1">
      <alignment horizontal="center" vertical="center"/>
    </xf>
    <xf numFmtId="0" fontId="6" fillId="22" borderId="0" xfId="0" applyFont="1" applyFill="1"/>
    <xf numFmtId="0" fontId="0" fillId="22" borderId="0" xfId="0" applyFill="1"/>
    <xf numFmtId="0" fontId="7" fillId="22" borderId="0" xfId="0" applyFont="1" applyFill="1" applyAlignment="1">
      <alignment horizontal="center" vertical="center" wrapText="1"/>
    </xf>
    <xf numFmtId="0" fontId="7" fillId="22" borderId="0" xfId="0" applyFont="1" applyFill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164" fontId="7" fillId="0" borderId="0" xfId="2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0" fontId="0" fillId="13" borderId="13" xfId="0" applyFill="1" applyBorder="1" applyAlignment="1">
      <alignment vertical="center"/>
    </xf>
    <xf numFmtId="43" fontId="0" fillId="13" borderId="13" xfId="2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18" xfId="0" applyFont="1" applyFill="1" applyBorder="1" applyAlignment="1">
      <alignment horizontal="left" vertical="center"/>
    </xf>
    <xf numFmtId="0" fontId="161" fillId="0" borderId="2" xfId="0" applyFont="1" applyBorder="1"/>
    <xf numFmtId="4" fontId="161" fillId="0" borderId="2" xfId="0" applyNumberFormat="1" applyFont="1" applyBorder="1" applyAlignment="1">
      <alignment vertical="center"/>
    </xf>
    <xf numFmtId="43" fontId="50" fillId="4" borderId="7" xfId="2" applyFont="1" applyFill="1" applyBorder="1" applyAlignment="1">
      <alignment horizontal="left" vertical="center"/>
    </xf>
    <xf numFmtId="0" fontId="12" fillId="13" borderId="0" xfId="0" applyFont="1" applyFill="1" applyBorder="1" applyAlignment="1">
      <alignment horizontal="center" vertical="center"/>
    </xf>
    <xf numFmtId="0" fontId="0" fillId="13" borderId="25" xfId="0" applyFill="1" applyBorder="1" applyAlignment="1">
      <alignment horizontal="center" vertical="center"/>
    </xf>
    <xf numFmtId="0" fontId="0" fillId="13" borderId="12" xfId="0" applyFill="1" applyBorder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0" fillId="13" borderId="0" xfId="0" applyFill="1" applyBorder="1" applyAlignment="1">
      <alignment horizontal="center" vertical="center"/>
    </xf>
    <xf numFmtId="0" fontId="7" fillId="4" borderId="74" xfId="0" applyFont="1" applyFill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/>
    </xf>
    <xf numFmtId="0" fontId="7" fillId="0" borderId="52" xfId="0" applyFont="1" applyBorder="1" applyAlignment="1">
      <alignment vertical="center"/>
    </xf>
    <xf numFmtId="0" fontId="106" fillId="13" borderId="0" xfId="7" applyFont="1" applyFill="1" applyBorder="1" applyAlignment="1">
      <alignment horizontal="center" vertical="center"/>
    </xf>
    <xf numFmtId="0" fontId="6" fillId="13" borderId="0" xfId="0" applyFont="1" applyFill="1" applyBorder="1" applyAlignment="1">
      <alignment vertical="center"/>
    </xf>
    <xf numFmtId="0" fontId="105" fillId="13" borderId="0" xfId="0" applyFont="1" applyFill="1" applyBorder="1" applyAlignment="1">
      <alignment vertical="center" wrapText="1"/>
    </xf>
    <xf numFmtId="0" fontId="162" fillId="13" borderId="0" xfId="0" applyFont="1" applyFill="1" applyBorder="1" applyAlignment="1">
      <alignment horizontal="center" vertical="center"/>
    </xf>
    <xf numFmtId="0" fontId="7" fillId="13" borderId="0" xfId="7" applyFont="1" applyFill="1" applyBorder="1" applyAlignment="1">
      <alignment horizontal="center" vertical="center" wrapText="1" shrinkToFit="1"/>
    </xf>
    <xf numFmtId="43" fontId="56" fillId="13" borderId="0" xfId="0" applyNumberFormat="1" applyFont="1" applyFill="1" applyBorder="1" applyAlignment="1">
      <alignment vertical="center"/>
    </xf>
    <xf numFmtId="0" fontId="30" fillId="13" borderId="0" xfId="0" applyFont="1" applyFill="1" applyBorder="1" applyAlignment="1">
      <alignment horizontal="right" vertical="center"/>
    </xf>
    <xf numFmtId="0" fontId="73" fillId="13" borderId="0" xfId="0" applyFont="1" applyFill="1" applyBorder="1" applyAlignment="1">
      <alignment vertical="center" wrapText="1"/>
    </xf>
    <xf numFmtId="0" fontId="53" fillId="2" borderId="6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vertical="center"/>
    </xf>
    <xf numFmtId="0" fontId="12" fillId="19" borderId="7" xfId="7" applyFont="1" applyFill="1" applyBorder="1" applyAlignment="1">
      <alignment horizontal="center" vertical="center" wrapText="1" shrinkToFit="1"/>
    </xf>
    <xf numFmtId="0" fontId="12" fillId="2" borderId="10" xfId="0" applyFont="1" applyFill="1" applyBorder="1" applyAlignment="1">
      <alignment horizontal="left" vertical="center"/>
    </xf>
    <xf numFmtId="0" fontId="53" fillId="2" borderId="10" xfId="0" applyFont="1" applyFill="1" applyBorder="1" applyAlignment="1">
      <alignment horizontal="left" vertical="center"/>
    </xf>
    <xf numFmtId="0" fontId="166" fillId="13" borderId="0" xfId="0" applyFont="1" applyFill="1" applyBorder="1" applyAlignment="1">
      <alignment vertical="center"/>
    </xf>
    <xf numFmtId="0" fontId="7" fillId="13" borderId="25" xfId="0" applyFont="1" applyFill="1" applyBorder="1" applyAlignment="1">
      <alignment horizontal="left" vertical="center" wrapText="1" shrinkToFit="1"/>
    </xf>
    <xf numFmtId="0" fontId="4" fillId="13" borderId="0" xfId="0" applyFont="1" applyFill="1" applyBorder="1" applyAlignment="1">
      <alignment vertical="center" wrapText="1" shrinkToFit="1"/>
    </xf>
    <xf numFmtId="0" fontId="123" fillId="13" borderId="0" xfId="0" applyFont="1" applyFill="1" applyBorder="1" applyAlignment="1">
      <alignment vertical="center" wrapText="1" shrinkToFit="1"/>
    </xf>
    <xf numFmtId="44" fontId="12" fillId="19" borderId="7" xfId="11" applyFont="1" applyFill="1" applyBorder="1" applyAlignment="1">
      <alignment horizontal="center" vertical="center" wrapText="1" shrinkToFit="1"/>
    </xf>
    <xf numFmtId="9" fontId="106" fillId="13" borderId="0" xfId="7" applyNumberFormat="1" applyFont="1" applyFill="1" applyBorder="1" applyAlignment="1">
      <alignment horizontal="center" vertical="center"/>
    </xf>
    <xf numFmtId="169" fontId="7" fillId="13" borderId="0" xfId="7" applyNumberFormat="1" applyFont="1" applyFill="1" applyBorder="1" applyAlignment="1">
      <alignment vertical="center"/>
    </xf>
    <xf numFmtId="170" fontId="7" fillId="13" borderId="0" xfId="7" applyNumberFormat="1" applyFont="1" applyFill="1" applyBorder="1" applyAlignment="1">
      <alignment vertical="center"/>
    </xf>
    <xf numFmtId="0" fontId="106" fillId="13" borderId="0" xfId="7" applyFont="1" applyFill="1" applyBorder="1" applyAlignment="1">
      <alignment vertical="center"/>
    </xf>
    <xf numFmtId="169" fontId="7" fillId="13" borderId="0" xfId="7" quotePrefix="1" applyNumberFormat="1" applyFont="1" applyFill="1" applyBorder="1" applyAlignment="1">
      <alignment vertical="center"/>
    </xf>
    <xf numFmtId="0" fontId="7" fillId="13" borderId="0" xfId="7" applyFont="1" applyFill="1" applyBorder="1" applyAlignment="1">
      <alignment vertical="center"/>
    </xf>
    <xf numFmtId="44" fontId="7" fillId="13" borderId="0" xfId="11" applyFont="1" applyFill="1" applyBorder="1" applyAlignment="1">
      <alignment vertical="center"/>
    </xf>
    <xf numFmtId="44" fontId="7" fillId="13" borderId="0" xfId="11" applyFont="1" applyFill="1" applyBorder="1" applyAlignment="1">
      <alignment horizontal="right" vertical="center"/>
    </xf>
    <xf numFmtId="44" fontId="7" fillId="13" borderId="0" xfId="11" applyNumberFormat="1" applyFont="1" applyFill="1" applyBorder="1" applyAlignment="1">
      <alignment horizontal="right" vertical="center"/>
    </xf>
    <xf numFmtId="44" fontId="7" fillId="13" borderId="0" xfId="7" applyNumberFormat="1" applyFont="1" applyFill="1" applyBorder="1" applyAlignment="1">
      <alignment vertical="center"/>
    </xf>
    <xf numFmtId="0" fontId="106" fillId="13" borderId="0" xfId="7" applyFont="1" applyFill="1" applyBorder="1" applyAlignment="1">
      <alignment horizontal="left" vertical="center"/>
    </xf>
    <xf numFmtId="0" fontId="7" fillId="13" borderId="0" xfId="7" applyFont="1" applyFill="1" applyBorder="1" applyAlignment="1">
      <alignment vertical="center" shrinkToFit="1"/>
    </xf>
    <xf numFmtId="0" fontId="167" fillId="13" borderId="0" xfId="0" applyFont="1" applyFill="1" applyBorder="1" applyAlignment="1">
      <alignment vertical="center"/>
    </xf>
    <xf numFmtId="44" fontId="167" fillId="13" borderId="0" xfId="3" applyFont="1" applyFill="1" applyBorder="1" applyAlignment="1">
      <alignment vertical="center"/>
    </xf>
    <xf numFmtId="0" fontId="7" fillId="13" borderId="10" xfId="0" applyFont="1" applyFill="1" applyBorder="1" applyAlignment="1">
      <alignment horizontal="left" vertical="center" wrapText="1" shrinkToFit="1"/>
    </xf>
    <xf numFmtId="0" fontId="7" fillId="13" borderId="27" xfId="0" applyFont="1" applyFill="1" applyBorder="1" applyAlignment="1">
      <alignment horizontal="left" vertical="center" wrapText="1" shrinkToFit="1"/>
    </xf>
    <xf numFmtId="0" fontId="7" fillId="13" borderId="0" xfId="0" applyFont="1" applyFill="1" applyBorder="1" applyAlignment="1">
      <alignment horizontal="left" vertical="center" wrapText="1" shrinkToFit="1"/>
    </xf>
    <xf numFmtId="0" fontId="7" fillId="13" borderId="10" xfId="7" applyFont="1" applyFill="1" applyBorder="1" applyAlignment="1">
      <alignment horizontal="left" vertical="center" wrapText="1" shrinkToFit="1"/>
    </xf>
    <xf numFmtId="0" fontId="106" fillId="13" borderId="6" xfId="7" applyFont="1" applyFill="1" applyBorder="1" applyAlignment="1">
      <alignment horizontal="center" vertical="center"/>
    </xf>
    <xf numFmtId="0" fontId="163" fillId="0" borderId="41" xfId="0" applyFont="1" applyBorder="1" applyAlignment="1">
      <alignment vertical="center"/>
    </xf>
    <xf numFmtId="44" fontId="163" fillId="0" borderId="42" xfId="3" applyFont="1" applyBorder="1" applyAlignment="1">
      <alignment vertical="center"/>
    </xf>
    <xf numFmtId="44" fontId="163" fillId="0" borderId="42" xfId="3" applyFont="1" applyFill="1" applyBorder="1" applyAlignment="1">
      <alignment vertical="center"/>
    </xf>
    <xf numFmtId="0" fontId="163" fillId="0" borderId="41" xfId="0" applyFont="1" applyFill="1" applyBorder="1" applyAlignment="1">
      <alignment vertical="center"/>
    </xf>
    <xf numFmtId="0" fontId="164" fillId="0" borderId="41" xfId="0" applyFont="1" applyBorder="1" applyAlignment="1">
      <alignment vertical="center"/>
    </xf>
    <xf numFmtId="0" fontId="168" fillId="0" borderId="41" xfId="0" applyFont="1" applyBorder="1" applyAlignment="1">
      <alignment vertical="center"/>
    </xf>
    <xf numFmtId="0" fontId="163" fillId="0" borderId="43" xfId="0" applyFont="1" applyBorder="1" applyAlignment="1">
      <alignment vertical="center"/>
    </xf>
    <xf numFmtId="44" fontId="163" fillId="0" borderId="45" xfId="3" applyFont="1" applyBorder="1" applyAlignment="1">
      <alignment vertical="center"/>
    </xf>
    <xf numFmtId="0" fontId="118" fillId="13" borderId="0" xfId="0" applyFont="1" applyFill="1" applyBorder="1" applyAlignment="1">
      <alignment horizontal="center" vertical="center" readingOrder="1"/>
    </xf>
    <xf numFmtId="0" fontId="42" fillId="4" borderId="5" xfId="0" applyFont="1" applyFill="1" applyBorder="1" applyAlignment="1">
      <alignment horizontal="center" vertical="center" wrapText="1"/>
    </xf>
    <xf numFmtId="0" fontId="91" fillId="13" borderId="0" xfId="0" applyFont="1" applyFill="1" applyAlignment="1">
      <alignment vertical="center"/>
    </xf>
    <xf numFmtId="0" fontId="4" fillId="13" borderId="0" xfId="0" applyFont="1" applyFill="1" applyAlignment="1">
      <alignment vertical="center"/>
    </xf>
    <xf numFmtId="0" fontId="4" fillId="13" borderId="49" xfId="0" applyFont="1" applyFill="1" applyBorder="1" applyAlignment="1">
      <alignment horizontal="center" vertical="center" wrapText="1"/>
    </xf>
    <xf numFmtId="0" fontId="4" fillId="13" borderId="50" xfId="0" applyFont="1" applyFill="1" applyBorder="1" applyAlignment="1">
      <alignment horizontal="left" vertical="center" wrapText="1"/>
    </xf>
    <xf numFmtId="43" fontId="4" fillId="13" borderId="52" xfId="2" applyFont="1" applyFill="1" applyBorder="1" applyAlignment="1">
      <alignment horizontal="right" vertical="center"/>
    </xf>
    <xf numFmtId="0" fontId="4" fillId="13" borderId="41" xfId="0" applyFont="1" applyFill="1" applyBorder="1" applyAlignment="1">
      <alignment horizontal="center" vertical="center" wrapText="1"/>
    </xf>
    <xf numFmtId="43" fontId="4" fillId="13" borderId="42" xfId="2" applyFont="1" applyFill="1" applyBorder="1" applyAlignment="1">
      <alignment horizontal="right" vertical="center"/>
    </xf>
    <xf numFmtId="0" fontId="4" fillId="13" borderId="10" xfId="0" applyFont="1" applyFill="1" applyBorder="1" applyAlignment="1">
      <alignment vertical="center"/>
    </xf>
    <xf numFmtId="0" fontId="4" fillId="13" borderId="0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vertical="center"/>
    </xf>
    <xf numFmtId="0" fontId="4" fillId="13" borderId="27" xfId="0" applyFont="1" applyFill="1" applyBorder="1" applyAlignment="1">
      <alignment vertical="center"/>
    </xf>
    <xf numFmtId="0" fontId="4" fillId="13" borderId="23" xfId="0" applyFont="1" applyFill="1" applyBorder="1" applyAlignment="1">
      <alignment vertical="center"/>
    </xf>
    <xf numFmtId="0" fontId="4" fillId="13" borderId="28" xfId="0" applyFont="1" applyFill="1" applyBorder="1" applyAlignment="1">
      <alignment vertical="center"/>
    </xf>
    <xf numFmtId="0" fontId="111" fillId="17" borderId="7" xfId="0" applyFont="1" applyFill="1" applyBorder="1" applyAlignment="1">
      <alignment horizontal="center" vertical="center" wrapText="1"/>
    </xf>
    <xf numFmtId="0" fontId="111" fillId="17" borderId="5" xfId="0" applyFont="1" applyFill="1" applyBorder="1" applyAlignment="1">
      <alignment horizontal="center" vertical="center" wrapText="1"/>
    </xf>
    <xf numFmtId="0" fontId="4" fillId="13" borderId="11" xfId="0" applyFont="1" applyFill="1" applyBorder="1" applyAlignment="1">
      <alignment horizontal="center" vertical="center" wrapText="1"/>
    </xf>
    <xf numFmtId="0" fontId="111" fillId="13" borderId="43" xfId="0" applyFont="1" applyFill="1" applyBorder="1" applyAlignment="1">
      <alignment horizontal="center" vertical="center" wrapText="1"/>
    </xf>
    <xf numFmtId="0" fontId="25" fillId="17" borderId="44" xfId="0" applyFont="1" applyFill="1" applyBorder="1" applyAlignment="1">
      <alignment horizontal="center" vertical="center" wrapText="1"/>
    </xf>
    <xf numFmtId="43" fontId="25" fillId="17" borderId="45" xfId="2" applyFont="1" applyFill="1" applyBorder="1" applyAlignment="1">
      <alignment horizontal="center" vertical="center" wrapText="1"/>
    </xf>
    <xf numFmtId="0" fontId="4" fillId="13" borderId="25" xfId="0" applyFont="1" applyFill="1" applyBorder="1" applyAlignment="1">
      <alignment vertical="center"/>
    </xf>
    <xf numFmtId="0" fontId="4" fillId="13" borderId="12" xfId="0" applyFont="1" applyFill="1" applyBorder="1" applyAlignment="1">
      <alignment vertical="center"/>
    </xf>
    <xf numFmtId="0" fontId="4" fillId="13" borderId="26" xfId="0" applyFont="1" applyFill="1" applyBorder="1" applyAlignment="1">
      <alignment vertical="center"/>
    </xf>
    <xf numFmtId="0" fontId="4" fillId="13" borderId="1" xfId="0" applyFont="1" applyFill="1" applyBorder="1" applyAlignment="1">
      <alignment vertical="center"/>
    </xf>
    <xf numFmtId="0" fontId="109" fillId="13" borderId="0" xfId="0" applyFont="1" applyFill="1" applyBorder="1" applyAlignment="1">
      <alignment vertical="center"/>
    </xf>
    <xf numFmtId="43" fontId="7" fillId="13" borderId="0" xfId="0" applyNumberFormat="1" applyFont="1" applyFill="1" applyAlignment="1">
      <alignment vertical="center"/>
    </xf>
    <xf numFmtId="0" fontId="128" fillId="24" borderId="49" xfId="0" applyFont="1" applyFill="1" applyBorder="1" applyAlignment="1">
      <alignment horizontal="left" vertical="top" wrapText="1"/>
    </xf>
    <xf numFmtId="0" fontId="128" fillId="24" borderId="50" xfId="0" applyFont="1" applyFill="1" applyBorder="1" applyAlignment="1">
      <alignment horizontal="left" vertical="top" wrapText="1"/>
    </xf>
    <xf numFmtId="3" fontId="128" fillId="24" borderId="52" xfId="0" applyNumberFormat="1" applyFont="1" applyFill="1" applyBorder="1" applyAlignment="1">
      <alignment horizontal="right" vertical="top" wrapText="1"/>
    </xf>
    <xf numFmtId="0" fontId="128" fillId="24" borderId="41" xfId="0" applyFont="1" applyFill="1" applyBorder="1" applyAlignment="1">
      <alignment horizontal="left" vertical="top" wrapText="1"/>
    </xf>
    <xf numFmtId="3" fontId="128" fillId="24" borderId="42" xfId="0" applyNumberFormat="1" applyFont="1" applyFill="1" applyBorder="1" applyAlignment="1">
      <alignment horizontal="right" vertical="top" wrapText="1"/>
    </xf>
    <xf numFmtId="0" fontId="103" fillId="13" borderId="26" xfId="0" applyFont="1" applyFill="1" applyBorder="1" applyAlignment="1">
      <alignment horizontal="center" vertical="center"/>
    </xf>
    <xf numFmtId="0" fontId="137" fillId="23" borderId="70" xfId="0" applyFont="1" applyFill="1" applyBorder="1" applyAlignment="1">
      <alignment horizontal="center" vertical="center"/>
    </xf>
    <xf numFmtId="0" fontId="137" fillId="23" borderId="82" xfId="0" applyFont="1" applyFill="1" applyBorder="1" applyAlignment="1">
      <alignment horizontal="center" vertical="center"/>
    </xf>
    <xf numFmtId="0" fontId="137" fillId="23" borderId="86" xfId="0" applyFont="1" applyFill="1" applyBorder="1" applyAlignment="1">
      <alignment horizontal="center" vertical="center"/>
    </xf>
    <xf numFmtId="0" fontId="137" fillId="23" borderId="87" xfId="0" applyFont="1" applyFill="1" applyBorder="1" applyAlignment="1">
      <alignment horizontal="center" vertical="center"/>
    </xf>
    <xf numFmtId="0" fontId="137" fillId="23" borderId="88" xfId="0" applyFont="1" applyFill="1" applyBorder="1" applyAlignment="1">
      <alignment horizontal="center" vertical="center"/>
    </xf>
    <xf numFmtId="0" fontId="137" fillId="23" borderId="89" xfId="0" applyFont="1" applyFill="1" applyBorder="1" applyAlignment="1">
      <alignment horizontal="center" vertical="center"/>
    </xf>
    <xf numFmtId="0" fontId="173" fillId="23" borderId="81" xfId="0" applyFont="1" applyFill="1" applyBorder="1" applyAlignment="1">
      <alignment horizontal="center" vertical="center"/>
    </xf>
    <xf numFmtId="0" fontId="103" fillId="2" borderId="0" xfId="0" applyFont="1" applyFill="1" applyAlignment="1">
      <alignment horizontal="center" vertical="center"/>
    </xf>
    <xf numFmtId="43" fontId="107" fillId="0" borderId="26" xfId="2" applyFont="1" applyBorder="1" applyAlignment="1">
      <alignment horizontal="center" vertical="center" wrapText="1"/>
    </xf>
    <xf numFmtId="0" fontId="175" fillId="2" borderId="0" xfId="0" applyFont="1" applyFill="1" applyAlignment="1">
      <alignment horizontal="center" vertical="center"/>
    </xf>
    <xf numFmtId="0" fontId="175" fillId="2" borderId="0" xfId="0" applyFont="1" applyFill="1" applyAlignment="1">
      <alignment horizontal="center"/>
    </xf>
    <xf numFmtId="0" fontId="169" fillId="2" borderId="26" xfId="0" applyFont="1" applyFill="1" applyBorder="1" applyAlignment="1">
      <alignment horizontal="center" vertical="center"/>
    </xf>
    <xf numFmtId="0" fontId="169" fillId="2" borderId="0" xfId="0" applyFont="1" applyFill="1" applyBorder="1" applyAlignment="1">
      <alignment horizontal="center" vertical="center"/>
    </xf>
    <xf numFmtId="0" fontId="155" fillId="19" borderId="8" xfId="0" applyFont="1" applyFill="1" applyBorder="1" applyAlignment="1">
      <alignment horizontal="center" vertical="center"/>
    </xf>
    <xf numFmtId="0" fontId="53" fillId="13" borderId="0" xfId="0" applyFont="1" applyFill="1" applyBorder="1" applyAlignment="1">
      <alignment horizontal="center" vertical="center"/>
    </xf>
    <xf numFmtId="44" fontId="4" fillId="2" borderId="2" xfId="3" applyFont="1" applyFill="1" applyBorder="1" applyAlignment="1">
      <alignment horizontal="justify" vertical="center" wrapText="1"/>
    </xf>
    <xf numFmtId="0" fontId="15" fillId="2" borderId="2" xfId="0" applyFont="1" applyFill="1" applyBorder="1" applyAlignment="1">
      <alignment vertical="center" wrapText="1"/>
    </xf>
    <xf numFmtId="15" fontId="15" fillId="0" borderId="2" xfId="0" applyNumberFormat="1" applyFont="1" applyFill="1" applyBorder="1" applyAlignment="1">
      <alignment horizontal="center"/>
    </xf>
    <xf numFmtId="164" fontId="172" fillId="4" borderId="4" xfId="2" applyNumberFormat="1" applyFont="1" applyFill="1" applyBorder="1" applyAlignment="1">
      <alignment vertical="center"/>
    </xf>
    <xf numFmtId="164" fontId="172" fillId="18" borderId="0" xfId="2" applyNumberFormat="1" applyFont="1" applyFill="1" applyBorder="1" applyAlignment="1">
      <alignment horizontal="left" vertical="center"/>
    </xf>
    <xf numFmtId="0" fontId="7" fillId="0" borderId="2" xfId="0" applyNumberFormat="1" applyFont="1" applyBorder="1" applyAlignment="1">
      <alignment horizontal="center" vertical="center" wrapText="1"/>
    </xf>
    <xf numFmtId="0" fontId="178" fillId="16" borderId="2" xfId="0" applyFont="1" applyFill="1" applyBorder="1" applyAlignment="1">
      <alignment vertical="top"/>
    </xf>
    <xf numFmtId="164" fontId="139" fillId="0" borderId="2" xfId="2" applyNumberFormat="1" applyFont="1" applyBorder="1" applyAlignment="1"/>
    <xf numFmtId="0" fontId="7" fillId="2" borderId="10" xfId="0" applyFont="1" applyFill="1" applyBorder="1" applyAlignment="1">
      <alignment vertical="center" wrapText="1"/>
    </xf>
    <xf numFmtId="0" fontId="117" fillId="17" borderId="89" xfId="0" applyFont="1" applyFill="1" applyBorder="1" applyAlignment="1">
      <alignment horizontal="center" vertical="center"/>
    </xf>
    <xf numFmtId="0" fontId="117" fillId="17" borderId="91" xfId="0" applyFont="1" applyFill="1" applyBorder="1" applyAlignment="1">
      <alignment horizontal="center" vertical="center" wrapText="1"/>
    </xf>
    <xf numFmtId="0" fontId="176" fillId="2" borderId="0" xfId="0" applyFont="1" applyFill="1" applyAlignment="1">
      <alignment horizontal="center" vertical="center"/>
    </xf>
    <xf numFmtId="0" fontId="7" fillId="13" borderId="0" xfId="0" applyFont="1" applyFill="1" applyBorder="1" applyAlignment="1">
      <alignment vertical="center" wrapText="1"/>
    </xf>
    <xf numFmtId="0" fontId="39" fillId="13" borderId="10" xfId="0" applyFont="1" applyFill="1" applyBorder="1" applyAlignment="1">
      <alignment vertical="center"/>
    </xf>
    <xf numFmtId="0" fontId="25" fillId="13" borderId="10" xfId="0" applyFont="1" applyFill="1" applyBorder="1" applyAlignment="1">
      <alignment vertical="center"/>
    </xf>
    <xf numFmtId="43" fontId="106" fillId="13" borderId="34" xfId="2" applyFont="1" applyFill="1" applyBorder="1" applyAlignment="1">
      <alignment vertical="center"/>
    </xf>
    <xf numFmtId="43" fontId="7" fillId="13" borderId="29" xfId="2" applyFont="1" applyFill="1" applyBorder="1" applyAlignment="1">
      <alignment horizontal="center" vertical="center"/>
    </xf>
    <xf numFmtId="43" fontId="108" fillId="13" borderId="29" xfId="2" applyFont="1" applyFill="1" applyBorder="1" applyAlignment="1">
      <alignment horizontal="center" vertical="center"/>
    </xf>
    <xf numFmtId="0" fontId="11" fillId="13" borderId="0" xfId="0" applyFont="1" applyFill="1" applyBorder="1" applyAlignment="1">
      <alignment horizontal="center" vertical="center"/>
    </xf>
    <xf numFmtId="0" fontId="11" fillId="13" borderId="0" xfId="0" applyFont="1" applyFill="1" applyBorder="1" applyAlignment="1">
      <alignment horizontal="center" vertical="center"/>
    </xf>
    <xf numFmtId="0" fontId="107" fillId="13" borderId="26" xfId="0" applyFont="1" applyFill="1" applyBorder="1" applyAlignment="1">
      <alignment horizontal="center" vertical="center"/>
    </xf>
    <xf numFmtId="0" fontId="179" fillId="13" borderId="0" xfId="0" applyFont="1" applyFill="1" applyAlignment="1">
      <alignment vertical="center"/>
    </xf>
    <xf numFmtId="43" fontId="108" fillId="13" borderId="29" xfId="2" applyFont="1" applyFill="1" applyBorder="1" applyAlignment="1">
      <alignment vertical="center"/>
    </xf>
    <xf numFmtId="43" fontId="7" fillId="13" borderId="29" xfId="2" applyFont="1" applyFill="1" applyBorder="1" applyAlignment="1">
      <alignment vertical="center"/>
    </xf>
    <xf numFmtId="43" fontId="4" fillId="13" borderId="29" xfId="2" applyFont="1" applyFill="1" applyBorder="1" applyAlignment="1">
      <alignment vertical="center"/>
    </xf>
    <xf numFmtId="0" fontId="179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82" fillId="11" borderId="0" xfId="0" applyFont="1" applyFill="1" applyBorder="1" applyAlignment="1">
      <alignment horizontal="center" vertical="center"/>
    </xf>
    <xf numFmtId="0" fontId="107" fillId="0" borderId="0" xfId="0" applyFont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1" fillId="4" borderId="30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 vertical="center"/>
    </xf>
    <xf numFmtId="4" fontId="11" fillId="4" borderId="3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11" fillId="4" borderId="31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4" fontId="11" fillId="4" borderId="13" xfId="0" applyNumberFormat="1" applyFont="1" applyFill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27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22" borderId="0" xfId="0" applyFont="1" applyFill="1" applyAlignment="1">
      <alignment vertical="center"/>
    </xf>
    <xf numFmtId="0" fontId="12" fillId="25" borderId="55" xfId="0" applyNumberFormat="1" applyFont="1" applyFill="1" applyBorder="1" applyAlignment="1">
      <alignment horizontal="center" vertical="center"/>
    </xf>
    <xf numFmtId="0" fontId="12" fillId="25" borderId="92" xfId="0" applyNumberFormat="1" applyFont="1" applyFill="1" applyBorder="1" applyAlignment="1">
      <alignment horizontal="center" vertical="center"/>
    </xf>
    <xf numFmtId="43" fontId="108" fillId="25" borderId="56" xfId="2" applyFont="1" applyFill="1" applyBorder="1" applyAlignment="1">
      <alignment horizontal="center" vertical="center" wrapText="1"/>
    </xf>
    <xf numFmtId="43" fontId="12" fillId="25" borderId="56" xfId="2" applyFont="1" applyFill="1" applyBorder="1" applyAlignment="1">
      <alignment horizontal="center" vertical="center"/>
    </xf>
    <xf numFmtId="0" fontId="7" fillId="19" borderId="26" xfId="2" applyNumberFormat="1" applyFont="1" applyFill="1" applyBorder="1" applyAlignment="1">
      <alignment horizontal="center" vertical="center"/>
    </xf>
    <xf numFmtId="0" fontId="180" fillId="13" borderId="22" xfId="0" applyNumberFormat="1" applyFont="1" applyFill="1" applyBorder="1" applyAlignment="1">
      <alignment horizontal="center" vertical="center"/>
    </xf>
    <xf numFmtId="43" fontId="12" fillId="13" borderId="6" xfId="0" applyNumberFormat="1" applyFont="1" applyFill="1" applyBorder="1" applyAlignment="1">
      <alignment vertical="center"/>
    </xf>
    <xf numFmtId="0" fontId="106" fillId="13" borderId="22" xfId="0" applyNumberFormat="1" applyFont="1" applyFill="1" applyBorder="1" applyAlignment="1">
      <alignment horizontal="center" vertical="center"/>
    </xf>
    <xf numFmtId="0" fontId="12" fillId="13" borderId="6" xfId="2" applyNumberFormat="1" applyFont="1" applyFill="1" applyBorder="1" applyAlignment="1">
      <alignment horizontal="center" vertical="center"/>
    </xf>
    <xf numFmtId="0" fontId="106" fillId="19" borderId="37" xfId="0" applyNumberFormat="1" applyFont="1" applyFill="1" applyBorder="1" applyAlignment="1">
      <alignment horizontal="center" vertical="center"/>
    </xf>
    <xf numFmtId="43" fontId="142" fillId="19" borderId="60" xfId="2" applyFont="1" applyFill="1" applyBorder="1" applyAlignment="1">
      <alignment horizontal="center" vertical="center"/>
    </xf>
    <xf numFmtId="43" fontId="181" fillId="19" borderId="47" xfId="2" applyFont="1" applyFill="1" applyBorder="1" applyAlignment="1">
      <alignment horizontal="center" vertical="center"/>
    </xf>
    <xf numFmtId="43" fontId="11" fillId="19" borderId="47" xfId="2" applyFont="1" applyFill="1" applyBorder="1" applyAlignment="1">
      <alignment horizontal="center" vertical="center"/>
    </xf>
    <xf numFmtId="43" fontId="11" fillId="19" borderId="38" xfId="2" applyFont="1" applyFill="1" applyBorder="1" applyAlignment="1">
      <alignment horizontal="center" vertical="center"/>
    </xf>
    <xf numFmtId="0" fontId="53" fillId="13" borderId="0" xfId="0" applyFont="1" applyFill="1" applyBorder="1" applyAlignment="1">
      <alignment horizontal="center" vertical="center" wrapText="1"/>
    </xf>
    <xf numFmtId="0" fontId="179" fillId="13" borderId="12" xfId="0" applyFont="1" applyFill="1" applyBorder="1" applyAlignment="1">
      <alignment vertical="center"/>
    </xf>
    <xf numFmtId="0" fontId="179" fillId="13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94" fillId="0" borderId="0" xfId="0" applyFont="1" applyAlignment="1">
      <alignment horizontal="center" vertical="center"/>
    </xf>
    <xf numFmtId="11" fontId="4" fillId="0" borderId="0" xfId="0" applyNumberFormat="1" applyFont="1" applyAlignment="1">
      <alignment vertical="center"/>
    </xf>
    <xf numFmtId="0" fontId="25" fillId="13" borderId="12" xfId="0" applyFont="1" applyFill="1" applyBorder="1" applyAlignment="1">
      <alignment horizontal="center" vertical="center"/>
    </xf>
    <xf numFmtId="22" fontId="0" fillId="13" borderId="26" xfId="0" applyNumberFormat="1" applyFill="1" applyBorder="1" applyAlignment="1">
      <alignment horizontal="center" vertical="center"/>
    </xf>
    <xf numFmtId="0" fontId="183" fillId="13" borderId="0" xfId="0" applyFont="1" applyFill="1" applyBorder="1" applyAlignment="1">
      <alignment vertical="center"/>
    </xf>
    <xf numFmtId="0" fontId="169" fillId="13" borderId="6" xfId="0" applyFont="1" applyFill="1" applyBorder="1" applyAlignment="1">
      <alignment horizontal="center" vertical="center"/>
    </xf>
    <xf numFmtId="0" fontId="11" fillId="13" borderId="6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0" fillId="13" borderId="26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11" fontId="0" fillId="13" borderId="10" xfId="0" applyNumberFormat="1" applyFill="1" applyBorder="1" applyAlignment="1">
      <alignment horizontal="center" vertical="center"/>
    </xf>
    <xf numFmtId="11" fontId="4" fillId="13" borderId="10" xfId="0" applyNumberFormat="1" applyFont="1" applyFill="1" applyBorder="1" applyAlignment="1">
      <alignment horizontal="center" vertical="center"/>
    </xf>
    <xf numFmtId="49" fontId="0" fillId="13" borderId="10" xfId="0" applyNumberFormat="1" applyFill="1" applyBorder="1" applyAlignment="1">
      <alignment horizontal="center" vertical="center"/>
    </xf>
    <xf numFmtId="0" fontId="0" fillId="13" borderId="27" xfId="0" applyFill="1" applyBorder="1" applyAlignment="1">
      <alignment horizontal="center" vertical="center"/>
    </xf>
    <xf numFmtId="0" fontId="0" fillId="13" borderId="23" xfId="0" applyFill="1" applyBorder="1" applyAlignment="1">
      <alignment horizontal="center" vertical="center"/>
    </xf>
    <xf numFmtId="0" fontId="0" fillId="13" borderId="28" xfId="0" applyFill="1" applyBorder="1" applyAlignment="1">
      <alignment horizontal="center" vertical="center"/>
    </xf>
    <xf numFmtId="0" fontId="153" fillId="13" borderId="9" xfId="0" applyFont="1" applyFill="1" applyBorder="1" applyAlignment="1">
      <alignment vertical="top"/>
    </xf>
    <xf numFmtId="165" fontId="153" fillId="13" borderId="7" xfId="3" applyNumberFormat="1" applyFont="1" applyFill="1" applyBorder="1" applyAlignment="1">
      <alignment vertical="top"/>
    </xf>
    <xf numFmtId="0" fontId="118" fillId="13" borderId="10" xfId="0" applyFont="1" applyFill="1" applyBorder="1" applyAlignment="1">
      <alignment horizontal="center" vertical="center" readingOrder="1"/>
    </xf>
    <xf numFmtId="0" fontId="12" fillId="13" borderId="2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justify" vertical="center" wrapText="1"/>
    </xf>
    <xf numFmtId="0" fontId="7" fillId="13" borderId="0" xfId="0" applyFont="1" applyFill="1" applyBorder="1" applyAlignment="1">
      <alignment horizontal="justify" vertical="center"/>
    </xf>
    <xf numFmtId="44" fontId="107" fillId="0" borderId="26" xfId="3" applyFont="1" applyFill="1" applyBorder="1" applyAlignment="1">
      <alignment horizontal="center" vertical="center" wrapText="1"/>
    </xf>
    <xf numFmtId="1" fontId="24" fillId="13" borderId="2" xfId="0" applyNumberFormat="1" applyFont="1" applyFill="1" applyBorder="1" applyAlignment="1">
      <alignment horizontal="center" vertical="center" wrapText="1"/>
    </xf>
    <xf numFmtId="0" fontId="42" fillId="4" borderId="5" xfId="0" applyFont="1" applyFill="1" applyBorder="1" applyAlignment="1">
      <alignment horizontal="center" vertical="center"/>
    </xf>
    <xf numFmtId="0" fontId="14" fillId="8" borderId="7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7" fillId="13" borderId="2" xfId="0" applyFont="1" applyFill="1" applyBorder="1" applyAlignment="1">
      <alignment horizontal="justify" vertical="center"/>
    </xf>
    <xf numFmtId="0" fontId="7" fillId="13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justify" vertical="center"/>
    </xf>
    <xf numFmtId="0" fontId="57" fillId="0" borderId="7" xfId="0" applyFont="1" applyBorder="1" applyAlignment="1">
      <alignment horizontal="justify" vertical="center"/>
    </xf>
    <xf numFmtId="0" fontId="12" fillId="8" borderId="7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justify" vertical="center"/>
    </xf>
    <xf numFmtId="0" fontId="108" fillId="13" borderId="10" xfId="0" applyFont="1" applyFill="1" applyBorder="1" applyAlignment="1">
      <alignment horizontal="justify" vertical="center"/>
    </xf>
    <xf numFmtId="0" fontId="108" fillId="13" borderId="0" xfId="0" applyFont="1" applyFill="1" applyBorder="1" applyAlignment="1">
      <alignment horizontal="justify" vertical="center"/>
    </xf>
    <xf numFmtId="0" fontId="108" fillId="13" borderId="2" xfId="0" applyFont="1" applyFill="1" applyBorder="1" applyAlignment="1">
      <alignment horizontal="justify" vertical="center"/>
    </xf>
    <xf numFmtId="0" fontId="47" fillId="13" borderId="0" xfId="0" applyFont="1" applyFill="1" applyBorder="1" applyAlignment="1">
      <alignment horizontal="justify" vertical="center"/>
    </xf>
    <xf numFmtId="0" fontId="7" fillId="13" borderId="6" xfId="0" applyFont="1" applyFill="1" applyBorder="1" applyAlignment="1">
      <alignment horizontal="left" vertical="center"/>
    </xf>
    <xf numFmtId="0" fontId="108" fillId="13" borderId="6" xfId="0" applyFont="1" applyFill="1" applyBorder="1" applyAlignment="1">
      <alignment horizontal="left" vertical="center"/>
    </xf>
    <xf numFmtId="0" fontId="57" fillId="8" borderId="7" xfId="0" applyFont="1" applyFill="1" applyBorder="1" applyAlignment="1">
      <alignment horizontal="center" vertical="center"/>
    </xf>
    <xf numFmtId="0" fontId="22" fillId="6" borderId="4" xfId="0" applyFont="1" applyFill="1" applyBorder="1" applyAlignment="1">
      <alignment horizontal="center" vertical="center"/>
    </xf>
    <xf numFmtId="0" fontId="73" fillId="2" borderId="0" xfId="0" applyFont="1" applyFill="1" applyBorder="1" applyAlignment="1">
      <alignment vertical="center"/>
    </xf>
    <xf numFmtId="0" fontId="184" fillId="13" borderId="2" xfId="0" applyFont="1" applyFill="1" applyBorder="1" applyAlignment="1">
      <alignment horizontal="justify" vertical="center"/>
    </xf>
    <xf numFmtId="0" fontId="112" fillId="13" borderId="2" xfId="0" applyFont="1" applyFill="1" applyBorder="1" applyAlignment="1">
      <alignment horizontal="center" vertical="center" wrapText="1"/>
    </xf>
    <xf numFmtId="0" fontId="184" fillId="13" borderId="0" xfId="0" applyFont="1" applyFill="1" applyBorder="1" applyAlignment="1">
      <alignment horizontal="justify" vertical="center"/>
    </xf>
    <xf numFmtId="0" fontId="17" fillId="13" borderId="0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vertical="center" wrapText="1"/>
    </xf>
    <xf numFmtId="44" fontId="15" fillId="13" borderId="6" xfId="3" applyFont="1" applyFill="1" applyBorder="1" applyAlignment="1">
      <alignment vertical="center" wrapText="1"/>
    </xf>
    <xf numFmtId="0" fontId="17" fillId="13" borderId="10" xfId="0" applyFont="1" applyFill="1" applyBorder="1" applyAlignment="1">
      <alignment horizontal="center" vertical="center" wrapText="1"/>
    </xf>
    <xf numFmtId="0" fontId="14" fillId="13" borderId="8" xfId="0" applyFont="1" applyFill="1" applyBorder="1" applyAlignment="1">
      <alignment horizontal="center" vertical="center" wrapText="1"/>
    </xf>
    <xf numFmtId="0" fontId="14" fillId="13" borderId="12" xfId="0" applyFont="1" applyFill="1" applyBorder="1" applyAlignment="1">
      <alignment horizontal="center" vertical="center" wrapText="1"/>
    </xf>
    <xf numFmtId="165" fontId="14" fillId="13" borderId="8" xfId="3" applyNumberFormat="1" applyFont="1" applyFill="1" applyBorder="1" applyAlignment="1">
      <alignment horizontal="center" vertical="center" wrapText="1"/>
    </xf>
    <xf numFmtId="0" fontId="14" fillId="13" borderId="2" xfId="0" applyFont="1" applyFill="1" applyBorder="1" applyAlignment="1">
      <alignment horizontal="center" vertical="center" wrapText="1"/>
    </xf>
    <xf numFmtId="0" fontId="14" fillId="13" borderId="0" xfId="0" applyFont="1" applyFill="1" applyBorder="1" applyAlignment="1">
      <alignment horizontal="center" vertical="center" wrapText="1"/>
    </xf>
    <xf numFmtId="165" fontId="14" fillId="13" borderId="2" xfId="3" applyNumberFormat="1" applyFont="1" applyFill="1" applyBorder="1" applyAlignment="1">
      <alignment horizontal="center" vertical="center" wrapText="1"/>
    </xf>
    <xf numFmtId="165" fontId="7" fillId="13" borderId="2" xfId="3" applyNumberFormat="1" applyFont="1" applyFill="1" applyBorder="1" applyAlignment="1">
      <alignment horizontal="justify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15" fillId="13" borderId="2" xfId="0" applyFont="1" applyFill="1" applyBorder="1" applyAlignment="1">
      <alignment horizontal="center" vertical="center" wrapText="1"/>
    </xf>
    <xf numFmtId="165" fontId="11" fillId="13" borderId="24" xfId="2" applyNumberFormat="1" applyFont="1" applyFill="1" applyBorder="1" applyAlignment="1">
      <alignment horizontal="justify" vertical="center" wrapText="1"/>
    </xf>
    <xf numFmtId="0" fontId="37" fillId="13" borderId="25" xfId="0" applyFont="1" applyFill="1" applyBorder="1" applyAlignment="1">
      <alignment horizontal="center" vertical="center" wrapText="1"/>
    </xf>
    <xf numFmtId="0" fontId="42" fillId="13" borderId="7" xfId="0" applyFont="1" applyFill="1" applyBorder="1" applyAlignment="1">
      <alignment horizontal="center" vertical="center" wrapText="1"/>
    </xf>
    <xf numFmtId="0" fontId="14" fillId="13" borderId="2" xfId="0" applyFont="1" applyFill="1" applyBorder="1" applyAlignment="1">
      <alignment horizontal="right" vertical="center" wrapText="1"/>
    </xf>
    <xf numFmtId="0" fontId="7" fillId="13" borderId="2" xfId="13" applyFont="1" applyFill="1" applyBorder="1" applyAlignment="1">
      <alignment horizontal="center" vertical="center" wrapText="1"/>
    </xf>
    <xf numFmtId="0" fontId="47" fillId="13" borderId="2" xfId="13" applyFont="1" applyFill="1" applyBorder="1" applyAlignment="1">
      <alignment horizontal="center" vertical="center" wrapText="1"/>
    </xf>
    <xf numFmtId="0" fontId="57" fillId="13" borderId="2" xfId="0" applyFont="1" applyFill="1" applyBorder="1" applyAlignment="1">
      <alignment horizontal="center" vertical="center" wrapText="1"/>
    </xf>
    <xf numFmtId="0" fontId="12" fillId="13" borderId="2" xfId="0" applyFont="1" applyFill="1" applyBorder="1" applyAlignment="1">
      <alignment horizontal="right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11" fillId="26" borderId="3" xfId="0" applyFont="1" applyFill="1" applyBorder="1" applyAlignment="1">
      <alignment horizontal="center" vertical="center" wrapText="1"/>
    </xf>
    <xf numFmtId="0" fontId="17" fillId="13" borderId="4" xfId="0" applyFont="1" applyFill="1" applyBorder="1" applyAlignment="1">
      <alignment horizontal="center" vertical="center" wrapText="1"/>
    </xf>
    <xf numFmtId="0" fontId="17" fillId="13" borderId="25" xfId="0" applyFont="1" applyFill="1" applyBorder="1" applyAlignment="1">
      <alignment horizontal="center" vertical="center" wrapText="1"/>
    </xf>
    <xf numFmtId="0" fontId="17" fillId="13" borderId="0" xfId="0" applyFont="1" applyFill="1" applyAlignment="1">
      <alignment horizontal="center" vertical="center" wrapText="1"/>
    </xf>
    <xf numFmtId="0" fontId="15" fillId="13" borderId="0" xfId="0" applyFont="1" applyFill="1" applyAlignment="1">
      <alignment horizontal="center" vertical="center" wrapText="1"/>
    </xf>
    <xf numFmtId="0" fontId="11" fillId="13" borderId="0" xfId="0" applyFont="1" applyFill="1" applyAlignment="1">
      <alignment horizontal="center" vertical="center"/>
    </xf>
    <xf numFmtId="0" fontId="12" fillId="13" borderId="0" xfId="0" applyFont="1" applyFill="1" applyAlignment="1">
      <alignment horizontal="left" vertical="center"/>
    </xf>
    <xf numFmtId="0" fontId="7" fillId="13" borderId="0" xfId="0" applyFont="1" applyFill="1" applyAlignment="1">
      <alignment horizontal="left" vertical="center"/>
    </xf>
    <xf numFmtId="0" fontId="7" fillId="13" borderId="2" xfId="13" applyFont="1" applyFill="1" applyBorder="1" applyAlignment="1">
      <alignment horizontal="left" vertical="center"/>
    </xf>
    <xf numFmtId="0" fontId="7" fillId="13" borderId="0" xfId="13" applyFont="1" applyFill="1" applyBorder="1" applyAlignment="1">
      <alignment horizontal="center" vertical="center" wrapText="1"/>
    </xf>
    <xf numFmtId="0" fontId="7" fillId="13" borderId="2" xfId="13" applyFont="1" applyFill="1" applyBorder="1" applyAlignment="1">
      <alignment horizontal="left" vertical="center" wrapText="1"/>
    </xf>
    <xf numFmtId="0" fontId="7" fillId="13" borderId="2" xfId="13" applyFont="1" applyFill="1" applyBorder="1" applyAlignment="1">
      <alignment horizontal="justify" vertical="center"/>
    </xf>
    <xf numFmtId="0" fontId="47" fillId="13" borderId="0" xfId="13" applyFont="1" applyFill="1" applyBorder="1" applyAlignment="1">
      <alignment horizontal="center" vertical="center" wrapText="1"/>
    </xf>
    <xf numFmtId="0" fontId="47" fillId="13" borderId="2" xfId="13" applyFont="1" applyFill="1" applyBorder="1" applyAlignment="1">
      <alignment horizontal="left" vertical="center" wrapText="1"/>
    </xf>
    <xf numFmtId="0" fontId="15" fillId="13" borderId="0" xfId="0" applyFont="1" applyFill="1" applyBorder="1" applyAlignment="1">
      <alignment horizontal="center" vertical="center" wrapText="1"/>
    </xf>
    <xf numFmtId="0" fontId="15" fillId="13" borderId="2" xfId="0" applyFont="1" applyFill="1" applyBorder="1" applyAlignment="1">
      <alignment horizontal="left" vertical="center" wrapText="1"/>
    </xf>
    <xf numFmtId="165" fontId="15" fillId="13" borderId="2" xfId="3" applyNumberFormat="1" applyFont="1" applyFill="1" applyBorder="1" applyAlignment="1">
      <alignment horizontal="justify" vertical="center" wrapText="1"/>
    </xf>
    <xf numFmtId="165" fontId="15" fillId="13" borderId="6" xfId="3" applyNumberFormat="1" applyFont="1" applyFill="1" applyBorder="1" applyAlignment="1">
      <alignment horizontal="justify" vertical="center" wrapText="1"/>
    </xf>
    <xf numFmtId="0" fontId="47" fillId="13" borderId="6" xfId="13" applyFont="1" applyFill="1" applyBorder="1" applyAlignment="1">
      <alignment horizontal="left" vertical="center"/>
    </xf>
    <xf numFmtId="1" fontId="47" fillId="13" borderId="2" xfId="13" applyNumberFormat="1" applyFont="1" applyFill="1" applyBorder="1" applyAlignment="1">
      <alignment horizontal="center" vertical="center" wrapText="1"/>
    </xf>
    <xf numFmtId="0" fontId="47" fillId="13" borderId="10" xfId="13" applyFont="1" applyFill="1" applyBorder="1" applyAlignment="1">
      <alignment horizontal="center" vertical="center" wrapText="1"/>
    </xf>
    <xf numFmtId="165" fontId="47" fillId="13" borderId="2" xfId="14" applyNumberFormat="1" applyFont="1" applyFill="1" applyBorder="1" applyAlignment="1">
      <alignment horizontal="justify" vertical="center" wrapText="1"/>
    </xf>
    <xf numFmtId="0" fontId="42" fillId="13" borderId="2" xfId="0" applyFont="1" applyFill="1" applyBorder="1" applyAlignment="1">
      <alignment horizontal="center" vertical="center" wrapText="1"/>
    </xf>
    <xf numFmtId="165" fontId="11" fillId="13" borderId="24" xfId="3" applyNumberFormat="1" applyFont="1" applyFill="1" applyBorder="1" applyAlignment="1">
      <alignment horizontal="justify" vertical="center" wrapText="1"/>
    </xf>
    <xf numFmtId="0" fontId="12" fillId="13" borderId="7" xfId="0" applyFont="1" applyFill="1" applyBorder="1" applyAlignment="1">
      <alignment vertical="center"/>
    </xf>
    <xf numFmtId="0" fontId="24" fillId="13" borderId="2" xfId="0" applyFont="1" applyFill="1" applyBorder="1" applyAlignment="1">
      <alignment horizontal="center" vertical="center" wrapText="1"/>
    </xf>
    <xf numFmtId="0" fontId="24" fillId="13" borderId="0" xfId="0" applyFont="1" applyFill="1" applyBorder="1" applyAlignment="1">
      <alignment horizontal="center" vertical="center" wrapText="1"/>
    </xf>
    <xf numFmtId="165" fontId="24" fillId="13" borderId="2" xfId="0" applyNumberFormat="1" applyFont="1" applyFill="1" applyBorder="1" applyAlignment="1">
      <alignment horizontal="center" vertical="center" wrapText="1"/>
    </xf>
    <xf numFmtId="1" fontId="7" fillId="13" borderId="0" xfId="0" applyNumberFormat="1" applyFont="1" applyFill="1" applyBorder="1" applyAlignment="1">
      <alignment horizontal="left" vertical="center" wrapText="1"/>
    </xf>
    <xf numFmtId="165" fontId="24" fillId="13" borderId="2" xfId="3" applyNumberFormat="1" applyFont="1" applyFill="1" applyBorder="1" applyAlignment="1">
      <alignment horizontal="justify" vertical="center" wrapText="1"/>
    </xf>
    <xf numFmtId="0" fontId="7" fillId="13" borderId="9" xfId="0" applyFont="1" applyFill="1" applyBorder="1" applyAlignment="1">
      <alignment horizontal="justify" vertical="center"/>
    </xf>
    <xf numFmtId="0" fontId="15" fillId="13" borderId="9" xfId="0" applyFont="1" applyFill="1" applyBorder="1" applyAlignment="1">
      <alignment horizontal="center" vertical="center" wrapText="1"/>
    </xf>
    <xf numFmtId="0" fontId="7" fillId="13" borderId="23" xfId="0" applyFont="1" applyFill="1" applyBorder="1" applyAlignment="1">
      <alignment horizontal="center" vertical="center" wrapText="1"/>
    </xf>
    <xf numFmtId="0" fontId="42" fillId="13" borderId="9" xfId="0" applyFont="1" applyFill="1" applyBorder="1" applyAlignment="1">
      <alignment horizontal="center" vertical="center" wrapText="1"/>
    </xf>
    <xf numFmtId="165" fontId="11" fillId="13" borderId="61" xfId="2" applyNumberFormat="1" applyFont="1" applyFill="1" applyBorder="1" applyAlignment="1">
      <alignment horizontal="justify" vertical="center" wrapText="1"/>
    </xf>
    <xf numFmtId="0" fontId="17" fillId="13" borderId="4" xfId="0" applyFont="1" applyFill="1" applyBorder="1" applyAlignment="1">
      <alignment vertical="center"/>
    </xf>
    <xf numFmtId="0" fontId="17" fillId="13" borderId="4" xfId="0" applyFont="1" applyFill="1" applyBorder="1" applyAlignment="1">
      <alignment vertical="center" wrapText="1"/>
    </xf>
    <xf numFmtId="165" fontId="15" fillId="13" borderId="4" xfId="3" applyNumberFormat="1" applyFont="1" applyFill="1" applyBorder="1" applyAlignment="1">
      <alignment vertical="center" wrapText="1"/>
    </xf>
    <xf numFmtId="0" fontId="17" fillId="13" borderId="12" xfId="0" applyFont="1" applyFill="1" applyBorder="1" applyAlignment="1">
      <alignment vertical="center"/>
    </xf>
    <xf numFmtId="0" fontId="17" fillId="13" borderId="12" xfId="0" applyFont="1" applyFill="1" applyBorder="1" applyAlignment="1">
      <alignment horizontal="center" vertical="center" wrapText="1"/>
    </xf>
    <xf numFmtId="0" fontId="17" fillId="13" borderId="12" xfId="0" applyFont="1" applyFill="1" applyBorder="1" applyAlignment="1">
      <alignment vertical="center" wrapText="1"/>
    </xf>
    <xf numFmtId="0" fontId="18" fillId="13" borderId="12" xfId="0" applyFont="1" applyFill="1" applyBorder="1" applyAlignment="1">
      <alignment horizontal="center" vertical="center" wrapText="1"/>
    </xf>
    <xf numFmtId="44" fontId="15" fillId="13" borderId="26" xfId="3" applyFont="1" applyFill="1" applyBorder="1" applyAlignment="1">
      <alignment vertical="center" wrapText="1"/>
    </xf>
    <xf numFmtId="0" fontId="0" fillId="13" borderId="6" xfId="0" applyFill="1" applyBorder="1" applyAlignment="1">
      <alignment vertical="center" wrapText="1"/>
    </xf>
    <xf numFmtId="0" fontId="17" fillId="13" borderId="0" xfId="0" applyFont="1" applyFill="1" applyAlignment="1">
      <alignment vertical="center"/>
    </xf>
    <xf numFmtId="0" fontId="17" fillId="13" borderId="0" xfId="0" applyFont="1" applyFill="1" applyAlignment="1">
      <alignment vertical="center" wrapText="1"/>
    </xf>
    <xf numFmtId="0" fontId="18" fillId="13" borderId="0" xfId="0" applyFont="1" applyFill="1" applyAlignment="1">
      <alignment horizontal="center" vertical="center" wrapText="1"/>
    </xf>
    <xf numFmtId="44" fontId="15" fillId="13" borderId="0" xfId="3" applyFont="1" applyFill="1" applyAlignment="1">
      <alignment vertical="center" wrapText="1"/>
    </xf>
    <xf numFmtId="0" fontId="15" fillId="13" borderId="0" xfId="0" applyFont="1" applyFill="1" applyAlignment="1">
      <alignment vertical="center"/>
    </xf>
    <xf numFmtId="0" fontId="15" fillId="13" borderId="0" xfId="0" applyFont="1" applyFill="1" applyAlignment="1">
      <alignment vertical="center" wrapText="1"/>
    </xf>
    <xf numFmtId="0" fontId="31" fillId="13" borderId="0" xfId="0" applyFont="1" applyFill="1" applyAlignment="1">
      <alignment horizontal="left" vertical="center"/>
    </xf>
    <xf numFmtId="0" fontId="31" fillId="13" borderId="0" xfId="0" applyFont="1" applyFill="1" applyAlignment="1">
      <alignment horizontal="center" vertical="center" wrapText="1"/>
    </xf>
    <xf numFmtId="0" fontId="31" fillId="13" borderId="0" xfId="0" applyFont="1" applyFill="1" applyAlignment="1">
      <alignment vertical="center" wrapText="1"/>
    </xf>
    <xf numFmtId="0" fontId="32" fillId="13" borderId="0" xfId="0" applyFont="1" applyFill="1" applyAlignment="1">
      <alignment horizontal="center" vertical="center" wrapText="1"/>
    </xf>
    <xf numFmtId="44" fontId="34" fillId="13" borderId="0" xfId="3" applyFont="1" applyFill="1" applyAlignment="1">
      <alignment vertical="center" wrapText="1"/>
    </xf>
    <xf numFmtId="0" fontId="34" fillId="13" borderId="0" xfId="0" applyFont="1" applyFill="1" applyAlignment="1">
      <alignment vertical="center"/>
    </xf>
    <xf numFmtId="0" fontId="34" fillId="13" borderId="0" xfId="0" applyFont="1" applyFill="1" applyAlignment="1">
      <alignment horizontal="center" vertical="center" wrapText="1"/>
    </xf>
    <xf numFmtId="0" fontId="34" fillId="13" borderId="0" xfId="0" applyFont="1" applyFill="1" applyAlignment="1">
      <alignment vertical="center" wrapText="1"/>
    </xf>
    <xf numFmtId="0" fontId="32" fillId="13" borderId="0" xfId="0" applyFont="1" applyFill="1" applyAlignment="1">
      <alignment vertical="center" wrapText="1"/>
    </xf>
    <xf numFmtId="0" fontId="32" fillId="13" borderId="0" xfId="0" applyFont="1" applyFill="1" applyAlignment="1">
      <alignment vertical="center"/>
    </xf>
    <xf numFmtId="0" fontId="106" fillId="13" borderId="10" xfId="0" applyFont="1" applyFill="1" applyBorder="1"/>
    <xf numFmtId="43" fontId="106" fillId="13" borderId="0" xfId="0" applyNumberFormat="1" applyFont="1" applyFill="1" applyBorder="1"/>
    <xf numFmtId="0" fontId="61" fillId="13" borderId="10" xfId="0" applyFont="1" applyFill="1" applyBorder="1" applyAlignment="1">
      <alignment vertical="center"/>
    </xf>
    <xf numFmtId="0" fontId="61" fillId="13" borderId="0" xfId="0" applyFont="1" applyFill="1" applyBorder="1" applyAlignment="1">
      <alignment vertical="center"/>
    </xf>
    <xf numFmtId="0" fontId="61" fillId="13" borderId="6" xfId="0" applyFont="1" applyFill="1" applyBorder="1" applyAlignment="1">
      <alignment vertical="center"/>
    </xf>
    <xf numFmtId="0" fontId="12" fillId="13" borderId="9" xfId="0" applyFont="1" applyFill="1" applyBorder="1" applyAlignment="1">
      <alignment vertical="center"/>
    </xf>
    <xf numFmtId="0" fontId="7" fillId="13" borderId="93" xfId="0" applyFont="1" applyFill="1" applyBorder="1" applyAlignment="1">
      <alignment horizontal="left" vertical="center"/>
    </xf>
    <xf numFmtId="0" fontId="12" fillId="13" borderId="9" xfId="0" applyFont="1" applyFill="1" applyBorder="1" applyAlignment="1">
      <alignment horizontal="left" vertical="center"/>
    </xf>
    <xf numFmtId="165" fontId="7" fillId="13" borderId="6" xfId="3" applyNumberFormat="1" applyFont="1" applyFill="1" applyBorder="1" applyAlignment="1">
      <alignment vertical="center"/>
    </xf>
    <xf numFmtId="165" fontId="7" fillId="13" borderId="2" xfId="3" applyNumberFormat="1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left" vertical="center" wrapText="1"/>
    </xf>
    <xf numFmtId="0" fontId="9" fillId="13" borderId="2" xfId="0" applyFont="1" applyFill="1" applyBorder="1" applyAlignment="1">
      <alignment horizontal="center" vertical="center"/>
    </xf>
    <xf numFmtId="44" fontId="16" fillId="2" borderId="0" xfId="0" applyNumberFormat="1" applyFont="1" applyFill="1" applyAlignment="1">
      <alignment vertical="center"/>
    </xf>
    <xf numFmtId="43" fontId="11" fillId="2" borderId="0" xfId="2" applyFont="1" applyFill="1" applyAlignment="1">
      <alignment vertical="center"/>
    </xf>
    <xf numFmtId="43" fontId="31" fillId="2" borderId="0" xfId="2" applyFont="1" applyFill="1" applyAlignment="1">
      <alignment vertical="center"/>
    </xf>
    <xf numFmtId="43" fontId="28" fillId="2" borderId="0" xfId="2" applyFont="1" applyFill="1" applyBorder="1" applyAlignment="1">
      <alignment vertical="center"/>
    </xf>
    <xf numFmtId="43" fontId="12" fillId="2" borderId="0" xfId="2" applyFont="1" applyFill="1" applyAlignment="1">
      <alignment vertical="center"/>
    </xf>
    <xf numFmtId="0" fontId="94" fillId="13" borderId="0" xfId="0" applyFont="1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94" fillId="13" borderId="10" xfId="0" applyFont="1" applyFill="1" applyBorder="1" applyAlignment="1">
      <alignment horizontal="center" vertical="center"/>
    </xf>
    <xf numFmtId="0" fontId="95" fillId="13" borderId="3" xfId="0" applyFont="1" applyFill="1" applyBorder="1" applyAlignment="1">
      <alignment horizontal="center" vertical="center" wrapText="1"/>
    </xf>
    <xf numFmtId="0" fontId="96" fillId="13" borderId="4" xfId="0" applyFont="1" applyFill="1" applyBorder="1" applyAlignment="1">
      <alignment horizontal="center" vertical="center"/>
    </xf>
    <xf numFmtId="0" fontId="11" fillId="13" borderId="4" xfId="0" applyFont="1" applyFill="1" applyBorder="1" applyAlignment="1">
      <alignment horizontal="center" vertical="center"/>
    </xf>
    <xf numFmtId="0" fontId="11" fillId="13" borderId="5" xfId="0" applyFont="1" applyFill="1" applyBorder="1" applyAlignment="1">
      <alignment horizontal="center" vertical="center"/>
    </xf>
    <xf numFmtId="0" fontId="11" fillId="13" borderId="4" xfId="0" applyFont="1" applyFill="1" applyBorder="1" applyAlignment="1">
      <alignment horizontal="center" vertical="center" wrapText="1"/>
    </xf>
    <xf numFmtId="0" fontId="183" fillId="13" borderId="0" xfId="0" applyFont="1" applyFill="1" applyBorder="1" applyAlignment="1">
      <alignment horizontal="center" vertical="center"/>
    </xf>
    <xf numFmtId="0" fontId="0" fillId="13" borderId="25" xfId="0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0" fillId="13" borderId="26" xfId="0" applyFill="1" applyBorder="1"/>
    <xf numFmtId="0" fontId="0" fillId="13" borderId="10" xfId="0" applyFill="1" applyBorder="1" applyAlignment="1">
      <alignment horizontal="center"/>
    </xf>
    <xf numFmtId="0" fontId="0" fillId="13" borderId="0" xfId="0" applyFill="1" applyBorder="1" applyAlignment="1">
      <alignment horizontal="center"/>
    </xf>
    <xf numFmtId="0" fontId="0" fillId="13" borderId="6" xfId="0" applyFill="1" applyBorder="1"/>
    <xf numFmtId="0" fontId="95" fillId="23" borderId="3" xfId="0" applyFont="1" applyFill="1" applyBorder="1" applyAlignment="1">
      <alignment horizontal="center" vertical="center" wrapText="1"/>
    </xf>
    <xf numFmtId="0" fontId="96" fillId="23" borderId="4" xfId="0" applyFont="1" applyFill="1" applyBorder="1" applyAlignment="1">
      <alignment horizontal="center" vertical="center"/>
    </xf>
    <xf numFmtId="0" fontId="11" fillId="23" borderId="4" xfId="0" applyFont="1" applyFill="1" applyBorder="1" applyAlignment="1">
      <alignment horizontal="center" vertical="center"/>
    </xf>
    <xf numFmtId="0" fontId="11" fillId="23" borderId="4" xfId="0" applyFont="1" applyFill="1" applyBorder="1" applyAlignment="1">
      <alignment horizontal="center" vertical="center" wrapText="1"/>
    </xf>
    <xf numFmtId="0" fontId="11" fillId="23" borderId="5" xfId="0" applyFont="1" applyFill="1" applyBorder="1" applyAlignment="1">
      <alignment horizontal="center" vertical="center"/>
    </xf>
    <xf numFmtId="0" fontId="7" fillId="0" borderId="31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90" xfId="0" applyFont="1" applyBorder="1" applyAlignment="1">
      <alignment horizontal="center" vertical="center"/>
    </xf>
    <xf numFmtId="0" fontId="7" fillId="0" borderId="41" xfId="0" applyFont="1" applyBorder="1" applyAlignment="1">
      <alignment vertical="center"/>
    </xf>
    <xf numFmtId="0" fontId="7" fillId="0" borderId="42" xfId="0" applyFont="1" applyBorder="1" applyAlignment="1">
      <alignment horizontal="center" vertical="center"/>
    </xf>
    <xf numFmtId="0" fontId="113" fillId="13" borderId="0" xfId="0" applyFont="1" applyFill="1" applyAlignment="1">
      <alignment horizontal="center" vertical="center" wrapText="1"/>
    </xf>
    <xf numFmtId="0" fontId="113" fillId="13" borderId="0" xfId="0" applyFont="1" applyFill="1" applyAlignment="1">
      <alignment horizontal="justify" vertical="center" wrapText="1"/>
    </xf>
    <xf numFmtId="0" fontId="61" fillId="13" borderId="25" xfId="0" applyFont="1" applyFill="1" applyBorder="1" applyAlignment="1">
      <alignment horizontal="center" vertical="center"/>
    </xf>
    <xf numFmtId="0" fontId="61" fillId="13" borderId="12" xfId="0" applyFont="1" applyFill="1" applyBorder="1" applyAlignment="1">
      <alignment horizontal="center" vertical="center"/>
    </xf>
    <xf numFmtId="0" fontId="61" fillId="13" borderId="26" xfId="0" applyFont="1" applyFill="1" applyBorder="1" applyAlignment="1">
      <alignment horizontal="center" vertical="center"/>
    </xf>
    <xf numFmtId="0" fontId="61" fillId="13" borderId="10" xfId="0" applyFont="1" applyFill="1" applyBorder="1" applyAlignment="1">
      <alignment horizontal="center" vertical="center"/>
    </xf>
    <xf numFmtId="0" fontId="61" fillId="13" borderId="0" xfId="0" applyFont="1" applyFill="1" applyBorder="1" applyAlignment="1">
      <alignment horizontal="center" vertical="center"/>
    </xf>
    <xf numFmtId="0" fontId="61" fillId="13" borderId="6" xfId="0" applyFont="1" applyFill="1" applyBorder="1" applyAlignment="1">
      <alignment horizontal="center" vertical="center"/>
    </xf>
    <xf numFmtId="0" fontId="170" fillId="13" borderId="10" xfId="0" applyFont="1" applyFill="1" applyBorder="1" applyAlignment="1">
      <alignment horizontal="center" vertical="center" wrapText="1"/>
    </xf>
    <xf numFmtId="0" fontId="170" fillId="13" borderId="0" xfId="0" applyFont="1" applyFill="1" applyBorder="1" applyAlignment="1">
      <alignment horizontal="center" vertical="center" wrapText="1"/>
    </xf>
    <xf numFmtId="0" fontId="170" fillId="13" borderId="6" xfId="0" applyFont="1" applyFill="1" applyBorder="1" applyAlignment="1">
      <alignment horizontal="center" vertical="center" wrapText="1"/>
    </xf>
    <xf numFmtId="0" fontId="4" fillId="13" borderId="0" xfId="0" applyFont="1" applyFill="1" applyBorder="1" applyAlignment="1">
      <alignment horizontal="center"/>
    </xf>
    <xf numFmtId="0" fontId="105" fillId="13" borderId="10" xfId="0" applyFont="1" applyFill="1" applyBorder="1" applyAlignment="1">
      <alignment horizontal="center" vertical="center" wrapText="1"/>
    </xf>
    <xf numFmtId="0" fontId="105" fillId="13" borderId="0" xfId="0" applyFont="1" applyFill="1" applyBorder="1" applyAlignment="1">
      <alignment horizontal="center" vertical="center" wrapText="1"/>
    </xf>
    <xf numFmtId="0" fontId="105" fillId="13" borderId="6" xfId="0" applyFont="1" applyFill="1" applyBorder="1" applyAlignment="1">
      <alignment horizontal="center" vertical="center" wrapText="1"/>
    </xf>
    <xf numFmtId="0" fontId="130" fillId="13" borderId="25" xfId="0" applyFont="1" applyFill="1" applyBorder="1" applyAlignment="1">
      <alignment horizontal="center" vertical="center"/>
    </xf>
    <xf numFmtId="0" fontId="130" fillId="13" borderId="12" xfId="0" applyFont="1" applyFill="1" applyBorder="1" applyAlignment="1">
      <alignment horizontal="center" vertical="center"/>
    </xf>
    <xf numFmtId="0" fontId="130" fillId="13" borderId="26" xfId="0" applyFont="1" applyFill="1" applyBorder="1" applyAlignment="1">
      <alignment horizontal="center" vertical="center"/>
    </xf>
    <xf numFmtId="0" fontId="131" fillId="13" borderId="10" xfId="0" applyFont="1" applyFill="1" applyBorder="1" applyAlignment="1">
      <alignment horizontal="center" vertical="center"/>
    </xf>
    <xf numFmtId="0" fontId="131" fillId="13" borderId="0" xfId="0" applyFont="1" applyFill="1" applyBorder="1" applyAlignment="1">
      <alignment horizontal="center" vertical="center"/>
    </xf>
    <xf numFmtId="0" fontId="131" fillId="13" borderId="6" xfId="0" applyFont="1" applyFill="1" applyBorder="1" applyAlignment="1">
      <alignment horizontal="center" vertical="center"/>
    </xf>
    <xf numFmtId="0" fontId="116" fillId="13" borderId="25" xfId="0" applyFont="1" applyFill="1" applyBorder="1" applyAlignment="1">
      <alignment horizontal="center" vertical="center"/>
    </xf>
    <xf numFmtId="0" fontId="116" fillId="13" borderId="12" xfId="0" applyFont="1" applyFill="1" applyBorder="1" applyAlignment="1">
      <alignment horizontal="center" vertical="center"/>
    </xf>
    <xf numFmtId="0" fontId="109" fillId="13" borderId="27" xfId="0" applyFont="1" applyFill="1" applyBorder="1" applyAlignment="1">
      <alignment horizontal="center" vertical="center" wrapText="1"/>
    </xf>
    <xf numFmtId="0" fontId="109" fillId="13" borderId="23" xfId="0" applyFont="1" applyFill="1" applyBorder="1" applyAlignment="1">
      <alignment horizontal="center" vertical="center" wrapText="1"/>
    </xf>
    <xf numFmtId="0" fontId="109" fillId="13" borderId="28" xfId="0" applyFont="1" applyFill="1" applyBorder="1" applyAlignment="1">
      <alignment horizontal="center" vertical="center" wrapText="1"/>
    </xf>
    <xf numFmtId="0" fontId="117" fillId="13" borderId="10" xfId="0" applyFont="1" applyFill="1" applyBorder="1" applyAlignment="1">
      <alignment horizontal="center" vertical="center"/>
    </xf>
    <xf numFmtId="0" fontId="117" fillId="13" borderId="0" xfId="0" applyFont="1" applyFill="1" applyBorder="1" applyAlignment="1">
      <alignment horizontal="center" vertical="center"/>
    </xf>
    <xf numFmtId="0" fontId="117" fillId="13" borderId="6" xfId="0" applyFont="1" applyFill="1" applyBorder="1" applyAlignment="1">
      <alignment horizontal="center" vertical="center"/>
    </xf>
    <xf numFmtId="0" fontId="116" fillId="13" borderId="27" xfId="0" applyFont="1" applyFill="1" applyBorder="1" applyAlignment="1">
      <alignment horizontal="center" vertical="center"/>
    </xf>
    <xf numFmtId="0" fontId="116" fillId="13" borderId="23" xfId="0" applyFont="1" applyFill="1" applyBorder="1" applyAlignment="1">
      <alignment horizontal="center" vertical="center"/>
    </xf>
    <xf numFmtId="0" fontId="116" fillId="13" borderId="28" xfId="0" applyFont="1" applyFill="1" applyBorder="1" applyAlignment="1">
      <alignment horizontal="center" vertical="center"/>
    </xf>
    <xf numFmtId="0" fontId="117" fillId="17" borderId="25" xfId="0" applyFont="1" applyFill="1" applyBorder="1" applyAlignment="1">
      <alignment horizontal="center" vertical="center"/>
    </xf>
    <xf numFmtId="0" fontId="117" fillId="17" borderId="88" xfId="0" applyFont="1" applyFill="1" applyBorder="1" applyAlignment="1">
      <alignment horizontal="center" vertical="center"/>
    </xf>
    <xf numFmtId="0" fontId="117" fillId="17" borderId="3" xfId="0" applyFont="1" applyFill="1" applyBorder="1" applyAlignment="1">
      <alignment horizontal="center" vertical="center"/>
    </xf>
    <xf numFmtId="0" fontId="117" fillId="17" borderId="5" xfId="0" applyFont="1" applyFill="1" applyBorder="1" applyAlignment="1">
      <alignment horizontal="center" vertical="center"/>
    </xf>
    <xf numFmtId="0" fontId="113" fillId="13" borderId="0" xfId="0" applyFont="1" applyFill="1" applyAlignment="1">
      <alignment horizontal="left" wrapText="1"/>
    </xf>
    <xf numFmtId="0" fontId="113" fillId="13" borderId="0" xfId="0" applyFont="1" applyFill="1" applyAlignment="1">
      <alignment horizontal="left"/>
    </xf>
    <xf numFmtId="0" fontId="137" fillId="23" borderId="76" xfId="0" applyFont="1" applyFill="1" applyBorder="1" applyAlignment="1">
      <alignment horizontal="center" vertical="center"/>
    </xf>
    <xf numFmtId="0" fontId="137" fillId="23" borderId="77" xfId="0" applyFont="1" applyFill="1" applyBorder="1" applyAlignment="1">
      <alignment horizontal="center" vertical="center"/>
    </xf>
    <xf numFmtId="0" fontId="53" fillId="2" borderId="72" xfId="0" applyFont="1" applyFill="1" applyBorder="1" applyAlignment="1">
      <alignment horizontal="center" vertical="center" wrapText="1"/>
    </xf>
    <xf numFmtId="0" fontId="105" fillId="0" borderId="10" xfId="0" applyFont="1" applyBorder="1" applyAlignment="1">
      <alignment horizontal="center" vertical="center" wrapText="1"/>
    </xf>
    <xf numFmtId="0" fontId="105" fillId="0" borderId="0" xfId="0" applyFont="1" applyBorder="1" applyAlignment="1">
      <alignment horizontal="center" vertical="center" wrapText="1"/>
    </xf>
    <xf numFmtId="0" fontId="105" fillId="0" borderId="6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119" fillId="13" borderId="27" xfId="0" applyFont="1" applyFill="1" applyBorder="1" applyAlignment="1">
      <alignment horizontal="center" vertical="center" wrapText="1"/>
    </xf>
    <xf numFmtId="0" fontId="119" fillId="13" borderId="23" xfId="0" applyFont="1" applyFill="1" applyBorder="1" applyAlignment="1">
      <alignment horizontal="center" vertical="center" wrapText="1"/>
    </xf>
    <xf numFmtId="0" fontId="119" fillId="13" borderId="28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right" vertical="center"/>
    </xf>
    <xf numFmtId="0" fontId="13" fillId="0" borderId="20" xfId="0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07" fillId="0" borderId="0" xfId="0" applyFont="1" applyFill="1" applyAlignment="1">
      <alignment horizontal="center" vertical="center"/>
    </xf>
    <xf numFmtId="0" fontId="105" fillId="0" borderId="27" xfId="0" applyFont="1" applyBorder="1" applyAlignment="1">
      <alignment horizontal="center" vertical="center" wrapText="1"/>
    </xf>
    <xf numFmtId="0" fontId="105" fillId="0" borderId="23" xfId="0" applyFont="1" applyBorder="1" applyAlignment="1">
      <alignment horizontal="center" vertical="center" wrapText="1"/>
    </xf>
    <xf numFmtId="0" fontId="105" fillId="0" borderId="28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0" fontId="25" fillId="13" borderId="12" xfId="0" applyFont="1" applyFill="1" applyBorder="1" applyAlignment="1">
      <alignment horizontal="center" vertical="center"/>
    </xf>
    <xf numFmtId="0" fontId="11" fillId="13" borderId="23" xfId="0" applyFont="1" applyFill="1" applyBorder="1" applyAlignment="1">
      <alignment horizontal="center" vertical="center"/>
    </xf>
    <xf numFmtId="0" fontId="165" fillId="13" borderId="27" xfId="0" applyFont="1" applyFill="1" applyBorder="1" applyAlignment="1">
      <alignment horizontal="center" vertical="center" wrapText="1"/>
    </xf>
    <xf numFmtId="0" fontId="165" fillId="13" borderId="23" xfId="0" applyFont="1" applyFill="1" applyBorder="1" applyAlignment="1">
      <alignment horizontal="center" vertical="center" wrapText="1"/>
    </xf>
    <xf numFmtId="0" fontId="165" fillId="13" borderId="28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right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42" fillId="4" borderId="8" xfId="0" applyFont="1" applyFill="1" applyBorder="1" applyAlignment="1">
      <alignment horizontal="center" vertical="center" wrapText="1"/>
    </xf>
    <xf numFmtId="0" fontId="42" fillId="4" borderId="9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65" fillId="13" borderId="27" xfId="0" applyFont="1" applyFill="1" applyBorder="1" applyAlignment="1">
      <alignment horizontal="center" vertical="center" wrapText="1"/>
    </xf>
    <xf numFmtId="0" fontId="65" fillId="13" borderId="23" xfId="0" applyFont="1" applyFill="1" applyBorder="1" applyAlignment="1">
      <alignment horizontal="center" vertical="center" wrapText="1"/>
    </xf>
    <xf numFmtId="0" fontId="65" fillId="13" borderId="28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right" vertical="center"/>
    </xf>
    <xf numFmtId="0" fontId="101" fillId="13" borderId="0" xfId="0" applyFont="1" applyFill="1" applyAlignment="1">
      <alignment horizontal="center" vertical="center" readingOrder="1"/>
    </xf>
    <xf numFmtId="0" fontId="118" fillId="13" borderId="0" xfId="0" applyFont="1" applyFill="1" applyAlignment="1">
      <alignment horizontal="center" vertical="center" readingOrder="1"/>
    </xf>
    <xf numFmtId="0" fontId="39" fillId="2" borderId="0" xfId="0" applyFont="1" applyFill="1" applyAlignment="1">
      <alignment horizontal="center" vertical="center"/>
    </xf>
    <xf numFmtId="0" fontId="61" fillId="2" borderId="0" xfId="0" applyFont="1" applyFill="1" applyAlignment="1">
      <alignment horizontal="center" vertical="center"/>
    </xf>
    <xf numFmtId="0" fontId="101" fillId="13" borderId="25" xfId="0" applyFont="1" applyFill="1" applyBorder="1" applyAlignment="1">
      <alignment horizontal="center" vertical="center" readingOrder="1"/>
    </xf>
    <xf numFmtId="0" fontId="101" fillId="13" borderId="12" xfId="0" applyFont="1" applyFill="1" applyBorder="1" applyAlignment="1">
      <alignment horizontal="center" vertical="center" readingOrder="1"/>
    </xf>
    <xf numFmtId="0" fontId="118" fillId="0" borderId="10" xfId="0" applyFont="1" applyBorder="1" applyAlignment="1">
      <alignment horizontal="center" vertical="center" readingOrder="1"/>
    </xf>
    <xf numFmtId="0" fontId="118" fillId="0" borderId="0" xfId="0" applyFont="1" applyBorder="1" applyAlignment="1">
      <alignment horizontal="center" vertical="center" readingOrder="1"/>
    </xf>
    <xf numFmtId="0" fontId="118" fillId="13" borderId="10" xfId="0" applyFont="1" applyFill="1" applyBorder="1" applyAlignment="1">
      <alignment horizontal="center" vertical="center" readingOrder="1"/>
    </xf>
    <xf numFmtId="0" fontId="118" fillId="13" borderId="0" xfId="0" applyFont="1" applyFill="1" applyBorder="1" applyAlignment="1">
      <alignment horizontal="center" vertical="center" readingOrder="1"/>
    </xf>
    <xf numFmtId="0" fontId="107" fillId="2" borderId="0" xfId="0" applyFont="1" applyFill="1" applyAlignment="1">
      <alignment horizontal="center" vertical="center"/>
    </xf>
    <xf numFmtId="0" fontId="121" fillId="0" borderId="0" xfId="0" applyFont="1" applyAlignment="1">
      <alignment horizontal="center" vertical="center" wrapText="1"/>
    </xf>
    <xf numFmtId="0" fontId="50" fillId="4" borderId="3" xfId="0" applyNumberFormat="1" applyFont="1" applyFill="1" applyBorder="1" applyAlignment="1">
      <alignment horizontal="center" vertical="center" wrapText="1"/>
    </xf>
    <xf numFmtId="0" fontId="50" fillId="4" borderId="5" xfId="0" applyNumberFormat="1" applyFont="1" applyFill="1" applyBorder="1" applyAlignment="1">
      <alignment horizontal="center" vertical="center" wrapText="1"/>
    </xf>
    <xf numFmtId="0" fontId="57" fillId="4" borderId="8" xfId="0" applyFont="1" applyFill="1" applyBorder="1" applyAlignment="1">
      <alignment horizontal="center" vertical="center" wrapText="1"/>
    </xf>
    <xf numFmtId="0" fontId="57" fillId="4" borderId="9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55" fillId="2" borderId="12" xfId="0" applyNumberFormat="1" applyFont="1" applyFill="1" applyBorder="1" applyAlignment="1">
      <alignment horizontal="center" vertical="center" wrapText="1"/>
    </xf>
    <xf numFmtId="0" fontId="99" fillId="2" borderId="23" xfId="0" applyFont="1" applyFill="1" applyBorder="1" applyAlignment="1">
      <alignment horizontal="center" vertical="center" wrapText="1"/>
    </xf>
    <xf numFmtId="0" fontId="88" fillId="13" borderId="0" xfId="0" applyFont="1" applyFill="1" applyBorder="1" applyAlignment="1">
      <alignment horizontal="right" vertical="center"/>
    </xf>
    <xf numFmtId="0" fontId="57" fillId="4" borderId="3" xfId="0" applyFont="1" applyFill="1" applyBorder="1" applyAlignment="1">
      <alignment horizontal="center" vertical="center" wrapText="1"/>
    </xf>
    <xf numFmtId="0" fontId="57" fillId="4" borderId="5" xfId="0" applyFont="1" applyFill="1" applyBorder="1" applyAlignment="1">
      <alignment horizontal="center" vertical="center" wrapText="1"/>
    </xf>
    <xf numFmtId="0" fontId="36" fillId="2" borderId="20" xfId="0" applyFont="1" applyFill="1" applyBorder="1" applyAlignment="1">
      <alignment horizontal="right" vertical="center"/>
    </xf>
    <xf numFmtId="0" fontId="42" fillId="4" borderId="3" xfId="0" applyFont="1" applyFill="1" applyBorder="1" applyAlignment="1">
      <alignment horizontal="center" vertical="center" wrapText="1"/>
    </xf>
    <xf numFmtId="0" fontId="42" fillId="4" borderId="5" xfId="0" applyFont="1" applyFill="1" applyBorder="1" applyAlignment="1">
      <alignment horizontal="center" vertical="center" wrapText="1"/>
    </xf>
    <xf numFmtId="0" fontId="61" fillId="2" borderId="23" xfId="0" applyFont="1" applyFill="1" applyBorder="1" applyAlignment="1">
      <alignment horizontal="left" vertical="center"/>
    </xf>
    <xf numFmtId="0" fontId="53" fillId="2" borderId="0" xfId="0" applyFont="1" applyFill="1" applyBorder="1" applyAlignment="1">
      <alignment horizontal="center" vertical="center" wrapText="1"/>
    </xf>
    <xf numFmtId="0" fontId="110" fillId="13" borderId="0" xfId="0" applyFont="1" applyFill="1" applyBorder="1" applyAlignment="1">
      <alignment horizontal="center" vertical="center" wrapText="1"/>
    </xf>
    <xf numFmtId="0" fontId="105" fillId="13" borderId="23" xfId="0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39" fillId="0" borderId="10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right" vertical="center" wrapText="1"/>
    </xf>
    <xf numFmtId="0" fontId="53" fillId="2" borderId="25" xfId="0" applyFont="1" applyFill="1" applyBorder="1" applyAlignment="1">
      <alignment horizontal="center" vertical="center" wrapText="1"/>
    </xf>
    <xf numFmtId="0" fontId="53" fillId="2" borderId="12" xfId="0" applyFont="1" applyFill="1" applyBorder="1" applyAlignment="1">
      <alignment horizontal="center" vertical="center" wrapText="1"/>
    </xf>
    <xf numFmtId="0" fontId="65" fillId="0" borderId="27" xfId="0" applyFont="1" applyBorder="1" applyAlignment="1">
      <alignment horizontal="center" vertical="center" wrapText="1"/>
    </xf>
    <xf numFmtId="0" fontId="65" fillId="0" borderId="23" xfId="0" applyFont="1" applyBorder="1" applyAlignment="1">
      <alignment horizontal="center" vertical="center" wrapText="1"/>
    </xf>
    <xf numFmtId="0" fontId="65" fillId="0" borderId="2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3" fillId="0" borderId="20" xfId="0" applyFont="1" applyBorder="1" applyAlignment="1">
      <alignment horizontal="right" vertical="center"/>
    </xf>
    <xf numFmtId="0" fontId="11" fillId="13" borderId="12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13" borderId="0" xfId="0" applyFont="1" applyFill="1" applyBorder="1" applyAlignment="1">
      <alignment horizontal="center" vertical="center"/>
    </xf>
    <xf numFmtId="0" fontId="53" fillId="13" borderId="0" xfId="0" applyFont="1" applyFill="1" applyBorder="1" applyAlignment="1">
      <alignment horizontal="center" vertical="center" wrapText="1"/>
    </xf>
    <xf numFmtId="0" fontId="105" fillId="13" borderId="27" xfId="0" applyFont="1" applyFill="1" applyBorder="1" applyAlignment="1">
      <alignment horizontal="center" vertical="center" wrapText="1"/>
    </xf>
    <xf numFmtId="0" fontId="105" fillId="13" borderId="23" xfId="0" applyFont="1" applyFill="1" applyBorder="1" applyAlignment="1">
      <alignment horizontal="center" vertical="center" wrapText="1"/>
    </xf>
    <xf numFmtId="0" fontId="105" fillId="13" borderId="28" xfId="0" applyFont="1" applyFill="1" applyBorder="1" applyAlignment="1">
      <alignment horizontal="center" vertical="center" wrapText="1"/>
    </xf>
    <xf numFmtId="0" fontId="67" fillId="0" borderId="0" xfId="0" applyFont="1" applyBorder="1" applyAlignment="1">
      <alignment horizontal="center" vertical="center"/>
    </xf>
    <xf numFmtId="0" fontId="66" fillId="2" borderId="0" xfId="0" applyFont="1" applyFill="1" applyAlignment="1">
      <alignment horizontal="center"/>
    </xf>
    <xf numFmtId="0" fontId="72" fillId="2" borderId="20" xfId="0" applyFont="1" applyFill="1" applyBorder="1" applyAlignment="1">
      <alignment horizontal="right"/>
    </xf>
    <xf numFmtId="0" fontId="6" fillId="2" borderId="20" xfId="0" applyFont="1" applyFill="1" applyBorder="1" applyAlignment="1">
      <alignment horizontal="right"/>
    </xf>
    <xf numFmtId="0" fontId="72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0" fontId="97" fillId="2" borderId="10" xfId="0" applyFont="1" applyFill="1" applyBorder="1" applyAlignment="1">
      <alignment horizontal="center" vertical="center"/>
    </xf>
    <xf numFmtId="0" fontId="97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wrapText="1"/>
    </xf>
    <xf numFmtId="0" fontId="16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4" borderId="48" xfId="0" applyFont="1" applyFill="1" applyBorder="1" applyAlignment="1">
      <alignment horizontal="center" vertical="center" wrapText="1"/>
    </xf>
    <xf numFmtId="0" fontId="7" fillId="4" borderId="48" xfId="0" applyFont="1" applyFill="1" applyBorder="1" applyAlignment="1">
      <alignment vertical="center"/>
    </xf>
    <xf numFmtId="0" fontId="53" fillId="2" borderId="20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93" fillId="2" borderId="0" xfId="0" applyFont="1" applyFill="1" applyBorder="1" applyAlignment="1">
      <alignment horizontal="center" vertical="center"/>
    </xf>
    <xf numFmtId="0" fontId="49" fillId="4" borderId="63" xfId="0" applyFont="1" applyFill="1" applyBorder="1" applyAlignment="1">
      <alignment horizontal="center" vertical="center" wrapText="1"/>
    </xf>
    <xf numFmtId="0" fontId="49" fillId="4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3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65" fillId="13" borderId="10" xfId="0" applyFont="1" applyFill="1" applyBorder="1" applyAlignment="1">
      <alignment horizontal="center" vertical="center"/>
    </xf>
    <xf numFmtId="0" fontId="165" fillId="13" borderId="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 shrinkToFit="1"/>
    </xf>
    <xf numFmtId="0" fontId="11" fillId="2" borderId="6" xfId="0" applyFont="1" applyFill="1" applyBorder="1" applyAlignment="1">
      <alignment horizontal="center" vertical="center" wrapText="1" shrinkToFit="1"/>
    </xf>
    <xf numFmtId="0" fontId="61" fillId="2" borderId="27" xfId="0" applyFont="1" applyFill="1" applyBorder="1" applyAlignment="1">
      <alignment horizontal="center" vertical="center" wrapText="1" shrinkToFit="1"/>
    </xf>
    <xf numFmtId="0" fontId="61" fillId="2" borderId="28" xfId="0" applyFont="1" applyFill="1" applyBorder="1" applyAlignment="1">
      <alignment horizontal="center" vertical="center" wrapText="1" shrinkToFit="1"/>
    </xf>
    <xf numFmtId="0" fontId="25" fillId="0" borderId="0" xfId="0" applyFont="1" applyAlignment="1">
      <alignment horizontal="center" wrapText="1"/>
    </xf>
    <xf numFmtId="0" fontId="95" fillId="13" borderId="0" xfId="0" applyFont="1" applyFill="1" applyBorder="1" applyAlignment="1">
      <alignment horizontal="center" vertical="center"/>
    </xf>
    <xf numFmtId="49" fontId="83" fillId="13" borderId="27" xfId="5" applyNumberFormat="1" applyFont="1" applyFill="1" applyBorder="1" applyAlignment="1">
      <alignment horizontal="center" vertical="center"/>
    </xf>
    <xf numFmtId="49" fontId="83" fillId="13" borderId="23" xfId="5" applyNumberFormat="1" applyFont="1" applyFill="1" applyBorder="1" applyAlignment="1">
      <alignment horizontal="center" vertical="center"/>
    </xf>
    <xf numFmtId="49" fontId="83" fillId="13" borderId="28" xfId="5" applyNumberFormat="1" applyFont="1" applyFill="1" applyBorder="1" applyAlignment="1">
      <alignment horizontal="center" vertical="center"/>
    </xf>
    <xf numFmtId="0" fontId="12" fillId="13" borderId="0" xfId="0" applyFont="1" applyFill="1" applyBorder="1" applyAlignment="1">
      <alignment horizontal="center" vertical="center"/>
    </xf>
    <xf numFmtId="0" fontId="156" fillId="13" borderId="0" xfId="0" applyFont="1" applyFill="1" applyBorder="1" applyAlignment="1">
      <alignment horizontal="center" vertical="center"/>
    </xf>
    <xf numFmtId="49" fontId="83" fillId="13" borderId="25" xfId="5" applyNumberFormat="1" applyFont="1" applyFill="1" applyBorder="1" applyAlignment="1">
      <alignment horizontal="center" vertical="center"/>
    </xf>
    <xf numFmtId="49" fontId="83" fillId="13" borderId="12" xfId="5" applyNumberFormat="1" applyFont="1" applyFill="1" applyBorder="1" applyAlignment="1">
      <alignment horizontal="center" vertical="center"/>
    </xf>
    <xf numFmtId="49" fontId="83" fillId="13" borderId="26" xfId="5" applyNumberFormat="1" applyFont="1" applyFill="1" applyBorder="1" applyAlignment="1">
      <alignment horizontal="center" vertical="center"/>
    </xf>
    <xf numFmtId="49" fontId="83" fillId="13" borderId="10" xfId="5" applyNumberFormat="1" applyFont="1" applyFill="1" applyBorder="1" applyAlignment="1">
      <alignment horizontal="center" vertical="center"/>
    </xf>
    <xf numFmtId="49" fontId="83" fillId="13" borderId="0" xfId="5" applyNumberFormat="1" applyFont="1" applyFill="1" applyBorder="1" applyAlignment="1">
      <alignment horizontal="center" vertical="center"/>
    </xf>
    <xf numFmtId="49" fontId="83" fillId="13" borderId="6" xfId="5" applyNumberFormat="1" applyFont="1" applyFill="1" applyBorder="1" applyAlignment="1">
      <alignment horizontal="center" vertical="center"/>
    </xf>
    <xf numFmtId="17" fontId="104" fillId="0" borderId="0" xfId="0" applyNumberFormat="1" applyFont="1" applyAlignment="1">
      <alignment horizontal="center"/>
    </xf>
    <xf numFmtId="43" fontId="144" fillId="13" borderId="12" xfId="18" applyFont="1" applyFill="1" applyBorder="1" applyAlignment="1">
      <alignment horizontal="center" vertical="center"/>
    </xf>
    <xf numFmtId="43" fontId="144" fillId="13" borderId="26" xfId="18" applyFont="1" applyFill="1" applyBorder="1" applyAlignment="1">
      <alignment horizontal="center" vertical="center"/>
    </xf>
    <xf numFmtId="0" fontId="149" fillId="13" borderId="12" xfId="0" applyFont="1" applyFill="1" applyBorder="1" applyAlignment="1">
      <alignment horizontal="center" vertical="center" wrapText="1" readingOrder="1"/>
    </xf>
    <xf numFmtId="0" fontId="149" fillId="13" borderId="26" xfId="0" applyFont="1" applyFill="1" applyBorder="1" applyAlignment="1">
      <alignment horizontal="center" vertical="center" wrapText="1" readingOrder="1"/>
    </xf>
    <xf numFmtId="0" fontId="149" fillId="13" borderId="0" xfId="0" applyFont="1" applyFill="1" applyBorder="1" applyAlignment="1">
      <alignment horizontal="center" vertical="center" wrapText="1" readingOrder="1"/>
    </xf>
    <xf numFmtId="0" fontId="149" fillId="13" borderId="6" xfId="0" applyFont="1" applyFill="1" applyBorder="1" applyAlignment="1">
      <alignment horizontal="center" vertical="center" wrapText="1" readingOrder="1"/>
    </xf>
    <xf numFmtId="0" fontId="83" fillId="13" borderId="27" xfId="0" applyFont="1" applyFill="1" applyBorder="1" applyAlignment="1">
      <alignment horizontal="center" vertical="center" wrapText="1"/>
    </xf>
    <xf numFmtId="0" fontId="83" fillId="13" borderId="23" xfId="0" applyFont="1" applyFill="1" applyBorder="1" applyAlignment="1">
      <alignment horizontal="center" vertical="center" wrapText="1"/>
    </xf>
    <xf numFmtId="0" fontId="83" fillId="13" borderId="28" xfId="0" applyFont="1" applyFill="1" applyBorder="1" applyAlignment="1">
      <alignment horizontal="center" vertical="center" wrapText="1"/>
    </xf>
    <xf numFmtId="164" fontId="133" fillId="0" borderId="84" xfId="2" applyNumberFormat="1" applyFont="1" applyFill="1" applyBorder="1" applyAlignment="1">
      <alignment horizontal="right" vertical="center" wrapText="1"/>
    </xf>
    <xf numFmtId="164" fontId="133" fillId="0" borderId="68" xfId="2" applyNumberFormat="1" applyFont="1" applyFill="1" applyBorder="1" applyAlignment="1">
      <alignment horizontal="right" vertical="center" wrapText="1"/>
    </xf>
    <xf numFmtId="0" fontId="133" fillId="16" borderId="94" xfId="0" applyFont="1" applyFill="1" applyBorder="1" applyAlignment="1">
      <alignment horizontal="justify" vertical="center" wrapText="1"/>
    </xf>
    <xf numFmtId="0" fontId="133" fillId="16" borderId="95" xfId="0" applyFont="1" applyFill="1" applyBorder="1" applyAlignment="1">
      <alignment horizontal="justify" vertical="center" wrapText="1"/>
    </xf>
    <xf numFmtId="0" fontId="133" fillId="16" borderId="96" xfId="0" applyFont="1" applyFill="1" applyBorder="1" applyAlignment="1">
      <alignment horizontal="justify" vertical="center" wrapText="1"/>
    </xf>
    <xf numFmtId="164" fontId="133" fillId="0" borderId="96" xfId="2" applyNumberFormat="1" applyFont="1" applyFill="1" applyBorder="1" applyAlignment="1">
      <alignment horizontal="right" vertical="center" wrapText="1"/>
    </xf>
    <xf numFmtId="164" fontId="133" fillId="16" borderId="97" xfId="2" applyNumberFormat="1" applyFont="1" applyFill="1" applyBorder="1" applyAlignment="1">
      <alignment horizontal="right" vertical="center" wrapText="1"/>
    </xf>
    <xf numFmtId="0" fontId="133" fillId="16" borderId="98" xfId="0" applyFont="1" applyFill="1" applyBorder="1" applyAlignment="1">
      <alignment horizontal="justify" vertical="center" wrapText="1"/>
    </xf>
    <xf numFmtId="164" fontId="133" fillId="16" borderId="94" xfId="2" applyNumberFormat="1" applyFont="1" applyFill="1" applyBorder="1" applyAlignment="1">
      <alignment horizontal="right" vertical="center" wrapText="1"/>
    </xf>
    <xf numFmtId="164" fontId="133" fillId="16" borderId="99" xfId="2" applyNumberFormat="1" applyFont="1" applyFill="1" applyBorder="1" applyAlignment="1">
      <alignment horizontal="right" vertical="center" wrapText="1"/>
    </xf>
    <xf numFmtId="0" fontId="133" fillId="16" borderId="100" xfId="0" applyFont="1" applyFill="1" applyBorder="1" applyAlignment="1">
      <alignment horizontal="justify" vertical="center" wrapText="1"/>
    </xf>
    <xf numFmtId="0" fontId="133" fillId="16" borderId="101" xfId="0" applyFont="1" applyFill="1" applyBorder="1" applyAlignment="1">
      <alignment horizontal="justify" vertical="center" wrapText="1"/>
    </xf>
    <xf numFmtId="164" fontId="133" fillId="16" borderId="101" xfId="2" applyNumberFormat="1" applyFont="1" applyFill="1" applyBorder="1" applyAlignment="1">
      <alignment horizontal="right" vertical="center" wrapText="1"/>
    </xf>
    <xf numFmtId="164" fontId="133" fillId="16" borderId="102" xfId="2" applyNumberFormat="1" applyFont="1" applyFill="1" applyBorder="1" applyAlignment="1">
      <alignment horizontal="right" vertical="center" wrapText="1"/>
    </xf>
  </cellXfs>
  <cellStyles count="23">
    <cellStyle name="Euro" xfId="1"/>
    <cellStyle name="Euro 2" xfId="9"/>
    <cellStyle name="Millares" xfId="2" builtinId="3"/>
    <cellStyle name="Millares 2" xfId="8"/>
    <cellStyle name="Millares 2 2" xfId="22"/>
    <cellStyle name="Millares 3" xfId="10"/>
    <cellStyle name="Millares 4" xfId="12"/>
    <cellStyle name="Millares 5" xfId="15"/>
    <cellStyle name="Millares 6" xfId="18"/>
    <cellStyle name="Millares 7" xfId="19"/>
    <cellStyle name="Moneda" xfId="3" builtinId="4"/>
    <cellStyle name="Moneda 2" xfId="11"/>
    <cellStyle name="Moneda 3" xfId="14"/>
    <cellStyle name="Moneda 4" xfId="16"/>
    <cellStyle name="Moneda 5" xfId="20"/>
    <cellStyle name="Normal" xfId="0" builtinId="0"/>
    <cellStyle name="Normal 2" xfId="7"/>
    <cellStyle name="Normal 2 2" xfId="21"/>
    <cellStyle name="Normal 3" xfId="13"/>
    <cellStyle name="Normal 4" xfId="17"/>
    <cellStyle name="Normal_Hoja1" xfId="4"/>
    <cellStyle name="Normal_XII TABULADOR S Y S AUT" xfId="5"/>
    <cellStyle name="Porcentaje" xfId="6" builtinId="5"/>
  </cellStyles>
  <dxfs count="0"/>
  <tableStyles count="0" defaultTableStyle="TableStyleMedium2" defaultPivotStyle="PivotStyleLight16"/>
  <colors>
    <mruColors>
      <color rgb="FF0000FF"/>
      <color rgb="FF1056B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5</xdr:row>
      <xdr:rowOff>66675</xdr:rowOff>
    </xdr:from>
    <xdr:to>
      <xdr:col>0</xdr:col>
      <xdr:colOff>1371601</xdr:colOff>
      <xdr:row>8</xdr:row>
      <xdr:rowOff>85725</xdr:rowOff>
    </xdr:to>
    <xdr:pic>
      <xdr:nvPicPr>
        <xdr:cNvPr id="3" name="Imagen 2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923925"/>
          <a:ext cx="131445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129</xdr:row>
      <xdr:rowOff>38100</xdr:rowOff>
    </xdr:from>
    <xdr:to>
      <xdr:col>7</xdr:col>
      <xdr:colOff>0</xdr:colOff>
      <xdr:row>132</xdr:row>
      <xdr:rowOff>0</xdr:rowOff>
    </xdr:to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5010150" y="23402925"/>
          <a:ext cx="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Secretario de Admón y Finánzas  </a:t>
          </a:r>
        </a:p>
        <a:p>
          <a:pPr algn="ctr" rtl="0">
            <a:defRPr sz="1000"/>
          </a:pPr>
          <a:r>
            <a:rPr lang="es-MX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</a:t>
          </a:r>
          <a:endParaRPr lang="es-MX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LIC. JULIAN MARTINEZ ORTIZ</a:t>
          </a:r>
        </a:p>
      </xdr:txBody>
    </xdr:sp>
    <xdr:clientData/>
  </xdr:twoCellAnchor>
  <xdr:twoCellAnchor>
    <xdr:from>
      <xdr:col>8</xdr:col>
      <xdr:colOff>609600</xdr:colOff>
      <xdr:row>129</xdr:row>
      <xdr:rowOff>390525</xdr:rowOff>
    </xdr:from>
    <xdr:to>
      <xdr:col>13</xdr:col>
      <xdr:colOff>409575</xdr:colOff>
      <xdr:row>131</xdr:row>
      <xdr:rowOff>152400</xdr:rowOff>
    </xdr:to>
    <xdr:sp macro="" textlink="">
      <xdr:nvSpPr>
        <xdr:cNvPr id="16425" name="Text Box 41"/>
        <xdr:cNvSpPr txBox="1">
          <a:spLocks noChangeArrowheads="1"/>
        </xdr:cNvSpPr>
      </xdr:nvSpPr>
      <xdr:spPr bwMode="auto">
        <a:xfrm>
          <a:off x="6096000" y="22212300"/>
          <a:ext cx="32480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Contador General 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C.P. JOSE LUIS ELIZONDO MARTINEZ</a:t>
          </a:r>
        </a:p>
      </xdr:txBody>
    </xdr:sp>
    <xdr:clientData/>
  </xdr:twoCellAnchor>
  <xdr:twoCellAnchor>
    <xdr:from>
      <xdr:col>2</xdr:col>
      <xdr:colOff>28575</xdr:colOff>
      <xdr:row>129</xdr:row>
      <xdr:rowOff>409575</xdr:rowOff>
    </xdr:from>
    <xdr:to>
      <xdr:col>4</xdr:col>
      <xdr:colOff>514350</xdr:colOff>
      <xdr:row>129</xdr:row>
      <xdr:rowOff>409575</xdr:rowOff>
    </xdr:to>
    <xdr:sp macro="" textlink="">
      <xdr:nvSpPr>
        <xdr:cNvPr id="16426" name="Line 42"/>
        <xdr:cNvSpPr>
          <a:spLocks noChangeShapeType="1"/>
        </xdr:cNvSpPr>
      </xdr:nvSpPr>
      <xdr:spPr bwMode="auto">
        <a:xfrm>
          <a:off x="561975" y="22393275"/>
          <a:ext cx="2819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257175</xdr:colOff>
      <xdr:row>129</xdr:row>
      <xdr:rowOff>400050</xdr:rowOff>
    </xdr:from>
    <xdr:to>
      <xdr:col>12</xdr:col>
      <xdr:colOff>581025</xdr:colOff>
      <xdr:row>129</xdr:row>
      <xdr:rowOff>400050</xdr:rowOff>
    </xdr:to>
    <xdr:sp macro="" textlink="">
      <xdr:nvSpPr>
        <xdr:cNvPr id="16427" name="Line 43"/>
        <xdr:cNvSpPr>
          <a:spLocks noChangeShapeType="1"/>
        </xdr:cNvSpPr>
      </xdr:nvSpPr>
      <xdr:spPr bwMode="auto">
        <a:xfrm>
          <a:off x="6677025" y="22383750"/>
          <a:ext cx="2295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228600</xdr:colOff>
      <xdr:row>129</xdr:row>
      <xdr:rowOff>400050</xdr:rowOff>
    </xdr:from>
    <xdr:to>
      <xdr:col>4</xdr:col>
      <xdr:colOff>657225</xdr:colOff>
      <xdr:row>131</xdr:row>
      <xdr:rowOff>161925</xdr:rowOff>
    </xdr:to>
    <xdr:sp macro="" textlink="">
      <xdr:nvSpPr>
        <xdr:cNvPr id="6" name="Text Box 41"/>
        <xdr:cNvSpPr txBox="1">
          <a:spLocks noChangeArrowheads="1"/>
        </xdr:cNvSpPr>
      </xdr:nvSpPr>
      <xdr:spPr bwMode="auto">
        <a:xfrm>
          <a:off x="276225" y="22221825"/>
          <a:ext cx="32480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Secretario de Administracion y Finanzas</a:t>
          </a:r>
        </a:p>
        <a:p>
          <a:pPr algn="ctr" rtl="0">
            <a:defRPr sz="1000"/>
          </a:pPr>
          <a:r>
            <a:rPr lang="es-MX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C.P. Apolinar Villegas Arcos</a:t>
          </a:r>
        </a:p>
      </xdr:txBody>
    </xdr:sp>
    <xdr:clientData/>
  </xdr:twoCellAnchor>
  <xdr:twoCellAnchor editAs="oneCell">
    <xdr:from>
      <xdr:col>1</xdr:col>
      <xdr:colOff>28574</xdr:colOff>
      <xdr:row>0</xdr:row>
      <xdr:rowOff>38100</xdr:rowOff>
    </xdr:from>
    <xdr:to>
      <xdr:col>3</xdr:col>
      <xdr:colOff>238124</xdr:colOff>
      <xdr:row>1</xdr:row>
      <xdr:rowOff>285750</xdr:rowOff>
    </xdr:to>
    <xdr:pic>
      <xdr:nvPicPr>
        <xdr:cNvPr id="7" name="Imagen 6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38100"/>
          <a:ext cx="2447925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56</xdr:row>
      <xdr:rowOff>123825</xdr:rowOff>
    </xdr:from>
    <xdr:to>
      <xdr:col>9</xdr:col>
      <xdr:colOff>800100</xdr:colOff>
      <xdr:row>58</xdr:row>
      <xdr:rowOff>0</xdr:rowOff>
    </xdr:to>
    <xdr:sp macro="" textlink="">
      <xdr:nvSpPr>
        <xdr:cNvPr id="8194" name="Text Box 2"/>
        <xdr:cNvSpPr txBox="1">
          <a:spLocks noChangeArrowheads="1"/>
        </xdr:cNvSpPr>
      </xdr:nvSpPr>
      <xdr:spPr bwMode="auto">
        <a:xfrm>
          <a:off x="7972425" y="9725025"/>
          <a:ext cx="28098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Contador General 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C.P. JOSE LUIS ELIZONDO MARTINEZ</a:t>
          </a:r>
        </a:p>
      </xdr:txBody>
    </xdr:sp>
    <xdr:clientData/>
  </xdr:twoCellAnchor>
  <xdr:twoCellAnchor>
    <xdr:from>
      <xdr:col>7</xdr:col>
      <xdr:colOff>390525</xdr:colOff>
      <xdr:row>56</xdr:row>
      <xdr:rowOff>76200</xdr:rowOff>
    </xdr:from>
    <xdr:to>
      <xdr:col>9</xdr:col>
      <xdr:colOff>666750</xdr:colOff>
      <xdr:row>56</xdr:row>
      <xdr:rowOff>95250</xdr:rowOff>
    </xdr:to>
    <xdr:sp macro="" textlink="">
      <xdr:nvSpPr>
        <xdr:cNvPr id="8196" name="Line 4"/>
        <xdr:cNvSpPr>
          <a:spLocks noChangeShapeType="1"/>
        </xdr:cNvSpPr>
      </xdr:nvSpPr>
      <xdr:spPr bwMode="auto">
        <a:xfrm flipV="1">
          <a:off x="8324850" y="9677400"/>
          <a:ext cx="232410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56</xdr:row>
      <xdr:rowOff>9524</xdr:rowOff>
    </xdr:from>
    <xdr:to>
      <xdr:col>4</xdr:col>
      <xdr:colOff>981075</xdr:colOff>
      <xdr:row>56</xdr:row>
      <xdr:rowOff>9524</xdr:rowOff>
    </xdr:to>
    <xdr:sp macro="" textlink="">
      <xdr:nvSpPr>
        <xdr:cNvPr id="6" name="Line 9"/>
        <xdr:cNvSpPr>
          <a:spLocks noChangeShapeType="1"/>
        </xdr:cNvSpPr>
      </xdr:nvSpPr>
      <xdr:spPr bwMode="auto">
        <a:xfrm flipV="1">
          <a:off x="4257675" y="13125449"/>
          <a:ext cx="2152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85725</xdr:colOff>
      <xdr:row>0</xdr:row>
      <xdr:rowOff>66675</xdr:rowOff>
    </xdr:from>
    <xdr:to>
      <xdr:col>3</xdr:col>
      <xdr:colOff>266700</xdr:colOff>
      <xdr:row>3</xdr:row>
      <xdr:rowOff>9525</xdr:rowOff>
    </xdr:to>
    <xdr:pic>
      <xdr:nvPicPr>
        <xdr:cNvPr id="5" name="Imagen 4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66675"/>
          <a:ext cx="244792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1743075</xdr:colOff>
      <xdr:row>61</xdr:row>
      <xdr:rowOff>333376</xdr:rowOff>
    </xdr:from>
    <xdr:to>
      <xdr:col>5</xdr:col>
      <xdr:colOff>581025</xdr:colOff>
      <xdr:row>62</xdr:row>
      <xdr:rowOff>257176</xdr:rowOff>
    </xdr:to>
    <xdr:sp macro="" textlink="">
      <xdr:nvSpPr>
        <xdr:cNvPr id="10243" name="Text Box 3"/>
        <xdr:cNvSpPr txBox="1">
          <a:spLocks noChangeArrowheads="1"/>
        </xdr:cNvSpPr>
      </xdr:nvSpPr>
      <xdr:spPr bwMode="auto">
        <a:xfrm>
          <a:off x="4305300" y="9134476"/>
          <a:ext cx="22669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Contador General 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C.P. JOSE LUIS ELIZONDO MARTINEZ</a:t>
          </a:r>
        </a:p>
      </xdr:txBody>
    </xdr:sp>
    <xdr:clientData/>
  </xdr:twoCellAnchor>
  <xdr:twoCellAnchor>
    <xdr:from>
      <xdr:col>1</xdr:col>
      <xdr:colOff>114300</xdr:colOff>
      <xdr:row>61</xdr:row>
      <xdr:rowOff>266700</xdr:rowOff>
    </xdr:from>
    <xdr:to>
      <xdr:col>2</xdr:col>
      <xdr:colOff>400050</xdr:colOff>
      <xdr:row>61</xdr:row>
      <xdr:rowOff>266700</xdr:rowOff>
    </xdr:to>
    <xdr:sp macro="" textlink="">
      <xdr:nvSpPr>
        <xdr:cNvPr id="10244" name="Line 4"/>
        <xdr:cNvSpPr>
          <a:spLocks noChangeShapeType="1"/>
        </xdr:cNvSpPr>
      </xdr:nvSpPr>
      <xdr:spPr bwMode="auto">
        <a:xfrm>
          <a:off x="676275" y="8943975"/>
          <a:ext cx="2286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228600</xdr:colOff>
      <xdr:row>61</xdr:row>
      <xdr:rowOff>257175</xdr:rowOff>
    </xdr:from>
    <xdr:to>
      <xdr:col>5</xdr:col>
      <xdr:colOff>476250</xdr:colOff>
      <xdr:row>61</xdr:row>
      <xdr:rowOff>257175</xdr:rowOff>
    </xdr:to>
    <xdr:sp macro="" textlink="">
      <xdr:nvSpPr>
        <xdr:cNvPr id="10245" name="Line 5"/>
        <xdr:cNvSpPr>
          <a:spLocks noChangeShapeType="1"/>
        </xdr:cNvSpPr>
      </xdr:nvSpPr>
      <xdr:spPr bwMode="auto">
        <a:xfrm>
          <a:off x="4543425" y="9058275"/>
          <a:ext cx="1924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61</xdr:row>
      <xdr:rowOff>352424</xdr:rowOff>
    </xdr:from>
    <xdr:to>
      <xdr:col>2</xdr:col>
      <xdr:colOff>1171574</xdr:colOff>
      <xdr:row>62</xdr:row>
      <xdr:rowOff>371474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0" y="9153524"/>
          <a:ext cx="3733799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baseline="0">
              <a:effectLst/>
              <a:latin typeface="+mn-lt"/>
              <a:ea typeface="+mn-ea"/>
              <a:cs typeface="+mn-cs"/>
            </a:rPr>
            <a:t>Secretario de Administracion y Finanzas</a:t>
          </a:r>
        </a:p>
        <a:p>
          <a:pPr algn="ctr" rtl="0">
            <a:defRPr sz="1000"/>
          </a:pPr>
          <a:r>
            <a:rPr lang="es-MX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C.P. Apolinar Villegas Arcos</a:t>
          </a:r>
        </a:p>
      </xdr:txBody>
    </xdr:sp>
    <xdr:clientData/>
  </xdr:twoCellAnchor>
  <xdr:twoCellAnchor editAs="oneCell">
    <xdr:from>
      <xdr:col>0</xdr:col>
      <xdr:colOff>76200</xdr:colOff>
      <xdr:row>0</xdr:row>
      <xdr:rowOff>57151</xdr:rowOff>
    </xdr:from>
    <xdr:to>
      <xdr:col>1</xdr:col>
      <xdr:colOff>1438275</xdr:colOff>
      <xdr:row>2</xdr:row>
      <xdr:rowOff>238126</xdr:rowOff>
    </xdr:to>
    <xdr:pic>
      <xdr:nvPicPr>
        <xdr:cNvPr id="6" name="Imagen 5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1"/>
          <a:ext cx="19240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73</xdr:row>
      <xdr:rowOff>38100</xdr:rowOff>
    </xdr:from>
    <xdr:to>
      <xdr:col>2</xdr:col>
      <xdr:colOff>1762125</xdr:colOff>
      <xdr:row>82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62075" y="6448425"/>
          <a:ext cx="173355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Director de Finanzas o </a:t>
          </a:r>
        </a:p>
        <a:p>
          <a:pPr algn="ctr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Equivalente Nombre y Firma</a:t>
          </a:r>
        </a:p>
      </xdr:txBody>
    </xdr:sp>
    <xdr:clientData/>
  </xdr:twoCellAnchor>
  <xdr:twoCellAnchor>
    <xdr:from>
      <xdr:col>2</xdr:col>
      <xdr:colOff>3838575</xdr:colOff>
      <xdr:row>73</xdr:row>
      <xdr:rowOff>38100</xdr:rowOff>
    </xdr:from>
    <xdr:to>
      <xdr:col>5</xdr:col>
      <xdr:colOff>238125</xdr:colOff>
      <xdr:row>82</xdr:row>
      <xdr:rowOff>19050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172075" y="6448425"/>
          <a:ext cx="2324100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Contador General o </a:t>
          </a:r>
        </a:p>
        <a:p>
          <a:pPr algn="ctr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Equivalente Nombre y Firma</a:t>
          </a:r>
        </a:p>
      </xdr:txBody>
    </xdr:sp>
    <xdr:clientData/>
  </xdr:twoCellAnchor>
  <xdr:twoCellAnchor editAs="oneCell">
    <xdr:from>
      <xdr:col>1</xdr:col>
      <xdr:colOff>76200</xdr:colOff>
      <xdr:row>0</xdr:row>
      <xdr:rowOff>57151</xdr:rowOff>
    </xdr:from>
    <xdr:to>
      <xdr:col>2</xdr:col>
      <xdr:colOff>1095375</xdr:colOff>
      <xdr:row>3</xdr:row>
      <xdr:rowOff>38100</xdr:rowOff>
    </xdr:to>
    <xdr:pic>
      <xdr:nvPicPr>
        <xdr:cNvPr id="4" name="Imagen 3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57151"/>
          <a:ext cx="1590675" cy="809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142875</xdr:colOff>
      <xdr:row>29</xdr:row>
      <xdr:rowOff>28576</xdr:rowOff>
    </xdr:from>
    <xdr:to>
      <xdr:col>7</xdr:col>
      <xdr:colOff>723900</xdr:colOff>
      <xdr:row>32</xdr:row>
      <xdr:rowOff>142875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4905375" y="5019676"/>
          <a:ext cx="2295525" cy="6000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Contador General 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C.P. JOSE LUIS ELIZONDO MARTINEZ</a:t>
          </a:r>
        </a:p>
      </xdr:txBody>
    </xdr:sp>
    <xdr:clientData/>
  </xdr:twoCellAnchor>
  <xdr:twoCellAnchor>
    <xdr:from>
      <xdr:col>2</xdr:col>
      <xdr:colOff>1257300</xdr:colOff>
      <xdr:row>28</xdr:row>
      <xdr:rowOff>133349</xdr:rowOff>
    </xdr:from>
    <xdr:to>
      <xdr:col>3</xdr:col>
      <xdr:colOff>962025</xdr:colOff>
      <xdr:row>28</xdr:row>
      <xdr:rowOff>142874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971675" y="4962524"/>
          <a:ext cx="18288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228600</xdr:colOff>
      <xdr:row>28</xdr:row>
      <xdr:rowOff>123825</xdr:rowOff>
    </xdr:from>
    <xdr:to>
      <xdr:col>7</xdr:col>
      <xdr:colOff>476250</xdr:colOff>
      <xdr:row>28</xdr:row>
      <xdr:rowOff>123825</xdr:rowOff>
    </xdr:to>
    <xdr:sp macro="" textlink="">
      <xdr:nvSpPr>
        <xdr:cNvPr id="7" name="Line 5"/>
        <xdr:cNvSpPr>
          <a:spLocks noChangeShapeType="1"/>
        </xdr:cNvSpPr>
      </xdr:nvSpPr>
      <xdr:spPr bwMode="auto">
        <a:xfrm>
          <a:off x="4991100" y="4953000"/>
          <a:ext cx="1962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666750</xdr:colOff>
      <xdr:row>29</xdr:row>
      <xdr:rowOff>76199</xdr:rowOff>
    </xdr:from>
    <xdr:to>
      <xdr:col>4</xdr:col>
      <xdr:colOff>885824</xdr:colOff>
      <xdr:row>33</xdr:row>
      <xdr:rowOff>28575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1381125" y="5067299"/>
          <a:ext cx="3362324" cy="600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baseline="0">
              <a:effectLst/>
              <a:latin typeface="+mn-lt"/>
              <a:ea typeface="+mn-ea"/>
              <a:cs typeface="+mn-cs"/>
            </a:rPr>
            <a:t>Secretario de Administracion y Finanzas</a:t>
          </a:r>
        </a:p>
        <a:p>
          <a:pPr algn="ctr" rtl="0">
            <a:defRPr sz="1000"/>
          </a:pPr>
          <a:r>
            <a:rPr lang="es-MX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C.P. Apolinar Villegas Arcos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25</xdr:row>
      <xdr:rowOff>123825</xdr:rowOff>
    </xdr:from>
    <xdr:to>
      <xdr:col>6</xdr:col>
      <xdr:colOff>0</xdr:colOff>
      <xdr:row>27</xdr:row>
      <xdr:rowOff>180975</xdr:rowOff>
    </xdr:to>
    <xdr:sp macro="" textlink="">
      <xdr:nvSpPr>
        <xdr:cNvPr id="18434" name="Text Box 2"/>
        <xdr:cNvSpPr txBox="1">
          <a:spLocks noChangeArrowheads="1"/>
        </xdr:cNvSpPr>
      </xdr:nvSpPr>
      <xdr:spPr bwMode="auto">
        <a:xfrm>
          <a:off x="7143750" y="542925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Contador General </a:t>
          </a:r>
        </a:p>
        <a:p>
          <a:pPr algn="ctr" rtl="0">
            <a:defRPr sz="1000"/>
          </a:pPr>
          <a:r>
            <a:rPr lang="es-MX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C.P. JOSE LUIS ELIZONDO MARTINEZ</a:t>
          </a:r>
        </a:p>
      </xdr:txBody>
    </xdr:sp>
    <xdr:clientData/>
  </xdr:twoCellAnchor>
  <xdr:twoCellAnchor>
    <xdr:from>
      <xdr:col>4</xdr:col>
      <xdr:colOff>504825</xdr:colOff>
      <xdr:row>23</xdr:row>
      <xdr:rowOff>361949</xdr:rowOff>
    </xdr:from>
    <xdr:to>
      <xdr:col>4</xdr:col>
      <xdr:colOff>2962275</xdr:colOff>
      <xdr:row>23</xdr:row>
      <xdr:rowOff>371475</xdr:rowOff>
    </xdr:to>
    <xdr:sp macro="" textlink="">
      <xdr:nvSpPr>
        <xdr:cNvPr id="5" name="Line 9"/>
        <xdr:cNvSpPr>
          <a:spLocks noChangeShapeType="1"/>
        </xdr:cNvSpPr>
      </xdr:nvSpPr>
      <xdr:spPr bwMode="auto">
        <a:xfrm>
          <a:off x="4486275" y="5076824"/>
          <a:ext cx="2457450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</xdr:col>
      <xdr:colOff>76200</xdr:colOff>
      <xdr:row>0</xdr:row>
      <xdr:rowOff>28576</xdr:rowOff>
    </xdr:from>
    <xdr:to>
      <xdr:col>3</xdr:col>
      <xdr:colOff>495301</xdr:colOff>
      <xdr:row>3</xdr:row>
      <xdr:rowOff>28576</xdr:rowOff>
    </xdr:to>
    <xdr:pic>
      <xdr:nvPicPr>
        <xdr:cNvPr id="4" name="Imagen 3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8576"/>
          <a:ext cx="1304926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44</xdr:row>
      <xdr:rowOff>47625</xdr:rowOff>
    </xdr:from>
    <xdr:to>
      <xdr:col>6</xdr:col>
      <xdr:colOff>28575</xdr:colOff>
      <xdr:row>46</xdr:row>
      <xdr:rowOff>76200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543550" y="7686675"/>
          <a:ext cx="24098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Director de Recursos Humanos o </a:t>
          </a:r>
        </a:p>
        <a:p>
          <a:pPr algn="ctr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Equivalente Nombre y Firma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80</xdr:row>
      <xdr:rowOff>0</xdr:rowOff>
    </xdr:from>
    <xdr:to>
      <xdr:col>3</xdr:col>
      <xdr:colOff>647700</xdr:colOff>
      <xdr:row>80</xdr:row>
      <xdr:rowOff>0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342900" y="10353675"/>
          <a:ext cx="1114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Oficial Mayor o </a:t>
          </a:r>
        </a:p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Equivalente Nombre y Firma</a:t>
          </a:r>
        </a:p>
      </xdr:txBody>
    </xdr:sp>
    <xdr:clientData/>
  </xdr:twoCellAnchor>
  <xdr:twoCellAnchor>
    <xdr:from>
      <xdr:col>7</xdr:col>
      <xdr:colOff>571500</xdr:colOff>
      <xdr:row>80</xdr:row>
      <xdr:rowOff>0</xdr:rowOff>
    </xdr:from>
    <xdr:to>
      <xdr:col>10</xdr:col>
      <xdr:colOff>66675</xdr:colOff>
      <xdr:row>80</xdr:row>
      <xdr:rowOff>0</xdr:rowOff>
    </xdr:to>
    <xdr:sp macro="" textlink="">
      <xdr:nvSpPr>
        <xdr:cNvPr id="20482" name="Text Box 2"/>
        <xdr:cNvSpPr txBox="1">
          <a:spLocks noChangeArrowheads="1"/>
        </xdr:cNvSpPr>
      </xdr:nvSpPr>
      <xdr:spPr bwMode="auto">
        <a:xfrm>
          <a:off x="5391150" y="10353675"/>
          <a:ext cx="1333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Encargado de Compras o </a:t>
          </a:r>
        </a:p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Equivalente Nombre y Firma</a:t>
          </a:r>
        </a:p>
      </xdr:txBody>
    </xdr:sp>
    <xdr:clientData/>
  </xdr:twoCellAnchor>
  <xdr:twoCellAnchor>
    <xdr:from>
      <xdr:col>2</xdr:col>
      <xdr:colOff>276225</xdr:colOff>
      <xdr:row>80</xdr:row>
      <xdr:rowOff>0</xdr:rowOff>
    </xdr:from>
    <xdr:to>
      <xdr:col>4</xdr:col>
      <xdr:colOff>457200</xdr:colOff>
      <xdr:row>80</xdr:row>
      <xdr:rowOff>0</xdr:rowOff>
    </xdr:to>
    <xdr:sp macro="" textlink="">
      <xdr:nvSpPr>
        <xdr:cNvPr id="20483" name="Text Box 3"/>
        <xdr:cNvSpPr txBox="1">
          <a:spLocks noChangeArrowheads="1"/>
        </xdr:cNvSpPr>
      </xdr:nvSpPr>
      <xdr:spPr bwMode="auto">
        <a:xfrm>
          <a:off x="619125" y="103536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SECRETARIO DE ADMON Y FINANZAS</a:t>
          </a:r>
        </a:p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LIC. JULIAN MARTINEZ ORTIZ</a:t>
          </a:r>
        </a:p>
      </xdr:txBody>
    </xdr:sp>
    <xdr:clientData/>
  </xdr:twoCellAnchor>
  <xdr:twoCellAnchor>
    <xdr:from>
      <xdr:col>7</xdr:col>
      <xdr:colOff>762000</xdr:colOff>
      <xdr:row>80</xdr:row>
      <xdr:rowOff>0</xdr:rowOff>
    </xdr:from>
    <xdr:to>
      <xdr:col>10</xdr:col>
      <xdr:colOff>257175</xdr:colOff>
      <xdr:row>80</xdr:row>
      <xdr:rowOff>0</xdr:rowOff>
    </xdr:to>
    <xdr:sp macro="" textlink="">
      <xdr:nvSpPr>
        <xdr:cNvPr id="20484" name="Text Box 4"/>
        <xdr:cNvSpPr txBox="1">
          <a:spLocks noChangeArrowheads="1"/>
        </xdr:cNvSpPr>
      </xdr:nvSpPr>
      <xdr:spPr bwMode="auto">
        <a:xfrm>
          <a:off x="5495925" y="10353675"/>
          <a:ext cx="1419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JEFA DEPTO DE RECURSOS MATERIALES Y CONTRATACION DE SERVICIOS</a:t>
          </a:r>
        </a:p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C.P. HILDA LOPEZ RUIZ</a:t>
          </a:r>
        </a:p>
      </xdr:txBody>
    </xdr:sp>
    <xdr:clientData/>
  </xdr:twoCellAnchor>
  <xdr:twoCellAnchor>
    <xdr:from>
      <xdr:col>7</xdr:col>
      <xdr:colOff>571500</xdr:colOff>
      <xdr:row>62</xdr:row>
      <xdr:rowOff>0</xdr:rowOff>
    </xdr:from>
    <xdr:to>
      <xdr:col>10</xdr:col>
      <xdr:colOff>66675</xdr:colOff>
      <xdr:row>62</xdr:row>
      <xdr:rowOff>0</xdr:rowOff>
    </xdr:to>
    <xdr:sp macro="" textlink="">
      <xdr:nvSpPr>
        <xdr:cNvPr id="3074" name="Text Box 2"/>
        <xdr:cNvSpPr txBox="1">
          <a:spLocks noChangeArrowheads="1"/>
        </xdr:cNvSpPr>
      </xdr:nvSpPr>
      <xdr:spPr bwMode="auto">
        <a:xfrm>
          <a:off x="7334250" y="15297150"/>
          <a:ext cx="1533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Encargado de Compras o </a:t>
          </a: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Equivalente Nombre y Firma</a:t>
          </a:r>
        </a:p>
      </xdr:txBody>
    </xdr:sp>
    <xdr:clientData/>
  </xdr:twoCellAnchor>
  <xdr:twoCellAnchor>
    <xdr:from>
      <xdr:col>9</xdr:col>
      <xdr:colOff>0</xdr:colOff>
      <xdr:row>58</xdr:row>
      <xdr:rowOff>47625</xdr:rowOff>
    </xdr:from>
    <xdr:to>
      <xdr:col>13</xdr:col>
      <xdr:colOff>200025</xdr:colOff>
      <xdr:row>60</xdr:row>
      <xdr:rowOff>304800</xdr:rowOff>
    </xdr:to>
    <xdr:sp macro="" textlink="">
      <xdr:nvSpPr>
        <xdr:cNvPr id="20488" name="Text Box 4"/>
        <xdr:cNvSpPr txBox="1">
          <a:spLocks noChangeArrowheads="1"/>
        </xdr:cNvSpPr>
      </xdr:nvSpPr>
      <xdr:spPr bwMode="auto">
        <a:xfrm>
          <a:off x="6172200" y="31556325"/>
          <a:ext cx="2390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/>
        <a:lstStyle/>
        <a:p>
          <a:pPr algn="ctr" rtl="0">
            <a:defRPr sz="1000"/>
          </a:pPr>
          <a:r>
            <a:rPr lang="es-MX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JEFE DEPTO DE RECURSOS MATERIALES Y CONTRATACION DE SERVICIOS</a:t>
          </a:r>
        </a:p>
        <a:p>
          <a:pPr algn="ctr" rtl="0">
            <a:defRPr sz="1000"/>
          </a:pPr>
          <a:r>
            <a:rPr lang="es-MX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LIC. JOSÉ ALFREDO JIMÉNEZ HERNÁNDEZ</a:t>
          </a:r>
        </a:p>
      </xdr:txBody>
    </xdr:sp>
    <xdr:clientData/>
  </xdr:twoCellAnchor>
  <xdr:twoCellAnchor editAs="oneCell">
    <xdr:from>
      <xdr:col>0</xdr:col>
      <xdr:colOff>38100</xdr:colOff>
      <xdr:row>0</xdr:row>
      <xdr:rowOff>19050</xdr:rowOff>
    </xdr:from>
    <xdr:to>
      <xdr:col>3</xdr:col>
      <xdr:colOff>457201</xdr:colOff>
      <xdr:row>3</xdr:row>
      <xdr:rowOff>9525</xdr:rowOff>
    </xdr:to>
    <xdr:pic>
      <xdr:nvPicPr>
        <xdr:cNvPr id="8" name="Imagen 7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1304926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7</xdr:row>
      <xdr:rowOff>361950</xdr:rowOff>
    </xdr:from>
    <xdr:to>
      <xdr:col>10</xdr:col>
      <xdr:colOff>695325</xdr:colOff>
      <xdr:row>9</xdr:row>
      <xdr:rowOff>371475</xdr:rowOff>
    </xdr:to>
    <xdr:sp macro="" textlink="">
      <xdr:nvSpPr>
        <xdr:cNvPr id="21505" name="WordArt 1"/>
        <xdr:cNvSpPr>
          <a:spLocks noChangeArrowheads="1" noChangeShapeType="1" noTextEdit="1"/>
        </xdr:cNvSpPr>
      </xdr:nvSpPr>
      <xdr:spPr bwMode="auto">
        <a:xfrm>
          <a:off x="1571625" y="2009775"/>
          <a:ext cx="6191250" cy="7905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MX" sz="1800" b="1" kern="10" spc="0">
              <a:ln w="9525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C0C0C0" mc:Ignorable="a14" a14:legacySpreadsheetColorIndex="22"/>
              </a:solidFill>
              <a:effectLst/>
              <a:latin typeface="Arial Black" panose="020B0A04020102020204" pitchFamily="34" charset="0"/>
            </a:rPr>
            <a:t>" NADA QUE MANIFESTAR "</a:t>
          </a:r>
        </a:p>
      </xdr:txBody>
    </xdr:sp>
    <xdr:clientData/>
  </xdr:twoCellAnchor>
  <xdr:twoCellAnchor editAs="oneCell">
    <xdr:from>
      <xdr:col>1</xdr:col>
      <xdr:colOff>133350</xdr:colOff>
      <xdr:row>0</xdr:row>
      <xdr:rowOff>95249</xdr:rowOff>
    </xdr:from>
    <xdr:to>
      <xdr:col>3</xdr:col>
      <xdr:colOff>628651</xdr:colOff>
      <xdr:row>3</xdr:row>
      <xdr:rowOff>28574</xdr:rowOff>
    </xdr:to>
    <xdr:pic>
      <xdr:nvPicPr>
        <xdr:cNvPr id="3" name="Imagen 2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5249"/>
          <a:ext cx="1676401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0</xdr:rowOff>
    </xdr:from>
    <xdr:to>
      <xdr:col>2</xdr:col>
      <xdr:colOff>28575</xdr:colOff>
      <xdr:row>3</xdr:row>
      <xdr:rowOff>28575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6859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942975</xdr:colOff>
      <xdr:row>48</xdr:row>
      <xdr:rowOff>152400</xdr:rowOff>
    </xdr:from>
    <xdr:to>
      <xdr:col>6</xdr:col>
      <xdr:colOff>590550</xdr:colOff>
      <xdr:row>51</xdr:row>
      <xdr:rowOff>47625</xdr:rowOff>
    </xdr:to>
    <xdr:sp macro="" textlink="">
      <xdr:nvSpPr>
        <xdr:cNvPr id="24578" name="Text Box 2"/>
        <xdr:cNvSpPr txBox="1">
          <a:spLocks noChangeArrowheads="1"/>
        </xdr:cNvSpPr>
      </xdr:nvSpPr>
      <xdr:spPr bwMode="auto">
        <a:xfrm>
          <a:off x="4029075" y="9020175"/>
          <a:ext cx="24860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MX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4800600</xdr:colOff>
      <xdr:row>213</xdr:row>
      <xdr:rowOff>0</xdr:rowOff>
    </xdr:from>
    <xdr:to>
      <xdr:col>2</xdr:col>
      <xdr:colOff>419100</xdr:colOff>
      <xdr:row>215</xdr:row>
      <xdr:rowOff>95250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95850" y="50063400"/>
          <a:ext cx="2247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Encargado de Tesoreria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C.P.SERGIO E. MARIN CONTRERAS</a:t>
          </a:r>
        </a:p>
      </xdr:txBody>
    </xdr:sp>
    <xdr:clientData/>
  </xdr:twoCellAnchor>
  <xdr:twoCellAnchor>
    <xdr:from>
      <xdr:col>1</xdr:col>
      <xdr:colOff>1238250</xdr:colOff>
      <xdr:row>212</xdr:row>
      <xdr:rowOff>114300</xdr:rowOff>
    </xdr:from>
    <xdr:to>
      <xdr:col>1</xdr:col>
      <xdr:colOff>3000375</xdr:colOff>
      <xdr:row>212</xdr:row>
      <xdr:rowOff>123825</xdr:rowOff>
    </xdr:to>
    <xdr:sp macro="" textlink="">
      <xdr:nvSpPr>
        <xdr:cNvPr id="5" name="Line 3"/>
        <xdr:cNvSpPr>
          <a:spLocks noChangeShapeType="1"/>
        </xdr:cNvSpPr>
      </xdr:nvSpPr>
      <xdr:spPr bwMode="auto">
        <a:xfrm flipV="1">
          <a:off x="1333500" y="50015775"/>
          <a:ext cx="17621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>
    <xdr:from>
      <xdr:col>7</xdr:col>
      <xdr:colOff>238125</xdr:colOff>
      <xdr:row>206</xdr:row>
      <xdr:rowOff>28576</xdr:rowOff>
    </xdr:from>
    <xdr:to>
      <xdr:col>9</xdr:col>
      <xdr:colOff>228600</xdr:colOff>
      <xdr:row>206</xdr:row>
      <xdr:rowOff>28576</xdr:rowOff>
    </xdr:to>
    <xdr:sp macro="" textlink="">
      <xdr:nvSpPr>
        <xdr:cNvPr id="6" name="Line 3"/>
        <xdr:cNvSpPr>
          <a:spLocks noChangeShapeType="1"/>
        </xdr:cNvSpPr>
      </xdr:nvSpPr>
      <xdr:spPr bwMode="auto">
        <a:xfrm>
          <a:off x="10982325" y="48863251"/>
          <a:ext cx="1495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</xdr:colOff>
      <xdr:row>0</xdr:row>
      <xdr:rowOff>38100</xdr:rowOff>
    </xdr:from>
    <xdr:to>
      <xdr:col>1</xdr:col>
      <xdr:colOff>1943100</xdr:colOff>
      <xdr:row>2</xdr:row>
      <xdr:rowOff>161925</xdr:rowOff>
    </xdr:to>
    <xdr:pic>
      <xdr:nvPicPr>
        <xdr:cNvPr id="7" name="Imagen 6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8100"/>
          <a:ext cx="193357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6924675</xdr:colOff>
      <xdr:row>212</xdr:row>
      <xdr:rowOff>152400</xdr:rowOff>
    </xdr:from>
    <xdr:to>
      <xdr:col>1</xdr:col>
      <xdr:colOff>9191625</xdr:colOff>
      <xdr:row>215</xdr:row>
      <xdr:rowOff>47625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7019925" y="49663350"/>
          <a:ext cx="22669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Jefe de Tesoreria</a:t>
          </a:r>
        </a:p>
        <a:p>
          <a:pPr algn="ctr" rtl="0">
            <a:defRPr sz="1000"/>
          </a:pPr>
          <a:r>
            <a:rPr lang="es-MX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C.P. Sergio Enrique Marín Contreras</a:t>
          </a:r>
        </a:p>
      </xdr:txBody>
    </xdr:sp>
    <xdr:clientData/>
  </xdr:twoCellAnchor>
  <xdr:twoCellAnchor>
    <xdr:from>
      <xdr:col>1</xdr:col>
      <xdr:colOff>6943725</xdr:colOff>
      <xdr:row>212</xdr:row>
      <xdr:rowOff>85724</xdr:rowOff>
    </xdr:from>
    <xdr:to>
      <xdr:col>1</xdr:col>
      <xdr:colOff>9229725</xdr:colOff>
      <xdr:row>212</xdr:row>
      <xdr:rowOff>95249</xdr:rowOff>
    </xdr:to>
    <xdr:sp macro="" textlink="">
      <xdr:nvSpPr>
        <xdr:cNvPr id="9" name="Line 3"/>
        <xdr:cNvSpPr>
          <a:spLocks noChangeShapeType="1"/>
        </xdr:cNvSpPr>
      </xdr:nvSpPr>
      <xdr:spPr bwMode="auto">
        <a:xfrm>
          <a:off x="7038975" y="49596674"/>
          <a:ext cx="22860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5133976</xdr:colOff>
      <xdr:row>212</xdr:row>
      <xdr:rowOff>152400</xdr:rowOff>
    </xdr:from>
    <xdr:to>
      <xdr:col>2</xdr:col>
      <xdr:colOff>142876</xdr:colOff>
      <xdr:row>213</xdr:row>
      <xdr:rowOff>9525</xdr:rowOff>
    </xdr:to>
    <xdr:sp macro="" textlink="">
      <xdr:nvSpPr>
        <xdr:cNvPr id="10" name="Line 3"/>
        <xdr:cNvSpPr>
          <a:spLocks noChangeShapeType="1"/>
        </xdr:cNvSpPr>
      </xdr:nvSpPr>
      <xdr:spPr bwMode="auto">
        <a:xfrm>
          <a:off x="5229226" y="50053875"/>
          <a:ext cx="163830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590550</xdr:colOff>
      <xdr:row>3</xdr:row>
      <xdr:rowOff>95250</xdr:rowOff>
    </xdr:from>
    <xdr:to>
      <xdr:col>21</xdr:col>
      <xdr:colOff>457200</xdr:colOff>
      <xdr:row>8</xdr:row>
      <xdr:rowOff>76200</xdr:rowOff>
    </xdr:to>
    <xdr:pic>
      <xdr:nvPicPr>
        <xdr:cNvPr id="3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657225"/>
          <a:ext cx="21526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12</xdr:row>
      <xdr:rowOff>0</xdr:rowOff>
    </xdr:from>
    <xdr:to>
      <xdr:col>20</xdr:col>
      <xdr:colOff>676275</xdr:colOff>
      <xdr:row>16</xdr:row>
      <xdr:rowOff>47991</xdr:rowOff>
    </xdr:to>
    <xdr:pic>
      <xdr:nvPicPr>
        <xdr:cNvPr id="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305050"/>
          <a:ext cx="676275" cy="962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28574</xdr:rowOff>
    </xdr:from>
    <xdr:to>
      <xdr:col>1</xdr:col>
      <xdr:colOff>228600</xdr:colOff>
      <xdr:row>3</xdr:row>
      <xdr:rowOff>95249</xdr:rowOff>
    </xdr:to>
    <xdr:pic>
      <xdr:nvPicPr>
        <xdr:cNvPr id="4" name="Imagen 3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4"/>
          <a:ext cx="1200150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2</xdr:row>
      <xdr:rowOff>19050</xdr:rowOff>
    </xdr:from>
    <xdr:to>
      <xdr:col>3</xdr:col>
      <xdr:colOff>685800</xdr:colOff>
      <xdr:row>6</xdr:row>
      <xdr:rowOff>47625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342900"/>
          <a:ext cx="13144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1</xdr:col>
      <xdr:colOff>581025</xdr:colOff>
      <xdr:row>2</xdr:row>
      <xdr:rowOff>152400</xdr:rowOff>
    </xdr:to>
    <xdr:pic>
      <xdr:nvPicPr>
        <xdr:cNvPr id="3" name="Imagen 2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7625"/>
          <a:ext cx="13239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523875</xdr:colOff>
      <xdr:row>2</xdr:row>
      <xdr:rowOff>142875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438275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38100</xdr:rowOff>
    </xdr:from>
    <xdr:to>
      <xdr:col>0</xdr:col>
      <xdr:colOff>1504950</xdr:colOff>
      <xdr:row>5</xdr:row>
      <xdr:rowOff>114300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457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1285875</xdr:colOff>
      <xdr:row>67</xdr:row>
      <xdr:rowOff>95250</xdr:rowOff>
    </xdr:from>
    <xdr:to>
      <xdr:col>0</xdr:col>
      <xdr:colOff>3648075</xdr:colOff>
      <xdr:row>67</xdr:row>
      <xdr:rowOff>95250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285875" y="11296650"/>
          <a:ext cx="2362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76200</xdr:colOff>
      <xdr:row>67</xdr:row>
      <xdr:rowOff>104775</xdr:rowOff>
    </xdr:from>
    <xdr:to>
      <xdr:col>2</xdr:col>
      <xdr:colOff>1133475</xdr:colOff>
      <xdr:row>67</xdr:row>
      <xdr:rowOff>104775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V="1">
          <a:off x="4733925" y="11306175"/>
          <a:ext cx="2362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66675</xdr:rowOff>
    </xdr:from>
    <xdr:to>
      <xdr:col>1</xdr:col>
      <xdr:colOff>2238375</xdr:colOff>
      <xdr:row>1</xdr:row>
      <xdr:rowOff>438150</xdr:rowOff>
    </xdr:to>
    <xdr:pic>
      <xdr:nvPicPr>
        <xdr:cNvPr id="2" name="Imagen 1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66675"/>
          <a:ext cx="220027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914400</xdr:colOff>
      <xdr:row>46</xdr:row>
      <xdr:rowOff>0</xdr:rowOff>
    </xdr:from>
    <xdr:to>
      <xdr:col>0</xdr:col>
      <xdr:colOff>3276600</xdr:colOff>
      <xdr:row>46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V="1">
          <a:off x="914400" y="7848600"/>
          <a:ext cx="2362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276225</xdr:colOff>
      <xdr:row>46</xdr:row>
      <xdr:rowOff>47625</xdr:rowOff>
    </xdr:from>
    <xdr:to>
      <xdr:col>2</xdr:col>
      <xdr:colOff>495300</xdr:colOff>
      <xdr:row>46</xdr:row>
      <xdr:rowOff>47625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5962650" y="7734300"/>
          <a:ext cx="1885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200025</xdr:colOff>
      <xdr:row>46</xdr:row>
      <xdr:rowOff>38100</xdr:rowOff>
    </xdr:from>
    <xdr:to>
      <xdr:col>2</xdr:col>
      <xdr:colOff>485775</xdr:colOff>
      <xdr:row>48</xdr:row>
      <xdr:rowOff>314325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5886450" y="7724775"/>
          <a:ext cx="19526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Encargado Tesoreria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C.P. SERGIO ENRIQUE MARIN CONTRERAS</a:t>
          </a:r>
        </a:p>
      </xdr:txBody>
    </xdr:sp>
    <xdr:clientData/>
  </xdr:twoCellAnchor>
  <xdr:twoCellAnchor editAs="oneCell">
    <xdr:from>
      <xdr:col>0</xdr:col>
      <xdr:colOff>0</xdr:colOff>
      <xdr:row>0</xdr:row>
      <xdr:rowOff>47625</xdr:rowOff>
    </xdr:from>
    <xdr:to>
      <xdr:col>0</xdr:col>
      <xdr:colOff>1866900</xdr:colOff>
      <xdr:row>2</xdr:row>
      <xdr:rowOff>209550</xdr:rowOff>
    </xdr:to>
    <xdr:pic>
      <xdr:nvPicPr>
        <xdr:cNvPr id="6" name="Imagen 5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8669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2085975</xdr:colOff>
      <xdr:row>24</xdr:row>
      <xdr:rowOff>38099</xdr:rowOff>
    </xdr:from>
    <xdr:to>
      <xdr:col>4</xdr:col>
      <xdr:colOff>752475</xdr:colOff>
      <xdr:row>31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295525" y="4838699"/>
          <a:ext cx="3810000" cy="1000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baseline="0">
              <a:effectLst/>
              <a:latin typeface="+mn-lt"/>
              <a:ea typeface="+mn-ea"/>
              <a:cs typeface="+mn-cs"/>
            </a:rPr>
            <a:t>Secretario de Administracion y Finanzas</a:t>
          </a:r>
        </a:p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C.P. Apolinar Villegas Arcos</a:t>
          </a:r>
        </a:p>
      </xdr:txBody>
    </xdr:sp>
    <xdr:clientData/>
  </xdr:twoCellAnchor>
  <xdr:twoCellAnchor editAs="oneCell">
    <xdr:from>
      <xdr:col>1</xdr:col>
      <xdr:colOff>57150</xdr:colOff>
      <xdr:row>1</xdr:row>
      <xdr:rowOff>66675</xdr:rowOff>
    </xdr:from>
    <xdr:to>
      <xdr:col>1</xdr:col>
      <xdr:colOff>1981200</xdr:colOff>
      <xdr:row>3</xdr:row>
      <xdr:rowOff>209550</xdr:rowOff>
    </xdr:to>
    <xdr:pic>
      <xdr:nvPicPr>
        <xdr:cNvPr id="4" name="Imagen 3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76225"/>
          <a:ext cx="192405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628650</xdr:colOff>
      <xdr:row>29</xdr:row>
      <xdr:rowOff>114300</xdr:rowOff>
    </xdr:from>
    <xdr:to>
      <xdr:col>9</xdr:col>
      <xdr:colOff>0</xdr:colOff>
      <xdr:row>31</xdr:row>
      <xdr:rowOff>142875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4029075" y="6238875"/>
          <a:ext cx="38481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JEFE DEPARTAMENTO DE TESORERIA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C.P. SERGIO ENRIQUE MARIN CONTRERAS</a:t>
          </a:r>
        </a:p>
      </xdr:txBody>
    </xdr:sp>
    <xdr:clientData/>
  </xdr:twoCellAnchor>
  <xdr:twoCellAnchor editAs="oneCell">
    <xdr:from>
      <xdr:col>1</xdr:col>
      <xdr:colOff>9526</xdr:colOff>
      <xdr:row>1</xdr:row>
      <xdr:rowOff>47626</xdr:rowOff>
    </xdr:from>
    <xdr:to>
      <xdr:col>3</xdr:col>
      <xdr:colOff>28575</xdr:colOff>
      <xdr:row>3</xdr:row>
      <xdr:rowOff>1</xdr:rowOff>
    </xdr:to>
    <xdr:pic>
      <xdr:nvPicPr>
        <xdr:cNvPr id="3" name="Imagen 2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104776"/>
          <a:ext cx="1409699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704850</xdr:colOff>
      <xdr:row>19</xdr:row>
      <xdr:rowOff>19050</xdr:rowOff>
    </xdr:from>
    <xdr:to>
      <xdr:col>6</xdr:col>
      <xdr:colOff>504825</xdr:colOff>
      <xdr:row>19</xdr:row>
      <xdr:rowOff>19050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3733800" y="5362575"/>
          <a:ext cx="2305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430530</xdr:colOff>
      <xdr:row>19</xdr:row>
      <xdr:rowOff>78105</xdr:rowOff>
    </xdr:from>
    <xdr:to>
      <xdr:col>6</xdr:col>
      <xdr:colOff>554355</xdr:colOff>
      <xdr:row>22</xdr:row>
      <xdr:rowOff>22860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463290" y="5412105"/>
          <a:ext cx="2638425" cy="348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Contador General 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C.P. JOSE LUIS ELIZONDO MARTINEZ</a:t>
          </a:r>
        </a:p>
      </xdr:txBody>
    </xdr:sp>
    <xdr:clientData/>
  </xdr:twoCellAnchor>
  <xdr:twoCellAnchor>
    <xdr:from>
      <xdr:col>2</xdr:col>
      <xdr:colOff>0</xdr:colOff>
      <xdr:row>20</xdr:row>
      <xdr:rowOff>0</xdr:rowOff>
    </xdr:from>
    <xdr:to>
      <xdr:col>3</xdr:col>
      <xdr:colOff>100965</xdr:colOff>
      <xdr:row>23</xdr:row>
      <xdr:rowOff>118110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685800" y="5996940"/>
          <a:ext cx="2447925" cy="598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Secretario de Administracion y Finanzas  </a:t>
          </a:r>
        </a:p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C.P. APOLINAR VILLEGAS ARCOS</a:t>
          </a:r>
        </a:p>
      </xdr:txBody>
    </xdr:sp>
    <xdr:clientData/>
  </xdr:twoCellAnchor>
  <xdr:twoCellAnchor editAs="oneCell">
    <xdr:from>
      <xdr:col>1</xdr:col>
      <xdr:colOff>38100</xdr:colOff>
      <xdr:row>0</xdr:row>
      <xdr:rowOff>99060</xdr:rowOff>
    </xdr:from>
    <xdr:to>
      <xdr:col>2</xdr:col>
      <xdr:colOff>960120</xdr:colOff>
      <xdr:row>3</xdr:row>
      <xdr:rowOff>152400</xdr:rowOff>
    </xdr:to>
    <xdr:pic>
      <xdr:nvPicPr>
        <xdr:cNvPr id="6" name="Imagen 5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99060"/>
          <a:ext cx="153924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624840</xdr:colOff>
      <xdr:row>0</xdr:row>
      <xdr:rowOff>281940</xdr:rowOff>
    </xdr:from>
    <xdr:to>
      <xdr:col>12</xdr:col>
      <xdr:colOff>137160</xdr:colOff>
      <xdr:row>2</xdr:row>
      <xdr:rowOff>76200</xdr:rowOff>
    </xdr:to>
    <xdr:pic>
      <xdr:nvPicPr>
        <xdr:cNvPr id="7" name="Imagen 6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281940"/>
          <a:ext cx="179832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120</xdr:row>
      <xdr:rowOff>41910</xdr:rowOff>
    </xdr:from>
    <xdr:to>
      <xdr:col>5</xdr:col>
      <xdr:colOff>485775</xdr:colOff>
      <xdr:row>120</xdr:row>
      <xdr:rowOff>41910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4029075" y="20996910"/>
          <a:ext cx="2857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15240</xdr:colOff>
      <xdr:row>120</xdr:row>
      <xdr:rowOff>108585</xdr:rowOff>
    </xdr:from>
    <xdr:to>
      <xdr:col>5</xdr:col>
      <xdr:colOff>567690</xdr:colOff>
      <xdr:row>121</xdr:row>
      <xdr:rowOff>135255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4044315" y="21063585"/>
          <a:ext cx="2924175" cy="436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Contador General 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C.P. JOSE LUIS ELIZONDO MARTINEZ</a:t>
          </a:r>
        </a:p>
      </xdr:txBody>
    </xdr:sp>
    <xdr:clientData/>
  </xdr:twoCellAnchor>
  <xdr:twoCellAnchor>
    <xdr:from>
      <xdr:col>0</xdr:col>
      <xdr:colOff>182880</xdr:colOff>
      <xdr:row>120</xdr:row>
      <xdr:rowOff>53340</xdr:rowOff>
    </xdr:from>
    <xdr:to>
      <xdr:col>2</xdr:col>
      <xdr:colOff>478155</xdr:colOff>
      <xdr:row>120</xdr:row>
      <xdr:rowOff>53340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4805" y="21008340"/>
          <a:ext cx="3390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38100</xdr:colOff>
      <xdr:row>0</xdr:row>
      <xdr:rowOff>28576</xdr:rowOff>
    </xdr:from>
    <xdr:to>
      <xdr:col>1</xdr:col>
      <xdr:colOff>584835</xdr:colOff>
      <xdr:row>1</xdr:row>
      <xdr:rowOff>314325</xdr:rowOff>
    </xdr:to>
    <xdr:pic>
      <xdr:nvPicPr>
        <xdr:cNvPr id="5" name="Imagen 4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6"/>
          <a:ext cx="1251585" cy="619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84</xdr:row>
      <xdr:rowOff>352425</xdr:rowOff>
    </xdr:from>
    <xdr:to>
      <xdr:col>3</xdr:col>
      <xdr:colOff>885825</xdr:colOff>
      <xdr:row>84</xdr:row>
      <xdr:rowOff>361950</xdr:rowOff>
    </xdr:to>
    <xdr:sp macro="" textlink="">
      <xdr:nvSpPr>
        <xdr:cNvPr id="14338" name="Line 2"/>
        <xdr:cNvSpPr>
          <a:spLocks noChangeShapeType="1"/>
        </xdr:cNvSpPr>
      </xdr:nvSpPr>
      <xdr:spPr bwMode="auto">
        <a:xfrm flipV="1">
          <a:off x="962025" y="17792700"/>
          <a:ext cx="26860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647700</xdr:colOff>
      <xdr:row>85</xdr:row>
      <xdr:rowOff>0</xdr:rowOff>
    </xdr:from>
    <xdr:to>
      <xdr:col>8</xdr:col>
      <xdr:colOff>247650</xdr:colOff>
      <xdr:row>85</xdr:row>
      <xdr:rowOff>0</xdr:rowOff>
    </xdr:to>
    <xdr:sp macro="" textlink="">
      <xdr:nvSpPr>
        <xdr:cNvPr id="14339" name="Line 3"/>
        <xdr:cNvSpPr>
          <a:spLocks noChangeShapeType="1"/>
        </xdr:cNvSpPr>
      </xdr:nvSpPr>
      <xdr:spPr bwMode="auto">
        <a:xfrm>
          <a:off x="5191125" y="17840325"/>
          <a:ext cx="2200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647700</xdr:colOff>
      <xdr:row>85</xdr:row>
      <xdr:rowOff>85724</xdr:rowOff>
    </xdr:from>
    <xdr:to>
      <xdr:col>8</xdr:col>
      <xdr:colOff>314325</xdr:colOff>
      <xdr:row>87</xdr:row>
      <xdr:rowOff>142874</xdr:rowOff>
    </xdr:to>
    <xdr:sp macro="" textlink="">
      <xdr:nvSpPr>
        <xdr:cNvPr id="14340" name="Text Box 4"/>
        <xdr:cNvSpPr txBox="1">
          <a:spLocks noChangeArrowheads="1"/>
        </xdr:cNvSpPr>
      </xdr:nvSpPr>
      <xdr:spPr bwMode="auto">
        <a:xfrm>
          <a:off x="5191125" y="19221449"/>
          <a:ext cx="22669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Contador General 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C.P. JOSE LUIS ELIZONDO MARTINEZ</a:t>
          </a:r>
        </a:p>
      </xdr:txBody>
    </xdr:sp>
    <xdr:clientData/>
  </xdr:twoCellAnchor>
  <xdr:twoCellAnchor editAs="oneCell">
    <xdr:from>
      <xdr:col>1</xdr:col>
      <xdr:colOff>114300</xdr:colOff>
      <xdr:row>1</xdr:row>
      <xdr:rowOff>95250</xdr:rowOff>
    </xdr:from>
    <xdr:to>
      <xdr:col>2</xdr:col>
      <xdr:colOff>1428750</xdr:colOff>
      <xdr:row>4</xdr:row>
      <xdr:rowOff>0</xdr:rowOff>
    </xdr:to>
    <xdr:pic>
      <xdr:nvPicPr>
        <xdr:cNvPr id="5" name="Imagen 4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42875"/>
          <a:ext cx="18764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1615786</xdr:colOff>
      <xdr:row>67</xdr:row>
      <xdr:rowOff>100449</xdr:rowOff>
    </xdr:from>
    <xdr:to>
      <xdr:col>6</xdr:col>
      <xdr:colOff>558511</xdr:colOff>
      <xdr:row>67</xdr:row>
      <xdr:rowOff>100449</xdr:rowOff>
    </xdr:to>
    <xdr:sp macro="" textlink="">
      <xdr:nvSpPr>
        <xdr:cNvPr id="4103" name="Line 7"/>
        <xdr:cNvSpPr>
          <a:spLocks noChangeShapeType="1"/>
        </xdr:cNvSpPr>
      </xdr:nvSpPr>
      <xdr:spPr bwMode="auto">
        <a:xfrm>
          <a:off x="5166013" y="11054199"/>
          <a:ext cx="2397703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1601932</xdr:colOff>
      <xdr:row>67</xdr:row>
      <xdr:rowOff>138547</xdr:rowOff>
    </xdr:from>
    <xdr:to>
      <xdr:col>6</xdr:col>
      <xdr:colOff>606136</xdr:colOff>
      <xdr:row>68</xdr:row>
      <xdr:rowOff>129886</xdr:rowOff>
    </xdr:to>
    <xdr:sp macro="" textlink="">
      <xdr:nvSpPr>
        <xdr:cNvPr id="4104" name="Text Box 8"/>
        <xdr:cNvSpPr txBox="1">
          <a:spLocks noChangeArrowheads="1"/>
        </xdr:cNvSpPr>
      </xdr:nvSpPr>
      <xdr:spPr bwMode="auto">
        <a:xfrm>
          <a:off x="5152159" y="8001002"/>
          <a:ext cx="2459182" cy="33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Contador General 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C.P. JOSE LUIS ELIZONDO MARTINEZ</a:t>
          </a:r>
        </a:p>
      </xdr:txBody>
    </xdr:sp>
    <xdr:clientData/>
  </xdr:twoCellAnchor>
  <xdr:twoCellAnchor>
    <xdr:from>
      <xdr:col>4</xdr:col>
      <xdr:colOff>47625</xdr:colOff>
      <xdr:row>66</xdr:row>
      <xdr:rowOff>552450</xdr:rowOff>
    </xdr:from>
    <xdr:to>
      <xdr:col>6</xdr:col>
      <xdr:colOff>571500</xdr:colOff>
      <xdr:row>66</xdr:row>
      <xdr:rowOff>885825</xdr:rowOff>
    </xdr:to>
    <xdr:sp macro="" textlink="">
      <xdr:nvSpPr>
        <xdr:cNvPr id="4105" name="Text Box 9"/>
        <xdr:cNvSpPr txBox="1">
          <a:spLocks noChangeArrowheads="1"/>
        </xdr:cNvSpPr>
      </xdr:nvSpPr>
      <xdr:spPr bwMode="auto">
        <a:xfrm>
          <a:off x="5305425" y="10934700"/>
          <a:ext cx="226695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Contador General 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C.P. JOSE LUIS ELIZONDO MARTINEZ</a:t>
          </a:r>
        </a:p>
      </xdr:txBody>
    </xdr:sp>
    <xdr:clientData/>
  </xdr:twoCellAnchor>
  <xdr:twoCellAnchor>
    <xdr:from>
      <xdr:col>1</xdr:col>
      <xdr:colOff>424296</xdr:colOff>
      <xdr:row>67</xdr:row>
      <xdr:rowOff>83993</xdr:rowOff>
    </xdr:from>
    <xdr:to>
      <xdr:col>2</xdr:col>
      <xdr:colOff>1900671</xdr:colOff>
      <xdr:row>67</xdr:row>
      <xdr:rowOff>93518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632114" y="7946448"/>
          <a:ext cx="2446193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51955</xdr:colOff>
      <xdr:row>0</xdr:row>
      <xdr:rowOff>43295</xdr:rowOff>
    </xdr:from>
    <xdr:to>
      <xdr:col>2</xdr:col>
      <xdr:colOff>684067</xdr:colOff>
      <xdr:row>1</xdr:row>
      <xdr:rowOff>355022</xdr:rowOff>
    </xdr:to>
    <xdr:pic>
      <xdr:nvPicPr>
        <xdr:cNvPr id="6" name="Imagen 5" descr="https://lh3.googleusercontent.com/-lds3ItmlfGsIUjadvwQav8NBiEzBD7hO8RoMixfXdG_87RQ4cvy8pEX7zBazbMHbUCyeg=s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773" y="43295"/>
          <a:ext cx="1480703" cy="614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2:H66"/>
  <sheetViews>
    <sheetView workbookViewId="0">
      <selection activeCell="A8" sqref="A8:C8"/>
    </sheetView>
  </sheetViews>
  <sheetFormatPr baseColWidth="10" defaultRowHeight="12.75" x14ac:dyDescent="0.2"/>
  <cols>
    <col min="1" max="1" width="24.7109375" style="1324" customWidth="1"/>
    <col min="2" max="2" width="48.85546875" style="1324" customWidth="1"/>
    <col min="3" max="3" width="24.85546875" style="1324" customWidth="1"/>
    <col min="4" max="16384" width="11.42578125" style="1324"/>
  </cols>
  <sheetData>
    <row r="2" spans="1:3" ht="15.75" x14ac:dyDescent="0.2">
      <c r="C2" s="1323"/>
    </row>
    <row r="5" spans="1:3" ht="13.5" thickBot="1" x14ac:dyDescent="0.25"/>
    <row r="6" spans="1:3" ht="18.75" customHeight="1" x14ac:dyDescent="0.2">
      <c r="A6" s="1623" t="s">
        <v>21031</v>
      </c>
      <c r="B6" s="1624"/>
      <c r="C6" s="1625"/>
    </row>
    <row r="7" spans="1:3" ht="15" x14ac:dyDescent="0.2">
      <c r="A7" s="1626" t="s">
        <v>1035</v>
      </c>
      <c r="B7" s="1627"/>
      <c r="C7" s="1628"/>
    </row>
    <row r="8" spans="1:3" ht="15" x14ac:dyDescent="0.2">
      <c r="A8" s="1581" t="s">
        <v>21030</v>
      </c>
      <c r="B8" s="1582"/>
      <c r="C8" s="1583"/>
    </row>
    <row r="9" spans="1:3" ht="13.5" thickBot="1" x14ac:dyDescent="0.25">
      <c r="A9" s="1333"/>
      <c r="B9" s="1334"/>
      <c r="C9" s="1335"/>
    </row>
    <row r="10" spans="1:3" ht="15.75" thickBot="1" x14ac:dyDescent="0.25">
      <c r="A10" s="1336" t="s">
        <v>1036</v>
      </c>
      <c r="B10" s="1337" t="s">
        <v>1037</v>
      </c>
      <c r="C10" s="1337" t="s">
        <v>1038</v>
      </c>
    </row>
    <row r="11" spans="1:3" x14ac:dyDescent="0.2">
      <c r="A11" s="1325" t="s">
        <v>754</v>
      </c>
      <c r="B11" s="1326" t="s">
        <v>323</v>
      </c>
      <c r="C11" s="1327">
        <f>'11 PADRON INMOBILIARIO'!J8</f>
        <v>340416560.32000005</v>
      </c>
    </row>
    <row r="12" spans="1:3" x14ac:dyDescent="0.2">
      <c r="A12" s="1328" t="s">
        <v>754</v>
      </c>
      <c r="B12" s="1263" t="s">
        <v>324</v>
      </c>
      <c r="C12" s="1329">
        <v>1692278.17</v>
      </c>
    </row>
    <row r="13" spans="1:3" x14ac:dyDescent="0.2">
      <c r="A13" s="1328" t="s">
        <v>754</v>
      </c>
      <c r="B13" s="1263" t="s">
        <v>325</v>
      </c>
      <c r="C13" s="1329">
        <v>1972456.2</v>
      </c>
    </row>
    <row r="14" spans="1:3" x14ac:dyDescent="0.2">
      <c r="A14" s="1328" t="s">
        <v>754</v>
      </c>
      <c r="B14" s="1263" t="s">
        <v>326</v>
      </c>
      <c r="C14" s="1329">
        <v>2933956.94</v>
      </c>
    </row>
    <row r="15" spans="1:3" x14ac:dyDescent="0.2">
      <c r="A15" s="1328" t="s">
        <v>754</v>
      </c>
      <c r="B15" s="1263" t="s">
        <v>327</v>
      </c>
      <c r="C15" s="1329">
        <v>3348225.5</v>
      </c>
    </row>
    <row r="16" spans="1:3" x14ac:dyDescent="0.2">
      <c r="A16" s="1328" t="s">
        <v>754</v>
      </c>
      <c r="B16" s="1263" t="s">
        <v>328</v>
      </c>
      <c r="C16" s="1329">
        <v>6839094.4100000001</v>
      </c>
    </row>
    <row r="17" spans="1:3" x14ac:dyDescent="0.2">
      <c r="A17" s="1328" t="s">
        <v>754</v>
      </c>
      <c r="B17" s="1263" t="s">
        <v>329</v>
      </c>
      <c r="C17" s="1329">
        <v>9065758.8699999992</v>
      </c>
    </row>
    <row r="18" spans="1:3" x14ac:dyDescent="0.2">
      <c r="A18" s="1328" t="s">
        <v>754</v>
      </c>
      <c r="B18" s="1263" t="s">
        <v>330</v>
      </c>
      <c r="C18" s="1329">
        <v>5050235.59</v>
      </c>
    </row>
    <row r="19" spans="1:3" x14ac:dyDescent="0.2">
      <c r="A19" s="1328" t="s">
        <v>754</v>
      </c>
      <c r="B19" s="1263" t="s">
        <v>331</v>
      </c>
      <c r="C19" s="1329">
        <v>4163032.74</v>
      </c>
    </row>
    <row r="20" spans="1:3" x14ac:dyDescent="0.2">
      <c r="A20" s="1328" t="s">
        <v>754</v>
      </c>
      <c r="B20" s="1263" t="s">
        <v>522</v>
      </c>
      <c r="C20" s="1329">
        <v>7078708.9499999993</v>
      </c>
    </row>
    <row r="21" spans="1:3" x14ac:dyDescent="0.2">
      <c r="A21" s="1328" t="s">
        <v>754</v>
      </c>
      <c r="B21" s="1263" t="s">
        <v>409</v>
      </c>
      <c r="C21" s="1329">
        <v>1512219.41</v>
      </c>
    </row>
    <row r="22" spans="1:3" x14ac:dyDescent="0.2">
      <c r="A22" s="1328" t="s">
        <v>754</v>
      </c>
      <c r="B22" s="1263" t="s">
        <v>410</v>
      </c>
      <c r="C22" s="1329">
        <v>3427316.09</v>
      </c>
    </row>
    <row r="23" spans="1:3" x14ac:dyDescent="0.2">
      <c r="A23" s="1328" t="s">
        <v>754</v>
      </c>
      <c r="B23" s="1263" t="s">
        <v>411</v>
      </c>
      <c r="C23" s="1329">
        <v>5812547.9900000002</v>
      </c>
    </row>
    <row r="24" spans="1:3" x14ac:dyDescent="0.2">
      <c r="A24" s="1328" t="s">
        <v>754</v>
      </c>
      <c r="B24" s="1263" t="s">
        <v>412</v>
      </c>
      <c r="C24" s="1329">
        <v>2308848.35</v>
      </c>
    </row>
    <row r="25" spans="1:3" x14ac:dyDescent="0.2">
      <c r="A25" s="1328" t="s">
        <v>754</v>
      </c>
      <c r="B25" s="1263" t="s">
        <v>413</v>
      </c>
      <c r="C25" s="1329">
        <v>6468228.4900000002</v>
      </c>
    </row>
    <row r="26" spans="1:3" x14ac:dyDescent="0.2">
      <c r="A26" s="1328" t="s">
        <v>754</v>
      </c>
      <c r="B26" s="1263" t="s">
        <v>414</v>
      </c>
      <c r="C26" s="1329">
        <v>381102.22</v>
      </c>
    </row>
    <row r="27" spans="1:3" x14ac:dyDescent="0.2">
      <c r="A27" s="1328" t="s">
        <v>754</v>
      </c>
      <c r="B27" s="1263" t="s">
        <v>415</v>
      </c>
      <c r="C27" s="1329">
        <v>452803.42</v>
      </c>
    </row>
    <row r="28" spans="1:3" x14ac:dyDescent="0.2">
      <c r="A28" s="1328" t="s">
        <v>754</v>
      </c>
      <c r="B28" s="1263" t="s">
        <v>416</v>
      </c>
      <c r="C28" s="1329">
        <v>628203.93999999994</v>
      </c>
    </row>
    <row r="29" spans="1:3" x14ac:dyDescent="0.2">
      <c r="A29" s="1328" t="s">
        <v>754</v>
      </c>
      <c r="B29" s="1263" t="s">
        <v>417</v>
      </c>
      <c r="C29" s="1329">
        <v>161852.25</v>
      </c>
    </row>
    <row r="30" spans="1:3" x14ac:dyDescent="0.2">
      <c r="A30" s="1328" t="s">
        <v>754</v>
      </c>
      <c r="B30" s="1263" t="s">
        <v>418</v>
      </c>
      <c r="C30" s="1329">
        <v>1801051.94</v>
      </c>
    </row>
    <row r="31" spans="1:3" x14ac:dyDescent="0.2">
      <c r="A31" s="1328" t="s">
        <v>754</v>
      </c>
      <c r="B31" s="1263" t="s">
        <v>419</v>
      </c>
      <c r="C31" s="1329">
        <v>72416</v>
      </c>
    </row>
    <row r="32" spans="1:3" x14ac:dyDescent="0.2">
      <c r="A32" s="1328" t="s">
        <v>754</v>
      </c>
      <c r="B32" s="1263" t="s">
        <v>420</v>
      </c>
      <c r="C32" s="1329">
        <v>91734.19</v>
      </c>
    </row>
    <row r="33" spans="1:3" x14ac:dyDescent="0.2">
      <c r="A33" s="1328" t="s">
        <v>754</v>
      </c>
      <c r="B33" s="1263" t="s">
        <v>421</v>
      </c>
      <c r="C33" s="1329">
        <v>1878368.37</v>
      </c>
    </row>
    <row r="34" spans="1:3" x14ac:dyDescent="0.2">
      <c r="A34" s="1328" t="s">
        <v>754</v>
      </c>
      <c r="B34" s="1263" t="s">
        <v>422</v>
      </c>
      <c r="C34" s="1329">
        <v>3340271.31</v>
      </c>
    </row>
    <row r="35" spans="1:3" x14ac:dyDescent="0.2">
      <c r="A35" s="1328" t="s">
        <v>754</v>
      </c>
      <c r="B35" s="1263" t="s">
        <v>423</v>
      </c>
      <c r="C35" s="1329">
        <v>535467.67000000004</v>
      </c>
    </row>
    <row r="36" spans="1:3" x14ac:dyDescent="0.2">
      <c r="A36" s="1328" t="s">
        <v>754</v>
      </c>
      <c r="B36" s="1263" t="s">
        <v>424</v>
      </c>
      <c r="C36" s="1329">
        <v>1766003.63</v>
      </c>
    </row>
    <row r="37" spans="1:3" x14ac:dyDescent="0.2">
      <c r="A37" s="1328" t="s">
        <v>754</v>
      </c>
      <c r="B37" s="1263" t="s">
        <v>425</v>
      </c>
      <c r="C37" s="1329">
        <v>97745</v>
      </c>
    </row>
    <row r="38" spans="1:3" x14ac:dyDescent="0.2">
      <c r="A38" s="1328" t="s">
        <v>754</v>
      </c>
      <c r="B38" s="1263" t="s">
        <v>426</v>
      </c>
      <c r="C38" s="1329">
        <v>77982.25</v>
      </c>
    </row>
    <row r="39" spans="1:3" x14ac:dyDescent="0.2">
      <c r="A39" s="1328" t="s">
        <v>754</v>
      </c>
      <c r="B39" s="1263" t="s">
        <v>427</v>
      </c>
      <c r="C39" s="1329">
        <v>313652.28000000003</v>
      </c>
    </row>
    <row r="40" spans="1:3" x14ac:dyDescent="0.2">
      <c r="A40" s="1328" t="s">
        <v>754</v>
      </c>
      <c r="B40" s="1263" t="s">
        <v>428</v>
      </c>
      <c r="C40" s="1329">
        <v>918619.88</v>
      </c>
    </row>
    <row r="41" spans="1:3" x14ac:dyDescent="0.2">
      <c r="A41" s="1328" t="s">
        <v>754</v>
      </c>
      <c r="B41" s="1263" t="s">
        <v>429</v>
      </c>
      <c r="C41" s="1329">
        <v>2052401.43</v>
      </c>
    </row>
    <row r="42" spans="1:3" x14ac:dyDescent="0.2">
      <c r="A42" s="1328" t="s">
        <v>754</v>
      </c>
      <c r="B42" s="1263" t="s">
        <v>445</v>
      </c>
      <c r="C42" s="1329">
        <v>242550.07</v>
      </c>
    </row>
    <row r="43" spans="1:3" x14ac:dyDescent="0.2">
      <c r="A43" s="1328" t="s">
        <v>754</v>
      </c>
      <c r="B43" s="1263" t="s">
        <v>446</v>
      </c>
      <c r="C43" s="1329">
        <v>1780597.47</v>
      </c>
    </row>
    <row r="44" spans="1:3" x14ac:dyDescent="0.2">
      <c r="A44" s="1328" t="s">
        <v>754</v>
      </c>
      <c r="B44" s="1263" t="s">
        <v>450</v>
      </c>
      <c r="C44" s="1329">
        <v>92026.03</v>
      </c>
    </row>
    <row r="45" spans="1:3" x14ac:dyDescent="0.2">
      <c r="A45" s="1328" t="s">
        <v>754</v>
      </c>
      <c r="B45" s="1263" t="s">
        <v>458</v>
      </c>
      <c r="C45" s="1329">
        <v>185282.9</v>
      </c>
    </row>
    <row r="46" spans="1:3" x14ac:dyDescent="0.2">
      <c r="A46" s="1328" t="s">
        <v>754</v>
      </c>
      <c r="B46" s="1263" t="s">
        <v>459</v>
      </c>
      <c r="C46" s="1329">
        <v>352748.93</v>
      </c>
    </row>
    <row r="47" spans="1:3" x14ac:dyDescent="0.2">
      <c r="A47" s="1328" t="s">
        <v>754</v>
      </c>
      <c r="B47" s="1263" t="s">
        <v>460</v>
      </c>
      <c r="C47" s="1329">
        <v>1498499.05</v>
      </c>
    </row>
    <row r="48" spans="1:3" x14ac:dyDescent="0.2">
      <c r="A48" s="1328" t="s">
        <v>754</v>
      </c>
      <c r="B48" s="1263" t="s">
        <v>506</v>
      </c>
      <c r="C48" s="1329">
        <v>1617434.67</v>
      </c>
    </row>
    <row r="49" spans="1:3" x14ac:dyDescent="0.2">
      <c r="A49" s="1328" t="s">
        <v>754</v>
      </c>
      <c r="B49" s="1263" t="s">
        <v>507</v>
      </c>
      <c r="C49" s="1329">
        <v>191720.97</v>
      </c>
    </row>
    <row r="50" spans="1:3" x14ac:dyDescent="0.2">
      <c r="A50" s="1328" t="s">
        <v>754</v>
      </c>
      <c r="B50" s="1263" t="s">
        <v>523</v>
      </c>
      <c r="C50" s="1329">
        <v>339894.51</v>
      </c>
    </row>
    <row r="51" spans="1:3" x14ac:dyDescent="0.2">
      <c r="A51" s="1328" t="s">
        <v>754</v>
      </c>
      <c r="B51" s="1263" t="s">
        <v>524</v>
      </c>
      <c r="C51" s="1329">
        <v>22939411.379999999</v>
      </c>
    </row>
    <row r="52" spans="1:3" x14ac:dyDescent="0.2">
      <c r="A52" s="1328" t="s">
        <v>754</v>
      </c>
      <c r="B52" s="1263" t="s">
        <v>430</v>
      </c>
      <c r="C52" s="1329">
        <v>43573.15</v>
      </c>
    </row>
    <row r="53" spans="1:3" x14ac:dyDescent="0.2">
      <c r="A53" s="1328" t="s">
        <v>754</v>
      </c>
      <c r="B53" s="1263" t="s">
        <v>448</v>
      </c>
      <c r="C53" s="1329">
        <v>222499.1</v>
      </c>
    </row>
    <row r="54" spans="1:3" x14ac:dyDescent="0.2">
      <c r="A54" s="1328" t="s">
        <v>754</v>
      </c>
      <c r="B54" s="1264" t="s">
        <v>751</v>
      </c>
      <c r="C54" s="1329">
        <v>107363401.95</v>
      </c>
    </row>
    <row r="55" spans="1:3" x14ac:dyDescent="0.2">
      <c r="A55" s="1328" t="s">
        <v>754</v>
      </c>
      <c r="B55" s="1264" t="s">
        <v>258</v>
      </c>
      <c r="C55" s="1329">
        <v>12149230.880000001</v>
      </c>
    </row>
    <row r="56" spans="1:3" x14ac:dyDescent="0.2">
      <c r="A56" s="1328" t="s">
        <v>754</v>
      </c>
      <c r="B56" s="1264" t="s">
        <v>20134</v>
      </c>
      <c r="C56" s="1329">
        <v>14873457.58</v>
      </c>
    </row>
    <row r="57" spans="1:3" ht="7.5" customHeight="1" x14ac:dyDescent="0.2">
      <c r="A57" s="1328"/>
      <c r="B57" s="1338"/>
      <c r="C57" s="1329"/>
    </row>
    <row r="58" spans="1:3" ht="16.5" thickBot="1" x14ac:dyDescent="0.25">
      <c r="A58" s="1339"/>
      <c r="B58" s="1340" t="s">
        <v>726</v>
      </c>
      <c r="C58" s="1341">
        <f>SUM(C11:C57)</f>
        <v>580551472.44000018</v>
      </c>
    </row>
    <row r="59" spans="1:3" ht="5.25" customHeight="1" thickBot="1" x14ac:dyDescent="0.25"/>
    <row r="60" spans="1:3" x14ac:dyDescent="0.2">
      <c r="A60" s="1342"/>
      <c r="B60" s="1343"/>
      <c r="C60" s="1344"/>
    </row>
    <row r="61" spans="1:3" x14ac:dyDescent="0.2">
      <c r="A61" s="1330"/>
      <c r="B61" s="854"/>
      <c r="C61" s="1332"/>
    </row>
    <row r="62" spans="1:3" x14ac:dyDescent="0.2">
      <c r="A62" s="1330"/>
      <c r="B62" s="1345"/>
      <c r="C62" s="1332"/>
    </row>
    <row r="63" spans="1:3" x14ac:dyDescent="0.2">
      <c r="A63" s="1330"/>
      <c r="B63" s="1331" t="s">
        <v>802</v>
      </c>
      <c r="C63" s="1332"/>
    </row>
    <row r="64" spans="1:3" x14ac:dyDescent="0.2">
      <c r="A64" s="1330"/>
      <c r="B64" s="1331" t="s">
        <v>1039</v>
      </c>
      <c r="C64" s="1332"/>
    </row>
    <row r="65" spans="1:8" ht="39" customHeight="1" x14ac:dyDescent="0.2">
      <c r="A65" s="1629" t="s">
        <v>826</v>
      </c>
      <c r="B65" s="1630"/>
      <c r="C65" s="1631"/>
      <c r="D65" s="1346"/>
      <c r="E65" s="1346"/>
      <c r="F65" s="1346"/>
      <c r="G65" s="1346"/>
      <c r="H65" s="1346"/>
    </row>
    <row r="66" spans="1:8" ht="3" customHeight="1" thickBot="1" x14ac:dyDescent="0.25">
      <c r="A66" s="1333"/>
      <c r="B66" s="1334"/>
      <c r="C66" s="1335"/>
    </row>
  </sheetData>
  <mergeCells count="3">
    <mergeCell ref="A6:C6"/>
    <mergeCell ref="A7:C7"/>
    <mergeCell ref="A65:C65"/>
  </mergeCells>
  <printOptions horizontalCentered="1" verticalCentered="1"/>
  <pageMargins left="0.55118110236220474" right="0.55118110236220474" top="0.78740157480314965" bottom="0.78740157480314965" header="0" footer="0"/>
  <pageSetup scale="87" fitToWidth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7030A0"/>
  </sheetPr>
  <dimension ref="A1:V207"/>
  <sheetViews>
    <sheetView workbookViewId="0">
      <pane xSplit="3" ySplit="4" topLeftCell="D124" activePane="bottomRight" state="frozen"/>
      <selection pane="topRight" activeCell="D1" sqref="D1"/>
      <selection pane="bottomLeft" activeCell="A7" sqref="A7"/>
      <selection pane="bottomRight" activeCell="F138" sqref="F138"/>
    </sheetView>
  </sheetViews>
  <sheetFormatPr baseColWidth="10" defaultRowHeight="11.25" customHeight="1" x14ac:dyDescent="0.2"/>
  <cols>
    <col min="1" max="1" width="0.7109375" style="55" customWidth="1"/>
    <col min="2" max="2" width="7.28515625" style="55" customWidth="1"/>
    <col min="3" max="3" width="26.28515625" style="55" customWidth="1"/>
    <col min="4" max="4" width="8.7109375" style="55" customWidth="1"/>
    <col min="5" max="5" width="10.42578125" style="51" customWidth="1"/>
    <col min="6" max="6" width="12.7109375" style="18" customWidth="1"/>
    <col min="7" max="7" width="9.85546875" style="18" customWidth="1"/>
    <col min="8" max="8" width="9.140625" style="18" customWidth="1"/>
    <col min="9" max="10" width="11.140625" style="54" bestFit="1" customWidth="1"/>
    <col min="11" max="11" width="8.85546875" style="18" customWidth="1"/>
    <col min="12" max="12" width="9.5703125" style="18" customWidth="1"/>
    <col min="13" max="13" width="11" style="55" customWidth="1"/>
    <col min="14" max="14" width="10.140625" style="55" customWidth="1"/>
    <col min="15" max="15" width="1.28515625" style="18" customWidth="1"/>
    <col min="16" max="16" width="16.28515625" style="707" customWidth="1"/>
    <col min="17" max="17" width="13.42578125" style="699" customWidth="1"/>
    <col min="18" max="18" width="11.7109375" style="312" customWidth="1"/>
    <col min="19" max="19" width="14.85546875" style="171" bestFit="1" customWidth="1"/>
    <col min="20" max="20" width="17.42578125" style="172" bestFit="1" customWidth="1"/>
    <col min="21" max="22" width="12" style="55" bestFit="1" customWidth="1"/>
    <col min="23" max="16384" width="11.42578125" style="55"/>
  </cols>
  <sheetData>
    <row r="1" spans="1:22" ht="36" customHeight="1" x14ac:dyDescent="0.2">
      <c r="A1" s="18"/>
      <c r="B1" s="18"/>
      <c r="D1" s="1706" t="s">
        <v>777</v>
      </c>
      <c r="E1" s="1706"/>
      <c r="F1" s="1706"/>
      <c r="G1" s="1706"/>
      <c r="H1" s="1706"/>
      <c r="I1" s="1706"/>
      <c r="J1" s="1706"/>
      <c r="K1" s="1706"/>
      <c r="L1" s="1706"/>
      <c r="M1" s="1705" t="s">
        <v>21042</v>
      </c>
      <c r="N1" s="1705"/>
      <c r="S1" s="169"/>
      <c r="T1" s="170"/>
    </row>
    <row r="2" spans="1:22" ht="25.5" customHeight="1" thickBot="1" x14ac:dyDescent="0.25">
      <c r="A2" s="18"/>
      <c r="B2" s="18"/>
      <c r="C2" s="1074"/>
      <c r="D2" s="1074"/>
      <c r="E2" s="1721" t="str">
        <f>'6- FONDOS FIJOS'!C4</f>
        <v>AL MES DE DICIEMBRE DEL 2017</v>
      </c>
      <c r="F2" s="1721"/>
      <c r="G2" s="1721"/>
      <c r="H2" s="1721"/>
      <c r="I2" s="1075"/>
      <c r="J2" s="1075"/>
      <c r="K2" s="1076"/>
      <c r="M2" s="18"/>
      <c r="N2" s="18"/>
    </row>
    <row r="3" spans="1:22" ht="21.75" customHeight="1" thickBot="1" x14ac:dyDescent="0.25">
      <c r="A3" s="18"/>
      <c r="B3" s="1709" t="s">
        <v>183</v>
      </c>
      <c r="C3" s="1711" t="s">
        <v>184</v>
      </c>
      <c r="D3" s="1038" t="s">
        <v>539</v>
      </c>
      <c r="E3" s="460" t="s">
        <v>359</v>
      </c>
      <c r="F3" s="1692" t="s">
        <v>186</v>
      </c>
      <c r="G3" s="1034" t="s">
        <v>604</v>
      </c>
      <c r="H3" s="1034" t="s">
        <v>176</v>
      </c>
      <c r="I3" s="1719" t="s">
        <v>177</v>
      </c>
      <c r="J3" s="1720"/>
      <c r="K3" s="1716" t="s">
        <v>521</v>
      </c>
      <c r="L3" s="1717"/>
      <c r="M3" s="461" t="s">
        <v>359</v>
      </c>
      <c r="N3" s="1037" t="s">
        <v>182</v>
      </c>
      <c r="O3" s="21"/>
      <c r="P3" s="708"/>
      <c r="Q3" s="700"/>
      <c r="R3" s="313"/>
      <c r="S3" s="173"/>
    </row>
    <row r="4" spans="1:22" ht="18" customHeight="1" thickBot="1" x14ac:dyDescent="0.25">
      <c r="A4" s="18"/>
      <c r="B4" s="1710"/>
      <c r="C4" s="1712"/>
      <c r="D4" s="1039"/>
      <c r="E4" s="761" t="s">
        <v>185</v>
      </c>
      <c r="F4" s="1693"/>
      <c r="G4" s="1035" t="s">
        <v>101</v>
      </c>
      <c r="H4" s="1035" t="s">
        <v>332</v>
      </c>
      <c r="I4" s="462" t="s">
        <v>456</v>
      </c>
      <c r="J4" s="462" t="s">
        <v>457</v>
      </c>
      <c r="K4" s="762" t="s">
        <v>187</v>
      </c>
      <c r="L4" s="762" t="s">
        <v>188</v>
      </c>
      <c r="M4" s="463" t="s">
        <v>189</v>
      </c>
      <c r="N4" s="763" t="s">
        <v>190</v>
      </c>
      <c r="O4" s="21"/>
      <c r="P4" s="708"/>
      <c r="Q4" s="700"/>
      <c r="R4" s="313"/>
      <c r="S4" s="173"/>
    </row>
    <row r="5" spans="1:22" ht="3.75" customHeight="1" thickBot="1" x14ac:dyDescent="0.25">
      <c r="A5" s="18"/>
      <c r="B5" s="524"/>
      <c r="C5" s="525"/>
      <c r="D5" s="525"/>
      <c r="E5" s="526"/>
      <c r="F5" s="524"/>
      <c r="G5" s="524"/>
      <c r="H5" s="524"/>
      <c r="I5" s="527"/>
      <c r="J5" s="527"/>
      <c r="K5" s="525"/>
      <c r="L5" s="525"/>
      <c r="M5" s="526"/>
      <c r="N5" s="528"/>
      <c r="O5" s="21"/>
      <c r="P5" s="708"/>
      <c r="Q5" s="700"/>
      <c r="R5" s="313"/>
      <c r="S5" s="173"/>
    </row>
    <row r="6" spans="1:22" ht="18.75" customHeight="1" x14ac:dyDescent="0.2">
      <c r="A6" s="18"/>
      <c r="B6" s="464">
        <v>12300</v>
      </c>
      <c r="C6" s="1713" t="s">
        <v>526</v>
      </c>
      <c r="D6" s="1713"/>
      <c r="E6" s="1713"/>
      <c r="F6" s="1713"/>
      <c r="G6" s="56"/>
      <c r="H6" s="56"/>
      <c r="I6" s="56"/>
      <c r="J6" s="56"/>
      <c r="K6" s="56"/>
      <c r="L6" s="56"/>
      <c r="M6" s="465"/>
      <c r="N6" s="563"/>
      <c r="O6" s="21" t="s">
        <v>358</v>
      </c>
      <c r="P6" s="708"/>
      <c r="Q6" s="700"/>
      <c r="R6" s="313"/>
      <c r="S6" s="173"/>
    </row>
    <row r="7" spans="1:22" ht="14.25" customHeight="1" x14ac:dyDescent="0.2">
      <c r="A7" s="18"/>
      <c r="B7" s="466">
        <v>12310</v>
      </c>
      <c r="C7" s="183" t="s">
        <v>527</v>
      </c>
      <c r="D7" s="183"/>
      <c r="E7" s="616">
        <v>309469600</v>
      </c>
      <c r="F7" s="1065">
        <v>30946960.319999993</v>
      </c>
      <c r="G7" s="123"/>
      <c r="H7" s="123"/>
      <c r="I7" s="178"/>
      <c r="J7" s="178"/>
      <c r="K7" s="123"/>
      <c r="L7" s="123"/>
      <c r="M7" s="467">
        <f>E7+F7-G7+H7+I7-J7+K7-L7</f>
        <v>340416560.31999999</v>
      </c>
      <c r="N7" s="468"/>
      <c r="O7" s="21"/>
      <c r="P7" s="708"/>
      <c r="Q7" s="700"/>
      <c r="R7" s="313"/>
      <c r="S7" s="173"/>
    </row>
    <row r="8" spans="1:22" ht="16.5" customHeight="1" x14ac:dyDescent="0.2">
      <c r="A8" s="18"/>
      <c r="B8" s="466">
        <v>12330</v>
      </c>
      <c r="C8" s="183" t="s">
        <v>528</v>
      </c>
      <c r="D8" s="183"/>
      <c r="E8" s="614">
        <f>SUM(E9:E53)</f>
        <v>220497027.47999999</v>
      </c>
      <c r="F8" s="614">
        <f t="shared" ref="F8:L8" si="0">SUM(F9:F53)</f>
        <v>19637884.640000001</v>
      </c>
      <c r="G8" s="614">
        <f t="shared" si="0"/>
        <v>0</v>
      </c>
      <c r="H8" s="614">
        <f t="shared" si="0"/>
        <v>0</v>
      </c>
      <c r="I8" s="614">
        <f t="shared" si="0"/>
        <v>0</v>
      </c>
      <c r="J8" s="614">
        <f t="shared" si="0"/>
        <v>0</v>
      </c>
      <c r="K8" s="614">
        <f t="shared" si="0"/>
        <v>0</v>
      </c>
      <c r="L8" s="614">
        <f t="shared" si="0"/>
        <v>0</v>
      </c>
      <c r="M8" s="123">
        <f>SUM(M9:M53)</f>
        <v>240134912.12</v>
      </c>
      <c r="N8" s="469">
        <f>SUM(N9:N53)</f>
        <v>-2250445.8199999998</v>
      </c>
      <c r="O8" s="21"/>
      <c r="P8" s="708"/>
      <c r="Q8" s="700"/>
      <c r="R8" s="313"/>
      <c r="S8" s="173"/>
    </row>
    <row r="9" spans="1:22" ht="14.25" customHeight="1" x14ac:dyDescent="0.2">
      <c r="A9" s="18"/>
      <c r="B9" s="61" t="s">
        <v>605</v>
      </c>
      <c r="C9" s="53" t="s">
        <v>324</v>
      </c>
      <c r="D9" s="21"/>
      <c r="E9" s="616">
        <v>1692278.17</v>
      </c>
      <c r="F9" s="617"/>
      <c r="G9" s="467"/>
      <c r="H9" s="467"/>
      <c r="I9" s="470"/>
      <c r="J9" s="470"/>
      <c r="K9" s="467"/>
      <c r="L9" s="467"/>
      <c r="M9" s="459">
        <f t="shared" ref="M9:M53" si="1">E9+F9-G9+H9+I9-J9+K9-L9</f>
        <v>1692278.17</v>
      </c>
      <c r="N9" s="47"/>
      <c r="O9" s="21"/>
      <c r="P9" s="618">
        <f>65127807+29178562</f>
        <v>94306369</v>
      </c>
      <c r="Q9" s="700"/>
      <c r="R9" s="313"/>
      <c r="S9" s="173"/>
      <c r="T9" s="174"/>
      <c r="U9" s="57"/>
      <c r="V9" s="58"/>
    </row>
    <row r="10" spans="1:22" ht="14.25" customHeight="1" x14ac:dyDescent="0.2">
      <c r="A10" s="18"/>
      <c r="B10" s="61" t="s">
        <v>606</v>
      </c>
      <c r="C10" s="53" t="s">
        <v>325</v>
      </c>
      <c r="D10" s="21"/>
      <c r="E10" s="616">
        <v>1972456.2</v>
      </c>
      <c r="F10" s="617"/>
      <c r="G10" s="467"/>
      <c r="H10" s="467"/>
      <c r="I10" s="471"/>
      <c r="J10" s="471"/>
      <c r="K10" s="467"/>
      <c r="L10" s="467"/>
      <c r="M10" s="459">
        <f t="shared" si="1"/>
        <v>1972456.2</v>
      </c>
      <c r="N10" s="47"/>
      <c r="O10" s="21"/>
      <c r="P10" s="618"/>
      <c r="Q10" s="700"/>
      <c r="R10" s="313"/>
      <c r="S10" s="173"/>
      <c r="T10" s="174"/>
      <c r="U10" s="57"/>
      <c r="V10" s="58"/>
    </row>
    <row r="11" spans="1:22" ht="14.25" customHeight="1" x14ac:dyDescent="0.2">
      <c r="A11" s="18"/>
      <c r="B11" s="61" t="s">
        <v>607</v>
      </c>
      <c r="C11" s="53" t="s">
        <v>326</v>
      </c>
      <c r="D11" s="21"/>
      <c r="E11" s="616">
        <v>2933956.94</v>
      </c>
      <c r="F11" s="617"/>
      <c r="G11" s="467"/>
      <c r="H11" s="467"/>
      <c r="I11" s="471"/>
      <c r="J11" s="471"/>
      <c r="K11" s="467"/>
      <c r="L11" s="467"/>
      <c r="M11" s="459">
        <f t="shared" si="1"/>
        <v>2933956.94</v>
      </c>
      <c r="N11" s="47"/>
      <c r="O11" s="21"/>
      <c r="P11" s="618"/>
      <c r="Q11" s="700"/>
      <c r="R11" s="313"/>
      <c r="S11" s="173"/>
      <c r="T11" s="174"/>
      <c r="U11" s="57"/>
      <c r="V11" s="58"/>
    </row>
    <row r="12" spans="1:22" ht="14.25" customHeight="1" x14ac:dyDescent="0.2">
      <c r="A12" s="18"/>
      <c r="B12" s="61" t="s">
        <v>608</v>
      </c>
      <c r="C12" s="53" t="s">
        <v>327</v>
      </c>
      <c r="D12" s="21"/>
      <c r="E12" s="616">
        <v>3348225.5</v>
      </c>
      <c r="F12" s="617"/>
      <c r="G12" s="467"/>
      <c r="H12" s="467"/>
      <c r="I12" s="470"/>
      <c r="J12" s="470"/>
      <c r="K12" s="467"/>
      <c r="L12" s="467"/>
      <c r="M12" s="459">
        <f t="shared" si="1"/>
        <v>3348225.5</v>
      </c>
      <c r="N12" s="47"/>
      <c r="O12" s="21"/>
      <c r="P12" s="618"/>
      <c r="Q12" s="700"/>
      <c r="R12" s="313"/>
      <c r="S12" s="173"/>
      <c r="T12" s="174"/>
      <c r="U12" s="57"/>
      <c r="V12" s="58"/>
    </row>
    <row r="13" spans="1:22" ht="14.25" customHeight="1" x14ac:dyDescent="0.2">
      <c r="A13" s="18"/>
      <c r="B13" s="61" t="s">
        <v>609</v>
      </c>
      <c r="C13" s="53" t="s">
        <v>328</v>
      </c>
      <c r="D13" s="21"/>
      <c r="E13" s="616">
        <v>6839094.4100000001</v>
      </c>
      <c r="F13" s="617"/>
      <c r="G13" s="467"/>
      <c r="H13" s="467"/>
      <c r="I13" s="470"/>
      <c r="J13" s="470"/>
      <c r="K13" s="467"/>
      <c r="L13" s="467"/>
      <c r="M13" s="459">
        <f t="shared" si="1"/>
        <v>6839094.4100000001</v>
      </c>
      <c r="N13" s="47"/>
      <c r="O13" s="21"/>
      <c r="P13" s="618"/>
      <c r="Q13" s="700"/>
      <c r="R13" s="313"/>
      <c r="S13" s="173"/>
      <c r="T13" s="174"/>
      <c r="U13" s="57"/>
      <c r="V13" s="58"/>
    </row>
    <row r="14" spans="1:22" ht="14.25" customHeight="1" x14ac:dyDescent="0.2">
      <c r="A14" s="18"/>
      <c r="B14" s="61" t="s">
        <v>610</v>
      </c>
      <c r="C14" s="53" t="s">
        <v>329</v>
      </c>
      <c r="D14" s="21"/>
      <c r="E14" s="616">
        <v>9065758.8699999992</v>
      </c>
      <c r="F14" s="617"/>
      <c r="G14" s="467"/>
      <c r="H14" s="467"/>
      <c r="I14" s="470"/>
      <c r="J14" s="470"/>
      <c r="K14" s="467"/>
      <c r="L14" s="467"/>
      <c r="M14" s="459">
        <f t="shared" si="1"/>
        <v>9065758.8699999992</v>
      </c>
      <c r="N14" s="47"/>
      <c r="O14" s="21"/>
      <c r="P14" s="618"/>
      <c r="Q14" s="700"/>
      <c r="R14" s="313"/>
      <c r="S14" s="173"/>
      <c r="T14" s="174"/>
      <c r="U14" s="57"/>
      <c r="V14" s="58"/>
    </row>
    <row r="15" spans="1:22" ht="14.25" customHeight="1" x14ac:dyDescent="0.2">
      <c r="A15" s="18"/>
      <c r="B15" s="61" t="s">
        <v>611</v>
      </c>
      <c r="C15" s="53" t="s">
        <v>330</v>
      </c>
      <c r="D15" s="21"/>
      <c r="E15" s="616">
        <v>5050235.59</v>
      </c>
      <c r="F15" s="617"/>
      <c r="G15" s="467"/>
      <c r="H15" s="467"/>
      <c r="I15" s="471"/>
      <c r="J15" s="471"/>
      <c r="K15" s="467"/>
      <c r="L15" s="467"/>
      <c r="M15" s="459">
        <f t="shared" si="1"/>
        <v>5050235.59</v>
      </c>
      <c r="N15" s="47"/>
      <c r="O15" s="21"/>
      <c r="P15" s="618"/>
      <c r="Q15" s="700"/>
      <c r="R15" s="313"/>
      <c r="S15" s="173"/>
      <c r="T15" s="174"/>
      <c r="U15" s="57"/>
      <c r="V15" s="58"/>
    </row>
    <row r="16" spans="1:22" ht="14.25" customHeight="1" x14ac:dyDescent="0.2">
      <c r="A16" s="18"/>
      <c r="B16" s="61" t="s">
        <v>612</v>
      </c>
      <c r="C16" s="53" t="s">
        <v>331</v>
      </c>
      <c r="D16" s="21"/>
      <c r="E16" s="616">
        <v>4163032.74</v>
      </c>
      <c r="F16" s="617"/>
      <c r="G16" s="467"/>
      <c r="H16" s="467"/>
      <c r="I16" s="470"/>
      <c r="J16" s="470"/>
      <c r="K16" s="467"/>
      <c r="L16" s="467"/>
      <c r="M16" s="459">
        <f t="shared" si="1"/>
        <v>4163032.74</v>
      </c>
      <c r="N16" s="47"/>
      <c r="O16" s="21"/>
      <c r="P16" s="618"/>
      <c r="Q16" s="700"/>
      <c r="R16" s="313"/>
      <c r="S16" s="173"/>
      <c r="T16" s="174"/>
      <c r="U16" s="57"/>
      <c r="V16" s="58"/>
    </row>
    <row r="17" spans="1:22" ht="14.25" customHeight="1" x14ac:dyDescent="0.2">
      <c r="A17" s="18"/>
      <c r="B17" s="61" t="s">
        <v>613</v>
      </c>
      <c r="C17" s="53" t="s">
        <v>522</v>
      </c>
      <c r="D17" s="21"/>
      <c r="E17" s="616">
        <v>7078708.9499999993</v>
      </c>
      <c r="F17" s="616"/>
      <c r="G17" s="467"/>
      <c r="H17" s="467"/>
      <c r="I17" s="470"/>
      <c r="J17" s="470"/>
      <c r="K17" s="467"/>
      <c r="L17" s="467"/>
      <c r="M17" s="459">
        <f t="shared" si="1"/>
        <v>7078708.9499999993</v>
      </c>
      <c r="N17" s="47"/>
      <c r="O17" s="21"/>
      <c r="P17" s="618"/>
      <c r="Q17" s="700"/>
      <c r="R17" s="313"/>
      <c r="S17" s="173"/>
      <c r="T17" s="174"/>
      <c r="U17" s="57"/>
      <c r="V17" s="58"/>
    </row>
    <row r="18" spans="1:22" ht="14.25" customHeight="1" x14ac:dyDescent="0.2">
      <c r="A18" s="18"/>
      <c r="B18" s="61" t="s">
        <v>614</v>
      </c>
      <c r="C18" s="53" t="s">
        <v>409</v>
      </c>
      <c r="D18" s="21"/>
      <c r="E18" s="616">
        <v>1512219.41</v>
      </c>
      <c r="F18" s="617"/>
      <c r="G18" s="467"/>
      <c r="H18" s="467"/>
      <c r="I18" s="470"/>
      <c r="J18" s="470"/>
      <c r="K18" s="467"/>
      <c r="L18" s="467"/>
      <c r="M18" s="459">
        <f t="shared" si="1"/>
        <v>1512219.41</v>
      </c>
      <c r="N18" s="47"/>
      <c r="O18" s="21"/>
      <c r="P18" s="618"/>
      <c r="Q18" s="700"/>
      <c r="R18" s="313"/>
      <c r="S18" s="173"/>
      <c r="T18" s="174"/>
      <c r="U18" s="57"/>
      <c r="V18" s="58"/>
    </row>
    <row r="19" spans="1:22" ht="14.25" customHeight="1" x14ac:dyDescent="0.2">
      <c r="A19" s="18"/>
      <c r="B19" s="61" t="s">
        <v>615</v>
      </c>
      <c r="C19" s="53" t="s">
        <v>410</v>
      </c>
      <c r="D19" s="21"/>
      <c r="E19" s="616">
        <v>3427316.09</v>
      </c>
      <c r="F19" s="617"/>
      <c r="G19" s="467"/>
      <c r="H19" s="467"/>
      <c r="I19" s="470"/>
      <c r="J19" s="470"/>
      <c r="K19" s="467"/>
      <c r="L19" s="467"/>
      <c r="M19" s="459">
        <f t="shared" si="1"/>
        <v>3427316.09</v>
      </c>
      <c r="N19" s="47"/>
      <c r="O19" s="21"/>
      <c r="P19" s="618"/>
      <c r="Q19" s="700"/>
      <c r="R19" s="313"/>
      <c r="S19" s="173"/>
      <c r="T19" s="174"/>
      <c r="U19" s="57"/>
      <c r="V19" s="58"/>
    </row>
    <row r="20" spans="1:22" ht="14.25" customHeight="1" x14ac:dyDescent="0.2">
      <c r="A20" s="18"/>
      <c r="B20" s="61" t="s">
        <v>616</v>
      </c>
      <c r="C20" s="53" t="s">
        <v>411</v>
      </c>
      <c r="D20" s="21"/>
      <c r="E20" s="616">
        <v>5812547.9900000002</v>
      </c>
      <c r="F20" s="617"/>
      <c r="G20" s="467"/>
      <c r="H20" s="467"/>
      <c r="I20" s="470"/>
      <c r="J20" s="470"/>
      <c r="K20" s="467"/>
      <c r="L20" s="467"/>
      <c r="M20" s="459">
        <f t="shared" si="1"/>
        <v>5812547.9900000002</v>
      </c>
      <c r="N20" s="47"/>
      <c r="O20" s="21"/>
      <c r="P20" s="618"/>
      <c r="Q20" s="700"/>
      <c r="R20" s="313"/>
      <c r="S20" s="173"/>
      <c r="T20" s="174"/>
      <c r="U20" s="57"/>
      <c r="V20" s="58"/>
    </row>
    <row r="21" spans="1:22" ht="14.25" customHeight="1" x14ac:dyDescent="0.2">
      <c r="A21" s="18"/>
      <c r="B21" s="61" t="s">
        <v>617</v>
      </c>
      <c r="C21" s="53" t="s">
        <v>412</v>
      </c>
      <c r="D21" s="21"/>
      <c r="E21" s="616">
        <v>2308848.35</v>
      </c>
      <c r="F21" s="617"/>
      <c r="G21" s="467"/>
      <c r="H21" s="467"/>
      <c r="I21" s="470"/>
      <c r="J21" s="470"/>
      <c r="K21" s="467"/>
      <c r="L21" s="467"/>
      <c r="M21" s="459">
        <f t="shared" si="1"/>
        <v>2308848.35</v>
      </c>
      <c r="N21" s="47"/>
      <c r="O21" s="21"/>
      <c r="P21" s="618"/>
      <c r="Q21" s="700"/>
      <c r="R21" s="313"/>
      <c r="S21" s="173"/>
      <c r="T21" s="174"/>
      <c r="U21" s="57"/>
      <c r="V21" s="58"/>
    </row>
    <row r="22" spans="1:22" ht="14.25" customHeight="1" x14ac:dyDescent="0.2">
      <c r="A22" s="18"/>
      <c r="B22" s="61" t="s">
        <v>618</v>
      </c>
      <c r="C22" s="53" t="s">
        <v>413</v>
      </c>
      <c r="D22" s="21"/>
      <c r="E22" s="616">
        <v>6468228.4900000002</v>
      </c>
      <c r="F22" s="617"/>
      <c r="G22" s="467"/>
      <c r="H22" s="467"/>
      <c r="I22" s="470"/>
      <c r="J22" s="470"/>
      <c r="K22" s="467"/>
      <c r="L22" s="467"/>
      <c r="M22" s="459">
        <f t="shared" si="1"/>
        <v>6468228.4900000002</v>
      </c>
      <c r="N22" s="47"/>
      <c r="O22" s="21"/>
      <c r="P22" s="618"/>
      <c r="Q22" s="700"/>
      <c r="R22" s="313"/>
      <c r="S22" s="173"/>
      <c r="T22" s="174"/>
      <c r="U22" s="57"/>
      <c r="V22" s="58"/>
    </row>
    <row r="23" spans="1:22" ht="14.25" customHeight="1" x14ac:dyDescent="0.2">
      <c r="A23" s="18"/>
      <c r="B23" s="61" t="s">
        <v>619</v>
      </c>
      <c r="C23" s="53" t="s">
        <v>414</v>
      </c>
      <c r="D23" s="21"/>
      <c r="E23" s="616">
        <v>381102.22</v>
      </c>
      <c r="F23" s="617"/>
      <c r="G23" s="467"/>
      <c r="H23" s="467"/>
      <c r="I23" s="470"/>
      <c r="J23" s="470"/>
      <c r="K23" s="467"/>
      <c r="L23" s="467"/>
      <c r="M23" s="459">
        <f t="shared" si="1"/>
        <v>381102.22</v>
      </c>
      <c r="N23" s="47"/>
      <c r="O23" s="21"/>
      <c r="P23" s="618"/>
      <c r="Q23" s="700"/>
      <c r="R23" s="313"/>
      <c r="S23" s="173"/>
      <c r="T23" s="174"/>
      <c r="U23" s="57"/>
      <c r="V23" s="58"/>
    </row>
    <row r="24" spans="1:22" ht="14.25" customHeight="1" x14ac:dyDescent="0.2">
      <c r="A24" s="18"/>
      <c r="B24" s="61" t="s">
        <v>620</v>
      </c>
      <c r="C24" s="53" t="s">
        <v>415</v>
      </c>
      <c r="D24" s="21"/>
      <c r="E24" s="616">
        <v>452803.42</v>
      </c>
      <c r="F24" s="617"/>
      <c r="G24" s="467"/>
      <c r="H24" s="467"/>
      <c r="I24" s="470"/>
      <c r="J24" s="470"/>
      <c r="K24" s="467"/>
      <c r="L24" s="467"/>
      <c r="M24" s="459">
        <f t="shared" si="1"/>
        <v>452803.42</v>
      </c>
      <c r="N24" s="47"/>
      <c r="O24" s="21"/>
      <c r="P24" s="618"/>
      <c r="Q24" s="700"/>
      <c r="R24" s="313"/>
      <c r="S24" s="173"/>
      <c r="T24" s="174"/>
      <c r="U24" s="57"/>
      <c r="V24" s="58"/>
    </row>
    <row r="25" spans="1:22" ht="14.25" customHeight="1" x14ac:dyDescent="0.2">
      <c r="A25" s="18"/>
      <c r="B25" s="61" t="s">
        <v>621</v>
      </c>
      <c r="C25" s="53" t="s">
        <v>416</v>
      </c>
      <c r="D25" s="21"/>
      <c r="E25" s="616">
        <v>628203.93999999994</v>
      </c>
      <c r="F25" s="617"/>
      <c r="G25" s="467"/>
      <c r="H25" s="467"/>
      <c r="I25" s="473"/>
      <c r="J25" s="470"/>
      <c r="K25" s="467"/>
      <c r="L25" s="467"/>
      <c r="M25" s="459">
        <f t="shared" si="1"/>
        <v>628203.93999999994</v>
      </c>
      <c r="N25" s="47"/>
      <c r="O25" s="21"/>
      <c r="P25" s="618"/>
      <c r="Q25" s="700"/>
      <c r="R25" s="313"/>
      <c r="S25" s="173"/>
      <c r="T25" s="174"/>
      <c r="U25" s="57"/>
      <c r="V25" s="58"/>
    </row>
    <row r="26" spans="1:22" ht="14.25" customHeight="1" x14ac:dyDescent="0.2">
      <c r="A26" s="18"/>
      <c r="B26" s="61" t="s">
        <v>622</v>
      </c>
      <c r="C26" s="53" t="s">
        <v>417</v>
      </c>
      <c r="D26" s="21"/>
      <c r="E26" s="616">
        <v>161852.25</v>
      </c>
      <c r="F26" s="617"/>
      <c r="G26" s="467"/>
      <c r="H26" s="467"/>
      <c r="I26" s="470"/>
      <c r="J26" s="470"/>
      <c r="K26" s="467"/>
      <c r="L26" s="467"/>
      <c r="M26" s="459">
        <f t="shared" si="1"/>
        <v>161852.25</v>
      </c>
      <c r="N26" s="47"/>
      <c r="O26" s="21"/>
      <c r="P26" s="618"/>
      <c r="Q26" s="700"/>
      <c r="R26" s="313"/>
      <c r="S26" s="173"/>
      <c r="T26" s="174"/>
      <c r="U26" s="57"/>
      <c r="V26" s="58"/>
    </row>
    <row r="27" spans="1:22" ht="14.25" customHeight="1" x14ac:dyDescent="0.2">
      <c r="A27" s="18"/>
      <c r="B27" s="61" t="s">
        <v>623</v>
      </c>
      <c r="C27" s="53" t="s">
        <v>418</v>
      </c>
      <c r="D27" s="21"/>
      <c r="E27" s="616">
        <v>1801051.94</v>
      </c>
      <c r="F27" s="617"/>
      <c r="G27" s="467"/>
      <c r="H27" s="467"/>
      <c r="I27" s="473"/>
      <c r="J27" s="470"/>
      <c r="K27" s="467"/>
      <c r="L27" s="467"/>
      <c r="M27" s="459">
        <f t="shared" si="1"/>
        <v>1801051.94</v>
      </c>
      <c r="N27" s="47"/>
      <c r="O27" s="21"/>
      <c r="P27" s="618"/>
      <c r="Q27" s="700"/>
      <c r="R27" s="313"/>
      <c r="S27" s="173"/>
      <c r="T27" s="174"/>
      <c r="U27" s="57"/>
      <c r="V27" s="58"/>
    </row>
    <row r="28" spans="1:22" ht="14.25" customHeight="1" x14ac:dyDescent="0.2">
      <c r="A28" s="18"/>
      <c r="B28" s="61" t="s">
        <v>624</v>
      </c>
      <c r="C28" s="53" t="s">
        <v>419</v>
      </c>
      <c r="D28" s="21"/>
      <c r="E28" s="616">
        <v>72416</v>
      </c>
      <c r="F28" s="617"/>
      <c r="G28" s="467"/>
      <c r="H28" s="467"/>
      <c r="I28" s="470"/>
      <c r="J28" s="470"/>
      <c r="K28" s="467"/>
      <c r="L28" s="467"/>
      <c r="M28" s="459">
        <f t="shared" si="1"/>
        <v>72416</v>
      </c>
      <c r="N28" s="47"/>
      <c r="O28" s="21"/>
      <c r="P28" s="618"/>
      <c r="Q28" s="700"/>
      <c r="R28" s="313"/>
      <c r="S28" s="173"/>
      <c r="T28" s="174"/>
      <c r="U28" s="57"/>
      <c r="V28" s="58"/>
    </row>
    <row r="29" spans="1:22" ht="14.25" customHeight="1" x14ac:dyDescent="0.2">
      <c r="A29" s="18"/>
      <c r="B29" s="61" t="s">
        <v>625</v>
      </c>
      <c r="C29" s="53" t="s">
        <v>420</v>
      </c>
      <c r="D29" s="21"/>
      <c r="E29" s="616">
        <v>91734.19</v>
      </c>
      <c r="F29" s="617"/>
      <c r="G29" s="467"/>
      <c r="H29" s="467"/>
      <c r="I29" s="470"/>
      <c r="J29" s="470"/>
      <c r="K29" s="467"/>
      <c r="L29" s="467"/>
      <c r="M29" s="459">
        <f t="shared" si="1"/>
        <v>91734.19</v>
      </c>
      <c r="N29" s="47"/>
      <c r="O29" s="21"/>
      <c r="P29" s="618"/>
      <c r="Q29" s="700"/>
      <c r="R29" s="313"/>
      <c r="S29" s="173"/>
      <c r="T29" s="174"/>
      <c r="U29" s="57"/>
      <c r="V29" s="58"/>
    </row>
    <row r="30" spans="1:22" ht="14.25" customHeight="1" x14ac:dyDescent="0.2">
      <c r="A30" s="18"/>
      <c r="B30" s="61" t="s">
        <v>626</v>
      </c>
      <c r="C30" s="53" t="s">
        <v>421</v>
      </c>
      <c r="D30" s="21"/>
      <c r="E30" s="616">
        <v>1878368.37</v>
      </c>
      <c r="F30" s="617"/>
      <c r="G30" s="467"/>
      <c r="H30" s="467"/>
      <c r="I30" s="470"/>
      <c r="J30" s="470"/>
      <c r="K30" s="467"/>
      <c r="L30" s="467"/>
      <c r="M30" s="459">
        <f t="shared" si="1"/>
        <v>1878368.37</v>
      </c>
      <c r="N30" s="47"/>
      <c r="O30" s="21"/>
      <c r="P30" s="618"/>
      <c r="Q30" s="700"/>
      <c r="R30" s="313"/>
      <c r="S30" s="173"/>
      <c r="T30" s="174"/>
      <c r="U30" s="57"/>
      <c r="V30" s="58"/>
    </row>
    <row r="31" spans="1:22" ht="16.5" customHeight="1" x14ac:dyDescent="0.2">
      <c r="A31" s="18"/>
      <c r="B31" s="61" t="s">
        <v>627</v>
      </c>
      <c r="C31" s="53" t="s">
        <v>422</v>
      </c>
      <c r="D31" s="21"/>
      <c r="E31" s="616">
        <v>3340271.31</v>
      </c>
      <c r="F31" s="617"/>
      <c r="G31" s="474"/>
      <c r="H31" s="467"/>
      <c r="I31" s="470"/>
      <c r="J31" s="470"/>
      <c r="K31" s="467"/>
      <c r="L31" s="467"/>
      <c r="M31" s="459">
        <f t="shared" si="1"/>
        <v>3340271.31</v>
      </c>
      <c r="N31" s="47"/>
      <c r="O31" s="21"/>
      <c r="P31" s="618"/>
      <c r="Q31" s="700"/>
      <c r="R31" s="313"/>
      <c r="S31" s="173"/>
      <c r="T31" s="174"/>
      <c r="U31" s="57"/>
      <c r="V31" s="58"/>
    </row>
    <row r="32" spans="1:22" ht="17.25" customHeight="1" x14ac:dyDescent="0.2">
      <c r="A32" s="18"/>
      <c r="B32" s="61" t="s">
        <v>628</v>
      </c>
      <c r="C32" s="53" t="s">
        <v>423</v>
      </c>
      <c r="D32" s="21"/>
      <c r="E32" s="616">
        <v>535467.67000000004</v>
      </c>
      <c r="F32" s="617"/>
      <c r="G32" s="467"/>
      <c r="H32" s="467"/>
      <c r="I32" s="470"/>
      <c r="J32" s="470"/>
      <c r="K32" s="467"/>
      <c r="L32" s="467"/>
      <c r="M32" s="459">
        <f t="shared" si="1"/>
        <v>535467.67000000004</v>
      </c>
      <c r="N32" s="47"/>
      <c r="O32" s="21"/>
      <c r="P32" s="618"/>
      <c r="Q32" s="700"/>
      <c r="R32" s="313"/>
      <c r="S32" s="173"/>
      <c r="T32" s="174"/>
      <c r="U32" s="57"/>
      <c r="V32" s="58"/>
    </row>
    <row r="33" spans="1:22" ht="16.5" customHeight="1" x14ac:dyDescent="0.2">
      <c r="A33" s="18"/>
      <c r="B33" s="61" t="s">
        <v>629</v>
      </c>
      <c r="C33" s="53" t="s">
        <v>424</v>
      </c>
      <c r="D33" s="21"/>
      <c r="E33" s="616">
        <v>1766003.63</v>
      </c>
      <c r="F33" s="617"/>
      <c r="G33" s="467"/>
      <c r="H33" s="467"/>
      <c r="I33" s="470"/>
      <c r="J33" s="470"/>
      <c r="K33" s="467"/>
      <c r="L33" s="467"/>
      <c r="M33" s="459">
        <f t="shared" si="1"/>
        <v>1766003.63</v>
      </c>
      <c r="N33" s="47"/>
      <c r="O33" s="21"/>
      <c r="P33" s="618"/>
      <c r="Q33" s="700"/>
      <c r="R33" s="313"/>
      <c r="S33" s="173"/>
      <c r="T33" s="174"/>
      <c r="U33" s="57"/>
      <c r="V33" s="58"/>
    </row>
    <row r="34" spans="1:22" ht="14.25" customHeight="1" x14ac:dyDescent="0.2">
      <c r="A34" s="18"/>
      <c r="B34" s="61" t="s">
        <v>630</v>
      </c>
      <c r="C34" s="53" t="s">
        <v>425</v>
      </c>
      <c r="D34" s="21"/>
      <c r="E34" s="616">
        <v>97745</v>
      </c>
      <c r="F34" s="617"/>
      <c r="G34" s="467"/>
      <c r="H34" s="467"/>
      <c r="I34" s="470"/>
      <c r="J34" s="470"/>
      <c r="K34" s="467"/>
      <c r="L34" s="467"/>
      <c r="M34" s="459">
        <f t="shared" si="1"/>
        <v>97745</v>
      </c>
      <c r="N34" s="47"/>
      <c r="O34" s="21"/>
      <c r="P34" s="618"/>
      <c r="Q34" s="700"/>
      <c r="R34" s="313"/>
      <c r="S34" s="173"/>
      <c r="T34" s="174"/>
      <c r="U34" s="57"/>
      <c r="V34" s="58"/>
    </row>
    <row r="35" spans="1:22" ht="15.75" customHeight="1" x14ac:dyDescent="0.2">
      <c r="A35" s="18"/>
      <c r="B35" s="61" t="s">
        <v>631</v>
      </c>
      <c r="C35" s="53" t="s">
        <v>426</v>
      </c>
      <c r="D35" s="21"/>
      <c r="E35" s="616">
        <v>77982.25</v>
      </c>
      <c r="F35" s="617"/>
      <c r="G35" s="467"/>
      <c r="H35" s="467"/>
      <c r="I35" s="470"/>
      <c r="J35" s="470"/>
      <c r="K35" s="467"/>
      <c r="L35" s="467"/>
      <c r="M35" s="459">
        <f t="shared" si="1"/>
        <v>77982.25</v>
      </c>
      <c r="N35" s="47"/>
      <c r="O35" s="21"/>
      <c r="P35" s="618"/>
      <c r="Q35" s="700"/>
      <c r="R35" s="313"/>
      <c r="S35" s="173"/>
      <c r="T35" s="174"/>
      <c r="U35" s="57"/>
      <c r="V35" s="58"/>
    </row>
    <row r="36" spans="1:22" ht="14.25" customHeight="1" x14ac:dyDescent="0.2">
      <c r="A36" s="18"/>
      <c r="B36" s="61" t="s">
        <v>632</v>
      </c>
      <c r="C36" s="53" t="s">
        <v>427</v>
      </c>
      <c r="D36" s="21"/>
      <c r="E36" s="616">
        <v>313652.28000000003</v>
      </c>
      <c r="F36" s="617"/>
      <c r="G36" s="467"/>
      <c r="H36" s="467"/>
      <c r="I36" s="470"/>
      <c r="J36" s="470"/>
      <c r="K36" s="467"/>
      <c r="L36" s="467"/>
      <c r="M36" s="459">
        <f t="shared" si="1"/>
        <v>313652.28000000003</v>
      </c>
      <c r="N36" s="47"/>
      <c r="O36" s="21"/>
      <c r="P36" s="618"/>
      <c r="Q36" s="700"/>
      <c r="R36" s="313"/>
      <c r="S36" s="173"/>
      <c r="T36" s="174"/>
      <c r="U36" s="57"/>
      <c r="V36" s="58"/>
    </row>
    <row r="37" spans="1:22" ht="15.75" customHeight="1" x14ac:dyDescent="0.2">
      <c r="A37" s="18"/>
      <c r="B37" s="61" t="s">
        <v>633</v>
      </c>
      <c r="C37" s="53" t="s">
        <v>428</v>
      </c>
      <c r="D37" s="21"/>
      <c r="E37" s="616">
        <v>918619.88</v>
      </c>
      <c r="F37" s="617"/>
      <c r="G37" s="467"/>
      <c r="H37" s="467"/>
      <c r="I37" s="470"/>
      <c r="J37" s="470"/>
      <c r="K37" s="467"/>
      <c r="L37" s="467"/>
      <c r="M37" s="459">
        <f t="shared" si="1"/>
        <v>918619.88</v>
      </c>
      <c r="N37" s="47"/>
      <c r="O37" s="21"/>
      <c r="P37" s="618"/>
      <c r="Q37" s="700"/>
      <c r="R37" s="313"/>
      <c r="S37" s="173"/>
      <c r="T37" s="174"/>
      <c r="U37" s="57"/>
      <c r="V37" s="58"/>
    </row>
    <row r="38" spans="1:22" ht="14.25" customHeight="1" x14ac:dyDescent="0.2">
      <c r="A38" s="18"/>
      <c r="B38" s="61" t="s">
        <v>634</v>
      </c>
      <c r="C38" s="53" t="s">
        <v>429</v>
      </c>
      <c r="D38" s="21"/>
      <c r="E38" s="616">
        <v>2052401.43</v>
      </c>
      <c r="F38" s="617"/>
      <c r="G38" s="467"/>
      <c r="H38" s="467"/>
      <c r="I38" s="470"/>
      <c r="J38" s="470"/>
      <c r="K38" s="467"/>
      <c r="L38" s="467"/>
      <c r="M38" s="459">
        <f t="shared" si="1"/>
        <v>2052401.43</v>
      </c>
      <c r="N38" s="47"/>
      <c r="O38" s="21"/>
      <c r="P38" s="618"/>
      <c r="Q38" s="700"/>
      <c r="R38" s="313"/>
      <c r="S38" s="173"/>
      <c r="T38" s="174"/>
      <c r="U38" s="57"/>
      <c r="V38" s="58"/>
    </row>
    <row r="39" spans="1:22" ht="16.5" customHeight="1" x14ac:dyDescent="0.2">
      <c r="A39" s="18"/>
      <c r="B39" s="61" t="s">
        <v>635</v>
      </c>
      <c r="C39" s="53" t="s">
        <v>445</v>
      </c>
      <c r="D39" s="21"/>
      <c r="E39" s="616">
        <v>242550.07</v>
      </c>
      <c r="F39" s="617"/>
      <c r="G39" s="467"/>
      <c r="H39" s="467"/>
      <c r="I39" s="470"/>
      <c r="J39" s="470"/>
      <c r="K39" s="467"/>
      <c r="L39" s="467"/>
      <c r="M39" s="459">
        <f t="shared" si="1"/>
        <v>242550.07</v>
      </c>
      <c r="N39" s="47"/>
      <c r="O39" s="21"/>
      <c r="P39" s="618"/>
      <c r="Q39" s="700"/>
      <c r="R39" s="313"/>
      <c r="S39" s="173"/>
      <c r="T39" s="174"/>
      <c r="U39" s="57"/>
      <c r="V39" s="58"/>
    </row>
    <row r="40" spans="1:22" ht="15" customHeight="1" x14ac:dyDescent="0.2">
      <c r="A40" s="18"/>
      <c r="B40" s="61" t="s">
        <v>636</v>
      </c>
      <c r="C40" s="53" t="s">
        <v>446</v>
      </c>
      <c r="D40" s="21"/>
      <c r="E40" s="616">
        <v>1780597.47</v>
      </c>
      <c r="F40" s="617"/>
      <c r="G40" s="467"/>
      <c r="H40" s="467"/>
      <c r="I40" s="470"/>
      <c r="J40" s="470"/>
      <c r="K40" s="118"/>
      <c r="L40" s="118"/>
      <c r="M40" s="459">
        <f t="shared" si="1"/>
        <v>1780597.47</v>
      </c>
      <c r="N40" s="47"/>
      <c r="O40" s="21"/>
      <c r="P40" s="618"/>
      <c r="Q40" s="700"/>
      <c r="R40" s="313"/>
      <c r="S40" s="173"/>
      <c r="T40" s="174"/>
      <c r="U40" s="57"/>
      <c r="V40" s="58"/>
    </row>
    <row r="41" spans="1:22" ht="19.5" customHeight="1" x14ac:dyDescent="0.2">
      <c r="A41" s="18"/>
      <c r="B41" s="61" t="s">
        <v>637</v>
      </c>
      <c r="C41" s="53" t="s">
        <v>450</v>
      </c>
      <c r="D41" s="21"/>
      <c r="E41" s="616">
        <v>92026.03</v>
      </c>
      <c r="F41" s="617"/>
      <c r="G41" s="467"/>
      <c r="H41" s="467"/>
      <c r="I41" s="470"/>
      <c r="J41" s="471"/>
      <c r="K41" s="467"/>
      <c r="L41" s="467"/>
      <c r="M41" s="459">
        <f t="shared" si="1"/>
        <v>92026.03</v>
      </c>
      <c r="N41" s="47"/>
      <c r="O41" s="21"/>
      <c r="P41" s="618"/>
      <c r="Q41" s="700"/>
      <c r="R41" s="313"/>
      <c r="S41" s="173"/>
      <c r="T41" s="174"/>
      <c r="U41" s="57"/>
      <c r="V41" s="58"/>
    </row>
    <row r="42" spans="1:22" ht="18" customHeight="1" x14ac:dyDescent="0.2">
      <c r="A42" s="18"/>
      <c r="B42" s="61" t="s">
        <v>638</v>
      </c>
      <c r="C42" s="53" t="s">
        <v>458</v>
      </c>
      <c r="D42" s="21"/>
      <c r="E42" s="616">
        <v>185282.9</v>
      </c>
      <c r="F42" s="617"/>
      <c r="G42" s="467"/>
      <c r="H42" s="467"/>
      <c r="I42" s="470"/>
      <c r="J42" s="473"/>
      <c r="K42" s="467"/>
      <c r="L42" s="467"/>
      <c r="M42" s="459">
        <f t="shared" si="1"/>
        <v>185282.9</v>
      </c>
      <c r="N42" s="47"/>
      <c r="O42" s="21"/>
      <c r="P42" s="618"/>
      <c r="Q42" s="700"/>
      <c r="R42" s="313"/>
      <c r="S42" s="173"/>
      <c r="T42" s="174"/>
      <c r="U42" s="57"/>
      <c r="V42" s="58"/>
    </row>
    <row r="43" spans="1:22" ht="16.5" customHeight="1" x14ac:dyDescent="0.2">
      <c r="A43" s="18"/>
      <c r="B43" s="61" t="s">
        <v>639</v>
      </c>
      <c r="C43" s="53" t="s">
        <v>459</v>
      </c>
      <c r="D43" s="21"/>
      <c r="E43" s="616">
        <v>352748.93</v>
      </c>
      <c r="F43" s="617"/>
      <c r="G43" s="467"/>
      <c r="H43" s="467"/>
      <c r="I43" s="470"/>
      <c r="J43" s="470"/>
      <c r="K43" s="467"/>
      <c r="L43" s="467"/>
      <c r="M43" s="459">
        <f t="shared" si="1"/>
        <v>352748.93</v>
      </c>
      <c r="N43" s="47"/>
      <c r="O43" s="21"/>
      <c r="P43" s="618"/>
      <c r="Q43" s="700"/>
      <c r="R43" s="313"/>
      <c r="S43" s="173"/>
      <c r="T43" s="174"/>
      <c r="U43" s="57"/>
      <c r="V43" s="58"/>
    </row>
    <row r="44" spans="1:22" ht="14.25" customHeight="1" x14ac:dyDescent="0.2">
      <c r="A44" s="18"/>
      <c r="B44" s="61" t="s">
        <v>640</v>
      </c>
      <c r="C44" s="53" t="s">
        <v>460</v>
      </c>
      <c r="D44" s="21"/>
      <c r="E44" s="616">
        <v>1498499.05</v>
      </c>
      <c r="F44" s="617"/>
      <c r="G44" s="467"/>
      <c r="H44" s="467"/>
      <c r="I44" s="470"/>
      <c r="J44" s="470"/>
      <c r="K44" s="467"/>
      <c r="L44" s="467"/>
      <c r="M44" s="459">
        <f t="shared" si="1"/>
        <v>1498499.05</v>
      </c>
      <c r="N44" s="47"/>
      <c r="O44" s="21"/>
      <c r="P44" s="618"/>
      <c r="Q44" s="700"/>
      <c r="R44" s="313"/>
      <c r="S44" s="173"/>
      <c r="T44" s="174"/>
      <c r="U44" s="57"/>
      <c r="V44" s="58"/>
    </row>
    <row r="45" spans="1:22" ht="19.5" customHeight="1" x14ac:dyDescent="0.2">
      <c r="A45" s="18"/>
      <c r="B45" s="61" t="s">
        <v>641</v>
      </c>
      <c r="C45" s="53" t="s">
        <v>506</v>
      </c>
      <c r="D45" s="21"/>
      <c r="E45" s="616">
        <v>1617434.67</v>
      </c>
      <c r="F45" s="617"/>
      <c r="G45" s="467"/>
      <c r="H45" s="467"/>
      <c r="I45" s="470"/>
      <c r="J45" s="470"/>
      <c r="K45" s="467"/>
      <c r="L45" s="467"/>
      <c r="M45" s="459">
        <f t="shared" si="1"/>
        <v>1617434.67</v>
      </c>
      <c r="N45" s="47"/>
      <c r="O45" s="21"/>
      <c r="P45" s="618"/>
      <c r="Q45" s="700"/>
      <c r="R45" s="313"/>
      <c r="S45" s="173"/>
      <c r="T45" s="174"/>
      <c r="U45" s="57"/>
      <c r="V45" s="58"/>
    </row>
    <row r="46" spans="1:22" ht="16.5" customHeight="1" x14ac:dyDescent="0.2">
      <c r="A46" s="18"/>
      <c r="B46" s="61" t="s">
        <v>642</v>
      </c>
      <c r="C46" s="53" t="s">
        <v>507</v>
      </c>
      <c r="D46" s="21"/>
      <c r="E46" s="616">
        <v>191720.97</v>
      </c>
      <c r="F46" s="617"/>
      <c r="G46" s="467"/>
      <c r="H46" s="467"/>
      <c r="I46" s="470"/>
      <c r="J46" s="470"/>
      <c r="K46" s="467"/>
      <c r="L46" s="467"/>
      <c r="M46" s="459">
        <f t="shared" si="1"/>
        <v>191720.97</v>
      </c>
      <c r="N46" s="47"/>
      <c r="O46" s="21"/>
      <c r="P46" s="618"/>
      <c r="Q46" s="700"/>
      <c r="R46" s="313"/>
      <c r="S46" s="173"/>
      <c r="T46" s="174"/>
      <c r="U46" s="57"/>
      <c r="V46" s="58"/>
    </row>
    <row r="47" spans="1:22" ht="16.5" customHeight="1" x14ac:dyDescent="0.2">
      <c r="A47" s="18"/>
      <c r="B47" s="61" t="s">
        <v>643</v>
      </c>
      <c r="C47" s="53" t="s">
        <v>523</v>
      </c>
      <c r="D47" s="21"/>
      <c r="E47" s="616">
        <v>339894.51</v>
      </c>
      <c r="F47" s="617"/>
      <c r="G47" s="467"/>
      <c r="H47" s="467"/>
      <c r="I47" s="470"/>
      <c r="J47" s="470"/>
      <c r="K47" s="467"/>
      <c r="L47" s="467"/>
      <c r="M47" s="459">
        <f t="shared" si="1"/>
        <v>339894.51</v>
      </c>
      <c r="N47" s="47"/>
      <c r="O47" s="21"/>
      <c r="P47" s="618"/>
      <c r="Q47" s="700"/>
      <c r="R47" s="313"/>
      <c r="S47" s="173"/>
      <c r="T47" s="174"/>
      <c r="U47" s="57"/>
      <c r="V47" s="58"/>
    </row>
    <row r="48" spans="1:22" ht="12.75" customHeight="1" x14ac:dyDescent="0.2">
      <c r="A48" s="18"/>
      <c r="B48" s="61" t="s">
        <v>644</v>
      </c>
      <c r="C48" s="53" t="s">
        <v>524</v>
      </c>
      <c r="D48" s="21"/>
      <c r="E48" s="616">
        <v>22939411.379999999</v>
      </c>
      <c r="F48" s="616"/>
      <c r="G48" s="467"/>
      <c r="H48" s="467"/>
      <c r="I48" s="470"/>
      <c r="J48" s="470"/>
      <c r="K48" s="467"/>
      <c r="L48" s="467"/>
      <c r="M48" s="459">
        <f t="shared" si="1"/>
        <v>22939411.379999999</v>
      </c>
      <c r="N48" s="47"/>
      <c r="O48" s="21"/>
      <c r="P48" s="618"/>
      <c r="Q48" s="700"/>
      <c r="R48" s="313"/>
      <c r="S48" s="173"/>
      <c r="T48" s="174"/>
      <c r="U48" s="57"/>
      <c r="V48" s="63"/>
    </row>
    <row r="49" spans="1:22" ht="15" customHeight="1" x14ac:dyDescent="0.2">
      <c r="A49" s="18"/>
      <c r="B49" s="61" t="s">
        <v>645</v>
      </c>
      <c r="C49" s="53" t="s">
        <v>430</v>
      </c>
      <c r="D49" s="21"/>
      <c r="E49" s="616">
        <v>43573.15</v>
      </c>
      <c r="F49" s="617"/>
      <c r="G49" s="467"/>
      <c r="H49" s="467"/>
      <c r="I49" s="470"/>
      <c r="J49" s="470"/>
      <c r="K49" s="467"/>
      <c r="L49" s="467"/>
      <c r="M49" s="459">
        <f t="shared" si="1"/>
        <v>43573.15</v>
      </c>
      <c r="N49" s="47"/>
      <c r="O49" s="21"/>
      <c r="P49" s="618"/>
      <c r="Q49" s="700"/>
      <c r="R49" s="313"/>
      <c r="S49" s="173"/>
      <c r="T49" s="174"/>
      <c r="U49" s="57"/>
      <c r="V49" s="63"/>
    </row>
    <row r="50" spans="1:22" ht="13.5" customHeight="1" x14ac:dyDescent="0.2">
      <c r="A50" s="18"/>
      <c r="B50" s="61" t="s">
        <v>646</v>
      </c>
      <c r="C50" s="53" t="s">
        <v>448</v>
      </c>
      <c r="D50" s="21"/>
      <c r="E50" s="616">
        <v>222499.1</v>
      </c>
      <c r="F50" s="617"/>
      <c r="G50" s="467"/>
      <c r="H50" s="467"/>
      <c r="I50" s="470"/>
      <c r="J50" s="470"/>
      <c r="K50" s="467"/>
      <c r="L50" s="467"/>
      <c r="M50" s="459">
        <f t="shared" si="1"/>
        <v>222499.1</v>
      </c>
      <c r="N50" s="47"/>
      <c r="O50" s="21"/>
      <c r="P50" s="618"/>
      <c r="Q50" s="700"/>
      <c r="R50" s="313"/>
      <c r="S50" s="173"/>
      <c r="T50" s="174"/>
      <c r="U50" s="57"/>
      <c r="V50" s="63"/>
    </row>
    <row r="51" spans="1:22" ht="12.75" customHeight="1" x14ac:dyDescent="0.2">
      <c r="A51" s="18"/>
      <c r="B51" s="61" t="s">
        <v>647</v>
      </c>
      <c r="C51" s="72" t="s">
        <v>751</v>
      </c>
      <c r="D51" s="48"/>
      <c r="E51" s="616">
        <v>102598974.89</v>
      </c>
      <c r="F51" s="1066">
        <v>4764427.0600000024</v>
      </c>
      <c r="G51" s="467"/>
      <c r="H51" s="467"/>
      <c r="I51" s="177"/>
      <c r="J51" s="177"/>
      <c r="K51" s="467"/>
      <c r="L51" s="467"/>
      <c r="M51" s="459">
        <f t="shared" si="1"/>
        <v>107363401.95</v>
      </c>
      <c r="N51" s="47"/>
      <c r="O51" s="21"/>
      <c r="P51" s="618"/>
      <c r="Q51" s="700"/>
      <c r="R51" s="313"/>
      <c r="S51" s="315"/>
      <c r="U51" s="57"/>
      <c r="V51" s="63"/>
    </row>
    <row r="52" spans="1:22" ht="17.25" customHeight="1" x14ac:dyDescent="0.2">
      <c r="A52" s="18"/>
      <c r="B52" s="61" t="s">
        <v>648</v>
      </c>
      <c r="C52" s="72" t="s">
        <v>258</v>
      </c>
      <c r="D52" s="48"/>
      <c r="E52" s="616">
        <v>12149230.880000001</v>
      </c>
      <c r="F52" s="617"/>
      <c r="G52" s="467"/>
      <c r="H52" s="467"/>
      <c r="I52" s="177"/>
      <c r="J52" s="177"/>
      <c r="K52" s="467"/>
      <c r="L52" s="467"/>
      <c r="M52" s="459">
        <f t="shared" si="1"/>
        <v>12149230.880000001</v>
      </c>
      <c r="N52" s="1232">
        <v>-1754713.46</v>
      </c>
      <c r="O52" s="21"/>
      <c r="P52" s="618"/>
      <c r="Q52" s="700"/>
      <c r="R52" s="313"/>
      <c r="S52" s="315"/>
      <c r="U52" s="57"/>
      <c r="V52" s="63"/>
    </row>
    <row r="53" spans="1:22" ht="17.25" customHeight="1" x14ac:dyDescent="0.2">
      <c r="A53" s="18"/>
      <c r="B53" s="61" t="s">
        <v>20133</v>
      </c>
      <c r="C53" s="72" t="s">
        <v>20134</v>
      </c>
      <c r="D53" s="48"/>
      <c r="E53" s="616">
        <v>0</v>
      </c>
      <c r="F53" s="617">
        <v>14873457.58</v>
      </c>
      <c r="G53" s="467"/>
      <c r="H53" s="467"/>
      <c r="I53" s="177"/>
      <c r="J53" s="177"/>
      <c r="K53" s="467"/>
      <c r="L53" s="467"/>
      <c r="M53" s="1233">
        <f t="shared" si="1"/>
        <v>14873457.58</v>
      </c>
      <c r="N53" s="1232">
        <v>-495732.36</v>
      </c>
      <c r="O53" s="21"/>
      <c r="P53" s="618"/>
      <c r="Q53" s="700"/>
      <c r="R53" s="313"/>
      <c r="S53" s="315"/>
      <c r="U53" s="57"/>
      <c r="V53" s="63"/>
    </row>
    <row r="54" spans="1:22" ht="18.75" customHeight="1" thickBot="1" x14ac:dyDescent="0.25">
      <c r="A54" s="18"/>
      <c r="B54" s="564">
        <v>12360</v>
      </c>
      <c r="C54" s="1714" t="s">
        <v>530</v>
      </c>
      <c r="D54" s="1714"/>
      <c r="E54" s="615">
        <v>0</v>
      </c>
      <c r="F54" s="615">
        <f t="shared" ref="F54:L54" si="2">SUM(F55:F57)</f>
        <v>0</v>
      </c>
      <c r="G54" s="565">
        <f t="shared" si="2"/>
        <v>0</v>
      </c>
      <c r="H54" s="565">
        <f t="shared" si="2"/>
        <v>0</v>
      </c>
      <c r="I54" s="566">
        <f t="shared" si="2"/>
        <v>0</v>
      </c>
      <c r="J54" s="566">
        <f t="shared" si="2"/>
        <v>0</v>
      </c>
      <c r="K54" s="565">
        <f t="shared" si="2"/>
        <v>0</v>
      </c>
      <c r="L54" s="565">
        <f t="shared" si="2"/>
        <v>0</v>
      </c>
      <c r="M54" s="565">
        <f>+E54+F54-G54+H54-I54-J54+K54-L54</f>
        <v>0</v>
      </c>
      <c r="N54" s="567"/>
      <c r="O54" s="21"/>
      <c r="P54" s="709"/>
      <c r="Q54" s="700"/>
      <c r="R54" s="313"/>
      <c r="S54" s="173"/>
      <c r="U54" s="57"/>
      <c r="V54" s="63"/>
    </row>
    <row r="55" spans="1:22" ht="12.75" hidden="1" customHeight="1" x14ac:dyDescent="0.2">
      <c r="A55" s="18"/>
      <c r="B55" s="556" t="s">
        <v>454</v>
      </c>
      <c r="C55" s="557" t="s">
        <v>455</v>
      </c>
      <c r="D55" s="557"/>
      <c r="E55" s="558">
        <v>0</v>
      </c>
      <c r="F55" s="559"/>
      <c r="G55" s="560"/>
      <c r="H55" s="479"/>
      <c r="I55" s="480"/>
      <c r="J55" s="561"/>
      <c r="K55" s="562"/>
      <c r="L55" s="560"/>
      <c r="M55" s="559">
        <f>E55+F55-G55+H55+I55-J55+K55-L55</f>
        <v>0</v>
      </c>
      <c r="N55" s="47"/>
      <c r="O55" s="21"/>
      <c r="P55" s="710"/>
      <c r="Q55" s="700"/>
      <c r="R55" s="313"/>
      <c r="S55" s="173"/>
      <c r="U55" s="57"/>
      <c r="V55" s="58"/>
    </row>
    <row r="56" spans="1:22" ht="12.75" hidden="1" customHeight="1" x14ac:dyDescent="0.2">
      <c r="A56" s="18"/>
      <c r="B56" s="475"/>
      <c r="C56" s="49"/>
      <c r="D56" s="49"/>
      <c r="E56" s="476"/>
      <c r="F56" s="481"/>
      <c r="G56" s="481"/>
      <c r="H56" s="478"/>
      <c r="I56" s="482"/>
      <c r="J56" s="483"/>
      <c r="K56" s="481"/>
      <c r="L56" s="478"/>
      <c r="M56" s="477">
        <f>E56+F56-G56+H56+I56-J56+K56-L56</f>
        <v>0</v>
      </c>
      <c r="N56" s="47"/>
      <c r="O56" s="21"/>
      <c r="P56" s="710"/>
      <c r="Q56" s="700"/>
      <c r="R56" s="313"/>
      <c r="S56" s="173"/>
      <c r="U56" s="58"/>
      <c r="V56" s="58"/>
    </row>
    <row r="57" spans="1:22" ht="12.75" hidden="1" customHeight="1" thickBot="1" x14ac:dyDescent="0.25">
      <c r="A57" s="18"/>
      <c r="B57" s="484"/>
      <c r="C57" s="46"/>
      <c r="D57" s="46"/>
      <c r="E57" s="485"/>
      <c r="F57" s="472"/>
      <c r="G57" s="486"/>
      <c r="H57" s="479"/>
      <c r="I57" s="177"/>
      <c r="J57" s="488"/>
      <c r="K57" s="472"/>
      <c r="L57" s="487"/>
      <c r="M57" s="489">
        <f>E57+F57-G57+H57+I57-J57+K57-L57</f>
        <v>0</v>
      </c>
      <c r="N57" s="47"/>
      <c r="O57" s="21"/>
      <c r="P57" s="710"/>
      <c r="Q57" s="700"/>
      <c r="R57" s="313"/>
      <c r="S57" s="173"/>
      <c r="U57" s="58"/>
      <c r="V57" s="58"/>
    </row>
    <row r="58" spans="1:22" ht="40.5" customHeight="1" thickBot="1" x14ac:dyDescent="0.25">
      <c r="A58" s="18"/>
      <c r="B58" s="1707" t="s">
        <v>532</v>
      </c>
      <c r="C58" s="1708"/>
      <c r="D58" s="1036"/>
      <c r="E58" s="179">
        <f t="shared" ref="E58:L58" si="3">+E7+E8+E54</f>
        <v>529966627.48000002</v>
      </c>
      <c r="F58" s="1267">
        <f t="shared" si="3"/>
        <v>50584844.959999993</v>
      </c>
      <c r="G58" s="179">
        <f t="shared" si="3"/>
        <v>0</v>
      </c>
      <c r="H58" s="179">
        <f t="shared" si="3"/>
        <v>0</v>
      </c>
      <c r="I58" s="179">
        <f t="shared" si="3"/>
        <v>0</v>
      </c>
      <c r="J58" s="179">
        <f t="shared" si="3"/>
        <v>0</v>
      </c>
      <c r="K58" s="179">
        <f t="shared" si="3"/>
        <v>0</v>
      </c>
      <c r="L58" s="179">
        <f t="shared" si="3"/>
        <v>0</v>
      </c>
      <c r="M58" s="490">
        <f>+M7+M8+M54</f>
        <v>580551472.44000006</v>
      </c>
      <c r="N58" s="179">
        <f>+N7+N8+N54</f>
        <v>-2250445.8199999998</v>
      </c>
      <c r="O58" s="21"/>
      <c r="P58" s="710"/>
      <c r="Q58" s="700"/>
      <c r="R58" s="313"/>
      <c r="S58" s="173"/>
      <c r="U58" s="58"/>
      <c r="V58" s="58"/>
    </row>
    <row r="59" spans="1:22" ht="8.25" customHeight="1" thickBot="1" x14ac:dyDescent="0.25">
      <c r="A59" s="18"/>
      <c r="B59" s="59"/>
      <c r="C59" s="50"/>
      <c r="D59" s="50"/>
      <c r="E59" s="491"/>
      <c r="F59" s="492"/>
      <c r="G59" s="492"/>
      <c r="H59" s="492"/>
      <c r="I59" s="493"/>
      <c r="J59" s="493"/>
      <c r="K59" s="492"/>
      <c r="L59" s="492"/>
      <c r="M59" s="491"/>
      <c r="N59" s="47"/>
      <c r="O59" s="21"/>
      <c r="P59" s="710"/>
      <c r="Q59" s="700"/>
      <c r="R59" s="313"/>
      <c r="S59" s="173"/>
      <c r="U59" s="58"/>
      <c r="V59" s="58"/>
    </row>
    <row r="60" spans="1:22" ht="29.25" customHeight="1" thickBot="1" x14ac:dyDescent="0.25">
      <c r="A60" s="18"/>
      <c r="B60" s="494">
        <v>12400</v>
      </c>
      <c r="C60" s="84" t="s">
        <v>531</v>
      </c>
      <c r="D60" s="184"/>
      <c r="E60" s="310"/>
      <c r="F60" s="492"/>
      <c r="G60" s="492"/>
      <c r="H60" s="492"/>
      <c r="I60" s="493"/>
      <c r="J60" s="493"/>
      <c r="K60" s="492"/>
      <c r="L60" s="492"/>
      <c r="M60" s="491"/>
      <c r="N60" s="495"/>
      <c r="O60" s="21"/>
      <c r="P60" s="711"/>
      <c r="Q60" s="700"/>
      <c r="U60" s="58"/>
      <c r="V60" s="58"/>
    </row>
    <row r="61" spans="1:22" ht="20.25" customHeight="1" x14ac:dyDescent="0.2">
      <c r="A61" s="18"/>
      <c r="B61" s="716" t="s">
        <v>533</v>
      </c>
      <c r="C61" s="717" t="s">
        <v>534</v>
      </c>
      <c r="D61" s="572" t="s">
        <v>653</v>
      </c>
      <c r="E61" s="1040"/>
      <c r="F61" s="1041"/>
      <c r="G61" s="1041"/>
      <c r="H61" s="1041"/>
      <c r="I61" s="1042"/>
      <c r="J61" s="1042"/>
      <c r="K61" s="1041"/>
      <c r="L61" s="1041"/>
      <c r="M61" s="1043"/>
      <c r="N61" s="1044"/>
      <c r="O61" s="21"/>
      <c r="P61" s="711"/>
      <c r="Q61" s="701"/>
      <c r="U61" s="58"/>
      <c r="V61" s="58"/>
    </row>
    <row r="62" spans="1:22" ht="16.5" customHeight="1" x14ac:dyDescent="0.2">
      <c r="A62" s="18"/>
      <c r="B62" s="60">
        <v>12411</v>
      </c>
      <c r="C62" s="76" t="s">
        <v>535</v>
      </c>
      <c r="D62" s="573" t="s">
        <v>649</v>
      </c>
      <c r="E62" s="618">
        <v>18527460.330000002</v>
      </c>
      <c r="F62" s="1067">
        <v>1389608.3399999999</v>
      </c>
      <c r="G62" s="617">
        <v>558756.12</v>
      </c>
      <c r="H62" s="1067"/>
      <c r="I62" s="725"/>
      <c r="J62" s="725"/>
      <c r="K62" s="1234">
        <v>92493.66</v>
      </c>
      <c r="L62" s="1234">
        <v>92493.66</v>
      </c>
      <c r="M62" s="619">
        <f>E62+F62-G62-H62+I62-J62+K62-L62</f>
        <v>19358312.550000001</v>
      </c>
      <c r="N62" s="722">
        <v>-967578.8</v>
      </c>
      <c r="O62" s="21"/>
      <c r="P62" s="711"/>
      <c r="Q62" s="705"/>
      <c r="S62" s="171">
        <f>R62/2</f>
        <v>0</v>
      </c>
      <c r="T62" s="706"/>
      <c r="U62" s="176"/>
      <c r="V62" s="58"/>
    </row>
    <row r="63" spans="1:22" ht="16.5" customHeight="1" x14ac:dyDescent="0.2">
      <c r="A63" s="18"/>
      <c r="B63" s="61">
        <v>12412</v>
      </c>
      <c r="C63" s="72" t="s">
        <v>536</v>
      </c>
      <c r="D63" s="573" t="s">
        <v>650</v>
      </c>
      <c r="E63" s="618">
        <v>0.90000000002328306</v>
      </c>
      <c r="F63" s="618"/>
      <c r="G63" s="618"/>
      <c r="H63" s="618"/>
      <c r="I63" s="618"/>
      <c r="J63" s="618"/>
      <c r="K63" s="618"/>
      <c r="L63" s="618"/>
      <c r="M63" s="619">
        <f t="shared" ref="M63:M65" si="4">E63+F63-G63-H63+I63-J63+K63-L63</f>
        <v>0.90000000002328306</v>
      </c>
      <c r="N63" s="722">
        <v>-1150.29</v>
      </c>
      <c r="O63" s="21"/>
      <c r="P63" s="711"/>
      <c r="Q63" s="705"/>
      <c r="T63" s="706"/>
      <c r="U63" s="63"/>
      <c r="V63" s="58"/>
    </row>
    <row r="64" spans="1:22" ht="16.5" customHeight="1" x14ac:dyDescent="0.2">
      <c r="A64" s="18"/>
      <c r="B64" s="61">
        <v>12413</v>
      </c>
      <c r="C64" s="72" t="s">
        <v>537</v>
      </c>
      <c r="D64" s="573" t="s">
        <v>651</v>
      </c>
      <c r="E64" s="618">
        <v>43588370.689999998</v>
      </c>
      <c r="F64" s="618">
        <v>2364701.0600000015</v>
      </c>
      <c r="G64" s="618">
        <v>3390964.570000004</v>
      </c>
      <c r="H64" s="618"/>
      <c r="I64" s="1234">
        <v>96618.239999999991</v>
      </c>
      <c r="J64" s="1234">
        <v>96618.239999999991</v>
      </c>
      <c r="K64" s="1234">
        <v>1214188.4700000002</v>
      </c>
      <c r="L64" s="1234">
        <v>1214188.4700000002</v>
      </c>
      <c r="M64" s="619">
        <f t="shared" si="4"/>
        <v>42562107.179999992</v>
      </c>
      <c r="N64" s="722">
        <v>-13482573.029999999</v>
      </c>
      <c r="O64" s="21"/>
      <c r="P64" s="711"/>
      <c r="Q64" s="705"/>
      <c r="T64" s="706"/>
      <c r="U64" s="63"/>
      <c r="V64" s="64"/>
    </row>
    <row r="65" spans="1:22" ht="18.75" customHeight="1" thickBot="1" x14ac:dyDescent="0.25">
      <c r="A65" s="18"/>
      <c r="B65" s="65">
        <v>12419</v>
      </c>
      <c r="C65" s="73" t="s">
        <v>538</v>
      </c>
      <c r="D65" s="574" t="s">
        <v>652</v>
      </c>
      <c r="E65" s="618">
        <v>219230.33999999997</v>
      </c>
      <c r="F65" s="618">
        <v>11796.04</v>
      </c>
      <c r="G65" s="1235">
        <v>1299</v>
      </c>
      <c r="H65" s="1068"/>
      <c r="I65" s="1234">
        <v>8120</v>
      </c>
      <c r="J65" s="1234">
        <v>8120</v>
      </c>
      <c r="K65" s="1234">
        <v>2358.86</v>
      </c>
      <c r="L65" s="1234">
        <v>2358.86</v>
      </c>
      <c r="M65" s="619">
        <f t="shared" si="4"/>
        <v>229727.37999999998</v>
      </c>
      <c r="N65" s="723">
        <v>-61848.82</v>
      </c>
      <c r="O65" s="21"/>
      <c r="P65" s="711"/>
      <c r="Q65" s="1070"/>
      <c r="S65" s="171">
        <f>R65/2</f>
        <v>0</v>
      </c>
      <c r="T65" s="706"/>
      <c r="U65" s="63"/>
      <c r="V65" s="58"/>
    </row>
    <row r="66" spans="1:22" ht="28.5" customHeight="1" thickBot="1" x14ac:dyDescent="0.25">
      <c r="A66" s="18"/>
      <c r="B66" s="61"/>
      <c r="C66" s="496" t="s">
        <v>147</v>
      </c>
      <c r="D66" s="67" t="s">
        <v>529</v>
      </c>
      <c r="E66" s="713">
        <f>SUM(E62:E65)</f>
        <v>62335062.260000005</v>
      </c>
      <c r="F66" s="713">
        <f t="shared" ref="F66:N66" si="5">SUM(F61:F65)</f>
        <v>3766105.4400000013</v>
      </c>
      <c r="G66" s="713">
        <f t="shared" si="5"/>
        <v>3951019.6900000041</v>
      </c>
      <c r="H66" s="713">
        <f t="shared" si="5"/>
        <v>0</v>
      </c>
      <c r="I66" s="713">
        <f t="shared" si="5"/>
        <v>104738.23999999999</v>
      </c>
      <c r="J66" s="713">
        <f t="shared" si="5"/>
        <v>104738.23999999999</v>
      </c>
      <c r="K66" s="713">
        <f t="shared" si="5"/>
        <v>1309040.9900000002</v>
      </c>
      <c r="L66" s="713">
        <f t="shared" si="5"/>
        <v>1309040.9900000002</v>
      </c>
      <c r="M66" s="714">
        <f t="shared" si="5"/>
        <v>62150148.009999998</v>
      </c>
      <c r="N66" s="713">
        <f t="shared" si="5"/>
        <v>-14513150.939999999</v>
      </c>
      <c r="O66" s="21"/>
      <c r="P66" s="711"/>
      <c r="T66" s="706"/>
      <c r="U66" s="175"/>
      <c r="V66" s="58"/>
    </row>
    <row r="67" spans="1:22" ht="35.25" customHeight="1" x14ac:dyDescent="0.2">
      <c r="A67" s="18"/>
      <c r="B67" s="498" t="s">
        <v>540</v>
      </c>
      <c r="C67" s="68" t="s">
        <v>541</v>
      </c>
      <c r="D67" s="575" t="s">
        <v>658</v>
      </c>
      <c r="E67" s="623"/>
      <c r="F67" s="621"/>
      <c r="G67" s="621"/>
      <c r="H67" s="621"/>
      <c r="I67" s="622"/>
      <c r="J67" s="622"/>
      <c r="K67" s="621"/>
      <c r="L67" s="621"/>
      <c r="M67" s="621"/>
      <c r="N67" s="715"/>
      <c r="O67" s="21"/>
      <c r="P67" s="711"/>
      <c r="T67" s="706"/>
      <c r="U67" s="175"/>
      <c r="V67" s="58"/>
    </row>
    <row r="68" spans="1:22" ht="17.25" customHeight="1" x14ac:dyDescent="0.2">
      <c r="A68" s="18"/>
      <c r="B68" s="60">
        <v>12421</v>
      </c>
      <c r="C68" s="76" t="s">
        <v>542</v>
      </c>
      <c r="D68" s="573" t="s">
        <v>654</v>
      </c>
      <c r="E68" s="619">
        <v>2360127.94</v>
      </c>
      <c r="F68" s="618">
        <v>145039.99</v>
      </c>
      <c r="G68" s="618">
        <v>41442.6</v>
      </c>
      <c r="H68" s="1069"/>
      <c r="I68" s="1234">
        <v>11787.95</v>
      </c>
      <c r="J68" s="1234">
        <v>11787.95</v>
      </c>
      <c r="K68" s="618"/>
      <c r="L68" s="618"/>
      <c r="M68" s="619">
        <f>E68+F68-G68-H68+I68-J68+K68-L68+1</f>
        <v>2463726.3299999996</v>
      </c>
      <c r="N68" s="722">
        <v>-1289359.8600000001</v>
      </c>
      <c r="O68" s="21"/>
      <c r="P68" s="711"/>
      <c r="T68" s="706"/>
      <c r="U68" s="63"/>
      <c r="V68" s="58"/>
    </row>
    <row r="69" spans="1:22" ht="18.75" customHeight="1" x14ac:dyDescent="0.2">
      <c r="A69" s="18"/>
      <c r="B69" s="61">
        <v>12422</v>
      </c>
      <c r="C69" s="72" t="s">
        <v>543</v>
      </c>
      <c r="D69" s="573" t="s">
        <v>655</v>
      </c>
      <c r="E69" s="619">
        <v>312665.94</v>
      </c>
      <c r="F69" s="618"/>
      <c r="G69" s="618"/>
      <c r="H69" s="618"/>
      <c r="I69" s="618"/>
      <c r="J69" s="618"/>
      <c r="K69" s="618"/>
      <c r="L69" s="618"/>
      <c r="M69" s="619">
        <f>E69+F69-G69-H69+I69-J69+K69-L69</f>
        <v>312665.94</v>
      </c>
      <c r="N69" s="722">
        <v>-20497.41</v>
      </c>
      <c r="O69" s="21"/>
      <c r="P69" s="711"/>
      <c r="T69" s="706"/>
      <c r="U69" s="63"/>
      <c r="V69" s="58"/>
    </row>
    <row r="70" spans="1:22" ht="15.75" customHeight="1" x14ac:dyDescent="0.2">
      <c r="A70" s="18"/>
      <c r="B70" s="61">
        <v>12423</v>
      </c>
      <c r="C70" s="72" t="s">
        <v>544</v>
      </c>
      <c r="D70" s="573" t="s">
        <v>656</v>
      </c>
      <c r="E70" s="619">
        <v>1173312.29</v>
      </c>
      <c r="F70" s="618">
        <v>328991.25</v>
      </c>
      <c r="G70" s="618"/>
      <c r="H70" s="1069"/>
      <c r="I70" s="1071"/>
      <c r="J70" s="1071"/>
      <c r="K70" s="618"/>
      <c r="L70" s="618"/>
      <c r="M70" s="619">
        <f>E70+F70-G70+H70+I70-J70+K70-L70</f>
        <v>1502303.54</v>
      </c>
      <c r="N70" s="722">
        <v>-906179.52</v>
      </c>
      <c r="O70" s="21"/>
      <c r="P70" s="711"/>
      <c r="T70" s="706"/>
      <c r="U70" s="63"/>
      <c r="V70" s="58"/>
    </row>
    <row r="71" spans="1:22" ht="19.5" customHeight="1" thickBot="1" x14ac:dyDescent="0.25">
      <c r="A71" s="18"/>
      <c r="B71" s="65">
        <v>12429</v>
      </c>
      <c r="C71" s="73" t="s">
        <v>545</v>
      </c>
      <c r="D71" s="574" t="s">
        <v>657</v>
      </c>
      <c r="E71" s="619">
        <v>13313773.550000001</v>
      </c>
      <c r="F71" s="618">
        <v>681178.9</v>
      </c>
      <c r="G71" s="1072">
        <v>103517.43</v>
      </c>
      <c r="H71" s="1072"/>
      <c r="I71" s="620"/>
      <c r="J71" s="1072"/>
      <c r="K71" s="1236">
        <v>25658.370000000003</v>
      </c>
      <c r="L71" s="1236">
        <v>25658.370000000003</v>
      </c>
      <c r="M71" s="619">
        <f>E71+F71-G71-H71+I71-J71+K71-L71</f>
        <v>13891435.020000001</v>
      </c>
      <c r="N71" s="723">
        <v>-1608590.63</v>
      </c>
      <c r="O71" s="21"/>
      <c r="P71" s="711"/>
      <c r="T71" s="706"/>
      <c r="U71" s="63"/>
      <c r="V71" s="58"/>
    </row>
    <row r="72" spans="1:22" ht="21" customHeight="1" thickBot="1" x14ac:dyDescent="0.25">
      <c r="A72" s="18"/>
      <c r="B72" s="70"/>
      <c r="C72" s="496" t="s">
        <v>541</v>
      </c>
      <c r="D72" s="67" t="s">
        <v>529</v>
      </c>
      <c r="E72" s="713">
        <f>SUM(E68:E71)</f>
        <v>17159879.719999999</v>
      </c>
      <c r="F72" s="713">
        <f t="shared" ref="F72:N72" si="6">SUM(F68:F71)</f>
        <v>1155210.1400000001</v>
      </c>
      <c r="G72" s="713">
        <f t="shared" si="6"/>
        <v>144960.03</v>
      </c>
      <c r="H72" s="713">
        <f t="shared" si="6"/>
        <v>0</v>
      </c>
      <c r="I72" s="713">
        <f t="shared" si="6"/>
        <v>11787.95</v>
      </c>
      <c r="J72" s="713">
        <f t="shared" si="6"/>
        <v>11787.95</v>
      </c>
      <c r="K72" s="713">
        <f t="shared" si="6"/>
        <v>25658.370000000003</v>
      </c>
      <c r="L72" s="713">
        <f t="shared" si="6"/>
        <v>25658.370000000003</v>
      </c>
      <c r="M72" s="714">
        <f t="shared" si="6"/>
        <v>18170130.830000002</v>
      </c>
      <c r="N72" s="713">
        <f t="shared" si="6"/>
        <v>-3824627.42</v>
      </c>
      <c r="O72" s="21"/>
      <c r="P72" s="711"/>
      <c r="Q72" s="700"/>
      <c r="T72" s="706"/>
      <c r="U72" s="175"/>
      <c r="V72" s="58"/>
    </row>
    <row r="73" spans="1:22" ht="25.5" customHeight="1" x14ac:dyDescent="0.2">
      <c r="A73" s="18"/>
      <c r="B73" s="498" t="s">
        <v>546</v>
      </c>
      <c r="C73" s="68" t="s">
        <v>103</v>
      </c>
      <c r="D73" s="575" t="s">
        <v>659</v>
      </c>
      <c r="E73" s="623"/>
      <c r="F73" s="621"/>
      <c r="G73" s="621"/>
      <c r="H73" s="621"/>
      <c r="I73" s="622"/>
      <c r="J73" s="622"/>
      <c r="K73" s="621"/>
      <c r="L73" s="621"/>
      <c r="M73" s="621"/>
      <c r="N73" s="715"/>
      <c r="O73" s="21"/>
      <c r="P73" s="711"/>
      <c r="Q73" s="700"/>
      <c r="T73" s="706"/>
      <c r="U73" s="58"/>
      <c r="V73" s="58"/>
    </row>
    <row r="74" spans="1:22" ht="17.25" customHeight="1" x14ac:dyDescent="0.2">
      <c r="A74" s="18"/>
      <c r="B74" s="60">
        <v>12431</v>
      </c>
      <c r="C74" s="124" t="s">
        <v>431</v>
      </c>
      <c r="D74" s="573" t="s">
        <v>660</v>
      </c>
      <c r="E74" s="1237">
        <v>992576.35</v>
      </c>
      <c r="F74" s="1238">
        <v>77172.12</v>
      </c>
      <c r="G74" s="1238"/>
      <c r="H74" s="1238"/>
      <c r="I74" s="1239">
        <v>108382.54000000001</v>
      </c>
      <c r="J74" s="1239">
        <v>108382.54000000001</v>
      </c>
      <c r="K74" s="1239">
        <v>2795.6</v>
      </c>
      <c r="L74" s="1239">
        <v>2795.6</v>
      </c>
      <c r="M74" s="619">
        <f>E74+F74-G74-H74+I74-J74+K74-L74</f>
        <v>1069748.47</v>
      </c>
      <c r="N74" s="1047">
        <v>-136804.6</v>
      </c>
      <c r="O74" s="21"/>
      <c r="P74" s="1240"/>
      <c r="Q74" s="700"/>
      <c r="T74" s="706"/>
      <c r="U74" s="176"/>
      <c r="V74" s="58"/>
    </row>
    <row r="75" spans="1:22" ht="13.5" customHeight="1" thickBot="1" x14ac:dyDescent="0.25">
      <c r="A75" s="18"/>
      <c r="B75" s="65">
        <v>12432</v>
      </c>
      <c r="C75" s="73" t="s">
        <v>104</v>
      </c>
      <c r="D75" s="574" t="s">
        <v>661</v>
      </c>
      <c r="E75" s="623">
        <v>0</v>
      </c>
      <c r="F75" s="621"/>
      <c r="G75" s="621"/>
      <c r="H75" s="621"/>
      <c r="I75" s="622"/>
      <c r="J75" s="622"/>
      <c r="K75" s="621"/>
      <c r="L75" s="621"/>
      <c r="M75" s="621">
        <f>E75+F75-G75+H75+I75-J75+K75-L75</f>
        <v>0</v>
      </c>
      <c r="N75" s="715"/>
      <c r="O75" s="21"/>
      <c r="P75" s="711"/>
      <c r="Q75" s="700"/>
      <c r="T75" s="706"/>
      <c r="U75" s="58"/>
      <c r="V75" s="58"/>
    </row>
    <row r="76" spans="1:22" ht="26.25" customHeight="1" thickBot="1" x14ac:dyDescent="0.25">
      <c r="A76" s="18"/>
      <c r="B76" s="70"/>
      <c r="C76" s="496" t="s">
        <v>152</v>
      </c>
      <c r="D76" s="67" t="s">
        <v>529</v>
      </c>
      <c r="E76" s="713">
        <f>SUM(E74:E75)</f>
        <v>992576.35</v>
      </c>
      <c r="F76" s="713">
        <f t="shared" ref="F76:N76" si="7">SUM(F74:F75)</f>
        <v>77172.12</v>
      </c>
      <c r="G76" s="713">
        <f t="shared" si="7"/>
        <v>0</v>
      </c>
      <c r="H76" s="713">
        <f t="shared" si="7"/>
        <v>0</v>
      </c>
      <c r="I76" s="713">
        <f t="shared" si="7"/>
        <v>108382.54000000001</v>
      </c>
      <c r="J76" s="713">
        <f t="shared" si="7"/>
        <v>108382.54000000001</v>
      </c>
      <c r="K76" s="713">
        <f t="shared" si="7"/>
        <v>2795.6</v>
      </c>
      <c r="L76" s="713">
        <f t="shared" si="7"/>
        <v>2795.6</v>
      </c>
      <c r="M76" s="714">
        <f t="shared" si="7"/>
        <v>1069748.47</v>
      </c>
      <c r="N76" s="713">
        <f t="shared" si="7"/>
        <v>-136804.6</v>
      </c>
      <c r="O76" s="21"/>
      <c r="P76" s="711"/>
      <c r="Q76" s="700"/>
      <c r="T76" s="706"/>
      <c r="U76" s="58"/>
      <c r="V76" s="58"/>
    </row>
    <row r="77" spans="1:22" ht="21" customHeight="1" x14ac:dyDescent="0.2">
      <c r="A77" s="18"/>
      <c r="B77" s="498" t="s">
        <v>105</v>
      </c>
      <c r="C77" s="71" t="s">
        <v>106</v>
      </c>
      <c r="D77" s="575" t="s">
        <v>662</v>
      </c>
      <c r="E77" s="623"/>
      <c r="F77" s="621"/>
      <c r="G77" s="621"/>
      <c r="H77" s="621"/>
      <c r="I77" s="622"/>
      <c r="J77" s="622"/>
      <c r="K77" s="621"/>
      <c r="L77" s="621"/>
      <c r="M77" s="621"/>
      <c r="N77" s="715"/>
      <c r="O77" s="21"/>
      <c r="P77" s="711"/>
      <c r="Q77" s="700"/>
      <c r="T77" s="706"/>
      <c r="U77" s="63"/>
      <c r="V77" s="58"/>
    </row>
    <row r="78" spans="1:22" ht="15" customHeight="1" thickBot="1" x14ac:dyDescent="0.25">
      <c r="A78" s="18"/>
      <c r="B78" s="60">
        <v>12441</v>
      </c>
      <c r="C78" s="76" t="s">
        <v>107</v>
      </c>
      <c r="D78" s="574" t="s">
        <v>663</v>
      </c>
      <c r="E78" s="619">
        <v>5541028</v>
      </c>
      <c r="F78" s="1045"/>
      <c r="G78" s="1045"/>
      <c r="H78" s="621"/>
      <c r="I78" s="622"/>
      <c r="J78" s="622"/>
      <c r="K78" s="621"/>
      <c r="L78" s="621"/>
      <c r="M78" s="619">
        <f t="shared" ref="M78:M83" si="8">E78+F78-G78-H78+I78-J78+K78-L78</f>
        <v>5541028</v>
      </c>
      <c r="N78" s="722">
        <v>-552358.5</v>
      </c>
      <c r="O78" s="21"/>
      <c r="P78" s="1240"/>
      <c r="Q78" s="700"/>
      <c r="T78" s="706"/>
      <c r="U78" s="58"/>
      <c r="V78" s="58"/>
    </row>
    <row r="79" spans="1:22" ht="13.5" hidden="1" customHeight="1" x14ac:dyDescent="0.2">
      <c r="A79" s="18"/>
      <c r="B79" s="61">
        <v>12442</v>
      </c>
      <c r="C79" s="72" t="s">
        <v>108</v>
      </c>
      <c r="D79" s="62"/>
      <c r="E79" s="623">
        <v>0</v>
      </c>
      <c r="F79" s="621"/>
      <c r="G79" s="621"/>
      <c r="H79" s="621"/>
      <c r="I79" s="622"/>
      <c r="J79" s="622"/>
      <c r="K79" s="621"/>
      <c r="L79" s="621"/>
      <c r="M79" s="619">
        <f t="shared" si="8"/>
        <v>0</v>
      </c>
      <c r="N79" s="715"/>
      <c r="O79" s="21"/>
      <c r="P79" s="711"/>
      <c r="Q79" s="700"/>
      <c r="T79" s="706"/>
      <c r="U79" s="58"/>
      <c r="V79" s="58"/>
    </row>
    <row r="80" spans="1:22" ht="13.5" hidden="1" customHeight="1" x14ac:dyDescent="0.2">
      <c r="A80" s="18"/>
      <c r="B80" s="61">
        <v>12443</v>
      </c>
      <c r="C80" s="72" t="s">
        <v>109</v>
      </c>
      <c r="D80" s="62"/>
      <c r="E80" s="623">
        <v>0</v>
      </c>
      <c r="F80" s="621"/>
      <c r="G80" s="621"/>
      <c r="H80" s="621"/>
      <c r="I80" s="622"/>
      <c r="J80" s="622"/>
      <c r="K80" s="621"/>
      <c r="L80" s="621"/>
      <c r="M80" s="619">
        <f t="shared" si="8"/>
        <v>0</v>
      </c>
      <c r="N80" s="715"/>
      <c r="O80" s="21"/>
      <c r="P80" s="711"/>
      <c r="Q80" s="700"/>
      <c r="T80" s="706"/>
      <c r="U80" s="58"/>
      <c r="V80" s="58"/>
    </row>
    <row r="81" spans="1:22" ht="13.5" hidden="1" customHeight="1" x14ac:dyDescent="0.2">
      <c r="A81" s="18"/>
      <c r="B81" s="61">
        <v>12444</v>
      </c>
      <c r="C81" s="72" t="s">
        <v>110</v>
      </c>
      <c r="D81" s="62"/>
      <c r="E81" s="623">
        <v>0</v>
      </c>
      <c r="F81" s="621"/>
      <c r="G81" s="621"/>
      <c r="H81" s="621"/>
      <c r="I81" s="622"/>
      <c r="J81" s="622"/>
      <c r="K81" s="621"/>
      <c r="L81" s="621"/>
      <c r="M81" s="619">
        <f t="shared" si="8"/>
        <v>0</v>
      </c>
      <c r="N81" s="715"/>
      <c r="O81" s="21"/>
      <c r="P81" s="711"/>
      <c r="Q81" s="700"/>
      <c r="T81" s="706"/>
      <c r="U81" s="58"/>
      <c r="V81" s="58"/>
    </row>
    <row r="82" spans="1:22" ht="14.25" hidden="1" customHeight="1" x14ac:dyDescent="0.2">
      <c r="A82" s="18"/>
      <c r="B82" s="61">
        <v>12445</v>
      </c>
      <c r="C82" s="72" t="s">
        <v>111</v>
      </c>
      <c r="D82" s="62"/>
      <c r="E82" s="623">
        <v>0</v>
      </c>
      <c r="F82" s="621"/>
      <c r="G82" s="621"/>
      <c r="H82" s="621"/>
      <c r="I82" s="622"/>
      <c r="J82" s="622"/>
      <c r="K82" s="621"/>
      <c r="L82" s="621"/>
      <c r="M82" s="619">
        <f t="shared" si="8"/>
        <v>0</v>
      </c>
      <c r="N82" s="715"/>
      <c r="O82" s="21"/>
      <c r="P82" s="711"/>
      <c r="Q82" s="700"/>
      <c r="T82" s="706"/>
      <c r="U82" s="58"/>
      <c r="V82" s="58"/>
    </row>
    <row r="83" spans="1:22" ht="16.5" hidden="1" customHeight="1" thickBot="1" x14ac:dyDescent="0.25">
      <c r="A83" s="18"/>
      <c r="B83" s="65">
        <v>12449</v>
      </c>
      <c r="C83" s="73" t="s">
        <v>112</v>
      </c>
      <c r="D83" s="66"/>
      <c r="E83" s="623">
        <v>0</v>
      </c>
      <c r="F83" s="621"/>
      <c r="G83" s="621"/>
      <c r="H83" s="621"/>
      <c r="I83" s="622"/>
      <c r="J83" s="622"/>
      <c r="K83" s="621"/>
      <c r="L83" s="621"/>
      <c r="M83" s="619">
        <f t="shared" si="8"/>
        <v>0</v>
      </c>
      <c r="N83" s="715"/>
      <c r="O83" s="21"/>
      <c r="P83" s="711"/>
      <c r="Q83" s="700"/>
      <c r="T83" s="706"/>
      <c r="U83" s="58"/>
      <c r="V83" s="58"/>
    </row>
    <row r="84" spans="1:22" ht="22.5" customHeight="1" thickBot="1" x14ac:dyDescent="0.25">
      <c r="A84" s="18"/>
      <c r="B84" s="70"/>
      <c r="C84" s="499" t="s">
        <v>151</v>
      </c>
      <c r="D84" s="67" t="s">
        <v>529</v>
      </c>
      <c r="E84" s="713">
        <f>SUM(E78:E83)</f>
        <v>5541028</v>
      </c>
      <c r="F84" s="713">
        <f t="shared" ref="F84:N84" si="9">SUM(F78:F83)</f>
        <v>0</v>
      </c>
      <c r="G84" s="713">
        <f t="shared" si="9"/>
        <v>0</v>
      </c>
      <c r="H84" s="713">
        <f t="shared" si="9"/>
        <v>0</v>
      </c>
      <c r="I84" s="713">
        <f t="shared" si="9"/>
        <v>0</v>
      </c>
      <c r="J84" s="713">
        <f t="shared" si="9"/>
        <v>0</v>
      </c>
      <c r="K84" s="713">
        <f t="shared" si="9"/>
        <v>0</v>
      </c>
      <c r="L84" s="713">
        <f t="shared" si="9"/>
        <v>0</v>
      </c>
      <c r="M84" s="714">
        <f t="shared" si="9"/>
        <v>5541028</v>
      </c>
      <c r="N84" s="713">
        <f t="shared" si="9"/>
        <v>-552358.5</v>
      </c>
      <c r="O84" s="21"/>
      <c r="P84" s="711"/>
      <c r="Q84" s="700"/>
      <c r="T84" s="706"/>
      <c r="U84" s="58"/>
      <c r="V84" s="58"/>
    </row>
    <row r="85" spans="1:22" ht="29.25" hidden="1" customHeight="1" thickBot="1" x14ac:dyDescent="0.25">
      <c r="A85" s="18"/>
      <c r="B85" s="498" t="s">
        <v>113</v>
      </c>
      <c r="C85" s="68" t="s">
        <v>114</v>
      </c>
      <c r="D85" s="69">
        <v>1904500</v>
      </c>
      <c r="E85" s="623"/>
      <c r="F85" s="621"/>
      <c r="G85" s="621"/>
      <c r="H85" s="621"/>
      <c r="I85" s="622"/>
      <c r="J85" s="622"/>
      <c r="K85" s="621"/>
      <c r="L85" s="621"/>
      <c r="M85" s="621"/>
      <c r="N85" s="715"/>
      <c r="O85" s="21"/>
      <c r="P85" s="711"/>
      <c r="Q85" s="700"/>
      <c r="T85" s="706"/>
      <c r="U85" s="58"/>
      <c r="V85" s="58"/>
    </row>
    <row r="86" spans="1:22" ht="24" hidden="1" customHeight="1" thickBot="1" x14ac:dyDescent="0.25">
      <c r="A86" s="18"/>
      <c r="B86" s="74"/>
      <c r="C86" s="499" t="s">
        <v>114</v>
      </c>
      <c r="D86" s="67" t="s">
        <v>529</v>
      </c>
      <c r="E86" s="713">
        <v>0</v>
      </c>
      <c r="F86" s="713">
        <v>0</v>
      </c>
      <c r="G86" s="713">
        <v>0</v>
      </c>
      <c r="H86" s="713">
        <v>0</v>
      </c>
      <c r="I86" s="713">
        <v>0</v>
      </c>
      <c r="J86" s="713">
        <v>0</v>
      </c>
      <c r="K86" s="713">
        <v>0</v>
      </c>
      <c r="L86" s="713">
        <v>0</v>
      </c>
      <c r="M86" s="714">
        <v>0</v>
      </c>
      <c r="N86" s="713">
        <v>0</v>
      </c>
      <c r="O86" s="21"/>
      <c r="P86" s="711"/>
      <c r="Q86" s="700"/>
      <c r="T86" s="706"/>
      <c r="U86" s="58"/>
      <c r="V86" s="58"/>
    </row>
    <row r="87" spans="1:22" ht="25.5" customHeight="1" x14ac:dyDescent="0.2">
      <c r="A87" s="18"/>
      <c r="B87" s="498" t="s">
        <v>115</v>
      </c>
      <c r="C87" s="68" t="s">
        <v>116</v>
      </c>
      <c r="D87" s="575" t="s">
        <v>664</v>
      </c>
      <c r="E87" s="623"/>
      <c r="F87" s="621"/>
      <c r="G87" s="621"/>
      <c r="H87" s="621"/>
      <c r="I87" s="622"/>
      <c r="J87" s="622"/>
      <c r="K87" s="621"/>
      <c r="L87" s="621"/>
      <c r="M87" s="621"/>
      <c r="N87" s="715"/>
      <c r="O87" s="21"/>
      <c r="P87" s="711"/>
      <c r="Q87" s="700"/>
      <c r="T87" s="706"/>
      <c r="U87" s="58"/>
      <c r="V87" s="58"/>
    </row>
    <row r="88" spans="1:22" ht="16.5" hidden="1" customHeight="1" x14ac:dyDescent="0.2">
      <c r="A88" s="18"/>
      <c r="B88" s="60">
        <v>12461</v>
      </c>
      <c r="C88" s="76" t="s">
        <v>750</v>
      </c>
      <c r="D88" s="129"/>
      <c r="E88" s="623">
        <v>0</v>
      </c>
      <c r="F88" s="621"/>
      <c r="G88" s="621"/>
      <c r="H88" s="621"/>
      <c r="I88" s="622"/>
      <c r="J88" s="622"/>
      <c r="K88" s="621"/>
      <c r="L88" s="621"/>
      <c r="M88" s="619">
        <f t="shared" ref="M88:M95" si="10">E88+F88-G88-H88+I88-J88+K88-L88</f>
        <v>0</v>
      </c>
      <c r="N88" s="715"/>
      <c r="O88" s="21"/>
      <c r="P88" s="711"/>
      <c r="Q88" s="700"/>
      <c r="T88" s="706"/>
      <c r="U88" s="58"/>
      <c r="V88" s="58"/>
    </row>
    <row r="89" spans="1:22" ht="16.5" hidden="1" customHeight="1" x14ac:dyDescent="0.2">
      <c r="A89" s="18"/>
      <c r="B89" s="61">
        <v>12462</v>
      </c>
      <c r="C89" s="72" t="s">
        <v>117</v>
      </c>
      <c r="D89" s="128"/>
      <c r="E89" s="623">
        <v>0</v>
      </c>
      <c r="F89" s="621"/>
      <c r="G89" s="621"/>
      <c r="H89" s="621"/>
      <c r="I89" s="622"/>
      <c r="J89" s="622"/>
      <c r="K89" s="621"/>
      <c r="L89" s="621"/>
      <c r="M89" s="619">
        <f t="shared" si="10"/>
        <v>0</v>
      </c>
      <c r="N89" s="715"/>
      <c r="O89" s="21"/>
      <c r="P89" s="711"/>
      <c r="Q89" s="700"/>
      <c r="T89" s="706"/>
      <c r="U89" s="58"/>
      <c r="V89" s="58"/>
    </row>
    <row r="90" spans="1:22" ht="17.25" hidden="1" customHeight="1" x14ac:dyDescent="0.2">
      <c r="A90" s="18"/>
      <c r="B90" s="61">
        <v>12463</v>
      </c>
      <c r="C90" s="72" t="s">
        <v>749</v>
      </c>
      <c r="D90" s="128"/>
      <c r="E90" s="623">
        <v>0</v>
      </c>
      <c r="F90" s="621"/>
      <c r="G90" s="621"/>
      <c r="H90" s="621"/>
      <c r="I90" s="622"/>
      <c r="J90" s="622"/>
      <c r="K90" s="621"/>
      <c r="L90" s="621"/>
      <c r="M90" s="619">
        <f t="shared" si="10"/>
        <v>0</v>
      </c>
      <c r="N90" s="715"/>
      <c r="O90" s="21"/>
      <c r="P90" s="711"/>
      <c r="Q90" s="700"/>
      <c r="T90" s="706"/>
      <c r="U90" s="58"/>
      <c r="V90" s="58"/>
    </row>
    <row r="91" spans="1:22" ht="37.5" customHeight="1" x14ac:dyDescent="0.2">
      <c r="A91" s="18"/>
      <c r="B91" s="61">
        <v>12464</v>
      </c>
      <c r="C91" s="568" t="s">
        <v>118</v>
      </c>
      <c r="D91" s="573" t="s">
        <v>665</v>
      </c>
      <c r="E91" s="619">
        <v>11095.27</v>
      </c>
      <c r="F91" s="618">
        <v>46601.96</v>
      </c>
      <c r="G91" s="618"/>
      <c r="H91" s="618"/>
      <c r="I91" s="1241">
        <v>46601.56</v>
      </c>
      <c r="J91" s="1241">
        <v>46601.56</v>
      </c>
      <c r="K91" s="618"/>
      <c r="L91" s="618"/>
      <c r="M91" s="619">
        <f t="shared" si="10"/>
        <v>57697.229999999996</v>
      </c>
      <c r="N91" s="722">
        <v>-8598.9599999999991</v>
      </c>
      <c r="O91" s="21"/>
      <c r="P91" s="711"/>
      <c r="Q91" s="700"/>
      <c r="T91" s="706"/>
      <c r="U91" s="58"/>
      <c r="V91" s="58"/>
    </row>
    <row r="92" spans="1:22" ht="13.5" customHeight="1" x14ac:dyDescent="0.2">
      <c r="A92" s="18"/>
      <c r="B92" s="61">
        <v>12465</v>
      </c>
      <c r="C92" s="72" t="s">
        <v>119</v>
      </c>
      <c r="D92" s="573" t="s">
        <v>666</v>
      </c>
      <c r="E92" s="619">
        <v>3548901.11</v>
      </c>
      <c r="F92" s="618">
        <v>95329.49</v>
      </c>
      <c r="G92" s="1242">
        <v>132369.92999999996</v>
      </c>
      <c r="H92" s="618"/>
      <c r="I92" s="1241">
        <v>18146.18</v>
      </c>
      <c r="J92" s="1241">
        <v>18146.18</v>
      </c>
      <c r="K92" s="1068"/>
      <c r="L92" s="1073"/>
      <c r="M92" s="619">
        <f t="shared" si="10"/>
        <v>3511860.67</v>
      </c>
      <c r="N92" s="722">
        <v>-48443.99</v>
      </c>
      <c r="O92" s="21"/>
      <c r="P92" s="711"/>
      <c r="Q92" s="700"/>
      <c r="T92" s="706"/>
      <c r="U92" s="58"/>
      <c r="V92" s="58"/>
    </row>
    <row r="93" spans="1:22" ht="27.75" customHeight="1" x14ac:dyDescent="0.2">
      <c r="A93" s="18"/>
      <c r="B93" s="61">
        <v>12466</v>
      </c>
      <c r="C93" s="568" t="s">
        <v>120</v>
      </c>
      <c r="D93" s="573" t="s">
        <v>667</v>
      </c>
      <c r="E93" s="619">
        <v>10569951.210000001</v>
      </c>
      <c r="F93" s="618">
        <v>322310.48</v>
      </c>
      <c r="G93" s="618">
        <v>2733.54</v>
      </c>
      <c r="H93" s="1068"/>
      <c r="I93" s="618">
        <v>277709.76</v>
      </c>
      <c r="J93" s="618">
        <v>277709.76</v>
      </c>
      <c r="K93" s="1067"/>
      <c r="L93" s="618"/>
      <c r="M93" s="619">
        <f t="shared" si="10"/>
        <v>10889528.150000002</v>
      </c>
      <c r="N93" s="722">
        <v>-1087396.03</v>
      </c>
      <c r="O93" s="21"/>
      <c r="P93" s="711"/>
      <c r="Q93" s="645"/>
      <c r="T93" s="706"/>
      <c r="U93" s="58"/>
      <c r="V93" s="58"/>
    </row>
    <row r="94" spans="1:22" ht="15" customHeight="1" x14ac:dyDescent="0.2">
      <c r="A94" s="18"/>
      <c r="B94" s="61">
        <v>12467</v>
      </c>
      <c r="C94" s="72" t="s">
        <v>121</v>
      </c>
      <c r="D94" s="573" t="s">
        <v>668</v>
      </c>
      <c r="E94" s="619">
        <v>17893052.350000001</v>
      </c>
      <c r="F94" s="618">
        <v>166690.56</v>
      </c>
      <c r="G94" s="618">
        <v>169468.44000000006</v>
      </c>
      <c r="H94" s="618"/>
      <c r="I94" s="1067">
        <v>42107.07</v>
      </c>
      <c r="J94" s="1067">
        <v>42107.07</v>
      </c>
      <c r="K94" s="1241">
        <v>4408</v>
      </c>
      <c r="L94" s="1241">
        <v>4408</v>
      </c>
      <c r="M94" s="619">
        <f t="shared" si="10"/>
        <v>17890274.469999999</v>
      </c>
      <c r="N94" s="722">
        <v>-1075574.3899999999</v>
      </c>
      <c r="O94" s="21"/>
      <c r="P94" s="711"/>
      <c r="Q94" s="645"/>
      <c r="T94" s="706"/>
      <c r="U94" s="58"/>
      <c r="V94" s="58"/>
    </row>
    <row r="95" spans="1:22" ht="19.5" customHeight="1" thickBot="1" x14ac:dyDescent="0.25">
      <c r="A95" s="18"/>
      <c r="B95" s="65">
        <v>12469</v>
      </c>
      <c r="C95" s="73" t="s">
        <v>122</v>
      </c>
      <c r="D95" s="574" t="s">
        <v>669</v>
      </c>
      <c r="E95" s="619">
        <v>0</v>
      </c>
      <c r="F95" s="620"/>
      <c r="G95" s="620"/>
      <c r="H95" s="620"/>
      <c r="I95" s="620">
        <v>136369.60000000001</v>
      </c>
      <c r="J95" s="620">
        <v>136369.60000000001</v>
      </c>
      <c r="K95" s="620"/>
      <c r="L95" s="620"/>
      <c r="M95" s="619">
        <f t="shared" si="10"/>
        <v>0</v>
      </c>
      <c r="N95" s="715"/>
      <c r="O95" s="21"/>
      <c r="P95" s="711"/>
      <c r="Q95" s="645"/>
      <c r="T95" s="706"/>
      <c r="U95" s="58"/>
      <c r="V95" s="58"/>
    </row>
    <row r="96" spans="1:22" ht="23.25" customHeight="1" thickBot="1" x14ac:dyDescent="0.25">
      <c r="A96" s="18"/>
      <c r="B96" s="74"/>
      <c r="C96" s="496" t="s">
        <v>150</v>
      </c>
      <c r="D96" s="67" t="s">
        <v>529</v>
      </c>
      <c r="E96" s="713">
        <f>SUM(E88:E95)</f>
        <v>32022999.940000001</v>
      </c>
      <c r="F96" s="713">
        <f>SUM(F88:F95)</f>
        <v>630932.49</v>
      </c>
      <c r="G96" s="713">
        <f t="shared" ref="G96:L96" si="11">SUM(G88:G95)</f>
        <v>304571.91000000003</v>
      </c>
      <c r="H96" s="713">
        <f>H92+H93+H94</f>
        <v>0</v>
      </c>
      <c r="I96" s="713">
        <f t="shared" si="11"/>
        <v>520934.17000000004</v>
      </c>
      <c r="J96" s="713">
        <f t="shared" si="11"/>
        <v>520934.17000000004</v>
      </c>
      <c r="K96" s="713">
        <f t="shared" si="11"/>
        <v>4408</v>
      </c>
      <c r="L96" s="713">
        <f t="shared" si="11"/>
        <v>4408</v>
      </c>
      <c r="M96" s="714">
        <f>SUM(M88:M95)</f>
        <v>32349360.520000003</v>
      </c>
      <c r="N96" s="713">
        <f>SUM(N88:N95)</f>
        <v>-2220013.37</v>
      </c>
      <c r="O96" s="21"/>
      <c r="P96" s="711"/>
      <c r="Q96" s="645"/>
      <c r="T96" s="706"/>
      <c r="U96" s="58"/>
      <c r="V96" s="58"/>
    </row>
    <row r="97" spans="1:22" ht="22.5" customHeight="1" x14ac:dyDescent="0.2">
      <c r="A97" s="18"/>
      <c r="B97" s="498" t="s">
        <v>123</v>
      </c>
      <c r="C97" s="68" t="s">
        <v>124</v>
      </c>
      <c r="D97" s="575" t="s">
        <v>670</v>
      </c>
      <c r="E97" s="623"/>
      <c r="F97" s="621"/>
      <c r="G97" s="621"/>
      <c r="H97" s="621"/>
      <c r="I97" s="622"/>
      <c r="J97" s="622"/>
      <c r="K97" s="621"/>
      <c r="L97" s="621"/>
      <c r="M97" s="621"/>
      <c r="N97" s="715"/>
      <c r="O97" s="21"/>
      <c r="P97" s="711"/>
      <c r="Q97" s="645"/>
      <c r="T97" s="706"/>
      <c r="U97" s="58"/>
      <c r="V97" s="58"/>
    </row>
    <row r="98" spans="1:22" ht="21.75" customHeight="1" thickBot="1" x14ac:dyDescent="0.25">
      <c r="A98" s="18"/>
      <c r="B98" s="60">
        <v>12471</v>
      </c>
      <c r="C98" s="76" t="s">
        <v>125</v>
      </c>
      <c r="D98" s="574" t="s">
        <v>671</v>
      </c>
      <c r="E98" s="1243">
        <v>136138.01</v>
      </c>
      <c r="F98" s="621"/>
      <c r="G98" s="621"/>
      <c r="H98" s="621"/>
      <c r="I98" s="622"/>
      <c r="J98" s="622"/>
      <c r="K98" s="621"/>
      <c r="L98" s="621"/>
      <c r="M98" s="619">
        <f>E98+F98-G98-H98+I98-J98+K98-L98</f>
        <v>136138.01</v>
      </c>
      <c r="N98" s="715"/>
      <c r="O98" s="21"/>
      <c r="P98" s="711"/>
      <c r="Q98" s="700"/>
      <c r="T98" s="706"/>
      <c r="U98" s="58"/>
      <c r="V98" s="58"/>
    </row>
    <row r="99" spans="1:22" ht="17.25" hidden="1" customHeight="1" thickBot="1" x14ac:dyDescent="0.25">
      <c r="A99" s="18"/>
      <c r="B99" s="65">
        <v>12472</v>
      </c>
      <c r="C99" s="73" t="s">
        <v>126</v>
      </c>
      <c r="D99" s="66"/>
      <c r="E99" s="623">
        <v>0</v>
      </c>
      <c r="F99" s="621"/>
      <c r="G99" s="621"/>
      <c r="H99" s="621"/>
      <c r="I99" s="622"/>
      <c r="J99" s="622"/>
      <c r="K99" s="621"/>
      <c r="L99" s="621"/>
      <c r="M99" s="619">
        <f>E99+F99-G99-H99+I99-J99+K99-L99</f>
        <v>0</v>
      </c>
      <c r="N99" s="715"/>
      <c r="O99" s="21"/>
      <c r="P99" s="711"/>
      <c r="Q99" s="700"/>
      <c r="T99" s="706"/>
      <c r="U99" s="58"/>
      <c r="V99" s="58"/>
    </row>
    <row r="100" spans="1:22" ht="19.5" customHeight="1" thickBot="1" x14ac:dyDescent="0.25">
      <c r="A100" s="18"/>
      <c r="B100" s="74"/>
      <c r="C100" s="496" t="s">
        <v>149</v>
      </c>
      <c r="D100" s="67" t="s">
        <v>529</v>
      </c>
      <c r="E100" s="713">
        <f>SUM(E98:E99)</f>
        <v>136138.01</v>
      </c>
      <c r="F100" s="713">
        <f t="shared" ref="F100:N100" si="12">SUM(F98:F99)</f>
        <v>0</v>
      </c>
      <c r="G100" s="713">
        <f t="shared" si="12"/>
        <v>0</v>
      </c>
      <c r="H100" s="713">
        <f t="shared" si="12"/>
        <v>0</v>
      </c>
      <c r="I100" s="713">
        <f t="shared" si="12"/>
        <v>0</v>
      </c>
      <c r="J100" s="713">
        <f t="shared" si="12"/>
        <v>0</v>
      </c>
      <c r="K100" s="713">
        <f t="shared" si="12"/>
        <v>0</v>
      </c>
      <c r="L100" s="713">
        <f t="shared" si="12"/>
        <v>0</v>
      </c>
      <c r="M100" s="714">
        <f t="shared" si="12"/>
        <v>136138.01</v>
      </c>
      <c r="N100" s="713">
        <f t="shared" si="12"/>
        <v>0</v>
      </c>
      <c r="O100" s="21"/>
      <c r="P100" s="711"/>
      <c r="Q100" s="1046"/>
      <c r="T100" s="706"/>
      <c r="U100" s="58"/>
      <c r="V100" s="58"/>
    </row>
    <row r="101" spans="1:22" ht="18" hidden="1" customHeight="1" x14ac:dyDescent="0.2">
      <c r="A101" s="18"/>
      <c r="B101" s="498" t="s">
        <v>127</v>
      </c>
      <c r="C101" s="71" t="s">
        <v>128</v>
      </c>
      <c r="D101" s="69"/>
      <c r="E101" s="449"/>
      <c r="F101" s="459"/>
      <c r="G101" s="459"/>
      <c r="H101" s="459"/>
      <c r="I101" s="177"/>
      <c r="J101" s="177"/>
      <c r="K101" s="459"/>
      <c r="L101" s="459"/>
      <c r="M101" s="459"/>
      <c r="N101" s="47"/>
      <c r="O101" s="21"/>
      <c r="P101" s="711"/>
      <c r="Q101" s="700"/>
      <c r="T101" s="706"/>
      <c r="U101" s="58"/>
      <c r="V101" s="58"/>
    </row>
    <row r="102" spans="1:22" ht="13.5" hidden="1" customHeight="1" x14ac:dyDescent="0.2">
      <c r="A102" s="18"/>
      <c r="B102" s="60">
        <v>12481</v>
      </c>
      <c r="C102" s="76" t="s">
        <v>129</v>
      </c>
      <c r="D102" s="77"/>
      <c r="E102" s="449">
        <v>0</v>
      </c>
      <c r="F102" s="459"/>
      <c r="G102" s="459"/>
      <c r="H102" s="459"/>
      <c r="I102" s="177"/>
      <c r="J102" s="177"/>
      <c r="K102" s="459"/>
      <c r="L102" s="459"/>
      <c r="M102" s="467">
        <f t="shared" ref="M102:M110" si="13">E102+F102-G102-H102+I102-J102+K102-L102</f>
        <v>0</v>
      </c>
      <c r="N102" s="47"/>
      <c r="O102" s="21"/>
      <c r="P102" s="711"/>
      <c r="Q102" s="700"/>
      <c r="T102" s="706"/>
      <c r="U102" s="58"/>
      <c r="V102" s="58"/>
    </row>
    <row r="103" spans="1:22" ht="13.5" hidden="1" customHeight="1" x14ac:dyDescent="0.2">
      <c r="A103" s="18"/>
      <c r="B103" s="61">
        <v>12482</v>
      </c>
      <c r="C103" s="72" t="s">
        <v>130</v>
      </c>
      <c r="D103" s="62"/>
      <c r="E103" s="449">
        <v>0</v>
      </c>
      <c r="F103" s="459"/>
      <c r="G103" s="459"/>
      <c r="H103" s="459"/>
      <c r="I103" s="177"/>
      <c r="J103" s="177"/>
      <c r="K103" s="459"/>
      <c r="L103" s="459"/>
      <c r="M103" s="467">
        <f t="shared" si="13"/>
        <v>0</v>
      </c>
      <c r="N103" s="47"/>
      <c r="O103" s="21"/>
      <c r="P103" s="711"/>
      <c r="Q103" s="700"/>
      <c r="T103" s="706"/>
      <c r="U103" s="58"/>
      <c r="V103" s="58"/>
    </row>
    <row r="104" spans="1:22" ht="13.5" hidden="1" customHeight="1" x14ac:dyDescent="0.2">
      <c r="A104" s="18"/>
      <c r="B104" s="61">
        <v>12483</v>
      </c>
      <c r="C104" s="72" t="s">
        <v>131</v>
      </c>
      <c r="D104" s="62"/>
      <c r="E104" s="449">
        <v>0</v>
      </c>
      <c r="F104" s="459"/>
      <c r="G104" s="459"/>
      <c r="H104" s="459"/>
      <c r="I104" s="177"/>
      <c r="J104" s="177"/>
      <c r="K104" s="459"/>
      <c r="L104" s="459"/>
      <c r="M104" s="467">
        <f t="shared" si="13"/>
        <v>0</v>
      </c>
      <c r="N104" s="47"/>
      <c r="O104" s="21"/>
      <c r="P104" s="711"/>
      <c r="Q104" s="700"/>
      <c r="T104" s="706"/>
      <c r="U104" s="58"/>
      <c r="V104" s="58"/>
    </row>
    <row r="105" spans="1:22" ht="13.5" hidden="1" customHeight="1" x14ac:dyDescent="0.2">
      <c r="A105" s="18"/>
      <c r="B105" s="61">
        <v>12484</v>
      </c>
      <c r="C105" s="72" t="s">
        <v>132</v>
      </c>
      <c r="D105" s="62"/>
      <c r="E105" s="449">
        <v>0</v>
      </c>
      <c r="F105" s="459"/>
      <c r="G105" s="459"/>
      <c r="H105" s="459"/>
      <c r="I105" s="177"/>
      <c r="J105" s="177"/>
      <c r="K105" s="459"/>
      <c r="L105" s="459"/>
      <c r="M105" s="467">
        <f t="shared" si="13"/>
        <v>0</v>
      </c>
      <c r="N105" s="47"/>
      <c r="O105" s="21"/>
      <c r="P105" s="711"/>
      <c r="Q105" s="700"/>
      <c r="T105" s="706"/>
      <c r="U105" s="58"/>
      <c r="V105" s="58"/>
    </row>
    <row r="106" spans="1:22" ht="13.5" hidden="1" customHeight="1" x14ac:dyDescent="0.2">
      <c r="A106" s="18"/>
      <c r="B106" s="61">
        <v>12485</v>
      </c>
      <c r="C106" s="72" t="s">
        <v>133</v>
      </c>
      <c r="D106" s="62"/>
      <c r="E106" s="449">
        <v>0</v>
      </c>
      <c r="F106" s="459"/>
      <c r="G106" s="459"/>
      <c r="H106" s="459"/>
      <c r="I106" s="177"/>
      <c r="J106" s="177"/>
      <c r="K106" s="459"/>
      <c r="L106" s="459"/>
      <c r="M106" s="467">
        <f t="shared" si="13"/>
        <v>0</v>
      </c>
      <c r="N106" s="47"/>
      <c r="O106" s="21"/>
      <c r="P106" s="711"/>
      <c r="Q106" s="700"/>
      <c r="T106" s="706"/>
      <c r="U106" s="58"/>
      <c r="V106" s="58"/>
    </row>
    <row r="107" spans="1:22" ht="13.5" hidden="1" customHeight="1" x14ac:dyDescent="0.2">
      <c r="A107" s="18"/>
      <c r="B107" s="61">
        <v>12486</v>
      </c>
      <c r="C107" s="72" t="s">
        <v>134</v>
      </c>
      <c r="D107" s="62"/>
      <c r="E107" s="449">
        <v>0</v>
      </c>
      <c r="F107" s="459"/>
      <c r="G107" s="459"/>
      <c r="H107" s="459"/>
      <c r="I107" s="177"/>
      <c r="J107" s="177"/>
      <c r="K107" s="459"/>
      <c r="L107" s="459"/>
      <c r="M107" s="467">
        <f t="shared" si="13"/>
        <v>0</v>
      </c>
      <c r="N107" s="47"/>
      <c r="O107" s="21"/>
      <c r="P107" s="711"/>
      <c r="Q107" s="700"/>
      <c r="T107" s="706"/>
      <c r="U107" s="58"/>
      <c r="V107" s="58"/>
    </row>
    <row r="108" spans="1:22" ht="16.5" hidden="1" customHeight="1" x14ac:dyDescent="0.2">
      <c r="A108" s="18"/>
      <c r="B108" s="61">
        <v>12487</v>
      </c>
      <c r="C108" s="72" t="s">
        <v>135</v>
      </c>
      <c r="D108" s="62"/>
      <c r="E108" s="449">
        <v>0</v>
      </c>
      <c r="F108" s="459"/>
      <c r="G108" s="459"/>
      <c r="H108" s="459"/>
      <c r="I108" s="177"/>
      <c r="J108" s="177"/>
      <c r="K108" s="459"/>
      <c r="L108" s="459"/>
      <c r="M108" s="467">
        <f t="shared" si="13"/>
        <v>0</v>
      </c>
      <c r="N108" s="47"/>
      <c r="O108" s="21"/>
      <c r="P108" s="711"/>
      <c r="Q108" s="700"/>
      <c r="T108" s="706"/>
      <c r="U108" s="58"/>
      <c r="V108" s="58"/>
    </row>
    <row r="109" spans="1:22" ht="16.5" hidden="1" customHeight="1" x14ac:dyDescent="0.2">
      <c r="A109" s="18"/>
      <c r="B109" s="61">
        <v>12488</v>
      </c>
      <c r="C109" s="72" t="s">
        <v>136</v>
      </c>
      <c r="D109" s="62"/>
      <c r="E109" s="449">
        <v>0</v>
      </c>
      <c r="F109" s="459"/>
      <c r="G109" s="459"/>
      <c r="H109" s="459"/>
      <c r="I109" s="177"/>
      <c r="J109" s="177"/>
      <c r="K109" s="459"/>
      <c r="L109" s="459"/>
      <c r="M109" s="467">
        <f t="shared" si="13"/>
        <v>0</v>
      </c>
      <c r="N109" s="47"/>
      <c r="O109" s="21"/>
      <c r="P109" s="711"/>
      <c r="Q109" s="700"/>
      <c r="T109" s="706"/>
      <c r="U109" s="58"/>
      <c r="V109" s="58"/>
    </row>
    <row r="110" spans="1:22" ht="12" hidden="1" customHeight="1" thickBot="1" x14ac:dyDescent="0.25">
      <c r="A110" s="18"/>
      <c r="B110" s="65">
        <v>12489</v>
      </c>
      <c r="C110" s="73" t="s">
        <v>137</v>
      </c>
      <c r="D110" s="66"/>
      <c r="E110" s="449">
        <v>0</v>
      </c>
      <c r="F110" s="459"/>
      <c r="G110" s="459"/>
      <c r="H110" s="459"/>
      <c r="I110" s="177"/>
      <c r="J110" s="177"/>
      <c r="K110" s="459"/>
      <c r="L110" s="459"/>
      <c r="M110" s="467">
        <f t="shared" si="13"/>
        <v>0</v>
      </c>
      <c r="N110" s="47"/>
      <c r="O110" s="21"/>
      <c r="P110" s="711"/>
      <c r="Q110" s="700"/>
      <c r="T110" s="706"/>
      <c r="U110" s="58"/>
      <c r="V110" s="58"/>
    </row>
    <row r="111" spans="1:22" ht="17.25" hidden="1" customHeight="1" thickBot="1" x14ac:dyDescent="0.25">
      <c r="A111" s="18"/>
      <c r="B111" s="78"/>
      <c r="C111" s="500" t="s">
        <v>128</v>
      </c>
      <c r="D111" s="79" t="s">
        <v>529</v>
      </c>
      <c r="E111" s="180">
        <f>SUM(E102:E110)</f>
        <v>0</v>
      </c>
      <c r="F111" s="180">
        <f t="shared" ref="F111:N111" si="14">SUM(F102:F110)</f>
        <v>0</v>
      </c>
      <c r="G111" s="180">
        <f t="shared" si="14"/>
        <v>0</v>
      </c>
      <c r="H111" s="180">
        <f t="shared" si="14"/>
        <v>0</v>
      </c>
      <c r="I111" s="180">
        <f t="shared" si="14"/>
        <v>0</v>
      </c>
      <c r="J111" s="180">
        <f t="shared" si="14"/>
        <v>0</v>
      </c>
      <c r="K111" s="180">
        <f t="shared" si="14"/>
        <v>0</v>
      </c>
      <c r="L111" s="180">
        <f t="shared" si="14"/>
        <v>0</v>
      </c>
      <c r="M111" s="497">
        <f t="shared" si="14"/>
        <v>0</v>
      </c>
      <c r="N111" s="180">
        <f t="shared" si="14"/>
        <v>0</v>
      </c>
      <c r="O111" s="21"/>
      <c r="P111" s="711"/>
      <c r="Q111" s="700"/>
      <c r="T111" s="706"/>
      <c r="U111" s="58"/>
      <c r="V111" s="58"/>
    </row>
    <row r="112" spans="1:22" ht="4.5" customHeight="1" thickBot="1" x14ac:dyDescent="0.25">
      <c r="A112" s="18"/>
      <c r="B112" s="61"/>
      <c r="C112" s="500"/>
      <c r="D112" s="80"/>
      <c r="E112" s="181"/>
      <c r="F112" s="181"/>
      <c r="G112" s="181"/>
      <c r="H112" s="181"/>
      <c r="I112" s="181"/>
      <c r="J112" s="181"/>
      <c r="K112" s="181"/>
      <c r="L112" s="181"/>
      <c r="M112" s="181"/>
      <c r="N112" s="210"/>
      <c r="O112" s="21"/>
      <c r="P112" s="711"/>
      <c r="Q112" s="700"/>
      <c r="T112" s="706"/>
      <c r="U112" s="58"/>
      <c r="V112" s="58"/>
    </row>
    <row r="113" spans="1:22" ht="15" customHeight="1" thickBot="1" x14ac:dyDescent="0.25">
      <c r="A113" s="18"/>
      <c r="B113" s="81"/>
      <c r="C113" s="501" t="s">
        <v>154</v>
      </c>
      <c r="D113" s="185"/>
      <c r="E113" s="502">
        <f t="shared" ref="E113:N113" si="15">+E66+E72+E76+E84+E86+E96+E100+E111</f>
        <v>118187684.28</v>
      </c>
      <c r="F113" s="502">
        <f t="shared" si="15"/>
        <v>5629420.1900000023</v>
      </c>
      <c r="G113" s="1372">
        <f t="shared" si="15"/>
        <v>4400551.6300000036</v>
      </c>
      <c r="H113" s="502">
        <f t="shared" si="15"/>
        <v>0</v>
      </c>
      <c r="I113" s="502">
        <f t="shared" si="15"/>
        <v>745842.9</v>
      </c>
      <c r="J113" s="502">
        <f t="shared" si="15"/>
        <v>745842.9</v>
      </c>
      <c r="K113" s="502">
        <f t="shared" si="15"/>
        <v>1341902.9600000004</v>
      </c>
      <c r="L113" s="502">
        <f t="shared" si="15"/>
        <v>1341902.9600000004</v>
      </c>
      <c r="M113" s="1373">
        <f>E113+F113-G113-H113+I113-J113+K113-L113</f>
        <v>119416552.83999999</v>
      </c>
      <c r="N113" s="503">
        <f t="shared" si="15"/>
        <v>-21246954.830000002</v>
      </c>
      <c r="O113" s="21"/>
      <c r="P113" s="711"/>
      <c r="Q113" s="1046"/>
      <c r="T113" s="706"/>
      <c r="U113" s="57"/>
      <c r="V113" s="64"/>
    </row>
    <row r="114" spans="1:22" ht="6.75" customHeight="1" thickBot="1" x14ac:dyDescent="0.25">
      <c r="A114" s="18"/>
      <c r="B114" s="721"/>
      <c r="C114" s="504"/>
      <c r="D114" s="83"/>
      <c r="E114" s="181"/>
      <c r="F114" s="505"/>
      <c r="G114" s="505"/>
      <c r="H114" s="505"/>
      <c r="I114" s="505"/>
      <c r="J114" s="505"/>
      <c r="K114" s="505"/>
      <c r="L114" s="505"/>
      <c r="M114" s="505"/>
      <c r="N114" s="506"/>
      <c r="O114" s="21"/>
      <c r="P114" s="711"/>
      <c r="Q114" s="700"/>
      <c r="T114" s="706"/>
      <c r="U114" s="58"/>
      <c r="V114" s="58"/>
    </row>
    <row r="115" spans="1:22" ht="22.5" customHeight="1" thickBot="1" x14ac:dyDescent="0.25">
      <c r="A115" s="18"/>
      <c r="B115" s="1048" t="s">
        <v>138</v>
      </c>
      <c r="C115" s="1049" t="s">
        <v>139</v>
      </c>
      <c r="D115" s="1050"/>
      <c r="E115" s="1051"/>
      <c r="F115" s="718"/>
      <c r="G115" s="718"/>
      <c r="H115" s="718"/>
      <c r="I115" s="719"/>
      <c r="J115" s="719"/>
      <c r="K115" s="718"/>
      <c r="L115" s="718"/>
      <c r="M115" s="718"/>
      <c r="N115" s="720"/>
      <c r="O115" s="21"/>
      <c r="P115" s="711"/>
      <c r="Q115" s="1046"/>
      <c r="T115" s="706"/>
      <c r="U115" s="58"/>
      <c r="V115" s="58"/>
    </row>
    <row r="116" spans="1:22" ht="5.25" customHeight="1" x14ac:dyDescent="0.2">
      <c r="A116" s="1056"/>
      <c r="B116" s="1057"/>
      <c r="C116" s="1058"/>
      <c r="D116" s="1059"/>
      <c r="E116" s="1051"/>
      <c r="F116" s="718"/>
      <c r="G116" s="718"/>
      <c r="H116" s="718"/>
      <c r="I116" s="719"/>
      <c r="J116" s="719"/>
      <c r="K116" s="718"/>
      <c r="L116" s="718"/>
      <c r="M116" s="718"/>
      <c r="N116" s="720"/>
      <c r="O116" s="21"/>
      <c r="P116" s="711"/>
      <c r="Q116" s="700"/>
      <c r="T116" s="706"/>
      <c r="U116" s="58"/>
      <c r="V116" s="58"/>
    </row>
    <row r="117" spans="1:22" ht="14.25" customHeight="1" x14ac:dyDescent="0.2">
      <c r="A117" s="1060"/>
      <c r="B117" s="498" t="s">
        <v>140</v>
      </c>
      <c r="C117" s="71" t="s">
        <v>141</v>
      </c>
      <c r="D117" s="575" t="s">
        <v>672</v>
      </c>
      <c r="E117" s="449"/>
      <c r="F117" s="459"/>
      <c r="G117" s="459"/>
      <c r="H117" s="459"/>
      <c r="I117" s="177"/>
      <c r="J117" s="177"/>
      <c r="K117" s="459"/>
      <c r="L117" s="459"/>
      <c r="M117" s="459"/>
      <c r="N117" s="47"/>
      <c r="O117" s="21"/>
      <c r="P117" s="711"/>
      <c r="Q117" s="700"/>
      <c r="T117" s="706"/>
      <c r="U117" s="58"/>
      <c r="V117" s="58"/>
    </row>
    <row r="118" spans="1:22" ht="22.5" customHeight="1" thickBot="1" x14ac:dyDescent="0.25">
      <c r="A118" s="1061"/>
      <c r="B118" s="1062">
        <v>12510</v>
      </c>
      <c r="C118" s="1063" t="s">
        <v>148</v>
      </c>
      <c r="D118" s="1064" t="s">
        <v>673</v>
      </c>
      <c r="E118" s="615">
        <v>4426397.97</v>
      </c>
      <c r="F118" s="620">
        <v>170285.68</v>
      </c>
      <c r="G118" s="620"/>
      <c r="H118" s="620"/>
      <c r="I118" s="620"/>
      <c r="J118" s="620"/>
      <c r="K118" s="620"/>
      <c r="L118" s="620"/>
      <c r="M118" s="615">
        <f>E118+F118-G118-H118+I118-J118+K118-L118</f>
        <v>4596683.6499999994</v>
      </c>
      <c r="N118" s="723">
        <v>-2089034.02</v>
      </c>
      <c r="O118" s="21"/>
      <c r="P118" s="711"/>
      <c r="Q118" s="700"/>
      <c r="U118" s="58"/>
      <c r="V118" s="58"/>
    </row>
    <row r="119" spans="1:22" ht="20.25" customHeight="1" thickBot="1" x14ac:dyDescent="0.25">
      <c r="A119" s="18"/>
      <c r="B119" s="65"/>
      <c r="C119" s="1052" t="s">
        <v>148</v>
      </c>
      <c r="D119" s="1053" t="s">
        <v>529</v>
      </c>
      <c r="E119" s="1054">
        <f>SUM(E118)</f>
        <v>4426397.97</v>
      </c>
      <c r="F119" s="1054">
        <f t="shared" ref="F119:N119" si="16">SUM(F118)</f>
        <v>170285.68</v>
      </c>
      <c r="G119" s="1054">
        <f t="shared" si="16"/>
        <v>0</v>
      </c>
      <c r="H119" s="1054">
        <f t="shared" si="16"/>
        <v>0</v>
      </c>
      <c r="I119" s="1054">
        <f t="shared" si="16"/>
        <v>0</v>
      </c>
      <c r="J119" s="1054">
        <f t="shared" si="16"/>
        <v>0</v>
      </c>
      <c r="K119" s="1054">
        <f t="shared" si="16"/>
        <v>0</v>
      </c>
      <c r="L119" s="1054">
        <f t="shared" si="16"/>
        <v>0</v>
      </c>
      <c r="M119" s="1055">
        <f t="shared" si="16"/>
        <v>4596683.6499999994</v>
      </c>
      <c r="N119" s="1054">
        <f t="shared" si="16"/>
        <v>-2089034.02</v>
      </c>
      <c r="O119" s="21"/>
      <c r="P119" s="711"/>
      <c r="Q119" s="700"/>
      <c r="U119" s="58"/>
      <c r="V119" s="63"/>
    </row>
    <row r="120" spans="1:22" ht="12.75" customHeight="1" x14ac:dyDescent="0.2">
      <c r="A120" s="18"/>
      <c r="B120" s="498" t="s">
        <v>142</v>
      </c>
      <c r="C120" s="71" t="s">
        <v>143</v>
      </c>
      <c r="D120" s="579"/>
      <c r="E120" s="623"/>
      <c r="F120" s="621"/>
      <c r="G120" s="621"/>
      <c r="H120" s="621"/>
      <c r="I120" s="622"/>
      <c r="J120" s="622"/>
      <c r="K120" s="621"/>
      <c r="L120" s="621"/>
      <c r="M120" s="621"/>
      <c r="N120" s="715"/>
      <c r="O120" s="21"/>
      <c r="P120" s="711"/>
      <c r="Q120" s="700"/>
      <c r="U120" s="58"/>
      <c r="V120" s="63"/>
    </row>
    <row r="121" spans="1:22" ht="13.5" customHeight="1" x14ac:dyDescent="0.2">
      <c r="A121" s="18"/>
      <c r="B121" s="130">
        <v>12521</v>
      </c>
      <c r="C121" s="125" t="s">
        <v>144</v>
      </c>
      <c r="D121" s="577" t="s">
        <v>674</v>
      </c>
      <c r="E121" s="623">
        <v>127000</v>
      </c>
      <c r="F121" s="621"/>
      <c r="G121" s="621"/>
      <c r="H121" s="621"/>
      <c r="I121" s="622"/>
      <c r="J121" s="622"/>
      <c r="K121" s="621"/>
      <c r="L121" s="621"/>
      <c r="M121" s="619">
        <f>E121+F121-G121-H121+I121-J121+K121-L121</f>
        <v>127000</v>
      </c>
      <c r="N121" s="715"/>
      <c r="O121" s="21"/>
      <c r="P121" s="711"/>
      <c r="U121" s="58"/>
      <c r="V121" s="63"/>
    </row>
    <row r="122" spans="1:22" ht="13.5" customHeight="1" x14ac:dyDescent="0.2">
      <c r="A122" s="18"/>
      <c r="B122" s="78">
        <v>12522</v>
      </c>
      <c r="C122" s="126" t="s">
        <v>145</v>
      </c>
      <c r="D122" s="578" t="s">
        <v>675</v>
      </c>
      <c r="E122" s="623">
        <v>0</v>
      </c>
      <c r="F122" s="621"/>
      <c r="G122" s="621"/>
      <c r="H122" s="621"/>
      <c r="I122" s="622"/>
      <c r="J122" s="622"/>
      <c r="K122" s="621"/>
      <c r="L122" s="621"/>
      <c r="M122" s="619">
        <f>E122+F122-G122-H122+I122-J122+K122-L122</f>
        <v>0</v>
      </c>
      <c r="N122" s="715"/>
      <c r="O122" s="21"/>
      <c r="P122" s="711"/>
      <c r="Q122" s="1046"/>
      <c r="U122" s="58"/>
      <c r="V122" s="63"/>
    </row>
    <row r="123" spans="1:22" ht="13.5" customHeight="1" thickBot="1" x14ac:dyDescent="0.25">
      <c r="A123" s="18"/>
      <c r="B123" s="131">
        <v>12523</v>
      </c>
      <c r="C123" s="127" t="s">
        <v>146</v>
      </c>
      <c r="D123" s="576" t="s">
        <v>676</v>
      </c>
      <c r="E123" s="623">
        <v>0</v>
      </c>
      <c r="F123" s="621"/>
      <c r="G123" s="621"/>
      <c r="H123" s="621"/>
      <c r="I123" s="622"/>
      <c r="J123" s="622"/>
      <c r="K123" s="621"/>
      <c r="L123" s="621"/>
      <c r="M123" s="619">
        <f>E123+F123-G123-H123+I123-J123+K123-L123</f>
        <v>0</v>
      </c>
      <c r="N123" s="715"/>
      <c r="O123" s="21"/>
      <c r="P123" s="711"/>
      <c r="Q123" s="700"/>
      <c r="U123" s="167"/>
      <c r="V123" s="63"/>
    </row>
    <row r="124" spans="1:22" ht="16.5" customHeight="1" thickBot="1" x14ac:dyDescent="0.25">
      <c r="A124" s="18"/>
      <c r="B124" s="74"/>
      <c r="C124" s="507" t="s">
        <v>153</v>
      </c>
      <c r="D124" s="67" t="s">
        <v>529</v>
      </c>
      <c r="E124" s="180">
        <v>127000</v>
      </c>
      <c r="F124" s="180">
        <f t="shared" ref="F124:N124" si="17">SUM(F121:F123)</f>
        <v>0</v>
      </c>
      <c r="G124" s="180">
        <f t="shared" si="17"/>
        <v>0</v>
      </c>
      <c r="H124" s="180">
        <f t="shared" si="17"/>
        <v>0</v>
      </c>
      <c r="I124" s="180">
        <f t="shared" si="17"/>
        <v>0</v>
      </c>
      <c r="J124" s="180">
        <f t="shared" si="17"/>
        <v>0</v>
      </c>
      <c r="K124" s="180">
        <f t="shared" si="17"/>
        <v>0</v>
      </c>
      <c r="L124" s="180">
        <f t="shared" si="17"/>
        <v>0</v>
      </c>
      <c r="M124" s="497">
        <f t="shared" si="17"/>
        <v>127000</v>
      </c>
      <c r="N124" s="180">
        <f t="shared" si="17"/>
        <v>0</v>
      </c>
      <c r="O124" s="21"/>
      <c r="P124" s="711"/>
      <c r="Q124" s="700"/>
      <c r="U124" s="167"/>
      <c r="V124" s="63"/>
    </row>
    <row r="125" spans="1:22" ht="8.25" customHeight="1" thickBot="1" x14ac:dyDescent="0.25">
      <c r="A125" s="18"/>
      <c r="B125" s="61"/>
      <c r="C125" s="85"/>
      <c r="D125" s="75"/>
      <c r="E125" s="449"/>
      <c r="F125" s="459"/>
      <c r="G125" s="459"/>
      <c r="H125" s="459"/>
      <c r="I125" s="177"/>
      <c r="J125" s="177"/>
      <c r="K125" s="459"/>
      <c r="L125" s="459"/>
      <c r="M125" s="459"/>
      <c r="N125" s="47"/>
      <c r="O125" s="21"/>
      <c r="P125" s="711"/>
      <c r="Q125" s="700"/>
      <c r="U125" s="167"/>
      <c r="V125" s="63"/>
    </row>
    <row r="126" spans="1:22" ht="14.25" customHeight="1" thickBot="1" x14ac:dyDescent="0.25">
      <c r="A126" s="18"/>
      <c r="B126" s="81"/>
      <c r="C126" s="501" t="s">
        <v>155</v>
      </c>
      <c r="D126" s="185"/>
      <c r="E126" s="502">
        <f>+E119+E124</f>
        <v>4553397.97</v>
      </c>
      <c r="F126" s="502">
        <f t="shared" ref="F126:M126" si="18">+F119+F124</f>
        <v>170285.68</v>
      </c>
      <c r="G126" s="502">
        <f t="shared" si="18"/>
        <v>0</v>
      </c>
      <c r="H126" s="502">
        <f t="shared" si="18"/>
        <v>0</v>
      </c>
      <c r="I126" s="502">
        <f t="shared" si="18"/>
        <v>0</v>
      </c>
      <c r="J126" s="502">
        <f t="shared" si="18"/>
        <v>0</v>
      </c>
      <c r="K126" s="502">
        <f t="shared" si="18"/>
        <v>0</v>
      </c>
      <c r="L126" s="502">
        <f t="shared" si="18"/>
        <v>0</v>
      </c>
      <c r="M126" s="502">
        <f t="shared" si="18"/>
        <v>4723683.6499999994</v>
      </c>
      <c r="N126" s="508">
        <f>+N119+N124</f>
        <v>-2089034.02</v>
      </c>
      <c r="O126" s="21"/>
      <c r="P126" s="711"/>
      <c r="Q126" s="1141">
        <f>95092039-94306369</f>
        <v>785670</v>
      </c>
      <c r="U126" s="167"/>
      <c r="V126" s="63"/>
    </row>
    <row r="127" spans="1:22" ht="6.75" customHeight="1" thickBot="1" x14ac:dyDescent="0.25">
      <c r="A127" s="18"/>
      <c r="B127" s="82"/>
      <c r="C127" s="86"/>
      <c r="D127" s="84"/>
      <c r="E127" s="724"/>
      <c r="F127" s="492"/>
      <c r="G127" s="492"/>
      <c r="H127" s="492"/>
      <c r="I127" s="493"/>
      <c r="J127" s="493"/>
      <c r="K127" s="492"/>
      <c r="L127" s="492"/>
      <c r="M127" s="492"/>
      <c r="N127" s="47"/>
      <c r="O127" s="21"/>
      <c r="P127" s="711"/>
      <c r="Q127" s="700"/>
      <c r="U127" s="167"/>
      <c r="V127" s="63"/>
    </row>
    <row r="128" spans="1:22" ht="26.25" customHeight="1" thickBot="1" x14ac:dyDescent="0.25">
      <c r="A128" s="18"/>
      <c r="B128" s="509"/>
      <c r="C128" s="186" t="s">
        <v>360</v>
      </c>
      <c r="D128" s="186"/>
      <c r="E128" s="182">
        <f>+E58+E113+E126</f>
        <v>652707709.73000002</v>
      </c>
      <c r="F128" s="182">
        <f t="shared" ref="F128:L128" si="19">+F58+F113+F126</f>
        <v>56384550.829999998</v>
      </c>
      <c r="G128" s="182">
        <f t="shared" si="19"/>
        <v>4400551.6300000036</v>
      </c>
      <c r="H128" s="182">
        <f t="shared" si="19"/>
        <v>0</v>
      </c>
      <c r="I128" s="182">
        <f t="shared" si="19"/>
        <v>745842.9</v>
      </c>
      <c r="J128" s="182">
        <f t="shared" si="19"/>
        <v>745842.9</v>
      </c>
      <c r="K128" s="182">
        <f t="shared" si="19"/>
        <v>1341902.9600000004</v>
      </c>
      <c r="L128" s="182">
        <f t="shared" si="19"/>
        <v>1341902.9600000004</v>
      </c>
      <c r="M128" s="182">
        <f>+M58+M113+M126+1</f>
        <v>704691709.93000007</v>
      </c>
      <c r="N128" s="510">
        <f>+N58+N113+N126</f>
        <v>-25586434.670000002</v>
      </c>
      <c r="O128" s="21"/>
      <c r="P128" s="711"/>
      <c r="Q128" s="1046">
        <f>785670-744984</f>
        <v>40686</v>
      </c>
      <c r="U128" s="167"/>
      <c r="V128" s="63"/>
    </row>
    <row r="129" spans="1:22" ht="8.25" customHeight="1" thickBot="1" x14ac:dyDescent="0.25">
      <c r="A129" s="18"/>
      <c r="B129" s="32"/>
      <c r="C129" s="18"/>
      <c r="D129" s="18"/>
      <c r="E129" s="97"/>
      <c r="F129" s="41"/>
      <c r="G129" s="41"/>
      <c r="H129" s="97"/>
      <c r="I129" s="725"/>
      <c r="J129" s="725"/>
      <c r="K129" s="41"/>
      <c r="L129" s="97"/>
      <c r="M129" s="725"/>
      <c r="N129" s="726"/>
      <c r="U129" s="168"/>
      <c r="V129" s="51"/>
    </row>
    <row r="130" spans="1:22" ht="50.25" customHeight="1" x14ac:dyDescent="0.2">
      <c r="A130" s="18"/>
      <c r="B130" s="116"/>
      <c r="C130" s="187"/>
      <c r="D130" s="187"/>
      <c r="E130" s="368"/>
      <c r="F130" s="569"/>
      <c r="G130" s="569"/>
      <c r="H130" s="612"/>
      <c r="I130" s="570"/>
      <c r="J130" s="570"/>
      <c r="K130" s="187"/>
      <c r="L130" s="512"/>
      <c r="M130" s="512"/>
      <c r="N130" s="550"/>
      <c r="U130" s="168"/>
      <c r="V130" s="51"/>
    </row>
    <row r="131" spans="1:22" ht="26.25" customHeight="1" x14ac:dyDescent="0.2">
      <c r="A131" s="18"/>
      <c r="B131" s="45"/>
      <c r="C131" s="1722"/>
      <c r="D131" s="1722"/>
      <c r="E131" s="1722"/>
      <c r="F131" s="118"/>
      <c r="G131" s="118"/>
      <c r="H131" s="613"/>
      <c r="I131" s="513"/>
      <c r="J131" s="513"/>
      <c r="K131" s="21"/>
      <c r="L131" s="21"/>
      <c r="M131" s="311"/>
      <c r="N131" s="332"/>
    </row>
    <row r="132" spans="1:22" ht="24" customHeight="1" x14ac:dyDescent="0.2">
      <c r="A132" s="18"/>
      <c r="B132" s="45"/>
      <c r="C132" s="1723" t="s">
        <v>826</v>
      </c>
      <c r="D132" s="1723"/>
      <c r="E132" s="1723"/>
      <c r="F132" s="1723"/>
      <c r="G132" s="1723"/>
      <c r="H132" s="1723"/>
      <c r="I132" s="1723"/>
      <c r="J132" s="1723"/>
      <c r="K132" s="1723"/>
      <c r="L132" s="1723"/>
      <c r="M132" s="1723"/>
      <c r="N132" s="369"/>
      <c r="O132" s="89"/>
    </row>
    <row r="133" spans="1:22" ht="6" customHeight="1" thickBot="1" x14ac:dyDescent="0.25">
      <c r="A133" s="18"/>
      <c r="B133" s="120"/>
      <c r="C133" s="188"/>
      <c r="D133" s="188"/>
      <c r="E133" s="370"/>
      <c r="F133" s="514"/>
      <c r="G133" s="188"/>
      <c r="H133" s="188"/>
      <c r="I133" s="515"/>
      <c r="J133" s="515"/>
      <c r="K133" s="188"/>
      <c r="L133" s="121"/>
      <c r="M133" s="451"/>
      <c r="N133" s="452"/>
    </row>
    <row r="134" spans="1:22" ht="11.25" customHeight="1" x14ac:dyDescent="0.2">
      <c r="A134" s="18"/>
      <c r="B134" s="32"/>
      <c r="C134" s="624"/>
      <c r="D134" s="18"/>
      <c r="E134" s="52"/>
      <c r="M134" s="311"/>
      <c r="N134" s="311"/>
    </row>
    <row r="135" spans="1:22" ht="11.25" customHeight="1" x14ac:dyDescent="0.2">
      <c r="A135" s="18"/>
      <c r="B135" s="32"/>
      <c r="C135" s="18"/>
      <c r="D135" s="18"/>
      <c r="E135" s="52"/>
      <c r="M135" s="311"/>
      <c r="N135" s="311"/>
    </row>
    <row r="136" spans="1:22" ht="11.25" customHeight="1" x14ac:dyDescent="0.2">
      <c r="A136" s="18"/>
      <c r="B136" s="32"/>
      <c r="C136" s="18"/>
      <c r="D136" s="18"/>
      <c r="E136" s="52"/>
      <c r="F136" s="511"/>
      <c r="G136" s="511"/>
      <c r="H136" s="511"/>
      <c r="I136" s="511"/>
      <c r="J136" s="511"/>
      <c r="K136" s="511"/>
      <c r="L136" s="511"/>
      <c r="M136" s="511"/>
      <c r="N136" s="511"/>
      <c r="Q136" s="701"/>
    </row>
    <row r="137" spans="1:22" ht="11.25" customHeight="1" x14ac:dyDescent="0.2">
      <c r="A137" s="18"/>
      <c r="B137" s="32"/>
      <c r="C137" s="18"/>
      <c r="D137" s="18"/>
      <c r="E137" s="52"/>
      <c r="M137" s="311"/>
      <c r="N137" s="311"/>
      <c r="Q137" s="702"/>
    </row>
    <row r="138" spans="1:22" ht="11.25" customHeight="1" x14ac:dyDescent="0.2">
      <c r="A138" s="18"/>
      <c r="B138" s="32"/>
      <c r="C138" s="18"/>
      <c r="D138" s="18"/>
      <c r="E138" s="52"/>
      <c r="F138" s="41"/>
      <c r="M138" s="311"/>
      <c r="N138" s="311"/>
    </row>
    <row r="139" spans="1:22" ht="11.25" customHeight="1" x14ac:dyDescent="0.2">
      <c r="A139" s="18"/>
      <c r="B139" s="32"/>
      <c r="C139" s="18"/>
      <c r="D139" s="18"/>
      <c r="E139" s="52"/>
      <c r="F139" s="41"/>
      <c r="M139" s="311"/>
      <c r="N139" s="311"/>
    </row>
    <row r="140" spans="1:22" ht="11.25" customHeight="1" x14ac:dyDescent="0.2">
      <c r="A140" s="18"/>
      <c r="B140" s="443" t="s">
        <v>381</v>
      </c>
      <c r="C140" s="18"/>
      <c r="D140" s="18"/>
      <c r="E140" s="52"/>
      <c r="M140" s="21"/>
      <c r="N140" s="21"/>
      <c r="O140" s="52"/>
    </row>
    <row r="141" spans="1:22" ht="11.25" customHeight="1" x14ac:dyDescent="0.2">
      <c r="A141" s="18"/>
      <c r="B141" s="516">
        <v>1</v>
      </c>
      <c r="C141" s="517" t="s">
        <v>778</v>
      </c>
      <c r="D141" s="518"/>
      <c r="E141" s="519"/>
      <c r="F141" s="518"/>
      <c r="G141" s="518"/>
      <c r="H141" s="518"/>
      <c r="I141" s="90"/>
      <c r="J141" s="90"/>
      <c r="K141" s="52"/>
      <c r="L141" s="52"/>
      <c r="M141" s="311"/>
      <c r="N141" s="311"/>
    </row>
    <row r="142" spans="1:22" ht="11.25" customHeight="1" x14ac:dyDescent="0.2">
      <c r="A142" s="34">
        <v>1</v>
      </c>
      <c r="B142" s="516"/>
      <c r="C142" s="517" t="s">
        <v>779</v>
      </c>
      <c r="D142" s="518"/>
      <c r="E142" s="519"/>
      <c r="F142" s="518"/>
      <c r="G142" s="518"/>
      <c r="H142" s="518"/>
      <c r="I142" s="90"/>
      <c r="J142" s="90"/>
      <c r="K142" s="52"/>
      <c r="L142" s="52"/>
      <c r="M142" s="311"/>
      <c r="N142" s="311"/>
    </row>
    <row r="143" spans="1:22" ht="11.25" customHeight="1" x14ac:dyDescent="0.2">
      <c r="A143" s="34">
        <v>2</v>
      </c>
      <c r="B143" s="516">
        <v>2</v>
      </c>
      <c r="C143" s="518" t="s">
        <v>369</v>
      </c>
      <c r="D143" s="518"/>
      <c r="E143" s="519"/>
      <c r="F143" s="519"/>
      <c r="G143" s="519"/>
      <c r="H143" s="519"/>
      <c r="I143" s="90"/>
      <c r="J143" s="90"/>
      <c r="K143" s="52"/>
      <c r="L143" s="52"/>
      <c r="M143" s="311"/>
      <c r="N143" s="311"/>
    </row>
    <row r="144" spans="1:22" ht="11.25" customHeight="1" x14ac:dyDescent="0.2">
      <c r="A144" s="34">
        <v>3</v>
      </c>
      <c r="B144" s="516">
        <v>3</v>
      </c>
      <c r="C144" s="518" t="s">
        <v>370</v>
      </c>
      <c r="D144" s="518"/>
      <c r="E144" s="519"/>
      <c r="F144" s="519"/>
      <c r="G144" s="519"/>
      <c r="H144" s="519"/>
      <c r="I144" s="90"/>
      <c r="J144" s="90"/>
      <c r="K144" s="52"/>
      <c r="L144" s="52"/>
      <c r="M144" s="311"/>
      <c r="N144" s="311"/>
    </row>
    <row r="145" spans="1:17" ht="11.25" customHeight="1" x14ac:dyDescent="0.2">
      <c r="A145" s="34">
        <v>4</v>
      </c>
      <c r="B145" s="516">
        <v>4</v>
      </c>
      <c r="C145" s="518" t="s">
        <v>371</v>
      </c>
      <c r="D145" s="518"/>
      <c r="E145" s="519"/>
      <c r="F145" s="519"/>
      <c r="G145" s="519"/>
      <c r="H145" s="519"/>
      <c r="I145" s="90"/>
      <c r="J145" s="90"/>
      <c r="K145" s="52"/>
      <c r="L145" s="52"/>
      <c r="M145" s="311"/>
      <c r="N145" s="311"/>
    </row>
    <row r="146" spans="1:17" ht="11.25" customHeight="1" x14ac:dyDescent="0.2">
      <c r="A146" s="34">
        <v>5</v>
      </c>
      <c r="B146" s="516">
        <v>5</v>
      </c>
      <c r="C146" s="518" t="s">
        <v>372</v>
      </c>
      <c r="D146" s="518"/>
      <c r="E146" s="519"/>
      <c r="F146" s="519"/>
      <c r="G146" s="519"/>
      <c r="H146" s="519"/>
      <c r="I146" s="90"/>
      <c r="J146" s="90"/>
      <c r="K146" s="52"/>
      <c r="L146" s="52"/>
      <c r="M146" s="311"/>
      <c r="N146" s="311"/>
    </row>
    <row r="147" spans="1:17" ht="11.25" customHeight="1" x14ac:dyDescent="0.2">
      <c r="A147" s="34">
        <v>6</v>
      </c>
      <c r="B147" s="516">
        <v>6</v>
      </c>
      <c r="C147" s="518" t="s">
        <v>180</v>
      </c>
      <c r="D147" s="518"/>
      <c r="E147" s="519"/>
      <c r="F147" s="519"/>
      <c r="G147" s="519"/>
      <c r="H147" s="519"/>
      <c r="I147" s="90"/>
      <c r="J147" s="90"/>
      <c r="K147" s="52"/>
      <c r="L147" s="52"/>
      <c r="M147" s="311"/>
      <c r="N147" s="311"/>
    </row>
    <row r="148" spans="1:17" ht="11.25" customHeight="1" x14ac:dyDescent="0.2">
      <c r="A148" s="34">
        <v>7</v>
      </c>
      <c r="B148" s="516">
        <v>7</v>
      </c>
      <c r="C148" s="518" t="s">
        <v>373</v>
      </c>
      <c r="D148" s="518"/>
      <c r="E148" s="519"/>
      <c r="F148" s="519"/>
      <c r="G148" s="519"/>
      <c r="H148" s="519"/>
      <c r="I148" s="92"/>
      <c r="J148" s="92"/>
      <c r="K148" s="91"/>
      <c r="L148" s="91"/>
      <c r="M148" s="520"/>
      <c r="N148" s="520"/>
    </row>
    <row r="149" spans="1:17" ht="11.25" customHeight="1" x14ac:dyDescent="0.2">
      <c r="A149" s="34">
        <v>8</v>
      </c>
      <c r="B149" s="516">
        <v>8</v>
      </c>
      <c r="C149" s="518" t="s">
        <v>374</v>
      </c>
      <c r="D149" s="518"/>
      <c r="E149" s="519"/>
      <c r="F149" s="521"/>
      <c r="G149" s="521"/>
      <c r="H149" s="521"/>
      <c r="I149" s="92"/>
      <c r="J149" s="92"/>
      <c r="K149" s="91"/>
      <c r="L149" s="91"/>
      <c r="M149" s="520"/>
      <c r="N149" s="520"/>
    </row>
    <row r="150" spans="1:17" ht="11.25" customHeight="1" x14ac:dyDescent="0.2">
      <c r="A150" s="34">
        <v>9</v>
      </c>
      <c r="B150" s="516">
        <v>9</v>
      </c>
      <c r="C150" s="518" t="s">
        <v>387</v>
      </c>
      <c r="D150" s="518"/>
      <c r="E150" s="519"/>
      <c r="F150" s="521"/>
      <c r="G150" s="521"/>
      <c r="H150" s="521"/>
      <c r="I150" s="92"/>
      <c r="J150" s="92"/>
      <c r="K150" s="91"/>
      <c r="L150" s="91"/>
      <c r="M150" s="520"/>
      <c r="N150" s="520"/>
    </row>
    <row r="151" spans="1:17" ht="11.25" customHeight="1" x14ac:dyDescent="0.2">
      <c r="A151" s="34"/>
      <c r="B151" s="516">
        <v>10</v>
      </c>
      <c r="C151" s="518" t="s">
        <v>181</v>
      </c>
      <c r="D151" s="518"/>
      <c r="E151" s="519"/>
      <c r="F151" s="521"/>
      <c r="G151" s="521"/>
      <c r="H151" s="521"/>
      <c r="I151" s="92"/>
      <c r="J151" s="92"/>
      <c r="K151" s="91"/>
      <c r="L151" s="91"/>
      <c r="M151" s="91"/>
      <c r="N151" s="91"/>
    </row>
    <row r="152" spans="1:17" ht="11.25" customHeight="1" x14ac:dyDescent="0.2">
      <c r="A152" s="34"/>
      <c r="B152" s="516"/>
      <c r="C152" s="518"/>
      <c r="D152" s="518"/>
      <c r="E152" s="519"/>
      <c r="F152" s="521"/>
      <c r="G152" s="521"/>
      <c r="H152" s="521"/>
      <c r="I152" s="92"/>
      <c r="J152" s="92"/>
      <c r="K152" s="91"/>
      <c r="L152" s="91"/>
      <c r="M152" s="91"/>
      <c r="N152" s="91"/>
    </row>
    <row r="153" spans="1:17" ht="11.25" customHeight="1" x14ac:dyDescent="0.2">
      <c r="A153" s="18"/>
      <c r="B153" s="516"/>
      <c r="C153" s="518" t="s">
        <v>385</v>
      </c>
      <c r="D153" s="518"/>
      <c r="E153" s="519"/>
      <c r="F153" s="521"/>
      <c r="G153" s="521"/>
      <c r="H153" s="521"/>
      <c r="I153" s="92"/>
      <c r="J153" s="92"/>
      <c r="K153" s="91"/>
      <c r="L153" s="91"/>
      <c r="M153" s="91"/>
      <c r="N153" s="91"/>
    </row>
    <row r="154" spans="1:17" ht="11.25" customHeight="1" x14ac:dyDescent="0.2">
      <c r="A154" s="18"/>
      <c r="B154" s="522"/>
      <c r="C154" s="518" t="s">
        <v>311</v>
      </c>
      <c r="D154" s="518"/>
      <c r="E154" s="519"/>
      <c r="F154" s="521"/>
      <c r="G154" s="521"/>
      <c r="H154" s="521"/>
      <c r="I154" s="94"/>
      <c r="J154" s="94"/>
      <c r="K154" s="93"/>
      <c r="L154" s="93"/>
      <c r="M154" s="93"/>
      <c r="N154" s="21"/>
      <c r="O154" s="21"/>
      <c r="P154" s="708"/>
      <c r="Q154" s="703"/>
    </row>
    <row r="155" spans="1:17" ht="11.25" customHeight="1" x14ac:dyDescent="0.2">
      <c r="A155" s="93"/>
      <c r="B155" s="18"/>
      <c r="C155" s="18"/>
      <c r="D155" s="18"/>
      <c r="E155" s="519"/>
      <c r="F155" s="521"/>
      <c r="G155" s="521"/>
      <c r="H155" s="521"/>
      <c r="I155" s="18"/>
      <c r="J155" s="18"/>
      <c r="M155" s="18"/>
      <c r="N155" s="18"/>
      <c r="O155" s="55"/>
      <c r="P155" s="712"/>
      <c r="Q155" s="704"/>
    </row>
    <row r="156" spans="1:17" ht="11.25" customHeight="1" x14ac:dyDescent="0.2">
      <c r="B156" s="18"/>
      <c r="C156" s="18"/>
      <c r="D156" s="18"/>
      <c r="E156" s="52"/>
      <c r="G156" s="95"/>
      <c r="H156" s="95"/>
      <c r="I156" s="96"/>
      <c r="J156" s="96"/>
      <c r="K156" s="523"/>
      <c r="L156" s="1718" t="s">
        <v>383</v>
      </c>
      <c r="M156" s="1718"/>
      <c r="N156" s="208"/>
      <c r="O156" s="21"/>
      <c r="P156" s="1715"/>
      <c r="Q156" s="1715"/>
    </row>
    <row r="157" spans="1:17" ht="11.25" customHeight="1" x14ac:dyDescent="0.2">
      <c r="B157" s="18"/>
      <c r="C157" s="18"/>
      <c r="D157" s="18"/>
      <c r="E157" s="52"/>
      <c r="F157" s="91"/>
      <c r="G157" s="91"/>
      <c r="H157" s="91"/>
      <c r="I157" s="92"/>
      <c r="J157" s="92"/>
      <c r="K157" s="91"/>
      <c r="L157" s="91"/>
      <c r="M157" s="91"/>
      <c r="N157" s="91"/>
    </row>
    <row r="158" spans="1:17" ht="11.25" customHeight="1" x14ac:dyDescent="0.2">
      <c r="B158" s="18"/>
      <c r="C158" s="18"/>
      <c r="D158" s="18"/>
      <c r="E158" s="52"/>
      <c r="F158" s="91"/>
      <c r="G158" s="91"/>
      <c r="H158" s="91"/>
      <c r="I158" s="92"/>
      <c r="J158" s="92"/>
      <c r="K158" s="91"/>
      <c r="L158" s="91"/>
      <c r="M158" s="91"/>
      <c r="N158" s="91"/>
    </row>
    <row r="159" spans="1:17" ht="11.25" customHeight="1" x14ac:dyDescent="0.2">
      <c r="B159" s="18"/>
      <c r="C159" s="18"/>
      <c r="D159" s="18"/>
      <c r="E159" s="52"/>
      <c r="F159" s="41"/>
      <c r="G159" s="91"/>
      <c r="H159" s="91"/>
      <c r="I159" s="92"/>
      <c r="J159" s="92"/>
      <c r="K159" s="91"/>
      <c r="L159" s="91"/>
      <c r="M159" s="91"/>
      <c r="N159" s="91"/>
    </row>
    <row r="160" spans="1:17" ht="11.25" customHeight="1" x14ac:dyDescent="0.2">
      <c r="B160" s="18"/>
      <c r="C160" s="18"/>
      <c r="D160" s="18"/>
      <c r="E160" s="52"/>
      <c r="F160" s="52"/>
      <c r="G160" s="91"/>
      <c r="H160" s="91"/>
      <c r="I160" s="92"/>
      <c r="J160" s="92"/>
      <c r="K160" s="91"/>
      <c r="L160" s="91"/>
      <c r="M160" s="91"/>
      <c r="N160" s="91"/>
    </row>
    <row r="161" spans="2:14" ht="11.25" customHeight="1" x14ac:dyDescent="0.2">
      <c r="B161" s="18"/>
      <c r="C161" s="18"/>
      <c r="D161" s="18"/>
      <c r="E161" s="52"/>
      <c r="G161" s="91"/>
      <c r="H161" s="91"/>
      <c r="I161" s="92"/>
      <c r="J161" s="92"/>
      <c r="K161" s="91"/>
      <c r="L161" s="91"/>
      <c r="M161" s="91"/>
      <c r="N161" s="91"/>
    </row>
    <row r="162" spans="2:14" ht="11.25" customHeight="1" x14ac:dyDescent="0.2">
      <c r="B162" s="18"/>
      <c r="C162" s="18"/>
      <c r="D162" s="18"/>
      <c r="E162" s="52"/>
      <c r="F162" s="97"/>
      <c r="G162" s="91"/>
      <c r="H162" s="91"/>
      <c r="I162" s="92"/>
      <c r="J162" s="92"/>
      <c r="K162" s="91"/>
      <c r="L162" s="91"/>
      <c r="M162" s="91"/>
      <c r="N162" s="91"/>
    </row>
    <row r="163" spans="2:14" ht="11.25" customHeight="1" x14ac:dyDescent="0.2">
      <c r="B163" s="18"/>
      <c r="C163" s="18"/>
      <c r="D163" s="18"/>
      <c r="E163" s="52"/>
      <c r="G163" s="91"/>
      <c r="H163" s="91"/>
      <c r="I163" s="92"/>
      <c r="J163" s="92"/>
      <c r="K163" s="91"/>
      <c r="L163" s="91"/>
      <c r="M163" s="91"/>
      <c r="N163" s="91"/>
    </row>
    <row r="164" spans="2:14" ht="11.25" customHeight="1" x14ac:dyDescent="0.2">
      <c r="B164" s="18"/>
      <c r="C164" s="18"/>
      <c r="D164" s="18"/>
      <c r="E164" s="52"/>
      <c r="F164" s="22"/>
      <c r="G164" s="91"/>
      <c r="H164" s="91"/>
      <c r="I164" s="92"/>
      <c r="J164" s="92"/>
      <c r="K164" s="91"/>
      <c r="L164" s="91"/>
      <c r="M164" s="91"/>
      <c r="N164" s="91"/>
    </row>
    <row r="165" spans="2:14" ht="11.25" customHeight="1" x14ac:dyDescent="0.2">
      <c r="B165" s="18"/>
      <c r="C165" s="18"/>
      <c r="D165" s="18"/>
      <c r="E165" s="52"/>
      <c r="F165" s="91"/>
      <c r="G165" s="91"/>
      <c r="H165" s="91"/>
      <c r="I165" s="92"/>
      <c r="J165" s="92"/>
      <c r="K165" s="91"/>
      <c r="L165" s="91"/>
      <c r="M165" s="91"/>
      <c r="N165" s="91"/>
    </row>
    <row r="166" spans="2:14" ht="11.25" customHeight="1" x14ac:dyDescent="0.2">
      <c r="B166" s="18"/>
      <c r="C166" s="18"/>
      <c r="D166" s="18"/>
      <c r="E166" s="52"/>
      <c r="F166" s="91"/>
      <c r="G166" s="91"/>
      <c r="H166" s="91"/>
      <c r="I166" s="92"/>
      <c r="J166" s="92"/>
      <c r="K166" s="91"/>
      <c r="L166" s="91"/>
      <c r="M166" s="91"/>
      <c r="N166" s="91"/>
    </row>
    <row r="167" spans="2:14" ht="11.25" customHeight="1" x14ac:dyDescent="0.2">
      <c r="B167" s="18"/>
      <c r="C167" s="18"/>
      <c r="D167" s="18"/>
      <c r="E167" s="52"/>
      <c r="F167" s="91"/>
      <c r="G167" s="91"/>
      <c r="H167" s="91"/>
      <c r="I167" s="92"/>
      <c r="J167" s="92"/>
      <c r="K167" s="91"/>
      <c r="L167" s="91"/>
      <c r="M167" s="91"/>
      <c r="N167" s="91"/>
    </row>
    <row r="168" spans="2:14" ht="11.25" customHeight="1" x14ac:dyDescent="0.2">
      <c r="B168" s="18"/>
      <c r="C168" s="18"/>
      <c r="D168" s="18"/>
      <c r="E168" s="52"/>
      <c r="F168" s="91"/>
      <c r="G168" s="91"/>
      <c r="H168" s="91"/>
      <c r="I168" s="92"/>
      <c r="J168" s="92"/>
      <c r="K168" s="91"/>
      <c r="L168" s="91"/>
      <c r="M168" s="91"/>
      <c r="N168" s="91"/>
    </row>
    <row r="169" spans="2:14" ht="11.25" customHeight="1" x14ac:dyDescent="0.2">
      <c r="B169" s="18"/>
      <c r="C169" s="18"/>
      <c r="D169" s="18"/>
      <c r="E169" s="52"/>
      <c r="F169" s="91"/>
      <c r="G169" s="91"/>
      <c r="H169" s="91"/>
      <c r="I169" s="92"/>
      <c r="J169" s="92"/>
      <c r="K169" s="91"/>
      <c r="L169" s="91"/>
      <c r="M169" s="91"/>
      <c r="N169" s="91"/>
    </row>
    <row r="170" spans="2:14" ht="11.25" customHeight="1" x14ac:dyDescent="0.2">
      <c r="B170" s="18"/>
      <c r="C170" s="18"/>
      <c r="D170" s="18"/>
      <c r="E170" s="52"/>
      <c r="F170" s="91"/>
      <c r="G170" s="91"/>
      <c r="H170" s="91"/>
      <c r="I170" s="92"/>
      <c r="J170" s="92"/>
      <c r="K170" s="91"/>
      <c r="L170" s="91"/>
      <c r="M170" s="91"/>
      <c r="N170" s="91"/>
    </row>
    <row r="171" spans="2:14" ht="11.25" customHeight="1" x14ac:dyDescent="0.2">
      <c r="B171" s="18"/>
      <c r="C171" s="18"/>
      <c r="D171" s="18"/>
      <c r="E171" s="52"/>
      <c r="F171" s="91"/>
      <c r="G171" s="91"/>
      <c r="H171" s="91"/>
      <c r="I171" s="92"/>
      <c r="J171" s="92"/>
      <c r="K171" s="91"/>
      <c r="L171" s="91"/>
      <c r="M171" s="91"/>
      <c r="N171" s="91"/>
    </row>
    <row r="172" spans="2:14" ht="11.25" customHeight="1" x14ac:dyDescent="0.2">
      <c r="B172" s="18"/>
      <c r="C172" s="18"/>
      <c r="D172" s="18"/>
      <c r="E172" s="52"/>
      <c r="M172" s="18"/>
      <c r="N172" s="18"/>
    </row>
    <row r="173" spans="2:14" ht="11.25" customHeight="1" x14ac:dyDescent="0.2">
      <c r="B173" s="18"/>
      <c r="C173" s="18"/>
      <c r="D173" s="18"/>
      <c r="E173" s="52"/>
      <c r="M173" s="18"/>
      <c r="N173" s="18"/>
    </row>
    <row r="174" spans="2:14" ht="11.25" customHeight="1" x14ac:dyDescent="0.2">
      <c r="B174" s="18"/>
      <c r="C174" s="18"/>
      <c r="D174" s="18"/>
      <c r="E174" s="52"/>
      <c r="M174" s="18"/>
      <c r="N174" s="18"/>
    </row>
    <row r="175" spans="2:14" ht="11.25" customHeight="1" x14ac:dyDescent="0.2">
      <c r="B175" s="18"/>
      <c r="C175" s="18"/>
      <c r="D175" s="18"/>
      <c r="E175" s="52"/>
      <c r="M175" s="18"/>
      <c r="N175" s="18"/>
    </row>
    <row r="176" spans="2:14" ht="11.25" customHeight="1" x14ac:dyDescent="0.2">
      <c r="B176" s="18"/>
      <c r="C176" s="18"/>
      <c r="D176" s="18"/>
      <c r="E176" s="52"/>
      <c r="M176" s="18"/>
      <c r="N176" s="18"/>
    </row>
    <row r="177" spans="2:14" ht="11.25" customHeight="1" x14ac:dyDescent="0.2">
      <c r="B177" s="18"/>
      <c r="C177" s="18"/>
      <c r="D177" s="18"/>
      <c r="E177" s="52"/>
      <c r="M177" s="18"/>
      <c r="N177" s="18"/>
    </row>
    <row r="178" spans="2:14" ht="11.25" customHeight="1" x14ac:dyDescent="0.2">
      <c r="B178" s="18"/>
      <c r="C178" s="18"/>
      <c r="D178" s="18"/>
      <c r="E178" s="52"/>
      <c r="M178" s="18"/>
      <c r="N178" s="18"/>
    </row>
    <row r="179" spans="2:14" ht="11.25" customHeight="1" x14ac:dyDescent="0.2">
      <c r="B179" s="18"/>
      <c r="C179" s="18"/>
      <c r="D179" s="18"/>
      <c r="E179" s="52"/>
      <c r="M179" s="18"/>
      <c r="N179" s="18"/>
    </row>
    <row r="180" spans="2:14" ht="11.25" customHeight="1" x14ac:dyDescent="0.2">
      <c r="B180" s="18"/>
      <c r="C180" s="18"/>
      <c r="D180" s="18"/>
      <c r="E180" s="52"/>
      <c r="M180" s="18"/>
      <c r="N180" s="18"/>
    </row>
    <row r="181" spans="2:14" ht="11.25" customHeight="1" x14ac:dyDescent="0.2">
      <c r="B181" s="18"/>
      <c r="C181" s="18"/>
      <c r="D181" s="18"/>
      <c r="E181" s="52"/>
      <c r="M181" s="18"/>
      <c r="N181" s="18"/>
    </row>
    <row r="182" spans="2:14" ht="11.25" customHeight="1" x14ac:dyDescent="0.2">
      <c r="B182" s="18"/>
      <c r="C182" s="18"/>
      <c r="D182" s="18"/>
      <c r="E182" s="52"/>
      <c r="M182" s="18"/>
      <c r="N182" s="18"/>
    </row>
    <row r="183" spans="2:14" ht="11.25" customHeight="1" x14ac:dyDescent="0.2">
      <c r="B183" s="18"/>
      <c r="C183" s="18"/>
      <c r="D183" s="18"/>
      <c r="E183" s="52"/>
      <c r="M183" s="18"/>
      <c r="N183" s="18"/>
    </row>
    <row r="184" spans="2:14" ht="11.25" customHeight="1" x14ac:dyDescent="0.2">
      <c r="B184" s="18"/>
      <c r="C184" s="18"/>
      <c r="D184" s="18"/>
      <c r="E184" s="52"/>
      <c r="M184" s="18"/>
      <c r="N184" s="18"/>
    </row>
    <row r="185" spans="2:14" ht="11.25" customHeight="1" x14ac:dyDescent="0.2">
      <c r="B185" s="18"/>
      <c r="C185" s="18"/>
      <c r="D185" s="18"/>
      <c r="E185" s="52"/>
      <c r="M185" s="18"/>
      <c r="N185" s="18"/>
    </row>
    <row r="186" spans="2:14" ht="11.25" customHeight="1" x14ac:dyDescent="0.2">
      <c r="B186" s="18"/>
      <c r="C186" s="18"/>
      <c r="D186" s="18"/>
      <c r="E186" s="52"/>
      <c r="M186" s="18"/>
      <c r="N186" s="18"/>
    </row>
    <row r="187" spans="2:14" ht="11.25" customHeight="1" x14ac:dyDescent="0.2">
      <c r="B187" s="18"/>
      <c r="C187" s="18"/>
      <c r="D187" s="18"/>
      <c r="E187" s="52"/>
      <c r="M187" s="18"/>
      <c r="N187" s="18"/>
    </row>
    <row r="188" spans="2:14" ht="11.25" customHeight="1" x14ac:dyDescent="0.2">
      <c r="B188" s="18"/>
      <c r="C188" s="18"/>
      <c r="D188" s="18"/>
      <c r="E188" s="52"/>
      <c r="M188" s="18"/>
      <c r="N188" s="18"/>
    </row>
    <row r="189" spans="2:14" ht="11.25" customHeight="1" x14ac:dyDescent="0.2">
      <c r="B189" s="18"/>
      <c r="C189" s="18"/>
      <c r="D189" s="18"/>
      <c r="E189" s="52"/>
      <c r="M189" s="18"/>
      <c r="N189" s="18"/>
    </row>
    <row r="190" spans="2:14" ht="11.25" customHeight="1" x14ac:dyDescent="0.2">
      <c r="B190" s="18"/>
      <c r="C190" s="18"/>
      <c r="D190" s="18"/>
      <c r="E190" s="52"/>
      <c r="M190" s="18"/>
      <c r="N190" s="18"/>
    </row>
    <row r="191" spans="2:14" ht="11.25" customHeight="1" x14ac:dyDescent="0.2">
      <c r="B191" s="18"/>
      <c r="C191" s="18"/>
      <c r="D191" s="18"/>
      <c r="E191" s="52"/>
      <c r="M191" s="18"/>
      <c r="N191" s="18"/>
    </row>
    <row r="192" spans="2:14" ht="11.25" customHeight="1" x14ac:dyDescent="0.2">
      <c r="B192" s="18"/>
      <c r="C192" s="18"/>
      <c r="D192" s="18"/>
      <c r="E192" s="52"/>
      <c r="M192" s="18"/>
      <c r="N192" s="18"/>
    </row>
    <row r="193" spans="2:14" ht="11.25" customHeight="1" x14ac:dyDescent="0.2">
      <c r="B193" s="18"/>
      <c r="C193" s="52"/>
      <c r="D193" s="52"/>
      <c r="E193" s="52"/>
      <c r="M193" s="18"/>
      <c r="N193" s="18"/>
    </row>
    <row r="194" spans="2:14" ht="11.25" customHeight="1" x14ac:dyDescent="0.2">
      <c r="B194" s="18"/>
      <c r="C194" s="52"/>
      <c r="D194" s="52"/>
      <c r="E194" s="52"/>
      <c r="M194" s="18"/>
      <c r="N194" s="18"/>
    </row>
    <row r="195" spans="2:14" ht="11.25" customHeight="1" x14ac:dyDescent="0.2">
      <c r="B195" s="18"/>
      <c r="C195" s="18"/>
      <c r="D195" s="18"/>
      <c r="E195" s="52"/>
      <c r="M195" s="18"/>
      <c r="N195" s="18"/>
    </row>
    <row r="196" spans="2:14" ht="11.25" customHeight="1" x14ac:dyDescent="0.2">
      <c r="B196" s="18"/>
      <c r="C196" s="18"/>
      <c r="D196" s="18"/>
      <c r="E196" s="52"/>
      <c r="M196" s="18"/>
      <c r="N196" s="18"/>
    </row>
    <row r="197" spans="2:14" ht="11.25" customHeight="1" x14ac:dyDescent="0.2">
      <c r="B197" s="18"/>
      <c r="C197" s="18"/>
      <c r="D197" s="18"/>
      <c r="E197" s="52"/>
      <c r="M197" s="18"/>
      <c r="N197" s="18"/>
    </row>
    <row r="198" spans="2:14" ht="11.25" customHeight="1" x14ac:dyDescent="0.2">
      <c r="B198" s="18"/>
      <c r="C198" s="18"/>
      <c r="D198" s="18"/>
      <c r="E198" s="52"/>
      <c r="M198" s="18"/>
      <c r="N198" s="18"/>
    </row>
    <row r="199" spans="2:14" ht="11.25" customHeight="1" x14ac:dyDescent="0.2">
      <c r="B199" s="18"/>
      <c r="C199" s="18"/>
      <c r="D199" s="18"/>
      <c r="E199" s="52"/>
      <c r="M199" s="18"/>
      <c r="N199" s="18"/>
    </row>
    <row r="200" spans="2:14" ht="11.25" customHeight="1" x14ac:dyDescent="0.2">
      <c r="B200" s="18"/>
      <c r="C200" s="18"/>
      <c r="D200" s="18"/>
      <c r="E200" s="52"/>
      <c r="M200" s="18"/>
      <c r="N200" s="18"/>
    </row>
    <row r="201" spans="2:14" ht="11.25" customHeight="1" x14ac:dyDescent="0.2">
      <c r="B201" s="18"/>
      <c r="C201" s="18"/>
      <c r="D201" s="18"/>
      <c r="E201" s="52"/>
      <c r="M201" s="18"/>
      <c r="N201" s="18"/>
    </row>
    <row r="202" spans="2:14" ht="11.25" customHeight="1" x14ac:dyDescent="0.2">
      <c r="B202" s="18"/>
      <c r="C202" s="18"/>
      <c r="D202" s="18"/>
      <c r="E202" s="52"/>
      <c r="M202" s="18"/>
      <c r="N202" s="18"/>
    </row>
    <row r="203" spans="2:14" ht="11.25" customHeight="1" x14ac:dyDescent="0.2">
      <c r="B203" s="18"/>
      <c r="C203" s="18"/>
      <c r="D203" s="18"/>
      <c r="E203" s="52"/>
      <c r="M203" s="18"/>
      <c r="N203" s="18"/>
    </row>
    <row r="204" spans="2:14" ht="11.25" customHeight="1" x14ac:dyDescent="0.2">
      <c r="B204" s="18"/>
      <c r="C204" s="18"/>
      <c r="D204" s="18"/>
      <c r="E204" s="52"/>
      <c r="M204" s="18"/>
      <c r="N204" s="18"/>
    </row>
    <row r="205" spans="2:14" ht="11.25" customHeight="1" x14ac:dyDescent="0.2">
      <c r="B205" s="18"/>
      <c r="C205" s="18"/>
      <c r="D205" s="18"/>
      <c r="E205" s="52"/>
      <c r="M205" s="18"/>
      <c r="N205" s="18"/>
    </row>
    <row r="206" spans="2:14" ht="11.25" customHeight="1" x14ac:dyDescent="0.2">
      <c r="B206" s="18"/>
      <c r="C206" s="18"/>
      <c r="D206" s="18"/>
      <c r="E206" s="52"/>
      <c r="M206" s="18"/>
      <c r="N206" s="18"/>
    </row>
    <row r="207" spans="2:14" ht="11.25" customHeight="1" x14ac:dyDescent="0.2">
      <c r="B207" s="18"/>
      <c r="C207" s="18"/>
      <c r="D207" s="18"/>
      <c r="E207" s="52"/>
      <c r="M207" s="18"/>
      <c r="N207" s="18"/>
    </row>
  </sheetData>
  <mergeCells count="15">
    <mergeCell ref="P156:Q156"/>
    <mergeCell ref="K3:L3"/>
    <mergeCell ref="L156:M156"/>
    <mergeCell ref="I3:J3"/>
    <mergeCell ref="E2:H2"/>
    <mergeCell ref="C131:E131"/>
    <mergeCell ref="C132:M132"/>
    <mergeCell ref="M1:N1"/>
    <mergeCell ref="D1:L1"/>
    <mergeCell ref="B58:C58"/>
    <mergeCell ref="B3:B4"/>
    <mergeCell ref="C3:C4"/>
    <mergeCell ref="F3:F4"/>
    <mergeCell ref="C6:F6"/>
    <mergeCell ref="C54:D54"/>
  </mergeCells>
  <phoneticPr fontId="7" type="noConversion"/>
  <printOptions horizontalCentered="1" verticalCentered="1"/>
  <pageMargins left="0.39370078740157483" right="0.19685039370078741" top="0.31496062992125984" bottom="0.78740157480314965" header="0" footer="0"/>
  <pageSetup scale="7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7030A0"/>
  </sheetPr>
  <dimension ref="A1:V80"/>
  <sheetViews>
    <sheetView showGridLines="0" view="pageBreakPreview" topLeftCell="D46" zoomScaleNormal="90" workbookViewId="0">
      <selection activeCell="J4" sqref="J4"/>
    </sheetView>
  </sheetViews>
  <sheetFormatPr baseColWidth="10" defaultRowHeight="11.25" x14ac:dyDescent="0.2"/>
  <cols>
    <col min="1" max="1" width="1.28515625" style="630" customWidth="1"/>
    <col min="2" max="2" width="15.140625" style="630" customWidth="1"/>
    <col min="3" max="3" width="18.85546875" style="630" customWidth="1"/>
    <col min="4" max="4" width="14" style="630" customWidth="1"/>
    <col min="5" max="5" width="35.7109375" style="630" customWidth="1"/>
    <col min="6" max="6" width="16.7109375" style="630" customWidth="1"/>
    <col min="7" max="7" width="17.28515625" style="630" customWidth="1"/>
    <col min="8" max="8" width="15.140625" style="630" customWidth="1"/>
    <col min="9" max="9" width="15.5703125" style="630" customWidth="1"/>
    <col min="10" max="10" width="16.5703125" style="630" customWidth="1"/>
    <col min="11" max="11" width="16.140625" style="630" customWidth="1"/>
    <col min="12" max="12" width="13.7109375" style="630" bestFit="1" customWidth="1"/>
    <col min="13" max="13" width="16.140625" style="531" bestFit="1" customWidth="1"/>
    <col min="14" max="14" width="16.28515625" style="531" customWidth="1"/>
    <col min="15" max="15" width="14.5703125" style="531" customWidth="1"/>
    <col min="16" max="16" width="11.7109375" style="531" customWidth="1"/>
    <col min="17" max="18" width="11.42578125" style="531"/>
    <col min="19" max="19" width="11.7109375" style="531" bestFit="1" customWidth="1"/>
    <col min="20" max="22" width="11.42578125" style="531"/>
    <col min="23" max="16384" width="11.42578125" style="630"/>
  </cols>
  <sheetData>
    <row r="1" spans="2:19" ht="6.75" customHeight="1" x14ac:dyDescent="0.2"/>
    <row r="2" spans="2:19" ht="22.5" customHeight="1" x14ac:dyDescent="0.2">
      <c r="C2" s="927"/>
      <c r="D2" s="1725" t="s">
        <v>312</v>
      </c>
      <c r="E2" s="1725"/>
      <c r="F2" s="1725"/>
      <c r="G2" s="1725"/>
      <c r="H2" s="1725"/>
      <c r="I2" s="1725"/>
    </row>
    <row r="3" spans="2:19" ht="33.75" customHeight="1" x14ac:dyDescent="0.2">
      <c r="C3" s="927"/>
      <c r="D3" s="1677" t="str">
        <f>'6- FONDOS FIJOS'!C4:C4</f>
        <v>AL MES DE DICIEMBRE DEL 2017</v>
      </c>
      <c r="E3" s="1677"/>
      <c r="F3" s="1677"/>
      <c r="G3" s="1677"/>
      <c r="H3" s="1677"/>
      <c r="I3" s="1677"/>
      <c r="J3" s="918" t="s">
        <v>21043</v>
      </c>
    </row>
    <row r="4" spans="2:19" ht="4.5" customHeight="1" thickBot="1" x14ac:dyDescent="0.25"/>
    <row r="5" spans="2:19" ht="16.5" customHeight="1" x14ac:dyDescent="0.2">
      <c r="B5" s="809" t="s">
        <v>295</v>
      </c>
      <c r="C5" s="196" t="s">
        <v>509</v>
      </c>
      <c r="D5" s="196" t="s">
        <v>510</v>
      </c>
      <c r="E5" s="196" t="s">
        <v>511</v>
      </c>
      <c r="F5" s="196" t="s">
        <v>758</v>
      </c>
      <c r="G5" s="196" t="s">
        <v>361</v>
      </c>
      <c r="H5" s="196" t="s">
        <v>380</v>
      </c>
      <c r="I5" s="196" t="s">
        <v>362</v>
      </c>
      <c r="J5" s="196" t="s">
        <v>363</v>
      </c>
      <c r="K5" s="196" t="s">
        <v>514</v>
      </c>
    </row>
    <row r="6" spans="2:19" ht="15.75" customHeight="1" thickBot="1" x14ac:dyDescent="0.25">
      <c r="B6" s="810" t="s">
        <v>508</v>
      </c>
      <c r="C6" s="928"/>
      <c r="D6" s="928"/>
      <c r="E6" s="928"/>
      <c r="F6" s="928"/>
      <c r="G6" s="928" t="s">
        <v>512</v>
      </c>
      <c r="H6" s="928" t="s">
        <v>443</v>
      </c>
      <c r="I6" s="928" t="s">
        <v>512</v>
      </c>
      <c r="J6" s="928" t="s">
        <v>513</v>
      </c>
      <c r="K6" s="928"/>
      <c r="N6" s="530"/>
    </row>
    <row r="7" spans="2:19" ht="15.75" x14ac:dyDescent="0.2">
      <c r="B7" s="929"/>
      <c r="C7" s="199"/>
      <c r="D7" s="199"/>
      <c r="E7" s="7" t="s">
        <v>432</v>
      </c>
      <c r="F7" s="921"/>
      <c r="G7" s="921"/>
      <c r="H7" s="921"/>
      <c r="I7" s="921"/>
      <c r="J7" s="949">
        <f>J54</f>
        <v>580551472.44000018</v>
      </c>
      <c r="K7" s="930"/>
      <c r="M7" s="544"/>
    </row>
    <row r="8" spans="2:19" ht="27.75" customHeight="1" x14ac:dyDescent="0.2">
      <c r="B8" s="643" t="s">
        <v>436</v>
      </c>
      <c r="C8" s="921" t="s">
        <v>449</v>
      </c>
      <c r="D8" s="919" t="s">
        <v>437</v>
      </c>
      <c r="E8" s="920" t="s">
        <v>323</v>
      </c>
      <c r="F8" s="919">
        <v>22925</v>
      </c>
      <c r="G8" s="931">
        <v>40100131359001</v>
      </c>
      <c r="H8" s="919">
        <v>12026</v>
      </c>
      <c r="I8" s="932">
        <v>90374015.900000006</v>
      </c>
      <c r="J8" s="1139">
        <f>309469600.29+30946960.03</f>
        <v>340416560.32000005</v>
      </c>
      <c r="K8" s="930"/>
      <c r="M8" s="1164">
        <f>+M7-J7</f>
        <v>-580551472.44000018</v>
      </c>
    </row>
    <row r="9" spans="2:19" x14ac:dyDescent="0.2">
      <c r="B9" s="929"/>
      <c r="C9" s="199"/>
      <c r="D9" s="199"/>
      <c r="E9" s="920" t="s">
        <v>324</v>
      </c>
      <c r="F9" s="921"/>
      <c r="G9" s="921"/>
      <c r="H9" s="921"/>
      <c r="I9" s="921"/>
      <c r="J9" s="922">
        <v>1692278.17</v>
      </c>
      <c r="K9" s="923" t="s">
        <v>438</v>
      </c>
      <c r="M9" s="933"/>
      <c r="N9" s="530"/>
      <c r="O9" s="530"/>
    </row>
    <row r="10" spans="2:19" x14ac:dyDescent="0.2">
      <c r="B10" s="929"/>
      <c r="C10" s="199"/>
      <c r="D10" s="199"/>
      <c r="E10" s="920" t="s">
        <v>325</v>
      </c>
      <c r="F10" s="921"/>
      <c r="G10" s="921"/>
      <c r="H10" s="921"/>
      <c r="I10" s="921"/>
      <c r="J10" s="922">
        <v>1972456.2</v>
      </c>
      <c r="K10" s="923" t="s">
        <v>439</v>
      </c>
      <c r="M10" s="933"/>
      <c r="N10" s="530"/>
      <c r="O10" s="530"/>
    </row>
    <row r="11" spans="2:19" x14ac:dyDescent="0.2">
      <c r="B11" s="929"/>
      <c r="C11" s="199"/>
      <c r="D11" s="199"/>
      <c r="E11" s="920" t="s">
        <v>326</v>
      </c>
      <c r="F11" s="921"/>
      <c r="G11" s="921"/>
      <c r="H11" s="921"/>
      <c r="I11" s="921"/>
      <c r="J11" s="922">
        <v>2933956.94</v>
      </c>
      <c r="K11" s="923" t="s">
        <v>440</v>
      </c>
      <c r="M11" s="933"/>
      <c r="N11" s="530">
        <f t="shared" ref="N11:N58" si="0">+J11-S11</f>
        <v>0</v>
      </c>
      <c r="O11" s="924">
        <v>1850511</v>
      </c>
      <c r="P11" s="531" t="s">
        <v>677</v>
      </c>
      <c r="Q11" s="532"/>
      <c r="S11" s="532">
        <v>2933956.94</v>
      </c>
    </row>
    <row r="12" spans="2:19" x14ac:dyDescent="0.2">
      <c r="B12" s="929"/>
      <c r="C12" s="199"/>
      <c r="D12" s="199"/>
      <c r="E12" s="920" t="s">
        <v>327</v>
      </c>
      <c r="F12" s="921"/>
      <c r="G12" s="921"/>
      <c r="H12" s="921"/>
      <c r="I12" s="921"/>
      <c r="J12" s="922">
        <v>3348225.5</v>
      </c>
      <c r="K12" s="923" t="s">
        <v>441</v>
      </c>
      <c r="M12" s="933"/>
      <c r="N12" s="530">
        <f t="shared" si="0"/>
        <v>0</v>
      </c>
      <c r="O12" s="924">
        <v>1850512</v>
      </c>
      <c r="P12" s="531" t="s">
        <v>678</v>
      </c>
      <c r="Q12" s="532"/>
      <c r="S12" s="532">
        <v>3348225.5</v>
      </c>
    </row>
    <row r="13" spans="2:19" x14ac:dyDescent="0.2">
      <c r="B13" s="929"/>
      <c r="C13" s="199"/>
      <c r="D13" s="199"/>
      <c r="E13" s="920" t="s">
        <v>328</v>
      </c>
      <c r="F13" s="921"/>
      <c r="G13" s="921"/>
      <c r="H13" s="921"/>
      <c r="I13" s="921"/>
      <c r="J13" s="922">
        <v>6839094.4100000001</v>
      </c>
      <c r="K13" s="923" t="s">
        <v>442</v>
      </c>
      <c r="M13" s="933"/>
      <c r="N13" s="530">
        <f t="shared" si="0"/>
        <v>0</v>
      </c>
      <c r="O13" s="924">
        <v>1850513</v>
      </c>
      <c r="P13" s="531" t="s">
        <v>679</v>
      </c>
      <c r="Q13" s="532"/>
      <c r="S13" s="532">
        <v>6839094.4100000001</v>
      </c>
    </row>
    <row r="14" spans="2:19" x14ac:dyDescent="0.2">
      <c r="B14" s="929"/>
      <c r="C14" s="199"/>
      <c r="D14" s="199"/>
      <c r="E14" s="920" t="s">
        <v>329</v>
      </c>
      <c r="F14" s="921"/>
      <c r="G14" s="921"/>
      <c r="H14" s="921"/>
      <c r="I14" s="921"/>
      <c r="J14" s="922">
        <v>9065758.8699999992</v>
      </c>
      <c r="K14" s="930"/>
      <c r="M14" s="933"/>
      <c r="N14" s="530">
        <f t="shared" si="0"/>
        <v>0</v>
      </c>
      <c r="O14" s="924">
        <v>1850514</v>
      </c>
      <c r="P14" s="531" t="s">
        <v>680</v>
      </c>
      <c r="Q14" s="532"/>
      <c r="S14" s="532">
        <v>9065758.8699999992</v>
      </c>
    </row>
    <row r="15" spans="2:19" x14ac:dyDescent="0.2">
      <c r="B15" s="929"/>
      <c r="C15" s="199"/>
      <c r="D15" s="199"/>
      <c r="E15" s="920" t="s">
        <v>330</v>
      </c>
      <c r="F15" s="921"/>
      <c r="G15" s="921"/>
      <c r="H15" s="921"/>
      <c r="I15" s="921"/>
      <c r="J15" s="922">
        <v>5050235.59</v>
      </c>
      <c r="K15" s="930"/>
      <c r="M15" s="933"/>
      <c r="N15" s="530">
        <f t="shared" si="0"/>
        <v>0</v>
      </c>
      <c r="O15" s="924">
        <v>1850515</v>
      </c>
      <c r="P15" s="531" t="s">
        <v>681</v>
      </c>
      <c r="Q15" s="532"/>
      <c r="S15" s="532">
        <v>5050235.59</v>
      </c>
    </row>
    <row r="16" spans="2:19" x14ac:dyDescent="0.2">
      <c r="B16" s="929"/>
      <c r="C16" s="199"/>
      <c r="D16" s="199"/>
      <c r="E16" s="920" t="s">
        <v>331</v>
      </c>
      <c r="F16" s="921"/>
      <c r="G16" s="921"/>
      <c r="H16" s="921"/>
      <c r="I16" s="921"/>
      <c r="J16" s="922">
        <v>4163032.74</v>
      </c>
      <c r="K16" s="930"/>
      <c r="M16" s="933"/>
      <c r="N16" s="530">
        <f t="shared" si="0"/>
        <v>0</v>
      </c>
      <c r="O16" s="924">
        <v>1850516</v>
      </c>
      <c r="P16" s="531" t="s">
        <v>331</v>
      </c>
      <c r="Q16" s="532"/>
      <c r="S16" s="532">
        <v>4163032.74</v>
      </c>
    </row>
    <row r="17" spans="2:19" x14ac:dyDescent="0.2">
      <c r="B17" s="929"/>
      <c r="C17" s="199"/>
      <c r="D17" s="199"/>
      <c r="E17" s="920" t="s">
        <v>522</v>
      </c>
      <c r="F17" s="921"/>
      <c r="G17" s="921"/>
      <c r="H17" s="921"/>
      <c r="I17" s="921"/>
      <c r="J17" s="922">
        <f>5997511.02+55769-0.12+1025429.05</f>
        <v>7078708.9499999993</v>
      </c>
      <c r="K17" s="930"/>
      <c r="M17" s="933"/>
      <c r="N17" s="530">
        <f t="shared" si="0"/>
        <v>0</v>
      </c>
      <c r="O17" s="924">
        <v>1850517</v>
      </c>
      <c r="P17" s="531" t="s">
        <v>522</v>
      </c>
      <c r="Q17" s="532"/>
      <c r="S17" s="532">
        <v>7078708.9500000002</v>
      </c>
    </row>
    <row r="18" spans="2:19" x14ac:dyDescent="0.2">
      <c r="B18" s="929"/>
      <c r="C18" s="199"/>
      <c r="D18" s="199"/>
      <c r="E18" s="920" t="s">
        <v>409</v>
      </c>
      <c r="F18" s="921"/>
      <c r="G18" s="921"/>
      <c r="H18" s="921"/>
      <c r="I18" s="921"/>
      <c r="J18" s="922">
        <v>1512219.41</v>
      </c>
      <c r="K18" s="930"/>
      <c r="M18" s="925">
        <v>26525965.739999998</v>
      </c>
      <c r="N18" s="530">
        <f t="shared" si="0"/>
        <v>0</v>
      </c>
      <c r="O18" s="924">
        <v>1850526</v>
      </c>
      <c r="P18" s="531" t="s">
        <v>682</v>
      </c>
      <c r="Q18" s="532"/>
      <c r="S18" s="532">
        <v>1512219.41</v>
      </c>
    </row>
    <row r="19" spans="2:19" x14ac:dyDescent="0.2">
      <c r="B19" s="929"/>
      <c r="C19" s="199"/>
      <c r="D19" s="199"/>
      <c r="E19" s="920" t="s">
        <v>410</v>
      </c>
      <c r="F19" s="921"/>
      <c r="G19" s="921"/>
      <c r="H19" s="921"/>
      <c r="I19" s="921"/>
      <c r="J19" s="922">
        <f>2906902.81+520413.28</f>
        <v>3427316.09</v>
      </c>
      <c r="K19" s="930"/>
      <c r="M19" s="933"/>
      <c r="N19" s="530">
        <f t="shared" si="0"/>
        <v>0</v>
      </c>
      <c r="O19" s="924">
        <v>1850527</v>
      </c>
      <c r="P19" s="531" t="s">
        <v>410</v>
      </c>
      <c r="Q19" s="532"/>
      <c r="S19" s="532">
        <v>3427316.09</v>
      </c>
    </row>
    <row r="20" spans="2:19" x14ac:dyDescent="0.2">
      <c r="B20" s="929"/>
      <c r="C20" s="199"/>
      <c r="D20" s="199"/>
      <c r="E20" s="920" t="s">
        <v>411</v>
      </c>
      <c r="F20" s="921"/>
      <c r="G20" s="921"/>
      <c r="H20" s="921"/>
      <c r="I20" s="921"/>
      <c r="J20" s="922">
        <v>5812547.9900000002</v>
      </c>
      <c r="K20" s="930"/>
      <c r="M20" s="933"/>
      <c r="N20" s="530">
        <f t="shared" si="0"/>
        <v>0</v>
      </c>
      <c r="O20" s="924">
        <v>1850528</v>
      </c>
      <c r="P20" s="531" t="s">
        <v>411</v>
      </c>
      <c r="Q20" s="532"/>
      <c r="S20" s="532">
        <v>5812547.9900000002</v>
      </c>
    </row>
    <row r="21" spans="2:19" x14ac:dyDescent="0.2">
      <c r="B21" s="929"/>
      <c r="C21" s="199"/>
      <c r="D21" s="199"/>
      <c r="E21" s="920" t="s">
        <v>412</v>
      </c>
      <c r="F21" s="921"/>
      <c r="G21" s="921"/>
      <c r="H21" s="921"/>
      <c r="I21" s="921"/>
      <c r="J21" s="922">
        <v>2308848.35</v>
      </c>
      <c r="K21" s="930"/>
      <c r="M21" s="933"/>
      <c r="N21" s="530">
        <f t="shared" si="0"/>
        <v>0</v>
      </c>
      <c r="O21" s="924">
        <v>1850529</v>
      </c>
      <c r="P21" s="531" t="s">
        <v>683</v>
      </c>
      <c r="Q21" s="532"/>
      <c r="S21" s="532">
        <v>2308848.35</v>
      </c>
    </row>
    <row r="22" spans="2:19" x14ac:dyDescent="0.2">
      <c r="B22" s="929"/>
      <c r="C22" s="199"/>
      <c r="D22" s="199"/>
      <c r="E22" s="920" t="s">
        <v>413</v>
      </c>
      <c r="F22" s="921"/>
      <c r="G22" s="921"/>
      <c r="H22" s="921"/>
      <c r="I22" s="921"/>
      <c r="J22" s="922">
        <f>6122383.22+345845.27</f>
        <v>6468228.4900000002</v>
      </c>
      <c r="K22" s="930"/>
      <c r="M22" s="933"/>
      <c r="N22" s="530">
        <f t="shared" si="0"/>
        <v>0</v>
      </c>
      <c r="O22" s="924">
        <v>1850530</v>
      </c>
      <c r="P22" s="531" t="s">
        <v>684</v>
      </c>
      <c r="Q22" s="532"/>
      <c r="S22" s="532">
        <v>6468228.4900000002</v>
      </c>
    </row>
    <row r="23" spans="2:19" x14ac:dyDescent="0.2">
      <c r="B23" s="929"/>
      <c r="C23" s="199"/>
      <c r="D23" s="199"/>
      <c r="E23" s="920" t="s">
        <v>414</v>
      </c>
      <c r="F23" s="921"/>
      <c r="G23" s="921"/>
      <c r="H23" s="921"/>
      <c r="I23" s="921"/>
      <c r="J23" s="922">
        <v>381102.22</v>
      </c>
      <c r="K23" s="930"/>
      <c r="M23" s="933"/>
      <c r="N23" s="530">
        <f t="shared" si="0"/>
        <v>0</v>
      </c>
      <c r="O23" s="924">
        <v>1850541</v>
      </c>
      <c r="P23" s="531" t="s">
        <v>414</v>
      </c>
      <c r="Q23" s="532"/>
      <c r="S23" s="532">
        <v>381102.22</v>
      </c>
    </row>
    <row r="24" spans="2:19" x14ac:dyDescent="0.2">
      <c r="B24" s="929"/>
      <c r="C24" s="199"/>
      <c r="D24" s="199"/>
      <c r="E24" s="920" t="s">
        <v>415</v>
      </c>
      <c r="F24" s="921"/>
      <c r="G24" s="921"/>
      <c r="H24" s="921"/>
      <c r="I24" s="921"/>
      <c r="J24" s="922">
        <v>452803.42</v>
      </c>
      <c r="K24" s="930"/>
      <c r="M24" s="933"/>
      <c r="N24" s="530">
        <f t="shared" si="0"/>
        <v>0</v>
      </c>
      <c r="O24" s="924">
        <v>1850542</v>
      </c>
      <c r="P24" s="531" t="s">
        <v>415</v>
      </c>
      <c r="Q24" s="532"/>
      <c r="S24" s="532">
        <v>452803.42</v>
      </c>
    </row>
    <row r="25" spans="2:19" x14ac:dyDescent="0.2">
      <c r="B25" s="929"/>
      <c r="C25" s="199"/>
      <c r="D25" s="199"/>
      <c r="E25" s="920" t="s">
        <v>416</v>
      </c>
      <c r="F25" s="921"/>
      <c r="G25" s="921"/>
      <c r="H25" s="921"/>
      <c r="I25" s="921"/>
      <c r="J25" s="922">
        <v>628203.93999999994</v>
      </c>
      <c r="K25" s="930"/>
      <c r="M25" s="933"/>
      <c r="N25" s="530">
        <f t="shared" si="0"/>
        <v>0</v>
      </c>
      <c r="O25" s="924">
        <v>1850543</v>
      </c>
      <c r="P25" s="531" t="s">
        <v>416</v>
      </c>
      <c r="Q25" s="532"/>
      <c r="S25" s="532">
        <v>628203.93999999994</v>
      </c>
    </row>
    <row r="26" spans="2:19" x14ac:dyDescent="0.2">
      <c r="B26" s="929"/>
      <c r="C26" s="199"/>
      <c r="D26" s="199"/>
      <c r="E26" s="920" t="s">
        <v>417</v>
      </c>
      <c r="F26" s="921"/>
      <c r="G26" s="921"/>
      <c r="H26" s="921"/>
      <c r="I26" s="921"/>
      <c r="J26" s="922">
        <v>161852.25</v>
      </c>
      <c r="K26" s="930"/>
      <c r="M26" s="933"/>
      <c r="N26" s="530">
        <f t="shared" si="0"/>
        <v>0</v>
      </c>
      <c r="O26" s="924">
        <v>1850544</v>
      </c>
      <c r="P26" s="531" t="s">
        <v>417</v>
      </c>
      <c r="Q26" s="532"/>
      <c r="S26" s="532">
        <v>161852.25</v>
      </c>
    </row>
    <row r="27" spans="2:19" x14ac:dyDescent="0.2">
      <c r="B27" s="929"/>
      <c r="C27" s="199"/>
      <c r="D27" s="199"/>
      <c r="E27" s="920" t="s">
        <v>418</v>
      </c>
      <c r="F27" s="921"/>
      <c r="G27" s="921"/>
      <c r="H27" s="921"/>
      <c r="I27" s="921"/>
      <c r="J27" s="922">
        <v>1801051.94</v>
      </c>
      <c r="K27" s="930"/>
      <c r="M27" s="933"/>
      <c r="N27" s="530">
        <f t="shared" si="0"/>
        <v>0</v>
      </c>
      <c r="O27" s="924">
        <v>1850545</v>
      </c>
      <c r="P27" s="531" t="s">
        <v>418</v>
      </c>
      <c r="Q27" s="532"/>
      <c r="S27" s="532">
        <v>1801051.94</v>
      </c>
    </row>
    <row r="28" spans="2:19" x14ac:dyDescent="0.2">
      <c r="B28" s="929"/>
      <c r="C28" s="199"/>
      <c r="D28" s="199"/>
      <c r="E28" s="920" t="s">
        <v>419</v>
      </c>
      <c r="F28" s="921"/>
      <c r="G28" s="921"/>
      <c r="H28" s="921"/>
      <c r="I28" s="921"/>
      <c r="J28" s="922">
        <v>72416</v>
      </c>
      <c r="K28" s="930"/>
      <c r="M28" s="933"/>
      <c r="N28" s="530">
        <f t="shared" si="0"/>
        <v>0</v>
      </c>
      <c r="O28" s="924">
        <v>1850546</v>
      </c>
      <c r="P28" s="531" t="s">
        <v>419</v>
      </c>
      <c r="Q28" s="532"/>
      <c r="S28" s="532">
        <v>72416</v>
      </c>
    </row>
    <row r="29" spans="2:19" x14ac:dyDescent="0.2">
      <c r="B29" s="929"/>
      <c r="C29" s="199"/>
      <c r="D29" s="199"/>
      <c r="E29" s="920" t="s">
        <v>420</v>
      </c>
      <c r="F29" s="921"/>
      <c r="G29" s="921"/>
      <c r="H29" s="921"/>
      <c r="I29" s="921"/>
      <c r="J29" s="922">
        <v>91734.19</v>
      </c>
      <c r="K29" s="930"/>
      <c r="M29" s="933"/>
      <c r="N29" s="530">
        <f t="shared" si="0"/>
        <v>0</v>
      </c>
      <c r="O29" s="924">
        <v>1850547</v>
      </c>
      <c r="P29" s="531" t="s">
        <v>420</v>
      </c>
      <c r="Q29" s="532"/>
      <c r="S29" s="532">
        <v>91734.19</v>
      </c>
    </row>
    <row r="30" spans="2:19" x14ac:dyDescent="0.2">
      <c r="B30" s="929"/>
      <c r="C30" s="199"/>
      <c r="D30" s="199"/>
      <c r="E30" s="920" t="s">
        <v>421</v>
      </c>
      <c r="F30" s="921"/>
      <c r="G30" s="921"/>
      <c r="H30" s="921"/>
      <c r="I30" s="921"/>
      <c r="J30" s="922">
        <v>1878368.37</v>
      </c>
      <c r="K30" s="930"/>
      <c r="M30" s="933"/>
      <c r="N30" s="530">
        <f t="shared" si="0"/>
        <v>0</v>
      </c>
      <c r="O30" s="924">
        <v>1850548</v>
      </c>
      <c r="P30" s="531" t="s">
        <v>421</v>
      </c>
      <c r="Q30" s="532"/>
      <c r="S30" s="532">
        <v>1878368.37</v>
      </c>
    </row>
    <row r="31" spans="2:19" x14ac:dyDescent="0.2">
      <c r="B31" s="929"/>
      <c r="C31" s="199"/>
      <c r="D31" s="199"/>
      <c r="E31" s="920" t="s">
        <v>422</v>
      </c>
      <c r="F31" s="921"/>
      <c r="G31" s="921"/>
      <c r="H31" s="921"/>
      <c r="I31" s="921"/>
      <c r="J31" s="922">
        <v>3340271.31</v>
      </c>
      <c r="K31" s="930"/>
      <c r="M31" s="933"/>
      <c r="N31" s="530">
        <f t="shared" si="0"/>
        <v>0</v>
      </c>
      <c r="O31" s="924">
        <v>1850549</v>
      </c>
      <c r="P31" s="531" t="s">
        <v>422</v>
      </c>
      <c r="Q31" s="532"/>
      <c r="S31" s="532">
        <v>3340271.31</v>
      </c>
    </row>
    <row r="32" spans="2:19" x14ac:dyDescent="0.2">
      <c r="B32" s="929"/>
      <c r="C32" s="199"/>
      <c r="D32" s="199"/>
      <c r="E32" s="920" t="s">
        <v>423</v>
      </c>
      <c r="F32" s="921"/>
      <c r="G32" s="921"/>
      <c r="H32" s="921"/>
      <c r="I32" s="921"/>
      <c r="J32" s="922">
        <v>535467.67000000004</v>
      </c>
      <c r="K32" s="930"/>
      <c r="M32" s="933"/>
      <c r="N32" s="530">
        <f t="shared" si="0"/>
        <v>0</v>
      </c>
      <c r="O32" s="924">
        <v>1850550</v>
      </c>
      <c r="P32" s="531" t="s">
        <v>423</v>
      </c>
      <c r="Q32" s="532"/>
      <c r="S32" s="532">
        <v>535467.67000000004</v>
      </c>
    </row>
    <row r="33" spans="2:19" x14ac:dyDescent="0.2">
      <c r="B33" s="929"/>
      <c r="C33" s="199"/>
      <c r="D33" s="199"/>
      <c r="E33" s="920" t="s">
        <v>424</v>
      </c>
      <c r="F33" s="921"/>
      <c r="G33" s="921"/>
      <c r="H33" s="921"/>
      <c r="I33" s="921"/>
      <c r="J33" s="922">
        <f>1751260.63+14743</f>
        <v>1766003.63</v>
      </c>
      <c r="K33" s="930"/>
      <c r="M33" s="933"/>
      <c r="N33" s="530">
        <f t="shared" si="0"/>
        <v>0</v>
      </c>
      <c r="O33" s="924">
        <v>1850551</v>
      </c>
      <c r="P33" s="531" t="s">
        <v>424</v>
      </c>
      <c r="Q33" s="532"/>
      <c r="S33" s="532">
        <v>1766003.63</v>
      </c>
    </row>
    <row r="34" spans="2:19" x14ac:dyDescent="0.2">
      <c r="B34" s="929"/>
      <c r="C34" s="199"/>
      <c r="D34" s="199"/>
      <c r="E34" s="920" t="s">
        <v>425</v>
      </c>
      <c r="F34" s="921"/>
      <c r="G34" s="921"/>
      <c r="H34" s="921"/>
      <c r="I34" s="921"/>
      <c r="J34" s="922">
        <v>97745</v>
      </c>
      <c r="K34" s="930"/>
      <c r="M34" s="933"/>
      <c r="N34" s="530">
        <f t="shared" si="0"/>
        <v>0</v>
      </c>
      <c r="O34" s="924">
        <v>1850552</v>
      </c>
      <c r="P34" s="531" t="s">
        <v>425</v>
      </c>
      <c r="Q34" s="532"/>
      <c r="S34" s="532">
        <v>97745</v>
      </c>
    </row>
    <row r="35" spans="2:19" x14ac:dyDescent="0.2">
      <c r="B35" s="929"/>
      <c r="C35" s="199"/>
      <c r="D35" s="199"/>
      <c r="E35" s="920" t="s">
        <v>426</v>
      </c>
      <c r="F35" s="921"/>
      <c r="G35" s="921"/>
      <c r="H35" s="921"/>
      <c r="I35" s="921"/>
      <c r="J35" s="922">
        <v>77982.25</v>
      </c>
      <c r="K35" s="930"/>
      <c r="M35" s="933"/>
      <c r="N35" s="530">
        <f t="shared" si="0"/>
        <v>0</v>
      </c>
      <c r="O35" s="924">
        <v>1850553</v>
      </c>
      <c r="P35" s="531" t="s">
        <v>426</v>
      </c>
      <c r="Q35" s="532"/>
      <c r="S35" s="532">
        <v>77982.25</v>
      </c>
    </row>
    <row r="36" spans="2:19" x14ac:dyDescent="0.2">
      <c r="B36" s="929"/>
      <c r="C36" s="199"/>
      <c r="D36" s="199"/>
      <c r="E36" s="920" t="s">
        <v>427</v>
      </c>
      <c r="F36" s="921"/>
      <c r="G36" s="921"/>
      <c r="H36" s="921"/>
      <c r="I36" s="921"/>
      <c r="J36" s="922">
        <v>313652.28000000003</v>
      </c>
      <c r="K36" s="930"/>
      <c r="M36" s="933"/>
      <c r="N36" s="530">
        <f t="shared" si="0"/>
        <v>0</v>
      </c>
      <c r="O36" s="924">
        <v>1850554</v>
      </c>
      <c r="P36" s="531" t="s">
        <v>427</v>
      </c>
      <c r="Q36" s="532"/>
      <c r="S36" s="532">
        <v>313652.28000000003</v>
      </c>
    </row>
    <row r="37" spans="2:19" x14ac:dyDescent="0.2">
      <c r="B37" s="929"/>
      <c r="C37" s="199"/>
      <c r="D37" s="199"/>
      <c r="E37" s="920" t="s">
        <v>428</v>
      </c>
      <c r="F37" s="921"/>
      <c r="G37" s="921"/>
      <c r="H37" s="921"/>
      <c r="I37" s="921"/>
      <c r="J37" s="922">
        <v>918619.88</v>
      </c>
      <c r="K37" s="930"/>
      <c r="M37" s="933"/>
      <c r="N37" s="530">
        <f t="shared" si="0"/>
        <v>0</v>
      </c>
      <c r="O37" s="924">
        <v>1850555</v>
      </c>
      <c r="P37" s="531" t="s">
        <v>428</v>
      </c>
      <c r="Q37" s="532"/>
      <c r="S37" s="532">
        <v>918619.88</v>
      </c>
    </row>
    <row r="38" spans="2:19" x14ac:dyDescent="0.2">
      <c r="B38" s="929"/>
      <c r="C38" s="199"/>
      <c r="D38" s="199"/>
      <c r="E38" s="920" t="s">
        <v>429</v>
      </c>
      <c r="F38" s="921"/>
      <c r="G38" s="921"/>
      <c r="H38" s="921"/>
      <c r="I38" s="921"/>
      <c r="J38" s="922">
        <v>2052401.43</v>
      </c>
      <c r="K38" s="930"/>
      <c r="M38" s="933"/>
      <c r="N38" s="530">
        <f t="shared" si="0"/>
        <v>0</v>
      </c>
      <c r="O38" s="924">
        <v>1850556</v>
      </c>
      <c r="P38" s="531" t="s">
        <v>429</v>
      </c>
      <c r="Q38" s="532"/>
      <c r="S38" s="532">
        <v>2052401.43</v>
      </c>
    </row>
    <row r="39" spans="2:19" x14ac:dyDescent="0.2">
      <c r="B39" s="929"/>
      <c r="C39" s="199"/>
      <c r="D39" s="199"/>
      <c r="E39" s="934" t="s">
        <v>445</v>
      </c>
      <c r="F39" s="935"/>
      <c r="G39" s="921"/>
      <c r="H39" s="921"/>
      <c r="I39" s="921"/>
      <c r="J39" s="922">
        <v>242550.07</v>
      </c>
      <c r="K39" s="930"/>
      <c r="M39" s="933"/>
      <c r="N39" s="530">
        <f t="shared" si="0"/>
        <v>0</v>
      </c>
      <c r="O39" s="924">
        <v>1850557</v>
      </c>
      <c r="P39" s="531" t="s">
        <v>445</v>
      </c>
      <c r="Q39" s="532"/>
      <c r="S39" s="532">
        <v>242550.07</v>
      </c>
    </row>
    <row r="40" spans="2:19" x14ac:dyDescent="0.2">
      <c r="B40" s="929"/>
      <c r="C40" s="199"/>
      <c r="D40" s="199"/>
      <c r="E40" s="934" t="s">
        <v>447</v>
      </c>
      <c r="F40" s="935"/>
      <c r="G40" s="921"/>
      <c r="H40" s="921"/>
      <c r="I40" s="921"/>
      <c r="J40" s="922">
        <v>1780597.47</v>
      </c>
      <c r="K40" s="930"/>
      <c r="M40" s="933"/>
      <c r="N40" s="530">
        <f t="shared" si="0"/>
        <v>0</v>
      </c>
      <c r="O40" s="924">
        <v>1850558</v>
      </c>
      <c r="P40" s="531" t="s">
        <v>685</v>
      </c>
      <c r="Q40" s="532"/>
      <c r="S40" s="532">
        <v>1780597.47</v>
      </c>
    </row>
    <row r="41" spans="2:19" x14ac:dyDescent="0.2">
      <c r="B41" s="929"/>
      <c r="C41" s="199"/>
      <c r="D41" s="199"/>
      <c r="E41" s="28" t="s">
        <v>450</v>
      </c>
      <c r="F41" s="935"/>
      <c r="G41" s="921"/>
      <c r="H41" s="921"/>
      <c r="I41" s="921"/>
      <c r="J41" s="922">
        <v>92026.03</v>
      </c>
      <c r="K41" s="930"/>
      <c r="M41" s="933"/>
      <c r="N41" s="530">
        <f t="shared" si="0"/>
        <v>0</v>
      </c>
      <c r="O41" s="924">
        <v>1850559</v>
      </c>
      <c r="P41" s="531" t="s">
        <v>686</v>
      </c>
      <c r="Q41" s="532"/>
      <c r="S41" s="532">
        <v>92026.03</v>
      </c>
    </row>
    <row r="42" spans="2:19" x14ac:dyDescent="0.2">
      <c r="B42" s="929"/>
      <c r="C42" s="199"/>
      <c r="D42" s="199"/>
      <c r="E42" s="28" t="s">
        <v>451</v>
      </c>
      <c r="F42" s="935"/>
      <c r="G42" s="921"/>
      <c r="H42" s="921"/>
      <c r="I42" s="921"/>
      <c r="J42" s="922">
        <v>185282.9</v>
      </c>
      <c r="K42" s="930"/>
      <c r="M42" s="933"/>
      <c r="N42" s="530">
        <f t="shared" si="0"/>
        <v>0</v>
      </c>
      <c r="O42" s="924">
        <v>1850560</v>
      </c>
      <c r="P42" s="531" t="s">
        <v>687</v>
      </c>
      <c r="Q42" s="532"/>
      <c r="S42" s="532">
        <v>185282.9</v>
      </c>
    </row>
    <row r="43" spans="2:19" x14ac:dyDescent="0.2">
      <c r="B43" s="929"/>
      <c r="C43" s="199"/>
      <c r="D43" s="199"/>
      <c r="E43" s="28" t="s">
        <v>452</v>
      </c>
      <c r="F43" s="935"/>
      <c r="G43" s="921"/>
      <c r="H43" s="921"/>
      <c r="I43" s="921"/>
      <c r="J43" s="922">
        <v>352748.93</v>
      </c>
      <c r="K43" s="930"/>
      <c r="M43" s="933"/>
      <c r="N43" s="530">
        <f t="shared" si="0"/>
        <v>0</v>
      </c>
      <c r="O43" s="924">
        <v>1850561</v>
      </c>
      <c r="P43" s="531" t="s">
        <v>452</v>
      </c>
      <c r="Q43" s="532"/>
      <c r="S43" s="532">
        <v>352748.93</v>
      </c>
    </row>
    <row r="44" spans="2:19" x14ac:dyDescent="0.2">
      <c r="B44" s="929"/>
      <c r="C44" s="199"/>
      <c r="D44" s="199"/>
      <c r="E44" s="28" t="s">
        <v>453</v>
      </c>
      <c r="F44" s="935"/>
      <c r="G44" s="921"/>
      <c r="H44" s="921"/>
      <c r="I44" s="921"/>
      <c r="J44" s="922">
        <v>1498499.05</v>
      </c>
      <c r="K44" s="930"/>
      <c r="M44" s="933"/>
      <c r="N44" s="530">
        <f t="shared" si="0"/>
        <v>0</v>
      </c>
      <c r="O44" s="924">
        <v>1850562</v>
      </c>
      <c r="P44" s="531" t="s">
        <v>688</v>
      </c>
      <c r="Q44" s="532"/>
      <c r="S44" s="532">
        <v>1498499.05</v>
      </c>
    </row>
    <row r="45" spans="2:19" ht="22.5" x14ac:dyDescent="0.2">
      <c r="B45" s="929"/>
      <c r="C45" s="199"/>
      <c r="D45" s="199"/>
      <c r="E45" s="869" t="s">
        <v>506</v>
      </c>
      <c r="F45" s="921"/>
      <c r="G45" s="921"/>
      <c r="H45" s="921"/>
      <c r="I45" s="921"/>
      <c r="J45" s="922">
        <v>1617434.67</v>
      </c>
      <c r="K45" s="930"/>
      <c r="M45" s="933"/>
      <c r="N45" s="530">
        <f t="shared" si="0"/>
        <v>0</v>
      </c>
      <c r="O45" s="924">
        <v>1850563</v>
      </c>
      <c r="P45" s="531" t="s">
        <v>689</v>
      </c>
      <c r="Q45" s="532"/>
      <c r="S45" s="532">
        <v>1617434.67</v>
      </c>
    </row>
    <row r="46" spans="2:19" x14ac:dyDescent="0.2">
      <c r="B46" s="929"/>
      <c r="C46" s="199"/>
      <c r="D46" s="199"/>
      <c r="E46" s="926" t="s">
        <v>507</v>
      </c>
      <c r="F46" s="921"/>
      <c r="G46" s="921"/>
      <c r="H46" s="921"/>
      <c r="I46" s="921"/>
      <c r="J46" s="922">
        <v>191720.97</v>
      </c>
      <c r="K46" s="930"/>
      <c r="M46" s="933"/>
      <c r="N46" s="530">
        <f t="shared" si="0"/>
        <v>0</v>
      </c>
      <c r="O46" s="924">
        <v>1850564</v>
      </c>
      <c r="P46" s="531" t="s">
        <v>507</v>
      </c>
      <c r="Q46" s="532"/>
      <c r="S46" s="532">
        <v>191720.97</v>
      </c>
    </row>
    <row r="47" spans="2:19" x14ac:dyDescent="0.2">
      <c r="B47" s="929"/>
      <c r="C47" s="199"/>
      <c r="D47" s="199"/>
      <c r="E47" s="926" t="s">
        <v>523</v>
      </c>
      <c r="F47" s="921"/>
      <c r="G47" s="921"/>
      <c r="H47" s="921"/>
      <c r="I47" s="921"/>
      <c r="J47" s="922">
        <v>339894.51</v>
      </c>
      <c r="K47" s="930"/>
      <c r="M47" s="933"/>
      <c r="N47" s="530">
        <f t="shared" si="0"/>
        <v>0</v>
      </c>
      <c r="O47" s="924">
        <v>1850566</v>
      </c>
      <c r="P47" s="531" t="s">
        <v>523</v>
      </c>
      <c r="Q47" s="532"/>
      <c r="S47" s="532">
        <v>339894.51</v>
      </c>
    </row>
    <row r="48" spans="2:19" ht="18" customHeight="1" x14ac:dyDescent="0.2">
      <c r="B48" s="929"/>
      <c r="C48" s="199"/>
      <c r="D48" s="199"/>
      <c r="E48" s="926" t="s">
        <v>525</v>
      </c>
      <c r="F48" s="921"/>
      <c r="G48" s="921"/>
      <c r="H48" s="921"/>
      <c r="I48" s="921"/>
      <c r="J48" s="922">
        <f>18324888.13+4614523.25</f>
        <v>22939411.379999999</v>
      </c>
      <c r="K48" s="930"/>
      <c r="M48" s="933"/>
      <c r="N48" s="530">
        <f t="shared" si="0"/>
        <v>0</v>
      </c>
      <c r="O48" s="924">
        <v>1850567</v>
      </c>
      <c r="P48" s="531" t="s">
        <v>525</v>
      </c>
      <c r="Q48" s="532"/>
      <c r="S48" s="532">
        <v>22939411.379999999</v>
      </c>
    </row>
    <row r="49" spans="2:19" ht="10.5" customHeight="1" x14ac:dyDescent="0.2">
      <c r="B49" s="929"/>
      <c r="C49" s="199"/>
      <c r="D49" s="199"/>
      <c r="E49" s="920" t="s">
        <v>430</v>
      </c>
      <c r="F49" s="921"/>
      <c r="G49" s="921"/>
      <c r="H49" s="921"/>
      <c r="I49" s="921"/>
      <c r="J49" s="922">
        <v>43573.15</v>
      </c>
      <c r="K49" s="930"/>
      <c r="M49" s="933"/>
      <c r="N49" s="530">
        <f t="shared" si="0"/>
        <v>0</v>
      </c>
      <c r="O49" s="924">
        <v>1850577</v>
      </c>
      <c r="P49" s="531" t="s">
        <v>430</v>
      </c>
      <c r="Q49" s="532"/>
      <c r="S49" s="532">
        <v>43573.15</v>
      </c>
    </row>
    <row r="50" spans="2:19" ht="12" customHeight="1" x14ac:dyDescent="0.3">
      <c r="B50" s="929"/>
      <c r="C50" s="199"/>
      <c r="D50" s="199"/>
      <c r="E50" s="920" t="s">
        <v>448</v>
      </c>
      <c r="F50" s="921"/>
      <c r="G50" s="921"/>
      <c r="H50" s="921"/>
      <c r="I50" s="921"/>
      <c r="J50" s="922">
        <v>222499.1</v>
      </c>
      <c r="K50" s="930"/>
      <c r="L50" s="1167">
        <v>107363401.95</v>
      </c>
      <c r="M50" s="936"/>
      <c r="N50" s="530">
        <f t="shared" si="0"/>
        <v>0</v>
      </c>
      <c r="O50" s="924">
        <v>1850578</v>
      </c>
      <c r="P50" s="531" t="s">
        <v>448</v>
      </c>
      <c r="Q50" s="532"/>
      <c r="S50" s="532">
        <v>222499.1</v>
      </c>
    </row>
    <row r="51" spans="2:19" ht="10.5" customHeight="1" x14ac:dyDescent="0.2">
      <c r="B51" s="929"/>
      <c r="C51" s="199"/>
      <c r="D51" s="199"/>
      <c r="E51" s="917" t="s">
        <v>921</v>
      </c>
      <c r="F51" s="921"/>
      <c r="G51" s="921"/>
      <c r="H51" s="921"/>
      <c r="I51" s="1165">
        <v>4764427.0599999996</v>
      </c>
      <c r="J51" s="1140">
        <v>107363401.95</v>
      </c>
      <c r="K51" s="930"/>
      <c r="M51" s="937">
        <f>SUM(J9:J52)</f>
        <v>225261454.53999999</v>
      </c>
      <c r="N51" s="530">
        <f>+J51-S51</f>
        <v>80201593.859999999</v>
      </c>
      <c r="O51" s="924">
        <v>1850581</v>
      </c>
      <c r="P51" s="531" t="s">
        <v>690</v>
      </c>
      <c r="Q51" s="532"/>
      <c r="S51" s="1166">
        <v>27161808.09</v>
      </c>
    </row>
    <row r="52" spans="2:19" ht="15.75" customHeight="1" x14ac:dyDescent="0.2">
      <c r="B52" s="929"/>
      <c r="C52" s="199"/>
      <c r="D52" s="199"/>
      <c r="E52" s="920" t="s">
        <v>293</v>
      </c>
      <c r="F52" s="921"/>
      <c r="G52" s="921"/>
      <c r="H52" s="921"/>
      <c r="I52" s="921"/>
      <c r="J52" s="922">
        <v>12149230.880000001</v>
      </c>
      <c r="K52" s="930"/>
      <c r="M52" s="925">
        <v>2453837</v>
      </c>
      <c r="N52" s="530">
        <f t="shared" si="0"/>
        <v>0</v>
      </c>
      <c r="O52" s="924">
        <v>1850582</v>
      </c>
      <c r="P52" s="531" t="s">
        <v>691</v>
      </c>
      <c r="Q52" s="532"/>
      <c r="S52" s="532">
        <v>12149230.880000001</v>
      </c>
    </row>
    <row r="53" spans="2:19" ht="15.75" customHeight="1" x14ac:dyDescent="0.25">
      <c r="B53" s="929"/>
      <c r="C53" s="199"/>
      <c r="D53" s="199"/>
      <c r="E53" s="1265" t="s">
        <v>19407</v>
      </c>
      <c r="F53" s="921"/>
      <c r="G53" s="921"/>
      <c r="H53" s="921"/>
      <c r="I53" s="921"/>
      <c r="J53" s="1266">
        <v>14873457.58</v>
      </c>
      <c r="K53" s="930"/>
      <c r="M53" s="925"/>
      <c r="N53" s="530"/>
      <c r="O53" s="924"/>
      <c r="Q53" s="532"/>
      <c r="S53" s="532"/>
    </row>
    <row r="54" spans="2:19" ht="18" customHeight="1" thickBot="1" x14ac:dyDescent="0.25">
      <c r="B54" s="929"/>
      <c r="C54" s="199"/>
      <c r="D54" s="199"/>
      <c r="E54" s="7" t="s">
        <v>357</v>
      </c>
      <c r="F54" s="921"/>
      <c r="G54" s="921"/>
      <c r="H54" s="921"/>
      <c r="I54" s="921"/>
      <c r="J54" s="949">
        <f>SUM(J8:J53)</f>
        <v>580551472.44000018</v>
      </c>
      <c r="K54" s="930"/>
      <c r="M54" s="933"/>
      <c r="N54" s="530">
        <f t="shared" si="0"/>
        <v>580551472.44000018</v>
      </c>
      <c r="O54" s="924"/>
      <c r="Q54" s="532"/>
      <c r="S54" s="532"/>
    </row>
    <row r="55" spans="2:19" ht="6" customHeight="1" thickBot="1" x14ac:dyDescent="0.25">
      <c r="B55" s="938"/>
      <c r="C55" s="938"/>
      <c r="D55" s="938"/>
      <c r="E55" s="938"/>
      <c r="F55" s="938"/>
      <c r="G55" s="938"/>
      <c r="H55" s="938"/>
      <c r="I55" s="938"/>
      <c r="J55" s="938"/>
      <c r="K55" s="938"/>
      <c r="N55" s="530">
        <f t="shared" si="0"/>
        <v>0</v>
      </c>
      <c r="O55" s="924"/>
      <c r="Q55" s="532"/>
      <c r="S55" s="532"/>
    </row>
    <row r="56" spans="2:19" ht="18" customHeight="1" x14ac:dyDescent="0.2">
      <c r="B56" s="939"/>
      <c r="C56" s="940"/>
      <c r="D56" s="940"/>
      <c r="E56" s="940"/>
      <c r="F56" s="940"/>
      <c r="G56" s="940"/>
      <c r="H56" s="940"/>
      <c r="I56" s="940"/>
      <c r="J56" s="940"/>
      <c r="K56" s="941"/>
      <c r="N56" s="530">
        <f t="shared" si="0"/>
        <v>-145059860.68000001</v>
      </c>
      <c r="O56" s="924" t="s">
        <v>357</v>
      </c>
      <c r="Q56" s="532"/>
      <c r="S56" s="532">
        <v>145059860.68000001</v>
      </c>
    </row>
    <row r="57" spans="2:19" ht="18" customHeight="1" x14ac:dyDescent="0.2">
      <c r="B57" s="934"/>
      <c r="C57" s="1722" t="s">
        <v>917</v>
      </c>
      <c r="D57" s="1722"/>
      <c r="E57" s="1722"/>
      <c r="F57" s="942"/>
      <c r="G57" s="942"/>
      <c r="H57" s="942"/>
      <c r="I57" s="942"/>
      <c r="J57" s="942"/>
      <c r="K57" s="943"/>
      <c r="N57" s="530">
        <f t="shared" si="0"/>
        <v>0</v>
      </c>
    </row>
    <row r="58" spans="2:19" ht="18" customHeight="1" x14ac:dyDescent="0.2">
      <c r="B58" s="934"/>
      <c r="C58" s="1726" t="s">
        <v>788</v>
      </c>
      <c r="D58" s="1726"/>
      <c r="E58" s="1726"/>
      <c r="F58" s="942"/>
      <c r="G58" s="942"/>
      <c r="H58" s="942"/>
      <c r="I58" s="942"/>
      <c r="J58" s="942"/>
      <c r="K58" s="943"/>
      <c r="N58" s="530">
        <f t="shared" si="0"/>
        <v>0</v>
      </c>
    </row>
    <row r="59" spans="2:19" ht="24.75" customHeight="1" thickBot="1" x14ac:dyDescent="0.25">
      <c r="B59" s="944"/>
      <c r="C59" s="1724" t="s">
        <v>826</v>
      </c>
      <c r="D59" s="1724"/>
      <c r="E59" s="1724"/>
      <c r="F59" s="1724"/>
      <c r="G59" s="1724"/>
      <c r="H59" s="1724"/>
      <c r="I59" s="1724"/>
      <c r="J59" s="1724"/>
      <c r="K59" s="945"/>
    </row>
    <row r="60" spans="2:19" ht="18" customHeight="1" x14ac:dyDescent="0.2"/>
    <row r="61" spans="2:19" ht="18" customHeight="1" x14ac:dyDescent="0.2"/>
    <row r="62" spans="2:19" ht="18" customHeight="1" x14ac:dyDescent="0.2"/>
    <row r="63" spans="2:19" ht="18" customHeight="1" x14ac:dyDescent="0.2"/>
    <row r="64" spans="2:19" ht="18" customHeight="1" x14ac:dyDescent="0.2"/>
    <row r="65" spans="1:11" ht="18" customHeight="1" x14ac:dyDescent="0.2"/>
    <row r="66" spans="1:11" ht="18" customHeight="1" x14ac:dyDescent="0.2">
      <c r="B66" s="946" t="s">
        <v>381</v>
      </c>
    </row>
    <row r="67" spans="1:11" ht="18" customHeight="1" x14ac:dyDescent="0.2">
      <c r="A67" s="947">
        <v>1</v>
      </c>
      <c r="B67" s="630" t="s">
        <v>313</v>
      </c>
    </row>
    <row r="68" spans="1:11" ht="18" customHeight="1" x14ac:dyDescent="0.2">
      <c r="A68" s="947">
        <v>2</v>
      </c>
      <c r="B68" s="630" t="s">
        <v>375</v>
      </c>
    </row>
    <row r="69" spans="1:11" ht="18" customHeight="1" x14ac:dyDescent="0.2">
      <c r="A69" s="947">
        <v>3</v>
      </c>
      <c r="B69" s="630" t="s">
        <v>376</v>
      </c>
    </row>
    <row r="70" spans="1:11" ht="18" customHeight="1" x14ac:dyDescent="0.2">
      <c r="A70" s="947">
        <v>4</v>
      </c>
      <c r="B70" s="630" t="s">
        <v>314</v>
      </c>
    </row>
    <row r="71" spans="1:11" ht="18" customHeight="1" x14ac:dyDescent="0.2">
      <c r="A71" s="947">
        <v>5</v>
      </c>
      <c r="B71" s="630" t="s">
        <v>377</v>
      </c>
    </row>
    <row r="72" spans="1:11" ht="18" customHeight="1" x14ac:dyDescent="0.2">
      <c r="A72" s="947">
        <v>6</v>
      </c>
      <c r="B72" s="630" t="s">
        <v>389</v>
      </c>
    </row>
    <row r="73" spans="1:11" ht="18" customHeight="1" x14ac:dyDescent="0.2">
      <c r="A73" s="947">
        <v>7</v>
      </c>
      <c r="B73" s="630" t="s">
        <v>315</v>
      </c>
    </row>
    <row r="74" spans="1:11" ht="18" customHeight="1" x14ac:dyDescent="0.2">
      <c r="A74" s="947">
        <v>8</v>
      </c>
      <c r="B74" s="630" t="s">
        <v>388</v>
      </c>
    </row>
    <row r="75" spans="1:11" x14ac:dyDescent="0.2">
      <c r="A75" s="947">
        <v>9</v>
      </c>
      <c r="B75" s="630" t="s">
        <v>390</v>
      </c>
    </row>
    <row r="76" spans="1:11" x14ac:dyDescent="0.2">
      <c r="A76" s="947">
        <v>10</v>
      </c>
      <c r="B76" s="630" t="s">
        <v>378</v>
      </c>
    </row>
    <row r="77" spans="1:11" x14ac:dyDescent="0.2">
      <c r="A77" s="947"/>
      <c r="B77" s="630" t="s">
        <v>316</v>
      </c>
    </row>
    <row r="78" spans="1:11" x14ac:dyDescent="0.2">
      <c r="A78" s="947">
        <v>11</v>
      </c>
      <c r="B78" s="630" t="s">
        <v>382</v>
      </c>
    </row>
    <row r="79" spans="1:11" x14ac:dyDescent="0.2">
      <c r="B79" s="5"/>
      <c r="C79" s="5"/>
      <c r="D79" s="5"/>
      <c r="E79" s="5"/>
      <c r="F79" s="5"/>
      <c r="G79" s="5"/>
      <c r="H79" s="5"/>
      <c r="I79" s="5"/>
    </row>
    <row r="80" spans="1:11" x14ac:dyDescent="0.2">
      <c r="F80" s="807"/>
      <c r="G80" s="948"/>
      <c r="J80" s="807"/>
      <c r="K80" s="807" t="s">
        <v>383</v>
      </c>
    </row>
  </sheetData>
  <mergeCells count="5">
    <mergeCell ref="C59:J59"/>
    <mergeCell ref="D2:I2"/>
    <mergeCell ref="D3:I3"/>
    <mergeCell ref="C57:E57"/>
    <mergeCell ref="C58:E58"/>
  </mergeCells>
  <phoneticPr fontId="7" type="noConversion"/>
  <printOptions horizontalCentered="1" verticalCentered="1"/>
  <pageMargins left="0.62992125984251968" right="0.59055118110236227" top="0.47244094488188981" bottom="0.19685039370078741" header="0" footer="0"/>
  <pageSetup scale="70" fitToWidth="2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7030A0"/>
  </sheetPr>
  <dimension ref="A1:G21282"/>
  <sheetViews>
    <sheetView showGridLines="0" view="pageBreakPreview" topLeftCell="A47" zoomScaleNormal="100" workbookViewId="0">
      <selection activeCell="E65" sqref="E65"/>
    </sheetView>
  </sheetViews>
  <sheetFormatPr baseColWidth="10" defaultRowHeight="11.25" x14ac:dyDescent="0.2"/>
  <cols>
    <col min="1" max="1" width="8.42578125" style="682" customWidth="1"/>
    <col min="2" max="2" width="30" style="682" customWidth="1"/>
    <col min="3" max="3" width="26.28515625" style="682" customWidth="1"/>
    <col min="4" max="4" width="9.42578125" style="683" bestFit="1" customWidth="1"/>
    <col min="5" max="5" width="15.7109375" style="682" customWidth="1"/>
    <col min="6" max="6" width="18.85546875" style="682" customWidth="1"/>
    <col min="7" max="7" width="14.28515625" style="682" customWidth="1"/>
    <col min="8" max="16384" width="11.42578125" style="682"/>
  </cols>
  <sheetData>
    <row r="1" spans="1:6" ht="18.75" customHeight="1" x14ac:dyDescent="0.2">
      <c r="A1" s="689"/>
      <c r="B1" s="657"/>
      <c r="C1" s="657"/>
      <c r="D1" s="658"/>
      <c r="E1" s="657"/>
      <c r="F1" s="1362" t="s">
        <v>21044</v>
      </c>
    </row>
    <row r="2" spans="1:6" ht="25.5" customHeight="1" x14ac:dyDescent="0.2">
      <c r="A2" s="1727" t="s">
        <v>191</v>
      </c>
      <c r="B2" s="1728"/>
      <c r="C2" s="1728"/>
      <c r="D2" s="1728"/>
      <c r="E2" s="1728"/>
      <c r="F2" s="1729"/>
    </row>
    <row r="3" spans="1:6" ht="25.5" customHeight="1" thickBot="1" x14ac:dyDescent="0.25">
      <c r="A3" s="1730" t="str">
        <f>'6- FONDOS FIJOS'!C4</f>
        <v>AL MES DE DICIEMBRE DEL 2017</v>
      </c>
      <c r="B3" s="1731"/>
      <c r="C3" s="1731"/>
      <c r="D3" s="1731"/>
      <c r="E3" s="1731"/>
      <c r="F3" s="1732"/>
    </row>
    <row r="4" spans="1:6" ht="3.75" hidden="1" customHeight="1" thickBot="1" x14ac:dyDescent="0.25">
      <c r="A4" s="690"/>
      <c r="B4" s="659"/>
      <c r="C4" s="659"/>
      <c r="D4" s="634"/>
      <c r="E4" s="659"/>
      <c r="F4" s="660"/>
    </row>
    <row r="5" spans="1:6" ht="21.75" customHeight="1" thickBot="1" x14ac:dyDescent="0.25">
      <c r="A5" s="809" t="s">
        <v>519</v>
      </c>
      <c r="B5" s="265" t="s">
        <v>515</v>
      </c>
      <c r="C5" s="196" t="s">
        <v>511</v>
      </c>
      <c r="D5" s="196" t="s">
        <v>520</v>
      </c>
      <c r="E5" s="265" t="s">
        <v>464</v>
      </c>
      <c r="F5" s="196" t="s">
        <v>444</v>
      </c>
    </row>
    <row r="6" spans="1:6" ht="14.25" customHeight="1" x14ac:dyDescent="0.2">
      <c r="A6" s="99">
        <v>21000</v>
      </c>
      <c r="B6" s="100" t="s">
        <v>737</v>
      </c>
      <c r="C6" s="101"/>
      <c r="D6" s="102"/>
      <c r="E6" s="160"/>
      <c r="F6" s="102"/>
    </row>
    <row r="7" spans="1:6" ht="28.5" customHeight="1" x14ac:dyDescent="0.2">
      <c r="A7" s="632">
        <v>21100</v>
      </c>
      <c r="B7" s="442" t="s">
        <v>738</v>
      </c>
      <c r="C7" s="103"/>
      <c r="D7" s="104"/>
      <c r="E7" s="554">
        <f>+E8+E18+E38</f>
        <v>10823220.860000001</v>
      </c>
      <c r="F7" s="104"/>
    </row>
    <row r="8" spans="1:6" ht="18.75" customHeight="1" x14ac:dyDescent="0.2">
      <c r="A8" s="108">
        <v>21110</v>
      </c>
      <c r="B8" s="165" t="s">
        <v>739</v>
      </c>
      <c r="C8" s="661"/>
      <c r="D8" s="662"/>
      <c r="E8" s="663">
        <f>+E9+E11</f>
        <v>84334.94</v>
      </c>
      <c r="F8" s="104"/>
    </row>
    <row r="9" spans="1:6" ht="29.25" customHeight="1" x14ac:dyDescent="0.2">
      <c r="A9" s="104">
        <v>21111</v>
      </c>
      <c r="B9" s="436" t="s">
        <v>740</v>
      </c>
      <c r="C9" s="103"/>
      <c r="D9" s="104"/>
      <c r="E9" s="159">
        <f>+E10</f>
        <v>0</v>
      </c>
      <c r="F9" s="104"/>
    </row>
    <row r="10" spans="1:6" ht="12.75" customHeight="1" x14ac:dyDescent="0.2">
      <c r="A10" s="879">
        <v>2111001</v>
      </c>
      <c r="B10" s="633" t="s">
        <v>693</v>
      </c>
      <c r="C10" s="103"/>
      <c r="D10" s="104"/>
      <c r="E10" s="159">
        <v>0</v>
      </c>
      <c r="F10" s="104"/>
    </row>
    <row r="11" spans="1:6" ht="20.25" customHeight="1" x14ac:dyDescent="0.2">
      <c r="A11" s="104">
        <v>21115</v>
      </c>
      <c r="B11" s="436" t="s">
        <v>741</v>
      </c>
      <c r="C11" s="103"/>
      <c r="D11" s="104"/>
      <c r="E11" s="875">
        <f>SUM(E12:E17)</f>
        <v>84334.94</v>
      </c>
      <c r="F11" s="104"/>
    </row>
    <row r="12" spans="1:6" ht="15" customHeight="1" x14ac:dyDescent="0.2">
      <c r="A12" s="880">
        <v>2115003</v>
      </c>
      <c r="B12" s="692" t="s">
        <v>98</v>
      </c>
      <c r="C12" s="665"/>
      <c r="D12" s="666">
        <v>43100</v>
      </c>
      <c r="E12" s="676">
        <v>1461.76</v>
      </c>
      <c r="F12" s="664"/>
    </row>
    <row r="13" spans="1:6" ht="16.5" customHeight="1" x14ac:dyDescent="0.2">
      <c r="A13" s="880">
        <v>2115009</v>
      </c>
      <c r="B13" s="692" t="s">
        <v>21068</v>
      </c>
      <c r="C13" s="665"/>
      <c r="D13" s="666">
        <v>43100</v>
      </c>
      <c r="E13" s="676">
        <v>5280</v>
      </c>
      <c r="F13" s="664"/>
    </row>
    <row r="14" spans="1:6" ht="18.75" customHeight="1" x14ac:dyDescent="0.2">
      <c r="A14" s="880">
        <v>2115021</v>
      </c>
      <c r="B14" s="692" t="s">
        <v>21069</v>
      </c>
      <c r="C14" s="665"/>
      <c r="D14" s="666">
        <v>43100</v>
      </c>
      <c r="E14" s="676">
        <v>70000</v>
      </c>
      <c r="F14" s="664"/>
    </row>
    <row r="15" spans="1:6" ht="15" customHeight="1" x14ac:dyDescent="0.2">
      <c r="A15" s="880">
        <v>2115025</v>
      </c>
      <c r="B15" s="692" t="s">
        <v>21070</v>
      </c>
      <c r="C15" s="665" t="s">
        <v>21075</v>
      </c>
      <c r="D15" s="666">
        <v>43100</v>
      </c>
      <c r="E15" s="676">
        <v>7593.18</v>
      </c>
      <c r="F15" s="664"/>
    </row>
    <row r="16" spans="1:6" ht="15" hidden="1" customHeight="1" x14ac:dyDescent="0.2">
      <c r="A16" s="691"/>
      <c r="B16" s="692"/>
      <c r="C16" s="665"/>
      <c r="D16" s="666"/>
      <c r="E16" s="667"/>
      <c r="F16" s="157"/>
    </row>
    <row r="17" spans="1:6" ht="12.75" hidden="1" customHeight="1" x14ac:dyDescent="0.2">
      <c r="A17" s="691"/>
      <c r="B17" s="692"/>
      <c r="C17" s="665"/>
      <c r="D17" s="666"/>
      <c r="E17" s="667"/>
      <c r="F17" s="157"/>
    </row>
    <row r="18" spans="1:6" ht="19.5" customHeight="1" x14ac:dyDescent="0.2">
      <c r="A18" s="108">
        <v>21120</v>
      </c>
      <c r="B18" s="166" t="s">
        <v>742</v>
      </c>
      <c r="C18" s="668"/>
      <c r="D18" s="662"/>
      <c r="E18" s="663">
        <f>+E19</f>
        <v>972394.82000000007</v>
      </c>
      <c r="F18" s="104"/>
    </row>
    <row r="19" spans="1:6" ht="26.25" customHeight="1" x14ac:dyDescent="0.2">
      <c r="A19" s="104">
        <v>21121</v>
      </c>
      <c r="B19" s="896" t="s">
        <v>743</v>
      </c>
      <c r="C19" s="103"/>
      <c r="D19" s="104"/>
      <c r="E19" s="437">
        <f>SUM(E20:E37)</f>
        <v>972394.82000000007</v>
      </c>
      <c r="F19" s="104"/>
    </row>
    <row r="20" spans="1:6" ht="12.75" customHeight="1" x14ac:dyDescent="0.2">
      <c r="A20" s="881">
        <v>2121001</v>
      </c>
      <c r="B20" s="882" t="s">
        <v>364</v>
      </c>
      <c r="C20" s="104"/>
      <c r="D20" s="104"/>
      <c r="E20" s="883">
        <v>0</v>
      </c>
      <c r="F20" s="158"/>
    </row>
    <row r="21" spans="1:6" ht="12.75" customHeight="1" x14ac:dyDescent="0.2">
      <c r="A21" s="881"/>
      <c r="B21" s="1375" t="s">
        <v>21071</v>
      </c>
      <c r="C21" s="1374" t="s">
        <v>21076</v>
      </c>
      <c r="D21" s="666">
        <v>43100</v>
      </c>
      <c r="E21" s="1376">
        <v>73666.960000000006</v>
      </c>
      <c r="F21" s="158"/>
    </row>
    <row r="22" spans="1:6" ht="12.75" customHeight="1" x14ac:dyDescent="0.2">
      <c r="A22" s="881"/>
      <c r="B22" s="1375" t="s">
        <v>21072</v>
      </c>
      <c r="C22" s="1374" t="s">
        <v>21076</v>
      </c>
      <c r="D22" s="666">
        <v>43100</v>
      </c>
      <c r="E22" s="1376">
        <v>498364.3</v>
      </c>
      <c r="F22" s="158"/>
    </row>
    <row r="23" spans="1:6" ht="12.75" customHeight="1" x14ac:dyDescent="0.2">
      <c r="A23" s="881"/>
      <c r="B23" s="1375" t="s">
        <v>21073</v>
      </c>
      <c r="C23" s="1374" t="s">
        <v>21076</v>
      </c>
      <c r="D23" s="666">
        <v>43100</v>
      </c>
      <c r="E23" s="1376">
        <v>249980</v>
      </c>
      <c r="F23" s="158"/>
    </row>
    <row r="24" spans="1:6" ht="12.75" customHeight="1" x14ac:dyDescent="0.2">
      <c r="A24" s="881"/>
      <c r="B24" s="1375" t="s">
        <v>21074</v>
      </c>
      <c r="C24" s="1374" t="s">
        <v>21076</v>
      </c>
      <c r="D24" s="666">
        <v>43100</v>
      </c>
      <c r="E24" s="1376">
        <v>150383.56</v>
      </c>
      <c r="F24" s="158"/>
    </row>
    <row r="25" spans="1:6" ht="12.75" hidden="1" customHeight="1" x14ac:dyDescent="0.2">
      <c r="A25" s="881"/>
      <c r="B25" s="882"/>
      <c r="C25" s="103"/>
      <c r="D25" s="104"/>
      <c r="E25" s="884"/>
      <c r="F25" s="158"/>
    </row>
    <row r="26" spans="1:6" ht="17.25" customHeight="1" x14ac:dyDescent="0.2">
      <c r="A26" s="881">
        <v>2121002</v>
      </c>
      <c r="B26" s="882" t="s">
        <v>807</v>
      </c>
      <c r="C26" s="669"/>
      <c r="D26" s="666"/>
      <c r="E26" s="884">
        <v>0</v>
      </c>
      <c r="F26" s="158"/>
    </row>
    <row r="27" spans="1:6" ht="20.25" hidden="1" customHeight="1" x14ac:dyDescent="0.2">
      <c r="A27" s="693"/>
      <c r="B27" s="692"/>
      <c r="C27" s="669"/>
      <c r="D27" s="666"/>
      <c r="E27" s="695"/>
      <c r="F27" s="158"/>
    </row>
    <row r="28" spans="1:6" ht="13.5" hidden="1" customHeight="1" x14ac:dyDescent="0.2">
      <c r="A28" s="693"/>
      <c r="B28" s="692"/>
      <c r="C28" s="669"/>
      <c r="D28" s="666"/>
      <c r="E28" s="696"/>
      <c r="F28" s="158"/>
    </row>
    <row r="29" spans="1:6" ht="13.5" hidden="1" customHeight="1" x14ac:dyDescent="0.2">
      <c r="A29" s="693"/>
      <c r="B29" s="692"/>
      <c r="C29" s="669"/>
      <c r="D29" s="666"/>
      <c r="E29" s="696"/>
      <c r="F29" s="158"/>
    </row>
    <row r="30" spans="1:6" ht="13.5" hidden="1" customHeight="1" x14ac:dyDescent="0.2">
      <c r="A30" s="693"/>
      <c r="B30" s="692"/>
      <c r="C30" s="669"/>
      <c r="D30" s="666"/>
      <c r="E30" s="696"/>
      <c r="F30" s="158"/>
    </row>
    <row r="31" spans="1:6" ht="13.5" hidden="1" customHeight="1" x14ac:dyDescent="0.2">
      <c r="A31" s="693"/>
      <c r="B31" s="692"/>
      <c r="C31" s="669"/>
      <c r="D31" s="666"/>
      <c r="E31" s="696"/>
      <c r="F31" s="158"/>
    </row>
    <row r="32" spans="1:6" ht="13.5" hidden="1" customHeight="1" x14ac:dyDescent="0.2">
      <c r="A32" s="693"/>
      <c r="B32" s="692"/>
      <c r="C32" s="669"/>
      <c r="D32" s="666"/>
      <c r="E32" s="696"/>
      <c r="F32" s="158"/>
    </row>
    <row r="33" spans="1:6" ht="13.5" hidden="1" customHeight="1" x14ac:dyDescent="0.2">
      <c r="A33" s="693"/>
      <c r="B33" s="692"/>
      <c r="C33" s="669"/>
      <c r="D33" s="666"/>
      <c r="E33" s="696"/>
      <c r="F33" s="158"/>
    </row>
    <row r="34" spans="1:6" ht="13.5" hidden="1" customHeight="1" x14ac:dyDescent="0.2">
      <c r="A34" s="693"/>
      <c r="B34" s="692"/>
      <c r="C34" s="669"/>
      <c r="D34" s="666"/>
      <c r="E34" s="696"/>
      <c r="F34" s="158"/>
    </row>
    <row r="35" spans="1:6" ht="13.5" hidden="1" customHeight="1" x14ac:dyDescent="0.2">
      <c r="A35" s="693"/>
      <c r="B35" s="692"/>
      <c r="C35" s="669"/>
      <c r="D35" s="666"/>
      <c r="E35" s="696"/>
      <c r="F35" s="158"/>
    </row>
    <row r="36" spans="1:6" ht="12.75" hidden="1" customHeight="1" x14ac:dyDescent="0.2">
      <c r="A36" s="693"/>
      <c r="B36" s="692"/>
      <c r="C36" s="669"/>
      <c r="D36" s="666"/>
      <c r="E36" s="696"/>
      <c r="F36" s="158"/>
    </row>
    <row r="37" spans="1:6" ht="12.75" hidden="1" customHeight="1" x14ac:dyDescent="0.2">
      <c r="A37" s="104"/>
      <c r="B37" s="692"/>
      <c r="C37" s="670"/>
      <c r="D37" s="671"/>
      <c r="E37" s="697"/>
      <c r="F37" s="698"/>
    </row>
    <row r="38" spans="1:6" ht="21" customHeight="1" x14ac:dyDescent="0.2">
      <c r="A38" s="108">
        <v>21170</v>
      </c>
      <c r="B38" s="165" t="s">
        <v>744</v>
      </c>
      <c r="C38" s="668"/>
      <c r="D38" s="662"/>
      <c r="E38" s="899">
        <f>+E39+E43+E46+E48</f>
        <v>9766491.1000000015</v>
      </c>
      <c r="F38" s="104"/>
    </row>
    <row r="39" spans="1:6" ht="19.5" customHeight="1" x14ac:dyDescent="0.2">
      <c r="A39" s="104">
        <v>21171</v>
      </c>
      <c r="B39" s="436" t="s">
        <v>745</v>
      </c>
      <c r="C39" s="103"/>
      <c r="D39" s="104"/>
      <c r="E39" s="876">
        <f>SUM(E40:E42)</f>
        <v>6407012.2200000007</v>
      </c>
      <c r="F39" s="104"/>
    </row>
    <row r="40" spans="1:6" ht="15" customHeight="1" x14ac:dyDescent="0.2">
      <c r="A40" s="1377">
        <v>2171001</v>
      </c>
      <c r="B40" s="692" t="s">
        <v>597</v>
      </c>
      <c r="C40" s="665" t="s">
        <v>598</v>
      </c>
      <c r="D40" s="666">
        <v>43100</v>
      </c>
      <c r="E40" s="894">
        <v>6100436.6200000001</v>
      </c>
      <c r="F40" s="158"/>
    </row>
    <row r="41" spans="1:6" ht="12.75" customHeight="1" x14ac:dyDescent="0.2">
      <c r="A41" s="1377">
        <v>2171002</v>
      </c>
      <c r="B41" s="692" t="s">
        <v>599</v>
      </c>
      <c r="C41" s="665" t="s">
        <v>598</v>
      </c>
      <c r="D41" s="666">
        <v>43100</v>
      </c>
      <c r="E41" s="894">
        <v>43243.58</v>
      </c>
      <c r="F41" s="698"/>
    </row>
    <row r="42" spans="1:6" ht="12.75" customHeight="1" x14ac:dyDescent="0.2">
      <c r="A42" s="1377">
        <v>2171004</v>
      </c>
      <c r="B42" s="692" t="s">
        <v>732</v>
      </c>
      <c r="C42" s="665" t="s">
        <v>598</v>
      </c>
      <c r="D42" s="666">
        <v>43100</v>
      </c>
      <c r="E42" s="894">
        <v>263332.02</v>
      </c>
      <c r="F42" s="698"/>
    </row>
    <row r="43" spans="1:6" ht="20.25" customHeight="1" x14ac:dyDescent="0.2">
      <c r="A43" s="632">
        <v>21172</v>
      </c>
      <c r="B43" s="438" t="s">
        <v>731</v>
      </c>
      <c r="C43" s="672"/>
      <c r="D43" s="673"/>
      <c r="E43" s="877">
        <f>+E44+E45</f>
        <v>2859241.79</v>
      </c>
      <c r="F43" s="104"/>
    </row>
    <row r="44" spans="1:6" ht="12.75" customHeight="1" x14ac:dyDescent="0.2">
      <c r="A44" s="1377">
        <v>2172001</v>
      </c>
      <c r="B44" s="692" t="s">
        <v>600</v>
      </c>
      <c r="C44" s="665" t="s">
        <v>598</v>
      </c>
      <c r="D44" s="666">
        <v>43100</v>
      </c>
      <c r="E44" s="894">
        <v>321748.78999999998</v>
      </c>
      <c r="F44" s="674"/>
    </row>
    <row r="45" spans="1:6" ht="12.75" customHeight="1" x14ac:dyDescent="0.2">
      <c r="A45" s="1377">
        <v>2172002</v>
      </c>
      <c r="B45" s="692" t="s">
        <v>601</v>
      </c>
      <c r="C45" s="665" t="s">
        <v>598</v>
      </c>
      <c r="D45" s="666">
        <v>43100</v>
      </c>
      <c r="E45" s="894">
        <v>2537493</v>
      </c>
      <c r="F45" s="674"/>
    </row>
    <row r="46" spans="1:6" ht="21" customHeight="1" x14ac:dyDescent="0.2">
      <c r="A46" s="632">
        <v>21175</v>
      </c>
      <c r="B46" s="438" t="s">
        <v>733</v>
      </c>
      <c r="C46" s="634"/>
      <c r="D46" s="671"/>
      <c r="E46" s="878">
        <f>+E47</f>
        <v>500237.09</v>
      </c>
      <c r="F46" s="675"/>
    </row>
    <row r="47" spans="1:6" ht="12.75" customHeight="1" x14ac:dyDescent="0.2">
      <c r="A47" s="690">
        <v>2175001</v>
      </c>
      <c r="B47" s="633" t="s">
        <v>734</v>
      </c>
      <c r="C47" s="665" t="s">
        <v>598</v>
      </c>
      <c r="D47" s="666">
        <v>43100</v>
      </c>
      <c r="E47" s="895">
        <v>500237.09</v>
      </c>
      <c r="F47" s="675"/>
    </row>
    <row r="48" spans="1:6" ht="24" customHeight="1" x14ac:dyDescent="0.2">
      <c r="A48" s="632">
        <v>21179</v>
      </c>
      <c r="B48" s="438" t="s">
        <v>735</v>
      </c>
      <c r="C48" s="636"/>
      <c r="D48" s="671"/>
      <c r="E48" s="439">
        <f>SUM(E49:E50)</f>
        <v>0</v>
      </c>
      <c r="F48" s="675"/>
    </row>
    <row r="49" spans="1:6" ht="12.75" customHeight="1" x14ac:dyDescent="0.2">
      <c r="A49" s="885">
        <v>2179005</v>
      </c>
      <c r="B49" s="886" t="s">
        <v>808</v>
      </c>
      <c r="C49" s="687"/>
      <c r="D49" s="688"/>
      <c r="E49" s="887"/>
      <c r="F49" s="638"/>
    </row>
    <row r="50" spans="1:6" ht="3.75" customHeight="1" x14ac:dyDescent="0.2">
      <c r="A50" s="690"/>
      <c r="B50" s="633"/>
      <c r="C50" s="665"/>
      <c r="D50" s="666"/>
      <c r="E50" s="888"/>
      <c r="F50" s="638"/>
    </row>
    <row r="51" spans="1:6" ht="19.5" customHeight="1" x14ac:dyDescent="0.2">
      <c r="A51" s="552">
        <v>21210</v>
      </c>
      <c r="B51" s="436" t="s">
        <v>602</v>
      </c>
      <c r="C51" s="103"/>
      <c r="D51" s="104"/>
      <c r="E51" s="553">
        <f>+E52</f>
        <v>0</v>
      </c>
      <c r="F51" s="638"/>
    </row>
    <row r="52" spans="1:6" ht="8.25" customHeight="1" x14ac:dyDescent="0.2">
      <c r="A52" s="881"/>
      <c r="B52" s="882"/>
      <c r="C52" s="889"/>
      <c r="D52" s="890"/>
      <c r="E52" s="884"/>
      <c r="F52" s="638"/>
    </row>
    <row r="53" spans="1:6" ht="19.5" customHeight="1" x14ac:dyDescent="0.2">
      <c r="A53" s="552">
        <v>21600</v>
      </c>
      <c r="B53" s="555" t="s">
        <v>603</v>
      </c>
      <c r="C53" s="103"/>
      <c r="D53" s="104"/>
      <c r="E53" s="553">
        <f>SUM(E54:E54)</f>
        <v>0</v>
      </c>
      <c r="F53" s="638"/>
    </row>
    <row r="54" spans="1:6" ht="19.5" hidden="1" customHeight="1" x14ac:dyDescent="0.2">
      <c r="A54" s="891"/>
      <c r="B54" s="760"/>
      <c r="C54" s="687"/>
      <c r="D54" s="688"/>
      <c r="E54" s="892"/>
      <c r="F54" s="638"/>
    </row>
    <row r="55" spans="1:6" ht="19.5" customHeight="1" x14ac:dyDescent="0.2">
      <c r="A55" s="106">
        <v>22000</v>
      </c>
      <c r="B55" s="164" t="s">
        <v>746</v>
      </c>
      <c r="C55" s="634"/>
      <c r="D55" s="635"/>
      <c r="E55" s="161"/>
      <c r="F55" s="674"/>
    </row>
    <row r="56" spans="1:6" ht="21.75" customHeight="1" x14ac:dyDescent="0.2">
      <c r="A56" s="632">
        <v>22100</v>
      </c>
      <c r="B56" s="440" t="s">
        <v>747</v>
      </c>
      <c r="C56" s="634"/>
      <c r="D56" s="635"/>
      <c r="E56" s="161">
        <f>E58</f>
        <v>0</v>
      </c>
      <c r="F56" s="674"/>
    </row>
    <row r="57" spans="1:6" ht="12.75" customHeight="1" x14ac:dyDescent="0.2">
      <c r="A57" s="643"/>
      <c r="B57" s="637"/>
      <c r="C57" s="636"/>
      <c r="D57" s="671"/>
      <c r="E57" s="676"/>
      <c r="F57" s="674"/>
    </row>
    <row r="58" spans="1:6" ht="15" customHeight="1" x14ac:dyDescent="0.2">
      <c r="A58" s="107">
        <v>22600</v>
      </c>
      <c r="B58" s="164" t="s">
        <v>736</v>
      </c>
      <c r="C58" s="634"/>
      <c r="D58" s="635"/>
      <c r="E58" s="161">
        <f>SUM(E59:E59)</f>
        <v>0</v>
      </c>
      <c r="F58" s="674"/>
    </row>
    <row r="59" spans="1:6" ht="12.75" customHeight="1" x14ac:dyDescent="0.2">
      <c r="A59" s="691"/>
      <c r="B59" s="692"/>
      <c r="C59" s="665"/>
      <c r="D59" s="666"/>
      <c r="E59" s="893"/>
      <c r="F59" s="677"/>
    </row>
    <row r="60" spans="1:6" ht="23.25" customHeight="1" thickBot="1" x14ac:dyDescent="0.25">
      <c r="A60" s="897">
        <v>20000</v>
      </c>
      <c r="B60" s="897" t="s">
        <v>748</v>
      </c>
      <c r="C60" s="678"/>
      <c r="D60" s="679"/>
      <c r="E60" s="898">
        <f>+E7+E56+E51+E53</f>
        <v>10823220.860000001</v>
      </c>
      <c r="F60" s="680"/>
    </row>
    <row r="61" spans="1:6" ht="3.75" customHeight="1" thickBot="1" x14ac:dyDescent="0.25">
      <c r="A61" s="900"/>
      <c r="B61" s="109"/>
      <c r="C61" s="634"/>
      <c r="D61" s="634"/>
      <c r="E61" s="162"/>
      <c r="F61" s="901"/>
    </row>
    <row r="62" spans="1:6" ht="37.5" customHeight="1" x14ac:dyDescent="0.2">
      <c r="A62" s="1734"/>
      <c r="B62" s="1735"/>
      <c r="C62" s="1735"/>
      <c r="D62" s="658"/>
      <c r="E62" s="657"/>
      <c r="F62" s="681"/>
    </row>
    <row r="63" spans="1:6" ht="30" customHeight="1" x14ac:dyDescent="0.2">
      <c r="A63" s="814"/>
      <c r="B63" s="812"/>
      <c r="C63" s="812"/>
      <c r="D63" s="634"/>
      <c r="E63" s="659"/>
      <c r="F63" s="660"/>
    </row>
    <row r="64" spans="1:6" ht="30" customHeight="1" thickBot="1" x14ac:dyDescent="0.25">
      <c r="A64" s="1736" t="s">
        <v>826</v>
      </c>
      <c r="B64" s="1737"/>
      <c r="C64" s="1737"/>
      <c r="D64" s="1737"/>
      <c r="E64" s="1737"/>
      <c r="F64" s="1738"/>
    </row>
    <row r="65" spans="1:7" ht="10.5" customHeight="1" x14ac:dyDescent="0.2">
      <c r="A65" s="813"/>
      <c r="B65" s="813"/>
      <c r="C65" s="813"/>
      <c r="D65" s="634"/>
      <c r="E65" s="659"/>
      <c r="F65" s="659"/>
    </row>
    <row r="66" spans="1:7" ht="15.75" customHeight="1" x14ac:dyDescent="0.2"/>
    <row r="69" spans="1:7" x14ac:dyDescent="0.2">
      <c r="G69" s="659"/>
    </row>
    <row r="70" spans="1:7" x14ac:dyDescent="0.2">
      <c r="G70" s="659"/>
    </row>
    <row r="71" spans="1:7" ht="17.25" customHeight="1" x14ac:dyDescent="0.2">
      <c r="B71" s="435" t="s">
        <v>381</v>
      </c>
      <c r="G71" s="659"/>
    </row>
    <row r="72" spans="1:7" ht="17.25" customHeight="1" x14ac:dyDescent="0.2">
      <c r="A72" s="441">
        <v>1</v>
      </c>
      <c r="B72" s="683" t="s">
        <v>307</v>
      </c>
    </row>
    <row r="73" spans="1:7" ht="17.25" customHeight="1" x14ac:dyDescent="0.2">
      <c r="A73" s="441">
        <v>2</v>
      </c>
      <c r="B73" s="683" t="s">
        <v>296</v>
      </c>
    </row>
    <row r="74" spans="1:7" ht="17.25" customHeight="1" x14ac:dyDescent="0.2">
      <c r="A74" s="441">
        <v>3</v>
      </c>
      <c r="B74" s="683" t="s">
        <v>297</v>
      </c>
    </row>
    <row r="75" spans="1:7" ht="17.25" customHeight="1" x14ac:dyDescent="0.2">
      <c r="A75" s="441">
        <v>4</v>
      </c>
      <c r="B75" s="683" t="s">
        <v>391</v>
      </c>
    </row>
    <row r="76" spans="1:7" ht="17.25" customHeight="1" x14ac:dyDescent="0.2">
      <c r="A76" s="441">
        <v>5</v>
      </c>
      <c r="B76" s="683" t="s">
        <v>382</v>
      </c>
    </row>
    <row r="77" spans="1:7" ht="17.25" customHeight="1" x14ac:dyDescent="0.2">
      <c r="A77" s="441">
        <v>6</v>
      </c>
      <c r="B77" s="683" t="s">
        <v>392</v>
      </c>
    </row>
    <row r="78" spans="1:7" ht="17.25" customHeight="1" x14ac:dyDescent="0.2">
      <c r="A78" s="441"/>
      <c r="B78" s="683"/>
    </row>
    <row r="79" spans="1:7" ht="17.25" customHeight="1" x14ac:dyDescent="0.2">
      <c r="A79" s="441"/>
      <c r="B79" s="163" t="s">
        <v>385</v>
      </c>
    </row>
    <row r="80" spans="1:7" ht="17.25" customHeight="1" x14ac:dyDescent="0.2">
      <c r="A80" s="441"/>
      <c r="B80" s="694" t="s">
        <v>384</v>
      </c>
    </row>
    <row r="81" spans="1:6" ht="17.25" customHeight="1" x14ac:dyDescent="0.2">
      <c r="A81" s="441"/>
      <c r="B81" s="694" t="s">
        <v>294</v>
      </c>
    </row>
    <row r="82" spans="1:6" ht="17.25" customHeight="1" x14ac:dyDescent="0.2">
      <c r="A82" s="441"/>
      <c r="B82" s="683"/>
    </row>
    <row r="83" spans="1:6" ht="17.25" customHeight="1" x14ac:dyDescent="0.2">
      <c r="A83" s="441"/>
      <c r="B83" s="683" t="s">
        <v>310</v>
      </c>
    </row>
    <row r="84" spans="1:6" ht="8.25" customHeight="1" x14ac:dyDescent="0.2"/>
    <row r="85" spans="1:6" ht="8.25" customHeight="1" x14ac:dyDescent="0.2">
      <c r="A85" s="684"/>
      <c r="B85" s="684"/>
      <c r="C85" s="684"/>
      <c r="D85" s="685"/>
      <c r="E85" s="684"/>
      <c r="F85" s="684"/>
    </row>
    <row r="86" spans="1:6" x14ac:dyDescent="0.2">
      <c r="D86" s="686"/>
      <c r="E86" s="1733" t="s">
        <v>383</v>
      </c>
      <c r="F86" s="1733"/>
    </row>
    <row r="13193" spans="4:4" s="1256" customFormat="1" x14ac:dyDescent="0.2">
      <c r="D13193" s="1255"/>
    </row>
    <row r="13196" spans="4:4" s="659" customFormat="1" x14ac:dyDescent="0.2">
      <c r="D13196" s="634"/>
    </row>
    <row r="13197" spans="4:4" s="659" customFormat="1" x14ac:dyDescent="0.2">
      <c r="D13197" s="634"/>
    </row>
    <row r="13198" spans="4:4" s="659" customFormat="1" x14ac:dyDescent="0.2">
      <c r="D13198" s="634"/>
    </row>
    <row r="13199" spans="4:4" s="659" customFormat="1" x14ac:dyDescent="0.2">
      <c r="D13199" s="634"/>
    </row>
    <row r="13200" spans="4:4" s="659" customFormat="1" x14ac:dyDescent="0.2">
      <c r="D13200" s="634"/>
    </row>
    <row r="13201" spans="4:4" s="659" customFormat="1" x14ac:dyDescent="0.2">
      <c r="D13201" s="634"/>
    </row>
    <row r="13202" spans="4:4" s="659" customFormat="1" x14ac:dyDescent="0.2">
      <c r="D13202" s="634"/>
    </row>
    <row r="13203" spans="4:4" s="659" customFormat="1" x14ac:dyDescent="0.2">
      <c r="D13203" s="634"/>
    </row>
    <row r="13204" spans="4:4" s="659" customFormat="1" x14ac:dyDescent="0.2">
      <c r="D13204" s="634"/>
    </row>
    <row r="13205" spans="4:4" s="659" customFormat="1" x14ac:dyDescent="0.2">
      <c r="D13205" s="634"/>
    </row>
    <row r="13206" spans="4:4" s="659" customFormat="1" x14ac:dyDescent="0.2">
      <c r="D13206" s="634"/>
    </row>
    <row r="13207" spans="4:4" s="659" customFormat="1" x14ac:dyDescent="0.2">
      <c r="D13207" s="634"/>
    </row>
    <row r="13208" spans="4:4" s="659" customFormat="1" x14ac:dyDescent="0.2">
      <c r="D13208" s="634"/>
    </row>
    <row r="13209" spans="4:4" s="659" customFormat="1" x14ac:dyDescent="0.2">
      <c r="D13209" s="634"/>
    </row>
    <row r="13210" spans="4:4" s="659" customFormat="1" x14ac:dyDescent="0.2">
      <c r="D13210" s="634"/>
    </row>
    <row r="13211" spans="4:4" s="659" customFormat="1" x14ac:dyDescent="0.2">
      <c r="D13211" s="634"/>
    </row>
    <row r="13212" spans="4:4" s="659" customFormat="1" x14ac:dyDescent="0.2">
      <c r="D13212" s="634"/>
    </row>
    <row r="13213" spans="4:4" s="659" customFormat="1" x14ac:dyDescent="0.2">
      <c r="D13213" s="634"/>
    </row>
    <row r="13214" spans="4:4" s="659" customFormat="1" x14ac:dyDescent="0.2">
      <c r="D13214" s="634"/>
    </row>
    <row r="13215" spans="4:4" s="659" customFormat="1" x14ac:dyDescent="0.2">
      <c r="D13215" s="634"/>
    </row>
    <row r="13216" spans="4:4" s="659" customFormat="1" x14ac:dyDescent="0.2">
      <c r="D13216" s="634"/>
    </row>
    <row r="13217" spans="4:4" s="659" customFormat="1" x14ac:dyDescent="0.2">
      <c r="D13217" s="634"/>
    </row>
    <row r="13218" spans="4:4" s="659" customFormat="1" x14ac:dyDescent="0.2">
      <c r="D13218" s="634"/>
    </row>
    <row r="13219" spans="4:4" s="659" customFormat="1" x14ac:dyDescent="0.2">
      <c r="D13219" s="634"/>
    </row>
    <row r="13220" spans="4:4" s="659" customFormat="1" x14ac:dyDescent="0.2">
      <c r="D13220" s="634"/>
    </row>
    <row r="13221" spans="4:4" s="659" customFormat="1" x14ac:dyDescent="0.2">
      <c r="D13221" s="634"/>
    </row>
    <row r="13222" spans="4:4" s="659" customFormat="1" x14ac:dyDescent="0.2">
      <c r="D13222" s="634"/>
    </row>
    <row r="13223" spans="4:4" s="659" customFormat="1" x14ac:dyDescent="0.2">
      <c r="D13223" s="634"/>
    </row>
    <row r="13224" spans="4:4" s="659" customFormat="1" x14ac:dyDescent="0.2">
      <c r="D13224" s="634"/>
    </row>
    <row r="13225" spans="4:4" s="659" customFormat="1" x14ac:dyDescent="0.2">
      <c r="D13225" s="634"/>
    </row>
    <row r="13226" spans="4:4" s="659" customFormat="1" x14ac:dyDescent="0.2">
      <c r="D13226" s="634"/>
    </row>
    <row r="13227" spans="4:4" s="659" customFormat="1" x14ac:dyDescent="0.2">
      <c r="D13227" s="634"/>
    </row>
    <row r="13228" spans="4:4" s="659" customFormat="1" x14ac:dyDescent="0.2">
      <c r="D13228" s="634"/>
    </row>
    <row r="13229" spans="4:4" s="659" customFormat="1" x14ac:dyDescent="0.2">
      <c r="D13229" s="634"/>
    </row>
    <row r="13230" spans="4:4" s="659" customFormat="1" x14ac:dyDescent="0.2">
      <c r="D13230" s="634"/>
    </row>
    <row r="13231" spans="4:4" s="659" customFormat="1" x14ac:dyDescent="0.2">
      <c r="D13231" s="634"/>
    </row>
    <row r="13232" spans="4:4" s="659" customFormat="1" x14ac:dyDescent="0.2">
      <c r="D13232" s="634"/>
    </row>
    <row r="13233" spans="4:4" s="659" customFormat="1" x14ac:dyDescent="0.2">
      <c r="D13233" s="634"/>
    </row>
    <row r="13234" spans="4:4" s="659" customFormat="1" x14ac:dyDescent="0.2">
      <c r="D13234" s="634"/>
    </row>
    <row r="13235" spans="4:4" s="659" customFormat="1" x14ac:dyDescent="0.2">
      <c r="D13235" s="634"/>
    </row>
    <row r="13236" spans="4:4" s="659" customFormat="1" x14ac:dyDescent="0.2">
      <c r="D13236" s="634"/>
    </row>
    <row r="13237" spans="4:4" s="659" customFormat="1" x14ac:dyDescent="0.2">
      <c r="D13237" s="634"/>
    </row>
    <row r="13238" spans="4:4" s="659" customFormat="1" x14ac:dyDescent="0.2">
      <c r="D13238" s="634"/>
    </row>
    <row r="13239" spans="4:4" s="659" customFormat="1" x14ac:dyDescent="0.2">
      <c r="D13239" s="634"/>
    </row>
    <row r="13240" spans="4:4" s="659" customFormat="1" x14ac:dyDescent="0.2">
      <c r="D13240" s="634"/>
    </row>
    <row r="13241" spans="4:4" s="659" customFormat="1" x14ac:dyDescent="0.2">
      <c r="D13241" s="634"/>
    </row>
    <row r="13242" spans="4:4" s="659" customFormat="1" x14ac:dyDescent="0.2">
      <c r="D13242" s="634"/>
    </row>
    <row r="13243" spans="4:4" s="659" customFormat="1" x14ac:dyDescent="0.2">
      <c r="D13243" s="634"/>
    </row>
    <row r="13244" spans="4:4" s="659" customFormat="1" x14ac:dyDescent="0.2">
      <c r="D13244" s="634"/>
    </row>
    <row r="13245" spans="4:4" s="659" customFormat="1" x14ac:dyDescent="0.2">
      <c r="D13245" s="634"/>
    </row>
    <row r="13246" spans="4:4" s="659" customFormat="1" x14ac:dyDescent="0.2">
      <c r="D13246" s="634"/>
    </row>
    <row r="13247" spans="4:4" s="659" customFormat="1" x14ac:dyDescent="0.2">
      <c r="D13247" s="634"/>
    </row>
    <row r="13248" spans="4:4" s="659" customFormat="1" x14ac:dyDescent="0.2">
      <c r="D13248" s="634"/>
    </row>
    <row r="13249" spans="4:4" s="659" customFormat="1" x14ac:dyDescent="0.2">
      <c r="D13249" s="634"/>
    </row>
    <row r="13250" spans="4:4" s="659" customFormat="1" x14ac:dyDescent="0.2">
      <c r="D13250" s="634"/>
    </row>
    <row r="13251" spans="4:4" s="659" customFormat="1" x14ac:dyDescent="0.2">
      <c r="D13251" s="634"/>
    </row>
    <row r="13252" spans="4:4" s="659" customFormat="1" x14ac:dyDescent="0.2">
      <c r="D13252" s="634"/>
    </row>
    <row r="13253" spans="4:4" s="659" customFormat="1" x14ac:dyDescent="0.2">
      <c r="D13253" s="634"/>
    </row>
    <row r="13254" spans="4:4" s="659" customFormat="1" x14ac:dyDescent="0.2">
      <c r="D13254" s="634"/>
    </row>
    <row r="13255" spans="4:4" s="659" customFormat="1" x14ac:dyDescent="0.2">
      <c r="D13255" s="634"/>
    </row>
    <row r="13256" spans="4:4" s="659" customFormat="1" x14ac:dyDescent="0.2">
      <c r="D13256" s="634"/>
    </row>
    <row r="13257" spans="4:4" s="659" customFormat="1" x14ac:dyDescent="0.2">
      <c r="D13257" s="634"/>
    </row>
    <row r="13258" spans="4:4" s="659" customFormat="1" x14ac:dyDescent="0.2">
      <c r="D13258" s="634"/>
    </row>
    <row r="13259" spans="4:4" s="659" customFormat="1" x14ac:dyDescent="0.2">
      <c r="D13259" s="634"/>
    </row>
    <row r="13260" spans="4:4" s="659" customFormat="1" x14ac:dyDescent="0.2">
      <c r="D13260" s="634"/>
    </row>
    <row r="13261" spans="4:4" s="659" customFormat="1" x14ac:dyDescent="0.2">
      <c r="D13261" s="634"/>
    </row>
    <row r="13262" spans="4:4" s="659" customFormat="1" x14ac:dyDescent="0.2">
      <c r="D13262" s="634"/>
    </row>
    <row r="13263" spans="4:4" s="659" customFormat="1" x14ac:dyDescent="0.2">
      <c r="D13263" s="634"/>
    </row>
    <row r="13264" spans="4:4" s="659" customFormat="1" x14ac:dyDescent="0.2">
      <c r="D13264" s="634"/>
    </row>
    <row r="13265" spans="4:4" s="659" customFormat="1" x14ac:dyDescent="0.2">
      <c r="D13265" s="634"/>
    </row>
    <row r="13266" spans="4:4" s="659" customFormat="1" x14ac:dyDescent="0.2">
      <c r="D13266" s="634"/>
    </row>
    <row r="13267" spans="4:4" s="659" customFormat="1" x14ac:dyDescent="0.2">
      <c r="D13267" s="634"/>
    </row>
    <row r="13268" spans="4:4" s="659" customFormat="1" x14ac:dyDescent="0.2">
      <c r="D13268" s="634"/>
    </row>
    <row r="13269" spans="4:4" s="659" customFormat="1" x14ac:dyDescent="0.2">
      <c r="D13269" s="634"/>
    </row>
    <row r="13270" spans="4:4" s="659" customFormat="1" x14ac:dyDescent="0.2">
      <c r="D13270" s="634"/>
    </row>
    <row r="13271" spans="4:4" s="659" customFormat="1" x14ac:dyDescent="0.2">
      <c r="D13271" s="634"/>
    </row>
    <row r="13272" spans="4:4" s="659" customFormat="1" x14ac:dyDescent="0.2">
      <c r="D13272" s="634"/>
    </row>
    <row r="13273" spans="4:4" s="659" customFormat="1" x14ac:dyDescent="0.2">
      <c r="D13273" s="634"/>
    </row>
    <row r="13274" spans="4:4" s="659" customFormat="1" x14ac:dyDescent="0.2">
      <c r="D13274" s="634"/>
    </row>
    <row r="13275" spans="4:4" s="659" customFormat="1" x14ac:dyDescent="0.2">
      <c r="D13275" s="634"/>
    </row>
    <row r="13276" spans="4:4" s="659" customFormat="1" x14ac:dyDescent="0.2">
      <c r="D13276" s="634"/>
    </row>
    <row r="13277" spans="4:4" s="659" customFormat="1" x14ac:dyDescent="0.2">
      <c r="D13277" s="634"/>
    </row>
    <row r="13278" spans="4:4" s="659" customFormat="1" x14ac:dyDescent="0.2">
      <c r="D13278" s="634"/>
    </row>
    <row r="13279" spans="4:4" s="659" customFormat="1" x14ac:dyDescent="0.2">
      <c r="D13279" s="634"/>
    </row>
    <row r="13280" spans="4:4" s="659" customFormat="1" x14ac:dyDescent="0.2">
      <c r="D13280" s="634"/>
    </row>
    <row r="13281" spans="4:4" s="659" customFormat="1" x14ac:dyDescent="0.2">
      <c r="D13281" s="634"/>
    </row>
    <row r="13282" spans="4:4" s="659" customFormat="1" x14ac:dyDescent="0.2">
      <c r="D13282" s="634"/>
    </row>
    <row r="13283" spans="4:4" s="659" customFormat="1" x14ac:dyDescent="0.2">
      <c r="D13283" s="634"/>
    </row>
    <row r="13284" spans="4:4" s="659" customFormat="1" x14ac:dyDescent="0.2">
      <c r="D13284" s="634"/>
    </row>
    <row r="13285" spans="4:4" s="659" customFormat="1" x14ac:dyDescent="0.2">
      <c r="D13285" s="634"/>
    </row>
    <row r="13286" spans="4:4" s="659" customFormat="1" x14ac:dyDescent="0.2">
      <c r="D13286" s="634"/>
    </row>
    <row r="13287" spans="4:4" s="659" customFormat="1" x14ac:dyDescent="0.2">
      <c r="D13287" s="634"/>
    </row>
    <row r="13288" spans="4:4" s="659" customFormat="1" x14ac:dyDescent="0.2">
      <c r="D13288" s="634"/>
    </row>
    <row r="13289" spans="4:4" s="659" customFormat="1" x14ac:dyDescent="0.2">
      <c r="D13289" s="634"/>
    </row>
    <row r="13290" spans="4:4" s="659" customFormat="1" x14ac:dyDescent="0.2">
      <c r="D13290" s="634"/>
    </row>
    <row r="13291" spans="4:4" s="659" customFormat="1" x14ac:dyDescent="0.2">
      <c r="D13291" s="634"/>
    </row>
    <row r="13292" spans="4:4" s="659" customFormat="1" x14ac:dyDescent="0.2">
      <c r="D13292" s="634"/>
    </row>
    <row r="13293" spans="4:4" s="659" customFormat="1" x14ac:dyDescent="0.2">
      <c r="D13293" s="634"/>
    </row>
    <row r="13294" spans="4:4" s="659" customFormat="1" x14ac:dyDescent="0.2">
      <c r="D13294" s="634"/>
    </row>
    <row r="13295" spans="4:4" s="659" customFormat="1" x14ac:dyDescent="0.2">
      <c r="D13295" s="634"/>
    </row>
    <row r="13296" spans="4:4" s="659" customFormat="1" x14ac:dyDescent="0.2">
      <c r="D13296" s="634"/>
    </row>
    <row r="13297" spans="4:4" s="659" customFormat="1" x14ac:dyDescent="0.2">
      <c r="D13297" s="634"/>
    </row>
    <row r="13298" spans="4:4" s="659" customFormat="1" x14ac:dyDescent="0.2">
      <c r="D13298" s="634"/>
    </row>
    <row r="13299" spans="4:4" s="659" customFormat="1" x14ac:dyDescent="0.2">
      <c r="D13299" s="634"/>
    </row>
    <row r="13300" spans="4:4" s="659" customFormat="1" x14ac:dyDescent="0.2">
      <c r="D13300" s="634"/>
    </row>
    <row r="13301" spans="4:4" s="659" customFormat="1" x14ac:dyDescent="0.2">
      <c r="D13301" s="634"/>
    </row>
    <row r="13302" spans="4:4" s="659" customFormat="1" x14ac:dyDescent="0.2">
      <c r="D13302" s="634"/>
    </row>
    <row r="13303" spans="4:4" s="659" customFormat="1" x14ac:dyDescent="0.2">
      <c r="D13303" s="634"/>
    </row>
    <row r="13304" spans="4:4" s="659" customFormat="1" x14ac:dyDescent="0.2">
      <c r="D13304" s="634"/>
    </row>
    <row r="13305" spans="4:4" s="659" customFormat="1" x14ac:dyDescent="0.2">
      <c r="D13305" s="634"/>
    </row>
    <row r="13306" spans="4:4" s="659" customFormat="1" x14ac:dyDescent="0.2">
      <c r="D13306" s="634"/>
    </row>
    <row r="13307" spans="4:4" s="659" customFormat="1" x14ac:dyDescent="0.2">
      <c r="D13307" s="634"/>
    </row>
    <row r="13308" spans="4:4" s="659" customFormat="1" x14ac:dyDescent="0.2">
      <c r="D13308" s="634"/>
    </row>
    <row r="13309" spans="4:4" s="659" customFormat="1" x14ac:dyDescent="0.2">
      <c r="D13309" s="634"/>
    </row>
    <row r="13310" spans="4:4" s="659" customFormat="1" x14ac:dyDescent="0.2">
      <c r="D13310" s="634"/>
    </row>
    <row r="13311" spans="4:4" s="659" customFormat="1" x14ac:dyDescent="0.2">
      <c r="D13311" s="634"/>
    </row>
    <row r="13312" spans="4:4" s="659" customFormat="1" x14ac:dyDescent="0.2">
      <c r="D13312" s="634"/>
    </row>
    <row r="13313" spans="4:4" s="659" customFormat="1" x14ac:dyDescent="0.2">
      <c r="D13313" s="634"/>
    </row>
    <row r="13314" spans="4:4" s="659" customFormat="1" x14ac:dyDescent="0.2">
      <c r="D13314" s="634"/>
    </row>
    <row r="13315" spans="4:4" s="659" customFormat="1" x14ac:dyDescent="0.2">
      <c r="D13315" s="634"/>
    </row>
    <row r="13316" spans="4:4" s="659" customFormat="1" x14ac:dyDescent="0.2">
      <c r="D13316" s="634"/>
    </row>
    <row r="13317" spans="4:4" s="659" customFormat="1" x14ac:dyDescent="0.2">
      <c r="D13317" s="634"/>
    </row>
    <row r="13318" spans="4:4" s="659" customFormat="1" x14ac:dyDescent="0.2">
      <c r="D13318" s="634"/>
    </row>
    <row r="13319" spans="4:4" s="659" customFormat="1" x14ac:dyDescent="0.2">
      <c r="D13319" s="634"/>
    </row>
    <row r="13320" spans="4:4" s="659" customFormat="1" x14ac:dyDescent="0.2">
      <c r="D13320" s="634"/>
    </row>
    <row r="13321" spans="4:4" s="659" customFormat="1" x14ac:dyDescent="0.2">
      <c r="D13321" s="634"/>
    </row>
    <row r="13322" spans="4:4" s="659" customFormat="1" x14ac:dyDescent="0.2">
      <c r="D13322" s="634"/>
    </row>
    <row r="13323" spans="4:4" s="659" customFormat="1" x14ac:dyDescent="0.2">
      <c r="D13323" s="634"/>
    </row>
    <row r="13324" spans="4:4" s="659" customFormat="1" x14ac:dyDescent="0.2">
      <c r="D13324" s="634"/>
    </row>
    <row r="13325" spans="4:4" s="659" customFormat="1" x14ac:dyDescent="0.2">
      <c r="D13325" s="634"/>
    </row>
    <row r="13326" spans="4:4" s="659" customFormat="1" x14ac:dyDescent="0.2">
      <c r="D13326" s="634"/>
    </row>
    <row r="13327" spans="4:4" s="659" customFormat="1" x14ac:dyDescent="0.2">
      <c r="D13327" s="634"/>
    </row>
    <row r="13328" spans="4:4" s="659" customFormat="1" x14ac:dyDescent="0.2">
      <c r="D13328" s="634"/>
    </row>
    <row r="13329" spans="4:4" s="659" customFormat="1" x14ac:dyDescent="0.2">
      <c r="D13329" s="634"/>
    </row>
    <row r="13330" spans="4:4" s="659" customFormat="1" x14ac:dyDescent="0.2">
      <c r="D13330" s="634"/>
    </row>
    <row r="13331" spans="4:4" s="659" customFormat="1" x14ac:dyDescent="0.2">
      <c r="D13331" s="634"/>
    </row>
    <row r="13332" spans="4:4" s="659" customFormat="1" x14ac:dyDescent="0.2">
      <c r="D13332" s="634"/>
    </row>
    <row r="13333" spans="4:4" s="659" customFormat="1" x14ac:dyDescent="0.2">
      <c r="D13333" s="634"/>
    </row>
    <row r="13334" spans="4:4" s="659" customFormat="1" x14ac:dyDescent="0.2">
      <c r="D13334" s="634"/>
    </row>
    <row r="13335" spans="4:4" s="659" customFormat="1" x14ac:dyDescent="0.2">
      <c r="D13335" s="634"/>
    </row>
    <row r="13336" spans="4:4" s="659" customFormat="1" x14ac:dyDescent="0.2">
      <c r="D13336" s="634"/>
    </row>
    <row r="13337" spans="4:4" s="659" customFormat="1" x14ac:dyDescent="0.2">
      <c r="D13337" s="634"/>
    </row>
    <row r="13338" spans="4:4" s="659" customFormat="1" x14ac:dyDescent="0.2">
      <c r="D13338" s="634"/>
    </row>
    <row r="13339" spans="4:4" s="659" customFormat="1" x14ac:dyDescent="0.2">
      <c r="D13339" s="634"/>
    </row>
    <row r="13340" spans="4:4" s="659" customFormat="1" x14ac:dyDescent="0.2">
      <c r="D13340" s="634"/>
    </row>
    <row r="13341" spans="4:4" s="659" customFormat="1" x14ac:dyDescent="0.2">
      <c r="D13341" s="634"/>
    </row>
    <row r="13342" spans="4:4" s="659" customFormat="1" x14ac:dyDescent="0.2">
      <c r="D13342" s="634"/>
    </row>
    <row r="13343" spans="4:4" s="659" customFormat="1" x14ac:dyDescent="0.2">
      <c r="D13343" s="634"/>
    </row>
    <row r="13344" spans="4:4" s="659" customFormat="1" x14ac:dyDescent="0.2">
      <c r="D13344" s="634"/>
    </row>
    <row r="13345" spans="4:4" s="659" customFormat="1" x14ac:dyDescent="0.2">
      <c r="D13345" s="634"/>
    </row>
    <row r="13346" spans="4:4" s="659" customFormat="1" x14ac:dyDescent="0.2">
      <c r="D13346" s="634"/>
    </row>
    <row r="13347" spans="4:4" s="659" customFormat="1" x14ac:dyDescent="0.2">
      <c r="D13347" s="634"/>
    </row>
    <row r="13348" spans="4:4" s="659" customFormat="1" x14ac:dyDescent="0.2">
      <c r="D13348" s="634"/>
    </row>
    <row r="13349" spans="4:4" s="659" customFormat="1" x14ac:dyDescent="0.2">
      <c r="D13349" s="634"/>
    </row>
    <row r="13350" spans="4:4" s="659" customFormat="1" x14ac:dyDescent="0.2">
      <c r="D13350" s="634"/>
    </row>
    <row r="13351" spans="4:4" s="659" customFormat="1" x14ac:dyDescent="0.2">
      <c r="D13351" s="634"/>
    </row>
    <row r="13352" spans="4:4" s="659" customFormat="1" x14ac:dyDescent="0.2">
      <c r="D13352" s="634"/>
    </row>
    <row r="13353" spans="4:4" s="659" customFormat="1" x14ac:dyDescent="0.2">
      <c r="D13353" s="634"/>
    </row>
    <row r="13354" spans="4:4" s="659" customFormat="1" x14ac:dyDescent="0.2">
      <c r="D13354" s="634"/>
    </row>
    <row r="13355" spans="4:4" s="659" customFormat="1" x14ac:dyDescent="0.2">
      <c r="D13355" s="634"/>
    </row>
    <row r="13356" spans="4:4" s="659" customFormat="1" x14ac:dyDescent="0.2">
      <c r="D13356" s="634"/>
    </row>
    <row r="13357" spans="4:4" s="659" customFormat="1" x14ac:dyDescent="0.2">
      <c r="D13357" s="634"/>
    </row>
    <row r="13358" spans="4:4" s="659" customFormat="1" x14ac:dyDescent="0.2">
      <c r="D13358" s="634"/>
    </row>
    <row r="13359" spans="4:4" s="659" customFormat="1" x14ac:dyDescent="0.2">
      <c r="D13359" s="634"/>
    </row>
    <row r="13360" spans="4:4" s="659" customFormat="1" x14ac:dyDescent="0.2">
      <c r="D13360" s="634"/>
    </row>
    <row r="13361" spans="4:4" s="659" customFormat="1" x14ac:dyDescent="0.2">
      <c r="D13361" s="634"/>
    </row>
    <row r="13362" spans="4:4" s="659" customFormat="1" x14ac:dyDescent="0.2">
      <c r="D13362" s="634"/>
    </row>
    <row r="13363" spans="4:4" s="659" customFormat="1" x14ac:dyDescent="0.2">
      <c r="D13363" s="634"/>
    </row>
    <row r="13364" spans="4:4" s="659" customFormat="1" x14ac:dyDescent="0.2">
      <c r="D13364" s="634"/>
    </row>
    <row r="13365" spans="4:4" s="659" customFormat="1" x14ac:dyDescent="0.2">
      <c r="D13365" s="634"/>
    </row>
    <row r="13366" spans="4:4" s="659" customFormat="1" x14ac:dyDescent="0.2">
      <c r="D13366" s="634"/>
    </row>
    <row r="13367" spans="4:4" s="659" customFormat="1" x14ac:dyDescent="0.2">
      <c r="D13367" s="634"/>
    </row>
    <row r="13368" spans="4:4" s="659" customFormat="1" x14ac:dyDescent="0.2">
      <c r="D13368" s="634"/>
    </row>
    <row r="13369" spans="4:4" s="659" customFormat="1" x14ac:dyDescent="0.2">
      <c r="D13369" s="634"/>
    </row>
    <row r="13370" spans="4:4" s="659" customFormat="1" x14ac:dyDescent="0.2">
      <c r="D13370" s="634"/>
    </row>
    <row r="13371" spans="4:4" s="659" customFormat="1" x14ac:dyDescent="0.2">
      <c r="D13371" s="634"/>
    </row>
    <row r="13372" spans="4:4" s="659" customFormat="1" x14ac:dyDescent="0.2">
      <c r="D13372" s="634"/>
    </row>
    <row r="13373" spans="4:4" s="659" customFormat="1" x14ac:dyDescent="0.2">
      <c r="D13373" s="634"/>
    </row>
    <row r="13374" spans="4:4" s="659" customFormat="1" x14ac:dyDescent="0.2">
      <c r="D13374" s="634"/>
    </row>
    <row r="13375" spans="4:4" s="659" customFormat="1" x14ac:dyDescent="0.2">
      <c r="D13375" s="634"/>
    </row>
    <row r="13376" spans="4:4" s="659" customFormat="1" x14ac:dyDescent="0.2">
      <c r="D13376" s="634"/>
    </row>
    <row r="13377" spans="4:4" s="659" customFormat="1" x14ac:dyDescent="0.2">
      <c r="D13377" s="634"/>
    </row>
    <row r="13378" spans="4:4" s="659" customFormat="1" x14ac:dyDescent="0.2">
      <c r="D13378" s="634"/>
    </row>
    <row r="13379" spans="4:4" s="659" customFormat="1" x14ac:dyDescent="0.2">
      <c r="D13379" s="634"/>
    </row>
    <row r="13380" spans="4:4" s="659" customFormat="1" x14ac:dyDescent="0.2">
      <c r="D13380" s="634"/>
    </row>
    <row r="13381" spans="4:4" s="659" customFormat="1" x14ac:dyDescent="0.2">
      <c r="D13381" s="634"/>
    </row>
    <row r="13382" spans="4:4" s="659" customFormat="1" x14ac:dyDescent="0.2">
      <c r="D13382" s="634"/>
    </row>
    <row r="13383" spans="4:4" s="659" customFormat="1" x14ac:dyDescent="0.2">
      <c r="D13383" s="634"/>
    </row>
    <row r="13384" spans="4:4" s="659" customFormat="1" x14ac:dyDescent="0.2">
      <c r="D13384" s="634"/>
    </row>
    <row r="13385" spans="4:4" s="659" customFormat="1" x14ac:dyDescent="0.2">
      <c r="D13385" s="634"/>
    </row>
    <row r="13386" spans="4:4" s="659" customFormat="1" x14ac:dyDescent="0.2">
      <c r="D13386" s="634"/>
    </row>
    <row r="13387" spans="4:4" s="659" customFormat="1" x14ac:dyDescent="0.2">
      <c r="D13387" s="634"/>
    </row>
    <row r="13388" spans="4:4" s="659" customFormat="1" x14ac:dyDescent="0.2">
      <c r="D13388" s="634"/>
    </row>
    <row r="13389" spans="4:4" s="659" customFormat="1" x14ac:dyDescent="0.2">
      <c r="D13389" s="634"/>
    </row>
    <row r="13390" spans="4:4" s="659" customFormat="1" x14ac:dyDescent="0.2">
      <c r="D13390" s="634"/>
    </row>
    <row r="13391" spans="4:4" s="659" customFormat="1" x14ac:dyDescent="0.2">
      <c r="D13391" s="634"/>
    </row>
    <row r="13392" spans="4:4" s="659" customFormat="1" x14ac:dyDescent="0.2">
      <c r="D13392" s="634"/>
    </row>
    <row r="13393" spans="4:4" s="659" customFormat="1" x14ac:dyDescent="0.2">
      <c r="D13393" s="634"/>
    </row>
    <row r="13394" spans="4:4" s="659" customFormat="1" x14ac:dyDescent="0.2">
      <c r="D13394" s="634"/>
    </row>
    <row r="13395" spans="4:4" s="659" customFormat="1" x14ac:dyDescent="0.2">
      <c r="D13395" s="634"/>
    </row>
    <row r="13396" spans="4:4" s="659" customFormat="1" x14ac:dyDescent="0.2">
      <c r="D13396" s="634"/>
    </row>
    <row r="13397" spans="4:4" s="659" customFormat="1" x14ac:dyDescent="0.2">
      <c r="D13397" s="634"/>
    </row>
    <row r="13398" spans="4:4" s="659" customFormat="1" x14ac:dyDescent="0.2">
      <c r="D13398" s="634"/>
    </row>
    <row r="13399" spans="4:4" s="659" customFormat="1" x14ac:dyDescent="0.2">
      <c r="D13399" s="634"/>
    </row>
    <row r="13400" spans="4:4" s="659" customFormat="1" x14ac:dyDescent="0.2">
      <c r="D13400" s="634"/>
    </row>
    <row r="13401" spans="4:4" s="659" customFormat="1" x14ac:dyDescent="0.2">
      <c r="D13401" s="634"/>
    </row>
    <row r="13402" spans="4:4" s="659" customFormat="1" x14ac:dyDescent="0.2">
      <c r="D13402" s="634"/>
    </row>
    <row r="13403" spans="4:4" s="659" customFormat="1" x14ac:dyDescent="0.2">
      <c r="D13403" s="634"/>
    </row>
    <row r="13404" spans="4:4" s="659" customFormat="1" x14ac:dyDescent="0.2">
      <c r="D13404" s="634"/>
    </row>
    <row r="13405" spans="4:4" s="659" customFormat="1" x14ac:dyDescent="0.2">
      <c r="D13405" s="634"/>
    </row>
    <row r="13406" spans="4:4" s="659" customFormat="1" x14ac:dyDescent="0.2">
      <c r="D13406" s="634"/>
    </row>
    <row r="13407" spans="4:4" s="659" customFormat="1" x14ac:dyDescent="0.2">
      <c r="D13407" s="634"/>
    </row>
    <row r="13408" spans="4:4" s="659" customFormat="1" x14ac:dyDescent="0.2">
      <c r="D13408" s="634"/>
    </row>
    <row r="13409" spans="4:4" s="659" customFormat="1" x14ac:dyDescent="0.2">
      <c r="D13409" s="634"/>
    </row>
    <row r="13410" spans="4:4" s="659" customFormat="1" x14ac:dyDescent="0.2">
      <c r="D13410" s="634"/>
    </row>
    <row r="13411" spans="4:4" s="659" customFormat="1" x14ac:dyDescent="0.2">
      <c r="D13411" s="634"/>
    </row>
    <row r="13412" spans="4:4" s="659" customFormat="1" x14ac:dyDescent="0.2">
      <c r="D13412" s="634"/>
    </row>
    <row r="13413" spans="4:4" s="659" customFormat="1" x14ac:dyDescent="0.2">
      <c r="D13413" s="634"/>
    </row>
    <row r="13414" spans="4:4" s="659" customFormat="1" x14ac:dyDescent="0.2">
      <c r="D13414" s="634"/>
    </row>
    <row r="13415" spans="4:4" s="659" customFormat="1" x14ac:dyDescent="0.2">
      <c r="D13415" s="634"/>
    </row>
    <row r="13416" spans="4:4" s="659" customFormat="1" x14ac:dyDescent="0.2">
      <c r="D13416" s="634"/>
    </row>
    <row r="13417" spans="4:4" s="659" customFormat="1" x14ac:dyDescent="0.2">
      <c r="D13417" s="634"/>
    </row>
    <row r="13418" spans="4:4" s="659" customFormat="1" x14ac:dyDescent="0.2">
      <c r="D13418" s="634"/>
    </row>
    <row r="13419" spans="4:4" s="659" customFormat="1" x14ac:dyDescent="0.2">
      <c r="D13419" s="634"/>
    </row>
    <row r="13420" spans="4:4" s="659" customFormat="1" x14ac:dyDescent="0.2">
      <c r="D13420" s="634"/>
    </row>
    <row r="13421" spans="4:4" s="659" customFormat="1" x14ac:dyDescent="0.2">
      <c r="D13421" s="634"/>
    </row>
    <row r="13422" spans="4:4" s="659" customFormat="1" x14ac:dyDescent="0.2">
      <c r="D13422" s="634"/>
    </row>
    <row r="13423" spans="4:4" s="659" customFormat="1" x14ac:dyDescent="0.2">
      <c r="D13423" s="634"/>
    </row>
    <row r="13424" spans="4:4" s="659" customFormat="1" x14ac:dyDescent="0.2">
      <c r="D13424" s="634"/>
    </row>
    <row r="13425" spans="4:4" s="659" customFormat="1" x14ac:dyDescent="0.2">
      <c r="D13425" s="634"/>
    </row>
    <row r="13426" spans="4:4" s="659" customFormat="1" x14ac:dyDescent="0.2">
      <c r="D13426" s="634"/>
    </row>
    <row r="13427" spans="4:4" s="659" customFormat="1" x14ac:dyDescent="0.2">
      <c r="D13427" s="634"/>
    </row>
    <row r="13428" spans="4:4" s="659" customFormat="1" x14ac:dyDescent="0.2">
      <c r="D13428" s="634"/>
    </row>
    <row r="13429" spans="4:4" s="659" customFormat="1" x14ac:dyDescent="0.2">
      <c r="D13429" s="634"/>
    </row>
    <row r="13430" spans="4:4" s="659" customFormat="1" x14ac:dyDescent="0.2">
      <c r="D13430" s="634"/>
    </row>
    <row r="13431" spans="4:4" s="659" customFormat="1" x14ac:dyDescent="0.2">
      <c r="D13431" s="634"/>
    </row>
    <row r="13432" spans="4:4" s="659" customFormat="1" x14ac:dyDescent="0.2">
      <c r="D13432" s="634"/>
    </row>
    <row r="13433" spans="4:4" s="659" customFormat="1" x14ac:dyDescent="0.2">
      <c r="D13433" s="634"/>
    </row>
    <row r="13434" spans="4:4" s="659" customFormat="1" x14ac:dyDescent="0.2">
      <c r="D13434" s="634"/>
    </row>
    <row r="13435" spans="4:4" s="659" customFormat="1" x14ac:dyDescent="0.2">
      <c r="D13435" s="634"/>
    </row>
    <row r="13436" spans="4:4" s="659" customFormat="1" x14ac:dyDescent="0.2">
      <c r="D13436" s="634"/>
    </row>
    <row r="13437" spans="4:4" s="659" customFormat="1" x14ac:dyDescent="0.2">
      <c r="D13437" s="634"/>
    </row>
    <row r="13438" spans="4:4" s="659" customFormat="1" x14ac:dyDescent="0.2">
      <c r="D13438" s="634"/>
    </row>
    <row r="13439" spans="4:4" s="659" customFormat="1" x14ac:dyDescent="0.2">
      <c r="D13439" s="634"/>
    </row>
    <row r="13440" spans="4:4" s="659" customFormat="1" x14ac:dyDescent="0.2">
      <c r="D13440" s="634"/>
    </row>
    <row r="13441" spans="4:4" s="659" customFormat="1" x14ac:dyDescent="0.2">
      <c r="D13441" s="634"/>
    </row>
    <row r="13442" spans="4:4" s="659" customFormat="1" x14ac:dyDescent="0.2">
      <c r="D13442" s="634"/>
    </row>
    <row r="13443" spans="4:4" s="659" customFormat="1" x14ac:dyDescent="0.2">
      <c r="D13443" s="634"/>
    </row>
    <row r="13444" spans="4:4" s="659" customFormat="1" x14ac:dyDescent="0.2">
      <c r="D13444" s="634"/>
    </row>
    <row r="13445" spans="4:4" s="659" customFormat="1" x14ac:dyDescent="0.2">
      <c r="D13445" s="634"/>
    </row>
    <row r="13446" spans="4:4" s="659" customFormat="1" x14ac:dyDescent="0.2">
      <c r="D13446" s="634"/>
    </row>
    <row r="13447" spans="4:4" s="659" customFormat="1" x14ac:dyDescent="0.2">
      <c r="D13447" s="634"/>
    </row>
    <row r="13448" spans="4:4" s="659" customFormat="1" x14ac:dyDescent="0.2">
      <c r="D13448" s="634"/>
    </row>
    <row r="13449" spans="4:4" s="659" customFormat="1" x14ac:dyDescent="0.2">
      <c r="D13449" s="634"/>
    </row>
    <row r="13450" spans="4:4" s="659" customFormat="1" x14ac:dyDescent="0.2">
      <c r="D13450" s="634"/>
    </row>
    <row r="13451" spans="4:4" s="659" customFormat="1" x14ac:dyDescent="0.2">
      <c r="D13451" s="634"/>
    </row>
    <row r="13452" spans="4:4" s="659" customFormat="1" x14ac:dyDescent="0.2">
      <c r="D13452" s="634"/>
    </row>
    <row r="13453" spans="4:4" s="659" customFormat="1" x14ac:dyDescent="0.2">
      <c r="D13453" s="634"/>
    </row>
    <row r="13454" spans="4:4" s="659" customFormat="1" x14ac:dyDescent="0.2">
      <c r="D13454" s="634"/>
    </row>
    <row r="13455" spans="4:4" s="659" customFormat="1" x14ac:dyDescent="0.2">
      <c r="D13455" s="634"/>
    </row>
    <row r="13456" spans="4:4" s="659" customFormat="1" x14ac:dyDescent="0.2">
      <c r="D13456" s="634"/>
    </row>
    <row r="13457" spans="4:4" s="659" customFormat="1" x14ac:dyDescent="0.2">
      <c r="D13457" s="634"/>
    </row>
    <row r="13458" spans="4:4" s="659" customFormat="1" x14ac:dyDescent="0.2">
      <c r="D13458" s="634"/>
    </row>
    <row r="13459" spans="4:4" s="659" customFormat="1" x14ac:dyDescent="0.2">
      <c r="D13459" s="634"/>
    </row>
    <row r="13460" spans="4:4" s="659" customFormat="1" x14ac:dyDescent="0.2">
      <c r="D13460" s="634"/>
    </row>
    <row r="13461" spans="4:4" s="659" customFormat="1" x14ac:dyDescent="0.2">
      <c r="D13461" s="634"/>
    </row>
    <row r="13462" spans="4:4" s="659" customFormat="1" x14ac:dyDescent="0.2">
      <c r="D13462" s="634"/>
    </row>
    <row r="13463" spans="4:4" s="659" customFormat="1" x14ac:dyDescent="0.2">
      <c r="D13463" s="634"/>
    </row>
    <row r="13464" spans="4:4" s="659" customFormat="1" x14ac:dyDescent="0.2">
      <c r="D13464" s="634"/>
    </row>
    <row r="13465" spans="4:4" s="659" customFormat="1" x14ac:dyDescent="0.2">
      <c r="D13465" s="634"/>
    </row>
    <row r="13466" spans="4:4" s="659" customFormat="1" x14ac:dyDescent="0.2">
      <c r="D13466" s="634"/>
    </row>
    <row r="13467" spans="4:4" s="659" customFormat="1" x14ac:dyDescent="0.2">
      <c r="D13467" s="634"/>
    </row>
    <row r="13468" spans="4:4" s="659" customFormat="1" x14ac:dyDescent="0.2">
      <c r="D13468" s="634"/>
    </row>
    <row r="13469" spans="4:4" s="659" customFormat="1" x14ac:dyDescent="0.2">
      <c r="D13469" s="634"/>
    </row>
    <row r="13470" spans="4:4" s="659" customFormat="1" x14ac:dyDescent="0.2">
      <c r="D13470" s="634"/>
    </row>
    <row r="13471" spans="4:4" s="659" customFormat="1" x14ac:dyDescent="0.2">
      <c r="D13471" s="634"/>
    </row>
    <row r="13472" spans="4:4" s="659" customFormat="1" x14ac:dyDescent="0.2">
      <c r="D13472" s="634"/>
    </row>
    <row r="13473" spans="4:4" s="659" customFormat="1" x14ac:dyDescent="0.2">
      <c r="D13473" s="634"/>
    </row>
    <row r="13474" spans="4:4" s="659" customFormat="1" x14ac:dyDescent="0.2">
      <c r="D13474" s="634"/>
    </row>
    <row r="13475" spans="4:4" s="659" customFormat="1" x14ac:dyDescent="0.2">
      <c r="D13475" s="634"/>
    </row>
    <row r="13476" spans="4:4" s="659" customFormat="1" x14ac:dyDescent="0.2">
      <c r="D13476" s="634"/>
    </row>
    <row r="13477" spans="4:4" s="659" customFormat="1" x14ac:dyDescent="0.2">
      <c r="D13477" s="634"/>
    </row>
    <row r="13478" spans="4:4" s="659" customFormat="1" x14ac:dyDescent="0.2">
      <c r="D13478" s="634"/>
    </row>
    <row r="13479" spans="4:4" s="659" customFormat="1" x14ac:dyDescent="0.2">
      <c r="D13479" s="634"/>
    </row>
    <row r="13480" spans="4:4" s="659" customFormat="1" x14ac:dyDescent="0.2">
      <c r="D13480" s="634"/>
    </row>
    <row r="13481" spans="4:4" s="659" customFormat="1" x14ac:dyDescent="0.2">
      <c r="D13481" s="634"/>
    </row>
    <row r="13482" spans="4:4" s="659" customFormat="1" x14ac:dyDescent="0.2">
      <c r="D13482" s="634"/>
    </row>
    <row r="13483" spans="4:4" s="659" customFormat="1" x14ac:dyDescent="0.2">
      <c r="D13483" s="634"/>
    </row>
    <row r="13484" spans="4:4" s="659" customFormat="1" x14ac:dyDescent="0.2">
      <c r="D13484" s="634"/>
    </row>
    <row r="13485" spans="4:4" s="659" customFormat="1" x14ac:dyDescent="0.2">
      <c r="D13485" s="634"/>
    </row>
    <row r="13486" spans="4:4" s="659" customFormat="1" x14ac:dyDescent="0.2">
      <c r="D13486" s="634"/>
    </row>
    <row r="13487" spans="4:4" s="659" customFormat="1" x14ac:dyDescent="0.2">
      <c r="D13487" s="634"/>
    </row>
    <row r="13488" spans="4:4" s="659" customFormat="1" x14ac:dyDescent="0.2">
      <c r="D13488" s="634"/>
    </row>
    <row r="13489" spans="4:4" s="659" customFormat="1" x14ac:dyDescent="0.2">
      <c r="D13489" s="634"/>
    </row>
    <row r="13490" spans="4:4" s="659" customFormat="1" x14ac:dyDescent="0.2">
      <c r="D13490" s="634"/>
    </row>
    <row r="13491" spans="4:4" s="659" customFormat="1" x14ac:dyDescent="0.2">
      <c r="D13491" s="634"/>
    </row>
    <row r="13492" spans="4:4" s="659" customFormat="1" x14ac:dyDescent="0.2">
      <c r="D13492" s="634"/>
    </row>
    <row r="13493" spans="4:4" s="659" customFormat="1" x14ac:dyDescent="0.2">
      <c r="D13493" s="634"/>
    </row>
    <row r="13494" spans="4:4" s="659" customFormat="1" x14ac:dyDescent="0.2">
      <c r="D13494" s="634"/>
    </row>
    <row r="13495" spans="4:4" s="659" customFormat="1" x14ac:dyDescent="0.2">
      <c r="D13495" s="634"/>
    </row>
    <row r="13496" spans="4:4" s="659" customFormat="1" x14ac:dyDescent="0.2">
      <c r="D13496" s="634"/>
    </row>
    <row r="13497" spans="4:4" s="659" customFormat="1" x14ac:dyDescent="0.2">
      <c r="D13497" s="634"/>
    </row>
    <row r="13498" spans="4:4" s="659" customFormat="1" x14ac:dyDescent="0.2">
      <c r="D13498" s="634"/>
    </row>
    <row r="13499" spans="4:4" s="659" customFormat="1" x14ac:dyDescent="0.2">
      <c r="D13499" s="634"/>
    </row>
    <row r="13500" spans="4:4" s="659" customFormat="1" x14ac:dyDescent="0.2">
      <c r="D13500" s="634"/>
    </row>
    <row r="13501" spans="4:4" s="659" customFormat="1" x14ac:dyDescent="0.2">
      <c r="D13501" s="634"/>
    </row>
    <row r="13502" spans="4:4" s="659" customFormat="1" x14ac:dyDescent="0.2">
      <c r="D13502" s="634"/>
    </row>
    <row r="13503" spans="4:4" s="659" customFormat="1" x14ac:dyDescent="0.2">
      <c r="D13503" s="634"/>
    </row>
    <row r="13504" spans="4:4" s="659" customFormat="1" x14ac:dyDescent="0.2">
      <c r="D13504" s="634"/>
    </row>
    <row r="13505" spans="4:4" s="659" customFormat="1" x14ac:dyDescent="0.2">
      <c r="D13505" s="634"/>
    </row>
    <row r="13506" spans="4:4" s="659" customFormat="1" x14ac:dyDescent="0.2">
      <c r="D13506" s="634"/>
    </row>
    <row r="13507" spans="4:4" s="659" customFormat="1" x14ac:dyDescent="0.2">
      <c r="D13507" s="634"/>
    </row>
    <row r="13508" spans="4:4" s="659" customFormat="1" x14ac:dyDescent="0.2">
      <c r="D13508" s="634"/>
    </row>
    <row r="13509" spans="4:4" s="659" customFormat="1" x14ac:dyDescent="0.2">
      <c r="D13509" s="634"/>
    </row>
    <row r="13510" spans="4:4" s="659" customFormat="1" x14ac:dyDescent="0.2">
      <c r="D13510" s="634"/>
    </row>
    <row r="13511" spans="4:4" s="659" customFormat="1" x14ac:dyDescent="0.2">
      <c r="D13511" s="634"/>
    </row>
    <row r="13512" spans="4:4" s="659" customFormat="1" x14ac:dyDescent="0.2">
      <c r="D13512" s="634"/>
    </row>
    <row r="13513" spans="4:4" s="659" customFormat="1" x14ac:dyDescent="0.2">
      <c r="D13513" s="634"/>
    </row>
    <row r="13514" spans="4:4" s="659" customFormat="1" x14ac:dyDescent="0.2">
      <c r="D13514" s="634"/>
    </row>
    <row r="13515" spans="4:4" s="659" customFormat="1" x14ac:dyDescent="0.2">
      <c r="D13515" s="634"/>
    </row>
    <row r="13516" spans="4:4" s="659" customFormat="1" x14ac:dyDescent="0.2">
      <c r="D13516" s="634"/>
    </row>
    <row r="13517" spans="4:4" s="659" customFormat="1" x14ac:dyDescent="0.2">
      <c r="D13517" s="634"/>
    </row>
    <row r="13518" spans="4:4" s="659" customFormat="1" x14ac:dyDescent="0.2">
      <c r="D13518" s="634"/>
    </row>
    <row r="13519" spans="4:4" s="659" customFormat="1" x14ac:dyDescent="0.2">
      <c r="D13519" s="634"/>
    </row>
    <row r="13520" spans="4:4" s="659" customFormat="1" x14ac:dyDescent="0.2">
      <c r="D13520" s="634"/>
    </row>
    <row r="13521" spans="4:4" s="659" customFormat="1" x14ac:dyDescent="0.2">
      <c r="D13521" s="634"/>
    </row>
    <row r="13522" spans="4:4" s="659" customFormat="1" x14ac:dyDescent="0.2">
      <c r="D13522" s="634"/>
    </row>
    <row r="13523" spans="4:4" s="659" customFormat="1" x14ac:dyDescent="0.2">
      <c r="D13523" s="634"/>
    </row>
    <row r="13524" spans="4:4" s="659" customFormat="1" x14ac:dyDescent="0.2">
      <c r="D13524" s="634"/>
    </row>
    <row r="13525" spans="4:4" s="659" customFormat="1" x14ac:dyDescent="0.2">
      <c r="D13525" s="634"/>
    </row>
    <row r="13526" spans="4:4" s="659" customFormat="1" x14ac:dyDescent="0.2">
      <c r="D13526" s="634"/>
    </row>
    <row r="13527" spans="4:4" s="659" customFormat="1" x14ac:dyDescent="0.2">
      <c r="D13527" s="634"/>
    </row>
    <row r="13528" spans="4:4" s="659" customFormat="1" x14ac:dyDescent="0.2">
      <c r="D13528" s="634"/>
    </row>
    <row r="13529" spans="4:4" s="659" customFormat="1" x14ac:dyDescent="0.2">
      <c r="D13529" s="634"/>
    </row>
    <row r="13530" spans="4:4" s="659" customFormat="1" x14ac:dyDescent="0.2">
      <c r="D13530" s="634"/>
    </row>
    <row r="13531" spans="4:4" s="659" customFormat="1" x14ac:dyDescent="0.2">
      <c r="D13531" s="634"/>
    </row>
    <row r="13532" spans="4:4" s="659" customFormat="1" x14ac:dyDescent="0.2">
      <c r="D13532" s="634"/>
    </row>
    <row r="13533" spans="4:4" s="659" customFormat="1" x14ac:dyDescent="0.2">
      <c r="D13533" s="634"/>
    </row>
    <row r="13534" spans="4:4" s="659" customFormat="1" x14ac:dyDescent="0.2">
      <c r="D13534" s="634"/>
    </row>
    <row r="13535" spans="4:4" s="659" customFormat="1" x14ac:dyDescent="0.2">
      <c r="D13535" s="634"/>
    </row>
    <row r="13536" spans="4:4" s="659" customFormat="1" x14ac:dyDescent="0.2">
      <c r="D13536" s="634"/>
    </row>
    <row r="13537" spans="4:4" s="659" customFormat="1" x14ac:dyDescent="0.2">
      <c r="D13537" s="634"/>
    </row>
    <row r="13538" spans="4:4" s="659" customFormat="1" x14ac:dyDescent="0.2">
      <c r="D13538" s="634"/>
    </row>
    <row r="13539" spans="4:4" s="659" customFormat="1" x14ac:dyDescent="0.2">
      <c r="D13539" s="634"/>
    </row>
    <row r="13540" spans="4:4" s="659" customFormat="1" x14ac:dyDescent="0.2">
      <c r="D13540" s="634"/>
    </row>
    <row r="13541" spans="4:4" s="659" customFormat="1" x14ac:dyDescent="0.2">
      <c r="D13541" s="634"/>
    </row>
    <row r="13542" spans="4:4" s="659" customFormat="1" x14ac:dyDescent="0.2">
      <c r="D13542" s="634"/>
    </row>
    <row r="13543" spans="4:4" s="659" customFormat="1" x14ac:dyDescent="0.2">
      <c r="D13543" s="634"/>
    </row>
    <row r="13544" spans="4:4" s="659" customFormat="1" x14ac:dyDescent="0.2">
      <c r="D13544" s="634"/>
    </row>
    <row r="13545" spans="4:4" s="659" customFormat="1" x14ac:dyDescent="0.2">
      <c r="D13545" s="634"/>
    </row>
    <row r="13546" spans="4:4" s="659" customFormat="1" x14ac:dyDescent="0.2">
      <c r="D13546" s="634"/>
    </row>
    <row r="13547" spans="4:4" s="659" customFormat="1" x14ac:dyDescent="0.2">
      <c r="D13547" s="634"/>
    </row>
    <row r="13548" spans="4:4" s="659" customFormat="1" x14ac:dyDescent="0.2">
      <c r="D13548" s="634"/>
    </row>
    <row r="13549" spans="4:4" s="659" customFormat="1" x14ac:dyDescent="0.2">
      <c r="D13549" s="634"/>
    </row>
    <row r="13550" spans="4:4" s="659" customFormat="1" x14ac:dyDescent="0.2">
      <c r="D13550" s="634"/>
    </row>
    <row r="13551" spans="4:4" s="659" customFormat="1" x14ac:dyDescent="0.2">
      <c r="D13551" s="634"/>
    </row>
    <row r="13552" spans="4:4" s="659" customFormat="1" x14ac:dyDescent="0.2">
      <c r="D13552" s="634"/>
    </row>
    <row r="13553" spans="4:4" s="659" customFormat="1" x14ac:dyDescent="0.2">
      <c r="D13553" s="634"/>
    </row>
    <row r="13554" spans="4:4" s="659" customFormat="1" x14ac:dyDescent="0.2">
      <c r="D13554" s="634"/>
    </row>
    <row r="13555" spans="4:4" s="659" customFormat="1" x14ac:dyDescent="0.2">
      <c r="D13555" s="634"/>
    </row>
    <row r="13556" spans="4:4" s="659" customFormat="1" x14ac:dyDescent="0.2">
      <c r="D13556" s="634"/>
    </row>
    <row r="13557" spans="4:4" s="659" customFormat="1" x14ac:dyDescent="0.2">
      <c r="D13557" s="634"/>
    </row>
    <row r="13558" spans="4:4" s="659" customFormat="1" x14ac:dyDescent="0.2">
      <c r="D13558" s="634"/>
    </row>
    <row r="13559" spans="4:4" s="659" customFormat="1" x14ac:dyDescent="0.2">
      <c r="D13559" s="634"/>
    </row>
    <row r="13560" spans="4:4" s="659" customFormat="1" x14ac:dyDescent="0.2">
      <c r="D13560" s="634"/>
    </row>
    <row r="13561" spans="4:4" s="659" customFormat="1" x14ac:dyDescent="0.2">
      <c r="D13561" s="634"/>
    </row>
    <row r="13562" spans="4:4" s="659" customFormat="1" x14ac:dyDescent="0.2">
      <c r="D13562" s="634"/>
    </row>
    <row r="13563" spans="4:4" s="659" customFormat="1" x14ac:dyDescent="0.2">
      <c r="D13563" s="634"/>
    </row>
    <row r="13564" spans="4:4" s="659" customFormat="1" x14ac:dyDescent="0.2">
      <c r="D13564" s="634"/>
    </row>
    <row r="13565" spans="4:4" s="659" customFormat="1" x14ac:dyDescent="0.2">
      <c r="D13565" s="634"/>
    </row>
    <row r="13566" spans="4:4" s="659" customFormat="1" x14ac:dyDescent="0.2">
      <c r="D13566" s="634"/>
    </row>
    <row r="13567" spans="4:4" s="659" customFormat="1" x14ac:dyDescent="0.2">
      <c r="D13567" s="634"/>
    </row>
    <row r="13568" spans="4:4" s="659" customFormat="1" x14ac:dyDescent="0.2">
      <c r="D13568" s="634"/>
    </row>
    <row r="13569" spans="4:4" s="659" customFormat="1" x14ac:dyDescent="0.2">
      <c r="D13569" s="634"/>
    </row>
    <row r="13570" spans="4:4" s="659" customFormat="1" x14ac:dyDescent="0.2">
      <c r="D13570" s="634"/>
    </row>
    <row r="13571" spans="4:4" s="659" customFormat="1" x14ac:dyDescent="0.2">
      <c r="D13571" s="634"/>
    </row>
    <row r="13572" spans="4:4" s="659" customFormat="1" x14ac:dyDescent="0.2">
      <c r="D13572" s="634"/>
    </row>
    <row r="13573" spans="4:4" s="659" customFormat="1" x14ac:dyDescent="0.2">
      <c r="D13573" s="634"/>
    </row>
    <row r="13574" spans="4:4" s="659" customFormat="1" x14ac:dyDescent="0.2">
      <c r="D13574" s="634"/>
    </row>
    <row r="13575" spans="4:4" s="659" customFormat="1" x14ac:dyDescent="0.2">
      <c r="D13575" s="634"/>
    </row>
    <row r="13576" spans="4:4" s="659" customFormat="1" x14ac:dyDescent="0.2">
      <c r="D13576" s="634"/>
    </row>
    <row r="13577" spans="4:4" s="659" customFormat="1" x14ac:dyDescent="0.2">
      <c r="D13577" s="634"/>
    </row>
    <row r="13578" spans="4:4" s="659" customFormat="1" x14ac:dyDescent="0.2">
      <c r="D13578" s="634"/>
    </row>
    <row r="13579" spans="4:4" s="659" customFormat="1" x14ac:dyDescent="0.2">
      <c r="D13579" s="634"/>
    </row>
    <row r="13580" spans="4:4" s="659" customFormat="1" x14ac:dyDescent="0.2">
      <c r="D13580" s="634"/>
    </row>
    <row r="13581" spans="4:4" s="659" customFormat="1" x14ac:dyDescent="0.2">
      <c r="D13581" s="634"/>
    </row>
    <row r="13582" spans="4:4" s="659" customFormat="1" x14ac:dyDescent="0.2">
      <c r="D13582" s="634"/>
    </row>
    <row r="13583" spans="4:4" s="659" customFormat="1" x14ac:dyDescent="0.2">
      <c r="D13583" s="634"/>
    </row>
    <row r="13584" spans="4:4" s="659" customFormat="1" x14ac:dyDescent="0.2">
      <c r="D13584" s="634"/>
    </row>
    <row r="13585" spans="4:4" s="659" customFormat="1" x14ac:dyDescent="0.2">
      <c r="D13585" s="634"/>
    </row>
    <row r="13586" spans="4:4" s="659" customFormat="1" x14ac:dyDescent="0.2">
      <c r="D13586" s="634"/>
    </row>
    <row r="13587" spans="4:4" s="659" customFormat="1" x14ac:dyDescent="0.2">
      <c r="D13587" s="634"/>
    </row>
    <row r="13588" spans="4:4" s="659" customFormat="1" x14ac:dyDescent="0.2">
      <c r="D13588" s="634"/>
    </row>
    <row r="13589" spans="4:4" s="659" customFormat="1" x14ac:dyDescent="0.2">
      <c r="D13589" s="634"/>
    </row>
    <row r="13590" spans="4:4" s="659" customFormat="1" x14ac:dyDescent="0.2">
      <c r="D13590" s="634"/>
    </row>
    <row r="13591" spans="4:4" s="659" customFormat="1" x14ac:dyDescent="0.2">
      <c r="D13591" s="634"/>
    </row>
    <row r="13592" spans="4:4" s="659" customFormat="1" x14ac:dyDescent="0.2">
      <c r="D13592" s="634"/>
    </row>
    <row r="13593" spans="4:4" s="659" customFormat="1" x14ac:dyDescent="0.2">
      <c r="D13593" s="634"/>
    </row>
    <row r="13594" spans="4:4" s="659" customFormat="1" x14ac:dyDescent="0.2">
      <c r="D13594" s="634"/>
    </row>
    <row r="13595" spans="4:4" s="659" customFormat="1" x14ac:dyDescent="0.2">
      <c r="D13595" s="634"/>
    </row>
    <row r="13596" spans="4:4" s="659" customFormat="1" x14ac:dyDescent="0.2">
      <c r="D13596" s="634"/>
    </row>
    <row r="13597" spans="4:4" s="659" customFormat="1" x14ac:dyDescent="0.2">
      <c r="D13597" s="634"/>
    </row>
    <row r="13598" spans="4:4" s="659" customFormat="1" x14ac:dyDescent="0.2">
      <c r="D13598" s="634"/>
    </row>
    <row r="13599" spans="4:4" s="659" customFormat="1" x14ac:dyDescent="0.2">
      <c r="D13599" s="634"/>
    </row>
    <row r="13600" spans="4:4" s="659" customFormat="1" x14ac:dyDescent="0.2">
      <c r="D13600" s="634"/>
    </row>
    <row r="13601" spans="4:4" s="659" customFormat="1" x14ac:dyDescent="0.2">
      <c r="D13601" s="634"/>
    </row>
    <row r="13602" spans="4:4" s="659" customFormat="1" x14ac:dyDescent="0.2">
      <c r="D13602" s="634"/>
    </row>
    <row r="13603" spans="4:4" s="659" customFormat="1" x14ac:dyDescent="0.2">
      <c r="D13603" s="634"/>
    </row>
    <row r="13604" spans="4:4" s="659" customFormat="1" x14ac:dyDescent="0.2">
      <c r="D13604" s="634"/>
    </row>
    <row r="13605" spans="4:4" s="659" customFormat="1" x14ac:dyDescent="0.2">
      <c r="D13605" s="634"/>
    </row>
    <row r="13606" spans="4:4" s="659" customFormat="1" x14ac:dyDescent="0.2">
      <c r="D13606" s="634"/>
    </row>
    <row r="13607" spans="4:4" s="659" customFormat="1" x14ac:dyDescent="0.2">
      <c r="D13607" s="634"/>
    </row>
    <row r="13608" spans="4:4" s="659" customFormat="1" x14ac:dyDescent="0.2">
      <c r="D13608" s="634"/>
    </row>
    <row r="13609" spans="4:4" s="659" customFormat="1" x14ac:dyDescent="0.2">
      <c r="D13609" s="634"/>
    </row>
    <row r="13610" spans="4:4" s="659" customFormat="1" x14ac:dyDescent="0.2">
      <c r="D13610" s="634"/>
    </row>
    <row r="13611" spans="4:4" s="659" customFormat="1" x14ac:dyDescent="0.2">
      <c r="D13611" s="634"/>
    </row>
    <row r="13612" spans="4:4" s="659" customFormat="1" x14ac:dyDescent="0.2">
      <c r="D13612" s="634"/>
    </row>
    <row r="13613" spans="4:4" s="659" customFormat="1" x14ac:dyDescent="0.2">
      <c r="D13613" s="634"/>
    </row>
    <row r="13614" spans="4:4" s="659" customFormat="1" x14ac:dyDescent="0.2">
      <c r="D13614" s="634"/>
    </row>
    <row r="13615" spans="4:4" s="659" customFormat="1" x14ac:dyDescent="0.2">
      <c r="D13615" s="634"/>
    </row>
    <row r="13616" spans="4:4" s="659" customFormat="1" x14ac:dyDescent="0.2">
      <c r="D13616" s="634"/>
    </row>
    <row r="13617" spans="4:4" s="659" customFormat="1" x14ac:dyDescent="0.2">
      <c r="D13617" s="634"/>
    </row>
    <row r="13618" spans="4:4" s="659" customFormat="1" x14ac:dyDescent="0.2">
      <c r="D13618" s="634"/>
    </row>
    <row r="13619" spans="4:4" s="659" customFormat="1" x14ac:dyDescent="0.2">
      <c r="D13619" s="634"/>
    </row>
    <row r="13620" spans="4:4" s="659" customFormat="1" x14ac:dyDescent="0.2">
      <c r="D13620" s="634"/>
    </row>
    <row r="13621" spans="4:4" s="659" customFormat="1" x14ac:dyDescent="0.2">
      <c r="D13621" s="634"/>
    </row>
    <row r="13622" spans="4:4" s="659" customFormat="1" x14ac:dyDescent="0.2">
      <c r="D13622" s="634"/>
    </row>
    <row r="13623" spans="4:4" s="659" customFormat="1" x14ac:dyDescent="0.2">
      <c r="D13623" s="634"/>
    </row>
    <row r="13624" spans="4:4" s="659" customFormat="1" x14ac:dyDescent="0.2">
      <c r="D13624" s="634"/>
    </row>
    <row r="13625" spans="4:4" s="659" customFormat="1" x14ac:dyDescent="0.2">
      <c r="D13625" s="634"/>
    </row>
    <row r="13626" spans="4:4" s="659" customFormat="1" x14ac:dyDescent="0.2">
      <c r="D13626" s="634"/>
    </row>
    <row r="13627" spans="4:4" s="659" customFormat="1" x14ac:dyDescent="0.2">
      <c r="D13627" s="634"/>
    </row>
    <row r="13628" spans="4:4" s="659" customFormat="1" x14ac:dyDescent="0.2">
      <c r="D13628" s="634"/>
    </row>
    <row r="13629" spans="4:4" s="659" customFormat="1" x14ac:dyDescent="0.2">
      <c r="D13629" s="634"/>
    </row>
    <row r="13630" spans="4:4" s="659" customFormat="1" x14ac:dyDescent="0.2">
      <c r="D13630" s="634"/>
    </row>
    <row r="13631" spans="4:4" s="659" customFormat="1" x14ac:dyDescent="0.2">
      <c r="D13631" s="634"/>
    </row>
    <row r="13632" spans="4:4" s="659" customFormat="1" x14ac:dyDescent="0.2">
      <c r="D13632" s="634"/>
    </row>
    <row r="13633" spans="4:4" s="659" customFormat="1" x14ac:dyDescent="0.2">
      <c r="D13633" s="634"/>
    </row>
    <row r="13634" spans="4:4" s="659" customFormat="1" x14ac:dyDescent="0.2">
      <c r="D13634" s="634"/>
    </row>
    <row r="13635" spans="4:4" s="659" customFormat="1" x14ac:dyDescent="0.2">
      <c r="D13635" s="634"/>
    </row>
    <row r="13636" spans="4:4" s="659" customFormat="1" x14ac:dyDescent="0.2">
      <c r="D13636" s="634"/>
    </row>
    <row r="13637" spans="4:4" s="659" customFormat="1" x14ac:dyDescent="0.2">
      <c r="D13637" s="634"/>
    </row>
    <row r="13638" spans="4:4" s="659" customFormat="1" x14ac:dyDescent="0.2">
      <c r="D13638" s="634"/>
    </row>
    <row r="13639" spans="4:4" s="659" customFormat="1" x14ac:dyDescent="0.2">
      <c r="D13639" s="634"/>
    </row>
    <row r="13640" spans="4:4" s="659" customFormat="1" x14ac:dyDescent="0.2">
      <c r="D13640" s="634"/>
    </row>
    <row r="13641" spans="4:4" s="659" customFormat="1" x14ac:dyDescent="0.2">
      <c r="D13641" s="634"/>
    </row>
    <row r="13642" spans="4:4" s="659" customFormat="1" x14ac:dyDescent="0.2">
      <c r="D13642" s="634"/>
    </row>
    <row r="13643" spans="4:4" s="659" customFormat="1" x14ac:dyDescent="0.2">
      <c r="D13643" s="634"/>
    </row>
    <row r="13644" spans="4:4" s="659" customFormat="1" x14ac:dyDescent="0.2">
      <c r="D13644" s="634"/>
    </row>
    <row r="13645" spans="4:4" s="659" customFormat="1" x14ac:dyDescent="0.2">
      <c r="D13645" s="634"/>
    </row>
    <row r="13646" spans="4:4" s="659" customFormat="1" x14ac:dyDescent="0.2">
      <c r="D13646" s="634"/>
    </row>
    <row r="13647" spans="4:4" s="659" customFormat="1" x14ac:dyDescent="0.2">
      <c r="D13647" s="634"/>
    </row>
    <row r="13648" spans="4:4" s="659" customFormat="1" x14ac:dyDescent="0.2">
      <c r="D13648" s="634"/>
    </row>
    <row r="13649" spans="4:4" s="659" customFormat="1" x14ac:dyDescent="0.2">
      <c r="D13649" s="634"/>
    </row>
    <row r="13650" spans="4:4" s="659" customFormat="1" x14ac:dyDescent="0.2">
      <c r="D13650" s="634"/>
    </row>
    <row r="13651" spans="4:4" s="659" customFormat="1" x14ac:dyDescent="0.2">
      <c r="D13651" s="634"/>
    </row>
    <row r="13652" spans="4:4" s="659" customFormat="1" x14ac:dyDescent="0.2">
      <c r="D13652" s="634"/>
    </row>
    <row r="13653" spans="4:4" s="659" customFormat="1" x14ac:dyDescent="0.2">
      <c r="D13653" s="634"/>
    </row>
    <row r="13654" spans="4:4" s="659" customFormat="1" x14ac:dyDescent="0.2">
      <c r="D13654" s="634"/>
    </row>
    <row r="13655" spans="4:4" s="659" customFormat="1" x14ac:dyDescent="0.2">
      <c r="D13655" s="634"/>
    </row>
    <row r="13656" spans="4:4" s="659" customFormat="1" x14ac:dyDescent="0.2">
      <c r="D13656" s="634"/>
    </row>
    <row r="13657" spans="4:4" s="659" customFormat="1" x14ac:dyDescent="0.2">
      <c r="D13657" s="634"/>
    </row>
    <row r="13658" spans="4:4" s="659" customFormat="1" x14ac:dyDescent="0.2">
      <c r="D13658" s="634"/>
    </row>
    <row r="13659" spans="4:4" s="659" customFormat="1" x14ac:dyDescent="0.2">
      <c r="D13659" s="634"/>
    </row>
    <row r="13660" spans="4:4" s="659" customFormat="1" x14ac:dyDescent="0.2">
      <c r="D13660" s="634"/>
    </row>
    <row r="13661" spans="4:4" s="659" customFormat="1" x14ac:dyDescent="0.2">
      <c r="D13661" s="634"/>
    </row>
    <row r="13662" spans="4:4" s="659" customFormat="1" x14ac:dyDescent="0.2">
      <c r="D13662" s="634"/>
    </row>
    <row r="13663" spans="4:4" s="659" customFormat="1" x14ac:dyDescent="0.2">
      <c r="D13663" s="634"/>
    </row>
    <row r="13664" spans="4:4" s="659" customFormat="1" x14ac:dyDescent="0.2">
      <c r="D13664" s="634"/>
    </row>
    <row r="13665" spans="4:4" s="659" customFormat="1" x14ac:dyDescent="0.2">
      <c r="D13665" s="634"/>
    </row>
    <row r="13666" spans="4:4" s="659" customFormat="1" x14ac:dyDescent="0.2">
      <c r="D13666" s="634"/>
    </row>
    <row r="13667" spans="4:4" s="659" customFormat="1" x14ac:dyDescent="0.2">
      <c r="D13667" s="634"/>
    </row>
    <row r="13668" spans="4:4" s="659" customFormat="1" x14ac:dyDescent="0.2">
      <c r="D13668" s="634"/>
    </row>
    <row r="13669" spans="4:4" s="659" customFormat="1" x14ac:dyDescent="0.2">
      <c r="D13669" s="634"/>
    </row>
    <row r="13670" spans="4:4" s="659" customFormat="1" x14ac:dyDescent="0.2">
      <c r="D13670" s="634"/>
    </row>
    <row r="13671" spans="4:4" s="659" customFormat="1" x14ac:dyDescent="0.2">
      <c r="D13671" s="634"/>
    </row>
    <row r="13672" spans="4:4" s="659" customFormat="1" x14ac:dyDescent="0.2">
      <c r="D13672" s="634"/>
    </row>
    <row r="13673" spans="4:4" s="659" customFormat="1" x14ac:dyDescent="0.2">
      <c r="D13673" s="634"/>
    </row>
    <row r="13674" spans="4:4" s="659" customFormat="1" x14ac:dyDescent="0.2">
      <c r="D13674" s="634"/>
    </row>
    <row r="13675" spans="4:4" s="659" customFormat="1" x14ac:dyDescent="0.2">
      <c r="D13675" s="634"/>
    </row>
    <row r="13676" spans="4:4" s="659" customFormat="1" x14ac:dyDescent="0.2">
      <c r="D13676" s="634"/>
    </row>
    <row r="13677" spans="4:4" s="659" customFormat="1" x14ac:dyDescent="0.2">
      <c r="D13677" s="634"/>
    </row>
    <row r="13678" spans="4:4" s="659" customFormat="1" x14ac:dyDescent="0.2">
      <c r="D13678" s="634"/>
    </row>
    <row r="13679" spans="4:4" s="659" customFormat="1" x14ac:dyDescent="0.2">
      <c r="D13679" s="634"/>
    </row>
    <row r="13680" spans="4:4" s="659" customFormat="1" x14ac:dyDescent="0.2">
      <c r="D13680" s="634"/>
    </row>
    <row r="13681" spans="4:4" s="659" customFormat="1" x14ac:dyDescent="0.2">
      <c r="D13681" s="634"/>
    </row>
    <row r="13682" spans="4:4" s="659" customFormat="1" x14ac:dyDescent="0.2">
      <c r="D13682" s="634"/>
    </row>
    <row r="13683" spans="4:4" s="659" customFormat="1" x14ac:dyDescent="0.2">
      <c r="D13683" s="634"/>
    </row>
    <row r="13684" spans="4:4" s="659" customFormat="1" x14ac:dyDescent="0.2">
      <c r="D13684" s="634"/>
    </row>
    <row r="13685" spans="4:4" s="659" customFormat="1" x14ac:dyDescent="0.2">
      <c r="D13685" s="634"/>
    </row>
    <row r="13686" spans="4:4" s="659" customFormat="1" x14ac:dyDescent="0.2">
      <c r="D13686" s="634"/>
    </row>
    <row r="13687" spans="4:4" s="659" customFormat="1" x14ac:dyDescent="0.2">
      <c r="D13687" s="634"/>
    </row>
    <row r="13688" spans="4:4" s="659" customFormat="1" x14ac:dyDescent="0.2">
      <c r="D13688" s="634"/>
    </row>
    <row r="13689" spans="4:4" s="659" customFormat="1" x14ac:dyDescent="0.2">
      <c r="D13689" s="634"/>
    </row>
    <row r="13690" spans="4:4" s="659" customFormat="1" x14ac:dyDescent="0.2">
      <c r="D13690" s="634"/>
    </row>
    <row r="13691" spans="4:4" s="659" customFormat="1" x14ac:dyDescent="0.2">
      <c r="D13691" s="634"/>
    </row>
    <row r="13692" spans="4:4" s="659" customFormat="1" x14ac:dyDescent="0.2">
      <c r="D13692" s="634"/>
    </row>
    <row r="13693" spans="4:4" s="659" customFormat="1" x14ac:dyDescent="0.2">
      <c r="D13693" s="634"/>
    </row>
    <row r="13694" spans="4:4" s="659" customFormat="1" x14ac:dyDescent="0.2">
      <c r="D13694" s="634"/>
    </row>
    <row r="13695" spans="4:4" s="659" customFormat="1" x14ac:dyDescent="0.2">
      <c r="D13695" s="634"/>
    </row>
    <row r="13696" spans="4:4" s="659" customFormat="1" x14ac:dyDescent="0.2">
      <c r="D13696" s="634"/>
    </row>
    <row r="13697" spans="4:4" s="659" customFormat="1" x14ac:dyDescent="0.2">
      <c r="D13697" s="634"/>
    </row>
    <row r="13698" spans="4:4" s="659" customFormat="1" x14ac:dyDescent="0.2">
      <c r="D13698" s="634"/>
    </row>
    <row r="13699" spans="4:4" s="659" customFormat="1" x14ac:dyDescent="0.2">
      <c r="D13699" s="634"/>
    </row>
    <row r="13700" spans="4:4" s="659" customFormat="1" x14ac:dyDescent="0.2">
      <c r="D13700" s="634"/>
    </row>
    <row r="13701" spans="4:4" s="659" customFormat="1" x14ac:dyDescent="0.2">
      <c r="D13701" s="634"/>
    </row>
    <row r="13702" spans="4:4" s="659" customFormat="1" x14ac:dyDescent="0.2">
      <c r="D13702" s="634"/>
    </row>
    <row r="13703" spans="4:4" s="659" customFormat="1" x14ac:dyDescent="0.2">
      <c r="D13703" s="634"/>
    </row>
    <row r="13704" spans="4:4" s="659" customFormat="1" x14ac:dyDescent="0.2">
      <c r="D13704" s="634"/>
    </row>
    <row r="13705" spans="4:4" s="659" customFormat="1" x14ac:dyDescent="0.2">
      <c r="D13705" s="634"/>
    </row>
    <row r="13706" spans="4:4" s="659" customFormat="1" x14ac:dyDescent="0.2">
      <c r="D13706" s="634"/>
    </row>
    <row r="13707" spans="4:4" s="659" customFormat="1" x14ac:dyDescent="0.2">
      <c r="D13707" s="634"/>
    </row>
    <row r="13708" spans="4:4" s="659" customFormat="1" x14ac:dyDescent="0.2">
      <c r="D13708" s="634"/>
    </row>
    <row r="13709" spans="4:4" s="659" customFormat="1" x14ac:dyDescent="0.2">
      <c r="D13709" s="634"/>
    </row>
    <row r="13710" spans="4:4" s="659" customFormat="1" x14ac:dyDescent="0.2">
      <c r="D13710" s="634"/>
    </row>
    <row r="13711" spans="4:4" s="659" customFormat="1" x14ac:dyDescent="0.2">
      <c r="D13711" s="634"/>
    </row>
    <row r="13712" spans="4:4" s="659" customFormat="1" x14ac:dyDescent="0.2">
      <c r="D13712" s="634"/>
    </row>
    <row r="13713" spans="4:4" s="659" customFormat="1" x14ac:dyDescent="0.2">
      <c r="D13713" s="634"/>
    </row>
    <row r="13714" spans="4:4" s="659" customFormat="1" x14ac:dyDescent="0.2">
      <c r="D13714" s="634"/>
    </row>
    <row r="13715" spans="4:4" s="659" customFormat="1" x14ac:dyDescent="0.2">
      <c r="D13715" s="634"/>
    </row>
    <row r="13716" spans="4:4" s="659" customFormat="1" x14ac:dyDescent="0.2">
      <c r="D13716" s="634"/>
    </row>
    <row r="13717" spans="4:4" s="659" customFormat="1" x14ac:dyDescent="0.2">
      <c r="D13717" s="634"/>
    </row>
    <row r="13718" spans="4:4" s="659" customFormat="1" x14ac:dyDescent="0.2">
      <c r="D13718" s="634"/>
    </row>
    <row r="13719" spans="4:4" s="659" customFormat="1" x14ac:dyDescent="0.2">
      <c r="D13719" s="634"/>
    </row>
    <row r="13720" spans="4:4" s="659" customFormat="1" x14ac:dyDescent="0.2">
      <c r="D13720" s="634"/>
    </row>
    <row r="13721" spans="4:4" s="659" customFormat="1" x14ac:dyDescent="0.2">
      <c r="D13721" s="634"/>
    </row>
    <row r="13722" spans="4:4" s="659" customFormat="1" x14ac:dyDescent="0.2">
      <c r="D13722" s="634"/>
    </row>
    <row r="13723" spans="4:4" s="659" customFormat="1" x14ac:dyDescent="0.2">
      <c r="D13723" s="634"/>
    </row>
    <row r="13724" spans="4:4" s="659" customFormat="1" x14ac:dyDescent="0.2">
      <c r="D13724" s="634"/>
    </row>
    <row r="13725" spans="4:4" s="659" customFormat="1" x14ac:dyDescent="0.2">
      <c r="D13725" s="634"/>
    </row>
    <row r="13726" spans="4:4" s="659" customFormat="1" x14ac:dyDescent="0.2">
      <c r="D13726" s="634"/>
    </row>
    <row r="13727" spans="4:4" s="659" customFormat="1" x14ac:dyDescent="0.2">
      <c r="D13727" s="634"/>
    </row>
    <row r="13728" spans="4:4" s="659" customFormat="1" x14ac:dyDescent="0.2">
      <c r="D13728" s="634"/>
    </row>
    <row r="13729" spans="4:4" s="659" customFormat="1" x14ac:dyDescent="0.2">
      <c r="D13729" s="634"/>
    </row>
    <row r="13730" spans="4:4" s="659" customFormat="1" x14ac:dyDescent="0.2">
      <c r="D13730" s="634"/>
    </row>
    <row r="13731" spans="4:4" s="659" customFormat="1" x14ac:dyDescent="0.2">
      <c r="D13731" s="634"/>
    </row>
    <row r="13732" spans="4:4" s="659" customFormat="1" x14ac:dyDescent="0.2">
      <c r="D13732" s="634"/>
    </row>
    <row r="13733" spans="4:4" s="659" customFormat="1" x14ac:dyDescent="0.2">
      <c r="D13733" s="634"/>
    </row>
    <row r="13734" spans="4:4" s="659" customFormat="1" x14ac:dyDescent="0.2">
      <c r="D13734" s="634"/>
    </row>
    <row r="13735" spans="4:4" s="659" customFormat="1" x14ac:dyDescent="0.2">
      <c r="D13735" s="634"/>
    </row>
    <row r="13736" spans="4:4" s="659" customFormat="1" x14ac:dyDescent="0.2">
      <c r="D13736" s="634"/>
    </row>
    <row r="13737" spans="4:4" s="659" customFormat="1" x14ac:dyDescent="0.2">
      <c r="D13737" s="634"/>
    </row>
    <row r="13738" spans="4:4" s="659" customFormat="1" x14ac:dyDescent="0.2">
      <c r="D13738" s="634"/>
    </row>
    <row r="13739" spans="4:4" s="659" customFormat="1" x14ac:dyDescent="0.2">
      <c r="D13739" s="634"/>
    </row>
    <row r="13740" spans="4:4" s="659" customFormat="1" x14ac:dyDescent="0.2">
      <c r="D13740" s="634"/>
    </row>
    <row r="13741" spans="4:4" s="659" customFormat="1" x14ac:dyDescent="0.2">
      <c r="D13741" s="634"/>
    </row>
    <row r="13742" spans="4:4" s="659" customFormat="1" x14ac:dyDescent="0.2">
      <c r="D13742" s="634"/>
    </row>
    <row r="13743" spans="4:4" s="659" customFormat="1" x14ac:dyDescent="0.2">
      <c r="D13743" s="634"/>
    </row>
    <row r="13744" spans="4:4" s="659" customFormat="1" x14ac:dyDescent="0.2">
      <c r="D13744" s="634"/>
    </row>
    <row r="13745" spans="4:4" s="659" customFormat="1" x14ac:dyDescent="0.2">
      <c r="D13745" s="634"/>
    </row>
    <row r="13746" spans="4:4" s="659" customFormat="1" x14ac:dyDescent="0.2">
      <c r="D13746" s="634"/>
    </row>
    <row r="13747" spans="4:4" s="659" customFormat="1" x14ac:dyDescent="0.2">
      <c r="D13747" s="634"/>
    </row>
    <row r="13748" spans="4:4" s="659" customFormat="1" x14ac:dyDescent="0.2">
      <c r="D13748" s="634"/>
    </row>
    <row r="13749" spans="4:4" s="659" customFormat="1" x14ac:dyDescent="0.2">
      <c r="D13749" s="634"/>
    </row>
    <row r="13750" spans="4:4" s="659" customFormat="1" x14ac:dyDescent="0.2">
      <c r="D13750" s="634"/>
    </row>
    <row r="13751" spans="4:4" s="659" customFormat="1" x14ac:dyDescent="0.2">
      <c r="D13751" s="634"/>
    </row>
    <row r="13752" spans="4:4" s="659" customFormat="1" x14ac:dyDescent="0.2">
      <c r="D13752" s="634"/>
    </row>
    <row r="13753" spans="4:4" s="659" customFormat="1" x14ac:dyDescent="0.2">
      <c r="D13753" s="634"/>
    </row>
    <row r="13754" spans="4:4" s="659" customFormat="1" x14ac:dyDescent="0.2">
      <c r="D13754" s="634"/>
    </row>
    <row r="13755" spans="4:4" s="659" customFormat="1" x14ac:dyDescent="0.2">
      <c r="D13755" s="634"/>
    </row>
    <row r="13756" spans="4:4" s="659" customFormat="1" x14ac:dyDescent="0.2">
      <c r="D13756" s="634"/>
    </row>
    <row r="13757" spans="4:4" s="659" customFormat="1" x14ac:dyDescent="0.2">
      <c r="D13757" s="634"/>
    </row>
    <row r="13758" spans="4:4" s="659" customFormat="1" x14ac:dyDescent="0.2">
      <c r="D13758" s="634"/>
    </row>
    <row r="13759" spans="4:4" s="659" customFormat="1" x14ac:dyDescent="0.2">
      <c r="D13759" s="634"/>
    </row>
    <row r="13760" spans="4:4" s="659" customFormat="1" x14ac:dyDescent="0.2">
      <c r="D13760" s="634"/>
    </row>
    <row r="13761" spans="4:4" s="659" customFormat="1" x14ac:dyDescent="0.2">
      <c r="D13761" s="634"/>
    </row>
    <row r="13762" spans="4:4" s="659" customFormat="1" x14ac:dyDescent="0.2">
      <c r="D13762" s="634"/>
    </row>
    <row r="13763" spans="4:4" s="659" customFormat="1" x14ac:dyDescent="0.2">
      <c r="D13763" s="634"/>
    </row>
    <row r="13764" spans="4:4" s="659" customFormat="1" x14ac:dyDescent="0.2">
      <c r="D13764" s="634"/>
    </row>
    <row r="13765" spans="4:4" s="659" customFormat="1" x14ac:dyDescent="0.2">
      <c r="D13765" s="634"/>
    </row>
    <row r="13766" spans="4:4" s="659" customFormat="1" x14ac:dyDescent="0.2">
      <c r="D13766" s="634"/>
    </row>
    <row r="13767" spans="4:4" s="659" customFormat="1" x14ac:dyDescent="0.2">
      <c r="D13767" s="634"/>
    </row>
    <row r="13768" spans="4:4" s="659" customFormat="1" x14ac:dyDescent="0.2">
      <c r="D13768" s="634"/>
    </row>
    <row r="13769" spans="4:4" s="659" customFormat="1" x14ac:dyDescent="0.2">
      <c r="D13769" s="634"/>
    </row>
    <row r="13770" spans="4:4" s="659" customFormat="1" x14ac:dyDescent="0.2">
      <c r="D13770" s="634"/>
    </row>
    <row r="13771" spans="4:4" s="659" customFormat="1" x14ac:dyDescent="0.2">
      <c r="D13771" s="634"/>
    </row>
    <row r="13772" spans="4:4" s="659" customFormat="1" x14ac:dyDescent="0.2">
      <c r="D13772" s="634"/>
    </row>
    <row r="13773" spans="4:4" s="659" customFormat="1" x14ac:dyDescent="0.2">
      <c r="D13773" s="634"/>
    </row>
    <row r="13774" spans="4:4" s="659" customFormat="1" x14ac:dyDescent="0.2">
      <c r="D13774" s="634"/>
    </row>
    <row r="13775" spans="4:4" s="659" customFormat="1" x14ac:dyDescent="0.2">
      <c r="D13775" s="634"/>
    </row>
    <row r="13776" spans="4:4" s="659" customFormat="1" x14ac:dyDescent="0.2">
      <c r="D13776" s="634"/>
    </row>
    <row r="13777" spans="4:4" s="659" customFormat="1" x14ac:dyDescent="0.2">
      <c r="D13777" s="634"/>
    </row>
    <row r="13778" spans="4:4" s="659" customFormat="1" x14ac:dyDescent="0.2">
      <c r="D13778" s="634"/>
    </row>
    <row r="13779" spans="4:4" s="659" customFormat="1" x14ac:dyDescent="0.2">
      <c r="D13779" s="634"/>
    </row>
    <row r="13780" spans="4:4" s="659" customFormat="1" x14ac:dyDescent="0.2">
      <c r="D13780" s="634"/>
    </row>
    <row r="13781" spans="4:4" s="659" customFormat="1" x14ac:dyDescent="0.2">
      <c r="D13781" s="634"/>
    </row>
    <row r="13782" spans="4:4" s="659" customFormat="1" x14ac:dyDescent="0.2">
      <c r="D13782" s="634"/>
    </row>
    <row r="13783" spans="4:4" s="659" customFormat="1" x14ac:dyDescent="0.2">
      <c r="D13783" s="634"/>
    </row>
    <row r="13784" spans="4:4" s="659" customFormat="1" x14ac:dyDescent="0.2">
      <c r="D13784" s="634"/>
    </row>
    <row r="13785" spans="4:4" s="659" customFormat="1" x14ac:dyDescent="0.2">
      <c r="D13785" s="634"/>
    </row>
    <row r="13786" spans="4:4" s="659" customFormat="1" x14ac:dyDescent="0.2">
      <c r="D13786" s="634"/>
    </row>
    <row r="13787" spans="4:4" s="659" customFormat="1" x14ac:dyDescent="0.2">
      <c r="D13787" s="634"/>
    </row>
    <row r="13788" spans="4:4" s="659" customFormat="1" x14ac:dyDescent="0.2">
      <c r="D13788" s="634"/>
    </row>
    <row r="13789" spans="4:4" s="659" customFormat="1" x14ac:dyDescent="0.2">
      <c r="D13789" s="634"/>
    </row>
    <row r="13790" spans="4:4" s="659" customFormat="1" x14ac:dyDescent="0.2">
      <c r="D13790" s="634"/>
    </row>
    <row r="13791" spans="4:4" s="659" customFormat="1" x14ac:dyDescent="0.2">
      <c r="D13791" s="634"/>
    </row>
    <row r="13792" spans="4:4" s="659" customFormat="1" x14ac:dyDescent="0.2">
      <c r="D13792" s="634"/>
    </row>
    <row r="13793" spans="4:4" s="659" customFormat="1" x14ac:dyDescent="0.2">
      <c r="D13793" s="634"/>
    </row>
    <row r="13794" spans="4:4" s="659" customFormat="1" x14ac:dyDescent="0.2">
      <c r="D13794" s="634"/>
    </row>
    <row r="13795" spans="4:4" s="659" customFormat="1" x14ac:dyDescent="0.2">
      <c r="D13795" s="634"/>
    </row>
    <row r="13796" spans="4:4" s="659" customFormat="1" x14ac:dyDescent="0.2">
      <c r="D13796" s="634"/>
    </row>
    <row r="13797" spans="4:4" s="659" customFormat="1" x14ac:dyDescent="0.2">
      <c r="D13797" s="634"/>
    </row>
    <row r="13798" spans="4:4" s="659" customFormat="1" x14ac:dyDescent="0.2">
      <c r="D13798" s="634"/>
    </row>
    <row r="13799" spans="4:4" s="659" customFormat="1" x14ac:dyDescent="0.2">
      <c r="D13799" s="634"/>
    </row>
    <row r="13800" spans="4:4" s="659" customFormat="1" x14ac:dyDescent="0.2">
      <c r="D13800" s="634"/>
    </row>
    <row r="13801" spans="4:4" s="659" customFormat="1" x14ac:dyDescent="0.2">
      <c r="D13801" s="634"/>
    </row>
    <row r="13802" spans="4:4" s="659" customFormat="1" x14ac:dyDescent="0.2">
      <c r="D13802" s="634"/>
    </row>
    <row r="13803" spans="4:4" s="659" customFormat="1" x14ac:dyDescent="0.2">
      <c r="D13803" s="634"/>
    </row>
    <row r="13804" spans="4:4" s="659" customFormat="1" x14ac:dyDescent="0.2">
      <c r="D13804" s="634"/>
    </row>
    <row r="13805" spans="4:4" s="659" customFormat="1" x14ac:dyDescent="0.2">
      <c r="D13805" s="634"/>
    </row>
    <row r="13806" spans="4:4" s="659" customFormat="1" x14ac:dyDescent="0.2">
      <c r="D13806" s="634"/>
    </row>
    <row r="13807" spans="4:4" s="659" customFormat="1" x14ac:dyDescent="0.2">
      <c r="D13807" s="634"/>
    </row>
    <row r="13808" spans="4:4" s="659" customFormat="1" x14ac:dyDescent="0.2">
      <c r="D13808" s="634"/>
    </row>
    <row r="13809" spans="4:4" s="659" customFormat="1" x14ac:dyDescent="0.2">
      <c r="D13809" s="634"/>
    </row>
    <row r="13810" spans="4:4" s="659" customFormat="1" x14ac:dyDescent="0.2">
      <c r="D13810" s="634"/>
    </row>
    <row r="13811" spans="4:4" s="659" customFormat="1" x14ac:dyDescent="0.2">
      <c r="D13811" s="634"/>
    </row>
    <row r="13812" spans="4:4" s="659" customFormat="1" x14ac:dyDescent="0.2">
      <c r="D13812" s="634"/>
    </row>
    <row r="13813" spans="4:4" s="659" customFormat="1" x14ac:dyDescent="0.2">
      <c r="D13813" s="634"/>
    </row>
    <row r="13814" spans="4:4" s="659" customFormat="1" x14ac:dyDescent="0.2">
      <c r="D13814" s="634"/>
    </row>
    <row r="13815" spans="4:4" s="659" customFormat="1" x14ac:dyDescent="0.2">
      <c r="D13815" s="634"/>
    </row>
    <row r="13816" spans="4:4" s="659" customFormat="1" x14ac:dyDescent="0.2">
      <c r="D13816" s="634"/>
    </row>
    <row r="13817" spans="4:4" s="659" customFormat="1" x14ac:dyDescent="0.2">
      <c r="D13817" s="634"/>
    </row>
    <row r="13818" spans="4:4" s="659" customFormat="1" x14ac:dyDescent="0.2">
      <c r="D13818" s="634"/>
    </row>
    <row r="13819" spans="4:4" s="659" customFormat="1" x14ac:dyDescent="0.2">
      <c r="D13819" s="634"/>
    </row>
    <row r="13820" spans="4:4" s="659" customFormat="1" x14ac:dyDescent="0.2">
      <c r="D13820" s="634"/>
    </row>
    <row r="13821" spans="4:4" s="659" customFormat="1" x14ac:dyDescent="0.2">
      <c r="D13821" s="634"/>
    </row>
    <row r="13822" spans="4:4" s="659" customFormat="1" x14ac:dyDescent="0.2">
      <c r="D13822" s="634"/>
    </row>
    <row r="13823" spans="4:4" s="659" customFormat="1" x14ac:dyDescent="0.2">
      <c r="D13823" s="634"/>
    </row>
    <row r="13824" spans="4:4" s="659" customFormat="1" x14ac:dyDescent="0.2">
      <c r="D13824" s="634"/>
    </row>
    <row r="13825" spans="4:4" s="659" customFormat="1" x14ac:dyDescent="0.2">
      <c r="D13825" s="634"/>
    </row>
    <row r="13826" spans="4:4" s="659" customFormat="1" x14ac:dyDescent="0.2">
      <c r="D13826" s="634"/>
    </row>
    <row r="13827" spans="4:4" s="659" customFormat="1" x14ac:dyDescent="0.2">
      <c r="D13827" s="634"/>
    </row>
    <row r="13828" spans="4:4" s="659" customFormat="1" x14ac:dyDescent="0.2">
      <c r="D13828" s="634"/>
    </row>
    <row r="13829" spans="4:4" s="659" customFormat="1" x14ac:dyDescent="0.2">
      <c r="D13829" s="634"/>
    </row>
    <row r="13830" spans="4:4" s="659" customFormat="1" x14ac:dyDescent="0.2">
      <c r="D13830" s="634"/>
    </row>
    <row r="13831" spans="4:4" s="659" customFormat="1" x14ac:dyDescent="0.2">
      <c r="D13831" s="634"/>
    </row>
    <row r="13832" spans="4:4" s="659" customFormat="1" x14ac:dyDescent="0.2">
      <c r="D13832" s="634"/>
    </row>
    <row r="13833" spans="4:4" s="659" customFormat="1" x14ac:dyDescent="0.2">
      <c r="D13833" s="634"/>
    </row>
    <row r="13834" spans="4:4" s="659" customFormat="1" x14ac:dyDescent="0.2">
      <c r="D13834" s="634"/>
    </row>
    <row r="13835" spans="4:4" s="659" customFormat="1" x14ac:dyDescent="0.2">
      <c r="D13835" s="634"/>
    </row>
    <row r="13836" spans="4:4" s="659" customFormat="1" x14ac:dyDescent="0.2">
      <c r="D13836" s="634"/>
    </row>
    <row r="13837" spans="4:4" s="659" customFormat="1" x14ac:dyDescent="0.2">
      <c r="D13837" s="634"/>
    </row>
    <row r="13838" spans="4:4" s="659" customFormat="1" x14ac:dyDescent="0.2">
      <c r="D13838" s="634"/>
    </row>
    <row r="13839" spans="4:4" s="659" customFormat="1" x14ac:dyDescent="0.2">
      <c r="D13839" s="634"/>
    </row>
    <row r="13840" spans="4:4" s="659" customFormat="1" x14ac:dyDescent="0.2">
      <c r="D13840" s="634"/>
    </row>
    <row r="13841" spans="4:4" s="659" customFormat="1" x14ac:dyDescent="0.2">
      <c r="D13841" s="634"/>
    </row>
    <row r="13842" spans="4:4" s="659" customFormat="1" x14ac:dyDescent="0.2">
      <c r="D13842" s="634"/>
    </row>
    <row r="13843" spans="4:4" s="659" customFormat="1" x14ac:dyDescent="0.2">
      <c r="D13843" s="634"/>
    </row>
    <row r="13844" spans="4:4" s="659" customFormat="1" x14ac:dyDescent="0.2">
      <c r="D13844" s="634"/>
    </row>
    <row r="13845" spans="4:4" s="659" customFormat="1" x14ac:dyDescent="0.2">
      <c r="D13845" s="634"/>
    </row>
    <row r="13846" spans="4:4" s="659" customFormat="1" x14ac:dyDescent="0.2">
      <c r="D13846" s="634"/>
    </row>
    <row r="13847" spans="4:4" s="659" customFormat="1" x14ac:dyDescent="0.2">
      <c r="D13847" s="634"/>
    </row>
    <row r="13848" spans="4:4" s="659" customFormat="1" x14ac:dyDescent="0.2">
      <c r="D13848" s="634"/>
    </row>
    <row r="13849" spans="4:4" s="659" customFormat="1" x14ac:dyDescent="0.2">
      <c r="D13849" s="634"/>
    </row>
    <row r="13850" spans="4:4" s="659" customFormat="1" x14ac:dyDescent="0.2">
      <c r="D13850" s="634"/>
    </row>
    <row r="13851" spans="4:4" s="659" customFormat="1" x14ac:dyDescent="0.2">
      <c r="D13851" s="634"/>
    </row>
    <row r="13852" spans="4:4" s="659" customFormat="1" x14ac:dyDescent="0.2">
      <c r="D13852" s="634"/>
    </row>
    <row r="13853" spans="4:4" s="659" customFormat="1" x14ac:dyDescent="0.2">
      <c r="D13853" s="634"/>
    </row>
    <row r="13854" spans="4:4" s="659" customFormat="1" x14ac:dyDescent="0.2">
      <c r="D13854" s="634"/>
    </row>
    <row r="13855" spans="4:4" s="659" customFormat="1" x14ac:dyDescent="0.2">
      <c r="D13855" s="634"/>
    </row>
    <row r="13856" spans="4:4" s="659" customFormat="1" x14ac:dyDescent="0.2">
      <c r="D13856" s="634"/>
    </row>
    <row r="13857" spans="4:4" s="659" customFormat="1" x14ac:dyDescent="0.2">
      <c r="D13857" s="634"/>
    </row>
    <row r="13858" spans="4:4" s="659" customFormat="1" x14ac:dyDescent="0.2">
      <c r="D13858" s="634"/>
    </row>
    <row r="13859" spans="4:4" s="659" customFormat="1" x14ac:dyDescent="0.2">
      <c r="D13859" s="634"/>
    </row>
    <row r="13860" spans="4:4" s="659" customFormat="1" x14ac:dyDescent="0.2">
      <c r="D13860" s="634"/>
    </row>
    <row r="13861" spans="4:4" s="659" customFormat="1" x14ac:dyDescent="0.2">
      <c r="D13861" s="634"/>
    </row>
    <row r="13862" spans="4:4" s="659" customFormat="1" x14ac:dyDescent="0.2">
      <c r="D13862" s="634"/>
    </row>
    <row r="13863" spans="4:4" s="659" customFormat="1" x14ac:dyDescent="0.2">
      <c r="D13863" s="634"/>
    </row>
    <row r="13864" spans="4:4" s="659" customFormat="1" x14ac:dyDescent="0.2">
      <c r="D13864" s="634"/>
    </row>
    <row r="13865" spans="4:4" s="659" customFormat="1" x14ac:dyDescent="0.2">
      <c r="D13865" s="634"/>
    </row>
    <row r="13866" spans="4:4" s="659" customFormat="1" x14ac:dyDescent="0.2">
      <c r="D13866" s="634"/>
    </row>
    <row r="13867" spans="4:4" s="659" customFormat="1" x14ac:dyDescent="0.2">
      <c r="D13867" s="634"/>
    </row>
    <row r="13868" spans="4:4" s="659" customFormat="1" x14ac:dyDescent="0.2">
      <c r="D13868" s="634"/>
    </row>
    <row r="13869" spans="4:4" s="659" customFormat="1" x14ac:dyDescent="0.2">
      <c r="D13869" s="634"/>
    </row>
    <row r="13870" spans="4:4" s="659" customFormat="1" x14ac:dyDescent="0.2">
      <c r="D13870" s="634"/>
    </row>
    <row r="13871" spans="4:4" s="659" customFormat="1" x14ac:dyDescent="0.2">
      <c r="D13871" s="634"/>
    </row>
    <row r="13872" spans="4:4" s="659" customFormat="1" x14ac:dyDescent="0.2">
      <c r="D13872" s="634"/>
    </row>
    <row r="13873" spans="4:4" s="659" customFormat="1" x14ac:dyDescent="0.2">
      <c r="D13873" s="634"/>
    </row>
    <row r="13874" spans="4:4" s="659" customFormat="1" x14ac:dyDescent="0.2">
      <c r="D13874" s="634"/>
    </row>
    <row r="13875" spans="4:4" s="659" customFormat="1" x14ac:dyDescent="0.2">
      <c r="D13875" s="634"/>
    </row>
    <row r="13876" spans="4:4" s="659" customFormat="1" x14ac:dyDescent="0.2">
      <c r="D13876" s="634"/>
    </row>
    <row r="13877" spans="4:4" s="659" customFormat="1" x14ac:dyDescent="0.2">
      <c r="D13877" s="634"/>
    </row>
    <row r="13878" spans="4:4" s="659" customFormat="1" x14ac:dyDescent="0.2">
      <c r="D13878" s="634"/>
    </row>
    <row r="13879" spans="4:4" s="659" customFormat="1" x14ac:dyDescent="0.2">
      <c r="D13879" s="634"/>
    </row>
    <row r="13880" spans="4:4" s="659" customFormat="1" x14ac:dyDescent="0.2">
      <c r="D13880" s="634"/>
    </row>
    <row r="13881" spans="4:4" s="659" customFormat="1" x14ac:dyDescent="0.2">
      <c r="D13881" s="634"/>
    </row>
    <row r="13882" spans="4:4" s="659" customFormat="1" x14ac:dyDescent="0.2">
      <c r="D13882" s="634"/>
    </row>
    <row r="13883" spans="4:4" s="659" customFormat="1" x14ac:dyDescent="0.2">
      <c r="D13883" s="634"/>
    </row>
    <row r="13884" spans="4:4" s="659" customFormat="1" x14ac:dyDescent="0.2">
      <c r="D13884" s="634"/>
    </row>
    <row r="13885" spans="4:4" s="659" customFormat="1" x14ac:dyDescent="0.2">
      <c r="D13885" s="634"/>
    </row>
    <row r="13886" spans="4:4" s="659" customFormat="1" x14ac:dyDescent="0.2">
      <c r="D13886" s="634"/>
    </row>
    <row r="13887" spans="4:4" s="659" customFormat="1" x14ac:dyDescent="0.2">
      <c r="D13887" s="634"/>
    </row>
    <row r="13888" spans="4:4" s="659" customFormat="1" x14ac:dyDescent="0.2">
      <c r="D13888" s="634"/>
    </row>
    <row r="13889" spans="4:4" s="659" customFormat="1" x14ac:dyDescent="0.2">
      <c r="D13889" s="634"/>
    </row>
    <row r="13890" spans="4:4" s="659" customFormat="1" x14ac:dyDescent="0.2">
      <c r="D13890" s="634"/>
    </row>
    <row r="13891" spans="4:4" s="659" customFormat="1" x14ac:dyDescent="0.2">
      <c r="D13891" s="634"/>
    </row>
    <row r="13892" spans="4:4" s="659" customFormat="1" x14ac:dyDescent="0.2">
      <c r="D13892" s="634"/>
    </row>
    <row r="13893" spans="4:4" s="659" customFormat="1" x14ac:dyDescent="0.2">
      <c r="D13893" s="634"/>
    </row>
    <row r="13894" spans="4:4" s="659" customFormat="1" x14ac:dyDescent="0.2">
      <c r="D13894" s="634"/>
    </row>
    <row r="13895" spans="4:4" s="659" customFormat="1" x14ac:dyDescent="0.2">
      <c r="D13895" s="634"/>
    </row>
    <row r="13896" spans="4:4" s="659" customFormat="1" x14ac:dyDescent="0.2">
      <c r="D13896" s="634"/>
    </row>
    <row r="13897" spans="4:4" s="659" customFormat="1" x14ac:dyDescent="0.2">
      <c r="D13897" s="634"/>
    </row>
    <row r="13898" spans="4:4" s="659" customFormat="1" x14ac:dyDescent="0.2">
      <c r="D13898" s="634"/>
    </row>
    <row r="13899" spans="4:4" s="659" customFormat="1" x14ac:dyDescent="0.2">
      <c r="D13899" s="634"/>
    </row>
    <row r="13900" spans="4:4" s="659" customFormat="1" x14ac:dyDescent="0.2">
      <c r="D13900" s="634"/>
    </row>
    <row r="13901" spans="4:4" s="659" customFormat="1" x14ac:dyDescent="0.2">
      <c r="D13901" s="634"/>
    </row>
    <row r="13902" spans="4:4" s="659" customFormat="1" x14ac:dyDescent="0.2">
      <c r="D13902" s="634"/>
    </row>
    <row r="13903" spans="4:4" s="659" customFormat="1" x14ac:dyDescent="0.2">
      <c r="D13903" s="634"/>
    </row>
    <row r="13904" spans="4:4" s="659" customFormat="1" x14ac:dyDescent="0.2">
      <c r="D13904" s="634"/>
    </row>
    <row r="13905" spans="4:4" s="659" customFormat="1" x14ac:dyDescent="0.2">
      <c r="D13905" s="634"/>
    </row>
    <row r="13906" spans="4:4" s="659" customFormat="1" x14ac:dyDescent="0.2">
      <c r="D13906" s="634"/>
    </row>
    <row r="13907" spans="4:4" s="659" customFormat="1" x14ac:dyDescent="0.2">
      <c r="D13907" s="634"/>
    </row>
    <row r="13908" spans="4:4" s="659" customFormat="1" x14ac:dyDescent="0.2">
      <c r="D13908" s="634"/>
    </row>
    <row r="13909" spans="4:4" s="659" customFormat="1" x14ac:dyDescent="0.2">
      <c r="D13909" s="634"/>
    </row>
    <row r="13910" spans="4:4" s="659" customFormat="1" x14ac:dyDescent="0.2">
      <c r="D13910" s="634"/>
    </row>
    <row r="13911" spans="4:4" s="659" customFormat="1" x14ac:dyDescent="0.2">
      <c r="D13911" s="634"/>
    </row>
    <row r="13912" spans="4:4" s="659" customFormat="1" x14ac:dyDescent="0.2">
      <c r="D13912" s="634"/>
    </row>
    <row r="13913" spans="4:4" s="659" customFormat="1" x14ac:dyDescent="0.2">
      <c r="D13913" s="634"/>
    </row>
    <row r="13914" spans="4:4" s="659" customFormat="1" x14ac:dyDescent="0.2">
      <c r="D13914" s="634"/>
    </row>
    <row r="13915" spans="4:4" s="659" customFormat="1" x14ac:dyDescent="0.2">
      <c r="D13915" s="634"/>
    </row>
    <row r="13916" spans="4:4" s="659" customFormat="1" x14ac:dyDescent="0.2">
      <c r="D13916" s="634"/>
    </row>
    <row r="13917" spans="4:4" s="659" customFormat="1" x14ac:dyDescent="0.2">
      <c r="D13917" s="634"/>
    </row>
    <row r="13918" spans="4:4" s="659" customFormat="1" x14ac:dyDescent="0.2">
      <c r="D13918" s="634"/>
    </row>
    <row r="13919" spans="4:4" s="659" customFormat="1" x14ac:dyDescent="0.2">
      <c r="D13919" s="634"/>
    </row>
    <row r="13920" spans="4:4" s="659" customFormat="1" x14ac:dyDescent="0.2">
      <c r="D13920" s="634"/>
    </row>
    <row r="13921" spans="4:4" s="659" customFormat="1" x14ac:dyDescent="0.2">
      <c r="D13921" s="634"/>
    </row>
    <row r="13922" spans="4:4" s="659" customFormat="1" x14ac:dyDescent="0.2">
      <c r="D13922" s="634"/>
    </row>
    <row r="13923" spans="4:4" s="659" customFormat="1" x14ac:dyDescent="0.2">
      <c r="D13923" s="634"/>
    </row>
    <row r="13924" spans="4:4" s="659" customFormat="1" x14ac:dyDescent="0.2">
      <c r="D13924" s="634"/>
    </row>
    <row r="13925" spans="4:4" s="659" customFormat="1" x14ac:dyDescent="0.2">
      <c r="D13925" s="634"/>
    </row>
    <row r="13926" spans="4:4" s="659" customFormat="1" x14ac:dyDescent="0.2">
      <c r="D13926" s="634"/>
    </row>
    <row r="13927" spans="4:4" s="659" customFormat="1" x14ac:dyDescent="0.2">
      <c r="D13927" s="634"/>
    </row>
    <row r="13928" spans="4:4" s="659" customFormat="1" x14ac:dyDescent="0.2">
      <c r="D13928" s="634"/>
    </row>
    <row r="13929" spans="4:4" s="659" customFormat="1" x14ac:dyDescent="0.2">
      <c r="D13929" s="634"/>
    </row>
    <row r="13930" spans="4:4" s="659" customFormat="1" x14ac:dyDescent="0.2">
      <c r="D13930" s="634"/>
    </row>
    <row r="13931" spans="4:4" s="659" customFormat="1" x14ac:dyDescent="0.2">
      <c r="D13931" s="634"/>
    </row>
    <row r="13932" spans="4:4" s="659" customFormat="1" x14ac:dyDescent="0.2">
      <c r="D13932" s="634"/>
    </row>
    <row r="13933" spans="4:4" s="659" customFormat="1" x14ac:dyDescent="0.2">
      <c r="D13933" s="634"/>
    </row>
    <row r="13934" spans="4:4" s="659" customFormat="1" x14ac:dyDescent="0.2">
      <c r="D13934" s="634"/>
    </row>
    <row r="13935" spans="4:4" s="659" customFormat="1" x14ac:dyDescent="0.2">
      <c r="D13935" s="634"/>
    </row>
    <row r="13936" spans="4:4" s="659" customFormat="1" x14ac:dyDescent="0.2">
      <c r="D13936" s="634"/>
    </row>
    <row r="13937" spans="4:4" s="659" customFormat="1" x14ac:dyDescent="0.2">
      <c r="D13937" s="634"/>
    </row>
    <row r="13938" spans="4:4" s="659" customFormat="1" x14ac:dyDescent="0.2">
      <c r="D13938" s="634"/>
    </row>
    <row r="13939" spans="4:4" s="659" customFormat="1" x14ac:dyDescent="0.2">
      <c r="D13939" s="634"/>
    </row>
    <row r="13940" spans="4:4" s="659" customFormat="1" x14ac:dyDescent="0.2">
      <c r="D13940" s="634"/>
    </row>
    <row r="13941" spans="4:4" s="659" customFormat="1" x14ac:dyDescent="0.2">
      <c r="D13941" s="634"/>
    </row>
    <row r="13942" spans="4:4" s="659" customFormat="1" x14ac:dyDescent="0.2">
      <c r="D13942" s="634"/>
    </row>
    <row r="13943" spans="4:4" s="659" customFormat="1" x14ac:dyDescent="0.2">
      <c r="D13943" s="634"/>
    </row>
    <row r="13944" spans="4:4" s="659" customFormat="1" x14ac:dyDescent="0.2">
      <c r="D13944" s="634"/>
    </row>
    <row r="13945" spans="4:4" s="659" customFormat="1" x14ac:dyDescent="0.2">
      <c r="D13945" s="634"/>
    </row>
    <row r="13946" spans="4:4" s="659" customFormat="1" x14ac:dyDescent="0.2">
      <c r="D13946" s="634"/>
    </row>
    <row r="13947" spans="4:4" s="659" customFormat="1" x14ac:dyDescent="0.2">
      <c r="D13947" s="634"/>
    </row>
    <row r="13948" spans="4:4" s="659" customFormat="1" x14ac:dyDescent="0.2">
      <c r="D13948" s="634"/>
    </row>
    <row r="13949" spans="4:4" s="659" customFormat="1" x14ac:dyDescent="0.2">
      <c r="D13949" s="634"/>
    </row>
    <row r="13950" spans="4:4" s="659" customFormat="1" x14ac:dyDescent="0.2">
      <c r="D13950" s="634"/>
    </row>
    <row r="13951" spans="4:4" s="659" customFormat="1" x14ac:dyDescent="0.2">
      <c r="D13951" s="634"/>
    </row>
    <row r="13952" spans="4:4" s="659" customFormat="1" x14ac:dyDescent="0.2">
      <c r="D13952" s="634"/>
    </row>
    <row r="13953" spans="4:4" s="659" customFormat="1" x14ac:dyDescent="0.2">
      <c r="D13953" s="634"/>
    </row>
    <row r="13954" spans="4:4" s="659" customFormat="1" x14ac:dyDescent="0.2">
      <c r="D13954" s="634"/>
    </row>
    <row r="13955" spans="4:4" s="659" customFormat="1" x14ac:dyDescent="0.2">
      <c r="D13955" s="634"/>
    </row>
    <row r="13956" spans="4:4" s="659" customFormat="1" x14ac:dyDescent="0.2">
      <c r="D13956" s="634"/>
    </row>
    <row r="13957" spans="4:4" s="659" customFormat="1" x14ac:dyDescent="0.2">
      <c r="D13957" s="634"/>
    </row>
    <row r="13958" spans="4:4" s="659" customFormat="1" x14ac:dyDescent="0.2">
      <c r="D13958" s="634"/>
    </row>
    <row r="13959" spans="4:4" s="659" customFormat="1" x14ac:dyDescent="0.2">
      <c r="D13959" s="634"/>
    </row>
    <row r="13960" spans="4:4" s="659" customFormat="1" x14ac:dyDescent="0.2">
      <c r="D13960" s="634"/>
    </row>
    <row r="13961" spans="4:4" s="659" customFormat="1" x14ac:dyDescent="0.2">
      <c r="D13961" s="634"/>
    </row>
    <row r="13962" spans="4:4" s="659" customFormat="1" x14ac:dyDescent="0.2">
      <c r="D13962" s="634"/>
    </row>
    <row r="13963" spans="4:4" s="659" customFormat="1" x14ac:dyDescent="0.2">
      <c r="D13963" s="634"/>
    </row>
    <row r="13964" spans="4:4" s="659" customFormat="1" x14ac:dyDescent="0.2">
      <c r="D13964" s="634"/>
    </row>
    <row r="13965" spans="4:4" s="659" customFormat="1" x14ac:dyDescent="0.2">
      <c r="D13965" s="634"/>
    </row>
    <row r="13966" spans="4:4" s="659" customFormat="1" x14ac:dyDescent="0.2">
      <c r="D13966" s="634"/>
    </row>
    <row r="13967" spans="4:4" s="659" customFormat="1" x14ac:dyDescent="0.2">
      <c r="D13967" s="634"/>
    </row>
    <row r="13968" spans="4:4" s="659" customFormat="1" x14ac:dyDescent="0.2">
      <c r="D13968" s="634"/>
    </row>
    <row r="13969" spans="4:4" s="659" customFormat="1" x14ac:dyDescent="0.2">
      <c r="D13969" s="634"/>
    </row>
    <row r="13970" spans="4:4" s="659" customFormat="1" x14ac:dyDescent="0.2">
      <c r="D13970" s="634"/>
    </row>
    <row r="13971" spans="4:4" s="659" customFormat="1" x14ac:dyDescent="0.2">
      <c r="D13971" s="634"/>
    </row>
    <row r="13972" spans="4:4" s="659" customFormat="1" x14ac:dyDescent="0.2">
      <c r="D13972" s="634"/>
    </row>
    <row r="13973" spans="4:4" s="659" customFormat="1" x14ac:dyDescent="0.2">
      <c r="D13973" s="634"/>
    </row>
    <row r="13974" spans="4:4" s="659" customFormat="1" x14ac:dyDescent="0.2">
      <c r="D13974" s="634"/>
    </row>
    <row r="13975" spans="4:4" s="659" customFormat="1" x14ac:dyDescent="0.2">
      <c r="D13975" s="634"/>
    </row>
    <row r="13976" spans="4:4" s="659" customFormat="1" x14ac:dyDescent="0.2">
      <c r="D13976" s="634"/>
    </row>
    <row r="13977" spans="4:4" s="659" customFormat="1" x14ac:dyDescent="0.2">
      <c r="D13977" s="634"/>
    </row>
    <row r="13978" spans="4:4" s="659" customFormat="1" x14ac:dyDescent="0.2">
      <c r="D13978" s="634"/>
    </row>
    <row r="13979" spans="4:4" s="659" customFormat="1" x14ac:dyDescent="0.2">
      <c r="D13979" s="634"/>
    </row>
    <row r="13980" spans="4:4" s="659" customFormat="1" x14ac:dyDescent="0.2">
      <c r="D13980" s="634"/>
    </row>
    <row r="13981" spans="4:4" s="659" customFormat="1" x14ac:dyDescent="0.2">
      <c r="D13981" s="634"/>
    </row>
    <row r="13982" spans="4:4" s="659" customFormat="1" x14ac:dyDescent="0.2">
      <c r="D13982" s="634"/>
    </row>
    <row r="13983" spans="4:4" s="659" customFormat="1" x14ac:dyDescent="0.2">
      <c r="D13983" s="634"/>
    </row>
    <row r="13984" spans="4:4" s="659" customFormat="1" x14ac:dyDescent="0.2">
      <c r="D13984" s="634"/>
    </row>
    <row r="13985" spans="4:4" s="659" customFormat="1" x14ac:dyDescent="0.2">
      <c r="D13985" s="634"/>
    </row>
    <row r="13986" spans="4:4" s="659" customFormat="1" x14ac:dyDescent="0.2">
      <c r="D13986" s="634"/>
    </row>
    <row r="13987" spans="4:4" s="659" customFormat="1" x14ac:dyDescent="0.2">
      <c r="D13987" s="634"/>
    </row>
    <row r="13988" spans="4:4" s="659" customFormat="1" x14ac:dyDescent="0.2">
      <c r="D13988" s="634"/>
    </row>
    <row r="13989" spans="4:4" s="659" customFormat="1" x14ac:dyDescent="0.2">
      <c r="D13989" s="634"/>
    </row>
    <row r="13990" spans="4:4" s="659" customFormat="1" x14ac:dyDescent="0.2">
      <c r="D13990" s="634"/>
    </row>
    <row r="13991" spans="4:4" s="659" customFormat="1" x14ac:dyDescent="0.2">
      <c r="D13991" s="634"/>
    </row>
    <row r="13992" spans="4:4" s="659" customFormat="1" x14ac:dyDescent="0.2">
      <c r="D13992" s="634"/>
    </row>
    <row r="13993" spans="4:4" s="659" customFormat="1" x14ac:dyDescent="0.2">
      <c r="D13993" s="634"/>
    </row>
    <row r="13994" spans="4:4" s="659" customFormat="1" x14ac:dyDescent="0.2">
      <c r="D13994" s="634"/>
    </row>
    <row r="13995" spans="4:4" s="659" customFormat="1" x14ac:dyDescent="0.2">
      <c r="D13995" s="634"/>
    </row>
    <row r="13996" spans="4:4" s="659" customFormat="1" x14ac:dyDescent="0.2">
      <c r="D13996" s="634"/>
    </row>
    <row r="13997" spans="4:4" s="659" customFormat="1" x14ac:dyDescent="0.2">
      <c r="D13997" s="634"/>
    </row>
    <row r="13998" spans="4:4" s="659" customFormat="1" x14ac:dyDescent="0.2">
      <c r="D13998" s="634"/>
    </row>
    <row r="13999" spans="4:4" s="659" customFormat="1" x14ac:dyDescent="0.2">
      <c r="D13999" s="634"/>
    </row>
    <row r="14000" spans="4:4" s="659" customFormat="1" x14ac:dyDescent="0.2">
      <c r="D14000" s="634"/>
    </row>
    <row r="14001" spans="4:4" s="659" customFormat="1" x14ac:dyDescent="0.2">
      <c r="D14001" s="634"/>
    </row>
    <row r="14002" spans="4:4" s="659" customFormat="1" x14ac:dyDescent="0.2">
      <c r="D14002" s="634"/>
    </row>
    <row r="14003" spans="4:4" s="659" customFormat="1" x14ac:dyDescent="0.2">
      <c r="D14003" s="634"/>
    </row>
    <row r="14004" spans="4:4" s="659" customFormat="1" x14ac:dyDescent="0.2">
      <c r="D14004" s="634"/>
    </row>
    <row r="14005" spans="4:4" s="659" customFormat="1" x14ac:dyDescent="0.2">
      <c r="D14005" s="634"/>
    </row>
    <row r="14006" spans="4:4" s="659" customFormat="1" x14ac:dyDescent="0.2">
      <c r="D14006" s="634"/>
    </row>
    <row r="14007" spans="4:4" s="659" customFormat="1" x14ac:dyDescent="0.2">
      <c r="D14007" s="634"/>
    </row>
    <row r="14008" spans="4:4" s="659" customFormat="1" x14ac:dyDescent="0.2">
      <c r="D14008" s="634"/>
    </row>
    <row r="14009" spans="4:4" s="659" customFormat="1" x14ac:dyDescent="0.2">
      <c r="D14009" s="634"/>
    </row>
    <row r="14010" spans="4:4" s="659" customFormat="1" x14ac:dyDescent="0.2">
      <c r="D14010" s="634"/>
    </row>
    <row r="14011" spans="4:4" s="659" customFormat="1" x14ac:dyDescent="0.2">
      <c r="D14011" s="634"/>
    </row>
    <row r="14012" spans="4:4" s="659" customFormat="1" x14ac:dyDescent="0.2">
      <c r="D14012" s="634"/>
    </row>
    <row r="14013" spans="4:4" s="659" customFormat="1" x14ac:dyDescent="0.2">
      <c r="D14013" s="634"/>
    </row>
    <row r="14014" spans="4:4" s="659" customFormat="1" x14ac:dyDescent="0.2">
      <c r="D14014" s="634"/>
    </row>
    <row r="14015" spans="4:4" s="659" customFormat="1" x14ac:dyDescent="0.2">
      <c r="D14015" s="634"/>
    </row>
    <row r="14016" spans="4:4" s="659" customFormat="1" x14ac:dyDescent="0.2">
      <c r="D14016" s="634"/>
    </row>
    <row r="14017" spans="4:4" s="659" customFormat="1" x14ac:dyDescent="0.2">
      <c r="D14017" s="634"/>
    </row>
    <row r="14018" spans="4:4" s="659" customFormat="1" x14ac:dyDescent="0.2">
      <c r="D14018" s="634"/>
    </row>
    <row r="14019" spans="4:4" s="659" customFormat="1" x14ac:dyDescent="0.2">
      <c r="D14019" s="634"/>
    </row>
    <row r="14020" spans="4:4" s="659" customFormat="1" x14ac:dyDescent="0.2">
      <c r="D14020" s="634"/>
    </row>
    <row r="14021" spans="4:4" s="659" customFormat="1" x14ac:dyDescent="0.2">
      <c r="D14021" s="634"/>
    </row>
    <row r="14022" spans="4:4" s="659" customFormat="1" x14ac:dyDescent="0.2">
      <c r="D14022" s="634"/>
    </row>
    <row r="14023" spans="4:4" s="659" customFormat="1" x14ac:dyDescent="0.2">
      <c r="D14023" s="634"/>
    </row>
    <row r="14024" spans="4:4" s="659" customFormat="1" x14ac:dyDescent="0.2">
      <c r="D14024" s="634"/>
    </row>
    <row r="14025" spans="4:4" s="659" customFormat="1" x14ac:dyDescent="0.2">
      <c r="D14025" s="634"/>
    </row>
    <row r="14026" spans="4:4" s="659" customFormat="1" x14ac:dyDescent="0.2">
      <c r="D14026" s="634"/>
    </row>
    <row r="14027" spans="4:4" s="659" customFormat="1" x14ac:dyDescent="0.2">
      <c r="D14027" s="634"/>
    </row>
    <row r="14028" spans="4:4" s="659" customFormat="1" x14ac:dyDescent="0.2">
      <c r="D14028" s="634"/>
    </row>
    <row r="14029" spans="4:4" s="659" customFormat="1" x14ac:dyDescent="0.2">
      <c r="D14029" s="634"/>
    </row>
    <row r="14030" spans="4:4" s="659" customFormat="1" x14ac:dyDescent="0.2">
      <c r="D14030" s="634"/>
    </row>
    <row r="14031" spans="4:4" s="659" customFormat="1" x14ac:dyDescent="0.2">
      <c r="D14031" s="634"/>
    </row>
    <row r="14032" spans="4:4" s="659" customFormat="1" x14ac:dyDescent="0.2">
      <c r="D14032" s="634"/>
    </row>
    <row r="14033" spans="4:4" s="659" customFormat="1" x14ac:dyDescent="0.2">
      <c r="D14033" s="634"/>
    </row>
    <row r="14034" spans="4:4" s="659" customFormat="1" x14ac:dyDescent="0.2">
      <c r="D14034" s="634"/>
    </row>
    <row r="14035" spans="4:4" s="659" customFormat="1" x14ac:dyDescent="0.2">
      <c r="D14035" s="634"/>
    </row>
    <row r="14036" spans="4:4" s="659" customFormat="1" x14ac:dyDescent="0.2">
      <c r="D14036" s="634"/>
    </row>
    <row r="14037" spans="4:4" s="659" customFormat="1" x14ac:dyDescent="0.2">
      <c r="D14037" s="634"/>
    </row>
    <row r="14038" spans="4:4" s="659" customFormat="1" x14ac:dyDescent="0.2">
      <c r="D14038" s="634"/>
    </row>
    <row r="14039" spans="4:4" s="659" customFormat="1" x14ac:dyDescent="0.2">
      <c r="D14039" s="634"/>
    </row>
    <row r="14040" spans="4:4" s="659" customFormat="1" x14ac:dyDescent="0.2">
      <c r="D14040" s="634"/>
    </row>
    <row r="14041" spans="4:4" s="659" customFormat="1" x14ac:dyDescent="0.2">
      <c r="D14041" s="634"/>
    </row>
    <row r="14042" spans="4:4" s="659" customFormat="1" x14ac:dyDescent="0.2">
      <c r="D14042" s="634"/>
    </row>
    <row r="14043" spans="4:4" s="659" customFormat="1" x14ac:dyDescent="0.2">
      <c r="D14043" s="634"/>
    </row>
    <row r="14044" spans="4:4" s="659" customFormat="1" x14ac:dyDescent="0.2">
      <c r="D14044" s="634"/>
    </row>
    <row r="14045" spans="4:4" s="659" customFormat="1" x14ac:dyDescent="0.2">
      <c r="D14045" s="634"/>
    </row>
    <row r="14046" spans="4:4" s="659" customFormat="1" x14ac:dyDescent="0.2">
      <c r="D14046" s="634"/>
    </row>
    <row r="14047" spans="4:4" s="659" customFormat="1" x14ac:dyDescent="0.2">
      <c r="D14047" s="634"/>
    </row>
    <row r="14048" spans="4:4" s="659" customFormat="1" x14ac:dyDescent="0.2">
      <c r="D14048" s="634"/>
    </row>
    <row r="14049" spans="4:4" s="659" customFormat="1" x14ac:dyDescent="0.2">
      <c r="D14049" s="634"/>
    </row>
    <row r="14050" spans="4:4" s="659" customFormat="1" x14ac:dyDescent="0.2">
      <c r="D14050" s="634"/>
    </row>
    <row r="14051" spans="4:4" s="659" customFormat="1" x14ac:dyDescent="0.2">
      <c r="D14051" s="634"/>
    </row>
    <row r="14052" spans="4:4" s="659" customFormat="1" x14ac:dyDescent="0.2">
      <c r="D14052" s="634"/>
    </row>
    <row r="14053" spans="4:4" s="659" customFormat="1" x14ac:dyDescent="0.2">
      <c r="D14053" s="634"/>
    </row>
    <row r="14054" spans="4:4" s="659" customFormat="1" x14ac:dyDescent="0.2">
      <c r="D14054" s="634"/>
    </row>
    <row r="14055" spans="4:4" s="659" customFormat="1" x14ac:dyDescent="0.2">
      <c r="D14055" s="634"/>
    </row>
    <row r="14056" spans="4:4" s="659" customFormat="1" x14ac:dyDescent="0.2">
      <c r="D14056" s="634"/>
    </row>
    <row r="14057" spans="4:4" s="659" customFormat="1" x14ac:dyDescent="0.2">
      <c r="D14057" s="634"/>
    </row>
    <row r="14058" spans="4:4" s="659" customFormat="1" x14ac:dyDescent="0.2">
      <c r="D14058" s="634"/>
    </row>
    <row r="14059" spans="4:4" s="659" customFormat="1" x14ac:dyDescent="0.2">
      <c r="D14059" s="634"/>
    </row>
    <row r="14060" spans="4:4" s="659" customFormat="1" x14ac:dyDescent="0.2">
      <c r="D14060" s="634"/>
    </row>
    <row r="14061" spans="4:4" s="659" customFormat="1" x14ac:dyDescent="0.2">
      <c r="D14061" s="634"/>
    </row>
    <row r="14062" spans="4:4" s="659" customFormat="1" x14ac:dyDescent="0.2">
      <c r="D14062" s="634"/>
    </row>
    <row r="14063" spans="4:4" s="659" customFormat="1" x14ac:dyDescent="0.2">
      <c r="D14063" s="634"/>
    </row>
    <row r="14064" spans="4:4" s="659" customFormat="1" x14ac:dyDescent="0.2">
      <c r="D14064" s="634"/>
    </row>
    <row r="14065" spans="4:4" s="659" customFormat="1" x14ac:dyDescent="0.2">
      <c r="D14065" s="634"/>
    </row>
    <row r="14066" spans="4:4" s="659" customFormat="1" x14ac:dyDescent="0.2">
      <c r="D14066" s="634"/>
    </row>
    <row r="14067" spans="4:4" s="659" customFormat="1" x14ac:dyDescent="0.2">
      <c r="D14067" s="634"/>
    </row>
    <row r="14068" spans="4:4" s="659" customFormat="1" x14ac:dyDescent="0.2">
      <c r="D14068" s="634"/>
    </row>
    <row r="14069" spans="4:4" s="659" customFormat="1" x14ac:dyDescent="0.2">
      <c r="D14069" s="634"/>
    </row>
    <row r="14070" spans="4:4" s="659" customFormat="1" x14ac:dyDescent="0.2">
      <c r="D14070" s="634"/>
    </row>
    <row r="14071" spans="4:4" s="659" customFormat="1" x14ac:dyDescent="0.2">
      <c r="D14071" s="634"/>
    </row>
    <row r="14072" spans="4:4" s="659" customFormat="1" x14ac:dyDescent="0.2">
      <c r="D14072" s="634"/>
    </row>
    <row r="14073" spans="4:4" s="659" customFormat="1" x14ac:dyDescent="0.2">
      <c r="D14073" s="634"/>
    </row>
    <row r="14074" spans="4:4" s="659" customFormat="1" x14ac:dyDescent="0.2">
      <c r="D14074" s="634"/>
    </row>
    <row r="14075" spans="4:4" s="659" customFormat="1" x14ac:dyDescent="0.2">
      <c r="D14075" s="634"/>
    </row>
    <row r="14076" spans="4:4" s="659" customFormat="1" x14ac:dyDescent="0.2">
      <c r="D14076" s="634"/>
    </row>
    <row r="14077" spans="4:4" s="659" customFormat="1" x14ac:dyDescent="0.2">
      <c r="D14077" s="634"/>
    </row>
    <row r="14078" spans="4:4" s="659" customFormat="1" x14ac:dyDescent="0.2">
      <c r="D14078" s="634"/>
    </row>
    <row r="14079" spans="4:4" s="659" customFormat="1" x14ac:dyDescent="0.2">
      <c r="D14079" s="634"/>
    </row>
    <row r="14080" spans="4:4" s="659" customFormat="1" x14ac:dyDescent="0.2">
      <c r="D14080" s="634"/>
    </row>
    <row r="14081" spans="4:4" s="659" customFormat="1" x14ac:dyDescent="0.2">
      <c r="D14081" s="634"/>
    </row>
    <row r="14082" spans="4:4" s="659" customFormat="1" x14ac:dyDescent="0.2">
      <c r="D14082" s="634"/>
    </row>
    <row r="14083" spans="4:4" s="659" customFormat="1" x14ac:dyDescent="0.2">
      <c r="D14083" s="634"/>
    </row>
    <row r="14084" spans="4:4" s="659" customFormat="1" x14ac:dyDescent="0.2">
      <c r="D14084" s="634"/>
    </row>
    <row r="14085" spans="4:4" s="659" customFormat="1" x14ac:dyDescent="0.2">
      <c r="D14085" s="634"/>
    </row>
    <row r="14086" spans="4:4" s="659" customFormat="1" x14ac:dyDescent="0.2">
      <c r="D14086" s="634"/>
    </row>
    <row r="14087" spans="4:4" s="659" customFormat="1" x14ac:dyDescent="0.2">
      <c r="D14087" s="634"/>
    </row>
    <row r="14088" spans="4:4" s="659" customFormat="1" x14ac:dyDescent="0.2">
      <c r="D14088" s="634"/>
    </row>
    <row r="14089" spans="4:4" s="659" customFormat="1" x14ac:dyDescent="0.2">
      <c r="D14089" s="634"/>
    </row>
    <row r="14090" spans="4:4" s="659" customFormat="1" x14ac:dyDescent="0.2">
      <c r="D14090" s="634"/>
    </row>
    <row r="14091" spans="4:4" s="659" customFormat="1" x14ac:dyDescent="0.2">
      <c r="D14091" s="634"/>
    </row>
    <row r="14092" spans="4:4" s="659" customFormat="1" x14ac:dyDescent="0.2">
      <c r="D14092" s="634"/>
    </row>
    <row r="14093" spans="4:4" s="659" customFormat="1" x14ac:dyDescent="0.2">
      <c r="D14093" s="634"/>
    </row>
    <row r="14094" spans="4:4" s="659" customFormat="1" x14ac:dyDescent="0.2">
      <c r="D14094" s="634"/>
    </row>
    <row r="14095" spans="4:4" s="659" customFormat="1" x14ac:dyDescent="0.2">
      <c r="D14095" s="634"/>
    </row>
    <row r="14096" spans="4:4" s="659" customFormat="1" x14ac:dyDescent="0.2">
      <c r="D14096" s="634"/>
    </row>
    <row r="14097" spans="4:4" s="659" customFormat="1" x14ac:dyDescent="0.2">
      <c r="D14097" s="634"/>
    </row>
    <row r="14098" spans="4:4" s="659" customFormat="1" x14ac:dyDescent="0.2">
      <c r="D14098" s="634"/>
    </row>
    <row r="14099" spans="4:4" s="659" customFormat="1" x14ac:dyDescent="0.2">
      <c r="D14099" s="634"/>
    </row>
    <row r="14100" spans="4:4" s="659" customFormat="1" x14ac:dyDescent="0.2">
      <c r="D14100" s="634"/>
    </row>
    <row r="14101" spans="4:4" s="659" customFormat="1" x14ac:dyDescent="0.2">
      <c r="D14101" s="634"/>
    </row>
    <row r="14102" spans="4:4" s="659" customFormat="1" x14ac:dyDescent="0.2">
      <c r="D14102" s="634"/>
    </row>
    <row r="14103" spans="4:4" s="659" customFormat="1" x14ac:dyDescent="0.2">
      <c r="D14103" s="634"/>
    </row>
    <row r="14104" spans="4:4" s="659" customFormat="1" x14ac:dyDescent="0.2">
      <c r="D14104" s="634"/>
    </row>
    <row r="14105" spans="4:4" s="659" customFormat="1" x14ac:dyDescent="0.2">
      <c r="D14105" s="634"/>
    </row>
    <row r="14106" spans="4:4" s="659" customFormat="1" x14ac:dyDescent="0.2">
      <c r="D14106" s="634"/>
    </row>
    <row r="14107" spans="4:4" s="659" customFormat="1" x14ac:dyDescent="0.2">
      <c r="D14107" s="634"/>
    </row>
    <row r="14108" spans="4:4" s="659" customFormat="1" x14ac:dyDescent="0.2">
      <c r="D14108" s="634"/>
    </row>
    <row r="14109" spans="4:4" s="659" customFormat="1" x14ac:dyDescent="0.2">
      <c r="D14109" s="634"/>
    </row>
    <row r="14110" spans="4:4" s="659" customFormat="1" x14ac:dyDescent="0.2">
      <c r="D14110" s="634"/>
    </row>
    <row r="14111" spans="4:4" s="659" customFormat="1" x14ac:dyDescent="0.2">
      <c r="D14111" s="634"/>
    </row>
    <row r="14112" spans="4:4" s="659" customFormat="1" x14ac:dyDescent="0.2">
      <c r="D14112" s="634"/>
    </row>
    <row r="14113" spans="4:4" s="659" customFormat="1" x14ac:dyDescent="0.2">
      <c r="D14113" s="634"/>
    </row>
    <row r="14114" spans="4:4" s="659" customFormat="1" x14ac:dyDescent="0.2">
      <c r="D14114" s="634"/>
    </row>
    <row r="14115" spans="4:4" s="659" customFormat="1" x14ac:dyDescent="0.2">
      <c r="D14115" s="634"/>
    </row>
    <row r="14116" spans="4:4" s="659" customFormat="1" x14ac:dyDescent="0.2">
      <c r="D14116" s="634"/>
    </row>
    <row r="14117" spans="4:4" s="659" customFormat="1" x14ac:dyDescent="0.2">
      <c r="D14117" s="634"/>
    </row>
    <row r="14118" spans="4:4" s="659" customFormat="1" x14ac:dyDescent="0.2">
      <c r="D14118" s="634"/>
    </row>
    <row r="14119" spans="4:4" s="659" customFormat="1" x14ac:dyDescent="0.2">
      <c r="D14119" s="634"/>
    </row>
    <row r="14120" spans="4:4" s="659" customFormat="1" x14ac:dyDescent="0.2">
      <c r="D14120" s="634"/>
    </row>
    <row r="14121" spans="4:4" s="659" customFormat="1" x14ac:dyDescent="0.2">
      <c r="D14121" s="634"/>
    </row>
    <row r="14122" spans="4:4" s="659" customFormat="1" x14ac:dyDescent="0.2">
      <c r="D14122" s="634"/>
    </row>
    <row r="14123" spans="4:4" s="659" customFormat="1" x14ac:dyDescent="0.2">
      <c r="D14123" s="634"/>
    </row>
    <row r="14124" spans="4:4" s="659" customFormat="1" x14ac:dyDescent="0.2">
      <c r="D14124" s="634"/>
    </row>
    <row r="14125" spans="4:4" s="659" customFormat="1" x14ac:dyDescent="0.2">
      <c r="D14125" s="634"/>
    </row>
    <row r="14126" spans="4:4" s="659" customFormat="1" x14ac:dyDescent="0.2">
      <c r="D14126" s="634"/>
    </row>
    <row r="14127" spans="4:4" s="659" customFormat="1" x14ac:dyDescent="0.2">
      <c r="D14127" s="634"/>
    </row>
    <row r="14128" spans="4:4" s="659" customFormat="1" x14ac:dyDescent="0.2">
      <c r="D14128" s="634"/>
    </row>
    <row r="14129" spans="4:4" s="659" customFormat="1" x14ac:dyDescent="0.2">
      <c r="D14129" s="634"/>
    </row>
    <row r="14130" spans="4:4" s="659" customFormat="1" x14ac:dyDescent="0.2">
      <c r="D14130" s="634"/>
    </row>
    <row r="14131" spans="4:4" s="659" customFormat="1" x14ac:dyDescent="0.2">
      <c r="D14131" s="634"/>
    </row>
    <row r="14132" spans="4:4" s="659" customFormat="1" x14ac:dyDescent="0.2">
      <c r="D14132" s="634"/>
    </row>
    <row r="14133" spans="4:4" s="659" customFormat="1" x14ac:dyDescent="0.2">
      <c r="D14133" s="634"/>
    </row>
    <row r="14134" spans="4:4" s="659" customFormat="1" x14ac:dyDescent="0.2">
      <c r="D14134" s="634"/>
    </row>
    <row r="14135" spans="4:4" s="659" customFormat="1" x14ac:dyDescent="0.2">
      <c r="D14135" s="634"/>
    </row>
    <row r="14136" spans="4:4" s="659" customFormat="1" x14ac:dyDescent="0.2">
      <c r="D14136" s="634"/>
    </row>
    <row r="14137" spans="4:4" s="659" customFormat="1" x14ac:dyDescent="0.2">
      <c r="D14137" s="634"/>
    </row>
    <row r="14138" spans="4:4" s="659" customFormat="1" x14ac:dyDescent="0.2">
      <c r="D14138" s="634"/>
    </row>
    <row r="14139" spans="4:4" s="659" customFormat="1" x14ac:dyDescent="0.2">
      <c r="D14139" s="634"/>
    </row>
    <row r="14140" spans="4:4" s="659" customFormat="1" x14ac:dyDescent="0.2">
      <c r="D14140" s="634"/>
    </row>
    <row r="14141" spans="4:4" s="659" customFormat="1" x14ac:dyDescent="0.2">
      <c r="D14141" s="634"/>
    </row>
    <row r="14142" spans="4:4" s="659" customFormat="1" x14ac:dyDescent="0.2">
      <c r="D14142" s="634"/>
    </row>
    <row r="14143" spans="4:4" s="659" customFormat="1" x14ac:dyDescent="0.2">
      <c r="D14143" s="634"/>
    </row>
    <row r="14144" spans="4:4" s="659" customFormat="1" x14ac:dyDescent="0.2">
      <c r="D14144" s="634"/>
    </row>
    <row r="14145" spans="4:4" s="659" customFormat="1" x14ac:dyDescent="0.2">
      <c r="D14145" s="634"/>
    </row>
    <row r="14146" spans="4:4" s="659" customFormat="1" x14ac:dyDescent="0.2">
      <c r="D14146" s="634"/>
    </row>
    <row r="14147" spans="4:4" s="659" customFormat="1" x14ac:dyDescent="0.2">
      <c r="D14147" s="634"/>
    </row>
    <row r="14148" spans="4:4" s="659" customFormat="1" x14ac:dyDescent="0.2">
      <c r="D14148" s="634"/>
    </row>
    <row r="14149" spans="4:4" s="659" customFormat="1" x14ac:dyDescent="0.2">
      <c r="D14149" s="634"/>
    </row>
    <row r="14150" spans="4:4" s="659" customFormat="1" x14ac:dyDescent="0.2">
      <c r="D14150" s="634"/>
    </row>
    <row r="14151" spans="4:4" s="659" customFormat="1" x14ac:dyDescent="0.2">
      <c r="D14151" s="634"/>
    </row>
    <row r="14152" spans="4:4" s="659" customFormat="1" x14ac:dyDescent="0.2">
      <c r="D14152" s="634"/>
    </row>
    <row r="14153" spans="4:4" s="659" customFormat="1" x14ac:dyDescent="0.2">
      <c r="D14153" s="634"/>
    </row>
    <row r="14154" spans="4:4" s="659" customFormat="1" x14ac:dyDescent="0.2">
      <c r="D14154" s="634"/>
    </row>
    <row r="14155" spans="4:4" s="659" customFormat="1" x14ac:dyDescent="0.2">
      <c r="D14155" s="634"/>
    </row>
    <row r="14156" spans="4:4" s="659" customFormat="1" x14ac:dyDescent="0.2">
      <c r="D14156" s="634"/>
    </row>
    <row r="14157" spans="4:4" s="659" customFormat="1" x14ac:dyDescent="0.2">
      <c r="D14157" s="634"/>
    </row>
    <row r="14158" spans="4:4" s="659" customFormat="1" x14ac:dyDescent="0.2">
      <c r="D14158" s="634"/>
    </row>
    <row r="14159" spans="4:4" s="659" customFormat="1" x14ac:dyDescent="0.2">
      <c r="D14159" s="634"/>
    </row>
    <row r="14160" spans="4:4" s="659" customFormat="1" x14ac:dyDescent="0.2">
      <c r="D14160" s="634"/>
    </row>
    <row r="14161" spans="4:4" s="659" customFormat="1" x14ac:dyDescent="0.2">
      <c r="D14161" s="634"/>
    </row>
    <row r="14162" spans="4:4" s="659" customFormat="1" x14ac:dyDescent="0.2">
      <c r="D14162" s="634"/>
    </row>
    <row r="14163" spans="4:4" s="659" customFormat="1" x14ac:dyDescent="0.2">
      <c r="D14163" s="634"/>
    </row>
    <row r="14164" spans="4:4" s="659" customFormat="1" x14ac:dyDescent="0.2">
      <c r="D14164" s="634"/>
    </row>
    <row r="14165" spans="4:4" s="659" customFormat="1" x14ac:dyDescent="0.2">
      <c r="D14165" s="634"/>
    </row>
    <row r="14166" spans="4:4" s="659" customFormat="1" x14ac:dyDescent="0.2">
      <c r="D14166" s="634"/>
    </row>
    <row r="14167" spans="4:4" s="659" customFormat="1" x14ac:dyDescent="0.2">
      <c r="D14167" s="634"/>
    </row>
    <row r="14168" spans="4:4" s="659" customFormat="1" x14ac:dyDescent="0.2">
      <c r="D14168" s="634"/>
    </row>
    <row r="14169" spans="4:4" s="659" customFormat="1" x14ac:dyDescent="0.2">
      <c r="D14169" s="634"/>
    </row>
    <row r="14170" spans="4:4" s="659" customFormat="1" x14ac:dyDescent="0.2">
      <c r="D14170" s="634"/>
    </row>
    <row r="14171" spans="4:4" s="659" customFormat="1" x14ac:dyDescent="0.2">
      <c r="D14171" s="634"/>
    </row>
    <row r="14172" spans="4:4" s="659" customFormat="1" x14ac:dyDescent="0.2">
      <c r="D14172" s="634"/>
    </row>
    <row r="14173" spans="4:4" s="659" customFormat="1" x14ac:dyDescent="0.2">
      <c r="D14173" s="634"/>
    </row>
    <row r="14174" spans="4:4" s="659" customFormat="1" x14ac:dyDescent="0.2">
      <c r="D14174" s="634"/>
    </row>
    <row r="14175" spans="4:4" s="659" customFormat="1" x14ac:dyDescent="0.2">
      <c r="D14175" s="634"/>
    </row>
    <row r="14176" spans="4:4" s="659" customFormat="1" x14ac:dyDescent="0.2">
      <c r="D14176" s="634"/>
    </row>
    <row r="14177" spans="4:4" s="659" customFormat="1" x14ac:dyDescent="0.2">
      <c r="D14177" s="634"/>
    </row>
    <row r="14178" spans="4:4" s="659" customFormat="1" x14ac:dyDescent="0.2">
      <c r="D14178" s="634"/>
    </row>
    <row r="14179" spans="4:4" s="659" customFormat="1" x14ac:dyDescent="0.2">
      <c r="D14179" s="634"/>
    </row>
    <row r="14180" spans="4:4" s="659" customFormat="1" x14ac:dyDescent="0.2">
      <c r="D14180" s="634"/>
    </row>
    <row r="14181" spans="4:4" s="659" customFormat="1" x14ac:dyDescent="0.2">
      <c r="D14181" s="634"/>
    </row>
    <row r="14182" spans="4:4" s="659" customFormat="1" x14ac:dyDescent="0.2">
      <c r="D14182" s="634"/>
    </row>
    <row r="14183" spans="4:4" s="659" customFormat="1" x14ac:dyDescent="0.2">
      <c r="D14183" s="634"/>
    </row>
    <row r="14184" spans="4:4" s="659" customFormat="1" x14ac:dyDescent="0.2">
      <c r="D14184" s="634"/>
    </row>
    <row r="14185" spans="4:4" s="659" customFormat="1" x14ac:dyDescent="0.2">
      <c r="D14185" s="634"/>
    </row>
    <row r="14186" spans="4:4" s="659" customFormat="1" x14ac:dyDescent="0.2">
      <c r="D14186" s="634"/>
    </row>
    <row r="14187" spans="4:4" s="659" customFormat="1" x14ac:dyDescent="0.2">
      <c r="D14187" s="634"/>
    </row>
    <row r="14188" spans="4:4" s="659" customFormat="1" x14ac:dyDescent="0.2">
      <c r="D14188" s="634"/>
    </row>
    <row r="14189" spans="4:4" s="659" customFormat="1" x14ac:dyDescent="0.2">
      <c r="D14189" s="634"/>
    </row>
    <row r="14190" spans="4:4" s="659" customFormat="1" x14ac:dyDescent="0.2">
      <c r="D14190" s="634"/>
    </row>
    <row r="14191" spans="4:4" s="659" customFormat="1" x14ac:dyDescent="0.2">
      <c r="D14191" s="634"/>
    </row>
    <row r="14192" spans="4:4" s="659" customFormat="1" x14ac:dyDescent="0.2">
      <c r="D14192" s="634"/>
    </row>
    <row r="14193" spans="4:4" s="659" customFormat="1" x14ac:dyDescent="0.2">
      <c r="D14193" s="634"/>
    </row>
    <row r="14194" spans="4:4" s="659" customFormat="1" x14ac:dyDescent="0.2">
      <c r="D14194" s="634"/>
    </row>
    <row r="14195" spans="4:4" s="659" customFormat="1" x14ac:dyDescent="0.2">
      <c r="D14195" s="634"/>
    </row>
    <row r="14196" spans="4:4" s="659" customFormat="1" x14ac:dyDescent="0.2">
      <c r="D14196" s="634"/>
    </row>
    <row r="14197" spans="4:4" s="659" customFormat="1" x14ac:dyDescent="0.2">
      <c r="D14197" s="634"/>
    </row>
    <row r="14198" spans="4:4" s="659" customFormat="1" x14ac:dyDescent="0.2">
      <c r="D14198" s="634"/>
    </row>
    <row r="14199" spans="4:4" s="659" customFormat="1" x14ac:dyDescent="0.2">
      <c r="D14199" s="634"/>
    </row>
    <row r="14200" spans="4:4" s="659" customFormat="1" x14ac:dyDescent="0.2">
      <c r="D14200" s="634"/>
    </row>
    <row r="14201" spans="4:4" s="659" customFormat="1" x14ac:dyDescent="0.2">
      <c r="D14201" s="634"/>
    </row>
    <row r="14202" spans="4:4" s="659" customFormat="1" x14ac:dyDescent="0.2">
      <c r="D14202" s="634"/>
    </row>
    <row r="14203" spans="4:4" s="659" customFormat="1" x14ac:dyDescent="0.2">
      <c r="D14203" s="634"/>
    </row>
    <row r="14204" spans="4:4" s="659" customFormat="1" x14ac:dyDescent="0.2">
      <c r="D14204" s="634"/>
    </row>
    <row r="14205" spans="4:4" s="659" customFormat="1" x14ac:dyDescent="0.2">
      <c r="D14205" s="634"/>
    </row>
    <row r="14206" spans="4:4" s="659" customFormat="1" x14ac:dyDescent="0.2">
      <c r="D14206" s="634"/>
    </row>
    <row r="14207" spans="4:4" s="659" customFormat="1" x14ac:dyDescent="0.2">
      <c r="D14207" s="634"/>
    </row>
    <row r="14208" spans="4:4" s="659" customFormat="1" x14ac:dyDescent="0.2">
      <c r="D14208" s="634"/>
    </row>
    <row r="14209" spans="4:4" s="659" customFormat="1" x14ac:dyDescent="0.2">
      <c r="D14209" s="634"/>
    </row>
    <row r="14210" spans="4:4" s="659" customFormat="1" x14ac:dyDescent="0.2">
      <c r="D14210" s="634"/>
    </row>
    <row r="14211" spans="4:4" s="659" customFormat="1" x14ac:dyDescent="0.2">
      <c r="D14211" s="634"/>
    </row>
    <row r="14212" spans="4:4" s="659" customFormat="1" x14ac:dyDescent="0.2">
      <c r="D14212" s="634"/>
    </row>
    <row r="14213" spans="4:4" s="659" customFormat="1" x14ac:dyDescent="0.2">
      <c r="D14213" s="634"/>
    </row>
    <row r="14214" spans="4:4" s="659" customFormat="1" x14ac:dyDescent="0.2">
      <c r="D14214" s="634"/>
    </row>
    <row r="14215" spans="4:4" s="659" customFormat="1" x14ac:dyDescent="0.2">
      <c r="D14215" s="634"/>
    </row>
    <row r="14216" spans="4:4" s="659" customFormat="1" x14ac:dyDescent="0.2">
      <c r="D14216" s="634"/>
    </row>
    <row r="14217" spans="4:4" s="659" customFormat="1" x14ac:dyDescent="0.2">
      <c r="D14217" s="634"/>
    </row>
    <row r="14218" spans="4:4" s="659" customFormat="1" x14ac:dyDescent="0.2">
      <c r="D14218" s="634"/>
    </row>
    <row r="14219" spans="4:4" s="659" customFormat="1" x14ac:dyDescent="0.2">
      <c r="D14219" s="634"/>
    </row>
    <row r="14220" spans="4:4" s="659" customFormat="1" x14ac:dyDescent="0.2">
      <c r="D14220" s="634"/>
    </row>
    <row r="14221" spans="4:4" s="659" customFormat="1" x14ac:dyDescent="0.2">
      <c r="D14221" s="634"/>
    </row>
    <row r="14222" spans="4:4" s="659" customFormat="1" x14ac:dyDescent="0.2">
      <c r="D14222" s="634"/>
    </row>
    <row r="14223" spans="4:4" s="659" customFormat="1" x14ac:dyDescent="0.2">
      <c r="D14223" s="634"/>
    </row>
    <row r="14224" spans="4:4" s="659" customFormat="1" x14ac:dyDescent="0.2">
      <c r="D14224" s="634"/>
    </row>
    <row r="14225" spans="4:4" s="659" customFormat="1" x14ac:dyDescent="0.2">
      <c r="D14225" s="634"/>
    </row>
    <row r="14226" spans="4:4" s="659" customFormat="1" x14ac:dyDescent="0.2">
      <c r="D14226" s="634"/>
    </row>
    <row r="14227" spans="4:4" s="659" customFormat="1" x14ac:dyDescent="0.2">
      <c r="D14227" s="634"/>
    </row>
    <row r="14228" spans="4:4" s="659" customFormat="1" x14ac:dyDescent="0.2">
      <c r="D14228" s="634"/>
    </row>
    <row r="14229" spans="4:4" s="659" customFormat="1" x14ac:dyDescent="0.2">
      <c r="D14229" s="634"/>
    </row>
    <row r="14230" spans="4:4" s="659" customFormat="1" x14ac:dyDescent="0.2">
      <c r="D14230" s="634"/>
    </row>
    <row r="14231" spans="4:4" s="659" customFormat="1" x14ac:dyDescent="0.2">
      <c r="D14231" s="634"/>
    </row>
    <row r="14232" spans="4:4" s="659" customFormat="1" x14ac:dyDescent="0.2">
      <c r="D14232" s="634"/>
    </row>
    <row r="14233" spans="4:4" s="659" customFormat="1" x14ac:dyDescent="0.2">
      <c r="D14233" s="634"/>
    </row>
    <row r="14234" spans="4:4" s="659" customFormat="1" x14ac:dyDescent="0.2">
      <c r="D14234" s="634"/>
    </row>
    <row r="14235" spans="4:4" s="659" customFormat="1" x14ac:dyDescent="0.2">
      <c r="D14235" s="634"/>
    </row>
    <row r="14236" spans="4:4" s="659" customFormat="1" x14ac:dyDescent="0.2">
      <c r="D14236" s="634"/>
    </row>
    <row r="14237" spans="4:4" s="659" customFormat="1" x14ac:dyDescent="0.2">
      <c r="D14237" s="634"/>
    </row>
    <row r="14238" spans="4:4" s="659" customFormat="1" x14ac:dyDescent="0.2">
      <c r="D14238" s="634"/>
    </row>
    <row r="14239" spans="4:4" s="659" customFormat="1" x14ac:dyDescent="0.2">
      <c r="D14239" s="634"/>
    </row>
    <row r="14240" spans="4:4" s="659" customFormat="1" x14ac:dyDescent="0.2">
      <c r="D14240" s="634"/>
    </row>
    <row r="14241" spans="4:4" s="659" customFormat="1" x14ac:dyDescent="0.2">
      <c r="D14241" s="634"/>
    </row>
    <row r="14242" spans="4:4" s="659" customFormat="1" x14ac:dyDescent="0.2">
      <c r="D14242" s="634"/>
    </row>
    <row r="14243" spans="4:4" s="659" customFormat="1" x14ac:dyDescent="0.2">
      <c r="D14243" s="634"/>
    </row>
    <row r="14244" spans="4:4" s="659" customFormat="1" x14ac:dyDescent="0.2">
      <c r="D14244" s="634"/>
    </row>
    <row r="14245" spans="4:4" s="659" customFormat="1" x14ac:dyDescent="0.2">
      <c r="D14245" s="634"/>
    </row>
    <row r="14246" spans="4:4" s="659" customFormat="1" x14ac:dyDescent="0.2">
      <c r="D14246" s="634"/>
    </row>
    <row r="14247" spans="4:4" s="659" customFormat="1" x14ac:dyDescent="0.2">
      <c r="D14247" s="634"/>
    </row>
    <row r="14248" spans="4:4" s="659" customFormat="1" x14ac:dyDescent="0.2">
      <c r="D14248" s="634"/>
    </row>
    <row r="14249" spans="4:4" s="659" customFormat="1" x14ac:dyDescent="0.2">
      <c r="D14249" s="634"/>
    </row>
    <row r="14250" spans="4:4" s="659" customFormat="1" x14ac:dyDescent="0.2">
      <c r="D14250" s="634"/>
    </row>
    <row r="14251" spans="4:4" s="659" customFormat="1" x14ac:dyDescent="0.2">
      <c r="D14251" s="634"/>
    </row>
    <row r="14252" spans="4:4" s="659" customFormat="1" x14ac:dyDescent="0.2">
      <c r="D14252" s="634"/>
    </row>
    <row r="14253" spans="4:4" s="659" customFormat="1" x14ac:dyDescent="0.2">
      <c r="D14253" s="634"/>
    </row>
    <row r="14254" spans="4:4" s="659" customFormat="1" x14ac:dyDescent="0.2">
      <c r="D14254" s="634"/>
    </row>
    <row r="14255" spans="4:4" s="659" customFormat="1" x14ac:dyDescent="0.2">
      <c r="D14255" s="634"/>
    </row>
    <row r="14256" spans="4:4" s="659" customFormat="1" x14ac:dyDescent="0.2">
      <c r="D14256" s="634"/>
    </row>
    <row r="14257" spans="4:4" s="659" customFormat="1" x14ac:dyDescent="0.2">
      <c r="D14257" s="634"/>
    </row>
    <row r="14258" spans="4:4" s="659" customFormat="1" x14ac:dyDescent="0.2">
      <c r="D14258" s="634"/>
    </row>
    <row r="14259" spans="4:4" s="659" customFormat="1" x14ac:dyDescent="0.2">
      <c r="D14259" s="634"/>
    </row>
    <row r="14260" spans="4:4" s="659" customFormat="1" x14ac:dyDescent="0.2">
      <c r="D14260" s="634"/>
    </row>
    <row r="14261" spans="4:4" s="659" customFormat="1" x14ac:dyDescent="0.2">
      <c r="D14261" s="634"/>
    </row>
    <row r="14262" spans="4:4" s="659" customFormat="1" x14ac:dyDescent="0.2">
      <c r="D14262" s="634"/>
    </row>
    <row r="14263" spans="4:4" s="659" customFormat="1" x14ac:dyDescent="0.2">
      <c r="D14263" s="634"/>
    </row>
    <row r="14264" spans="4:4" s="659" customFormat="1" x14ac:dyDescent="0.2">
      <c r="D14264" s="634"/>
    </row>
    <row r="14265" spans="4:4" s="659" customFormat="1" x14ac:dyDescent="0.2">
      <c r="D14265" s="634"/>
    </row>
    <row r="14266" spans="4:4" s="659" customFormat="1" x14ac:dyDescent="0.2">
      <c r="D14266" s="634"/>
    </row>
    <row r="14267" spans="4:4" s="659" customFormat="1" x14ac:dyDescent="0.2">
      <c r="D14267" s="634"/>
    </row>
    <row r="14268" spans="4:4" s="659" customFormat="1" x14ac:dyDescent="0.2">
      <c r="D14268" s="634"/>
    </row>
    <row r="14269" spans="4:4" s="659" customFormat="1" x14ac:dyDescent="0.2">
      <c r="D14269" s="634"/>
    </row>
    <row r="14270" spans="4:4" s="659" customFormat="1" x14ac:dyDescent="0.2">
      <c r="D14270" s="634"/>
    </row>
    <row r="14271" spans="4:4" s="659" customFormat="1" x14ac:dyDescent="0.2">
      <c r="D14271" s="634"/>
    </row>
    <row r="14272" spans="4:4" s="659" customFormat="1" x14ac:dyDescent="0.2">
      <c r="D14272" s="634"/>
    </row>
    <row r="14273" spans="4:4" s="659" customFormat="1" x14ac:dyDescent="0.2">
      <c r="D14273" s="634"/>
    </row>
    <row r="14274" spans="4:4" s="659" customFormat="1" x14ac:dyDescent="0.2">
      <c r="D14274" s="634"/>
    </row>
    <row r="14275" spans="4:4" s="659" customFormat="1" x14ac:dyDescent="0.2">
      <c r="D14275" s="634"/>
    </row>
    <row r="14276" spans="4:4" s="659" customFormat="1" x14ac:dyDescent="0.2">
      <c r="D14276" s="634"/>
    </row>
    <row r="14277" spans="4:4" s="659" customFormat="1" x14ac:dyDescent="0.2">
      <c r="D14277" s="634"/>
    </row>
    <row r="14278" spans="4:4" s="659" customFormat="1" x14ac:dyDescent="0.2">
      <c r="D14278" s="634"/>
    </row>
    <row r="14279" spans="4:4" s="659" customFormat="1" x14ac:dyDescent="0.2">
      <c r="D14279" s="634"/>
    </row>
    <row r="14280" spans="4:4" s="659" customFormat="1" x14ac:dyDescent="0.2">
      <c r="D14280" s="634"/>
    </row>
    <row r="14281" spans="4:4" s="659" customFormat="1" x14ac:dyDescent="0.2">
      <c r="D14281" s="634"/>
    </row>
    <row r="14282" spans="4:4" s="659" customFormat="1" x14ac:dyDescent="0.2">
      <c r="D14282" s="634"/>
    </row>
    <row r="14283" spans="4:4" s="659" customFormat="1" x14ac:dyDescent="0.2">
      <c r="D14283" s="634"/>
    </row>
    <row r="14284" spans="4:4" s="659" customFormat="1" x14ac:dyDescent="0.2">
      <c r="D14284" s="634"/>
    </row>
    <row r="14285" spans="4:4" s="659" customFormat="1" x14ac:dyDescent="0.2">
      <c r="D14285" s="634"/>
    </row>
    <row r="14286" spans="4:4" s="659" customFormat="1" x14ac:dyDescent="0.2">
      <c r="D14286" s="634"/>
    </row>
    <row r="14287" spans="4:4" s="659" customFormat="1" x14ac:dyDescent="0.2">
      <c r="D14287" s="634"/>
    </row>
    <row r="14288" spans="4:4" s="659" customFormat="1" x14ac:dyDescent="0.2">
      <c r="D14288" s="634"/>
    </row>
    <row r="14289" spans="4:4" s="659" customFormat="1" x14ac:dyDescent="0.2">
      <c r="D14289" s="634"/>
    </row>
    <row r="14290" spans="4:4" s="659" customFormat="1" x14ac:dyDescent="0.2">
      <c r="D14290" s="634"/>
    </row>
    <row r="14291" spans="4:4" s="659" customFormat="1" x14ac:dyDescent="0.2">
      <c r="D14291" s="634"/>
    </row>
    <row r="14292" spans="4:4" s="659" customFormat="1" x14ac:dyDescent="0.2">
      <c r="D14292" s="634"/>
    </row>
    <row r="14293" spans="4:4" s="659" customFormat="1" x14ac:dyDescent="0.2">
      <c r="D14293" s="634"/>
    </row>
    <row r="14294" spans="4:4" s="659" customFormat="1" x14ac:dyDescent="0.2">
      <c r="D14294" s="634"/>
    </row>
    <row r="14295" spans="4:4" s="659" customFormat="1" x14ac:dyDescent="0.2">
      <c r="D14295" s="634"/>
    </row>
    <row r="14296" spans="4:4" s="659" customFormat="1" x14ac:dyDescent="0.2">
      <c r="D14296" s="634"/>
    </row>
    <row r="14297" spans="4:4" s="659" customFormat="1" x14ac:dyDescent="0.2">
      <c r="D14297" s="634"/>
    </row>
    <row r="14298" spans="4:4" s="659" customFormat="1" x14ac:dyDescent="0.2">
      <c r="D14298" s="634"/>
    </row>
    <row r="14299" spans="4:4" s="659" customFormat="1" x14ac:dyDescent="0.2">
      <c r="D14299" s="634"/>
    </row>
    <row r="14300" spans="4:4" s="659" customFormat="1" x14ac:dyDescent="0.2">
      <c r="D14300" s="634"/>
    </row>
    <row r="14301" spans="4:4" s="659" customFormat="1" x14ac:dyDescent="0.2">
      <c r="D14301" s="634"/>
    </row>
    <row r="14302" spans="4:4" s="659" customFormat="1" x14ac:dyDescent="0.2">
      <c r="D14302" s="634"/>
    </row>
    <row r="14303" spans="4:4" s="659" customFormat="1" x14ac:dyDescent="0.2">
      <c r="D14303" s="634"/>
    </row>
    <row r="14304" spans="4:4" s="659" customFormat="1" x14ac:dyDescent="0.2">
      <c r="D14304" s="634"/>
    </row>
    <row r="14305" spans="4:4" s="659" customFormat="1" x14ac:dyDescent="0.2">
      <c r="D14305" s="634"/>
    </row>
    <row r="14306" spans="4:4" s="659" customFormat="1" x14ac:dyDescent="0.2">
      <c r="D14306" s="634"/>
    </row>
    <row r="14307" spans="4:4" s="659" customFormat="1" x14ac:dyDescent="0.2">
      <c r="D14307" s="634"/>
    </row>
    <row r="14308" spans="4:4" s="659" customFormat="1" x14ac:dyDescent="0.2">
      <c r="D14308" s="634"/>
    </row>
    <row r="14309" spans="4:4" s="659" customFormat="1" x14ac:dyDescent="0.2">
      <c r="D14309" s="634"/>
    </row>
    <row r="14310" spans="4:4" s="659" customFormat="1" x14ac:dyDescent="0.2">
      <c r="D14310" s="634"/>
    </row>
    <row r="14311" spans="4:4" s="659" customFormat="1" x14ac:dyDescent="0.2">
      <c r="D14311" s="634"/>
    </row>
    <row r="14312" spans="4:4" s="659" customFormat="1" x14ac:dyDescent="0.2">
      <c r="D14312" s="634"/>
    </row>
    <row r="14313" spans="4:4" s="659" customFormat="1" x14ac:dyDescent="0.2">
      <c r="D14313" s="634"/>
    </row>
    <row r="14314" spans="4:4" s="659" customFormat="1" x14ac:dyDescent="0.2">
      <c r="D14314" s="634"/>
    </row>
    <row r="14315" spans="4:4" s="659" customFormat="1" x14ac:dyDescent="0.2">
      <c r="D14315" s="634"/>
    </row>
    <row r="14316" spans="4:4" s="659" customFormat="1" x14ac:dyDescent="0.2">
      <c r="D14316" s="634"/>
    </row>
    <row r="14317" spans="4:4" s="659" customFormat="1" x14ac:dyDescent="0.2">
      <c r="D14317" s="634"/>
    </row>
    <row r="14318" spans="4:4" s="659" customFormat="1" x14ac:dyDescent="0.2">
      <c r="D14318" s="634"/>
    </row>
    <row r="14319" spans="4:4" s="659" customFormat="1" x14ac:dyDescent="0.2">
      <c r="D14319" s="634"/>
    </row>
    <row r="14320" spans="4:4" s="659" customFormat="1" x14ac:dyDescent="0.2">
      <c r="D14320" s="634"/>
    </row>
    <row r="14321" spans="4:4" s="659" customFormat="1" x14ac:dyDescent="0.2">
      <c r="D14321" s="634"/>
    </row>
    <row r="14322" spans="4:4" s="659" customFormat="1" x14ac:dyDescent="0.2">
      <c r="D14322" s="634"/>
    </row>
    <row r="14323" spans="4:4" s="659" customFormat="1" x14ac:dyDescent="0.2">
      <c r="D14323" s="634"/>
    </row>
    <row r="14324" spans="4:4" s="659" customFormat="1" x14ac:dyDescent="0.2">
      <c r="D14324" s="634"/>
    </row>
    <row r="14325" spans="4:4" s="659" customFormat="1" x14ac:dyDescent="0.2">
      <c r="D14325" s="634"/>
    </row>
    <row r="14326" spans="4:4" s="659" customFormat="1" x14ac:dyDescent="0.2">
      <c r="D14326" s="634"/>
    </row>
    <row r="14327" spans="4:4" s="659" customFormat="1" x14ac:dyDescent="0.2">
      <c r="D14327" s="634"/>
    </row>
    <row r="14328" spans="4:4" s="659" customFormat="1" x14ac:dyDescent="0.2">
      <c r="D14328" s="634"/>
    </row>
    <row r="14329" spans="4:4" s="659" customFormat="1" x14ac:dyDescent="0.2">
      <c r="D14329" s="634"/>
    </row>
    <row r="14330" spans="4:4" s="659" customFormat="1" x14ac:dyDescent="0.2">
      <c r="D14330" s="634"/>
    </row>
    <row r="14331" spans="4:4" s="659" customFormat="1" x14ac:dyDescent="0.2">
      <c r="D14331" s="634"/>
    </row>
    <row r="14332" spans="4:4" s="659" customFormat="1" x14ac:dyDescent="0.2">
      <c r="D14332" s="634"/>
    </row>
    <row r="14333" spans="4:4" s="659" customFormat="1" x14ac:dyDescent="0.2">
      <c r="D14333" s="634"/>
    </row>
    <row r="14334" spans="4:4" s="659" customFormat="1" x14ac:dyDescent="0.2">
      <c r="D14334" s="634"/>
    </row>
    <row r="14335" spans="4:4" s="659" customFormat="1" x14ac:dyDescent="0.2">
      <c r="D14335" s="634"/>
    </row>
    <row r="14336" spans="4:4" s="659" customFormat="1" x14ac:dyDescent="0.2">
      <c r="D14336" s="634"/>
    </row>
    <row r="14337" spans="4:4" s="659" customFormat="1" x14ac:dyDescent="0.2">
      <c r="D14337" s="634"/>
    </row>
    <row r="14338" spans="4:4" s="659" customFormat="1" x14ac:dyDescent="0.2">
      <c r="D14338" s="634"/>
    </row>
    <row r="14339" spans="4:4" s="659" customFormat="1" x14ac:dyDescent="0.2">
      <c r="D14339" s="634"/>
    </row>
    <row r="14340" spans="4:4" s="659" customFormat="1" x14ac:dyDescent="0.2">
      <c r="D14340" s="634"/>
    </row>
    <row r="14341" spans="4:4" s="659" customFormat="1" x14ac:dyDescent="0.2">
      <c r="D14341" s="634"/>
    </row>
    <row r="14342" spans="4:4" s="659" customFormat="1" x14ac:dyDescent="0.2">
      <c r="D14342" s="634"/>
    </row>
    <row r="14343" spans="4:4" s="659" customFormat="1" x14ac:dyDescent="0.2">
      <c r="D14343" s="634"/>
    </row>
    <row r="14344" spans="4:4" s="659" customFormat="1" x14ac:dyDescent="0.2">
      <c r="D14344" s="634"/>
    </row>
    <row r="14345" spans="4:4" s="659" customFormat="1" x14ac:dyDescent="0.2">
      <c r="D14345" s="634"/>
    </row>
    <row r="14346" spans="4:4" s="659" customFormat="1" x14ac:dyDescent="0.2">
      <c r="D14346" s="634"/>
    </row>
    <row r="14347" spans="4:4" s="659" customFormat="1" x14ac:dyDescent="0.2">
      <c r="D14347" s="634"/>
    </row>
    <row r="14348" spans="4:4" s="659" customFormat="1" x14ac:dyDescent="0.2">
      <c r="D14348" s="634"/>
    </row>
    <row r="14349" spans="4:4" s="659" customFormat="1" x14ac:dyDescent="0.2">
      <c r="D14349" s="634"/>
    </row>
    <row r="14350" spans="4:4" s="659" customFormat="1" x14ac:dyDescent="0.2">
      <c r="D14350" s="634"/>
    </row>
    <row r="14351" spans="4:4" s="659" customFormat="1" x14ac:dyDescent="0.2">
      <c r="D14351" s="634"/>
    </row>
    <row r="14352" spans="4:4" s="659" customFormat="1" x14ac:dyDescent="0.2">
      <c r="D14352" s="634"/>
    </row>
    <row r="14353" spans="4:4" s="659" customFormat="1" x14ac:dyDescent="0.2">
      <c r="D14353" s="634"/>
    </row>
    <row r="14354" spans="4:4" s="659" customFormat="1" x14ac:dyDescent="0.2">
      <c r="D14354" s="634"/>
    </row>
    <row r="14355" spans="4:4" s="659" customFormat="1" x14ac:dyDescent="0.2">
      <c r="D14355" s="634"/>
    </row>
    <row r="14356" spans="4:4" s="659" customFormat="1" x14ac:dyDescent="0.2">
      <c r="D14356" s="634"/>
    </row>
    <row r="14357" spans="4:4" s="659" customFormat="1" x14ac:dyDescent="0.2">
      <c r="D14357" s="634"/>
    </row>
    <row r="14358" spans="4:4" s="659" customFormat="1" x14ac:dyDescent="0.2">
      <c r="D14358" s="634"/>
    </row>
    <row r="14359" spans="4:4" s="659" customFormat="1" x14ac:dyDescent="0.2">
      <c r="D14359" s="634"/>
    </row>
    <row r="14360" spans="4:4" s="659" customFormat="1" x14ac:dyDescent="0.2">
      <c r="D14360" s="634"/>
    </row>
    <row r="14361" spans="4:4" s="659" customFormat="1" x14ac:dyDescent="0.2">
      <c r="D14361" s="634"/>
    </row>
    <row r="14362" spans="4:4" s="659" customFormat="1" x14ac:dyDescent="0.2">
      <c r="D14362" s="634"/>
    </row>
    <row r="14363" spans="4:4" s="659" customFormat="1" x14ac:dyDescent="0.2">
      <c r="D14363" s="634"/>
    </row>
    <row r="14364" spans="4:4" s="659" customFormat="1" x14ac:dyDescent="0.2">
      <c r="D14364" s="634"/>
    </row>
    <row r="14365" spans="4:4" s="659" customFormat="1" x14ac:dyDescent="0.2">
      <c r="D14365" s="634"/>
    </row>
    <row r="14366" spans="4:4" s="659" customFormat="1" x14ac:dyDescent="0.2">
      <c r="D14366" s="634"/>
    </row>
    <row r="14367" spans="4:4" s="659" customFormat="1" x14ac:dyDescent="0.2">
      <c r="D14367" s="634"/>
    </row>
    <row r="14368" spans="4:4" s="659" customFormat="1" x14ac:dyDescent="0.2">
      <c r="D14368" s="634"/>
    </row>
    <row r="14369" spans="4:4" s="659" customFormat="1" x14ac:dyDescent="0.2">
      <c r="D14369" s="634"/>
    </row>
    <row r="14370" spans="4:4" s="659" customFormat="1" x14ac:dyDescent="0.2">
      <c r="D14370" s="634"/>
    </row>
    <row r="14371" spans="4:4" s="659" customFormat="1" x14ac:dyDescent="0.2">
      <c r="D14371" s="634"/>
    </row>
    <row r="14372" spans="4:4" s="659" customFormat="1" x14ac:dyDescent="0.2">
      <c r="D14372" s="634"/>
    </row>
    <row r="14373" spans="4:4" s="659" customFormat="1" x14ac:dyDescent="0.2">
      <c r="D14373" s="634"/>
    </row>
    <row r="14374" spans="4:4" s="659" customFormat="1" x14ac:dyDescent="0.2">
      <c r="D14374" s="634"/>
    </row>
    <row r="14375" spans="4:4" s="659" customFormat="1" x14ac:dyDescent="0.2">
      <c r="D14375" s="634"/>
    </row>
    <row r="14376" spans="4:4" s="659" customFormat="1" x14ac:dyDescent="0.2">
      <c r="D14376" s="634"/>
    </row>
    <row r="14377" spans="4:4" s="659" customFormat="1" x14ac:dyDescent="0.2">
      <c r="D14377" s="634"/>
    </row>
    <row r="14378" spans="4:4" s="659" customFormat="1" x14ac:dyDescent="0.2">
      <c r="D14378" s="634"/>
    </row>
    <row r="14379" spans="4:4" s="659" customFormat="1" x14ac:dyDescent="0.2">
      <c r="D14379" s="634"/>
    </row>
    <row r="14380" spans="4:4" s="659" customFormat="1" x14ac:dyDescent="0.2">
      <c r="D14380" s="634"/>
    </row>
    <row r="14381" spans="4:4" s="659" customFormat="1" x14ac:dyDescent="0.2">
      <c r="D14381" s="634"/>
    </row>
    <row r="14382" spans="4:4" s="659" customFormat="1" x14ac:dyDescent="0.2">
      <c r="D14382" s="634"/>
    </row>
    <row r="14383" spans="4:4" s="659" customFormat="1" x14ac:dyDescent="0.2">
      <c r="D14383" s="634"/>
    </row>
    <row r="14384" spans="4:4" s="659" customFormat="1" x14ac:dyDescent="0.2">
      <c r="D14384" s="634"/>
    </row>
    <row r="14385" spans="4:4" s="659" customFormat="1" x14ac:dyDescent="0.2">
      <c r="D14385" s="634"/>
    </row>
    <row r="14386" spans="4:4" s="659" customFormat="1" x14ac:dyDescent="0.2">
      <c r="D14386" s="634"/>
    </row>
    <row r="14387" spans="4:4" s="659" customFormat="1" x14ac:dyDescent="0.2">
      <c r="D14387" s="634"/>
    </row>
    <row r="14388" spans="4:4" s="659" customFormat="1" x14ac:dyDescent="0.2">
      <c r="D14388" s="634"/>
    </row>
    <row r="14389" spans="4:4" s="659" customFormat="1" x14ac:dyDescent="0.2">
      <c r="D14389" s="634"/>
    </row>
    <row r="14390" spans="4:4" s="659" customFormat="1" x14ac:dyDescent="0.2">
      <c r="D14390" s="634"/>
    </row>
    <row r="14391" spans="4:4" s="659" customFormat="1" x14ac:dyDescent="0.2">
      <c r="D14391" s="634"/>
    </row>
    <row r="14392" spans="4:4" s="659" customFormat="1" x14ac:dyDescent="0.2">
      <c r="D14392" s="634"/>
    </row>
    <row r="14393" spans="4:4" s="659" customFormat="1" x14ac:dyDescent="0.2">
      <c r="D14393" s="634"/>
    </row>
    <row r="14394" spans="4:4" s="659" customFormat="1" x14ac:dyDescent="0.2">
      <c r="D14394" s="634"/>
    </row>
    <row r="14395" spans="4:4" s="659" customFormat="1" x14ac:dyDescent="0.2">
      <c r="D14395" s="634"/>
    </row>
    <row r="14396" spans="4:4" s="659" customFormat="1" x14ac:dyDescent="0.2">
      <c r="D14396" s="634"/>
    </row>
    <row r="14397" spans="4:4" s="659" customFormat="1" x14ac:dyDescent="0.2">
      <c r="D14397" s="634"/>
    </row>
    <row r="14398" spans="4:4" s="659" customFormat="1" x14ac:dyDescent="0.2">
      <c r="D14398" s="634"/>
    </row>
    <row r="14399" spans="4:4" s="659" customFormat="1" x14ac:dyDescent="0.2">
      <c r="D14399" s="634"/>
    </row>
    <row r="14400" spans="4:4" s="659" customFormat="1" x14ac:dyDescent="0.2">
      <c r="D14400" s="634"/>
    </row>
    <row r="14401" spans="4:4" s="659" customFormat="1" x14ac:dyDescent="0.2">
      <c r="D14401" s="634"/>
    </row>
    <row r="14402" spans="4:4" s="659" customFormat="1" x14ac:dyDescent="0.2">
      <c r="D14402" s="634"/>
    </row>
    <row r="14403" spans="4:4" s="659" customFormat="1" x14ac:dyDescent="0.2">
      <c r="D14403" s="634"/>
    </row>
    <row r="14404" spans="4:4" s="659" customFormat="1" x14ac:dyDescent="0.2">
      <c r="D14404" s="634"/>
    </row>
    <row r="14405" spans="4:4" s="659" customFormat="1" x14ac:dyDescent="0.2">
      <c r="D14405" s="634"/>
    </row>
    <row r="14406" spans="4:4" s="659" customFormat="1" x14ac:dyDescent="0.2">
      <c r="D14406" s="634"/>
    </row>
    <row r="14407" spans="4:4" s="659" customFormat="1" x14ac:dyDescent="0.2">
      <c r="D14407" s="634"/>
    </row>
    <row r="14408" spans="4:4" s="659" customFormat="1" x14ac:dyDescent="0.2">
      <c r="D14408" s="634"/>
    </row>
    <row r="14409" spans="4:4" s="659" customFormat="1" x14ac:dyDescent="0.2">
      <c r="D14409" s="634"/>
    </row>
    <row r="14410" spans="4:4" s="659" customFormat="1" x14ac:dyDescent="0.2">
      <c r="D14410" s="634"/>
    </row>
    <row r="14411" spans="4:4" s="659" customFormat="1" x14ac:dyDescent="0.2">
      <c r="D14411" s="634"/>
    </row>
    <row r="14412" spans="4:4" s="659" customFormat="1" x14ac:dyDescent="0.2">
      <c r="D14412" s="634"/>
    </row>
    <row r="14413" spans="4:4" s="659" customFormat="1" x14ac:dyDescent="0.2">
      <c r="D14413" s="634"/>
    </row>
    <row r="14414" spans="4:4" s="659" customFormat="1" x14ac:dyDescent="0.2">
      <c r="D14414" s="634"/>
    </row>
    <row r="14415" spans="4:4" s="659" customFormat="1" x14ac:dyDescent="0.2">
      <c r="D14415" s="634"/>
    </row>
    <row r="14416" spans="4:4" s="659" customFormat="1" x14ac:dyDescent="0.2">
      <c r="D14416" s="634"/>
    </row>
    <row r="14417" spans="4:4" s="659" customFormat="1" x14ac:dyDescent="0.2">
      <c r="D14417" s="634"/>
    </row>
    <row r="14418" spans="4:4" s="659" customFormat="1" x14ac:dyDescent="0.2">
      <c r="D14418" s="634"/>
    </row>
    <row r="14419" spans="4:4" s="659" customFormat="1" x14ac:dyDescent="0.2">
      <c r="D14419" s="634"/>
    </row>
    <row r="14420" spans="4:4" s="659" customFormat="1" x14ac:dyDescent="0.2">
      <c r="D14420" s="634"/>
    </row>
    <row r="14421" spans="4:4" s="659" customFormat="1" x14ac:dyDescent="0.2">
      <c r="D14421" s="634"/>
    </row>
    <row r="14422" spans="4:4" s="659" customFormat="1" x14ac:dyDescent="0.2">
      <c r="D14422" s="634"/>
    </row>
    <row r="14423" spans="4:4" s="659" customFormat="1" x14ac:dyDescent="0.2">
      <c r="D14423" s="634"/>
    </row>
    <row r="14424" spans="4:4" s="659" customFormat="1" x14ac:dyDescent="0.2">
      <c r="D14424" s="634"/>
    </row>
    <row r="14425" spans="4:4" s="659" customFormat="1" x14ac:dyDescent="0.2">
      <c r="D14425" s="634"/>
    </row>
    <row r="14426" spans="4:4" s="659" customFormat="1" x14ac:dyDescent="0.2">
      <c r="D14426" s="634"/>
    </row>
    <row r="14427" spans="4:4" s="659" customFormat="1" x14ac:dyDescent="0.2">
      <c r="D14427" s="634"/>
    </row>
    <row r="14428" spans="4:4" s="659" customFormat="1" x14ac:dyDescent="0.2">
      <c r="D14428" s="634"/>
    </row>
    <row r="14429" spans="4:4" s="659" customFormat="1" x14ac:dyDescent="0.2">
      <c r="D14429" s="634"/>
    </row>
    <row r="14430" spans="4:4" s="659" customFormat="1" x14ac:dyDescent="0.2">
      <c r="D14430" s="634"/>
    </row>
    <row r="14431" spans="4:4" s="659" customFormat="1" x14ac:dyDescent="0.2">
      <c r="D14431" s="634"/>
    </row>
    <row r="14432" spans="4:4" s="659" customFormat="1" x14ac:dyDescent="0.2">
      <c r="D14432" s="634"/>
    </row>
    <row r="14433" spans="4:4" s="659" customFormat="1" x14ac:dyDescent="0.2">
      <c r="D14433" s="634"/>
    </row>
    <row r="14434" spans="4:4" s="659" customFormat="1" x14ac:dyDescent="0.2">
      <c r="D14434" s="634"/>
    </row>
    <row r="14435" spans="4:4" s="659" customFormat="1" x14ac:dyDescent="0.2">
      <c r="D14435" s="634"/>
    </row>
    <row r="14436" spans="4:4" s="659" customFormat="1" x14ac:dyDescent="0.2">
      <c r="D14436" s="634"/>
    </row>
    <row r="14437" spans="4:4" s="659" customFormat="1" x14ac:dyDescent="0.2">
      <c r="D14437" s="634"/>
    </row>
    <row r="14438" spans="4:4" s="659" customFormat="1" x14ac:dyDescent="0.2">
      <c r="D14438" s="634"/>
    </row>
    <row r="14439" spans="4:4" s="659" customFormat="1" x14ac:dyDescent="0.2">
      <c r="D14439" s="634"/>
    </row>
    <row r="14440" spans="4:4" s="659" customFormat="1" x14ac:dyDescent="0.2">
      <c r="D14440" s="634"/>
    </row>
    <row r="14441" spans="4:4" s="659" customFormat="1" x14ac:dyDescent="0.2">
      <c r="D14441" s="634"/>
    </row>
    <row r="14442" spans="4:4" s="659" customFormat="1" x14ac:dyDescent="0.2">
      <c r="D14442" s="634"/>
    </row>
    <row r="14443" spans="4:4" s="659" customFormat="1" x14ac:dyDescent="0.2">
      <c r="D14443" s="634"/>
    </row>
    <row r="14444" spans="4:4" s="659" customFormat="1" x14ac:dyDescent="0.2">
      <c r="D14444" s="634"/>
    </row>
    <row r="14445" spans="4:4" s="659" customFormat="1" x14ac:dyDescent="0.2">
      <c r="D14445" s="634"/>
    </row>
    <row r="14446" spans="4:4" s="659" customFormat="1" x14ac:dyDescent="0.2">
      <c r="D14446" s="634"/>
    </row>
    <row r="14447" spans="4:4" s="659" customFormat="1" x14ac:dyDescent="0.2">
      <c r="D14447" s="634"/>
    </row>
    <row r="14448" spans="4:4" s="659" customFormat="1" x14ac:dyDescent="0.2">
      <c r="D14448" s="634"/>
    </row>
    <row r="14449" spans="4:4" s="659" customFormat="1" x14ac:dyDescent="0.2">
      <c r="D14449" s="634"/>
    </row>
    <row r="14450" spans="4:4" s="659" customFormat="1" x14ac:dyDescent="0.2">
      <c r="D14450" s="634"/>
    </row>
    <row r="14451" spans="4:4" s="659" customFormat="1" x14ac:dyDescent="0.2">
      <c r="D14451" s="634"/>
    </row>
    <row r="14452" spans="4:4" s="659" customFormat="1" x14ac:dyDescent="0.2">
      <c r="D14452" s="634"/>
    </row>
    <row r="14453" spans="4:4" s="659" customFormat="1" x14ac:dyDescent="0.2">
      <c r="D14453" s="634"/>
    </row>
    <row r="14454" spans="4:4" s="659" customFormat="1" x14ac:dyDescent="0.2">
      <c r="D14454" s="634"/>
    </row>
    <row r="14455" spans="4:4" s="659" customFormat="1" x14ac:dyDescent="0.2">
      <c r="D14455" s="634"/>
    </row>
    <row r="14456" spans="4:4" s="659" customFormat="1" x14ac:dyDescent="0.2">
      <c r="D14456" s="634"/>
    </row>
    <row r="14457" spans="4:4" s="659" customFormat="1" x14ac:dyDescent="0.2">
      <c r="D14457" s="634"/>
    </row>
    <row r="14458" spans="4:4" s="659" customFormat="1" x14ac:dyDescent="0.2">
      <c r="D14458" s="634"/>
    </row>
    <row r="14459" spans="4:4" s="659" customFormat="1" x14ac:dyDescent="0.2">
      <c r="D14459" s="634"/>
    </row>
    <row r="14460" spans="4:4" s="659" customFormat="1" x14ac:dyDescent="0.2">
      <c r="D14460" s="634"/>
    </row>
    <row r="14461" spans="4:4" s="659" customFormat="1" x14ac:dyDescent="0.2">
      <c r="D14461" s="634"/>
    </row>
    <row r="14462" spans="4:4" s="659" customFormat="1" x14ac:dyDescent="0.2">
      <c r="D14462" s="634"/>
    </row>
    <row r="14463" spans="4:4" s="659" customFormat="1" x14ac:dyDescent="0.2">
      <c r="D14463" s="634"/>
    </row>
    <row r="14464" spans="4:4" s="659" customFormat="1" x14ac:dyDescent="0.2">
      <c r="D14464" s="634"/>
    </row>
    <row r="14465" spans="4:4" s="659" customFormat="1" x14ac:dyDescent="0.2">
      <c r="D14465" s="634"/>
    </row>
    <row r="14466" spans="4:4" s="659" customFormat="1" x14ac:dyDescent="0.2">
      <c r="D14466" s="634"/>
    </row>
    <row r="14467" spans="4:4" s="659" customFormat="1" x14ac:dyDescent="0.2">
      <c r="D14467" s="634"/>
    </row>
    <row r="14468" spans="4:4" s="659" customFormat="1" x14ac:dyDescent="0.2">
      <c r="D14468" s="634"/>
    </row>
    <row r="14469" spans="4:4" s="659" customFormat="1" x14ac:dyDescent="0.2">
      <c r="D14469" s="634"/>
    </row>
    <row r="14470" spans="4:4" s="659" customFormat="1" x14ac:dyDescent="0.2">
      <c r="D14470" s="634"/>
    </row>
    <row r="14471" spans="4:4" s="659" customFormat="1" x14ac:dyDescent="0.2">
      <c r="D14471" s="634"/>
    </row>
    <row r="14472" spans="4:4" s="659" customFormat="1" x14ac:dyDescent="0.2">
      <c r="D14472" s="634"/>
    </row>
    <row r="14473" spans="4:4" s="659" customFormat="1" x14ac:dyDescent="0.2">
      <c r="D14473" s="634"/>
    </row>
    <row r="14474" spans="4:4" s="659" customFormat="1" x14ac:dyDescent="0.2">
      <c r="D14474" s="634"/>
    </row>
    <row r="14475" spans="4:4" s="659" customFormat="1" x14ac:dyDescent="0.2">
      <c r="D14475" s="634"/>
    </row>
    <row r="14476" spans="4:4" s="659" customFormat="1" x14ac:dyDescent="0.2">
      <c r="D14476" s="634"/>
    </row>
    <row r="14477" spans="4:4" s="659" customFormat="1" x14ac:dyDescent="0.2">
      <c r="D14477" s="634"/>
    </row>
    <row r="14478" spans="4:4" s="659" customFormat="1" x14ac:dyDescent="0.2">
      <c r="D14478" s="634"/>
    </row>
    <row r="14479" spans="4:4" s="659" customFormat="1" x14ac:dyDescent="0.2">
      <c r="D14479" s="634"/>
    </row>
    <row r="14480" spans="4:4" s="659" customFormat="1" x14ac:dyDescent="0.2">
      <c r="D14480" s="634"/>
    </row>
    <row r="14481" spans="4:4" s="659" customFormat="1" x14ac:dyDescent="0.2">
      <c r="D14481" s="634"/>
    </row>
    <row r="14482" spans="4:4" s="659" customFormat="1" x14ac:dyDescent="0.2">
      <c r="D14482" s="634"/>
    </row>
    <row r="14483" spans="4:4" s="659" customFormat="1" x14ac:dyDescent="0.2">
      <c r="D14483" s="634"/>
    </row>
    <row r="14484" spans="4:4" s="659" customFormat="1" x14ac:dyDescent="0.2">
      <c r="D14484" s="634"/>
    </row>
    <row r="14485" spans="4:4" s="659" customFormat="1" x14ac:dyDescent="0.2">
      <c r="D14485" s="634"/>
    </row>
    <row r="14486" spans="4:4" s="659" customFormat="1" x14ac:dyDescent="0.2">
      <c r="D14486" s="634"/>
    </row>
    <row r="14487" spans="4:4" s="659" customFormat="1" x14ac:dyDescent="0.2">
      <c r="D14487" s="634"/>
    </row>
    <row r="14488" spans="4:4" s="659" customFormat="1" x14ac:dyDescent="0.2">
      <c r="D14488" s="634"/>
    </row>
    <row r="14489" spans="4:4" s="659" customFormat="1" x14ac:dyDescent="0.2">
      <c r="D14489" s="634"/>
    </row>
    <row r="14490" spans="4:4" s="659" customFormat="1" x14ac:dyDescent="0.2">
      <c r="D14490" s="634"/>
    </row>
    <row r="14491" spans="4:4" s="659" customFormat="1" x14ac:dyDescent="0.2">
      <c r="D14491" s="634"/>
    </row>
    <row r="14492" spans="4:4" s="659" customFormat="1" x14ac:dyDescent="0.2">
      <c r="D14492" s="634"/>
    </row>
    <row r="14493" spans="4:4" s="659" customFormat="1" x14ac:dyDescent="0.2">
      <c r="D14493" s="634"/>
    </row>
    <row r="14494" spans="4:4" s="659" customFormat="1" x14ac:dyDescent="0.2">
      <c r="D14494" s="634"/>
    </row>
    <row r="14495" spans="4:4" s="659" customFormat="1" x14ac:dyDescent="0.2">
      <c r="D14495" s="634"/>
    </row>
    <row r="14496" spans="4:4" s="659" customFormat="1" x14ac:dyDescent="0.2">
      <c r="D14496" s="634"/>
    </row>
    <row r="14497" spans="4:4" s="659" customFormat="1" x14ac:dyDescent="0.2">
      <c r="D14497" s="634"/>
    </row>
    <row r="14498" spans="4:4" s="659" customFormat="1" x14ac:dyDescent="0.2">
      <c r="D14498" s="634"/>
    </row>
    <row r="14499" spans="4:4" s="659" customFormat="1" x14ac:dyDescent="0.2">
      <c r="D14499" s="634"/>
    </row>
    <row r="14500" spans="4:4" s="659" customFormat="1" x14ac:dyDescent="0.2">
      <c r="D14500" s="634"/>
    </row>
    <row r="14501" spans="4:4" s="659" customFormat="1" x14ac:dyDescent="0.2">
      <c r="D14501" s="634"/>
    </row>
    <row r="14502" spans="4:4" s="659" customFormat="1" x14ac:dyDescent="0.2">
      <c r="D14502" s="634"/>
    </row>
    <row r="14503" spans="4:4" s="659" customFormat="1" x14ac:dyDescent="0.2">
      <c r="D14503" s="634"/>
    </row>
    <row r="14504" spans="4:4" s="659" customFormat="1" x14ac:dyDescent="0.2">
      <c r="D14504" s="634"/>
    </row>
    <row r="14505" spans="4:4" s="659" customFormat="1" x14ac:dyDescent="0.2">
      <c r="D14505" s="634"/>
    </row>
    <row r="14506" spans="4:4" s="659" customFormat="1" x14ac:dyDescent="0.2">
      <c r="D14506" s="634"/>
    </row>
    <row r="14507" spans="4:4" s="659" customFormat="1" x14ac:dyDescent="0.2">
      <c r="D14507" s="634"/>
    </row>
    <row r="14508" spans="4:4" s="659" customFormat="1" x14ac:dyDescent="0.2">
      <c r="D14508" s="634"/>
    </row>
    <row r="14509" spans="4:4" s="659" customFormat="1" x14ac:dyDescent="0.2">
      <c r="D14509" s="634"/>
    </row>
    <row r="14510" spans="4:4" s="659" customFormat="1" x14ac:dyDescent="0.2">
      <c r="D14510" s="634"/>
    </row>
    <row r="14511" spans="4:4" s="659" customFormat="1" x14ac:dyDescent="0.2">
      <c r="D14511" s="634"/>
    </row>
    <row r="14512" spans="4:4" s="659" customFormat="1" x14ac:dyDescent="0.2">
      <c r="D14512" s="634"/>
    </row>
    <row r="14513" spans="4:4" s="659" customFormat="1" x14ac:dyDescent="0.2">
      <c r="D14513" s="634"/>
    </row>
    <row r="14514" spans="4:4" s="659" customFormat="1" x14ac:dyDescent="0.2">
      <c r="D14514" s="634"/>
    </row>
    <row r="14515" spans="4:4" s="659" customFormat="1" x14ac:dyDescent="0.2">
      <c r="D14515" s="634"/>
    </row>
    <row r="14516" spans="4:4" s="659" customFormat="1" x14ac:dyDescent="0.2">
      <c r="D14516" s="634"/>
    </row>
    <row r="14517" spans="4:4" s="659" customFormat="1" x14ac:dyDescent="0.2">
      <c r="D14517" s="634"/>
    </row>
    <row r="14518" spans="4:4" s="659" customFormat="1" x14ac:dyDescent="0.2">
      <c r="D14518" s="634"/>
    </row>
    <row r="14519" spans="4:4" s="659" customFormat="1" x14ac:dyDescent="0.2">
      <c r="D14519" s="634"/>
    </row>
    <row r="14520" spans="4:4" s="659" customFormat="1" x14ac:dyDescent="0.2">
      <c r="D14520" s="634"/>
    </row>
    <row r="14521" spans="4:4" s="659" customFormat="1" x14ac:dyDescent="0.2">
      <c r="D14521" s="634"/>
    </row>
    <row r="14522" spans="4:4" s="659" customFormat="1" x14ac:dyDescent="0.2">
      <c r="D14522" s="634"/>
    </row>
    <row r="14523" spans="4:4" s="659" customFormat="1" x14ac:dyDescent="0.2">
      <c r="D14523" s="634"/>
    </row>
    <row r="14524" spans="4:4" s="659" customFormat="1" x14ac:dyDescent="0.2">
      <c r="D14524" s="634"/>
    </row>
    <row r="14525" spans="4:4" s="659" customFormat="1" x14ac:dyDescent="0.2">
      <c r="D14525" s="634"/>
    </row>
    <row r="14526" spans="4:4" s="659" customFormat="1" x14ac:dyDescent="0.2">
      <c r="D14526" s="634"/>
    </row>
    <row r="14527" spans="4:4" s="659" customFormat="1" x14ac:dyDescent="0.2">
      <c r="D14527" s="634"/>
    </row>
    <row r="14528" spans="4:4" s="659" customFormat="1" x14ac:dyDescent="0.2">
      <c r="D14528" s="634"/>
    </row>
    <row r="14529" spans="4:4" s="659" customFormat="1" x14ac:dyDescent="0.2">
      <c r="D14529" s="634"/>
    </row>
    <row r="14530" spans="4:4" s="659" customFormat="1" x14ac:dyDescent="0.2">
      <c r="D14530" s="634"/>
    </row>
    <row r="14531" spans="4:4" s="659" customFormat="1" x14ac:dyDescent="0.2">
      <c r="D14531" s="634"/>
    </row>
    <row r="14532" spans="4:4" s="659" customFormat="1" x14ac:dyDescent="0.2">
      <c r="D14532" s="634"/>
    </row>
    <row r="14533" spans="4:4" s="659" customFormat="1" x14ac:dyDescent="0.2">
      <c r="D14533" s="634"/>
    </row>
    <row r="14534" spans="4:4" s="659" customFormat="1" x14ac:dyDescent="0.2">
      <c r="D14534" s="634"/>
    </row>
    <row r="14535" spans="4:4" s="659" customFormat="1" x14ac:dyDescent="0.2">
      <c r="D14535" s="634"/>
    </row>
    <row r="14536" spans="4:4" s="659" customFormat="1" x14ac:dyDescent="0.2">
      <c r="D14536" s="634"/>
    </row>
    <row r="14537" spans="4:4" s="659" customFormat="1" x14ac:dyDescent="0.2">
      <c r="D14537" s="634"/>
    </row>
    <row r="14538" spans="4:4" s="659" customFormat="1" x14ac:dyDescent="0.2">
      <c r="D14538" s="634"/>
    </row>
    <row r="14539" spans="4:4" s="659" customFormat="1" x14ac:dyDescent="0.2">
      <c r="D14539" s="634"/>
    </row>
    <row r="14540" spans="4:4" s="659" customFormat="1" x14ac:dyDescent="0.2">
      <c r="D14540" s="634"/>
    </row>
    <row r="14541" spans="4:4" s="659" customFormat="1" x14ac:dyDescent="0.2">
      <c r="D14541" s="634"/>
    </row>
    <row r="14542" spans="4:4" s="659" customFormat="1" x14ac:dyDescent="0.2">
      <c r="D14542" s="634"/>
    </row>
    <row r="14543" spans="4:4" s="659" customFormat="1" x14ac:dyDescent="0.2">
      <c r="D14543" s="634"/>
    </row>
    <row r="14544" spans="4:4" s="659" customFormat="1" x14ac:dyDescent="0.2">
      <c r="D14544" s="634"/>
    </row>
    <row r="14545" spans="4:4" s="659" customFormat="1" x14ac:dyDescent="0.2">
      <c r="D14545" s="634"/>
    </row>
    <row r="14546" spans="4:4" s="659" customFormat="1" x14ac:dyDescent="0.2">
      <c r="D14546" s="634"/>
    </row>
    <row r="14547" spans="4:4" s="659" customFormat="1" x14ac:dyDescent="0.2">
      <c r="D14547" s="634"/>
    </row>
    <row r="14548" spans="4:4" s="659" customFormat="1" x14ac:dyDescent="0.2">
      <c r="D14548" s="634"/>
    </row>
    <row r="14549" spans="4:4" s="659" customFormat="1" x14ac:dyDescent="0.2">
      <c r="D14549" s="634"/>
    </row>
    <row r="14550" spans="4:4" s="659" customFormat="1" x14ac:dyDescent="0.2">
      <c r="D14550" s="634"/>
    </row>
    <row r="14551" spans="4:4" s="659" customFormat="1" x14ac:dyDescent="0.2">
      <c r="D14551" s="634"/>
    </row>
    <row r="14552" spans="4:4" s="659" customFormat="1" x14ac:dyDescent="0.2">
      <c r="D14552" s="634"/>
    </row>
    <row r="14553" spans="4:4" s="659" customFormat="1" x14ac:dyDescent="0.2">
      <c r="D14553" s="634"/>
    </row>
    <row r="14554" spans="4:4" s="659" customFormat="1" x14ac:dyDescent="0.2">
      <c r="D14554" s="634"/>
    </row>
    <row r="14555" spans="4:4" s="659" customFormat="1" x14ac:dyDescent="0.2">
      <c r="D14555" s="634"/>
    </row>
    <row r="14556" spans="4:4" s="659" customFormat="1" x14ac:dyDescent="0.2">
      <c r="D14556" s="634"/>
    </row>
    <row r="14557" spans="4:4" s="659" customFormat="1" x14ac:dyDescent="0.2">
      <c r="D14557" s="634"/>
    </row>
    <row r="14558" spans="4:4" s="659" customFormat="1" x14ac:dyDescent="0.2">
      <c r="D14558" s="634"/>
    </row>
    <row r="14559" spans="4:4" s="659" customFormat="1" x14ac:dyDescent="0.2">
      <c r="D14559" s="634"/>
    </row>
    <row r="14560" spans="4:4" s="659" customFormat="1" x14ac:dyDescent="0.2">
      <c r="D14560" s="634"/>
    </row>
    <row r="14561" spans="4:4" s="659" customFormat="1" x14ac:dyDescent="0.2">
      <c r="D14561" s="634"/>
    </row>
    <row r="14562" spans="4:4" s="659" customFormat="1" x14ac:dyDescent="0.2">
      <c r="D14562" s="634"/>
    </row>
    <row r="14563" spans="4:4" s="659" customFormat="1" x14ac:dyDescent="0.2">
      <c r="D14563" s="634"/>
    </row>
    <row r="14564" spans="4:4" s="659" customFormat="1" x14ac:dyDescent="0.2">
      <c r="D14564" s="634"/>
    </row>
    <row r="14565" spans="4:4" s="659" customFormat="1" x14ac:dyDescent="0.2">
      <c r="D14565" s="634"/>
    </row>
    <row r="14566" spans="4:4" s="659" customFormat="1" x14ac:dyDescent="0.2">
      <c r="D14566" s="634"/>
    </row>
    <row r="14567" spans="4:4" s="659" customFormat="1" x14ac:dyDescent="0.2">
      <c r="D14567" s="634"/>
    </row>
    <row r="14568" spans="4:4" s="659" customFormat="1" x14ac:dyDescent="0.2">
      <c r="D14568" s="634"/>
    </row>
    <row r="14569" spans="4:4" s="659" customFormat="1" x14ac:dyDescent="0.2">
      <c r="D14569" s="634"/>
    </row>
    <row r="14570" spans="4:4" s="659" customFormat="1" x14ac:dyDescent="0.2">
      <c r="D14570" s="634"/>
    </row>
    <row r="14571" spans="4:4" s="659" customFormat="1" x14ac:dyDescent="0.2">
      <c r="D14571" s="634"/>
    </row>
    <row r="14572" spans="4:4" s="659" customFormat="1" x14ac:dyDescent="0.2">
      <c r="D14572" s="634"/>
    </row>
    <row r="14573" spans="4:4" s="659" customFormat="1" x14ac:dyDescent="0.2">
      <c r="D14573" s="634"/>
    </row>
    <row r="14574" spans="4:4" s="659" customFormat="1" x14ac:dyDescent="0.2">
      <c r="D14574" s="634"/>
    </row>
    <row r="14575" spans="4:4" s="659" customFormat="1" x14ac:dyDescent="0.2">
      <c r="D14575" s="634"/>
    </row>
    <row r="14576" spans="4:4" s="659" customFormat="1" x14ac:dyDescent="0.2">
      <c r="D14576" s="634"/>
    </row>
    <row r="14577" spans="4:4" s="659" customFormat="1" x14ac:dyDescent="0.2">
      <c r="D14577" s="634"/>
    </row>
    <row r="14578" spans="4:4" s="659" customFormat="1" x14ac:dyDescent="0.2">
      <c r="D14578" s="634"/>
    </row>
    <row r="14579" spans="4:4" s="659" customFormat="1" x14ac:dyDescent="0.2">
      <c r="D14579" s="634"/>
    </row>
    <row r="14580" spans="4:4" s="659" customFormat="1" x14ac:dyDescent="0.2">
      <c r="D14580" s="634"/>
    </row>
    <row r="14581" spans="4:4" s="659" customFormat="1" x14ac:dyDescent="0.2">
      <c r="D14581" s="634"/>
    </row>
    <row r="14582" spans="4:4" s="659" customFormat="1" x14ac:dyDescent="0.2">
      <c r="D14582" s="634"/>
    </row>
    <row r="14583" spans="4:4" s="659" customFormat="1" x14ac:dyDescent="0.2">
      <c r="D14583" s="634"/>
    </row>
    <row r="14584" spans="4:4" s="659" customFormat="1" x14ac:dyDescent="0.2">
      <c r="D14584" s="634"/>
    </row>
    <row r="14585" spans="4:4" s="659" customFormat="1" x14ac:dyDescent="0.2">
      <c r="D14585" s="634"/>
    </row>
    <row r="14586" spans="4:4" s="659" customFormat="1" x14ac:dyDescent="0.2">
      <c r="D14586" s="634"/>
    </row>
    <row r="14587" spans="4:4" s="659" customFormat="1" x14ac:dyDescent="0.2">
      <c r="D14587" s="634"/>
    </row>
    <row r="14588" spans="4:4" s="659" customFormat="1" x14ac:dyDescent="0.2">
      <c r="D14588" s="634"/>
    </row>
    <row r="14589" spans="4:4" s="659" customFormat="1" x14ac:dyDescent="0.2">
      <c r="D14589" s="634"/>
    </row>
    <row r="14590" spans="4:4" s="659" customFormat="1" x14ac:dyDescent="0.2">
      <c r="D14590" s="634"/>
    </row>
    <row r="14591" spans="4:4" s="659" customFormat="1" x14ac:dyDescent="0.2">
      <c r="D14591" s="634"/>
    </row>
    <row r="14592" spans="4:4" s="659" customFormat="1" x14ac:dyDescent="0.2">
      <c r="D14592" s="634"/>
    </row>
    <row r="14593" spans="4:4" s="659" customFormat="1" x14ac:dyDescent="0.2">
      <c r="D14593" s="634"/>
    </row>
    <row r="14594" spans="4:4" s="659" customFormat="1" x14ac:dyDescent="0.2">
      <c r="D14594" s="634"/>
    </row>
    <row r="14595" spans="4:4" s="659" customFormat="1" x14ac:dyDescent="0.2">
      <c r="D14595" s="634"/>
    </row>
    <row r="14596" spans="4:4" s="659" customFormat="1" x14ac:dyDescent="0.2">
      <c r="D14596" s="634"/>
    </row>
    <row r="14597" spans="4:4" s="659" customFormat="1" x14ac:dyDescent="0.2">
      <c r="D14597" s="634"/>
    </row>
    <row r="14598" spans="4:4" s="659" customFormat="1" x14ac:dyDescent="0.2">
      <c r="D14598" s="634"/>
    </row>
    <row r="14599" spans="4:4" s="659" customFormat="1" x14ac:dyDescent="0.2">
      <c r="D14599" s="634"/>
    </row>
    <row r="14600" spans="4:4" s="659" customFormat="1" x14ac:dyDescent="0.2">
      <c r="D14600" s="634"/>
    </row>
    <row r="14601" spans="4:4" s="659" customFormat="1" x14ac:dyDescent="0.2">
      <c r="D14601" s="634"/>
    </row>
    <row r="14602" spans="4:4" s="659" customFormat="1" x14ac:dyDescent="0.2">
      <c r="D14602" s="634"/>
    </row>
    <row r="14603" spans="4:4" s="659" customFormat="1" x14ac:dyDescent="0.2">
      <c r="D14603" s="634"/>
    </row>
    <row r="14604" spans="4:4" s="659" customFormat="1" x14ac:dyDescent="0.2">
      <c r="D14604" s="634"/>
    </row>
    <row r="14605" spans="4:4" s="659" customFormat="1" x14ac:dyDescent="0.2">
      <c r="D14605" s="634"/>
    </row>
    <row r="14606" spans="4:4" s="659" customFormat="1" x14ac:dyDescent="0.2">
      <c r="D14606" s="634"/>
    </row>
    <row r="14607" spans="4:4" s="659" customFormat="1" x14ac:dyDescent="0.2">
      <c r="D14607" s="634"/>
    </row>
    <row r="14608" spans="4:4" s="659" customFormat="1" x14ac:dyDescent="0.2">
      <c r="D14608" s="634"/>
    </row>
    <row r="14609" spans="4:4" s="659" customFormat="1" x14ac:dyDescent="0.2">
      <c r="D14609" s="634"/>
    </row>
    <row r="14610" spans="4:4" s="659" customFormat="1" x14ac:dyDescent="0.2">
      <c r="D14610" s="634"/>
    </row>
    <row r="14611" spans="4:4" s="659" customFormat="1" x14ac:dyDescent="0.2">
      <c r="D14611" s="634"/>
    </row>
    <row r="14612" spans="4:4" s="659" customFormat="1" x14ac:dyDescent="0.2">
      <c r="D14612" s="634"/>
    </row>
    <row r="14613" spans="4:4" s="659" customFormat="1" x14ac:dyDescent="0.2">
      <c r="D14613" s="634"/>
    </row>
    <row r="14614" spans="4:4" s="659" customFormat="1" x14ac:dyDescent="0.2">
      <c r="D14614" s="634"/>
    </row>
    <row r="14615" spans="4:4" s="659" customFormat="1" x14ac:dyDescent="0.2">
      <c r="D14615" s="634"/>
    </row>
    <row r="14616" spans="4:4" s="659" customFormat="1" x14ac:dyDescent="0.2">
      <c r="D14616" s="634"/>
    </row>
    <row r="14617" spans="4:4" s="659" customFormat="1" x14ac:dyDescent="0.2">
      <c r="D14617" s="634"/>
    </row>
    <row r="14618" spans="4:4" s="659" customFormat="1" x14ac:dyDescent="0.2">
      <c r="D14618" s="634"/>
    </row>
    <row r="14619" spans="4:4" s="659" customFormat="1" x14ac:dyDescent="0.2">
      <c r="D14619" s="634"/>
    </row>
    <row r="14620" spans="4:4" s="659" customFormat="1" x14ac:dyDescent="0.2">
      <c r="D14620" s="634"/>
    </row>
    <row r="14621" spans="4:4" s="659" customFormat="1" x14ac:dyDescent="0.2">
      <c r="D14621" s="634"/>
    </row>
    <row r="14622" spans="4:4" s="659" customFormat="1" x14ac:dyDescent="0.2">
      <c r="D14622" s="634"/>
    </row>
    <row r="14623" spans="4:4" s="659" customFormat="1" x14ac:dyDescent="0.2">
      <c r="D14623" s="634"/>
    </row>
    <row r="14624" spans="4:4" s="659" customFormat="1" x14ac:dyDescent="0.2">
      <c r="D14624" s="634"/>
    </row>
    <row r="14625" spans="4:4" s="659" customFormat="1" x14ac:dyDescent="0.2">
      <c r="D14625" s="634"/>
    </row>
    <row r="14626" spans="4:4" s="659" customFormat="1" x14ac:dyDescent="0.2">
      <c r="D14626" s="634"/>
    </row>
    <row r="14627" spans="4:4" s="659" customFormat="1" x14ac:dyDescent="0.2">
      <c r="D14627" s="634"/>
    </row>
    <row r="14628" spans="4:4" s="659" customFormat="1" x14ac:dyDescent="0.2">
      <c r="D14628" s="634"/>
    </row>
    <row r="14629" spans="4:4" s="659" customFormat="1" x14ac:dyDescent="0.2">
      <c r="D14629" s="634"/>
    </row>
    <row r="14630" spans="4:4" s="659" customFormat="1" x14ac:dyDescent="0.2">
      <c r="D14630" s="634"/>
    </row>
    <row r="14631" spans="4:4" s="659" customFormat="1" x14ac:dyDescent="0.2">
      <c r="D14631" s="634"/>
    </row>
    <row r="14632" spans="4:4" s="659" customFormat="1" x14ac:dyDescent="0.2">
      <c r="D14632" s="634"/>
    </row>
    <row r="14633" spans="4:4" s="659" customFormat="1" x14ac:dyDescent="0.2">
      <c r="D14633" s="634"/>
    </row>
    <row r="14634" spans="4:4" s="659" customFormat="1" x14ac:dyDescent="0.2">
      <c r="D14634" s="634"/>
    </row>
    <row r="14635" spans="4:4" s="659" customFormat="1" x14ac:dyDescent="0.2">
      <c r="D14635" s="634"/>
    </row>
    <row r="14636" spans="4:4" s="659" customFormat="1" x14ac:dyDescent="0.2">
      <c r="D14636" s="634"/>
    </row>
    <row r="14637" spans="4:4" s="659" customFormat="1" x14ac:dyDescent="0.2">
      <c r="D14637" s="634"/>
    </row>
    <row r="14638" spans="4:4" s="659" customFormat="1" x14ac:dyDescent="0.2">
      <c r="D14638" s="634"/>
    </row>
    <row r="14639" spans="4:4" s="659" customFormat="1" x14ac:dyDescent="0.2">
      <c r="D14639" s="634"/>
    </row>
    <row r="14640" spans="4:4" s="659" customFormat="1" x14ac:dyDescent="0.2">
      <c r="D14640" s="634"/>
    </row>
    <row r="14641" spans="4:4" s="659" customFormat="1" x14ac:dyDescent="0.2">
      <c r="D14641" s="634"/>
    </row>
    <row r="14642" spans="4:4" s="659" customFormat="1" x14ac:dyDescent="0.2">
      <c r="D14642" s="634"/>
    </row>
    <row r="14643" spans="4:4" s="659" customFormat="1" x14ac:dyDescent="0.2">
      <c r="D14643" s="634"/>
    </row>
    <row r="14644" spans="4:4" s="659" customFormat="1" x14ac:dyDescent="0.2">
      <c r="D14644" s="634"/>
    </row>
    <row r="14645" spans="4:4" s="659" customFormat="1" x14ac:dyDescent="0.2">
      <c r="D14645" s="634"/>
    </row>
    <row r="14646" spans="4:4" s="659" customFormat="1" x14ac:dyDescent="0.2">
      <c r="D14646" s="634"/>
    </row>
    <row r="14647" spans="4:4" s="659" customFormat="1" x14ac:dyDescent="0.2">
      <c r="D14647" s="634"/>
    </row>
    <row r="14648" spans="4:4" s="659" customFormat="1" x14ac:dyDescent="0.2">
      <c r="D14648" s="634"/>
    </row>
    <row r="14649" spans="4:4" s="659" customFormat="1" x14ac:dyDescent="0.2">
      <c r="D14649" s="634"/>
    </row>
    <row r="14650" spans="4:4" s="659" customFormat="1" x14ac:dyDescent="0.2">
      <c r="D14650" s="634"/>
    </row>
    <row r="14651" spans="4:4" s="659" customFormat="1" x14ac:dyDescent="0.2">
      <c r="D14651" s="634"/>
    </row>
    <row r="14652" spans="4:4" s="659" customFormat="1" x14ac:dyDescent="0.2">
      <c r="D14652" s="634"/>
    </row>
    <row r="14653" spans="4:4" s="659" customFormat="1" x14ac:dyDescent="0.2">
      <c r="D14653" s="634"/>
    </row>
    <row r="14654" spans="4:4" s="659" customFormat="1" x14ac:dyDescent="0.2">
      <c r="D14654" s="634"/>
    </row>
    <row r="14655" spans="4:4" s="659" customFormat="1" x14ac:dyDescent="0.2">
      <c r="D14655" s="634"/>
    </row>
    <row r="14656" spans="4:4" s="659" customFormat="1" x14ac:dyDescent="0.2">
      <c r="D14656" s="634"/>
    </row>
    <row r="14657" spans="4:4" s="659" customFormat="1" x14ac:dyDescent="0.2">
      <c r="D14657" s="634"/>
    </row>
    <row r="14658" spans="4:4" s="659" customFormat="1" x14ac:dyDescent="0.2">
      <c r="D14658" s="634"/>
    </row>
    <row r="14659" spans="4:4" s="659" customFormat="1" x14ac:dyDescent="0.2">
      <c r="D14659" s="634"/>
    </row>
    <row r="14660" spans="4:4" s="659" customFormat="1" x14ac:dyDescent="0.2">
      <c r="D14660" s="634"/>
    </row>
    <row r="14661" spans="4:4" s="659" customFormat="1" x14ac:dyDescent="0.2">
      <c r="D14661" s="634"/>
    </row>
    <row r="14662" spans="4:4" s="659" customFormat="1" x14ac:dyDescent="0.2">
      <c r="D14662" s="634"/>
    </row>
    <row r="14663" spans="4:4" s="659" customFormat="1" x14ac:dyDescent="0.2">
      <c r="D14663" s="634"/>
    </row>
    <row r="14664" spans="4:4" s="659" customFormat="1" x14ac:dyDescent="0.2">
      <c r="D14664" s="634"/>
    </row>
    <row r="14665" spans="4:4" s="659" customFormat="1" x14ac:dyDescent="0.2">
      <c r="D14665" s="634"/>
    </row>
    <row r="14666" spans="4:4" s="659" customFormat="1" x14ac:dyDescent="0.2">
      <c r="D14666" s="634"/>
    </row>
    <row r="14667" spans="4:4" s="659" customFormat="1" x14ac:dyDescent="0.2">
      <c r="D14667" s="634"/>
    </row>
    <row r="14668" spans="4:4" s="659" customFormat="1" x14ac:dyDescent="0.2">
      <c r="D14668" s="634"/>
    </row>
    <row r="14669" spans="4:4" s="659" customFormat="1" x14ac:dyDescent="0.2">
      <c r="D14669" s="634"/>
    </row>
    <row r="14670" spans="4:4" s="659" customFormat="1" x14ac:dyDescent="0.2">
      <c r="D14670" s="634"/>
    </row>
    <row r="14671" spans="4:4" s="659" customFormat="1" x14ac:dyDescent="0.2">
      <c r="D14671" s="634"/>
    </row>
    <row r="14672" spans="4:4" s="659" customFormat="1" x14ac:dyDescent="0.2">
      <c r="D14672" s="634"/>
    </row>
    <row r="14673" spans="4:4" s="659" customFormat="1" x14ac:dyDescent="0.2">
      <c r="D14673" s="634"/>
    </row>
    <row r="14674" spans="4:4" s="659" customFormat="1" x14ac:dyDescent="0.2">
      <c r="D14674" s="634"/>
    </row>
    <row r="14675" spans="4:4" s="659" customFormat="1" x14ac:dyDescent="0.2">
      <c r="D14675" s="634"/>
    </row>
    <row r="14676" spans="4:4" s="659" customFormat="1" x14ac:dyDescent="0.2">
      <c r="D14676" s="634"/>
    </row>
    <row r="14677" spans="4:4" s="659" customFormat="1" x14ac:dyDescent="0.2">
      <c r="D14677" s="634"/>
    </row>
    <row r="14678" spans="4:4" s="659" customFormat="1" x14ac:dyDescent="0.2">
      <c r="D14678" s="634"/>
    </row>
    <row r="14679" spans="4:4" s="659" customFormat="1" x14ac:dyDescent="0.2">
      <c r="D14679" s="634"/>
    </row>
    <row r="14680" spans="4:4" s="659" customFormat="1" x14ac:dyDescent="0.2">
      <c r="D14680" s="634"/>
    </row>
    <row r="14681" spans="4:4" s="659" customFormat="1" x14ac:dyDescent="0.2">
      <c r="D14681" s="634"/>
    </row>
    <row r="14682" spans="4:4" s="659" customFormat="1" x14ac:dyDescent="0.2">
      <c r="D14682" s="634"/>
    </row>
    <row r="14683" spans="4:4" s="659" customFormat="1" x14ac:dyDescent="0.2">
      <c r="D14683" s="634"/>
    </row>
    <row r="14684" spans="4:4" s="659" customFormat="1" x14ac:dyDescent="0.2">
      <c r="D14684" s="634"/>
    </row>
    <row r="14685" spans="4:4" s="659" customFormat="1" x14ac:dyDescent="0.2">
      <c r="D14685" s="634"/>
    </row>
    <row r="14686" spans="4:4" s="659" customFormat="1" x14ac:dyDescent="0.2">
      <c r="D14686" s="634"/>
    </row>
    <row r="14687" spans="4:4" s="659" customFormat="1" x14ac:dyDescent="0.2">
      <c r="D14687" s="634"/>
    </row>
    <row r="14688" spans="4:4" s="659" customFormat="1" x14ac:dyDescent="0.2">
      <c r="D14688" s="634"/>
    </row>
    <row r="14689" spans="4:4" s="659" customFormat="1" x14ac:dyDescent="0.2">
      <c r="D14689" s="634"/>
    </row>
    <row r="14690" spans="4:4" s="659" customFormat="1" x14ac:dyDescent="0.2">
      <c r="D14690" s="634"/>
    </row>
    <row r="14691" spans="4:4" s="659" customFormat="1" x14ac:dyDescent="0.2">
      <c r="D14691" s="634"/>
    </row>
    <row r="14692" spans="4:4" s="659" customFormat="1" x14ac:dyDescent="0.2">
      <c r="D14692" s="634"/>
    </row>
    <row r="14693" spans="4:4" s="659" customFormat="1" x14ac:dyDescent="0.2">
      <c r="D14693" s="634"/>
    </row>
    <row r="14694" spans="4:4" s="659" customFormat="1" x14ac:dyDescent="0.2">
      <c r="D14694" s="634"/>
    </row>
    <row r="14695" spans="4:4" s="659" customFormat="1" x14ac:dyDescent="0.2">
      <c r="D14695" s="634"/>
    </row>
    <row r="14696" spans="4:4" s="659" customFormat="1" x14ac:dyDescent="0.2">
      <c r="D14696" s="634"/>
    </row>
    <row r="14697" spans="4:4" s="659" customFormat="1" x14ac:dyDescent="0.2">
      <c r="D14697" s="634"/>
    </row>
    <row r="14698" spans="4:4" s="659" customFormat="1" x14ac:dyDescent="0.2">
      <c r="D14698" s="634"/>
    </row>
    <row r="14699" spans="4:4" s="659" customFormat="1" x14ac:dyDescent="0.2">
      <c r="D14699" s="634"/>
    </row>
    <row r="14700" spans="4:4" s="659" customFormat="1" x14ac:dyDescent="0.2">
      <c r="D14700" s="634"/>
    </row>
    <row r="14701" spans="4:4" s="659" customFormat="1" x14ac:dyDescent="0.2">
      <c r="D14701" s="634"/>
    </row>
    <row r="14702" spans="4:4" s="659" customFormat="1" x14ac:dyDescent="0.2">
      <c r="D14702" s="634"/>
    </row>
    <row r="14703" spans="4:4" s="659" customFormat="1" x14ac:dyDescent="0.2">
      <c r="D14703" s="634"/>
    </row>
    <row r="14704" spans="4:4" s="659" customFormat="1" x14ac:dyDescent="0.2">
      <c r="D14704" s="634"/>
    </row>
    <row r="14705" spans="4:4" s="659" customFormat="1" x14ac:dyDescent="0.2">
      <c r="D14705" s="634"/>
    </row>
    <row r="14706" spans="4:4" s="659" customFormat="1" x14ac:dyDescent="0.2">
      <c r="D14706" s="634"/>
    </row>
    <row r="14707" spans="4:4" s="659" customFormat="1" x14ac:dyDescent="0.2">
      <c r="D14707" s="634"/>
    </row>
    <row r="14708" spans="4:4" s="659" customFormat="1" x14ac:dyDescent="0.2">
      <c r="D14708" s="634"/>
    </row>
    <row r="14709" spans="4:4" s="659" customFormat="1" x14ac:dyDescent="0.2">
      <c r="D14709" s="634"/>
    </row>
    <row r="14710" spans="4:4" s="659" customFormat="1" x14ac:dyDescent="0.2">
      <c r="D14710" s="634"/>
    </row>
    <row r="14711" spans="4:4" s="659" customFormat="1" x14ac:dyDescent="0.2">
      <c r="D14711" s="634"/>
    </row>
    <row r="14712" spans="4:4" s="659" customFormat="1" x14ac:dyDescent="0.2">
      <c r="D14712" s="634"/>
    </row>
    <row r="14713" spans="4:4" s="659" customFormat="1" x14ac:dyDescent="0.2">
      <c r="D14713" s="634"/>
    </row>
    <row r="14714" spans="4:4" s="659" customFormat="1" x14ac:dyDescent="0.2">
      <c r="D14714" s="634"/>
    </row>
    <row r="14715" spans="4:4" s="659" customFormat="1" x14ac:dyDescent="0.2">
      <c r="D14715" s="634"/>
    </row>
    <row r="14716" spans="4:4" s="659" customFormat="1" x14ac:dyDescent="0.2">
      <c r="D14716" s="634"/>
    </row>
    <row r="14717" spans="4:4" s="659" customFormat="1" x14ac:dyDescent="0.2">
      <c r="D14717" s="634"/>
    </row>
    <row r="14718" spans="4:4" s="659" customFormat="1" x14ac:dyDescent="0.2">
      <c r="D14718" s="634"/>
    </row>
    <row r="14719" spans="4:4" s="659" customFormat="1" x14ac:dyDescent="0.2">
      <c r="D14719" s="634"/>
    </row>
    <row r="14720" spans="4:4" s="659" customFormat="1" x14ac:dyDescent="0.2">
      <c r="D14720" s="634"/>
    </row>
    <row r="14721" spans="4:4" s="659" customFormat="1" x14ac:dyDescent="0.2">
      <c r="D14721" s="634"/>
    </row>
    <row r="14722" spans="4:4" s="659" customFormat="1" x14ac:dyDescent="0.2">
      <c r="D14722" s="634"/>
    </row>
    <row r="14723" spans="4:4" s="659" customFormat="1" x14ac:dyDescent="0.2">
      <c r="D14723" s="634"/>
    </row>
    <row r="14724" spans="4:4" s="659" customFormat="1" x14ac:dyDescent="0.2">
      <c r="D14724" s="634"/>
    </row>
    <row r="14725" spans="4:4" s="659" customFormat="1" x14ac:dyDescent="0.2">
      <c r="D14725" s="634"/>
    </row>
    <row r="14726" spans="4:4" s="659" customFormat="1" x14ac:dyDescent="0.2">
      <c r="D14726" s="634"/>
    </row>
    <row r="14727" spans="4:4" s="659" customFormat="1" x14ac:dyDescent="0.2">
      <c r="D14727" s="634"/>
    </row>
    <row r="14728" spans="4:4" s="659" customFormat="1" x14ac:dyDescent="0.2">
      <c r="D14728" s="634"/>
    </row>
    <row r="14729" spans="4:4" s="659" customFormat="1" x14ac:dyDescent="0.2">
      <c r="D14729" s="634"/>
    </row>
    <row r="14730" spans="4:4" s="659" customFormat="1" x14ac:dyDescent="0.2">
      <c r="D14730" s="634"/>
    </row>
    <row r="14731" spans="4:4" s="659" customFormat="1" x14ac:dyDescent="0.2">
      <c r="D14731" s="634"/>
    </row>
    <row r="14732" spans="4:4" s="659" customFormat="1" x14ac:dyDescent="0.2">
      <c r="D14732" s="634"/>
    </row>
    <row r="14733" spans="4:4" s="659" customFormat="1" x14ac:dyDescent="0.2">
      <c r="D14733" s="634"/>
    </row>
    <row r="14734" spans="4:4" s="659" customFormat="1" x14ac:dyDescent="0.2">
      <c r="D14734" s="634"/>
    </row>
    <row r="14735" spans="4:4" s="659" customFormat="1" x14ac:dyDescent="0.2">
      <c r="D14735" s="634"/>
    </row>
    <row r="14736" spans="4:4" s="659" customFormat="1" x14ac:dyDescent="0.2">
      <c r="D14736" s="634"/>
    </row>
    <row r="14737" spans="4:4" s="659" customFormat="1" x14ac:dyDescent="0.2">
      <c r="D14737" s="634"/>
    </row>
    <row r="14738" spans="4:4" s="659" customFormat="1" x14ac:dyDescent="0.2">
      <c r="D14738" s="634"/>
    </row>
    <row r="14739" spans="4:4" s="659" customFormat="1" x14ac:dyDescent="0.2">
      <c r="D14739" s="634"/>
    </row>
    <row r="14740" spans="4:4" s="659" customFormat="1" x14ac:dyDescent="0.2">
      <c r="D14740" s="634"/>
    </row>
    <row r="14741" spans="4:4" s="659" customFormat="1" x14ac:dyDescent="0.2">
      <c r="D14741" s="634"/>
    </row>
    <row r="14742" spans="4:4" s="659" customFormat="1" x14ac:dyDescent="0.2">
      <c r="D14742" s="634"/>
    </row>
    <row r="14743" spans="4:4" s="659" customFormat="1" x14ac:dyDescent="0.2">
      <c r="D14743" s="634"/>
    </row>
    <row r="14744" spans="4:4" s="659" customFormat="1" x14ac:dyDescent="0.2">
      <c r="D14744" s="634"/>
    </row>
    <row r="14745" spans="4:4" s="659" customFormat="1" x14ac:dyDescent="0.2">
      <c r="D14745" s="634"/>
    </row>
    <row r="14746" spans="4:4" s="659" customFormat="1" x14ac:dyDescent="0.2">
      <c r="D14746" s="634"/>
    </row>
    <row r="14747" spans="4:4" s="659" customFormat="1" x14ac:dyDescent="0.2">
      <c r="D14747" s="634"/>
    </row>
    <row r="14748" spans="4:4" s="659" customFormat="1" x14ac:dyDescent="0.2">
      <c r="D14748" s="634"/>
    </row>
    <row r="14749" spans="4:4" s="659" customFormat="1" x14ac:dyDescent="0.2">
      <c r="D14749" s="634"/>
    </row>
    <row r="14750" spans="4:4" s="659" customFormat="1" x14ac:dyDescent="0.2">
      <c r="D14750" s="634"/>
    </row>
    <row r="14751" spans="4:4" s="659" customFormat="1" x14ac:dyDescent="0.2">
      <c r="D14751" s="634"/>
    </row>
    <row r="14752" spans="4:4" s="659" customFormat="1" x14ac:dyDescent="0.2">
      <c r="D14752" s="634"/>
    </row>
    <row r="14753" spans="4:4" s="659" customFormat="1" x14ac:dyDescent="0.2">
      <c r="D14753" s="634"/>
    </row>
    <row r="14754" spans="4:4" s="659" customFormat="1" x14ac:dyDescent="0.2">
      <c r="D14754" s="634"/>
    </row>
    <row r="14755" spans="4:4" s="659" customFormat="1" x14ac:dyDescent="0.2">
      <c r="D14755" s="634"/>
    </row>
    <row r="14756" spans="4:4" s="659" customFormat="1" x14ac:dyDescent="0.2">
      <c r="D14756" s="634"/>
    </row>
    <row r="14757" spans="4:4" s="659" customFormat="1" x14ac:dyDescent="0.2">
      <c r="D14757" s="634"/>
    </row>
    <row r="14758" spans="4:4" s="659" customFormat="1" x14ac:dyDescent="0.2">
      <c r="D14758" s="634"/>
    </row>
    <row r="14759" spans="4:4" s="659" customFormat="1" x14ac:dyDescent="0.2">
      <c r="D14759" s="634"/>
    </row>
    <row r="14760" spans="4:4" s="659" customFormat="1" x14ac:dyDescent="0.2">
      <c r="D14760" s="634"/>
    </row>
    <row r="14761" spans="4:4" s="659" customFormat="1" x14ac:dyDescent="0.2">
      <c r="D14761" s="634"/>
    </row>
    <row r="14762" spans="4:4" s="659" customFormat="1" x14ac:dyDescent="0.2">
      <c r="D14762" s="634"/>
    </row>
    <row r="14763" spans="4:4" s="659" customFormat="1" x14ac:dyDescent="0.2">
      <c r="D14763" s="634"/>
    </row>
    <row r="14764" spans="4:4" s="659" customFormat="1" x14ac:dyDescent="0.2">
      <c r="D14764" s="634"/>
    </row>
    <row r="14765" spans="4:4" s="659" customFormat="1" x14ac:dyDescent="0.2">
      <c r="D14765" s="634"/>
    </row>
    <row r="14766" spans="4:4" s="659" customFormat="1" x14ac:dyDescent="0.2">
      <c r="D14766" s="634"/>
    </row>
    <row r="14767" spans="4:4" s="659" customFormat="1" x14ac:dyDescent="0.2">
      <c r="D14767" s="634"/>
    </row>
    <row r="14768" spans="4:4" s="659" customFormat="1" x14ac:dyDescent="0.2">
      <c r="D14768" s="634"/>
    </row>
    <row r="14769" spans="4:4" s="659" customFormat="1" x14ac:dyDescent="0.2">
      <c r="D14769" s="634"/>
    </row>
    <row r="14770" spans="4:4" s="659" customFormat="1" x14ac:dyDescent="0.2">
      <c r="D14770" s="634"/>
    </row>
    <row r="14771" spans="4:4" s="659" customFormat="1" x14ac:dyDescent="0.2">
      <c r="D14771" s="634"/>
    </row>
    <row r="14772" spans="4:4" s="659" customFormat="1" x14ac:dyDescent="0.2">
      <c r="D14772" s="634"/>
    </row>
    <row r="14773" spans="4:4" s="659" customFormat="1" x14ac:dyDescent="0.2">
      <c r="D14773" s="634"/>
    </row>
    <row r="14774" spans="4:4" s="659" customFormat="1" x14ac:dyDescent="0.2">
      <c r="D14774" s="634"/>
    </row>
    <row r="14775" spans="4:4" s="659" customFormat="1" x14ac:dyDescent="0.2">
      <c r="D14775" s="634"/>
    </row>
    <row r="14776" spans="4:4" s="659" customFormat="1" x14ac:dyDescent="0.2">
      <c r="D14776" s="634"/>
    </row>
    <row r="14777" spans="4:4" s="659" customFormat="1" x14ac:dyDescent="0.2">
      <c r="D14777" s="634"/>
    </row>
    <row r="14778" spans="4:4" s="659" customFormat="1" x14ac:dyDescent="0.2">
      <c r="D14778" s="634"/>
    </row>
    <row r="14779" spans="4:4" s="659" customFormat="1" x14ac:dyDescent="0.2">
      <c r="D14779" s="634"/>
    </row>
    <row r="14780" spans="4:4" s="659" customFormat="1" x14ac:dyDescent="0.2">
      <c r="D14780" s="634"/>
    </row>
    <row r="14781" spans="4:4" s="659" customFormat="1" x14ac:dyDescent="0.2">
      <c r="D14781" s="634"/>
    </row>
    <row r="14782" spans="4:4" s="659" customFormat="1" x14ac:dyDescent="0.2">
      <c r="D14782" s="634"/>
    </row>
    <row r="14783" spans="4:4" s="659" customFormat="1" x14ac:dyDescent="0.2">
      <c r="D14783" s="634"/>
    </row>
    <row r="14784" spans="4:4" s="659" customFormat="1" x14ac:dyDescent="0.2">
      <c r="D14784" s="634"/>
    </row>
    <row r="14785" spans="4:4" s="659" customFormat="1" x14ac:dyDescent="0.2">
      <c r="D14785" s="634"/>
    </row>
    <row r="14786" spans="4:4" s="659" customFormat="1" x14ac:dyDescent="0.2">
      <c r="D14786" s="634"/>
    </row>
    <row r="14787" spans="4:4" s="659" customFormat="1" x14ac:dyDescent="0.2">
      <c r="D14787" s="634"/>
    </row>
    <row r="14788" spans="4:4" s="659" customFormat="1" x14ac:dyDescent="0.2">
      <c r="D14788" s="634"/>
    </row>
    <row r="14789" spans="4:4" s="659" customFormat="1" x14ac:dyDescent="0.2">
      <c r="D14789" s="634"/>
    </row>
    <row r="14790" spans="4:4" s="659" customFormat="1" x14ac:dyDescent="0.2">
      <c r="D14790" s="634"/>
    </row>
    <row r="14791" spans="4:4" s="659" customFormat="1" x14ac:dyDescent="0.2">
      <c r="D14791" s="634"/>
    </row>
    <row r="14792" spans="4:4" s="659" customFormat="1" x14ac:dyDescent="0.2">
      <c r="D14792" s="634"/>
    </row>
    <row r="14793" spans="4:4" s="659" customFormat="1" x14ac:dyDescent="0.2">
      <c r="D14793" s="634"/>
    </row>
    <row r="14794" spans="4:4" s="659" customFormat="1" x14ac:dyDescent="0.2">
      <c r="D14794" s="634"/>
    </row>
    <row r="14795" spans="4:4" s="659" customFormat="1" x14ac:dyDescent="0.2">
      <c r="D14795" s="634"/>
    </row>
    <row r="14796" spans="4:4" s="659" customFormat="1" x14ac:dyDescent="0.2">
      <c r="D14796" s="634"/>
    </row>
    <row r="14797" spans="4:4" s="659" customFormat="1" x14ac:dyDescent="0.2">
      <c r="D14797" s="634"/>
    </row>
    <row r="14798" spans="4:4" s="659" customFormat="1" x14ac:dyDescent="0.2">
      <c r="D14798" s="634"/>
    </row>
    <row r="14799" spans="4:4" s="659" customFormat="1" x14ac:dyDescent="0.2">
      <c r="D14799" s="634"/>
    </row>
    <row r="14800" spans="4:4" s="659" customFormat="1" x14ac:dyDescent="0.2">
      <c r="D14800" s="634"/>
    </row>
    <row r="14801" spans="4:4" s="659" customFormat="1" x14ac:dyDescent="0.2">
      <c r="D14801" s="634"/>
    </row>
    <row r="14802" spans="4:4" s="659" customFormat="1" x14ac:dyDescent="0.2">
      <c r="D14802" s="634"/>
    </row>
    <row r="14803" spans="4:4" s="659" customFormat="1" x14ac:dyDescent="0.2">
      <c r="D14803" s="634"/>
    </row>
    <row r="14804" spans="4:4" s="659" customFormat="1" x14ac:dyDescent="0.2">
      <c r="D14804" s="634"/>
    </row>
    <row r="14805" spans="4:4" s="659" customFormat="1" x14ac:dyDescent="0.2">
      <c r="D14805" s="634"/>
    </row>
    <row r="14806" spans="4:4" s="659" customFormat="1" x14ac:dyDescent="0.2">
      <c r="D14806" s="634"/>
    </row>
    <row r="14807" spans="4:4" s="659" customFormat="1" x14ac:dyDescent="0.2">
      <c r="D14807" s="634"/>
    </row>
    <row r="14808" spans="4:4" s="659" customFormat="1" x14ac:dyDescent="0.2">
      <c r="D14808" s="634"/>
    </row>
    <row r="14809" spans="4:4" s="659" customFormat="1" x14ac:dyDescent="0.2">
      <c r="D14809" s="634"/>
    </row>
    <row r="14810" spans="4:4" s="659" customFormat="1" x14ac:dyDescent="0.2">
      <c r="D14810" s="634"/>
    </row>
    <row r="14811" spans="4:4" s="659" customFormat="1" x14ac:dyDescent="0.2">
      <c r="D14811" s="634"/>
    </row>
    <row r="14812" spans="4:4" s="659" customFormat="1" x14ac:dyDescent="0.2">
      <c r="D14812" s="634"/>
    </row>
    <row r="14813" spans="4:4" s="659" customFormat="1" x14ac:dyDescent="0.2">
      <c r="D14813" s="634"/>
    </row>
    <row r="14814" spans="4:4" s="659" customFormat="1" x14ac:dyDescent="0.2">
      <c r="D14814" s="634"/>
    </row>
    <row r="14815" spans="4:4" s="659" customFormat="1" x14ac:dyDescent="0.2">
      <c r="D14815" s="634"/>
    </row>
    <row r="14816" spans="4:4" s="659" customFormat="1" x14ac:dyDescent="0.2">
      <c r="D14816" s="634"/>
    </row>
    <row r="14817" spans="4:4" s="659" customFormat="1" x14ac:dyDescent="0.2">
      <c r="D14817" s="634"/>
    </row>
    <row r="14818" spans="4:4" s="659" customFormat="1" x14ac:dyDescent="0.2">
      <c r="D14818" s="634"/>
    </row>
    <row r="14819" spans="4:4" s="659" customFormat="1" x14ac:dyDescent="0.2">
      <c r="D14819" s="634"/>
    </row>
    <row r="14820" spans="4:4" s="659" customFormat="1" x14ac:dyDescent="0.2">
      <c r="D14820" s="634"/>
    </row>
    <row r="14821" spans="4:4" s="659" customFormat="1" x14ac:dyDescent="0.2">
      <c r="D14821" s="634"/>
    </row>
    <row r="14822" spans="4:4" s="659" customFormat="1" x14ac:dyDescent="0.2">
      <c r="D14822" s="634"/>
    </row>
    <row r="14823" spans="4:4" s="659" customFormat="1" x14ac:dyDescent="0.2">
      <c r="D14823" s="634"/>
    </row>
    <row r="14824" spans="4:4" s="659" customFormat="1" x14ac:dyDescent="0.2">
      <c r="D14824" s="634"/>
    </row>
    <row r="14825" spans="4:4" s="659" customFormat="1" x14ac:dyDescent="0.2">
      <c r="D14825" s="634"/>
    </row>
    <row r="14826" spans="4:4" s="659" customFormat="1" x14ac:dyDescent="0.2">
      <c r="D14826" s="634"/>
    </row>
    <row r="14827" spans="4:4" s="659" customFormat="1" x14ac:dyDescent="0.2">
      <c r="D14827" s="634"/>
    </row>
    <row r="14828" spans="4:4" s="659" customFormat="1" x14ac:dyDescent="0.2">
      <c r="D14828" s="634"/>
    </row>
    <row r="14829" spans="4:4" s="659" customFormat="1" x14ac:dyDescent="0.2">
      <c r="D14829" s="634"/>
    </row>
    <row r="14830" spans="4:4" s="659" customFormat="1" x14ac:dyDescent="0.2">
      <c r="D14830" s="634"/>
    </row>
    <row r="14831" spans="4:4" s="659" customFormat="1" x14ac:dyDescent="0.2">
      <c r="D14831" s="634"/>
    </row>
    <row r="14832" spans="4:4" s="659" customFormat="1" x14ac:dyDescent="0.2">
      <c r="D14832" s="634"/>
    </row>
    <row r="14833" spans="4:4" s="659" customFormat="1" x14ac:dyDescent="0.2">
      <c r="D14833" s="634"/>
    </row>
    <row r="14834" spans="4:4" s="659" customFormat="1" x14ac:dyDescent="0.2">
      <c r="D14834" s="634"/>
    </row>
    <row r="14835" spans="4:4" s="659" customFormat="1" x14ac:dyDescent="0.2">
      <c r="D14835" s="634"/>
    </row>
    <row r="14836" spans="4:4" s="659" customFormat="1" x14ac:dyDescent="0.2">
      <c r="D14836" s="634"/>
    </row>
    <row r="14837" spans="4:4" s="659" customFormat="1" x14ac:dyDescent="0.2">
      <c r="D14837" s="634"/>
    </row>
    <row r="14838" spans="4:4" s="659" customFormat="1" x14ac:dyDescent="0.2">
      <c r="D14838" s="634"/>
    </row>
    <row r="14839" spans="4:4" s="659" customFormat="1" x14ac:dyDescent="0.2">
      <c r="D14839" s="634"/>
    </row>
    <row r="14840" spans="4:4" s="659" customFormat="1" x14ac:dyDescent="0.2">
      <c r="D14840" s="634"/>
    </row>
    <row r="14841" spans="4:4" s="659" customFormat="1" x14ac:dyDescent="0.2">
      <c r="D14841" s="634"/>
    </row>
    <row r="14842" spans="4:4" s="659" customFormat="1" x14ac:dyDescent="0.2">
      <c r="D14842" s="634"/>
    </row>
    <row r="14843" spans="4:4" s="659" customFormat="1" x14ac:dyDescent="0.2">
      <c r="D14843" s="634"/>
    </row>
    <row r="14844" spans="4:4" s="659" customFormat="1" x14ac:dyDescent="0.2">
      <c r="D14844" s="634"/>
    </row>
    <row r="14845" spans="4:4" s="659" customFormat="1" x14ac:dyDescent="0.2">
      <c r="D14845" s="634"/>
    </row>
    <row r="14846" spans="4:4" s="659" customFormat="1" x14ac:dyDescent="0.2">
      <c r="D14846" s="634"/>
    </row>
    <row r="14847" spans="4:4" s="659" customFormat="1" x14ac:dyDescent="0.2">
      <c r="D14847" s="634"/>
    </row>
    <row r="14848" spans="4:4" s="659" customFormat="1" x14ac:dyDescent="0.2">
      <c r="D14848" s="634"/>
    </row>
    <row r="14849" spans="4:4" s="659" customFormat="1" x14ac:dyDescent="0.2">
      <c r="D14849" s="634"/>
    </row>
    <row r="14850" spans="4:4" s="659" customFormat="1" x14ac:dyDescent="0.2">
      <c r="D14850" s="634"/>
    </row>
    <row r="14851" spans="4:4" s="659" customFormat="1" x14ac:dyDescent="0.2">
      <c r="D14851" s="634"/>
    </row>
    <row r="14852" spans="4:4" s="659" customFormat="1" x14ac:dyDescent="0.2">
      <c r="D14852" s="634"/>
    </row>
    <row r="14853" spans="4:4" s="659" customFormat="1" x14ac:dyDescent="0.2">
      <c r="D14853" s="634"/>
    </row>
    <row r="14854" spans="4:4" s="659" customFormat="1" x14ac:dyDescent="0.2">
      <c r="D14854" s="634"/>
    </row>
    <row r="14855" spans="4:4" s="659" customFormat="1" x14ac:dyDescent="0.2">
      <c r="D14855" s="634"/>
    </row>
    <row r="14856" spans="4:4" s="659" customFormat="1" x14ac:dyDescent="0.2">
      <c r="D14856" s="634"/>
    </row>
    <row r="14857" spans="4:4" s="659" customFormat="1" x14ac:dyDescent="0.2">
      <c r="D14857" s="634"/>
    </row>
    <row r="14858" spans="4:4" s="659" customFormat="1" x14ac:dyDescent="0.2">
      <c r="D14858" s="634"/>
    </row>
    <row r="14859" spans="4:4" s="659" customFormat="1" x14ac:dyDescent="0.2">
      <c r="D14859" s="634"/>
    </row>
    <row r="14860" spans="4:4" s="659" customFormat="1" x14ac:dyDescent="0.2">
      <c r="D14860" s="634"/>
    </row>
    <row r="14861" spans="4:4" s="659" customFormat="1" x14ac:dyDescent="0.2">
      <c r="D14861" s="634"/>
    </row>
    <row r="14862" spans="4:4" s="659" customFormat="1" x14ac:dyDescent="0.2">
      <c r="D14862" s="634"/>
    </row>
    <row r="14863" spans="4:4" s="659" customFormat="1" x14ac:dyDescent="0.2">
      <c r="D14863" s="634"/>
    </row>
    <row r="14864" spans="4:4" s="659" customFormat="1" x14ac:dyDescent="0.2">
      <c r="D14864" s="634"/>
    </row>
    <row r="14865" spans="4:4" s="659" customFormat="1" x14ac:dyDescent="0.2">
      <c r="D14865" s="634"/>
    </row>
    <row r="14866" spans="4:4" s="659" customFormat="1" x14ac:dyDescent="0.2">
      <c r="D14866" s="634"/>
    </row>
    <row r="14867" spans="4:4" s="659" customFormat="1" x14ac:dyDescent="0.2">
      <c r="D14867" s="634"/>
    </row>
    <row r="14868" spans="4:4" s="659" customFormat="1" x14ac:dyDescent="0.2">
      <c r="D14868" s="634"/>
    </row>
    <row r="14869" spans="4:4" s="659" customFormat="1" x14ac:dyDescent="0.2">
      <c r="D14869" s="634"/>
    </row>
    <row r="14870" spans="4:4" s="659" customFormat="1" x14ac:dyDescent="0.2">
      <c r="D14870" s="634"/>
    </row>
    <row r="14871" spans="4:4" s="659" customFormat="1" x14ac:dyDescent="0.2">
      <c r="D14871" s="634"/>
    </row>
    <row r="14872" spans="4:4" s="659" customFormat="1" x14ac:dyDescent="0.2">
      <c r="D14872" s="634"/>
    </row>
    <row r="14873" spans="4:4" s="659" customFormat="1" x14ac:dyDescent="0.2">
      <c r="D14873" s="634"/>
    </row>
    <row r="14874" spans="4:4" s="659" customFormat="1" x14ac:dyDescent="0.2">
      <c r="D14874" s="634"/>
    </row>
    <row r="14875" spans="4:4" s="659" customFormat="1" x14ac:dyDescent="0.2">
      <c r="D14875" s="634"/>
    </row>
    <row r="14876" spans="4:4" s="659" customFormat="1" x14ac:dyDescent="0.2">
      <c r="D14876" s="634"/>
    </row>
    <row r="14877" spans="4:4" s="659" customFormat="1" x14ac:dyDescent="0.2">
      <c r="D14877" s="634"/>
    </row>
    <row r="14878" spans="4:4" s="659" customFormat="1" x14ac:dyDescent="0.2">
      <c r="D14878" s="634"/>
    </row>
    <row r="14879" spans="4:4" s="659" customFormat="1" x14ac:dyDescent="0.2">
      <c r="D14879" s="634"/>
    </row>
    <row r="14880" spans="4:4" s="659" customFormat="1" x14ac:dyDescent="0.2">
      <c r="D14880" s="634"/>
    </row>
    <row r="14881" spans="4:4" s="659" customFormat="1" x14ac:dyDescent="0.2">
      <c r="D14881" s="634"/>
    </row>
    <row r="14882" spans="4:4" s="659" customFormat="1" x14ac:dyDescent="0.2">
      <c r="D14882" s="634"/>
    </row>
    <row r="14883" spans="4:4" s="659" customFormat="1" x14ac:dyDescent="0.2">
      <c r="D14883" s="634"/>
    </row>
    <row r="14884" spans="4:4" s="659" customFormat="1" x14ac:dyDescent="0.2">
      <c r="D14884" s="634"/>
    </row>
    <row r="14885" spans="4:4" s="659" customFormat="1" x14ac:dyDescent="0.2">
      <c r="D14885" s="634"/>
    </row>
    <row r="14886" spans="4:4" s="659" customFormat="1" x14ac:dyDescent="0.2">
      <c r="D14886" s="634"/>
    </row>
    <row r="14887" spans="4:4" s="659" customFormat="1" x14ac:dyDescent="0.2">
      <c r="D14887" s="634"/>
    </row>
    <row r="14888" spans="4:4" s="659" customFormat="1" x14ac:dyDescent="0.2">
      <c r="D14888" s="634"/>
    </row>
    <row r="14889" spans="4:4" s="659" customFormat="1" x14ac:dyDescent="0.2">
      <c r="D14889" s="634"/>
    </row>
    <row r="14890" spans="4:4" s="659" customFormat="1" x14ac:dyDescent="0.2">
      <c r="D14890" s="634"/>
    </row>
    <row r="14891" spans="4:4" s="659" customFormat="1" x14ac:dyDescent="0.2">
      <c r="D14891" s="634"/>
    </row>
    <row r="14892" spans="4:4" s="659" customFormat="1" x14ac:dyDescent="0.2">
      <c r="D14892" s="634"/>
    </row>
    <row r="14893" spans="4:4" s="659" customFormat="1" x14ac:dyDescent="0.2">
      <c r="D14893" s="634"/>
    </row>
    <row r="14894" spans="4:4" s="659" customFormat="1" x14ac:dyDescent="0.2">
      <c r="D14894" s="634"/>
    </row>
    <row r="14895" spans="4:4" s="659" customFormat="1" x14ac:dyDescent="0.2">
      <c r="D14895" s="634"/>
    </row>
    <row r="14896" spans="4:4" s="659" customFormat="1" x14ac:dyDescent="0.2">
      <c r="D14896" s="634"/>
    </row>
    <row r="14897" spans="4:4" s="659" customFormat="1" x14ac:dyDescent="0.2">
      <c r="D14897" s="634"/>
    </row>
    <row r="14898" spans="4:4" s="659" customFormat="1" x14ac:dyDescent="0.2">
      <c r="D14898" s="634"/>
    </row>
    <row r="14899" spans="4:4" s="659" customFormat="1" x14ac:dyDescent="0.2">
      <c r="D14899" s="634"/>
    </row>
    <row r="14900" spans="4:4" s="659" customFormat="1" x14ac:dyDescent="0.2">
      <c r="D14900" s="634"/>
    </row>
    <row r="14901" spans="4:4" s="659" customFormat="1" x14ac:dyDescent="0.2">
      <c r="D14901" s="634"/>
    </row>
    <row r="14902" spans="4:4" s="659" customFormat="1" x14ac:dyDescent="0.2">
      <c r="D14902" s="634"/>
    </row>
    <row r="14903" spans="4:4" s="659" customFormat="1" x14ac:dyDescent="0.2">
      <c r="D14903" s="634"/>
    </row>
    <row r="14904" spans="4:4" s="659" customFormat="1" x14ac:dyDescent="0.2">
      <c r="D14904" s="634"/>
    </row>
    <row r="14905" spans="4:4" s="659" customFormat="1" x14ac:dyDescent="0.2">
      <c r="D14905" s="634"/>
    </row>
    <row r="14906" spans="4:4" s="659" customFormat="1" x14ac:dyDescent="0.2">
      <c r="D14906" s="634"/>
    </row>
    <row r="14907" spans="4:4" s="659" customFormat="1" x14ac:dyDescent="0.2">
      <c r="D14907" s="634"/>
    </row>
    <row r="14908" spans="4:4" s="659" customFormat="1" x14ac:dyDescent="0.2">
      <c r="D14908" s="634"/>
    </row>
    <row r="14909" spans="4:4" s="659" customFormat="1" x14ac:dyDescent="0.2">
      <c r="D14909" s="634"/>
    </row>
    <row r="14910" spans="4:4" s="659" customFormat="1" x14ac:dyDescent="0.2">
      <c r="D14910" s="634"/>
    </row>
    <row r="14911" spans="4:4" s="659" customFormat="1" x14ac:dyDescent="0.2">
      <c r="D14911" s="634"/>
    </row>
    <row r="14912" spans="4:4" s="659" customFormat="1" x14ac:dyDescent="0.2">
      <c r="D14912" s="634"/>
    </row>
    <row r="14913" spans="4:4" s="659" customFormat="1" x14ac:dyDescent="0.2">
      <c r="D14913" s="634"/>
    </row>
    <row r="14914" spans="4:4" s="659" customFormat="1" x14ac:dyDescent="0.2">
      <c r="D14914" s="634"/>
    </row>
    <row r="14915" spans="4:4" s="659" customFormat="1" x14ac:dyDescent="0.2">
      <c r="D14915" s="634"/>
    </row>
    <row r="14916" spans="4:4" s="659" customFormat="1" x14ac:dyDescent="0.2">
      <c r="D14916" s="634"/>
    </row>
    <row r="14917" spans="4:4" s="659" customFormat="1" x14ac:dyDescent="0.2">
      <c r="D14917" s="634"/>
    </row>
    <row r="14918" spans="4:4" s="659" customFormat="1" x14ac:dyDescent="0.2">
      <c r="D14918" s="634"/>
    </row>
    <row r="14919" spans="4:4" s="659" customFormat="1" x14ac:dyDescent="0.2">
      <c r="D14919" s="634"/>
    </row>
    <row r="14920" spans="4:4" s="659" customFormat="1" x14ac:dyDescent="0.2">
      <c r="D14920" s="634"/>
    </row>
    <row r="14921" spans="4:4" s="659" customFormat="1" x14ac:dyDescent="0.2">
      <c r="D14921" s="634"/>
    </row>
    <row r="14922" spans="4:4" s="659" customFormat="1" x14ac:dyDescent="0.2">
      <c r="D14922" s="634"/>
    </row>
    <row r="14923" spans="4:4" s="659" customFormat="1" x14ac:dyDescent="0.2">
      <c r="D14923" s="634"/>
    </row>
    <row r="14924" spans="4:4" s="659" customFormat="1" x14ac:dyDescent="0.2">
      <c r="D14924" s="634"/>
    </row>
    <row r="14925" spans="4:4" s="659" customFormat="1" x14ac:dyDescent="0.2">
      <c r="D14925" s="634"/>
    </row>
    <row r="14926" spans="4:4" s="659" customFormat="1" x14ac:dyDescent="0.2">
      <c r="D14926" s="634"/>
    </row>
    <row r="14927" spans="4:4" s="659" customFormat="1" x14ac:dyDescent="0.2">
      <c r="D14927" s="634"/>
    </row>
    <row r="14928" spans="4:4" s="659" customFormat="1" x14ac:dyDescent="0.2">
      <c r="D14928" s="634"/>
    </row>
    <row r="14929" spans="4:4" s="659" customFormat="1" x14ac:dyDescent="0.2">
      <c r="D14929" s="634"/>
    </row>
    <row r="14930" spans="4:4" s="659" customFormat="1" x14ac:dyDescent="0.2">
      <c r="D14930" s="634"/>
    </row>
    <row r="14931" spans="4:4" s="659" customFormat="1" x14ac:dyDescent="0.2">
      <c r="D14931" s="634"/>
    </row>
    <row r="14932" spans="4:4" s="659" customFormat="1" x14ac:dyDescent="0.2">
      <c r="D14932" s="634"/>
    </row>
    <row r="14933" spans="4:4" s="659" customFormat="1" x14ac:dyDescent="0.2">
      <c r="D14933" s="634"/>
    </row>
    <row r="14934" spans="4:4" s="659" customFormat="1" x14ac:dyDescent="0.2">
      <c r="D14934" s="634"/>
    </row>
    <row r="14935" spans="4:4" s="659" customFormat="1" x14ac:dyDescent="0.2">
      <c r="D14935" s="634"/>
    </row>
    <row r="14936" spans="4:4" s="659" customFormat="1" x14ac:dyDescent="0.2">
      <c r="D14936" s="634"/>
    </row>
    <row r="14937" spans="4:4" s="659" customFormat="1" x14ac:dyDescent="0.2">
      <c r="D14937" s="634"/>
    </row>
    <row r="14938" spans="4:4" s="659" customFormat="1" x14ac:dyDescent="0.2">
      <c r="D14938" s="634"/>
    </row>
    <row r="14939" spans="4:4" s="659" customFormat="1" x14ac:dyDescent="0.2">
      <c r="D14939" s="634"/>
    </row>
    <row r="14940" spans="4:4" s="659" customFormat="1" x14ac:dyDescent="0.2">
      <c r="D14940" s="634"/>
    </row>
    <row r="14941" spans="4:4" s="659" customFormat="1" x14ac:dyDescent="0.2">
      <c r="D14941" s="634"/>
    </row>
    <row r="14942" spans="4:4" s="659" customFormat="1" x14ac:dyDescent="0.2">
      <c r="D14942" s="634"/>
    </row>
    <row r="14943" spans="4:4" s="659" customFormat="1" x14ac:dyDescent="0.2">
      <c r="D14943" s="634"/>
    </row>
    <row r="14944" spans="4:4" s="659" customFormat="1" x14ac:dyDescent="0.2">
      <c r="D14944" s="634"/>
    </row>
    <row r="14945" spans="4:4" s="659" customFormat="1" x14ac:dyDescent="0.2">
      <c r="D14945" s="634"/>
    </row>
    <row r="14946" spans="4:4" s="659" customFormat="1" x14ac:dyDescent="0.2">
      <c r="D14946" s="634"/>
    </row>
    <row r="14947" spans="4:4" s="659" customFormat="1" x14ac:dyDescent="0.2">
      <c r="D14947" s="634"/>
    </row>
    <row r="14948" spans="4:4" s="659" customFormat="1" x14ac:dyDescent="0.2">
      <c r="D14948" s="634"/>
    </row>
    <row r="14949" spans="4:4" s="659" customFormat="1" x14ac:dyDescent="0.2">
      <c r="D14949" s="634"/>
    </row>
    <row r="14950" spans="4:4" s="659" customFormat="1" x14ac:dyDescent="0.2">
      <c r="D14950" s="634"/>
    </row>
    <row r="14951" spans="4:4" s="659" customFormat="1" x14ac:dyDescent="0.2">
      <c r="D14951" s="634"/>
    </row>
    <row r="14952" spans="4:4" s="659" customFormat="1" x14ac:dyDescent="0.2">
      <c r="D14952" s="634"/>
    </row>
    <row r="14953" spans="4:4" s="659" customFormat="1" x14ac:dyDescent="0.2">
      <c r="D14953" s="634"/>
    </row>
    <row r="14954" spans="4:4" s="659" customFormat="1" x14ac:dyDescent="0.2">
      <c r="D14954" s="634"/>
    </row>
    <row r="14955" spans="4:4" s="659" customFormat="1" x14ac:dyDescent="0.2">
      <c r="D14955" s="634"/>
    </row>
    <row r="14956" spans="4:4" s="659" customFormat="1" x14ac:dyDescent="0.2">
      <c r="D14956" s="634"/>
    </row>
    <row r="14957" spans="4:4" s="659" customFormat="1" x14ac:dyDescent="0.2">
      <c r="D14957" s="634"/>
    </row>
    <row r="14958" spans="4:4" s="659" customFormat="1" x14ac:dyDescent="0.2">
      <c r="D14958" s="634"/>
    </row>
    <row r="14959" spans="4:4" s="659" customFormat="1" x14ac:dyDescent="0.2">
      <c r="D14959" s="634"/>
    </row>
    <row r="14960" spans="4:4" s="659" customFormat="1" x14ac:dyDescent="0.2">
      <c r="D14960" s="634"/>
    </row>
    <row r="14961" spans="4:4" s="659" customFormat="1" x14ac:dyDescent="0.2">
      <c r="D14961" s="634"/>
    </row>
    <row r="14962" spans="4:4" s="659" customFormat="1" x14ac:dyDescent="0.2">
      <c r="D14962" s="634"/>
    </row>
    <row r="14963" spans="4:4" s="659" customFormat="1" x14ac:dyDescent="0.2">
      <c r="D14963" s="634"/>
    </row>
    <row r="14964" spans="4:4" s="659" customFormat="1" x14ac:dyDescent="0.2">
      <c r="D14964" s="634"/>
    </row>
    <row r="14965" spans="4:4" s="659" customFormat="1" x14ac:dyDescent="0.2">
      <c r="D14965" s="634"/>
    </row>
    <row r="14966" spans="4:4" s="659" customFormat="1" x14ac:dyDescent="0.2">
      <c r="D14966" s="634"/>
    </row>
    <row r="14967" spans="4:4" s="659" customFormat="1" x14ac:dyDescent="0.2">
      <c r="D14967" s="634"/>
    </row>
    <row r="14968" spans="4:4" s="659" customFormat="1" x14ac:dyDescent="0.2">
      <c r="D14968" s="634"/>
    </row>
    <row r="14969" spans="4:4" s="659" customFormat="1" x14ac:dyDescent="0.2">
      <c r="D14969" s="634"/>
    </row>
    <row r="14970" spans="4:4" s="659" customFormat="1" x14ac:dyDescent="0.2">
      <c r="D14970" s="634"/>
    </row>
    <row r="14971" spans="4:4" s="659" customFormat="1" x14ac:dyDescent="0.2">
      <c r="D14971" s="634"/>
    </row>
    <row r="14972" spans="4:4" s="659" customFormat="1" x14ac:dyDescent="0.2">
      <c r="D14972" s="634"/>
    </row>
    <row r="14973" spans="4:4" s="659" customFormat="1" x14ac:dyDescent="0.2">
      <c r="D14973" s="634"/>
    </row>
    <row r="14974" spans="4:4" s="659" customFormat="1" x14ac:dyDescent="0.2">
      <c r="D14974" s="634"/>
    </row>
    <row r="14975" spans="4:4" s="659" customFormat="1" x14ac:dyDescent="0.2">
      <c r="D14975" s="634"/>
    </row>
    <row r="14976" spans="4:4" s="659" customFormat="1" x14ac:dyDescent="0.2">
      <c r="D14976" s="634"/>
    </row>
    <row r="14977" spans="4:4" s="659" customFormat="1" x14ac:dyDescent="0.2">
      <c r="D14977" s="634"/>
    </row>
    <row r="14978" spans="4:4" s="659" customFormat="1" x14ac:dyDescent="0.2">
      <c r="D14978" s="634"/>
    </row>
    <row r="14979" spans="4:4" s="659" customFormat="1" x14ac:dyDescent="0.2">
      <c r="D14979" s="634"/>
    </row>
    <row r="14980" spans="4:4" s="659" customFormat="1" x14ac:dyDescent="0.2">
      <c r="D14980" s="634"/>
    </row>
    <row r="14981" spans="4:4" s="659" customFormat="1" x14ac:dyDescent="0.2">
      <c r="D14981" s="634"/>
    </row>
    <row r="14982" spans="4:4" s="659" customFormat="1" x14ac:dyDescent="0.2">
      <c r="D14982" s="634"/>
    </row>
    <row r="14983" spans="4:4" s="659" customFormat="1" x14ac:dyDescent="0.2">
      <c r="D14983" s="634"/>
    </row>
    <row r="14984" spans="4:4" s="659" customFormat="1" x14ac:dyDescent="0.2">
      <c r="D14984" s="634"/>
    </row>
    <row r="14985" spans="4:4" s="659" customFormat="1" x14ac:dyDescent="0.2">
      <c r="D14985" s="634"/>
    </row>
    <row r="14986" spans="4:4" s="659" customFormat="1" x14ac:dyDescent="0.2">
      <c r="D14986" s="634"/>
    </row>
    <row r="14987" spans="4:4" s="659" customFormat="1" x14ac:dyDescent="0.2">
      <c r="D14987" s="634"/>
    </row>
    <row r="14988" spans="4:4" s="659" customFormat="1" x14ac:dyDescent="0.2">
      <c r="D14988" s="634"/>
    </row>
    <row r="14989" spans="4:4" s="659" customFormat="1" x14ac:dyDescent="0.2">
      <c r="D14989" s="634"/>
    </row>
    <row r="14990" spans="4:4" s="659" customFormat="1" x14ac:dyDescent="0.2">
      <c r="D14990" s="634"/>
    </row>
    <row r="14991" spans="4:4" s="659" customFormat="1" x14ac:dyDescent="0.2">
      <c r="D14991" s="634"/>
    </row>
    <row r="14992" spans="4:4" s="659" customFormat="1" x14ac:dyDescent="0.2">
      <c r="D14992" s="634"/>
    </row>
    <row r="14993" spans="4:4" s="659" customFormat="1" x14ac:dyDescent="0.2">
      <c r="D14993" s="634"/>
    </row>
    <row r="14994" spans="4:4" s="659" customFormat="1" x14ac:dyDescent="0.2">
      <c r="D14994" s="634"/>
    </row>
    <row r="14995" spans="4:4" s="659" customFormat="1" x14ac:dyDescent="0.2">
      <c r="D14995" s="634"/>
    </row>
    <row r="14996" spans="4:4" s="659" customFormat="1" x14ac:dyDescent="0.2">
      <c r="D14996" s="634"/>
    </row>
    <row r="14997" spans="4:4" s="659" customFormat="1" x14ac:dyDescent="0.2">
      <c r="D14997" s="634"/>
    </row>
    <row r="14998" spans="4:4" s="659" customFormat="1" x14ac:dyDescent="0.2">
      <c r="D14998" s="634"/>
    </row>
    <row r="14999" spans="4:4" s="659" customFormat="1" x14ac:dyDescent="0.2">
      <c r="D14999" s="634"/>
    </row>
    <row r="15000" spans="4:4" s="659" customFormat="1" x14ac:dyDescent="0.2">
      <c r="D15000" s="634"/>
    </row>
    <row r="15001" spans="4:4" s="659" customFormat="1" x14ac:dyDescent="0.2">
      <c r="D15001" s="634"/>
    </row>
    <row r="15002" spans="4:4" s="659" customFormat="1" x14ac:dyDescent="0.2">
      <c r="D15002" s="634"/>
    </row>
    <row r="15003" spans="4:4" s="659" customFormat="1" x14ac:dyDescent="0.2">
      <c r="D15003" s="634"/>
    </row>
    <row r="15004" spans="4:4" s="659" customFormat="1" x14ac:dyDescent="0.2">
      <c r="D15004" s="634"/>
    </row>
    <row r="15005" spans="4:4" s="659" customFormat="1" x14ac:dyDescent="0.2">
      <c r="D15005" s="634"/>
    </row>
    <row r="15006" spans="4:4" s="659" customFormat="1" x14ac:dyDescent="0.2">
      <c r="D15006" s="634"/>
    </row>
    <row r="15007" spans="4:4" s="659" customFormat="1" x14ac:dyDescent="0.2">
      <c r="D15007" s="634"/>
    </row>
    <row r="15008" spans="4:4" s="659" customFormat="1" x14ac:dyDescent="0.2">
      <c r="D15008" s="634"/>
    </row>
    <row r="15009" spans="4:4" s="659" customFormat="1" x14ac:dyDescent="0.2">
      <c r="D15009" s="634"/>
    </row>
    <row r="15010" spans="4:4" s="659" customFormat="1" x14ac:dyDescent="0.2">
      <c r="D15010" s="634"/>
    </row>
    <row r="15011" spans="4:4" s="659" customFormat="1" x14ac:dyDescent="0.2">
      <c r="D15011" s="634"/>
    </row>
    <row r="15012" spans="4:4" s="659" customFormat="1" x14ac:dyDescent="0.2">
      <c r="D15012" s="634"/>
    </row>
    <row r="15013" spans="4:4" s="659" customFormat="1" x14ac:dyDescent="0.2">
      <c r="D15013" s="634"/>
    </row>
    <row r="15014" spans="4:4" s="659" customFormat="1" x14ac:dyDescent="0.2">
      <c r="D15014" s="634"/>
    </row>
    <row r="15015" spans="4:4" s="659" customFormat="1" x14ac:dyDescent="0.2">
      <c r="D15015" s="634"/>
    </row>
    <row r="15016" spans="4:4" s="659" customFormat="1" x14ac:dyDescent="0.2">
      <c r="D15016" s="634"/>
    </row>
    <row r="15017" spans="4:4" s="659" customFormat="1" x14ac:dyDescent="0.2">
      <c r="D15017" s="634"/>
    </row>
    <row r="15018" spans="4:4" s="659" customFormat="1" x14ac:dyDescent="0.2">
      <c r="D15018" s="634"/>
    </row>
    <row r="15019" spans="4:4" s="659" customFormat="1" x14ac:dyDescent="0.2">
      <c r="D15019" s="634"/>
    </row>
    <row r="15020" spans="4:4" s="659" customFormat="1" x14ac:dyDescent="0.2">
      <c r="D15020" s="634"/>
    </row>
    <row r="15021" spans="4:4" s="659" customFormat="1" x14ac:dyDescent="0.2">
      <c r="D15021" s="634"/>
    </row>
    <row r="15022" spans="4:4" s="659" customFormat="1" x14ac:dyDescent="0.2">
      <c r="D15022" s="634"/>
    </row>
    <row r="15023" spans="4:4" s="659" customFormat="1" x14ac:dyDescent="0.2">
      <c r="D15023" s="634"/>
    </row>
    <row r="15024" spans="4:4" s="659" customFormat="1" x14ac:dyDescent="0.2">
      <c r="D15024" s="634"/>
    </row>
    <row r="15025" spans="4:4" s="659" customFormat="1" x14ac:dyDescent="0.2">
      <c r="D15025" s="634"/>
    </row>
    <row r="15026" spans="4:4" s="659" customFormat="1" x14ac:dyDescent="0.2">
      <c r="D15026" s="634"/>
    </row>
    <row r="15027" spans="4:4" s="659" customFormat="1" x14ac:dyDescent="0.2">
      <c r="D15027" s="634"/>
    </row>
    <row r="15028" spans="4:4" s="659" customFormat="1" x14ac:dyDescent="0.2">
      <c r="D15028" s="634"/>
    </row>
    <row r="15029" spans="4:4" s="659" customFormat="1" x14ac:dyDescent="0.2">
      <c r="D15029" s="634"/>
    </row>
    <row r="15030" spans="4:4" s="659" customFormat="1" x14ac:dyDescent="0.2">
      <c r="D15030" s="634"/>
    </row>
    <row r="15031" spans="4:4" s="659" customFormat="1" x14ac:dyDescent="0.2">
      <c r="D15031" s="634"/>
    </row>
    <row r="15032" spans="4:4" s="659" customFormat="1" x14ac:dyDescent="0.2">
      <c r="D15032" s="634"/>
    </row>
    <row r="15033" spans="4:4" s="659" customFormat="1" x14ac:dyDescent="0.2">
      <c r="D15033" s="634"/>
    </row>
    <row r="15034" spans="4:4" s="659" customFormat="1" x14ac:dyDescent="0.2">
      <c r="D15034" s="634"/>
    </row>
    <row r="15035" spans="4:4" s="659" customFormat="1" x14ac:dyDescent="0.2">
      <c r="D15035" s="634"/>
    </row>
    <row r="15036" spans="4:4" s="659" customFormat="1" x14ac:dyDescent="0.2">
      <c r="D15036" s="634"/>
    </row>
    <row r="15037" spans="4:4" s="659" customFormat="1" x14ac:dyDescent="0.2">
      <c r="D15037" s="634"/>
    </row>
    <row r="15038" spans="4:4" s="659" customFormat="1" x14ac:dyDescent="0.2">
      <c r="D15038" s="634"/>
    </row>
    <row r="15039" spans="4:4" s="659" customFormat="1" x14ac:dyDescent="0.2">
      <c r="D15039" s="634"/>
    </row>
    <row r="15040" spans="4:4" s="659" customFormat="1" x14ac:dyDescent="0.2">
      <c r="D15040" s="634"/>
    </row>
    <row r="15041" spans="4:4" s="659" customFormat="1" x14ac:dyDescent="0.2">
      <c r="D15041" s="634"/>
    </row>
    <row r="15042" spans="4:4" s="659" customFormat="1" x14ac:dyDescent="0.2">
      <c r="D15042" s="634"/>
    </row>
    <row r="15043" spans="4:4" s="659" customFormat="1" x14ac:dyDescent="0.2">
      <c r="D15043" s="634"/>
    </row>
    <row r="15044" spans="4:4" s="659" customFormat="1" x14ac:dyDescent="0.2">
      <c r="D15044" s="634"/>
    </row>
    <row r="15045" spans="4:4" s="659" customFormat="1" x14ac:dyDescent="0.2">
      <c r="D15045" s="634"/>
    </row>
    <row r="15046" spans="4:4" s="659" customFormat="1" x14ac:dyDescent="0.2">
      <c r="D15046" s="634"/>
    </row>
    <row r="15047" spans="4:4" s="659" customFormat="1" x14ac:dyDescent="0.2">
      <c r="D15047" s="634"/>
    </row>
    <row r="15048" spans="4:4" s="659" customFormat="1" x14ac:dyDescent="0.2">
      <c r="D15048" s="634"/>
    </row>
    <row r="15049" spans="4:4" s="659" customFormat="1" x14ac:dyDescent="0.2">
      <c r="D15049" s="634"/>
    </row>
    <row r="15050" spans="4:4" s="659" customFormat="1" x14ac:dyDescent="0.2">
      <c r="D15050" s="634"/>
    </row>
    <row r="15051" spans="4:4" s="659" customFormat="1" x14ac:dyDescent="0.2">
      <c r="D15051" s="634"/>
    </row>
    <row r="15052" spans="4:4" s="659" customFormat="1" x14ac:dyDescent="0.2">
      <c r="D15052" s="634"/>
    </row>
    <row r="15053" spans="4:4" s="659" customFormat="1" x14ac:dyDescent="0.2">
      <c r="D15053" s="634"/>
    </row>
    <row r="15054" spans="4:4" s="659" customFormat="1" x14ac:dyDescent="0.2">
      <c r="D15054" s="634"/>
    </row>
    <row r="15055" spans="4:4" s="659" customFormat="1" x14ac:dyDescent="0.2">
      <c r="D15055" s="634"/>
    </row>
    <row r="15056" spans="4:4" s="659" customFormat="1" x14ac:dyDescent="0.2">
      <c r="D15056" s="634"/>
    </row>
    <row r="15057" spans="4:4" s="659" customFormat="1" x14ac:dyDescent="0.2">
      <c r="D15057" s="634"/>
    </row>
    <row r="15058" spans="4:4" s="659" customFormat="1" x14ac:dyDescent="0.2">
      <c r="D15058" s="634"/>
    </row>
    <row r="15059" spans="4:4" s="659" customFormat="1" x14ac:dyDescent="0.2">
      <c r="D15059" s="634"/>
    </row>
    <row r="15060" spans="4:4" s="659" customFormat="1" x14ac:dyDescent="0.2">
      <c r="D15060" s="634"/>
    </row>
    <row r="15061" spans="4:4" s="659" customFormat="1" x14ac:dyDescent="0.2">
      <c r="D15061" s="634"/>
    </row>
    <row r="15062" spans="4:4" s="659" customFormat="1" x14ac:dyDescent="0.2">
      <c r="D15062" s="634"/>
    </row>
    <row r="15063" spans="4:4" s="659" customFormat="1" x14ac:dyDescent="0.2">
      <c r="D15063" s="634"/>
    </row>
    <row r="15064" spans="4:4" s="659" customFormat="1" x14ac:dyDescent="0.2">
      <c r="D15064" s="634"/>
    </row>
    <row r="15065" spans="4:4" s="659" customFormat="1" x14ac:dyDescent="0.2">
      <c r="D15065" s="634"/>
    </row>
    <row r="15066" spans="4:4" s="659" customFormat="1" x14ac:dyDescent="0.2">
      <c r="D15066" s="634"/>
    </row>
    <row r="15067" spans="4:4" s="659" customFormat="1" x14ac:dyDescent="0.2">
      <c r="D15067" s="634"/>
    </row>
    <row r="15068" spans="4:4" s="659" customFormat="1" x14ac:dyDescent="0.2">
      <c r="D15068" s="634"/>
    </row>
    <row r="15069" spans="4:4" s="659" customFormat="1" x14ac:dyDescent="0.2">
      <c r="D15069" s="634"/>
    </row>
    <row r="15070" spans="4:4" s="659" customFormat="1" x14ac:dyDescent="0.2">
      <c r="D15070" s="634"/>
    </row>
    <row r="15071" spans="4:4" s="659" customFormat="1" x14ac:dyDescent="0.2">
      <c r="D15071" s="634"/>
    </row>
    <row r="15072" spans="4:4" s="659" customFormat="1" x14ac:dyDescent="0.2">
      <c r="D15072" s="634"/>
    </row>
    <row r="15073" spans="4:4" s="659" customFormat="1" x14ac:dyDescent="0.2">
      <c r="D15073" s="634"/>
    </row>
    <row r="15074" spans="4:4" s="659" customFormat="1" x14ac:dyDescent="0.2">
      <c r="D15074" s="634"/>
    </row>
    <row r="15075" spans="4:4" s="659" customFormat="1" x14ac:dyDescent="0.2">
      <c r="D15075" s="634"/>
    </row>
    <row r="15076" spans="4:4" s="659" customFormat="1" x14ac:dyDescent="0.2">
      <c r="D15076" s="634"/>
    </row>
    <row r="15077" spans="4:4" s="659" customFormat="1" x14ac:dyDescent="0.2">
      <c r="D15077" s="634"/>
    </row>
    <row r="15078" spans="4:4" s="659" customFormat="1" x14ac:dyDescent="0.2">
      <c r="D15078" s="634"/>
    </row>
    <row r="15079" spans="4:4" s="659" customFormat="1" x14ac:dyDescent="0.2">
      <c r="D15079" s="634"/>
    </row>
    <row r="15080" spans="4:4" s="659" customFormat="1" x14ac:dyDescent="0.2">
      <c r="D15080" s="634"/>
    </row>
    <row r="15081" spans="4:4" s="659" customFormat="1" x14ac:dyDescent="0.2">
      <c r="D15081" s="634"/>
    </row>
    <row r="15082" spans="4:4" s="659" customFormat="1" x14ac:dyDescent="0.2">
      <c r="D15082" s="634"/>
    </row>
    <row r="15083" spans="4:4" s="659" customFormat="1" x14ac:dyDescent="0.2">
      <c r="D15083" s="634"/>
    </row>
    <row r="15084" spans="4:4" s="659" customFormat="1" x14ac:dyDescent="0.2">
      <c r="D15084" s="634"/>
    </row>
    <row r="15085" spans="4:4" s="659" customFormat="1" x14ac:dyDescent="0.2">
      <c r="D15085" s="634"/>
    </row>
    <row r="15086" spans="4:4" s="659" customFormat="1" x14ac:dyDescent="0.2">
      <c r="D15086" s="634"/>
    </row>
    <row r="15087" spans="4:4" s="659" customFormat="1" x14ac:dyDescent="0.2">
      <c r="D15087" s="634"/>
    </row>
    <row r="15088" spans="4:4" s="659" customFormat="1" x14ac:dyDescent="0.2">
      <c r="D15088" s="634"/>
    </row>
    <row r="15089" spans="4:4" s="659" customFormat="1" x14ac:dyDescent="0.2">
      <c r="D15089" s="634"/>
    </row>
    <row r="15090" spans="4:4" s="659" customFormat="1" x14ac:dyDescent="0.2">
      <c r="D15090" s="634"/>
    </row>
    <row r="15091" spans="4:4" s="659" customFormat="1" x14ac:dyDescent="0.2">
      <c r="D15091" s="634"/>
    </row>
    <row r="15092" spans="4:4" s="659" customFormat="1" x14ac:dyDescent="0.2">
      <c r="D15092" s="634"/>
    </row>
    <row r="15093" spans="4:4" s="659" customFormat="1" x14ac:dyDescent="0.2">
      <c r="D15093" s="634"/>
    </row>
    <row r="15094" spans="4:4" s="659" customFormat="1" x14ac:dyDescent="0.2">
      <c r="D15094" s="634"/>
    </row>
    <row r="15095" spans="4:4" s="659" customFormat="1" x14ac:dyDescent="0.2">
      <c r="D15095" s="634"/>
    </row>
    <row r="15096" spans="4:4" s="659" customFormat="1" x14ac:dyDescent="0.2">
      <c r="D15096" s="634"/>
    </row>
    <row r="15097" spans="4:4" s="659" customFormat="1" x14ac:dyDescent="0.2">
      <c r="D15097" s="634"/>
    </row>
    <row r="15098" spans="4:4" s="659" customFormat="1" x14ac:dyDescent="0.2">
      <c r="D15098" s="634"/>
    </row>
    <row r="15099" spans="4:4" s="659" customFormat="1" x14ac:dyDescent="0.2">
      <c r="D15099" s="634"/>
    </row>
    <row r="15100" spans="4:4" s="659" customFormat="1" x14ac:dyDescent="0.2">
      <c r="D15100" s="634"/>
    </row>
    <row r="15101" spans="4:4" s="659" customFormat="1" x14ac:dyDescent="0.2">
      <c r="D15101" s="634"/>
    </row>
    <row r="15102" spans="4:4" s="659" customFormat="1" x14ac:dyDescent="0.2">
      <c r="D15102" s="634"/>
    </row>
    <row r="15103" spans="4:4" s="659" customFormat="1" x14ac:dyDescent="0.2">
      <c r="D15103" s="634"/>
    </row>
    <row r="15104" spans="4:4" s="659" customFormat="1" x14ac:dyDescent="0.2">
      <c r="D15104" s="634"/>
    </row>
    <row r="15105" spans="4:4" s="659" customFormat="1" x14ac:dyDescent="0.2">
      <c r="D15105" s="634"/>
    </row>
    <row r="15106" spans="4:4" s="659" customFormat="1" x14ac:dyDescent="0.2">
      <c r="D15106" s="634"/>
    </row>
    <row r="15107" spans="4:4" s="659" customFormat="1" x14ac:dyDescent="0.2">
      <c r="D15107" s="634"/>
    </row>
    <row r="15108" spans="4:4" s="659" customFormat="1" x14ac:dyDescent="0.2">
      <c r="D15108" s="634"/>
    </row>
    <row r="15109" spans="4:4" s="659" customFormat="1" x14ac:dyDescent="0.2">
      <c r="D15109" s="634"/>
    </row>
    <row r="15110" spans="4:4" s="659" customFormat="1" x14ac:dyDescent="0.2">
      <c r="D15110" s="634"/>
    </row>
    <row r="15111" spans="4:4" s="659" customFormat="1" x14ac:dyDescent="0.2">
      <c r="D15111" s="634"/>
    </row>
    <row r="15112" spans="4:4" s="659" customFormat="1" x14ac:dyDescent="0.2">
      <c r="D15112" s="634"/>
    </row>
    <row r="15113" spans="4:4" s="659" customFormat="1" x14ac:dyDescent="0.2">
      <c r="D15113" s="634"/>
    </row>
    <row r="15114" spans="4:4" s="659" customFormat="1" x14ac:dyDescent="0.2">
      <c r="D15114" s="634"/>
    </row>
    <row r="15115" spans="4:4" s="659" customFormat="1" x14ac:dyDescent="0.2">
      <c r="D15115" s="634"/>
    </row>
    <row r="15116" spans="4:4" s="659" customFormat="1" x14ac:dyDescent="0.2">
      <c r="D15116" s="634"/>
    </row>
    <row r="15117" spans="4:4" s="659" customFormat="1" x14ac:dyDescent="0.2">
      <c r="D15117" s="634"/>
    </row>
    <row r="15118" spans="4:4" s="659" customFormat="1" x14ac:dyDescent="0.2">
      <c r="D15118" s="634"/>
    </row>
    <row r="15119" spans="4:4" s="659" customFormat="1" x14ac:dyDescent="0.2">
      <c r="D15119" s="634"/>
    </row>
    <row r="15120" spans="4:4" s="659" customFormat="1" x14ac:dyDescent="0.2">
      <c r="D15120" s="634"/>
    </row>
    <row r="15121" spans="4:4" s="659" customFormat="1" x14ac:dyDescent="0.2">
      <c r="D15121" s="634"/>
    </row>
    <row r="15122" spans="4:4" s="659" customFormat="1" x14ac:dyDescent="0.2">
      <c r="D15122" s="634"/>
    </row>
    <row r="15123" spans="4:4" s="659" customFormat="1" x14ac:dyDescent="0.2">
      <c r="D15123" s="634"/>
    </row>
    <row r="15124" spans="4:4" s="659" customFormat="1" x14ac:dyDescent="0.2">
      <c r="D15124" s="634"/>
    </row>
    <row r="15125" spans="4:4" s="659" customFormat="1" x14ac:dyDescent="0.2">
      <c r="D15125" s="634"/>
    </row>
    <row r="15126" spans="4:4" s="659" customFormat="1" x14ac:dyDescent="0.2">
      <c r="D15126" s="634"/>
    </row>
    <row r="15127" spans="4:4" s="659" customFormat="1" x14ac:dyDescent="0.2">
      <c r="D15127" s="634"/>
    </row>
    <row r="15128" spans="4:4" s="659" customFormat="1" x14ac:dyDescent="0.2">
      <c r="D15128" s="634"/>
    </row>
    <row r="15129" spans="4:4" s="659" customFormat="1" x14ac:dyDescent="0.2">
      <c r="D15129" s="634"/>
    </row>
    <row r="15130" spans="4:4" s="659" customFormat="1" x14ac:dyDescent="0.2">
      <c r="D15130" s="634"/>
    </row>
    <row r="15131" spans="4:4" s="659" customFormat="1" x14ac:dyDescent="0.2">
      <c r="D15131" s="634"/>
    </row>
    <row r="15132" spans="4:4" s="659" customFormat="1" x14ac:dyDescent="0.2">
      <c r="D15132" s="634"/>
    </row>
    <row r="15133" spans="4:4" s="659" customFormat="1" x14ac:dyDescent="0.2">
      <c r="D15133" s="634"/>
    </row>
    <row r="15134" spans="4:4" s="659" customFormat="1" x14ac:dyDescent="0.2">
      <c r="D15134" s="634"/>
    </row>
    <row r="15135" spans="4:4" s="659" customFormat="1" x14ac:dyDescent="0.2">
      <c r="D15135" s="634"/>
    </row>
    <row r="15136" spans="4:4" s="659" customFormat="1" x14ac:dyDescent="0.2">
      <c r="D15136" s="634"/>
    </row>
    <row r="15137" spans="4:4" s="659" customFormat="1" x14ac:dyDescent="0.2">
      <c r="D15137" s="634"/>
    </row>
    <row r="15138" spans="4:4" s="659" customFormat="1" x14ac:dyDescent="0.2">
      <c r="D15138" s="634"/>
    </row>
    <row r="15139" spans="4:4" s="659" customFormat="1" x14ac:dyDescent="0.2">
      <c r="D15139" s="634"/>
    </row>
    <row r="15140" spans="4:4" s="659" customFormat="1" x14ac:dyDescent="0.2">
      <c r="D15140" s="634"/>
    </row>
    <row r="15141" spans="4:4" s="659" customFormat="1" x14ac:dyDescent="0.2">
      <c r="D15141" s="634"/>
    </row>
    <row r="15142" spans="4:4" s="659" customFormat="1" x14ac:dyDescent="0.2">
      <c r="D15142" s="634"/>
    </row>
    <row r="15143" spans="4:4" s="659" customFormat="1" x14ac:dyDescent="0.2">
      <c r="D15143" s="634"/>
    </row>
    <row r="15144" spans="4:4" s="659" customFormat="1" x14ac:dyDescent="0.2">
      <c r="D15144" s="634"/>
    </row>
    <row r="15145" spans="4:4" s="659" customFormat="1" x14ac:dyDescent="0.2">
      <c r="D15145" s="634"/>
    </row>
    <row r="15146" spans="4:4" s="659" customFormat="1" x14ac:dyDescent="0.2">
      <c r="D15146" s="634"/>
    </row>
    <row r="15147" spans="4:4" s="659" customFormat="1" x14ac:dyDescent="0.2">
      <c r="D15147" s="634"/>
    </row>
    <row r="15148" spans="4:4" s="659" customFormat="1" x14ac:dyDescent="0.2">
      <c r="D15148" s="634"/>
    </row>
    <row r="15149" spans="4:4" s="659" customFormat="1" x14ac:dyDescent="0.2">
      <c r="D15149" s="634"/>
    </row>
    <row r="15150" spans="4:4" s="659" customFormat="1" x14ac:dyDescent="0.2">
      <c r="D15150" s="634"/>
    </row>
    <row r="15151" spans="4:4" s="659" customFormat="1" x14ac:dyDescent="0.2">
      <c r="D15151" s="634"/>
    </row>
    <row r="15152" spans="4:4" s="659" customFormat="1" x14ac:dyDescent="0.2">
      <c r="D15152" s="634"/>
    </row>
    <row r="15153" spans="4:4" s="659" customFormat="1" x14ac:dyDescent="0.2">
      <c r="D15153" s="634"/>
    </row>
    <row r="15154" spans="4:4" s="659" customFormat="1" x14ac:dyDescent="0.2">
      <c r="D15154" s="634"/>
    </row>
    <row r="15155" spans="4:4" s="659" customFormat="1" x14ac:dyDescent="0.2">
      <c r="D15155" s="634"/>
    </row>
    <row r="15156" spans="4:4" s="659" customFormat="1" x14ac:dyDescent="0.2">
      <c r="D15156" s="634"/>
    </row>
    <row r="15157" spans="4:4" s="659" customFormat="1" x14ac:dyDescent="0.2">
      <c r="D15157" s="634"/>
    </row>
    <row r="15158" spans="4:4" s="659" customFormat="1" x14ac:dyDescent="0.2">
      <c r="D15158" s="634"/>
    </row>
    <row r="15159" spans="4:4" s="659" customFormat="1" x14ac:dyDescent="0.2">
      <c r="D15159" s="634"/>
    </row>
    <row r="15160" spans="4:4" s="659" customFormat="1" x14ac:dyDescent="0.2">
      <c r="D15160" s="634"/>
    </row>
    <row r="15161" spans="4:4" s="659" customFormat="1" x14ac:dyDescent="0.2">
      <c r="D15161" s="634"/>
    </row>
    <row r="15162" spans="4:4" s="659" customFormat="1" x14ac:dyDescent="0.2">
      <c r="D15162" s="634"/>
    </row>
    <row r="15163" spans="4:4" s="659" customFormat="1" x14ac:dyDescent="0.2">
      <c r="D15163" s="634"/>
    </row>
    <row r="15164" spans="4:4" s="659" customFormat="1" x14ac:dyDescent="0.2">
      <c r="D15164" s="634"/>
    </row>
    <row r="15165" spans="4:4" s="659" customFormat="1" x14ac:dyDescent="0.2">
      <c r="D15165" s="634"/>
    </row>
    <row r="15166" spans="4:4" s="659" customFormat="1" x14ac:dyDescent="0.2">
      <c r="D15166" s="634"/>
    </row>
    <row r="15167" spans="4:4" s="659" customFormat="1" x14ac:dyDescent="0.2">
      <c r="D15167" s="634"/>
    </row>
    <row r="15168" spans="4:4" s="659" customFormat="1" x14ac:dyDescent="0.2">
      <c r="D15168" s="634"/>
    </row>
    <row r="15169" spans="4:4" s="659" customFormat="1" x14ac:dyDescent="0.2">
      <c r="D15169" s="634"/>
    </row>
    <row r="15170" spans="4:4" s="659" customFormat="1" x14ac:dyDescent="0.2">
      <c r="D15170" s="634"/>
    </row>
    <row r="15171" spans="4:4" s="659" customFormat="1" x14ac:dyDescent="0.2">
      <c r="D15171" s="634"/>
    </row>
    <row r="15172" spans="4:4" s="659" customFormat="1" x14ac:dyDescent="0.2">
      <c r="D15172" s="634"/>
    </row>
    <row r="15173" spans="4:4" s="659" customFormat="1" x14ac:dyDescent="0.2">
      <c r="D15173" s="634"/>
    </row>
    <row r="15174" spans="4:4" s="659" customFormat="1" x14ac:dyDescent="0.2">
      <c r="D15174" s="634"/>
    </row>
    <row r="15175" spans="4:4" s="659" customFormat="1" x14ac:dyDescent="0.2">
      <c r="D15175" s="634"/>
    </row>
    <row r="15176" spans="4:4" s="659" customFormat="1" x14ac:dyDescent="0.2">
      <c r="D15176" s="634"/>
    </row>
    <row r="15177" spans="4:4" s="659" customFormat="1" x14ac:dyDescent="0.2">
      <c r="D15177" s="634"/>
    </row>
    <row r="15178" spans="4:4" s="659" customFormat="1" x14ac:dyDescent="0.2">
      <c r="D15178" s="634"/>
    </row>
    <row r="15179" spans="4:4" s="659" customFormat="1" x14ac:dyDescent="0.2">
      <c r="D15179" s="634"/>
    </row>
    <row r="15180" spans="4:4" s="659" customFormat="1" x14ac:dyDescent="0.2">
      <c r="D15180" s="634"/>
    </row>
    <row r="15181" spans="4:4" s="659" customFormat="1" x14ac:dyDescent="0.2">
      <c r="D15181" s="634"/>
    </row>
    <row r="15182" spans="4:4" s="659" customFormat="1" x14ac:dyDescent="0.2">
      <c r="D15182" s="634"/>
    </row>
    <row r="15183" spans="4:4" s="659" customFormat="1" x14ac:dyDescent="0.2">
      <c r="D15183" s="634"/>
    </row>
    <row r="15184" spans="4:4" s="659" customFormat="1" x14ac:dyDescent="0.2">
      <c r="D15184" s="634"/>
    </row>
    <row r="15185" spans="4:4" s="659" customFormat="1" x14ac:dyDescent="0.2">
      <c r="D15185" s="634"/>
    </row>
    <row r="15186" spans="4:4" s="659" customFormat="1" x14ac:dyDescent="0.2">
      <c r="D15186" s="634"/>
    </row>
    <row r="15187" spans="4:4" s="659" customFormat="1" x14ac:dyDescent="0.2">
      <c r="D15187" s="634"/>
    </row>
    <row r="15188" spans="4:4" s="659" customFormat="1" x14ac:dyDescent="0.2">
      <c r="D15188" s="634"/>
    </row>
    <row r="15189" spans="4:4" s="659" customFormat="1" x14ac:dyDescent="0.2">
      <c r="D15189" s="634"/>
    </row>
    <row r="15190" spans="4:4" s="659" customFormat="1" x14ac:dyDescent="0.2">
      <c r="D15190" s="634"/>
    </row>
    <row r="15191" spans="4:4" s="659" customFormat="1" x14ac:dyDescent="0.2">
      <c r="D15191" s="634"/>
    </row>
    <row r="15192" spans="4:4" s="659" customFormat="1" x14ac:dyDescent="0.2">
      <c r="D15192" s="634"/>
    </row>
    <row r="15193" spans="4:4" s="659" customFormat="1" x14ac:dyDescent="0.2">
      <c r="D15193" s="634"/>
    </row>
    <row r="15194" spans="4:4" s="659" customFormat="1" x14ac:dyDescent="0.2">
      <c r="D15194" s="634"/>
    </row>
    <row r="15195" spans="4:4" s="659" customFormat="1" x14ac:dyDescent="0.2">
      <c r="D15195" s="634"/>
    </row>
    <row r="15196" spans="4:4" s="659" customFormat="1" x14ac:dyDescent="0.2">
      <c r="D15196" s="634"/>
    </row>
    <row r="15197" spans="4:4" s="659" customFormat="1" x14ac:dyDescent="0.2">
      <c r="D15197" s="634"/>
    </row>
    <row r="15198" spans="4:4" s="659" customFormat="1" x14ac:dyDescent="0.2">
      <c r="D15198" s="634"/>
    </row>
    <row r="15199" spans="4:4" s="659" customFormat="1" x14ac:dyDescent="0.2">
      <c r="D15199" s="634"/>
    </row>
    <row r="15200" spans="4:4" s="659" customFormat="1" x14ac:dyDescent="0.2">
      <c r="D15200" s="634"/>
    </row>
    <row r="15201" spans="4:4" s="659" customFormat="1" x14ac:dyDescent="0.2">
      <c r="D15201" s="634"/>
    </row>
    <row r="15202" spans="4:4" s="659" customFormat="1" x14ac:dyDescent="0.2">
      <c r="D15202" s="634"/>
    </row>
    <row r="15203" spans="4:4" s="659" customFormat="1" x14ac:dyDescent="0.2">
      <c r="D15203" s="634"/>
    </row>
    <row r="15204" spans="4:4" s="659" customFormat="1" x14ac:dyDescent="0.2">
      <c r="D15204" s="634"/>
    </row>
    <row r="15205" spans="4:4" s="659" customFormat="1" x14ac:dyDescent="0.2">
      <c r="D15205" s="634"/>
    </row>
    <row r="15206" spans="4:4" s="659" customFormat="1" x14ac:dyDescent="0.2">
      <c r="D15206" s="634"/>
    </row>
    <row r="15207" spans="4:4" s="659" customFormat="1" x14ac:dyDescent="0.2">
      <c r="D15207" s="634"/>
    </row>
    <row r="15208" spans="4:4" s="659" customFormat="1" x14ac:dyDescent="0.2">
      <c r="D15208" s="634"/>
    </row>
    <row r="15209" spans="4:4" s="659" customFormat="1" x14ac:dyDescent="0.2">
      <c r="D15209" s="634"/>
    </row>
    <row r="15210" spans="4:4" s="659" customFormat="1" x14ac:dyDescent="0.2">
      <c r="D15210" s="634"/>
    </row>
    <row r="15211" spans="4:4" s="659" customFormat="1" x14ac:dyDescent="0.2">
      <c r="D15211" s="634"/>
    </row>
    <row r="15212" spans="4:4" s="659" customFormat="1" x14ac:dyDescent="0.2">
      <c r="D15212" s="634"/>
    </row>
    <row r="15213" spans="4:4" s="659" customFormat="1" x14ac:dyDescent="0.2">
      <c r="D15213" s="634"/>
    </row>
    <row r="15214" spans="4:4" s="659" customFormat="1" x14ac:dyDescent="0.2">
      <c r="D15214" s="634"/>
    </row>
    <row r="15215" spans="4:4" s="659" customFormat="1" x14ac:dyDescent="0.2">
      <c r="D15215" s="634"/>
    </row>
    <row r="15216" spans="4:4" s="659" customFormat="1" x14ac:dyDescent="0.2">
      <c r="D15216" s="634"/>
    </row>
    <row r="15217" spans="4:4" s="659" customFormat="1" x14ac:dyDescent="0.2">
      <c r="D15217" s="634"/>
    </row>
    <row r="15218" spans="4:4" s="659" customFormat="1" x14ac:dyDescent="0.2">
      <c r="D15218" s="634"/>
    </row>
    <row r="15219" spans="4:4" s="659" customFormat="1" x14ac:dyDescent="0.2">
      <c r="D15219" s="634"/>
    </row>
    <row r="15220" spans="4:4" s="659" customFormat="1" x14ac:dyDescent="0.2">
      <c r="D15220" s="634"/>
    </row>
    <row r="15221" spans="4:4" s="659" customFormat="1" x14ac:dyDescent="0.2">
      <c r="D15221" s="634"/>
    </row>
    <row r="15222" spans="4:4" s="659" customFormat="1" x14ac:dyDescent="0.2">
      <c r="D15222" s="634"/>
    </row>
    <row r="15223" spans="4:4" s="659" customFormat="1" x14ac:dyDescent="0.2">
      <c r="D15223" s="634"/>
    </row>
    <row r="15224" spans="4:4" s="659" customFormat="1" x14ac:dyDescent="0.2">
      <c r="D15224" s="634"/>
    </row>
    <row r="15225" spans="4:4" s="659" customFormat="1" x14ac:dyDescent="0.2">
      <c r="D15225" s="634"/>
    </row>
    <row r="15226" spans="4:4" s="659" customFormat="1" x14ac:dyDescent="0.2">
      <c r="D15226" s="634"/>
    </row>
    <row r="15227" spans="4:4" s="659" customFormat="1" x14ac:dyDescent="0.2">
      <c r="D15227" s="634"/>
    </row>
    <row r="15228" spans="4:4" s="659" customFormat="1" x14ac:dyDescent="0.2">
      <c r="D15228" s="634"/>
    </row>
    <row r="15229" spans="4:4" s="659" customFormat="1" x14ac:dyDescent="0.2">
      <c r="D15229" s="634"/>
    </row>
    <row r="15230" spans="4:4" s="659" customFormat="1" x14ac:dyDescent="0.2">
      <c r="D15230" s="634"/>
    </row>
    <row r="15231" spans="4:4" s="659" customFormat="1" x14ac:dyDescent="0.2">
      <c r="D15231" s="634"/>
    </row>
    <row r="15232" spans="4:4" s="659" customFormat="1" x14ac:dyDescent="0.2">
      <c r="D15232" s="634"/>
    </row>
    <row r="15233" spans="4:4" s="659" customFormat="1" x14ac:dyDescent="0.2">
      <c r="D15233" s="634"/>
    </row>
    <row r="15234" spans="4:4" s="659" customFormat="1" x14ac:dyDescent="0.2">
      <c r="D15234" s="634"/>
    </row>
    <row r="15235" spans="4:4" s="659" customFormat="1" x14ac:dyDescent="0.2">
      <c r="D15235" s="634"/>
    </row>
    <row r="15236" spans="4:4" s="659" customFormat="1" x14ac:dyDescent="0.2">
      <c r="D15236" s="634"/>
    </row>
    <row r="15237" spans="4:4" s="659" customFormat="1" x14ac:dyDescent="0.2">
      <c r="D15237" s="634"/>
    </row>
    <row r="15238" spans="4:4" s="659" customFormat="1" x14ac:dyDescent="0.2">
      <c r="D15238" s="634"/>
    </row>
    <row r="15239" spans="4:4" s="659" customFormat="1" x14ac:dyDescent="0.2">
      <c r="D15239" s="634"/>
    </row>
    <row r="15240" spans="4:4" s="659" customFormat="1" x14ac:dyDescent="0.2">
      <c r="D15240" s="634"/>
    </row>
    <row r="15241" spans="4:4" s="659" customFormat="1" x14ac:dyDescent="0.2">
      <c r="D15241" s="634"/>
    </row>
    <row r="15242" spans="4:4" s="659" customFormat="1" x14ac:dyDescent="0.2">
      <c r="D15242" s="634"/>
    </row>
    <row r="15243" spans="4:4" s="659" customFormat="1" x14ac:dyDescent="0.2">
      <c r="D15243" s="634"/>
    </row>
    <row r="15244" spans="4:4" s="659" customFormat="1" x14ac:dyDescent="0.2">
      <c r="D15244" s="634"/>
    </row>
    <row r="15245" spans="4:4" s="659" customFormat="1" x14ac:dyDescent="0.2">
      <c r="D15245" s="634"/>
    </row>
    <row r="15246" spans="4:4" s="659" customFormat="1" x14ac:dyDescent="0.2">
      <c r="D15246" s="634"/>
    </row>
    <row r="15247" spans="4:4" s="659" customFormat="1" x14ac:dyDescent="0.2">
      <c r="D15247" s="634"/>
    </row>
    <row r="15248" spans="4:4" s="659" customFormat="1" x14ac:dyDescent="0.2">
      <c r="D15248" s="634"/>
    </row>
    <row r="15249" spans="4:4" s="659" customFormat="1" x14ac:dyDescent="0.2">
      <c r="D15249" s="634"/>
    </row>
    <row r="15250" spans="4:4" s="659" customFormat="1" x14ac:dyDescent="0.2">
      <c r="D15250" s="634"/>
    </row>
    <row r="15251" spans="4:4" s="659" customFormat="1" x14ac:dyDescent="0.2">
      <c r="D15251" s="634"/>
    </row>
    <row r="15252" spans="4:4" s="659" customFormat="1" x14ac:dyDescent="0.2">
      <c r="D15252" s="634"/>
    </row>
    <row r="15253" spans="4:4" s="659" customFormat="1" x14ac:dyDescent="0.2">
      <c r="D15253" s="634"/>
    </row>
    <row r="15254" spans="4:4" s="659" customFormat="1" x14ac:dyDescent="0.2">
      <c r="D15254" s="634"/>
    </row>
    <row r="15255" spans="4:4" s="659" customFormat="1" x14ac:dyDescent="0.2">
      <c r="D15255" s="634"/>
    </row>
    <row r="15256" spans="4:4" s="659" customFormat="1" x14ac:dyDescent="0.2">
      <c r="D15256" s="634"/>
    </row>
    <row r="15257" spans="4:4" s="659" customFormat="1" x14ac:dyDescent="0.2">
      <c r="D15257" s="634"/>
    </row>
    <row r="15258" spans="4:4" s="659" customFormat="1" x14ac:dyDescent="0.2">
      <c r="D15258" s="634"/>
    </row>
    <row r="15259" spans="4:4" s="659" customFormat="1" x14ac:dyDescent="0.2">
      <c r="D15259" s="634"/>
    </row>
    <row r="15260" spans="4:4" s="659" customFormat="1" x14ac:dyDescent="0.2">
      <c r="D15260" s="634"/>
    </row>
    <row r="15261" spans="4:4" s="659" customFormat="1" x14ac:dyDescent="0.2">
      <c r="D15261" s="634"/>
    </row>
    <row r="15262" spans="4:4" s="659" customFormat="1" x14ac:dyDescent="0.2">
      <c r="D15262" s="634"/>
    </row>
    <row r="15263" spans="4:4" s="659" customFormat="1" x14ac:dyDescent="0.2">
      <c r="D15263" s="634"/>
    </row>
    <row r="15264" spans="4:4" s="659" customFormat="1" x14ac:dyDescent="0.2">
      <c r="D15264" s="634"/>
    </row>
    <row r="15265" spans="4:4" s="659" customFormat="1" x14ac:dyDescent="0.2">
      <c r="D15265" s="634"/>
    </row>
    <row r="15266" spans="4:4" s="659" customFormat="1" x14ac:dyDescent="0.2">
      <c r="D15266" s="634"/>
    </row>
    <row r="15267" spans="4:4" s="659" customFormat="1" x14ac:dyDescent="0.2">
      <c r="D15267" s="634"/>
    </row>
    <row r="15268" spans="4:4" s="659" customFormat="1" x14ac:dyDescent="0.2">
      <c r="D15268" s="634"/>
    </row>
    <row r="15269" spans="4:4" s="659" customFormat="1" x14ac:dyDescent="0.2">
      <c r="D15269" s="634"/>
    </row>
    <row r="15270" spans="4:4" s="659" customFormat="1" x14ac:dyDescent="0.2">
      <c r="D15270" s="634"/>
    </row>
    <row r="15271" spans="4:4" s="659" customFormat="1" x14ac:dyDescent="0.2">
      <c r="D15271" s="634"/>
    </row>
    <row r="15272" spans="4:4" s="659" customFormat="1" x14ac:dyDescent="0.2">
      <c r="D15272" s="634"/>
    </row>
    <row r="15273" spans="4:4" s="659" customFormat="1" x14ac:dyDescent="0.2">
      <c r="D15273" s="634"/>
    </row>
    <row r="15274" spans="4:4" s="659" customFormat="1" x14ac:dyDescent="0.2">
      <c r="D15274" s="634"/>
    </row>
    <row r="15275" spans="4:4" s="659" customFormat="1" x14ac:dyDescent="0.2">
      <c r="D15275" s="634"/>
    </row>
    <row r="15276" spans="4:4" s="659" customFormat="1" x14ac:dyDescent="0.2">
      <c r="D15276" s="634"/>
    </row>
    <row r="15277" spans="4:4" s="659" customFormat="1" x14ac:dyDescent="0.2">
      <c r="D15277" s="634"/>
    </row>
    <row r="15278" spans="4:4" s="659" customFormat="1" x14ac:dyDescent="0.2">
      <c r="D15278" s="634"/>
    </row>
    <row r="15279" spans="4:4" s="659" customFormat="1" x14ac:dyDescent="0.2">
      <c r="D15279" s="634"/>
    </row>
    <row r="15280" spans="4:4" s="659" customFormat="1" x14ac:dyDescent="0.2">
      <c r="D15280" s="634"/>
    </row>
    <row r="15281" spans="4:4" s="659" customFormat="1" x14ac:dyDescent="0.2">
      <c r="D15281" s="634"/>
    </row>
    <row r="15282" spans="4:4" s="659" customFormat="1" x14ac:dyDescent="0.2">
      <c r="D15282" s="634"/>
    </row>
    <row r="15283" spans="4:4" s="659" customFormat="1" x14ac:dyDescent="0.2">
      <c r="D15283" s="634"/>
    </row>
    <row r="15284" spans="4:4" s="659" customFormat="1" x14ac:dyDescent="0.2">
      <c r="D15284" s="634"/>
    </row>
    <row r="15285" spans="4:4" s="659" customFormat="1" x14ac:dyDescent="0.2">
      <c r="D15285" s="634"/>
    </row>
    <row r="15286" spans="4:4" s="659" customFormat="1" x14ac:dyDescent="0.2">
      <c r="D15286" s="634"/>
    </row>
    <row r="15287" spans="4:4" s="659" customFormat="1" x14ac:dyDescent="0.2">
      <c r="D15287" s="634"/>
    </row>
    <row r="15288" spans="4:4" s="659" customFormat="1" x14ac:dyDescent="0.2">
      <c r="D15288" s="634"/>
    </row>
    <row r="15289" spans="4:4" s="659" customFormat="1" x14ac:dyDescent="0.2">
      <c r="D15289" s="634"/>
    </row>
    <row r="15290" spans="4:4" s="659" customFormat="1" x14ac:dyDescent="0.2">
      <c r="D15290" s="634"/>
    </row>
    <row r="15291" spans="4:4" s="659" customFormat="1" x14ac:dyDescent="0.2">
      <c r="D15291" s="634"/>
    </row>
    <row r="15292" spans="4:4" s="659" customFormat="1" x14ac:dyDescent="0.2">
      <c r="D15292" s="634"/>
    </row>
    <row r="15293" spans="4:4" s="659" customFormat="1" x14ac:dyDescent="0.2">
      <c r="D15293" s="634"/>
    </row>
    <row r="15294" spans="4:4" s="659" customFormat="1" x14ac:dyDescent="0.2">
      <c r="D15294" s="634"/>
    </row>
    <row r="15295" spans="4:4" s="659" customFormat="1" x14ac:dyDescent="0.2">
      <c r="D15295" s="634"/>
    </row>
    <row r="15296" spans="4:4" s="659" customFormat="1" x14ac:dyDescent="0.2">
      <c r="D15296" s="634"/>
    </row>
    <row r="15297" spans="4:4" s="659" customFormat="1" x14ac:dyDescent="0.2">
      <c r="D15297" s="634"/>
    </row>
    <row r="15298" spans="4:4" s="659" customFormat="1" x14ac:dyDescent="0.2">
      <c r="D15298" s="634"/>
    </row>
    <row r="15299" spans="4:4" s="659" customFormat="1" x14ac:dyDescent="0.2">
      <c r="D15299" s="634"/>
    </row>
    <row r="15300" spans="4:4" s="659" customFormat="1" x14ac:dyDescent="0.2">
      <c r="D15300" s="634"/>
    </row>
    <row r="15301" spans="4:4" s="659" customFormat="1" x14ac:dyDescent="0.2">
      <c r="D15301" s="634"/>
    </row>
    <row r="15302" spans="4:4" s="659" customFormat="1" x14ac:dyDescent="0.2">
      <c r="D15302" s="634"/>
    </row>
    <row r="15303" spans="4:4" s="659" customFormat="1" x14ac:dyDescent="0.2">
      <c r="D15303" s="634"/>
    </row>
    <row r="15304" spans="4:4" s="659" customFormat="1" x14ac:dyDescent="0.2">
      <c r="D15304" s="634"/>
    </row>
    <row r="15305" spans="4:4" s="659" customFormat="1" x14ac:dyDescent="0.2">
      <c r="D15305" s="634"/>
    </row>
    <row r="15306" spans="4:4" s="659" customFormat="1" x14ac:dyDescent="0.2">
      <c r="D15306" s="634"/>
    </row>
    <row r="15307" spans="4:4" s="659" customFormat="1" x14ac:dyDescent="0.2">
      <c r="D15307" s="634"/>
    </row>
    <row r="15308" spans="4:4" s="659" customFormat="1" x14ac:dyDescent="0.2">
      <c r="D15308" s="634"/>
    </row>
    <row r="15309" spans="4:4" s="659" customFormat="1" x14ac:dyDescent="0.2">
      <c r="D15309" s="634"/>
    </row>
    <row r="15310" spans="4:4" s="659" customFormat="1" x14ac:dyDescent="0.2">
      <c r="D15310" s="634"/>
    </row>
    <row r="15311" spans="4:4" s="659" customFormat="1" x14ac:dyDescent="0.2">
      <c r="D15311" s="634"/>
    </row>
    <row r="15312" spans="4:4" s="659" customFormat="1" x14ac:dyDescent="0.2">
      <c r="D15312" s="634"/>
    </row>
    <row r="15313" spans="4:4" s="659" customFormat="1" x14ac:dyDescent="0.2">
      <c r="D15313" s="634"/>
    </row>
    <row r="15314" spans="4:4" s="659" customFormat="1" x14ac:dyDescent="0.2">
      <c r="D15314" s="634"/>
    </row>
    <row r="15315" spans="4:4" s="659" customFormat="1" x14ac:dyDescent="0.2">
      <c r="D15315" s="634"/>
    </row>
    <row r="15316" spans="4:4" s="659" customFormat="1" x14ac:dyDescent="0.2">
      <c r="D15316" s="634"/>
    </row>
    <row r="15317" spans="4:4" s="659" customFormat="1" x14ac:dyDescent="0.2">
      <c r="D15317" s="634"/>
    </row>
    <row r="15318" spans="4:4" s="659" customFormat="1" x14ac:dyDescent="0.2">
      <c r="D15318" s="634"/>
    </row>
    <row r="15319" spans="4:4" s="659" customFormat="1" x14ac:dyDescent="0.2">
      <c r="D15319" s="634"/>
    </row>
    <row r="15320" spans="4:4" s="659" customFormat="1" x14ac:dyDescent="0.2">
      <c r="D15320" s="634"/>
    </row>
    <row r="15321" spans="4:4" s="659" customFormat="1" x14ac:dyDescent="0.2">
      <c r="D15321" s="634"/>
    </row>
    <row r="15322" spans="4:4" s="659" customFormat="1" x14ac:dyDescent="0.2">
      <c r="D15322" s="634"/>
    </row>
    <row r="15323" spans="4:4" s="659" customFormat="1" x14ac:dyDescent="0.2">
      <c r="D15323" s="634"/>
    </row>
    <row r="15324" spans="4:4" s="659" customFormat="1" x14ac:dyDescent="0.2">
      <c r="D15324" s="634"/>
    </row>
    <row r="15325" spans="4:4" s="659" customFormat="1" x14ac:dyDescent="0.2">
      <c r="D15325" s="634"/>
    </row>
    <row r="15326" spans="4:4" s="659" customFormat="1" x14ac:dyDescent="0.2">
      <c r="D15326" s="634"/>
    </row>
    <row r="15327" spans="4:4" s="659" customFormat="1" x14ac:dyDescent="0.2">
      <c r="D15327" s="634"/>
    </row>
    <row r="15328" spans="4:4" s="659" customFormat="1" x14ac:dyDescent="0.2">
      <c r="D15328" s="634"/>
    </row>
    <row r="15329" spans="4:4" s="659" customFormat="1" x14ac:dyDescent="0.2">
      <c r="D15329" s="634"/>
    </row>
    <row r="15330" spans="4:4" s="659" customFormat="1" x14ac:dyDescent="0.2">
      <c r="D15330" s="634"/>
    </row>
    <row r="15331" spans="4:4" s="659" customFormat="1" x14ac:dyDescent="0.2">
      <c r="D15331" s="634"/>
    </row>
    <row r="15332" spans="4:4" s="659" customFormat="1" x14ac:dyDescent="0.2">
      <c r="D15332" s="634"/>
    </row>
    <row r="15333" spans="4:4" s="659" customFormat="1" x14ac:dyDescent="0.2">
      <c r="D15333" s="634"/>
    </row>
    <row r="15334" spans="4:4" s="659" customFormat="1" x14ac:dyDescent="0.2">
      <c r="D15334" s="634"/>
    </row>
    <row r="15335" spans="4:4" s="659" customFormat="1" x14ac:dyDescent="0.2">
      <c r="D15335" s="634"/>
    </row>
    <row r="15336" spans="4:4" s="659" customFormat="1" x14ac:dyDescent="0.2">
      <c r="D15336" s="634"/>
    </row>
    <row r="15337" spans="4:4" s="659" customFormat="1" x14ac:dyDescent="0.2">
      <c r="D15337" s="634"/>
    </row>
    <row r="15338" spans="4:4" s="659" customFormat="1" x14ac:dyDescent="0.2">
      <c r="D15338" s="634"/>
    </row>
    <row r="15339" spans="4:4" s="659" customFormat="1" x14ac:dyDescent="0.2">
      <c r="D15339" s="634"/>
    </row>
    <row r="15340" spans="4:4" s="659" customFormat="1" x14ac:dyDescent="0.2">
      <c r="D15340" s="634"/>
    </row>
    <row r="15341" spans="4:4" s="659" customFormat="1" x14ac:dyDescent="0.2">
      <c r="D15341" s="634"/>
    </row>
    <row r="15342" spans="4:4" s="659" customFormat="1" x14ac:dyDescent="0.2">
      <c r="D15342" s="634"/>
    </row>
    <row r="15343" spans="4:4" s="659" customFormat="1" x14ac:dyDescent="0.2">
      <c r="D15343" s="634"/>
    </row>
    <row r="15344" spans="4:4" s="659" customFormat="1" x14ac:dyDescent="0.2">
      <c r="D15344" s="634"/>
    </row>
    <row r="15345" spans="4:4" s="659" customFormat="1" x14ac:dyDescent="0.2">
      <c r="D15345" s="634"/>
    </row>
    <row r="15346" spans="4:4" s="659" customFormat="1" x14ac:dyDescent="0.2">
      <c r="D15346" s="634"/>
    </row>
    <row r="15347" spans="4:4" s="659" customFormat="1" x14ac:dyDescent="0.2">
      <c r="D15347" s="634"/>
    </row>
    <row r="15348" spans="4:4" s="659" customFormat="1" x14ac:dyDescent="0.2">
      <c r="D15348" s="634"/>
    </row>
    <row r="15349" spans="4:4" s="659" customFormat="1" x14ac:dyDescent="0.2">
      <c r="D15349" s="634"/>
    </row>
    <row r="15350" spans="4:4" s="659" customFormat="1" x14ac:dyDescent="0.2">
      <c r="D15350" s="634"/>
    </row>
    <row r="15351" spans="4:4" s="659" customFormat="1" x14ac:dyDescent="0.2">
      <c r="D15351" s="634"/>
    </row>
    <row r="15352" spans="4:4" s="659" customFormat="1" x14ac:dyDescent="0.2">
      <c r="D15352" s="634"/>
    </row>
    <row r="15353" spans="4:4" s="659" customFormat="1" x14ac:dyDescent="0.2">
      <c r="D15353" s="634"/>
    </row>
    <row r="15354" spans="4:4" s="659" customFormat="1" x14ac:dyDescent="0.2">
      <c r="D15354" s="634"/>
    </row>
    <row r="15355" spans="4:4" s="659" customFormat="1" x14ac:dyDescent="0.2">
      <c r="D15355" s="634"/>
    </row>
    <row r="15356" spans="4:4" s="659" customFormat="1" x14ac:dyDescent="0.2">
      <c r="D15356" s="634"/>
    </row>
    <row r="15357" spans="4:4" s="659" customFormat="1" x14ac:dyDescent="0.2">
      <c r="D15357" s="634"/>
    </row>
    <row r="15358" spans="4:4" s="659" customFormat="1" x14ac:dyDescent="0.2">
      <c r="D15358" s="634"/>
    </row>
    <row r="15359" spans="4:4" s="659" customFormat="1" x14ac:dyDescent="0.2">
      <c r="D15359" s="634"/>
    </row>
    <row r="15360" spans="4:4" s="659" customFormat="1" x14ac:dyDescent="0.2">
      <c r="D15360" s="634"/>
    </row>
    <row r="15361" spans="4:4" s="659" customFormat="1" x14ac:dyDescent="0.2">
      <c r="D15361" s="634"/>
    </row>
    <row r="15362" spans="4:4" s="659" customFormat="1" x14ac:dyDescent="0.2">
      <c r="D15362" s="634"/>
    </row>
    <row r="15363" spans="4:4" s="659" customFormat="1" x14ac:dyDescent="0.2">
      <c r="D15363" s="634"/>
    </row>
    <row r="15364" spans="4:4" s="659" customFormat="1" x14ac:dyDescent="0.2">
      <c r="D15364" s="634"/>
    </row>
    <row r="15365" spans="4:4" s="659" customFormat="1" x14ac:dyDescent="0.2">
      <c r="D15365" s="634"/>
    </row>
    <row r="15366" spans="4:4" s="659" customFormat="1" x14ac:dyDescent="0.2">
      <c r="D15366" s="634"/>
    </row>
    <row r="15367" spans="4:4" s="659" customFormat="1" x14ac:dyDescent="0.2">
      <c r="D15367" s="634"/>
    </row>
    <row r="15368" spans="4:4" s="659" customFormat="1" x14ac:dyDescent="0.2">
      <c r="D15368" s="634"/>
    </row>
    <row r="15369" spans="4:4" s="659" customFormat="1" x14ac:dyDescent="0.2">
      <c r="D15369" s="634"/>
    </row>
    <row r="15370" spans="4:4" s="659" customFormat="1" x14ac:dyDescent="0.2">
      <c r="D15370" s="634"/>
    </row>
    <row r="15371" spans="4:4" s="659" customFormat="1" x14ac:dyDescent="0.2">
      <c r="D15371" s="634"/>
    </row>
    <row r="15372" spans="4:4" s="659" customFormat="1" x14ac:dyDescent="0.2">
      <c r="D15372" s="634"/>
    </row>
    <row r="15373" spans="4:4" s="659" customFormat="1" x14ac:dyDescent="0.2">
      <c r="D15373" s="634"/>
    </row>
    <row r="15374" spans="4:4" s="659" customFormat="1" x14ac:dyDescent="0.2">
      <c r="D15374" s="634"/>
    </row>
    <row r="15375" spans="4:4" s="659" customFormat="1" x14ac:dyDescent="0.2">
      <c r="D15375" s="634"/>
    </row>
    <row r="15376" spans="4:4" s="659" customFormat="1" x14ac:dyDescent="0.2">
      <c r="D15376" s="634"/>
    </row>
    <row r="15377" spans="4:4" s="659" customFormat="1" x14ac:dyDescent="0.2">
      <c r="D15377" s="634"/>
    </row>
    <row r="15378" spans="4:4" s="659" customFormat="1" x14ac:dyDescent="0.2">
      <c r="D15378" s="634"/>
    </row>
    <row r="15379" spans="4:4" s="659" customFormat="1" x14ac:dyDescent="0.2">
      <c r="D15379" s="634"/>
    </row>
    <row r="15380" spans="4:4" s="659" customFormat="1" x14ac:dyDescent="0.2">
      <c r="D15380" s="634"/>
    </row>
    <row r="15381" spans="4:4" s="659" customFormat="1" x14ac:dyDescent="0.2">
      <c r="D15381" s="634"/>
    </row>
    <row r="15382" spans="4:4" s="659" customFormat="1" x14ac:dyDescent="0.2">
      <c r="D15382" s="634"/>
    </row>
    <row r="15383" spans="4:4" s="659" customFormat="1" x14ac:dyDescent="0.2">
      <c r="D15383" s="634"/>
    </row>
    <row r="15384" spans="4:4" s="659" customFormat="1" x14ac:dyDescent="0.2">
      <c r="D15384" s="634"/>
    </row>
    <row r="15385" spans="4:4" s="659" customFormat="1" x14ac:dyDescent="0.2">
      <c r="D15385" s="634"/>
    </row>
    <row r="15386" spans="4:4" s="659" customFormat="1" x14ac:dyDescent="0.2">
      <c r="D15386" s="634"/>
    </row>
    <row r="15387" spans="4:4" s="659" customFormat="1" x14ac:dyDescent="0.2">
      <c r="D15387" s="634"/>
    </row>
    <row r="15388" spans="4:4" s="659" customFormat="1" x14ac:dyDescent="0.2">
      <c r="D15388" s="634"/>
    </row>
    <row r="15389" spans="4:4" s="659" customFormat="1" x14ac:dyDescent="0.2">
      <c r="D15389" s="634"/>
    </row>
    <row r="15390" spans="4:4" s="659" customFormat="1" x14ac:dyDescent="0.2">
      <c r="D15390" s="634"/>
    </row>
    <row r="15391" spans="4:4" s="659" customFormat="1" x14ac:dyDescent="0.2">
      <c r="D15391" s="634"/>
    </row>
    <row r="15392" spans="4:4" s="659" customFormat="1" x14ac:dyDescent="0.2">
      <c r="D15392" s="634"/>
    </row>
    <row r="15393" spans="4:4" s="659" customFormat="1" x14ac:dyDescent="0.2">
      <c r="D15393" s="634"/>
    </row>
    <row r="15394" spans="4:4" s="659" customFormat="1" x14ac:dyDescent="0.2">
      <c r="D15394" s="634"/>
    </row>
    <row r="15395" spans="4:4" s="659" customFormat="1" x14ac:dyDescent="0.2">
      <c r="D15395" s="634"/>
    </row>
    <row r="15396" spans="4:4" s="659" customFormat="1" x14ac:dyDescent="0.2">
      <c r="D15396" s="634"/>
    </row>
    <row r="15397" spans="4:4" s="659" customFormat="1" x14ac:dyDescent="0.2">
      <c r="D15397" s="634"/>
    </row>
    <row r="15398" spans="4:4" s="659" customFormat="1" x14ac:dyDescent="0.2">
      <c r="D15398" s="634"/>
    </row>
    <row r="15399" spans="4:4" s="659" customFormat="1" x14ac:dyDescent="0.2">
      <c r="D15399" s="634"/>
    </row>
    <row r="15400" spans="4:4" s="659" customFormat="1" x14ac:dyDescent="0.2">
      <c r="D15400" s="634"/>
    </row>
    <row r="15401" spans="4:4" s="659" customFormat="1" x14ac:dyDescent="0.2">
      <c r="D15401" s="634"/>
    </row>
    <row r="15402" spans="4:4" s="659" customFormat="1" x14ac:dyDescent="0.2">
      <c r="D15402" s="634"/>
    </row>
    <row r="15403" spans="4:4" s="659" customFormat="1" x14ac:dyDescent="0.2">
      <c r="D15403" s="634"/>
    </row>
    <row r="15404" spans="4:4" s="659" customFormat="1" x14ac:dyDescent="0.2">
      <c r="D15404" s="634"/>
    </row>
    <row r="15405" spans="4:4" s="659" customFormat="1" x14ac:dyDescent="0.2">
      <c r="D15405" s="634"/>
    </row>
    <row r="15406" spans="4:4" s="659" customFormat="1" x14ac:dyDescent="0.2">
      <c r="D15406" s="634"/>
    </row>
    <row r="15407" spans="4:4" s="659" customFormat="1" x14ac:dyDescent="0.2">
      <c r="D15407" s="634"/>
    </row>
    <row r="15408" spans="4:4" s="659" customFormat="1" x14ac:dyDescent="0.2">
      <c r="D15408" s="634"/>
    </row>
    <row r="15409" spans="4:4" s="659" customFormat="1" x14ac:dyDescent="0.2">
      <c r="D15409" s="634"/>
    </row>
    <row r="15410" spans="4:4" s="659" customFormat="1" x14ac:dyDescent="0.2">
      <c r="D15410" s="634"/>
    </row>
    <row r="15411" spans="4:4" s="659" customFormat="1" x14ac:dyDescent="0.2">
      <c r="D15411" s="634"/>
    </row>
    <row r="15412" spans="4:4" s="659" customFormat="1" x14ac:dyDescent="0.2">
      <c r="D15412" s="634"/>
    </row>
    <row r="15413" spans="4:4" s="659" customFormat="1" x14ac:dyDescent="0.2">
      <c r="D15413" s="634"/>
    </row>
    <row r="15414" spans="4:4" s="659" customFormat="1" x14ac:dyDescent="0.2">
      <c r="D15414" s="634"/>
    </row>
    <row r="15415" spans="4:4" s="659" customFormat="1" x14ac:dyDescent="0.2">
      <c r="D15415" s="634"/>
    </row>
    <row r="15416" spans="4:4" s="659" customFormat="1" x14ac:dyDescent="0.2">
      <c r="D15416" s="634"/>
    </row>
    <row r="15417" spans="4:4" s="659" customFormat="1" x14ac:dyDescent="0.2">
      <c r="D15417" s="634"/>
    </row>
    <row r="15418" spans="4:4" s="659" customFormat="1" x14ac:dyDescent="0.2">
      <c r="D15418" s="634"/>
    </row>
    <row r="15419" spans="4:4" s="659" customFormat="1" x14ac:dyDescent="0.2">
      <c r="D15419" s="634"/>
    </row>
    <row r="15420" spans="4:4" s="659" customFormat="1" x14ac:dyDescent="0.2">
      <c r="D15420" s="634"/>
    </row>
    <row r="15421" spans="4:4" s="659" customFormat="1" x14ac:dyDescent="0.2">
      <c r="D15421" s="634"/>
    </row>
    <row r="15422" spans="4:4" s="659" customFormat="1" x14ac:dyDescent="0.2">
      <c r="D15422" s="634"/>
    </row>
    <row r="15423" spans="4:4" s="659" customFormat="1" x14ac:dyDescent="0.2">
      <c r="D15423" s="634"/>
    </row>
    <row r="15424" spans="4:4" s="659" customFormat="1" x14ac:dyDescent="0.2">
      <c r="D15424" s="634"/>
    </row>
    <row r="15425" spans="4:4" s="659" customFormat="1" x14ac:dyDescent="0.2">
      <c r="D15425" s="634"/>
    </row>
    <row r="15426" spans="4:4" s="659" customFormat="1" x14ac:dyDescent="0.2">
      <c r="D15426" s="634"/>
    </row>
    <row r="15427" spans="4:4" s="659" customFormat="1" x14ac:dyDescent="0.2">
      <c r="D15427" s="634"/>
    </row>
    <row r="15428" spans="4:4" s="659" customFormat="1" x14ac:dyDescent="0.2">
      <c r="D15428" s="634"/>
    </row>
    <row r="15429" spans="4:4" s="659" customFormat="1" x14ac:dyDescent="0.2">
      <c r="D15429" s="634"/>
    </row>
    <row r="15430" spans="4:4" s="659" customFormat="1" x14ac:dyDescent="0.2">
      <c r="D15430" s="634"/>
    </row>
    <row r="15431" spans="4:4" s="659" customFormat="1" x14ac:dyDescent="0.2">
      <c r="D15431" s="634"/>
    </row>
    <row r="15432" spans="4:4" s="659" customFormat="1" x14ac:dyDescent="0.2">
      <c r="D15432" s="634"/>
    </row>
    <row r="15433" spans="4:4" s="659" customFormat="1" x14ac:dyDescent="0.2">
      <c r="D15433" s="634"/>
    </row>
    <row r="15434" spans="4:4" s="659" customFormat="1" x14ac:dyDescent="0.2">
      <c r="D15434" s="634"/>
    </row>
    <row r="15435" spans="4:4" s="659" customFormat="1" x14ac:dyDescent="0.2">
      <c r="D15435" s="634"/>
    </row>
    <row r="15436" spans="4:4" s="659" customFormat="1" x14ac:dyDescent="0.2">
      <c r="D15436" s="634"/>
    </row>
    <row r="15437" spans="4:4" s="659" customFormat="1" x14ac:dyDescent="0.2">
      <c r="D15437" s="634"/>
    </row>
    <row r="15438" spans="4:4" s="659" customFormat="1" x14ac:dyDescent="0.2">
      <c r="D15438" s="634"/>
    </row>
    <row r="15439" spans="4:4" s="659" customFormat="1" x14ac:dyDescent="0.2">
      <c r="D15439" s="634"/>
    </row>
    <row r="15440" spans="4:4" s="659" customFormat="1" x14ac:dyDescent="0.2">
      <c r="D15440" s="634"/>
    </row>
    <row r="15441" spans="4:4" s="659" customFormat="1" x14ac:dyDescent="0.2">
      <c r="D15441" s="634"/>
    </row>
    <row r="15442" spans="4:4" s="659" customFormat="1" x14ac:dyDescent="0.2">
      <c r="D15442" s="634"/>
    </row>
    <row r="15443" spans="4:4" s="659" customFormat="1" x14ac:dyDescent="0.2">
      <c r="D15443" s="634"/>
    </row>
    <row r="15444" spans="4:4" s="659" customFormat="1" x14ac:dyDescent="0.2">
      <c r="D15444" s="634"/>
    </row>
    <row r="15445" spans="4:4" s="659" customFormat="1" x14ac:dyDescent="0.2">
      <c r="D15445" s="634"/>
    </row>
    <row r="15446" spans="4:4" s="659" customFormat="1" x14ac:dyDescent="0.2">
      <c r="D15446" s="634"/>
    </row>
    <row r="15447" spans="4:4" s="659" customFormat="1" x14ac:dyDescent="0.2">
      <c r="D15447" s="634"/>
    </row>
    <row r="15448" spans="4:4" s="659" customFormat="1" x14ac:dyDescent="0.2">
      <c r="D15448" s="634"/>
    </row>
    <row r="15449" spans="4:4" s="659" customFormat="1" x14ac:dyDescent="0.2">
      <c r="D15449" s="634"/>
    </row>
    <row r="15450" spans="4:4" s="659" customFormat="1" x14ac:dyDescent="0.2">
      <c r="D15450" s="634"/>
    </row>
    <row r="15451" spans="4:4" s="659" customFormat="1" x14ac:dyDescent="0.2">
      <c r="D15451" s="634"/>
    </row>
    <row r="15452" spans="4:4" s="659" customFormat="1" x14ac:dyDescent="0.2">
      <c r="D15452" s="634"/>
    </row>
    <row r="15453" spans="4:4" s="659" customFormat="1" x14ac:dyDescent="0.2">
      <c r="D15453" s="634"/>
    </row>
    <row r="15454" spans="4:4" s="659" customFormat="1" x14ac:dyDescent="0.2">
      <c r="D15454" s="634"/>
    </row>
    <row r="15455" spans="4:4" s="659" customFormat="1" x14ac:dyDescent="0.2">
      <c r="D15455" s="634"/>
    </row>
    <row r="15456" spans="4:4" s="659" customFormat="1" x14ac:dyDescent="0.2">
      <c r="D15456" s="634"/>
    </row>
    <row r="15457" spans="4:4" s="659" customFormat="1" x14ac:dyDescent="0.2">
      <c r="D15457" s="634"/>
    </row>
    <row r="15458" spans="4:4" s="659" customFormat="1" x14ac:dyDescent="0.2">
      <c r="D15458" s="634"/>
    </row>
    <row r="15459" spans="4:4" s="659" customFormat="1" x14ac:dyDescent="0.2">
      <c r="D15459" s="634"/>
    </row>
    <row r="15460" spans="4:4" s="659" customFormat="1" x14ac:dyDescent="0.2">
      <c r="D15460" s="634"/>
    </row>
    <row r="15461" spans="4:4" s="659" customFormat="1" x14ac:dyDescent="0.2">
      <c r="D15461" s="634"/>
    </row>
    <row r="15462" spans="4:4" s="659" customFormat="1" x14ac:dyDescent="0.2">
      <c r="D15462" s="634"/>
    </row>
    <row r="15463" spans="4:4" s="659" customFormat="1" x14ac:dyDescent="0.2">
      <c r="D15463" s="634"/>
    </row>
    <row r="15464" spans="4:4" s="659" customFormat="1" x14ac:dyDescent="0.2">
      <c r="D15464" s="634"/>
    </row>
    <row r="15465" spans="4:4" s="659" customFormat="1" x14ac:dyDescent="0.2">
      <c r="D15465" s="634"/>
    </row>
    <row r="15466" spans="4:4" s="659" customFormat="1" x14ac:dyDescent="0.2">
      <c r="D15466" s="634"/>
    </row>
    <row r="15467" spans="4:4" s="659" customFormat="1" x14ac:dyDescent="0.2">
      <c r="D15467" s="634"/>
    </row>
    <row r="15468" spans="4:4" s="659" customFormat="1" x14ac:dyDescent="0.2">
      <c r="D15468" s="634"/>
    </row>
    <row r="15469" spans="4:4" s="659" customFormat="1" x14ac:dyDescent="0.2">
      <c r="D15469" s="634"/>
    </row>
    <row r="15470" spans="4:4" s="659" customFormat="1" x14ac:dyDescent="0.2">
      <c r="D15470" s="634"/>
    </row>
    <row r="15471" spans="4:4" s="659" customFormat="1" x14ac:dyDescent="0.2">
      <c r="D15471" s="634"/>
    </row>
    <row r="15472" spans="4:4" s="659" customFormat="1" x14ac:dyDescent="0.2">
      <c r="D15472" s="634"/>
    </row>
    <row r="15473" spans="4:4" s="659" customFormat="1" x14ac:dyDescent="0.2">
      <c r="D15473" s="634"/>
    </row>
    <row r="15474" spans="4:4" s="659" customFormat="1" x14ac:dyDescent="0.2">
      <c r="D15474" s="634"/>
    </row>
    <row r="15475" spans="4:4" s="659" customFormat="1" x14ac:dyDescent="0.2">
      <c r="D15475" s="634"/>
    </row>
    <row r="15476" spans="4:4" s="659" customFormat="1" x14ac:dyDescent="0.2">
      <c r="D15476" s="634"/>
    </row>
    <row r="15477" spans="4:4" s="659" customFormat="1" x14ac:dyDescent="0.2">
      <c r="D15477" s="634"/>
    </row>
    <row r="15478" spans="4:4" s="659" customFormat="1" x14ac:dyDescent="0.2">
      <c r="D15478" s="634"/>
    </row>
    <row r="15479" spans="4:4" s="659" customFormat="1" x14ac:dyDescent="0.2">
      <c r="D15479" s="634"/>
    </row>
    <row r="15480" spans="4:4" s="659" customFormat="1" x14ac:dyDescent="0.2">
      <c r="D15480" s="634"/>
    </row>
    <row r="15481" spans="4:4" s="659" customFormat="1" x14ac:dyDescent="0.2">
      <c r="D15481" s="634"/>
    </row>
    <row r="15482" spans="4:4" s="659" customFormat="1" x14ac:dyDescent="0.2">
      <c r="D15482" s="634"/>
    </row>
    <row r="15483" spans="4:4" s="659" customFormat="1" x14ac:dyDescent="0.2">
      <c r="D15483" s="634"/>
    </row>
    <row r="15484" spans="4:4" s="659" customFormat="1" x14ac:dyDescent="0.2">
      <c r="D15484" s="634"/>
    </row>
    <row r="15485" spans="4:4" s="659" customFormat="1" x14ac:dyDescent="0.2">
      <c r="D15485" s="634"/>
    </row>
    <row r="15486" spans="4:4" s="659" customFormat="1" x14ac:dyDescent="0.2">
      <c r="D15486" s="634"/>
    </row>
    <row r="15487" spans="4:4" s="659" customFormat="1" x14ac:dyDescent="0.2">
      <c r="D15487" s="634"/>
    </row>
    <row r="15488" spans="4:4" s="659" customFormat="1" x14ac:dyDescent="0.2">
      <c r="D15488" s="634"/>
    </row>
    <row r="15489" spans="4:4" s="659" customFormat="1" x14ac:dyDescent="0.2">
      <c r="D15489" s="634"/>
    </row>
    <row r="15490" spans="4:4" s="659" customFormat="1" x14ac:dyDescent="0.2">
      <c r="D15490" s="634"/>
    </row>
    <row r="15491" spans="4:4" s="659" customFormat="1" x14ac:dyDescent="0.2">
      <c r="D15491" s="634"/>
    </row>
    <row r="15492" spans="4:4" s="659" customFormat="1" x14ac:dyDescent="0.2">
      <c r="D15492" s="634"/>
    </row>
    <row r="15493" spans="4:4" s="659" customFormat="1" x14ac:dyDescent="0.2">
      <c r="D15493" s="634"/>
    </row>
    <row r="15494" spans="4:4" s="659" customFormat="1" x14ac:dyDescent="0.2">
      <c r="D15494" s="634"/>
    </row>
    <row r="15495" spans="4:4" s="659" customFormat="1" x14ac:dyDescent="0.2">
      <c r="D15495" s="634"/>
    </row>
    <row r="15496" spans="4:4" s="659" customFormat="1" x14ac:dyDescent="0.2">
      <c r="D15496" s="634"/>
    </row>
    <row r="15497" spans="4:4" s="659" customFormat="1" x14ac:dyDescent="0.2">
      <c r="D15497" s="634"/>
    </row>
    <row r="15498" spans="4:4" s="659" customFormat="1" x14ac:dyDescent="0.2">
      <c r="D15498" s="634"/>
    </row>
    <row r="15499" spans="4:4" s="659" customFormat="1" x14ac:dyDescent="0.2">
      <c r="D15499" s="634"/>
    </row>
    <row r="15500" spans="4:4" s="659" customFormat="1" x14ac:dyDescent="0.2">
      <c r="D15500" s="634"/>
    </row>
    <row r="15501" spans="4:4" s="659" customFormat="1" x14ac:dyDescent="0.2">
      <c r="D15501" s="634"/>
    </row>
    <row r="15502" spans="4:4" s="659" customFormat="1" x14ac:dyDescent="0.2">
      <c r="D15502" s="634"/>
    </row>
    <row r="15503" spans="4:4" s="659" customFormat="1" x14ac:dyDescent="0.2">
      <c r="D15503" s="634"/>
    </row>
    <row r="15504" spans="4:4" s="659" customFormat="1" x14ac:dyDescent="0.2">
      <c r="D15504" s="634"/>
    </row>
    <row r="15505" spans="4:4" s="659" customFormat="1" x14ac:dyDescent="0.2">
      <c r="D15505" s="634"/>
    </row>
    <row r="15506" spans="4:4" s="659" customFormat="1" x14ac:dyDescent="0.2">
      <c r="D15506" s="634"/>
    </row>
    <row r="15507" spans="4:4" s="659" customFormat="1" x14ac:dyDescent="0.2">
      <c r="D15507" s="634"/>
    </row>
    <row r="15508" spans="4:4" s="659" customFormat="1" x14ac:dyDescent="0.2">
      <c r="D15508" s="634"/>
    </row>
    <row r="15509" spans="4:4" s="659" customFormat="1" x14ac:dyDescent="0.2">
      <c r="D15509" s="634"/>
    </row>
    <row r="15510" spans="4:4" s="659" customFormat="1" x14ac:dyDescent="0.2">
      <c r="D15510" s="634"/>
    </row>
    <row r="15511" spans="4:4" s="659" customFormat="1" x14ac:dyDescent="0.2">
      <c r="D15511" s="634"/>
    </row>
    <row r="15512" spans="4:4" s="659" customFormat="1" x14ac:dyDescent="0.2">
      <c r="D15512" s="634"/>
    </row>
    <row r="15513" spans="4:4" s="659" customFormat="1" x14ac:dyDescent="0.2">
      <c r="D15513" s="634"/>
    </row>
    <row r="15514" spans="4:4" s="659" customFormat="1" x14ac:dyDescent="0.2">
      <c r="D15514" s="634"/>
    </row>
    <row r="15515" spans="4:4" s="659" customFormat="1" x14ac:dyDescent="0.2">
      <c r="D15515" s="634"/>
    </row>
    <row r="15516" spans="4:4" s="659" customFormat="1" x14ac:dyDescent="0.2">
      <c r="D15516" s="634"/>
    </row>
    <row r="15517" spans="4:4" s="659" customFormat="1" x14ac:dyDescent="0.2">
      <c r="D15517" s="634"/>
    </row>
    <row r="15518" spans="4:4" s="659" customFormat="1" x14ac:dyDescent="0.2">
      <c r="D15518" s="634"/>
    </row>
    <row r="15519" spans="4:4" s="659" customFormat="1" x14ac:dyDescent="0.2">
      <c r="D15519" s="634"/>
    </row>
    <row r="15520" spans="4:4" s="659" customFormat="1" x14ac:dyDescent="0.2">
      <c r="D15520" s="634"/>
    </row>
    <row r="15521" spans="4:4" s="659" customFormat="1" x14ac:dyDescent="0.2">
      <c r="D15521" s="634"/>
    </row>
    <row r="15522" spans="4:4" s="659" customFormat="1" x14ac:dyDescent="0.2">
      <c r="D15522" s="634"/>
    </row>
    <row r="15523" spans="4:4" s="659" customFormat="1" x14ac:dyDescent="0.2">
      <c r="D15523" s="634"/>
    </row>
    <row r="15524" spans="4:4" s="659" customFormat="1" x14ac:dyDescent="0.2">
      <c r="D15524" s="634"/>
    </row>
    <row r="15525" spans="4:4" s="659" customFormat="1" x14ac:dyDescent="0.2">
      <c r="D15525" s="634"/>
    </row>
    <row r="15526" spans="4:4" s="659" customFormat="1" x14ac:dyDescent="0.2">
      <c r="D15526" s="634"/>
    </row>
    <row r="15527" spans="4:4" s="659" customFormat="1" x14ac:dyDescent="0.2">
      <c r="D15527" s="634"/>
    </row>
    <row r="15528" spans="4:4" s="659" customFormat="1" x14ac:dyDescent="0.2">
      <c r="D15528" s="634"/>
    </row>
    <row r="15529" spans="4:4" s="659" customFormat="1" x14ac:dyDescent="0.2">
      <c r="D15529" s="634"/>
    </row>
    <row r="15530" spans="4:4" s="659" customFormat="1" x14ac:dyDescent="0.2">
      <c r="D15530" s="634"/>
    </row>
    <row r="15531" spans="4:4" s="659" customFormat="1" x14ac:dyDescent="0.2">
      <c r="D15531" s="634"/>
    </row>
    <row r="15532" spans="4:4" s="659" customFormat="1" x14ac:dyDescent="0.2">
      <c r="D15532" s="634"/>
    </row>
    <row r="15533" spans="4:4" s="659" customFormat="1" x14ac:dyDescent="0.2">
      <c r="D15533" s="634"/>
    </row>
    <row r="15534" spans="4:4" s="659" customFormat="1" x14ac:dyDescent="0.2">
      <c r="D15534" s="634"/>
    </row>
    <row r="15535" spans="4:4" s="659" customFormat="1" x14ac:dyDescent="0.2">
      <c r="D15535" s="634"/>
    </row>
    <row r="15536" spans="4:4" s="659" customFormat="1" x14ac:dyDescent="0.2">
      <c r="D15536" s="634"/>
    </row>
    <row r="15537" spans="4:4" s="659" customFormat="1" x14ac:dyDescent="0.2">
      <c r="D15537" s="634"/>
    </row>
    <row r="15538" spans="4:4" s="659" customFormat="1" x14ac:dyDescent="0.2">
      <c r="D15538" s="634"/>
    </row>
    <row r="15539" spans="4:4" s="659" customFormat="1" x14ac:dyDescent="0.2">
      <c r="D15539" s="634"/>
    </row>
    <row r="15540" spans="4:4" s="659" customFormat="1" x14ac:dyDescent="0.2">
      <c r="D15540" s="634"/>
    </row>
    <row r="15541" spans="4:4" s="659" customFormat="1" x14ac:dyDescent="0.2">
      <c r="D15541" s="634"/>
    </row>
    <row r="15542" spans="4:4" s="659" customFormat="1" x14ac:dyDescent="0.2">
      <c r="D15542" s="634"/>
    </row>
    <row r="15543" spans="4:4" s="659" customFormat="1" x14ac:dyDescent="0.2">
      <c r="D15543" s="634"/>
    </row>
    <row r="15544" spans="4:4" s="659" customFormat="1" x14ac:dyDescent="0.2">
      <c r="D15544" s="634"/>
    </row>
    <row r="15545" spans="4:4" s="659" customFormat="1" x14ac:dyDescent="0.2">
      <c r="D15545" s="634"/>
    </row>
    <row r="15546" spans="4:4" s="659" customFormat="1" x14ac:dyDescent="0.2">
      <c r="D15546" s="634"/>
    </row>
    <row r="15547" spans="4:4" s="659" customFormat="1" x14ac:dyDescent="0.2">
      <c r="D15547" s="634"/>
    </row>
    <row r="15548" spans="4:4" s="659" customFormat="1" x14ac:dyDescent="0.2">
      <c r="D15548" s="634"/>
    </row>
    <row r="15549" spans="4:4" s="659" customFormat="1" x14ac:dyDescent="0.2">
      <c r="D15549" s="634"/>
    </row>
    <row r="15550" spans="4:4" s="659" customFormat="1" x14ac:dyDescent="0.2">
      <c r="D15550" s="634"/>
    </row>
    <row r="15551" spans="4:4" s="659" customFormat="1" x14ac:dyDescent="0.2">
      <c r="D15551" s="634"/>
    </row>
    <row r="15552" spans="4:4" s="659" customFormat="1" x14ac:dyDescent="0.2">
      <c r="D15552" s="634"/>
    </row>
    <row r="15553" spans="4:4" s="659" customFormat="1" x14ac:dyDescent="0.2">
      <c r="D15553" s="634"/>
    </row>
    <row r="15554" spans="4:4" s="659" customFormat="1" x14ac:dyDescent="0.2">
      <c r="D15554" s="634"/>
    </row>
    <row r="15555" spans="4:4" s="659" customFormat="1" x14ac:dyDescent="0.2">
      <c r="D15555" s="634"/>
    </row>
    <row r="15556" spans="4:4" s="659" customFormat="1" x14ac:dyDescent="0.2">
      <c r="D15556" s="634"/>
    </row>
    <row r="15557" spans="4:4" s="659" customFormat="1" x14ac:dyDescent="0.2">
      <c r="D15557" s="634"/>
    </row>
    <row r="15558" spans="4:4" s="659" customFormat="1" x14ac:dyDescent="0.2">
      <c r="D15558" s="634"/>
    </row>
    <row r="15559" spans="4:4" s="659" customFormat="1" x14ac:dyDescent="0.2">
      <c r="D15559" s="634"/>
    </row>
    <row r="15560" spans="4:4" s="659" customFormat="1" x14ac:dyDescent="0.2">
      <c r="D15560" s="634"/>
    </row>
    <row r="15561" spans="4:4" s="659" customFormat="1" x14ac:dyDescent="0.2">
      <c r="D15561" s="634"/>
    </row>
    <row r="15562" spans="4:4" s="659" customFormat="1" x14ac:dyDescent="0.2">
      <c r="D15562" s="634"/>
    </row>
    <row r="15563" spans="4:4" s="659" customFormat="1" x14ac:dyDescent="0.2">
      <c r="D15563" s="634"/>
    </row>
    <row r="15564" spans="4:4" s="659" customFormat="1" x14ac:dyDescent="0.2">
      <c r="D15564" s="634"/>
    </row>
    <row r="15565" spans="4:4" s="659" customFormat="1" x14ac:dyDescent="0.2">
      <c r="D15565" s="634"/>
    </row>
    <row r="15566" spans="4:4" s="659" customFormat="1" x14ac:dyDescent="0.2">
      <c r="D15566" s="634"/>
    </row>
    <row r="15567" spans="4:4" s="659" customFormat="1" x14ac:dyDescent="0.2">
      <c r="D15567" s="634"/>
    </row>
    <row r="15568" spans="4:4" s="659" customFormat="1" x14ac:dyDescent="0.2">
      <c r="D15568" s="634"/>
    </row>
    <row r="15569" spans="4:4" s="659" customFormat="1" x14ac:dyDescent="0.2">
      <c r="D15569" s="634"/>
    </row>
    <row r="15570" spans="4:4" s="659" customFormat="1" x14ac:dyDescent="0.2">
      <c r="D15570" s="634"/>
    </row>
    <row r="15571" spans="4:4" s="659" customFormat="1" x14ac:dyDescent="0.2">
      <c r="D15571" s="634"/>
    </row>
    <row r="15572" spans="4:4" s="659" customFormat="1" x14ac:dyDescent="0.2">
      <c r="D15572" s="634"/>
    </row>
    <row r="15573" spans="4:4" s="659" customFormat="1" x14ac:dyDescent="0.2">
      <c r="D15573" s="634"/>
    </row>
    <row r="15574" spans="4:4" s="659" customFormat="1" x14ac:dyDescent="0.2">
      <c r="D15574" s="634"/>
    </row>
    <row r="15575" spans="4:4" s="659" customFormat="1" x14ac:dyDescent="0.2">
      <c r="D15575" s="634"/>
    </row>
    <row r="15576" spans="4:4" s="659" customFormat="1" x14ac:dyDescent="0.2">
      <c r="D15576" s="634"/>
    </row>
    <row r="15577" spans="4:4" s="659" customFormat="1" x14ac:dyDescent="0.2">
      <c r="D15577" s="634"/>
    </row>
    <row r="15578" spans="4:4" s="659" customFormat="1" x14ac:dyDescent="0.2">
      <c r="D15578" s="634"/>
    </row>
    <row r="15579" spans="4:4" s="659" customFormat="1" x14ac:dyDescent="0.2">
      <c r="D15579" s="634"/>
    </row>
    <row r="15580" spans="4:4" s="659" customFormat="1" x14ac:dyDescent="0.2">
      <c r="D15580" s="634"/>
    </row>
    <row r="15581" spans="4:4" s="659" customFormat="1" x14ac:dyDescent="0.2">
      <c r="D15581" s="634"/>
    </row>
    <row r="15582" spans="4:4" s="659" customFormat="1" x14ac:dyDescent="0.2">
      <c r="D15582" s="634"/>
    </row>
    <row r="15583" spans="4:4" s="659" customFormat="1" x14ac:dyDescent="0.2">
      <c r="D15583" s="634"/>
    </row>
    <row r="15584" spans="4:4" s="659" customFormat="1" x14ac:dyDescent="0.2">
      <c r="D15584" s="634"/>
    </row>
    <row r="15585" spans="4:4" s="659" customFormat="1" x14ac:dyDescent="0.2">
      <c r="D15585" s="634"/>
    </row>
    <row r="15586" spans="4:4" s="659" customFormat="1" x14ac:dyDescent="0.2">
      <c r="D15586" s="634"/>
    </row>
    <row r="15587" spans="4:4" s="659" customFormat="1" x14ac:dyDescent="0.2">
      <c r="D15587" s="634"/>
    </row>
    <row r="15588" spans="4:4" s="659" customFormat="1" x14ac:dyDescent="0.2">
      <c r="D15588" s="634"/>
    </row>
    <row r="15589" spans="4:4" s="659" customFormat="1" x14ac:dyDescent="0.2">
      <c r="D15589" s="634"/>
    </row>
    <row r="15590" spans="4:4" s="659" customFormat="1" x14ac:dyDescent="0.2">
      <c r="D15590" s="634"/>
    </row>
    <row r="15591" spans="4:4" s="659" customFormat="1" x14ac:dyDescent="0.2">
      <c r="D15591" s="634"/>
    </row>
    <row r="15592" spans="4:4" s="659" customFormat="1" x14ac:dyDescent="0.2">
      <c r="D15592" s="634"/>
    </row>
    <row r="15593" spans="4:4" s="659" customFormat="1" x14ac:dyDescent="0.2">
      <c r="D15593" s="634"/>
    </row>
    <row r="15594" spans="4:4" s="659" customFormat="1" x14ac:dyDescent="0.2">
      <c r="D15594" s="634"/>
    </row>
    <row r="15595" spans="4:4" s="659" customFormat="1" x14ac:dyDescent="0.2">
      <c r="D15595" s="634"/>
    </row>
    <row r="15596" spans="4:4" s="659" customFormat="1" x14ac:dyDescent="0.2">
      <c r="D15596" s="634"/>
    </row>
    <row r="15597" spans="4:4" s="659" customFormat="1" x14ac:dyDescent="0.2">
      <c r="D15597" s="634"/>
    </row>
    <row r="15598" spans="4:4" s="659" customFormat="1" x14ac:dyDescent="0.2">
      <c r="D15598" s="634"/>
    </row>
    <row r="15599" spans="4:4" s="659" customFormat="1" x14ac:dyDescent="0.2">
      <c r="D15599" s="634"/>
    </row>
    <row r="15600" spans="4:4" s="659" customFormat="1" x14ac:dyDescent="0.2">
      <c r="D15600" s="634"/>
    </row>
    <row r="15601" spans="4:4" s="659" customFormat="1" x14ac:dyDescent="0.2">
      <c r="D15601" s="634"/>
    </row>
    <row r="15602" spans="4:4" s="659" customFormat="1" x14ac:dyDescent="0.2">
      <c r="D15602" s="634"/>
    </row>
    <row r="15603" spans="4:4" s="659" customFormat="1" x14ac:dyDescent="0.2">
      <c r="D15603" s="634"/>
    </row>
    <row r="15604" spans="4:4" s="659" customFormat="1" x14ac:dyDescent="0.2">
      <c r="D15604" s="634"/>
    </row>
    <row r="15605" spans="4:4" s="659" customFormat="1" x14ac:dyDescent="0.2">
      <c r="D15605" s="634"/>
    </row>
    <row r="15606" spans="4:4" s="659" customFormat="1" x14ac:dyDescent="0.2">
      <c r="D15606" s="634"/>
    </row>
    <row r="15607" spans="4:4" s="659" customFormat="1" x14ac:dyDescent="0.2">
      <c r="D15607" s="634"/>
    </row>
    <row r="15608" spans="4:4" s="659" customFormat="1" x14ac:dyDescent="0.2">
      <c r="D15608" s="634"/>
    </row>
    <row r="15609" spans="4:4" s="659" customFormat="1" x14ac:dyDescent="0.2">
      <c r="D15609" s="634"/>
    </row>
    <row r="15610" spans="4:4" s="659" customFormat="1" x14ac:dyDescent="0.2">
      <c r="D15610" s="634"/>
    </row>
    <row r="15611" spans="4:4" s="659" customFormat="1" x14ac:dyDescent="0.2">
      <c r="D15611" s="634"/>
    </row>
    <row r="15612" spans="4:4" s="659" customFormat="1" x14ac:dyDescent="0.2">
      <c r="D15612" s="634"/>
    </row>
    <row r="15613" spans="4:4" s="659" customFormat="1" x14ac:dyDescent="0.2">
      <c r="D15613" s="634"/>
    </row>
    <row r="15614" spans="4:4" s="659" customFormat="1" x14ac:dyDescent="0.2">
      <c r="D15614" s="634"/>
    </row>
    <row r="15615" spans="4:4" s="659" customFormat="1" x14ac:dyDescent="0.2">
      <c r="D15615" s="634"/>
    </row>
    <row r="15616" spans="4:4" s="659" customFormat="1" x14ac:dyDescent="0.2">
      <c r="D15616" s="634"/>
    </row>
    <row r="15617" spans="4:4" s="659" customFormat="1" x14ac:dyDescent="0.2">
      <c r="D15617" s="634"/>
    </row>
    <row r="15618" spans="4:4" s="659" customFormat="1" x14ac:dyDescent="0.2">
      <c r="D15618" s="634"/>
    </row>
    <row r="15619" spans="4:4" s="659" customFormat="1" x14ac:dyDescent="0.2">
      <c r="D15619" s="634"/>
    </row>
    <row r="15620" spans="4:4" s="659" customFormat="1" x14ac:dyDescent="0.2">
      <c r="D15620" s="634"/>
    </row>
    <row r="15621" spans="4:4" s="659" customFormat="1" x14ac:dyDescent="0.2">
      <c r="D15621" s="634"/>
    </row>
    <row r="15622" spans="4:4" s="659" customFormat="1" x14ac:dyDescent="0.2">
      <c r="D15622" s="634"/>
    </row>
    <row r="15623" spans="4:4" s="659" customFormat="1" x14ac:dyDescent="0.2">
      <c r="D15623" s="634"/>
    </row>
    <row r="15624" spans="4:4" s="659" customFormat="1" x14ac:dyDescent="0.2">
      <c r="D15624" s="634"/>
    </row>
    <row r="15625" spans="4:4" s="659" customFormat="1" x14ac:dyDescent="0.2">
      <c r="D15625" s="634"/>
    </row>
    <row r="15626" spans="4:4" s="659" customFormat="1" x14ac:dyDescent="0.2">
      <c r="D15626" s="634"/>
    </row>
    <row r="15627" spans="4:4" s="659" customFormat="1" x14ac:dyDescent="0.2">
      <c r="D15627" s="634"/>
    </row>
    <row r="15628" spans="4:4" s="659" customFormat="1" x14ac:dyDescent="0.2">
      <c r="D15628" s="634"/>
    </row>
    <row r="15629" spans="4:4" s="659" customFormat="1" x14ac:dyDescent="0.2">
      <c r="D15629" s="634"/>
    </row>
    <row r="15630" spans="4:4" s="659" customFormat="1" x14ac:dyDescent="0.2">
      <c r="D15630" s="634"/>
    </row>
    <row r="15631" spans="4:4" s="659" customFormat="1" x14ac:dyDescent="0.2">
      <c r="D15631" s="634"/>
    </row>
    <row r="15632" spans="4:4" s="659" customFormat="1" x14ac:dyDescent="0.2">
      <c r="D15632" s="634"/>
    </row>
    <row r="15633" spans="4:4" s="659" customFormat="1" x14ac:dyDescent="0.2">
      <c r="D15633" s="634"/>
    </row>
    <row r="15634" spans="4:4" s="659" customFormat="1" x14ac:dyDescent="0.2">
      <c r="D15634" s="634"/>
    </row>
    <row r="15635" spans="4:4" s="659" customFormat="1" x14ac:dyDescent="0.2">
      <c r="D15635" s="634"/>
    </row>
    <row r="15636" spans="4:4" s="659" customFormat="1" x14ac:dyDescent="0.2">
      <c r="D15636" s="634"/>
    </row>
    <row r="15637" spans="4:4" s="659" customFormat="1" x14ac:dyDescent="0.2">
      <c r="D15637" s="634"/>
    </row>
    <row r="15638" spans="4:4" s="659" customFormat="1" x14ac:dyDescent="0.2">
      <c r="D15638" s="634"/>
    </row>
    <row r="15639" spans="4:4" s="659" customFormat="1" x14ac:dyDescent="0.2">
      <c r="D15639" s="634"/>
    </row>
    <row r="15640" spans="4:4" s="659" customFormat="1" x14ac:dyDescent="0.2">
      <c r="D15640" s="634"/>
    </row>
    <row r="15641" spans="4:4" s="659" customFormat="1" x14ac:dyDescent="0.2">
      <c r="D15641" s="634"/>
    </row>
    <row r="15642" spans="4:4" s="659" customFormat="1" x14ac:dyDescent="0.2">
      <c r="D15642" s="634"/>
    </row>
    <row r="15643" spans="4:4" s="659" customFormat="1" x14ac:dyDescent="0.2">
      <c r="D15643" s="634"/>
    </row>
    <row r="15644" spans="4:4" s="659" customFormat="1" x14ac:dyDescent="0.2">
      <c r="D15644" s="634"/>
    </row>
    <row r="15645" spans="4:4" s="659" customFormat="1" x14ac:dyDescent="0.2">
      <c r="D15645" s="634"/>
    </row>
    <row r="15646" spans="4:4" s="659" customFormat="1" x14ac:dyDescent="0.2">
      <c r="D15646" s="634"/>
    </row>
    <row r="15647" spans="4:4" s="659" customFormat="1" x14ac:dyDescent="0.2">
      <c r="D15647" s="634"/>
    </row>
    <row r="15648" spans="4:4" s="659" customFormat="1" x14ac:dyDescent="0.2">
      <c r="D15648" s="634"/>
    </row>
    <row r="15649" spans="4:4" s="659" customFormat="1" x14ac:dyDescent="0.2">
      <c r="D15649" s="634"/>
    </row>
    <row r="15650" spans="4:4" s="659" customFormat="1" x14ac:dyDescent="0.2">
      <c r="D15650" s="634"/>
    </row>
    <row r="15651" spans="4:4" s="659" customFormat="1" x14ac:dyDescent="0.2">
      <c r="D15651" s="634"/>
    </row>
    <row r="15652" spans="4:4" s="659" customFormat="1" x14ac:dyDescent="0.2">
      <c r="D15652" s="634"/>
    </row>
    <row r="15653" spans="4:4" s="659" customFormat="1" x14ac:dyDescent="0.2">
      <c r="D15653" s="634"/>
    </row>
    <row r="15654" spans="4:4" s="659" customFormat="1" x14ac:dyDescent="0.2">
      <c r="D15654" s="634"/>
    </row>
    <row r="15655" spans="4:4" s="659" customFormat="1" x14ac:dyDescent="0.2">
      <c r="D15655" s="634"/>
    </row>
    <row r="15656" spans="4:4" s="659" customFormat="1" x14ac:dyDescent="0.2">
      <c r="D15656" s="634"/>
    </row>
    <row r="15657" spans="4:4" s="659" customFormat="1" x14ac:dyDescent="0.2">
      <c r="D15657" s="634"/>
    </row>
    <row r="15658" spans="4:4" s="659" customFormat="1" x14ac:dyDescent="0.2">
      <c r="D15658" s="634"/>
    </row>
    <row r="15659" spans="4:4" s="659" customFormat="1" x14ac:dyDescent="0.2">
      <c r="D15659" s="634"/>
    </row>
    <row r="15660" spans="4:4" s="659" customFormat="1" x14ac:dyDescent="0.2">
      <c r="D15660" s="634"/>
    </row>
    <row r="15661" spans="4:4" s="659" customFormat="1" x14ac:dyDescent="0.2">
      <c r="D15661" s="634"/>
    </row>
    <row r="15662" spans="4:4" s="659" customFormat="1" x14ac:dyDescent="0.2">
      <c r="D15662" s="634"/>
    </row>
    <row r="15663" spans="4:4" s="659" customFormat="1" x14ac:dyDescent="0.2">
      <c r="D15663" s="634"/>
    </row>
    <row r="15664" spans="4:4" s="659" customFormat="1" x14ac:dyDescent="0.2">
      <c r="D15664" s="634"/>
    </row>
    <row r="15665" spans="4:4" s="659" customFormat="1" x14ac:dyDescent="0.2">
      <c r="D15665" s="634"/>
    </row>
    <row r="15666" spans="4:4" s="659" customFormat="1" x14ac:dyDescent="0.2">
      <c r="D15666" s="634"/>
    </row>
    <row r="15667" spans="4:4" s="659" customFormat="1" x14ac:dyDescent="0.2">
      <c r="D15667" s="634"/>
    </row>
    <row r="15668" spans="4:4" s="659" customFormat="1" x14ac:dyDescent="0.2">
      <c r="D15668" s="634"/>
    </row>
    <row r="15669" spans="4:4" s="659" customFormat="1" x14ac:dyDescent="0.2">
      <c r="D15669" s="634"/>
    </row>
    <row r="15670" spans="4:4" s="659" customFormat="1" x14ac:dyDescent="0.2">
      <c r="D15670" s="634"/>
    </row>
    <row r="15671" spans="4:4" s="659" customFormat="1" x14ac:dyDescent="0.2">
      <c r="D15671" s="634"/>
    </row>
    <row r="15672" spans="4:4" s="659" customFormat="1" x14ac:dyDescent="0.2">
      <c r="D15672" s="634"/>
    </row>
    <row r="15673" spans="4:4" s="659" customFormat="1" x14ac:dyDescent="0.2">
      <c r="D15673" s="634"/>
    </row>
    <row r="15674" spans="4:4" s="659" customFormat="1" x14ac:dyDescent="0.2">
      <c r="D15674" s="634"/>
    </row>
    <row r="15675" spans="4:4" s="659" customFormat="1" x14ac:dyDescent="0.2">
      <c r="D15675" s="634"/>
    </row>
    <row r="15676" spans="4:4" s="659" customFormat="1" x14ac:dyDescent="0.2">
      <c r="D15676" s="634"/>
    </row>
    <row r="15677" spans="4:4" s="659" customFormat="1" x14ac:dyDescent="0.2">
      <c r="D15677" s="634"/>
    </row>
    <row r="15678" spans="4:4" s="659" customFormat="1" x14ac:dyDescent="0.2">
      <c r="D15678" s="634"/>
    </row>
    <row r="15679" spans="4:4" s="659" customFormat="1" x14ac:dyDescent="0.2">
      <c r="D15679" s="634"/>
    </row>
    <row r="15680" spans="4:4" s="659" customFormat="1" x14ac:dyDescent="0.2">
      <c r="D15680" s="634"/>
    </row>
    <row r="15681" spans="4:4" s="659" customFormat="1" x14ac:dyDescent="0.2">
      <c r="D15681" s="634"/>
    </row>
    <row r="15682" spans="4:4" s="659" customFormat="1" x14ac:dyDescent="0.2">
      <c r="D15682" s="634"/>
    </row>
    <row r="15683" spans="4:4" s="659" customFormat="1" x14ac:dyDescent="0.2">
      <c r="D15683" s="634"/>
    </row>
    <row r="15684" spans="4:4" s="659" customFormat="1" x14ac:dyDescent="0.2">
      <c r="D15684" s="634"/>
    </row>
    <row r="15685" spans="4:4" s="659" customFormat="1" x14ac:dyDescent="0.2">
      <c r="D15685" s="634"/>
    </row>
    <row r="15686" spans="4:4" s="659" customFormat="1" x14ac:dyDescent="0.2">
      <c r="D15686" s="634"/>
    </row>
    <row r="15687" spans="4:4" s="659" customFormat="1" x14ac:dyDescent="0.2">
      <c r="D15687" s="634"/>
    </row>
    <row r="15688" spans="4:4" s="659" customFormat="1" x14ac:dyDescent="0.2">
      <c r="D15688" s="634"/>
    </row>
    <row r="15689" spans="4:4" s="659" customFormat="1" x14ac:dyDescent="0.2">
      <c r="D15689" s="634"/>
    </row>
    <row r="15690" spans="4:4" s="659" customFormat="1" x14ac:dyDescent="0.2">
      <c r="D15690" s="634"/>
    </row>
    <row r="15691" spans="4:4" s="659" customFormat="1" x14ac:dyDescent="0.2">
      <c r="D15691" s="634"/>
    </row>
    <row r="15692" spans="4:4" s="659" customFormat="1" x14ac:dyDescent="0.2">
      <c r="D15692" s="634"/>
    </row>
    <row r="15693" spans="4:4" s="659" customFormat="1" x14ac:dyDescent="0.2">
      <c r="D15693" s="634"/>
    </row>
    <row r="15694" spans="4:4" s="659" customFormat="1" x14ac:dyDescent="0.2">
      <c r="D15694" s="634"/>
    </row>
    <row r="15695" spans="4:4" s="659" customFormat="1" x14ac:dyDescent="0.2">
      <c r="D15695" s="634"/>
    </row>
    <row r="15696" spans="4:4" s="659" customFormat="1" x14ac:dyDescent="0.2">
      <c r="D15696" s="634"/>
    </row>
    <row r="15697" spans="4:4" s="659" customFormat="1" x14ac:dyDescent="0.2">
      <c r="D15697" s="634"/>
    </row>
    <row r="15698" spans="4:4" s="659" customFormat="1" x14ac:dyDescent="0.2">
      <c r="D15698" s="634"/>
    </row>
    <row r="15699" spans="4:4" s="659" customFormat="1" x14ac:dyDescent="0.2">
      <c r="D15699" s="634"/>
    </row>
    <row r="15700" spans="4:4" s="659" customFormat="1" x14ac:dyDescent="0.2">
      <c r="D15700" s="634"/>
    </row>
    <row r="15701" spans="4:4" s="659" customFormat="1" x14ac:dyDescent="0.2">
      <c r="D15701" s="634"/>
    </row>
    <row r="15702" spans="4:4" s="659" customFormat="1" x14ac:dyDescent="0.2">
      <c r="D15702" s="634"/>
    </row>
    <row r="15703" spans="4:4" s="659" customFormat="1" x14ac:dyDescent="0.2">
      <c r="D15703" s="634"/>
    </row>
    <row r="15704" spans="4:4" s="659" customFormat="1" x14ac:dyDescent="0.2">
      <c r="D15704" s="634"/>
    </row>
    <row r="15705" spans="4:4" s="659" customFormat="1" x14ac:dyDescent="0.2">
      <c r="D15705" s="634"/>
    </row>
    <row r="15706" spans="4:4" s="659" customFormat="1" x14ac:dyDescent="0.2">
      <c r="D15706" s="634"/>
    </row>
    <row r="15707" spans="4:4" s="659" customFormat="1" x14ac:dyDescent="0.2">
      <c r="D15707" s="634"/>
    </row>
    <row r="15708" spans="4:4" s="659" customFormat="1" x14ac:dyDescent="0.2">
      <c r="D15708" s="634"/>
    </row>
    <row r="15709" spans="4:4" s="659" customFormat="1" x14ac:dyDescent="0.2">
      <c r="D15709" s="634"/>
    </row>
    <row r="15710" spans="4:4" s="659" customFormat="1" x14ac:dyDescent="0.2">
      <c r="D15710" s="634"/>
    </row>
    <row r="15711" spans="4:4" s="659" customFormat="1" x14ac:dyDescent="0.2">
      <c r="D15711" s="634"/>
    </row>
    <row r="15712" spans="4:4" s="659" customFormat="1" x14ac:dyDescent="0.2">
      <c r="D15712" s="634"/>
    </row>
    <row r="15713" spans="4:4" s="659" customFormat="1" x14ac:dyDescent="0.2">
      <c r="D15713" s="634"/>
    </row>
    <row r="15714" spans="4:4" s="659" customFormat="1" x14ac:dyDescent="0.2">
      <c r="D15714" s="634"/>
    </row>
    <row r="15715" spans="4:4" s="659" customFormat="1" x14ac:dyDescent="0.2">
      <c r="D15715" s="634"/>
    </row>
    <row r="15716" spans="4:4" s="659" customFormat="1" x14ac:dyDescent="0.2">
      <c r="D15716" s="634"/>
    </row>
    <row r="15717" spans="4:4" s="659" customFormat="1" x14ac:dyDescent="0.2">
      <c r="D15717" s="634"/>
    </row>
    <row r="15718" spans="4:4" s="659" customFormat="1" x14ac:dyDescent="0.2">
      <c r="D15718" s="634"/>
    </row>
    <row r="15719" spans="4:4" s="659" customFormat="1" x14ac:dyDescent="0.2">
      <c r="D15719" s="634"/>
    </row>
    <row r="15720" spans="4:4" s="659" customFormat="1" x14ac:dyDescent="0.2">
      <c r="D15720" s="634"/>
    </row>
    <row r="15721" spans="4:4" s="659" customFormat="1" x14ac:dyDescent="0.2">
      <c r="D15721" s="634"/>
    </row>
    <row r="15722" spans="4:4" s="659" customFormat="1" x14ac:dyDescent="0.2">
      <c r="D15722" s="634"/>
    </row>
    <row r="15723" spans="4:4" s="659" customFormat="1" x14ac:dyDescent="0.2">
      <c r="D15723" s="634"/>
    </row>
    <row r="15724" spans="4:4" s="659" customFormat="1" x14ac:dyDescent="0.2">
      <c r="D15724" s="634"/>
    </row>
    <row r="15725" spans="4:4" s="659" customFormat="1" x14ac:dyDescent="0.2">
      <c r="D15725" s="634"/>
    </row>
    <row r="15726" spans="4:4" s="659" customFormat="1" x14ac:dyDescent="0.2">
      <c r="D15726" s="634"/>
    </row>
    <row r="15727" spans="4:4" s="659" customFormat="1" x14ac:dyDescent="0.2">
      <c r="D15727" s="634"/>
    </row>
    <row r="15728" spans="4:4" s="659" customFormat="1" x14ac:dyDescent="0.2">
      <c r="D15728" s="634"/>
    </row>
    <row r="15729" spans="4:4" s="659" customFormat="1" x14ac:dyDescent="0.2">
      <c r="D15729" s="634"/>
    </row>
    <row r="15730" spans="4:4" s="659" customFormat="1" x14ac:dyDescent="0.2">
      <c r="D15730" s="634"/>
    </row>
    <row r="15731" spans="4:4" s="659" customFormat="1" x14ac:dyDescent="0.2">
      <c r="D15731" s="634"/>
    </row>
    <row r="15732" spans="4:4" s="659" customFormat="1" x14ac:dyDescent="0.2">
      <c r="D15732" s="634"/>
    </row>
    <row r="15733" spans="4:4" s="659" customFormat="1" x14ac:dyDescent="0.2">
      <c r="D15733" s="634"/>
    </row>
    <row r="15734" spans="4:4" s="659" customFormat="1" x14ac:dyDescent="0.2">
      <c r="D15734" s="634"/>
    </row>
    <row r="15735" spans="4:4" s="659" customFormat="1" x14ac:dyDescent="0.2">
      <c r="D15735" s="634"/>
    </row>
    <row r="15736" spans="4:4" s="659" customFormat="1" x14ac:dyDescent="0.2">
      <c r="D15736" s="634"/>
    </row>
    <row r="15737" spans="4:4" s="659" customFormat="1" x14ac:dyDescent="0.2">
      <c r="D15737" s="634"/>
    </row>
    <row r="15738" spans="4:4" s="659" customFormat="1" x14ac:dyDescent="0.2">
      <c r="D15738" s="634"/>
    </row>
    <row r="15739" spans="4:4" s="659" customFormat="1" x14ac:dyDescent="0.2">
      <c r="D15739" s="634"/>
    </row>
    <row r="15740" spans="4:4" s="659" customFormat="1" x14ac:dyDescent="0.2">
      <c r="D15740" s="634"/>
    </row>
    <row r="15741" spans="4:4" s="659" customFormat="1" x14ac:dyDescent="0.2">
      <c r="D15741" s="634"/>
    </row>
    <row r="15742" spans="4:4" s="659" customFormat="1" x14ac:dyDescent="0.2">
      <c r="D15742" s="634"/>
    </row>
    <row r="15743" spans="4:4" s="659" customFormat="1" x14ac:dyDescent="0.2">
      <c r="D15743" s="634"/>
    </row>
    <row r="15744" spans="4:4" s="659" customFormat="1" x14ac:dyDescent="0.2">
      <c r="D15744" s="634"/>
    </row>
    <row r="15745" spans="4:4" s="659" customFormat="1" x14ac:dyDescent="0.2">
      <c r="D15745" s="634"/>
    </row>
    <row r="15746" spans="4:4" s="659" customFormat="1" x14ac:dyDescent="0.2">
      <c r="D15746" s="634"/>
    </row>
    <row r="15747" spans="4:4" s="659" customFormat="1" x14ac:dyDescent="0.2">
      <c r="D15747" s="634"/>
    </row>
    <row r="15748" spans="4:4" s="659" customFormat="1" x14ac:dyDescent="0.2">
      <c r="D15748" s="634"/>
    </row>
    <row r="15749" spans="4:4" s="659" customFormat="1" x14ac:dyDescent="0.2">
      <c r="D15749" s="634"/>
    </row>
    <row r="15750" spans="4:4" s="659" customFormat="1" x14ac:dyDescent="0.2">
      <c r="D15750" s="634"/>
    </row>
    <row r="15751" spans="4:4" s="659" customFormat="1" x14ac:dyDescent="0.2">
      <c r="D15751" s="634"/>
    </row>
    <row r="15752" spans="4:4" s="659" customFormat="1" x14ac:dyDescent="0.2">
      <c r="D15752" s="634"/>
    </row>
    <row r="15753" spans="4:4" s="659" customFormat="1" x14ac:dyDescent="0.2">
      <c r="D15753" s="634"/>
    </row>
    <row r="15754" spans="4:4" s="659" customFormat="1" x14ac:dyDescent="0.2">
      <c r="D15754" s="634"/>
    </row>
    <row r="15755" spans="4:4" s="659" customFormat="1" x14ac:dyDescent="0.2">
      <c r="D15755" s="634"/>
    </row>
    <row r="15756" spans="4:4" s="659" customFormat="1" x14ac:dyDescent="0.2">
      <c r="D15756" s="634"/>
    </row>
    <row r="15757" spans="4:4" s="659" customFormat="1" x14ac:dyDescent="0.2">
      <c r="D15757" s="634"/>
    </row>
    <row r="15758" spans="4:4" s="659" customFormat="1" x14ac:dyDescent="0.2">
      <c r="D15758" s="634"/>
    </row>
    <row r="15759" spans="4:4" s="659" customFormat="1" x14ac:dyDescent="0.2">
      <c r="D15759" s="634"/>
    </row>
    <row r="15760" spans="4:4" s="659" customFormat="1" x14ac:dyDescent="0.2">
      <c r="D15760" s="634"/>
    </row>
    <row r="15761" spans="4:4" s="659" customFormat="1" x14ac:dyDescent="0.2">
      <c r="D15761" s="634"/>
    </row>
    <row r="15762" spans="4:4" s="659" customFormat="1" x14ac:dyDescent="0.2">
      <c r="D15762" s="634"/>
    </row>
    <row r="15763" spans="4:4" s="659" customFormat="1" x14ac:dyDescent="0.2">
      <c r="D15763" s="634"/>
    </row>
    <row r="15764" spans="4:4" s="659" customFormat="1" x14ac:dyDescent="0.2">
      <c r="D15764" s="634"/>
    </row>
    <row r="15765" spans="4:4" s="659" customFormat="1" x14ac:dyDescent="0.2">
      <c r="D15765" s="634"/>
    </row>
    <row r="15766" spans="4:4" s="659" customFormat="1" x14ac:dyDescent="0.2">
      <c r="D15766" s="634"/>
    </row>
    <row r="15767" spans="4:4" s="659" customFormat="1" x14ac:dyDescent="0.2">
      <c r="D15767" s="634"/>
    </row>
    <row r="15768" spans="4:4" s="659" customFormat="1" x14ac:dyDescent="0.2">
      <c r="D15768" s="634"/>
    </row>
    <row r="15769" spans="4:4" s="659" customFormat="1" x14ac:dyDescent="0.2">
      <c r="D15769" s="634"/>
    </row>
    <row r="15770" spans="4:4" s="659" customFormat="1" x14ac:dyDescent="0.2">
      <c r="D15770" s="634"/>
    </row>
    <row r="15771" spans="4:4" s="659" customFormat="1" x14ac:dyDescent="0.2">
      <c r="D15771" s="634"/>
    </row>
    <row r="15772" spans="4:4" s="659" customFormat="1" x14ac:dyDescent="0.2">
      <c r="D15772" s="634"/>
    </row>
    <row r="15773" spans="4:4" s="659" customFormat="1" x14ac:dyDescent="0.2">
      <c r="D15773" s="634"/>
    </row>
    <row r="15774" spans="4:4" s="659" customFormat="1" x14ac:dyDescent="0.2">
      <c r="D15774" s="634"/>
    </row>
    <row r="15775" spans="4:4" s="659" customFormat="1" x14ac:dyDescent="0.2">
      <c r="D15775" s="634"/>
    </row>
    <row r="15776" spans="4:4" s="659" customFormat="1" x14ac:dyDescent="0.2">
      <c r="D15776" s="634"/>
    </row>
    <row r="15777" spans="4:4" s="659" customFormat="1" x14ac:dyDescent="0.2">
      <c r="D15777" s="634"/>
    </row>
    <row r="15778" spans="4:4" s="659" customFormat="1" x14ac:dyDescent="0.2">
      <c r="D15778" s="634"/>
    </row>
    <row r="15779" spans="4:4" s="659" customFormat="1" x14ac:dyDescent="0.2">
      <c r="D15779" s="634"/>
    </row>
    <row r="15780" spans="4:4" s="659" customFormat="1" x14ac:dyDescent="0.2">
      <c r="D15780" s="634"/>
    </row>
    <row r="15781" spans="4:4" s="659" customFormat="1" x14ac:dyDescent="0.2">
      <c r="D15781" s="634"/>
    </row>
    <row r="15782" spans="4:4" s="659" customFormat="1" x14ac:dyDescent="0.2">
      <c r="D15782" s="634"/>
    </row>
    <row r="15783" spans="4:4" s="659" customFormat="1" x14ac:dyDescent="0.2">
      <c r="D15783" s="634"/>
    </row>
    <row r="15784" spans="4:4" s="659" customFormat="1" x14ac:dyDescent="0.2">
      <c r="D15784" s="634"/>
    </row>
    <row r="15785" spans="4:4" s="659" customFormat="1" x14ac:dyDescent="0.2">
      <c r="D15785" s="634"/>
    </row>
    <row r="15786" spans="4:4" s="659" customFormat="1" x14ac:dyDescent="0.2">
      <c r="D15786" s="634"/>
    </row>
    <row r="15787" spans="4:4" s="659" customFormat="1" x14ac:dyDescent="0.2">
      <c r="D15787" s="634"/>
    </row>
    <row r="15788" spans="4:4" s="659" customFormat="1" x14ac:dyDescent="0.2">
      <c r="D15788" s="634"/>
    </row>
    <row r="15789" spans="4:4" s="659" customFormat="1" x14ac:dyDescent="0.2">
      <c r="D15789" s="634"/>
    </row>
    <row r="15790" spans="4:4" s="659" customFormat="1" x14ac:dyDescent="0.2">
      <c r="D15790" s="634"/>
    </row>
    <row r="15791" spans="4:4" s="659" customFormat="1" x14ac:dyDescent="0.2">
      <c r="D15791" s="634"/>
    </row>
    <row r="15792" spans="4:4" s="659" customFormat="1" x14ac:dyDescent="0.2">
      <c r="D15792" s="634"/>
    </row>
    <row r="15793" spans="4:4" s="659" customFormat="1" x14ac:dyDescent="0.2">
      <c r="D15793" s="634"/>
    </row>
    <row r="15794" spans="4:4" s="659" customFormat="1" x14ac:dyDescent="0.2">
      <c r="D15794" s="634"/>
    </row>
    <row r="15795" spans="4:4" s="659" customFormat="1" x14ac:dyDescent="0.2">
      <c r="D15795" s="634"/>
    </row>
    <row r="15796" spans="4:4" s="659" customFormat="1" x14ac:dyDescent="0.2">
      <c r="D15796" s="634"/>
    </row>
    <row r="15797" spans="4:4" s="659" customFormat="1" x14ac:dyDescent="0.2">
      <c r="D15797" s="634"/>
    </row>
    <row r="15798" spans="4:4" s="659" customFormat="1" x14ac:dyDescent="0.2">
      <c r="D15798" s="634"/>
    </row>
    <row r="15799" spans="4:4" s="659" customFormat="1" x14ac:dyDescent="0.2">
      <c r="D15799" s="634"/>
    </row>
    <row r="15800" spans="4:4" s="659" customFormat="1" x14ac:dyDescent="0.2">
      <c r="D15800" s="634"/>
    </row>
    <row r="15801" spans="4:4" s="659" customFormat="1" x14ac:dyDescent="0.2">
      <c r="D15801" s="634"/>
    </row>
    <row r="15802" spans="4:4" s="659" customFormat="1" x14ac:dyDescent="0.2">
      <c r="D15802" s="634"/>
    </row>
    <row r="15803" spans="4:4" s="659" customFormat="1" x14ac:dyDescent="0.2">
      <c r="D15803" s="634"/>
    </row>
    <row r="15804" spans="4:4" s="659" customFormat="1" x14ac:dyDescent="0.2">
      <c r="D15804" s="634"/>
    </row>
    <row r="15805" spans="4:4" s="659" customFormat="1" x14ac:dyDescent="0.2">
      <c r="D15805" s="634"/>
    </row>
    <row r="15806" spans="4:4" s="659" customFormat="1" x14ac:dyDescent="0.2">
      <c r="D15806" s="634"/>
    </row>
    <row r="15807" spans="4:4" s="659" customFormat="1" x14ac:dyDescent="0.2">
      <c r="D15807" s="634"/>
    </row>
    <row r="15808" spans="4:4" s="659" customFormat="1" x14ac:dyDescent="0.2">
      <c r="D15808" s="634"/>
    </row>
    <row r="15809" spans="4:4" s="659" customFormat="1" x14ac:dyDescent="0.2">
      <c r="D15809" s="634"/>
    </row>
    <row r="15810" spans="4:4" s="659" customFormat="1" x14ac:dyDescent="0.2">
      <c r="D15810" s="634"/>
    </row>
    <row r="15811" spans="4:4" s="659" customFormat="1" x14ac:dyDescent="0.2">
      <c r="D15811" s="634"/>
    </row>
    <row r="15812" spans="4:4" s="659" customFormat="1" x14ac:dyDescent="0.2">
      <c r="D15812" s="634"/>
    </row>
    <row r="15813" spans="4:4" s="659" customFormat="1" x14ac:dyDescent="0.2">
      <c r="D15813" s="634"/>
    </row>
    <row r="15814" spans="4:4" s="659" customFormat="1" x14ac:dyDescent="0.2">
      <c r="D15814" s="634"/>
    </row>
    <row r="15815" spans="4:4" s="659" customFormat="1" x14ac:dyDescent="0.2">
      <c r="D15815" s="634"/>
    </row>
    <row r="15816" spans="4:4" s="659" customFormat="1" x14ac:dyDescent="0.2">
      <c r="D15816" s="634"/>
    </row>
    <row r="15817" spans="4:4" s="659" customFormat="1" x14ac:dyDescent="0.2">
      <c r="D15817" s="634"/>
    </row>
    <row r="15818" spans="4:4" s="659" customFormat="1" x14ac:dyDescent="0.2">
      <c r="D15818" s="634"/>
    </row>
    <row r="15819" spans="4:4" s="659" customFormat="1" x14ac:dyDescent="0.2">
      <c r="D15819" s="634"/>
    </row>
    <row r="15820" spans="4:4" s="659" customFormat="1" x14ac:dyDescent="0.2">
      <c r="D15820" s="634"/>
    </row>
    <row r="15821" spans="4:4" s="659" customFormat="1" x14ac:dyDescent="0.2">
      <c r="D15821" s="634"/>
    </row>
    <row r="15822" spans="4:4" s="659" customFormat="1" x14ac:dyDescent="0.2">
      <c r="D15822" s="634"/>
    </row>
    <row r="15823" spans="4:4" s="659" customFormat="1" x14ac:dyDescent="0.2">
      <c r="D15823" s="634"/>
    </row>
    <row r="15824" spans="4:4" s="659" customFormat="1" x14ac:dyDescent="0.2">
      <c r="D15824" s="634"/>
    </row>
    <row r="15825" spans="4:4" s="659" customFormat="1" x14ac:dyDescent="0.2">
      <c r="D15825" s="634"/>
    </row>
    <row r="15826" spans="4:4" s="659" customFormat="1" x14ac:dyDescent="0.2">
      <c r="D15826" s="634"/>
    </row>
    <row r="15827" spans="4:4" s="659" customFormat="1" x14ac:dyDescent="0.2">
      <c r="D15827" s="634"/>
    </row>
    <row r="15828" spans="4:4" s="659" customFormat="1" x14ac:dyDescent="0.2">
      <c r="D15828" s="634"/>
    </row>
    <row r="15829" spans="4:4" s="659" customFormat="1" x14ac:dyDescent="0.2">
      <c r="D15829" s="634"/>
    </row>
    <row r="15830" spans="4:4" s="659" customFormat="1" x14ac:dyDescent="0.2">
      <c r="D15830" s="634"/>
    </row>
    <row r="15831" spans="4:4" s="659" customFormat="1" x14ac:dyDescent="0.2">
      <c r="D15831" s="634"/>
    </row>
    <row r="15832" spans="4:4" s="659" customFormat="1" x14ac:dyDescent="0.2">
      <c r="D15832" s="634"/>
    </row>
    <row r="15833" spans="4:4" s="659" customFormat="1" x14ac:dyDescent="0.2">
      <c r="D15833" s="634"/>
    </row>
    <row r="15834" spans="4:4" s="659" customFormat="1" x14ac:dyDescent="0.2">
      <c r="D15834" s="634"/>
    </row>
    <row r="15835" spans="4:4" s="659" customFormat="1" x14ac:dyDescent="0.2">
      <c r="D15835" s="634"/>
    </row>
    <row r="15836" spans="4:4" s="659" customFormat="1" x14ac:dyDescent="0.2">
      <c r="D15836" s="634"/>
    </row>
    <row r="15837" spans="4:4" s="659" customFormat="1" x14ac:dyDescent="0.2">
      <c r="D15837" s="634"/>
    </row>
    <row r="15838" spans="4:4" s="659" customFormat="1" x14ac:dyDescent="0.2">
      <c r="D15838" s="634"/>
    </row>
    <row r="15839" spans="4:4" s="659" customFormat="1" x14ac:dyDescent="0.2">
      <c r="D15839" s="634"/>
    </row>
    <row r="15840" spans="4:4" s="659" customFormat="1" x14ac:dyDescent="0.2">
      <c r="D15840" s="634"/>
    </row>
    <row r="15841" spans="4:4" s="659" customFormat="1" x14ac:dyDescent="0.2">
      <c r="D15841" s="634"/>
    </row>
    <row r="15842" spans="4:4" s="659" customFormat="1" x14ac:dyDescent="0.2">
      <c r="D15842" s="634"/>
    </row>
    <row r="15843" spans="4:4" s="659" customFormat="1" x14ac:dyDescent="0.2">
      <c r="D15843" s="634"/>
    </row>
    <row r="15844" spans="4:4" s="659" customFormat="1" x14ac:dyDescent="0.2">
      <c r="D15844" s="634"/>
    </row>
    <row r="15845" spans="4:4" s="659" customFormat="1" x14ac:dyDescent="0.2">
      <c r="D15845" s="634"/>
    </row>
    <row r="15846" spans="4:4" s="659" customFormat="1" x14ac:dyDescent="0.2">
      <c r="D15846" s="634"/>
    </row>
    <row r="15847" spans="4:4" s="659" customFormat="1" x14ac:dyDescent="0.2">
      <c r="D15847" s="634"/>
    </row>
    <row r="15848" spans="4:4" s="659" customFormat="1" x14ac:dyDescent="0.2">
      <c r="D15848" s="634"/>
    </row>
    <row r="15849" spans="4:4" s="659" customFormat="1" x14ac:dyDescent="0.2">
      <c r="D15849" s="634"/>
    </row>
    <row r="15850" spans="4:4" s="659" customFormat="1" x14ac:dyDescent="0.2">
      <c r="D15850" s="634"/>
    </row>
    <row r="15851" spans="4:4" s="659" customFormat="1" x14ac:dyDescent="0.2">
      <c r="D15851" s="634"/>
    </row>
    <row r="15852" spans="4:4" s="659" customFormat="1" x14ac:dyDescent="0.2">
      <c r="D15852" s="634"/>
    </row>
    <row r="15853" spans="4:4" s="659" customFormat="1" x14ac:dyDescent="0.2">
      <c r="D15853" s="634"/>
    </row>
    <row r="15854" spans="4:4" s="659" customFormat="1" x14ac:dyDescent="0.2">
      <c r="D15854" s="634"/>
    </row>
    <row r="15855" spans="4:4" s="659" customFormat="1" x14ac:dyDescent="0.2">
      <c r="D15855" s="634"/>
    </row>
    <row r="15856" spans="4:4" s="659" customFormat="1" x14ac:dyDescent="0.2">
      <c r="D15856" s="634"/>
    </row>
    <row r="15857" spans="4:4" s="659" customFormat="1" x14ac:dyDescent="0.2">
      <c r="D15857" s="634"/>
    </row>
    <row r="15858" spans="4:4" s="659" customFormat="1" x14ac:dyDescent="0.2">
      <c r="D15858" s="634"/>
    </row>
    <row r="15859" spans="4:4" s="659" customFormat="1" x14ac:dyDescent="0.2">
      <c r="D15859" s="634"/>
    </row>
    <row r="15860" spans="4:4" s="659" customFormat="1" x14ac:dyDescent="0.2">
      <c r="D15860" s="634"/>
    </row>
    <row r="15861" spans="4:4" s="659" customFormat="1" x14ac:dyDescent="0.2">
      <c r="D15861" s="634"/>
    </row>
    <row r="15862" spans="4:4" s="659" customFormat="1" x14ac:dyDescent="0.2">
      <c r="D15862" s="634"/>
    </row>
    <row r="15863" spans="4:4" s="659" customFormat="1" x14ac:dyDescent="0.2">
      <c r="D15863" s="634"/>
    </row>
    <row r="15864" spans="4:4" s="659" customFormat="1" x14ac:dyDescent="0.2">
      <c r="D15864" s="634"/>
    </row>
    <row r="15865" spans="4:4" s="659" customFormat="1" x14ac:dyDescent="0.2">
      <c r="D15865" s="634"/>
    </row>
    <row r="15866" spans="4:4" s="659" customFormat="1" x14ac:dyDescent="0.2">
      <c r="D15866" s="634"/>
    </row>
    <row r="15867" spans="4:4" s="659" customFormat="1" x14ac:dyDescent="0.2">
      <c r="D15867" s="634"/>
    </row>
    <row r="15868" spans="4:4" s="659" customFormat="1" x14ac:dyDescent="0.2">
      <c r="D15868" s="634"/>
    </row>
    <row r="15869" spans="4:4" s="659" customFormat="1" x14ac:dyDescent="0.2">
      <c r="D15869" s="634"/>
    </row>
    <row r="15870" spans="4:4" s="659" customFormat="1" x14ac:dyDescent="0.2">
      <c r="D15870" s="634"/>
    </row>
    <row r="15871" spans="4:4" s="659" customFormat="1" x14ac:dyDescent="0.2">
      <c r="D15871" s="634"/>
    </row>
    <row r="15872" spans="4:4" s="659" customFormat="1" x14ac:dyDescent="0.2">
      <c r="D15872" s="634"/>
    </row>
    <row r="15873" spans="4:4" s="659" customFormat="1" x14ac:dyDescent="0.2">
      <c r="D15873" s="634"/>
    </row>
    <row r="15874" spans="4:4" s="659" customFormat="1" x14ac:dyDescent="0.2">
      <c r="D15874" s="634"/>
    </row>
    <row r="15875" spans="4:4" s="659" customFormat="1" x14ac:dyDescent="0.2">
      <c r="D15875" s="634"/>
    </row>
    <row r="15876" spans="4:4" s="659" customFormat="1" x14ac:dyDescent="0.2">
      <c r="D15876" s="634"/>
    </row>
    <row r="15877" spans="4:4" s="659" customFormat="1" x14ac:dyDescent="0.2">
      <c r="D15877" s="634"/>
    </row>
    <row r="15878" spans="4:4" s="659" customFormat="1" x14ac:dyDescent="0.2">
      <c r="D15878" s="634"/>
    </row>
    <row r="15879" spans="4:4" s="659" customFormat="1" x14ac:dyDescent="0.2">
      <c r="D15879" s="634"/>
    </row>
    <row r="15880" spans="4:4" s="659" customFormat="1" x14ac:dyDescent="0.2">
      <c r="D15880" s="634"/>
    </row>
    <row r="15881" spans="4:4" s="659" customFormat="1" x14ac:dyDescent="0.2">
      <c r="D15881" s="634"/>
    </row>
    <row r="15882" spans="4:4" s="659" customFormat="1" x14ac:dyDescent="0.2">
      <c r="D15882" s="634"/>
    </row>
    <row r="15883" spans="4:4" s="659" customFormat="1" x14ac:dyDescent="0.2">
      <c r="D15883" s="634"/>
    </row>
    <row r="15884" spans="4:4" s="659" customFormat="1" x14ac:dyDescent="0.2">
      <c r="D15884" s="634"/>
    </row>
    <row r="15885" spans="4:4" s="659" customFormat="1" x14ac:dyDescent="0.2">
      <c r="D15885" s="634"/>
    </row>
    <row r="15886" spans="4:4" s="659" customFormat="1" x14ac:dyDescent="0.2">
      <c r="D15886" s="634"/>
    </row>
    <row r="15887" spans="4:4" s="659" customFormat="1" x14ac:dyDescent="0.2">
      <c r="D15887" s="634"/>
    </row>
    <row r="15888" spans="4:4" s="659" customFormat="1" x14ac:dyDescent="0.2">
      <c r="D15888" s="634"/>
    </row>
    <row r="15889" spans="4:4" s="659" customFormat="1" x14ac:dyDescent="0.2">
      <c r="D15889" s="634"/>
    </row>
    <row r="15890" spans="4:4" s="659" customFormat="1" x14ac:dyDescent="0.2">
      <c r="D15890" s="634"/>
    </row>
    <row r="15891" spans="4:4" s="659" customFormat="1" x14ac:dyDescent="0.2">
      <c r="D15891" s="634"/>
    </row>
    <row r="15892" spans="4:4" s="659" customFormat="1" x14ac:dyDescent="0.2">
      <c r="D15892" s="634"/>
    </row>
    <row r="15893" spans="4:4" s="659" customFormat="1" x14ac:dyDescent="0.2">
      <c r="D15893" s="634"/>
    </row>
    <row r="15894" spans="4:4" s="659" customFormat="1" x14ac:dyDescent="0.2">
      <c r="D15894" s="634"/>
    </row>
    <row r="15895" spans="4:4" s="659" customFormat="1" x14ac:dyDescent="0.2">
      <c r="D15895" s="634"/>
    </row>
    <row r="15896" spans="4:4" s="659" customFormat="1" x14ac:dyDescent="0.2">
      <c r="D15896" s="634"/>
    </row>
    <row r="15897" spans="4:4" s="659" customFormat="1" x14ac:dyDescent="0.2">
      <c r="D15897" s="634"/>
    </row>
    <row r="15898" spans="4:4" s="659" customFormat="1" x14ac:dyDescent="0.2">
      <c r="D15898" s="634"/>
    </row>
    <row r="15899" spans="4:4" s="659" customFormat="1" x14ac:dyDescent="0.2">
      <c r="D15899" s="634"/>
    </row>
    <row r="15900" spans="4:4" s="659" customFormat="1" x14ac:dyDescent="0.2">
      <c r="D15900" s="634"/>
    </row>
    <row r="15901" spans="4:4" s="659" customFormat="1" x14ac:dyDescent="0.2">
      <c r="D15901" s="634"/>
    </row>
    <row r="15902" spans="4:4" s="659" customFormat="1" x14ac:dyDescent="0.2">
      <c r="D15902" s="634"/>
    </row>
    <row r="15903" spans="4:4" s="659" customFormat="1" x14ac:dyDescent="0.2">
      <c r="D15903" s="634"/>
    </row>
    <row r="15904" spans="4:4" s="659" customFormat="1" x14ac:dyDescent="0.2">
      <c r="D15904" s="634"/>
    </row>
    <row r="15905" spans="4:4" s="659" customFormat="1" x14ac:dyDescent="0.2">
      <c r="D15905" s="634"/>
    </row>
    <row r="15906" spans="4:4" s="659" customFormat="1" x14ac:dyDescent="0.2">
      <c r="D15906" s="634"/>
    </row>
    <row r="15907" spans="4:4" s="659" customFormat="1" x14ac:dyDescent="0.2">
      <c r="D15907" s="634"/>
    </row>
    <row r="15908" spans="4:4" s="659" customFormat="1" x14ac:dyDescent="0.2">
      <c r="D15908" s="634"/>
    </row>
    <row r="15909" spans="4:4" s="659" customFormat="1" x14ac:dyDescent="0.2">
      <c r="D15909" s="634"/>
    </row>
    <row r="15910" spans="4:4" s="659" customFormat="1" x14ac:dyDescent="0.2">
      <c r="D15910" s="634"/>
    </row>
    <row r="15911" spans="4:4" s="659" customFormat="1" x14ac:dyDescent="0.2">
      <c r="D15911" s="634"/>
    </row>
    <row r="15912" spans="4:4" s="659" customFormat="1" x14ac:dyDescent="0.2">
      <c r="D15912" s="634"/>
    </row>
    <row r="15913" spans="4:4" s="659" customFormat="1" x14ac:dyDescent="0.2">
      <c r="D15913" s="634"/>
    </row>
    <row r="15914" spans="4:4" s="659" customFormat="1" x14ac:dyDescent="0.2">
      <c r="D15914" s="634"/>
    </row>
    <row r="15915" spans="4:4" s="659" customFormat="1" x14ac:dyDescent="0.2">
      <c r="D15915" s="634"/>
    </row>
    <row r="15916" spans="4:4" s="659" customFormat="1" x14ac:dyDescent="0.2">
      <c r="D15916" s="634"/>
    </row>
    <row r="15917" spans="4:4" s="659" customFormat="1" x14ac:dyDescent="0.2">
      <c r="D15917" s="634"/>
    </row>
    <row r="15918" spans="4:4" s="659" customFormat="1" x14ac:dyDescent="0.2">
      <c r="D15918" s="634"/>
    </row>
    <row r="15919" spans="4:4" s="659" customFormat="1" x14ac:dyDescent="0.2">
      <c r="D15919" s="634"/>
    </row>
    <row r="15920" spans="4:4" s="659" customFormat="1" x14ac:dyDescent="0.2">
      <c r="D15920" s="634"/>
    </row>
    <row r="15921" spans="4:4" s="659" customFormat="1" x14ac:dyDescent="0.2">
      <c r="D15921" s="634"/>
    </row>
    <row r="15922" spans="4:4" s="659" customFormat="1" x14ac:dyDescent="0.2">
      <c r="D15922" s="634"/>
    </row>
    <row r="15923" spans="4:4" s="659" customFormat="1" x14ac:dyDescent="0.2">
      <c r="D15923" s="634"/>
    </row>
    <row r="15924" spans="4:4" s="659" customFormat="1" x14ac:dyDescent="0.2">
      <c r="D15924" s="634"/>
    </row>
    <row r="15925" spans="4:4" s="659" customFormat="1" x14ac:dyDescent="0.2">
      <c r="D15925" s="634"/>
    </row>
    <row r="15926" spans="4:4" s="659" customFormat="1" x14ac:dyDescent="0.2">
      <c r="D15926" s="634"/>
    </row>
    <row r="15927" spans="4:4" s="659" customFormat="1" x14ac:dyDescent="0.2">
      <c r="D15927" s="634"/>
    </row>
    <row r="15928" spans="4:4" s="659" customFormat="1" x14ac:dyDescent="0.2">
      <c r="D15928" s="634"/>
    </row>
    <row r="15929" spans="4:4" s="659" customFormat="1" x14ac:dyDescent="0.2">
      <c r="D15929" s="634"/>
    </row>
    <row r="15930" spans="4:4" s="659" customFormat="1" x14ac:dyDescent="0.2">
      <c r="D15930" s="634"/>
    </row>
    <row r="15931" spans="4:4" s="659" customFormat="1" x14ac:dyDescent="0.2">
      <c r="D15931" s="634"/>
    </row>
    <row r="15932" spans="4:4" s="659" customFormat="1" x14ac:dyDescent="0.2">
      <c r="D15932" s="634"/>
    </row>
    <row r="15933" spans="4:4" s="659" customFormat="1" x14ac:dyDescent="0.2">
      <c r="D15933" s="634"/>
    </row>
    <row r="15934" spans="4:4" s="659" customFormat="1" x14ac:dyDescent="0.2">
      <c r="D15934" s="634"/>
    </row>
    <row r="15935" spans="4:4" s="659" customFormat="1" x14ac:dyDescent="0.2">
      <c r="D15935" s="634"/>
    </row>
    <row r="15936" spans="4:4" s="659" customFormat="1" x14ac:dyDescent="0.2">
      <c r="D15936" s="634"/>
    </row>
    <row r="15937" spans="4:4" s="659" customFormat="1" x14ac:dyDescent="0.2">
      <c r="D15937" s="634"/>
    </row>
    <row r="15938" spans="4:4" s="659" customFormat="1" x14ac:dyDescent="0.2">
      <c r="D15938" s="634"/>
    </row>
    <row r="15939" spans="4:4" s="659" customFormat="1" x14ac:dyDescent="0.2">
      <c r="D15939" s="634"/>
    </row>
    <row r="15940" spans="4:4" s="659" customFormat="1" x14ac:dyDescent="0.2">
      <c r="D15940" s="634"/>
    </row>
    <row r="15941" spans="4:4" s="659" customFormat="1" x14ac:dyDescent="0.2">
      <c r="D15941" s="634"/>
    </row>
    <row r="15942" spans="4:4" s="659" customFormat="1" x14ac:dyDescent="0.2">
      <c r="D15942" s="634"/>
    </row>
    <row r="15943" spans="4:4" s="659" customFormat="1" x14ac:dyDescent="0.2">
      <c r="D15943" s="634"/>
    </row>
    <row r="15944" spans="4:4" s="659" customFormat="1" x14ac:dyDescent="0.2">
      <c r="D15944" s="634"/>
    </row>
    <row r="15945" spans="4:4" s="659" customFormat="1" x14ac:dyDescent="0.2">
      <c r="D15945" s="634"/>
    </row>
    <row r="15946" spans="4:4" s="659" customFormat="1" x14ac:dyDescent="0.2">
      <c r="D15946" s="634"/>
    </row>
    <row r="15947" spans="4:4" s="659" customFormat="1" x14ac:dyDescent="0.2">
      <c r="D15947" s="634"/>
    </row>
    <row r="15948" spans="4:4" s="659" customFormat="1" x14ac:dyDescent="0.2">
      <c r="D15948" s="634"/>
    </row>
    <row r="15949" spans="4:4" s="659" customFormat="1" x14ac:dyDescent="0.2">
      <c r="D15949" s="634"/>
    </row>
    <row r="15950" spans="4:4" s="659" customFormat="1" x14ac:dyDescent="0.2">
      <c r="D15950" s="634"/>
    </row>
    <row r="15951" spans="4:4" s="659" customFormat="1" x14ac:dyDescent="0.2">
      <c r="D15951" s="634"/>
    </row>
    <row r="15952" spans="4:4" s="659" customFormat="1" x14ac:dyDescent="0.2">
      <c r="D15952" s="634"/>
    </row>
    <row r="15953" spans="4:4" s="659" customFormat="1" x14ac:dyDescent="0.2">
      <c r="D15953" s="634"/>
    </row>
    <row r="15954" spans="4:4" s="659" customFormat="1" x14ac:dyDescent="0.2">
      <c r="D15954" s="634"/>
    </row>
    <row r="15955" spans="4:4" s="659" customFormat="1" x14ac:dyDescent="0.2">
      <c r="D15955" s="634"/>
    </row>
    <row r="15956" spans="4:4" s="659" customFormat="1" x14ac:dyDescent="0.2">
      <c r="D15956" s="634"/>
    </row>
    <row r="15957" spans="4:4" s="659" customFormat="1" x14ac:dyDescent="0.2">
      <c r="D15957" s="634"/>
    </row>
    <row r="15958" spans="4:4" s="659" customFormat="1" x14ac:dyDescent="0.2">
      <c r="D15958" s="634"/>
    </row>
    <row r="15959" spans="4:4" s="659" customFormat="1" x14ac:dyDescent="0.2">
      <c r="D15959" s="634"/>
    </row>
    <row r="15960" spans="4:4" s="659" customFormat="1" x14ac:dyDescent="0.2">
      <c r="D15960" s="634"/>
    </row>
    <row r="15961" spans="4:4" s="659" customFormat="1" x14ac:dyDescent="0.2">
      <c r="D15961" s="634"/>
    </row>
    <row r="15962" spans="4:4" s="659" customFormat="1" x14ac:dyDescent="0.2">
      <c r="D15962" s="634"/>
    </row>
    <row r="15963" spans="4:4" s="659" customFormat="1" x14ac:dyDescent="0.2">
      <c r="D15963" s="634"/>
    </row>
    <row r="15964" spans="4:4" s="659" customFormat="1" x14ac:dyDescent="0.2">
      <c r="D15964" s="634"/>
    </row>
    <row r="15965" spans="4:4" s="659" customFormat="1" x14ac:dyDescent="0.2">
      <c r="D15965" s="634"/>
    </row>
    <row r="15966" spans="4:4" s="659" customFormat="1" x14ac:dyDescent="0.2">
      <c r="D15966" s="634"/>
    </row>
    <row r="15967" spans="4:4" s="659" customFormat="1" x14ac:dyDescent="0.2">
      <c r="D15967" s="634"/>
    </row>
    <row r="15968" spans="4:4" s="659" customFormat="1" x14ac:dyDescent="0.2">
      <c r="D15968" s="634"/>
    </row>
    <row r="15969" spans="4:4" s="659" customFormat="1" x14ac:dyDescent="0.2">
      <c r="D15969" s="634"/>
    </row>
    <row r="15970" spans="4:4" s="659" customFormat="1" x14ac:dyDescent="0.2">
      <c r="D15970" s="634"/>
    </row>
    <row r="15971" spans="4:4" s="659" customFormat="1" x14ac:dyDescent="0.2">
      <c r="D15971" s="634"/>
    </row>
    <row r="15972" spans="4:4" s="659" customFormat="1" x14ac:dyDescent="0.2">
      <c r="D15972" s="634"/>
    </row>
    <row r="15973" spans="4:4" s="659" customFormat="1" x14ac:dyDescent="0.2">
      <c r="D15973" s="634"/>
    </row>
    <row r="15974" spans="4:4" s="659" customFormat="1" x14ac:dyDescent="0.2">
      <c r="D15974" s="634"/>
    </row>
    <row r="15975" spans="4:4" s="659" customFormat="1" x14ac:dyDescent="0.2">
      <c r="D15975" s="634"/>
    </row>
    <row r="15976" spans="4:4" s="659" customFormat="1" x14ac:dyDescent="0.2">
      <c r="D15976" s="634"/>
    </row>
    <row r="15977" spans="4:4" s="659" customFormat="1" x14ac:dyDescent="0.2">
      <c r="D15977" s="634"/>
    </row>
    <row r="15978" spans="4:4" s="659" customFormat="1" x14ac:dyDescent="0.2">
      <c r="D15978" s="634"/>
    </row>
    <row r="15979" spans="4:4" s="659" customFormat="1" x14ac:dyDescent="0.2">
      <c r="D15979" s="634"/>
    </row>
    <row r="15980" spans="4:4" s="659" customFormat="1" x14ac:dyDescent="0.2">
      <c r="D15980" s="634"/>
    </row>
    <row r="15981" spans="4:4" s="659" customFormat="1" x14ac:dyDescent="0.2">
      <c r="D15981" s="634"/>
    </row>
    <row r="15982" spans="4:4" s="659" customFormat="1" x14ac:dyDescent="0.2">
      <c r="D15982" s="634"/>
    </row>
    <row r="15983" spans="4:4" s="659" customFormat="1" x14ac:dyDescent="0.2">
      <c r="D15983" s="634"/>
    </row>
    <row r="15984" spans="4:4" s="659" customFormat="1" x14ac:dyDescent="0.2">
      <c r="D15984" s="634"/>
    </row>
    <row r="15985" spans="4:4" s="659" customFormat="1" x14ac:dyDescent="0.2">
      <c r="D15985" s="634"/>
    </row>
    <row r="15986" spans="4:4" s="659" customFormat="1" x14ac:dyDescent="0.2">
      <c r="D15986" s="634"/>
    </row>
    <row r="15987" spans="4:4" s="659" customFormat="1" x14ac:dyDescent="0.2">
      <c r="D15987" s="634"/>
    </row>
    <row r="15988" spans="4:4" s="659" customFormat="1" x14ac:dyDescent="0.2">
      <c r="D15988" s="634"/>
    </row>
    <row r="15989" spans="4:4" s="659" customFormat="1" x14ac:dyDescent="0.2">
      <c r="D15989" s="634"/>
    </row>
    <row r="15990" spans="4:4" s="659" customFormat="1" x14ac:dyDescent="0.2">
      <c r="D15990" s="634"/>
    </row>
    <row r="15991" spans="4:4" s="659" customFormat="1" x14ac:dyDescent="0.2">
      <c r="D15991" s="634"/>
    </row>
    <row r="15992" spans="4:4" s="659" customFormat="1" x14ac:dyDescent="0.2">
      <c r="D15992" s="634"/>
    </row>
    <row r="15993" spans="4:4" s="659" customFormat="1" x14ac:dyDescent="0.2">
      <c r="D15993" s="634"/>
    </row>
    <row r="15994" spans="4:4" s="659" customFormat="1" x14ac:dyDescent="0.2">
      <c r="D15994" s="634"/>
    </row>
    <row r="15995" spans="4:4" s="659" customFormat="1" x14ac:dyDescent="0.2">
      <c r="D15995" s="634"/>
    </row>
    <row r="15996" spans="4:4" s="659" customFormat="1" x14ac:dyDescent="0.2">
      <c r="D15996" s="634"/>
    </row>
    <row r="15997" spans="4:4" s="659" customFormat="1" x14ac:dyDescent="0.2">
      <c r="D15997" s="634"/>
    </row>
    <row r="15998" spans="4:4" s="659" customFormat="1" x14ac:dyDescent="0.2">
      <c r="D15998" s="634"/>
    </row>
    <row r="15999" spans="4:4" s="659" customFormat="1" x14ac:dyDescent="0.2">
      <c r="D15999" s="634"/>
    </row>
    <row r="16000" spans="4:4" s="659" customFormat="1" x14ac:dyDescent="0.2">
      <c r="D16000" s="634"/>
    </row>
    <row r="16001" spans="4:4" s="659" customFormat="1" x14ac:dyDescent="0.2">
      <c r="D16001" s="634"/>
    </row>
    <row r="16002" spans="4:4" s="659" customFormat="1" x14ac:dyDescent="0.2">
      <c r="D16002" s="634"/>
    </row>
    <row r="16003" spans="4:4" s="659" customFormat="1" x14ac:dyDescent="0.2">
      <c r="D16003" s="634"/>
    </row>
    <row r="16004" spans="4:4" s="659" customFormat="1" x14ac:dyDescent="0.2">
      <c r="D16004" s="634"/>
    </row>
    <row r="16005" spans="4:4" s="659" customFormat="1" x14ac:dyDescent="0.2">
      <c r="D16005" s="634"/>
    </row>
    <row r="16006" spans="4:4" s="659" customFormat="1" x14ac:dyDescent="0.2">
      <c r="D16006" s="634"/>
    </row>
    <row r="16007" spans="4:4" s="659" customFormat="1" x14ac:dyDescent="0.2">
      <c r="D16007" s="634"/>
    </row>
    <row r="16008" spans="4:4" s="659" customFormat="1" x14ac:dyDescent="0.2">
      <c r="D16008" s="634"/>
    </row>
    <row r="16009" spans="4:4" s="659" customFormat="1" x14ac:dyDescent="0.2">
      <c r="D16009" s="634"/>
    </row>
    <row r="16010" spans="4:4" s="659" customFormat="1" x14ac:dyDescent="0.2">
      <c r="D16010" s="634"/>
    </row>
    <row r="16011" spans="4:4" s="659" customFormat="1" x14ac:dyDescent="0.2">
      <c r="D16011" s="634"/>
    </row>
    <row r="16012" spans="4:4" s="659" customFormat="1" x14ac:dyDescent="0.2">
      <c r="D16012" s="634"/>
    </row>
    <row r="16013" spans="4:4" s="659" customFormat="1" x14ac:dyDescent="0.2">
      <c r="D16013" s="634"/>
    </row>
    <row r="16014" spans="4:4" s="659" customFormat="1" x14ac:dyDescent="0.2">
      <c r="D16014" s="634"/>
    </row>
    <row r="16015" spans="4:4" s="659" customFormat="1" x14ac:dyDescent="0.2">
      <c r="D16015" s="634"/>
    </row>
    <row r="16016" spans="4:4" s="659" customFormat="1" x14ac:dyDescent="0.2">
      <c r="D16016" s="634"/>
    </row>
    <row r="16017" spans="4:4" s="659" customFormat="1" x14ac:dyDescent="0.2">
      <c r="D16017" s="634"/>
    </row>
    <row r="16018" spans="4:4" s="659" customFormat="1" x14ac:dyDescent="0.2">
      <c r="D16018" s="634"/>
    </row>
    <row r="16019" spans="4:4" s="659" customFormat="1" x14ac:dyDescent="0.2">
      <c r="D16019" s="634"/>
    </row>
    <row r="16020" spans="4:4" s="659" customFormat="1" x14ac:dyDescent="0.2">
      <c r="D16020" s="634"/>
    </row>
    <row r="16021" spans="4:4" s="659" customFormat="1" x14ac:dyDescent="0.2">
      <c r="D16021" s="634"/>
    </row>
    <row r="16022" spans="4:4" s="659" customFormat="1" x14ac:dyDescent="0.2">
      <c r="D16022" s="634"/>
    </row>
    <row r="16023" spans="4:4" s="659" customFormat="1" x14ac:dyDescent="0.2">
      <c r="D16023" s="634"/>
    </row>
    <row r="16024" spans="4:4" s="659" customFormat="1" x14ac:dyDescent="0.2">
      <c r="D16024" s="634"/>
    </row>
    <row r="16025" spans="4:4" s="659" customFormat="1" x14ac:dyDescent="0.2">
      <c r="D16025" s="634"/>
    </row>
    <row r="16026" spans="4:4" s="659" customFormat="1" x14ac:dyDescent="0.2">
      <c r="D16026" s="634"/>
    </row>
    <row r="16027" spans="4:4" s="659" customFormat="1" x14ac:dyDescent="0.2">
      <c r="D16027" s="634"/>
    </row>
    <row r="16028" spans="4:4" s="659" customFormat="1" x14ac:dyDescent="0.2">
      <c r="D16028" s="634"/>
    </row>
    <row r="16029" spans="4:4" s="659" customFormat="1" x14ac:dyDescent="0.2">
      <c r="D16029" s="634"/>
    </row>
    <row r="16030" spans="4:4" s="659" customFormat="1" x14ac:dyDescent="0.2">
      <c r="D16030" s="634"/>
    </row>
    <row r="16031" spans="4:4" s="659" customFormat="1" x14ac:dyDescent="0.2">
      <c r="D16031" s="634"/>
    </row>
    <row r="16032" spans="4:4" s="659" customFormat="1" x14ac:dyDescent="0.2">
      <c r="D16032" s="634"/>
    </row>
    <row r="16033" spans="4:4" s="659" customFormat="1" x14ac:dyDescent="0.2">
      <c r="D16033" s="634"/>
    </row>
    <row r="16034" spans="4:4" s="659" customFormat="1" x14ac:dyDescent="0.2">
      <c r="D16034" s="634"/>
    </row>
    <row r="16035" spans="4:4" s="659" customFormat="1" x14ac:dyDescent="0.2">
      <c r="D16035" s="634"/>
    </row>
    <row r="16036" spans="4:4" s="659" customFormat="1" x14ac:dyDescent="0.2">
      <c r="D16036" s="634"/>
    </row>
    <row r="16037" spans="4:4" s="659" customFormat="1" x14ac:dyDescent="0.2">
      <c r="D16037" s="634"/>
    </row>
    <row r="16038" spans="4:4" s="659" customFormat="1" x14ac:dyDescent="0.2">
      <c r="D16038" s="634"/>
    </row>
    <row r="16039" spans="4:4" s="659" customFormat="1" x14ac:dyDescent="0.2">
      <c r="D16039" s="634"/>
    </row>
    <row r="16040" spans="4:4" s="659" customFormat="1" x14ac:dyDescent="0.2">
      <c r="D16040" s="634"/>
    </row>
    <row r="16041" spans="4:4" s="659" customFormat="1" x14ac:dyDescent="0.2">
      <c r="D16041" s="634"/>
    </row>
    <row r="16042" spans="4:4" s="659" customFormat="1" x14ac:dyDescent="0.2">
      <c r="D16042" s="634"/>
    </row>
    <row r="16043" spans="4:4" s="659" customFormat="1" x14ac:dyDescent="0.2">
      <c r="D16043" s="634"/>
    </row>
    <row r="16044" spans="4:4" s="659" customFormat="1" x14ac:dyDescent="0.2">
      <c r="D16044" s="634"/>
    </row>
    <row r="16045" spans="4:4" s="659" customFormat="1" x14ac:dyDescent="0.2">
      <c r="D16045" s="634"/>
    </row>
    <row r="16046" spans="4:4" s="659" customFormat="1" x14ac:dyDescent="0.2">
      <c r="D16046" s="634"/>
    </row>
    <row r="16047" spans="4:4" s="659" customFormat="1" x14ac:dyDescent="0.2">
      <c r="D16047" s="634"/>
    </row>
    <row r="16048" spans="4:4" s="659" customFormat="1" x14ac:dyDescent="0.2">
      <c r="D16048" s="634"/>
    </row>
    <row r="16049" spans="4:4" s="659" customFormat="1" x14ac:dyDescent="0.2">
      <c r="D16049" s="634"/>
    </row>
    <row r="16050" spans="4:4" s="659" customFormat="1" x14ac:dyDescent="0.2">
      <c r="D16050" s="634"/>
    </row>
    <row r="16051" spans="4:4" s="659" customFormat="1" x14ac:dyDescent="0.2">
      <c r="D16051" s="634"/>
    </row>
    <row r="16052" spans="4:4" s="659" customFormat="1" x14ac:dyDescent="0.2">
      <c r="D16052" s="634"/>
    </row>
    <row r="16053" spans="4:4" s="659" customFormat="1" x14ac:dyDescent="0.2">
      <c r="D16053" s="634"/>
    </row>
    <row r="16054" spans="4:4" s="659" customFormat="1" x14ac:dyDescent="0.2">
      <c r="D16054" s="634"/>
    </row>
    <row r="16055" spans="4:4" s="659" customFormat="1" x14ac:dyDescent="0.2">
      <c r="D16055" s="634"/>
    </row>
    <row r="16056" spans="4:4" s="659" customFormat="1" x14ac:dyDescent="0.2">
      <c r="D16056" s="634"/>
    </row>
    <row r="16057" spans="4:4" s="659" customFormat="1" x14ac:dyDescent="0.2">
      <c r="D16057" s="634"/>
    </row>
    <row r="16058" spans="4:4" s="659" customFormat="1" x14ac:dyDescent="0.2">
      <c r="D16058" s="634"/>
    </row>
    <row r="16059" spans="4:4" s="659" customFormat="1" x14ac:dyDescent="0.2">
      <c r="D16059" s="634"/>
    </row>
    <row r="16060" spans="4:4" s="659" customFormat="1" x14ac:dyDescent="0.2">
      <c r="D16060" s="634"/>
    </row>
    <row r="16061" spans="4:4" s="659" customFormat="1" x14ac:dyDescent="0.2">
      <c r="D16061" s="634"/>
    </row>
    <row r="16062" spans="4:4" s="659" customFormat="1" x14ac:dyDescent="0.2">
      <c r="D16062" s="634"/>
    </row>
    <row r="16063" spans="4:4" s="659" customFormat="1" x14ac:dyDescent="0.2">
      <c r="D16063" s="634"/>
    </row>
    <row r="16064" spans="4:4" s="659" customFormat="1" x14ac:dyDescent="0.2">
      <c r="D16064" s="634"/>
    </row>
    <row r="16065" spans="4:4" s="659" customFormat="1" x14ac:dyDescent="0.2">
      <c r="D16065" s="634"/>
    </row>
    <row r="16066" spans="4:4" s="659" customFormat="1" x14ac:dyDescent="0.2">
      <c r="D16066" s="634"/>
    </row>
    <row r="16067" spans="4:4" s="659" customFormat="1" x14ac:dyDescent="0.2">
      <c r="D16067" s="634"/>
    </row>
    <row r="16068" spans="4:4" s="659" customFormat="1" x14ac:dyDescent="0.2">
      <c r="D16068" s="634"/>
    </row>
    <row r="16069" spans="4:4" s="659" customFormat="1" x14ac:dyDescent="0.2">
      <c r="D16069" s="634"/>
    </row>
    <row r="16070" spans="4:4" s="659" customFormat="1" x14ac:dyDescent="0.2">
      <c r="D16070" s="634"/>
    </row>
    <row r="16071" spans="4:4" s="659" customFormat="1" x14ac:dyDescent="0.2">
      <c r="D16071" s="634"/>
    </row>
    <row r="16072" spans="4:4" s="659" customFormat="1" x14ac:dyDescent="0.2">
      <c r="D16072" s="634"/>
    </row>
    <row r="16073" spans="4:4" s="659" customFormat="1" x14ac:dyDescent="0.2">
      <c r="D16073" s="634"/>
    </row>
    <row r="16074" spans="4:4" s="659" customFormat="1" x14ac:dyDescent="0.2">
      <c r="D16074" s="634"/>
    </row>
    <row r="16075" spans="4:4" s="659" customFormat="1" x14ac:dyDescent="0.2">
      <c r="D16075" s="634"/>
    </row>
    <row r="16076" spans="4:4" s="659" customFormat="1" x14ac:dyDescent="0.2">
      <c r="D16076" s="634"/>
    </row>
    <row r="16077" spans="4:4" s="659" customFormat="1" x14ac:dyDescent="0.2">
      <c r="D16077" s="634"/>
    </row>
    <row r="16078" spans="4:4" s="659" customFormat="1" x14ac:dyDescent="0.2">
      <c r="D16078" s="634"/>
    </row>
    <row r="16079" spans="4:4" s="659" customFormat="1" x14ac:dyDescent="0.2">
      <c r="D16079" s="634"/>
    </row>
    <row r="16080" spans="4:4" s="659" customFormat="1" x14ac:dyDescent="0.2">
      <c r="D16080" s="634"/>
    </row>
    <row r="16081" spans="4:4" s="659" customFormat="1" x14ac:dyDescent="0.2">
      <c r="D16081" s="634"/>
    </row>
    <row r="16082" spans="4:4" s="659" customFormat="1" x14ac:dyDescent="0.2">
      <c r="D16082" s="634"/>
    </row>
    <row r="16083" spans="4:4" s="659" customFormat="1" x14ac:dyDescent="0.2">
      <c r="D16083" s="634"/>
    </row>
    <row r="16084" spans="4:4" s="659" customFormat="1" x14ac:dyDescent="0.2">
      <c r="D16084" s="634"/>
    </row>
    <row r="16085" spans="4:4" s="659" customFormat="1" x14ac:dyDescent="0.2">
      <c r="D16085" s="634"/>
    </row>
    <row r="16086" spans="4:4" s="659" customFormat="1" x14ac:dyDescent="0.2">
      <c r="D16086" s="634"/>
    </row>
    <row r="16087" spans="4:4" s="659" customFormat="1" x14ac:dyDescent="0.2">
      <c r="D16087" s="634"/>
    </row>
    <row r="16088" spans="4:4" s="659" customFormat="1" x14ac:dyDescent="0.2">
      <c r="D16088" s="634"/>
    </row>
    <row r="16089" spans="4:4" s="659" customFormat="1" x14ac:dyDescent="0.2">
      <c r="D16089" s="634"/>
    </row>
    <row r="16090" spans="4:4" s="659" customFormat="1" x14ac:dyDescent="0.2">
      <c r="D16090" s="634"/>
    </row>
    <row r="16091" spans="4:4" s="659" customFormat="1" x14ac:dyDescent="0.2">
      <c r="D16091" s="634"/>
    </row>
    <row r="16092" spans="4:4" s="659" customFormat="1" x14ac:dyDescent="0.2">
      <c r="D16092" s="634"/>
    </row>
    <row r="16093" spans="4:4" s="659" customFormat="1" x14ac:dyDescent="0.2">
      <c r="D16093" s="634"/>
    </row>
    <row r="16094" spans="4:4" s="659" customFormat="1" x14ac:dyDescent="0.2">
      <c r="D16094" s="634"/>
    </row>
    <row r="16095" spans="4:4" s="659" customFormat="1" x14ac:dyDescent="0.2">
      <c r="D16095" s="634"/>
    </row>
    <row r="16096" spans="4:4" s="659" customFormat="1" x14ac:dyDescent="0.2">
      <c r="D16096" s="634"/>
    </row>
    <row r="16097" spans="4:4" s="659" customFormat="1" x14ac:dyDescent="0.2">
      <c r="D16097" s="634"/>
    </row>
    <row r="16098" spans="4:4" s="659" customFormat="1" x14ac:dyDescent="0.2">
      <c r="D16098" s="634"/>
    </row>
    <row r="16099" spans="4:4" s="659" customFormat="1" x14ac:dyDescent="0.2">
      <c r="D16099" s="634"/>
    </row>
    <row r="16100" spans="4:4" s="659" customFormat="1" x14ac:dyDescent="0.2">
      <c r="D16100" s="634"/>
    </row>
    <row r="16101" spans="4:4" s="659" customFormat="1" x14ac:dyDescent="0.2">
      <c r="D16101" s="634"/>
    </row>
    <row r="16102" spans="4:4" s="659" customFormat="1" x14ac:dyDescent="0.2">
      <c r="D16102" s="634"/>
    </row>
    <row r="16103" spans="4:4" s="659" customFormat="1" x14ac:dyDescent="0.2">
      <c r="D16103" s="634"/>
    </row>
    <row r="16104" spans="4:4" s="659" customFormat="1" x14ac:dyDescent="0.2">
      <c r="D16104" s="634"/>
    </row>
    <row r="16105" spans="4:4" s="659" customFormat="1" x14ac:dyDescent="0.2">
      <c r="D16105" s="634"/>
    </row>
    <row r="16106" spans="4:4" s="659" customFormat="1" x14ac:dyDescent="0.2">
      <c r="D16106" s="634"/>
    </row>
    <row r="16107" spans="4:4" s="659" customFormat="1" x14ac:dyDescent="0.2">
      <c r="D16107" s="634"/>
    </row>
    <row r="16108" spans="4:4" s="659" customFormat="1" x14ac:dyDescent="0.2">
      <c r="D16108" s="634"/>
    </row>
    <row r="16109" spans="4:4" s="659" customFormat="1" x14ac:dyDescent="0.2">
      <c r="D16109" s="634"/>
    </row>
    <row r="16110" spans="4:4" s="659" customFormat="1" x14ac:dyDescent="0.2">
      <c r="D16110" s="634"/>
    </row>
    <row r="16111" spans="4:4" s="659" customFormat="1" x14ac:dyDescent="0.2">
      <c r="D16111" s="634"/>
    </row>
    <row r="16112" spans="4:4" s="659" customFormat="1" x14ac:dyDescent="0.2">
      <c r="D16112" s="634"/>
    </row>
    <row r="16113" spans="4:4" s="659" customFormat="1" x14ac:dyDescent="0.2">
      <c r="D16113" s="634"/>
    </row>
    <row r="16114" spans="4:4" s="659" customFormat="1" x14ac:dyDescent="0.2">
      <c r="D16114" s="634"/>
    </row>
    <row r="16115" spans="4:4" s="659" customFormat="1" x14ac:dyDescent="0.2">
      <c r="D16115" s="634"/>
    </row>
    <row r="16116" spans="4:4" s="659" customFormat="1" x14ac:dyDescent="0.2">
      <c r="D16116" s="634"/>
    </row>
    <row r="16117" spans="4:4" s="659" customFormat="1" x14ac:dyDescent="0.2">
      <c r="D16117" s="634"/>
    </row>
    <row r="16118" spans="4:4" s="659" customFormat="1" x14ac:dyDescent="0.2">
      <c r="D16118" s="634"/>
    </row>
    <row r="16119" spans="4:4" s="659" customFormat="1" x14ac:dyDescent="0.2">
      <c r="D16119" s="634"/>
    </row>
    <row r="16120" spans="4:4" s="659" customFormat="1" x14ac:dyDescent="0.2">
      <c r="D16120" s="634"/>
    </row>
    <row r="16121" spans="4:4" s="659" customFormat="1" x14ac:dyDescent="0.2">
      <c r="D16121" s="634"/>
    </row>
    <row r="16122" spans="4:4" s="659" customFormat="1" x14ac:dyDescent="0.2">
      <c r="D16122" s="634"/>
    </row>
    <row r="16123" spans="4:4" s="659" customFormat="1" x14ac:dyDescent="0.2">
      <c r="D16123" s="634"/>
    </row>
    <row r="16124" spans="4:4" s="659" customFormat="1" x14ac:dyDescent="0.2">
      <c r="D16124" s="634"/>
    </row>
    <row r="16125" spans="4:4" s="659" customFormat="1" x14ac:dyDescent="0.2">
      <c r="D16125" s="634"/>
    </row>
    <row r="16126" spans="4:4" s="659" customFormat="1" x14ac:dyDescent="0.2">
      <c r="D16126" s="634"/>
    </row>
    <row r="16127" spans="4:4" s="659" customFormat="1" x14ac:dyDescent="0.2">
      <c r="D16127" s="634"/>
    </row>
    <row r="16128" spans="4:4" s="659" customFormat="1" x14ac:dyDescent="0.2">
      <c r="D16128" s="634"/>
    </row>
    <row r="16129" spans="4:4" s="659" customFormat="1" x14ac:dyDescent="0.2">
      <c r="D16129" s="634"/>
    </row>
    <row r="16130" spans="4:4" s="659" customFormat="1" x14ac:dyDescent="0.2">
      <c r="D16130" s="634"/>
    </row>
    <row r="16131" spans="4:4" s="659" customFormat="1" x14ac:dyDescent="0.2">
      <c r="D16131" s="634"/>
    </row>
    <row r="16132" spans="4:4" s="659" customFormat="1" x14ac:dyDescent="0.2">
      <c r="D16132" s="634"/>
    </row>
    <row r="16133" spans="4:4" s="659" customFormat="1" x14ac:dyDescent="0.2">
      <c r="D16133" s="634"/>
    </row>
    <row r="16134" spans="4:4" s="659" customFormat="1" x14ac:dyDescent="0.2">
      <c r="D16134" s="634"/>
    </row>
    <row r="16135" spans="4:4" s="659" customFormat="1" x14ac:dyDescent="0.2">
      <c r="D16135" s="634"/>
    </row>
    <row r="16136" spans="4:4" s="659" customFormat="1" x14ac:dyDescent="0.2">
      <c r="D16136" s="634"/>
    </row>
    <row r="16137" spans="4:4" s="659" customFormat="1" x14ac:dyDescent="0.2">
      <c r="D16137" s="634"/>
    </row>
    <row r="16138" spans="4:4" s="659" customFormat="1" x14ac:dyDescent="0.2">
      <c r="D16138" s="634"/>
    </row>
    <row r="16139" spans="4:4" s="659" customFormat="1" x14ac:dyDescent="0.2">
      <c r="D16139" s="634"/>
    </row>
    <row r="16140" spans="4:4" s="659" customFormat="1" x14ac:dyDescent="0.2">
      <c r="D16140" s="634"/>
    </row>
    <row r="16141" spans="4:4" s="659" customFormat="1" x14ac:dyDescent="0.2">
      <c r="D16141" s="634"/>
    </row>
    <row r="16142" spans="4:4" s="659" customFormat="1" x14ac:dyDescent="0.2">
      <c r="D16142" s="634"/>
    </row>
    <row r="16143" spans="4:4" s="659" customFormat="1" x14ac:dyDescent="0.2">
      <c r="D16143" s="634"/>
    </row>
    <row r="16144" spans="4:4" s="659" customFormat="1" x14ac:dyDescent="0.2">
      <c r="D16144" s="634"/>
    </row>
    <row r="16145" spans="4:4" s="659" customFormat="1" x14ac:dyDescent="0.2">
      <c r="D16145" s="634"/>
    </row>
    <row r="16146" spans="4:4" s="659" customFormat="1" x14ac:dyDescent="0.2">
      <c r="D16146" s="634"/>
    </row>
    <row r="16147" spans="4:4" s="659" customFormat="1" x14ac:dyDescent="0.2">
      <c r="D16147" s="634"/>
    </row>
    <row r="16148" spans="4:4" s="659" customFormat="1" x14ac:dyDescent="0.2">
      <c r="D16148" s="634"/>
    </row>
    <row r="16149" spans="4:4" s="659" customFormat="1" x14ac:dyDescent="0.2">
      <c r="D16149" s="634"/>
    </row>
    <row r="16150" spans="4:4" s="659" customFormat="1" x14ac:dyDescent="0.2">
      <c r="D16150" s="634"/>
    </row>
    <row r="16151" spans="4:4" s="659" customFormat="1" x14ac:dyDescent="0.2">
      <c r="D16151" s="634"/>
    </row>
    <row r="16152" spans="4:4" s="659" customFormat="1" x14ac:dyDescent="0.2">
      <c r="D16152" s="634"/>
    </row>
    <row r="16153" spans="4:4" s="659" customFormat="1" x14ac:dyDescent="0.2">
      <c r="D16153" s="634"/>
    </row>
    <row r="16154" spans="4:4" s="659" customFormat="1" x14ac:dyDescent="0.2">
      <c r="D16154" s="634"/>
    </row>
    <row r="16155" spans="4:4" s="659" customFormat="1" x14ac:dyDescent="0.2">
      <c r="D16155" s="634"/>
    </row>
    <row r="16156" spans="4:4" s="659" customFormat="1" x14ac:dyDescent="0.2">
      <c r="D16156" s="634"/>
    </row>
    <row r="16157" spans="4:4" s="659" customFormat="1" x14ac:dyDescent="0.2">
      <c r="D16157" s="634"/>
    </row>
    <row r="16158" spans="4:4" s="659" customFormat="1" x14ac:dyDescent="0.2">
      <c r="D16158" s="634"/>
    </row>
    <row r="16159" spans="4:4" s="659" customFormat="1" x14ac:dyDescent="0.2">
      <c r="D16159" s="634"/>
    </row>
    <row r="16160" spans="4:4" s="659" customFormat="1" x14ac:dyDescent="0.2">
      <c r="D16160" s="634"/>
    </row>
    <row r="16161" spans="4:4" s="659" customFormat="1" x14ac:dyDescent="0.2">
      <c r="D16161" s="634"/>
    </row>
    <row r="16162" spans="4:4" s="659" customFormat="1" x14ac:dyDescent="0.2">
      <c r="D16162" s="634"/>
    </row>
    <row r="16163" spans="4:4" s="659" customFormat="1" x14ac:dyDescent="0.2">
      <c r="D16163" s="634"/>
    </row>
    <row r="16164" spans="4:4" s="659" customFormat="1" x14ac:dyDescent="0.2">
      <c r="D16164" s="634"/>
    </row>
    <row r="16165" spans="4:4" s="659" customFormat="1" x14ac:dyDescent="0.2">
      <c r="D16165" s="634"/>
    </row>
    <row r="16166" spans="4:4" s="659" customFormat="1" x14ac:dyDescent="0.2">
      <c r="D16166" s="634"/>
    </row>
    <row r="16167" spans="4:4" s="659" customFormat="1" x14ac:dyDescent="0.2">
      <c r="D16167" s="634"/>
    </row>
    <row r="16168" spans="4:4" s="659" customFormat="1" x14ac:dyDescent="0.2">
      <c r="D16168" s="634"/>
    </row>
    <row r="16169" spans="4:4" s="659" customFormat="1" x14ac:dyDescent="0.2">
      <c r="D16169" s="634"/>
    </row>
    <row r="16170" spans="4:4" s="659" customFormat="1" x14ac:dyDescent="0.2">
      <c r="D16170" s="634"/>
    </row>
    <row r="16171" spans="4:4" s="659" customFormat="1" x14ac:dyDescent="0.2">
      <c r="D16171" s="634"/>
    </row>
    <row r="16172" spans="4:4" s="659" customFormat="1" x14ac:dyDescent="0.2">
      <c r="D16172" s="634"/>
    </row>
    <row r="16173" spans="4:4" s="659" customFormat="1" x14ac:dyDescent="0.2">
      <c r="D16173" s="634"/>
    </row>
    <row r="16174" spans="4:4" s="659" customFormat="1" x14ac:dyDescent="0.2">
      <c r="D16174" s="634"/>
    </row>
    <row r="16175" spans="4:4" s="659" customFormat="1" x14ac:dyDescent="0.2">
      <c r="D16175" s="634"/>
    </row>
    <row r="16176" spans="4:4" s="659" customFormat="1" x14ac:dyDescent="0.2">
      <c r="D16176" s="634"/>
    </row>
    <row r="16177" spans="4:4" s="659" customFormat="1" x14ac:dyDescent="0.2">
      <c r="D16177" s="634"/>
    </row>
    <row r="16178" spans="4:4" s="659" customFormat="1" x14ac:dyDescent="0.2">
      <c r="D16178" s="634"/>
    </row>
    <row r="16179" spans="4:4" s="659" customFormat="1" x14ac:dyDescent="0.2">
      <c r="D16179" s="634"/>
    </row>
    <row r="16180" spans="4:4" s="659" customFormat="1" x14ac:dyDescent="0.2">
      <c r="D16180" s="634"/>
    </row>
    <row r="16181" spans="4:4" s="659" customFormat="1" x14ac:dyDescent="0.2">
      <c r="D16181" s="634"/>
    </row>
    <row r="16182" spans="4:4" s="659" customFormat="1" x14ac:dyDescent="0.2">
      <c r="D16182" s="634"/>
    </row>
    <row r="16183" spans="4:4" s="659" customFormat="1" x14ac:dyDescent="0.2">
      <c r="D16183" s="634"/>
    </row>
    <row r="16184" spans="4:4" s="659" customFormat="1" x14ac:dyDescent="0.2">
      <c r="D16184" s="634"/>
    </row>
    <row r="16185" spans="4:4" s="659" customFormat="1" x14ac:dyDescent="0.2">
      <c r="D16185" s="634"/>
    </row>
    <row r="16186" spans="4:4" s="659" customFormat="1" x14ac:dyDescent="0.2">
      <c r="D16186" s="634"/>
    </row>
    <row r="16187" spans="4:4" s="659" customFormat="1" x14ac:dyDescent="0.2">
      <c r="D16187" s="634"/>
    </row>
    <row r="16188" spans="4:4" s="659" customFormat="1" x14ac:dyDescent="0.2">
      <c r="D16188" s="634"/>
    </row>
    <row r="16189" spans="4:4" s="659" customFormat="1" x14ac:dyDescent="0.2">
      <c r="D16189" s="634"/>
    </row>
    <row r="16190" spans="4:4" s="659" customFormat="1" x14ac:dyDescent="0.2">
      <c r="D16190" s="634"/>
    </row>
    <row r="16191" spans="4:4" s="659" customFormat="1" x14ac:dyDescent="0.2">
      <c r="D16191" s="634"/>
    </row>
    <row r="16192" spans="4:4" s="659" customFormat="1" x14ac:dyDescent="0.2">
      <c r="D16192" s="634"/>
    </row>
    <row r="16193" spans="4:4" s="659" customFormat="1" x14ac:dyDescent="0.2">
      <c r="D16193" s="634"/>
    </row>
    <row r="16194" spans="4:4" s="659" customFormat="1" x14ac:dyDescent="0.2">
      <c r="D16194" s="634"/>
    </row>
    <row r="16195" spans="4:4" s="659" customFormat="1" x14ac:dyDescent="0.2">
      <c r="D16195" s="634"/>
    </row>
    <row r="16196" spans="4:4" s="659" customFormat="1" x14ac:dyDescent="0.2">
      <c r="D16196" s="634"/>
    </row>
    <row r="16197" spans="4:4" s="659" customFormat="1" x14ac:dyDescent="0.2">
      <c r="D16197" s="634"/>
    </row>
    <row r="16198" spans="4:4" s="659" customFormat="1" x14ac:dyDescent="0.2">
      <c r="D16198" s="634"/>
    </row>
    <row r="16199" spans="4:4" s="659" customFormat="1" x14ac:dyDescent="0.2">
      <c r="D16199" s="634"/>
    </row>
    <row r="16200" spans="4:4" s="659" customFormat="1" x14ac:dyDescent="0.2">
      <c r="D16200" s="634"/>
    </row>
    <row r="16201" spans="4:4" s="659" customFormat="1" x14ac:dyDescent="0.2">
      <c r="D16201" s="634"/>
    </row>
    <row r="16202" spans="4:4" s="659" customFormat="1" x14ac:dyDescent="0.2">
      <c r="D16202" s="634"/>
    </row>
    <row r="16203" spans="4:4" s="659" customFormat="1" x14ac:dyDescent="0.2">
      <c r="D16203" s="634"/>
    </row>
    <row r="16204" spans="4:4" s="659" customFormat="1" x14ac:dyDescent="0.2">
      <c r="D16204" s="634"/>
    </row>
    <row r="16205" spans="4:4" s="659" customFormat="1" x14ac:dyDescent="0.2">
      <c r="D16205" s="634"/>
    </row>
    <row r="16206" spans="4:4" s="659" customFormat="1" x14ac:dyDescent="0.2">
      <c r="D16206" s="634"/>
    </row>
    <row r="16207" spans="4:4" s="659" customFormat="1" x14ac:dyDescent="0.2">
      <c r="D16207" s="634"/>
    </row>
    <row r="16208" spans="4:4" s="659" customFormat="1" x14ac:dyDescent="0.2">
      <c r="D16208" s="634"/>
    </row>
    <row r="16209" spans="4:4" s="659" customFormat="1" x14ac:dyDescent="0.2">
      <c r="D16209" s="634"/>
    </row>
    <row r="16210" spans="4:4" s="659" customFormat="1" x14ac:dyDescent="0.2">
      <c r="D16210" s="634"/>
    </row>
    <row r="16211" spans="4:4" s="659" customFormat="1" x14ac:dyDescent="0.2">
      <c r="D16211" s="634"/>
    </row>
    <row r="16212" spans="4:4" s="659" customFormat="1" x14ac:dyDescent="0.2">
      <c r="D16212" s="634"/>
    </row>
    <row r="16213" spans="4:4" s="659" customFormat="1" x14ac:dyDescent="0.2">
      <c r="D16213" s="634"/>
    </row>
    <row r="16214" spans="4:4" s="659" customFormat="1" x14ac:dyDescent="0.2">
      <c r="D16214" s="634"/>
    </row>
    <row r="16215" spans="4:4" s="659" customFormat="1" x14ac:dyDescent="0.2">
      <c r="D16215" s="634"/>
    </row>
    <row r="16216" spans="4:4" s="659" customFormat="1" x14ac:dyDescent="0.2">
      <c r="D16216" s="634"/>
    </row>
    <row r="16217" spans="4:4" s="659" customFormat="1" x14ac:dyDescent="0.2">
      <c r="D16217" s="634"/>
    </row>
    <row r="16218" spans="4:4" s="659" customFormat="1" x14ac:dyDescent="0.2">
      <c r="D16218" s="634"/>
    </row>
    <row r="16219" spans="4:4" s="659" customFormat="1" x14ac:dyDescent="0.2">
      <c r="D16219" s="634"/>
    </row>
    <row r="16220" spans="4:4" s="659" customFormat="1" x14ac:dyDescent="0.2">
      <c r="D16220" s="634"/>
    </row>
    <row r="16221" spans="4:4" s="659" customFormat="1" x14ac:dyDescent="0.2">
      <c r="D16221" s="634"/>
    </row>
    <row r="16222" spans="4:4" s="659" customFormat="1" x14ac:dyDescent="0.2">
      <c r="D16222" s="634"/>
    </row>
    <row r="16223" spans="4:4" s="659" customFormat="1" x14ac:dyDescent="0.2">
      <c r="D16223" s="634"/>
    </row>
    <row r="16224" spans="4:4" s="659" customFormat="1" x14ac:dyDescent="0.2">
      <c r="D16224" s="634"/>
    </row>
    <row r="16225" spans="4:4" s="659" customFormat="1" x14ac:dyDescent="0.2">
      <c r="D16225" s="634"/>
    </row>
    <row r="16226" spans="4:4" s="659" customFormat="1" x14ac:dyDescent="0.2">
      <c r="D16226" s="634"/>
    </row>
    <row r="16227" spans="4:4" s="659" customFormat="1" x14ac:dyDescent="0.2">
      <c r="D16227" s="634"/>
    </row>
    <row r="16228" spans="4:4" s="659" customFormat="1" x14ac:dyDescent="0.2">
      <c r="D16228" s="634"/>
    </row>
    <row r="16229" spans="4:4" s="659" customFormat="1" x14ac:dyDescent="0.2">
      <c r="D16229" s="634"/>
    </row>
    <row r="16230" spans="4:4" s="659" customFormat="1" x14ac:dyDescent="0.2">
      <c r="D16230" s="634"/>
    </row>
    <row r="16231" spans="4:4" s="659" customFormat="1" x14ac:dyDescent="0.2">
      <c r="D16231" s="634"/>
    </row>
    <row r="16232" spans="4:4" s="659" customFormat="1" x14ac:dyDescent="0.2">
      <c r="D16232" s="634"/>
    </row>
    <row r="16233" spans="4:4" s="659" customFormat="1" x14ac:dyDescent="0.2">
      <c r="D16233" s="634"/>
    </row>
    <row r="16234" spans="4:4" s="659" customFormat="1" x14ac:dyDescent="0.2">
      <c r="D16234" s="634"/>
    </row>
    <row r="16235" spans="4:4" s="659" customFormat="1" x14ac:dyDescent="0.2">
      <c r="D16235" s="634"/>
    </row>
    <row r="16236" spans="4:4" s="659" customFormat="1" x14ac:dyDescent="0.2">
      <c r="D16236" s="634"/>
    </row>
    <row r="16237" spans="4:4" s="659" customFormat="1" x14ac:dyDescent="0.2">
      <c r="D16237" s="634"/>
    </row>
    <row r="16238" spans="4:4" s="659" customFormat="1" x14ac:dyDescent="0.2">
      <c r="D16238" s="634"/>
    </row>
    <row r="16239" spans="4:4" s="659" customFormat="1" x14ac:dyDescent="0.2">
      <c r="D16239" s="634"/>
    </row>
    <row r="16240" spans="4:4" s="659" customFormat="1" x14ac:dyDescent="0.2">
      <c r="D16240" s="634"/>
    </row>
    <row r="16241" spans="4:4" s="659" customFormat="1" x14ac:dyDescent="0.2">
      <c r="D16241" s="634"/>
    </row>
    <row r="16242" spans="4:4" s="659" customFormat="1" x14ac:dyDescent="0.2">
      <c r="D16242" s="634"/>
    </row>
    <row r="16243" spans="4:4" s="659" customFormat="1" x14ac:dyDescent="0.2">
      <c r="D16243" s="634"/>
    </row>
    <row r="16244" spans="4:4" s="659" customFormat="1" x14ac:dyDescent="0.2">
      <c r="D16244" s="634"/>
    </row>
    <row r="16245" spans="4:4" s="659" customFormat="1" x14ac:dyDescent="0.2">
      <c r="D16245" s="634"/>
    </row>
    <row r="16246" spans="4:4" s="659" customFormat="1" x14ac:dyDescent="0.2">
      <c r="D16246" s="634"/>
    </row>
    <row r="16247" spans="4:4" s="659" customFormat="1" x14ac:dyDescent="0.2">
      <c r="D16247" s="634"/>
    </row>
    <row r="16248" spans="4:4" s="659" customFormat="1" x14ac:dyDescent="0.2">
      <c r="D16248" s="634"/>
    </row>
    <row r="16249" spans="4:4" s="659" customFormat="1" x14ac:dyDescent="0.2">
      <c r="D16249" s="634"/>
    </row>
    <row r="16250" spans="4:4" s="659" customFormat="1" x14ac:dyDescent="0.2">
      <c r="D16250" s="634"/>
    </row>
    <row r="16251" spans="4:4" s="659" customFormat="1" x14ac:dyDescent="0.2">
      <c r="D16251" s="634"/>
    </row>
    <row r="16252" spans="4:4" s="659" customFormat="1" x14ac:dyDescent="0.2">
      <c r="D16252" s="634"/>
    </row>
    <row r="16253" spans="4:4" s="659" customFormat="1" x14ac:dyDescent="0.2">
      <c r="D16253" s="634"/>
    </row>
    <row r="16254" spans="4:4" s="659" customFormat="1" x14ac:dyDescent="0.2">
      <c r="D16254" s="634"/>
    </row>
    <row r="16255" spans="4:4" s="659" customFormat="1" x14ac:dyDescent="0.2">
      <c r="D16255" s="634"/>
    </row>
    <row r="16256" spans="4:4" s="659" customFormat="1" x14ac:dyDescent="0.2">
      <c r="D16256" s="634"/>
    </row>
    <row r="16257" spans="4:4" s="659" customFormat="1" x14ac:dyDescent="0.2">
      <c r="D16257" s="634"/>
    </row>
    <row r="16258" spans="4:4" s="659" customFormat="1" x14ac:dyDescent="0.2">
      <c r="D16258" s="634"/>
    </row>
    <row r="16259" spans="4:4" s="659" customFormat="1" x14ac:dyDescent="0.2">
      <c r="D16259" s="634"/>
    </row>
    <row r="16260" spans="4:4" s="659" customFormat="1" x14ac:dyDescent="0.2">
      <c r="D16260" s="634"/>
    </row>
    <row r="16261" spans="4:4" s="659" customFormat="1" x14ac:dyDescent="0.2">
      <c r="D16261" s="634"/>
    </row>
    <row r="16262" spans="4:4" s="659" customFormat="1" x14ac:dyDescent="0.2">
      <c r="D16262" s="634"/>
    </row>
    <row r="16263" spans="4:4" s="659" customFormat="1" x14ac:dyDescent="0.2">
      <c r="D16263" s="634"/>
    </row>
    <row r="16264" spans="4:4" s="659" customFormat="1" x14ac:dyDescent="0.2">
      <c r="D16264" s="634"/>
    </row>
    <row r="16265" spans="4:4" s="659" customFormat="1" x14ac:dyDescent="0.2">
      <c r="D16265" s="634"/>
    </row>
    <row r="16266" spans="4:4" s="659" customFormat="1" x14ac:dyDescent="0.2">
      <c r="D16266" s="634"/>
    </row>
    <row r="16267" spans="4:4" s="659" customFormat="1" x14ac:dyDescent="0.2">
      <c r="D16267" s="634"/>
    </row>
    <row r="16268" spans="4:4" s="659" customFormat="1" x14ac:dyDescent="0.2">
      <c r="D16268" s="634"/>
    </row>
    <row r="16269" spans="4:4" s="659" customFormat="1" x14ac:dyDescent="0.2">
      <c r="D16269" s="634"/>
    </row>
    <row r="16270" spans="4:4" s="659" customFormat="1" x14ac:dyDescent="0.2">
      <c r="D16270" s="634"/>
    </row>
    <row r="16271" spans="4:4" s="659" customFormat="1" x14ac:dyDescent="0.2">
      <c r="D16271" s="634"/>
    </row>
    <row r="16272" spans="4:4" s="659" customFormat="1" x14ac:dyDescent="0.2">
      <c r="D16272" s="634"/>
    </row>
    <row r="16273" spans="4:4" s="659" customFormat="1" x14ac:dyDescent="0.2">
      <c r="D16273" s="634"/>
    </row>
    <row r="16274" spans="4:4" s="659" customFormat="1" x14ac:dyDescent="0.2">
      <c r="D16274" s="634"/>
    </row>
    <row r="16275" spans="4:4" s="659" customFormat="1" x14ac:dyDescent="0.2">
      <c r="D16275" s="634"/>
    </row>
    <row r="16276" spans="4:4" s="659" customFormat="1" x14ac:dyDescent="0.2">
      <c r="D16276" s="634"/>
    </row>
    <row r="16277" spans="4:4" s="659" customFormat="1" x14ac:dyDescent="0.2">
      <c r="D16277" s="634"/>
    </row>
    <row r="16278" spans="4:4" s="659" customFormat="1" x14ac:dyDescent="0.2">
      <c r="D16278" s="634"/>
    </row>
    <row r="16279" spans="4:4" s="659" customFormat="1" x14ac:dyDescent="0.2">
      <c r="D16279" s="634"/>
    </row>
    <row r="16280" spans="4:4" s="659" customFormat="1" x14ac:dyDescent="0.2">
      <c r="D16280" s="634"/>
    </row>
    <row r="16281" spans="4:4" s="659" customFormat="1" x14ac:dyDescent="0.2">
      <c r="D16281" s="634"/>
    </row>
    <row r="16282" spans="4:4" s="659" customFormat="1" x14ac:dyDescent="0.2">
      <c r="D16282" s="634"/>
    </row>
    <row r="16283" spans="4:4" s="659" customFormat="1" x14ac:dyDescent="0.2">
      <c r="D16283" s="634"/>
    </row>
    <row r="16284" spans="4:4" s="659" customFormat="1" x14ac:dyDescent="0.2">
      <c r="D16284" s="634"/>
    </row>
    <row r="16285" spans="4:4" s="659" customFormat="1" x14ac:dyDescent="0.2">
      <c r="D16285" s="634"/>
    </row>
    <row r="16286" spans="4:4" s="659" customFormat="1" x14ac:dyDescent="0.2">
      <c r="D16286" s="634"/>
    </row>
    <row r="16287" spans="4:4" s="659" customFormat="1" x14ac:dyDescent="0.2">
      <c r="D16287" s="634"/>
    </row>
    <row r="16288" spans="4:4" s="659" customFormat="1" x14ac:dyDescent="0.2">
      <c r="D16288" s="634"/>
    </row>
    <row r="16289" spans="4:4" s="659" customFormat="1" x14ac:dyDescent="0.2">
      <c r="D16289" s="634"/>
    </row>
    <row r="16290" spans="4:4" s="659" customFormat="1" x14ac:dyDescent="0.2">
      <c r="D16290" s="634"/>
    </row>
    <row r="16291" spans="4:4" s="659" customFormat="1" x14ac:dyDescent="0.2">
      <c r="D16291" s="634"/>
    </row>
    <row r="16292" spans="4:4" s="659" customFormat="1" x14ac:dyDescent="0.2">
      <c r="D16292" s="634"/>
    </row>
    <row r="16293" spans="4:4" s="659" customFormat="1" x14ac:dyDescent="0.2">
      <c r="D16293" s="634"/>
    </row>
    <row r="16294" spans="4:4" s="659" customFormat="1" x14ac:dyDescent="0.2">
      <c r="D16294" s="634"/>
    </row>
    <row r="16295" spans="4:4" s="659" customFormat="1" x14ac:dyDescent="0.2">
      <c r="D16295" s="634"/>
    </row>
    <row r="16296" spans="4:4" s="659" customFormat="1" x14ac:dyDescent="0.2">
      <c r="D16296" s="634"/>
    </row>
    <row r="16297" spans="4:4" s="659" customFormat="1" x14ac:dyDescent="0.2">
      <c r="D16297" s="634"/>
    </row>
    <row r="16298" spans="4:4" s="659" customFormat="1" x14ac:dyDescent="0.2">
      <c r="D16298" s="634"/>
    </row>
    <row r="16299" spans="4:4" s="659" customFormat="1" x14ac:dyDescent="0.2">
      <c r="D16299" s="634"/>
    </row>
    <row r="16300" spans="4:4" s="659" customFormat="1" x14ac:dyDescent="0.2">
      <c r="D16300" s="634"/>
    </row>
    <row r="16301" spans="4:4" s="659" customFormat="1" x14ac:dyDescent="0.2">
      <c r="D16301" s="634"/>
    </row>
    <row r="16302" spans="4:4" s="659" customFormat="1" x14ac:dyDescent="0.2">
      <c r="D16302" s="634"/>
    </row>
    <row r="16303" spans="4:4" s="659" customFormat="1" x14ac:dyDescent="0.2">
      <c r="D16303" s="634"/>
    </row>
    <row r="16304" spans="4:4" s="659" customFormat="1" x14ac:dyDescent="0.2">
      <c r="D16304" s="634"/>
    </row>
    <row r="16305" spans="4:4" s="659" customFormat="1" x14ac:dyDescent="0.2">
      <c r="D16305" s="634"/>
    </row>
    <row r="16306" spans="4:4" s="659" customFormat="1" x14ac:dyDescent="0.2">
      <c r="D16306" s="634"/>
    </row>
    <row r="16307" spans="4:4" s="659" customFormat="1" x14ac:dyDescent="0.2">
      <c r="D16307" s="634"/>
    </row>
    <row r="16308" spans="4:4" s="659" customFormat="1" x14ac:dyDescent="0.2">
      <c r="D16308" s="634"/>
    </row>
    <row r="16309" spans="4:4" s="659" customFormat="1" x14ac:dyDescent="0.2">
      <c r="D16309" s="634"/>
    </row>
    <row r="16310" spans="4:4" s="659" customFormat="1" x14ac:dyDescent="0.2">
      <c r="D16310" s="634"/>
    </row>
    <row r="16311" spans="4:4" s="659" customFormat="1" x14ac:dyDescent="0.2">
      <c r="D16311" s="634"/>
    </row>
    <row r="16312" spans="4:4" s="659" customFormat="1" x14ac:dyDescent="0.2">
      <c r="D16312" s="634"/>
    </row>
    <row r="16313" spans="4:4" s="659" customFormat="1" x14ac:dyDescent="0.2">
      <c r="D16313" s="634"/>
    </row>
    <row r="16314" spans="4:4" s="659" customFormat="1" x14ac:dyDescent="0.2">
      <c r="D16314" s="634"/>
    </row>
    <row r="16315" spans="4:4" s="659" customFormat="1" x14ac:dyDescent="0.2">
      <c r="D16315" s="634"/>
    </row>
    <row r="16316" spans="4:4" s="659" customFormat="1" x14ac:dyDescent="0.2">
      <c r="D16316" s="634"/>
    </row>
    <row r="16317" spans="4:4" s="659" customFormat="1" x14ac:dyDescent="0.2">
      <c r="D16317" s="634"/>
    </row>
    <row r="16318" spans="4:4" s="659" customFormat="1" x14ac:dyDescent="0.2">
      <c r="D16318" s="634"/>
    </row>
    <row r="16319" spans="4:4" s="659" customFormat="1" x14ac:dyDescent="0.2">
      <c r="D16319" s="634"/>
    </row>
    <row r="16320" spans="4:4" s="659" customFormat="1" x14ac:dyDescent="0.2">
      <c r="D16320" s="634"/>
    </row>
    <row r="16321" spans="4:4" s="659" customFormat="1" x14ac:dyDescent="0.2">
      <c r="D16321" s="634"/>
    </row>
    <row r="16322" spans="4:4" s="659" customFormat="1" x14ac:dyDescent="0.2">
      <c r="D16322" s="634"/>
    </row>
    <row r="16323" spans="4:4" s="659" customFormat="1" x14ac:dyDescent="0.2">
      <c r="D16323" s="634"/>
    </row>
    <row r="16324" spans="4:4" s="659" customFormat="1" x14ac:dyDescent="0.2">
      <c r="D16324" s="634"/>
    </row>
    <row r="16325" spans="4:4" s="659" customFormat="1" x14ac:dyDescent="0.2">
      <c r="D16325" s="634"/>
    </row>
    <row r="16326" spans="4:4" s="659" customFormat="1" x14ac:dyDescent="0.2">
      <c r="D16326" s="634"/>
    </row>
    <row r="16327" spans="4:4" s="659" customFormat="1" x14ac:dyDescent="0.2">
      <c r="D16327" s="634"/>
    </row>
    <row r="16328" spans="4:4" s="659" customFormat="1" x14ac:dyDescent="0.2">
      <c r="D16328" s="634"/>
    </row>
    <row r="16329" spans="4:4" s="659" customFormat="1" x14ac:dyDescent="0.2">
      <c r="D16329" s="634"/>
    </row>
    <row r="16330" spans="4:4" s="659" customFormat="1" x14ac:dyDescent="0.2">
      <c r="D16330" s="634"/>
    </row>
    <row r="16331" spans="4:4" s="659" customFormat="1" x14ac:dyDescent="0.2">
      <c r="D16331" s="634"/>
    </row>
    <row r="16332" spans="4:4" s="659" customFormat="1" x14ac:dyDescent="0.2">
      <c r="D16332" s="634"/>
    </row>
    <row r="16333" spans="4:4" s="659" customFormat="1" x14ac:dyDescent="0.2">
      <c r="D16333" s="634"/>
    </row>
    <row r="16334" spans="4:4" s="659" customFormat="1" x14ac:dyDescent="0.2">
      <c r="D16334" s="634"/>
    </row>
    <row r="16335" spans="4:4" s="659" customFormat="1" x14ac:dyDescent="0.2">
      <c r="D16335" s="634"/>
    </row>
    <row r="16336" spans="4:4" s="659" customFormat="1" x14ac:dyDescent="0.2">
      <c r="D16336" s="634"/>
    </row>
    <row r="16337" spans="4:4" s="659" customFormat="1" x14ac:dyDescent="0.2">
      <c r="D16337" s="634"/>
    </row>
    <row r="16338" spans="4:4" s="659" customFormat="1" x14ac:dyDescent="0.2">
      <c r="D16338" s="634"/>
    </row>
    <row r="16339" spans="4:4" s="659" customFormat="1" x14ac:dyDescent="0.2">
      <c r="D16339" s="634"/>
    </row>
    <row r="16340" spans="4:4" s="659" customFormat="1" x14ac:dyDescent="0.2">
      <c r="D16340" s="634"/>
    </row>
    <row r="16341" spans="4:4" s="659" customFormat="1" x14ac:dyDescent="0.2">
      <c r="D16341" s="634"/>
    </row>
    <row r="16342" spans="4:4" s="659" customFormat="1" x14ac:dyDescent="0.2">
      <c r="D16342" s="634"/>
    </row>
    <row r="16343" spans="4:4" s="659" customFormat="1" x14ac:dyDescent="0.2">
      <c r="D16343" s="634"/>
    </row>
    <row r="16344" spans="4:4" s="659" customFormat="1" x14ac:dyDescent="0.2">
      <c r="D16344" s="634"/>
    </row>
    <row r="16345" spans="4:4" s="659" customFormat="1" x14ac:dyDescent="0.2">
      <c r="D16345" s="634"/>
    </row>
    <row r="16346" spans="4:4" s="659" customFormat="1" x14ac:dyDescent="0.2">
      <c r="D16346" s="634"/>
    </row>
    <row r="16347" spans="4:4" s="659" customFormat="1" x14ac:dyDescent="0.2">
      <c r="D16347" s="634"/>
    </row>
    <row r="16348" spans="4:4" s="659" customFormat="1" x14ac:dyDescent="0.2">
      <c r="D16348" s="634"/>
    </row>
    <row r="16349" spans="4:4" s="659" customFormat="1" x14ac:dyDescent="0.2">
      <c r="D16349" s="634"/>
    </row>
    <row r="16350" spans="4:4" s="659" customFormat="1" x14ac:dyDescent="0.2">
      <c r="D16350" s="634"/>
    </row>
    <row r="16351" spans="4:4" s="659" customFormat="1" x14ac:dyDescent="0.2">
      <c r="D16351" s="634"/>
    </row>
    <row r="16352" spans="4:4" s="659" customFormat="1" x14ac:dyDescent="0.2">
      <c r="D16352" s="634"/>
    </row>
    <row r="16353" spans="4:4" s="659" customFormat="1" x14ac:dyDescent="0.2">
      <c r="D16353" s="634"/>
    </row>
    <row r="16354" spans="4:4" s="659" customFormat="1" x14ac:dyDescent="0.2">
      <c r="D16354" s="634"/>
    </row>
    <row r="16355" spans="4:4" s="659" customFormat="1" x14ac:dyDescent="0.2">
      <c r="D16355" s="634"/>
    </row>
    <row r="16356" spans="4:4" s="659" customFormat="1" x14ac:dyDescent="0.2">
      <c r="D16356" s="634"/>
    </row>
    <row r="16357" spans="4:4" s="659" customFormat="1" x14ac:dyDescent="0.2">
      <c r="D16357" s="634"/>
    </row>
    <row r="16358" spans="4:4" s="659" customFormat="1" x14ac:dyDescent="0.2">
      <c r="D16358" s="634"/>
    </row>
    <row r="16359" spans="4:4" s="659" customFormat="1" x14ac:dyDescent="0.2">
      <c r="D16359" s="634"/>
    </row>
    <row r="16360" spans="4:4" s="659" customFormat="1" x14ac:dyDescent="0.2">
      <c r="D16360" s="634"/>
    </row>
    <row r="16361" spans="4:4" s="659" customFormat="1" x14ac:dyDescent="0.2">
      <c r="D16361" s="634"/>
    </row>
    <row r="16362" spans="4:4" s="659" customFormat="1" x14ac:dyDescent="0.2">
      <c r="D16362" s="634"/>
    </row>
    <row r="16363" spans="4:4" s="659" customFormat="1" x14ac:dyDescent="0.2">
      <c r="D16363" s="634"/>
    </row>
    <row r="16364" spans="4:4" s="659" customFormat="1" x14ac:dyDescent="0.2">
      <c r="D16364" s="634"/>
    </row>
    <row r="16365" spans="4:4" s="659" customFormat="1" x14ac:dyDescent="0.2">
      <c r="D16365" s="634"/>
    </row>
    <row r="16366" spans="4:4" s="659" customFormat="1" x14ac:dyDescent="0.2">
      <c r="D16366" s="634"/>
    </row>
    <row r="16367" spans="4:4" s="659" customFormat="1" x14ac:dyDescent="0.2">
      <c r="D16367" s="634"/>
    </row>
    <row r="16368" spans="4:4" s="659" customFormat="1" x14ac:dyDescent="0.2">
      <c r="D16368" s="634"/>
    </row>
    <row r="16369" spans="4:4" s="659" customFormat="1" x14ac:dyDescent="0.2">
      <c r="D16369" s="634"/>
    </row>
    <row r="16370" spans="4:4" s="659" customFormat="1" x14ac:dyDescent="0.2">
      <c r="D16370" s="634"/>
    </row>
    <row r="16371" spans="4:4" s="659" customFormat="1" x14ac:dyDescent="0.2">
      <c r="D16371" s="634"/>
    </row>
    <row r="16372" spans="4:4" s="659" customFormat="1" x14ac:dyDescent="0.2">
      <c r="D16372" s="634"/>
    </row>
    <row r="16373" spans="4:4" s="659" customFormat="1" x14ac:dyDescent="0.2">
      <c r="D16373" s="634"/>
    </row>
    <row r="16374" spans="4:4" s="659" customFormat="1" x14ac:dyDescent="0.2">
      <c r="D16374" s="634"/>
    </row>
    <row r="16375" spans="4:4" s="659" customFormat="1" x14ac:dyDescent="0.2">
      <c r="D16375" s="634"/>
    </row>
    <row r="16376" spans="4:4" s="659" customFormat="1" x14ac:dyDescent="0.2">
      <c r="D16376" s="634"/>
    </row>
    <row r="16377" spans="4:4" s="659" customFormat="1" x14ac:dyDescent="0.2">
      <c r="D16377" s="634"/>
    </row>
    <row r="16378" spans="4:4" s="659" customFormat="1" x14ac:dyDescent="0.2">
      <c r="D16378" s="634"/>
    </row>
    <row r="16379" spans="4:4" s="659" customFormat="1" x14ac:dyDescent="0.2">
      <c r="D16379" s="634"/>
    </row>
    <row r="16380" spans="4:4" s="659" customFormat="1" x14ac:dyDescent="0.2">
      <c r="D16380" s="634"/>
    </row>
    <row r="16381" spans="4:4" s="659" customFormat="1" x14ac:dyDescent="0.2">
      <c r="D16381" s="634"/>
    </row>
    <row r="16382" spans="4:4" s="659" customFormat="1" x14ac:dyDescent="0.2">
      <c r="D16382" s="634"/>
    </row>
    <row r="16383" spans="4:4" s="659" customFormat="1" x14ac:dyDescent="0.2">
      <c r="D16383" s="634"/>
    </row>
    <row r="16384" spans="4:4" s="659" customFormat="1" x14ac:dyDescent="0.2">
      <c r="D16384" s="634"/>
    </row>
    <row r="16385" spans="4:4" s="659" customFormat="1" x14ac:dyDescent="0.2">
      <c r="D16385" s="634"/>
    </row>
    <row r="16386" spans="4:4" s="659" customFormat="1" x14ac:dyDescent="0.2">
      <c r="D16386" s="634"/>
    </row>
    <row r="16387" spans="4:4" s="659" customFormat="1" x14ac:dyDescent="0.2">
      <c r="D16387" s="634"/>
    </row>
    <row r="16388" spans="4:4" s="659" customFormat="1" x14ac:dyDescent="0.2">
      <c r="D16388" s="634"/>
    </row>
    <row r="16389" spans="4:4" s="659" customFormat="1" x14ac:dyDescent="0.2">
      <c r="D16389" s="634"/>
    </row>
    <row r="16390" spans="4:4" s="659" customFormat="1" x14ac:dyDescent="0.2">
      <c r="D16390" s="634"/>
    </row>
    <row r="16391" spans="4:4" s="659" customFormat="1" x14ac:dyDescent="0.2">
      <c r="D16391" s="634"/>
    </row>
    <row r="16392" spans="4:4" s="659" customFormat="1" x14ac:dyDescent="0.2">
      <c r="D16392" s="634"/>
    </row>
    <row r="16393" spans="4:4" s="659" customFormat="1" x14ac:dyDescent="0.2">
      <c r="D16393" s="634"/>
    </row>
    <row r="16394" spans="4:4" s="659" customFormat="1" x14ac:dyDescent="0.2">
      <c r="D16394" s="634"/>
    </row>
    <row r="16395" spans="4:4" s="659" customFormat="1" x14ac:dyDescent="0.2">
      <c r="D16395" s="634"/>
    </row>
    <row r="16396" spans="4:4" s="659" customFormat="1" x14ac:dyDescent="0.2">
      <c r="D16396" s="634"/>
    </row>
    <row r="16397" spans="4:4" s="659" customFormat="1" x14ac:dyDescent="0.2">
      <c r="D16397" s="634"/>
    </row>
    <row r="16398" spans="4:4" s="659" customFormat="1" x14ac:dyDescent="0.2">
      <c r="D16398" s="634"/>
    </row>
    <row r="16399" spans="4:4" s="659" customFormat="1" x14ac:dyDescent="0.2">
      <c r="D16399" s="634"/>
    </row>
    <row r="16400" spans="4:4" s="659" customFormat="1" x14ac:dyDescent="0.2">
      <c r="D16400" s="634"/>
    </row>
    <row r="16401" spans="4:4" s="659" customFormat="1" x14ac:dyDescent="0.2">
      <c r="D16401" s="634"/>
    </row>
    <row r="16402" spans="4:4" s="659" customFormat="1" x14ac:dyDescent="0.2">
      <c r="D16402" s="634"/>
    </row>
    <row r="16403" spans="4:4" s="659" customFormat="1" x14ac:dyDescent="0.2">
      <c r="D16403" s="634"/>
    </row>
    <row r="16404" spans="4:4" s="659" customFormat="1" x14ac:dyDescent="0.2">
      <c r="D16404" s="634"/>
    </row>
    <row r="16405" spans="4:4" s="659" customFormat="1" x14ac:dyDescent="0.2">
      <c r="D16405" s="634"/>
    </row>
    <row r="16406" spans="4:4" s="659" customFormat="1" x14ac:dyDescent="0.2">
      <c r="D16406" s="634"/>
    </row>
    <row r="16407" spans="4:4" s="659" customFormat="1" x14ac:dyDescent="0.2">
      <c r="D16407" s="634"/>
    </row>
    <row r="16408" spans="4:4" s="659" customFormat="1" x14ac:dyDescent="0.2">
      <c r="D16408" s="634"/>
    </row>
    <row r="16409" spans="4:4" s="659" customFormat="1" x14ac:dyDescent="0.2">
      <c r="D16409" s="634"/>
    </row>
    <row r="16410" spans="4:4" s="659" customFormat="1" x14ac:dyDescent="0.2">
      <c r="D16410" s="634"/>
    </row>
    <row r="16411" spans="4:4" s="659" customFormat="1" x14ac:dyDescent="0.2">
      <c r="D16411" s="634"/>
    </row>
    <row r="16412" spans="4:4" s="659" customFormat="1" x14ac:dyDescent="0.2">
      <c r="D16412" s="634"/>
    </row>
    <row r="16413" spans="4:4" s="659" customFormat="1" x14ac:dyDescent="0.2">
      <c r="D16413" s="634"/>
    </row>
    <row r="16414" spans="4:4" s="659" customFormat="1" x14ac:dyDescent="0.2">
      <c r="D16414" s="634"/>
    </row>
    <row r="16415" spans="4:4" s="659" customFormat="1" x14ac:dyDescent="0.2">
      <c r="D16415" s="634"/>
    </row>
    <row r="16416" spans="4:4" s="659" customFormat="1" x14ac:dyDescent="0.2">
      <c r="D16416" s="634"/>
    </row>
    <row r="16417" spans="4:4" s="659" customFormat="1" x14ac:dyDescent="0.2">
      <c r="D16417" s="634"/>
    </row>
    <row r="16418" spans="4:4" s="659" customFormat="1" x14ac:dyDescent="0.2">
      <c r="D16418" s="634"/>
    </row>
    <row r="16419" spans="4:4" s="659" customFormat="1" x14ac:dyDescent="0.2">
      <c r="D16419" s="634"/>
    </row>
    <row r="16420" spans="4:4" s="659" customFormat="1" x14ac:dyDescent="0.2">
      <c r="D16420" s="634"/>
    </row>
    <row r="16421" spans="4:4" s="659" customFormat="1" x14ac:dyDescent="0.2">
      <c r="D16421" s="634"/>
    </row>
    <row r="16422" spans="4:4" s="659" customFormat="1" x14ac:dyDescent="0.2">
      <c r="D16422" s="634"/>
    </row>
    <row r="16423" spans="4:4" s="659" customFormat="1" x14ac:dyDescent="0.2">
      <c r="D16423" s="634"/>
    </row>
    <row r="16424" spans="4:4" s="659" customFormat="1" x14ac:dyDescent="0.2">
      <c r="D16424" s="634"/>
    </row>
    <row r="16425" spans="4:4" s="659" customFormat="1" x14ac:dyDescent="0.2">
      <c r="D16425" s="634"/>
    </row>
    <row r="16426" spans="4:4" s="659" customFormat="1" x14ac:dyDescent="0.2">
      <c r="D16426" s="634"/>
    </row>
    <row r="16427" spans="4:4" s="659" customFormat="1" x14ac:dyDescent="0.2">
      <c r="D16427" s="634"/>
    </row>
    <row r="16428" spans="4:4" s="659" customFormat="1" x14ac:dyDescent="0.2">
      <c r="D16428" s="634"/>
    </row>
    <row r="16429" spans="4:4" s="659" customFormat="1" x14ac:dyDescent="0.2">
      <c r="D16429" s="634"/>
    </row>
    <row r="16430" spans="4:4" s="659" customFormat="1" x14ac:dyDescent="0.2">
      <c r="D16430" s="634"/>
    </row>
    <row r="16431" spans="4:4" s="659" customFormat="1" x14ac:dyDescent="0.2">
      <c r="D16431" s="634"/>
    </row>
    <row r="16432" spans="4:4" s="659" customFormat="1" x14ac:dyDescent="0.2">
      <c r="D16432" s="634"/>
    </row>
    <row r="16433" spans="4:4" s="659" customFormat="1" x14ac:dyDescent="0.2">
      <c r="D16433" s="634"/>
    </row>
    <row r="16434" spans="4:4" s="659" customFormat="1" x14ac:dyDescent="0.2">
      <c r="D16434" s="634"/>
    </row>
    <row r="16435" spans="4:4" s="659" customFormat="1" x14ac:dyDescent="0.2">
      <c r="D16435" s="634"/>
    </row>
    <row r="16436" spans="4:4" s="659" customFormat="1" x14ac:dyDescent="0.2">
      <c r="D16436" s="634"/>
    </row>
    <row r="16437" spans="4:4" s="659" customFormat="1" x14ac:dyDescent="0.2">
      <c r="D16437" s="634"/>
    </row>
    <row r="16438" spans="4:4" s="659" customFormat="1" x14ac:dyDescent="0.2">
      <c r="D16438" s="634"/>
    </row>
    <row r="16439" spans="4:4" s="659" customFormat="1" x14ac:dyDescent="0.2">
      <c r="D16439" s="634"/>
    </row>
    <row r="16440" spans="4:4" s="659" customFormat="1" x14ac:dyDescent="0.2">
      <c r="D16440" s="634"/>
    </row>
    <row r="16441" spans="4:4" s="659" customFormat="1" x14ac:dyDescent="0.2">
      <c r="D16441" s="634"/>
    </row>
    <row r="16442" spans="4:4" s="659" customFormat="1" x14ac:dyDescent="0.2">
      <c r="D16442" s="634"/>
    </row>
    <row r="16443" spans="4:4" s="659" customFormat="1" x14ac:dyDescent="0.2">
      <c r="D16443" s="634"/>
    </row>
    <row r="16444" spans="4:4" s="659" customFormat="1" x14ac:dyDescent="0.2">
      <c r="D16444" s="634"/>
    </row>
    <row r="16445" spans="4:4" s="659" customFormat="1" x14ac:dyDescent="0.2">
      <c r="D16445" s="634"/>
    </row>
    <row r="16446" spans="4:4" s="659" customFormat="1" x14ac:dyDescent="0.2">
      <c r="D16446" s="634"/>
    </row>
    <row r="16447" spans="4:4" s="659" customFormat="1" x14ac:dyDescent="0.2">
      <c r="D16447" s="634"/>
    </row>
    <row r="16448" spans="4:4" s="659" customFormat="1" x14ac:dyDescent="0.2">
      <c r="D16448" s="634"/>
    </row>
    <row r="16449" spans="4:4" s="659" customFormat="1" x14ac:dyDescent="0.2">
      <c r="D16449" s="634"/>
    </row>
    <row r="16450" spans="4:4" s="659" customFormat="1" x14ac:dyDescent="0.2">
      <c r="D16450" s="634"/>
    </row>
    <row r="16451" spans="4:4" s="659" customFormat="1" x14ac:dyDescent="0.2">
      <c r="D16451" s="634"/>
    </row>
    <row r="16452" spans="4:4" s="659" customFormat="1" x14ac:dyDescent="0.2">
      <c r="D16452" s="634"/>
    </row>
    <row r="16453" spans="4:4" s="659" customFormat="1" x14ac:dyDescent="0.2">
      <c r="D16453" s="634"/>
    </row>
    <row r="16454" spans="4:4" s="659" customFormat="1" x14ac:dyDescent="0.2">
      <c r="D16454" s="634"/>
    </row>
    <row r="16455" spans="4:4" s="659" customFormat="1" x14ac:dyDescent="0.2">
      <c r="D16455" s="634"/>
    </row>
    <row r="16456" spans="4:4" s="659" customFormat="1" x14ac:dyDescent="0.2">
      <c r="D16456" s="634"/>
    </row>
    <row r="16457" spans="4:4" s="659" customFormat="1" x14ac:dyDescent="0.2">
      <c r="D16457" s="634"/>
    </row>
    <row r="16458" spans="4:4" s="659" customFormat="1" x14ac:dyDescent="0.2">
      <c r="D16458" s="634"/>
    </row>
    <row r="16459" spans="4:4" s="659" customFormat="1" x14ac:dyDescent="0.2">
      <c r="D16459" s="634"/>
    </row>
    <row r="16460" spans="4:4" s="659" customFormat="1" x14ac:dyDescent="0.2">
      <c r="D16460" s="634"/>
    </row>
    <row r="16461" spans="4:4" s="659" customFormat="1" x14ac:dyDescent="0.2">
      <c r="D16461" s="634"/>
    </row>
    <row r="16462" spans="4:4" s="659" customFormat="1" x14ac:dyDescent="0.2">
      <c r="D16462" s="634"/>
    </row>
    <row r="16463" spans="4:4" s="659" customFormat="1" x14ac:dyDescent="0.2">
      <c r="D16463" s="634"/>
    </row>
    <row r="16464" spans="4:4" s="659" customFormat="1" x14ac:dyDescent="0.2">
      <c r="D16464" s="634"/>
    </row>
    <row r="16465" spans="4:4" s="659" customFormat="1" x14ac:dyDescent="0.2">
      <c r="D16465" s="634"/>
    </row>
    <row r="16466" spans="4:4" s="659" customFormat="1" x14ac:dyDescent="0.2">
      <c r="D16466" s="634"/>
    </row>
    <row r="16467" spans="4:4" s="659" customFormat="1" x14ac:dyDescent="0.2">
      <c r="D16467" s="634"/>
    </row>
    <row r="16468" spans="4:4" s="659" customFormat="1" x14ac:dyDescent="0.2">
      <c r="D16468" s="634"/>
    </row>
    <row r="16469" spans="4:4" s="659" customFormat="1" x14ac:dyDescent="0.2">
      <c r="D16469" s="634"/>
    </row>
    <row r="16470" spans="4:4" s="659" customFormat="1" x14ac:dyDescent="0.2">
      <c r="D16470" s="634"/>
    </row>
    <row r="16471" spans="4:4" s="659" customFormat="1" x14ac:dyDescent="0.2">
      <c r="D16471" s="634"/>
    </row>
    <row r="16472" spans="4:4" s="659" customFormat="1" x14ac:dyDescent="0.2">
      <c r="D16472" s="634"/>
    </row>
    <row r="16473" spans="4:4" s="659" customFormat="1" x14ac:dyDescent="0.2">
      <c r="D16473" s="634"/>
    </row>
    <row r="16474" spans="4:4" s="659" customFormat="1" x14ac:dyDescent="0.2">
      <c r="D16474" s="634"/>
    </row>
    <row r="16475" spans="4:4" s="659" customFormat="1" x14ac:dyDescent="0.2">
      <c r="D16475" s="634"/>
    </row>
    <row r="16476" spans="4:4" s="659" customFormat="1" x14ac:dyDescent="0.2">
      <c r="D16476" s="634"/>
    </row>
    <row r="16477" spans="4:4" s="659" customFormat="1" x14ac:dyDescent="0.2">
      <c r="D16477" s="634"/>
    </row>
    <row r="16478" spans="4:4" s="659" customFormat="1" x14ac:dyDescent="0.2">
      <c r="D16478" s="634"/>
    </row>
    <row r="16479" spans="4:4" s="659" customFormat="1" x14ac:dyDescent="0.2">
      <c r="D16479" s="634"/>
    </row>
    <row r="16480" spans="4:4" s="659" customFormat="1" x14ac:dyDescent="0.2">
      <c r="D16480" s="634"/>
    </row>
    <row r="16481" spans="4:4" s="659" customFormat="1" x14ac:dyDescent="0.2">
      <c r="D16481" s="634"/>
    </row>
    <row r="16482" spans="4:4" s="659" customFormat="1" x14ac:dyDescent="0.2">
      <c r="D16482" s="634"/>
    </row>
    <row r="16483" spans="4:4" s="659" customFormat="1" x14ac:dyDescent="0.2">
      <c r="D16483" s="634"/>
    </row>
    <row r="16484" spans="4:4" s="659" customFormat="1" x14ac:dyDescent="0.2">
      <c r="D16484" s="634"/>
    </row>
    <row r="16485" spans="4:4" s="659" customFormat="1" x14ac:dyDescent="0.2">
      <c r="D16485" s="634"/>
    </row>
    <row r="16486" spans="4:4" s="659" customFormat="1" x14ac:dyDescent="0.2">
      <c r="D16486" s="634"/>
    </row>
    <row r="16487" spans="4:4" s="659" customFormat="1" x14ac:dyDescent="0.2">
      <c r="D16487" s="634"/>
    </row>
    <row r="16488" spans="4:4" s="659" customFormat="1" x14ac:dyDescent="0.2">
      <c r="D16488" s="634"/>
    </row>
    <row r="16489" spans="4:4" s="659" customFormat="1" x14ac:dyDescent="0.2">
      <c r="D16489" s="634"/>
    </row>
    <row r="16490" spans="4:4" s="659" customFormat="1" x14ac:dyDescent="0.2">
      <c r="D16490" s="634"/>
    </row>
    <row r="16491" spans="4:4" s="659" customFormat="1" x14ac:dyDescent="0.2">
      <c r="D16491" s="634"/>
    </row>
    <row r="16492" spans="4:4" s="659" customFormat="1" x14ac:dyDescent="0.2">
      <c r="D16492" s="634"/>
    </row>
    <row r="16493" spans="4:4" s="659" customFormat="1" x14ac:dyDescent="0.2">
      <c r="D16493" s="634"/>
    </row>
    <row r="16494" spans="4:4" s="659" customFormat="1" x14ac:dyDescent="0.2">
      <c r="D16494" s="634"/>
    </row>
    <row r="16495" spans="4:4" s="659" customFormat="1" x14ac:dyDescent="0.2">
      <c r="D16495" s="634"/>
    </row>
    <row r="16496" spans="4:4" s="659" customFormat="1" x14ac:dyDescent="0.2">
      <c r="D16496" s="634"/>
    </row>
    <row r="16497" spans="4:4" s="659" customFormat="1" x14ac:dyDescent="0.2">
      <c r="D16497" s="634"/>
    </row>
    <row r="16498" spans="4:4" s="659" customFormat="1" x14ac:dyDescent="0.2">
      <c r="D16498" s="634"/>
    </row>
    <row r="16499" spans="4:4" s="659" customFormat="1" x14ac:dyDescent="0.2">
      <c r="D16499" s="634"/>
    </row>
    <row r="16500" spans="4:4" s="659" customFormat="1" x14ac:dyDescent="0.2">
      <c r="D16500" s="634"/>
    </row>
    <row r="16501" spans="4:4" s="659" customFormat="1" x14ac:dyDescent="0.2">
      <c r="D16501" s="634"/>
    </row>
    <row r="16502" spans="4:4" s="659" customFormat="1" x14ac:dyDescent="0.2">
      <c r="D16502" s="634"/>
    </row>
    <row r="16503" spans="4:4" s="659" customFormat="1" x14ac:dyDescent="0.2">
      <c r="D16503" s="634"/>
    </row>
    <row r="16504" spans="4:4" s="659" customFormat="1" x14ac:dyDescent="0.2">
      <c r="D16504" s="634"/>
    </row>
    <row r="16505" spans="4:4" s="659" customFormat="1" x14ac:dyDescent="0.2">
      <c r="D16505" s="634"/>
    </row>
    <row r="16506" spans="4:4" s="659" customFormat="1" x14ac:dyDescent="0.2">
      <c r="D16506" s="634"/>
    </row>
    <row r="16507" spans="4:4" s="659" customFormat="1" x14ac:dyDescent="0.2">
      <c r="D16507" s="634"/>
    </row>
    <row r="16508" spans="4:4" s="659" customFormat="1" x14ac:dyDescent="0.2">
      <c r="D16508" s="634"/>
    </row>
    <row r="16509" spans="4:4" s="659" customFormat="1" x14ac:dyDescent="0.2">
      <c r="D16509" s="634"/>
    </row>
    <row r="16510" spans="4:4" s="659" customFormat="1" x14ac:dyDescent="0.2">
      <c r="D16510" s="634"/>
    </row>
    <row r="16511" spans="4:4" s="659" customFormat="1" x14ac:dyDescent="0.2">
      <c r="D16511" s="634"/>
    </row>
    <row r="16512" spans="4:4" s="659" customFormat="1" x14ac:dyDescent="0.2">
      <c r="D16512" s="634"/>
    </row>
    <row r="16513" spans="4:4" s="659" customFormat="1" x14ac:dyDescent="0.2">
      <c r="D16513" s="634"/>
    </row>
    <row r="16514" spans="4:4" s="659" customFormat="1" x14ac:dyDescent="0.2">
      <c r="D16514" s="634"/>
    </row>
    <row r="16515" spans="4:4" s="659" customFormat="1" x14ac:dyDescent="0.2">
      <c r="D16515" s="634"/>
    </row>
    <row r="16516" spans="4:4" s="659" customFormat="1" x14ac:dyDescent="0.2">
      <c r="D16516" s="634"/>
    </row>
    <row r="16517" spans="4:4" s="659" customFormat="1" x14ac:dyDescent="0.2">
      <c r="D16517" s="634"/>
    </row>
    <row r="16518" spans="4:4" s="659" customFormat="1" x14ac:dyDescent="0.2">
      <c r="D16518" s="634"/>
    </row>
    <row r="16519" spans="4:4" s="659" customFormat="1" x14ac:dyDescent="0.2">
      <c r="D16519" s="634"/>
    </row>
    <row r="16520" spans="4:4" s="659" customFormat="1" x14ac:dyDescent="0.2">
      <c r="D16520" s="634"/>
    </row>
    <row r="16521" spans="4:4" s="659" customFormat="1" x14ac:dyDescent="0.2">
      <c r="D16521" s="634"/>
    </row>
    <row r="16522" spans="4:4" s="659" customFormat="1" x14ac:dyDescent="0.2">
      <c r="D16522" s="634"/>
    </row>
    <row r="16523" spans="4:4" s="659" customFormat="1" x14ac:dyDescent="0.2">
      <c r="D16523" s="634"/>
    </row>
    <row r="16524" spans="4:4" s="659" customFormat="1" x14ac:dyDescent="0.2">
      <c r="D16524" s="634"/>
    </row>
    <row r="16525" spans="4:4" s="659" customFormat="1" x14ac:dyDescent="0.2">
      <c r="D16525" s="634"/>
    </row>
    <row r="16526" spans="4:4" s="659" customFormat="1" x14ac:dyDescent="0.2">
      <c r="D16526" s="634"/>
    </row>
    <row r="16527" spans="4:4" s="659" customFormat="1" x14ac:dyDescent="0.2">
      <c r="D16527" s="634"/>
    </row>
    <row r="16528" spans="4:4" s="659" customFormat="1" x14ac:dyDescent="0.2">
      <c r="D16528" s="634"/>
    </row>
    <row r="16529" spans="4:4" s="659" customFormat="1" x14ac:dyDescent="0.2">
      <c r="D16529" s="634"/>
    </row>
    <row r="16530" spans="4:4" s="659" customFormat="1" x14ac:dyDescent="0.2">
      <c r="D16530" s="634"/>
    </row>
    <row r="16531" spans="4:4" s="659" customFormat="1" x14ac:dyDescent="0.2">
      <c r="D16531" s="634"/>
    </row>
    <row r="16532" spans="4:4" s="659" customFormat="1" x14ac:dyDescent="0.2">
      <c r="D16532" s="634"/>
    </row>
    <row r="16533" spans="4:4" s="659" customFormat="1" x14ac:dyDescent="0.2">
      <c r="D16533" s="634"/>
    </row>
    <row r="16534" spans="4:4" s="659" customFormat="1" x14ac:dyDescent="0.2">
      <c r="D16534" s="634"/>
    </row>
    <row r="16535" spans="4:4" s="659" customFormat="1" x14ac:dyDescent="0.2">
      <c r="D16535" s="634"/>
    </row>
    <row r="16536" spans="4:4" s="659" customFormat="1" x14ac:dyDescent="0.2">
      <c r="D16536" s="634"/>
    </row>
    <row r="16537" spans="4:4" s="659" customFormat="1" x14ac:dyDescent="0.2">
      <c r="D16537" s="634"/>
    </row>
    <row r="16538" spans="4:4" s="659" customFormat="1" x14ac:dyDescent="0.2">
      <c r="D16538" s="634"/>
    </row>
    <row r="16539" spans="4:4" s="659" customFormat="1" x14ac:dyDescent="0.2">
      <c r="D16539" s="634"/>
    </row>
    <row r="16540" spans="4:4" s="659" customFormat="1" x14ac:dyDescent="0.2">
      <c r="D16540" s="634"/>
    </row>
    <row r="16541" spans="4:4" s="659" customFormat="1" x14ac:dyDescent="0.2">
      <c r="D16541" s="634"/>
    </row>
    <row r="16542" spans="4:4" s="659" customFormat="1" x14ac:dyDescent="0.2">
      <c r="D16542" s="634"/>
    </row>
    <row r="16543" spans="4:4" s="659" customFormat="1" x14ac:dyDescent="0.2">
      <c r="D16543" s="634"/>
    </row>
    <row r="16544" spans="4:4" s="659" customFormat="1" x14ac:dyDescent="0.2">
      <c r="D16544" s="634"/>
    </row>
    <row r="16545" spans="4:4" s="659" customFormat="1" x14ac:dyDescent="0.2">
      <c r="D16545" s="634"/>
    </row>
    <row r="16546" spans="4:4" s="659" customFormat="1" x14ac:dyDescent="0.2">
      <c r="D16546" s="634"/>
    </row>
    <row r="16547" spans="4:4" s="659" customFormat="1" x14ac:dyDescent="0.2">
      <c r="D16547" s="634"/>
    </row>
    <row r="16548" spans="4:4" s="659" customFormat="1" x14ac:dyDescent="0.2">
      <c r="D16548" s="634"/>
    </row>
    <row r="16549" spans="4:4" s="659" customFormat="1" x14ac:dyDescent="0.2">
      <c r="D16549" s="634"/>
    </row>
    <row r="16550" spans="4:4" s="659" customFormat="1" x14ac:dyDescent="0.2">
      <c r="D16550" s="634"/>
    </row>
    <row r="16551" spans="4:4" s="659" customFormat="1" x14ac:dyDescent="0.2">
      <c r="D16551" s="634"/>
    </row>
    <row r="16552" spans="4:4" s="659" customFormat="1" x14ac:dyDescent="0.2">
      <c r="D16552" s="634"/>
    </row>
    <row r="16553" spans="4:4" s="659" customFormat="1" x14ac:dyDescent="0.2">
      <c r="D16553" s="634"/>
    </row>
    <row r="16554" spans="4:4" s="659" customFormat="1" x14ac:dyDescent="0.2">
      <c r="D16554" s="634"/>
    </row>
    <row r="16555" spans="4:4" s="659" customFormat="1" x14ac:dyDescent="0.2">
      <c r="D16555" s="634"/>
    </row>
    <row r="16556" spans="4:4" s="659" customFormat="1" x14ac:dyDescent="0.2">
      <c r="D16556" s="634"/>
    </row>
    <row r="16557" spans="4:4" s="659" customFormat="1" x14ac:dyDescent="0.2">
      <c r="D16557" s="634"/>
    </row>
    <row r="16558" spans="4:4" s="659" customFormat="1" x14ac:dyDescent="0.2">
      <c r="D16558" s="634"/>
    </row>
    <row r="16559" spans="4:4" s="659" customFormat="1" x14ac:dyDescent="0.2">
      <c r="D16559" s="634"/>
    </row>
    <row r="16560" spans="4:4" s="659" customFormat="1" x14ac:dyDescent="0.2">
      <c r="D16560" s="634"/>
    </row>
    <row r="16561" spans="4:4" s="659" customFormat="1" x14ac:dyDescent="0.2">
      <c r="D16561" s="634"/>
    </row>
    <row r="16562" spans="4:4" s="659" customFormat="1" x14ac:dyDescent="0.2">
      <c r="D16562" s="634"/>
    </row>
    <row r="16563" spans="4:4" s="659" customFormat="1" x14ac:dyDescent="0.2">
      <c r="D16563" s="634"/>
    </row>
    <row r="16564" spans="4:4" s="659" customFormat="1" x14ac:dyDescent="0.2">
      <c r="D16564" s="634"/>
    </row>
    <row r="16565" spans="4:4" s="659" customFormat="1" x14ac:dyDescent="0.2">
      <c r="D16565" s="634"/>
    </row>
    <row r="16566" spans="4:4" s="659" customFormat="1" x14ac:dyDescent="0.2">
      <c r="D16566" s="634"/>
    </row>
    <row r="16567" spans="4:4" s="659" customFormat="1" x14ac:dyDescent="0.2">
      <c r="D16567" s="634"/>
    </row>
    <row r="16568" spans="4:4" s="659" customFormat="1" x14ac:dyDescent="0.2">
      <c r="D16568" s="634"/>
    </row>
    <row r="16569" spans="4:4" s="659" customFormat="1" x14ac:dyDescent="0.2">
      <c r="D16569" s="634"/>
    </row>
    <row r="16570" spans="4:4" s="659" customFormat="1" x14ac:dyDescent="0.2">
      <c r="D16570" s="634"/>
    </row>
    <row r="16571" spans="4:4" s="659" customFormat="1" x14ac:dyDescent="0.2">
      <c r="D16571" s="634"/>
    </row>
    <row r="16572" spans="4:4" s="659" customFormat="1" x14ac:dyDescent="0.2">
      <c r="D16572" s="634"/>
    </row>
    <row r="16573" spans="4:4" s="659" customFormat="1" x14ac:dyDescent="0.2">
      <c r="D16573" s="634"/>
    </row>
    <row r="16574" spans="4:4" s="659" customFormat="1" x14ac:dyDescent="0.2">
      <c r="D16574" s="634"/>
    </row>
    <row r="16575" spans="4:4" s="659" customFormat="1" x14ac:dyDescent="0.2">
      <c r="D16575" s="634"/>
    </row>
    <row r="16576" spans="4:4" s="659" customFormat="1" x14ac:dyDescent="0.2">
      <c r="D16576" s="634"/>
    </row>
    <row r="16577" spans="4:4" s="659" customFormat="1" x14ac:dyDescent="0.2">
      <c r="D16577" s="634"/>
    </row>
    <row r="16578" spans="4:4" s="659" customFormat="1" x14ac:dyDescent="0.2">
      <c r="D16578" s="634"/>
    </row>
    <row r="16579" spans="4:4" s="659" customFormat="1" x14ac:dyDescent="0.2">
      <c r="D16579" s="634"/>
    </row>
    <row r="16580" spans="4:4" s="659" customFormat="1" x14ac:dyDescent="0.2">
      <c r="D16580" s="634"/>
    </row>
    <row r="16581" spans="4:4" s="659" customFormat="1" x14ac:dyDescent="0.2">
      <c r="D16581" s="634"/>
    </row>
    <row r="16582" spans="4:4" s="659" customFormat="1" x14ac:dyDescent="0.2">
      <c r="D16582" s="634"/>
    </row>
    <row r="16583" spans="4:4" s="659" customFormat="1" x14ac:dyDescent="0.2">
      <c r="D16583" s="634"/>
    </row>
    <row r="16584" spans="4:4" s="659" customFormat="1" x14ac:dyDescent="0.2">
      <c r="D16584" s="634"/>
    </row>
    <row r="16585" spans="4:4" s="659" customFormat="1" x14ac:dyDescent="0.2">
      <c r="D16585" s="634"/>
    </row>
    <row r="16586" spans="4:4" s="659" customFormat="1" x14ac:dyDescent="0.2">
      <c r="D16586" s="634"/>
    </row>
    <row r="16587" spans="4:4" s="659" customFormat="1" x14ac:dyDescent="0.2">
      <c r="D16587" s="634"/>
    </row>
    <row r="16588" spans="4:4" s="659" customFormat="1" x14ac:dyDescent="0.2">
      <c r="D16588" s="634"/>
    </row>
    <row r="16589" spans="4:4" s="659" customFormat="1" x14ac:dyDescent="0.2">
      <c r="D16589" s="634"/>
    </row>
    <row r="16590" spans="4:4" s="659" customFormat="1" x14ac:dyDescent="0.2">
      <c r="D16590" s="634"/>
    </row>
    <row r="16591" spans="4:4" s="659" customFormat="1" x14ac:dyDescent="0.2">
      <c r="D16591" s="634"/>
    </row>
    <row r="16592" spans="4:4" s="659" customFormat="1" x14ac:dyDescent="0.2">
      <c r="D16592" s="634"/>
    </row>
    <row r="16593" spans="4:4" s="659" customFormat="1" x14ac:dyDescent="0.2">
      <c r="D16593" s="634"/>
    </row>
    <row r="16594" spans="4:4" s="659" customFormat="1" x14ac:dyDescent="0.2">
      <c r="D16594" s="634"/>
    </row>
    <row r="16595" spans="4:4" s="659" customFormat="1" x14ac:dyDescent="0.2">
      <c r="D16595" s="634"/>
    </row>
    <row r="16596" spans="4:4" s="659" customFormat="1" x14ac:dyDescent="0.2">
      <c r="D16596" s="634"/>
    </row>
    <row r="16597" spans="4:4" s="659" customFormat="1" x14ac:dyDescent="0.2">
      <c r="D16597" s="634"/>
    </row>
    <row r="16598" spans="4:4" s="659" customFormat="1" x14ac:dyDescent="0.2">
      <c r="D16598" s="634"/>
    </row>
    <row r="16599" spans="4:4" s="659" customFormat="1" x14ac:dyDescent="0.2">
      <c r="D16599" s="634"/>
    </row>
    <row r="16600" spans="4:4" s="659" customFormat="1" x14ac:dyDescent="0.2">
      <c r="D16600" s="634"/>
    </row>
    <row r="16601" spans="4:4" s="659" customFormat="1" x14ac:dyDescent="0.2">
      <c r="D16601" s="634"/>
    </row>
    <row r="16602" spans="4:4" s="659" customFormat="1" x14ac:dyDescent="0.2">
      <c r="D16602" s="634"/>
    </row>
    <row r="16603" spans="4:4" s="659" customFormat="1" x14ac:dyDescent="0.2">
      <c r="D16603" s="634"/>
    </row>
    <row r="16604" spans="4:4" s="659" customFormat="1" x14ac:dyDescent="0.2">
      <c r="D16604" s="634"/>
    </row>
    <row r="16605" spans="4:4" s="659" customFormat="1" x14ac:dyDescent="0.2">
      <c r="D16605" s="634"/>
    </row>
    <row r="16606" spans="4:4" s="659" customFormat="1" x14ac:dyDescent="0.2">
      <c r="D16606" s="634"/>
    </row>
    <row r="16607" spans="4:4" s="659" customFormat="1" x14ac:dyDescent="0.2">
      <c r="D16607" s="634"/>
    </row>
    <row r="16608" spans="4:4" s="659" customFormat="1" x14ac:dyDescent="0.2">
      <c r="D16608" s="634"/>
    </row>
    <row r="16609" spans="4:4" s="659" customFormat="1" x14ac:dyDescent="0.2">
      <c r="D16609" s="634"/>
    </row>
    <row r="16610" spans="4:4" s="659" customFormat="1" x14ac:dyDescent="0.2">
      <c r="D16610" s="634"/>
    </row>
    <row r="16611" spans="4:4" s="659" customFormat="1" x14ac:dyDescent="0.2">
      <c r="D16611" s="634"/>
    </row>
    <row r="16612" spans="4:4" s="659" customFormat="1" x14ac:dyDescent="0.2">
      <c r="D16612" s="634"/>
    </row>
    <row r="16613" spans="4:4" s="659" customFormat="1" x14ac:dyDescent="0.2">
      <c r="D16613" s="634"/>
    </row>
    <row r="16614" spans="4:4" s="659" customFormat="1" x14ac:dyDescent="0.2">
      <c r="D16614" s="634"/>
    </row>
    <row r="16615" spans="4:4" s="659" customFormat="1" x14ac:dyDescent="0.2">
      <c r="D16615" s="634"/>
    </row>
    <row r="16616" spans="4:4" s="659" customFormat="1" x14ac:dyDescent="0.2">
      <c r="D16616" s="634"/>
    </row>
    <row r="16617" spans="4:4" s="659" customFormat="1" x14ac:dyDescent="0.2">
      <c r="D16617" s="634"/>
    </row>
    <row r="16618" spans="4:4" s="659" customFormat="1" x14ac:dyDescent="0.2">
      <c r="D16618" s="634"/>
    </row>
    <row r="16619" spans="4:4" s="659" customFormat="1" x14ac:dyDescent="0.2">
      <c r="D16619" s="634"/>
    </row>
    <row r="16620" spans="4:4" s="659" customFormat="1" x14ac:dyDescent="0.2">
      <c r="D16620" s="634"/>
    </row>
    <row r="16621" spans="4:4" s="659" customFormat="1" x14ac:dyDescent="0.2">
      <c r="D16621" s="634"/>
    </row>
    <row r="16622" spans="4:4" s="659" customFormat="1" x14ac:dyDescent="0.2">
      <c r="D16622" s="634"/>
    </row>
    <row r="16623" spans="4:4" s="659" customFormat="1" x14ac:dyDescent="0.2">
      <c r="D16623" s="634"/>
    </row>
    <row r="16624" spans="4:4" s="659" customFormat="1" x14ac:dyDescent="0.2">
      <c r="D16624" s="634"/>
    </row>
    <row r="16625" spans="4:4" s="659" customFormat="1" x14ac:dyDescent="0.2">
      <c r="D16625" s="634"/>
    </row>
    <row r="16626" spans="4:4" s="659" customFormat="1" x14ac:dyDescent="0.2">
      <c r="D16626" s="634"/>
    </row>
    <row r="16627" spans="4:4" s="659" customFormat="1" x14ac:dyDescent="0.2">
      <c r="D16627" s="634"/>
    </row>
    <row r="16628" spans="4:4" s="659" customFormat="1" x14ac:dyDescent="0.2">
      <c r="D16628" s="634"/>
    </row>
    <row r="16629" spans="4:4" s="659" customFormat="1" x14ac:dyDescent="0.2">
      <c r="D16629" s="634"/>
    </row>
    <row r="16630" spans="4:4" s="659" customFormat="1" x14ac:dyDescent="0.2">
      <c r="D16630" s="634"/>
    </row>
    <row r="16631" spans="4:4" s="659" customFormat="1" x14ac:dyDescent="0.2">
      <c r="D16631" s="634"/>
    </row>
    <row r="16632" spans="4:4" s="659" customFormat="1" x14ac:dyDescent="0.2">
      <c r="D16632" s="634"/>
    </row>
    <row r="16633" spans="4:4" s="659" customFormat="1" x14ac:dyDescent="0.2">
      <c r="D16633" s="634"/>
    </row>
    <row r="16634" spans="4:4" s="659" customFormat="1" x14ac:dyDescent="0.2">
      <c r="D16634" s="634"/>
    </row>
    <row r="16635" spans="4:4" s="659" customFormat="1" x14ac:dyDescent="0.2">
      <c r="D16635" s="634"/>
    </row>
    <row r="16636" spans="4:4" s="659" customFormat="1" x14ac:dyDescent="0.2">
      <c r="D16636" s="634"/>
    </row>
    <row r="16637" spans="4:4" s="659" customFormat="1" x14ac:dyDescent="0.2">
      <c r="D16637" s="634"/>
    </row>
    <row r="16638" spans="4:4" s="659" customFormat="1" x14ac:dyDescent="0.2">
      <c r="D16638" s="634"/>
    </row>
    <row r="16639" spans="4:4" s="659" customFormat="1" x14ac:dyDescent="0.2">
      <c r="D16639" s="634"/>
    </row>
    <row r="16640" spans="4:4" s="659" customFormat="1" x14ac:dyDescent="0.2">
      <c r="D16640" s="634"/>
    </row>
    <row r="16641" spans="4:4" s="659" customFormat="1" x14ac:dyDescent="0.2">
      <c r="D16641" s="634"/>
    </row>
    <row r="16642" spans="4:4" s="659" customFormat="1" x14ac:dyDescent="0.2">
      <c r="D16642" s="634"/>
    </row>
    <row r="16643" spans="4:4" s="659" customFormat="1" x14ac:dyDescent="0.2">
      <c r="D16643" s="634"/>
    </row>
    <row r="16644" spans="4:4" s="659" customFormat="1" x14ac:dyDescent="0.2">
      <c r="D16644" s="634"/>
    </row>
    <row r="16645" spans="4:4" s="659" customFormat="1" x14ac:dyDescent="0.2">
      <c r="D16645" s="634"/>
    </row>
    <row r="16646" spans="4:4" s="659" customFormat="1" x14ac:dyDescent="0.2">
      <c r="D16646" s="634"/>
    </row>
    <row r="16647" spans="4:4" s="659" customFormat="1" x14ac:dyDescent="0.2">
      <c r="D16647" s="634"/>
    </row>
    <row r="16648" spans="4:4" s="659" customFormat="1" x14ac:dyDescent="0.2">
      <c r="D16648" s="634"/>
    </row>
    <row r="16649" spans="4:4" s="659" customFormat="1" x14ac:dyDescent="0.2">
      <c r="D16649" s="634"/>
    </row>
    <row r="16650" spans="4:4" s="659" customFormat="1" x14ac:dyDescent="0.2">
      <c r="D16650" s="634"/>
    </row>
    <row r="16651" spans="4:4" s="659" customFormat="1" x14ac:dyDescent="0.2">
      <c r="D16651" s="634"/>
    </row>
    <row r="16652" spans="4:4" s="659" customFormat="1" x14ac:dyDescent="0.2">
      <c r="D16652" s="634"/>
    </row>
    <row r="16653" spans="4:4" s="659" customFormat="1" x14ac:dyDescent="0.2">
      <c r="D16653" s="634"/>
    </row>
    <row r="16654" spans="4:4" s="659" customFormat="1" x14ac:dyDescent="0.2">
      <c r="D16654" s="634"/>
    </row>
    <row r="16655" spans="4:4" s="659" customFormat="1" x14ac:dyDescent="0.2">
      <c r="D16655" s="634"/>
    </row>
    <row r="16656" spans="4:4" s="659" customFormat="1" x14ac:dyDescent="0.2">
      <c r="D16656" s="634"/>
    </row>
    <row r="16657" spans="4:4" s="659" customFormat="1" x14ac:dyDescent="0.2">
      <c r="D16657" s="634"/>
    </row>
    <row r="16658" spans="4:4" s="659" customFormat="1" x14ac:dyDescent="0.2">
      <c r="D16658" s="634"/>
    </row>
    <row r="16659" spans="4:4" s="659" customFormat="1" x14ac:dyDescent="0.2">
      <c r="D16659" s="634"/>
    </row>
    <row r="16660" spans="4:4" s="659" customFormat="1" x14ac:dyDescent="0.2">
      <c r="D16660" s="634"/>
    </row>
    <row r="16661" spans="4:4" s="659" customFormat="1" x14ac:dyDescent="0.2">
      <c r="D16661" s="634"/>
    </row>
    <row r="16662" spans="4:4" s="659" customFormat="1" x14ac:dyDescent="0.2">
      <c r="D16662" s="634"/>
    </row>
    <row r="16663" spans="4:4" s="659" customFormat="1" x14ac:dyDescent="0.2">
      <c r="D16663" s="634"/>
    </row>
    <row r="16664" spans="4:4" s="659" customFormat="1" x14ac:dyDescent="0.2">
      <c r="D16664" s="634"/>
    </row>
    <row r="16665" spans="4:4" s="659" customFormat="1" x14ac:dyDescent="0.2">
      <c r="D16665" s="634"/>
    </row>
    <row r="16666" spans="4:4" s="659" customFormat="1" x14ac:dyDescent="0.2">
      <c r="D16666" s="634"/>
    </row>
    <row r="16667" spans="4:4" s="659" customFormat="1" x14ac:dyDescent="0.2">
      <c r="D16667" s="634"/>
    </row>
    <row r="16668" spans="4:4" s="659" customFormat="1" x14ac:dyDescent="0.2">
      <c r="D16668" s="634"/>
    </row>
    <row r="16669" spans="4:4" s="659" customFormat="1" x14ac:dyDescent="0.2">
      <c r="D16669" s="634"/>
    </row>
    <row r="16670" spans="4:4" s="659" customFormat="1" x14ac:dyDescent="0.2">
      <c r="D16670" s="634"/>
    </row>
    <row r="16671" spans="4:4" s="659" customFormat="1" x14ac:dyDescent="0.2">
      <c r="D16671" s="634"/>
    </row>
    <row r="16672" spans="4:4" s="659" customFormat="1" x14ac:dyDescent="0.2">
      <c r="D16672" s="634"/>
    </row>
    <row r="16673" spans="4:4" s="659" customFormat="1" x14ac:dyDescent="0.2">
      <c r="D16673" s="634"/>
    </row>
    <row r="16674" spans="4:4" s="659" customFormat="1" x14ac:dyDescent="0.2">
      <c r="D16674" s="634"/>
    </row>
    <row r="16675" spans="4:4" s="659" customFormat="1" x14ac:dyDescent="0.2">
      <c r="D16675" s="634"/>
    </row>
    <row r="16676" spans="4:4" s="659" customFormat="1" x14ac:dyDescent="0.2">
      <c r="D16676" s="634"/>
    </row>
    <row r="16677" spans="4:4" s="659" customFormat="1" x14ac:dyDescent="0.2">
      <c r="D16677" s="634"/>
    </row>
    <row r="16678" spans="4:4" s="659" customFormat="1" x14ac:dyDescent="0.2">
      <c r="D16678" s="634"/>
    </row>
    <row r="16679" spans="4:4" s="659" customFormat="1" x14ac:dyDescent="0.2">
      <c r="D16679" s="634"/>
    </row>
    <row r="16680" spans="4:4" s="659" customFormat="1" x14ac:dyDescent="0.2">
      <c r="D16680" s="634"/>
    </row>
    <row r="16681" spans="4:4" s="659" customFormat="1" x14ac:dyDescent="0.2">
      <c r="D16681" s="634"/>
    </row>
    <row r="16682" spans="4:4" s="659" customFormat="1" x14ac:dyDescent="0.2">
      <c r="D16682" s="634"/>
    </row>
    <row r="16683" spans="4:4" s="659" customFormat="1" x14ac:dyDescent="0.2">
      <c r="D16683" s="634"/>
    </row>
    <row r="16684" spans="4:4" s="659" customFormat="1" x14ac:dyDescent="0.2">
      <c r="D16684" s="634"/>
    </row>
    <row r="16685" spans="4:4" s="659" customFormat="1" x14ac:dyDescent="0.2">
      <c r="D16685" s="634"/>
    </row>
    <row r="16686" spans="4:4" s="659" customFormat="1" x14ac:dyDescent="0.2">
      <c r="D16686" s="634"/>
    </row>
    <row r="16687" spans="4:4" s="659" customFormat="1" x14ac:dyDescent="0.2">
      <c r="D16687" s="634"/>
    </row>
    <row r="16688" spans="4:4" s="659" customFormat="1" x14ac:dyDescent="0.2">
      <c r="D16688" s="634"/>
    </row>
    <row r="16689" spans="4:4" s="659" customFormat="1" x14ac:dyDescent="0.2">
      <c r="D16689" s="634"/>
    </row>
    <row r="16690" spans="4:4" s="659" customFormat="1" x14ac:dyDescent="0.2">
      <c r="D16690" s="634"/>
    </row>
    <row r="16691" spans="4:4" s="659" customFormat="1" x14ac:dyDescent="0.2">
      <c r="D16691" s="634"/>
    </row>
    <row r="16692" spans="4:4" s="659" customFormat="1" x14ac:dyDescent="0.2">
      <c r="D16692" s="634"/>
    </row>
    <row r="16693" spans="4:4" s="659" customFormat="1" x14ac:dyDescent="0.2">
      <c r="D16693" s="634"/>
    </row>
    <row r="16694" spans="4:4" s="659" customFormat="1" x14ac:dyDescent="0.2">
      <c r="D16694" s="634"/>
    </row>
    <row r="16695" spans="4:4" s="659" customFormat="1" x14ac:dyDescent="0.2">
      <c r="D16695" s="634"/>
    </row>
    <row r="16696" spans="4:4" s="659" customFormat="1" x14ac:dyDescent="0.2">
      <c r="D16696" s="634"/>
    </row>
    <row r="16697" spans="4:4" s="659" customFormat="1" x14ac:dyDescent="0.2">
      <c r="D16697" s="634"/>
    </row>
    <row r="16698" spans="4:4" s="659" customFormat="1" x14ac:dyDescent="0.2">
      <c r="D16698" s="634"/>
    </row>
    <row r="16699" spans="4:4" s="659" customFormat="1" x14ac:dyDescent="0.2">
      <c r="D16699" s="634"/>
    </row>
    <row r="16700" spans="4:4" s="659" customFormat="1" x14ac:dyDescent="0.2">
      <c r="D16700" s="634"/>
    </row>
    <row r="16701" spans="4:4" s="659" customFormat="1" x14ac:dyDescent="0.2">
      <c r="D16701" s="634"/>
    </row>
    <row r="16702" spans="4:4" s="659" customFormat="1" x14ac:dyDescent="0.2">
      <c r="D16702" s="634"/>
    </row>
    <row r="16703" spans="4:4" s="659" customFormat="1" x14ac:dyDescent="0.2">
      <c r="D16703" s="634"/>
    </row>
    <row r="16704" spans="4:4" s="659" customFormat="1" x14ac:dyDescent="0.2">
      <c r="D16704" s="634"/>
    </row>
    <row r="16705" spans="4:4" s="659" customFormat="1" x14ac:dyDescent="0.2">
      <c r="D16705" s="634"/>
    </row>
    <row r="16706" spans="4:4" s="659" customFormat="1" x14ac:dyDescent="0.2">
      <c r="D16706" s="634"/>
    </row>
    <row r="16707" spans="4:4" s="659" customFormat="1" x14ac:dyDescent="0.2">
      <c r="D16707" s="634"/>
    </row>
    <row r="16708" spans="4:4" s="659" customFormat="1" x14ac:dyDescent="0.2">
      <c r="D16708" s="634"/>
    </row>
    <row r="16709" spans="4:4" s="659" customFormat="1" x14ac:dyDescent="0.2">
      <c r="D16709" s="634"/>
    </row>
    <row r="16710" spans="4:4" s="659" customFormat="1" x14ac:dyDescent="0.2">
      <c r="D16710" s="634"/>
    </row>
    <row r="16711" spans="4:4" s="659" customFormat="1" x14ac:dyDescent="0.2">
      <c r="D16711" s="634"/>
    </row>
    <row r="16712" spans="4:4" s="659" customFormat="1" x14ac:dyDescent="0.2">
      <c r="D16712" s="634"/>
    </row>
    <row r="16713" spans="4:4" s="659" customFormat="1" x14ac:dyDescent="0.2">
      <c r="D16713" s="634"/>
    </row>
    <row r="16714" spans="4:4" s="659" customFormat="1" x14ac:dyDescent="0.2">
      <c r="D16714" s="634"/>
    </row>
    <row r="16715" spans="4:4" s="659" customFormat="1" x14ac:dyDescent="0.2">
      <c r="D16715" s="634"/>
    </row>
    <row r="16716" spans="4:4" s="659" customFormat="1" x14ac:dyDescent="0.2">
      <c r="D16716" s="634"/>
    </row>
    <row r="16717" spans="4:4" s="659" customFormat="1" x14ac:dyDescent="0.2">
      <c r="D16717" s="634"/>
    </row>
    <row r="16718" spans="4:4" s="659" customFormat="1" x14ac:dyDescent="0.2">
      <c r="D16718" s="634"/>
    </row>
    <row r="16719" spans="4:4" s="659" customFormat="1" x14ac:dyDescent="0.2">
      <c r="D16719" s="634"/>
    </row>
    <row r="16720" spans="4:4" s="659" customFormat="1" x14ac:dyDescent="0.2">
      <c r="D16720" s="634"/>
    </row>
    <row r="16721" spans="4:4" s="659" customFormat="1" x14ac:dyDescent="0.2">
      <c r="D16721" s="634"/>
    </row>
    <row r="16722" spans="4:4" s="659" customFormat="1" x14ac:dyDescent="0.2">
      <c r="D16722" s="634"/>
    </row>
    <row r="16723" spans="4:4" s="659" customFormat="1" x14ac:dyDescent="0.2">
      <c r="D16723" s="634"/>
    </row>
    <row r="16724" spans="4:4" s="659" customFormat="1" x14ac:dyDescent="0.2">
      <c r="D16724" s="634"/>
    </row>
    <row r="16725" spans="4:4" s="659" customFormat="1" x14ac:dyDescent="0.2">
      <c r="D16725" s="634"/>
    </row>
    <row r="16726" spans="4:4" s="659" customFormat="1" x14ac:dyDescent="0.2">
      <c r="D16726" s="634"/>
    </row>
    <row r="16727" spans="4:4" s="659" customFormat="1" x14ac:dyDescent="0.2">
      <c r="D16727" s="634"/>
    </row>
    <row r="16728" spans="4:4" s="659" customFormat="1" x14ac:dyDescent="0.2">
      <c r="D16728" s="634"/>
    </row>
    <row r="16729" spans="4:4" s="659" customFormat="1" x14ac:dyDescent="0.2">
      <c r="D16729" s="634"/>
    </row>
    <row r="16730" spans="4:4" s="659" customFormat="1" x14ac:dyDescent="0.2">
      <c r="D16730" s="634"/>
    </row>
    <row r="16731" spans="4:4" s="659" customFormat="1" x14ac:dyDescent="0.2">
      <c r="D16731" s="634"/>
    </row>
    <row r="16732" spans="4:4" s="659" customFormat="1" x14ac:dyDescent="0.2">
      <c r="D16732" s="634"/>
    </row>
    <row r="16733" spans="4:4" s="659" customFormat="1" x14ac:dyDescent="0.2">
      <c r="D16733" s="634"/>
    </row>
    <row r="16734" spans="4:4" s="659" customFormat="1" x14ac:dyDescent="0.2">
      <c r="D16734" s="634"/>
    </row>
    <row r="16735" spans="4:4" s="659" customFormat="1" x14ac:dyDescent="0.2">
      <c r="D16735" s="634"/>
    </row>
    <row r="16736" spans="4:4" s="659" customFormat="1" x14ac:dyDescent="0.2">
      <c r="D16736" s="634"/>
    </row>
    <row r="16737" spans="4:4" s="659" customFormat="1" x14ac:dyDescent="0.2">
      <c r="D16737" s="634"/>
    </row>
    <row r="16738" spans="4:4" s="659" customFormat="1" x14ac:dyDescent="0.2">
      <c r="D16738" s="634"/>
    </row>
    <row r="16739" spans="4:4" s="659" customFormat="1" x14ac:dyDescent="0.2">
      <c r="D16739" s="634"/>
    </row>
    <row r="16740" spans="4:4" s="659" customFormat="1" x14ac:dyDescent="0.2">
      <c r="D16740" s="634"/>
    </row>
    <row r="16741" spans="4:4" s="659" customFormat="1" x14ac:dyDescent="0.2">
      <c r="D16741" s="634"/>
    </row>
    <row r="16742" spans="4:4" s="659" customFormat="1" x14ac:dyDescent="0.2">
      <c r="D16742" s="634"/>
    </row>
    <row r="16743" spans="4:4" s="659" customFormat="1" x14ac:dyDescent="0.2">
      <c r="D16743" s="634"/>
    </row>
    <row r="16744" spans="4:4" s="659" customFormat="1" x14ac:dyDescent="0.2">
      <c r="D16744" s="634"/>
    </row>
    <row r="16745" spans="4:4" s="659" customFormat="1" x14ac:dyDescent="0.2">
      <c r="D16745" s="634"/>
    </row>
    <row r="16746" spans="4:4" s="659" customFormat="1" x14ac:dyDescent="0.2">
      <c r="D16746" s="634"/>
    </row>
    <row r="16747" spans="4:4" s="659" customFormat="1" x14ac:dyDescent="0.2">
      <c r="D16747" s="634"/>
    </row>
    <row r="16748" spans="4:4" s="659" customFormat="1" x14ac:dyDescent="0.2">
      <c r="D16748" s="634"/>
    </row>
    <row r="16749" spans="4:4" s="659" customFormat="1" x14ac:dyDescent="0.2">
      <c r="D16749" s="634"/>
    </row>
    <row r="16750" spans="4:4" s="659" customFormat="1" x14ac:dyDescent="0.2">
      <c r="D16750" s="634"/>
    </row>
    <row r="16751" spans="4:4" s="659" customFormat="1" x14ac:dyDescent="0.2">
      <c r="D16751" s="634"/>
    </row>
    <row r="16752" spans="4:4" s="659" customFormat="1" x14ac:dyDescent="0.2">
      <c r="D16752" s="634"/>
    </row>
    <row r="16753" spans="4:4" s="659" customFormat="1" x14ac:dyDescent="0.2">
      <c r="D16753" s="634"/>
    </row>
    <row r="16754" spans="4:4" s="659" customFormat="1" x14ac:dyDescent="0.2">
      <c r="D16754" s="634"/>
    </row>
    <row r="16755" spans="4:4" s="659" customFormat="1" x14ac:dyDescent="0.2">
      <c r="D16755" s="634"/>
    </row>
    <row r="16756" spans="4:4" s="659" customFormat="1" x14ac:dyDescent="0.2">
      <c r="D16756" s="634"/>
    </row>
    <row r="16757" spans="4:4" s="659" customFormat="1" x14ac:dyDescent="0.2">
      <c r="D16757" s="634"/>
    </row>
    <row r="16758" spans="4:4" s="659" customFormat="1" x14ac:dyDescent="0.2">
      <c r="D16758" s="634"/>
    </row>
    <row r="16759" spans="4:4" s="659" customFormat="1" x14ac:dyDescent="0.2">
      <c r="D16759" s="634"/>
    </row>
    <row r="16760" spans="4:4" s="659" customFormat="1" x14ac:dyDescent="0.2">
      <c r="D16760" s="634"/>
    </row>
    <row r="16761" spans="4:4" s="659" customFormat="1" x14ac:dyDescent="0.2">
      <c r="D16761" s="634"/>
    </row>
    <row r="16762" spans="4:4" s="659" customFormat="1" x14ac:dyDescent="0.2">
      <c r="D16762" s="634"/>
    </row>
    <row r="16763" spans="4:4" s="659" customFormat="1" x14ac:dyDescent="0.2">
      <c r="D16763" s="634"/>
    </row>
    <row r="16764" spans="4:4" s="659" customFormat="1" x14ac:dyDescent="0.2">
      <c r="D16764" s="634"/>
    </row>
    <row r="16765" spans="4:4" s="659" customFormat="1" x14ac:dyDescent="0.2">
      <c r="D16765" s="634"/>
    </row>
    <row r="16766" spans="4:4" s="659" customFormat="1" x14ac:dyDescent="0.2">
      <c r="D16766" s="634"/>
    </row>
    <row r="16767" spans="4:4" s="659" customFormat="1" x14ac:dyDescent="0.2">
      <c r="D16767" s="634"/>
    </row>
    <row r="16768" spans="4:4" s="659" customFormat="1" x14ac:dyDescent="0.2">
      <c r="D16768" s="634"/>
    </row>
    <row r="16769" spans="4:4" s="659" customFormat="1" x14ac:dyDescent="0.2">
      <c r="D16769" s="634"/>
    </row>
    <row r="16770" spans="4:4" s="659" customFormat="1" x14ac:dyDescent="0.2">
      <c r="D16770" s="634"/>
    </row>
    <row r="16771" spans="4:4" s="659" customFormat="1" x14ac:dyDescent="0.2">
      <c r="D16771" s="634"/>
    </row>
    <row r="16772" spans="4:4" s="659" customFormat="1" x14ac:dyDescent="0.2">
      <c r="D16772" s="634"/>
    </row>
    <row r="16773" spans="4:4" s="659" customFormat="1" x14ac:dyDescent="0.2">
      <c r="D16773" s="634"/>
    </row>
    <row r="16774" spans="4:4" s="659" customFormat="1" x14ac:dyDescent="0.2">
      <c r="D16774" s="634"/>
    </row>
    <row r="16775" spans="4:4" s="659" customFormat="1" x14ac:dyDescent="0.2">
      <c r="D16775" s="634"/>
    </row>
    <row r="16776" spans="4:4" s="659" customFormat="1" x14ac:dyDescent="0.2">
      <c r="D16776" s="634"/>
    </row>
    <row r="16777" spans="4:4" s="659" customFormat="1" x14ac:dyDescent="0.2">
      <c r="D16777" s="634"/>
    </row>
    <row r="16778" spans="4:4" s="659" customFormat="1" x14ac:dyDescent="0.2">
      <c r="D16778" s="634"/>
    </row>
    <row r="16779" spans="4:4" s="659" customFormat="1" x14ac:dyDescent="0.2">
      <c r="D16779" s="634"/>
    </row>
    <row r="16780" spans="4:4" s="659" customFormat="1" x14ac:dyDescent="0.2">
      <c r="D16780" s="634"/>
    </row>
    <row r="16781" spans="4:4" s="659" customFormat="1" x14ac:dyDescent="0.2">
      <c r="D16781" s="634"/>
    </row>
    <row r="16782" spans="4:4" s="659" customFormat="1" x14ac:dyDescent="0.2">
      <c r="D16782" s="634"/>
    </row>
    <row r="16783" spans="4:4" s="659" customFormat="1" x14ac:dyDescent="0.2">
      <c r="D16783" s="634"/>
    </row>
    <row r="16784" spans="4:4" s="659" customFormat="1" x14ac:dyDescent="0.2">
      <c r="D16784" s="634"/>
    </row>
    <row r="16785" spans="4:4" s="659" customFormat="1" x14ac:dyDescent="0.2">
      <c r="D16785" s="634"/>
    </row>
    <row r="16786" spans="4:4" s="659" customFormat="1" x14ac:dyDescent="0.2">
      <c r="D16786" s="634"/>
    </row>
    <row r="16787" spans="4:4" s="659" customFormat="1" x14ac:dyDescent="0.2">
      <c r="D16787" s="634"/>
    </row>
    <row r="16788" spans="4:4" s="659" customFormat="1" x14ac:dyDescent="0.2">
      <c r="D16788" s="634"/>
    </row>
    <row r="16789" spans="4:4" s="659" customFormat="1" x14ac:dyDescent="0.2">
      <c r="D16789" s="634"/>
    </row>
    <row r="16790" spans="4:4" s="659" customFormat="1" x14ac:dyDescent="0.2">
      <c r="D16790" s="634"/>
    </row>
    <row r="16791" spans="4:4" s="659" customFormat="1" x14ac:dyDescent="0.2">
      <c r="D16791" s="634"/>
    </row>
    <row r="16792" spans="4:4" s="659" customFormat="1" x14ac:dyDescent="0.2">
      <c r="D16792" s="634"/>
    </row>
    <row r="16793" spans="4:4" s="659" customFormat="1" x14ac:dyDescent="0.2">
      <c r="D16793" s="634"/>
    </row>
    <row r="16794" spans="4:4" s="659" customFormat="1" x14ac:dyDescent="0.2">
      <c r="D16794" s="634"/>
    </row>
    <row r="16795" spans="4:4" s="659" customFormat="1" x14ac:dyDescent="0.2">
      <c r="D16795" s="634"/>
    </row>
    <row r="16796" spans="4:4" s="659" customFormat="1" x14ac:dyDescent="0.2">
      <c r="D16796" s="634"/>
    </row>
    <row r="16797" spans="4:4" s="659" customFormat="1" x14ac:dyDescent="0.2">
      <c r="D16797" s="634"/>
    </row>
    <row r="16798" spans="4:4" s="659" customFormat="1" x14ac:dyDescent="0.2">
      <c r="D16798" s="634"/>
    </row>
    <row r="16799" spans="4:4" s="659" customFormat="1" x14ac:dyDescent="0.2">
      <c r="D16799" s="634"/>
    </row>
    <row r="16800" spans="4:4" s="659" customFormat="1" x14ac:dyDescent="0.2">
      <c r="D16800" s="634"/>
    </row>
    <row r="16801" spans="4:4" s="659" customFormat="1" x14ac:dyDescent="0.2">
      <c r="D16801" s="634"/>
    </row>
    <row r="16802" spans="4:4" s="659" customFormat="1" x14ac:dyDescent="0.2">
      <c r="D16802" s="634"/>
    </row>
    <row r="16803" spans="4:4" s="659" customFormat="1" x14ac:dyDescent="0.2">
      <c r="D16803" s="634"/>
    </row>
    <row r="16804" spans="4:4" s="659" customFormat="1" x14ac:dyDescent="0.2">
      <c r="D16804" s="634"/>
    </row>
    <row r="16805" spans="4:4" s="659" customFormat="1" x14ac:dyDescent="0.2">
      <c r="D16805" s="634"/>
    </row>
    <row r="16806" spans="4:4" s="659" customFormat="1" x14ac:dyDescent="0.2">
      <c r="D16806" s="634"/>
    </row>
    <row r="16807" spans="4:4" s="659" customFormat="1" x14ac:dyDescent="0.2">
      <c r="D16807" s="634"/>
    </row>
    <row r="16808" spans="4:4" s="659" customFormat="1" x14ac:dyDescent="0.2">
      <c r="D16808" s="634"/>
    </row>
    <row r="16809" spans="4:4" s="659" customFormat="1" x14ac:dyDescent="0.2">
      <c r="D16809" s="634"/>
    </row>
    <row r="16810" spans="4:4" s="659" customFormat="1" x14ac:dyDescent="0.2">
      <c r="D16810" s="634"/>
    </row>
    <row r="16811" spans="4:4" s="659" customFormat="1" x14ac:dyDescent="0.2">
      <c r="D16811" s="634"/>
    </row>
    <row r="16812" spans="4:4" s="659" customFormat="1" x14ac:dyDescent="0.2">
      <c r="D16812" s="634"/>
    </row>
    <row r="16813" spans="4:4" s="659" customFormat="1" x14ac:dyDescent="0.2">
      <c r="D16813" s="634"/>
    </row>
    <row r="16814" spans="4:4" s="659" customFormat="1" x14ac:dyDescent="0.2">
      <c r="D16814" s="634"/>
    </row>
    <row r="16815" spans="4:4" s="659" customFormat="1" x14ac:dyDescent="0.2">
      <c r="D16815" s="634"/>
    </row>
    <row r="16816" spans="4:4" s="659" customFormat="1" x14ac:dyDescent="0.2">
      <c r="D16816" s="634"/>
    </row>
    <row r="16817" spans="4:4" s="659" customFormat="1" x14ac:dyDescent="0.2">
      <c r="D16817" s="634"/>
    </row>
    <row r="16818" spans="4:4" s="659" customFormat="1" x14ac:dyDescent="0.2">
      <c r="D16818" s="634"/>
    </row>
    <row r="16819" spans="4:4" s="659" customFormat="1" x14ac:dyDescent="0.2">
      <c r="D16819" s="634"/>
    </row>
    <row r="16820" spans="4:4" s="659" customFormat="1" x14ac:dyDescent="0.2">
      <c r="D16820" s="634"/>
    </row>
    <row r="16821" spans="4:4" s="659" customFormat="1" x14ac:dyDescent="0.2">
      <c r="D16821" s="634"/>
    </row>
    <row r="16822" spans="4:4" s="659" customFormat="1" x14ac:dyDescent="0.2">
      <c r="D16822" s="634"/>
    </row>
    <row r="16823" spans="4:4" s="659" customFormat="1" x14ac:dyDescent="0.2">
      <c r="D16823" s="634"/>
    </row>
    <row r="16824" spans="4:4" s="659" customFormat="1" x14ac:dyDescent="0.2">
      <c r="D16824" s="634"/>
    </row>
    <row r="16825" spans="4:4" s="659" customFormat="1" x14ac:dyDescent="0.2">
      <c r="D16825" s="634"/>
    </row>
    <row r="16826" spans="4:4" s="659" customFormat="1" x14ac:dyDescent="0.2">
      <c r="D16826" s="634"/>
    </row>
    <row r="16827" spans="4:4" s="659" customFormat="1" x14ac:dyDescent="0.2">
      <c r="D16827" s="634"/>
    </row>
    <row r="16828" spans="4:4" s="659" customFormat="1" x14ac:dyDescent="0.2">
      <c r="D16828" s="634"/>
    </row>
    <row r="16829" spans="4:4" s="659" customFormat="1" x14ac:dyDescent="0.2">
      <c r="D16829" s="634"/>
    </row>
    <row r="16830" spans="4:4" s="659" customFormat="1" x14ac:dyDescent="0.2">
      <c r="D16830" s="634"/>
    </row>
    <row r="16831" spans="4:4" s="659" customFormat="1" x14ac:dyDescent="0.2">
      <c r="D16831" s="634"/>
    </row>
    <row r="16832" spans="4:4" s="659" customFormat="1" x14ac:dyDescent="0.2">
      <c r="D16832" s="634"/>
    </row>
    <row r="16833" spans="4:4" s="659" customFormat="1" x14ac:dyDescent="0.2">
      <c r="D16833" s="634"/>
    </row>
    <row r="16834" spans="4:4" s="659" customFormat="1" x14ac:dyDescent="0.2">
      <c r="D16834" s="634"/>
    </row>
    <row r="16835" spans="4:4" s="659" customFormat="1" x14ac:dyDescent="0.2">
      <c r="D16835" s="634"/>
    </row>
    <row r="16836" spans="4:4" s="659" customFormat="1" x14ac:dyDescent="0.2">
      <c r="D16836" s="634"/>
    </row>
    <row r="16837" spans="4:4" s="659" customFormat="1" x14ac:dyDescent="0.2">
      <c r="D16837" s="634"/>
    </row>
    <row r="16838" spans="4:4" s="659" customFormat="1" x14ac:dyDescent="0.2">
      <c r="D16838" s="634"/>
    </row>
    <row r="16839" spans="4:4" s="659" customFormat="1" x14ac:dyDescent="0.2">
      <c r="D16839" s="634"/>
    </row>
    <row r="16840" spans="4:4" s="659" customFormat="1" x14ac:dyDescent="0.2">
      <c r="D16840" s="634"/>
    </row>
    <row r="16841" spans="4:4" s="659" customFormat="1" x14ac:dyDescent="0.2">
      <c r="D16841" s="634"/>
    </row>
    <row r="16842" spans="4:4" s="659" customFormat="1" x14ac:dyDescent="0.2">
      <c r="D16842" s="634"/>
    </row>
    <row r="16843" spans="4:4" s="659" customFormat="1" x14ac:dyDescent="0.2">
      <c r="D16843" s="634"/>
    </row>
    <row r="16844" spans="4:4" s="659" customFormat="1" x14ac:dyDescent="0.2">
      <c r="D16844" s="634"/>
    </row>
    <row r="16845" spans="4:4" s="659" customFormat="1" x14ac:dyDescent="0.2">
      <c r="D16845" s="634"/>
    </row>
    <row r="16846" spans="4:4" s="659" customFormat="1" x14ac:dyDescent="0.2">
      <c r="D16846" s="634"/>
    </row>
    <row r="16847" spans="4:4" s="659" customFormat="1" x14ac:dyDescent="0.2">
      <c r="D16847" s="634"/>
    </row>
    <row r="16848" spans="4:4" s="659" customFormat="1" x14ac:dyDescent="0.2">
      <c r="D16848" s="634"/>
    </row>
    <row r="16849" spans="4:4" s="659" customFormat="1" x14ac:dyDescent="0.2">
      <c r="D16849" s="634"/>
    </row>
    <row r="16850" spans="4:4" s="659" customFormat="1" x14ac:dyDescent="0.2">
      <c r="D16850" s="634"/>
    </row>
    <row r="16851" spans="4:4" s="659" customFormat="1" x14ac:dyDescent="0.2">
      <c r="D16851" s="634"/>
    </row>
    <row r="16852" spans="4:4" s="659" customFormat="1" x14ac:dyDescent="0.2">
      <c r="D16852" s="634"/>
    </row>
    <row r="16853" spans="4:4" s="659" customFormat="1" x14ac:dyDescent="0.2">
      <c r="D16853" s="634"/>
    </row>
    <row r="16854" spans="4:4" s="659" customFormat="1" x14ac:dyDescent="0.2">
      <c r="D16854" s="634"/>
    </row>
    <row r="16855" spans="4:4" s="659" customFormat="1" x14ac:dyDescent="0.2">
      <c r="D16855" s="634"/>
    </row>
    <row r="16856" spans="4:4" s="659" customFormat="1" x14ac:dyDescent="0.2">
      <c r="D16856" s="634"/>
    </row>
    <row r="16857" spans="4:4" s="659" customFormat="1" x14ac:dyDescent="0.2">
      <c r="D16857" s="634"/>
    </row>
    <row r="16858" spans="4:4" s="659" customFormat="1" x14ac:dyDescent="0.2">
      <c r="D16858" s="634"/>
    </row>
    <row r="16859" spans="4:4" s="659" customFormat="1" x14ac:dyDescent="0.2">
      <c r="D16859" s="634"/>
    </row>
    <row r="16860" spans="4:4" s="659" customFormat="1" x14ac:dyDescent="0.2">
      <c r="D16860" s="634"/>
    </row>
    <row r="16861" spans="4:4" s="659" customFormat="1" x14ac:dyDescent="0.2">
      <c r="D16861" s="634"/>
    </row>
    <row r="16862" spans="4:4" s="659" customFormat="1" x14ac:dyDescent="0.2">
      <c r="D16862" s="634"/>
    </row>
    <row r="16863" spans="4:4" s="659" customFormat="1" x14ac:dyDescent="0.2">
      <c r="D16863" s="634"/>
    </row>
    <row r="16864" spans="4:4" s="659" customFormat="1" x14ac:dyDescent="0.2">
      <c r="D16864" s="634"/>
    </row>
    <row r="16865" spans="4:4" s="659" customFormat="1" x14ac:dyDescent="0.2">
      <c r="D16865" s="634"/>
    </row>
    <row r="16866" spans="4:4" s="659" customFormat="1" x14ac:dyDescent="0.2">
      <c r="D16866" s="634"/>
    </row>
    <row r="16867" spans="4:4" s="659" customFormat="1" x14ac:dyDescent="0.2">
      <c r="D16867" s="634"/>
    </row>
    <row r="16868" spans="4:4" s="659" customFormat="1" x14ac:dyDescent="0.2">
      <c r="D16868" s="634"/>
    </row>
    <row r="16869" spans="4:4" s="659" customFormat="1" x14ac:dyDescent="0.2">
      <c r="D16869" s="634"/>
    </row>
    <row r="16870" spans="4:4" s="659" customFormat="1" x14ac:dyDescent="0.2">
      <c r="D16870" s="634"/>
    </row>
    <row r="16871" spans="4:4" s="659" customFormat="1" x14ac:dyDescent="0.2">
      <c r="D16871" s="634"/>
    </row>
    <row r="16872" spans="4:4" s="659" customFormat="1" x14ac:dyDescent="0.2">
      <c r="D16872" s="634"/>
    </row>
    <row r="16873" spans="4:4" s="659" customFormat="1" x14ac:dyDescent="0.2">
      <c r="D16873" s="634"/>
    </row>
    <row r="16874" spans="4:4" s="659" customFormat="1" x14ac:dyDescent="0.2">
      <c r="D16874" s="634"/>
    </row>
    <row r="16875" spans="4:4" s="659" customFormat="1" x14ac:dyDescent="0.2">
      <c r="D16875" s="634"/>
    </row>
    <row r="16876" spans="4:4" s="659" customFormat="1" x14ac:dyDescent="0.2">
      <c r="D16876" s="634"/>
    </row>
    <row r="16877" spans="4:4" s="659" customFormat="1" x14ac:dyDescent="0.2">
      <c r="D16877" s="634"/>
    </row>
    <row r="16878" spans="4:4" s="659" customFormat="1" x14ac:dyDescent="0.2">
      <c r="D16878" s="634"/>
    </row>
    <row r="16879" spans="4:4" s="659" customFormat="1" x14ac:dyDescent="0.2">
      <c r="D16879" s="634"/>
    </row>
    <row r="16880" spans="4:4" s="659" customFormat="1" x14ac:dyDescent="0.2">
      <c r="D16880" s="634"/>
    </row>
    <row r="16881" spans="4:4" s="659" customFormat="1" x14ac:dyDescent="0.2">
      <c r="D16881" s="634"/>
    </row>
    <row r="16882" spans="4:4" s="659" customFormat="1" x14ac:dyDescent="0.2">
      <c r="D16882" s="634"/>
    </row>
    <row r="16883" spans="4:4" s="659" customFormat="1" x14ac:dyDescent="0.2">
      <c r="D16883" s="634"/>
    </row>
    <row r="16884" spans="4:4" s="659" customFormat="1" x14ac:dyDescent="0.2">
      <c r="D16884" s="634"/>
    </row>
    <row r="16885" spans="4:4" s="659" customFormat="1" x14ac:dyDescent="0.2">
      <c r="D16885" s="634"/>
    </row>
    <row r="16886" spans="4:4" s="659" customFormat="1" x14ac:dyDescent="0.2">
      <c r="D16886" s="634"/>
    </row>
    <row r="16887" spans="4:4" s="659" customFormat="1" x14ac:dyDescent="0.2">
      <c r="D16887" s="634"/>
    </row>
    <row r="16888" spans="4:4" s="659" customFormat="1" x14ac:dyDescent="0.2">
      <c r="D16888" s="634"/>
    </row>
    <row r="16889" spans="4:4" s="659" customFormat="1" x14ac:dyDescent="0.2">
      <c r="D16889" s="634"/>
    </row>
    <row r="16890" spans="4:4" s="659" customFormat="1" x14ac:dyDescent="0.2">
      <c r="D16890" s="634"/>
    </row>
    <row r="16891" spans="4:4" s="659" customFormat="1" x14ac:dyDescent="0.2">
      <c r="D16891" s="634"/>
    </row>
    <row r="16892" spans="4:4" s="659" customFormat="1" x14ac:dyDescent="0.2">
      <c r="D16892" s="634"/>
    </row>
    <row r="16893" spans="4:4" s="659" customFormat="1" x14ac:dyDescent="0.2">
      <c r="D16893" s="634"/>
    </row>
    <row r="16894" spans="4:4" s="659" customFormat="1" x14ac:dyDescent="0.2">
      <c r="D16894" s="634"/>
    </row>
    <row r="16895" spans="4:4" s="659" customFormat="1" x14ac:dyDescent="0.2">
      <c r="D16895" s="634"/>
    </row>
    <row r="16896" spans="4:4" s="659" customFormat="1" x14ac:dyDescent="0.2">
      <c r="D16896" s="634"/>
    </row>
    <row r="16897" spans="4:4" s="659" customFormat="1" x14ac:dyDescent="0.2">
      <c r="D16897" s="634"/>
    </row>
    <row r="16898" spans="4:4" s="659" customFormat="1" x14ac:dyDescent="0.2">
      <c r="D16898" s="634"/>
    </row>
    <row r="16899" spans="4:4" s="659" customFormat="1" x14ac:dyDescent="0.2">
      <c r="D16899" s="634"/>
    </row>
    <row r="16900" spans="4:4" s="659" customFormat="1" x14ac:dyDescent="0.2">
      <c r="D16900" s="634"/>
    </row>
    <row r="16901" spans="4:4" s="659" customFormat="1" x14ac:dyDescent="0.2">
      <c r="D16901" s="634"/>
    </row>
    <row r="16902" spans="4:4" s="659" customFormat="1" x14ac:dyDescent="0.2">
      <c r="D16902" s="634"/>
    </row>
    <row r="16903" spans="4:4" s="659" customFormat="1" x14ac:dyDescent="0.2">
      <c r="D16903" s="634"/>
    </row>
    <row r="16904" spans="4:4" s="659" customFormat="1" x14ac:dyDescent="0.2">
      <c r="D16904" s="634"/>
    </row>
    <row r="16905" spans="4:4" s="659" customFormat="1" x14ac:dyDescent="0.2">
      <c r="D16905" s="634"/>
    </row>
    <row r="16906" spans="4:4" s="659" customFormat="1" x14ac:dyDescent="0.2">
      <c r="D16906" s="634"/>
    </row>
    <row r="16907" spans="4:4" s="659" customFormat="1" x14ac:dyDescent="0.2">
      <c r="D16907" s="634"/>
    </row>
    <row r="16908" spans="4:4" s="659" customFormat="1" x14ac:dyDescent="0.2">
      <c r="D16908" s="634"/>
    </row>
    <row r="16909" spans="4:4" s="659" customFormat="1" x14ac:dyDescent="0.2">
      <c r="D16909" s="634"/>
    </row>
    <row r="16910" spans="4:4" s="659" customFormat="1" x14ac:dyDescent="0.2">
      <c r="D16910" s="634"/>
    </row>
    <row r="16911" spans="4:4" s="659" customFormat="1" x14ac:dyDescent="0.2">
      <c r="D16911" s="634"/>
    </row>
    <row r="16912" spans="4:4" s="659" customFormat="1" x14ac:dyDescent="0.2">
      <c r="D16912" s="634"/>
    </row>
    <row r="16913" spans="4:4" s="659" customFormat="1" x14ac:dyDescent="0.2">
      <c r="D16913" s="634"/>
    </row>
    <row r="16914" spans="4:4" s="659" customFormat="1" x14ac:dyDescent="0.2">
      <c r="D16914" s="634"/>
    </row>
    <row r="16915" spans="4:4" s="659" customFormat="1" x14ac:dyDescent="0.2">
      <c r="D16915" s="634"/>
    </row>
    <row r="16916" spans="4:4" s="659" customFormat="1" x14ac:dyDescent="0.2">
      <c r="D16916" s="634"/>
    </row>
    <row r="16917" spans="4:4" s="659" customFormat="1" x14ac:dyDescent="0.2">
      <c r="D16917" s="634"/>
    </row>
    <row r="16918" spans="4:4" s="659" customFormat="1" x14ac:dyDescent="0.2">
      <c r="D16918" s="634"/>
    </row>
    <row r="16919" spans="4:4" s="659" customFormat="1" x14ac:dyDescent="0.2">
      <c r="D16919" s="634"/>
    </row>
    <row r="16920" spans="4:4" s="659" customFormat="1" x14ac:dyDescent="0.2">
      <c r="D16920" s="634"/>
    </row>
    <row r="16921" spans="4:4" s="659" customFormat="1" x14ac:dyDescent="0.2">
      <c r="D16921" s="634"/>
    </row>
    <row r="16922" spans="4:4" s="659" customFormat="1" x14ac:dyDescent="0.2">
      <c r="D16922" s="634"/>
    </row>
    <row r="16923" spans="4:4" s="659" customFormat="1" x14ac:dyDescent="0.2">
      <c r="D16923" s="634"/>
    </row>
    <row r="16924" spans="4:4" s="659" customFormat="1" x14ac:dyDescent="0.2">
      <c r="D16924" s="634"/>
    </row>
    <row r="16925" spans="4:4" s="659" customFormat="1" x14ac:dyDescent="0.2">
      <c r="D16925" s="634"/>
    </row>
    <row r="16926" spans="4:4" s="659" customFormat="1" x14ac:dyDescent="0.2">
      <c r="D16926" s="634"/>
    </row>
    <row r="16927" spans="4:4" s="659" customFormat="1" x14ac:dyDescent="0.2">
      <c r="D16927" s="634"/>
    </row>
    <row r="16928" spans="4:4" s="659" customFormat="1" x14ac:dyDescent="0.2">
      <c r="D16928" s="634"/>
    </row>
    <row r="16929" spans="4:4" s="659" customFormat="1" x14ac:dyDescent="0.2">
      <c r="D16929" s="634"/>
    </row>
    <row r="16930" spans="4:4" s="659" customFormat="1" x14ac:dyDescent="0.2">
      <c r="D16930" s="634"/>
    </row>
    <row r="16931" spans="4:4" s="659" customFormat="1" x14ac:dyDescent="0.2">
      <c r="D16931" s="634"/>
    </row>
    <row r="16932" spans="4:4" s="659" customFormat="1" x14ac:dyDescent="0.2">
      <c r="D16932" s="634"/>
    </row>
    <row r="16933" spans="4:4" s="659" customFormat="1" x14ac:dyDescent="0.2">
      <c r="D16933" s="634"/>
    </row>
    <row r="16934" spans="4:4" s="659" customFormat="1" x14ac:dyDescent="0.2">
      <c r="D16934" s="634"/>
    </row>
    <row r="16935" spans="4:4" s="659" customFormat="1" x14ac:dyDescent="0.2">
      <c r="D16935" s="634"/>
    </row>
    <row r="16936" spans="4:4" s="659" customFormat="1" x14ac:dyDescent="0.2">
      <c r="D16936" s="634"/>
    </row>
    <row r="16937" spans="4:4" s="659" customFormat="1" x14ac:dyDescent="0.2">
      <c r="D16937" s="634"/>
    </row>
    <row r="16938" spans="4:4" s="659" customFormat="1" x14ac:dyDescent="0.2">
      <c r="D16938" s="634"/>
    </row>
    <row r="16939" spans="4:4" s="659" customFormat="1" x14ac:dyDescent="0.2">
      <c r="D16939" s="634"/>
    </row>
    <row r="16940" spans="4:4" s="659" customFormat="1" x14ac:dyDescent="0.2">
      <c r="D16940" s="634"/>
    </row>
    <row r="16941" spans="4:4" s="659" customFormat="1" x14ac:dyDescent="0.2">
      <c r="D16941" s="634"/>
    </row>
    <row r="16942" spans="4:4" s="659" customFormat="1" x14ac:dyDescent="0.2">
      <c r="D16942" s="634"/>
    </row>
    <row r="16943" spans="4:4" s="659" customFormat="1" x14ac:dyDescent="0.2">
      <c r="D16943" s="634"/>
    </row>
    <row r="16944" spans="4:4" s="659" customFormat="1" x14ac:dyDescent="0.2">
      <c r="D16944" s="634"/>
    </row>
    <row r="16945" spans="4:4" s="659" customFormat="1" x14ac:dyDescent="0.2">
      <c r="D16945" s="634"/>
    </row>
    <row r="16946" spans="4:4" s="659" customFormat="1" x14ac:dyDescent="0.2">
      <c r="D16946" s="634"/>
    </row>
    <row r="16947" spans="4:4" s="659" customFormat="1" x14ac:dyDescent="0.2">
      <c r="D16947" s="634"/>
    </row>
    <row r="16948" spans="4:4" s="659" customFormat="1" x14ac:dyDescent="0.2">
      <c r="D16948" s="634"/>
    </row>
    <row r="16949" spans="4:4" s="659" customFormat="1" x14ac:dyDescent="0.2">
      <c r="D16949" s="634"/>
    </row>
    <row r="16950" spans="4:4" s="659" customFormat="1" x14ac:dyDescent="0.2">
      <c r="D16950" s="634"/>
    </row>
    <row r="16951" spans="4:4" s="659" customFormat="1" x14ac:dyDescent="0.2">
      <c r="D16951" s="634"/>
    </row>
    <row r="16952" spans="4:4" s="659" customFormat="1" x14ac:dyDescent="0.2">
      <c r="D16952" s="634"/>
    </row>
    <row r="16953" spans="4:4" s="659" customFormat="1" x14ac:dyDescent="0.2">
      <c r="D16953" s="634"/>
    </row>
    <row r="16954" spans="4:4" s="659" customFormat="1" x14ac:dyDescent="0.2">
      <c r="D16954" s="634"/>
    </row>
    <row r="16955" spans="4:4" s="659" customFormat="1" x14ac:dyDescent="0.2">
      <c r="D16955" s="634"/>
    </row>
    <row r="16956" spans="4:4" s="659" customFormat="1" x14ac:dyDescent="0.2">
      <c r="D16956" s="634"/>
    </row>
    <row r="16957" spans="4:4" s="659" customFormat="1" x14ac:dyDescent="0.2">
      <c r="D16957" s="634"/>
    </row>
    <row r="16958" spans="4:4" s="659" customFormat="1" x14ac:dyDescent="0.2">
      <c r="D16958" s="634"/>
    </row>
    <row r="16959" spans="4:4" s="659" customFormat="1" x14ac:dyDescent="0.2">
      <c r="D16959" s="634"/>
    </row>
    <row r="16960" spans="4:4" s="659" customFormat="1" x14ac:dyDescent="0.2">
      <c r="D16960" s="634"/>
    </row>
    <row r="16961" spans="4:4" s="659" customFormat="1" x14ac:dyDescent="0.2">
      <c r="D16961" s="634"/>
    </row>
    <row r="16962" spans="4:4" s="659" customFormat="1" x14ac:dyDescent="0.2">
      <c r="D16962" s="634"/>
    </row>
    <row r="16963" spans="4:4" s="659" customFormat="1" x14ac:dyDescent="0.2">
      <c r="D16963" s="634"/>
    </row>
    <row r="16964" spans="4:4" s="659" customFormat="1" x14ac:dyDescent="0.2">
      <c r="D16964" s="634"/>
    </row>
    <row r="16965" spans="4:4" s="659" customFormat="1" x14ac:dyDescent="0.2">
      <c r="D16965" s="634"/>
    </row>
    <row r="16966" spans="4:4" s="659" customFormat="1" x14ac:dyDescent="0.2">
      <c r="D16966" s="634"/>
    </row>
    <row r="16967" spans="4:4" s="659" customFormat="1" x14ac:dyDescent="0.2">
      <c r="D16967" s="634"/>
    </row>
    <row r="16968" spans="4:4" s="659" customFormat="1" x14ac:dyDescent="0.2">
      <c r="D16968" s="634"/>
    </row>
    <row r="16969" spans="4:4" s="659" customFormat="1" x14ac:dyDescent="0.2">
      <c r="D16969" s="634"/>
    </row>
    <row r="16970" spans="4:4" s="659" customFormat="1" x14ac:dyDescent="0.2">
      <c r="D16970" s="634"/>
    </row>
    <row r="16971" spans="4:4" s="659" customFormat="1" x14ac:dyDescent="0.2">
      <c r="D16971" s="634"/>
    </row>
    <row r="16972" spans="4:4" s="659" customFormat="1" x14ac:dyDescent="0.2">
      <c r="D16972" s="634"/>
    </row>
    <row r="16973" spans="4:4" s="659" customFormat="1" x14ac:dyDescent="0.2">
      <c r="D16973" s="634"/>
    </row>
    <row r="16974" spans="4:4" s="659" customFormat="1" x14ac:dyDescent="0.2">
      <c r="D16974" s="634"/>
    </row>
    <row r="16975" spans="4:4" s="659" customFormat="1" x14ac:dyDescent="0.2">
      <c r="D16975" s="634"/>
    </row>
    <row r="16976" spans="4:4" s="659" customFormat="1" x14ac:dyDescent="0.2">
      <c r="D16976" s="634"/>
    </row>
    <row r="16977" spans="4:4" s="659" customFormat="1" x14ac:dyDescent="0.2">
      <c r="D16977" s="634"/>
    </row>
    <row r="16978" spans="4:4" s="659" customFormat="1" x14ac:dyDescent="0.2">
      <c r="D16978" s="634"/>
    </row>
    <row r="16979" spans="4:4" s="659" customFormat="1" x14ac:dyDescent="0.2">
      <c r="D16979" s="634"/>
    </row>
    <row r="16980" spans="4:4" s="659" customFormat="1" x14ac:dyDescent="0.2">
      <c r="D16980" s="634"/>
    </row>
    <row r="16981" spans="4:4" s="659" customFormat="1" x14ac:dyDescent="0.2">
      <c r="D16981" s="634"/>
    </row>
    <row r="16982" spans="4:4" s="659" customFormat="1" x14ac:dyDescent="0.2">
      <c r="D16982" s="634"/>
    </row>
    <row r="16983" spans="4:4" s="659" customFormat="1" x14ac:dyDescent="0.2">
      <c r="D16983" s="634"/>
    </row>
    <row r="16984" spans="4:4" s="659" customFormat="1" x14ac:dyDescent="0.2">
      <c r="D16984" s="634"/>
    </row>
    <row r="16985" spans="4:4" s="659" customFormat="1" x14ac:dyDescent="0.2">
      <c r="D16985" s="634"/>
    </row>
    <row r="16986" spans="4:4" s="659" customFormat="1" x14ac:dyDescent="0.2">
      <c r="D16986" s="634"/>
    </row>
    <row r="16987" spans="4:4" s="659" customFormat="1" x14ac:dyDescent="0.2">
      <c r="D16987" s="634"/>
    </row>
    <row r="16988" spans="4:4" s="659" customFormat="1" x14ac:dyDescent="0.2">
      <c r="D16988" s="634"/>
    </row>
    <row r="16989" spans="4:4" s="659" customFormat="1" x14ac:dyDescent="0.2">
      <c r="D16989" s="634"/>
    </row>
    <row r="16990" spans="4:4" s="659" customFormat="1" x14ac:dyDescent="0.2">
      <c r="D16990" s="634"/>
    </row>
    <row r="16991" spans="4:4" s="659" customFormat="1" x14ac:dyDescent="0.2">
      <c r="D16991" s="634"/>
    </row>
    <row r="16992" spans="4:4" s="659" customFormat="1" x14ac:dyDescent="0.2">
      <c r="D16992" s="634"/>
    </row>
    <row r="16993" spans="4:4" s="659" customFormat="1" x14ac:dyDescent="0.2">
      <c r="D16993" s="634"/>
    </row>
    <row r="16994" spans="4:4" s="659" customFormat="1" x14ac:dyDescent="0.2">
      <c r="D16994" s="634"/>
    </row>
    <row r="16995" spans="4:4" s="659" customFormat="1" x14ac:dyDescent="0.2">
      <c r="D16995" s="634"/>
    </row>
    <row r="16996" spans="4:4" s="659" customFormat="1" x14ac:dyDescent="0.2">
      <c r="D16996" s="634"/>
    </row>
    <row r="16997" spans="4:4" s="659" customFormat="1" x14ac:dyDescent="0.2">
      <c r="D16997" s="634"/>
    </row>
    <row r="16998" spans="4:4" s="659" customFormat="1" x14ac:dyDescent="0.2">
      <c r="D16998" s="634"/>
    </row>
    <row r="16999" spans="4:4" s="659" customFormat="1" x14ac:dyDescent="0.2">
      <c r="D16999" s="634"/>
    </row>
    <row r="17000" spans="4:4" s="659" customFormat="1" x14ac:dyDescent="0.2">
      <c r="D17000" s="634"/>
    </row>
    <row r="17001" spans="4:4" s="659" customFormat="1" x14ac:dyDescent="0.2">
      <c r="D17001" s="634"/>
    </row>
    <row r="17002" spans="4:4" s="659" customFormat="1" x14ac:dyDescent="0.2">
      <c r="D17002" s="634"/>
    </row>
    <row r="17003" spans="4:4" s="659" customFormat="1" x14ac:dyDescent="0.2">
      <c r="D17003" s="634"/>
    </row>
    <row r="17004" spans="4:4" s="659" customFormat="1" x14ac:dyDescent="0.2">
      <c r="D17004" s="634"/>
    </row>
    <row r="17005" spans="4:4" s="659" customFormat="1" x14ac:dyDescent="0.2">
      <c r="D17005" s="634"/>
    </row>
    <row r="17006" spans="4:4" s="659" customFormat="1" x14ac:dyDescent="0.2">
      <c r="D17006" s="634"/>
    </row>
    <row r="17007" spans="4:4" s="659" customFormat="1" x14ac:dyDescent="0.2">
      <c r="D17007" s="634"/>
    </row>
    <row r="17008" spans="4:4" s="659" customFormat="1" x14ac:dyDescent="0.2">
      <c r="D17008" s="634"/>
    </row>
    <row r="17009" spans="4:4" s="659" customFormat="1" x14ac:dyDescent="0.2">
      <c r="D17009" s="634"/>
    </row>
    <row r="17010" spans="4:4" s="659" customFormat="1" x14ac:dyDescent="0.2">
      <c r="D17010" s="634"/>
    </row>
    <row r="17011" spans="4:4" s="659" customFormat="1" x14ac:dyDescent="0.2">
      <c r="D17011" s="634"/>
    </row>
    <row r="17012" spans="4:4" s="659" customFormat="1" x14ac:dyDescent="0.2">
      <c r="D17012" s="634"/>
    </row>
    <row r="17013" spans="4:4" s="659" customFormat="1" x14ac:dyDescent="0.2">
      <c r="D17013" s="634"/>
    </row>
    <row r="17014" spans="4:4" s="659" customFormat="1" x14ac:dyDescent="0.2">
      <c r="D17014" s="634"/>
    </row>
    <row r="17015" spans="4:4" s="659" customFormat="1" x14ac:dyDescent="0.2">
      <c r="D17015" s="634"/>
    </row>
    <row r="17016" spans="4:4" s="659" customFormat="1" x14ac:dyDescent="0.2">
      <c r="D17016" s="634"/>
    </row>
    <row r="17017" spans="4:4" s="659" customFormat="1" x14ac:dyDescent="0.2">
      <c r="D17017" s="634"/>
    </row>
    <row r="17018" spans="4:4" s="659" customFormat="1" x14ac:dyDescent="0.2">
      <c r="D17018" s="634"/>
    </row>
    <row r="17019" spans="4:4" s="659" customFormat="1" x14ac:dyDescent="0.2">
      <c r="D17019" s="634"/>
    </row>
    <row r="17020" spans="4:4" s="659" customFormat="1" x14ac:dyDescent="0.2">
      <c r="D17020" s="634"/>
    </row>
    <row r="17021" spans="4:4" s="659" customFormat="1" x14ac:dyDescent="0.2">
      <c r="D17021" s="634"/>
    </row>
    <row r="17022" spans="4:4" s="659" customFormat="1" x14ac:dyDescent="0.2">
      <c r="D17022" s="634"/>
    </row>
    <row r="17023" spans="4:4" s="659" customFormat="1" x14ac:dyDescent="0.2">
      <c r="D17023" s="634"/>
    </row>
    <row r="17024" spans="4:4" s="659" customFormat="1" x14ac:dyDescent="0.2">
      <c r="D17024" s="634"/>
    </row>
    <row r="17025" spans="4:4" s="659" customFormat="1" x14ac:dyDescent="0.2">
      <c r="D17025" s="634"/>
    </row>
    <row r="17026" spans="4:4" s="659" customFormat="1" x14ac:dyDescent="0.2">
      <c r="D17026" s="634"/>
    </row>
    <row r="17027" spans="4:4" s="659" customFormat="1" x14ac:dyDescent="0.2">
      <c r="D17027" s="634"/>
    </row>
    <row r="17028" spans="4:4" s="659" customFormat="1" x14ac:dyDescent="0.2">
      <c r="D17028" s="634"/>
    </row>
    <row r="17029" spans="4:4" s="659" customFormat="1" x14ac:dyDescent="0.2">
      <c r="D17029" s="634"/>
    </row>
    <row r="17030" spans="4:4" s="659" customFormat="1" x14ac:dyDescent="0.2">
      <c r="D17030" s="634"/>
    </row>
    <row r="17031" spans="4:4" s="659" customFormat="1" x14ac:dyDescent="0.2">
      <c r="D17031" s="634"/>
    </row>
    <row r="17032" spans="4:4" s="659" customFormat="1" x14ac:dyDescent="0.2">
      <c r="D17032" s="634"/>
    </row>
    <row r="17033" spans="4:4" s="659" customFormat="1" x14ac:dyDescent="0.2">
      <c r="D17033" s="634"/>
    </row>
    <row r="17034" spans="4:4" s="659" customFormat="1" x14ac:dyDescent="0.2">
      <c r="D17034" s="634"/>
    </row>
    <row r="17035" spans="4:4" s="659" customFormat="1" x14ac:dyDescent="0.2">
      <c r="D17035" s="634"/>
    </row>
    <row r="17036" spans="4:4" s="659" customFormat="1" x14ac:dyDescent="0.2">
      <c r="D17036" s="634"/>
    </row>
    <row r="17037" spans="4:4" s="659" customFormat="1" x14ac:dyDescent="0.2">
      <c r="D17037" s="634"/>
    </row>
    <row r="17038" spans="4:4" s="659" customFormat="1" x14ac:dyDescent="0.2">
      <c r="D17038" s="634"/>
    </row>
    <row r="17039" spans="4:4" s="659" customFormat="1" x14ac:dyDescent="0.2">
      <c r="D17039" s="634"/>
    </row>
    <row r="17040" spans="4:4" s="659" customFormat="1" x14ac:dyDescent="0.2">
      <c r="D17040" s="634"/>
    </row>
    <row r="17041" spans="4:4" s="659" customFormat="1" x14ac:dyDescent="0.2">
      <c r="D17041" s="634"/>
    </row>
    <row r="17042" spans="4:4" s="659" customFormat="1" x14ac:dyDescent="0.2">
      <c r="D17042" s="634"/>
    </row>
    <row r="17043" spans="4:4" s="659" customFormat="1" x14ac:dyDescent="0.2">
      <c r="D17043" s="634"/>
    </row>
    <row r="17044" spans="4:4" s="659" customFormat="1" x14ac:dyDescent="0.2">
      <c r="D17044" s="634"/>
    </row>
    <row r="17045" spans="4:4" s="659" customFormat="1" x14ac:dyDescent="0.2">
      <c r="D17045" s="634"/>
    </row>
    <row r="17046" spans="4:4" s="659" customFormat="1" x14ac:dyDescent="0.2">
      <c r="D17046" s="634"/>
    </row>
    <row r="17047" spans="4:4" s="659" customFormat="1" x14ac:dyDescent="0.2">
      <c r="D17047" s="634"/>
    </row>
    <row r="17048" spans="4:4" s="659" customFormat="1" x14ac:dyDescent="0.2">
      <c r="D17048" s="634"/>
    </row>
    <row r="17049" spans="4:4" s="659" customFormat="1" x14ac:dyDescent="0.2">
      <c r="D17049" s="634"/>
    </row>
    <row r="17050" spans="4:4" s="659" customFormat="1" x14ac:dyDescent="0.2">
      <c r="D17050" s="634"/>
    </row>
    <row r="17051" spans="4:4" s="659" customFormat="1" x14ac:dyDescent="0.2">
      <c r="D17051" s="634"/>
    </row>
    <row r="17052" spans="4:4" s="659" customFormat="1" x14ac:dyDescent="0.2">
      <c r="D17052" s="634"/>
    </row>
    <row r="17053" spans="4:4" s="659" customFormat="1" x14ac:dyDescent="0.2">
      <c r="D17053" s="634"/>
    </row>
    <row r="17054" spans="4:4" s="659" customFormat="1" x14ac:dyDescent="0.2">
      <c r="D17054" s="634"/>
    </row>
    <row r="17055" spans="4:4" s="659" customFormat="1" x14ac:dyDescent="0.2">
      <c r="D17055" s="634"/>
    </row>
    <row r="17056" spans="4:4" s="659" customFormat="1" x14ac:dyDescent="0.2">
      <c r="D17056" s="634"/>
    </row>
    <row r="17057" spans="4:4" s="659" customFormat="1" x14ac:dyDescent="0.2">
      <c r="D17057" s="634"/>
    </row>
    <row r="17058" spans="4:4" s="659" customFormat="1" x14ac:dyDescent="0.2">
      <c r="D17058" s="634"/>
    </row>
    <row r="17059" spans="4:4" s="659" customFormat="1" x14ac:dyDescent="0.2">
      <c r="D17059" s="634"/>
    </row>
    <row r="17060" spans="4:4" s="659" customFormat="1" x14ac:dyDescent="0.2">
      <c r="D17060" s="634"/>
    </row>
    <row r="17061" spans="4:4" s="659" customFormat="1" x14ac:dyDescent="0.2">
      <c r="D17061" s="634"/>
    </row>
    <row r="17062" spans="4:4" s="659" customFormat="1" x14ac:dyDescent="0.2">
      <c r="D17062" s="634"/>
    </row>
    <row r="17063" spans="4:4" s="659" customFormat="1" x14ac:dyDescent="0.2">
      <c r="D17063" s="634"/>
    </row>
    <row r="17064" spans="4:4" s="659" customFormat="1" x14ac:dyDescent="0.2">
      <c r="D17064" s="634"/>
    </row>
    <row r="17065" spans="4:4" s="659" customFormat="1" x14ac:dyDescent="0.2">
      <c r="D17065" s="634"/>
    </row>
    <row r="17066" spans="4:4" s="659" customFormat="1" x14ac:dyDescent="0.2">
      <c r="D17066" s="634"/>
    </row>
    <row r="17067" spans="4:4" s="659" customFormat="1" x14ac:dyDescent="0.2">
      <c r="D17067" s="634"/>
    </row>
    <row r="17068" spans="4:4" s="659" customFormat="1" x14ac:dyDescent="0.2">
      <c r="D17068" s="634"/>
    </row>
    <row r="17069" spans="4:4" s="659" customFormat="1" x14ac:dyDescent="0.2">
      <c r="D17069" s="634"/>
    </row>
    <row r="17070" spans="4:4" s="659" customFormat="1" x14ac:dyDescent="0.2">
      <c r="D17070" s="634"/>
    </row>
    <row r="17071" spans="4:4" s="659" customFormat="1" x14ac:dyDescent="0.2">
      <c r="D17071" s="634"/>
    </row>
    <row r="17072" spans="4:4" s="659" customFormat="1" x14ac:dyDescent="0.2">
      <c r="D17072" s="634"/>
    </row>
    <row r="17073" spans="4:4" s="659" customFormat="1" x14ac:dyDescent="0.2">
      <c r="D17073" s="634"/>
    </row>
    <row r="17074" spans="4:4" s="659" customFormat="1" x14ac:dyDescent="0.2">
      <c r="D17074" s="634"/>
    </row>
    <row r="17075" spans="4:4" s="659" customFormat="1" x14ac:dyDescent="0.2">
      <c r="D17075" s="634"/>
    </row>
    <row r="17076" spans="4:4" s="659" customFormat="1" x14ac:dyDescent="0.2">
      <c r="D17076" s="634"/>
    </row>
    <row r="17077" spans="4:4" s="659" customFormat="1" x14ac:dyDescent="0.2">
      <c r="D17077" s="634"/>
    </row>
    <row r="17078" spans="4:4" s="659" customFormat="1" x14ac:dyDescent="0.2">
      <c r="D17078" s="634"/>
    </row>
    <row r="17079" spans="4:4" s="659" customFormat="1" x14ac:dyDescent="0.2">
      <c r="D17079" s="634"/>
    </row>
    <row r="17080" spans="4:4" s="659" customFormat="1" x14ac:dyDescent="0.2">
      <c r="D17080" s="634"/>
    </row>
    <row r="17081" spans="4:4" s="659" customFormat="1" x14ac:dyDescent="0.2">
      <c r="D17081" s="634"/>
    </row>
    <row r="17082" spans="4:4" s="659" customFormat="1" x14ac:dyDescent="0.2">
      <c r="D17082" s="634"/>
    </row>
    <row r="17083" spans="4:4" s="659" customFormat="1" x14ac:dyDescent="0.2">
      <c r="D17083" s="634"/>
    </row>
    <row r="17084" spans="4:4" s="659" customFormat="1" x14ac:dyDescent="0.2">
      <c r="D17084" s="634"/>
    </row>
    <row r="17085" spans="4:4" s="659" customFormat="1" x14ac:dyDescent="0.2">
      <c r="D17085" s="634"/>
    </row>
    <row r="17086" spans="4:4" s="659" customFormat="1" x14ac:dyDescent="0.2">
      <c r="D17086" s="634"/>
    </row>
    <row r="17087" spans="4:4" s="659" customFormat="1" x14ac:dyDescent="0.2">
      <c r="D17087" s="634"/>
    </row>
    <row r="17088" spans="4:4" s="659" customFormat="1" x14ac:dyDescent="0.2">
      <c r="D17088" s="634"/>
    </row>
    <row r="17089" spans="4:4" s="659" customFormat="1" x14ac:dyDescent="0.2">
      <c r="D17089" s="634"/>
    </row>
    <row r="17090" spans="4:4" s="659" customFormat="1" x14ac:dyDescent="0.2">
      <c r="D17090" s="634"/>
    </row>
    <row r="17091" spans="4:4" s="659" customFormat="1" x14ac:dyDescent="0.2">
      <c r="D17091" s="634"/>
    </row>
    <row r="17092" spans="4:4" s="659" customFormat="1" x14ac:dyDescent="0.2">
      <c r="D17092" s="634"/>
    </row>
    <row r="17093" spans="4:4" s="659" customFormat="1" x14ac:dyDescent="0.2">
      <c r="D17093" s="634"/>
    </row>
    <row r="17094" spans="4:4" s="659" customFormat="1" x14ac:dyDescent="0.2">
      <c r="D17094" s="634"/>
    </row>
    <row r="17095" spans="4:4" s="659" customFormat="1" x14ac:dyDescent="0.2">
      <c r="D17095" s="634"/>
    </row>
    <row r="17096" spans="4:4" s="659" customFormat="1" x14ac:dyDescent="0.2">
      <c r="D17096" s="634"/>
    </row>
    <row r="17097" spans="4:4" s="659" customFormat="1" x14ac:dyDescent="0.2">
      <c r="D17097" s="634"/>
    </row>
    <row r="17098" spans="4:4" s="659" customFormat="1" x14ac:dyDescent="0.2">
      <c r="D17098" s="634"/>
    </row>
    <row r="17099" spans="4:4" s="659" customFormat="1" x14ac:dyDescent="0.2">
      <c r="D17099" s="634"/>
    </row>
    <row r="17100" spans="4:4" s="659" customFormat="1" x14ac:dyDescent="0.2">
      <c r="D17100" s="634"/>
    </row>
    <row r="17101" spans="4:4" s="659" customFormat="1" x14ac:dyDescent="0.2">
      <c r="D17101" s="634"/>
    </row>
    <row r="17102" spans="4:4" s="659" customFormat="1" x14ac:dyDescent="0.2">
      <c r="D17102" s="634"/>
    </row>
    <row r="17103" spans="4:4" s="659" customFormat="1" x14ac:dyDescent="0.2">
      <c r="D17103" s="634"/>
    </row>
    <row r="17104" spans="4:4" s="659" customFormat="1" x14ac:dyDescent="0.2">
      <c r="D17104" s="634"/>
    </row>
    <row r="17105" spans="4:4" s="659" customFormat="1" x14ac:dyDescent="0.2">
      <c r="D17105" s="634"/>
    </row>
    <row r="17106" spans="4:4" s="659" customFormat="1" x14ac:dyDescent="0.2">
      <c r="D17106" s="634"/>
    </row>
    <row r="17107" spans="4:4" s="659" customFormat="1" x14ac:dyDescent="0.2">
      <c r="D17107" s="634"/>
    </row>
    <row r="17108" spans="4:4" s="659" customFormat="1" x14ac:dyDescent="0.2">
      <c r="D17108" s="634"/>
    </row>
    <row r="17109" spans="4:4" s="659" customFormat="1" x14ac:dyDescent="0.2">
      <c r="D17109" s="634"/>
    </row>
    <row r="17110" spans="4:4" s="659" customFormat="1" x14ac:dyDescent="0.2">
      <c r="D17110" s="634"/>
    </row>
    <row r="17111" spans="4:4" s="659" customFormat="1" x14ac:dyDescent="0.2">
      <c r="D17111" s="634"/>
    </row>
    <row r="17112" spans="4:4" s="659" customFormat="1" x14ac:dyDescent="0.2">
      <c r="D17112" s="634"/>
    </row>
    <row r="17113" spans="4:4" s="659" customFormat="1" x14ac:dyDescent="0.2">
      <c r="D17113" s="634"/>
    </row>
    <row r="17114" spans="4:4" s="659" customFormat="1" x14ac:dyDescent="0.2">
      <c r="D17114" s="634"/>
    </row>
    <row r="17115" spans="4:4" s="659" customFormat="1" x14ac:dyDescent="0.2">
      <c r="D17115" s="634"/>
    </row>
    <row r="17116" spans="4:4" s="659" customFormat="1" x14ac:dyDescent="0.2">
      <c r="D17116" s="634"/>
    </row>
    <row r="17117" spans="4:4" s="659" customFormat="1" x14ac:dyDescent="0.2">
      <c r="D17117" s="634"/>
    </row>
    <row r="17118" spans="4:4" s="659" customFormat="1" x14ac:dyDescent="0.2">
      <c r="D17118" s="634"/>
    </row>
    <row r="17119" spans="4:4" s="659" customFormat="1" x14ac:dyDescent="0.2">
      <c r="D17119" s="634"/>
    </row>
    <row r="17120" spans="4:4" s="659" customFormat="1" x14ac:dyDescent="0.2">
      <c r="D17120" s="634"/>
    </row>
    <row r="17121" spans="4:4" s="659" customFormat="1" x14ac:dyDescent="0.2">
      <c r="D17121" s="634"/>
    </row>
    <row r="17122" spans="4:4" s="659" customFormat="1" x14ac:dyDescent="0.2">
      <c r="D17122" s="634"/>
    </row>
    <row r="17123" spans="4:4" s="659" customFormat="1" x14ac:dyDescent="0.2">
      <c r="D17123" s="634"/>
    </row>
    <row r="17124" spans="4:4" s="659" customFormat="1" x14ac:dyDescent="0.2">
      <c r="D17124" s="634"/>
    </row>
    <row r="17125" spans="4:4" s="659" customFormat="1" x14ac:dyDescent="0.2">
      <c r="D17125" s="634"/>
    </row>
    <row r="17126" spans="4:4" s="659" customFormat="1" x14ac:dyDescent="0.2">
      <c r="D17126" s="634"/>
    </row>
    <row r="17127" spans="4:4" s="659" customFormat="1" x14ac:dyDescent="0.2">
      <c r="D17127" s="634"/>
    </row>
    <row r="17128" spans="4:4" s="659" customFormat="1" x14ac:dyDescent="0.2">
      <c r="D17128" s="634"/>
    </row>
    <row r="17129" spans="4:4" s="659" customFormat="1" x14ac:dyDescent="0.2">
      <c r="D17129" s="634"/>
    </row>
    <row r="17130" spans="4:4" s="659" customFormat="1" x14ac:dyDescent="0.2">
      <c r="D17130" s="634"/>
    </row>
    <row r="17131" spans="4:4" s="659" customFormat="1" x14ac:dyDescent="0.2">
      <c r="D17131" s="634"/>
    </row>
    <row r="17132" spans="4:4" s="659" customFormat="1" x14ac:dyDescent="0.2">
      <c r="D17132" s="634"/>
    </row>
    <row r="17133" spans="4:4" s="659" customFormat="1" x14ac:dyDescent="0.2">
      <c r="D17133" s="634"/>
    </row>
    <row r="17134" spans="4:4" s="659" customFormat="1" x14ac:dyDescent="0.2">
      <c r="D17134" s="634"/>
    </row>
    <row r="17135" spans="4:4" s="659" customFormat="1" x14ac:dyDescent="0.2">
      <c r="D17135" s="634"/>
    </row>
    <row r="17136" spans="4:4" s="659" customFormat="1" x14ac:dyDescent="0.2">
      <c r="D17136" s="634"/>
    </row>
    <row r="17137" spans="4:4" s="659" customFormat="1" x14ac:dyDescent="0.2">
      <c r="D17137" s="634"/>
    </row>
    <row r="17138" spans="4:4" s="659" customFormat="1" x14ac:dyDescent="0.2">
      <c r="D17138" s="634"/>
    </row>
    <row r="17139" spans="4:4" s="659" customFormat="1" x14ac:dyDescent="0.2">
      <c r="D17139" s="634"/>
    </row>
    <row r="17140" spans="4:4" s="659" customFormat="1" x14ac:dyDescent="0.2">
      <c r="D17140" s="634"/>
    </row>
    <row r="17141" spans="4:4" s="659" customFormat="1" x14ac:dyDescent="0.2">
      <c r="D17141" s="634"/>
    </row>
    <row r="17142" spans="4:4" s="659" customFormat="1" x14ac:dyDescent="0.2">
      <c r="D17142" s="634"/>
    </row>
    <row r="17143" spans="4:4" s="659" customFormat="1" x14ac:dyDescent="0.2">
      <c r="D17143" s="634"/>
    </row>
    <row r="17144" spans="4:4" s="659" customFormat="1" x14ac:dyDescent="0.2">
      <c r="D17144" s="634"/>
    </row>
    <row r="17145" spans="4:4" s="659" customFormat="1" x14ac:dyDescent="0.2">
      <c r="D17145" s="634"/>
    </row>
    <row r="17146" spans="4:4" s="659" customFormat="1" x14ac:dyDescent="0.2">
      <c r="D17146" s="634"/>
    </row>
    <row r="17147" spans="4:4" s="659" customFormat="1" x14ac:dyDescent="0.2">
      <c r="D17147" s="634"/>
    </row>
    <row r="17148" spans="4:4" s="659" customFormat="1" x14ac:dyDescent="0.2">
      <c r="D17148" s="634"/>
    </row>
    <row r="17149" spans="4:4" s="659" customFormat="1" x14ac:dyDescent="0.2">
      <c r="D17149" s="634"/>
    </row>
    <row r="17150" spans="4:4" s="659" customFormat="1" x14ac:dyDescent="0.2">
      <c r="D17150" s="634"/>
    </row>
    <row r="17151" spans="4:4" s="659" customFormat="1" x14ac:dyDescent="0.2">
      <c r="D17151" s="634"/>
    </row>
    <row r="17152" spans="4:4" s="659" customFormat="1" x14ac:dyDescent="0.2">
      <c r="D17152" s="634"/>
    </row>
    <row r="17153" spans="4:4" s="659" customFormat="1" x14ac:dyDescent="0.2">
      <c r="D17153" s="634"/>
    </row>
    <row r="17154" spans="4:4" s="659" customFormat="1" x14ac:dyDescent="0.2">
      <c r="D17154" s="634"/>
    </row>
    <row r="17155" spans="4:4" s="659" customFormat="1" x14ac:dyDescent="0.2">
      <c r="D17155" s="634"/>
    </row>
    <row r="17156" spans="4:4" s="659" customFormat="1" x14ac:dyDescent="0.2">
      <c r="D17156" s="634"/>
    </row>
    <row r="17157" spans="4:4" s="659" customFormat="1" x14ac:dyDescent="0.2">
      <c r="D17157" s="634"/>
    </row>
    <row r="17158" spans="4:4" s="659" customFormat="1" x14ac:dyDescent="0.2">
      <c r="D17158" s="634"/>
    </row>
    <row r="17159" spans="4:4" s="659" customFormat="1" x14ac:dyDescent="0.2">
      <c r="D17159" s="634"/>
    </row>
    <row r="17160" spans="4:4" s="659" customFormat="1" x14ac:dyDescent="0.2">
      <c r="D17160" s="634"/>
    </row>
    <row r="17161" spans="4:4" s="659" customFormat="1" x14ac:dyDescent="0.2">
      <c r="D17161" s="634"/>
    </row>
    <row r="17162" spans="4:4" s="659" customFormat="1" x14ac:dyDescent="0.2">
      <c r="D17162" s="634"/>
    </row>
    <row r="17163" spans="4:4" s="659" customFormat="1" x14ac:dyDescent="0.2">
      <c r="D17163" s="634"/>
    </row>
    <row r="17164" spans="4:4" s="659" customFormat="1" x14ac:dyDescent="0.2">
      <c r="D17164" s="634"/>
    </row>
    <row r="17165" spans="4:4" s="659" customFormat="1" x14ac:dyDescent="0.2">
      <c r="D17165" s="634"/>
    </row>
    <row r="17166" spans="4:4" s="659" customFormat="1" x14ac:dyDescent="0.2">
      <c r="D17166" s="634"/>
    </row>
    <row r="17167" spans="4:4" s="659" customFormat="1" x14ac:dyDescent="0.2">
      <c r="D17167" s="634"/>
    </row>
    <row r="17168" spans="4:4" s="659" customFormat="1" x14ac:dyDescent="0.2">
      <c r="D17168" s="634"/>
    </row>
    <row r="17169" spans="4:4" s="659" customFormat="1" x14ac:dyDescent="0.2">
      <c r="D17169" s="634"/>
    </row>
    <row r="17170" spans="4:4" s="659" customFormat="1" x14ac:dyDescent="0.2">
      <c r="D17170" s="634"/>
    </row>
    <row r="17171" spans="4:4" s="659" customFormat="1" x14ac:dyDescent="0.2">
      <c r="D17171" s="634"/>
    </row>
    <row r="17172" spans="4:4" s="659" customFormat="1" x14ac:dyDescent="0.2">
      <c r="D17172" s="634"/>
    </row>
    <row r="17173" spans="4:4" s="659" customFormat="1" x14ac:dyDescent="0.2">
      <c r="D17173" s="634"/>
    </row>
    <row r="17174" spans="4:4" s="659" customFormat="1" x14ac:dyDescent="0.2">
      <c r="D17174" s="634"/>
    </row>
    <row r="17175" spans="4:4" s="659" customFormat="1" x14ac:dyDescent="0.2">
      <c r="D17175" s="634"/>
    </row>
    <row r="17176" spans="4:4" s="659" customFormat="1" x14ac:dyDescent="0.2">
      <c r="D17176" s="634"/>
    </row>
    <row r="17177" spans="4:4" s="659" customFormat="1" x14ac:dyDescent="0.2">
      <c r="D17177" s="634"/>
    </row>
    <row r="17178" spans="4:4" s="659" customFormat="1" x14ac:dyDescent="0.2">
      <c r="D17178" s="634"/>
    </row>
    <row r="17179" spans="4:4" s="659" customFormat="1" x14ac:dyDescent="0.2">
      <c r="D17179" s="634"/>
    </row>
    <row r="17180" spans="4:4" s="659" customFormat="1" x14ac:dyDescent="0.2">
      <c r="D17180" s="634"/>
    </row>
    <row r="17181" spans="4:4" s="659" customFormat="1" x14ac:dyDescent="0.2">
      <c r="D17181" s="634"/>
    </row>
    <row r="17182" spans="4:4" s="659" customFormat="1" x14ac:dyDescent="0.2">
      <c r="D17182" s="634"/>
    </row>
    <row r="17183" spans="4:4" s="659" customFormat="1" x14ac:dyDescent="0.2">
      <c r="D17183" s="634"/>
    </row>
    <row r="17184" spans="4:4" s="659" customFormat="1" x14ac:dyDescent="0.2">
      <c r="D17184" s="634"/>
    </row>
    <row r="17185" spans="4:4" s="659" customFormat="1" x14ac:dyDescent="0.2">
      <c r="D17185" s="634"/>
    </row>
    <row r="17186" spans="4:4" s="659" customFormat="1" x14ac:dyDescent="0.2">
      <c r="D17186" s="634"/>
    </row>
    <row r="17187" spans="4:4" s="659" customFormat="1" x14ac:dyDescent="0.2">
      <c r="D17187" s="634"/>
    </row>
    <row r="17188" spans="4:4" s="659" customFormat="1" x14ac:dyDescent="0.2">
      <c r="D17188" s="634"/>
    </row>
    <row r="17189" spans="4:4" s="659" customFormat="1" x14ac:dyDescent="0.2">
      <c r="D17189" s="634"/>
    </row>
    <row r="17190" spans="4:4" s="659" customFormat="1" x14ac:dyDescent="0.2">
      <c r="D17190" s="634"/>
    </row>
    <row r="17191" spans="4:4" s="659" customFormat="1" x14ac:dyDescent="0.2">
      <c r="D17191" s="634"/>
    </row>
    <row r="17192" spans="4:4" s="659" customFormat="1" x14ac:dyDescent="0.2">
      <c r="D17192" s="634"/>
    </row>
    <row r="17193" spans="4:4" s="659" customFormat="1" x14ac:dyDescent="0.2">
      <c r="D17193" s="634"/>
    </row>
    <row r="17194" spans="4:4" s="659" customFormat="1" x14ac:dyDescent="0.2">
      <c r="D17194" s="634"/>
    </row>
    <row r="17195" spans="4:4" s="659" customFormat="1" x14ac:dyDescent="0.2">
      <c r="D17195" s="634"/>
    </row>
    <row r="17196" spans="4:4" s="659" customFormat="1" x14ac:dyDescent="0.2">
      <c r="D17196" s="634"/>
    </row>
    <row r="17197" spans="4:4" s="659" customFormat="1" x14ac:dyDescent="0.2">
      <c r="D17197" s="634"/>
    </row>
    <row r="17198" spans="4:4" s="659" customFormat="1" x14ac:dyDescent="0.2">
      <c r="D17198" s="634"/>
    </row>
    <row r="17199" spans="4:4" s="659" customFormat="1" x14ac:dyDescent="0.2">
      <c r="D17199" s="634"/>
    </row>
    <row r="17200" spans="4:4" s="659" customFormat="1" x14ac:dyDescent="0.2">
      <c r="D17200" s="634"/>
    </row>
    <row r="17201" spans="4:4" s="659" customFormat="1" x14ac:dyDescent="0.2">
      <c r="D17201" s="634"/>
    </row>
    <row r="17202" spans="4:4" s="659" customFormat="1" x14ac:dyDescent="0.2">
      <c r="D17202" s="634"/>
    </row>
    <row r="17203" spans="4:4" s="659" customFormat="1" x14ac:dyDescent="0.2">
      <c r="D17203" s="634"/>
    </row>
    <row r="17204" spans="4:4" s="659" customFormat="1" x14ac:dyDescent="0.2">
      <c r="D17204" s="634"/>
    </row>
    <row r="17205" spans="4:4" s="659" customFormat="1" x14ac:dyDescent="0.2">
      <c r="D17205" s="634"/>
    </row>
    <row r="17206" spans="4:4" s="659" customFormat="1" x14ac:dyDescent="0.2">
      <c r="D17206" s="634"/>
    </row>
    <row r="17207" spans="4:4" s="659" customFormat="1" x14ac:dyDescent="0.2">
      <c r="D17207" s="634"/>
    </row>
    <row r="17208" spans="4:4" s="659" customFormat="1" x14ac:dyDescent="0.2">
      <c r="D17208" s="634"/>
    </row>
    <row r="17209" spans="4:4" s="659" customFormat="1" x14ac:dyDescent="0.2">
      <c r="D17209" s="634"/>
    </row>
    <row r="17210" spans="4:4" s="659" customFormat="1" x14ac:dyDescent="0.2">
      <c r="D17210" s="634"/>
    </row>
    <row r="17211" spans="4:4" s="659" customFormat="1" x14ac:dyDescent="0.2">
      <c r="D17211" s="634"/>
    </row>
    <row r="17212" spans="4:4" s="659" customFormat="1" x14ac:dyDescent="0.2">
      <c r="D17212" s="634"/>
    </row>
    <row r="17213" spans="4:4" s="659" customFormat="1" x14ac:dyDescent="0.2">
      <c r="D17213" s="634"/>
    </row>
    <row r="17214" spans="4:4" s="659" customFormat="1" x14ac:dyDescent="0.2">
      <c r="D17214" s="634"/>
    </row>
    <row r="17215" spans="4:4" s="659" customFormat="1" x14ac:dyDescent="0.2">
      <c r="D17215" s="634"/>
    </row>
    <row r="17216" spans="4:4" s="659" customFormat="1" x14ac:dyDescent="0.2">
      <c r="D17216" s="634"/>
    </row>
    <row r="17217" spans="4:4" s="659" customFormat="1" x14ac:dyDescent="0.2">
      <c r="D17217" s="634"/>
    </row>
    <row r="17218" spans="4:4" s="659" customFormat="1" x14ac:dyDescent="0.2">
      <c r="D17218" s="634"/>
    </row>
    <row r="17219" spans="4:4" s="659" customFormat="1" x14ac:dyDescent="0.2">
      <c r="D17219" s="634"/>
    </row>
    <row r="17220" spans="4:4" s="659" customFormat="1" x14ac:dyDescent="0.2">
      <c r="D17220" s="634"/>
    </row>
    <row r="17221" spans="4:4" s="659" customFormat="1" x14ac:dyDescent="0.2">
      <c r="D17221" s="634"/>
    </row>
    <row r="17222" spans="4:4" s="659" customFormat="1" x14ac:dyDescent="0.2">
      <c r="D17222" s="634"/>
    </row>
    <row r="17223" spans="4:4" s="659" customFormat="1" x14ac:dyDescent="0.2">
      <c r="D17223" s="634"/>
    </row>
    <row r="17224" spans="4:4" s="659" customFormat="1" x14ac:dyDescent="0.2">
      <c r="D17224" s="634"/>
    </row>
    <row r="17225" spans="4:4" s="659" customFormat="1" x14ac:dyDescent="0.2">
      <c r="D17225" s="634"/>
    </row>
    <row r="17226" spans="4:4" s="659" customFormat="1" x14ac:dyDescent="0.2">
      <c r="D17226" s="634"/>
    </row>
    <row r="17227" spans="4:4" s="659" customFormat="1" x14ac:dyDescent="0.2">
      <c r="D17227" s="634"/>
    </row>
    <row r="17228" spans="4:4" s="659" customFormat="1" x14ac:dyDescent="0.2">
      <c r="D17228" s="634"/>
    </row>
    <row r="17229" spans="4:4" s="659" customFormat="1" x14ac:dyDescent="0.2">
      <c r="D17229" s="634"/>
    </row>
    <row r="17230" spans="4:4" s="659" customFormat="1" x14ac:dyDescent="0.2">
      <c r="D17230" s="634"/>
    </row>
    <row r="17231" spans="4:4" s="659" customFormat="1" x14ac:dyDescent="0.2">
      <c r="D17231" s="634"/>
    </row>
    <row r="17232" spans="4:4" s="659" customFormat="1" x14ac:dyDescent="0.2">
      <c r="D17232" s="634"/>
    </row>
    <row r="17233" spans="4:4" s="659" customFormat="1" x14ac:dyDescent="0.2">
      <c r="D17233" s="634"/>
    </row>
    <row r="17234" spans="4:4" s="659" customFormat="1" x14ac:dyDescent="0.2">
      <c r="D17234" s="634"/>
    </row>
    <row r="17235" spans="4:4" s="659" customFormat="1" x14ac:dyDescent="0.2">
      <c r="D17235" s="634"/>
    </row>
    <row r="17236" spans="4:4" s="659" customFormat="1" x14ac:dyDescent="0.2">
      <c r="D17236" s="634"/>
    </row>
    <row r="17237" spans="4:4" s="659" customFormat="1" x14ac:dyDescent="0.2">
      <c r="D17237" s="634"/>
    </row>
    <row r="17238" spans="4:4" s="659" customFormat="1" x14ac:dyDescent="0.2">
      <c r="D17238" s="634"/>
    </row>
    <row r="17239" spans="4:4" s="659" customFormat="1" x14ac:dyDescent="0.2">
      <c r="D17239" s="634"/>
    </row>
    <row r="17240" spans="4:4" s="659" customFormat="1" x14ac:dyDescent="0.2">
      <c r="D17240" s="634"/>
    </row>
    <row r="17241" spans="4:4" s="659" customFormat="1" x14ac:dyDescent="0.2">
      <c r="D17241" s="634"/>
    </row>
    <row r="17242" spans="4:4" s="659" customFormat="1" x14ac:dyDescent="0.2">
      <c r="D17242" s="634"/>
    </row>
    <row r="17243" spans="4:4" s="659" customFormat="1" x14ac:dyDescent="0.2">
      <c r="D17243" s="634"/>
    </row>
    <row r="17244" spans="4:4" s="659" customFormat="1" x14ac:dyDescent="0.2">
      <c r="D17244" s="634"/>
    </row>
    <row r="17245" spans="4:4" s="659" customFormat="1" x14ac:dyDescent="0.2">
      <c r="D17245" s="634"/>
    </row>
    <row r="17246" spans="4:4" s="659" customFormat="1" x14ac:dyDescent="0.2">
      <c r="D17246" s="634"/>
    </row>
    <row r="17247" spans="4:4" s="659" customFormat="1" x14ac:dyDescent="0.2">
      <c r="D17247" s="634"/>
    </row>
    <row r="17248" spans="4:4" s="659" customFormat="1" x14ac:dyDescent="0.2">
      <c r="D17248" s="634"/>
    </row>
    <row r="17249" spans="4:4" s="659" customFormat="1" x14ac:dyDescent="0.2">
      <c r="D17249" s="634"/>
    </row>
    <row r="17250" spans="4:4" s="659" customFormat="1" x14ac:dyDescent="0.2">
      <c r="D17250" s="634"/>
    </row>
    <row r="17251" spans="4:4" s="659" customFormat="1" x14ac:dyDescent="0.2">
      <c r="D17251" s="634"/>
    </row>
    <row r="17252" spans="4:4" s="659" customFormat="1" x14ac:dyDescent="0.2">
      <c r="D17252" s="634"/>
    </row>
    <row r="17253" spans="4:4" s="659" customFormat="1" x14ac:dyDescent="0.2">
      <c r="D17253" s="634"/>
    </row>
    <row r="17254" spans="4:4" s="659" customFormat="1" x14ac:dyDescent="0.2">
      <c r="D17254" s="634"/>
    </row>
    <row r="17255" spans="4:4" s="659" customFormat="1" x14ac:dyDescent="0.2">
      <c r="D17255" s="634"/>
    </row>
    <row r="17256" spans="4:4" s="659" customFormat="1" x14ac:dyDescent="0.2">
      <c r="D17256" s="634"/>
    </row>
    <row r="17257" spans="4:4" s="659" customFormat="1" x14ac:dyDescent="0.2">
      <c r="D17257" s="634"/>
    </row>
    <row r="17258" spans="4:4" s="659" customFormat="1" x14ac:dyDescent="0.2">
      <c r="D17258" s="634"/>
    </row>
    <row r="17259" spans="4:4" s="659" customFormat="1" x14ac:dyDescent="0.2">
      <c r="D17259" s="634"/>
    </row>
    <row r="17260" spans="4:4" s="659" customFormat="1" x14ac:dyDescent="0.2">
      <c r="D17260" s="634"/>
    </row>
    <row r="17261" spans="4:4" s="659" customFormat="1" x14ac:dyDescent="0.2">
      <c r="D17261" s="634"/>
    </row>
    <row r="17262" spans="4:4" s="659" customFormat="1" x14ac:dyDescent="0.2">
      <c r="D17262" s="634"/>
    </row>
    <row r="17263" spans="4:4" s="659" customFormat="1" x14ac:dyDescent="0.2">
      <c r="D17263" s="634"/>
    </row>
    <row r="17264" spans="4:4" s="659" customFormat="1" x14ac:dyDescent="0.2">
      <c r="D17264" s="634"/>
    </row>
    <row r="17265" spans="4:4" s="659" customFormat="1" x14ac:dyDescent="0.2">
      <c r="D17265" s="634"/>
    </row>
    <row r="17266" spans="4:4" s="659" customFormat="1" x14ac:dyDescent="0.2">
      <c r="D17266" s="634"/>
    </row>
    <row r="17267" spans="4:4" s="659" customFormat="1" x14ac:dyDescent="0.2">
      <c r="D17267" s="634"/>
    </row>
    <row r="17268" spans="4:4" s="659" customFormat="1" x14ac:dyDescent="0.2">
      <c r="D17268" s="634"/>
    </row>
    <row r="17269" spans="4:4" s="659" customFormat="1" x14ac:dyDescent="0.2">
      <c r="D17269" s="634"/>
    </row>
    <row r="17270" spans="4:4" s="659" customFormat="1" x14ac:dyDescent="0.2">
      <c r="D17270" s="634"/>
    </row>
    <row r="17271" spans="4:4" s="659" customFormat="1" x14ac:dyDescent="0.2">
      <c r="D17271" s="634"/>
    </row>
    <row r="17272" spans="4:4" s="659" customFormat="1" x14ac:dyDescent="0.2">
      <c r="D17272" s="634"/>
    </row>
    <row r="17273" spans="4:4" s="659" customFormat="1" x14ac:dyDescent="0.2">
      <c r="D17273" s="634"/>
    </row>
    <row r="17274" spans="4:4" s="659" customFormat="1" x14ac:dyDescent="0.2">
      <c r="D17274" s="634"/>
    </row>
    <row r="17275" spans="4:4" s="659" customFormat="1" x14ac:dyDescent="0.2">
      <c r="D17275" s="634"/>
    </row>
    <row r="17276" spans="4:4" s="659" customFormat="1" x14ac:dyDescent="0.2">
      <c r="D17276" s="634"/>
    </row>
    <row r="17277" spans="4:4" s="659" customFormat="1" x14ac:dyDescent="0.2">
      <c r="D17277" s="634"/>
    </row>
    <row r="17278" spans="4:4" s="659" customFormat="1" x14ac:dyDescent="0.2">
      <c r="D17278" s="634"/>
    </row>
    <row r="17279" spans="4:4" s="659" customFormat="1" x14ac:dyDescent="0.2">
      <c r="D17279" s="634"/>
    </row>
    <row r="17280" spans="4:4" s="659" customFormat="1" x14ac:dyDescent="0.2">
      <c r="D17280" s="634"/>
    </row>
    <row r="17281" spans="4:4" s="659" customFormat="1" x14ac:dyDescent="0.2">
      <c r="D17281" s="634"/>
    </row>
    <row r="17282" spans="4:4" s="659" customFormat="1" x14ac:dyDescent="0.2">
      <c r="D17282" s="634"/>
    </row>
    <row r="17283" spans="4:4" s="659" customFormat="1" x14ac:dyDescent="0.2">
      <c r="D17283" s="634"/>
    </row>
    <row r="17284" spans="4:4" s="659" customFormat="1" x14ac:dyDescent="0.2">
      <c r="D17284" s="634"/>
    </row>
    <row r="17285" spans="4:4" s="659" customFormat="1" x14ac:dyDescent="0.2">
      <c r="D17285" s="634"/>
    </row>
    <row r="17286" spans="4:4" s="659" customFormat="1" x14ac:dyDescent="0.2">
      <c r="D17286" s="634"/>
    </row>
    <row r="17287" spans="4:4" s="659" customFormat="1" x14ac:dyDescent="0.2">
      <c r="D17287" s="634"/>
    </row>
    <row r="17288" spans="4:4" s="659" customFormat="1" x14ac:dyDescent="0.2">
      <c r="D17288" s="634"/>
    </row>
    <row r="17289" spans="4:4" s="659" customFormat="1" x14ac:dyDescent="0.2">
      <c r="D17289" s="634"/>
    </row>
    <row r="17290" spans="4:4" s="659" customFormat="1" x14ac:dyDescent="0.2">
      <c r="D17290" s="634"/>
    </row>
    <row r="17291" spans="4:4" s="659" customFormat="1" x14ac:dyDescent="0.2">
      <c r="D17291" s="634"/>
    </row>
    <row r="17292" spans="4:4" s="659" customFormat="1" x14ac:dyDescent="0.2">
      <c r="D17292" s="634"/>
    </row>
    <row r="17293" spans="4:4" s="659" customFormat="1" x14ac:dyDescent="0.2">
      <c r="D17293" s="634"/>
    </row>
    <row r="17294" spans="4:4" s="659" customFormat="1" x14ac:dyDescent="0.2">
      <c r="D17294" s="634"/>
    </row>
    <row r="17295" spans="4:4" s="659" customFormat="1" x14ac:dyDescent="0.2">
      <c r="D17295" s="634"/>
    </row>
    <row r="17296" spans="4:4" s="659" customFormat="1" x14ac:dyDescent="0.2">
      <c r="D17296" s="634"/>
    </row>
    <row r="17297" spans="4:4" s="659" customFormat="1" x14ac:dyDescent="0.2">
      <c r="D17297" s="634"/>
    </row>
    <row r="17298" spans="4:4" s="659" customFormat="1" x14ac:dyDescent="0.2">
      <c r="D17298" s="634"/>
    </row>
    <row r="17299" spans="4:4" s="659" customFormat="1" x14ac:dyDescent="0.2">
      <c r="D17299" s="634"/>
    </row>
    <row r="17300" spans="4:4" s="659" customFormat="1" x14ac:dyDescent="0.2">
      <c r="D17300" s="634"/>
    </row>
    <row r="17301" spans="4:4" s="659" customFormat="1" x14ac:dyDescent="0.2">
      <c r="D17301" s="634"/>
    </row>
    <row r="17302" spans="4:4" s="659" customFormat="1" x14ac:dyDescent="0.2">
      <c r="D17302" s="634"/>
    </row>
    <row r="17303" spans="4:4" s="659" customFormat="1" x14ac:dyDescent="0.2">
      <c r="D17303" s="634"/>
    </row>
    <row r="17304" spans="4:4" s="659" customFormat="1" x14ac:dyDescent="0.2">
      <c r="D17304" s="634"/>
    </row>
    <row r="17305" spans="4:4" s="659" customFormat="1" x14ac:dyDescent="0.2">
      <c r="D17305" s="634"/>
    </row>
    <row r="17306" spans="4:4" s="659" customFormat="1" x14ac:dyDescent="0.2">
      <c r="D17306" s="634"/>
    </row>
    <row r="17307" spans="4:4" s="659" customFormat="1" x14ac:dyDescent="0.2">
      <c r="D17307" s="634"/>
    </row>
    <row r="17308" spans="4:4" s="659" customFormat="1" x14ac:dyDescent="0.2">
      <c r="D17308" s="634"/>
    </row>
    <row r="17309" spans="4:4" s="659" customFormat="1" x14ac:dyDescent="0.2">
      <c r="D17309" s="634"/>
    </row>
    <row r="17310" spans="4:4" s="659" customFormat="1" x14ac:dyDescent="0.2">
      <c r="D17310" s="634"/>
    </row>
    <row r="17311" spans="4:4" s="659" customFormat="1" x14ac:dyDescent="0.2">
      <c r="D17311" s="634"/>
    </row>
    <row r="17312" spans="4:4" s="659" customFormat="1" x14ac:dyDescent="0.2">
      <c r="D17312" s="634"/>
    </row>
    <row r="17313" spans="4:4" s="659" customFormat="1" x14ac:dyDescent="0.2">
      <c r="D17313" s="634"/>
    </row>
    <row r="17314" spans="4:4" s="659" customFormat="1" x14ac:dyDescent="0.2">
      <c r="D17314" s="634"/>
    </row>
    <row r="17315" spans="4:4" s="659" customFormat="1" x14ac:dyDescent="0.2">
      <c r="D17315" s="634"/>
    </row>
    <row r="17316" spans="4:4" s="659" customFormat="1" x14ac:dyDescent="0.2">
      <c r="D17316" s="634"/>
    </row>
    <row r="17317" spans="4:4" s="659" customFormat="1" x14ac:dyDescent="0.2">
      <c r="D17317" s="634"/>
    </row>
    <row r="17318" spans="4:4" s="659" customFormat="1" x14ac:dyDescent="0.2">
      <c r="D17318" s="634"/>
    </row>
    <row r="17319" spans="4:4" s="659" customFormat="1" x14ac:dyDescent="0.2">
      <c r="D17319" s="634"/>
    </row>
    <row r="17320" spans="4:4" s="659" customFormat="1" x14ac:dyDescent="0.2">
      <c r="D17320" s="634"/>
    </row>
    <row r="17321" spans="4:4" s="659" customFormat="1" x14ac:dyDescent="0.2">
      <c r="D17321" s="634"/>
    </row>
    <row r="17322" spans="4:4" s="659" customFormat="1" x14ac:dyDescent="0.2">
      <c r="D17322" s="634"/>
    </row>
    <row r="17323" spans="4:4" s="659" customFormat="1" x14ac:dyDescent="0.2">
      <c r="D17323" s="634"/>
    </row>
    <row r="17324" spans="4:4" s="659" customFormat="1" x14ac:dyDescent="0.2">
      <c r="D17324" s="634"/>
    </row>
    <row r="17325" spans="4:4" s="659" customFormat="1" x14ac:dyDescent="0.2">
      <c r="D17325" s="634"/>
    </row>
    <row r="17326" spans="4:4" s="659" customFormat="1" x14ac:dyDescent="0.2">
      <c r="D17326" s="634"/>
    </row>
    <row r="17327" spans="4:4" s="659" customFormat="1" x14ac:dyDescent="0.2">
      <c r="D17327" s="634"/>
    </row>
    <row r="17328" spans="4:4" s="659" customFormat="1" x14ac:dyDescent="0.2">
      <c r="D17328" s="634"/>
    </row>
    <row r="17329" spans="4:4" s="659" customFormat="1" x14ac:dyDescent="0.2">
      <c r="D17329" s="634"/>
    </row>
    <row r="17330" spans="4:4" s="659" customFormat="1" x14ac:dyDescent="0.2">
      <c r="D17330" s="634"/>
    </row>
    <row r="17331" spans="4:4" s="659" customFormat="1" x14ac:dyDescent="0.2">
      <c r="D17331" s="634"/>
    </row>
    <row r="17332" spans="4:4" s="659" customFormat="1" x14ac:dyDescent="0.2">
      <c r="D17332" s="634"/>
    </row>
    <row r="17333" spans="4:4" s="659" customFormat="1" x14ac:dyDescent="0.2">
      <c r="D17333" s="634"/>
    </row>
    <row r="17334" spans="4:4" s="659" customFormat="1" x14ac:dyDescent="0.2">
      <c r="D17334" s="634"/>
    </row>
    <row r="17335" spans="4:4" s="659" customFormat="1" x14ac:dyDescent="0.2">
      <c r="D17335" s="634"/>
    </row>
    <row r="17336" spans="4:4" s="659" customFormat="1" x14ac:dyDescent="0.2">
      <c r="D17336" s="634"/>
    </row>
    <row r="17337" spans="4:4" s="659" customFormat="1" x14ac:dyDescent="0.2">
      <c r="D17337" s="634"/>
    </row>
    <row r="17338" spans="4:4" s="659" customFormat="1" x14ac:dyDescent="0.2">
      <c r="D17338" s="634"/>
    </row>
    <row r="17339" spans="4:4" s="659" customFormat="1" x14ac:dyDescent="0.2">
      <c r="D17339" s="634"/>
    </row>
    <row r="17340" spans="4:4" s="659" customFormat="1" x14ac:dyDescent="0.2">
      <c r="D17340" s="634"/>
    </row>
    <row r="17341" spans="4:4" s="659" customFormat="1" x14ac:dyDescent="0.2">
      <c r="D17341" s="634"/>
    </row>
    <row r="17342" spans="4:4" s="659" customFormat="1" x14ac:dyDescent="0.2">
      <c r="D17342" s="634"/>
    </row>
    <row r="17343" spans="4:4" s="659" customFormat="1" x14ac:dyDescent="0.2">
      <c r="D17343" s="634"/>
    </row>
    <row r="17344" spans="4:4" s="659" customFormat="1" x14ac:dyDescent="0.2">
      <c r="D17344" s="634"/>
    </row>
    <row r="17345" spans="4:4" s="659" customFormat="1" x14ac:dyDescent="0.2">
      <c r="D17345" s="634"/>
    </row>
    <row r="17346" spans="4:4" s="659" customFormat="1" x14ac:dyDescent="0.2">
      <c r="D17346" s="634"/>
    </row>
    <row r="17347" spans="4:4" s="659" customFormat="1" x14ac:dyDescent="0.2">
      <c r="D17347" s="634"/>
    </row>
    <row r="17348" spans="4:4" s="659" customFormat="1" x14ac:dyDescent="0.2">
      <c r="D17348" s="634"/>
    </row>
    <row r="17349" spans="4:4" s="659" customFormat="1" x14ac:dyDescent="0.2">
      <c r="D17349" s="634"/>
    </row>
    <row r="17350" spans="4:4" s="659" customFormat="1" x14ac:dyDescent="0.2">
      <c r="D17350" s="634"/>
    </row>
    <row r="17351" spans="4:4" s="659" customFormat="1" x14ac:dyDescent="0.2">
      <c r="D17351" s="634"/>
    </row>
    <row r="17352" spans="4:4" s="659" customFormat="1" x14ac:dyDescent="0.2">
      <c r="D17352" s="634"/>
    </row>
    <row r="17353" spans="4:4" s="659" customFormat="1" x14ac:dyDescent="0.2">
      <c r="D17353" s="634"/>
    </row>
    <row r="17354" spans="4:4" s="659" customFormat="1" x14ac:dyDescent="0.2">
      <c r="D17354" s="634"/>
    </row>
    <row r="17355" spans="4:4" s="659" customFormat="1" x14ac:dyDescent="0.2">
      <c r="D17355" s="634"/>
    </row>
    <row r="17356" spans="4:4" s="659" customFormat="1" x14ac:dyDescent="0.2">
      <c r="D17356" s="634"/>
    </row>
    <row r="17357" spans="4:4" s="659" customFormat="1" x14ac:dyDescent="0.2">
      <c r="D17357" s="634"/>
    </row>
    <row r="17358" spans="4:4" s="659" customFormat="1" x14ac:dyDescent="0.2">
      <c r="D17358" s="634"/>
    </row>
    <row r="17359" spans="4:4" s="659" customFormat="1" x14ac:dyDescent="0.2">
      <c r="D17359" s="634"/>
    </row>
    <row r="17360" spans="4:4" s="659" customFormat="1" x14ac:dyDescent="0.2">
      <c r="D17360" s="634"/>
    </row>
    <row r="17361" spans="4:4" s="659" customFormat="1" x14ac:dyDescent="0.2">
      <c r="D17361" s="634"/>
    </row>
    <row r="17362" spans="4:4" s="659" customFormat="1" x14ac:dyDescent="0.2">
      <c r="D17362" s="634"/>
    </row>
    <row r="17363" spans="4:4" s="659" customFormat="1" x14ac:dyDescent="0.2">
      <c r="D17363" s="634"/>
    </row>
    <row r="17364" spans="4:4" s="659" customFormat="1" x14ac:dyDescent="0.2">
      <c r="D17364" s="634"/>
    </row>
    <row r="17365" spans="4:4" s="659" customFormat="1" x14ac:dyDescent="0.2">
      <c r="D17365" s="634"/>
    </row>
    <row r="17366" spans="4:4" s="659" customFormat="1" x14ac:dyDescent="0.2">
      <c r="D17366" s="634"/>
    </row>
    <row r="17367" spans="4:4" s="659" customFormat="1" x14ac:dyDescent="0.2">
      <c r="D17367" s="634"/>
    </row>
    <row r="17368" spans="4:4" s="659" customFormat="1" x14ac:dyDescent="0.2">
      <c r="D17368" s="634"/>
    </row>
    <row r="17369" spans="4:4" s="659" customFormat="1" x14ac:dyDescent="0.2">
      <c r="D17369" s="634"/>
    </row>
    <row r="17370" spans="4:4" s="659" customFormat="1" x14ac:dyDescent="0.2">
      <c r="D17370" s="634"/>
    </row>
    <row r="17371" spans="4:4" s="659" customFormat="1" x14ac:dyDescent="0.2">
      <c r="D17371" s="634"/>
    </row>
    <row r="17372" spans="4:4" s="659" customFormat="1" x14ac:dyDescent="0.2">
      <c r="D17372" s="634"/>
    </row>
    <row r="17373" spans="4:4" s="659" customFormat="1" x14ac:dyDescent="0.2">
      <c r="D17373" s="634"/>
    </row>
    <row r="17374" spans="4:4" s="659" customFormat="1" x14ac:dyDescent="0.2">
      <c r="D17374" s="634"/>
    </row>
    <row r="17375" spans="4:4" s="659" customFormat="1" x14ac:dyDescent="0.2">
      <c r="D17375" s="634"/>
    </row>
    <row r="17376" spans="4:4" s="659" customFormat="1" x14ac:dyDescent="0.2">
      <c r="D17376" s="634"/>
    </row>
    <row r="17377" spans="4:4" s="659" customFormat="1" x14ac:dyDescent="0.2">
      <c r="D17377" s="634"/>
    </row>
    <row r="17378" spans="4:4" s="659" customFormat="1" x14ac:dyDescent="0.2">
      <c r="D17378" s="634"/>
    </row>
    <row r="17379" spans="4:4" s="659" customFormat="1" x14ac:dyDescent="0.2">
      <c r="D17379" s="634"/>
    </row>
    <row r="17380" spans="4:4" s="659" customFormat="1" x14ac:dyDescent="0.2">
      <c r="D17380" s="634"/>
    </row>
    <row r="17381" spans="4:4" s="659" customFormat="1" x14ac:dyDescent="0.2">
      <c r="D17381" s="634"/>
    </row>
    <row r="17382" spans="4:4" s="659" customFormat="1" x14ac:dyDescent="0.2">
      <c r="D17382" s="634"/>
    </row>
    <row r="17383" spans="4:4" s="659" customFormat="1" x14ac:dyDescent="0.2">
      <c r="D17383" s="634"/>
    </row>
    <row r="17384" spans="4:4" s="659" customFormat="1" x14ac:dyDescent="0.2">
      <c r="D17384" s="634"/>
    </row>
    <row r="17385" spans="4:4" s="659" customFormat="1" x14ac:dyDescent="0.2">
      <c r="D17385" s="634"/>
    </row>
    <row r="17386" spans="4:4" s="659" customFormat="1" x14ac:dyDescent="0.2">
      <c r="D17386" s="634"/>
    </row>
    <row r="17387" spans="4:4" s="659" customFormat="1" x14ac:dyDescent="0.2">
      <c r="D17387" s="634"/>
    </row>
    <row r="17388" spans="4:4" s="659" customFormat="1" x14ac:dyDescent="0.2">
      <c r="D17388" s="634"/>
    </row>
    <row r="17389" spans="4:4" s="659" customFormat="1" x14ac:dyDescent="0.2">
      <c r="D17389" s="634"/>
    </row>
    <row r="17390" spans="4:4" s="659" customFormat="1" x14ac:dyDescent="0.2">
      <c r="D17390" s="634"/>
    </row>
    <row r="17391" spans="4:4" s="659" customFormat="1" x14ac:dyDescent="0.2">
      <c r="D17391" s="634"/>
    </row>
    <row r="17392" spans="4:4" s="659" customFormat="1" x14ac:dyDescent="0.2">
      <c r="D17392" s="634"/>
    </row>
    <row r="17393" spans="4:4" s="659" customFormat="1" x14ac:dyDescent="0.2">
      <c r="D17393" s="634"/>
    </row>
    <row r="17394" spans="4:4" s="659" customFormat="1" x14ac:dyDescent="0.2">
      <c r="D17394" s="634"/>
    </row>
    <row r="17395" spans="4:4" s="659" customFormat="1" x14ac:dyDescent="0.2">
      <c r="D17395" s="634"/>
    </row>
    <row r="17396" spans="4:4" s="659" customFormat="1" x14ac:dyDescent="0.2">
      <c r="D17396" s="634"/>
    </row>
    <row r="17397" spans="4:4" s="659" customFormat="1" x14ac:dyDescent="0.2">
      <c r="D17397" s="634"/>
    </row>
    <row r="17398" spans="4:4" s="659" customFormat="1" x14ac:dyDescent="0.2">
      <c r="D17398" s="634"/>
    </row>
    <row r="17399" spans="4:4" s="659" customFormat="1" x14ac:dyDescent="0.2">
      <c r="D17399" s="634"/>
    </row>
    <row r="17400" spans="4:4" s="659" customFormat="1" x14ac:dyDescent="0.2">
      <c r="D17400" s="634"/>
    </row>
    <row r="17401" spans="4:4" s="659" customFormat="1" x14ac:dyDescent="0.2">
      <c r="D17401" s="634"/>
    </row>
    <row r="17402" spans="4:4" s="659" customFormat="1" x14ac:dyDescent="0.2">
      <c r="D17402" s="634"/>
    </row>
    <row r="17403" spans="4:4" s="659" customFormat="1" x14ac:dyDescent="0.2">
      <c r="D17403" s="634"/>
    </row>
    <row r="17404" spans="4:4" s="659" customFormat="1" x14ac:dyDescent="0.2">
      <c r="D17404" s="634"/>
    </row>
    <row r="17405" spans="4:4" s="659" customFormat="1" x14ac:dyDescent="0.2">
      <c r="D17405" s="634"/>
    </row>
    <row r="17406" spans="4:4" s="659" customFormat="1" x14ac:dyDescent="0.2">
      <c r="D17406" s="634"/>
    </row>
    <row r="17407" spans="4:4" s="659" customFormat="1" x14ac:dyDescent="0.2">
      <c r="D17407" s="634"/>
    </row>
    <row r="17408" spans="4:4" s="659" customFormat="1" x14ac:dyDescent="0.2">
      <c r="D17408" s="634"/>
    </row>
    <row r="17409" spans="4:4" s="659" customFormat="1" x14ac:dyDescent="0.2">
      <c r="D17409" s="634"/>
    </row>
    <row r="17410" spans="4:4" s="659" customFormat="1" x14ac:dyDescent="0.2">
      <c r="D17410" s="634"/>
    </row>
    <row r="17411" spans="4:4" s="659" customFormat="1" x14ac:dyDescent="0.2">
      <c r="D17411" s="634"/>
    </row>
    <row r="17412" spans="4:4" s="659" customFormat="1" x14ac:dyDescent="0.2">
      <c r="D17412" s="634"/>
    </row>
    <row r="17413" spans="4:4" s="659" customFormat="1" x14ac:dyDescent="0.2">
      <c r="D17413" s="634"/>
    </row>
    <row r="17414" spans="4:4" s="659" customFormat="1" x14ac:dyDescent="0.2">
      <c r="D17414" s="634"/>
    </row>
    <row r="17415" spans="4:4" s="659" customFormat="1" x14ac:dyDescent="0.2">
      <c r="D17415" s="634"/>
    </row>
    <row r="17416" spans="4:4" s="659" customFormat="1" x14ac:dyDescent="0.2">
      <c r="D17416" s="634"/>
    </row>
    <row r="17417" spans="4:4" s="659" customFormat="1" x14ac:dyDescent="0.2">
      <c r="D17417" s="634"/>
    </row>
    <row r="17418" spans="4:4" s="659" customFormat="1" x14ac:dyDescent="0.2">
      <c r="D17418" s="634"/>
    </row>
    <row r="17419" spans="4:4" s="659" customFormat="1" x14ac:dyDescent="0.2">
      <c r="D17419" s="634"/>
    </row>
    <row r="17420" spans="4:4" s="659" customFormat="1" x14ac:dyDescent="0.2">
      <c r="D17420" s="634"/>
    </row>
    <row r="17421" spans="4:4" s="659" customFormat="1" x14ac:dyDescent="0.2">
      <c r="D17421" s="634"/>
    </row>
    <row r="17422" spans="4:4" s="659" customFormat="1" x14ac:dyDescent="0.2">
      <c r="D17422" s="634"/>
    </row>
    <row r="17423" spans="4:4" s="659" customFormat="1" x14ac:dyDescent="0.2">
      <c r="D17423" s="634"/>
    </row>
    <row r="17424" spans="4:4" s="659" customFormat="1" x14ac:dyDescent="0.2">
      <c r="D17424" s="634"/>
    </row>
    <row r="17425" spans="4:4" s="659" customFormat="1" x14ac:dyDescent="0.2">
      <c r="D17425" s="634"/>
    </row>
    <row r="17426" spans="4:4" s="659" customFormat="1" x14ac:dyDescent="0.2">
      <c r="D17426" s="634"/>
    </row>
    <row r="17427" spans="4:4" s="659" customFormat="1" x14ac:dyDescent="0.2">
      <c r="D17427" s="634"/>
    </row>
    <row r="17428" spans="4:4" s="659" customFormat="1" x14ac:dyDescent="0.2">
      <c r="D17428" s="634"/>
    </row>
    <row r="17429" spans="4:4" s="659" customFormat="1" x14ac:dyDescent="0.2">
      <c r="D17429" s="634"/>
    </row>
    <row r="17430" spans="4:4" s="659" customFormat="1" x14ac:dyDescent="0.2">
      <c r="D17430" s="634"/>
    </row>
    <row r="17431" spans="4:4" s="659" customFormat="1" x14ac:dyDescent="0.2">
      <c r="D17431" s="634"/>
    </row>
    <row r="17432" spans="4:4" s="659" customFormat="1" x14ac:dyDescent="0.2">
      <c r="D17432" s="634"/>
    </row>
    <row r="17433" spans="4:4" s="659" customFormat="1" x14ac:dyDescent="0.2">
      <c r="D17433" s="634"/>
    </row>
    <row r="17434" spans="4:4" s="659" customFormat="1" x14ac:dyDescent="0.2">
      <c r="D17434" s="634"/>
    </row>
    <row r="17435" spans="4:4" s="659" customFormat="1" x14ac:dyDescent="0.2">
      <c r="D17435" s="634"/>
    </row>
    <row r="17436" spans="4:4" s="659" customFormat="1" x14ac:dyDescent="0.2">
      <c r="D17436" s="634"/>
    </row>
    <row r="17437" spans="4:4" s="659" customFormat="1" x14ac:dyDescent="0.2">
      <c r="D17437" s="634"/>
    </row>
    <row r="17438" spans="4:4" s="659" customFormat="1" x14ac:dyDescent="0.2">
      <c r="D17438" s="634"/>
    </row>
    <row r="17439" spans="4:4" s="659" customFormat="1" x14ac:dyDescent="0.2">
      <c r="D17439" s="634"/>
    </row>
    <row r="17440" spans="4:4" s="659" customFormat="1" x14ac:dyDescent="0.2">
      <c r="D17440" s="634"/>
    </row>
    <row r="17441" spans="4:4" s="659" customFormat="1" x14ac:dyDescent="0.2">
      <c r="D17441" s="634"/>
    </row>
    <row r="17442" spans="4:4" s="659" customFormat="1" x14ac:dyDescent="0.2">
      <c r="D17442" s="634"/>
    </row>
    <row r="17443" spans="4:4" s="659" customFormat="1" x14ac:dyDescent="0.2">
      <c r="D17443" s="634"/>
    </row>
    <row r="17444" spans="4:4" s="659" customFormat="1" x14ac:dyDescent="0.2">
      <c r="D17444" s="634"/>
    </row>
    <row r="17445" spans="4:4" s="659" customFormat="1" x14ac:dyDescent="0.2">
      <c r="D17445" s="634"/>
    </row>
    <row r="17446" spans="4:4" s="659" customFormat="1" x14ac:dyDescent="0.2">
      <c r="D17446" s="634"/>
    </row>
    <row r="17447" spans="4:4" s="659" customFormat="1" x14ac:dyDescent="0.2">
      <c r="D17447" s="634"/>
    </row>
    <row r="17448" spans="4:4" s="659" customFormat="1" x14ac:dyDescent="0.2">
      <c r="D17448" s="634"/>
    </row>
    <row r="17449" spans="4:4" s="659" customFormat="1" x14ac:dyDescent="0.2">
      <c r="D17449" s="634"/>
    </row>
    <row r="17450" spans="4:4" s="659" customFormat="1" x14ac:dyDescent="0.2">
      <c r="D17450" s="634"/>
    </row>
    <row r="17451" spans="4:4" s="659" customFormat="1" x14ac:dyDescent="0.2">
      <c r="D17451" s="634"/>
    </row>
    <row r="17452" spans="4:4" s="659" customFormat="1" x14ac:dyDescent="0.2">
      <c r="D17452" s="634"/>
    </row>
    <row r="17453" spans="4:4" s="659" customFormat="1" x14ac:dyDescent="0.2">
      <c r="D17453" s="634"/>
    </row>
    <row r="17454" spans="4:4" s="659" customFormat="1" x14ac:dyDescent="0.2">
      <c r="D17454" s="634"/>
    </row>
    <row r="17455" spans="4:4" s="659" customFormat="1" x14ac:dyDescent="0.2">
      <c r="D17455" s="634"/>
    </row>
    <row r="17456" spans="4:4" s="659" customFormat="1" x14ac:dyDescent="0.2">
      <c r="D17456" s="634"/>
    </row>
    <row r="17457" spans="4:4" s="659" customFormat="1" x14ac:dyDescent="0.2">
      <c r="D17457" s="634"/>
    </row>
    <row r="17458" spans="4:4" s="659" customFormat="1" x14ac:dyDescent="0.2">
      <c r="D17458" s="634"/>
    </row>
    <row r="17459" spans="4:4" s="659" customFormat="1" x14ac:dyDescent="0.2">
      <c r="D17459" s="634"/>
    </row>
    <row r="17460" spans="4:4" s="659" customFormat="1" x14ac:dyDescent="0.2">
      <c r="D17460" s="634"/>
    </row>
    <row r="17461" spans="4:4" s="659" customFormat="1" x14ac:dyDescent="0.2">
      <c r="D17461" s="634"/>
    </row>
    <row r="17462" spans="4:4" s="659" customFormat="1" x14ac:dyDescent="0.2">
      <c r="D17462" s="634"/>
    </row>
    <row r="17463" spans="4:4" s="659" customFormat="1" x14ac:dyDescent="0.2">
      <c r="D17463" s="634"/>
    </row>
    <row r="17464" spans="4:4" s="659" customFormat="1" x14ac:dyDescent="0.2">
      <c r="D17464" s="634"/>
    </row>
    <row r="17465" spans="4:4" s="659" customFormat="1" x14ac:dyDescent="0.2">
      <c r="D17465" s="634"/>
    </row>
    <row r="17466" spans="4:4" s="659" customFormat="1" x14ac:dyDescent="0.2">
      <c r="D17466" s="634"/>
    </row>
    <row r="17467" spans="4:4" s="659" customFormat="1" x14ac:dyDescent="0.2">
      <c r="D17467" s="634"/>
    </row>
    <row r="17468" spans="4:4" s="659" customFormat="1" x14ac:dyDescent="0.2">
      <c r="D17468" s="634"/>
    </row>
    <row r="17469" spans="4:4" s="659" customFormat="1" x14ac:dyDescent="0.2">
      <c r="D17469" s="634"/>
    </row>
    <row r="17470" spans="4:4" s="659" customFormat="1" x14ac:dyDescent="0.2">
      <c r="D17470" s="634"/>
    </row>
    <row r="17471" spans="4:4" s="659" customFormat="1" x14ac:dyDescent="0.2">
      <c r="D17471" s="634"/>
    </row>
    <row r="17472" spans="4:4" s="659" customFormat="1" x14ac:dyDescent="0.2">
      <c r="D17472" s="634"/>
    </row>
    <row r="17473" spans="4:4" s="659" customFormat="1" x14ac:dyDescent="0.2">
      <c r="D17473" s="634"/>
    </row>
    <row r="17474" spans="4:4" s="659" customFormat="1" x14ac:dyDescent="0.2">
      <c r="D17474" s="634"/>
    </row>
    <row r="17475" spans="4:4" s="659" customFormat="1" x14ac:dyDescent="0.2">
      <c r="D17475" s="634"/>
    </row>
    <row r="17476" spans="4:4" s="659" customFormat="1" x14ac:dyDescent="0.2">
      <c r="D17476" s="634"/>
    </row>
    <row r="17477" spans="4:4" s="659" customFormat="1" x14ac:dyDescent="0.2">
      <c r="D17477" s="634"/>
    </row>
    <row r="17478" spans="4:4" s="659" customFormat="1" x14ac:dyDescent="0.2">
      <c r="D17478" s="634"/>
    </row>
    <row r="17479" spans="4:4" s="659" customFormat="1" x14ac:dyDescent="0.2">
      <c r="D17479" s="634"/>
    </row>
    <row r="17480" spans="4:4" s="659" customFormat="1" x14ac:dyDescent="0.2">
      <c r="D17480" s="634"/>
    </row>
    <row r="17481" spans="4:4" s="659" customFormat="1" x14ac:dyDescent="0.2">
      <c r="D17481" s="634"/>
    </row>
    <row r="17482" spans="4:4" s="659" customFormat="1" x14ac:dyDescent="0.2">
      <c r="D17482" s="634"/>
    </row>
    <row r="17483" spans="4:4" s="659" customFormat="1" x14ac:dyDescent="0.2">
      <c r="D17483" s="634"/>
    </row>
    <row r="17484" spans="4:4" s="659" customFormat="1" x14ac:dyDescent="0.2">
      <c r="D17484" s="634"/>
    </row>
    <row r="17485" spans="4:4" s="659" customFormat="1" x14ac:dyDescent="0.2">
      <c r="D17485" s="634"/>
    </row>
    <row r="17486" spans="4:4" s="659" customFormat="1" x14ac:dyDescent="0.2">
      <c r="D17486" s="634"/>
    </row>
    <row r="17487" spans="4:4" s="659" customFormat="1" x14ac:dyDescent="0.2">
      <c r="D17487" s="634"/>
    </row>
    <row r="17488" spans="4:4" s="659" customFormat="1" x14ac:dyDescent="0.2">
      <c r="D17488" s="634"/>
    </row>
    <row r="17489" spans="4:4" s="659" customFormat="1" x14ac:dyDescent="0.2">
      <c r="D17489" s="634"/>
    </row>
    <row r="17490" spans="4:4" s="659" customFormat="1" x14ac:dyDescent="0.2">
      <c r="D17490" s="634"/>
    </row>
    <row r="17491" spans="4:4" s="659" customFormat="1" x14ac:dyDescent="0.2">
      <c r="D17491" s="634"/>
    </row>
    <row r="17492" spans="4:4" s="659" customFormat="1" x14ac:dyDescent="0.2">
      <c r="D17492" s="634"/>
    </row>
    <row r="17493" spans="4:4" s="659" customFormat="1" x14ac:dyDescent="0.2">
      <c r="D17493" s="634"/>
    </row>
    <row r="17494" spans="4:4" s="659" customFormat="1" x14ac:dyDescent="0.2">
      <c r="D17494" s="634"/>
    </row>
    <row r="17495" spans="4:4" s="659" customFormat="1" x14ac:dyDescent="0.2">
      <c r="D17495" s="634"/>
    </row>
    <row r="17496" spans="4:4" s="659" customFormat="1" x14ac:dyDescent="0.2">
      <c r="D17496" s="634"/>
    </row>
    <row r="17497" spans="4:4" s="659" customFormat="1" x14ac:dyDescent="0.2">
      <c r="D17497" s="634"/>
    </row>
    <row r="17498" spans="4:4" s="659" customFormat="1" x14ac:dyDescent="0.2">
      <c r="D17498" s="634"/>
    </row>
    <row r="17499" spans="4:4" s="659" customFormat="1" x14ac:dyDescent="0.2">
      <c r="D17499" s="634"/>
    </row>
    <row r="17500" spans="4:4" s="659" customFormat="1" x14ac:dyDescent="0.2">
      <c r="D17500" s="634"/>
    </row>
    <row r="17501" spans="4:4" s="659" customFormat="1" x14ac:dyDescent="0.2">
      <c r="D17501" s="634"/>
    </row>
    <row r="17502" spans="4:4" s="659" customFormat="1" x14ac:dyDescent="0.2">
      <c r="D17502" s="634"/>
    </row>
    <row r="17503" spans="4:4" s="659" customFormat="1" x14ac:dyDescent="0.2">
      <c r="D17503" s="634"/>
    </row>
    <row r="17504" spans="4:4" s="659" customFormat="1" x14ac:dyDescent="0.2">
      <c r="D17504" s="634"/>
    </row>
    <row r="17505" spans="4:4" s="659" customFormat="1" x14ac:dyDescent="0.2">
      <c r="D17505" s="634"/>
    </row>
    <row r="17506" spans="4:4" s="659" customFormat="1" x14ac:dyDescent="0.2">
      <c r="D17506" s="634"/>
    </row>
    <row r="17507" spans="4:4" s="659" customFormat="1" x14ac:dyDescent="0.2">
      <c r="D17507" s="634"/>
    </row>
    <row r="17508" spans="4:4" s="659" customFormat="1" x14ac:dyDescent="0.2">
      <c r="D17508" s="634"/>
    </row>
    <row r="17509" spans="4:4" s="659" customFormat="1" x14ac:dyDescent="0.2">
      <c r="D17509" s="634"/>
    </row>
    <row r="17510" spans="4:4" s="659" customFormat="1" x14ac:dyDescent="0.2">
      <c r="D17510" s="634"/>
    </row>
    <row r="17511" spans="4:4" s="659" customFormat="1" x14ac:dyDescent="0.2">
      <c r="D17511" s="634"/>
    </row>
    <row r="17512" spans="4:4" s="659" customFormat="1" x14ac:dyDescent="0.2">
      <c r="D17512" s="634"/>
    </row>
    <row r="17513" spans="4:4" s="659" customFormat="1" x14ac:dyDescent="0.2">
      <c r="D17513" s="634"/>
    </row>
    <row r="17514" spans="4:4" s="659" customFormat="1" x14ac:dyDescent="0.2">
      <c r="D17514" s="634"/>
    </row>
    <row r="17515" spans="4:4" s="659" customFormat="1" x14ac:dyDescent="0.2">
      <c r="D17515" s="634"/>
    </row>
    <row r="17516" spans="4:4" s="659" customFormat="1" x14ac:dyDescent="0.2">
      <c r="D17516" s="634"/>
    </row>
    <row r="17517" spans="4:4" s="659" customFormat="1" x14ac:dyDescent="0.2">
      <c r="D17517" s="634"/>
    </row>
    <row r="17518" spans="4:4" s="659" customFormat="1" x14ac:dyDescent="0.2">
      <c r="D17518" s="634"/>
    </row>
    <row r="17519" spans="4:4" s="659" customFormat="1" x14ac:dyDescent="0.2">
      <c r="D17519" s="634"/>
    </row>
    <row r="17520" spans="4:4" s="659" customFormat="1" x14ac:dyDescent="0.2">
      <c r="D17520" s="634"/>
    </row>
    <row r="17521" spans="4:4" s="659" customFormat="1" x14ac:dyDescent="0.2">
      <c r="D17521" s="634"/>
    </row>
    <row r="17522" spans="4:4" s="659" customFormat="1" x14ac:dyDescent="0.2">
      <c r="D17522" s="634"/>
    </row>
    <row r="17523" spans="4:4" s="659" customFormat="1" x14ac:dyDescent="0.2">
      <c r="D17523" s="634"/>
    </row>
    <row r="17524" spans="4:4" s="659" customFormat="1" x14ac:dyDescent="0.2">
      <c r="D17524" s="634"/>
    </row>
    <row r="17525" spans="4:4" s="659" customFormat="1" x14ac:dyDescent="0.2">
      <c r="D17525" s="634"/>
    </row>
    <row r="17526" spans="4:4" s="659" customFormat="1" x14ac:dyDescent="0.2">
      <c r="D17526" s="634"/>
    </row>
    <row r="17527" spans="4:4" s="659" customFormat="1" x14ac:dyDescent="0.2">
      <c r="D17527" s="634"/>
    </row>
    <row r="17528" spans="4:4" s="659" customFormat="1" x14ac:dyDescent="0.2">
      <c r="D17528" s="634"/>
    </row>
    <row r="17529" spans="4:4" s="659" customFormat="1" x14ac:dyDescent="0.2">
      <c r="D17529" s="634"/>
    </row>
    <row r="17530" spans="4:4" s="659" customFormat="1" x14ac:dyDescent="0.2">
      <c r="D17530" s="634"/>
    </row>
    <row r="17531" spans="4:4" s="659" customFormat="1" x14ac:dyDescent="0.2">
      <c r="D17531" s="634"/>
    </row>
    <row r="17532" spans="4:4" s="659" customFormat="1" x14ac:dyDescent="0.2">
      <c r="D17532" s="634"/>
    </row>
    <row r="17533" spans="4:4" s="659" customFormat="1" x14ac:dyDescent="0.2">
      <c r="D17533" s="634"/>
    </row>
    <row r="17534" spans="4:4" s="659" customFormat="1" x14ac:dyDescent="0.2">
      <c r="D17534" s="634"/>
    </row>
    <row r="17535" spans="4:4" s="659" customFormat="1" x14ac:dyDescent="0.2">
      <c r="D17535" s="634"/>
    </row>
    <row r="17536" spans="4:4" s="659" customFormat="1" x14ac:dyDescent="0.2">
      <c r="D17536" s="634"/>
    </row>
    <row r="17537" spans="4:4" s="659" customFormat="1" x14ac:dyDescent="0.2">
      <c r="D17537" s="634"/>
    </row>
    <row r="17538" spans="4:4" s="659" customFormat="1" x14ac:dyDescent="0.2">
      <c r="D17538" s="634"/>
    </row>
    <row r="17539" spans="4:4" s="659" customFormat="1" x14ac:dyDescent="0.2">
      <c r="D17539" s="634"/>
    </row>
    <row r="17540" spans="4:4" s="659" customFormat="1" x14ac:dyDescent="0.2">
      <c r="D17540" s="634"/>
    </row>
    <row r="17541" spans="4:4" s="659" customFormat="1" x14ac:dyDescent="0.2">
      <c r="D17541" s="634"/>
    </row>
    <row r="17542" spans="4:4" s="659" customFormat="1" x14ac:dyDescent="0.2">
      <c r="D17542" s="634"/>
    </row>
    <row r="17543" spans="4:4" s="659" customFormat="1" x14ac:dyDescent="0.2">
      <c r="D17543" s="634"/>
    </row>
    <row r="17544" spans="4:4" s="659" customFormat="1" x14ac:dyDescent="0.2">
      <c r="D17544" s="634"/>
    </row>
    <row r="17545" spans="4:4" s="659" customFormat="1" x14ac:dyDescent="0.2">
      <c r="D17545" s="634"/>
    </row>
    <row r="17546" spans="4:4" s="659" customFormat="1" x14ac:dyDescent="0.2">
      <c r="D17546" s="634"/>
    </row>
    <row r="17547" spans="4:4" s="659" customFormat="1" x14ac:dyDescent="0.2">
      <c r="D17547" s="634"/>
    </row>
    <row r="17548" spans="4:4" s="659" customFormat="1" x14ac:dyDescent="0.2">
      <c r="D17548" s="634"/>
    </row>
    <row r="17549" spans="4:4" s="659" customFormat="1" x14ac:dyDescent="0.2">
      <c r="D17549" s="634"/>
    </row>
    <row r="17550" spans="4:4" s="659" customFormat="1" x14ac:dyDescent="0.2">
      <c r="D17550" s="634"/>
    </row>
    <row r="17551" spans="4:4" s="659" customFormat="1" x14ac:dyDescent="0.2">
      <c r="D17551" s="634"/>
    </row>
    <row r="17552" spans="4:4" s="659" customFormat="1" x14ac:dyDescent="0.2">
      <c r="D17552" s="634"/>
    </row>
    <row r="17553" spans="4:4" s="659" customFormat="1" x14ac:dyDescent="0.2">
      <c r="D17553" s="634"/>
    </row>
    <row r="17554" spans="4:4" s="659" customFormat="1" x14ac:dyDescent="0.2">
      <c r="D17554" s="634"/>
    </row>
    <row r="17555" spans="4:4" s="659" customFormat="1" x14ac:dyDescent="0.2">
      <c r="D17555" s="634"/>
    </row>
    <row r="17556" spans="4:4" s="659" customFormat="1" x14ac:dyDescent="0.2">
      <c r="D17556" s="634"/>
    </row>
    <row r="17557" spans="4:4" s="659" customFormat="1" x14ac:dyDescent="0.2">
      <c r="D17557" s="634"/>
    </row>
    <row r="17558" spans="4:4" s="659" customFormat="1" x14ac:dyDescent="0.2">
      <c r="D17558" s="634"/>
    </row>
    <row r="17559" spans="4:4" s="659" customFormat="1" x14ac:dyDescent="0.2">
      <c r="D17559" s="634"/>
    </row>
    <row r="17560" spans="4:4" s="659" customFormat="1" x14ac:dyDescent="0.2">
      <c r="D17560" s="634"/>
    </row>
    <row r="17561" spans="4:4" s="659" customFormat="1" x14ac:dyDescent="0.2">
      <c r="D17561" s="634"/>
    </row>
    <row r="17562" spans="4:4" s="659" customFormat="1" x14ac:dyDescent="0.2">
      <c r="D17562" s="634"/>
    </row>
    <row r="17563" spans="4:4" s="659" customFormat="1" x14ac:dyDescent="0.2">
      <c r="D17563" s="634"/>
    </row>
    <row r="17564" spans="4:4" s="659" customFormat="1" x14ac:dyDescent="0.2">
      <c r="D17564" s="634"/>
    </row>
    <row r="17565" spans="4:4" s="659" customFormat="1" x14ac:dyDescent="0.2">
      <c r="D17565" s="634"/>
    </row>
    <row r="17566" spans="4:4" s="659" customFormat="1" x14ac:dyDescent="0.2">
      <c r="D17566" s="634"/>
    </row>
    <row r="17567" spans="4:4" s="659" customFormat="1" x14ac:dyDescent="0.2">
      <c r="D17567" s="634"/>
    </row>
    <row r="17568" spans="4:4" s="659" customFormat="1" x14ac:dyDescent="0.2">
      <c r="D17568" s="634"/>
    </row>
    <row r="17569" spans="4:4" s="659" customFormat="1" x14ac:dyDescent="0.2">
      <c r="D17569" s="634"/>
    </row>
    <row r="17570" spans="4:4" s="659" customFormat="1" x14ac:dyDescent="0.2">
      <c r="D17570" s="634"/>
    </row>
    <row r="17571" spans="4:4" s="659" customFormat="1" x14ac:dyDescent="0.2">
      <c r="D17571" s="634"/>
    </row>
    <row r="17572" spans="4:4" s="659" customFormat="1" x14ac:dyDescent="0.2">
      <c r="D17572" s="634"/>
    </row>
    <row r="17573" spans="4:4" s="659" customFormat="1" x14ac:dyDescent="0.2">
      <c r="D17573" s="634"/>
    </row>
    <row r="17574" spans="4:4" s="659" customFormat="1" x14ac:dyDescent="0.2">
      <c r="D17574" s="634"/>
    </row>
    <row r="17575" spans="4:4" s="659" customFormat="1" x14ac:dyDescent="0.2">
      <c r="D17575" s="634"/>
    </row>
    <row r="17576" spans="4:4" s="659" customFormat="1" x14ac:dyDescent="0.2">
      <c r="D17576" s="634"/>
    </row>
    <row r="17577" spans="4:4" s="659" customFormat="1" x14ac:dyDescent="0.2">
      <c r="D17577" s="634"/>
    </row>
    <row r="17578" spans="4:4" s="659" customFormat="1" x14ac:dyDescent="0.2">
      <c r="D17578" s="634"/>
    </row>
    <row r="17579" spans="4:4" s="659" customFormat="1" x14ac:dyDescent="0.2">
      <c r="D17579" s="634"/>
    </row>
    <row r="17580" spans="4:4" s="659" customFormat="1" x14ac:dyDescent="0.2">
      <c r="D17580" s="634"/>
    </row>
    <row r="17581" spans="4:4" s="659" customFormat="1" x14ac:dyDescent="0.2">
      <c r="D17581" s="634"/>
    </row>
    <row r="17582" spans="4:4" s="659" customFormat="1" x14ac:dyDescent="0.2">
      <c r="D17582" s="634"/>
    </row>
    <row r="17583" spans="4:4" s="659" customFormat="1" x14ac:dyDescent="0.2">
      <c r="D17583" s="634"/>
    </row>
    <row r="17584" spans="4:4" s="659" customFormat="1" x14ac:dyDescent="0.2">
      <c r="D17584" s="634"/>
    </row>
    <row r="17585" spans="4:4" s="659" customFormat="1" x14ac:dyDescent="0.2">
      <c r="D17585" s="634"/>
    </row>
    <row r="17586" spans="4:4" s="659" customFormat="1" x14ac:dyDescent="0.2">
      <c r="D17586" s="634"/>
    </row>
    <row r="17587" spans="4:4" s="659" customFormat="1" x14ac:dyDescent="0.2">
      <c r="D17587" s="634"/>
    </row>
    <row r="17588" spans="4:4" s="659" customFormat="1" x14ac:dyDescent="0.2">
      <c r="D17588" s="634"/>
    </row>
    <row r="17589" spans="4:4" s="659" customFormat="1" x14ac:dyDescent="0.2">
      <c r="D17589" s="634"/>
    </row>
    <row r="17590" spans="4:4" s="659" customFormat="1" x14ac:dyDescent="0.2">
      <c r="D17590" s="634"/>
    </row>
    <row r="17591" spans="4:4" s="659" customFormat="1" x14ac:dyDescent="0.2">
      <c r="D17591" s="634"/>
    </row>
    <row r="17592" spans="4:4" s="659" customFormat="1" x14ac:dyDescent="0.2">
      <c r="D17592" s="634"/>
    </row>
    <row r="17593" spans="4:4" s="659" customFormat="1" x14ac:dyDescent="0.2">
      <c r="D17593" s="634"/>
    </row>
    <row r="17594" spans="4:4" s="659" customFormat="1" x14ac:dyDescent="0.2">
      <c r="D17594" s="634"/>
    </row>
    <row r="17595" spans="4:4" s="659" customFormat="1" x14ac:dyDescent="0.2">
      <c r="D17595" s="634"/>
    </row>
    <row r="17596" spans="4:4" s="659" customFormat="1" x14ac:dyDescent="0.2">
      <c r="D17596" s="634"/>
    </row>
    <row r="17597" spans="4:4" s="659" customFormat="1" x14ac:dyDescent="0.2">
      <c r="D17597" s="634"/>
    </row>
    <row r="17598" spans="4:4" s="659" customFormat="1" x14ac:dyDescent="0.2">
      <c r="D17598" s="634"/>
    </row>
    <row r="17599" spans="4:4" s="659" customFormat="1" x14ac:dyDescent="0.2">
      <c r="D17599" s="634"/>
    </row>
    <row r="17600" spans="4:4" s="659" customFormat="1" x14ac:dyDescent="0.2">
      <c r="D17600" s="634"/>
    </row>
    <row r="17601" spans="4:4" s="659" customFormat="1" x14ac:dyDescent="0.2">
      <c r="D17601" s="634"/>
    </row>
    <row r="17602" spans="4:4" s="659" customFormat="1" x14ac:dyDescent="0.2">
      <c r="D17602" s="634"/>
    </row>
    <row r="17603" spans="4:4" s="659" customFormat="1" x14ac:dyDescent="0.2">
      <c r="D17603" s="634"/>
    </row>
    <row r="17604" spans="4:4" s="659" customFormat="1" x14ac:dyDescent="0.2">
      <c r="D17604" s="634"/>
    </row>
    <row r="17605" spans="4:4" s="659" customFormat="1" x14ac:dyDescent="0.2">
      <c r="D17605" s="634"/>
    </row>
    <row r="17606" spans="4:4" s="659" customFormat="1" x14ac:dyDescent="0.2">
      <c r="D17606" s="634"/>
    </row>
    <row r="17607" spans="4:4" s="659" customFormat="1" x14ac:dyDescent="0.2">
      <c r="D17607" s="634"/>
    </row>
    <row r="17608" spans="4:4" s="659" customFormat="1" x14ac:dyDescent="0.2">
      <c r="D17608" s="634"/>
    </row>
    <row r="17609" spans="4:4" s="659" customFormat="1" x14ac:dyDescent="0.2">
      <c r="D17609" s="634"/>
    </row>
    <row r="17610" spans="4:4" s="659" customFormat="1" x14ac:dyDescent="0.2">
      <c r="D17610" s="634"/>
    </row>
    <row r="17611" spans="4:4" s="659" customFormat="1" x14ac:dyDescent="0.2">
      <c r="D17611" s="634"/>
    </row>
    <row r="17612" spans="4:4" s="659" customFormat="1" x14ac:dyDescent="0.2">
      <c r="D17612" s="634"/>
    </row>
    <row r="17613" spans="4:4" s="659" customFormat="1" x14ac:dyDescent="0.2">
      <c r="D17613" s="634"/>
    </row>
    <row r="17614" spans="4:4" s="659" customFormat="1" x14ac:dyDescent="0.2">
      <c r="D17614" s="634"/>
    </row>
    <row r="17615" spans="4:4" s="659" customFormat="1" x14ac:dyDescent="0.2">
      <c r="D17615" s="634"/>
    </row>
    <row r="17616" spans="4:4" s="659" customFormat="1" x14ac:dyDescent="0.2">
      <c r="D17616" s="634"/>
    </row>
    <row r="17617" spans="4:4" s="659" customFormat="1" x14ac:dyDescent="0.2">
      <c r="D17617" s="634"/>
    </row>
    <row r="17618" spans="4:4" s="659" customFormat="1" x14ac:dyDescent="0.2">
      <c r="D17618" s="634"/>
    </row>
    <row r="17619" spans="4:4" s="659" customFormat="1" x14ac:dyDescent="0.2">
      <c r="D17619" s="634"/>
    </row>
    <row r="17620" spans="4:4" s="659" customFormat="1" x14ac:dyDescent="0.2">
      <c r="D17620" s="634"/>
    </row>
    <row r="17621" spans="4:4" s="659" customFormat="1" x14ac:dyDescent="0.2">
      <c r="D17621" s="634"/>
    </row>
    <row r="17622" spans="4:4" s="659" customFormat="1" x14ac:dyDescent="0.2">
      <c r="D17622" s="634"/>
    </row>
    <row r="17623" spans="4:4" s="659" customFormat="1" x14ac:dyDescent="0.2">
      <c r="D17623" s="634"/>
    </row>
    <row r="17624" spans="4:4" s="659" customFormat="1" x14ac:dyDescent="0.2">
      <c r="D17624" s="634"/>
    </row>
    <row r="17625" spans="4:4" s="659" customFormat="1" x14ac:dyDescent="0.2">
      <c r="D17625" s="634"/>
    </row>
    <row r="17626" spans="4:4" s="659" customFormat="1" x14ac:dyDescent="0.2">
      <c r="D17626" s="634"/>
    </row>
    <row r="17627" spans="4:4" s="659" customFormat="1" x14ac:dyDescent="0.2">
      <c r="D17627" s="634"/>
    </row>
    <row r="17628" spans="4:4" s="659" customFormat="1" x14ac:dyDescent="0.2">
      <c r="D17628" s="634"/>
    </row>
    <row r="17629" spans="4:4" s="659" customFormat="1" x14ac:dyDescent="0.2">
      <c r="D17629" s="634"/>
    </row>
    <row r="17630" spans="4:4" s="659" customFormat="1" x14ac:dyDescent="0.2">
      <c r="D17630" s="634"/>
    </row>
    <row r="17631" spans="4:4" s="659" customFormat="1" x14ac:dyDescent="0.2">
      <c r="D17631" s="634"/>
    </row>
    <row r="17632" spans="4:4" s="659" customFormat="1" x14ac:dyDescent="0.2">
      <c r="D17632" s="634"/>
    </row>
    <row r="17633" spans="4:4" s="659" customFormat="1" x14ac:dyDescent="0.2">
      <c r="D17633" s="634"/>
    </row>
    <row r="17634" spans="4:4" s="659" customFormat="1" x14ac:dyDescent="0.2">
      <c r="D17634" s="634"/>
    </row>
    <row r="17635" spans="4:4" s="659" customFormat="1" x14ac:dyDescent="0.2">
      <c r="D17635" s="634"/>
    </row>
    <row r="17636" spans="4:4" s="659" customFormat="1" x14ac:dyDescent="0.2">
      <c r="D17636" s="634"/>
    </row>
    <row r="17637" spans="4:4" s="659" customFormat="1" x14ac:dyDescent="0.2">
      <c r="D17637" s="634"/>
    </row>
    <row r="17638" spans="4:4" s="659" customFormat="1" x14ac:dyDescent="0.2">
      <c r="D17638" s="634"/>
    </row>
    <row r="17639" spans="4:4" s="659" customFormat="1" x14ac:dyDescent="0.2">
      <c r="D17639" s="634"/>
    </row>
    <row r="17640" spans="4:4" s="659" customFormat="1" x14ac:dyDescent="0.2">
      <c r="D17640" s="634"/>
    </row>
    <row r="17641" spans="4:4" s="659" customFormat="1" x14ac:dyDescent="0.2">
      <c r="D17641" s="634"/>
    </row>
    <row r="17642" spans="4:4" s="659" customFormat="1" x14ac:dyDescent="0.2">
      <c r="D17642" s="634"/>
    </row>
    <row r="17643" spans="4:4" s="659" customFormat="1" x14ac:dyDescent="0.2">
      <c r="D17643" s="634"/>
    </row>
    <row r="17644" spans="4:4" s="659" customFormat="1" x14ac:dyDescent="0.2">
      <c r="D17644" s="634"/>
    </row>
    <row r="17645" spans="4:4" s="659" customFormat="1" x14ac:dyDescent="0.2">
      <c r="D17645" s="634"/>
    </row>
    <row r="17646" spans="4:4" s="659" customFormat="1" x14ac:dyDescent="0.2">
      <c r="D17646" s="634"/>
    </row>
    <row r="17647" spans="4:4" s="659" customFormat="1" x14ac:dyDescent="0.2">
      <c r="D17647" s="634"/>
    </row>
    <row r="17648" spans="4:4" s="659" customFormat="1" x14ac:dyDescent="0.2">
      <c r="D17648" s="634"/>
    </row>
    <row r="17649" spans="4:4" s="659" customFormat="1" x14ac:dyDescent="0.2">
      <c r="D17649" s="634"/>
    </row>
    <row r="17650" spans="4:4" s="659" customFormat="1" x14ac:dyDescent="0.2">
      <c r="D17650" s="634"/>
    </row>
    <row r="17651" spans="4:4" s="659" customFormat="1" x14ac:dyDescent="0.2">
      <c r="D17651" s="634"/>
    </row>
    <row r="17652" spans="4:4" s="659" customFormat="1" x14ac:dyDescent="0.2">
      <c r="D17652" s="634"/>
    </row>
    <row r="17653" spans="4:4" s="659" customFormat="1" x14ac:dyDescent="0.2">
      <c r="D17653" s="634"/>
    </row>
    <row r="17654" spans="4:4" s="659" customFormat="1" x14ac:dyDescent="0.2">
      <c r="D17654" s="634"/>
    </row>
    <row r="17655" spans="4:4" s="659" customFormat="1" x14ac:dyDescent="0.2">
      <c r="D17655" s="634"/>
    </row>
    <row r="17656" spans="4:4" s="659" customFormat="1" x14ac:dyDescent="0.2">
      <c r="D17656" s="634"/>
    </row>
    <row r="17657" spans="4:4" s="659" customFormat="1" x14ac:dyDescent="0.2">
      <c r="D17657" s="634"/>
    </row>
    <row r="17658" spans="4:4" s="659" customFormat="1" x14ac:dyDescent="0.2">
      <c r="D17658" s="634"/>
    </row>
    <row r="17659" spans="4:4" s="659" customFormat="1" x14ac:dyDescent="0.2">
      <c r="D17659" s="634"/>
    </row>
    <row r="17660" spans="4:4" s="659" customFormat="1" x14ac:dyDescent="0.2">
      <c r="D17660" s="634"/>
    </row>
    <row r="17661" spans="4:4" s="659" customFormat="1" x14ac:dyDescent="0.2">
      <c r="D17661" s="634"/>
    </row>
    <row r="17662" spans="4:4" s="659" customFormat="1" x14ac:dyDescent="0.2">
      <c r="D17662" s="634"/>
    </row>
    <row r="17663" spans="4:4" s="659" customFormat="1" x14ac:dyDescent="0.2">
      <c r="D17663" s="634"/>
    </row>
    <row r="17664" spans="4:4" s="659" customFormat="1" x14ac:dyDescent="0.2">
      <c r="D17664" s="634"/>
    </row>
    <row r="17665" spans="4:4" s="659" customFormat="1" x14ac:dyDescent="0.2">
      <c r="D17665" s="634"/>
    </row>
    <row r="17666" spans="4:4" s="659" customFormat="1" x14ac:dyDescent="0.2">
      <c r="D17666" s="634"/>
    </row>
    <row r="17667" spans="4:4" s="659" customFormat="1" x14ac:dyDescent="0.2">
      <c r="D17667" s="634"/>
    </row>
    <row r="17668" spans="4:4" s="659" customFormat="1" x14ac:dyDescent="0.2">
      <c r="D17668" s="634"/>
    </row>
    <row r="17669" spans="4:4" s="659" customFormat="1" x14ac:dyDescent="0.2">
      <c r="D17669" s="634"/>
    </row>
    <row r="17670" spans="4:4" s="659" customFormat="1" x14ac:dyDescent="0.2">
      <c r="D17670" s="634"/>
    </row>
    <row r="17671" spans="4:4" s="659" customFormat="1" x14ac:dyDescent="0.2">
      <c r="D17671" s="634"/>
    </row>
    <row r="17672" spans="4:4" s="659" customFormat="1" x14ac:dyDescent="0.2">
      <c r="D17672" s="634"/>
    </row>
    <row r="17673" spans="4:4" s="659" customFormat="1" x14ac:dyDescent="0.2">
      <c r="D17673" s="634"/>
    </row>
    <row r="17674" spans="4:4" s="659" customFormat="1" x14ac:dyDescent="0.2">
      <c r="D17674" s="634"/>
    </row>
    <row r="17675" spans="4:4" s="659" customFormat="1" x14ac:dyDescent="0.2">
      <c r="D17675" s="634"/>
    </row>
    <row r="17676" spans="4:4" s="659" customFormat="1" x14ac:dyDescent="0.2">
      <c r="D17676" s="634"/>
    </row>
    <row r="17677" spans="4:4" s="659" customFormat="1" x14ac:dyDescent="0.2">
      <c r="D17677" s="634"/>
    </row>
    <row r="17678" spans="4:4" s="659" customFormat="1" x14ac:dyDescent="0.2">
      <c r="D17678" s="634"/>
    </row>
    <row r="17679" spans="4:4" s="659" customFormat="1" x14ac:dyDescent="0.2">
      <c r="D17679" s="634"/>
    </row>
    <row r="17680" spans="4:4" s="659" customFormat="1" x14ac:dyDescent="0.2">
      <c r="D17680" s="634"/>
    </row>
    <row r="17681" spans="4:4" s="659" customFormat="1" x14ac:dyDescent="0.2">
      <c r="D17681" s="634"/>
    </row>
    <row r="17682" spans="4:4" s="659" customFormat="1" x14ac:dyDescent="0.2">
      <c r="D17682" s="634"/>
    </row>
    <row r="17683" spans="4:4" s="659" customFormat="1" x14ac:dyDescent="0.2">
      <c r="D17683" s="634"/>
    </row>
    <row r="17684" spans="4:4" s="659" customFormat="1" x14ac:dyDescent="0.2">
      <c r="D17684" s="634"/>
    </row>
    <row r="17685" spans="4:4" s="659" customFormat="1" x14ac:dyDescent="0.2">
      <c r="D17685" s="634"/>
    </row>
    <row r="17686" spans="4:4" s="659" customFormat="1" x14ac:dyDescent="0.2">
      <c r="D17686" s="634"/>
    </row>
    <row r="17687" spans="4:4" s="659" customFormat="1" x14ac:dyDescent="0.2">
      <c r="D17687" s="634"/>
    </row>
    <row r="17688" spans="4:4" s="659" customFormat="1" x14ac:dyDescent="0.2">
      <c r="D17688" s="634"/>
    </row>
    <row r="17689" spans="4:4" s="659" customFormat="1" x14ac:dyDescent="0.2">
      <c r="D17689" s="634"/>
    </row>
    <row r="17690" spans="4:4" s="659" customFormat="1" x14ac:dyDescent="0.2">
      <c r="D17690" s="634"/>
    </row>
    <row r="17691" spans="4:4" s="659" customFormat="1" x14ac:dyDescent="0.2">
      <c r="D17691" s="634"/>
    </row>
    <row r="17692" spans="4:4" s="659" customFormat="1" x14ac:dyDescent="0.2">
      <c r="D17692" s="634"/>
    </row>
    <row r="17693" spans="4:4" s="659" customFormat="1" x14ac:dyDescent="0.2">
      <c r="D17693" s="634"/>
    </row>
    <row r="17694" spans="4:4" s="659" customFormat="1" x14ac:dyDescent="0.2">
      <c r="D17694" s="634"/>
    </row>
    <row r="17695" spans="4:4" s="659" customFormat="1" x14ac:dyDescent="0.2">
      <c r="D17695" s="634"/>
    </row>
    <row r="17696" spans="4:4" s="659" customFormat="1" x14ac:dyDescent="0.2">
      <c r="D17696" s="634"/>
    </row>
    <row r="17697" spans="4:4" s="659" customFormat="1" x14ac:dyDescent="0.2">
      <c r="D17697" s="634"/>
    </row>
    <row r="17698" spans="4:4" s="659" customFormat="1" x14ac:dyDescent="0.2">
      <c r="D17698" s="634"/>
    </row>
    <row r="17699" spans="4:4" s="659" customFormat="1" x14ac:dyDescent="0.2">
      <c r="D17699" s="634"/>
    </row>
    <row r="17700" spans="4:4" s="659" customFormat="1" x14ac:dyDescent="0.2">
      <c r="D17700" s="634"/>
    </row>
    <row r="17701" spans="4:4" s="659" customFormat="1" x14ac:dyDescent="0.2">
      <c r="D17701" s="634"/>
    </row>
    <row r="17702" spans="4:4" s="659" customFormat="1" x14ac:dyDescent="0.2">
      <c r="D17702" s="634"/>
    </row>
    <row r="17703" spans="4:4" s="659" customFormat="1" x14ac:dyDescent="0.2">
      <c r="D17703" s="634"/>
    </row>
    <row r="17704" spans="4:4" s="659" customFormat="1" x14ac:dyDescent="0.2">
      <c r="D17704" s="634"/>
    </row>
    <row r="17705" spans="4:4" s="659" customFormat="1" x14ac:dyDescent="0.2">
      <c r="D17705" s="634"/>
    </row>
    <row r="17706" spans="4:4" s="659" customFormat="1" x14ac:dyDescent="0.2">
      <c r="D17706" s="634"/>
    </row>
    <row r="17707" spans="4:4" s="659" customFormat="1" x14ac:dyDescent="0.2">
      <c r="D17707" s="634"/>
    </row>
    <row r="17708" spans="4:4" s="659" customFormat="1" x14ac:dyDescent="0.2">
      <c r="D17708" s="634"/>
    </row>
    <row r="17709" spans="4:4" s="659" customFormat="1" x14ac:dyDescent="0.2">
      <c r="D17709" s="634"/>
    </row>
    <row r="17710" spans="4:4" s="659" customFormat="1" x14ac:dyDescent="0.2">
      <c r="D17710" s="634"/>
    </row>
    <row r="17711" spans="4:4" s="659" customFormat="1" x14ac:dyDescent="0.2">
      <c r="D17711" s="634"/>
    </row>
    <row r="17712" spans="4:4" s="659" customFormat="1" x14ac:dyDescent="0.2">
      <c r="D17712" s="634"/>
    </row>
    <row r="17713" spans="4:4" s="659" customFormat="1" x14ac:dyDescent="0.2">
      <c r="D17713" s="634"/>
    </row>
    <row r="17714" spans="4:4" s="659" customFormat="1" x14ac:dyDescent="0.2">
      <c r="D17714" s="634"/>
    </row>
    <row r="17715" spans="4:4" s="659" customFormat="1" x14ac:dyDescent="0.2">
      <c r="D17715" s="634"/>
    </row>
    <row r="17716" spans="4:4" s="659" customFormat="1" x14ac:dyDescent="0.2">
      <c r="D17716" s="634"/>
    </row>
    <row r="17717" spans="4:4" s="659" customFormat="1" x14ac:dyDescent="0.2">
      <c r="D17717" s="634"/>
    </row>
    <row r="17718" spans="4:4" s="659" customFormat="1" x14ac:dyDescent="0.2">
      <c r="D17718" s="634"/>
    </row>
    <row r="17719" spans="4:4" s="659" customFormat="1" x14ac:dyDescent="0.2">
      <c r="D17719" s="634"/>
    </row>
    <row r="17720" spans="4:4" s="659" customFormat="1" x14ac:dyDescent="0.2">
      <c r="D17720" s="634"/>
    </row>
    <row r="17721" spans="4:4" s="659" customFormat="1" x14ac:dyDescent="0.2">
      <c r="D17721" s="634"/>
    </row>
    <row r="17722" spans="4:4" s="659" customFormat="1" x14ac:dyDescent="0.2">
      <c r="D17722" s="634"/>
    </row>
    <row r="17723" spans="4:4" s="659" customFormat="1" x14ac:dyDescent="0.2">
      <c r="D17723" s="634"/>
    </row>
    <row r="17724" spans="4:4" s="659" customFormat="1" x14ac:dyDescent="0.2">
      <c r="D17724" s="634"/>
    </row>
    <row r="17725" spans="4:4" s="659" customFormat="1" x14ac:dyDescent="0.2">
      <c r="D17725" s="634"/>
    </row>
    <row r="17726" spans="4:4" s="659" customFormat="1" x14ac:dyDescent="0.2">
      <c r="D17726" s="634"/>
    </row>
    <row r="17727" spans="4:4" s="659" customFormat="1" x14ac:dyDescent="0.2">
      <c r="D17727" s="634"/>
    </row>
    <row r="17728" spans="4:4" s="659" customFormat="1" x14ac:dyDescent="0.2">
      <c r="D17728" s="634"/>
    </row>
    <row r="17729" spans="4:4" s="659" customFormat="1" x14ac:dyDescent="0.2">
      <c r="D17729" s="634"/>
    </row>
    <row r="17730" spans="4:4" s="659" customFormat="1" x14ac:dyDescent="0.2">
      <c r="D17730" s="634"/>
    </row>
    <row r="17731" spans="4:4" s="659" customFormat="1" x14ac:dyDescent="0.2">
      <c r="D17731" s="634"/>
    </row>
    <row r="17732" spans="4:4" s="659" customFormat="1" x14ac:dyDescent="0.2">
      <c r="D17732" s="634"/>
    </row>
    <row r="17733" spans="4:4" s="659" customFormat="1" x14ac:dyDescent="0.2">
      <c r="D17733" s="634"/>
    </row>
    <row r="17734" spans="4:4" s="659" customFormat="1" x14ac:dyDescent="0.2">
      <c r="D17734" s="634"/>
    </row>
    <row r="17735" spans="4:4" s="659" customFormat="1" x14ac:dyDescent="0.2">
      <c r="D17735" s="634"/>
    </row>
    <row r="17736" spans="4:4" s="659" customFormat="1" x14ac:dyDescent="0.2">
      <c r="D17736" s="634"/>
    </row>
    <row r="17737" spans="4:4" s="659" customFormat="1" x14ac:dyDescent="0.2">
      <c r="D17737" s="634"/>
    </row>
    <row r="17738" spans="4:4" s="659" customFormat="1" x14ac:dyDescent="0.2">
      <c r="D17738" s="634"/>
    </row>
    <row r="17739" spans="4:4" s="659" customFormat="1" x14ac:dyDescent="0.2">
      <c r="D17739" s="634"/>
    </row>
    <row r="17740" spans="4:4" s="659" customFormat="1" x14ac:dyDescent="0.2">
      <c r="D17740" s="634"/>
    </row>
    <row r="17741" spans="4:4" s="659" customFormat="1" x14ac:dyDescent="0.2">
      <c r="D17741" s="634"/>
    </row>
    <row r="17742" spans="4:4" s="659" customFormat="1" x14ac:dyDescent="0.2">
      <c r="D17742" s="634"/>
    </row>
    <row r="17743" spans="4:4" s="659" customFormat="1" x14ac:dyDescent="0.2">
      <c r="D17743" s="634"/>
    </row>
    <row r="17744" spans="4:4" s="659" customFormat="1" x14ac:dyDescent="0.2">
      <c r="D17744" s="634"/>
    </row>
    <row r="17745" spans="4:4" s="659" customFormat="1" x14ac:dyDescent="0.2">
      <c r="D17745" s="634"/>
    </row>
    <row r="17746" spans="4:4" s="659" customFormat="1" x14ac:dyDescent="0.2">
      <c r="D17746" s="634"/>
    </row>
    <row r="17747" spans="4:4" s="659" customFormat="1" x14ac:dyDescent="0.2">
      <c r="D17747" s="634"/>
    </row>
    <row r="17748" spans="4:4" s="659" customFormat="1" x14ac:dyDescent="0.2">
      <c r="D17748" s="634"/>
    </row>
    <row r="17749" spans="4:4" s="659" customFormat="1" x14ac:dyDescent="0.2">
      <c r="D17749" s="634"/>
    </row>
    <row r="17750" spans="4:4" s="659" customFormat="1" x14ac:dyDescent="0.2">
      <c r="D17750" s="634"/>
    </row>
    <row r="17751" spans="4:4" s="659" customFormat="1" x14ac:dyDescent="0.2">
      <c r="D17751" s="634"/>
    </row>
    <row r="17752" spans="4:4" s="659" customFormat="1" x14ac:dyDescent="0.2">
      <c r="D17752" s="634"/>
    </row>
    <row r="17753" spans="4:4" s="659" customFormat="1" x14ac:dyDescent="0.2">
      <c r="D17753" s="634"/>
    </row>
    <row r="17754" spans="4:4" s="659" customFormat="1" x14ac:dyDescent="0.2">
      <c r="D17754" s="634"/>
    </row>
    <row r="17755" spans="4:4" s="659" customFormat="1" x14ac:dyDescent="0.2">
      <c r="D17755" s="634"/>
    </row>
    <row r="17756" spans="4:4" s="659" customFormat="1" x14ac:dyDescent="0.2">
      <c r="D17756" s="634"/>
    </row>
    <row r="17757" spans="4:4" s="659" customFormat="1" x14ac:dyDescent="0.2">
      <c r="D17757" s="634"/>
    </row>
    <row r="17758" spans="4:4" s="659" customFormat="1" x14ac:dyDescent="0.2">
      <c r="D17758" s="634"/>
    </row>
    <row r="17759" spans="4:4" s="659" customFormat="1" x14ac:dyDescent="0.2">
      <c r="D17759" s="634"/>
    </row>
    <row r="17760" spans="4:4" s="659" customFormat="1" x14ac:dyDescent="0.2">
      <c r="D17760" s="634"/>
    </row>
    <row r="17761" spans="4:4" s="659" customFormat="1" x14ac:dyDescent="0.2">
      <c r="D17761" s="634"/>
    </row>
    <row r="17762" spans="4:4" s="659" customFormat="1" x14ac:dyDescent="0.2">
      <c r="D17762" s="634"/>
    </row>
    <row r="17763" spans="4:4" s="659" customFormat="1" x14ac:dyDescent="0.2">
      <c r="D17763" s="634"/>
    </row>
    <row r="17764" spans="4:4" s="659" customFormat="1" x14ac:dyDescent="0.2">
      <c r="D17764" s="634"/>
    </row>
    <row r="17765" spans="4:4" s="659" customFormat="1" x14ac:dyDescent="0.2">
      <c r="D17765" s="634"/>
    </row>
    <row r="17766" spans="4:4" s="659" customFormat="1" x14ac:dyDescent="0.2">
      <c r="D17766" s="634"/>
    </row>
    <row r="17767" spans="4:4" s="659" customFormat="1" x14ac:dyDescent="0.2">
      <c r="D17767" s="634"/>
    </row>
    <row r="17768" spans="4:4" s="659" customFormat="1" x14ac:dyDescent="0.2">
      <c r="D17768" s="634"/>
    </row>
    <row r="17769" spans="4:4" s="659" customFormat="1" x14ac:dyDescent="0.2">
      <c r="D17769" s="634"/>
    </row>
    <row r="17770" spans="4:4" s="659" customFormat="1" x14ac:dyDescent="0.2">
      <c r="D17770" s="634"/>
    </row>
    <row r="17771" spans="4:4" s="659" customFormat="1" x14ac:dyDescent="0.2">
      <c r="D17771" s="634"/>
    </row>
    <row r="17772" spans="4:4" s="659" customFormat="1" x14ac:dyDescent="0.2">
      <c r="D17772" s="634"/>
    </row>
    <row r="17773" spans="4:4" s="659" customFormat="1" x14ac:dyDescent="0.2">
      <c r="D17773" s="634"/>
    </row>
    <row r="17774" spans="4:4" s="659" customFormat="1" x14ac:dyDescent="0.2">
      <c r="D17774" s="634"/>
    </row>
    <row r="17775" spans="4:4" s="659" customFormat="1" x14ac:dyDescent="0.2">
      <c r="D17775" s="634"/>
    </row>
    <row r="17776" spans="4:4" s="659" customFormat="1" x14ac:dyDescent="0.2">
      <c r="D17776" s="634"/>
    </row>
    <row r="17777" spans="4:4" s="659" customFormat="1" x14ac:dyDescent="0.2">
      <c r="D17777" s="634"/>
    </row>
    <row r="17778" spans="4:4" s="659" customFormat="1" x14ac:dyDescent="0.2">
      <c r="D17778" s="634"/>
    </row>
    <row r="17779" spans="4:4" s="659" customFormat="1" x14ac:dyDescent="0.2">
      <c r="D17779" s="634"/>
    </row>
    <row r="17780" spans="4:4" s="659" customFormat="1" x14ac:dyDescent="0.2">
      <c r="D17780" s="634"/>
    </row>
    <row r="17781" spans="4:4" s="659" customFormat="1" x14ac:dyDescent="0.2">
      <c r="D17781" s="634"/>
    </row>
    <row r="17782" spans="4:4" s="659" customFormat="1" x14ac:dyDescent="0.2">
      <c r="D17782" s="634"/>
    </row>
    <row r="17783" spans="4:4" s="659" customFormat="1" x14ac:dyDescent="0.2">
      <c r="D17783" s="634"/>
    </row>
    <row r="17784" spans="4:4" s="659" customFormat="1" x14ac:dyDescent="0.2">
      <c r="D17784" s="634"/>
    </row>
    <row r="17785" spans="4:4" s="659" customFormat="1" x14ac:dyDescent="0.2">
      <c r="D17785" s="634"/>
    </row>
    <row r="17786" spans="4:4" s="659" customFormat="1" x14ac:dyDescent="0.2">
      <c r="D17786" s="634"/>
    </row>
    <row r="17787" spans="4:4" s="659" customFormat="1" x14ac:dyDescent="0.2">
      <c r="D17787" s="634"/>
    </row>
    <row r="17788" spans="4:4" s="659" customFormat="1" x14ac:dyDescent="0.2">
      <c r="D17788" s="634"/>
    </row>
    <row r="17789" spans="4:4" s="659" customFormat="1" x14ac:dyDescent="0.2">
      <c r="D17789" s="634"/>
    </row>
    <row r="17790" spans="4:4" s="659" customFormat="1" x14ac:dyDescent="0.2">
      <c r="D17790" s="634"/>
    </row>
    <row r="17791" spans="4:4" s="659" customFormat="1" x14ac:dyDescent="0.2">
      <c r="D17791" s="634"/>
    </row>
    <row r="17792" spans="4:4" s="659" customFormat="1" x14ac:dyDescent="0.2">
      <c r="D17792" s="634"/>
    </row>
    <row r="17793" spans="4:4" s="659" customFormat="1" x14ac:dyDescent="0.2">
      <c r="D17793" s="634"/>
    </row>
    <row r="17794" spans="4:4" s="659" customFormat="1" x14ac:dyDescent="0.2">
      <c r="D17794" s="634"/>
    </row>
    <row r="17795" spans="4:4" s="659" customFormat="1" x14ac:dyDescent="0.2">
      <c r="D17795" s="634"/>
    </row>
    <row r="17796" spans="4:4" s="659" customFormat="1" x14ac:dyDescent="0.2">
      <c r="D17796" s="634"/>
    </row>
    <row r="17797" spans="4:4" s="659" customFormat="1" x14ac:dyDescent="0.2">
      <c r="D17797" s="634"/>
    </row>
    <row r="17798" spans="4:4" s="659" customFormat="1" x14ac:dyDescent="0.2">
      <c r="D17798" s="634"/>
    </row>
    <row r="17799" spans="4:4" s="659" customFormat="1" x14ac:dyDescent="0.2">
      <c r="D17799" s="634"/>
    </row>
    <row r="17800" spans="4:4" s="659" customFormat="1" x14ac:dyDescent="0.2">
      <c r="D17800" s="634"/>
    </row>
    <row r="17801" spans="4:4" s="659" customFormat="1" x14ac:dyDescent="0.2">
      <c r="D17801" s="634"/>
    </row>
    <row r="17802" spans="4:4" s="659" customFormat="1" x14ac:dyDescent="0.2">
      <c r="D17802" s="634"/>
    </row>
    <row r="17803" spans="4:4" s="659" customFormat="1" x14ac:dyDescent="0.2">
      <c r="D17803" s="634"/>
    </row>
    <row r="17804" spans="4:4" s="659" customFormat="1" x14ac:dyDescent="0.2">
      <c r="D17804" s="634"/>
    </row>
    <row r="17805" spans="4:4" s="659" customFormat="1" x14ac:dyDescent="0.2">
      <c r="D17805" s="634"/>
    </row>
    <row r="17806" spans="4:4" s="659" customFormat="1" x14ac:dyDescent="0.2">
      <c r="D17806" s="634"/>
    </row>
    <row r="17807" spans="4:4" s="659" customFormat="1" x14ac:dyDescent="0.2">
      <c r="D17807" s="634"/>
    </row>
    <row r="17808" spans="4:4" s="659" customFormat="1" x14ac:dyDescent="0.2">
      <c r="D17808" s="634"/>
    </row>
    <row r="17809" spans="4:4" s="659" customFormat="1" x14ac:dyDescent="0.2">
      <c r="D17809" s="634"/>
    </row>
    <row r="17810" spans="4:4" s="659" customFormat="1" x14ac:dyDescent="0.2">
      <c r="D17810" s="634"/>
    </row>
    <row r="17811" spans="4:4" s="659" customFormat="1" x14ac:dyDescent="0.2">
      <c r="D17811" s="634"/>
    </row>
    <row r="17812" spans="4:4" s="659" customFormat="1" x14ac:dyDescent="0.2">
      <c r="D17812" s="634"/>
    </row>
    <row r="17813" spans="4:4" s="659" customFormat="1" x14ac:dyDescent="0.2">
      <c r="D17813" s="634"/>
    </row>
    <row r="17814" spans="4:4" s="659" customFormat="1" x14ac:dyDescent="0.2">
      <c r="D17814" s="634"/>
    </row>
    <row r="17815" spans="4:4" s="659" customFormat="1" x14ac:dyDescent="0.2">
      <c r="D17815" s="634"/>
    </row>
    <row r="17816" spans="4:4" s="659" customFormat="1" x14ac:dyDescent="0.2">
      <c r="D17816" s="634"/>
    </row>
    <row r="17817" spans="4:4" s="659" customFormat="1" x14ac:dyDescent="0.2">
      <c r="D17817" s="634"/>
    </row>
    <row r="17818" spans="4:4" s="659" customFormat="1" x14ac:dyDescent="0.2">
      <c r="D17818" s="634"/>
    </row>
    <row r="17819" spans="4:4" s="659" customFormat="1" x14ac:dyDescent="0.2">
      <c r="D17819" s="634"/>
    </row>
    <row r="17820" spans="4:4" s="659" customFormat="1" x14ac:dyDescent="0.2">
      <c r="D17820" s="634"/>
    </row>
    <row r="17821" spans="4:4" s="659" customFormat="1" x14ac:dyDescent="0.2">
      <c r="D17821" s="634"/>
    </row>
    <row r="17822" spans="4:4" s="659" customFormat="1" x14ac:dyDescent="0.2">
      <c r="D17822" s="634"/>
    </row>
    <row r="17823" spans="4:4" s="659" customFormat="1" x14ac:dyDescent="0.2">
      <c r="D17823" s="634"/>
    </row>
    <row r="17824" spans="4:4" s="659" customFormat="1" x14ac:dyDescent="0.2">
      <c r="D17824" s="634"/>
    </row>
    <row r="17825" spans="4:4" s="659" customFormat="1" x14ac:dyDescent="0.2">
      <c r="D17825" s="634"/>
    </row>
    <row r="17826" spans="4:4" s="659" customFormat="1" x14ac:dyDescent="0.2">
      <c r="D17826" s="634"/>
    </row>
    <row r="17827" spans="4:4" s="659" customFormat="1" x14ac:dyDescent="0.2">
      <c r="D17827" s="634"/>
    </row>
    <row r="17828" spans="4:4" s="659" customFormat="1" x14ac:dyDescent="0.2">
      <c r="D17828" s="634"/>
    </row>
    <row r="17829" spans="4:4" s="659" customFormat="1" x14ac:dyDescent="0.2">
      <c r="D17829" s="634"/>
    </row>
    <row r="17830" spans="4:4" s="659" customFormat="1" x14ac:dyDescent="0.2">
      <c r="D17830" s="634"/>
    </row>
    <row r="17831" spans="4:4" s="659" customFormat="1" x14ac:dyDescent="0.2">
      <c r="D17831" s="634"/>
    </row>
    <row r="17832" spans="4:4" s="659" customFormat="1" x14ac:dyDescent="0.2">
      <c r="D17832" s="634"/>
    </row>
    <row r="17833" spans="4:4" s="659" customFormat="1" x14ac:dyDescent="0.2">
      <c r="D17833" s="634"/>
    </row>
    <row r="17834" spans="4:4" s="659" customFormat="1" x14ac:dyDescent="0.2">
      <c r="D17834" s="634"/>
    </row>
    <row r="17835" spans="4:4" s="659" customFormat="1" x14ac:dyDescent="0.2">
      <c r="D17835" s="634"/>
    </row>
    <row r="17836" spans="4:4" s="659" customFormat="1" x14ac:dyDescent="0.2">
      <c r="D17836" s="634"/>
    </row>
    <row r="17837" spans="4:4" s="659" customFormat="1" x14ac:dyDescent="0.2">
      <c r="D17837" s="634"/>
    </row>
    <row r="17838" spans="4:4" s="659" customFormat="1" x14ac:dyDescent="0.2">
      <c r="D17838" s="634"/>
    </row>
    <row r="17839" spans="4:4" s="659" customFormat="1" x14ac:dyDescent="0.2">
      <c r="D17839" s="634"/>
    </row>
    <row r="17840" spans="4:4" s="659" customFormat="1" x14ac:dyDescent="0.2">
      <c r="D17840" s="634"/>
    </row>
    <row r="17841" spans="4:4" s="659" customFormat="1" x14ac:dyDescent="0.2">
      <c r="D17841" s="634"/>
    </row>
    <row r="17842" spans="4:4" s="659" customFormat="1" x14ac:dyDescent="0.2">
      <c r="D17842" s="634"/>
    </row>
    <row r="17843" spans="4:4" s="659" customFormat="1" x14ac:dyDescent="0.2">
      <c r="D17843" s="634"/>
    </row>
    <row r="17844" spans="4:4" s="659" customFormat="1" x14ac:dyDescent="0.2">
      <c r="D17844" s="634"/>
    </row>
    <row r="17845" spans="4:4" s="659" customFormat="1" x14ac:dyDescent="0.2">
      <c r="D17845" s="634"/>
    </row>
    <row r="17846" spans="4:4" s="659" customFormat="1" x14ac:dyDescent="0.2">
      <c r="D17846" s="634"/>
    </row>
    <row r="17847" spans="4:4" s="659" customFormat="1" x14ac:dyDescent="0.2">
      <c r="D17847" s="634"/>
    </row>
    <row r="17848" spans="4:4" s="659" customFormat="1" x14ac:dyDescent="0.2">
      <c r="D17848" s="634"/>
    </row>
    <row r="17849" spans="4:4" s="659" customFormat="1" x14ac:dyDescent="0.2">
      <c r="D17849" s="634"/>
    </row>
    <row r="17850" spans="4:4" s="659" customFormat="1" x14ac:dyDescent="0.2">
      <c r="D17850" s="634"/>
    </row>
    <row r="17851" spans="4:4" s="659" customFormat="1" x14ac:dyDescent="0.2">
      <c r="D17851" s="634"/>
    </row>
    <row r="17852" spans="4:4" s="659" customFormat="1" x14ac:dyDescent="0.2">
      <c r="D17852" s="634"/>
    </row>
    <row r="17853" spans="4:4" s="659" customFormat="1" x14ac:dyDescent="0.2">
      <c r="D17853" s="634"/>
    </row>
    <row r="17854" spans="4:4" s="659" customFormat="1" x14ac:dyDescent="0.2">
      <c r="D17854" s="634"/>
    </row>
    <row r="17855" spans="4:4" s="659" customFormat="1" x14ac:dyDescent="0.2">
      <c r="D17855" s="634"/>
    </row>
    <row r="17856" spans="4:4" s="659" customFormat="1" x14ac:dyDescent="0.2">
      <c r="D17856" s="634"/>
    </row>
    <row r="17857" spans="4:4" s="659" customFormat="1" x14ac:dyDescent="0.2">
      <c r="D17857" s="634"/>
    </row>
    <row r="17858" spans="4:4" s="659" customFormat="1" x14ac:dyDescent="0.2">
      <c r="D17858" s="634"/>
    </row>
    <row r="17859" spans="4:4" s="659" customFormat="1" x14ac:dyDescent="0.2">
      <c r="D17859" s="634"/>
    </row>
    <row r="17860" spans="4:4" s="659" customFormat="1" x14ac:dyDescent="0.2">
      <c r="D17860" s="634"/>
    </row>
    <row r="17861" spans="4:4" s="659" customFormat="1" x14ac:dyDescent="0.2">
      <c r="D17861" s="634"/>
    </row>
    <row r="17862" spans="4:4" s="659" customFormat="1" x14ac:dyDescent="0.2">
      <c r="D17862" s="634"/>
    </row>
    <row r="17863" spans="4:4" s="659" customFormat="1" x14ac:dyDescent="0.2">
      <c r="D17863" s="634"/>
    </row>
    <row r="17864" spans="4:4" s="659" customFormat="1" x14ac:dyDescent="0.2">
      <c r="D17864" s="634"/>
    </row>
    <row r="17865" spans="4:4" s="659" customFormat="1" x14ac:dyDescent="0.2">
      <c r="D17865" s="634"/>
    </row>
    <row r="17866" spans="4:4" s="659" customFormat="1" x14ac:dyDescent="0.2">
      <c r="D17866" s="634"/>
    </row>
    <row r="17867" spans="4:4" s="659" customFormat="1" x14ac:dyDescent="0.2">
      <c r="D17867" s="634"/>
    </row>
    <row r="17868" spans="4:4" s="659" customFormat="1" x14ac:dyDescent="0.2">
      <c r="D17868" s="634"/>
    </row>
    <row r="17869" spans="4:4" s="659" customFormat="1" x14ac:dyDescent="0.2">
      <c r="D17869" s="634"/>
    </row>
    <row r="17870" spans="4:4" s="659" customFormat="1" x14ac:dyDescent="0.2">
      <c r="D17870" s="634"/>
    </row>
    <row r="17871" spans="4:4" s="659" customFormat="1" x14ac:dyDescent="0.2">
      <c r="D17871" s="634"/>
    </row>
    <row r="17872" spans="4:4" s="659" customFormat="1" x14ac:dyDescent="0.2">
      <c r="D17872" s="634"/>
    </row>
    <row r="17873" spans="4:4" s="659" customFormat="1" x14ac:dyDescent="0.2">
      <c r="D17873" s="634"/>
    </row>
    <row r="17874" spans="4:4" s="659" customFormat="1" x14ac:dyDescent="0.2">
      <c r="D17874" s="634"/>
    </row>
    <row r="17875" spans="4:4" s="659" customFormat="1" x14ac:dyDescent="0.2">
      <c r="D17875" s="634"/>
    </row>
    <row r="17876" spans="4:4" s="659" customFormat="1" x14ac:dyDescent="0.2">
      <c r="D17876" s="634"/>
    </row>
    <row r="17877" spans="4:4" s="659" customFormat="1" x14ac:dyDescent="0.2">
      <c r="D17877" s="634"/>
    </row>
    <row r="17878" spans="4:4" s="659" customFormat="1" x14ac:dyDescent="0.2">
      <c r="D17878" s="634"/>
    </row>
    <row r="17879" spans="4:4" s="659" customFormat="1" x14ac:dyDescent="0.2">
      <c r="D17879" s="634"/>
    </row>
    <row r="17880" spans="4:4" s="659" customFormat="1" x14ac:dyDescent="0.2">
      <c r="D17880" s="634"/>
    </row>
    <row r="17881" spans="4:4" s="659" customFormat="1" x14ac:dyDescent="0.2">
      <c r="D17881" s="634"/>
    </row>
    <row r="17882" spans="4:4" s="659" customFormat="1" x14ac:dyDescent="0.2">
      <c r="D17882" s="634"/>
    </row>
    <row r="17883" spans="4:4" s="659" customFormat="1" x14ac:dyDescent="0.2">
      <c r="D17883" s="634"/>
    </row>
    <row r="17884" spans="4:4" s="659" customFormat="1" x14ac:dyDescent="0.2">
      <c r="D17884" s="634"/>
    </row>
    <row r="17885" spans="4:4" s="659" customFormat="1" x14ac:dyDescent="0.2">
      <c r="D17885" s="634"/>
    </row>
    <row r="17886" spans="4:4" s="659" customFormat="1" x14ac:dyDescent="0.2">
      <c r="D17886" s="634"/>
    </row>
    <row r="17887" spans="4:4" s="659" customFormat="1" x14ac:dyDescent="0.2">
      <c r="D17887" s="634"/>
    </row>
    <row r="17888" spans="4:4" s="659" customFormat="1" x14ac:dyDescent="0.2">
      <c r="D17888" s="634"/>
    </row>
    <row r="17889" spans="4:4" s="659" customFormat="1" x14ac:dyDescent="0.2">
      <c r="D17889" s="634"/>
    </row>
    <row r="17890" spans="4:4" s="659" customFormat="1" x14ac:dyDescent="0.2">
      <c r="D17890" s="634"/>
    </row>
    <row r="17891" spans="4:4" s="659" customFormat="1" x14ac:dyDescent="0.2">
      <c r="D17891" s="634"/>
    </row>
    <row r="17892" spans="4:4" s="659" customFormat="1" x14ac:dyDescent="0.2">
      <c r="D17892" s="634"/>
    </row>
    <row r="17893" spans="4:4" s="659" customFormat="1" x14ac:dyDescent="0.2">
      <c r="D17893" s="634"/>
    </row>
    <row r="17894" spans="4:4" s="659" customFormat="1" x14ac:dyDescent="0.2">
      <c r="D17894" s="634"/>
    </row>
    <row r="17895" spans="4:4" s="659" customFormat="1" x14ac:dyDescent="0.2">
      <c r="D17895" s="634"/>
    </row>
    <row r="17896" spans="4:4" s="659" customFormat="1" x14ac:dyDescent="0.2">
      <c r="D17896" s="634"/>
    </row>
    <row r="17897" spans="4:4" s="659" customFormat="1" x14ac:dyDescent="0.2">
      <c r="D17897" s="634"/>
    </row>
    <row r="17898" spans="4:4" s="659" customFormat="1" x14ac:dyDescent="0.2">
      <c r="D17898" s="634"/>
    </row>
    <row r="17899" spans="4:4" s="659" customFormat="1" x14ac:dyDescent="0.2">
      <c r="D17899" s="634"/>
    </row>
    <row r="17900" spans="4:4" s="659" customFormat="1" x14ac:dyDescent="0.2">
      <c r="D17900" s="634"/>
    </row>
    <row r="17901" spans="4:4" s="659" customFormat="1" x14ac:dyDescent="0.2">
      <c r="D17901" s="634"/>
    </row>
    <row r="17902" spans="4:4" s="659" customFormat="1" x14ac:dyDescent="0.2">
      <c r="D17902" s="634"/>
    </row>
    <row r="17903" spans="4:4" s="659" customFormat="1" x14ac:dyDescent="0.2">
      <c r="D17903" s="634"/>
    </row>
    <row r="17904" spans="4:4" s="659" customFormat="1" x14ac:dyDescent="0.2">
      <c r="D17904" s="634"/>
    </row>
    <row r="17905" spans="4:4" s="659" customFormat="1" x14ac:dyDescent="0.2">
      <c r="D17905" s="634"/>
    </row>
    <row r="17906" spans="4:4" s="659" customFormat="1" x14ac:dyDescent="0.2">
      <c r="D17906" s="634"/>
    </row>
    <row r="17907" spans="4:4" s="659" customFormat="1" x14ac:dyDescent="0.2">
      <c r="D17907" s="634"/>
    </row>
    <row r="17908" spans="4:4" s="659" customFormat="1" x14ac:dyDescent="0.2">
      <c r="D17908" s="634"/>
    </row>
    <row r="17909" spans="4:4" s="659" customFormat="1" x14ac:dyDescent="0.2">
      <c r="D17909" s="634"/>
    </row>
    <row r="17910" spans="4:4" s="659" customFormat="1" x14ac:dyDescent="0.2">
      <c r="D17910" s="634"/>
    </row>
    <row r="17911" spans="4:4" s="659" customFormat="1" x14ac:dyDescent="0.2">
      <c r="D17911" s="634"/>
    </row>
    <row r="17912" spans="4:4" s="659" customFormat="1" x14ac:dyDescent="0.2">
      <c r="D17912" s="634"/>
    </row>
    <row r="17913" spans="4:4" s="659" customFormat="1" x14ac:dyDescent="0.2">
      <c r="D17913" s="634"/>
    </row>
    <row r="17914" spans="4:4" s="659" customFormat="1" x14ac:dyDescent="0.2">
      <c r="D17914" s="634"/>
    </row>
    <row r="17915" spans="4:4" s="659" customFormat="1" x14ac:dyDescent="0.2">
      <c r="D17915" s="634"/>
    </row>
    <row r="17916" spans="4:4" s="659" customFormat="1" x14ac:dyDescent="0.2">
      <c r="D17916" s="634"/>
    </row>
    <row r="17917" spans="4:4" s="659" customFormat="1" x14ac:dyDescent="0.2">
      <c r="D17917" s="634"/>
    </row>
    <row r="17918" spans="4:4" s="659" customFormat="1" x14ac:dyDescent="0.2">
      <c r="D17918" s="634"/>
    </row>
    <row r="17919" spans="4:4" s="659" customFormat="1" x14ac:dyDescent="0.2">
      <c r="D17919" s="634"/>
    </row>
    <row r="17920" spans="4:4" s="659" customFormat="1" x14ac:dyDescent="0.2">
      <c r="D17920" s="634"/>
    </row>
    <row r="17921" spans="4:4" s="659" customFormat="1" x14ac:dyDescent="0.2">
      <c r="D17921" s="634"/>
    </row>
    <row r="17922" spans="4:4" s="659" customFormat="1" x14ac:dyDescent="0.2">
      <c r="D17922" s="634"/>
    </row>
    <row r="17923" spans="4:4" s="659" customFormat="1" x14ac:dyDescent="0.2">
      <c r="D17923" s="634"/>
    </row>
    <row r="17924" spans="4:4" s="659" customFormat="1" x14ac:dyDescent="0.2">
      <c r="D17924" s="634"/>
    </row>
    <row r="17925" spans="4:4" s="659" customFormat="1" x14ac:dyDescent="0.2">
      <c r="D17925" s="634"/>
    </row>
    <row r="17926" spans="4:4" s="659" customFormat="1" x14ac:dyDescent="0.2">
      <c r="D17926" s="634"/>
    </row>
    <row r="17927" spans="4:4" s="659" customFormat="1" x14ac:dyDescent="0.2">
      <c r="D17927" s="634"/>
    </row>
    <row r="17928" spans="4:4" s="659" customFormat="1" x14ac:dyDescent="0.2">
      <c r="D17928" s="634"/>
    </row>
    <row r="17929" spans="4:4" s="659" customFormat="1" x14ac:dyDescent="0.2">
      <c r="D17929" s="634"/>
    </row>
    <row r="17930" spans="4:4" s="659" customFormat="1" x14ac:dyDescent="0.2">
      <c r="D17930" s="634"/>
    </row>
    <row r="17931" spans="4:4" s="659" customFormat="1" x14ac:dyDescent="0.2">
      <c r="D17931" s="634"/>
    </row>
    <row r="17932" spans="4:4" s="659" customFormat="1" x14ac:dyDescent="0.2">
      <c r="D17932" s="634"/>
    </row>
    <row r="17933" spans="4:4" s="659" customFormat="1" x14ac:dyDescent="0.2">
      <c r="D17933" s="634"/>
    </row>
    <row r="17934" spans="4:4" s="659" customFormat="1" x14ac:dyDescent="0.2">
      <c r="D17934" s="634"/>
    </row>
    <row r="17935" spans="4:4" s="659" customFormat="1" x14ac:dyDescent="0.2">
      <c r="D17935" s="634"/>
    </row>
    <row r="17936" spans="4:4" s="659" customFormat="1" x14ac:dyDescent="0.2">
      <c r="D17936" s="634"/>
    </row>
    <row r="17937" spans="4:4" s="659" customFormat="1" x14ac:dyDescent="0.2">
      <c r="D17937" s="634"/>
    </row>
    <row r="17938" spans="4:4" s="659" customFormat="1" x14ac:dyDescent="0.2">
      <c r="D17938" s="634"/>
    </row>
    <row r="17939" spans="4:4" s="659" customFormat="1" x14ac:dyDescent="0.2">
      <c r="D17939" s="634"/>
    </row>
    <row r="17940" spans="4:4" s="659" customFormat="1" x14ac:dyDescent="0.2">
      <c r="D17940" s="634"/>
    </row>
    <row r="17941" spans="4:4" s="659" customFormat="1" x14ac:dyDescent="0.2">
      <c r="D17941" s="634"/>
    </row>
    <row r="17942" spans="4:4" s="659" customFormat="1" x14ac:dyDescent="0.2">
      <c r="D17942" s="634"/>
    </row>
    <row r="17943" spans="4:4" s="659" customFormat="1" x14ac:dyDescent="0.2">
      <c r="D17943" s="634"/>
    </row>
    <row r="17944" spans="4:4" s="659" customFormat="1" x14ac:dyDescent="0.2">
      <c r="D17944" s="634"/>
    </row>
    <row r="17945" spans="4:4" s="659" customFormat="1" x14ac:dyDescent="0.2">
      <c r="D17945" s="634"/>
    </row>
    <row r="17946" spans="4:4" s="659" customFormat="1" x14ac:dyDescent="0.2">
      <c r="D17946" s="634"/>
    </row>
    <row r="17947" spans="4:4" s="659" customFormat="1" x14ac:dyDescent="0.2">
      <c r="D17947" s="634"/>
    </row>
    <row r="17948" spans="4:4" s="659" customFormat="1" x14ac:dyDescent="0.2">
      <c r="D17948" s="634"/>
    </row>
    <row r="17949" spans="4:4" s="659" customFormat="1" x14ac:dyDescent="0.2">
      <c r="D17949" s="634"/>
    </row>
    <row r="17950" spans="4:4" s="659" customFormat="1" x14ac:dyDescent="0.2">
      <c r="D17950" s="634"/>
    </row>
    <row r="17951" spans="4:4" s="659" customFormat="1" x14ac:dyDescent="0.2">
      <c r="D17951" s="634"/>
    </row>
    <row r="17952" spans="4:4" s="659" customFormat="1" x14ac:dyDescent="0.2">
      <c r="D17952" s="634"/>
    </row>
    <row r="17953" spans="4:4" s="659" customFormat="1" x14ac:dyDescent="0.2">
      <c r="D17953" s="634"/>
    </row>
    <row r="17954" spans="4:4" s="659" customFormat="1" x14ac:dyDescent="0.2">
      <c r="D17954" s="634"/>
    </row>
    <row r="17955" spans="4:4" s="659" customFormat="1" x14ac:dyDescent="0.2">
      <c r="D17955" s="634"/>
    </row>
    <row r="17956" spans="4:4" s="659" customFormat="1" x14ac:dyDescent="0.2">
      <c r="D17956" s="634"/>
    </row>
    <row r="17957" spans="4:4" s="659" customFormat="1" x14ac:dyDescent="0.2">
      <c r="D17957" s="634"/>
    </row>
    <row r="17958" spans="4:4" s="659" customFormat="1" x14ac:dyDescent="0.2">
      <c r="D17958" s="634"/>
    </row>
    <row r="17959" spans="4:4" s="659" customFormat="1" x14ac:dyDescent="0.2">
      <c r="D17959" s="634"/>
    </row>
    <row r="17960" spans="4:4" s="659" customFormat="1" x14ac:dyDescent="0.2">
      <c r="D17960" s="634"/>
    </row>
    <row r="17961" spans="4:4" s="659" customFormat="1" x14ac:dyDescent="0.2">
      <c r="D17961" s="634"/>
    </row>
    <row r="17962" spans="4:4" s="659" customFormat="1" x14ac:dyDescent="0.2">
      <c r="D17962" s="634"/>
    </row>
    <row r="17963" spans="4:4" s="659" customFormat="1" x14ac:dyDescent="0.2">
      <c r="D17963" s="634"/>
    </row>
    <row r="17964" spans="4:4" s="659" customFormat="1" x14ac:dyDescent="0.2">
      <c r="D17964" s="634"/>
    </row>
    <row r="17965" spans="4:4" s="659" customFormat="1" x14ac:dyDescent="0.2">
      <c r="D17965" s="634"/>
    </row>
    <row r="17966" spans="4:4" s="659" customFormat="1" x14ac:dyDescent="0.2">
      <c r="D17966" s="634"/>
    </row>
    <row r="17967" spans="4:4" s="659" customFormat="1" x14ac:dyDescent="0.2">
      <c r="D17967" s="634"/>
    </row>
    <row r="17968" spans="4:4" s="659" customFormat="1" x14ac:dyDescent="0.2">
      <c r="D17968" s="634"/>
    </row>
    <row r="17969" spans="4:4" s="659" customFormat="1" x14ac:dyDescent="0.2">
      <c r="D17969" s="634"/>
    </row>
    <row r="17970" spans="4:4" s="659" customFormat="1" x14ac:dyDescent="0.2">
      <c r="D17970" s="634"/>
    </row>
    <row r="17971" spans="4:4" s="659" customFormat="1" x14ac:dyDescent="0.2">
      <c r="D17971" s="634"/>
    </row>
    <row r="17972" spans="4:4" s="659" customFormat="1" x14ac:dyDescent="0.2">
      <c r="D17972" s="634"/>
    </row>
    <row r="17973" spans="4:4" s="659" customFormat="1" x14ac:dyDescent="0.2">
      <c r="D17973" s="634"/>
    </row>
    <row r="17974" spans="4:4" s="659" customFormat="1" x14ac:dyDescent="0.2">
      <c r="D17974" s="634"/>
    </row>
    <row r="17975" spans="4:4" s="659" customFormat="1" x14ac:dyDescent="0.2">
      <c r="D17975" s="634"/>
    </row>
    <row r="17976" spans="4:4" s="659" customFormat="1" x14ac:dyDescent="0.2">
      <c r="D17976" s="634"/>
    </row>
    <row r="17977" spans="4:4" s="659" customFormat="1" x14ac:dyDescent="0.2">
      <c r="D17977" s="634"/>
    </row>
    <row r="17978" spans="4:4" s="659" customFormat="1" x14ac:dyDescent="0.2">
      <c r="D17978" s="634"/>
    </row>
    <row r="17979" spans="4:4" s="659" customFormat="1" x14ac:dyDescent="0.2">
      <c r="D17979" s="634"/>
    </row>
    <row r="17980" spans="4:4" s="659" customFormat="1" x14ac:dyDescent="0.2">
      <c r="D17980" s="634"/>
    </row>
    <row r="17981" spans="4:4" s="659" customFormat="1" x14ac:dyDescent="0.2">
      <c r="D17981" s="634"/>
    </row>
    <row r="17982" spans="4:4" s="659" customFormat="1" x14ac:dyDescent="0.2">
      <c r="D17982" s="634"/>
    </row>
    <row r="17983" spans="4:4" s="659" customFormat="1" x14ac:dyDescent="0.2">
      <c r="D17983" s="634"/>
    </row>
    <row r="17984" spans="4:4" s="659" customFormat="1" x14ac:dyDescent="0.2">
      <c r="D17984" s="634"/>
    </row>
    <row r="17985" spans="4:4" s="659" customFormat="1" x14ac:dyDescent="0.2">
      <c r="D17985" s="634"/>
    </row>
    <row r="17986" spans="4:4" s="659" customFormat="1" x14ac:dyDescent="0.2">
      <c r="D17986" s="634"/>
    </row>
    <row r="17987" spans="4:4" s="659" customFormat="1" x14ac:dyDescent="0.2">
      <c r="D17987" s="634"/>
    </row>
    <row r="17988" spans="4:4" s="659" customFormat="1" x14ac:dyDescent="0.2">
      <c r="D17988" s="634"/>
    </row>
    <row r="17989" spans="4:4" s="659" customFormat="1" x14ac:dyDescent="0.2">
      <c r="D17989" s="634"/>
    </row>
    <row r="17990" spans="4:4" s="659" customFormat="1" x14ac:dyDescent="0.2">
      <c r="D17990" s="634"/>
    </row>
    <row r="17991" spans="4:4" s="659" customFormat="1" x14ac:dyDescent="0.2">
      <c r="D17991" s="634"/>
    </row>
    <row r="17992" spans="4:4" s="659" customFormat="1" x14ac:dyDescent="0.2">
      <c r="D17992" s="634"/>
    </row>
    <row r="17993" spans="4:4" s="659" customFormat="1" x14ac:dyDescent="0.2">
      <c r="D17993" s="634"/>
    </row>
    <row r="17994" spans="4:4" s="659" customFormat="1" x14ac:dyDescent="0.2">
      <c r="D17994" s="634"/>
    </row>
    <row r="17995" spans="4:4" s="659" customFormat="1" x14ac:dyDescent="0.2">
      <c r="D17995" s="634"/>
    </row>
    <row r="17996" spans="4:4" s="659" customFormat="1" x14ac:dyDescent="0.2">
      <c r="D17996" s="634"/>
    </row>
    <row r="17997" spans="4:4" s="659" customFormat="1" x14ac:dyDescent="0.2">
      <c r="D17997" s="634"/>
    </row>
    <row r="17998" spans="4:4" s="659" customFormat="1" x14ac:dyDescent="0.2">
      <c r="D17998" s="634"/>
    </row>
    <row r="17999" spans="4:4" s="659" customFormat="1" x14ac:dyDescent="0.2">
      <c r="D17999" s="634"/>
    </row>
    <row r="18000" spans="4:4" s="659" customFormat="1" x14ac:dyDescent="0.2">
      <c r="D18000" s="634"/>
    </row>
    <row r="18001" spans="4:4" s="659" customFormat="1" x14ac:dyDescent="0.2">
      <c r="D18001" s="634"/>
    </row>
    <row r="18002" spans="4:4" s="659" customFormat="1" x14ac:dyDescent="0.2">
      <c r="D18002" s="634"/>
    </row>
    <row r="18003" spans="4:4" s="659" customFormat="1" x14ac:dyDescent="0.2">
      <c r="D18003" s="634"/>
    </row>
    <row r="18004" spans="4:4" s="659" customFormat="1" x14ac:dyDescent="0.2">
      <c r="D18004" s="634"/>
    </row>
    <row r="18005" spans="4:4" s="659" customFormat="1" x14ac:dyDescent="0.2">
      <c r="D18005" s="634"/>
    </row>
    <row r="18006" spans="4:4" s="659" customFormat="1" x14ac:dyDescent="0.2">
      <c r="D18006" s="634"/>
    </row>
    <row r="18007" spans="4:4" s="659" customFormat="1" x14ac:dyDescent="0.2">
      <c r="D18007" s="634"/>
    </row>
    <row r="18008" spans="4:4" s="659" customFormat="1" x14ac:dyDescent="0.2">
      <c r="D18008" s="634"/>
    </row>
    <row r="18009" spans="4:4" s="659" customFormat="1" x14ac:dyDescent="0.2">
      <c r="D18009" s="634"/>
    </row>
    <row r="18010" spans="4:4" s="659" customFormat="1" x14ac:dyDescent="0.2">
      <c r="D18010" s="634"/>
    </row>
    <row r="18011" spans="4:4" s="659" customFormat="1" x14ac:dyDescent="0.2">
      <c r="D18011" s="634"/>
    </row>
    <row r="18012" spans="4:4" s="659" customFormat="1" x14ac:dyDescent="0.2">
      <c r="D18012" s="634"/>
    </row>
    <row r="18013" spans="4:4" s="659" customFormat="1" x14ac:dyDescent="0.2">
      <c r="D18013" s="634"/>
    </row>
    <row r="18014" spans="4:4" s="659" customFormat="1" x14ac:dyDescent="0.2">
      <c r="D18014" s="634"/>
    </row>
    <row r="18015" spans="4:4" s="659" customFormat="1" x14ac:dyDescent="0.2">
      <c r="D18015" s="634"/>
    </row>
    <row r="18016" spans="4:4" s="659" customFormat="1" x14ac:dyDescent="0.2">
      <c r="D18016" s="634"/>
    </row>
    <row r="18017" spans="4:4" s="659" customFormat="1" x14ac:dyDescent="0.2">
      <c r="D18017" s="634"/>
    </row>
    <row r="18018" spans="4:4" s="659" customFormat="1" x14ac:dyDescent="0.2">
      <c r="D18018" s="634"/>
    </row>
    <row r="18019" spans="4:4" s="659" customFormat="1" x14ac:dyDescent="0.2">
      <c r="D18019" s="634"/>
    </row>
    <row r="18020" spans="4:4" s="659" customFormat="1" x14ac:dyDescent="0.2">
      <c r="D18020" s="634"/>
    </row>
    <row r="18021" spans="4:4" s="659" customFormat="1" x14ac:dyDescent="0.2">
      <c r="D18021" s="634"/>
    </row>
    <row r="18022" spans="4:4" s="659" customFormat="1" x14ac:dyDescent="0.2">
      <c r="D18022" s="634"/>
    </row>
    <row r="18023" spans="4:4" s="659" customFormat="1" x14ac:dyDescent="0.2">
      <c r="D18023" s="634"/>
    </row>
    <row r="18024" spans="4:4" s="659" customFormat="1" x14ac:dyDescent="0.2">
      <c r="D18024" s="634"/>
    </row>
    <row r="18025" spans="4:4" s="659" customFormat="1" x14ac:dyDescent="0.2">
      <c r="D18025" s="634"/>
    </row>
    <row r="18026" spans="4:4" s="659" customFormat="1" x14ac:dyDescent="0.2">
      <c r="D18026" s="634"/>
    </row>
    <row r="18027" spans="4:4" s="659" customFormat="1" x14ac:dyDescent="0.2">
      <c r="D18027" s="634"/>
    </row>
    <row r="18028" spans="4:4" s="659" customFormat="1" x14ac:dyDescent="0.2">
      <c r="D18028" s="634"/>
    </row>
    <row r="18029" spans="4:4" s="659" customFormat="1" x14ac:dyDescent="0.2">
      <c r="D18029" s="634"/>
    </row>
    <row r="18030" spans="4:4" s="659" customFormat="1" x14ac:dyDescent="0.2">
      <c r="D18030" s="634"/>
    </row>
    <row r="18031" spans="4:4" s="659" customFormat="1" x14ac:dyDescent="0.2">
      <c r="D18031" s="634"/>
    </row>
    <row r="18032" spans="4:4" s="659" customFormat="1" x14ac:dyDescent="0.2">
      <c r="D18032" s="634"/>
    </row>
    <row r="18033" spans="4:4" s="659" customFormat="1" x14ac:dyDescent="0.2">
      <c r="D18033" s="634"/>
    </row>
    <row r="18034" spans="4:4" s="659" customFormat="1" x14ac:dyDescent="0.2">
      <c r="D18034" s="634"/>
    </row>
    <row r="18035" spans="4:4" s="659" customFormat="1" x14ac:dyDescent="0.2">
      <c r="D18035" s="634"/>
    </row>
    <row r="18036" spans="4:4" s="659" customFormat="1" x14ac:dyDescent="0.2">
      <c r="D18036" s="634"/>
    </row>
    <row r="18037" spans="4:4" s="659" customFormat="1" x14ac:dyDescent="0.2">
      <c r="D18037" s="634"/>
    </row>
    <row r="18038" spans="4:4" s="659" customFormat="1" x14ac:dyDescent="0.2">
      <c r="D18038" s="634"/>
    </row>
    <row r="18039" spans="4:4" s="659" customFormat="1" x14ac:dyDescent="0.2">
      <c r="D18039" s="634"/>
    </row>
    <row r="18040" spans="4:4" s="659" customFormat="1" x14ac:dyDescent="0.2">
      <c r="D18040" s="634"/>
    </row>
    <row r="18041" spans="4:4" s="659" customFormat="1" x14ac:dyDescent="0.2">
      <c r="D18041" s="634"/>
    </row>
    <row r="18042" spans="4:4" s="659" customFormat="1" x14ac:dyDescent="0.2">
      <c r="D18042" s="634"/>
    </row>
    <row r="18043" spans="4:4" s="659" customFormat="1" x14ac:dyDescent="0.2">
      <c r="D18043" s="634"/>
    </row>
    <row r="18044" spans="4:4" s="659" customFormat="1" x14ac:dyDescent="0.2">
      <c r="D18044" s="634"/>
    </row>
    <row r="18045" spans="4:4" s="659" customFormat="1" x14ac:dyDescent="0.2">
      <c r="D18045" s="634"/>
    </row>
    <row r="18046" spans="4:4" s="659" customFormat="1" x14ac:dyDescent="0.2">
      <c r="D18046" s="634"/>
    </row>
    <row r="18047" spans="4:4" s="659" customFormat="1" x14ac:dyDescent="0.2">
      <c r="D18047" s="634"/>
    </row>
    <row r="18048" spans="4:4" s="659" customFormat="1" x14ac:dyDescent="0.2">
      <c r="D18048" s="634"/>
    </row>
    <row r="18049" spans="4:4" s="659" customFormat="1" x14ac:dyDescent="0.2">
      <c r="D18049" s="634"/>
    </row>
    <row r="18050" spans="4:4" s="659" customFormat="1" x14ac:dyDescent="0.2">
      <c r="D18050" s="634"/>
    </row>
    <row r="18051" spans="4:4" s="659" customFormat="1" x14ac:dyDescent="0.2">
      <c r="D18051" s="634"/>
    </row>
    <row r="18052" spans="4:4" s="659" customFormat="1" x14ac:dyDescent="0.2">
      <c r="D18052" s="634"/>
    </row>
    <row r="18053" spans="4:4" s="659" customFormat="1" x14ac:dyDescent="0.2">
      <c r="D18053" s="634"/>
    </row>
    <row r="18054" spans="4:4" s="659" customFormat="1" x14ac:dyDescent="0.2">
      <c r="D18054" s="634"/>
    </row>
    <row r="18055" spans="4:4" s="659" customFormat="1" x14ac:dyDescent="0.2">
      <c r="D18055" s="634"/>
    </row>
    <row r="18056" spans="4:4" s="659" customFormat="1" x14ac:dyDescent="0.2">
      <c r="D18056" s="634"/>
    </row>
    <row r="18057" spans="4:4" s="659" customFormat="1" x14ac:dyDescent="0.2">
      <c r="D18057" s="634"/>
    </row>
    <row r="18058" spans="4:4" s="659" customFormat="1" x14ac:dyDescent="0.2">
      <c r="D18058" s="634"/>
    </row>
    <row r="18059" spans="4:4" s="659" customFormat="1" x14ac:dyDescent="0.2">
      <c r="D18059" s="634"/>
    </row>
    <row r="18060" spans="4:4" s="659" customFormat="1" x14ac:dyDescent="0.2">
      <c r="D18060" s="634"/>
    </row>
    <row r="18061" spans="4:4" s="659" customFormat="1" x14ac:dyDescent="0.2">
      <c r="D18061" s="634"/>
    </row>
    <row r="18062" spans="4:4" s="659" customFormat="1" x14ac:dyDescent="0.2">
      <c r="D18062" s="634"/>
    </row>
    <row r="18063" spans="4:4" s="659" customFormat="1" x14ac:dyDescent="0.2">
      <c r="D18063" s="634"/>
    </row>
    <row r="18064" spans="4:4" s="659" customFormat="1" x14ac:dyDescent="0.2">
      <c r="D18064" s="634"/>
    </row>
    <row r="18065" spans="4:4" s="659" customFormat="1" x14ac:dyDescent="0.2">
      <c r="D18065" s="634"/>
    </row>
    <row r="18066" spans="4:4" s="659" customFormat="1" x14ac:dyDescent="0.2">
      <c r="D18066" s="634"/>
    </row>
    <row r="18067" spans="4:4" s="659" customFormat="1" x14ac:dyDescent="0.2">
      <c r="D18067" s="634"/>
    </row>
    <row r="18068" spans="4:4" s="659" customFormat="1" x14ac:dyDescent="0.2">
      <c r="D18068" s="634"/>
    </row>
    <row r="18069" spans="4:4" s="659" customFormat="1" x14ac:dyDescent="0.2">
      <c r="D18069" s="634"/>
    </row>
    <row r="18070" spans="4:4" s="659" customFormat="1" x14ac:dyDescent="0.2">
      <c r="D18070" s="634"/>
    </row>
    <row r="18071" spans="4:4" s="659" customFormat="1" x14ac:dyDescent="0.2">
      <c r="D18071" s="634"/>
    </row>
    <row r="18072" spans="4:4" s="659" customFormat="1" x14ac:dyDescent="0.2">
      <c r="D18072" s="634"/>
    </row>
    <row r="18073" spans="4:4" s="659" customFormat="1" x14ac:dyDescent="0.2">
      <c r="D18073" s="634"/>
    </row>
    <row r="18074" spans="4:4" s="659" customFormat="1" x14ac:dyDescent="0.2">
      <c r="D18074" s="634"/>
    </row>
    <row r="18075" spans="4:4" s="659" customFormat="1" x14ac:dyDescent="0.2">
      <c r="D18075" s="634"/>
    </row>
    <row r="18076" spans="4:4" s="659" customFormat="1" x14ac:dyDescent="0.2">
      <c r="D18076" s="634"/>
    </row>
    <row r="18077" spans="4:4" s="659" customFormat="1" x14ac:dyDescent="0.2">
      <c r="D18077" s="634"/>
    </row>
    <row r="18078" spans="4:4" s="659" customFormat="1" x14ac:dyDescent="0.2">
      <c r="D18078" s="634"/>
    </row>
    <row r="18079" spans="4:4" s="659" customFormat="1" x14ac:dyDescent="0.2">
      <c r="D18079" s="634"/>
    </row>
    <row r="18080" spans="4:4" s="659" customFormat="1" x14ac:dyDescent="0.2">
      <c r="D18080" s="634"/>
    </row>
    <row r="18081" spans="4:4" s="659" customFormat="1" x14ac:dyDescent="0.2">
      <c r="D18081" s="634"/>
    </row>
    <row r="18082" spans="4:4" s="659" customFormat="1" x14ac:dyDescent="0.2">
      <c r="D18082" s="634"/>
    </row>
    <row r="18083" spans="4:4" s="659" customFormat="1" x14ac:dyDescent="0.2">
      <c r="D18083" s="634"/>
    </row>
    <row r="18084" spans="4:4" s="659" customFormat="1" x14ac:dyDescent="0.2">
      <c r="D18084" s="634"/>
    </row>
    <row r="18085" spans="4:4" s="659" customFormat="1" x14ac:dyDescent="0.2">
      <c r="D18085" s="634"/>
    </row>
    <row r="18086" spans="4:4" s="659" customFormat="1" x14ac:dyDescent="0.2">
      <c r="D18086" s="634"/>
    </row>
    <row r="18087" spans="4:4" s="659" customFormat="1" x14ac:dyDescent="0.2">
      <c r="D18087" s="634"/>
    </row>
    <row r="18088" spans="4:4" s="659" customFormat="1" x14ac:dyDescent="0.2">
      <c r="D18088" s="634"/>
    </row>
    <row r="18089" spans="4:4" s="659" customFormat="1" x14ac:dyDescent="0.2">
      <c r="D18089" s="634"/>
    </row>
    <row r="18090" spans="4:4" s="659" customFormat="1" x14ac:dyDescent="0.2">
      <c r="D18090" s="634"/>
    </row>
    <row r="18091" spans="4:4" s="659" customFormat="1" x14ac:dyDescent="0.2">
      <c r="D18091" s="634"/>
    </row>
    <row r="18092" spans="4:4" s="659" customFormat="1" x14ac:dyDescent="0.2">
      <c r="D18092" s="634"/>
    </row>
    <row r="18093" spans="4:4" s="659" customFormat="1" x14ac:dyDescent="0.2">
      <c r="D18093" s="634"/>
    </row>
    <row r="18094" spans="4:4" s="659" customFormat="1" x14ac:dyDescent="0.2">
      <c r="D18094" s="634"/>
    </row>
    <row r="18095" spans="4:4" s="659" customFormat="1" x14ac:dyDescent="0.2">
      <c r="D18095" s="634"/>
    </row>
    <row r="18096" spans="4:4" s="659" customFormat="1" x14ac:dyDescent="0.2">
      <c r="D18096" s="634"/>
    </row>
    <row r="18097" spans="4:4" s="659" customFormat="1" x14ac:dyDescent="0.2">
      <c r="D18097" s="634"/>
    </row>
    <row r="18098" spans="4:4" s="659" customFormat="1" x14ac:dyDescent="0.2">
      <c r="D18098" s="634"/>
    </row>
    <row r="18099" spans="4:4" s="659" customFormat="1" x14ac:dyDescent="0.2">
      <c r="D18099" s="634"/>
    </row>
    <row r="18100" spans="4:4" s="659" customFormat="1" x14ac:dyDescent="0.2">
      <c r="D18100" s="634"/>
    </row>
    <row r="18101" spans="4:4" s="659" customFormat="1" x14ac:dyDescent="0.2">
      <c r="D18101" s="634"/>
    </row>
    <row r="18102" spans="4:4" s="659" customFormat="1" x14ac:dyDescent="0.2">
      <c r="D18102" s="634"/>
    </row>
    <row r="18103" spans="4:4" s="659" customFormat="1" x14ac:dyDescent="0.2">
      <c r="D18103" s="634"/>
    </row>
    <row r="18104" spans="4:4" s="659" customFormat="1" x14ac:dyDescent="0.2">
      <c r="D18104" s="634"/>
    </row>
    <row r="18105" spans="4:4" s="659" customFormat="1" x14ac:dyDescent="0.2">
      <c r="D18105" s="634"/>
    </row>
    <row r="18106" spans="4:4" s="659" customFormat="1" x14ac:dyDescent="0.2">
      <c r="D18106" s="634"/>
    </row>
    <row r="18107" spans="4:4" s="659" customFormat="1" x14ac:dyDescent="0.2">
      <c r="D18107" s="634"/>
    </row>
    <row r="18108" spans="4:4" s="659" customFormat="1" x14ac:dyDescent="0.2">
      <c r="D18108" s="634"/>
    </row>
    <row r="18109" spans="4:4" s="659" customFormat="1" x14ac:dyDescent="0.2">
      <c r="D18109" s="634"/>
    </row>
    <row r="18110" spans="4:4" s="659" customFormat="1" x14ac:dyDescent="0.2">
      <c r="D18110" s="634"/>
    </row>
    <row r="18111" spans="4:4" s="659" customFormat="1" x14ac:dyDescent="0.2">
      <c r="D18111" s="634"/>
    </row>
    <row r="18112" spans="4:4" s="659" customFormat="1" x14ac:dyDescent="0.2">
      <c r="D18112" s="634"/>
    </row>
    <row r="18113" spans="4:4" s="659" customFormat="1" x14ac:dyDescent="0.2">
      <c r="D18113" s="634"/>
    </row>
    <row r="18114" spans="4:4" s="659" customFormat="1" x14ac:dyDescent="0.2">
      <c r="D18114" s="634"/>
    </row>
    <row r="18115" spans="4:4" s="659" customFormat="1" x14ac:dyDescent="0.2">
      <c r="D18115" s="634"/>
    </row>
    <row r="18116" spans="4:4" s="659" customFormat="1" x14ac:dyDescent="0.2">
      <c r="D18116" s="634"/>
    </row>
    <row r="18117" spans="4:4" s="659" customFormat="1" x14ac:dyDescent="0.2">
      <c r="D18117" s="634"/>
    </row>
    <row r="18118" spans="4:4" s="659" customFormat="1" x14ac:dyDescent="0.2">
      <c r="D18118" s="634"/>
    </row>
    <row r="18119" spans="4:4" s="659" customFormat="1" x14ac:dyDescent="0.2">
      <c r="D18119" s="634"/>
    </row>
    <row r="18120" spans="4:4" s="659" customFormat="1" x14ac:dyDescent="0.2">
      <c r="D18120" s="634"/>
    </row>
    <row r="18121" spans="4:4" s="659" customFormat="1" x14ac:dyDescent="0.2">
      <c r="D18121" s="634"/>
    </row>
    <row r="18122" spans="4:4" s="659" customFormat="1" x14ac:dyDescent="0.2">
      <c r="D18122" s="634"/>
    </row>
    <row r="18123" spans="4:4" s="659" customFormat="1" x14ac:dyDescent="0.2">
      <c r="D18123" s="634"/>
    </row>
    <row r="18124" spans="4:4" s="659" customFormat="1" x14ac:dyDescent="0.2">
      <c r="D18124" s="634"/>
    </row>
    <row r="18125" spans="4:4" s="659" customFormat="1" x14ac:dyDescent="0.2">
      <c r="D18125" s="634"/>
    </row>
    <row r="18126" spans="4:4" s="659" customFormat="1" x14ac:dyDescent="0.2">
      <c r="D18126" s="634"/>
    </row>
    <row r="18127" spans="4:4" s="659" customFormat="1" x14ac:dyDescent="0.2">
      <c r="D18127" s="634"/>
    </row>
    <row r="18128" spans="4:4" s="659" customFormat="1" x14ac:dyDescent="0.2">
      <c r="D18128" s="634"/>
    </row>
    <row r="18129" spans="4:4" s="659" customFormat="1" x14ac:dyDescent="0.2">
      <c r="D18129" s="634"/>
    </row>
    <row r="18130" spans="4:4" s="659" customFormat="1" x14ac:dyDescent="0.2">
      <c r="D18130" s="634"/>
    </row>
    <row r="18131" spans="4:4" s="659" customFormat="1" x14ac:dyDescent="0.2">
      <c r="D18131" s="634"/>
    </row>
    <row r="18132" spans="4:4" s="659" customFormat="1" x14ac:dyDescent="0.2">
      <c r="D18132" s="634"/>
    </row>
    <row r="18133" spans="4:4" s="659" customFormat="1" x14ac:dyDescent="0.2">
      <c r="D18133" s="634"/>
    </row>
    <row r="18134" spans="4:4" s="659" customFormat="1" x14ac:dyDescent="0.2">
      <c r="D18134" s="634"/>
    </row>
    <row r="18135" spans="4:4" s="659" customFormat="1" x14ac:dyDescent="0.2">
      <c r="D18135" s="634"/>
    </row>
    <row r="18136" spans="4:4" s="659" customFormat="1" x14ac:dyDescent="0.2">
      <c r="D18136" s="634"/>
    </row>
    <row r="18137" spans="4:4" s="659" customFormat="1" x14ac:dyDescent="0.2">
      <c r="D18137" s="634"/>
    </row>
    <row r="18138" spans="4:4" s="659" customFormat="1" x14ac:dyDescent="0.2">
      <c r="D18138" s="634"/>
    </row>
    <row r="18139" spans="4:4" s="659" customFormat="1" x14ac:dyDescent="0.2">
      <c r="D18139" s="634"/>
    </row>
    <row r="18140" spans="4:4" s="659" customFormat="1" x14ac:dyDescent="0.2">
      <c r="D18140" s="634"/>
    </row>
    <row r="18141" spans="4:4" s="659" customFormat="1" x14ac:dyDescent="0.2">
      <c r="D18141" s="634"/>
    </row>
    <row r="18142" spans="4:4" s="659" customFormat="1" x14ac:dyDescent="0.2">
      <c r="D18142" s="634"/>
    </row>
    <row r="18143" spans="4:4" s="659" customFormat="1" x14ac:dyDescent="0.2">
      <c r="D18143" s="634"/>
    </row>
    <row r="18144" spans="4:4" s="659" customFormat="1" x14ac:dyDescent="0.2">
      <c r="D18144" s="634"/>
    </row>
    <row r="18145" spans="4:4" s="659" customFormat="1" x14ac:dyDescent="0.2">
      <c r="D18145" s="634"/>
    </row>
    <row r="18146" spans="4:4" s="659" customFormat="1" x14ac:dyDescent="0.2">
      <c r="D18146" s="634"/>
    </row>
    <row r="18147" spans="4:4" s="659" customFormat="1" x14ac:dyDescent="0.2">
      <c r="D18147" s="634"/>
    </row>
    <row r="18148" spans="4:4" s="659" customFormat="1" x14ac:dyDescent="0.2">
      <c r="D18148" s="634"/>
    </row>
    <row r="18149" spans="4:4" s="659" customFormat="1" x14ac:dyDescent="0.2">
      <c r="D18149" s="634"/>
    </row>
    <row r="18150" spans="4:4" s="659" customFormat="1" x14ac:dyDescent="0.2">
      <c r="D18150" s="634"/>
    </row>
    <row r="18151" spans="4:4" s="659" customFormat="1" x14ac:dyDescent="0.2">
      <c r="D18151" s="634"/>
    </row>
    <row r="18152" spans="4:4" s="659" customFormat="1" x14ac:dyDescent="0.2">
      <c r="D18152" s="634"/>
    </row>
    <row r="18153" spans="4:4" s="659" customFormat="1" x14ac:dyDescent="0.2">
      <c r="D18153" s="634"/>
    </row>
    <row r="18154" spans="4:4" s="659" customFormat="1" x14ac:dyDescent="0.2">
      <c r="D18154" s="634"/>
    </row>
    <row r="18155" spans="4:4" s="659" customFormat="1" x14ac:dyDescent="0.2">
      <c r="D18155" s="634"/>
    </row>
    <row r="18156" spans="4:4" s="659" customFormat="1" x14ac:dyDescent="0.2">
      <c r="D18156" s="634"/>
    </row>
    <row r="18157" spans="4:4" s="659" customFormat="1" x14ac:dyDescent="0.2">
      <c r="D18157" s="634"/>
    </row>
    <row r="18158" spans="4:4" s="659" customFormat="1" x14ac:dyDescent="0.2">
      <c r="D18158" s="634"/>
    </row>
    <row r="18159" spans="4:4" s="659" customFormat="1" x14ac:dyDescent="0.2">
      <c r="D18159" s="634"/>
    </row>
    <row r="18160" spans="4:4" s="659" customFormat="1" x14ac:dyDescent="0.2">
      <c r="D18160" s="634"/>
    </row>
    <row r="18161" spans="4:4" s="659" customFormat="1" x14ac:dyDescent="0.2">
      <c r="D18161" s="634"/>
    </row>
    <row r="18162" spans="4:4" s="659" customFormat="1" x14ac:dyDescent="0.2">
      <c r="D18162" s="634"/>
    </row>
    <row r="18163" spans="4:4" s="659" customFormat="1" x14ac:dyDescent="0.2">
      <c r="D18163" s="634"/>
    </row>
    <row r="18164" spans="4:4" s="659" customFormat="1" x14ac:dyDescent="0.2">
      <c r="D18164" s="634"/>
    </row>
    <row r="18165" spans="4:4" s="659" customFormat="1" x14ac:dyDescent="0.2">
      <c r="D18165" s="634"/>
    </row>
    <row r="18166" spans="4:4" s="659" customFormat="1" x14ac:dyDescent="0.2">
      <c r="D18166" s="634"/>
    </row>
    <row r="18167" spans="4:4" s="659" customFormat="1" x14ac:dyDescent="0.2">
      <c r="D18167" s="634"/>
    </row>
    <row r="18168" spans="4:4" s="659" customFormat="1" x14ac:dyDescent="0.2">
      <c r="D18168" s="634"/>
    </row>
    <row r="18169" spans="4:4" s="659" customFormat="1" x14ac:dyDescent="0.2">
      <c r="D18169" s="634"/>
    </row>
    <row r="18170" spans="4:4" s="659" customFormat="1" x14ac:dyDescent="0.2">
      <c r="D18170" s="634"/>
    </row>
    <row r="18171" spans="4:4" s="659" customFormat="1" x14ac:dyDescent="0.2">
      <c r="D18171" s="634"/>
    </row>
    <row r="18172" spans="4:4" s="659" customFormat="1" x14ac:dyDescent="0.2">
      <c r="D18172" s="634"/>
    </row>
    <row r="18173" spans="4:4" s="659" customFormat="1" x14ac:dyDescent="0.2">
      <c r="D18173" s="634"/>
    </row>
    <row r="18174" spans="4:4" s="659" customFormat="1" x14ac:dyDescent="0.2">
      <c r="D18174" s="634"/>
    </row>
    <row r="18175" spans="4:4" s="659" customFormat="1" x14ac:dyDescent="0.2">
      <c r="D18175" s="634"/>
    </row>
    <row r="18176" spans="4:4" s="659" customFormat="1" x14ac:dyDescent="0.2">
      <c r="D18176" s="634"/>
    </row>
    <row r="18177" spans="4:4" s="659" customFormat="1" x14ac:dyDescent="0.2">
      <c r="D18177" s="634"/>
    </row>
    <row r="18178" spans="4:4" s="659" customFormat="1" x14ac:dyDescent="0.2">
      <c r="D18178" s="634"/>
    </row>
    <row r="18179" spans="4:4" s="659" customFormat="1" x14ac:dyDescent="0.2">
      <c r="D18179" s="634"/>
    </row>
    <row r="18180" spans="4:4" s="659" customFormat="1" x14ac:dyDescent="0.2">
      <c r="D18180" s="634"/>
    </row>
    <row r="18181" spans="4:4" s="659" customFormat="1" x14ac:dyDescent="0.2">
      <c r="D18181" s="634"/>
    </row>
    <row r="18182" spans="4:4" s="659" customFormat="1" x14ac:dyDescent="0.2">
      <c r="D18182" s="634"/>
    </row>
    <row r="18183" spans="4:4" s="659" customFormat="1" x14ac:dyDescent="0.2">
      <c r="D18183" s="634"/>
    </row>
    <row r="18184" spans="4:4" s="659" customFormat="1" x14ac:dyDescent="0.2">
      <c r="D18184" s="634"/>
    </row>
    <row r="18185" spans="4:4" s="659" customFormat="1" x14ac:dyDescent="0.2">
      <c r="D18185" s="634"/>
    </row>
    <row r="18186" spans="4:4" s="659" customFormat="1" x14ac:dyDescent="0.2">
      <c r="D18186" s="634"/>
    </row>
    <row r="18187" spans="4:4" s="659" customFormat="1" x14ac:dyDescent="0.2">
      <c r="D18187" s="634"/>
    </row>
    <row r="18188" spans="4:4" s="659" customFormat="1" x14ac:dyDescent="0.2">
      <c r="D18188" s="634"/>
    </row>
    <row r="18189" spans="4:4" s="659" customFormat="1" x14ac:dyDescent="0.2">
      <c r="D18189" s="634"/>
    </row>
    <row r="18190" spans="4:4" s="659" customFormat="1" x14ac:dyDescent="0.2">
      <c r="D18190" s="634"/>
    </row>
    <row r="18191" spans="4:4" s="659" customFormat="1" x14ac:dyDescent="0.2">
      <c r="D18191" s="634"/>
    </row>
    <row r="18192" spans="4:4" s="659" customFormat="1" x14ac:dyDescent="0.2">
      <c r="D18192" s="634"/>
    </row>
    <row r="18193" spans="4:4" s="659" customFormat="1" x14ac:dyDescent="0.2">
      <c r="D18193" s="634"/>
    </row>
    <row r="18194" spans="4:4" s="659" customFormat="1" x14ac:dyDescent="0.2">
      <c r="D18194" s="634"/>
    </row>
    <row r="18195" spans="4:4" s="659" customFormat="1" x14ac:dyDescent="0.2">
      <c r="D18195" s="634"/>
    </row>
    <row r="18196" spans="4:4" s="659" customFormat="1" x14ac:dyDescent="0.2">
      <c r="D18196" s="634"/>
    </row>
    <row r="18197" spans="4:4" s="659" customFormat="1" x14ac:dyDescent="0.2">
      <c r="D18197" s="634"/>
    </row>
    <row r="18198" spans="4:4" s="659" customFormat="1" x14ac:dyDescent="0.2">
      <c r="D18198" s="634"/>
    </row>
    <row r="18199" spans="4:4" s="659" customFormat="1" x14ac:dyDescent="0.2">
      <c r="D18199" s="634"/>
    </row>
    <row r="18200" spans="4:4" s="659" customFormat="1" x14ac:dyDescent="0.2">
      <c r="D18200" s="634"/>
    </row>
    <row r="18201" spans="4:4" s="659" customFormat="1" x14ac:dyDescent="0.2">
      <c r="D18201" s="634"/>
    </row>
    <row r="18202" spans="4:4" s="659" customFormat="1" x14ac:dyDescent="0.2">
      <c r="D18202" s="634"/>
    </row>
    <row r="18203" spans="4:4" s="659" customFormat="1" x14ac:dyDescent="0.2">
      <c r="D18203" s="634"/>
    </row>
    <row r="18204" spans="4:4" s="659" customFormat="1" x14ac:dyDescent="0.2">
      <c r="D18204" s="634"/>
    </row>
    <row r="18205" spans="4:4" s="659" customFormat="1" x14ac:dyDescent="0.2">
      <c r="D18205" s="634"/>
    </row>
    <row r="18206" spans="4:4" s="659" customFormat="1" x14ac:dyDescent="0.2">
      <c r="D18206" s="634"/>
    </row>
    <row r="18207" spans="4:4" s="659" customFormat="1" x14ac:dyDescent="0.2">
      <c r="D18207" s="634"/>
    </row>
    <row r="18208" spans="4:4" s="659" customFormat="1" x14ac:dyDescent="0.2">
      <c r="D18208" s="634"/>
    </row>
    <row r="18209" spans="4:4" s="659" customFormat="1" x14ac:dyDescent="0.2">
      <c r="D18209" s="634"/>
    </row>
    <row r="18210" spans="4:4" s="659" customFormat="1" x14ac:dyDescent="0.2">
      <c r="D18210" s="634"/>
    </row>
    <row r="18211" spans="4:4" s="659" customFormat="1" x14ac:dyDescent="0.2">
      <c r="D18211" s="634"/>
    </row>
    <row r="18212" spans="4:4" s="659" customFormat="1" x14ac:dyDescent="0.2">
      <c r="D18212" s="634"/>
    </row>
    <row r="18213" spans="4:4" s="659" customFormat="1" x14ac:dyDescent="0.2">
      <c r="D18213" s="634"/>
    </row>
    <row r="18214" spans="4:4" s="659" customFormat="1" x14ac:dyDescent="0.2">
      <c r="D18214" s="634"/>
    </row>
    <row r="18215" spans="4:4" s="659" customFormat="1" x14ac:dyDescent="0.2">
      <c r="D18215" s="634"/>
    </row>
    <row r="18216" spans="4:4" s="659" customFormat="1" x14ac:dyDescent="0.2">
      <c r="D18216" s="634"/>
    </row>
    <row r="18217" spans="4:4" s="659" customFormat="1" x14ac:dyDescent="0.2">
      <c r="D18217" s="634"/>
    </row>
    <row r="18218" spans="4:4" s="659" customFormat="1" x14ac:dyDescent="0.2">
      <c r="D18218" s="634"/>
    </row>
    <row r="18219" spans="4:4" s="659" customFormat="1" x14ac:dyDescent="0.2">
      <c r="D18219" s="634"/>
    </row>
    <row r="18220" spans="4:4" s="659" customFormat="1" x14ac:dyDescent="0.2">
      <c r="D18220" s="634"/>
    </row>
    <row r="18221" spans="4:4" s="659" customFormat="1" x14ac:dyDescent="0.2">
      <c r="D18221" s="634"/>
    </row>
    <row r="18222" spans="4:4" s="659" customFormat="1" x14ac:dyDescent="0.2">
      <c r="D18222" s="634"/>
    </row>
    <row r="18223" spans="4:4" s="659" customFormat="1" x14ac:dyDescent="0.2">
      <c r="D18223" s="634"/>
    </row>
    <row r="18224" spans="4:4" s="659" customFormat="1" x14ac:dyDescent="0.2">
      <c r="D18224" s="634"/>
    </row>
    <row r="18225" spans="4:4" s="659" customFormat="1" x14ac:dyDescent="0.2">
      <c r="D18225" s="634"/>
    </row>
    <row r="18226" spans="4:4" s="659" customFormat="1" x14ac:dyDescent="0.2">
      <c r="D18226" s="634"/>
    </row>
    <row r="18227" spans="4:4" s="659" customFormat="1" x14ac:dyDescent="0.2">
      <c r="D18227" s="634"/>
    </row>
    <row r="18228" spans="4:4" s="659" customFormat="1" x14ac:dyDescent="0.2">
      <c r="D18228" s="634"/>
    </row>
    <row r="18229" spans="4:4" s="659" customFormat="1" x14ac:dyDescent="0.2">
      <c r="D18229" s="634"/>
    </row>
    <row r="18230" spans="4:4" s="659" customFormat="1" x14ac:dyDescent="0.2">
      <c r="D18230" s="634"/>
    </row>
    <row r="18231" spans="4:4" s="659" customFormat="1" x14ac:dyDescent="0.2">
      <c r="D18231" s="634"/>
    </row>
    <row r="18232" spans="4:4" s="659" customFormat="1" x14ac:dyDescent="0.2">
      <c r="D18232" s="634"/>
    </row>
    <row r="18233" spans="4:4" s="659" customFormat="1" x14ac:dyDescent="0.2">
      <c r="D18233" s="634"/>
    </row>
    <row r="18234" spans="4:4" s="659" customFormat="1" x14ac:dyDescent="0.2">
      <c r="D18234" s="634"/>
    </row>
    <row r="18235" spans="4:4" s="659" customFormat="1" x14ac:dyDescent="0.2">
      <c r="D18235" s="634"/>
    </row>
    <row r="18236" spans="4:4" s="659" customFormat="1" x14ac:dyDescent="0.2">
      <c r="D18236" s="634"/>
    </row>
    <row r="18237" spans="4:4" s="659" customFormat="1" x14ac:dyDescent="0.2">
      <c r="D18237" s="634"/>
    </row>
    <row r="18238" spans="4:4" s="659" customFormat="1" x14ac:dyDescent="0.2">
      <c r="D18238" s="634"/>
    </row>
    <row r="18239" spans="4:4" s="659" customFormat="1" x14ac:dyDescent="0.2">
      <c r="D18239" s="634"/>
    </row>
    <row r="18240" spans="4:4" s="659" customFormat="1" x14ac:dyDescent="0.2">
      <c r="D18240" s="634"/>
    </row>
    <row r="18241" spans="4:4" s="659" customFormat="1" x14ac:dyDescent="0.2">
      <c r="D18241" s="634"/>
    </row>
    <row r="18242" spans="4:4" s="659" customFormat="1" x14ac:dyDescent="0.2">
      <c r="D18242" s="634"/>
    </row>
    <row r="18243" spans="4:4" s="659" customFormat="1" x14ac:dyDescent="0.2">
      <c r="D18243" s="634"/>
    </row>
    <row r="18244" spans="4:4" s="659" customFormat="1" x14ac:dyDescent="0.2">
      <c r="D18244" s="634"/>
    </row>
    <row r="18245" spans="4:4" s="659" customFormat="1" x14ac:dyDescent="0.2">
      <c r="D18245" s="634"/>
    </row>
    <row r="18246" spans="4:4" s="659" customFormat="1" x14ac:dyDescent="0.2">
      <c r="D18246" s="634"/>
    </row>
    <row r="18247" spans="4:4" s="659" customFormat="1" x14ac:dyDescent="0.2">
      <c r="D18247" s="634"/>
    </row>
    <row r="18248" spans="4:4" s="659" customFormat="1" x14ac:dyDescent="0.2">
      <c r="D18248" s="634"/>
    </row>
    <row r="18249" spans="4:4" s="659" customFormat="1" x14ac:dyDescent="0.2">
      <c r="D18249" s="634"/>
    </row>
    <row r="18250" spans="4:4" s="659" customFormat="1" x14ac:dyDescent="0.2">
      <c r="D18250" s="634"/>
    </row>
    <row r="18251" spans="4:4" s="659" customFormat="1" x14ac:dyDescent="0.2">
      <c r="D18251" s="634"/>
    </row>
    <row r="18252" spans="4:4" s="659" customFormat="1" x14ac:dyDescent="0.2">
      <c r="D18252" s="634"/>
    </row>
    <row r="18253" spans="4:4" s="659" customFormat="1" x14ac:dyDescent="0.2">
      <c r="D18253" s="634"/>
    </row>
    <row r="18254" spans="4:4" s="659" customFormat="1" x14ac:dyDescent="0.2">
      <c r="D18254" s="634"/>
    </row>
    <row r="18255" spans="4:4" s="659" customFormat="1" x14ac:dyDescent="0.2">
      <c r="D18255" s="634"/>
    </row>
    <row r="18256" spans="4:4" s="659" customFormat="1" x14ac:dyDescent="0.2">
      <c r="D18256" s="634"/>
    </row>
    <row r="18257" spans="4:4" s="659" customFormat="1" x14ac:dyDescent="0.2">
      <c r="D18257" s="634"/>
    </row>
    <row r="18258" spans="4:4" s="659" customFormat="1" x14ac:dyDescent="0.2">
      <c r="D18258" s="634"/>
    </row>
    <row r="18259" spans="4:4" s="659" customFormat="1" x14ac:dyDescent="0.2">
      <c r="D18259" s="634"/>
    </row>
    <row r="18260" spans="4:4" s="659" customFormat="1" x14ac:dyDescent="0.2">
      <c r="D18260" s="634"/>
    </row>
    <row r="18261" spans="4:4" s="659" customFormat="1" x14ac:dyDescent="0.2">
      <c r="D18261" s="634"/>
    </row>
    <row r="18262" spans="4:4" s="659" customFormat="1" x14ac:dyDescent="0.2">
      <c r="D18262" s="634"/>
    </row>
    <row r="18263" spans="4:4" s="659" customFormat="1" x14ac:dyDescent="0.2">
      <c r="D18263" s="634"/>
    </row>
    <row r="18264" spans="4:4" s="659" customFormat="1" x14ac:dyDescent="0.2">
      <c r="D18264" s="634"/>
    </row>
    <row r="18265" spans="4:4" s="659" customFormat="1" x14ac:dyDescent="0.2">
      <c r="D18265" s="634"/>
    </row>
    <row r="18266" spans="4:4" s="659" customFormat="1" x14ac:dyDescent="0.2">
      <c r="D18266" s="634"/>
    </row>
    <row r="18267" spans="4:4" s="659" customFormat="1" x14ac:dyDescent="0.2">
      <c r="D18267" s="634"/>
    </row>
    <row r="18268" spans="4:4" s="659" customFormat="1" x14ac:dyDescent="0.2">
      <c r="D18268" s="634"/>
    </row>
    <row r="18269" spans="4:4" s="659" customFormat="1" x14ac:dyDescent="0.2">
      <c r="D18269" s="634"/>
    </row>
    <row r="18270" spans="4:4" s="659" customFormat="1" x14ac:dyDescent="0.2">
      <c r="D18270" s="634"/>
    </row>
    <row r="18271" spans="4:4" s="659" customFormat="1" x14ac:dyDescent="0.2">
      <c r="D18271" s="634"/>
    </row>
    <row r="18272" spans="4:4" s="659" customFormat="1" x14ac:dyDescent="0.2">
      <c r="D18272" s="634"/>
    </row>
    <row r="18273" spans="4:4" s="659" customFormat="1" x14ac:dyDescent="0.2">
      <c r="D18273" s="634"/>
    </row>
    <row r="18274" spans="4:4" s="659" customFormat="1" x14ac:dyDescent="0.2">
      <c r="D18274" s="634"/>
    </row>
    <row r="18275" spans="4:4" s="659" customFormat="1" x14ac:dyDescent="0.2">
      <c r="D18275" s="634"/>
    </row>
    <row r="18276" spans="4:4" s="659" customFormat="1" x14ac:dyDescent="0.2">
      <c r="D18276" s="634"/>
    </row>
    <row r="18277" spans="4:4" s="659" customFormat="1" x14ac:dyDescent="0.2">
      <c r="D18277" s="634"/>
    </row>
    <row r="18278" spans="4:4" s="659" customFormat="1" x14ac:dyDescent="0.2">
      <c r="D18278" s="634"/>
    </row>
    <row r="18279" spans="4:4" s="659" customFormat="1" x14ac:dyDescent="0.2">
      <c r="D18279" s="634"/>
    </row>
    <row r="18280" spans="4:4" s="659" customFormat="1" x14ac:dyDescent="0.2">
      <c r="D18280" s="634"/>
    </row>
    <row r="18281" spans="4:4" s="659" customFormat="1" x14ac:dyDescent="0.2">
      <c r="D18281" s="634"/>
    </row>
    <row r="18282" spans="4:4" s="659" customFormat="1" x14ac:dyDescent="0.2">
      <c r="D18282" s="634"/>
    </row>
    <row r="18283" spans="4:4" s="659" customFormat="1" x14ac:dyDescent="0.2">
      <c r="D18283" s="634"/>
    </row>
    <row r="18284" spans="4:4" s="659" customFormat="1" x14ac:dyDescent="0.2">
      <c r="D18284" s="634"/>
    </row>
    <row r="18285" spans="4:4" s="659" customFormat="1" x14ac:dyDescent="0.2">
      <c r="D18285" s="634"/>
    </row>
    <row r="18286" spans="4:4" s="659" customFormat="1" x14ac:dyDescent="0.2">
      <c r="D18286" s="634"/>
    </row>
    <row r="18287" spans="4:4" s="659" customFormat="1" x14ac:dyDescent="0.2">
      <c r="D18287" s="634"/>
    </row>
    <row r="18288" spans="4:4" s="659" customFormat="1" x14ac:dyDescent="0.2">
      <c r="D18288" s="634"/>
    </row>
    <row r="18289" spans="4:4" s="659" customFormat="1" x14ac:dyDescent="0.2">
      <c r="D18289" s="634"/>
    </row>
    <row r="18290" spans="4:4" s="659" customFormat="1" x14ac:dyDescent="0.2">
      <c r="D18290" s="634"/>
    </row>
    <row r="18291" spans="4:4" s="659" customFormat="1" x14ac:dyDescent="0.2">
      <c r="D18291" s="634"/>
    </row>
    <row r="18292" spans="4:4" s="659" customFormat="1" x14ac:dyDescent="0.2">
      <c r="D18292" s="634"/>
    </row>
    <row r="18293" spans="4:4" s="659" customFormat="1" x14ac:dyDescent="0.2">
      <c r="D18293" s="634"/>
    </row>
    <row r="18294" spans="4:4" s="659" customFormat="1" x14ac:dyDescent="0.2">
      <c r="D18294" s="634"/>
    </row>
    <row r="18295" spans="4:4" s="659" customFormat="1" x14ac:dyDescent="0.2">
      <c r="D18295" s="634"/>
    </row>
    <row r="18296" spans="4:4" s="659" customFormat="1" x14ac:dyDescent="0.2">
      <c r="D18296" s="634"/>
    </row>
    <row r="18297" spans="4:4" s="659" customFormat="1" x14ac:dyDescent="0.2">
      <c r="D18297" s="634"/>
    </row>
    <row r="18298" spans="4:4" s="659" customFormat="1" x14ac:dyDescent="0.2">
      <c r="D18298" s="634"/>
    </row>
    <row r="18299" spans="4:4" s="659" customFormat="1" x14ac:dyDescent="0.2">
      <c r="D18299" s="634"/>
    </row>
    <row r="18300" spans="4:4" s="659" customFormat="1" x14ac:dyDescent="0.2">
      <c r="D18300" s="634"/>
    </row>
    <row r="18301" spans="4:4" s="659" customFormat="1" x14ac:dyDescent="0.2">
      <c r="D18301" s="634"/>
    </row>
    <row r="18302" spans="4:4" s="659" customFormat="1" x14ac:dyDescent="0.2">
      <c r="D18302" s="634"/>
    </row>
    <row r="18303" spans="4:4" s="659" customFormat="1" x14ac:dyDescent="0.2">
      <c r="D18303" s="634"/>
    </row>
    <row r="18304" spans="4:4" s="659" customFormat="1" x14ac:dyDescent="0.2">
      <c r="D18304" s="634"/>
    </row>
    <row r="18305" spans="4:4" s="659" customFormat="1" x14ac:dyDescent="0.2">
      <c r="D18305" s="634"/>
    </row>
    <row r="18306" spans="4:4" s="659" customFormat="1" x14ac:dyDescent="0.2">
      <c r="D18306" s="634"/>
    </row>
    <row r="18307" spans="4:4" s="659" customFormat="1" x14ac:dyDescent="0.2">
      <c r="D18307" s="634"/>
    </row>
    <row r="18308" spans="4:4" s="659" customFormat="1" x14ac:dyDescent="0.2">
      <c r="D18308" s="634"/>
    </row>
    <row r="18309" spans="4:4" s="659" customFormat="1" x14ac:dyDescent="0.2">
      <c r="D18309" s="634"/>
    </row>
    <row r="18310" spans="4:4" s="659" customFormat="1" x14ac:dyDescent="0.2">
      <c r="D18310" s="634"/>
    </row>
    <row r="18311" spans="4:4" s="659" customFormat="1" x14ac:dyDescent="0.2">
      <c r="D18311" s="634"/>
    </row>
    <row r="18312" spans="4:4" s="659" customFormat="1" x14ac:dyDescent="0.2">
      <c r="D18312" s="634"/>
    </row>
    <row r="18313" spans="4:4" s="659" customFormat="1" x14ac:dyDescent="0.2">
      <c r="D18313" s="634"/>
    </row>
    <row r="18314" spans="4:4" s="659" customFormat="1" x14ac:dyDescent="0.2">
      <c r="D18314" s="634"/>
    </row>
    <row r="18315" spans="4:4" s="659" customFormat="1" x14ac:dyDescent="0.2">
      <c r="D18315" s="634"/>
    </row>
    <row r="18316" spans="4:4" s="659" customFormat="1" x14ac:dyDescent="0.2">
      <c r="D18316" s="634"/>
    </row>
    <row r="18317" spans="4:4" s="659" customFormat="1" x14ac:dyDescent="0.2">
      <c r="D18317" s="634"/>
    </row>
    <row r="18318" spans="4:4" s="659" customFormat="1" x14ac:dyDescent="0.2">
      <c r="D18318" s="634"/>
    </row>
    <row r="18319" spans="4:4" s="659" customFormat="1" x14ac:dyDescent="0.2">
      <c r="D18319" s="634"/>
    </row>
    <row r="18320" spans="4:4" s="659" customFormat="1" x14ac:dyDescent="0.2">
      <c r="D18320" s="634"/>
    </row>
    <row r="18321" spans="4:4" s="659" customFormat="1" x14ac:dyDescent="0.2">
      <c r="D18321" s="634"/>
    </row>
    <row r="18322" spans="4:4" s="659" customFormat="1" x14ac:dyDescent="0.2">
      <c r="D18322" s="634"/>
    </row>
    <row r="18323" spans="4:4" s="659" customFormat="1" x14ac:dyDescent="0.2">
      <c r="D18323" s="634"/>
    </row>
    <row r="18324" spans="4:4" s="659" customFormat="1" x14ac:dyDescent="0.2">
      <c r="D18324" s="634"/>
    </row>
    <row r="18325" spans="4:4" s="659" customFormat="1" x14ac:dyDescent="0.2">
      <c r="D18325" s="634"/>
    </row>
    <row r="18326" spans="4:4" s="659" customFormat="1" x14ac:dyDescent="0.2">
      <c r="D18326" s="634"/>
    </row>
    <row r="18327" spans="4:4" s="659" customFormat="1" x14ac:dyDescent="0.2">
      <c r="D18327" s="634"/>
    </row>
    <row r="18328" spans="4:4" s="659" customFormat="1" x14ac:dyDescent="0.2">
      <c r="D18328" s="634"/>
    </row>
    <row r="18329" spans="4:4" s="659" customFormat="1" x14ac:dyDescent="0.2">
      <c r="D18329" s="634"/>
    </row>
    <row r="18330" spans="4:4" s="659" customFormat="1" x14ac:dyDescent="0.2">
      <c r="D18330" s="634"/>
    </row>
    <row r="18331" spans="4:4" s="659" customFormat="1" x14ac:dyDescent="0.2">
      <c r="D18331" s="634"/>
    </row>
    <row r="18332" spans="4:4" s="659" customFormat="1" x14ac:dyDescent="0.2">
      <c r="D18332" s="634"/>
    </row>
    <row r="18333" spans="4:4" s="659" customFormat="1" x14ac:dyDescent="0.2">
      <c r="D18333" s="634"/>
    </row>
    <row r="18334" spans="4:4" s="659" customFormat="1" x14ac:dyDescent="0.2">
      <c r="D18334" s="634"/>
    </row>
    <row r="18335" spans="4:4" s="659" customFormat="1" x14ac:dyDescent="0.2">
      <c r="D18335" s="634"/>
    </row>
    <row r="18336" spans="4:4" s="659" customFormat="1" x14ac:dyDescent="0.2">
      <c r="D18336" s="634"/>
    </row>
    <row r="18337" spans="4:4" s="659" customFormat="1" x14ac:dyDescent="0.2">
      <c r="D18337" s="634"/>
    </row>
    <row r="18338" spans="4:4" s="659" customFormat="1" x14ac:dyDescent="0.2">
      <c r="D18338" s="634"/>
    </row>
    <row r="18339" spans="4:4" s="659" customFormat="1" x14ac:dyDescent="0.2">
      <c r="D18339" s="634"/>
    </row>
    <row r="18340" spans="4:4" s="659" customFormat="1" x14ac:dyDescent="0.2">
      <c r="D18340" s="634"/>
    </row>
    <row r="18341" spans="4:4" s="659" customFormat="1" x14ac:dyDescent="0.2">
      <c r="D18341" s="634"/>
    </row>
    <row r="18342" spans="4:4" s="659" customFormat="1" x14ac:dyDescent="0.2">
      <c r="D18342" s="634"/>
    </row>
    <row r="18343" spans="4:4" s="659" customFormat="1" x14ac:dyDescent="0.2">
      <c r="D18343" s="634"/>
    </row>
    <row r="18344" spans="4:4" s="659" customFormat="1" x14ac:dyDescent="0.2">
      <c r="D18344" s="634"/>
    </row>
    <row r="18345" spans="4:4" s="659" customFormat="1" x14ac:dyDescent="0.2">
      <c r="D18345" s="634"/>
    </row>
    <row r="18346" spans="4:4" s="659" customFormat="1" x14ac:dyDescent="0.2">
      <c r="D18346" s="634"/>
    </row>
    <row r="18347" spans="4:4" s="659" customFormat="1" x14ac:dyDescent="0.2">
      <c r="D18347" s="634"/>
    </row>
    <row r="18348" spans="4:4" s="659" customFormat="1" x14ac:dyDescent="0.2">
      <c r="D18348" s="634"/>
    </row>
    <row r="18349" spans="4:4" s="659" customFormat="1" x14ac:dyDescent="0.2">
      <c r="D18349" s="634"/>
    </row>
    <row r="18350" spans="4:4" s="659" customFormat="1" x14ac:dyDescent="0.2">
      <c r="D18350" s="634"/>
    </row>
    <row r="18351" spans="4:4" s="659" customFormat="1" x14ac:dyDescent="0.2">
      <c r="D18351" s="634"/>
    </row>
    <row r="18352" spans="4:4" s="659" customFormat="1" x14ac:dyDescent="0.2">
      <c r="D18352" s="634"/>
    </row>
    <row r="18353" spans="4:4" s="659" customFormat="1" x14ac:dyDescent="0.2">
      <c r="D18353" s="634"/>
    </row>
    <row r="18354" spans="4:4" s="659" customFormat="1" x14ac:dyDescent="0.2">
      <c r="D18354" s="634"/>
    </row>
    <row r="18355" spans="4:4" s="659" customFormat="1" x14ac:dyDescent="0.2">
      <c r="D18355" s="634"/>
    </row>
    <row r="18356" spans="4:4" s="659" customFormat="1" x14ac:dyDescent="0.2">
      <c r="D18356" s="634"/>
    </row>
    <row r="18357" spans="4:4" s="659" customFormat="1" x14ac:dyDescent="0.2">
      <c r="D18357" s="634"/>
    </row>
    <row r="18358" spans="4:4" s="659" customFormat="1" x14ac:dyDescent="0.2">
      <c r="D18358" s="634"/>
    </row>
    <row r="18359" spans="4:4" s="659" customFormat="1" x14ac:dyDescent="0.2">
      <c r="D18359" s="634"/>
    </row>
    <row r="18360" spans="4:4" s="659" customFormat="1" x14ac:dyDescent="0.2">
      <c r="D18360" s="634"/>
    </row>
    <row r="18361" spans="4:4" s="659" customFormat="1" x14ac:dyDescent="0.2">
      <c r="D18361" s="634"/>
    </row>
    <row r="18362" spans="4:4" s="659" customFormat="1" x14ac:dyDescent="0.2">
      <c r="D18362" s="634"/>
    </row>
    <row r="18363" spans="4:4" s="659" customFormat="1" x14ac:dyDescent="0.2">
      <c r="D18363" s="634"/>
    </row>
    <row r="18364" spans="4:4" s="659" customFormat="1" x14ac:dyDescent="0.2">
      <c r="D18364" s="634"/>
    </row>
    <row r="18365" spans="4:4" s="659" customFormat="1" x14ac:dyDescent="0.2">
      <c r="D18365" s="634"/>
    </row>
    <row r="18366" spans="4:4" s="659" customFormat="1" x14ac:dyDescent="0.2">
      <c r="D18366" s="634"/>
    </row>
    <row r="18367" spans="4:4" s="659" customFormat="1" x14ac:dyDescent="0.2">
      <c r="D18367" s="634"/>
    </row>
    <row r="18368" spans="4:4" s="659" customFormat="1" x14ac:dyDescent="0.2">
      <c r="D18368" s="634"/>
    </row>
    <row r="18369" spans="4:4" s="659" customFormat="1" x14ac:dyDescent="0.2">
      <c r="D18369" s="634"/>
    </row>
    <row r="18370" spans="4:4" s="659" customFormat="1" x14ac:dyDescent="0.2">
      <c r="D18370" s="634"/>
    </row>
    <row r="18371" spans="4:4" s="659" customFormat="1" x14ac:dyDescent="0.2">
      <c r="D18371" s="634"/>
    </row>
    <row r="18372" spans="4:4" s="659" customFormat="1" x14ac:dyDescent="0.2">
      <c r="D18372" s="634"/>
    </row>
    <row r="18373" spans="4:4" s="659" customFormat="1" x14ac:dyDescent="0.2">
      <c r="D18373" s="634"/>
    </row>
    <row r="18374" spans="4:4" s="659" customFormat="1" x14ac:dyDescent="0.2">
      <c r="D18374" s="634"/>
    </row>
    <row r="18375" spans="4:4" s="659" customFormat="1" x14ac:dyDescent="0.2">
      <c r="D18375" s="634"/>
    </row>
    <row r="18376" spans="4:4" s="659" customFormat="1" x14ac:dyDescent="0.2">
      <c r="D18376" s="634"/>
    </row>
    <row r="18377" spans="4:4" s="659" customFormat="1" x14ac:dyDescent="0.2">
      <c r="D18377" s="634"/>
    </row>
    <row r="18378" spans="4:4" s="659" customFormat="1" x14ac:dyDescent="0.2">
      <c r="D18378" s="634"/>
    </row>
    <row r="18379" spans="4:4" s="659" customFormat="1" x14ac:dyDescent="0.2">
      <c r="D18379" s="634"/>
    </row>
    <row r="18380" spans="4:4" s="659" customFormat="1" x14ac:dyDescent="0.2">
      <c r="D18380" s="634"/>
    </row>
    <row r="18381" spans="4:4" s="659" customFormat="1" x14ac:dyDescent="0.2">
      <c r="D18381" s="634"/>
    </row>
    <row r="18382" spans="4:4" s="659" customFormat="1" x14ac:dyDescent="0.2">
      <c r="D18382" s="634"/>
    </row>
    <row r="18383" spans="4:4" s="659" customFormat="1" x14ac:dyDescent="0.2">
      <c r="D18383" s="634"/>
    </row>
    <row r="18384" spans="4:4" s="659" customFormat="1" x14ac:dyDescent="0.2">
      <c r="D18384" s="634"/>
    </row>
    <row r="18385" spans="4:4" s="659" customFormat="1" x14ac:dyDescent="0.2">
      <c r="D18385" s="634"/>
    </row>
    <row r="18386" spans="4:4" s="659" customFormat="1" x14ac:dyDescent="0.2">
      <c r="D18386" s="634"/>
    </row>
    <row r="18387" spans="4:4" s="659" customFormat="1" x14ac:dyDescent="0.2">
      <c r="D18387" s="634"/>
    </row>
    <row r="18388" spans="4:4" s="659" customFormat="1" x14ac:dyDescent="0.2">
      <c r="D18388" s="634"/>
    </row>
    <row r="18389" spans="4:4" s="659" customFormat="1" x14ac:dyDescent="0.2">
      <c r="D18389" s="634"/>
    </row>
    <row r="18390" spans="4:4" s="659" customFormat="1" x14ac:dyDescent="0.2">
      <c r="D18390" s="634"/>
    </row>
    <row r="18391" spans="4:4" s="659" customFormat="1" x14ac:dyDescent="0.2">
      <c r="D18391" s="634"/>
    </row>
    <row r="18392" spans="4:4" s="659" customFormat="1" x14ac:dyDescent="0.2">
      <c r="D18392" s="634"/>
    </row>
    <row r="18393" spans="4:4" s="659" customFormat="1" x14ac:dyDescent="0.2">
      <c r="D18393" s="634"/>
    </row>
    <row r="18394" spans="4:4" s="659" customFormat="1" x14ac:dyDescent="0.2">
      <c r="D18394" s="634"/>
    </row>
    <row r="18395" spans="4:4" s="659" customFormat="1" x14ac:dyDescent="0.2">
      <c r="D18395" s="634"/>
    </row>
    <row r="18396" spans="4:4" s="659" customFormat="1" x14ac:dyDescent="0.2">
      <c r="D18396" s="634"/>
    </row>
    <row r="18397" spans="4:4" s="659" customFormat="1" x14ac:dyDescent="0.2">
      <c r="D18397" s="634"/>
    </row>
    <row r="18398" spans="4:4" s="659" customFormat="1" x14ac:dyDescent="0.2">
      <c r="D18398" s="634"/>
    </row>
    <row r="18399" spans="4:4" s="659" customFormat="1" x14ac:dyDescent="0.2">
      <c r="D18399" s="634"/>
    </row>
    <row r="18400" spans="4:4" s="659" customFormat="1" x14ac:dyDescent="0.2">
      <c r="D18400" s="634"/>
    </row>
    <row r="18401" spans="4:4" s="659" customFormat="1" x14ac:dyDescent="0.2">
      <c r="D18401" s="634"/>
    </row>
    <row r="18402" spans="4:4" s="659" customFormat="1" x14ac:dyDescent="0.2">
      <c r="D18402" s="634"/>
    </row>
    <row r="18403" spans="4:4" s="659" customFormat="1" x14ac:dyDescent="0.2">
      <c r="D18403" s="634"/>
    </row>
    <row r="18404" spans="4:4" s="659" customFormat="1" x14ac:dyDescent="0.2">
      <c r="D18404" s="634"/>
    </row>
    <row r="18405" spans="4:4" s="659" customFormat="1" x14ac:dyDescent="0.2">
      <c r="D18405" s="634"/>
    </row>
    <row r="18406" spans="4:4" s="659" customFormat="1" x14ac:dyDescent="0.2">
      <c r="D18406" s="634"/>
    </row>
    <row r="18407" spans="4:4" s="659" customFormat="1" x14ac:dyDescent="0.2">
      <c r="D18407" s="634"/>
    </row>
    <row r="18408" spans="4:4" s="659" customFormat="1" x14ac:dyDescent="0.2">
      <c r="D18408" s="634"/>
    </row>
    <row r="18409" spans="4:4" s="659" customFormat="1" x14ac:dyDescent="0.2">
      <c r="D18409" s="634"/>
    </row>
    <row r="18410" spans="4:4" s="659" customFormat="1" x14ac:dyDescent="0.2">
      <c r="D18410" s="634"/>
    </row>
    <row r="18411" spans="4:4" s="659" customFormat="1" x14ac:dyDescent="0.2">
      <c r="D18411" s="634"/>
    </row>
    <row r="18412" spans="4:4" s="659" customFormat="1" x14ac:dyDescent="0.2">
      <c r="D18412" s="634"/>
    </row>
    <row r="18413" spans="4:4" s="659" customFormat="1" x14ac:dyDescent="0.2">
      <c r="D18413" s="634"/>
    </row>
    <row r="18414" spans="4:4" s="659" customFormat="1" x14ac:dyDescent="0.2">
      <c r="D18414" s="634"/>
    </row>
    <row r="18415" spans="4:4" s="659" customFormat="1" x14ac:dyDescent="0.2">
      <c r="D18415" s="634"/>
    </row>
    <row r="18416" spans="4:4" s="659" customFormat="1" x14ac:dyDescent="0.2">
      <c r="D18416" s="634"/>
    </row>
    <row r="18417" spans="4:4" s="659" customFormat="1" x14ac:dyDescent="0.2">
      <c r="D18417" s="634"/>
    </row>
    <row r="18418" spans="4:4" s="659" customFormat="1" x14ac:dyDescent="0.2">
      <c r="D18418" s="634"/>
    </row>
    <row r="18419" spans="4:4" s="659" customFormat="1" x14ac:dyDescent="0.2">
      <c r="D18419" s="634"/>
    </row>
    <row r="18420" spans="4:4" s="659" customFormat="1" x14ac:dyDescent="0.2">
      <c r="D18420" s="634"/>
    </row>
    <row r="18421" spans="4:4" s="659" customFormat="1" x14ac:dyDescent="0.2">
      <c r="D18421" s="634"/>
    </row>
    <row r="18422" spans="4:4" s="659" customFormat="1" x14ac:dyDescent="0.2">
      <c r="D18422" s="634"/>
    </row>
    <row r="18423" spans="4:4" s="659" customFormat="1" x14ac:dyDescent="0.2">
      <c r="D18423" s="634"/>
    </row>
    <row r="18424" spans="4:4" s="659" customFormat="1" x14ac:dyDescent="0.2">
      <c r="D18424" s="634"/>
    </row>
    <row r="18425" spans="4:4" s="659" customFormat="1" x14ac:dyDescent="0.2">
      <c r="D18425" s="634"/>
    </row>
    <row r="18426" spans="4:4" s="659" customFormat="1" x14ac:dyDescent="0.2">
      <c r="D18426" s="634"/>
    </row>
    <row r="18427" spans="4:4" s="659" customFormat="1" x14ac:dyDescent="0.2">
      <c r="D18427" s="634"/>
    </row>
    <row r="18428" spans="4:4" s="659" customFormat="1" x14ac:dyDescent="0.2">
      <c r="D18428" s="634"/>
    </row>
    <row r="18429" spans="4:4" s="659" customFormat="1" x14ac:dyDescent="0.2">
      <c r="D18429" s="634"/>
    </row>
    <row r="18430" spans="4:4" s="659" customFormat="1" x14ac:dyDescent="0.2">
      <c r="D18430" s="634"/>
    </row>
    <row r="18431" spans="4:4" s="659" customFormat="1" x14ac:dyDescent="0.2">
      <c r="D18431" s="634"/>
    </row>
    <row r="18432" spans="4:4" s="659" customFormat="1" x14ac:dyDescent="0.2">
      <c r="D18432" s="634"/>
    </row>
    <row r="18433" spans="4:4" s="659" customFormat="1" x14ac:dyDescent="0.2">
      <c r="D18433" s="634"/>
    </row>
    <row r="18434" spans="4:4" s="659" customFormat="1" x14ac:dyDescent="0.2">
      <c r="D18434" s="634"/>
    </row>
    <row r="18435" spans="4:4" s="659" customFormat="1" x14ac:dyDescent="0.2">
      <c r="D18435" s="634"/>
    </row>
    <row r="18436" spans="4:4" s="659" customFormat="1" x14ac:dyDescent="0.2">
      <c r="D18436" s="634"/>
    </row>
    <row r="18437" spans="4:4" s="659" customFormat="1" x14ac:dyDescent="0.2">
      <c r="D18437" s="634"/>
    </row>
    <row r="18438" spans="4:4" s="659" customFormat="1" x14ac:dyDescent="0.2">
      <c r="D18438" s="634"/>
    </row>
    <row r="18439" spans="4:4" s="659" customFormat="1" x14ac:dyDescent="0.2">
      <c r="D18439" s="634"/>
    </row>
    <row r="18440" spans="4:4" s="659" customFormat="1" x14ac:dyDescent="0.2">
      <c r="D18440" s="634"/>
    </row>
    <row r="18441" spans="4:4" s="659" customFormat="1" x14ac:dyDescent="0.2">
      <c r="D18441" s="634"/>
    </row>
    <row r="18442" spans="4:4" s="659" customFormat="1" x14ac:dyDescent="0.2">
      <c r="D18442" s="634"/>
    </row>
    <row r="18443" spans="4:4" s="659" customFormat="1" x14ac:dyDescent="0.2">
      <c r="D18443" s="634"/>
    </row>
    <row r="18444" spans="4:4" s="659" customFormat="1" x14ac:dyDescent="0.2">
      <c r="D18444" s="634"/>
    </row>
    <row r="18445" spans="4:4" s="659" customFormat="1" x14ac:dyDescent="0.2">
      <c r="D18445" s="634"/>
    </row>
    <row r="18446" spans="4:4" s="659" customFormat="1" x14ac:dyDescent="0.2">
      <c r="D18446" s="634"/>
    </row>
    <row r="18447" spans="4:4" s="659" customFormat="1" x14ac:dyDescent="0.2">
      <c r="D18447" s="634"/>
    </row>
    <row r="18448" spans="4:4" s="659" customFormat="1" x14ac:dyDescent="0.2">
      <c r="D18448" s="634"/>
    </row>
    <row r="18449" spans="4:4" s="659" customFormat="1" x14ac:dyDescent="0.2">
      <c r="D18449" s="634"/>
    </row>
    <row r="18450" spans="4:4" s="659" customFormat="1" x14ac:dyDescent="0.2">
      <c r="D18450" s="634"/>
    </row>
    <row r="18451" spans="4:4" s="659" customFormat="1" x14ac:dyDescent="0.2">
      <c r="D18451" s="634"/>
    </row>
    <row r="18452" spans="4:4" s="659" customFormat="1" x14ac:dyDescent="0.2">
      <c r="D18452" s="634"/>
    </row>
    <row r="18453" spans="4:4" s="659" customFormat="1" x14ac:dyDescent="0.2">
      <c r="D18453" s="634"/>
    </row>
    <row r="18454" spans="4:4" s="659" customFormat="1" x14ac:dyDescent="0.2">
      <c r="D18454" s="634"/>
    </row>
    <row r="18455" spans="4:4" s="659" customFormat="1" x14ac:dyDescent="0.2">
      <c r="D18455" s="634"/>
    </row>
    <row r="18456" spans="4:4" s="659" customFormat="1" x14ac:dyDescent="0.2">
      <c r="D18456" s="634"/>
    </row>
    <row r="18457" spans="4:4" s="659" customFormat="1" x14ac:dyDescent="0.2">
      <c r="D18457" s="634"/>
    </row>
    <row r="18458" spans="4:4" s="659" customFormat="1" x14ac:dyDescent="0.2">
      <c r="D18458" s="634"/>
    </row>
    <row r="18459" spans="4:4" s="659" customFormat="1" x14ac:dyDescent="0.2">
      <c r="D18459" s="634"/>
    </row>
    <row r="18460" spans="4:4" s="659" customFormat="1" x14ac:dyDescent="0.2">
      <c r="D18460" s="634"/>
    </row>
    <row r="18461" spans="4:4" s="659" customFormat="1" x14ac:dyDescent="0.2">
      <c r="D18461" s="634"/>
    </row>
    <row r="18462" spans="4:4" s="659" customFormat="1" x14ac:dyDescent="0.2">
      <c r="D18462" s="634"/>
    </row>
    <row r="18463" spans="4:4" s="659" customFormat="1" x14ac:dyDescent="0.2">
      <c r="D18463" s="634"/>
    </row>
    <row r="18464" spans="4:4" s="659" customFormat="1" x14ac:dyDescent="0.2">
      <c r="D18464" s="634"/>
    </row>
    <row r="18465" spans="4:4" s="659" customFormat="1" x14ac:dyDescent="0.2">
      <c r="D18465" s="634"/>
    </row>
    <row r="18466" spans="4:4" s="659" customFormat="1" x14ac:dyDescent="0.2">
      <c r="D18466" s="634"/>
    </row>
    <row r="18467" spans="4:4" s="659" customFormat="1" x14ac:dyDescent="0.2">
      <c r="D18467" s="634"/>
    </row>
    <row r="18468" spans="4:4" s="659" customFormat="1" x14ac:dyDescent="0.2">
      <c r="D18468" s="634"/>
    </row>
    <row r="18469" spans="4:4" s="659" customFormat="1" x14ac:dyDescent="0.2">
      <c r="D18469" s="634"/>
    </row>
    <row r="18470" spans="4:4" s="659" customFormat="1" x14ac:dyDescent="0.2">
      <c r="D18470" s="634"/>
    </row>
    <row r="18471" spans="4:4" s="659" customFormat="1" x14ac:dyDescent="0.2">
      <c r="D18471" s="634"/>
    </row>
    <row r="18472" spans="4:4" s="659" customFormat="1" x14ac:dyDescent="0.2">
      <c r="D18472" s="634"/>
    </row>
    <row r="18473" spans="4:4" s="659" customFormat="1" x14ac:dyDescent="0.2">
      <c r="D18473" s="634"/>
    </row>
    <row r="18474" spans="4:4" s="659" customFormat="1" x14ac:dyDescent="0.2">
      <c r="D18474" s="634"/>
    </row>
    <row r="18475" spans="4:4" s="659" customFormat="1" x14ac:dyDescent="0.2">
      <c r="D18475" s="634"/>
    </row>
    <row r="18476" spans="4:4" s="659" customFormat="1" x14ac:dyDescent="0.2">
      <c r="D18476" s="634"/>
    </row>
    <row r="18477" spans="4:4" s="659" customFormat="1" x14ac:dyDescent="0.2">
      <c r="D18477" s="634"/>
    </row>
    <row r="18478" spans="4:4" s="659" customFormat="1" x14ac:dyDescent="0.2">
      <c r="D18478" s="634"/>
    </row>
    <row r="18479" spans="4:4" s="659" customFormat="1" x14ac:dyDescent="0.2">
      <c r="D18479" s="634"/>
    </row>
    <row r="18480" spans="4:4" s="659" customFormat="1" x14ac:dyDescent="0.2">
      <c r="D18480" s="634"/>
    </row>
    <row r="18481" spans="4:4" s="659" customFormat="1" x14ac:dyDescent="0.2">
      <c r="D18481" s="634"/>
    </row>
    <row r="18482" spans="4:4" s="659" customFormat="1" x14ac:dyDescent="0.2">
      <c r="D18482" s="634"/>
    </row>
    <row r="18483" spans="4:4" s="659" customFormat="1" x14ac:dyDescent="0.2">
      <c r="D18483" s="634"/>
    </row>
    <row r="18484" spans="4:4" s="659" customFormat="1" x14ac:dyDescent="0.2">
      <c r="D18484" s="634"/>
    </row>
    <row r="18485" spans="4:4" s="659" customFormat="1" x14ac:dyDescent="0.2">
      <c r="D18485" s="634"/>
    </row>
    <row r="18486" spans="4:4" s="659" customFormat="1" x14ac:dyDescent="0.2">
      <c r="D18486" s="634"/>
    </row>
    <row r="18487" spans="4:4" s="659" customFormat="1" x14ac:dyDescent="0.2">
      <c r="D18487" s="634"/>
    </row>
    <row r="18488" spans="4:4" s="659" customFormat="1" x14ac:dyDescent="0.2">
      <c r="D18488" s="634"/>
    </row>
    <row r="18489" spans="4:4" s="659" customFormat="1" x14ac:dyDescent="0.2">
      <c r="D18489" s="634"/>
    </row>
    <row r="18490" spans="4:4" s="659" customFormat="1" x14ac:dyDescent="0.2">
      <c r="D18490" s="634"/>
    </row>
    <row r="18491" spans="4:4" s="659" customFormat="1" x14ac:dyDescent="0.2">
      <c r="D18491" s="634"/>
    </row>
    <row r="18492" spans="4:4" s="659" customFormat="1" x14ac:dyDescent="0.2">
      <c r="D18492" s="634"/>
    </row>
    <row r="18493" spans="4:4" s="659" customFormat="1" x14ac:dyDescent="0.2">
      <c r="D18493" s="634"/>
    </row>
    <row r="18494" spans="4:4" s="659" customFormat="1" x14ac:dyDescent="0.2">
      <c r="D18494" s="634"/>
    </row>
    <row r="18495" spans="4:4" s="659" customFormat="1" x14ac:dyDescent="0.2">
      <c r="D18495" s="634"/>
    </row>
    <row r="18496" spans="4:4" s="659" customFormat="1" x14ac:dyDescent="0.2">
      <c r="D18496" s="634"/>
    </row>
    <row r="18497" spans="4:4" s="659" customFormat="1" x14ac:dyDescent="0.2">
      <c r="D18497" s="634"/>
    </row>
    <row r="18498" spans="4:4" s="659" customFormat="1" x14ac:dyDescent="0.2">
      <c r="D18498" s="634"/>
    </row>
    <row r="18499" spans="4:4" s="659" customFormat="1" x14ac:dyDescent="0.2">
      <c r="D18499" s="634"/>
    </row>
    <row r="18500" spans="4:4" s="659" customFormat="1" x14ac:dyDescent="0.2">
      <c r="D18500" s="634"/>
    </row>
    <row r="18501" spans="4:4" s="659" customFormat="1" x14ac:dyDescent="0.2">
      <c r="D18501" s="634"/>
    </row>
    <row r="18502" spans="4:4" s="659" customFormat="1" x14ac:dyDescent="0.2">
      <c r="D18502" s="634"/>
    </row>
    <row r="18503" spans="4:4" s="659" customFormat="1" x14ac:dyDescent="0.2">
      <c r="D18503" s="634"/>
    </row>
    <row r="18504" spans="4:4" s="659" customFormat="1" x14ac:dyDescent="0.2">
      <c r="D18504" s="634"/>
    </row>
    <row r="18505" spans="4:4" s="659" customFormat="1" x14ac:dyDescent="0.2">
      <c r="D18505" s="634"/>
    </row>
    <row r="18506" spans="4:4" s="659" customFormat="1" x14ac:dyDescent="0.2">
      <c r="D18506" s="634"/>
    </row>
    <row r="18507" spans="4:4" s="659" customFormat="1" x14ac:dyDescent="0.2">
      <c r="D18507" s="634"/>
    </row>
    <row r="18508" spans="4:4" s="659" customFormat="1" x14ac:dyDescent="0.2">
      <c r="D18508" s="634"/>
    </row>
    <row r="18509" spans="4:4" s="659" customFormat="1" x14ac:dyDescent="0.2">
      <c r="D18509" s="634"/>
    </row>
    <row r="18510" spans="4:4" s="659" customFormat="1" x14ac:dyDescent="0.2">
      <c r="D18510" s="634"/>
    </row>
    <row r="18511" spans="4:4" s="659" customFormat="1" x14ac:dyDescent="0.2">
      <c r="D18511" s="634"/>
    </row>
    <row r="18512" spans="4:4" s="659" customFormat="1" x14ac:dyDescent="0.2">
      <c r="D18512" s="634"/>
    </row>
    <row r="18513" spans="4:4" s="659" customFormat="1" x14ac:dyDescent="0.2">
      <c r="D18513" s="634"/>
    </row>
    <row r="18514" spans="4:4" s="659" customFormat="1" x14ac:dyDescent="0.2">
      <c r="D18514" s="634"/>
    </row>
    <row r="18515" spans="4:4" s="659" customFormat="1" x14ac:dyDescent="0.2">
      <c r="D18515" s="634"/>
    </row>
    <row r="18516" spans="4:4" s="659" customFormat="1" x14ac:dyDescent="0.2">
      <c r="D18516" s="634"/>
    </row>
    <row r="18517" spans="4:4" s="659" customFormat="1" x14ac:dyDescent="0.2">
      <c r="D18517" s="634"/>
    </row>
    <row r="18518" spans="4:4" s="659" customFormat="1" x14ac:dyDescent="0.2">
      <c r="D18518" s="634"/>
    </row>
    <row r="18519" spans="4:4" s="659" customFormat="1" x14ac:dyDescent="0.2">
      <c r="D18519" s="634"/>
    </row>
    <row r="18520" spans="4:4" s="659" customFormat="1" x14ac:dyDescent="0.2">
      <c r="D18520" s="634"/>
    </row>
    <row r="18521" spans="4:4" s="659" customFormat="1" x14ac:dyDescent="0.2">
      <c r="D18521" s="634"/>
    </row>
    <row r="18522" spans="4:4" s="659" customFormat="1" x14ac:dyDescent="0.2">
      <c r="D18522" s="634"/>
    </row>
    <row r="18523" spans="4:4" s="659" customFormat="1" x14ac:dyDescent="0.2">
      <c r="D18523" s="634"/>
    </row>
    <row r="18524" spans="4:4" s="659" customFormat="1" x14ac:dyDescent="0.2">
      <c r="D18524" s="634"/>
    </row>
    <row r="18525" spans="4:4" s="659" customFormat="1" x14ac:dyDescent="0.2">
      <c r="D18525" s="634"/>
    </row>
    <row r="18526" spans="4:4" s="659" customFormat="1" x14ac:dyDescent="0.2">
      <c r="D18526" s="634"/>
    </row>
    <row r="18527" spans="4:4" s="659" customFormat="1" x14ac:dyDescent="0.2">
      <c r="D18527" s="634"/>
    </row>
    <row r="18528" spans="4:4" s="659" customFormat="1" x14ac:dyDescent="0.2">
      <c r="D18528" s="634"/>
    </row>
    <row r="18529" spans="4:4" s="659" customFormat="1" x14ac:dyDescent="0.2">
      <c r="D18529" s="634"/>
    </row>
    <row r="18530" spans="4:4" s="659" customFormat="1" x14ac:dyDescent="0.2">
      <c r="D18530" s="634"/>
    </row>
    <row r="18531" spans="4:4" s="659" customFormat="1" x14ac:dyDescent="0.2">
      <c r="D18531" s="634"/>
    </row>
    <row r="18532" spans="4:4" s="659" customFormat="1" x14ac:dyDescent="0.2">
      <c r="D18532" s="634"/>
    </row>
    <row r="18533" spans="4:4" s="659" customFormat="1" x14ac:dyDescent="0.2">
      <c r="D18533" s="634"/>
    </row>
    <row r="18534" spans="4:4" s="659" customFormat="1" x14ac:dyDescent="0.2">
      <c r="D18534" s="634"/>
    </row>
    <row r="18535" spans="4:4" s="659" customFormat="1" x14ac:dyDescent="0.2">
      <c r="D18535" s="634"/>
    </row>
    <row r="18536" spans="4:4" s="659" customFormat="1" x14ac:dyDescent="0.2">
      <c r="D18536" s="634"/>
    </row>
    <row r="18537" spans="4:4" s="659" customFormat="1" x14ac:dyDescent="0.2">
      <c r="D18537" s="634"/>
    </row>
    <row r="18538" spans="4:4" s="659" customFormat="1" x14ac:dyDescent="0.2">
      <c r="D18538" s="634"/>
    </row>
    <row r="18539" spans="4:4" s="659" customFormat="1" x14ac:dyDescent="0.2">
      <c r="D18539" s="634"/>
    </row>
    <row r="18540" spans="4:4" s="659" customFormat="1" x14ac:dyDescent="0.2">
      <c r="D18540" s="634"/>
    </row>
    <row r="18541" spans="4:4" s="659" customFormat="1" x14ac:dyDescent="0.2">
      <c r="D18541" s="634"/>
    </row>
    <row r="18542" spans="4:4" s="659" customFormat="1" x14ac:dyDescent="0.2">
      <c r="D18542" s="634"/>
    </row>
    <row r="18543" spans="4:4" s="659" customFormat="1" x14ac:dyDescent="0.2">
      <c r="D18543" s="634"/>
    </row>
    <row r="18544" spans="4:4" s="659" customFormat="1" x14ac:dyDescent="0.2">
      <c r="D18544" s="634"/>
    </row>
    <row r="18545" spans="4:4" s="659" customFormat="1" x14ac:dyDescent="0.2">
      <c r="D18545" s="634"/>
    </row>
    <row r="18546" spans="4:4" s="659" customFormat="1" x14ac:dyDescent="0.2">
      <c r="D18546" s="634"/>
    </row>
    <row r="18547" spans="4:4" s="659" customFormat="1" x14ac:dyDescent="0.2">
      <c r="D18547" s="634"/>
    </row>
    <row r="18548" spans="4:4" s="659" customFormat="1" x14ac:dyDescent="0.2">
      <c r="D18548" s="634"/>
    </row>
    <row r="18549" spans="4:4" s="659" customFormat="1" x14ac:dyDescent="0.2">
      <c r="D18549" s="634"/>
    </row>
    <row r="18550" spans="4:4" s="659" customFormat="1" x14ac:dyDescent="0.2">
      <c r="D18550" s="634"/>
    </row>
    <row r="18551" spans="4:4" s="659" customFormat="1" x14ac:dyDescent="0.2">
      <c r="D18551" s="634"/>
    </row>
    <row r="18552" spans="4:4" s="659" customFormat="1" x14ac:dyDescent="0.2">
      <c r="D18552" s="634"/>
    </row>
    <row r="18553" spans="4:4" s="659" customFormat="1" x14ac:dyDescent="0.2">
      <c r="D18553" s="634"/>
    </row>
    <row r="18554" spans="4:4" s="659" customFormat="1" x14ac:dyDescent="0.2">
      <c r="D18554" s="634"/>
    </row>
    <row r="18555" spans="4:4" s="659" customFormat="1" x14ac:dyDescent="0.2">
      <c r="D18555" s="634"/>
    </row>
    <row r="18556" spans="4:4" s="659" customFormat="1" x14ac:dyDescent="0.2">
      <c r="D18556" s="634"/>
    </row>
    <row r="18557" spans="4:4" s="659" customFormat="1" x14ac:dyDescent="0.2">
      <c r="D18557" s="634"/>
    </row>
    <row r="18558" spans="4:4" s="659" customFormat="1" x14ac:dyDescent="0.2">
      <c r="D18558" s="634"/>
    </row>
    <row r="18559" spans="4:4" s="659" customFormat="1" x14ac:dyDescent="0.2">
      <c r="D18559" s="634"/>
    </row>
    <row r="18560" spans="4:4" s="659" customFormat="1" x14ac:dyDescent="0.2">
      <c r="D18560" s="634"/>
    </row>
    <row r="18561" spans="4:4" s="659" customFormat="1" x14ac:dyDescent="0.2">
      <c r="D18561" s="634"/>
    </row>
    <row r="18562" spans="4:4" s="659" customFormat="1" x14ac:dyDescent="0.2">
      <c r="D18562" s="634"/>
    </row>
    <row r="18563" spans="4:4" s="659" customFormat="1" x14ac:dyDescent="0.2">
      <c r="D18563" s="634"/>
    </row>
    <row r="18564" spans="4:4" s="659" customFormat="1" x14ac:dyDescent="0.2">
      <c r="D18564" s="634"/>
    </row>
    <row r="18565" spans="4:4" s="659" customFormat="1" x14ac:dyDescent="0.2">
      <c r="D18565" s="634"/>
    </row>
    <row r="18566" spans="4:4" s="659" customFormat="1" x14ac:dyDescent="0.2">
      <c r="D18566" s="634"/>
    </row>
    <row r="18567" spans="4:4" s="659" customFormat="1" x14ac:dyDescent="0.2">
      <c r="D18567" s="634"/>
    </row>
    <row r="18568" spans="4:4" s="659" customFormat="1" x14ac:dyDescent="0.2">
      <c r="D18568" s="634"/>
    </row>
    <row r="18569" spans="4:4" s="659" customFormat="1" x14ac:dyDescent="0.2">
      <c r="D18569" s="634"/>
    </row>
    <row r="18570" spans="4:4" s="659" customFormat="1" x14ac:dyDescent="0.2">
      <c r="D18570" s="634"/>
    </row>
    <row r="18571" spans="4:4" s="659" customFormat="1" x14ac:dyDescent="0.2">
      <c r="D18571" s="634"/>
    </row>
    <row r="18572" spans="4:4" s="659" customFormat="1" x14ac:dyDescent="0.2">
      <c r="D18572" s="634"/>
    </row>
    <row r="18573" spans="4:4" s="659" customFormat="1" x14ac:dyDescent="0.2">
      <c r="D18573" s="634"/>
    </row>
    <row r="18574" spans="4:4" s="659" customFormat="1" x14ac:dyDescent="0.2">
      <c r="D18574" s="634"/>
    </row>
    <row r="18575" spans="4:4" s="659" customFormat="1" x14ac:dyDescent="0.2">
      <c r="D18575" s="634"/>
    </row>
    <row r="18576" spans="4:4" s="659" customFormat="1" x14ac:dyDescent="0.2">
      <c r="D18576" s="634"/>
    </row>
    <row r="18577" spans="4:4" s="659" customFormat="1" x14ac:dyDescent="0.2">
      <c r="D18577" s="634"/>
    </row>
    <row r="18578" spans="4:4" s="659" customFormat="1" x14ac:dyDescent="0.2">
      <c r="D18578" s="634"/>
    </row>
    <row r="18579" spans="4:4" s="659" customFormat="1" x14ac:dyDescent="0.2">
      <c r="D18579" s="634"/>
    </row>
    <row r="18580" spans="4:4" s="659" customFormat="1" x14ac:dyDescent="0.2">
      <c r="D18580" s="634"/>
    </row>
    <row r="18581" spans="4:4" s="659" customFormat="1" x14ac:dyDescent="0.2">
      <c r="D18581" s="634"/>
    </row>
    <row r="18582" spans="4:4" s="659" customFormat="1" x14ac:dyDescent="0.2">
      <c r="D18582" s="634"/>
    </row>
    <row r="18583" spans="4:4" s="659" customFormat="1" x14ac:dyDescent="0.2">
      <c r="D18583" s="634"/>
    </row>
    <row r="18584" spans="4:4" s="659" customFormat="1" x14ac:dyDescent="0.2">
      <c r="D18584" s="634"/>
    </row>
    <row r="18585" spans="4:4" s="659" customFormat="1" x14ac:dyDescent="0.2">
      <c r="D18585" s="634"/>
    </row>
    <row r="18586" spans="4:4" s="659" customFormat="1" x14ac:dyDescent="0.2">
      <c r="D18586" s="634"/>
    </row>
    <row r="18587" spans="4:4" s="659" customFormat="1" x14ac:dyDescent="0.2">
      <c r="D18587" s="634"/>
    </row>
    <row r="18588" spans="4:4" s="659" customFormat="1" x14ac:dyDescent="0.2">
      <c r="D18588" s="634"/>
    </row>
    <row r="18589" spans="4:4" s="659" customFormat="1" x14ac:dyDescent="0.2">
      <c r="D18589" s="634"/>
    </row>
    <row r="18590" spans="4:4" s="659" customFormat="1" x14ac:dyDescent="0.2">
      <c r="D18590" s="634"/>
    </row>
    <row r="18591" spans="4:4" s="659" customFormat="1" x14ac:dyDescent="0.2">
      <c r="D18591" s="634"/>
    </row>
    <row r="18592" spans="4:4" s="659" customFormat="1" x14ac:dyDescent="0.2">
      <c r="D18592" s="634"/>
    </row>
    <row r="18593" spans="4:4" s="659" customFormat="1" x14ac:dyDescent="0.2">
      <c r="D18593" s="634"/>
    </row>
    <row r="18594" spans="4:4" s="659" customFormat="1" x14ac:dyDescent="0.2">
      <c r="D18594" s="634"/>
    </row>
    <row r="18595" spans="4:4" s="659" customFormat="1" x14ac:dyDescent="0.2">
      <c r="D18595" s="634"/>
    </row>
    <row r="18596" spans="4:4" s="659" customFormat="1" x14ac:dyDescent="0.2">
      <c r="D18596" s="634"/>
    </row>
    <row r="18597" spans="4:4" s="659" customFormat="1" x14ac:dyDescent="0.2">
      <c r="D18597" s="634"/>
    </row>
    <row r="18598" spans="4:4" s="659" customFormat="1" x14ac:dyDescent="0.2">
      <c r="D18598" s="634"/>
    </row>
    <row r="18599" spans="4:4" s="659" customFormat="1" x14ac:dyDescent="0.2">
      <c r="D18599" s="634"/>
    </row>
    <row r="18600" spans="4:4" s="659" customFormat="1" x14ac:dyDescent="0.2">
      <c r="D18600" s="634"/>
    </row>
    <row r="18601" spans="4:4" s="659" customFormat="1" x14ac:dyDescent="0.2">
      <c r="D18601" s="634"/>
    </row>
    <row r="18602" spans="4:4" s="659" customFormat="1" x14ac:dyDescent="0.2">
      <c r="D18602" s="634"/>
    </row>
    <row r="18603" spans="4:4" s="659" customFormat="1" x14ac:dyDescent="0.2">
      <c r="D18603" s="634"/>
    </row>
    <row r="18604" spans="4:4" s="659" customFormat="1" x14ac:dyDescent="0.2">
      <c r="D18604" s="634"/>
    </row>
    <row r="18605" spans="4:4" s="659" customFormat="1" x14ac:dyDescent="0.2">
      <c r="D18605" s="634"/>
    </row>
    <row r="18606" spans="4:4" s="659" customFormat="1" x14ac:dyDescent="0.2">
      <c r="D18606" s="634"/>
    </row>
    <row r="18607" spans="4:4" s="659" customFormat="1" x14ac:dyDescent="0.2">
      <c r="D18607" s="634"/>
    </row>
    <row r="18608" spans="4:4" s="659" customFormat="1" x14ac:dyDescent="0.2">
      <c r="D18608" s="634"/>
    </row>
    <row r="18609" spans="4:4" s="659" customFormat="1" x14ac:dyDescent="0.2">
      <c r="D18609" s="634"/>
    </row>
    <row r="18610" spans="4:4" s="659" customFormat="1" x14ac:dyDescent="0.2">
      <c r="D18610" s="634"/>
    </row>
    <row r="18611" spans="4:4" s="659" customFormat="1" x14ac:dyDescent="0.2">
      <c r="D18611" s="634"/>
    </row>
    <row r="18612" spans="4:4" s="659" customFormat="1" x14ac:dyDescent="0.2">
      <c r="D18612" s="634"/>
    </row>
    <row r="18613" spans="4:4" s="659" customFormat="1" x14ac:dyDescent="0.2">
      <c r="D18613" s="634"/>
    </row>
    <row r="18614" spans="4:4" s="659" customFormat="1" x14ac:dyDescent="0.2">
      <c r="D18614" s="634"/>
    </row>
    <row r="18615" spans="4:4" s="659" customFormat="1" x14ac:dyDescent="0.2">
      <c r="D18615" s="634"/>
    </row>
    <row r="18616" spans="4:4" s="659" customFormat="1" x14ac:dyDescent="0.2">
      <c r="D18616" s="634"/>
    </row>
    <row r="18617" spans="4:4" s="659" customFormat="1" x14ac:dyDescent="0.2">
      <c r="D18617" s="634"/>
    </row>
    <row r="18618" spans="4:4" s="659" customFormat="1" x14ac:dyDescent="0.2">
      <c r="D18618" s="634"/>
    </row>
    <row r="18619" spans="4:4" s="659" customFormat="1" x14ac:dyDescent="0.2">
      <c r="D18619" s="634"/>
    </row>
    <row r="18620" spans="4:4" s="659" customFormat="1" x14ac:dyDescent="0.2">
      <c r="D18620" s="634"/>
    </row>
    <row r="18621" spans="4:4" s="659" customFormat="1" x14ac:dyDescent="0.2">
      <c r="D18621" s="634"/>
    </row>
    <row r="18622" spans="4:4" s="659" customFormat="1" x14ac:dyDescent="0.2">
      <c r="D18622" s="634"/>
    </row>
    <row r="18623" spans="4:4" s="659" customFormat="1" x14ac:dyDescent="0.2">
      <c r="D18623" s="634"/>
    </row>
    <row r="18624" spans="4:4" s="659" customFormat="1" x14ac:dyDescent="0.2">
      <c r="D18624" s="634"/>
    </row>
    <row r="18625" spans="4:4" s="659" customFormat="1" x14ac:dyDescent="0.2">
      <c r="D18625" s="634"/>
    </row>
    <row r="18626" spans="4:4" s="659" customFormat="1" x14ac:dyDescent="0.2">
      <c r="D18626" s="634"/>
    </row>
    <row r="18627" spans="4:4" s="659" customFormat="1" x14ac:dyDescent="0.2">
      <c r="D18627" s="634"/>
    </row>
    <row r="18628" spans="4:4" s="659" customFormat="1" x14ac:dyDescent="0.2">
      <c r="D18628" s="634"/>
    </row>
    <row r="18629" spans="4:4" s="659" customFormat="1" x14ac:dyDescent="0.2">
      <c r="D18629" s="634"/>
    </row>
    <row r="18630" spans="4:4" s="659" customFormat="1" x14ac:dyDescent="0.2">
      <c r="D18630" s="634"/>
    </row>
    <row r="18631" spans="4:4" s="659" customFormat="1" x14ac:dyDescent="0.2">
      <c r="D18631" s="634"/>
    </row>
    <row r="18632" spans="4:4" s="659" customFormat="1" x14ac:dyDescent="0.2">
      <c r="D18632" s="634"/>
    </row>
    <row r="18633" spans="4:4" s="659" customFormat="1" x14ac:dyDescent="0.2">
      <c r="D18633" s="634"/>
    </row>
    <row r="18634" spans="4:4" s="659" customFormat="1" x14ac:dyDescent="0.2">
      <c r="D18634" s="634"/>
    </row>
    <row r="18635" spans="4:4" s="659" customFormat="1" x14ac:dyDescent="0.2">
      <c r="D18635" s="634"/>
    </row>
    <row r="18636" spans="4:4" s="659" customFormat="1" x14ac:dyDescent="0.2">
      <c r="D18636" s="634"/>
    </row>
    <row r="18637" spans="4:4" s="659" customFormat="1" x14ac:dyDescent="0.2">
      <c r="D18637" s="634"/>
    </row>
    <row r="18638" spans="4:4" s="659" customFormat="1" x14ac:dyDescent="0.2">
      <c r="D18638" s="634"/>
    </row>
    <row r="18639" spans="4:4" s="659" customFormat="1" x14ac:dyDescent="0.2">
      <c r="D18639" s="634"/>
    </row>
    <row r="18640" spans="4:4" s="659" customFormat="1" x14ac:dyDescent="0.2">
      <c r="D18640" s="634"/>
    </row>
    <row r="18641" spans="4:4" s="659" customFormat="1" x14ac:dyDescent="0.2">
      <c r="D18641" s="634"/>
    </row>
    <row r="18642" spans="4:4" s="659" customFormat="1" x14ac:dyDescent="0.2">
      <c r="D18642" s="634"/>
    </row>
    <row r="18643" spans="4:4" s="659" customFormat="1" x14ac:dyDescent="0.2">
      <c r="D18643" s="634"/>
    </row>
    <row r="18644" spans="4:4" s="659" customFormat="1" x14ac:dyDescent="0.2">
      <c r="D18644" s="634"/>
    </row>
    <row r="18645" spans="4:4" s="659" customFormat="1" x14ac:dyDescent="0.2">
      <c r="D18645" s="634"/>
    </row>
    <row r="18646" spans="4:4" s="659" customFormat="1" x14ac:dyDescent="0.2">
      <c r="D18646" s="634"/>
    </row>
    <row r="18647" spans="4:4" s="659" customFormat="1" x14ac:dyDescent="0.2">
      <c r="D18647" s="634"/>
    </row>
    <row r="18648" spans="4:4" s="659" customFormat="1" x14ac:dyDescent="0.2">
      <c r="D18648" s="634"/>
    </row>
    <row r="18649" spans="4:4" s="659" customFormat="1" x14ac:dyDescent="0.2">
      <c r="D18649" s="634"/>
    </row>
    <row r="18650" spans="4:4" s="659" customFormat="1" x14ac:dyDescent="0.2">
      <c r="D18650" s="634"/>
    </row>
    <row r="18651" spans="4:4" s="659" customFormat="1" x14ac:dyDescent="0.2">
      <c r="D18651" s="634"/>
    </row>
    <row r="18652" spans="4:4" s="659" customFormat="1" x14ac:dyDescent="0.2">
      <c r="D18652" s="634"/>
    </row>
    <row r="18653" spans="4:4" s="659" customFormat="1" x14ac:dyDescent="0.2">
      <c r="D18653" s="634"/>
    </row>
    <row r="18654" spans="4:4" s="659" customFormat="1" x14ac:dyDescent="0.2">
      <c r="D18654" s="634"/>
    </row>
    <row r="18655" spans="4:4" s="659" customFormat="1" x14ac:dyDescent="0.2">
      <c r="D18655" s="634"/>
    </row>
    <row r="18656" spans="4:4" s="659" customFormat="1" x14ac:dyDescent="0.2">
      <c r="D18656" s="634"/>
    </row>
    <row r="18657" spans="4:4" s="659" customFormat="1" x14ac:dyDescent="0.2">
      <c r="D18657" s="634"/>
    </row>
    <row r="18658" spans="4:4" s="659" customFormat="1" x14ac:dyDescent="0.2">
      <c r="D18658" s="634"/>
    </row>
    <row r="18659" spans="4:4" s="659" customFormat="1" x14ac:dyDescent="0.2">
      <c r="D18659" s="634"/>
    </row>
    <row r="18660" spans="4:4" s="659" customFormat="1" x14ac:dyDescent="0.2">
      <c r="D18660" s="634"/>
    </row>
    <row r="18661" spans="4:4" s="659" customFormat="1" x14ac:dyDescent="0.2">
      <c r="D18661" s="634"/>
    </row>
    <row r="18662" spans="4:4" s="659" customFormat="1" x14ac:dyDescent="0.2">
      <c r="D18662" s="634"/>
    </row>
    <row r="18663" spans="4:4" s="659" customFormat="1" x14ac:dyDescent="0.2">
      <c r="D18663" s="634"/>
    </row>
    <row r="18664" spans="4:4" s="659" customFormat="1" x14ac:dyDescent="0.2">
      <c r="D18664" s="634"/>
    </row>
    <row r="18665" spans="4:4" s="659" customFormat="1" x14ac:dyDescent="0.2">
      <c r="D18665" s="634"/>
    </row>
    <row r="18666" spans="4:4" s="659" customFormat="1" x14ac:dyDescent="0.2">
      <c r="D18666" s="634"/>
    </row>
    <row r="18667" spans="4:4" s="659" customFormat="1" x14ac:dyDescent="0.2">
      <c r="D18667" s="634"/>
    </row>
    <row r="18668" spans="4:4" s="659" customFormat="1" x14ac:dyDescent="0.2">
      <c r="D18668" s="634"/>
    </row>
    <row r="18669" spans="4:4" s="659" customFormat="1" x14ac:dyDescent="0.2">
      <c r="D18669" s="634"/>
    </row>
    <row r="18670" spans="4:4" s="659" customFormat="1" x14ac:dyDescent="0.2">
      <c r="D18670" s="634"/>
    </row>
    <row r="18671" spans="4:4" s="659" customFormat="1" x14ac:dyDescent="0.2">
      <c r="D18671" s="634"/>
    </row>
    <row r="18672" spans="4:4" s="659" customFormat="1" x14ac:dyDescent="0.2">
      <c r="D18672" s="634"/>
    </row>
    <row r="18673" spans="4:4" s="659" customFormat="1" x14ac:dyDescent="0.2">
      <c r="D18673" s="634"/>
    </row>
    <row r="18674" spans="4:4" s="659" customFormat="1" x14ac:dyDescent="0.2">
      <c r="D18674" s="634"/>
    </row>
    <row r="18675" spans="4:4" s="659" customFormat="1" x14ac:dyDescent="0.2">
      <c r="D18675" s="634"/>
    </row>
    <row r="18676" spans="4:4" s="659" customFormat="1" x14ac:dyDescent="0.2">
      <c r="D18676" s="634"/>
    </row>
    <row r="18677" spans="4:4" s="659" customFormat="1" x14ac:dyDescent="0.2">
      <c r="D18677" s="634"/>
    </row>
    <row r="18678" spans="4:4" s="659" customFormat="1" x14ac:dyDescent="0.2">
      <c r="D18678" s="634"/>
    </row>
    <row r="18679" spans="4:4" s="659" customFormat="1" x14ac:dyDescent="0.2">
      <c r="D18679" s="634"/>
    </row>
    <row r="18680" spans="4:4" s="659" customFormat="1" x14ac:dyDescent="0.2">
      <c r="D18680" s="634"/>
    </row>
    <row r="18681" spans="4:4" s="659" customFormat="1" x14ac:dyDescent="0.2">
      <c r="D18681" s="634"/>
    </row>
    <row r="18682" spans="4:4" s="659" customFormat="1" x14ac:dyDescent="0.2">
      <c r="D18682" s="634"/>
    </row>
    <row r="18683" spans="4:4" s="659" customFormat="1" x14ac:dyDescent="0.2">
      <c r="D18683" s="634"/>
    </row>
    <row r="18684" spans="4:4" s="659" customFormat="1" x14ac:dyDescent="0.2">
      <c r="D18684" s="634"/>
    </row>
    <row r="18685" spans="4:4" s="659" customFormat="1" x14ac:dyDescent="0.2">
      <c r="D18685" s="634"/>
    </row>
    <row r="18686" spans="4:4" s="659" customFormat="1" x14ac:dyDescent="0.2">
      <c r="D18686" s="634"/>
    </row>
    <row r="18687" spans="4:4" s="659" customFormat="1" x14ac:dyDescent="0.2">
      <c r="D18687" s="634"/>
    </row>
    <row r="18688" spans="4:4" s="659" customFormat="1" x14ac:dyDescent="0.2">
      <c r="D18688" s="634"/>
    </row>
    <row r="18689" spans="4:4" s="659" customFormat="1" x14ac:dyDescent="0.2">
      <c r="D18689" s="634"/>
    </row>
    <row r="18690" spans="4:4" s="659" customFormat="1" x14ac:dyDescent="0.2">
      <c r="D18690" s="634"/>
    </row>
    <row r="18691" spans="4:4" s="659" customFormat="1" x14ac:dyDescent="0.2">
      <c r="D18691" s="634"/>
    </row>
    <row r="18692" spans="4:4" s="659" customFormat="1" x14ac:dyDescent="0.2">
      <c r="D18692" s="634"/>
    </row>
    <row r="18693" spans="4:4" s="659" customFormat="1" x14ac:dyDescent="0.2">
      <c r="D18693" s="634"/>
    </row>
    <row r="18694" spans="4:4" s="659" customFormat="1" x14ac:dyDescent="0.2">
      <c r="D18694" s="634"/>
    </row>
    <row r="18695" spans="4:4" s="659" customFormat="1" x14ac:dyDescent="0.2">
      <c r="D18695" s="634"/>
    </row>
    <row r="18696" spans="4:4" s="659" customFormat="1" x14ac:dyDescent="0.2">
      <c r="D18696" s="634"/>
    </row>
    <row r="18697" spans="4:4" s="659" customFormat="1" x14ac:dyDescent="0.2">
      <c r="D18697" s="634"/>
    </row>
    <row r="18698" spans="4:4" s="659" customFormat="1" x14ac:dyDescent="0.2">
      <c r="D18698" s="634"/>
    </row>
    <row r="18699" spans="4:4" s="659" customFormat="1" x14ac:dyDescent="0.2">
      <c r="D18699" s="634"/>
    </row>
    <row r="18700" spans="4:4" s="659" customFormat="1" x14ac:dyDescent="0.2">
      <c r="D18700" s="634"/>
    </row>
    <row r="18701" spans="4:4" s="659" customFormat="1" x14ac:dyDescent="0.2">
      <c r="D18701" s="634"/>
    </row>
    <row r="18702" spans="4:4" s="659" customFormat="1" x14ac:dyDescent="0.2">
      <c r="D18702" s="634"/>
    </row>
    <row r="18703" spans="4:4" s="659" customFormat="1" x14ac:dyDescent="0.2">
      <c r="D18703" s="634"/>
    </row>
    <row r="18704" spans="4:4" s="659" customFormat="1" x14ac:dyDescent="0.2">
      <c r="D18704" s="634"/>
    </row>
    <row r="18705" spans="4:4" s="659" customFormat="1" x14ac:dyDescent="0.2">
      <c r="D18705" s="634"/>
    </row>
    <row r="18706" spans="4:4" s="659" customFormat="1" x14ac:dyDescent="0.2">
      <c r="D18706" s="634"/>
    </row>
    <row r="18707" spans="4:4" s="659" customFormat="1" x14ac:dyDescent="0.2">
      <c r="D18707" s="634"/>
    </row>
    <row r="18708" spans="4:4" s="659" customFormat="1" x14ac:dyDescent="0.2">
      <c r="D18708" s="634"/>
    </row>
    <row r="18709" spans="4:4" s="659" customFormat="1" x14ac:dyDescent="0.2">
      <c r="D18709" s="634"/>
    </row>
    <row r="18710" spans="4:4" s="659" customFormat="1" x14ac:dyDescent="0.2">
      <c r="D18710" s="634"/>
    </row>
    <row r="18711" spans="4:4" s="659" customFormat="1" x14ac:dyDescent="0.2">
      <c r="D18711" s="634"/>
    </row>
    <row r="18712" spans="4:4" s="659" customFormat="1" x14ac:dyDescent="0.2">
      <c r="D18712" s="634"/>
    </row>
    <row r="18713" spans="4:4" s="659" customFormat="1" x14ac:dyDescent="0.2">
      <c r="D18713" s="634"/>
    </row>
    <row r="18714" spans="4:4" s="659" customFormat="1" x14ac:dyDescent="0.2">
      <c r="D18714" s="634"/>
    </row>
    <row r="18715" spans="4:4" s="659" customFormat="1" x14ac:dyDescent="0.2">
      <c r="D18715" s="634"/>
    </row>
    <row r="18716" spans="4:4" s="659" customFormat="1" x14ac:dyDescent="0.2">
      <c r="D18716" s="634"/>
    </row>
    <row r="18717" spans="4:4" s="659" customFormat="1" x14ac:dyDescent="0.2">
      <c r="D18717" s="634"/>
    </row>
    <row r="18718" spans="4:4" s="659" customFormat="1" x14ac:dyDescent="0.2">
      <c r="D18718" s="634"/>
    </row>
    <row r="18719" spans="4:4" s="659" customFormat="1" x14ac:dyDescent="0.2">
      <c r="D18719" s="634"/>
    </row>
    <row r="18720" spans="4:4" s="659" customFormat="1" x14ac:dyDescent="0.2">
      <c r="D18720" s="634"/>
    </row>
    <row r="18721" spans="4:4" s="659" customFormat="1" x14ac:dyDescent="0.2">
      <c r="D18721" s="634"/>
    </row>
    <row r="18722" spans="4:4" s="659" customFormat="1" x14ac:dyDescent="0.2">
      <c r="D18722" s="634"/>
    </row>
    <row r="18723" spans="4:4" s="659" customFormat="1" x14ac:dyDescent="0.2">
      <c r="D18723" s="634"/>
    </row>
    <row r="18724" spans="4:4" s="659" customFormat="1" x14ac:dyDescent="0.2">
      <c r="D18724" s="634"/>
    </row>
    <row r="18725" spans="4:4" s="659" customFormat="1" x14ac:dyDescent="0.2">
      <c r="D18725" s="634"/>
    </row>
    <row r="18726" spans="4:4" s="659" customFormat="1" x14ac:dyDescent="0.2">
      <c r="D18726" s="634"/>
    </row>
    <row r="18727" spans="4:4" s="659" customFormat="1" x14ac:dyDescent="0.2">
      <c r="D18727" s="634"/>
    </row>
    <row r="18728" spans="4:4" s="659" customFormat="1" x14ac:dyDescent="0.2">
      <c r="D18728" s="634"/>
    </row>
    <row r="18729" spans="4:4" s="659" customFormat="1" x14ac:dyDescent="0.2">
      <c r="D18729" s="634"/>
    </row>
    <row r="18730" spans="4:4" s="659" customFormat="1" x14ac:dyDescent="0.2">
      <c r="D18730" s="634"/>
    </row>
    <row r="18731" spans="4:4" s="659" customFormat="1" x14ac:dyDescent="0.2">
      <c r="D18731" s="634"/>
    </row>
    <row r="18732" spans="4:4" s="659" customFormat="1" x14ac:dyDescent="0.2">
      <c r="D18732" s="634"/>
    </row>
    <row r="18733" spans="4:4" s="659" customFormat="1" x14ac:dyDescent="0.2">
      <c r="D18733" s="634"/>
    </row>
    <row r="18734" spans="4:4" s="659" customFormat="1" x14ac:dyDescent="0.2">
      <c r="D18734" s="634"/>
    </row>
    <row r="18735" spans="4:4" s="659" customFormat="1" x14ac:dyDescent="0.2">
      <c r="D18735" s="634"/>
    </row>
    <row r="18736" spans="4:4" s="659" customFormat="1" x14ac:dyDescent="0.2">
      <c r="D18736" s="634"/>
    </row>
    <row r="18737" spans="4:4" s="659" customFormat="1" x14ac:dyDescent="0.2">
      <c r="D18737" s="634"/>
    </row>
    <row r="18738" spans="4:4" s="659" customFormat="1" x14ac:dyDescent="0.2">
      <c r="D18738" s="634"/>
    </row>
    <row r="18739" spans="4:4" s="659" customFormat="1" x14ac:dyDescent="0.2">
      <c r="D18739" s="634"/>
    </row>
    <row r="18740" spans="4:4" s="659" customFormat="1" x14ac:dyDescent="0.2">
      <c r="D18740" s="634"/>
    </row>
    <row r="18741" spans="4:4" s="659" customFormat="1" x14ac:dyDescent="0.2">
      <c r="D18741" s="634"/>
    </row>
    <row r="18742" spans="4:4" s="659" customFormat="1" x14ac:dyDescent="0.2">
      <c r="D18742" s="634"/>
    </row>
    <row r="18743" spans="4:4" s="659" customFormat="1" x14ac:dyDescent="0.2">
      <c r="D18743" s="634"/>
    </row>
    <row r="18744" spans="4:4" s="659" customFormat="1" x14ac:dyDescent="0.2">
      <c r="D18744" s="634"/>
    </row>
    <row r="18745" spans="4:4" s="659" customFormat="1" x14ac:dyDescent="0.2">
      <c r="D18745" s="634"/>
    </row>
    <row r="18746" spans="4:4" s="659" customFormat="1" x14ac:dyDescent="0.2">
      <c r="D18746" s="634"/>
    </row>
    <row r="18747" spans="4:4" s="659" customFormat="1" x14ac:dyDescent="0.2">
      <c r="D18747" s="634"/>
    </row>
    <row r="18748" spans="4:4" s="659" customFormat="1" x14ac:dyDescent="0.2">
      <c r="D18748" s="634"/>
    </row>
    <row r="18749" spans="4:4" s="659" customFormat="1" x14ac:dyDescent="0.2">
      <c r="D18749" s="634"/>
    </row>
    <row r="18750" spans="4:4" s="659" customFormat="1" x14ac:dyDescent="0.2">
      <c r="D18750" s="634"/>
    </row>
    <row r="18751" spans="4:4" s="659" customFormat="1" x14ac:dyDescent="0.2">
      <c r="D18751" s="634"/>
    </row>
    <row r="18752" spans="4:4" s="659" customFormat="1" x14ac:dyDescent="0.2">
      <c r="D18752" s="634"/>
    </row>
    <row r="18753" spans="4:4" s="659" customFormat="1" x14ac:dyDescent="0.2">
      <c r="D18753" s="634"/>
    </row>
    <row r="18754" spans="4:4" s="659" customFormat="1" x14ac:dyDescent="0.2">
      <c r="D18754" s="634"/>
    </row>
    <row r="18755" spans="4:4" s="659" customFormat="1" x14ac:dyDescent="0.2">
      <c r="D18755" s="634"/>
    </row>
    <row r="18756" spans="4:4" s="659" customFormat="1" x14ac:dyDescent="0.2">
      <c r="D18756" s="634"/>
    </row>
    <row r="18757" spans="4:4" s="659" customFormat="1" x14ac:dyDescent="0.2">
      <c r="D18757" s="634"/>
    </row>
    <row r="18758" spans="4:4" s="659" customFormat="1" x14ac:dyDescent="0.2">
      <c r="D18758" s="634"/>
    </row>
    <row r="18759" spans="4:4" s="659" customFormat="1" x14ac:dyDescent="0.2">
      <c r="D18759" s="634"/>
    </row>
    <row r="18760" spans="4:4" s="659" customFormat="1" x14ac:dyDescent="0.2">
      <c r="D18760" s="634"/>
    </row>
    <row r="18761" spans="4:4" s="659" customFormat="1" x14ac:dyDescent="0.2">
      <c r="D18761" s="634"/>
    </row>
    <row r="18762" spans="4:4" s="659" customFormat="1" x14ac:dyDescent="0.2">
      <c r="D18762" s="634"/>
    </row>
    <row r="18763" spans="4:4" s="659" customFormat="1" x14ac:dyDescent="0.2">
      <c r="D18763" s="634"/>
    </row>
    <row r="18764" spans="4:4" s="659" customFormat="1" x14ac:dyDescent="0.2">
      <c r="D18764" s="634"/>
    </row>
    <row r="18765" spans="4:4" s="659" customFormat="1" x14ac:dyDescent="0.2">
      <c r="D18765" s="634"/>
    </row>
    <row r="18766" spans="4:4" s="659" customFormat="1" x14ac:dyDescent="0.2">
      <c r="D18766" s="634"/>
    </row>
    <row r="18767" spans="4:4" s="659" customFormat="1" x14ac:dyDescent="0.2">
      <c r="D18767" s="634"/>
    </row>
    <row r="18768" spans="4:4" s="659" customFormat="1" x14ac:dyDescent="0.2">
      <c r="D18768" s="634"/>
    </row>
    <row r="18769" spans="4:4" s="659" customFormat="1" x14ac:dyDescent="0.2">
      <c r="D18769" s="634"/>
    </row>
    <row r="18770" spans="4:4" s="659" customFormat="1" x14ac:dyDescent="0.2">
      <c r="D18770" s="634"/>
    </row>
    <row r="18771" spans="4:4" s="659" customFormat="1" x14ac:dyDescent="0.2">
      <c r="D18771" s="634"/>
    </row>
    <row r="18772" spans="4:4" s="659" customFormat="1" x14ac:dyDescent="0.2">
      <c r="D18772" s="634"/>
    </row>
    <row r="18773" spans="4:4" s="659" customFormat="1" x14ac:dyDescent="0.2">
      <c r="D18773" s="634"/>
    </row>
    <row r="18774" spans="4:4" s="659" customFormat="1" x14ac:dyDescent="0.2">
      <c r="D18774" s="634"/>
    </row>
    <row r="18775" spans="4:4" s="659" customFormat="1" x14ac:dyDescent="0.2">
      <c r="D18775" s="634"/>
    </row>
    <row r="18776" spans="4:4" s="659" customFormat="1" x14ac:dyDescent="0.2">
      <c r="D18776" s="634"/>
    </row>
    <row r="18777" spans="4:4" s="659" customFormat="1" x14ac:dyDescent="0.2">
      <c r="D18777" s="634"/>
    </row>
    <row r="18778" spans="4:4" s="659" customFormat="1" x14ac:dyDescent="0.2">
      <c r="D18778" s="634"/>
    </row>
    <row r="18779" spans="4:4" s="659" customFormat="1" x14ac:dyDescent="0.2">
      <c r="D18779" s="634"/>
    </row>
    <row r="18780" spans="4:4" s="659" customFormat="1" x14ac:dyDescent="0.2">
      <c r="D18780" s="634"/>
    </row>
    <row r="18781" spans="4:4" s="659" customFormat="1" x14ac:dyDescent="0.2">
      <c r="D18781" s="634"/>
    </row>
    <row r="18782" spans="4:4" s="659" customFormat="1" x14ac:dyDescent="0.2">
      <c r="D18782" s="634"/>
    </row>
    <row r="18783" spans="4:4" s="659" customFormat="1" x14ac:dyDescent="0.2">
      <c r="D18783" s="634"/>
    </row>
    <row r="18784" spans="4:4" s="659" customFormat="1" x14ac:dyDescent="0.2">
      <c r="D18784" s="634"/>
    </row>
    <row r="18785" spans="4:4" s="659" customFormat="1" x14ac:dyDescent="0.2">
      <c r="D18785" s="634"/>
    </row>
    <row r="18786" spans="4:4" s="659" customFormat="1" x14ac:dyDescent="0.2">
      <c r="D18786" s="634"/>
    </row>
    <row r="18787" spans="4:4" s="659" customFormat="1" x14ac:dyDescent="0.2">
      <c r="D18787" s="634"/>
    </row>
    <row r="18788" spans="4:4" s="659" customFormat="1" x14ac:dyDescent="0.2">
      <c r="D18788" s="634"/>
    </row>
    <row r="18789" spans="4:4" s="659" customFormat="1" x14ac:dyDescent="0.2">
      <c r="D18789" s="634"/>
    </row>
    <row r="18790" spans="4:4" s="659" customFormat="1" x14ac:dyDescent="0.2">
      <c r="D18790" s="634"/>
    </row>
    <row r="18791" spans="4:4" s="659" customFormat="1" x14ac:dyDescent="0.2">
      <c r="D18791" s="634"/>
    </row>
    <row r="18792" spans="4:4" s="659" customFormat="1" x14ac:dyDescent="0.2">
      <c r="D18792" s="634"/>
    </row>
    <row r="18793" spans="4:4" s="659" customFormat="1" x14ac:dyDescent="0.2">
      <c r="D18793" s="634"/>
    </row>
    <row r="18794" spans="4:4" s="659" customFormat="1" x14ac:dyDescent="0.2">
      <c r="D18794" s="634"/>
    </row>
    <row r="18795" spans="4:4" s="659" customFormat="1" x14ac:dyDescent="0.2">
      <c r="D18795" s="634"/>
    </row>
    <row r="18796" spans="4:4" s="659" customFormat="1" x14ac:dyDescent="0.2">
      <c r="D18796" s="634"/>
    </row>
    <row r="18797" spans="4:4" s="659" customFormat="1" x14ac:dyDescent="0.2">
      <c r="D18797" s="634"/>
    </row>
    <row r="18798" spans="4:4" s="659" customFormat="1" x14ac:dyDescent="0.2">
      <c r="D18798" s="634"/>
    </row>
    <row r="18799" spans="4:4" s="659" customFormat="1" x14ac:dyDescent="0.2">
      <c r="D18799" s="634"/>
    </row>
    <row r="18800" spans="4:4" s="659" customFormat="1" x14ac:dyDescent="0.2">
      <c r="D18800" s="634"/>
    </row>
    <row r="18801" spans="4:4" s="659" customFormat="1" x14ac:dyDescent="0.2">
      <c r="D18801" s="634"/>
    </row>
    <row r="18802" spans="4:4" s="659" customFormat="1" x14ac:dyDescent="0.2">
      <c r="D18802" s="634"/>
    </row>
    <row r="18803" spans="4:4" s="659" customFormat="1" x14ac:dyDescent="0.2">
      <c r="D18803" s="634"/>
    </row>
    <row r="18804" spans="4:4" s="659" customFormat="1" x14ac:dyDescent="0.2">
      <c r="D18804" s="634"/>
    </row>
    <row r="18805" spans="4:4" s="659" customFormat="1" x14ac:dyDescent="0.2">
      <c r="D18805" s="634"/>
    </row>
    <row r="18806" spans="4:4" s="659" customFormat="1" x14ac:dyDescent="0.2">
      <c r="D18806" s="634"/>
    </row>
    <row r="18807" spans="4:4" s="659" customFormat="1" x14ac:dyDescent="0.2">
      <c r="D18807" s="634"/>
    </row>
    <row r="18808" spans="4:4" s="659" customFormat="1" x14ac:dyDescent="0.2">
      <c r="D18808" s="634"/>
    </row>
    <row r="18809" spans="4:4" s="659" customFormat="1" x14ac:dyDescent="0.2">
      <c r="D18809" s="634"/>
    </row>
    <row r="18810" spans="4:4" s="659" customFormat="1" x14ac:dyDescent="0.2">
      <c r="D18810" s="634"/>
    </row>
    <row r="18811" spans="4:4" s="659" customFormat="1" x14ac:dyDescent="0.2">
      <c r="D18811" s="634"/>
    </row>
    <row r="18812" spans="4:4" s="659" customFormat="1" x14ac:dyDescent="0.2">
      <c r="D18812" s="634"/>
    </row>
    <row r="18813" spans="4:4" s="659" customFormat="1" x14ac:dyDescent="0.2">
      <c r="D18813" s="634"/>
    </row>
    <row r="18814" spans="4:4" s="659" customFormat="1" x14ac:dyDescent="0.2">
      <c r="D18814" s="634"/>
    </row>
    <row r="18815" spans="4:4" s="659" customFormat="1" x14ac:dyDescent="0.2">
      <c r="D18815" s="634"/>
    </row>
    <row r="18816" spans="4:4" s="659" customFormat="1" x14ac:dyDescent="0.2">
      <c r="D18816" s="634"/>
    </row>
    <row r="18817" spans="4:4" s="659" customFormat="1" x14ac:dyDescent="0.2">
      <c r="D18817" s="634"/>
    </row>
    <row r="18818" spans="4:4" s="659" customFormat="1" x14ac:dyDescent="0.2">
      <c r="D18818" s="634"/>
    </row>
    <row r="18819" spans="4:4" s="659" customFormat="1" x14ac:dyDescent="0.2">
      <c r="D18819" s="634"/>
    </row>
    <row r="18820" spans="4:4" s="659" customFormat="1" x14ac:dyDescent="0.2">
      <c r="D18820" s="634"/>
    </row>
    <row r="18821" spans="4:4" s="659" customFormat="1" x14ac:dyDescent="0.2">
      <c r="D18821" s="634"/>
    </row>
    <row r="18822" spans="4:4" s="659" customFormat="1" x14ac:dyDescent="0.2">
      <c r="D18822" s="634"/>
    </row>
    <row r="18823" spans="4:4" s="659" customFormat="1" x14ac:dyDescent="0.2">
      <c r="D18823" s="634"/>
    </row>
    <row r="18824" spans="4:4" s="659" customFormat="1" x14ac:dyDescent="0.2">
      <c r="D18824" s="634"/>
    </row>
    <row r="18825" spans="4:4" s="659" customFormat="1" x14ac:dyDescent="0.2">
      <c r="D18825" s="634"/>
    </row>
    <row r="18826" spans="4:4" s="659" customFormat="1" x14ac:dyDescent="0.2">
      <c r="D18826" s="634"/>
    </row>
    <row r="18827" spans="4:4" s="659" customFormat="1" x14ac:dyDescent="0.2">
      <c r="D18827" s="634"/>
    </row>
    <row r="18828" spans="4:4" s="659" customFormat="1" x14ac:dyDescent="0.2">
      <c r="D18828" s="634"/>
    </row>
    <row r="18829" spans="4:4" s="659" customFormat="1" x14ac:dyDescent="0.2">
      <c r="D18829" s="634"/>
    </row>
    <row r="18830" spans="4:4" s="659" customFormat="1" x14ac:dyDescent="0.2">
      <c r="D18830" s="634"/>
    </row>
    <row r="18831" spans="4:4" s="659" customFormat="1" x14ac:dyDescent="0.2">
      <c r="D18831" s="634"/>
    </row>
    <row r="18832" spans="4:4" s="659" customFormat="1" x14ac:dyDescent="0.2">
      <c r="D18832" s="634"/>
    </row>
    <row r="18833" spans="4:4" s="659" customFormat="1" x14ac:dyDescent="0.2">
      <c r="D18833" s="634"/>
    </row>
    <row r="18834" spans="4:4" s="659" customFormat="1" x14ac:dyDescent="0.2">
      <c r="D18834" s="634"/>
    </row>
    <row r="18835" spans="4:4" s="659" customFormat="1" x14ac:dyDescent="0.2">
      <c r="D18835" s="634"/>
    </row>
    <row r="18836" spans="4:4" s="659" customFormat="1" x14ac:dyDescent="0.2">
      <c r="D18836" s="634"/>
    </row>
    <row r="18837" spans="4:4" s="659" customFormat="1" x14ac:dyDescent="0.2">
      <c r="D18837" s="634"/>
    </row>
    <row r="18838" spans="4:4" s="659" customFormat="1" x14ac:dyDescent="0.2">
      <c r="D18838" s="634"/>
    </row>
    <row r="18839" spans="4:4" s="659" customFormat="1" x14ac:dyDescent="0.2">
      <c r="D18839" s="634"/>
    </row>
    <row r="18840" spans="4:4" s="659" customFormat="1" x14ac:dyDescent="0.2">
      <c r="D18840" s="634"/>
    </row>
    <row r="18841" spans="4:4" s="659" customFormat="1" x14ac:dyDescent="0.2">
      <c r="D18841" s="634"/>
    </row>
    <row r="18842" spans="4:4" s="659" customFormat="1" x14ac:dyDescent="0.2">
      <c r="D18842" s="634"/>
    </row>
    <row r="18843" spans="4:4" s="659" customFormat="1" x14ac:dyDescent="0.2">
      <c r="D18843" s="634"/>
    </row>
    <row r="18844" spans="4:4" s="659" customFormat="1" x14ac:dyDescent="0.2">
      <c r="D18844" s="634"/>
    </row>
    <row r="18845" spans="4:4" s="659" customFormat="1" x14ac:dyDescent="0.2">
      <c r="D18845" s="634"/>
    </row>
    <row r="18846" spans="4:4" s="659" customFormat="1" x14ac:dyDescent="0.2">
      <c r="D18846" s="634"/>
    </row>
    <row r="18847" spans="4:4" s="659" customFormat="1" x14ac:dyDescent="0.2">
      <c r="D18847" s="634"/>
    </row>
    <row r="18848" spans="4:4" s="659" customFormat="1" x14ac:dyDescent="0.2">
      <c r="D18848" s="634"/>
    </row>
    <row r="18849" spans="4:4" s="659" customFormat="1" x14ac:dyDescent="0.2">
      <c r="D18849" s="634"/>
    </row>
    <row r="18850" spans="4:4" s="659" customFormat="1" x14ac:dyDescent="0.2">
      <c r="D18850" s="634"/>
    </row>
    <row r="18851" spans="4:4" s="659" customFormat="1" x14ac:dyDescent="0.2">
      <c r="D18851" s="634"/>
    </row>
    <row r="18852" spans="4:4" s="659" customFormat="1" x14ac:dyDescent="0.2">
      <c r="D18852" s="634"/>
    </row>
    <row r="18853" spans="4:4" s="659" customFormat="1" x14ac:dyDescent="0.2">
      <c r="D18853" s="634"/>
    </row>
    <row r="18854" spans="4:4" s="659" customFormat="1" x14ac:dyDescent="0.2">
      <c r="D18854" s="634"/>
    </row>
    <row r="18855" spans="4:4" s="659" customFormat="1" x14ac:dyDescent="0.2">
      <c r="D18855" s="634"/>
    </row>
    <row r="18856" spans="4:4" s="659" customFormat="1" x14ac:dyDescent="0.2">
      <c r="D18856" s="634"/>
    </row>
    <row r="18857" spans="4:4" s="659" customFormat="1" x14ac:dyDescent="0.2">
      <c r="D18857" s="634"/>
    </row>
    <row r="18858" spans="4:4" s="659" customFormat="1" x14ac:dyDescent="0.2">
      <c r="D18858" s="634"/>
    </row>
    <row r="18859" spans="4:4" s="659" customFormat="1" x14ac:dyDescent="0.2">
      <c r="D18859" s="634"/>
    </row>
    <row r="18860" spans="4:4" s="659" customFormat="1" x14ac:dyDescent="0.2">
      <c r="D18860" s="634"/>
    </row>
    <row r="18861" spans="4:4" s="659" customFormat="1" x14ac:dyDescent="0.2">
      <c r="D18861" s="634"/>
    </row>
    <row r="18862" spans="4:4" s="659" customFormat="1" x14ac:dyDescent="0.2">
      <c r="D18862" s="634"/>
    </row>
    <row r="18863" spans="4:4" s="659" customFormat="1" x14ac:dyDescent="0.2">
      <c r="D18863" s="634"/>
    </row>
    <row r="18864" spans="4:4" s="659" customFormat="1" x14ac:dyDescent="0.2">
      <c r="D18864" s="634"/>
    </row>
    <row r="18865" spans="4:4" s="659" customFormat="1" x14ac:dyDescent="0.2">
      <c r="D18865" s="634"/>
    </row>
    <row r="18866" spans="4:4" s="659" customFormat="1" x14ac:dyDescent="0.2">
      <c r="D18866" s="634"/>
    </row>
    <row r="18867" spans="4:4" s="659" customFormat="1" x14ac:dyDescent="0.2">
      <c r="D18867" s="634"/>
    </row>
    <row r="18868" spans="4:4" s="659" customFormat="1" x14ac:dyDescent="0.2">
      <c r="D18868" s="634"/>
    </row>
    <row r="18869" spans="4:4" s="659" customFormat="1" x14ac:dyDescent="0.2">
      <c r="D18869" s="634"/>
    </row>
    <row r="18870" spans="4:4" s="659" customFormat="1" x14ac:dyDescent="0.2">
      <c r="D18870" s="634"/>
    </row>
    <row r="18871" spans="4:4" s="659" customFormat="1" x14ac:dyDescent="0.2">
      <c r="D18871" s="634"/>
    </row>
    <row r="18872" spans="4:4" s="659" customFormat="1" x14ac:dyDescent="0.2">
      <c r="D18872" s="634"/>
    </row>
    <row r="18873" spans="4:4" s="659" customFormat="1" x14ac:dyDescent="0.2">
      <c r="D18873" s="634"/>
    </row>
    <row r="18874" spans="4:4" s="659" customFormat="1" x14ac:dyDescent="0.2">
      <c r="D18874" s="634"/>
    </row>
    <row r="18875" spans="4:4" s="659" customFormat="1" x14ac:dyDescent="0.2">
      <c r="D18875" s="634"/>
    </row>
    <row r="18876" spans="4:4" s="659" customFormat="1" x14ac:dyDescent="0.2">
      <c r="D18876" s="634"/>
    </row>
    <row r="18877" spans="4:4" s="659" customFormat="1" x14ac:dyDescent="0.2">
      <c r="D18877" s="634"/>
    </row>
    <row r="18878" spans="4:4" s="659" customFormat="1" x14ac:dyDescent="0.2">
      <c r="D18878" s="634"/>
    </row>
    <row r="18879" spans="4:4" s="659" customFormat="1" x14ac:dyDescent="0.2">
      <c r="D18879" s="634"/>
    </row>
    <row r="18880" spans="4:4" s="659" customFormat="1" x14ac:dyDescent="0.2">
      <c r="D18880" s="634"/>
    </row>
    <row r="18881" spans="4:4" s="659" customFormat="1" x14ac:dyDescent="0.2">
      <c r="D18881" s="634"/>
    </row>
    <row r="18882" spans="4:4" s="659" customFormat="1" x14ac:dyDescent="0.2">
      <c r="D18882" s="634"/>
    </row>
    <row r="18883" spans="4:4" s="659" customFormat="1" x14ac:dyDescent="0.2">
      <c r="D18883" s="634"/>
    </row>
    <row r="18884" spans="4:4" s="659" customFormat="1" x14ac:dyDescent="0.2">
      <c r="D18884" s="634"/>
    </row>
    <row r="18885" spans="4:4" s="659" customFormat="1" x14ac:dyDescent="0.2">
      <c r="D18885" s="634"/>
    </row>
    <row r="18886" spans="4:4" s="659" customFormat="1" x14ac:dyDescent="0.2">
      <c r="D18886" s="634"/>
    </row>
    <row r="18887" spans="4:4" s="659" customFormat="1" x14ac:dyDescent="0.2">
      <c r="D18887" s="634"/>
    </row>
    <row r="18888" spans="4:4" s="659" customFormat="1" x14ac:dyDescent="0.2">
      <c r="D18888" s="634"/>
    </row>
    <row r="18889" spans="4:4" s="659" customFormat="1" x14ac:dyDescent="0.2">
      <c r="D18889" s="634"/>
    </row>
    <row r="18890" spans="4:4" s="659" customFormat="1" x14ac:dyDescent="0.2">
      <c r="D18890" s="634"/>
    </row>
    <row r="18891" spans="4:4" s="659" customFormat="1" x14ac:dyDescent="0.2">
      <c r="D18891" s="634"/>
    </row>
    <row r="18892" spans="4:4" s="659" customFormat="1" x14ac:dyDescent="0.2">
      <c r="D18892" s="634"/>
    </row>
    <row r="18893" spans="4:4" s="659" customFormat="1" x14ac:dyDescent="0.2">
      <c r="D18893" s="634"/>
    </row>
    <row r="18894" spans="4:4" s="659" customFormat="1" x14ac:dyDescent="0.2">
      <c r="D18894" s="634"/>
    </row>
    <row r="18895" spans="4:4" s="659" customFormat="1" x14ac:dyDescent="0.2">
      <c r="D18895" s="634"/>
    </row>
    <row r="18896" spans="4:4" s="659" customFormat="1" x14ac:dyDescent="0.2">
      <c r="D18896" s="634"/>
    </row>
    <row r="18897" spans="4:4" s="659" customFormat="1" x14ac:dyDescent="0.2">
      <c r="D18897" s="634"/>
    </row>
    <row r="18898" spans="4:4" s="659" customFormat="1" x14ac:dyDescent="0.2">
      <c r="D18898" s="634"/>
    </row>
    <row r="18899" spans="4:4" s="659" customFormat="1" x14ac:dyDescent="0.2">
      <c r="D18899" s="634"/>
    </row>
    <row r="18900" spans="4:4" s="659" customFormat="1" x14ac:dyDescent="0.2">
      <c r="D18900" s="634"/>
    </row>
    <row r="18901" spans="4:4" s="659" customFormat="1" x14ac:dyDescent="0.2">
      <c r="D18901" s="634"/>
    </row>
    <row r="18902" spans="4:4" s="659" customFormat="1" x14ac:dyDescent="0.2">
      <c r="D18902" s="634"/>
    </row>
    <row r="18903" spans="4:4" s="659" customFormat="1" x14ac:dyDescent="0.2">
      <c r="D18903" s="634"/>
    </row>
    <row r="18904" spans="4:4" s="659" customFormat="1" x14ac:dyDescent="0.2">
      <c r="D18904" s="634"/>
    </row>
    <row r="18905" spans="4:4" s="659" customFormat="1" x14ac:dyDescent="0.2">
      <c r="D18905" s="634"/>
    </row>
    <row r="18906" spans="4:4" s="659" customFormat="1" x14ac:dyDescent="0.2">
      <c r="D18906" s="634"/>
    </row>
    <row r="18907" spans="4:4" s="659" customFormat="1" x14ac:dyDescent="0.2">
      <c r="D18907" s="634"/>
    </row>
    <row r="18908" spans="4:4" s="659" customFormat="1" x14ac:dyDescent="0.2">
      <c r="D18908" s="634"/>
    </row>
    <row r="18909" spans="4:4" s="659" customFormat="1" x14ac:dyDescent="0.2">
      <c r="D18909" s="634"/>
    </row>
    <row r="18910" spans="4:4" s="659" customFormat="1" x14ac:dyDescent="0.2">
      <c r="D18910" s="634"/>
    </row>
    <row r="18911" spans="4:4" s="659" customFormat="1" x14ac:dyDescent="0.2">
      <c r="D18911" s="634"/>
    </row>
    <row r="18912" spans="4:4" s="659" customFormat="1" x14ac:dyDescent="0.2">
      <c r="D18912" s="634"/>
    </row>
    <row r="18913" spans="4:4" s="659" customFormat="1" x14ac:dyDescent="0.2">
      <c r="D18913" s="634"/>
    </row>
    <row r="18914" spans="4:4" s="659" customFormat="1" x14ac:dyDescent="0.2">
      <c r="D18914" s="634"/>
    </row>
    <row r="18915" spans="4:4" s="659" customFormat="1" x14ac:dyDescent="0.2">
      <c r="D18915" s="634"/>
    </row>
    <row r="18916" spans="4:4" s="659" customFormat="1" x14ac:dyDescent="0.2">
      <c r="D18916" s="634"/>
    </row>
    <row r="18917" spans="4:4" s="659" customFormat="1" x14ac:dyDescent="0.2">
      <c r="D18917" s="634"/>
    </row>
    <row r="18918" spans="4:4" s="659" customFormat="1" x14ac:dyDescent="0.2">
      <c r="D18918" s="634"/>
    </row>
    <row r="18919" spans="4:4" s="659" customFormat="1" x14ac:dyDescent="0.2">
      <c r="D18919" s="634"/>
    </row>
    <row r="18920" spans="4:4" s="659" customFormat="1" x14ac:dyDescent="0.2">
      <c r="D18920" s="634"/>
    </row>
    <row r="18921" spans="4:4" s="659" customFormat="1" x14ac:dyDescent="0.2">
      <c r="D18921" s="634"/>
    </row>
    <row r="18922" spans="4:4" s="659" customFormat="1" x14ac:dyDescent="0.2">
      <c r="D18922" s="634"/>
    </row>
    <row r="18923" spans="4:4" s="659" customFormat="1" x14ac:dyDescent="0.2">
      <c r="D18923" s="634"/>
    </row>
    <row r="18924" spans="4:4" s="659" customFormat="1" x14ac:dyDescent="0.2">
      <c r="D18924" s="634"/>
    </row>
    <row r="18925" spans="4:4" s="659" customFormat="1" x14ac:dyDescent="0.2">
      <c r="D18925" s="634"/>
    </row>
    <row r="18926" spans="4:4" s="659" customFormat="1" x14ac:dyDescent="0.2">
      <c r="D18926" s="634"/>
    </row>
    <row r="18927" spans="4:4" s="659" customFormat="1" x14ac:dyDescent="0.2">
      <c r="D18927" s="634"/>
    </row>
    <row r="18928" spans="4:4" s="659" customFormat="1" x14ac:dyDescent="0.2">
      <c r="D18928" s="634"/>
    </row>
    <row r="18929" spans="4:4" s="659" customFormat="1" x14ac:dyDescent="0.2">
      <c r="D18929" s="634"/>
    </row>
    <row r="18930" spans="4:4" s="659" customFormat="1" x14ac:dyDescent="0.2">
      <c r="D18930" s="634"/>
    </row>
    <row r="18931" spans="4:4" s="659" customFormat="1" x14ac:dyDescent="0.2">
      <c r="D18931" s="634"/>
    </row>
    <row r="18932" spans="4:4" s="659" customFormat="1" x14ac:dyDescent="0.2">
      <c r="D18932" s="634"/>
    </row>
    <row r="18933" spans="4:4" s="659" customFormat="1" x14ac:dyDescent="0.2">
      <c r="D18933" s="634"/>
    </row>
    <row r="18934" spans="4:4" s="659" customFormat="1" x14ac:dyDescent="0.2">
      <c r="D18934" s="634"/>
    </row>
    <row r="18935" spans="4:4" s="659" customFormat="1" x14ac:dyDescent="0.2">
      <c r="D18935" s="634"/>
    </row>
    <row r="18936" spans="4:4" s="659" customFormat="1" x14ac:dyDescent="0.2">
      <c r="D18936" s="634"/>
    </row>
    <row r="18937" spans="4:4" s="659" customFormat="1" x14ac:dyDescent="0.2">
      <c r="D18937" s="634"/>
    </row>
    <row r="18938" spans="4:4" s="659" customFormat="1" x14ac:dyDescent="0.2">
      <c r="D18938" s="634"/>
    </row>
    <row r="18939" spans="4:4" s="659" customFormat="1" x14ac:dyDescent="0.2">
      <c r="D18939" s="634"/>
    </row>
    <row r="18940" spans="4:4" s="659" customFormat="1" x14ac:dyDescent="0.2">
      <c r="D18940" s="634"/>
    </row>
    <row r="18941" spans="4:4" s="659" customFormat="1" x14ac:dyDescent="0.2">
      <c r="D18941" s="634"/>
    </row>
    <row r="18942" spans="4:4" s="659" customFormat="1" x14ac:dyDescent="0.2">
      <c r="D18942" s="634"/>
    </row>
    <row r="18943" spans="4:4" s="659" customFormat="1" x14ac:dyDescent="0.2">
      <c r="D18943" s="634"/>
    </row>
    <row r="18944" spans="4:4" s="659" customFormat="1" x14ac:dyDescent="0.2">
      <c r="D18944" s="634"/>
    </row>
    <row r="18945" spans="4:4" s="659" customFormat="1" x14ac:dyDescent="0.2">
      <c r="D18945" s="634"/>
    </row>
    <row r="18946" spans="4:4" s="659" customFormat="1" x14ac:dyDescent="0.2">
      <c r="D18946" s="634"/>
    </row>
    <row r="18947" spans="4:4" s="659" customFormat="1" x14ac:dyDescent="0.2">
      <c r="D18947" s="634"/>
    </row>
    <row r="18948" spans="4:4" s="659" customFormat="1" x14ac:dyDescent="0.2">
      <c r="D18948" s="634"/>
    </row>
    <row r="18949" spans="4:4" s="659" customFormat="1" x14ac:dyDescent="0.2">
      <c r="D18949" s="634"/>
    </row>
    <row r="18950" spans="4:4" s="659" customFormat="1" x14ac:dyDescent="0.2">
      <c r="D18950" s="634"/>
    </row>
    <row r="18951" spans="4:4" s="659" customFormat="1" x14ac:dyDescent="0.2">
      <c r="D18951" s="634"/>
    </row>
    <row r="18952" spans="4:4" s="659" customFormat="1" x14ac:dyDescent="0.2">
      <c r="D18952" s="634"/>
    </row>
    <row r="18953" spans="4:4" s="659" customFormat="1" x14ac:dyDescent="0.2">
      <c r="D18953" s="634"/>
    </row>
    <row r="18954" spans="4:4" s="659" customFormat="1" x14ac:dyDescent="0.2">
      <c r="D18954" s="634"/>
    </row>
    <row r="18955" spans="4:4" s="659" customFormat="1" x14ac:dyDescent="0.2">
      <c r="D18955" s="634"/>
    </row>
    <row r="18956" spans="4:4" s="659" customFormat="1" x14ac:dyDescent="0.2">
      <c r="D18956" s="634"/>
    </row>
    <row r="18957" spans="4:4" s="659" customFormat="1" x14ac:dyDescent="0.2">
      <c r="D18957" s="634"/>
    </row>
    <row r="18958" spans="4:4" s="659" customFormat="1" x14ac:dyDescent="0.2">
      <c r="D18958" s="634"/>
    </row>
    <row r="18959" spans="4:4" s="659" customFormat="1" x14ac:dyDescent="0.2">
      <c r="D18959" s="634"/>
    </row>
    <row r="18960" spans="4:4" s="659" customFormat="1" x14ac:dyDescent="0.2">
      <c r="D18960" s="634"/>
    </row>
    <row r="18961" spans="4:4" s="659" customFormat="1" x14ac:dyDescent="0.2">
      <c r="D18961" s="634"/>
    </row>
    <row r="18962" spans="4:4" s="659" customFormat="1" x14ac:dyDescent="0.2">
      <c r="D18962" s="634"/>
    </row>
    <row r="18963" spans="4:4" s="659" customFormat="1" x14ac:dyDescent="0.2">
      <c r="D18963" s="634"/>
    </row>
    <row r="18964" spans="4:4" s="659" customFormat="1" x14ac:dyDescent="0.2">
      <c r="D18964" s="634"/>
    </row>
    <row r="18965" spans="4:4" s="659" customFormat="1" x14ac:dyDescent="0.2">
      <c r="D18965" s="634"/>
    </row>
    <row r="18966" spans="4:4" s="659" customFormat="1" x14ac:dyDescent="0.2">
      <c r="D18966" s="634"/>
    </row>
    <row r="18967" spans="4:4" s="659" customFormat="1" x14ac:dyDescent="0.2">
      <c r="D18967" s="634"/>
    </row>
    <row r="18968" spans="4:4" s="659" customFormat="1" x14ac:dyDescent="0.2">
      <c r="D18968" s="634"/>
    </row>
    <row r="18969" spans="4:4" s="659" customFormat="1" x14ac:dyDescent="0.2">
      <c r="D18969" s="634"/>
    </row>
    <row r="18970" spans="4:4" s="659" customFormat="1" x14ac:dyDescent="0.2">
      <c r="D18970" s="634"/>
    </row>
    <row r="18971" spans="4:4" s="659" customFormat="1" x14ac:dyDescent="0.2">
      <c r="D18971" s="634"/>
    </row>
    <row r="18972" spans="4:4" s="659" customFormat="1" x14ac:dyDescent="0.2">
      <c r="D18972" s="634"/>
    </row>
    <row r="18973" spans="4:4" s="659" customFormat="1" x14ac:dyDescent="0.2">
      <c r="D18973" s="634"/>
    </row>
    <row r="18974" spans="4:4" s="659" customFormat="1" x14ac:dyDescent="0.2">
      <c r="D18974" s="634"/>
    </row>
    <row r="18975" spans="4:4" s="659" customFormat="1" x14ac:dyDescent="0.2">
      <c r="D18975" s="634"/>
    </row>
    <row r="18976" spans="4:4" s="659" customFormat="1" x14ac:dyDescent="0.2">
      <c r="D18976" s="634"/>
    </row>
    <row r="18977" spans="4:4" s="659" customFormat="1" x14ac:dyDescent="0.2">
      <c r="D18977" s="634"/>
    </row>
    <row r="18978" spans="4:4" s="659" customFormat="1" x14ac:dyDescent="0.2">
      <c r="D18978" s="634"/>
    </row>
    <row r="18979" spans="4:4" s="659" customFormat="1" x14ac:dyDescent="0.2">
      <c r="D18979" s="634"/>
    </row>
    <row r="18980" spans="4:4" s="659" customFormat="1" x14ac:dyDescent="0.2">
      <c r="D18980" s="634"/>
    </row>
    <row r="18981" spans="4:4" s="659" customFormat="1" x14ac:dyDescent="0.2">
      <c r="D18981" s="634"/>
    </row>
    <row r="18982" spans="4:4" s="659" customFormat="1" x14ac:dyDescent="0.2">
      <c r="D18982" s="634"/>
    </row>
    <row r="18983" spans="4:4" s="659" customFormat="1" x14ac:dyDescent="0.2">
      <c r="D18983" s="634"/>
    </row>
    <row r="18984" spans="4:4" s="659" customFormat="1" x14ac:dyDescent="0.2">
      <c r="D18984" s="634"/>
    </row>
    <row r="18985" spans="4:4" s="659" customFormat="1" x14ac:dyDescent="0.2">
      <c r="D18985" s="634"/>
    </row>
    <row r="18986" spans="4:4" s="659" customFormat="1" x14ac:dyDescent="0.2">
      <c r="D18986" s="634"/>
    </row>
    <row r="18987" spans="4:4" s="659" customFormat="1" x14ac:dyDescent="0.2">
      <c r="D18987" s="634"/>
    </row>
    <row r="18988" spans="4:4" s="659" customFormat="1" x14ac:dyDescent="0.2">
      <c r="D18988" s="634"/>
    </row>
    <row r="18989" spans="4:4" s="659" customFormat="1" x14ac:dyDescent="0.2">
      <c r="D18989" s="634"/>
    </row>
    <row r="18990" spans="4:4" s="659" customFormat="1" x14ac:dyDescent="0.2">
      <c r="D18990" s="634"/>
    </row>
    <row r="18991" spans="4:4" s="659" customFormat="1" x14ac:dyDescent="0.2">
      <c r="D18991" s="634"/>
    </row>
    <row r="18992" spans="4:4" s="659" customFormat="1" x14ac:dyDescent="0.2">
      <c r="D18992" s="634"/>
    </row>
    <row r="18993" spans="4:4" s="659" customFormat="1" x14ac:dyDescent="0.2">
      <c r="D18993" s="634"/>
    </row>
    <row r="18994" spans="4:4" s="659" customFormat="1" x14ac:dyDescent="0.2">
      <c r="D18994" s="634"/>
    </row>
    <row r="18995" spans="4:4" s="659" customFormat="1" x14ac:dyDescent="0.2">
      <c r="D18995" s="634"/>
    </row>
    <row r="18996" spans="4:4" s="659" customFormat="1" x14ac:dyDescent="0.2">
      <c r="D18996" s="634"/>
    </row>
    <row r="18997" spans="4:4" s="659" customFormat="1" x14ac:dyDescent="0.2">
      <c r="D18997" s="634"/>
    </row>
    <row r="18998" spans="4:4" s="659" customFormat="1" x14ac:dyDescent="0.2">
      <c r="D18998" s="634"/>
    </row>
    <row r="18999" spans="4:4" s="659" customFormat="1" x14ac:dyDescent="0.2">
      <c r="D18999" s="634"/>
    </row>
    <row r="19000" spans="4:4" s="659" customFormat="1" x14ac:dyDescent="0.2">
      <c r="D19000" s="634"/>
    </row>
    <row r="19001" spans="4:4" s="659" customFormat="1" x14ac:dyDescent="0.2">
      <c r="D19001" s="634"/>
    </row>
    <row r="19002" spans="4:4" s="659" customFormat="1" x14ac:dyDescent="0.2">
      <c r="D19002" s="634"/>
    </row>
    <row r="19003" spans="4:4" s="659" customFormat="1" x14ac:dyDescent="0.2">
      <c r="D19003" s="634"/>
    </row>
    <row r="19004" spans="4:4" s="659" customFormat="1" x14ac:dyDescent="0.2">
      <c r="D19004" s="634"/>
    </row>
    <row r="19005" spans="4:4" s="659" customFormat="1" x14ac:dyDescent="0.2">
      <c r="D19005" s="634"/>
    </row>
    <row r="19006" spans="4:4" s="659" customFormat="1" x14ac:dyDescent="0.2">
      <c r="D19006" s="634"/>
    </row>
    <row r="19007" spans="4:4" s="659" customFormat="1" x14ac:dyDescent="0.2">
      <c r="D19007" s="634"/>
    </row>
    <row r="19008" spans="4:4" s="659" customFormat="1" x14ac:dyDescent="0.2">
      <c r="D19008" s="634"/>
    </row>
    <row r="19009" spans="4:4" s="659" customFormat="1" x14ac:dyDescent="0.2">
      <c r="D19009" s="634"/>
    </row>
    <row r="19010" spans="4:4" s="659" customFormat="1" x14ac:dyDescent="0.2">
      <c r="D19010" s="634"/>
    </row>
    <row r="19011" spans="4:4" s="659" customFormat="1" x14ac:dyDescent="0.2">
      <c r="D19011" s="634"/>
    </row>
    <row r="19012" spans="4:4" s="659" customFormat="1" x14ac:dyDescent="0.2">
      <c r="D19012" s="634"/>
    </row>
    <row r="19013" spans="4:4" s="659" customFormat="1" x14ac:dyDescent="0.2">
      <c r="D19013" s="634"/>
    </row>
    <row r="19014" spans="4:4" s="659" customFormat="1" x14ac:dyDescent="0.2">
      <c r="D19014" s="634"/>
    </row>
    <row r="19015" spans="4:4" s="659" customFormat="1" x14ac:dyDescent="0.2">
      <c r="D19015" s="634"/>
    </row>
    <row r="19016" spans="4:4" s="659" customFormat="1" x14ac:dyDescent="0.2">
      <c r="D19016" s="634"/>
    </row>
    <row r="19017" spans="4:4" s="659" customFormat="1" x14ac:dyDescent="0.2">
      <c r="D19017" s="634"/>
    </row>
    <row r="19018" spans="4:4" s="659" customFormat="1" x14ac:dyDescent="0.2">
      <c r="D19018" s="634"/>
    </row>
    <row r="19019" spans="4:4" s="659" customFormat="1" x14ac:dyDescent="0.2">
      <c r="D19019" s="634"/>
    </row>
    <row r="19020" spans="4:4" s="659" customFormat="1" x14ac:dyDescent="0.2">
      <c r="D19020" s="634"/>
    </row>
    <row r="19021" spans="4:4" s="659" customFormat="1" x14ac:dyDescent="0.2">
      <c r="D19021" s="634"/>
    </row>
    <row r="19022" spans="4:4" s="659" customFormat="1" x14ac:dyDescent="0.2">
      <c r="D19022" s="634"/>
    </row>
    <row r="19023" spans="4:4" s="659" customFormat="1" x14ac:dyDescent="0.2">
      <c r="D19023" s="634"/>
    </row>
    <row r="19024" spans="4:4" s="659" customFormat="1" x14ac:dyDescent="0.2">
      <c r="D19024" s="634"/>
    </row>
    <row r="19025" spans="4:4" s="659" customFormat="1" x14ac:dyDescent="0.2">
      <c r="D19025" s="634"/>
    </row>
    <row r="19026" spans="4:4" s="659" customFormat="1" x14ac:dyDescent="0.2">
      <c r="D19026" s="634"/>
    </row>
    <row r="19027" spans="4:4" s="659" customFormat="1" x14ac:dyDescent="0.2">
      <c r="D19027" s="634"/>
    </row>
    <row r="19028" spans="4:4" s="659" customFormat="1" x14ac:dyDescent="0.2">
      <c r="D19028" s="634"/>
    </row>
    <row r="19029" spans="4:4" s="659" customFormat="1" x14ac:dyDescent="0.2">
      <c r="D19029" s="634"/>
    </row>
    <row r="19030" spans="4:4" s="659" customFormat="1" x14ac:dyDescent="0.2">
      <c r="D19030" s="634"/>
    </row>
    <row r="19031" spans="4:4" s="659" customFormat="1" x14ac:dyDescent="0.2">
      <c r="D19031" s="634"/>
    </row>
    <row r="19032" spans="4:4" s="659" customFormat="1" x14ac:dyDescent="0.2">
      <c r="D19032" s="634"/>
    </row>
    <row r="19033" spans="4:4" s="659" customFormat="1" x14ac:dyDescent="0.2">
      <c r="D19033" s="634"/>
    </row>
    <row r="19034" spans="4:4" s="659" customFormat="1" x14ac:dyDescent="0.2">
      <c r="D19034" s="634"/>
    </row>
    <row r="19035" spans="4:4" s="659" customFormat="1" x14ac:dyDescent="0.2">
      <c r="D19035" s="634"/>
    </row>
    <row r="19036" spans="4:4" s="659" customFormat="1" x14ac:dyDescent="0.2">
      <c r="D19036" s="634"/>
    </row>
    <row r="19037" spans="4:4" s="659" customFormat="1" x14ac:dyDescent="0.2">
      <c r="D19037" s="634"/>
    </row>
    <row r="19038" spans="4:4" s="659" customFormat="1" x14ac:dyDescent="0.2">
      <c r="D19038" s="634"/>
    </row>
    <row r="19039" spans="4:4" s="659" customFormat="1" x14ac:dyDescent="0.2">
      <c r="D19039" s="634"/>
    </row>
    <row r="19040" spans="4:4" s="659" customFormat="1" x14ac:dyDescent="0.2">
      <c r="D19040" s="634"/>
    </row>
    <row r="19041" spans="4:4" s="659" customFormat="1" x14ac:dyDescent="0.2">
      <c r="D19041" s="634"/>
    </row>
    <row r="19042" spans="4:4" s="659" customFormat="1" x14ac:dyDescent="0.2">
      <c r="D19042" s="634"/>
    </row>
    <row r="19043" spans="4:4" s="659" customFormat="1" x14ac:dyDescent="0.2">
      <c r="D19043" s="634"/>
    </row>
    <row r="19044" spans="4:4" s="659" customFormat="1" x14ac:dyDescent="0.2">
      <c r="D19044" s="634"/>
    </row>
    <row r="19045" spans="4:4" s="659" customFormat="1" x14ac:dyDescent="0.2">
      <c r="D19045" s="634"/>
    </row>
    <row r="19046" spans="4:4" s="659" customFormat="1" x14ac:dyDescent="0.2">
      <c r="D19046" s="634"/>
    </row>
    <row r="19047" spans="4:4" s="659" customFormat="1" x14ac:dyDescent="0.2">
      <c r="D19047" s="634"/>
    </row>
    <row r="19048" spans="4:4" s="659" customFormat="1" x14ac:dyDescent="0.2">
      <c r="D19048" s="634"/>
    </row>
    <row r="19049" spans="4:4" s="659" customFormat="1" x14ac:dyDescent="0.2">
      <c r="D19049" s="634"/>
    </row>
    <row r="19050" spans="4:4" s="659" customFormat="1" x14ac:dyDescent="0.2">
      <c r="D19050" s="634"/>
    </row>
    <row r="19051" spans="4:4" s="659" customFormat="1" x14ac:dyDescent="0.2">
      <c r="D19051" s="634"/>
    </row>
    <row r="19052" spans="4:4" s="659" customFormat="1" x14ac:dyDescent="0.2">
      <c r="D19052" s="634"/>
    </row>
    <row r="19053" spans="4:4" s="659" customFormat="1" x14ac:dyDescent="0.2">
      <c r="D19053" s="634"/>
    </row>
    <row r="19054" spans="4:4" s="659" customFormat="1" x14ac:dyDescent="0.2">
      <c r="D19054" s="634"/>
    </row>
    <row r="19055" spans="4:4" s="659" customFormat="1" x14ac:dyDescent="0.2">
      <c r="D19055" s="634"/>
    </row>
    <row r="19056" spans="4:4" s="659" customFormat="1" x14ac:dyDescent="0.2">
      <c r="D19056" s="634"/>
    </row>
    <row r="19057" spans="4:4" s="659" customFormat="1" x14ac:dyDescent="0.2">
      <c r="D19057" s="634"/>
    </row>
    <row r="19058" spans="4:4" s="659" customFormat="1" x14ac:dyDescent="0.2">
      <c r="D19058" s="634"/>
    </row>
    <row r="19059" spans="4:4" s="659" customFormat="1" x14ac:dyDescent="0.2">
      <c r="D19059" s="634"/>
    </row>
    <row r="19060" spans="4:4" s="659" customFormat="1" x14ac:dyDescent="0.2">
      <c r="D19060" s="634"/>
    </row>
    <row r="19061" spans="4:4" s="659" customFormat="1" x14ac:dyDescent="0.2">
      <c r="D19061" s="634"/>
    </row>
    <row r="19062" spans="4:4" s="659" customFormat="1" x14ac:dyDescent="0.2">
      <c r="D19062" s="634"/>
    </row>
    <row r="19063" spans="4:4" s="659" customFormat="1" x14ac:dyDescent="0.2">
      <c r="D19063" s="634"/>
    </row>
    <row r="19064" spans="4:4" s="659" customFormat="1" x14ac:dyDescent="0.2">
      <c r="D19064" s="634"/>
    </row>
    <row r="19065" spans="4:4" s="659" customFormat="1" x14ac:dyDescent="0.2">
      <c r="D19065" s="634"/>
    </row>
    <row r="19066" spans="4:4" s="659" customFormat="1" x14ac:dyDescent="0.2">
      <c r="D19066" s="634"/>
    </row>
    <row r="19067" spans="4:4" s="659" customFormat="1" x14ac:dyDescent="0.2">
      <c r="D19067" s="634"/>
    </row>
    <row r="19068" spans="4:4" s="659" customFormat="1" x14ac:dyDescent="0.2">
      <c r="D19068" s="634"/>
    </row>
    <row r="19069" spans="4:4" s="659" customFormat="1" x14ac:dyDescent="0.2">
      <c r="D19069" s="634"/>
    </row>
    <row r="19070" spans="4:4" s="659" customFormat="1" x14ac:dyDescent="0.2">
      <c r="D19070" s="634"/>
    </row>
    <row r="19071" spans="4:4" s="659" customFormat="1" x14ac:dyDescent="0.2">
      <c r="D19071" s="634"/>
    </row>
    <row r="19072" spans="4:4" s="659" customFormat="1" x14ac:dyDescent="0.2">
      <c r="D19072" s="634"/>
    </row>
    <row r="19073" spans="4:4" s="659" customFormat="1" x14ac:dyDescent="0.2">
      <c r="D19073" s="634"/>
    </row>
    <row r="19074" spans="4:4" s="659" customFormat="1" x14ac:dyDescent="0.2">
      <c r="D19074" s="634"/>
    </row>
    <row r="19075" spans="4:4" s="659" customFormat="1" x14ac:dyDescent="0.2">
      <c r="D19075" s="634"/>
    </row>
    <row r="19076" spans="4:4" s="659" customFormat="1" x14ac:dyDescent="0.2">
      <c r="D19076" s="634"/>
    </row>
    <row r="19077" spans="4:4" s="659" customFormat="1" x14ac:dyDescent="0.2">
      <c r="D19077" s="634"/>
    </row>
    <row r="19078" spans="4:4" s="659" customFormat="1" x14ac:dyDescent="0.2">
      <c r="D19078" s="634"/>
    </row>
    <row r="19079" spans="4:4" s="659" customFormat="1" x14ac:dyDescent="0.2">
      <c r="D19079" s="634"/>
    </row>
    <row r="19080" spans="4:4" s="659" customFormat="1" x14ac:dyDescent="0.2">
      <c r="D19080" s="634"/>
    </row>
    <row r="19081" spans="4:4" s="659" customFormat="1" x14ac:dyDescent="0.2">
      <c r="D19081" s="634"/>
    </row>
    <row r="19082" spans="4:4" s="659" customFormat="1" x14ac:dyDescent="0.2">
      <c r="D19082" s="634"/>
    </row>
    <row r="19083" spans="4:4" s="659" customFormat="1" x14ac:dyDescent="0.2">
      <c r="D19083" s="634"/>
    </row>
    <row r="19084" spans="4:4" s="659" customFormat="1" x14ac:dyDescent="0.2">
      <c r="D19084" s="634"/>
    </row>
    <row r="19085" spans="4:4" s="659" customFormat="1" x14ac:dyDescent="0.2">
      <c r="D19085" s="634"/>
    </row>
    <row r="19086" spans="4:4" s="659" customFormat="1" x14ac:dyDescent="0.2">
      <c r="D19086" s="634"/>
    </row>
    <row r="19087" spans="4:4" s="659" customFormat="1" x14ac:dyDescent="0.2">
      <c r="D19087" s="634"/>
    </row>
    <row r="19088" spans="4:4" s="659" customFormat="1" x14ac:dyDescent="0.2">
      <c r="D19088" s="634"/>
    </row>
    <row r="19089" spans="4:4" s="659" customFormat="1" x14ac:dyDescent="0.2">
      <c r="D19089" s="634"/>
    </row>
    <row r="19090" spans="4:4" s="659" customFormat="1" x14ac:dyDescent="0.2">
      <c r="D19090" s="634"/>
    </row>
    <row r="19091" spans="4:4" s="659" customFormat="1" x14ac:dyDescent="0.2">
      <c r="D19091" s="634"/>
    </row>
    <row r="19092" spans="4:4" s="659" customFormat="1" x14ac:dyDescent="0.2">
      <c r="D19092" s="634"/>
    </row>
    <row r="19093" spans="4:4" s="659" customFormat="1" x14ac:dyDescent="0.2">
      <c r="D19093" s="634"/>
    </row>
    <row r="19094" spans="4:4" s="659" customFormat="1" x14ac:dyDescent="0.2">
      <c r="D19094" s="634"/>
    </row>
    <row r="19095" spans="4:4" s="659" customFormat="1" x14ac:dyDescent="0.2">
      <c r="D19095" s="634"/>
    </row>
    <row r="19096" spans="4:4" s="659" customFormat="1" x14ac:dyDescent="0.2">
      <c r="D19096" s="634"/>
    </row>
    <row r="19097" spans="4:4" s="659" customFormat="1" x14ac:dyDescent="0.2">
      <c r="D19097" s="634"/>
    </row>
    <row r="19098" spans="4:4" s="659" customFormat="1" x14ac:dyDescent="0.2">
      <c r="D19098" s="634"/>
    </row>
    <row r="19099" spans="4:4" s="659" customFormat="1" x14ac:dyDescent="0.2">
      <c r="D19099" s="634"/>
    </row>
    <row r="19100" spans="4:4" s="659" customFormat="1" x14ac:dyDescent="0.2">
      <c r="D19100" s="634"/>
    </row>
    <row r="19101" spans="4:4" s="659" customFormat="1" x14ac:dyDescent="0.2">
      <c r="D19101" s="634"/>
    </row>
    <row r="19102" spans="4:4" s="659" customFormat="1" x14ac:dyDescent="0.2">
      <c r="D19102" s="634"/>
    </row>
    <row r="19103" spans="4:4" s="659" customFormat="1" x14ac:dyDescent="0.2">
      <c r="D19103" s="634"/>
    </row>
    <row r="19104" spans="4:4" s="659" customFormat="1" x14ac:dyDescent="0.2">
      <c r="D19104" s="634"/>
    </row>
    <row r="19105" spans="4:4" s="659" customFormat="1" x14ac:dyDescent="0.2">
      <c r="D19105" s="634"/>
    </row>
    <row r="19106" spans="4:4" s="659" customFormat="1" x14ac:dyDescent="0.2">
      <c r="D19106" s="634"/>
    </row>
    <row r="19107" spans="4:4" s="659" customFormat="1" x14ac:dyDescent="0.2">
      <c r="D19107" s="634"/>
    </row>
    <row r="19108" spans="4:4" s="659" customFormat="1" x14ac:dyDescent="0.2">
      <c r="D19108" s="634"/>
    </row>
    <row r="19109" spans="4:4" s="659" customFormat="1" x14ac:dyDescent="0.2">
      <c r="D19109" s="634"/>
    </row>
    <row r="19110" spans="4:4" s="659" customFormat="1" x14ac:dyDescent="0.2">
      <c r="D19110" s="634"/>
    </row>
    <row r="19111" spans="4:4" s="659" customFormat="1" x14ac:dyDescent="0.2">
      <c r="D19111" s="634"/>
    </row>
    <row r="19112" spans="4:4" s="659" customFormat="1" x14ac:dyDescent="0.2">
      <c r="D19112" s="634"/>
    </row>
    <row r="19113" spans="4:4" s="659" customFormat="1" x14ac:dyDescent="0.2">
      <c r="D19113" s="634"/>
    </row>
    <row r="19114" spans="4:4" s="659" customFormat="1" x14ac:dyDescent="0.2">
      <c r="D19114" s="634"/>
    </row>
    <row r="19115" spans="4:4" s="659" customFormat="1" x14ac:dyDescent="0.2">
      <c r="D19115" s="634"/>
    </row>
    <row r="19116" spans="4:4" s="659" customFormat="1" x14ac:dyDescent="0.2">
      <c r="D19116" s="634"/>
    </row>
    <row r="19117" spans="4:4" s="659" customFormat="1" x14ac:dyDescent="0.2">
      <c r="D19117" s="634"/>
    </row>
    <row r="19118" spans="4:4" s="659" customFormat="1" x14ac:dyDescent="0.2">
      <c r="D19118" s="634"/>
    </row>
    <row r="19119" spans="4:4" s="659" customFormat="1" x14ac:dyDescent="0.2">
      <c r="D19119" s="634"/>
    </row>
    <row r="19120" spans="4:4" s="659" customFormat="1" x14ac:dyDescent="0.2">
      <c r="D19120" s="634"/>
    </row>
    <row r="19121" spans="4:4" s="659" customFormat="1" x14ac:dyDescent="0.2">
      <c r="D19121" s="634"/>
    </row>
    <row r="19122" spans="4:4" s="659" customFormat="1" x14ac:dyDescent="0.2">
      <c r="D19122" s="634"/>
    </row>
    <row r="19123" spans="4:4" s="659" customFormat="1" x14ac:dyDescent="0.2">
      <c r="D19123" s="634"/>
    </row>
    <row r="19124" spans="4:4" s="659" customFormat="1" x14ac:dyDescent="0.2">
      <c r="D19124" s="634"/>
    </row>
    <row r="19125" spans="4:4" s="659" customFormat="1" x14ac:dyDescent="0.2">
      <c r="D19125" s="634"/>
    </row>
    <row r="19126" spans="4:4" s="659" customFormat="1" x14ac:dyDescent="0.2">
      <c r="D19126" s="634"/>
    </row>
    <row r="19127" spans="4:4" s="659" customFormat="1" x14ac:dyDescent="0.2">
      <c r="D19127" s="634"/>
    </row>
    <row r="19128" spans="4:4" s="659" customFormat="1" x14ac:dyDescent="0.2">
      <c r="D19128" s="634"/>
    </row>
    <row r="19129" spans="4:4" s="659" customFormat="1" x14ac:dyDescent="0.2">
      <c r="D19129" s="634"/>
    </row>
    <row r="19130" spans="4:4" s="659" customFormat="1" x14ac:dyDescent="0.2">
      <c r="D19130" s="634"/>
    </row>
    <row r="19131" spans="4:4" s="659" customFormat="1" x14ac:dyDescent="0.2">
      <c r="D19131" s="634"/>
    </row>
    <row r="19132" spans="4:4" s="659" customFormat="1" x14ac:dyDescent="0.2">
      <c r="D19132" s="634"/>
    </row>
    <row r="19133" spans="4:4" s="659" customFormat="1" x14ac:dyDescent="0.2">
      <c r="D19133" s="634"/>
    </row>
    <row r="19134" spans="4:4" s="659" customFormat="1" x14ac:dyDescent="0.2">
      <c r="D19134" s="634"/>
    </row>
    <row r="19135" spans="4:4" s="659" customFormat="1" x14ac:dyDescent="0.2">
      <c r="D19135" s="634"/>
    </row>
    <row r="19136" spans="4:4" s="659" customFormat="1" x14ac:dyDescent="0.2">
      <c r="D19136" s="634"/>
    </row>
    <row r="19137" spans="4:4" s="659" customFormat="1" x14ac:dyDescent="0.2">
      <c r="D19137" s="634"/>
    </row>
    <row r="19138" spans="4:4" s="659" customFormat="1" x14ac:dyDescent="0.2">
      <c r="D19138" s="634"/>
    </row>
    <row r="19139" spans="4:4" s="659" customFormat="1" x14ac:dyDescent="0.2">
      <c r="D19139" s="634"/>
    </row>
    <row r="19140" spans="4:4" s="659" customFormat="1" x14ac:dyDescent="0.2">
      <c r="D19140" s="634"/>
    </row>
    <row r="19141" spans="4:4" s="659" customFormat="1" x14ac:dyDescent="0.2">
      <c r="D19141" s="634"/>
    </row>
    <row r="19142" spans="4:4" s="659" customFormat="1" x14ac:dyDescent="0.2">
      <c r="D19142" s="634"/>
    </row>
    <row r="19143" spans="4:4" s="659" customFormat="1" x14ac:dyDescent="0.2">
      <c r="D19143" s="634"/>
    </row>
    <row r="19144" spans="4:4" s="659" customFormat="1" x14ac:dyDescent="0.2">
      <c r="D19144" s="634"/>
    </row>
    <row r="19145" spans="4:4" s="659" customFormat="1" x14ac:dyDescent="0.2">
      <c r="D19145" s="634"/>
    </row>
    <row r="19146" spans="4:4" s="659" customFormat="1" x14ac:dyDescent="0.2">
      <c r="D19146" s="634"/>
    </row>
    <row r="19147" spans="4:4" s="659" customFormat="1" x14ac:dyDescent="0.2">
      <c r="D19147" s="634"/>
    </row>
    <row r="19148" spans="4:4" s="659" customFormat="1" x14ac:dyDescent="0.2">
      <c r="D19148" s="634"/>
    </row>
    <row r="19149" spans="4:4" s="659" customFormat="1" x14ac:dyDescent="0.2">
      <c r="D19149" s="634"/>
    </row>
    <row r="19150" spans="4:4" s="659" customFormat="1" x14ac:dyDescent="0.2">
      <c r="D19150" s="634"/>
    </row>
    <row r="19151" spans="4:4" s="659" customFormat="1" x14ac:dyDescent="0.2">
      <c r="D19151" s="634"/>
    </row>
    <row r="19152" spans="4:4" s="659" customFormat="1" x14ac:dyDescent="0.2">
      <c r="D19152" s="634"/>
    </row>
    <row r="19153" spans="4:4" s="659" customFormat="1" x14ac:dyDescent="0.2">
      <c r="D19153" s="634"/>
    </row>
    <row r="19154" spans="4:4" s="659" customFormat="1" x14ac:dyDescent="0.2">
      <c r="D19154" s="634"/>
    </row>
    <row r="19155" spans="4:4" s="659" customFormat="1" x14ac:dyDescent="0.2">
      <c r="D19155" s="634"/>
    </row>
    <row r="19156" spans="4:4" s="659" customFormat="1" x14ac:dyDescent="0.2">
      <c r="D19156" s="634"/>
    </row>
    <row r="19157" spans="4:4" s="659" customFormat="1" x14ac:dyDescent="0.2">
      <c r="D19157" s="634"/>
    </row>
    <row r="19158" spans="4:4" s="659" customFormat="1" x14ac:dyDescent="0.2">
      <c r="D19158" s="634"/>
    </row>
    <row r="19159" spans="4:4" s="659" customFormat="1" x14ac:dyDescent="0.2">
      <c r="D19159" s="634"/>
    </row>
    <row r="19160" spans="4:4" s="659" customFormat="1" x14ac:dyDescent="0.2">
      <c r="D19160" s="634"/>
    </row>
    <row r="19161" spans="4:4" s="659" customFormat="1" x14ac:dyDescent="0.2">
      <c r="D19161" s="634"/>
    </row>
    <row r="19162" spans="4:4" s="659" customFormat="1" x14ac:dyDescent="0.2">
      <c r="D19162" s="634"/>
    </row>
    <row r="19163" spans="4:4" s="659" customFormat="1" x14ac:dyDescent="0.2">
      <c r="D19163" s="634"/>
    </row>
    <row r="19164" spans="4:4" s="659" customFormat="1" x14ac:dyDescent="0.2">
      <c r="D19164" s="634"/>
    </row>
    <row r="19165" spans="4:4" s="659" customFormat="1" x14ac:dyDescent="0.2">
      <c r="D19165" s="634"/>
    </row>
    <row r="19166" spans="4:4" s="659" customFormat="1" x14ac:dyDescent="0.2">
      <c r="D19166" s="634"/>
    </row>
    <row r="19167" spans="4:4" s="659" customFormat="1" x14ac:dyDescent="0.2">
      <c r="D19167" s="634"/>
    </row>
    <row r="19168" spans="4:4" s="659" customFormat="1" x14ac:dyDescent="0.2">
      <c r="D19168" s="634"/>
    </row>
    <row r="19169" spans="4:4" s="659" customFormat="1" x14ac:dyDescent="0.2">
      <c r="D19169" s="634"/>
    </row>
    <row r="19170" spans="4:4" s="659" customFormat="1" x14ac:dyDescent="0.2">
      <c r="D19170" s="634"/>
    </row>
    <row r="19171" spans="4:4" s="659" customFormat="1" x14ac:dyDescent="0.2">
      <c r="D19171" s="634"/>
    </row>
    <row r="19172" spans="4:4" s="659" customFormat="1" x14ac:dyDescent="0.2">
      <c r="D19172" s="634"/>
    </row>
    <row r="19173" spans="4:4" s="659" customFormat="1" x14ac:dyDescent="0.2">
      <c r="D19173" s="634"/>
    </row>
    <row r="19174" spans="4:4" s="659" customFormat="1" x14ac:dyDescent="0.2">
      <c r="D19174" s="634"/>
    </row>
    <row r="19175" spans="4:4" s="659" customFormat="1" x14ac:dyDescent="0.2">
      <c r="D19175" s="634"/>
    </row>
    <row r="19176" spans="4:4" s="659" customFormat="1" x14ac:dyDescent="0.2">
      <c r="D19176" s="634"/>
    </row>
    <row r="19177" spans="4:4" s="659" customFormat="1" x14ac:dyDescent="0.2">
      <c r="D19177" s="634"/>
    </row>
    <row r="19178" spans="4:4" s="659" customFormat="1" x14ac:dyDescent="0.2">
      <c r="D19178" s="634"/>
    </row>
    <row r="19179" spans="4:4" s="659" customFormat="1" x14ac:dyDescent="0.2">
      <c r="D19179" s="634"/>
    </row>
    <row r="19180" spans="4:4" s="659" customFormat="1" x14ac:dyDescent="0.2">
      <c r="D19180" s="634"/>
    </row>
    <row r="19181" spans="4:4" s="659" customFormat="1" x14ac:dyDescent="0.2">
      <c r="D19181" s="634"/>
    </row>
    <row r="19182" spans="4:4" s="659" customFormat="1" x14ac:dyDescent="0.2">
      <c r="D19182" s="634"/>
    </row>
    <row r="19183" spans="4:4" s="659" customFormat="1" x14ac:dyDescent="0.2">
      <c r="D19183" s="634"/>
    </row>
    <row r="19184" spans="4:4" s="659" customFormat="1" x14ac:dyDescent="0.2">
      <c r="D19184" s="634"/>
    </row>
    <row r="19185" spans="4:4" s="659" customFormat="1" x14ac:dyDescent="0.2">
      <c r="D19185" s="634"/>
    </row>
    <row r="19186" spans="4:4" s="659" customFormat="1" x14ac:dyDescent="0.2">
      <c r="D19186" s="634"/>
    </row>
    <row r="19187" spans="4:4" s="659" customFormat="1" x14ac:dyDescent="0.2">
      <c r="D19187" s="634"/>
    </row>
    <row r="19188" spans="4:4" s="659" customFormat="1" x14ac:dyDescent="0.2">
      <c r="D19188" s="634"/>
    </row>
    <row r="19189" spans="4:4" s="659" customFormat="1" x14ac:dyDescent="0.2">
      <c r="D19189" s="634"/>
    </row>
    <row r="19190" spans="4:4" s="659" customFormat="1" x14ac:dyDescent="0.2">
      <c r="D19190" s="634"/>
    </row>
    <row r="19191" spans="4:4" s="659" customFormat="1" x14ac:dyDescent="0.2">
      <c r="D19191" s="634"/>
    </row>
    <row r="19192" spans="4:4" s="659" customFormat="1" x14ac:dyDescent="0.2">
      <c r="D19192" s="634"/>
    </row>
    <row r="19193" spans="4:4" s="659" customFormat="1" x14ac:dyDescent="0.2">
      <c r="D19193" s="634"/>
    </row>
    <row r="19194" spans="4:4" s="659" customFormat="1" x14ac:dyDescent="0.2">
      <c r="D19194" s="634"/>
    </row>
    <row r="19195" spans="4:4" s="659" customFormat="1" x14ac:dyDescent="0.2">
      <c r="D19195" s="634"/>
    </row>
    <row r="19196" spans="4:4" s="659" customFormat="1" x14ac:dyDescent="0.2">
      <c r="D19196" s="634"/>
    </row>
    <row r="19197" spans="4:4" s="659" customFormat="1" x14ac:dyDescent="0.2">
      <c r="D19197" s="634"/>
    </row>
    <row r="19198" spans="4:4" s="659" customFormat="1" x14ac:dyDescent="0.2">
      <c r="D19198" s="634"/>
    </row>
    <row r="19199" spans="4:4" s="659" customFormat="1" x14ac:dyDescent="0.2">
      <c r="D19199" s="634"/>
    </row>
    <row r="19200" spans="4:4" s="659" customFormat="1" x14ac:dyDescent="0.2">
      <c r="D19200" s="634"/>
    </row>
    <row r="19201" spans="4:4" s="659" customFormat="1" x14ac:dyDescent="0.2">
      <c r="D19201" s="634"/>
    </row>
    <row r="19202" spans="4:4" s="659" customFormat="1" x14ac:dyDescent="0.2">
      <c r="D19202" s="634"/>
    </row>
    <row r="19203" spans="4:4" s="659" customFormat="1" x14ac:dyDescent="0.2">
      <c r="D19203" s="634"/>
    </row>
    <row r="19204" spans="4:4" s="659" customFormat="1" x14ac:dyDescent="0.2">
      <c r="D19204" s="634"/>
    </row>
    <row r="19205" spans="4:4" s="659" customFormat="1" x14ac:dyDescent="0.2">
      <c r="D19205" s="634"/>
    </row>
    <row r="19206" spans="4:4" s="659" customFormat="1" x14ac:dyDescent="0.2">
      <c r="D19206" s="634"/>
    </row>
    <row r="19207" spans="4:4" s="659" customFormat="1" x14ac:dyDescent="0.2">
      <c r="D19207" s="634"/>
    </row>
    <row r="19208" spans="4:4" s="659" customFormat="1" x14ac:dyDescent="0.2">
      <c r="D19208" s="634"/>
    </row>
    <row r="19209" spans="4:4" s="659" customFormat="1" x14ac:dyDescent="0.2">
      <c r="D19209" s="634"/>
    </row>
    <row r="19210" spans="4:4" s="659" customFormat="1" x14ac:dyDescent="0.2">
      <c r="D19210" s="634"/>
    </row>
    <row r="19211" spans="4:4" s="659" customFormat="1" x14ac:dyDescent="0.2">
      <c r="D19211" s="634"/>
    </row>
    <row r="19212" spans="4:4" s="659" customFormat="1" x14ac:dyDescent="0.2">
      <c r="D19212" s="634"/>
    </row>
    <row r="19213" spans="4:4" s="659" customFormat="1" x14ac:dyDescent="0.2">
      <c r="D19213" s="634"/>
    </row>
    <row r="19214" spans="4:4" s="659" customFormat="1" x14ac:dyDescent="0.2">
      <c r="D19214" s="634"/>
    </row>
    <row r="19215" spans="4:4" s="659" customFormat="1" x14ac:dyDescent="0.2">
      <c r="D19215" s="634"/>
    </row>
    <row r="19216" spans="4:4" s="659" customFormat="1" x14ac:dyDescent="0.2">
      <c r="D19216" s="634"/>
    </row>
    <row r="19217" spans="4:4" s="659" customFormat="1" x14ac:dyDescent="0.2">
      <c r="D19217" s="634"/>
    </row>
    <row r="19218" spans="4:4" s="659" customFormat="1" x14ac:dyDescent="0.2">
      <c r="D19218" s="634"/>
    </row>
    <row r="19219" spans="4:4" s="659" customFormat="1" x14ac:dyDescent="0.2">
      <c r="D19219" s="634"/>
    </row>
    <row r="19220" spans="4:4" s="659" customFormat="1" x14ac:dyDescent="0.2">
      <c r="D19220" s="634"/>
    </row>
    <row r="19221" spans="4:4" s="659" customFormat="1" x14ac:dyDescent="0.2">
      <c r="D19221" s="634"/>
    </row>
    <row r="19222" spans="4:4" s="659" customFormat="1" x14ac:dyDescent="0.2">
      <c r="D19222" s="634"/>
    </row>
    <row r="19223" spans="4:4" s="659" customFormat="1" x14ac:dyDescent="0.2">
      <c r="D19223" s="634"/>
    </row>
    <row r="19224" spans="4:4" s="659" customFormat="1" x14ac:dyDescent="0.2">
      <c r="D19224" s="634"/>
    </row>
    <row r="19225" spans="4:4" s="659" customFormat="1" x14ac:dyDescent="0.2">
      <c r="D19225" s="634"/>
    </row>
    <row r="19226" spans="4:4" s="659" customFormat="1" x14ac:dyDescent="0.2">
      <c r="D19226" s="634"/>
    </row>
    <row r="19227" spans="4:4" s="659" customFormat="1" x14ac:dyDescent="0.2">
      <c r="D19227" s="634"/>
    </row>
    <row r="19228" spans="4:4" s="659" customFormat="1" x14ac:dyDescent="0.2">
      <c r="D19228" s="634"/>
    </row>
    <row r="19229" spans="4:4" s="659" customFormat="1" x14ac:dyDescent="0.2">
      <c r="D19229" s="634"/>
    </row>
    <row r="19230" spans="4:4" s="659" customFormat="1" x14ac:dyDescent="0.2">
      <c r="D19230" s="634"/>
    </row>
    <row r="19231" spans="4:4" s="659" customFormat="1" x14ac:dyDescent="0.2">
      <c r="D19231" s="634"/>
    </row>
    <row r="19232" spans="4:4" s="659" customFormat="1" x14ac:dyDescent="0.2">
      <c r="D19232" s="634"/>
    </row>
    <row r="19233" spans="4:4" s="659" customFormat="1" x14ac:dyDescent="0.2">
      <c r="D19233" s="634"/>
    </row>
    <row r="19234" spans="4:4" s="659" customFormat="1" x14ac:dyDescent="0.2">
      <c r="D19234" s="634"/>
    </row>
    <row r="19235" spans="4:4" s="659" customFormat="1" x14ac:dyDescent="0.2">
      <c r="D19235" s="634"/>
    </row>
    <row r="19236" spans="4:4" s="659" customFormat="1" x14ac:dyDescent="0.2">
      <c r="D19236" s="634"/>
    </row>
    <row r="19237" spans="4:4" s="659" customFormat="1" x14ac:dyDescent="0.2">
      <c r="D19237" s="634"/>
    </row>
    <row r="19238" spans="4:4" s="659" customFormat="1" x14ac:dyDescent="0.2">
      <c r="D19238" s="634"/>
    </row>
    <row r="19239" spans="4:4" s="659" customFormat="1" x14ac:dyDescent="0.2">
      <c r="D19239" s="634"/>
    </row>
    <row r="19240" spans="4:4" s="659" customFormat="1" x14ac:dyDescent="0.2">
      <c r="D19240" s="634"/>
    </row>
    <row r="19241" spans="4:4" s="659" customFormat="1" x14ac:dyDescent="0.2">
      <c r="D19241" s="634"/>
    </row>
    <row r="19242" spans="4:4" s="659" customFormat="1" x14ac:dyDescent="0.2">
      <c r="D19242" s="634"/>
    </row>
    <row r="19243" spans="4:4" s="659" customFormat="1" x14ac:dyDescent="0.2">
      <c r="D19243" s="634"/>
    </row>
    <row r="19244" spans="4:4" s="659" customFormat="1" x14ac:dyDescent="0.2">
      <c r="D19244" s="634"/>
    </row>
    <row r="19245" spans="4:4" s="659" customFormat="1" x14ac:dyDescent="0.2">
      <c r="D19245" s="634"/>
    </row>
    <row r="19246" spans="4:4" s="659" customFormat="1" x14ac:dyDescent="0.2">
      <c r="D19246" s="634"/>
    </row>
    <row r="19247" spans="4:4" s="659" customFormat="1" x14ac:dyDescent="0.2">
      <c r="D19247" s="634"/>
    </row>
    <row r="19248" spans="4:4" s="659" customFormat="1" x14ac:dyDescent="0.2">
      <c r="D19248" s="634"/>
    </row>
    <row r="19249" spans="4:4" s="659" customFormat="1" x14ac:dyDescent="0.2">
      <c r="D19249" s="634"/>
    </row>
    <row r="19250" spans="4:4" s="659" customFormat="1" x14ac:dyDescent="0.2">
      <c r="D19250" s="634"/>
    </row>
    <row r="19251" spans="4:4" s="659" customFormat="1" x14ac:dyDescent="0.2">
      <c r="D19251" s="634"/>
    </row>
    <row r="19252" spans="4:4" s="659" customFormat="1" x14ac:dyDescent="0.2">
      <c r="D19252" s="634"/>
    </row>
    <row r="19253" spans="4:4" s="659" customFormat="1" x14ac:dyDescent="0.2">
      <c r="D19253" s="634"/>
    </row>
    <row r="19254" spans="4:4" s="659" customFormat="1" x14ac:dyDescent="0.2">
      <c r="D19254" s="634"/>
    </row>
    <row r="19255" spans="4:4" s="659" customFormat="1" x14ac:dyDescent="0.2">
      <c r="D19255" s="634"/>
    </row>
    <row r="19256" spans="4:4" s="659" customFormat="1" x14ac:dyDescent="0.2">
      <c r="D19256" s="634"/>
    </row>
    <row r="19257" spans="4:4" s="659" customFormat="1" x14ac:dyDescent="0.2">
      <c r="D19257" s="634"/>
    </row>
    <row r="19258" spans="4:4" s="659" customFormat="1" x14ac:dyDescent="0.2">
      <c r="D19258" s="634"/>
    </row>
    <row r="19259" spans="4:4" s="659" customFormat="1" x14ac:dyDescent="0.2">
      <c r="D19259" s="634"/>
    </row>
    <row r="19260" spans="4:4" s="659" customFormat="1" x14ac:dyDescent="0.2">
      <c r="D19260" s="634"/>
    </row>
    <row r="19261" spans="4:4" s="659" customFormat="1" x14ac:dyDescent="0.2">
      <c r="D19261" s="634"/>
    </row>
    <row r="19262" spans="4:4" s="659" customFormat="1" x14ac:dyDescent="0.2">
      <c r="D19262" s="634"/>
    </row>
    <row r="19263" spans="4:4" s="659" customFormat="1" x14ac:dyDescent="0.2">
      <c r="D19263" s="634"/>
    </row>
    <row r="19264" spans="4:4" s="659" customFormat="1" x14ac:dyDescent="0.2">
      <c r="D19264" s="634"/>
    </row>
    <row r="19265" spans="4:4" s="659" customFormat="1" x14ac:dyDescent="0.2">
      <c r="D19265" s="634"/>
    </row>
    <row r="19266" spans="4:4" s="659" customFormat="1" x14ac:dyDescent="0.2">
      <c r="D19266" s="634"/>
    </row>
    <row r="19267" spans="4:4" s="659" customFormat="1" x14ac:dyDescent="0.2">
      <c r="D19267" s="634"/>
    </row>
    <row r="19268" spans="4:4" s="659" customFormat="1" x14ac:dyDescent="0.2">
      <c r="D19268" s="634"/>
    </row>
    <row r="19269" spans="4:4" s="659" customFormat="1" x14ac:dyDescent="0.2">
      <c r="D19269" s="634"/>
    </row>
    <row r="19270" spans="4:4" s="659" customFormat="1" x14ac:dyDescent="0.2">
      <c r="D19270" s="634"/>
    </row>
    <row r="19271" spans="4:4" s="659" customFormat="1" x14ac:dyDescent="0.2">
      <c r="D19271" s="634"/>
    </row>
    <row r="19272" spans="4:4" s="659" customFormat="1" x14ac:dyDescent="0.2">
      <c r="D19272" s="634"/>
    </row>
    <row r="19273" spans="4:4" s="659" customFormat="1" x14ac:dyDescent="0.2">
      <c r="D19273" s="634"/>
    </row>
    <row r="19274" spans="4:4" s="659" customFormat="1" x14ac:dyDescent="0.2">
      <c r="D19274" s="634"/>
    </row>
    <row r="19275" spans="4:4" s="659" customFormat="1" x14ac:dyDescent="0.2">
      <c r="D19275" s="634"/>
    </row>
    <row r="19276" spans="4:4" s="659" customFormat="1" x14ac:dyDescent="0.2">
      <c r="D19276" s="634"/>
    </row>
    <row r="19277" spans="4:4" s="659" customFormat="1" x14ac:dyDescent="0.2">
      <c r="D19277" s="634"/>
    </row>
    <row r="19278" spans="4:4" s="659" customFormat="1" x14ac:dyDescent="0.2">
      <c r="D19278" s="634"/>
    </row>
    <row r="19279" spans="4:4" s="659" customFormat="1" x14ac:dyDescent="0.2">
      <c r="D19279" s="634"/>
    </row>
    <row r="19280" spans="4:4" s="659" customFormat="1" x14ac:dyDescent="0.2">
      <c r="D19280" s="634"/>
    </row>
    <row r="19281" spans="4:4" s="659" customFormat="1" x14ac:dyDescent="0.2">
      <c r="D19281" s="634"/>
    </row>
    <row r="19282" spans="4:4" s="659" customFormat="1" x14ac:dyDescent="0.2">
      <c r="D19282" s="634"/>
    </row>
    <row r="19283" spans="4:4" s="659" customFormat="1" x14ac:dyDescent="0.2">
      <c r="D19283" s="634"/>
    </row>
    <row r="19284" spans="4:4" s="659" customFormat="1" x14ac:dyDescent="0.2">
      <c r="D19284" s="634"/>
    </row>
    <row r="19285" spans="4:4" s="659" customFormat="1" x14ac:dyDescent="0.2">
      <c r="D19285" s="634"/>
    </row>
    <row r="19286" spans="4:4" s="659" customFormat="1" x14ac:dyDescent="0.2">
      <c r="D19286" s="634"/>
    </row>
    <row r="19287" spans="4:4" s="659" customFormat="1" x14ac:dyDescent="0.2">
      <c r="D19287" s="634"/>
    </row>
    <row r="19288" spans="4:4" s="659" customFormat="1" x14ac:dyDescent="0.2">
      <c r="D19288" s="634"/>
    </row>
    <row r="19289" spans="4:4" s="659" customFormat="1" x14ac:dyDescent="0.2">
      <c r="D19289" s="634"/>
    </row>
    <row r="19290" spans="4:4" s="659" customFormat="1" x14ac:dyDescent="0.2">
      <c r="D19290" s="634"/>
    </row>
    <row r="19291" spans="4:4" s="659" customFormat="1" x14ac:dyDescent="0.2">
      <c r="D19291" s="634"/>
    </row>
    <row r="19292" spans="4:4" s="659" customFormat="1" x14ac:dyDescent="0.2">
      <c r="D19292" s="634"/>
    </row>
    <row r="19293" spans="4:4" s="659" customFormat="1" x14ac:dyDescent="0.2">
      <c r="D19293" s="634"/>
    </row>
    <row r="19294" spans="4:4" s="659" customFormat="1" x14ac:dyDescent="0.2">
      <c r="D19294" s="634"/>
    </row>
    <row r="19295" spans="4:4" s="659" customFormat="1" x14ac:dyDescent="0.2">
      <c r="D19295" s="634"/>
    </row>
    <row r="19296" spans="4:4" s="659" customFormat="1" x14ac:dyDescent="0.2">
      <c r="D19296" s="634"/>
    </row>
    <row r="19297" spans="4:4" s="659" customFormat="1" x14ac:dyDescent="0.2">
      <c r="D19297" s="634"/>
    </row>
    <row r="19298" spans="4:4" s="659" customFormat="1" x14ac:dyDescent="0.2">
      <c r="D19298" s="634"/>
    </row>
    <row r="19299" spans="4:4" s="659" customFormat="1" x14ac:dyDescent="0.2">
      <c r="D19299" s="634"/>
    </row>
    <row r="19300" spans="4:4" s="659" customFormat="1" x14ac:dyDescent="0.2">
      <c r="D19300" s="634"/>
    </row>
    <row r="19301" spans="4:4" s="659" customFormat="1" x14ac:dyDescent="0.2">
      <c r="D19301" s="634"/>
    </row>
    <row r="19302" spans="4:4" s="659" customFormat="1" x14ac:dyDescent="0.2">
      <c r="D19302" s="634"/>
    </row>
    <row r="19303" spans="4:4" s="659" customFormat="1" x14ac:dyDescent="0.2">
      <c r="D19303" s="634"/>
    </row>
    <row r="19304" spans="4:4" s="659" customFormat="1" x14ac:dyDescent="0.2">
      <c r="D19304" s="634"/>
    </row>
    <row r="19305" spans="4:4" s="659" customFormat="1" x14ac:dyDescent="0.2">
      <c r="D19305" s="634"/>
    </row>
    <row r="19306" spans="4:4" s="659" customFormat="1" x14ac:dyDescent="0.2">
      <c r="D19306" s="634"/>
    </row>
    <row r="19307" spans="4:4" s="659" customFormat="1" x14ac:dyDescent="0.2">
      <c r="D19307" s="634"/>
    </row>
    <row r="19308" spans="4:4" s="659" customFormat="1" x14ac:dyDescent="0.2">
      <c r="D19308" s="634"/>
    </row>
    <row r="19309" spans="4:4" s="659" customFormat="1" x14ac:dyDescent="0.2">
      <c r="D19309" s="634"/>
    </row>
    <row r="19310" spans="4:4" s="659" customFormat="1" x14ac:dyDescent="0.2">
      <c r="D19310" s="634"/>
    </row>
    <row r="19311" spans="4:4" s="659" customFormat="1" x14ac:dyDescent="0.2">
      <c r="D19311" s="634"/>
    </row>
    <row r="19312" spans="4:4" s="659" customFormat="1" x14ac:dyDescent="0.2">
      <c r="D19312" s="634"/>
    </row>
    <row r="19313" spans="4:4" s="659" customFormat="1" x14ac:dyDescent="0.2">
      <c r="D19313" s="634"/>
    </row>
    <row r="19314" spans="4:4" s="659" customFormat="1" x14ac:dyDescent="0.2">
      <c r="D19314" s="634"/>
    </row>
    <row r="19315" spans="4:4" s="659" customFormat="1" x14ac:dyDescent="0.2">
      <c r="D19315" s="634"/>
    </row>
    <row r="19316" spans="4:4" s="659" customFormat="1" x14ac:dyDescent="0.2">
      <c r="D19316" s="634"/>
    </row>
    <row r="19317" spans="4:4" s="659" customFormat="1" x14ac:dyDescent="0.2">
      <c r="D19317" s="634"/>
    </row>
    <row r="19318" spans="4:4" s="659" customFormat="1" x14ac:dyDescent="0.2">
      <c r="D19318" s="634"/>
    </row>
    <row r="19319" spans="4:4" s="659" customFormat="1" x14ac:dyDescent="0.2">
      <c r="D19319" s="634"/>
    </row>
    <row r="19320" spans="4:4" s="659" customFormat="1" x14ac:dyDescent="0.2">
      <c r="D19320" s="634"/>
    </row>
    <row r="19321" spans="4:4" s="659" customFormat="1" x14ac:dyDescent="0.2">
      <c r="D19321" s="634"/>
    </row>
    <row r="19322" spans="4:4" s="659" customFormat="1" x14ac:dyDescent="0.2">
      <c r="D19322" s="634"/>
    </row>
    <row r="19323" spans="4:4" s="659" customFormat="1" x14ac:dyDescent="0.2">
      <c r="D19323" s="634"/>
    </row>
    <row r="19324" spans="4:4" s="659" customFormat="1" x14ac:dyDescent="0.2">
      <c r="D19324" s="634"/>
    </row>
    <row r="19325" spans="4:4" s="659" customFormat="1" x14ac:dyDescent="0.2">
      <c r="D19325" s="634"/>
    </row>
    <row r="19326" spans="4:4" s="659" customFormat="1" x14ac:dyDescent="0.2">
      <c r="D19326" s="634"/>
    </row>
    <row r="19327" spans="4:4" s="659" customFormat="1" x14ac:dyDescent="0.2">
      <c r="D19327" s="634"/>
    </row>
    <row r="19328" spans="4:4" s="659" customFormat="1" x14ac:dyDescent="0.2">
      <c r="D19328" s="634"/>
    </row>
    <row r="19329" spans="4:4" s="659" customFormat="1" x14ac:dyDescent="0.2">
      <c r="D19329" s="634"/>
    </row>
    <row r="19330" spans="4:4" s="659" customFormat="1" x14ac:dyDescent="0.2">
      <c r="D19330" s="634"/>
    </row>
    <row r="19331" spans="4:4" s="659" customFormat="1" x14ac:dyDescent="0.2">
      <c r="D19331" s="634"/>
    </row>
    <row r="19332" spans="4:4" s="659" customFormat="1" x14ac:dyDescent="0.2">
      <c r="D19332" s="634"/>
    </row>
    <row r="19333" spans="4:4" s="659" customFormat="1" x14ac:dyDescent="0.2">
      <c r="D19333" s="634"/>
    </row>
    <row r="19334" spans="4:4" s="659" customFormat="1" x14ac:dyDescent="0.2">
      <c r="D19334" s="634"/>
    </row>
    <row r="19335" spans="4:4" s="659" customFormat="1" x14ac:dyDescent="0.2">
      <c r="D19335" s="634"/>
    </row>
    <row r="19336" spans="4:4" s="659" customFormat="1" x14ac:dyDescent="0.2">
      <c r="D19336" s="634"/>
    </row>
    <row r="19337" spans="4:4" s="659" customFormat="1" x14ac:dyDescent="0.2">
      <c r="D19337" s="634"/>
    </row>
    <row r="19338" spans="4:4" s="659" customFormat="1" x14ac:dyDescent="0.2">
      <c r="D19338" s="634"/>
    </row>
    <row r="19339" spans="4:4" s="659" customFormat="1" x14ac:dyDescent="0.2">
      <c r="D19339" s="634"/>
    </row>
    <row r="19340" spans="4:4" s="659" customFormat="1" x14ac:dyDescent="0.2">
      <c r="D19340" s="634"/>
    </row>
    <row r="19341" spans="4:4" s="659" customFormat="1" x14ac:dyDescent="0.2">
      <c r="D19341" s="634"/>
    </row>
    <row r="19342" spans="4:4" s="659" customFormat="1" x14ac:dyDescent="0.2">
      <c r="D19342" s="634"/>
    </row>
    <row r="19343" spans="4:4" s="659" customFormat="1" x14ac:dyDescent="0.2">
      <c r="D19343" s="634"/>
    </row>
    <row r="19344" spans="4:4" s="659" customFormat="1" x14ac:dyDescent="0.2">
      <c r="D19344" s="634"/>
    </row>
    <row r="19345" spans="4:4" s="659" customFormat="1" x14ac:dyDescent="0.2">
      <c r="D19345" s="634"/>
    </row>
    <row r="19346" spans="4:4" s="659" customFormat="1" x14ac:dyDescent="0.2">
      <c r="D19346" s="634"/>
    </row>
    <row r="19347" spans="4:4" s="659" customFormat="1" x14ac:dyDescent="0.2">
      <c r="D19347" s="634"/>
    </row>
    <row r="19348" spans="4:4" s="659" customFormat="1" x14ac:dyDescent="0.2">
      <c r="D19348" s="634"/>
    </row>
    <row r="19349" spans="4:4" s="659" customFormat="1" x14ac:dyDescent="0.2">
      <c r="D19349" s="634"/>
    </row>
    <row r="19350" spans="4:4" s="659" customFormat="1" x14ac:dyDescent="0.2">
      <c r="D19350" s="634"/>
    </row>
    <row r="19351" spans="4:4" s="659" customFormat="1" x14ac:dyDescent="0.2">
      <c r="D19351" s="634"/>
    </row>
    <row r="19352" spans="4:4" s="659" customFormat="1" x14ac:dyDescent="0.2">
      <c r="D19352" s="634"/>
    </row>
    <row r="19353" spans="4:4" s="659" customFormat="1" x14ac:dyDescent="0.2">
      <c r="D19353" s="634"/>
    </row>
    <row r="19354" spans="4:4" s="659" customFormat="1" x14ac:dyDescent="0.2">
      <c r="D19354" s="634"/>
    </row>
    <row r="19355" spans="4:4" s="659" customFormat="1" x14ac:dyDescent="0.2">
      <c r="D19355" s="634"/>
    </row>
    <row r="19356" spans="4:4" s="659" customFormat="1" x14ac:dyDescent="0.2">
      <c r="D19356" s="634"/>
    </row>
    <row r="19357" spans="4:4" s="659" customFormat="1" x14ac:dyDescent="0.2">
      <c r="D19357" s="634"/>
    </row>
    <row r="19358" spans="4:4" s="659" customFormat="1" x14ac:dyDescent="0.2">
      <c r="D19358" s="634"/>
    </row>
    <row r="19359" spans="4:4" s="659" customFormat="1" x14ac:dyDescent="0.2">
      <c r="D19359" s="634"/>
    </row>
    <row r="19360" spans="4:4" s="659" customFormat="1" x14ac:dyDescent="0.2">
      <c r="D19360" s="634"/>
    </row>
    <row r="19361" spans="4:4" s="659" customFormat="1" x14ac:dyDescent="0.2">
      <c r="D19361" s="634"/>
    </row>
    <row r="19362" spans="4:4" s="659" customFormat="1" x14ac:dyDescent="0.2">
      <c r="D19362" s="634"/>
    </row>
    <row r="19363" spans="4:4" s="659" customFormat="1" x14ac:dyDescent="0.2">
      <c r="D19363" s="634"/>
    </row>
    <row r="19364" spans="4:4" s="659" customFormat="1" x14ac:dyDescent="0.2">
      <c r="D19364" s="634"/>
    </row>
    <row r="19365" spans="4:4" s="659" customFormat="1" x14ac:dyDescent="0.2">
      <c r="D19365" s="634"/>
    </row>
    <row r="19366" spans="4:4" s="659" customFormat="1" x14ac:dyDescent="0.2">
      <c r="D19366" s="634"/>
    </row>
    <row r="19367" spans="4:4" s="659" customFormat="1" x14ac:dyDescent="0.2">
      <c r="D19367" s="634"/>
    </row>
    <row r="19368" spans="4:4" s="659" customFormat="1" x14ac:dyDescent="0.2">
      <c r="D19368" s="634"/>
    </row>
    <row r="19369" spans="4:4" s="659" customFormat="1" x14ac:dyDescent="0.2">
      <c r="D19369" s="634"/>
    </row>
    <row r="19370" spans="4:4" s="659" customFormat="1" x14ac:dyDescent="0.2">
      <c r="D19370" s="634"/>
    </row>
    <row r="19371" spans="4:4" s="659" customFormat="1" x14ac:dyDescent="0.2">
      <c r="D19371" s="634"/>
    </row>
    <row r="19372" spans="4:4" s="659" customFormat="1" x14ac:dyDescent="0.2">
      <c r="D19372" s="634"/>
    </row>
    <row r="19373" spans="4:4" s="659" customFormat="1" x14ac:dyDescent="0.2">
      <c r="D19373" s="634"/>
    </row>
    <row r="19374" spans="4:4" s="659" customFormat="1" x14ac:dyDescent="0.2">
      <c r="D19374" s="634"/>
    </row>
    <row r="19375" spans="4:4" s="659" customFormat="1" x14ac:dyDescent="0.2">
      <c r="D19375" s="634"/>
    </row>
    <row r="19376" spans="4:4" s="659" customFormat="1" x14ac:dyDescent="0.2">
      <c r="D19376" s="634"/>
    </row>
    <row r="19377" spans="4:4" s="659" customFormat="1" x14ac:dyDescent="0.2">
      <c r="D19377" s="634"/>
    </row>
    <row r="19378" spans="4:4" s="659" customFormat="1" x14ac:dyDescent="0.2">
      <c r="D19378" s="634"/>
    </row>
    <row r="19379" spans="4:4" s="659" customFormat="1" x14ac:dyDescent="0.2">
      <c r="D19379" s="634"/>
    </row>
    <row r="19380" spans="4:4" s="659" customFormat="1" x14ac:dyDescent="0.2">
      <c r="D19380" s="634"/>
    </row>
    <row r="19381" spans="4:4" s="659" customFormat="1" x14ac:dyDescent="0.2">
      <c r="D19381" s="634"/>
    </row>
    <row r="19382" spans="4:4" s="659" customFormat="1" x14ac:dyDescent="0.2">
      <c r="D19382" s="634"/>
    </row>
    <row r="19383" spans="4:4" s="659" customFormat="1" x14ac:dyDescent="0.2">
      <c r="D19383" s="634"/>
    </row>
    <row r="19384" spans="4:4" s="659" customFormat="1" x14ac:dyDescent="0.2">
      <c r="D19384" s="634"/>
    </row>
    <row r="19385" spans="4:4" s="659" customFormat="1" x14ac:dyDescent="0.2">
      <c r="D19385" s="634"/>
    </row>
    <row r="19386" spans="4:4" s="659" customFormat="1" x14ac:dyDescent="0.2">
      <c r="D19386" s="634"/>
    </row>
    <row r="19387" spans="4:4" s="659" customFormat="1" x14ac:dyDescent="0.2">
      <c r="D19387" s="634"/>
    </row>
    <row r="19388" spans="4:4" s="659" customFormat="1" x14ac:dyDescent="0.2">
      <c r="D19388" s="634"/>
    </row>
    <row r="19389" spans="4:4" s="659" customFormat="1" x14ac:dyDescent="0.2">
      <c r="D19389" s="634"/>
    </row>
    <row r="19390" spans="4:4" s="659" customFormat="1" x14ac:dyDescent="0.2">
      <c r="D19390" s="634"/>
    </row>
    <row r="19391" spans="4:4" s="659" customFormat="1" x14ac:dyDescent="0.2">
      <c r="D19391" s="634"/>
    </row>
    <row r="19392" spans="4:4" s="659" customFormat="1" x14ac:dyDescent="0.2">
      <c r="D19392" s="634"/>
    </row>
    <row r="19393" spans="4:4" s="659" customFormat="1" x14ac:dyDescent="0.2">
      <c r="D19393" s="634"/>
    </row>
    <row r="19394" spans="4:4" s="659" customFormat="1" x14ac:dyDescent="0.2">
      <c r="D19394" s="634"/>
    </row>
    <row r="19395" spans="4:4" s="659" customFormat="1" x14ac:dyDescent="0.2">
      <c r="D19395" s="634"/>
    </row>
    <row r="19396" spans="4:4" s="659" customFormat="1" x14ac:dyDescent="0.2">
      <c r="D19396" s="634"/>
    </row>
    <row r="19397" spans="4:4" s="659" customFormat="1" x14ac:dyDescent="0.2">
      <c r="D19397" s="634"/>
    </row>
    <row r="19398" spans="4:4" s="659" customFormat="1" x14ac:dyDescent="0.2">
      <c r="D19398" s="634"/>
    </row>
    <row r="19399" spans="4:4" s="659" customFormat="1" x14ac:dyDescent="0.2">
      <c r="D19399" s="634"/>
    </row>
    <row r="19400" spans="4:4" s="659" customFormat="1" x14ac:dyDescent="0.2">
      <c r="D19400" s="634"/>
    </row>
    <row r="19401" spans="4:4" s="659" customFormat="1" x14ac:dyDescent="0.2">
      <c r="D19401" s="634"/>
    </row>
    <row r="19402" spans="4:4" s="659" customFormat="1" x14ac:dyDescent="0.2">
      <c r="D19402" s="634"/>
    </row>
    <row r="19403" spans="4:4" s="659" customFormat="1" x14ac:dyDescent="0.2">
      <c r="D19403" s="634"/>
    </row>
    <row r="19404" spans="4:4" s="659" customFormat="1" x14ac:dyDescent="0.2">
      <c r="D19404" s="634"/>
    </row>
    <row r="19405" spans="4:4" s="659" customFormat="1" x14ac:dyDescent="0.2">
      <c r="D19405" s="634"/>
    </row>
    <row r="19406" spans="4:4" s="659" customFormat="1" x14ac:dyDescent="0.2">
      <c r="D19406" s="634"/>
    </row>
    <row r="19407" spans="4:4" s="659" customFormat="1" x14ac:dyDescent="0.2">
      <c r="D19407" s="634"/>
    </row>
    <row r="19408" spans="4:4" s="659" customFormat="1" x14ac:dyDescent="0.2">
      <c r="D19408" s="634"/>
    </row>
    <row r="19409" spans="4:4" s="659" customFormat="1" x14ac:dyDescent="0.2">
      <c r="D19409" s="634"/>
    </row>
    <row r="19410" spans="4:4" s="659" customFormat="1" x14ac:dyDescent="0.2">
      <c r="D19410" s="634"/>
    </row>
    <row r="19411" spans="4:4" s="659" customFormat="1" x14ac:dyDescent="0.2">
      <c r="D19411" s="634"/>
    </row>
    <row r="19412" spans="4:4" s="659" customFormat="1" x14ac:dyDescent="0.2">
      <c r="D19412" s="634"/>
    </row>
    <row r="19413" spans="4:4" s="659" customFormat="1" x14ac:dyDescent="0.2">
      <c r="D19413" s="634"/>
    </row>
    <row r="19414" spans="4:4" s="659" customFormat="1" x14ac:dyDescent="0.2">
      <c r="D19414" s="634"/>
    </row>
    <row r="19415" spans="4:4" s="659" customFormat="1" x14ac:dyDescent="0.2">
      <c r="D19415" s="634"/>
    </row>
    <row r="19416" spans="4:4" s="659" customFormat="1" x14ac:dyDescent="0.2">
      <c r="D19416" s="634"/>
    </row>
    <row r="19417" spans="4:4" s="659" customFormat="1" x14ac:dyDescent="0.2">
      <c r="D19417" s="634"/>
    </row>
    <row r="19418" spans="4:4" s="659" customFormat="1" x14ac:dyDescent="0.2">
      <c r="D19418" s="634"/>
    </row>
    <row r="19419" spans="4:4" s="659" customFormat="1" x14ac:dyDescent="0.2">
      <c r="D19419" s="634"/>
    </row>
    <row r="19420" spans="4:4" s="659" customFormat="1" x14ac:dyDescent="0.2">
      <c r="D19420" s="634"/>
    </row>
    <row r="19421" spans="4:4" s="659" customFormat="1" x14ac:dyDescent="0.2">
      <c r="D19421" s="634"/>
    </row>
    <row r="19422" spans="4:4" s="659" customFormat="1" x14ac:dyDescent="0.2">
      <c r="D19422" s="634"/>
    </row>
    <row r="19423" spans="4:4" s="659" customFormat="1" x14ac:dyDescent="0.2">
      <c r="D19423" s="634"/>
    </row>
    <row r="19424" spans="4:4" s="659" customFormat="1" x14ac:dyDescent="0.2">
      <c r="D19424" s="634"/>
    </row>
    <row r="19425" spans="4:4" s="659" customFormat="1" x14ac:dyDescent="0.2">
      <c r="D19425" s="634"/>
    </row>
    <row r="19426" spans="4:4" s="659" customFormat="1" x14ac:dyDescent="0.2">
      <c r="D19426" s="634"/>
    </row>
    <row r="19427" spans="4:4" s="659" customFormat="1" x14ac:dyDescent="0.2">
      <c r="D19427" s="634"/>
    </row>
    <row r="19428" spans="4:4" s="659" customFormat="1" x14ac:dyDescent="0.2">
      <c r="D19428" s="634"/>
    </row>
    <row r="19429" spans="4:4" s="659" customFormat="1" x14ac:dyDescent="0.2">
      <c r="D19429" s="634"/>
    </row>
    <row r="19430" spans="4:4" s="659" customFormat="1" x14ac:dyDescent="0.2">
      <c r="D19430" s="634"/>
    </row>
    <row r="19431" spans="4:4" s="659" customFormat="1" x14ac:dyDescent="0.2">
      <c r="D19431" s="634"/>
    </row>
    <row r="19432" spans="4:4" s="659" customFormat="1" x14ac:dyDescent="0.2">
      <c r="D19432" s="634"/>
    </row>
    <row r="19433" spans="4:4" s="659" customFormat="1" x14ac:dyDescent="0.2">
      <c r="D19433" s="634"/>
    </row>
    <row r="19434" spans="4:4" s="659" customFormat="1" x14ac:dyDescent="0.2">
      <c r="D19434" s="634"/>
    </row>
    <row r="19435" spans="4:4" s="659" customFormat="1" x14ac:dyDescent="0.2">
      <c r="D19435" s="634"/>
    </row>
    <row r="19436" spans="4:4" s="659" customFormat="1" x14ac:dyDescent="0.2">
      <c r="D19436" s="634"/>
    </row>
    <row r="19437" spans="4:4" s="659" customFormat="1" x14ac:dyDescent="0.2">
      <c r="D19437" s="634"/>
    </row>
    <row r="19438" spans="4:4" s="659" customFormat="1" x14ac:dyDescent="0.2">
      <c r="D19438" s="634"/>
    </row>
    <row r="19439" spans="4:4" s="659" customFormat="1" x14ac:dyDescent="0.2">
      <c r="D19439" s="634"/>
    </row>
    <row r="19440" spans="4:4" s="659" customFormat="1" x14ac:dyDescent="0.2">
      <c r="D19440" s="634"/>
    </row>
    <row r="19441" spans="4:4" s="659" customFormat="1" x14ac:dyDescent="0.2">
      <c r="D19441" s="634"/>
    </row>
    <row r="19442" spans="4:4" s="659" customFormat="1" x14ac:dyDescent="0.2">
      <c r="D19442" s="634"/>
    </row>
    <row r="19443" spans="4:4" s="659" customFormat="1" x14ac:dyDescent="0.2">
      <c r="D19443" s="634"/>
    </row>
    <row r="19444" spans="4:4" s="659" customFormat="1" x14ac:dyDescent="0.2">
      <c r="D19444" s="634"/>
    </row>
    <row r="19445" spans="4:4" s="659" customFormat="1" x14ac:dyDescent="0.2">
      <c r="D19445" s="634"/>
    </row>
    <row r="19446" spans="4:4" s="659" customFormat="1" x14ac:dyDescent="0.2">
      <c r="D19446" s="634"/>
    </row>
    <row r="19447" spans="4:4" s="659" customFormat="1" x14ac:dyDescent="0.2">
      <c r="D19447" s="634"/>
    </row>
    <row r="19448" spans="4:4" s="659" customFormat="1" x14ac:dyDescent="0.2">
      <c r="D19448" s="634"/>
    </row>
    <row r="19449" spans="4:4" s="659" customFormat="1" x14ac:dyDescent="0.2">
      <c r="D19449" s="634"/>
    </row>
    <row r="19450" spans="4:4" s="659" customFormat="1" x14ac:dyDescent="0.2">
      <c r="D19450" s="634"/>
    </row>
    <row r="19451" spans="4:4" s="659" customFormat="1" x14ac:dyDescent="0.2">
      <c r="D19451" s="634"/>
    </row>
    <row r="19452" spans="4:4" s="659" customFormat="1" x14ac:dyDescent="0.2">
      <c r="D19452" s="634"/>
    </row>
    <row r="19453" spans="4:4" s="659" customFormat="1" x14ac:dyDescent="0.2">
      <c r="D19453" s="634"/>
    </row>
    <row r="19454" spans="4:4" s="659" customFormat="1" x14ac:dyDescent="0.2">
      <c r="D19454" s="634"/>
    </row>
    <row r="19455" spans="4:4" s="659" customFormat="1" x14ac:dyDescent="0.2">
      <c r="D19455" s="634"/>
    </row>
    <row r="19456" spans="4:4" s="659" customFormat="1" x14ac:dyDescent="0.2">
      <c r="D19456" s="634"/>
    </row>
    <row r="19457" spans="4:4" s="659" customFormat="1" x14ac:dyDescent="0.2">
      <c r="D19457" s="634"/>
    </row>
    <row r="19458" spans="4:4" s="659" customFormat="1" x14ac:dyDescent="0.2">
      <c r="D19458" s="634"/>
    </row>
    <row r="19459" spans="4:4" s="659" customFormat="1" x14ac:dyDescent="0.2">
      <c r="D19459" s="634"/>
    </row>
    <row r="19460" spans="4:4" s="659" customFormat="1" x14ac:dyDescent="0.2">
      <c r="D19460" s="634"/>
    </row>
    <row r="19461" spans="4:4" s="659" customFormat="1" x14ac:dyDescent="0.2">
      <c r="D19461" s="634"/>
    </row>
    <row r="19462" spans="4:4" s="659" customFormat="1" x14ac:dyDescent="0.2">
      <c r="D19462" s="634"/>
    </row>
    <row r="19463" spans="4:4" s="659" customFormat="1" x14ac:dyDescent="0.2">
      <c r="D19463" s="634"/>
    </row>
    <row r="19464" spans="4:4" s="659" customFormat="1" x14ac:dyDescent="0.2">
      <c r="D19464" s="634"/>
    </row>
    <row r="19465" spans="4:4" s="659" customFormat="1" x14ac:dyDescent="0.2">
      <c r="D19465" s="634"/>
    </row>
    <row r="19466" spans="4:4" s="659" customFormat="1" x14ac:dyDescent="0.2">
      <c r="D19466" s="634"/>
    </row>
    <row r="19467" spans="4:4" s="659" customFormat="1" x14ac:dyDescent="0.2">
      <c r="D19467" s="634"/>
    </row>
    <row r="19468" spans="4:4" s="659" customFormat="1" x14ac:dyDescent="0.2">
      <c r="D19468" s="634"/>
    </row>
    <row r="19469" spans="4:4" s="659" customFormat="1" x14ac:dyDescent="0.2">
      <c r="D19469" s="634"/>
    </row>
    <row r="19470" spans="4:4" s="659" customFormat="1" x14ac:dyDescent="0.2">
      <c r="D19470" s="634"/>
    </row>
    <row r="19471" spans="4:4" s="659" customFormat="1" x14ac:dyDescent="0.2">
      <c r="D19471" s="634"/>
    </row>
    <row r="19472" spans="4:4" s="659" customFormat="1" x14ac:dyDescent="0.2">
      <c r="D19472" s="634"/>
    </row>
    <row r="19473" spans="4:4" s="659" customFormat="1" x14ac:dyDescent="0.2">
      <c r="D19473" s="634"/>
    </row>
    <row r="19474" spans="4:4" s="659" customFormat="1" x14ac:dyDescent="0.2">
      <c r="D19474" s="634"/>
    </row>
    <row r="19475" spans="4:4" s="659" customFormat="1" x14ac:dyDescent="0.2">
      <c r="D19475" s="634"/>
    </row>
    <row r="19476" spans="4:4" s="659" customFormat="1" x14ac:dyDescent="0.2">
      <c r="D19476" s="634"/>
    </row>
    <row r="19477" spans="4:4" s="659" customFormat="1" x14ac:dyDescent="0.2">
      <c r="D19477" s="634"/>
    </row>
    <row r="19478" spans="4:4" s="659" customFormat="1" x14ac:dyDescent="0.2">
      <c r="D19478" s="634"/>
    </row>
    <row r="19479" spans="4:4" s="659" customFormat="1" x14ac:dyDescent="0.2">
      <c r="D19479" s="634"/>
    </row>
    <row r="19480" spans="4:4" s="659" customFormat="1" x14ac:dyDescent="0.2">
      <c r="D19480" s="634"/>
    </row>
    <row r="19481" spans="4:4" s="659" customFormat="1" x14ac:dyDescent="0.2">
      <c r="D19481" s="634"/>
    </row>
    <row r="19482" spans="4:4" s="659" customFormat="1" x14ac:dyDescent="0.2">
      <c r="D19482" s="634"/>
    </row>
    <row r="19483" spans="4:4" s="659" customFormat="1" x14ac:dyDescent="0.2">
      <c r="D19483" s="634"/>
    </row>
    <row r="19484" spans="4:4" s="659" customFormat="1" x14ac:dyDescent="0.2">
      <c r="D19484" s="634"/>
    </row>
    <row r="19485" spans="4:4" s="659" customFormat="1" x14ac:dyDescent="0.2">
      <c r="D19485" s="634"/>
    </row>
    <row r="19486" spans="4:4" s="659" customFormat="1" x14ac:dyDescent="0.2">
      <c r="D19486" s="634"/>
    </row>
    <row r="19487" spans="4:4" s="659" customFormat="1" x14ac:dyDescent="0.2">
      <c r="D19487" s="634"/>
    </row>
    <row r="19488" spans="4:4" s="659" customFormat="1" x14ac:dyDescent="0.2">
      <c r="D19488" s="634"/>
    </row>
    <row r="19489" spans="4:4" s="659" customFormat="1" x14ac:dyDescent="0.2">
      <c r="D19489" s="634"/>
    </row>
    <row r="19490" spans="4:4" s="659" customFormat="1" x14ac:dyDescent="0.2">
      <c r="D19490" s="634"/>
    </row>
    <row r="19491" spans="4:4" s="659" customFormat="1" x14ac:dyDescent="0.2">
      <c r="D19491" s="634"/>
    </row>
    <row r="19492" spans="4:4" s="659" customFormat="1" x14ac:dyDescent="0.2">
      <c r="D19492" s="634"/>
    </row>
    <row r="19493" spans="4:4" s="659" customFormat="1" x14ac:dyDescent="0.2">
      <c r="D19493" s="634"/>
    </row>
    <row r="19494" spans="4:4" s="659" customFormat="1" x14ac:dyDescent="0.2">
      <c r="D19494" s="634"/>
    </row>
    <row r="19495" spans="4:4" s="659" customFormat="1" x14ac:dyDescent="0.2">
      <c r="D19495" s="634"/>
    </row>
    <row r="19496" spans="4:4" s="659" customFormat="1" x14ac:dyDescent="0.2">
      <c r="D19496" s="634"/>
    </row>
    <row r="19497" spans="4:4" s="659" customFormat="1" x14ac:dyDescent="0.2">
      <c r="D19497" s="634"/>
    </row>
    <row r="19498" spans="4:4" s="659" customFormat="1" x14ac:dyDescent="0.2">
      <c r="D19498" s="634"/>
    </row>
    <row r="19499" spans="4:4" s="659" customFormat="1" x14ac:dyDescent="0.2">
      <c r="D19499" s="634"/>
    </row>
    <row r="19500" spans="4:4" s="659" customFormat="1" x14ac:dyDescent="0.2">
      <c r="D19500" s="634"/>
    </row>
    <row r="19501" spans="4:4" s="659" customFormat="1" x14ac:dyDescent="0.2">
      <c r="D19501" s="634"/>
    </row>
    <row r="19502" spans="4:4" s="659" customFormat="1" x14ac:dyDescent="0.2">
      <c r="D19502" s="634"/>
    </row>
    <row r="19503" spans="4:4" s="659" customFormat="1" x14ac:dyDescent="0.2">
      <c r="D19503" s="634"/>
    </row>
    <row r="19504" spans="4:4" s="659" customFormat="1" x14ac:dyDescent="0.2">
      <c r="D19504" s="634"/>
    </row>
    <row r="19505" spans="4:4" s="659" customFormat="1" x14ac:dyDescent="0.2">
      <c r="D19505" s="634"/>
    </row>
    <row r="19506" spans="4:4" s="659" customFormat="1" x14ac:dyDescent="0.2">
      <c r="D19506" s="634"/>
    </row>
    <row r="19507" spans="4:4" s="659" customFormat="1" x14ac:dyDescent="0.2">
      <c r="D19507" s="634"/>
    </row>
    <row r="19508" spans="4:4" s="659" customFormat="1" x14ac:dyDescent="0.2">
      <c r="D19508" s="634"/>
    </row>
    <row r="19509" spans="4:4" s="659" customFormat="1" x14ac:dyDescent="0.2">
      <c r="D19509" s="634"/>
    </row>
    <row r="19510" spans="4:4" s="659" customFormat="1" x14ac:dyDescent="0.2">
      <c r="D19510" s="634"/>
    </row>
    <row r="19511" spans="4:4" s="659" customFormat="1" x14ac:dyDescent="0.2">
      <c r="D19511" s="634"/>
    </row>
    <row r="19512" spans="4:4" s="659" customFormat="1" x14ac:dyDescent="0.2">
      <c r="D19512" s="634"/>
    </row>
    <row r="19513" spans="4:4" s="659" customFormat="1" x14ac:dyDescent="0.2">
      <c r="D19513" s="634"/>
    </row>
    <row r="19514" spans="4:4" s="659" customFormat="1" x14ac:dyDescent="0.2">
      <c r="D19514" s="634"/>
    </row>
    <row r="19515" spans="4:4" s="659" customFormat="1" x14ac:dyDescent="0.2">
      <c r="D19515" s="634"/>
    </row>
    <row r="19516" spans="4:4" s="659" customFormat="1" x14ac:dyDescent="0.2">
      <c r="D19516" s="634"/>
    </row>
    <row r="19517" spans="4:4" s="659" customFormat="1" x14ac:dyDescent="0.2">
      <c r="D19517" s="634"/>
    </row>
    <row r="19518" spans="4:4" s="659" customFormat="1" x14ac:dyDescent="0.2">
      <c r="D19518" s="634"/>
    </row>
    <row r="19519" spans="4:4" s="659" customFormat="1" x14ac:dyDescent="0.2">
      <c r="D19519" s="634"/>
    </row>
    <row r="19520" spans="4:4" s="659" customFormat="1" x14ac:dyDescent="0.2">
      <c r="D19520" s="634"/>
    </row>
    <row r="19521" spans="4:4" s="659" customFormat="1" x14ac:dyDescent="0.2">
      <c r="D19521" s="634"/>
    </row>
    <row r="19522" spans="4:4" s="659" customFormat="1" x14ac:dyDescent="0.2">
      <c r="D19522" s="634"/>
    </row>
    <row r="19523" spans="4:4" s="659" customFormat="1" x14ac:dyDescent="0.2">
      <c r="D19523" s="634"/>
    </row>
    <row r="19524" spans="4:4" s="659" customFormat="1" x14ac:dyDescent="0.2">
      <c r="D19524" s="634"/>
    </row>
    <row r="19525" spans="4:4" s="659" customFormat="1" x14ac:dyDescent="0.2">
      <c r="D19525" s="634"/>
    </row>
    <row r="19526" spans="4:4" s="659" customFormat="1" x14ac:dyDescent="0.2">
      <c r="D19526" s="634"/>
    </row>
    <row r="19527" spans="4:4" s="659" customFormat="1" x14ac:dyDescent="0.2">
      <c r="D19527" s="634"/>
    </row>
    <row r="19528" spans="4:4" s="659" customFormat="1" x14ac:dyDescent="0.2">
      <c r="D19528" s="634"/>
    </row>
    <row r="19529" spans="4:4" s="659" customFormat="1" x14ac:dyDescent="0.2">
      <c r="D19529" s="634"/>
    </row>
    <row r="19530" spans="4:4" s="659" customFormat="1" x14ac:dyDescent="0.2">
      <c r="D19530" s="634"/>
    </row>
    <row r="19531" spans="4:4" s="659" customFormat="1" x14ac:dyDescent="0.2">
      <c r="D19531" s="634"/>
    </row>
    <row r="19532" spans="4:4" s="659" customFormat="1" x14ac:dyDescent="0.2">
      <c r="D19532" s="634"/>
    </row>
    <row r="19533" spans="4:4" s="659" customFormat="1" x14ac:dyDescent="0.2">
      <c r="D19533" s="634"/>
    </row>
    <row r="19534" spans="4:4" s="659" customFormat="1" x14ac:dyDescent="0.2">
      <c r="D19534" s="634"/>
    </row>
    <row r="19535" spans="4:4" s="659" customFormat="1" x14ac:dyDescent="0.2">
      <c r="D19535" s="634"/>
    </row>
    <row r="19536" spans="4:4" s="659" customFormat="1" x14ac:dyDescent="0.2">
      <c r="D19536" s="634"/>
    </row>
    <row r="19537" spans="4:4" s="659" customFormat="1" x14ac:dyDescent="0.2">
      <c r="D19537" s="634"/>
    </row>
    <row r="19538" spans="4:4" s="659" customFormat="1" x14ac:dyDescent="0.2">
      <c r="D19538" s="634"/>
    </row>
    <row r="19539" spans="4:4" s="659" customFormat="1" x14ac:dyDescent="0.2">
      <c r="D19539" s="634"/>
    </row>
    <row r="19540" spans="4:4" s="659" customFormat="1" x14ac:dyDescent="0.2">
      <c r="D19540" s="634"/>
    </row>
    <row r="19541" spans="4:4" s="659" customFormat="1" x14ac:dyDescent="0.2">
      <c r="D19541" s="634"/>
    </row>
    <row r="19542" spans="4:4" s="659" customFormat="1" x14ac:dyDescent="0.2">
      <c r="D19542" s="634"/>
    </row>
    <row r="19543" spans="4:4" s="659" customFormat="1" x14ac:dyDescent="0.2">
      <c r="D19543" s="634"/>
    </row>
    <row r="19544" spans="4:4" s="659" customFormat="1" x14ac:dyDescent="0.2">
      <c r="D19544" s="634"/>
    </row>
    <row r="19545" spans="4:4" s="659" customFormat="1" x14ac:dyDescent="0.2">
      <c r="D19545" s="634"/>
    </row>
    <row r="19546" spans="4:4" s="659" customFormat="1" x14ac:dyDescent="0.2">
      <c r="D19546" s="634"/>
    </row>
    <row r="19547" spans="4:4" s="659" customFormat="1" x14ac:dyDescent="0.2">
      <c r="D19547" s="634"/>
    </row>
    <row r="19548" spans="4:4" s="659" customFormat="1" x14ac:dyDescent="0.2">
      <c r="D19548" s="634"/>
    </row>
    <row r="19549" spans="4:4" s="659" customFormat="1" x14ac:dyDescent="0.2">
      <c r="D19549" s="634"/>
    </row>
    <row r="19550" spans="4:4" s="659" customFormat="1" x14ac:dyDescent="0.2">
      <c r="D19550" s="634"/>
    </row>
    <row r="19551" spans="4:4" s="659" customFormat="1" x14ac:dyDescent="0.2">
      <c r="D19551" s="634"/>
    </row>
    <row r="19552" spans="4:4" s="659" customFormat="1" x14ac:dyDescent="0.2">
      <c r="D19552" s="634"/>
    </row>
    <row r="19553" spans="4:4" s="659" customFormat="1" x14ac:dyDescent="0.2">
      <c r="D19553" s="634"/>
    </row>
    <row r="19554" spans="4:4" s="659" customFormat="1" x14ac:dyDescent="0.2">
      <c r="D19554" s="634"/>
    </row>
    <row r="19555" spans="4:4" s="659" customFormat="1" x14ac:dyDescent="0.2">
      <c r="D19555" s="634"/>
    </row>
    <row r="19556" spans="4:4" s="659" customFormat="1" x14ac:dyDescent="0.2">
      <c r="D19556" s="634"/>
    </row>
    <row r="19557" spans="4:4" s="659" customFormat="1" x14ac:dyDescent="0.2">
      <c r="D19557" s="634"/>
    </row>
    <row r="19558" spans="4:4" s="659" customFormat="1" x14ac:dyDescent="0.2">
      <c r="D19558" s="634"/>
    </row>
    <row r="19559" spans="4:4" s="659" customFormat="1" x14ac:dyDescent="0.2">
      <c r="D19559" s="634"/>
    </row>
    <row r="19560" spans="4:4" s="659" customFormat="1" x14ac:dyDescent="0.2">
      <c r="D19560" s="634"/>
    </row>
    <row r="19561" spans="4:4" s="659" customFormat="1" x14ac:dyDescent="0.2">
      <c r="D19561" s="634"/>
    </row>
    <row r="19562" spans="4:4" s="659" customFormat="1" x14ac:dyDescent="0.2">
      <c r="D19562" s="634"/>
    </row>
    <row r="19563" spans="4:4" s="659" customFormat="1" x14ac:dyDescent="0.2">
      <c r="D19563" s="634"/>
    </row>
    <row r="19564" spans="4:4" s="659" customFormat="1" x14ac:dyDescent="0.2">
      <c r="D19564" s="634"/>
    </row>
    <row r="19565" spans="4:4" s="659" customFormat="1" x14ac:dyDescent="0.2">
      <c r="D19565" s="634"/>
    </row>
    <row r="19566" spans="4:4" s="659" customFormat="1" x14ac:dyDescent="0.2">
      <c r="D19566" s="634"/>
    </row>
    <row r="19567" spans="4:4" s="659" customFormat="1" x14ac:dyDescent="0.2">
      <c r="D19567" s="634"/>
    </row>
    <row r="19568" spans="4:4" s="659" customFormat="1" x14ac:dyDescent="0.2">
      <c r="D19568" s="634"/>
    </row>
    <row r="19569" spans="4:4" s="659" customFormat="1" x14ac:dyDescent="0.2">
      <c r="D19569" s="634"/>
    </row>
    <row r="19570" spans="4:4" s="659" customFormat="1" x14ac:dyDescent="0.2">
      <c r="D19570" s="634"/>
    </row>
    <row r="19571" spans="4:4" s="659" customFormat="1" x14ac:dyDescent="0.2">
      <c r="D19571" s="634"/>
    </row>
    <row r="19572" spans="4:4" s="659" customFormat="1" x14ac:dyDescent="0.2">
      <c r="D19572" s="634"/>
    </row>
    <row r="19573" spans="4:4" s="659" customFormat="1" x14ac:dyDescent="0.2">
      <c r="D19573" s="634"/>
    </row>
    <row r="19574" spans="4:4" s="659" customFormat="1" x14ac:dyDescent="0.2">
      <c r="D19574" s="634"/>
    </row>
    <row r="19575" spans="4:4" s="659" customFormat="1" x14ac:dyDescent="0.2">
      <c r="D19575" s="634"/>
    </row>
    <row r="19576" spans="4:4" s="659" customFormat="1" x14ac:dyDescent="0.2">
      <c r="D19576" s="634"/>
    </row>
    <row r="19577" spans="4:4" s="659" customFormat="1" x14ac:dyDescent="0.2">
      <c r="D19577" s="634"/>
    </row>
    <row r="19578" spans="4:4" s="659" customFormat="1" x14ac:dyDescent="0.2">
      <c r="D19578" s="634"/>
    </row>
    <row r="19579" spans="4:4" s="659" customFormat="1" x14ac:dyDescent="0.2">
      <c r="D19579" s="634"/>
    </row>
    <row r="19580" spans="4:4" s="659" customFormat="1" x14ac:dyDescent="0.2">
      <c r="D19580" s="634"/>
    </row>
    <row r="19581" spans="4:4" s="659" customFormat="1" x14ac:dyDescent="0.2">
      <c r="D19581" s="634"/>
    </row>
    <row r="19582" spans="4:4" s="659" customFormat="1" x14ac:dyDescent="0.2">
      <c r="D19582" s="634"/>
    </row>
    <row r="19583" spans="4:4" s="659" customFormat="1" x14ac:dyDescent="0.2">
      <c r="D19583" s="634"/>
    </row>
    <row r="19584" spans="4:4" s="659" customFormat="1" x14ac:dyDescent="0.2">
      <c r="D19584" s="634"/>
    </row>
    <row r="19585" spans="4:4" s="659" customFormat="1" x14ac:dyDescent="0.2">
      <c r="D19585" s="634"/>
    </row>
    <row r="19586" spans="4:4" s="659" customFormat="1" x14ac:dyDescent="0.2">
      <c r="D19586" s="634"/>
    </row>
    <row r="19587" spans="4:4" s="659" customFormat="1" x14ac:dyDescent="0.2">
      <c r="D19587" s="634"/>
    </row>
    <row r="19588" spans="4:4" s="659" customFormat="1" x14ac:dyDescent="0.2">
      <c r="D19588" s="634"/>
    </row>
    <row r="19589" spans="4:4" s="659" customFormat="1" x14ac:dyDescent="0.2">
      <c r="D19589" s="634"/>
    </row>
    <row r="19590" spans="4:4" s="659" customFormat="1" x14ac:dyDescent="0.2">
      <c r="D19590" s="634"/>
    </row>
    <row r="19591" spans="4:4" s="659" customFormat="1" x14ac:dyDescent="0.2">
      <c r="D19591" s="634"/>
    </row>
    <row r="19592" spans="4:4" s="659" customFormat="1" x14ac:dyDescent="0.2">
      <c r="D19592" s="634"/>
    </row>
    <row r="19593" spans="4:4" s="659" customFormat="1" x14ac:dyDescent="0.2">
      <c r="D19593" s="634"/>
    </row>
    <row r="19594" spans="4:4" s="659" customFormat="1" x14ac:dyDescent="0.2">
      <c r="D19594" s="634"/>
    </row>
    <row r="19595" spans="4:4" s="659" customFormat="1" x14ac:dyDescent="0.2">
      <c r="D19595" s="634"/>
    </row>
    <row r="19596" spans="4:4" s="659" customFormat="1" x14ac:dyDescent="0.2">
      <c r="D19596" s="634"/>
    </row>
    <row r="19597" spans="4:4" s="659" customFormat="1" x14ac:dyDescent="0.2">
      <c r="D19597" s="634"/>
    </row>
    <row r="19598" spans="4:4" s="659" customFormat="1" x14ac:dyDescent="0.2">
      <c r="D19598" s="634"/>
    </row>
    <row r="19599" spans="4:4" s="659" customFormat="1" x14ac:dyDescent="0.2">
      <c r="D19599" s="634"/>
    </row>
    <row r="19600" spans="4:4" s="659" customFormat="1" x14ac:dyDescent="0.2">
      <c r="D19600" s="634"/>
    </row>
    <row r="19601" spans="4:4" s="659" customFormat="1" x14ac:dyDescent="0.2">
      <c r="D19601" s="634"/>
    </row>
    <row r="19602" spans="4:4" s="659" customFormat="1" x14ac:dyDescent="0.2">
      <c r="D19602" s="634"/>
    </row>
    <row r="19603" spans="4:4" s="659" customFormat="1" x14ac:dyDescent="0.2">
      <c r="D19603" s="634"/>
    </row>
    <row r="19604" spans="4:4" s="659" customFormat="1" x14ac:dyDescent="0.2">
      <c r="D19604" s="634"/>
    </row>
    <row r="19605" spans="4:4" s="659" customFormat="1" x14ac:dyDescent="0.2">
      <c r="D19605" s="634"/>
    </row>
    <row r="19606" spans="4:4" s="659" customFormat="1" x14ac:dyDescent="0.2">
      <c r="D19606" s="634"/>
    </row>
    <row r="19607" spans="4:4" s="659" customFormat="1" x14ac:dyDescent="0.2">
      <c r="D19607" s="634"/>
    </row>
    <row r="19608" spans="4:4" s="659" customFormat="1" x14ac:dyDescent="0.2">
      <c r="D19608" s="634"/>
    </row>
    <row r="19609" spans="4:4" s="659" customFormat="1" x14ac:dyDescent="0.2">
      <c r="D19609" s="634"/>
    </row>
    <row r="19610" spans="4:4" s="659" customFormat="1" x14ac:dyDescent="0.2">
      <c r="D19610" s="634"/>
    </row>
    <row r="19611" spans="4:4" s="659" customFormat="1" x14ac:dyDescent="0.2">
      <c r="D19611" s="634"/>
    </row>
    <row r="19612" spans="4:4" s="659" customFormat="1" x14ac:dyDescent="0.2">
      <c r="D19612" s="634"/>
    </row>
    <row r="19613" spans="4:4" s="659" customFormat="1" x14ac:dyDescent="0.2">
      <c r="D19613" s="634"/>
    </row>
    <row r="19614" spans="4:4" s="659" customFormat="1" x14ac:dyDescent="0.2">
      <c r="D19614" s="634"/>
    </row>
    <row r="19615" spans="4:4" s="659" customFormat="1" x14ac:dyDescent="0.2">
      <c r="D19615" s="634"/>
    </row>
    <row r="19616" spans="4:4" s="659" customFormat="1" x14ac:dyDescent="0.2">
      <c r="D19616" s="634"/>
    </row>
    <row r="19617" spans="4:4" s="659" customFormat="1" x14ac:dyDescent="0.2">
      <c r="D19617" s="634"/>
    </row>
    <row r="19618" spans="4:4" s="659" customFormat="1" x14ac:dyDescent="0.2">
      <c r="D19618" s="634"/>
    </row>
    <row r="19619" spans="4:4" s="659" customFormat="1" x14ac:dyDescent="0.2">
      <c r="D19619" s="634"/>
    </row>
    <row r="19620" spans="4:4" s="659" customFormat="1" x14ac:dyDescent="0.2">
      <c r="D19620" s="634"/>
    </row>
    <row r="19621" spans="4:4" s="659" customFormat="1" x14ac:dyDescent="0.2">
      <c r="D19621" s="634"/>
    </row>
    <row r="19622" spans="4:4" s="659" customFormat="1" x14ac:dyDescent="0.2">
      <c r="D19622" s="634"/>
    </row>
    <row r="19623" spans="4:4" s="659" customFormat="1" x14ac:dyDescent="0.2">
      <c r="D19623" s="634"/>
    </row>
    <row r="19624" spans="4:4" s="659" customFormat="1" x14ac:dyDescent="0.2">
      <c r="D19624" s="634"/>
    </row>
    <row r="19625" spans="4:4" s="659" customFormat="1" x14ac:dyDescent="0.2">
      <c r="D19625" s="634"/>
    </row>
    <row r="19626" spans="4:4" s="659" customFormat="1" x14ac:dyDescent="0.2">
      <c r="D19626" s="634"/>
    </row>
    <row r="19627" spans="4:4" s="659" customFormat="1" x14ac:dyDescent="0.2">
      <c r="D19627" s="634"/>
    </row>
    <row r="19628" spans="4:4" s="659" customFormat="1" x14ac:dyDescent="0.2">
      <c r="D19628" s="634"/>
    </row>
    <row r="19629" spans="4:4" s="659" customFormat="1" x14ac:dyDescent="0.2">
      <c r="D19629" s="634"/>
    </row>
    <row r="19630" spans="4:4" s="659" customFormat="1" x14ac:dyDescent="0.2">
      <c r="D19630" s="634"/>
    </row>
    <row r="19631" spans="4:4" s="659" customFormat="1" x14ac:dyDescent="0.2">
      <c r="D19631" s="634"/>
    </row>
    <row r="19632" spans="4:4" s="659" customFormat="1" x14ac:dyDescent="0.2">
      <c r="D19632" s="634"/>
    </row>
    <row r="19633" spans="4:4" s="659" customFormat="1" x14ac:dyDescent="0.2">
      <c r="D19633" s="634"/>
    </row>
    <row r="19634" spans="4:4" s="659" customFormat="1" x14ac:dyDescent="0.2">
      <c r="D19634" s="634"/>
    </row>
    <row r="19635" spans="4:4" s="659" customFormat="1" x14ac:dyDescent="0.2">
      <c r="D19635" s="634"/>
    </row>
    <row r="19636" spans="4:4" s="659" customFormat="1" x14ac:dyDescent="0.2">
      <c r="D19636" s="634"/>
    </row>
    <row r="19637" spans="4:4" s="659" customFormat="1" x14ac:dyDescent="0.2">
      <c r="D19637" s="634"/>
    </row>
    <row r="19638" spans="4:4" s="659" customFormat="1" x14ac:dyDescent="0.2">
      <c r="D19638" s="634"/>
    </row>
    <row r="19639" spans="4:4" s="659" customFormat="1" x14ac:dyDescent="0.2">
      <c r="D19639" s="634"/>
    </row>
    <row r="19640" spans="4:4" s="659" customFormat="1" x14ac:dyDescent="0.2">
      <c r="D19640" s="634"/>
    </row>
    <row r="19641" spans="4:4" s="659" customFormat="1" x14ac:dyDescent="0.2">
      <c r="D19641" s="634"/>
    </row>
    <row r="19642" spans="4:4" s="659" customFormat="1" x14ac:dyDescent="0.2">
      <c r="D19642" s="634"/>
    </row>
    <row r="19643" spans="4:4" s="659" customFormat="1" x14ac:dyDescent="0.2">
      <c r="D19643" s="634"/>
    </row>
    <row r="19644" spans="4:4" s="659" customFormat="1" x14ac:dyDescent="0.2">
      <c r="D19644" s="634"/>
    </row>
    <row r="19645" spans="4:4" s="659" customFormat="1" x14ac:dyDescent="0.2">
      <c r="D19645" s="634"/>
    </row>
    <row r="19646" spans="4:4" s="659" customFormat="1" x14ac:dyDescent="0.2">
      <c r="D19646" s="634"/>
    </row>
    <row r="19647" spans="4:4" s="659" customFormat="1" x14ac:dyDescent="0.2">
      <c r="D19647" s="634"/>
    </row>
    <row r="19648" spans="4:4" s="659" customFormat="1" x14ac:dyDescent="0.2">
      <c r="D19648" s="634"/>
    </row>
    <row r="19649" spans="4:4" s="659" customFormat="1" x14ac:dyDescent="0.2">
      <c r="D19649" s="634"/>
    </row>
    <row r="19650" spans="4:4" s="659" customFormat="1" x14ac:dyDescent="0.2">
      <c r="D19650" s="634"/>
    </row>
    <row r="19651" spans="4:4" s="659" customFormat="1" x14ac:dyDescent="0.2">
      <c r="D19651" s="634"/>
    </row>
    <row r="19652" spans="4:4" s="659" customFormat="1" x14ac:dyDescent="0.2">
      <c r="D19652" s="634"/>
    </row>
    <row r="19653" spans="4:4" s="659" customFormat="1" x14ac:dyDescent="0.2">
      <c r="D19653" s="634"/>
    </row>
    <row r="19654" spans="4:4" s="659" customFormat="1" x14ac:dyDescent="0.2">
      <c r="D19654" s="634"/>
    </row>
    <row r="19655" spans="4:4" s="659" customFormat="1" x14ac:dyDescent="0.2">
      <c r="D19655" s="634"/>
    </row>
    <row r="19656" spans="4:4" s="659" customFormat="1" x14ac:dyDescent="0.2">
      <c r="D19656" s="634"/>
    </row>
    <row r="19657" spans="4:4" s="659" customFormat="1" x14ac:dyDescent="0.2">
      <c r="D19657" s="634"/>
    </row>
    <row r="19658" spans="4:4" s="659" customFormat="1" x14ac:dyDescent="0.2">
      <c r="D19658" s="634"/>
    </row>
    <row r="19659" spans="4:4" s="659" customFormat="1" x14ac:dyDescent="0.2">
      <c r="D19659" s="634"/>
    </row>
    <row r="19660" spans="4:4" s="659" customFormat="1" x14ac:dyDescent="0.2">
      <c r="D19660" s="634"/>
    </row>
    <row r="19661" spans="4:4" s="659" customFormat="1" x14ac:dyDescent="0.2">
      <c r="D19661" s="634"/>
    </row>
    <row r="19662" spans="4:4" s="659" customFormat="1" x14ac:dyDescent="0.2">
      <c r="D19662" s="634"/>
    </row>
    <row r="19663" spans="4:4" s="659" customFormat="1" x14ac:dyDescent="0.2">
      <c r="D19663" s="634"/>
    </row>
    <row r="19664" spans="4:4" s="659" customFormat="1" x14ac:dyDescent="0.2">
      <c r="D19664" s="634"/>
    </row>
    <row r="19665" spans="4:4" s="659" customFormat="1" x14ac:dyDescent="0.2">
      <c r="D19665" s="634"/>
    </row>
    <row r="19666" spans="4:4" s="659" customFormat="1" x14ac:dyDescent="0.2">
      <c r="D19666" s="634"/>
    </row>
    <row r="19667" spans="4:4" s="659" customFormat="1" x14ac:dyDescent="0.2">
      <c r="D19667" s="634"/>
    </row>
    <row r="19668" spans="4:4" s="659" customFormat="1" x14ac:dyDescent="0.2">
      <c r="D19668" s="634"/>
    </row>
    <row r="19669" spans="4:4" s="659" customFormat="1" x14ac:dyDescent="0.2">
      <c r="D19669" s="634"/>
    </row>
    <row r="19670" spans="4:4" s="659" customFormat="1" x14ac:dyDescent="0.2">
      <c r="D19670" s="634"/>
    </row>
    <row r="19671" spans="4:4" s="659" customFormat="1" x14ac:dyDescent="0.2">
      <c r="D19671" s="634"/>
    </row>
    <row r="19672" spans="4:4" s="659" customFormat="1" x14ac:dyDescent="0.2">
      <c r="D19672" s="634"/>
    </row>
    <row r="19673" spans="4:4" s="659" customFormat="1" x14ac:dyDescent="0.2">
      <c r="D19673" s="634"/>
    </row>
    <row r="19674" spans="4:4" s="659" customFormat="1" x14ac:dyDescent="0.2">
      <c r="D19674" s="634"/>
    </row>
    <row r="19675" spans="4:4" s="659" customFormat="1" x14ac:dyDescent="0.2">
      <c r="D19675" s="634"/>
    </row>
    <row r="19676" spans="4:4" s="659" customFormat="1" x14ac:dyDescent="0.2">
      <c r="D19676" s="634"/>
    </row>
    <row r="19677" spans="4:4" s="659" customFormat="1" x14ac:dyDescent="0.2">
      <c r="D19677" s="634"/>
    </row>
    <row r="19678" spans="4:4" s="659" customFormat="1" x14ac:dyDescent="0.2">
      <c r="D19678" s="634"/>
    </row>
    <row r="19679" spans="4:4" s="659" customFormat="1" x14ac:dyDescent="0.2">
      <c r="D19679" s="634"/>
    </row>
    <row r="19680" spans="4:4" s="659" customFormat="1" x14ac:dyDescent="0.2">
      <c r="D19680" s="634"/>
    </row>
    <row r="19681" spans="4:4" s="659" customFormat="1" x14ac:dyDescent="0.2">
      <c r="D19681" s="634"/>
    </row>
    <row r="19682" spans="4:4" s="659" customFormat="1" x14ac:dyDescent="0.2">
      <c r="D19682" s="634"/>
    </row>
    <row r="19683" spans="4:4" s="659" customFormat="1" x14ac:dyDescent="0.2">
      <c r="D19683" s="634"/>
    </row>
    <row r="19684" spans="4:4" s="659" customFormat="1" x14ac:dyDescent="0.2">
      <c r="D19684" s="634"/>
    </row>
    <row r="19685" spans="4:4" s="659" customFormat="1" x14ac:dyDescent="0.2">
      <c r="D19685" s="634"/>
    </row>
    <row r="19686" spans="4:4" s="659" customFormat="1" x14ac:dyDescent="0.2">
      <c r="D19686" s="634"/>
    </row>
    <row r="19687" spans="4:4" s="659" customFormat="1" x14ac:dyDescent="0.2">
      <c r="D19687" s="634"/>
    </row>
    <row r="19688" spans="4:4" s="659" customFormat="1" x14ac:dyDescent="0.2">
      <c r="D19688" s="634"/>
    </row>
    <row r="19689" spans="4:4" s="659" customFormat="1" x14ac:dyDescent="0.2">
      <c r="D19689" s="634"/>
    </row>
    <row r="19690" spans="4:4" s="659" customFormat="1" x14ac:dyDescent="0.2">
      <c r="D19690" s="634"/>
    </row>
    <row r="19691" spans="4:4" s="659" customFormat="1" x14ac:dyDescent="0.2">
      <c r="D19691" s="634"/>
    </row>
    <row r="19692" spans="4:4" s="659" customFormat="1" x14ac:dyDescent="0.2">
      <c r="D19692" s="634"/>
    </row>
    <row r="19693" spans="4:4" s="659" customFormat="1" x14ac:dyDescent="0.2">
      <c r="D19693" s="634"/>
    </row>
    <row r="19694" spans="4:4" s="659" customFormat="1" x14ac:dyDescent="0.2">
      <c r="D19694" s="634"/>
    </row>
    <row r="19695" spans="4:4" s="659" customFormat="1" x14ac:dyDescent="0.2">
      <c r="D19695" s="634"/>
    </row>
    <row r="19696" spans="4:4" s="659" customFormat="1" x14ac:dyDescent="0.2">
      <c r="D19696" s="634"/>
    </row>
    <row r="19697" spans="4:4" s="659" customFormat="1" x14ac:dyDescent="0.2">
      <c r="D19697" s="634"/>
    </row>
    <row r="19698" spans="4:4" s="659" customFormat="1" x14ac:dyDescent="0.2">
      <c r="D19698" s="634"/>
    </row>
    <row r="19699" spans="4:4" s="659" customFormat="1" x14ac:dyDescent="0.2">
      <c r="D19699" s="634"/>
    </row>
    <row r="19700" spans="4:4" s="659" customFormat="1" x14ac:dyDescent="0.2">
      <c r="D19700" s="634"/>
    </row>
    <row r="19701" spans="4:4" s="659" customFormat="1" x14ac:dyDescent="0.2">
      <c r="D19701" s="634"/>
    </row>
    <row r="19702" spans="4:4" s="659" customFormat="1" x14ac:dyDescent="0.2">
      <c r="D19702" s="634"/>
    </row>
    <row r="19703" spans="4:4" s="659" customFormat="1" x14ac:dyDescent="0.2">
      <c r="D19703" s="634"/>
    </row>
    <row r="19704" spans="4:4" s="659" customFormat="1" x14ac:dyDescent="0.2">
      <c r="D19704" s="634"/>
    </row>
    <row r="19705" spans="4:4" s="659" customFormat="1" x14ac:dyDescent="0.2">
      <c r="D19705" s="634"/>
    </row>
    <row r="19706" spans="4:4" s="659" customFormat="1" x14ac:dyDescent="0.2">
      <c r="D19706" s="634"/>
    </row>
    <row r="19707" spans="4:4" s="659" customFormat="1" x14ac:dyDescent="0.2">
      <c r="D19707" s="634"/>
    </row>
    <row r="19708" spans="4:4" s="659" customFormat="1" x14ac:dyDescent="0.2">
      <c r="D19708" s="634"/>
    </row>
    <row r="19709" spans="4:4" s="659" customFormat="1" x14ac:dyDescent="0.2">
      <c r="D19709" s="634"/>
    </row>
    <row r="19710" spans="4:4" s="659" customFormat="1" x14ac:dyDescent="0.2">
      <c r="D19710" s="634"/>
    </row>
    <row r="19711" spans="4:4" s="659" customFormat="1" x14ac:dyDescent="0.2">
      <c r="D19711" s="634"/>
    </row>
    <row r="19712" spans="4:4" s="659" customFormat="1" x14ac:dyDescent="0.2">
      <c r="D19712" s="634"/>
    </row>
    <row r="19713" spans="4:4" s="659" customFormat="1" x14ac:dyDescent="0.2">
      <c r="D19713" s="634"/>
    </row>
    <row r="19714" spans="4:4" s="659" customFormat="1" x14ac:dyDescent="0.2">
      <c r="D19714" s="634"/>
    </row>
    <row r="19715" spans="4:4" s="659" customFormat="1" x14ac:dyDescent="0.2">
      <c r="D19715" s="634"/>
    </row>
    <row r="19716" spans="4:4" s="659" customFormat="1" x14ac:dyDescent="0.2">
      <c r="D19716" s="634"/>
    </row>
    <row r="19717" spans="4:4" s="659" customFormat="1" x14ac:dyDescent="0.2">
      <c r="D19717" s="634"/>
    </row>
    <row r="19718" spans="4:4" s="659" customFormat="1" x14ac:dyDescent="0.2">
      <c r="D19718" s="634"/>
    </row>
    <row r="19719" spans="4:4" s="659" customFormat="1" x14ac:dyDescent="0.2">
      <c r="D19719" s="634"/>
    </row>
    <row r="19720" spans="4:4" s="659" customFormat="1" x14ac:dyDescent="0.2">
      <c r="D19720" s="634"/>
    </row>
    <row r="19721" spans="4:4" s="659" customFormat="1" x14ac:dyDescent="0.2">
      <c r="D19721" s="634"/>
    </row>
    <row r="19722" spans="4:4" s="659" customFormat="1" x14ac:dyDescent="0.2">
      <c r="D19722" s="634"/>
    </row>
    <row r="19723" spans="4:4" s="659" customFormat="1" x14ac:dyDescent="0.2">
      <c r="D19723" s="634"/>
    </row>
    <row r="19724" spans="4:4" s="659" customFormat="1" x14ac:dyDescent="0.2">
      <c r="D19724" s="634"/>
    </row>
    <row r="19725" spans="4:4" s="659" customFormat="1" x14ac:dyDescent="0.2">
      <c r="D19725" s="634"/>
    </row>
    <row r="19726" spans="4:4" s="659" customFormat="1" x14ac:dyDescent="0.2">
      <c r="D19726" s="634"/>
    </row>
    <row r="19727" spans="4:4" s="659" customFormat="1" x14ac:dyDescent="0.2">
      <c r="D19727" s="634"/>
    </row>
    <row r="19728" spans="4:4" s="659" customFormat="1" x14ac:dyDescent="0.2">
      <c r="D19728" s="634"/>
    </row>
    <row r="19729" spans="4:4" s="659" customFormat="1" x14ac:dyDescent="0.2">
      <c r="D19729" s="634"/>
    </row>
    <row r="19730" spans="4:4" s="659" customFormat="1" x14ac:dyDescent="0.2">
      <c r="D19730" s="634"/>
    </row>
    <row r="19731" spans="4:4" s="659" customFormat="1" x14ac:dyDescent="0.2">
      <c r="D19731" s="634"/>
    </row>
    <row r="19732" spans="4:4" s="659" customFormat="1" x14ac:dyDescent="0.2">
      <c r="D19732" s="634"/>
    </row>
    <row r="19733" spans="4:4" s="659" customFormat="1" x14ac:dyDescent="0.2">
      <c r="D19733" s="634"/>
    </row>
    <row r="19734" spans="4:4" s="659" customFormat="1" x14ac:dyDescent="0.2">
      <c r="D19734" s="634"/>
    </row>
    <row r="19735" spans="4:4" s="659" customFormat="1" x14ac:dyDescent="0.2">
      <c r="D19735" s="634"/>
    </row>
    <row r="19736" spans="4:4" s="659" customFormat="1" x14ac:dyDescent="0.2">
      <c r="D19736" s="634"/>
    </row>
    <row r="19737" spans="4:4" s="659" customFormat="1" x14ac:dyDescent="0.2">
      <c r="D19737" s="634"/>
    </row>
    <row r="19738" spans="4:4" s="659" customFormat="1" x14ac:dyDescent="0.2">
      <c r="D19738" s="634"/>
    </row>
    <row r="19739" spans="4:4" s="659" customFormat="1" x14ac:dyDescent="0.2">
      <c r="D19739" s="634"/>
    </row>
    <row r="19740" spans="4:4" s="659" customFormat="1" x14ac:dyDescent="0.2">
      <c r="D19740" s="634"/>
    </row>
    <row r="19741" spans="4:4" s="659" customFormat="1" x14ac:dyDescent="0.2">
      <c r="D19741" s="634"/>
    </row>
    <row r="19742" spans="4:4" s="659" customFormat="1" x14ac:dyDescent="0.2">
      <c r="D19742" s="634"/>
    </row>
    <row r="19743" spans="4:4" s="659" customFormat="1" x14ac:dyDescent="0.2">
      <c r="D19743" s="634"/>
    </row>
    <row r="19744" spans="4:4" s="659" customFormat="1" x14ac:dyDescent="0.2">
      <c r="D19744" s="634"/>
    </row>
    <row r="19745" spans="4:4" s="659" customFormat="1" x14ac:dyDescent="0.2">
      <c r="D19745" s="634"/>
    </row>
    <row r="19746" spans="4:4" s="659" customFormat="1" x14ac:dyDescent="0.2">
      <c r="D19746" s="634"/>
    </row>
    <row r="19747" spans="4:4" s="659" customFormat="1" x14ac:dyDescent="0.2">
      <c r="D19747" s="634"/>
    </row>
    <row r="19748" spans="4:4" s="659" customFormat="1" x14ac:dyDescent="0.2">
      <c r="D19748" s="634"/>
    </row>
    <row r="19749" spans="4:4" s="659" customFormat="1" x14ac:dyDescent="0.2">
      <c r="D19749" s="634"/>
    </row>
    <row r="19750" spans="4:4" s="659" customFormat="1" x14ac:dyDescent="0.2">
      <c r="D19750" s="634"/>
    </row>
    <row r="19751" spans="4:4" s="659" customFormat="1" x14ac:dyDescent="0.2">
      <c r="D19751" s="634"/>
    </row>
    <row r="19752" spans="4:4" s="659" customFormat="1" x14ac:dyDescent="0.2">
      <c r="D19752" s="634"/>
    </row>
    <row r="19753" spans="4:4" s="659" customFormat="1" x14ac:dyDescent="0.2">
      <c r="D19753" s="634"/>
    </row>
    <row r="19754" spans="4:4" s="659" customFormat="1" x14ac:dyDescent="0.2">
      <c r="D19754" s="634"/>
    </row>
    <row r="19755" spans="4:4" s="659" customFormat="1" x14ac:dyDescent="0.2">
      <c r="D19755" s="634"/>
    </row>
    <row r="19756" spans="4:4" s="659" customFormat="1" x14ac:dyDescent="0.2">
      <c r="D19756" s="634"/>
    </row>
    <row r="19757" spans="4:4" s="659" customFormat="1" x14ac:dyDescent="0.2">
      <c r="D19757" s="634"/>
    </row>
    <row r="19758" spans="4:4" s="659" customFormat="1" x14ac:dyDescent="0.2">
      <c r="D19758" s="634"/>
    </row>
    <row r="19759" spans="4:4" s="659" customFormat="1" x14ac:dyDescent="0.2">
      <c r="D19759" s="634"/>
    </row>
    <row r="19760" spans="4:4" s="659" customFormat="1" x14ac:dyDescent="0.2">
      <c r="D19760" s="634"/>
    </row>
    <row r="19761" spans="4:4" s="659" customFormat="1" x14ac:dyDescent="0.2">
      <c r="D19761" s="634"/>
    </row>
    <row r="19762" spans="4:4" s="659" customFormat="1" x14ac:dyDescent="0.2">
      <c r="D19762" s="634"/>
    </row>
    <row r="19763" spans="4:4" s="659" customFormat="1" x14ac:dyDescent="0.2">
      <c r="D19763" s="634"/>
    </row>
    <row r="19764" spans="4:4" s="659" customFormat="1" x14ac:dyDescent="0.2">
      <c r="D19764" s="634"/>
    </row>
    <row r="19765" spans="4:4" s="659" customFormat="1" x14ac:dyDescent="0.2">
      <c r="D19765" s="634"/>
    </row>
    <row r="19766" spans="4:4" s="659" customFormat="1" x14ac:dyDescent="0.2">
      <c r="D19766" s="634"/>
    </row>
    <row r="19767" spans="4:4" s="659" customFormat="1" x14ac:dyDescent="0.2">
      <c r="D19767" s="634"/>
    </row>
    <row r="19768" spans="4:4" s="659" customFormat="1" x14ac:dyDescent="0.2">
      <c r="D19768" s="634"/>
    </row>
    <row r="19769" spans="4:4" s="659" customFormat="1" x14ac:dyDescent="0.2">
      <c r="D19769" s="634"/>
    </row>
    <row r="19770" spans="4:4" s="659" customFormat="1" x14ac:dyDescent="0.2">
      <c r="D19770" s="634"/>
    </row>
    <row r="19771" spans="4:4" s="659" customFormat="1" x14ac:dyDescent="0.2">
      <c r="D19771" s="634"/>
    </row>
    <row r="19772" spans="4:4" s="659" customFormat="1" x14ac:dyDescent="0.2">
      <c r="D19772" s="634"/>
    </row>
    <row r="19773" spans="4:4" s="659" customFormat="1" x14ac:dyDescent="0.2">
      <c r="D19773" s="634"/>
    </row>
    <row r="19774" spans="4:4" s="659" customFormat="1" x14ac:dyDescent="0.2">
      <c r="D19774" s="634"/>
    </row>
    <row r="19775" spans="4:4" s="659" customFormat="1" x14ac:dyDescent="0.2">
      <c r="D19775" s="634"/>
    </row>
    <row r="19776" spans="4:4" s="659" customFormat="1" x14ac:dyDescent="0.2">
      <c r="D19776" s="634"/>
    </row>
    <row r="19777" spans="4:4" s="659" customFormat="1" x14ac:dyDescent="0.2">
      <c r="D19777" s="634"/>
    </row>
    <row r="19778" spans="4:4" s="659" customFormat="1" x14ac:dyDescent="0.2">
      <c r="D19778" s="634"/>
    </row>
    <row r="19779" spans="4:4" s="659" customFormat="1" x14ac:dyDescent="0.2">
      <c r="D19779" s="634"/>
    </row>
    <row r="19780" spans="4:4" s="659" customFormat="1" x14ac:dyDescent="0.2">
      <c r="D19780" s="634"/>
    </row>
    <row r="19781" spans="4:4" s="659" customFormat="1" x14ac:dyDescent="0.2">
      <c r="D19781" s="634"/>
    </row>
    <row r="19782" spans="4:4" s="659" customFormat="1" x14ac:dyDescent="0.2">
      <c r="D19782" s="634"/>
    </row>
    <row r="19783" spans="4:4" s="659" customFormat="1" x14ac:dyDescent="0.2">
      <c r="D19783" s="634"/>
    </row>
    <row r="19784" spans="4:4" s="659" customFormat="1" x14ac:dyDescent="0.2">
      <c r="D19784" s="634"/>
    </row>
    <row r="19785" spans="4:4" s="659" customFormat="1" x14ac:dyDescent="0.2">
      <c r="D19785" s="634"/>
    </row>
    <row r="19786" spans="4:4" s="659" customFormat="1" x14ac:dyDescent="0.2">
      <c r="D19786" s="634"/>
    </row>
    <row r="19787" spans="4:4" s="659" customFormat="1" x14ac:dyDescent="0.2">
      <c r="D19787" s="634"/>
    </row>
    <row r="19788" spans="4:4" s="659" customFormat="1" x14ac:dyDescent="0.2">
      <c r="D19788" s="634"/>
    </row>
    <row r="19789" spans="4:4" s="659" customFormat="1" x14ac:dyDescent="0.2">
      <c r="D19789" s="634"/>
    </row>
    <row r="19790" spans="4:4" s="659" customFormat="1" x14ac:dyDescent="0.2">
      <c r="D19790" s="634"/>
    </row>
    <row r="19791" spans="4:4" s="659" customFormat="1" x14ac:dyDescent="0.2">
      <c r="D19791" s="634"/>
    </row>
    <row r="19792" spans="4:4" s="659" customFormat="1" x14ac:dyDescent="0.2">
      <c r="D19792" s="634"/>
    </row>
    <row r="19793" spans="4:4" s="659" customFormat="1" x14ac:dyDescent="0.2">
      <c r="D19793" s="634"/>
    </row>
    <row r="19794" spans="4:4" s="659" customFormat="1" x14ac:dyDescent="0.2">
      <c r="D19794" s="634"/>
    </row>
    <row r="19795" spans="4:4" s="659" customFormat="1" x14ac:dyDescent="0.2">
      <c r="D19795" s="634"/>
    </row>
    <row r="19796" spans="4:4" s="659" customFormat="1" x14ac:dyDescent="0.2">
      <c r="D19796" s="634"/>
    </row>
    <row r="19797" spans="4:4" s="659" customFormat="1" x14ac:dyDescent="0.2">
      <c r="D19797" s="634"/>
    </row>
    <row r="19798" spans="4:4" s="659" customFormat="1" x14ac:dyDescent="0.2">
      <c r="D19798" s="634"/>
    </row>
    <row r="19799" spans="4:4" s="659" customFormat="1" x14ac:dyDescent="0.2">
      <c r="D19799" s="634"/>
    </row>
    <row r="19800" spans="4:4" s="659" customFormat="1" x14ac:dyDescent="0.2">
      <c r="D19800" s="634"/>
    </row>
    <row r="19801" spans="4:4" s="659" customFormat="1" x14ac:dyDescent="0.2">
      <c r="D19801" s="634"/>
    </row>
    <row r="19802" spans="4:4" s="659" customFormat="1" x14ac:dyDescent="0.2">
      <c r="D19802" s="634"/>
    </row>
    <row r="19803" spans="4:4" s="659" customFormat="1" x14ac:dyDescent="0.2">
      <c r="D19803" s="634"/>
    </row>
    <row r="19804" spans="4:4" s="659" customFormat="1" x14ac:dyDescent="0.2">
      <c r="D19804" s="634"/>
    </row>
    <row r="19805" spans="4:4" s="659" customFormat="1" x14ac:dyDescent="0.2">
      <c r="D19805" s="634"/>
    </row>
    <row r="19806" spans="4:4" s="659" customFormat="1" x14ac:dyDescent="0.2">
      <c r="D19806" s="634"/>
    </row>
    <row r="19807" spans="4:4" s="659" customFormat="1" x14ac:dyDescent="0.2">
      <c r="D19807" s="634"/>
    </row>
    <row r="19808" spans="4:4" s="659" customFormat="1" x14ac:dyDescent="0.2">
      <c r="D19808" s="634"/>
    </row>
    <row r="19809" spans="4:4" s="659" customFormat="1" x14ac:dyDescent="0.2">
      <c r="D19809" s="634"/>
    </row>
    <row r="19810" spans="4:4" s="659" customFormat="1" x14ac:dyDescent="0.2">
      <c r="D19810" s="634"/>
    </row>
    <row r="19811" spans="4:4" s="659" customFormat="1" x14ac:dyDescent="0.2">
      <c r="D19811" s="634"/>
    </row>
    <row r="19812" spans="4:4" s="659" customFormat="1" x14ac:dyDescent="0.2">
      <c r="D19812" s="634"/>
    </row>
    <row r="19813" spans="4:4" s="659" customFormat="1" x14ac:dyDescent="0.2">
      <c r="D19813" s="634"/>
    </row>
    <row r="19814" spans="4:4" s="659" customFormat="1" x14ac:dyDescent="0.2">
      <c r="D19814" s="634"/>
    </row>
    <row r="19815" spans="4:4" s="659" customFormat="1" x14ac:dyDescent="0.2">
      <c r="D19815" s="634"/>
    </row>
    <row r="19816" spans="4:4" s="659" customFormat="1" x14ac:dyDescent="0.2">
      <c r="D19816" s="634"/>
    </row>
    <row r="19817" spans="4:4" s="659" customFormat="1" x14ac:dyDescent="0.2">
      <c r="D19817" s="634"/>
    </row>
    <row r="19818" spans="4:4" s="659" customFormat="1" x14ac:dyDescent="0.2">
      <c r="D19818" s="634"/>
    </row>
    <row r="19819" spans="4:4" s="659" customFormat="1" x14ac:dyDescent="0.2">
      <c r="D19819" s="634"/>
    </row>
    <row r="19820" spans="4:4" s="659" customFormat="1" x14ac:dyDescent="0.2">
      <c r="D19820" s="634"/>
    </row>
    <row r="19821" spans="4:4" s="659" customFormat="1" x14ac:dyDescent="0.2">
      <c r="D19821" s="634"/>
    </row>
    <row r="19822" spans="4:4" s="659" customFormat="1" x14ac:dyDescent="0.2">
      <c r="D19822" s="634"/>
    </row>
    <row r="19823" spans="4:4" s="659" customFormat="1" x14ac:dyDescent="0.2">
      <c r="D19823" s="634"/>
    </row>
    <row r="19824" spans="4:4" s="659" customFormat="1" x14ac:dyDescent="0.2">
      <c r="D19824" s="634"/>
    </row>
    <row r="19825" spans="4:4" s="659" customFormat="1" x14ac:dyDescent="0.2">
      <c r="D19825" s="634"/>
    </row>
    <row r="19826" spans="4:4" s="659" customFormat="1" x14ac:dyDescent="0.2">
      <c r="D19826" s="634"/>
    </row>
    <row r="19827" spans="4:4" s="659" customFormat="1" x14ac:dyDescent="0.2">
      <c r="D19827" s="634"/>
    </row>
    <row r="19828" spans="4:4" s="659" customFormat="1" x14ac:dyDescent="0.2">
      <c r="D19828" s="634"/>
    </row>
    <row r="19829" spans="4:4" s="659" customFormat="1" x14ac:dyDescent="0.2">
      <c r="D19829" s="634"/>
    </row>
    <row r="19830" spans="4:4" s="659" customFormat="1" x14ac:dyDescent="0.2">
      <c r="D19830" s="634"/>
    </row>
    <row r="19831" spans="4:4" s="659" customFormat="1" x14ac:dyDescent="0.2">
      <c r="D19831" s="634"/>
    </row>
    <row r="19832" spans="4:4" s="659" customFormat="1" x14ac:dyDescent="0.2">
      <c r="D19832" s="634"/>
    </row>
    <row r="19833" spans="4:4" s="659" customFormat="1" x14ac:dyDescent="0.2">
      <c r="D19833" s="634"/>
    </row>
    <row r="19834" spans="4:4" s="659" customFormat="1" x14ac:dyDescent="0.2">
      <c r="D19834" s="634"/>
    </row>
    <row r="19835" spans="4:4" s="659" customFormat="1" x14ac:dyDescent="0.2">
      <c r="D19835" s="634"/>
    </row>
    <row r="19836" spans="4:4" s="659" customFormat="1" x14ac:dyDescent="0.2">
      <c r="D19836" s="634"/>
    </row>
    <row r="19837" spans="4:4" s="659" customFormat="1" x14ac:dyDescent="0.2">
      <c r="D19837" s="634"/>
    </row>
    <row r="19838" spans="4:4" s="659" customFormat="1" x14ac:dyDescent="0.2">
      <c r="D19838" s="634"/>
    </row>
    <row r="19839" spans="4:4" s="659" customFormat="1" x14ac:dyDescent="0.2">
      <c r="D19839" s="634"/>
    </row>
    <row r="19840" spans="4:4" s="659" customFormat="1" x14ac:dyDescent="0.2">
      <c r="D19840" s="634"/>
    </row>
    <row r="19841" spans="4:4" s="659" customFormat="1" x14ac:dyDescent="0.2">
      <c r="D19841" s="634"/>
    </row>
    <row r="19842" spans="4:4" s="659" customFormat="1" x14ac:dyDescent="0.2">
      <c r="D19842" s="634"/>
    </row>
    <row r="19843" spans="4:4" s="659" customFormat="1" x14ac:dyDescent="0.2">
      <c r="D19843" s="634"/>
    </row>
    <row r="19844" spans="4:4" s="659" customFormat="1" x14ac:dyDescent="0.2">
      <c r="D19844" s="634"/>
    </row>
    <row r="19845" spans="4:4" s="659" customFormat="1" x14ac:dyDescent="0.2">
      <c r="D19845" s="634"/>
    </row>
    <row r="19846" spans="4:4" s="659" customFormat="1" x14ac:dyDescent="0.2">
      <c r="D19846" s="634"/>
    </row>
    <row r="19847" spans="4:4" s="659" customFormat="1" x14ac:dyDescent="0.2">
      <c r="D19847" s="634"/>
    </row>
    <row r="19848" spans="4:4" s="659" customFormat="1" x14ac:dyDescent="0.2">
      <c r="D19848" s="634"/>
    </row>
    <row r="19849" spans="4:4" s="659" customFormat="1" x14ac:dyDescent="0.2">
      <c r="D19849" s="634"/>
    </row>
    <row r="19850" spans="4:4" s="659" customFormat="1" x14ac:dyDescent="0.2">
      <c r="D19850" s="634"/>
    </row>
    <row r="19851" spans="4:4" s="659" customFormat="1" x14ac:dyDescent="0.2">
      <c r="D19851" s="634"/>
    </row>
    <row r="19852" spans="4:4" s="659" customFormat="1" x14ac:dyDescent="0.2">
      <c r="D19852" s="634"/>
    </row>
    <row r="19853" spans="4:4" s="659" customFormat="1" x14ac:dyDescent="0.2">
      <c r="D19853" s="634"/>
    </row>
    <row r="19854" spans="4:4" s="659" customFormat="1" x14ac:dyDescent="0.2">
      <c r="D19854" s="634"/>
    </row>
    <row r="19855" spans="4:4" s="659" customFormat="1" x14ac:dyDescent="0.2">
      <c r="D19855" s="634"/>
    </row>
    <row r="19856" spans="4:4" s="659" customFormat="1" x14ac:dyDescent="0.2">
      <c r="D19856" s="634"/>
    </row>
    <row r="19857" spans="4:4" s="659" customFormat="1" x14ac:dyDescent="0.2">
      <c r="D19857" s="634"/>
    </row>
    <row r="19858" spans="4:4" s="659" customFormat="1" x14ac:dyDescent="0.2">
      <c r="D19858" s="634"/>
    </row>
    <row r="19859" spans="4:4" s="659" customFormat="1" x14ac:dyDescent="0.2">
      <c r="D19859" s="634"/>
    </row>
    <row r="19860" spans="4:4" s="659" customFormat="1" x14ac:dyDescent="0.2">
      <c r="D19860" s="634"/>
    </row>
    <row r="19861" spans="4:4" s="659" customFormat="1" x14ac:dyDescent="0.2">
      <c r="D19861" s="634"/>
    </row>
    <row r="19862" spans="4:4" s="659" customFormat="1" x14ac:dyDescent="0.2">
      <c r="D19862" s="634"/>
    </row>
    <row r="19863" spans="4:4" s="659" customFormat="1" x14ac:dyDescent="0.2">
      <c r="D19863" s="634"/>
    </row>
    <row r="19864" spans="4:4" s="659" customFormat="1" x14ac:dyDescent="0.2">
      <c r="D19864" s="634"/>
    </row>
    <row r="19865" spans="4:4" s="659" customFormat="1" x14ac:dyDescent="0.2">
      <c r="D19865" s="634"/>
    </row>
    <row r="19866" spans="4:4" s="659" customFormat="1" x14ac:dyDescent="0.2">
      <c r="D19866" s="634"/>
    </row>
    <row r="19867" spans="4:4" s="659" customFormat="1" x14ac:dyDescent="0.2">
      <c r="D19867" s="634"/>
    </row>
    <row r="19868" spans="4:4" s="659" customFormat="1" x14ac:dyDescent="0.2">
      <c r="D19868" s="634"/>
    </row>
    <row r="19869" spans="4:4" s="659" customFormat="1" x14ac:dyDescent="0.2">
      <c r="D19869" s="634"/>
    </row>
    <row r="19870" spans="4:4" s="659" customFormat="1" x14ac:dyDescent="0.2">
      <c r="D19870" s="634"/>
    </row>
    <row r="19871" spans="4:4" s="659" customFormat="1" x14ac:dyDescent="0.2">
      <c r="D19871" s="634"/>
    </row>
    <row r="19872" spans="4:4" s="659" customFormat="1" x14ac:dyDescent="0.2">
      <c r="D19872" s="634"/>
    </row>
    <row r="19873" spans="4:4" s="659" customFormat="1" x14ac:dyDescent="0.2">
      <c r="D19873" s="634"/>
    </row>
    <row r="19874" spans="4:4" s="659" customFormat="1" x14ac:dyDescent="0.2">
      <c r="D19874" s="634"/>
    </row>
    <row r="19875" spans="4:4" s="659" customFormat="1" x14ac:dyDescent="0.2">
      <c r="D19875" s="634"/>
    </row>
    <row r="19876" spans="4:4" s="659" customFormat="1" x14ac:dyDescent="0.2">
      <c r="D19876" s="634"/>
    </row>
    <row r="19877" spans="4:4" s="659" customFormat="1" x14ac:dyDescent="0.2">
      <c r="D19877" s="634"/>
    </row>
    <row r="19878" spans="4:4" s="659" customFormat="1" x14ac:dyDescent="0.2">
      <c r="D19878" s="634"/>
    </row>
    <row r="19879" spans="4:4" s="659" customFormat="1" x14ac:dyDescent="0.2">
      <c r="D19879" s="634"/>
    </row>
    <row r="19880" spans="4:4" s="659" customFormat="1" x14ac:dyDescent="0.2">
      <c r="D19880" s="634"/>
    </row>
    <row r="19881" spans="4:4" s="659" customFormat="1" x14ac:dyDescent="0.2">
      <c r="D19881" s="634"/>
    </row>
    <row r="19882" spans="4:4" s="659" customFormat="1" x14ac:dyDescent="0.2">
      <c r="D19882" s="634"/>
    </row>
    <row r="19883" spans="4:4" s="659" customFormat="1" x14ac:dyDescent="0.2">
      <c r="D19883" s="634"/>
    </row>
    <row r="19884" spans="4:4" s="659" customFormat="1" x14ac:dyDescent="0.2">
      <c r="D19884" s="634"/>
    </row>
    <row r="19885" spans="4:4" s="659" customFormat="1" x14ac:dyDescent="0.2">
      <c r="D19885" s="634"/>
    </row>
    <row r="19886" spans="4:4" s="659" customFormat="1" x14ac:dyDescent="0.2">
      <c r="D19886" s="634"/>
    </row>
    <row r="19887" spans="4:4" s="659" customFormat="1" x14ac:dyDescent="0.2">
      <c r="D19887" s="634"/>
    </row>
    <row r="19888" spans="4:4" s="659" customFormat="1" x14ac:dyDescent="0.2">
      <c r="D19888" s="634"/>
    </row>
    <row r="19889" spans="4:4" s="659" customFormat="1" x14ac:dyDescent="0.2">
      <c r="D19889" s="634"/>
    </row>
    <row r="19890" spans="4:4" s="659" customFormat="1" x14ac:dyDescent="0.2">
      <c r="D19890" s="634"/>
    </row>
    <row r="19891" spans="4:4" s="659" customFormat="1" x14ac:dyDescent="0.2">
      <c r="D19891" s="634"/>
    </row>
    <row r="19892" spans="4:4" s="659" customFormat="1" x14ac:dyDescent="0.2">
      <c r="D19892" s="634"/>
    </row>
    <row r="19893" spans="4:4" s="659" customFormat="1" x14ac:dyDescent="0.2">
      <c r="D19893" s="634"/>
    </row>
    <row r="19894" spans="4:4" s="659" customFormat="1" x14ac:dyDescent="0.2">
      <c r="D19894" s="634"/>
    </row>
    <row r="19895" spans="4:4" s="659" customFormat="1" x14ac:dyDescent="0.2">
      <c r="D19895" s="634"/>
    </row>
    <row r="19896" spans="4:4" s="659" customFormat="1" x14ac:dyDescent="0.2">
      <c r="D19896" s="634"/>
    </row>
    <row r="19897" spans="4:4" s="659" customFormat="1" x14ac:dyDescent="0.2">
      <c r="D19897" s="634"/>
    </row>
    <row r="19898" spans="4:4" s="659" customFormat="1" x14ac:dyDescent="0.2">
      <c r="D19898" s="634"/>
    </row>
    <row r="19899" spans="4:4" s="659" customFormat="1" x14ac:dyDescent="0.2">
      <c r="D19899" s="634"/>
    </row>
    <row r="19900" spans="4:4" s="659" customFormat="1" x14ac:dyDescent="0.2">
      <c r="D19900" s="634"/>
    </row>
    <row r="19901" spans="4:4" s="659" customFormat="1" x14ac:dyDescent="0.2">
      <c r="D19901" s="634"/>
    </row>
    <row r="19902" spans="4:4" s="659" customFormat="1" x14ac:dyDescent="0.2">
      <c r="D19902" s="634"/>
    </row>
    <row r="19903" spans="4:4" s="659" customFormat="1" x14ac:dyDescent="0.2">
      <c r="D19903" s="634"/>
    </row>
    <row r="19904" spans="4:4" s="659" customFormat="1" x14ac:dyDescent="0.2">
      <c r="D19904" s="634"/>
    </row>
    <row r="19905" spans="4:4" s="659" customFormat="1" x14ac:dyDescent="0.2">
      <c r="D19905" s="634"/>
    </row>
    <row r="19906" spans="4:4" s="659" customFormat="1" x14ac:dyDescent="0.2">
      <c r="D19906" s="634"/>
    </row>
    <row r="19907" spans="4:4" s="659" customFormat="1" x14ac:dyDescent="0.2">
      <c r="D19907" s="634"/>
    </row>
    <row r="19908" spans="4:4" s="659" customFormat="1" x14ac:dyDescent="0.2">
      <c r="D19908" s="634"/>
    </row>
    <row r="19909" spans="4:4" s="659" customFormat="1" x14ac:dyDescent="0.2">
      <c r="D19909" s="634"/>
    </row>
    <row r="19910" spans="4:4" s="659" customFormat="1" x14ac:dyDescent="0.2">
      <c r="D19910" s="634"/>
    </row>
    <row r="19911" spans="4:4" s="659" customFormat="1" x14ac:dyDescent="0.2">
      <c r="D19911" s="634"/>
    </row>
    <row r="19912" spans="4:4" s="659" customFormat="1" x14ac:dyDescent="0.2">
      <c r="D19912" s="634"/>
    </row>
    <row r="19913" spans="4:4" s="659" customFormat="1" x14ac:dyDescent="0.2">
      <c r="D19913" s="634"/>
    </row>
    <row r="19914" spans="4:4" s="659" customFormat="1" x14ac:dyDescent="0.2">
      <c r="D19914" s="634"/>
    </row>
    <row r="19915" spans="4:4" s="659" customFormat="1" x14ac:dyDescent="0.2">
      <c r="D19915" s="634"/>
    </row>
    <row r="19916" spans="4:4" s="659" customFormat="1" x14ac:dyDescent="0.2">
      <c r="D19916" s="634"/>
    </row>
    <row r="19917" spans="4:4" s="659" customFormat="1" x14ac:dyDescent="0.2">
      <c r="D19917" s="634"/>
    </row>
    <row r="19918" spans="4:4" s="659" customFormat="1" x14ac:dyDescent="0.2">
      <c r="D19918" s="634"/>
    </row>
    <row r="19919" spans="4:4" s="659" customFormat="1" x14ac:dyDescent="0.2">
      <c r="D19919" s="634"/>
    </row>
    <row r="19920" spans="4:4" s="659" customFormat="1" x14ac:dyDescent="0.2">
      <c r="D19920" s="634"/>
    </row>
    <row r="19921" spans="4:4" s="659" customFormat="1" x14ac:dyDescent="0.2">
      <c r="D19921" s="634"/>
    </row>
    <row r="19922" spans="4:4" s="659" customFormat="1" x14ac:dyDescent="0.2">
      <c r="D19922" s="634"/>
    </row>
    <row r="19923" spans="4:4" s="659" customFormat="1" x14ac:dyDescent="0.2">
      <c r="D19923" s="634"/>
    </row>
    <row r="19924" spans="4:4" s="659" customFormat="1" x14ac:dyDescent="0.2">
      <c r="D19924" s="634"/>
    </row>
    <row r="19925" spans="4:4" s="659" customFormat="1" x14ac:dyDescent="0.2">
      <c r="D19925" s="634"/>
    </row>
    <row r="19926" spans="4:4" s="659" customFormat="1" x14ac:dyDescent="0.2">
      <c r="D19926" s="634"/>
    </row>
    <row r="19927" spans="4:4" s="659" customFormat="1" x14ac:dyDescent="0.2">
      <c r="D19927" s="634"/>
    </row>
    <row r="19928" spans="4:4" s="659" customFormat="1" x14ac:dyDescent="0.2">
      <c r="D19928" s="634"/>
    </row>
    <row r="19929" spans="4:4" s="659" customFormat="1" x14ac:dyDescent="0.2">
      <c r="D19929" s="634"/>
    </row>
    <row r="19930" spans="4:4" s="659" customFormat="1" x14ac:dyDescent="0.2">
      <c r="D19930" s="634"/>
    </row>
    <row r="19931" spans="4:4" s="659" customFormat="1" x14ac:dyDescent="0.2">
      <c r="D19931" s="634"/>
    </row>
    <row r="19932" spans="4:4" s="659" customFormat="1" x14ac:dyDescent="0.2">
      <c r="D19932" s="634"/>
    </row>
    <row r="19933" spans="4:4" s="659" customFormat="1" x14ac:dyDescent="0.2">
      <c r="D19933" s="634"/>
    </row>
    <row r="19934" spans="4:4" s="659" customFormat="1" x14ac:dyDescent="0.2">
      <c r="D19934" s="634"/>
    </row>
    <row r="19935" spans="4:4" s="659" customFormat="1" x14ac:dyDescent="0.2">
      <c r="D19935" s="634"/>
    </row>
    <row r="19936" spans="4:4" s="659" customFormat="1" x14ac:dyDescent="0.2">
      <c r="D19936" s="634"/>
    </row>
    <row r="19937" spans="4:4" s="659" customFormat="1" x14ac:dyDescent="0.2">
      <c r="D19937" s="634"/>
    </row>
    <row r="19938" spans="4:4" s="659" customFormat="1" x14ac:dyDescent="0.2">
      <c r="D19938" s="634"/>
    </row>
    <row r="19939" spans="4:4" s="659" customFormat="1" x14ac:dyDescent="0.2">
      <c r="D19939" s="634"/>
    </row>
    <row r="19940" spans="4:4" s="659" customFormat="1" x14ac:dyDescent="0.2">
      <c r="D19940" s="634"/>
    </row>
    <row r="19941" spans="4:4" s="659" customFormat="1" x14ac:dyDescent="0.2">
      <c r="D19941" s="634"/>
    </row>
    <row r="19942" spans="4:4" s="659" customFormat="1" x14ac:dyDescent="0.2">
      <c r="D19942" s="634"/>
    </row>
    <row r="19943" spans="4:4" s="659" customFormat="1" x14ac:dyDescent="0.2">
      <c r="D19943" s="634"/>
    </row>
    <row r="19944" spans="4:4" s="659" customFormat="1" x14ac:dyDescent="0.2">
      <c r="D19944" s="634"/>
    </row>
    <row r="19945" spans="4:4" s="659" customFormat="1" x14ac:dyDescent="0.2">
      <c r="D19945" s="634"/>
    </row>
    <row r="19946" spans="4:4" s="659" customFormat="1" x14ac:dyDescent="0.2">
      <c r="D19946" s="634"/>
    </row>
    <row r="19947" spans="4:4" s="659" customFormat="1" x14ac:dyDescent="0.2">
      <c r="D19947" s="634"/>
    </row>
    <row r="19948" spans="4:4" s="659" customFormat="1" x14ac:dyDescent="0.2">
      <c r="D19948" s="634"/>
    </row>
    <row r="19949" spans="4:4" s="659" customFormat="1" x14ac:dyDescent="0.2">
      <c r="D19949" s="634"/>
    </row>
    <row r="19950" spans="4:4" s="659" customFormat="1" x14ac:dyDescent="0.2">
      <c r="D19950" s="634"/>
    </row>
    <row r="19951" spans="4:4" s="659" customFormat="1" x14ac:dyDescent="0.2">
      <c r="D19951" s="634"/>
    </row>
    <row r="19952" spans="4:4" s="659" customFormat="1" x14ac:dyDescent="0.2">
      <c r="D19952" s="634"/>
    </row>
    <row r="19953" spans="4:4" s="659" customFormat="1" x14ac:dyDescent="0.2">
      <c r="D19953" s="634"/>
    </row>
    <row r="19954" spans="4:4" s="659" customFormat="1" x14ac:dyDescent="0.2">
      <c r="D19954" s="634"/>
    </row>
    <row r="19955" spans="4:4" s="659" customFormat="1" x14ac:dyDescent="0.2">
      <c r="D19955" s="634"/>
    </row>
    <row r="19956" spans="4:4" s="659" customFormat="1" x14ac:dyDescent="0.2">
      <c r="D19956" s="634"/>
    </row>
    <row r="19957" spans="4:4" s="659" customFormat="1" x14ac:dyDescent="0.2">
      <c r="D19957" s="634"/>
    </row>
    <row r="19958" spans="4:4" s="659" customFormat="1" x14ac:dyDescent="0.2">
      <c r="D19958" s="634"/>
    </row>
    <row r="19959" spans="4:4" s="659" customFormat="1" x14ac:dyDescent="0.2">
      <c r="D19959" s="634"/>
    </row>
    <row r="19960" spans="4:4" s="659" customFormat="1" x14ac:dyDescent="0.2">
      <c r="D19960" s="634"/>
    </row>
    <row r="19961" spans="4:4" s="659" customFormat="1" x14ac:dyDescent="0.2">
      <c r="D19961" s="634"/>
    </row>
    <row r="19962" spans="4:4" s="659" customFormat="1" x14ac:dyDescent="0.2">
      <c r="D19962" s="634"/>
    </row>
    <row r="19963" spans="4:4" s="659" customFormat="1" x14ac:dyDescent="0.2">
      <c r="D19963" s="634"/>
    </row>
    <row r="19964" spans="4:4" s="659" customFormat="1" x14ac:dyDescent="0.2">
      <c r="D19964" s="634"/>
    </row>
    <row r="19965" spans="4:4" s="659" customFormat="1" x14ac:dyDescent="0.2">
      <c r="D19965" s="634"/>
    </row>
    <row r="19966" spans="4:4" s="659" customFormat="1" x14ac:dyDescent="0.2">
      <c r="D19966" s="634"/>
    </row>
    <row r="19967" spans="4:4" s="659" customFormat="1" x14ac:dyDescent="0.2">
      <c r="D19967" s="634"/>
    </row>
    <row r="19968" spans="4:4" s="659" customFormat="1" x14ac:dyDescent="0.2">
      <c r="D19968" s="634"/>
    </row>
    <row r="19969" spans="4:4" s="659" customFormat="1" x14ac:dyDescent="0.2">
      <c r="D19969" s="634"/>
    </row>
    <row r="19970" spans="4:4" s="659" customFormat="1" x14ac:dyDescent="0.2">
      <c r="D19970" s="634"/>
    </row>
    <row r="19971" spans="4:4" s="659" customFormat="1" x14ac:dyDescent="0.2">
      <c r="D19971" s="634"/>
    </row>
    <row r="19972" spans="4:4" s="659" customFormat="1" x14ac:dyDescent="0.2">
      <c r="D19972" s="634"/>
    </row>
    <row r="19973" spans="4:4" s="659" customFormat="1" x14ac:dyDescent="0.2">
      <c r="D19973" s="634"/>
    </row>
    <row r="19974" spans="4:4" s="659" customFormat="1" x14ac:dyDescent="0.2">
      <c r="D19974" s="634"/>
    </row>
    <row r="19975" spans="4:4" s="659" customFormat="1" x14ac:dyDescent="0.2">
      <c r="D19975" s="634"/>
    </row>
    <row r="19976" spans="4:4" s="659" customFormat="1" x14ac:dyDescent="0.2">
      <c r="D19976" s="634"/>
    </row>
    <row r="19977" spans="4:4" s="659" customFormat="1" x14ac:dyDescent="0.2">
      <c r="D19977" s="634"/>
    </row>
    <row r="19978" spans="4:4" s="659" customFormat="1" x14ac:dyDescent="0.2">
      <c r="D19978" s="634"/>
    </row>
    <row r="19979" spans="4:4" s="659" customFormat="1" x14ac:dyDescent="0.2">
      <c r="D19979" s="634"/>
    </row>
    <row r="19980" spans="4:4" s="659" customFormat="1" x14ac:dyDescent="0.2">
      <c r="D19980" s="634"/>
    </row>
    <row r="19981" spans="4:4" s="659" customFormat="1" x14ac:dyDescent="0.2">
      <c r="D19981" s="634"/>
    </row>
    <row r="19982" spans="4:4" s="659" customFormat="1" x14ac:dyDescent="0.2">
      <c r="D19982" s="634"/>
    </row>
    <row r="19983" spans="4:4" s="659" customFormat="1" x14ac:dyDescent="0.2">
      <c r="D19983" s="634"/>
    </row>
    <row r="19984" spans="4:4" s="659" customFormat="1" x14ac:dyDescent="0.2">
      <c r="D19984" s="634"/>
    </row>
    <row r="19985" spans="4:4" s="659" customFormat="1" x14ac:dyDescent="0.2">
      <c r="D19985" s="634"/>
    </row>
    <row r="19986" spans="4:4" s="659" customFormat="1" x14ac:dyDescent="0.2">
      <c r="D19986" s="634"/>
    </row>
    <row r="19987" spans="4:4" s="659" customFormat="1" x14ac:dyDescent="0.2">
      <c r="D19987" s="634"/>
    </row>
    <row r="19988" spans="4:4" s="659" customFormat="1" x14ac:dyDescent="0.2">
      <c r="D19988" s="634"/>
    </row>
    <row r="19989" spans="4:4" s="659" customFormat="1" x14ac:dyDescent="0.2">
      <c r="D19989" s="634"/>
    </row>
    <row r="19990" spans="4:4" s="659" customFormat="1" x14ac:dyDescent="0.2">
      <c r="D19990" s="634"/>
    </row>
    <row r="19991" spans="4:4" s="659" customFormat="1" x14ac:dyDescent="0.2">
      <c r="D19991" s="634"/>
    </row>
    <row r="19992" spans="4:4" s="659" customFormat="1" x14ac:dyDescent="0.2">
      <c r="D19992" s="634"/>
    </row>
    <row r="19993" spans="4:4" s="659" customFormat="1" x14ac:dyDescent="0.2">
      <c r="D19993" s="634"/>
    </row>
    <row r="19994" spans="4:4" s="659" customFormat="1" x14ac:dyDescent="0.2">
      <c r="D19994" s="634"/>
    </row>
    <row r="19995" spans="4:4" s="659" customFormat="1" x14ac:dyDescent="0.2">
      <c r="D19995" s="634"/>
    </row>
    <row r="19996" spans="4:4" s="659" customFormat="1" x14ac:dyDescent="0.2">
      <c r="D19996" s="634"/>
    </row>
    <row r="19997" spans="4:4" s="659" customFormat="1" x14ac:dyDescent="0.2">
      <c r="D19997" s="634"/>
    </row>
    <row r="19998" spans="4:4" s="659" customFormat="1" x14ac:dyDescent="0.2">
      <c r="D19998" s="634"/>
    </row>
    <row r="19999" spans="4:4" s="659" customFormat="1" x14ac:dyDescent="0.2">
      <c r="D19999" s="634"/>
    </row>
    <row r="20000" spans="4:4" s="659" customFormat="1" x14ac:dyDescent="0.2">
      <c r="D20000" s="634"/>
    </row>
    <row r="20001" spans="4:4" s="659" customFormat="1" x14ac:dyDescent="0.2">
      <c r="D20001" s="634"/>
    </row>
    <row r="20002" spans="4:4" s="659" customFormat="1" x14ac:dyDescent="0.2">
      <c r="D20002" s="634"/>
    </row>
    <row r="20003" spans="4:4" s="659" customFormat="1" x14ac:dyDescent="0.2">
      <c r="D20003" s="634"/>
    </row>
    <row r="20004" spans="4:4" s="659" customFormat="1" x14ac:dyDescent="0.2">
      <c r="D20004" s="634"/>
    </row>
    <row r="20005" spans="4:4" s="659" customFormat="1" x14ac:dyDescent="0.2">
      <c r="D20005" s="634"/>
    </row>
    <row r="20006" spans="4:4" s="659" customFormat="1" x14ac:dyDescent="0.2">
      <c r="D20006" s="634"/>
    </row>
    <row r="20007" spans="4:4" s="659" customFormat="1" x14ac:dyDescent="0.2">
      <c r="D20007" s="634"/>
    </row>
    <row r="20008" spans="4:4" s="659" customFormat="1" x14ac:dyDescent="0.2">
      <c r="D20008" s="634"/>
    </row>
    <row r="20009" spans="4:4" s="659" customFormat="1" x14ac:dyDescent="0.2">
      <c r="D20009" s="634"/>
    </row>
    <row r="20010" spans="4:4" s="659" customFormat="1" x14ac:dyDescent="0.2">
      <c r="D20010" s="634"/>
    </row>
    <row r="20011" spans="4:4" s="659" customFormat="1" x14ac:dyDescent="0.2">
      <c r="D20011" s="634"/>
    </row>
    <row r="20012" spans="4:4" s="659" customFormat="1" x14ac:dyDescent="0.2">
      <c r="D20012" s="634"/>
    </row>
    <row r="20013" spans="4:4" s="659" customFormat="1" x14ac:dyDescent="0.2">
      <c r="D20013" s="634"/>
    </row>
    <row r="20014" spans="4:4" s="659" customFormat="1" x14ac:dyDescent="0.2">
      <c r="D20014" s="634"/>
    </row>
    <row r="20015" spans="4:4" s="659" customFormat="1" x14ac:dyDescent="0.2">
      <c r="D20015" s="634"/>
    </row>
    <row r="20016" spans="4:4" s="659" customFormat="1" x14ac:dyDescent="0.2">
      <c r="D20016" s="634"/>
    </row>
    <row r="20017" spans="4:4" s="659" customFormat="1" x14ac:dyDescent="0.2">
      <c r="D20017" s="634"/>
    </row>
    <row r="20018" spans="4:4" s="659" customFormat="1" x14ac:dyDescent="0.2">
      <c r="D20018" s="634"/>
    </row>
    <row r="20019" spans="4:4" s="659" customFormat="1" x14ac:dyDescent="0.2">
      <c r="D20019" s="634"/>
    </row>
    <row r="20020" spans="4:4" s="659" customFormat="1" x14ac:dyDescent="0.2">
      <c r="D20020" s="634"/>
    </row>
    <row r="20021" spans="4:4" s="659" customFormat="1" x14ac:dyDescent="0.2">
      <c r="D20021" s="634"/>
    </row>
    <row r="20022" spans="4:4" s="659" customFormat="1" x14ac:dyDescent="0.2">
      <c r="D20022" s="634"/>
    </row>
    <row r="20023" spans="4:4" s="659" customFormat="1" x14ac:dyDescent="0.2">
      <c r="D20023" s="634"/>
    </row>
    <row r="20024" spans="4:4" s="659" customFormat="1" x14ac:dyDescent="0.2">
      <c r="D20024" s="634"/>
    </row>
    <row r="20025" spans="4:4" s="659" customFormat="1" x14ac:dyDescent="0.2">
      <c r="D20025" s="634"/>
    </row>
    <row r="20026" spans="4:4" s="659" customFormat="1" x14ac:dyDescent="0.2">
      <c r="D20026" s="634"/>
    </row>
    <row r="20027" spans="4:4" s="659" customFormat="1" x14ac:dyDescent="0.2">
      <c r="D20027" s="634"/>
    </row>
    <row r="20028" spans="4:4" s="659" customFormat="1" x14ac:dyDescent="0.2">
      <c r="D20028" s="634"/>
    </row>
    <row r="20029" spans="4:4" s="659" customFormat="1" x14ac:dyDescent="0.2">
      <c r="D20029" s="634"/>
    </row>
    <row r="20030" spans="4:4" s="659" customFormat="1" x14ac:dyDescent="0.2">
      <c r="D20030" s="634"/>
    </row>
    <row r="20031" spans="4:4" s="659" customFormat="1" x14ac:dyDescent="0.2">
      <c r="D20031" s="634"/>
    </row>
    <row r="20032" spans="4:4" s="659" customFormat="1" x14ac:dyDescent="0.2">
      <c r="D20032" s="634"/>
    </row>
    <row r="20033" spans="4:4" s="659" customFormat="1" x14ac:dyDescent="0.2">
      <c r="D20033" s="634"/>
    </row>
    <row r="20034" spans="4:4" s="659" customFormat="1" x14ac:dyDescent="0.2">
      <c r="D20034" s="634"/>
    </row>
    <row r="20035" spans="4:4" s="659" customFormat="1" x14ac:dyDescent="0.2">
      <c r="D20035" s="634"/>
    </row>
    <row r="20036" spans="4:4" s="659" customFormat="1" x14ac:dyDescent="0.2">
      <c r="D20036" s="634"/>
    </row>
    <row r="20037" spans="4:4" s="659" customFormat="1" x14ac:dyDescent="0.2">
      <c r="D20037" s="634"/>
    </row>
    <row r="20038" spans="4:4" s="659" customFormat="1" x14ac:dyDescent="0.2">
      <c r="D20038" s="634"/>
    </row>
    <row r="20039" spans="4:4" s="659" customFormat="1" x14ac:dyDescent="0.2">
      <c r="D20039" s="634"/>
    </row>
    <row r="20040" spans="4:4" s="659" customFormat="1" x14ac:dyDescent="0.2">
      <c r="D20040" s="634"/>
    </row>
    <row r="20041" spans="4:4" s="659" customFormat="1" x14ac:dyDescent="0.2">
      <c r="D20041" s="634"/>
    </row>
    <row r="20042" spans="4:4" s="659" customFormat="1" x14ac:dyDescent="0.2">
      <c r="D20042" s="634"/>
    </row>
    <row r="20043" spans="4:4" s="659" customFormat="1" x14ac:dyDescent="0.2">
      <c r="D20043" s="634"/>
    </row>
    <row r="20044" spans="4:4" s="659" customFormat="1" x14ac:dyDescent="0.2">
      <c r="D20044" s="634"/>
    </row>
    <row r="20045" spans="4:4" s="659" customFormat="1" x14ac:dyDescent="0.2">
      <c r="D20045" s="634"/>
    </row>
    <row r="20046" spans="4:4" s="659" customFormat="1" x14ac:dyDescent="0.2">
      <c r="D20046" s="634"/>
    </row>
    <row r="20047" spans="4:4" s="659" customFormat="1" x14ac:dyDescent="0.2">
      <c r="D20047" s="634"/>
    </row>
    <row r="20048" spans="4:4" s="659" customFormat="1" x14ac:dyDescent="0.2">
      <c r="D20048" s="634"/>
    </row>
    <row r="20049" spans="4:4" s="659" customFormat="1" x14ac:dyDescent="0.2">
      <c r="D20049" s="634"/>
    </row>
    <row r="20050" spans="4:4" s="659" customFormat="1" x14ac:dyDescent="0.2">
      <c r="D20050" s="634"/>
    </row>
    <row r="20051" spans="4:4" s="659" customFormat="1" x14ac:dyDescent="0.2">
      <c r="D20051" s="634"/>
    </row>
    <row r="20052" spans="4:4" s="659" customFormat="1" x14ac:dyDescent="0.2">
      <c r="D20052" s="634"/>
    </row>
    <row r="20053" spans="4:4" s="659" customFormat="1" x14ac:dyDescent="0.2">
      <c r="D20053" s="634"/>
    </row>
    <row r="20054" spans="4:4" s="659" customFormat="1" x14ac:dyDescent="0.2">
      <c r="D20054" s="634"/>
    </row>
    <row r="20055" spans="4:4" s="659" customFormat="1" x14ac:dyDescent="0.2">
      <c r="D20055" s="634"/>
    </row>
    <row r="20056" spans="4:4" s="659" customFormat="1" x14ac:dyDescent="0.2">
      <c r="D20056" s="634"/>
    </row>
    <row r="20057" spans="4:4" s="659" customFormat="1" x14ac:dyDescent="0.2">
      <c r="D20057" s="634"/>
    </row>
    <row r="20058" spans="4:4" s="659" customFormat="1" x14ac:dyDescent="0.2">
      <c r="D20058" s="634"/>
    </row>
    <row r="20059" spans="4:4" s="659" customFormat="1" x14ac:dyDescent="0.2">
      <c r="D20059" s="634"/>
    </row>
    <row r="20060" spans="4:4" s="659" customFormat="1" x14ac:dyDescent="0.2">
      <c r="D20060" s="634"/>
    </row>
    <row r="20061" spans="4:4" s="659" customFormat="1" x14ac:dyDescent="0.2">
      <c r="D20061" s="634"/>
    </row>
    <row r="20062" spans="4:4" s="659" customFormat="1" x14ac:dyDescent="0.2">
      <c r="D20062" s="634"/>
    </row>
    <row r="20063" spans="4:4" s="659" customFormat="1" x14ac:dyDescent="0.2">
      <c r="D20063" s="634"/>
    </row>
    <row r="20064" spans="4:4" s="659" customFormat="1" x14ac:dyDescent="0.2">
      <c r="D20064" s="634"/>
    </row>
    <row r="20065" spans="4:4" s="659" customFormat="1" x14ac:dyDescent="0.2">
      <c r="D20065" s="634"/>
    </row>
    <row r="20066" spans="4:4" s="659" customFormat="1" x14ac:dyDescent="0.2">
      <c r="D20066" s="634"/>
    </row>
    <row r="20067" spans="4:4" s="659" customFormat="1" x14ac:dyDescent="0.2">
      <c r="D20067" s="634"/>
    </row>
    <row r="20068" spans="4:4" s="659" customFormat="1" x14ac:dyDescent="0.2">
      <c r="D20068" s="634"/>
    </row>
    <row r="20069" spans="4:4" s="659" customFormat="1" x14ac:dyDescent="0.2">
      <c r="D20069" s="634"/>
    </row>
    <row r="20070" spans="4:4" s="659" customFormat="1" x14ac:dyDescent="0.2">
      <c r="D20070" s="634"/>
    </row>
    <row r="20071" spans="4:4" s="659" customFormat="1" x14ac:dyDescent="0.2">
      <c r="D20071" s="634"/>
    </row>
    <row r="20072" spans="4:4" s="659" customFormat="1" x14ac:dyDescent="0.2">
      <c r="D20072" s="634"/>
    </row>
    <row r="20073" spans="4:4" s="659" customFormat="1" x14ac:dyDescent="0.2">
      <c r="D20073" s="634"/>
    </row>
    <row r="20074" spans="4:4" s="659" customFormat="1" x14ac:dyDescent="0.2">
      <c r="D20074" s="634"/>
    </row>
    <row r="20075" spans="4:4" s="659" customFormat="1" x14ac:dyDescent="0.2">
      <c r="D20075" s="634"/>
    </row>
    <row r="20076" spans="4:4" s="659" customFormat="1" x14ac:dyDescent="0.2">
      <c r="D20076" s="634"/>
    </row>
    <row r="20077" spans="4:4" s="659" customFormat="1" x14ac:dyDescent="0.2">
      <c r="D20077" s="634"/>
    </row>
    <row r="20078" spans="4:4" s="659" customFormat="1" x14ac:dyDescent="0.2">
      <c r="D20078" s="634"/>
    </row>
    <row r="20079" spans="4:4" s="659" customFormat="1" x14ac:dyDescent="0.2">
      <c r="D20079" s="634"/>
    </row>
    <row r="20080" spans="4:4" s="659" customFormat="1" x14ac:dyDescent="0.2">
      <c r="D20080" s="634"/>
    </row>
    <row r="20081" spans="4:4" s="659" customFormat="1" x14ac:dyDescent="0.2">
      <c r="D20081" s="634"/>
    </row>
    <row r="20082" spans="4:4" s="659" customFormat="1" x14ac:dyDescent="0.2">
      <c r="D20082" s="634"/>
    </row>
    <row r="20083" spans="4:4" s="659" customFormat="1" x14ac:dyDescent="0.2">
      <c r="D20083" s="634"/>
    </row>
    <row r="20084" spans="4:4" s="659" customFormat="1" x14ac:dyDescent="0.2">
      <c r="D20084" s="634"/>
    </row>
    <row r="20085" spans="4:4" s="659" customFormat="1" x14ac:dyDescent="0.2">
      <c r="D20085" s="634"/>
    </row>
    <row r="20086" spans="4:4" s="659" customFormat="1" x14ac:dyDescent="0.2">
      <c r="D20086" s="634"/>
    </row>
    <row r="20087" spans="4:4" s="659" customFormat="1" x14ac:dyDescent="0.2">
      <c r="D20087" s="634"/>
    </row>
    <row r="20088" spans="4:4" s="659" customFormat="1" x14ac:dyDescent="0.2">
      <c r="D20088" s="634"/>
    </row>
    <row r="20089" spans="4:4" s="659" customFormat="1" x14ac:dyDescent="0.2">
      <c r="D20089" s="634"/>
    </row>
    <row r="20090" spans="4:4" s="659" customFormat="1" x14ac:dyDescent="0.2">
      <c r="D20090" s="634"/>
    </row>
    <row r="20091" spans="4:4" s="659" customFormat="1" x14ac:dyDescent="0.2">
      <c r="D20091" s="634"/>
    </row>
    <row r="20092" spans="4:4" s="659" customFormat="1" x14ac:dyDescent="0.2">
      <c r="D20092" s="634"/>
    </row>
    <row r="20093" spans="4:4" s="659" customFormat="1" x14ac:dyDescent="0.2">
      <c r="D20093" s="634"/>
    </row>
    <row r="20094" spans="4:4" s="659" customFormat="1" x14ac:dyDescent="0.2">
      <c r="D20094" s="634"/>
    </row>
    <row r="20095" spans="4:4" s="659" customFormat="1" x14ac:dyDescent="0.2">
      <c r="D20095" s="634"/>
    </row>
    <row r="20096" spans="4:4" s="659" customFormat="1" x14ac:dyDescent="0.2">
      <c r="D20096" s="634"/>
    </row>
    <row r="20097" spans="4:4" s="659" customFormat="1" x14ac:dyDescent="0.2">
      <c r="D20097" s="634"/>
    </row>
    <row r="20098" spans="4:4" s="659" customFormat="1" x14ac:dyDescent="0.2">
      <c r="D20098" s="634"/>
    </row>
    <row r="20099" spans="4:4" s="659" customFormat="1" x14ac:dyDescent="0.2">
      <c r="D20099" s="634"/>
    </row>
    <row r="20100" spans="4:4" s="659" customFormat="1" x14ac:dyDescent="0.2">
      <c r="D20100" s="634"/>
    </row>
    <row r="20101" spans="4:4" s="659" customFormat="1" x14ac:dyDescent="0.2">
      <c r="D20101" s="634"/>
    </row>
    <row r="20102" spans="4:4" s="659" customFormat="1" x14ac:dyDescent="0.2">
      <c r="D20102" s="634"/>
    </row>
    <row r="20103" spans="4:4" s="659" customFormat="1" x14ac:dyDescent="0.2">
      <c r="D20103" s="634"/>
    </row>
    <row r="20104" spans="4:4" s="659" customFormat="1" x14ac:dyDescent="0.2">
      <c r="D20104" s="634"/>
    </row>
    <row r="20105" spans="4:4" s="659" customFormat="1" x14ac:dyDescent="0.2">
      <c r="D20105" s="634"/>
    </row>
    <row r="20106" spans="4:4" s="659" customFormat="1" x14ac:dyDescent="0.2">
      <c r="D20106" s="634"/>
    </row>
    <row r="20107" spans="4:4" s="659" customFormat="1" x14ac:dyDescent="0.2">
      <c r="D20107" s="634"/>
    </row>
    <row r="20108" spans="4:4" s="659" customFormat="1" x14ac:dyDescent="0.2">
      <c r="D20108" s="634"/>
    </row>
    <row r="20109" spans="4:4" s="659" customFormat="1" x14ac:dyDescent="0.2">
      <c r="D20109" s="634"/>
    </row>
    <row r="20110" spans="4:4" s="659" customFormat="1" x14ac:dyDescent="0.2">
      <c r="D20110" s="634"/>
    </row>
    <row r="20111" spans="4:4" s="659" customFormat="1" x14ac:dyDescent="0.2">
      <c r="D20111" s="634"/>
    </row>
    <row r="20112" spans="4:4" s="659" customFormat="1" x14ac:dyDescent="0.2">
      <c r="D20112" s="634"/>
    </row>
    <row r="20113" spans="4:4" s="659" customFormat="1" x14ac:dyDescent="0.2">
      <c r="D20113" s="634"/>
    </row>
    <row r="20114" spans="4:4" s="659" customFormat="1" x14ac:dyDescent="0.2">
      <c r="D20114" s="634"/>
    </row>
    <row r="20115" spans="4:4" s="659" customFormat="1" x14ac:dyDescent="0.2">
      <c r="D20115" s="634"/>
    </row>
    <row r="20116" spans="4:4" s="659" customFormat="1" x14ac:dyDescent="0.2">
      <c r="D20116" s="634"/>
    </row>
    <row r="20117" spans="4:4" s="659" customFormat="1" x14ac:dyDescent="0.2">
      <c r="D20117" s="634"/>
    </row>
    <row r="20118" spans="4:4" s="659" customFormat="1" x14ac:dyDescent="0.2">
      <c r="D20118" s="634"/>
    </row>
    <row r="20119" spans="4:4" s="659" customFormat="1" x14ac:dyDescent="0.2">
      <c r="D20119" s="634"/>
    </row>
    <row r="20120" spans="4:4" s="659" customFormat="1" x14ac:dyDescent="0.2">
      <c r="D20120" s="634"/>
    </row>
    <row r="20121" spans="4:4" s="659" customFormat="1" x14ac:dyDescent="0.2">
      <c r="D20121" s="634"/>
    </row>
    <row r="20122" spans="4:4" s="659" customFormat="1" x14ac:dyDescent="0.2">
      <c r="D20122" s="634"/>
    </row>
    <row r="20123" spans="4:4" s="659" customFormat="1" x14ac:dyDescent="0.2">
      <c r="D20123" s="634"/>
    </row>
    <row r="20124" spans="4:4" s="659" customFormat="1" x14ac:dyDescent="0.2">
      <c r="D20124" s="634"/>
    </row>
    <row r="20125" spans="4:4" s="659" customFormat="1" x14ac:dyDescent="0.2">
      <c r="D20125" s="634"/>
    </row>
    <row r="20126" spans="4:4" s="659" customFormat="1" x14ac:dyDescent="0.2">
      <c r="D20126" s="634"/>
    </row>
    <row r="20127" spans="4:4" s="659" customFormat="1" x14ac:dyDescent="0.2">
      <c r="D20127" s="634"/>
    </row>
    <row r="20128" spans="4:4" s="659" customFormat="1" x14ac:dyDescent="0.2">
      <c r="D20128" s="634"/>
    </row>
    <row r="20129" spans="4:4" s="659" customFormat="1" x14ac:dyDescent="0.2">
      <c r="D20129" s="634"/>
    </row>
    <row r="20130" spans="4:4" s="659" customFormat="1" x14ac:dyDescent="0.2">
      <c r="D20130" s="634"/>
    </row>
    <row r="20131" spans="4:4" s="659" customFormat="1" x14ac:dyDescent="0.2">
      <c r="D20131" s="634"/>
    </row>
    <row r="20132" spans="4:4" s="659" customFormat="1" x14ac:dyDescent="0.2">
      <c r="D20132" s="634"/>
    </row>
    <row r="20133" spans="4:4" s="659" customFormat="1" x14ac:dyDescent="0.2">
      <c r="D20133" s="634"/>
    </row>
    <row r="20134" spans="4:4" s="659" customFormat="1" x14ac:dyDescent="0.2">
      <c r="D20134" s="634"/>
    </row>
    <row r="20135" spans="4:4" s="659" customFormat="1" x14ac:dyDescent="0.2">
      <c r="D20135" s="634"/>
    </row>
    <row r="20136" spans="4:4" s="659" customFormat="1" x14ac:dyDescent="0.2">
      <c r="D20136" s="634"/>
    </row>
    <row r="20137" spans="4:4" s="659" customFormat="1" x14ac:dyDescent="0.2">
      <c r="D20137" s="634"/>
    </row>
    <row r="20138" spans="4:4" s="659" customFormat="1" x14ac:dyDescent="0.2">
      <c r="D20138" s="634"/>
    </row>
    <row r="20139" spans="4:4" s="659" customFormat="1" x14ac:dyDescent="0.2">
      <c r="D20139" s="634"/>
    </row>
    <row r="20140" spans="4:4" s="659" customFormat="1" x14ac:dyDescent="0.2">
      <c r="D20140" s="634"/>
    </row>
    <row r="20141" spans="4:4" s="659" customFormat="1" x14ac:dyDescent="0.2">
      <c r="D20141" s="634"/>
    </row>
    <row r="20142" spans="4:4" s="659" customFormat="1" x14ac:dyDescent="0.2">
      <c r="D20142" s="634"/>
    </row>
    <row r="20143" spans="4:4" s="659" customFormat="1" x14ac:dyDescent="0.2">
      <c r="D20143" s="634"/>
    </row>
    <row r="20144" spans="4:4" s="659" customFormat="1" x14ac:dyDescent="0.2">
      <c r="D20144" s="634"/>
    </row>
    <row r="20145" spans="4:4" s="659" customFormat="1" x14ac:dyDescent="0.2">
      <c r="D20145" s="634"/>
    </row>
    <row r="20146" spans="4:4" s="659" customFormat="1" x14ac:dyDescent="0.2">
      <c r="D20146" s="634"/>
    </row>
    <row r="20147" spans="4:4" s="659" customFormat="1" x14ac:dyDescent="0.2">
      <c r="D20147" s="634"/>
    </row>
    <row r="20148" spans="4:4" s="659" customFormat="1" x14ac:dyDescent="0.2">
      <c r="D20148" s="634"/>
    </row>
    <row r="20149" spans="4:4" s="659" customFormat="1" x14ac:dyDescent="0.2">
      <c r="D20149" s="634"/>
    </row>
    <row r="20150" spans="4:4" s="659" customFormat="1" x14ac:dyDescent="0.2">
      <c r="D20150" s="634"/>
    </row>
    <row r="20151" spans="4:4" s="659" customFormat="1" x14ac:dyDescent="0.2">
      <c r="D20151" s="634"/>
    </row>
    <row r="20152" spans="4:4" s="659" customFormat="1" x14ac:dyDescent="0.2">
      <c r="D20152" s="634"/>
    </row>
    <row r="20153" spans="4:4" s="659" customFormat="1" x14ac:dyDescent="0.2">
      <c r="D20153" s="634"/>
    </row>
    <row r="20154" spans="4:4" s="659" customFormat="1" x14ac:dyDescent="0.2">
      <c r="D20154" s="634"/>
    </row>
    <row r="20155" spans="4:4" s="659" customFormat="1" x14ac:dyDescent="0.2">
      <c r="D20155" s="634"/>
    </row>
    <row r="20156" spans="4:4" s="659" customFormat="1" x14ac:dyDescent="0.2">
      <c r="D20156" s="634"/>
    </row>
    <row r="20157" spans="4:4" s="659" customFormat="1" x14ac:dyDescent="0.2">
      <c r="D20157" s="634"/>
    </row>
    <row r="20158" spans="4:4" s="659" customFormat="1" x14ac:dyDescent="0.2">
      <c r="D20158" s="634"/>
    </row>
    <row r="20159" spans="4:4" s="659" customFormat="1" x14ac:dyDescent="0.2">
      <c r="D20159" s="634"/>
    </row>
    <row r="20160" spans="4:4" s="659" customFormat="1" x14ac:dyDescent="0.2">
      <c r="D20160" s="634"/>
    </row>
    <row r="20161" spans="4:4" s="659" customFormat="1" x14ac:dyDescent="0.2">
      <c r="D20161" s="634"/>
    </row>
    <row r="20162" spans="4:4" s="659" customFormat="1" x14ac:dyDescent="0.2">
      <c r="D20162" s="634"/>
    </row>
    <row r="20163" spans="4:4" s="659" customFormat="1" x14ac:dyDescent="0.2">
      <c r="D20163" s="634"/>
    </row>
    <row r="20164" spans="4:4" s="659" customFormat="1" x14ac:dyDescent="0.2">
      <c r="D20164" s="634"/>
    </row>
    <row r="20165" spans="4:4" s="659" customFormat="1" x14ac:dyDescent="0.2">
      <c r="D20165" s="634"/>
    </row>
    <row r="20166" spans="4:4" s="659" customFormat="1" x14ac:dyDescent="0.2">
      <c r="D20166" s="634"/>
    </row>
    <row r="20167" spans="4:4" s="659" customFormat="1" x14ac:dyDescent="0.2">
      <c r="D20167" s="634"/>
    </row>
    <row r="20168" spans="4:4" s="659" customFormat="1" x14ac:dyDescent="0.2">
      <c r="D20168" s="634"/>
    </row>
    <row r="20169" spans="4:4" s="659" customFormat="1" x14ac:dyDescent="0.2">
      <c r="D20169" s="634"/>
    </row>
    <row r="20170" spans="4:4" s="659" customFormat="1" x14ac:dyDescent="0.2">
      <c r="D20170" s="634"/>
    </row>
    <row r="20171" spans="4:4" s="659" customFormat="1" x14ac:dyDescent="0.2">
      <c r="D20171" s="634"/>
    </row>
    <row r="20172" spans="4:4" s="659" customFormat="1" x14ac:dyDescent="0.2">
      <c r="D20172" s="634"/>
    </row>
    <row r="20173" spans="4:4" s="659" customFormat="1" x14ac:dyDescent="0.2">
      <c r="D20173" s="634"/>
    </row>
    <row r="20174" spans="4:4" s="659" customFormat="1" x14ac:dyDescent="0.2">
      <c r="D20174" s="634"/>
    </row>
    <row r="20175" spans="4:4" s="659" customFormat="1" x14ac:dyDescent="0.2">
      <c r="D20175" s="634"/>
    </row>
    <row r="20176" spans="4:4" s="659" customFormat="1" x14ac:dyDescent="0.2">
      <c r="D20176" s="634"/>
    </row>
    <row r="20177" spans="4:4" s="659" customFormat="1" x14ac:dyDescent="0.2">
      <c r="D20177" s="634"/>
    </row>
    <row r="20178" spans="4:4" s="659" customFormat="1" x14ac:dyDescent="0.2">
      <c r="D20178" s="634"/>
    </row>
    <row r="20179" spans="4:4" s="659" customFormat="1" x14ac:dyDescent="0.2">
      <c r="D20179" s="634"/>
    </row>
    <row r="20180" spans="4:4" s="659" customFormat="1" x14ac:dyDescent="0.2">
      <c r="D20180" s="634"/>
    </row>
    <row r="20181" spans="4:4" s="659" customFormat="1" x14ac:dyDescent="0.2">
      <c r="D20181" s="634"/>
    </row>
    <row r="20182" spans="4:4" s="659" customFormat="1" x14ac:dyDescent="0.2">
      <c r="D20182" s="634"/>
    </row>
    <row r="20183" spans="4:4" s="659" customFormat="1" x14ac:dyDescent="0.2">
      <c r="D20183" s="634"/>
    </row>
    <row r="20184" spans="4:4" s="659" customFormat="1" x14ac:dyDescent="0.2">
      <c r="D20184" s="634"/>
    </row>
    <row r="20185" spans="4:4" s="659" customFormat="1" x14ac:dyDescent="0.2">
      <c r="D20185" s="634"/>
    </row>
    <row r="20186" spans="4:4" s="659" customFormat="1" x14ac:dyDescent="0.2">
      <c r="D20186" s="634"/>
    </row>
    <row r="20187" spans="4:4" s="659" customFormat="1" x14ac:dyDescent="0.2">
      <c r="D20187" s="634"/>
    </row>
    <row r="20188" spans="4:4" s="659" customFormat="1" x14ac:dyDescent="0.2">
      <c r="D20188" s="634"/>
    </row>
    <row r="20189" spans="4:4" s="659" customFormat="1" x14ac:dyDescent="0.2">
      <c r="D20189" s="634"/>
    </row>
    <row r="20190" spans="4:4" s="659" customFormat="1" x14ac:dyDescent="0.2">
      <c r="D20190" s="634"/>
    </row>
    <row r="20191" spans="4:4" s="659" customFormat="1" x14ac:dyDescent="0.2">
      <c r="D20191" s="634"/>
    </row>
    <row r="20192" spans="4:4" s="659" customFormat="1" x14ac:dyDescent="0.2">
      <c r="D20192" s="634"/>
    </row>
    <row r="20193" spans="4:4" s="659" customFormat="1" x14ac:dyDescent="0.2">
      <c r="D20193" s="634"/>
    </row>
    <row r="20194" spans="4:4" s="659" customFormat="1" x14ac:dyDescent="0.2">
      <c r="D20194" s="634"/>
    </row>
    <row r="20195" spans="4:4" s="659" customFormat="1" x14ac:dyDescent="0.2">
      <c r="D20195" s="634"/>
    </row>
    <row r="20196" spans="4:4" s="659" customFormat="1" x14ac:dyDescent="0.2">
      <c r="D20196" s="634"/>
    </row>
    <row r="20197" spans="4:4" s="659" customFormat="1" x14ac:dyDescent="0.2">
      <c r="D20197" s="634"/>
    </row>
    <row r="20198" spans="4:4" s="659" customFormat="1" x14ac:dyDescent="0.2">
      <c r="D20198" s="634"/>
    </row>
    <row r="20199" spans="4:4" s="659" customFormat="1" x14ac:dyDescent="0.2">
      <c r="D20199" s="634"/>
    </row>
    <row r="20200" spans="4:4" s="659" customFormat="1" x14ac:dyDescent="0.2">
      <c r="D20200" s="634"/>
    </row>
    <row r="20201" spans="4:4" s="659" customFormat="1" x14ac:dyDescent="0.2">
      <c r="D20201" s="634"/>
    </row>
    <row r="20202" spans="4:4" s="659" customFormat="1" x14ac:dyDescent="0.2">
      <c r="D20202" s="634"/>
    </row>
    <row r="20203" spans="4:4" s="659" customFormat="1" x14ac:dyDescent="0.2">
      <c r="D20203" s="634"/>
    </row>
    <row r="20204" spans="4:4" s="659" customFormat="1" x14ac:dyDescent="0.2">
      <c r="D20204" s="634"/>
    </row>
    <row r="20205" spans="4:4" s="659" customFormat="1" x14ac:dyDescent="0.2">
      <c r="D20205" s="634"/>
    </row>
    <row r="20206" spans="4:4" s="659" customFormat="1" x14ac:dyDescent="0.2">
      <c r="D20206" s="634"/>
    </row>
    <row r="20207" spans="4:4" s="659" customFormat="1" x14ac:dyDescent="0.2">
      <c r="D20207" s="634"/>
    </row>
    <row r="20208" spans="4:4" s="659" customFormat="1" x14ac:dyDescent="0.2">
      <c r="D20208" s="634"/>
    </row>
    <row r="20209" spans="4:4" s="659" customFormat="1" x14ac:dyDescent="0.2">
      <c r="D20209" s="634"/>
    </row>
    <row r="20210" spans="4:4" s="659" customFormat="1" x14ac:dyDescent="0.2">
      <c r="D20210" s="634"/>
    </row>
    <row r="20211" spans="4:4" s="659" customFormat="1" x14ac:dyDescent="0.2">
      <c r="D20211" s="634"/>
    </row>
    <row r="20212" spans="4:4" s="659" customFormat="1" x14ac:dyDescent="0.2">
      <c r="D20212" s="634"/>
    </row>
    <row r="20213" spans="4:4" s="659" customFormat="1" x14ac:dyDescent="0.2">
      <c r="D20213" s="634"/>
    </row>
    <row r="20214" spans="4:4" s="659" customFormat="1" x14ac:dyDescent="0.2">
      <c r="D20214" s="634"/>
    </row>
    <row r="20215" spans="4:4" s="659" customFormat="1" x14ac:dyDescent="0.2">
      <c r="D20215" s="634"/>
    </row>
    <row r="20216" spans="4:4" s="659" customFormat="1" x14ac:dyDescent="0.2">
      <c r="D20216" s="634"/>
    </row>
    <row r="20217" spans="4:4" s="659" customFormat="1" x14ac:dyDescent="0.2">
      <c r="D20217" s="634"/>
    </row>
    <row r="20218" spans="4:4" s="659" customFormat="1" x14ac:dyDescent="0.2">
      <c r="D20218" s="634"/>
    </row>
    <row r="20219" spans="4:4" s="659" customFormat="1" x14ac:dyDescent="0.2">
      <c r="D20219" s="634"/>
    </row>
    <row r="20220" spans="4:4" s="659" customFormat="1" x14ac:dyDescent="0.2">
      <c r="D20220" s="634"/>
    </row>
    <row r="20221" spans="4:4" s="659" customFormat="1" x14ac:dyDescent="0.2">
      <c r="D20221" s="634"/>
    </row>
    <row r="20222" spans="4:4" s="659" customFormat="1" x14ac:dyDescent="0.2">
      <c r="D20222" s="634"/>
    </row>
    <row r="20223" spans="4:4" s="659" customFormat="1" x14ac:dyDescent="0.2">
      <c r="D20223" s="634"/>
    </row>
    <row r="20224" spans="4:4" s="659" customFormat="1" x14ac:dyDescent="0.2">
      <c r="D20224" s="634"/>
    </row>
    <row r="20225" spans="4:4" s="659" customFormat="1" x14ac:dyDescent="0.2">
      <c r="D20225" s="634"/>
    </row>
    <row r="20226" spans="4:4" s="659" customFormat="1" x14ac:dyDescent="0.2">
      <c r="D20226" s="634"/>
    </row>
    <row r="20227" spans="4:4" s="659" customFormat="1" x14ac:dyDescent="0.2">
      <c r="D20227" s="634"/>
    </row>
    <row r="20228" spans="4:4" s="659" customFormat="1" x14ac:dyDescent="0.2">
      <c r="D20228" s="634"/>
    </row>
    <row r="20229" spans="4:4" s="659" customFormat="1" x14ac:dyDescent="0.2">
      <c r="D20229" s="634"/>
    </row>
    <row r="20230" spans="4:4" s="659" customFormat="1" x14ac:dyDescent="0.2">
      <c r="D20230" s="634"/>
    </row>
    <row r="20231" spans="4:4" s="659" customFormat="1" x14ac:dyDescent="0.2">
      <c r="D20231" s="634"/>
    </row>
    <row r="20232" spans="4:4" s="659" customFormat="1" x14ac:dyDescent="0.2">
      <c r="D20232" s="634"/>
    </row>
    <row r="20233" spans="4:4" s="659" customFormat="1" x14ac:dyDescent="0.2">
      <c r="D20233" s="634"/>
    </row>
    <row r="20234" spans="4:4" s="659" customFormat="1" x14ac:dyDescent="0.2">
      <c r="D20234" s="634"/>
    </row>
    <row r="20235" spans="4:4" s="659" customFormat="1" x14ac:dyDescent="0.2">
      <c r="D20235" s="634"/>
    </row>
    <row r="20236" spans="4:4" s="659" customFormat="1" x14ac:dyDescent="0.2">
      <c r="D20236" s="634"/>
    </row>
    <row r="20237" spans="4:4" s="659" customFormat="1" x14ac:dyDescent="0.2">
      <c r="D20237" s="634"/>
    </row>
    <row r="20238" spans="4:4" s="659" customFormat="1" x14ac:dyDescent="0.2">
      <c r="D20238" s="634"/>
    </row>
    <row r="20239" spans="4:4" s="659" customFormat="1" x14ac:dyDescent="0.2">
      <c r="D20239" s="634"/>
    </row>
    <row r="20240" spans="4:4" s="659" customFormat="1" x14ac:dyDescent="0.2">
      <c r="D20240" s="634"/>
    </row>
    <row r="20241" spans="4:4" s="659" customFormat="1" x14ac:dyDescent="0.2">
      <c r="D20241" s="634"/>
    </row>
    <row r="20242" spans="4:4" s="659" customFormat="1" x14ac:dyDescent="0.2">
      <c r="D20242" s="634"/>
    </row>
    <row r="20243" spans="4:4" s="659" customFormat="1" x14ac:dyDescent="0.2">
      <c r="D20243" s="634"/>
    </row>
    <row r="20244" spans="4:4" s="659" customFormat="1" x14ac:dyDescent="0.2">
      <c r="D20244" s="634"/>
    </row>
    <row r="20245" spans="4:4" s="659" customFormat="1" x14ac:dyDescent="0.2">
      <c r="D20245" s="634"/>
    </row>
    <row r="20246" spans="4:4" s="659" customFormat="1" x14ac:dyDescent="0.2">
      <c r="D20246" s="634"/>
    </row>
    <row r="20247" spans="4:4" s="659" customFormat="1" x14ac:dyDescent="0.2">
      <c r="D20247" s="634"/>
    </row>
    <row r="20248" spans="4:4" s="659" customFormat="1" x14ac:dyDescent="0.2">
      <c r="D20248" s="634"/>
    </row>
    <row r="20249" spans="4:4" s="659" customFormat="1" x14ac:dyDescent="0.2">
      <c r="D20249" s="634"/>
    </row>
    <row r="20250" spans="4:4" s="659" customFormat="1" x14ac:dyDescent="0.2">
      <c r="D20250" s="634"/>
    </row>
    <row r="20251" spans="4:4" s="659" customFormat="1" x14ac:dyDescent="0.2">
      <c r="D20251" s="634"/>
    </row>
    <row r="20252" spans="4:4" s="659" customFormat="1" x14ac:dyDescent="0.2">
      <c r="D20252" s="634"/>
    </row>
    <row r="20253" spans="4:4" s="659" customFormat="1" x14ac:dyDescent="0.2">
      <c r="D20253" s="634"/>
    </row>
    <row r="20254" spans="4:4" s="659" customFormat="1" x14ac:dyDescent="0.2">
      <c r="D20254" s="634"/>
    </row>
    <row r="20255" spans="4:4" s="659" customFormat="1" x14ac:dyDescent="0.2">
      <c r="D20255" s="634"/>
    </row>
    <row r="20256" spans="4:4" s="659" customFormat="1" x14ac:dyDescent="0.2">
      <c r="D20256" s="634"/>
    </row>
    <row r="20257" spans="4:4" s="659" customFormat="1" x14ac:dyDescent="0.2">
      <c r="D20257" s="634"/>
    </row>
    <row r="20258" spans="4:4" s="659" customFormat="1" x14ac:dyDescent="0.2">
      <c r="D20258" s="634"/>
    </row>
    <row r="20259" spans="4:4" s="659" customFormat="1" x14ac:dyDescent="0.2">
      <c r="D20259" s="634"/>
    </row>
    <row r="20260" spans="4:4" s="659" customFormat="1" x14ac:dyDescent="0.2">
      <c r="D20260" s="634"/>
    </row>
    <row r="20261" spans="4:4" s="659" customFormat="1" x14ac:dyDescent="0.2">
      <c r="D20261" s="634"/>
    </row>
    <row r="20262" spans="4:4" s="659" customFormat="1" x14ac:dyDescent="0.2">
      <c r="D20262" s="634"/>
    </row>
    <row r="20263" spans="4:4" s="659" customFormat="1" x14ac:dyDescent="0.2">
      <c r="D20263" s="634"/>
    </row>
    <row r="20264" spans="4:4" s="659" customFormat="1" x14ac:dyDescent="0.2">
      <c r="D20264" s="634"/>
    </row>
    <row r="20265" spans="4:4" s="659" customFormat="1" x14ac:dyDescent="0.2">
      <c r="D20265" s="634"/>
    </row>
    <row r="20266" spans="4:4" s="659" customFormat="1" x14ac:dyDescent="0.2">
      <c r="D20266" s="634"/>
    </row>
    <row r="20267" spans="4:4" s="659" customFormat="1" x14ac:dyDescent="0.2">
      <c r="D20267" s="634"/>
    </row>
    <row r="20268" spans="4:4" s="659" customFormat="1" x14ac:dyDescent="0.2">
      <c r="D20268" s="634"/>
    </row>
    <row r="20269" spans="4:4" s="659" customFormat="1" x14ac:dyDescent="0.2">
      <c r="D20269" s="634"/>
    </row>
    <row r="20270" spans="4:4" s="659" customFormat="1" x14ac:dyDescent="0.2">
      <c r="D20270" s="634"/>
    </row>
    <row r="20271" spans="4:4" s="659" customFormat="1" x14ac:dyDescent="0.2">
      <c r="D20271" s="634"/>
    </row>
    <row r="20272" spans="4:4" s="659" customFormat="1" x14ac:dyDescent="0.2">
      <c r="D20272" s="634"/>
    </row>
    <row r="20273" spans="4:4" s="659" customFormat="1" x14ac:dyDescent="0.2">
      <c r="D20273" s="634"/>
    </row>
    <row r="20274" spans="4:4" s="659" customFormat="1" x14ac:dyDescent="0.2">
      <c r="D20274" s="634"/>
    </row>
    <row r="20275" spans="4:4" s="659" customFormat="1" x14ac:dyDescent="0.2">
      <c r="D20275" s="634"/>
    </row>
    <row r="20276" spans="4:4" s="659" customFormat="1" x14ac:dyDescent="0.2">
      <c r="D20276" s="634"/>
    </row>
    <row r="20277" spans="4:4" s="659" customFormat="1" x14ac:dyDescent="0.2">
      <c r="D20277" s="634"/>
    </row>
    <row r="20278" spans="4:4" s="659" customFormat="1" x14ac:dyDescent="0.2">
      <c r="D20278" s="634"/>
    </row>
    <row r="20279" spans="4:4" s="659" customFormat="1" x14ac:dyDescent="0.2">
      <c r="D20279" s="634"/>
    </row>
    <row r="20280" spans="4:4" s="659" customFormat="1" x14ac:dyDescent="0.2">
      <c r="D20280" s="634"/>
    </row>
    <row r="20281" spans="4:4" s="659" customFormat="1" x14ac:dyDescent="0.2">
      <c r="D20281" s="634"/>
    </row>
    <row r="20282" spans="4:4" s="659" customFormat="1" x14ac:dyDescent="0.2">
      <c r="D20282" s="634"/>
    </row>
    <row r="20283" spans="4:4" s="659" customFormat="1" x14ac:dyDescent="0.2">
      <c r="D20283" s="634"/>
    </row>
    <row r="20284" spans="4:4" s="659" customFormat="1" x14ac:dyDescent="0.2">
      <c r="D20284" s="634"/>
    </row>
    <row r="20285" spans="4:4" s="659" customFormat="1" x14ac:dyDescent="0.2">
      <c r="D20285" s="634"/>
    </row>
    <row r="20286" spans="4:4" s="659" customFormat="1" x14ac:dyDescent="0.2">
      <c r="D20286" s="634"/>
    </row>
    <row r="20287" spans="4:4" s="659" customFormat="1" x14ac:dyDescent="0.2">
      <c r="D20287" s="634"/>
    </row>
    <row r="20288" spans="4:4" s="659" customFormat="1" x14ac:dyDescent="0.2">
      <c r="D20288" s="634"/>
    </row>
    <row r="20289" spans="4:4" s="659" customFormat="1" x14ac:dyDescent="0.2">
      <c r="D20289" s="634"/>
    </row>
    <row r="20290" spans="4:4" s="659" customFormat="1" x14ac:dyDescent="0.2">
      <c r="D20290" s="634"/>
    </row>
    <row r="20291" spans="4:4" s="659" customFormat="1" x14ac:dyDescent="0.2">
      <c r="D20291" s="634"/>
    </row>
    <row r="20292" spans="4:4" s="659" customFormat="1" x14ac:dyDescent="0.2">
      <c r="D20292" s="634"/>
    </row>
    <row r="20293" spans="4:4" s="659" customFormat="1" x14ac:dyDescent="0.2">
      <c r="D20293" s="634"/>
    </row>
    <row r="20294" spans="4:4" s="659" customFormat="1" x14ac:dyDescent="0.2">
      <c r="D20294" s="634"/>
    </row>
    <row r="20295" spans="4:4" s="659" customFormat="1" x14ac:dyDescent="0.2">
      <c r="D20295" s="634"/>
    </row>
    <row r="20296" spans="4:4" s="659" customFormat="1" x14ac:dyDescent="0.2">
      <c r="D20296" s="634"/>
    </row>
    <row r="20297" spans="4:4" s="659" customFormat="1" x14ac:dyDescent="0.2">
      <c r="D20297" s="634"/>
    </row>
    <row r="20298" spans="4:4" s="659" customFormat="1" x14ac:dyDescent="0.2">
      <c r="D20298" s="634"/>
    </row>
    <row r="20299" spans="4:4" s="659" customFormat="1" x14ac:dyDescent="0.2">
      <c r="D20299" s="634"/>
    </row>
    <row r="20300" spans="4:4" s="659" customFormat="1" x14ac:dyDescent="0.2">
      <c r="D20300" s="634"/>
    </row>
    <row r="20301" spans="4:4" s="659" customFormat="1" x14ac:dyDescent="0.2">
      <c r="D20301" s="634"/>
    </row>
    <row r="20302" spans="4:4" s="659" customFormat="1" x14ac:dyDescent="0.2">
      <c r="D20302" s="634"/>
    </row>
    <row r="20303" spans="4:4" s="659" customFormat="1" x14ac:dyDescent="0.2">
      <c r="D20303" s="634"/>
    </row>
    <row r="20304" spans="4:4" s="659" customFormat="1" x14ac:dyDescent="0.2">
      <c r="D20304" s="634"/>
    </row>
    <row r="20305" spans="4:4" s="659" customFormat="1" x14ac:dyDescent="0.2">
      <c r="D20305" s="634"/>
    </row>
    <row r="20306" spans="4:4" s="659" customFormat="1" x14ac:dyDescent="0.2">
      <c r="D20306" s="634"/>
    </row>
    <row r="20307" spans="4:4" s="659" customFormat="1" x14ac:dyDescent="0.2">
      <c r="D20307" s="634"/>
    </row>
    <row r="20308" spans="4:4" s="659" customFormat="1" x14ac:dyDescent="0.2">
      <c r="D20308" s="634"/>
    </row>
    <row r="20309" spans="4:4" s="659" customFormat="1" x14ac:dyDescent="0.2">
      <c r="D20309" s="634"/>
    </row>
    <row r="20310" spans="4:4" s="659" customFormat="1" x14ac:dyDescent="0.2">
      <c r="D20310" s="634"/>
    </row>
    <row r="20311" spans="4:4" s="659" customFormat="1" x14ac:dyDescent="0.2">
      <c r="D20311" s="634"/>
    </row>
    <row r="20312" spans="4:4" s="659" customFormat="1" x14ac:dyDescent="0.2">
      <c r="D20312" s="634"/>
    </row>
    <row r="20313" spans="4:4" s="659" customFormat="1" x14ac:dyDescent="0.2">
      <c r="D20313" s="634"/>
    </row>
    <row r="20314" spans="4:4" s="659" customFormat="1" x14ac:dyDescent="0.2">
      <c r="D20314" s="634"/>
    </row>
    <row r="20315" spans="4:4" s="659" customFormat="1" x14ac:dyDescent="0.2">
      <c r="D20315" s="634"/>
    </row>
    <row r="20316" spans="4:4" s="659" customFormat="1" x14ac:dyDescent="0.2">
      <c r="D20316" s="634"/>
    </row>
    <row r="20317" spans="4:4" s="659" customFormat="1" x14ac:dyDescent="0.2">
      <c r="D20317" s="634"/>
    </row>
    <row r="20318" spans="4:4" s="659" customFormat="1" x14ac:dyDescent="0.2">
      <c r="D20318" s="634"/>
    </row>
    <row r="20319" spans="4:4" s="659" customFormat="1" x14ac:dyDescent="0.2">
      <c r="D20319" s="634"/>
    </row>
    <row r="20320" spans="4:4" s="659" customFormat="1" x14ac:dyDescent="0.2">
      <c r="D20320" s="634"/>
    </row>
    <row r="20321" spans="4:4" s="659" customFormat="1" x14ac:dyDescent="0.2">
      <c r="D20321" s="634"/>
    </row>
    <row r="20322" spans="4:4" s="659" customFormat="1" x14ac:dyDescent="0.2">
      <c r="D20322" s="634"/>
    </row>
    <row r="20323" spans="4:4" s="659" customFormat="1" x14ac:dyDescent="0.2">
      <c r="D20323" s="634"/>
    </row>
    <row r="20324" spans="4:4" s="659" customFormat="1" x14ac:dyDescent="0.2">
      <c r="D20324" s="634"/>
    </row>
    <row r="20325" spans="4:4" s="659" customFormat="1" x14ac:dyDescent="0.2">
      <c r="D20325" s="634"/>
    </row>
    <row r="20326" spans="4:4" s="659" customFormat="1" x14ac:dyDescent="0.2">
      <c r="D20326" s="634"/>
    </row>
    <row r="20327" spans="4:4" s="659" customFormat="1" x14ac:dyDescent="0.2">
      <c r="D20327" s="634"/>
    </row>
    <row r="20328" spans="4:4" s="659" customFormat="1" x14ac:dyDescent="0.2">
      <c r="D20328" s="634"/>
    </row>
    <row r="20329" spans="4:4" s="659" customFormat="1" x14ac:dyDescent="0.2">
      <c r="D20329" s="634"/>
    </row>
    <row r="20330" spans="4:4" s="659" customFormat="1" x14ac:dyDescent="0.2">
      <c r="D20330" s="634"/>
    </row>
    <row r="20331" spans="4:4" s="659" customFormat="1" x14ac:dyDescent="0.2">
      <c r="D20331" s="634"/>
    </row>
    <row r="20332" spans="4:4" s="659" customFormat="1" x14ac:dyDescent="0.2">
      <c r="D20332" s="634"/>
    </row>
    <row r="20333" spans="4:4" s="659" customFormat="1" x14ac:dyDescent="0.2">
      <c r="D20333" s="634"/>
    </row>
    <row r="20334" spans="4:4" s="659" customFormat="1" x14ac:dyDescent="0.2">
      <c r="D20334" s="634"/>
    </row>
    <row r="20335" spans="4:4" s="659" customFormat="1" x14ac:dyDescent="0.2">
      <c r="D20335" s="634"/>
    </row>
    <row r="20336" spans="4:4" s="659" customFormat="1" x14ac:dyDescent="0.2">
      <c r="D20336" s="634"/>
    </row>
    <row r="20337" spans="4:4" s="659" customFormat="1" x14ac:dyDescent="0.2">
      <c r="D20337" s="634"/>
    </row>
    <row r="20338" spans="4:4" s="659" customFormat="1" x14ac:dyDescent="0.2">
      <c r="D20338" s="634"/>
    </row>
    <row r="20339" spans="4:4" s="659" customFormat="1" x14ac:dyDescent="0.2">
      <c r="D20339" s="634"/>
    </row>
    <row r="20340" spans="4:4" s="659" customFormat="1" x14ac:dyDescent="0.2">
      <c r="D20340" s="634"/>
    </row>
    <row r="20341" spans="4:4" s="659" customFormat="1" x14ac:dyDescent="0.2">
      <c r="D20341" s="634"/>
    </row>
    <row r="20342" spans="4:4" s="659" customFormat="1" x14ac:dyDescent="0.2">
      <c r="D20342" s="634"/>
    </row>
    <row r="20343" spans="4:4" s="659" customFormat="1" x14ac:dyDescent="0.2">
      <c r="D20343" s="634"/>
    </row>
    <row r="20344" spans="4:4" s="659" customFormat="1" x14ac:dyDescent="0.2">
      <c r="D20344" s="634"/>
    </row>
    <row r="20345" spans="4:4" s="659" customFormat="1" x14ac:dyDescent="0.2">
      <c r="D20345" s="634"/>
    </row>
    <row r="20346" spans="4:4" s="659" customFormat="1" x14ac:dyDescent="0.2">
      <c r="D20346" s="634"/>
    </row>
    <row r="20347" spans="4:4" s="659" customFormat="1" x14ac:dyDescent="0.2">
      <c r="D20347" s="634"/>
    </row>
    <row r="20348" spans="4:4" s="659" customFormat="1" x14ac:dyDescent="0.2">
      <c r="D20348" s="634"/>
    </row>
    <row r="20349" spans="4:4" s="659" customFormat="1" x14ac:dyDescent="0.2">
      <c r="D20349" s="634"/>
    </row>
    <row r="20350" spans="4:4" s="659" customFormat="1" x14ac:dyDescent="0.2">
      <c r="D20350" s="634"/>
    </row>
    <row r="20351" spans="4:4" s="659" customFormat="1" x14ac:dyDescent="0.2">
      <c r="D20351" s="634"/>
    </row>
    <row r="20352" spans="4:4" s="659" customFormat="1" x14ac:dyDescent="0.2">
      <c r="D20352" s="634"/>
    </row>
    <row r="20353" spans="4:4" s="659" customFormat="1" x14ac:dyDescent="0.2">
      <c r="D20353" s="634"/>
    </row>
    <row r="20354" spans="4:4" s="659" customFormat="1" x14ac:dyDescent="0.2">
      <c r="D20354" s="634"/>
    </row>
    <row r="20355" spans="4:4" s="659" customFormat="1" x14ac:dyDescent="0.2">
      <c r="D20355" s="634"/>
    </row>
    <row r="20356" spans="4:4" s="659" customFormat="1" x14ac:dyDescent="0.2">
      <c r="D20356" s="634"/>
    </row>
    <row r="20357" spans="4:4" s="659" customFormat="1" x14ac:dyDescent="0.2">
      <c r="D20357" s="634"/>
    </row>
    <row r="20358" spans="4:4" s="659" customFormat="1" x14ac:dyDescent="0.2">
      <c r="D20358" s="634"/>
    </row>
    <row r="20359" spans="4:4" s="659" customFormat="1" x14ac:dyDescent="0.2">
      <c r="D20359" s="634"/>
    </row>
    <row r="20360" spans="4:4" s="659" customFormat="1" x14ac:dyDescent="0.2">
      <c r="D20360" s="634"/>
    </row>
    <row r="20361" spans="4:4" s="659" customFormat="1" x14ac:dyDescent="0.2">
      <c r="D20361" s="634"/>
    </row>
    <row r="20362" spans="4:4" s="659" customFormat="1" x14ac:dyDescent="0.2">
      <c r="D20362" s="634"/>
    </row>
    <row r="20363" spans="4:4" s="659" customFormat="1" x14ac:dyDescent="0.2">
      <c r="D20363" s="634"/>
    </row>
    <row r="20364" spans="4:4" s="659" customFormat="1" x14ac:dyDescent="0.2">
      <c r="D20364" s="634"/>
    </row>
    <row r="20365" spans="4:4" s="659" customFormat="1" x14ac:dyDescent="0.2">
      <c r="D20365" s="634"/>
    </row>
    <row r="20366" spans="4:4" s="659" customFormat="1" x14ac:dyDescent="0.2">
      <c r="D20366" s="634"/>
    </row>
    <row r="20367" spans="4:4" s="659" customFormat="1" x14ac:dyDescent="0.2">
      <c r="D20367" s="634"/>
    </row>
    <row r="20368" spans="4:4" s="659" customFormat="1" x14ac:dyDescent="0.2">
      <c r="D20368" s="634"/>
    </row>
    <row r="20369" spans="4:4" s="659" customFormat="1" x14ac:dyDescent="0.2">
      <c r="D20369" s="634"/>
    </row>
    <row r="20370" spans="4:4" s="659" customFormat="1" x14ac:dyDescent="0.2">
      <c r="D20370" s="634"/>
    </row>
    <row r="20371" spans="4:4" s="659" customFormat="1" x14ac:dyDescent="0.2">
      <c r="D20371" s="634"/>
    </row>
    <row r="20372" spans="4:4" s="659" customFormat="1" x14ac:dyDescent="0.2">
      <c r="D20372" s="634"/>
    </row>
    <row r="20373" spans="4:4" s="659" customFormat="1" x14ac:dyDescent="0.2">
      <c r="D20373" s="634"/>
    </row>
    <row r="20374" spans="4:4" s="659" customFormat="1" x14ac:dyDescent="0.2">
      <c r="D20374" s="634"/>
    </row>
    <row r="20375" spans="4:4" s="659" customFormat="1" x14ac:dyDescent="0.2">
      <c r="D20375" s="634"/>
    </row>
    <row r="20376" spans="4:4" s="659" customFormat="1" x14ac:dyDescent="0.2">
      <c r="D20376" s="634"/>
    </row>
    <row r="20377" spans="4:4" s="659" customFormat="1" x14ac:dyDescent="0.2">
      <c r="D20377" s="634"/>
    </row>
    <row r="20378" spans="4:4" s="659" customFormat="1" x14ac:dyDescent="0.2">
      <c r="D20378" s="634"/>
    </row>
    <row r="20379" spans="4:4" s="659" customFormat="1" x14ac:dyDescent="0.2">
      <c r="D20379" s="634"/>
    </row>
    <row r="20380" spans="4:4" s="659" customFormat="1" x14ac:dyDescent="0.2">
      <c r="D20380" s="634"/>
    </row>
    <row r="20381" spans="4:4" s="659" customFormat="1" x14ac:dyDescent="0.2">
      <c r="D20381" s="634"/>
    </row>
    <row r="20382" spans="4:4" s="659" customFormat="1" x14ac:dyDescent="0.2">
      <c r="D20382" s="634"/>
    </row>
    <row r="20383" spans="4:4" s="659" customFormat="1" x14ac:dyDescent="0.2">
      <c r="D20383" s="634"/>
    </row>
    <row r="20384" spans="4:4" s="659" customFormat="1" x14ac:dyDescent="0.2">
      <c r="D20384" s="634"/>
    </row>
    <row r="20385" spans="4:4" s="659" customFormat="1" x14ac:dyDescent="0.2">
      <c r="D20385" s="634"/>
    </row>
    <row r="20386" spans="4:4" s="659" customFormat="1" x14ac:dyDescent="0.2">
      <c r="D20386" s="634"/>
    </row>
    <row r="20387" spans="4:4" s="659" customFormat="1" x14ac:dyDescent="0.2">
      <c r="D20387" s="634"/>
    </row>
    <row r="20388" spans="4:4" s="659" customFormat="1" x14ac:dyDescent="0.2">
      <c r="D20388" s="634"/>
    </row>
    <row r="20389" spans="4:4" s="659" customFormat="1" x14ac:dyDescent="0.2">
      <c r="D20389" s="634"/>
    </row>
    <row r="20390" spans="4:4" s="659" customFormat="1" x14ac:dyDescent="0.2">
      <c r="D20390" s="634"/>
    </row>
    <row r="20391" spans="4:4" s="659" customFormat="1" x14ac:dyDescent="0.2">
      <c r="D20391" s="634"/>
    </row>
    <row r="20392" spans="4:4" s="659" customFormat="1" x14ac:dyDescent="0.2">
      <c r="D20392" s="634"/>
    </row>
    <row r="20393" spans="4:4" s="659" customFormat="1" x14ac:dyDescent="0.2">
      <c r="D20393" s="634"/>
    </row>
    <row r="20394" spans="4:4" s="659" customFormat="1" x14ac:dyDescent="0.2">
      <c r="D20394" s="634"/>
    </row>
    <row r="20395" spans="4:4" s="659" customFormat="1" x14ac:dyDescent="0.2">
      <c r="D20395" s="634"/>
    </row>
    <row r="20396" spans="4:4" s="659" customFormat="1" x14ac:dyDescent="0.2">
      <c r="D20396" s="634"/>
    </row>
    <row r="20397" spans="4:4" s="659" customFormat="1" x14ac:dyDescent="0.2">
      <c r="D20397" s="634"/>
    </row>
    <row r="20398" spans="4:4" s="659" customFormat="1" x14ac:dyDescent="0.2">
      <c r="D20398" s="634"/>
    </row>
    <row r="20399" spans="4:4" s="659" customFormat="1" x14ac:dyDescent="0.2">
      <c r="D20399" s="634"/>
    </row>
    <row r="20400" spans="4:4" s="659" customFormat="1" x14ac:dyDescent="0.2">
      <c r="D20400" s="634"/>
    </row>
    <row r="20401" spans="4:4" s="659" customFormat="1" x14ac:dyDescent="0.2">
      <c r="D20401" s="634"/>
    </row>
    <row r="20402" spans="4:4" s="659" customFormat="1" x14ac:dyDescent="0.2">
      <c r="D20402" s="634"/>
    </row>
    <row r="20403" spans="4:4" s="659" customFormat="1" x14ac:dyDescent="0.2">
      <c r="D20403" s="634"/>
    </row>
    <row r="20404" spans="4:4" s="659" customFormat="1" x14ac:dyDescent="0.2">
      <c r="D20404" s="634"/>
    </row>
    <row r="20405" spans="4:4" s="659" customFormat="1" x14ac:dyDescent="0.2">
      <c r="D20405" s="634"/>
    </row>
    <row r="20406" spans="4:4" s="659" customFormat="1" x14ac:dyDescent="0.2">
      <c r="D20406" s="634"/>
    </row>
    <row r="20407" spans="4:4" s="659" customFormat="1" x14ac:dyDescent="0.2">
      <c r="D20407" s="634"/>
    </row>
    <row r="20408" spans="4:4" s="659" customFormat="1" x14ac:dyDescent="0.2">
      <c r="D20408" s="634"/>
    </row>
    <row r="20409" spans="4:4" s="659" customFormat="1" x14ac:dyDescent="0.2">
      <c r="D20409" s="634"/>
    </row>
    <row r="20410" spans="4:4" s="659" customFormat="1" x14ac:dyDescent="0.2">
      <c r="D20410" s="634"/>
    </row>
    <row r="20411" spans="4:4" s="659" customFormat="1" x14ac:dyDescent="0.2">
      <c r="D20411" s="634"/>
    </row>
    <row r="20412" spans="4:4" s="659" customFormat="1" x14ac:dyDescent="0.2">
      <c r="D20412" s="634"/>
    </row>
    <row r="20413" spans="4:4" s="659" customFormat="1" x14ac:dyDescent="0.2">
      <c r="D20413" s="634"/>
    </row>
    <row r="20414" spans="4:4" s="659" customFormat="1" x14ac:dyDescent="0.2">
      <c r="D20414" s="634"/>
    </row>
    <row r="20415" spans="4:4" s="659" customFormat="1" x14ac:dyDescent="0.2">
      <c r="D20415" s="634"/>
    </row>
    <row r="20416" spans="4:4" s="659" customFormat="1" x14ac:dyDescent="0.2">
      <c r="D20416" s="634"/>
    </row>
    <row r="20417" spans="4:4" s="659" customFormat="1" x14ac:dyDescent="0.2">
      <c r="D20417" s="634"/>
    </row>
    <row r="20418" spans="4:4" s="659" customFormat="1" x14ac:dyDescent="0.2">
      <c r="D20418" s="634"/>
    </row>
    <row r="20419" spans="4:4" s="659" customFormat="1" x14ac:dyDescent="0.2">
      <c r="D20419" s="634"/>
    </row>
    <row r="20420" spans="4:4" s="659" customFormat="1" x14ac:dyDescent="0.2">
      <c r="D20420" s="634"/>
    </row>
    <row r="20421" spans="4:4" s="659" customFormat="1" x14ac:dyDescent="0.2">
      <c r="D20421" s="634"/>
    </row>
    <row r="20422" spans="4:4" s="659" customFormat="1" x14ac:dyDescent="0.2">
      <c r="D20422" s="634"/>
    </row>
    <row r="20423" spans="4:4" s="659" customFormat="1" x14ac:dyDescent="0.2">
      <c r="D20423" s="634"/>
    </row>
    <row r="20424" spans="4:4" s="659" customFormat="1" x14ac:dyDescent="0.2">
      <c r="D20424" s="634"/>
    </row>
    <row r="20425" spans="4:4" s="659" customFormat="1" x14ac:dyDescent="0.2">
      <c r="D20425" s="634"/>
    </row>
    <row r="20426" spans="4:4" s="659" customFormat="1" x14ac:dyDescent="0.2">
      <c r="D20426" s="634"/>
    </row>
    <row r="20427" spans="4:4" s="659" customFormat="1" x14ac:dyDescent="0.2">
      <c r="D20427" s="634"/>
    </row>
    <row r="20428" spans="4:4" s="659" customFormat="1" x14ac:dyDescent="0.2">
      <c r="D20428" s="634"/>
    </row>
    <row r="20429" spans="4:4" s="659" customFormat="1" x14ac:dyDescent="0.2">
      <c r="D20429" s="634"/>
    </row>
    <row r="20430" spans="4:4" s="659" customFormat="1" x14ac:dyDescent="0.2">
      <c r="D20430" s="634"/>
    </row>
    <row r="20431" spans="4:4" s="659" customFormat="1" x14ac:dyDescent="0.2">
      <c r="D20431" s="634"/>
    </row>
    <row r="20432" spans="4:4" s="659" customFormat="1" x14ac:dyDescent="0.2">
      <c r="D20432" s="634"/>
    </row>
    <row r="20433" spans="4:4" s="659" customFormat="1" x14ac:dyDescent="0.2">
      <c r="D20433" s="634"/>
    </row>
    <row r="20434" spans="4:4" s="659" customFormat="1" x14ac:dyDescent="0.2">
      <c r="D20434" s="634"/>
    </row>
    <row r="20435" spans="4:4" s="659" customFormat="1" x14ac:dyDescent="0.2">
      <c r="D20435" s="634"/>
    </row>
    <row r="20436" spans="4:4" s="659" customFormat="1" x14ac:dyDescent="0.2">
      <c r="D20436" s="634"/>
    </row>
    <row r="20437" spans="4:4" s="659" customFormat="1" x14ac:dyDescent="0.2">
      <c r="D20437" s="634"/>
    </row>
    <row r="20438" spans="4:4" s="659" customFormat="1" x14ac:dyDescent="0.2">
      <c r="D20438" s="634"/>
    </row>
    <row r="20439" spans="4:4" s="659" customFormat="1" x14ac:dyDescent="0.2">
      <c r="D20439" s="634"/>
    </row>
    <row r="20440" spans="4:4" s="659" customFormat="1" x14ac:dyDescent="0.2">
      <c r="D20440" s="634"/>
    </row>
    <row r="20441" spans="4:4" s="659" customFormat="1" x14ac:dyDescent="0.2">
      <c r="D20441" s="634"/>
    </row>
    <row r="20442" spans="4:4" s="659" customFormat="1" x14ac:dyDescent="0.2">
      <c r="D20442" s="634"/>
    </row>
    <row r="20443" spans="4:4" s="659" customFormat="1" x14ac:dyDescent="0.2">
      <c r="D20443" s="634"/>
    </row>
    <row r="20444" spans="4:4" s="659" customFormat="1" x14ac:dyDescent="0.2">
      <c r="D20444" s="634"/>
    </row>
    <row r="20445" spans="4:4" s="659" customFormat="1" x14ac:dyDescent="0.2">
      <c r="D20445" s="634"/>
    </row>
    <row r="20446" spans="4:4" s="659" customFormat="1" x14ac:dyDescent="0.2">
      <c r="D20446" s="634"/>
    </row>
    <row r="20447" spans="4:4" s="659" customFormat="1" x14ac:dyDescent="0.2">
      <c r="D20447" s="634"/>
    </row>
    <row r="20448" spans="4:4" s="659" customFormat="1" x14ac:dyDescent="0.2">
      <c r="D20448" s="634"/>
    </row>
    <row r="20449" spans="4:4" s="659" customFormat="1" x14ac:dyDescent="0.2">
      <c r="D20449" s="634"/>
    </row>
    <row r="20450" spans="4:4" s="659" customFormat="1" x14ac:dyDescent="0.2">
      <c r="D20450" s="634"/>
    </row>
    <row r="20451" spans="4:4" s="659" customFormat="1" x14ac:dyDescent="0.2">
      <c r="D20451" s="634"/>
    </row>
    <row r="20452" spans="4:4" s="659" customFormat="1" x14ac:dyDescent="0.2">
      <c r="D20452" s="634"/>
    </row>
    <row r="20453" spans="4:4" s="659" customFormat="1" x14ac:dyDescent="0.2">
      <c r="D20453" s="634"/>
    </row>
    <row r="20454" spans="4:4" s="659" customFormat="1" x14ac:dyDescent="0.2">
      <c r="D20454" s="634"/>
    </row>
    <row r="20455" spans="4:4" s="659" customFormat="1" x14ac:dyDescent="0.2">
      <c r="D20455" s="634"/>
    </row>
    <row r="20456" spans="4:4" s="659" customFormat="1" x14ac:dyDescent="0.2">
      <c r="D20456" s="634"/>
    </row>
    <row r="20457" spans="4:4" s="659" customFormat="1" x14ac:dyDescent="0.2">
      <c r="D20457" s="634"/>
    </row>
    <row r="20458" spans="4:4" s="659" customFormat="1" x14ac:dyDescent="0.2">
      <c r="D20458" s="634"/>
    </row>
    <row r="20459" spans="4:4" s="659" customFormat="1" x14ac:dyDescent="0.2">
      <c r="D20459" s="634"/>
    </row>
    <row r="20460" spans="4:4" s="659" customFormat="1" x14ac:dyDescent="0.2">
      <c r="D20460" s="634"/>
    </row>
    <row r="20461" spans="4:4" s="659" customFormat="1" x14ac:dyDescent="0.2">
      <c r="D20461" s="634"/>
    </row>
    <row r="20462" spans="4:4" s="659" customFormat="1" x14ac:dyDescent="0.2">
      <c r="D20462" s="634"/>
    </row>
    <row r="20463" spans="4:4" s="659" customFormat="1" x14ac:dyDescent="0.2">
      <c r="D20463" s="634"/>
    </row>
    <row r="20464" spans="4:4" s="659" customFormat="1" x14ac:dyDescent="0.2">
      <c r="D20464" s="634"/>
    </row>
    <row r="20465" spans="4:4" s="659" customFormat="1" x14ac:dyDescent="0.2">
      <c r="D20465" s="634"/>
    </row>
    <row r="20466" spans="4:4" s="659" customFormat="1" x14ac:dyDescent="0.2">
      <c r="D20466" s="634"/>
    </row>
    <row r="20467" spans="4:4" s="659" customFormat="1" x14ac:dyDescent="0.2">
      <c r="D20467" s="634"/>
    </row>
    <row r="20468" spans="4:4" s="659" customFormat="1" x14ac:dyDescent="0.2">
      <c r="D20468" s="634"/>
    </row>
    <row r="20469" spans="4:4" s="659" customFormat="1" x14ac:dyDescent="0.2">
      <c r="D20469" s="634"/>
    </row>
    <row r="20470" spans="4:4" s="659" customFormat="1" x14ac:dyDescent="0.2">
      <c r="D20470" s="634"/>
    </row>
    <row r="20471" spans="4:4" s="659" customFormat="1" x14ac:dyDescent="0.2">
      <c r="D20471" s="634"/>
    </row>
    <row r="20472" spans="4:4" s="659" customFormat="1" x14ac:dyDescent="0.2">
      <c r="D20472" s="634"/>
    </row>
    <row r="20473" spans="4:4" s="659" customFormat="1" x14ac:dyDescent="0.2">
      <c r="D20473" s="634"/>
    </row>
    <row r="20474" spans="4:4" s="659" customFormat="1" x14ac:dyDescent="0.2">
      <c r="D20474" s="634"/>
    </row>
    <row r="20475" spans="4:4" s="659" customFormat="1" x14ac:dyDescent="0.2">
      <c r="D20475" s="634"/>
    </row>
    <row r="20476" spans="4:4" s="659" customFormat="1" x14ac:dyDescent="0.2">
      <c r="D20476" s="634"/>
    </row>
    <row r="20477" spans="4:4" s="659" customFormat="1" x14ac:dyDescent="0.2">
      <c r="D20477" s="634"/>
    </row>
    <row r="20478" spans="4:4" s="659" customFormat="1" x14ac:dyDescent="0.2">
      <c r="D20478" s="634"/>
    </row>
    <row r="20479" spans="4:4" s="659" customFormat="1" x14ac:dyDescent="0.2">
      <c r="D20479" s="634"/>
    </row>
    <row r="20480" spans="4:4" s="659" customFormat="1" x14ac:dyDescent="0.2">
      <c r="D20480" s="634"/>
    </row>
    <row r="20481" spans="4:4" s="659" customFormat="1" x14ac:dyDescent="0.2">
      <c r="D20481" s="634"/>
    </row>
    <row r="20482" spans="4:4" s="659" customFormat="1" x14ac:dyDescent="0.2">
      <c r="D20482" s="634"/>
    </row>
    <row r="20483" spans="4:4" s="659" customFormat="1" x14ac:dyDescent="0.2">
      <c r="D20483" s="634"/>
    </row>
    <row r="20484" spans="4:4" s="659" customFormat="1" x14ac:dyDescent="0.2">
      <c r="D20484" s="634"/>
    </row>
    <row r="20485" spans="4:4" s="659" customFormat="1" x14ac:dyDescent="0.2">
      <c r="D20485" s="634"/>
    </row>
    <row r="20486" spans="4:4" s="659" customFormat="1" x14ac:dyDescent="0.2">
      <c r="D20486" s="634"/>
    </row>
    <row r="20487" spans="4:4" s="659" customFormat="1" x14ac:dyDescent="0.2">
      <c r="D20487" s="634"/>
    </row>
    <row r="20488" spans="4:4" s="659" customFormat="1" x14ac:dyDescent="0.2">
      <c r="D20488" s="634"/>
    </row>
    <row r="20489" spans="4:4" s="659" customFormat="1" x14ac:dyDescent="0.2">
      <c r="D20489" s="634"/>
    </row>
    <row r="20490" spans="4:4" s="659" customFormat="1" x14ac:dyDescent="0.2">
      <c r="D20490" s="634"/>
    </row>
    <row r="20491" spans="4:4" s="659" customFormat="1" x14ac:dyDescent="0.2">
      <c r="D20491" s="634"/>
    </row>
    <row r="20492" spans="4:4" s="659" customFormat="1" x14ac:dyDescent="0.2">
      <c r="D20492" s="634"/>
    </row>
    <row r="20493" spans="4:4" s="659" customFormat="1" x14ac:dyDescent="0.2">
      <c r="D20493" s="634"/>
    </row>
    <row r="20494" spans="4:4" s="659" customFormat="1" x14ac:dyDescent="0.2">
      <c r="D20494" s="634"/>
    </row>
    <row r="20495" spans="4:4" s="659" customFormat="1" x14ac:dyDescent="0.2">
      <c r="D20495" s="634"/>
    </row>
    <row r="20496" spans="4:4" s="659" customFormat="1" x14ac:dyDescent="0.2">
      <c r="D20496" s="634"/>
    </row>
    <row r="20497" spans="4:4" s="659" customFormat="1" x14ac:dyDescent="0.2">
      <c r="D20497" s="634"/>
    </row>
    <row r="20498" spans="4:4" s="659" customFormat="1" x14ac:dyDescent="0.2">
      <c r="D20498" s="634"/>
    </row>
    <row r="20499" spans="4:4" s="659" customFormat="1" x14ac:dyDescent="0.2">
      <c r="D20499" s="634"/>
    </row>
    <row r="20500" spans="4:4" s="659" customFormat="1" x14ac:dyDescent="0.2">
      <c r="D20500" s="634"/>
    </row>
    <row r="20501" spans="4:4" s="659" customFormat="1" x14ac:dyDescent="0.2">
      <c r="D20501" s="634"/>
    </row>
    <row r="20502" spans="4:4" s="659" customFormat="1" x14ac:dyDescent="0.2">
      <c r="D20502" s="634"/>
    </row>
    <row r="20503" spans="4:4" s="659" customFormat="1" x14ac:dyDescent="0.2">
      <c r="D20503" s="634"/>
    </row>
    <row r="20504" spans="4:4" s="659" customFormat="1" x14ac:dyDescent="0.2">
      <c r="D20504" s="634"/>
    </row>
    <row r="20505" spans="4:4" s="659" customFormat="1" x14ac:dyDescent="0.2">
      <c r="D20505" s="634"/>
    </row>
    <row r="20506" spans="4:4" s="659" customFormat="1" x14ac:dyDescent="0.2">
      <c r="D20506" s="634"/>
    </row>
    <row r="20507" spans="4:4" s="659" customFormat="1" x14ac:dyDescent="0.2">
      <c r="D20507" s="634"/>
    </row>
    <row r="20508" spans="4:4" s="659" customFormat="1" x14ac:dyDescent="0.2">
      <c r="D20508" s="634"/>
    </row>
    <row r="20509" spans="4:4" s="659" customFormat="1" x14ac:dyDescent="0.2">
      <c r="D20509" s="634"/>
    </row>
    <row r="20510" spans="4:4" s="659" customFormat="1" x14ac:dyDescent="0.2">
      <c r="D20510" s="634"/>
    </row>
    <row r="20511" spans="4:4" s="659" customFormat="1" x14ac:dyDescent="0.2">
      <c r="D20511" s="634"/>
    </row>
    <row r="20512" spans="4:4" s="659" customFormat="1" x14ac:dyDescent="0.2">
      <c r="D20512" s="634"/>
    </row>
    <row r="20513" spans="4:4" s="659" customFormat="1" x14ac:dyDescent="0.2">
      <c r="D20513" s="634"/>
    </row>
    <row r="20514" spans="4:4" s="659" customFormat="1" x14ac:dyDescent="0.2">
      <c r="D20514" s="634"/>
    </row>
    <row r="20515" spans="4:4" s="659" customFormat="1" x14ac:dyDescent="0.2">
      <c r="D20515" s="634"/>
    </row>
    <row r="20516" spans="4:4" s="659" customFormat="1" x14ac:dyDescent="0.2">
      <c r="D20516" s="634"/>
    </row>
    <row r="20517" spans="4:4" s="659" customFormat="1" x14ac:dyDescent="0.2">
      <c r="D20517" s="634"/>
    </row>
    <row r="20518" spans="4:4" s="659" customFormat="1" x14ac:dyDescent="0.2">
      <c r="D20518" s="634"/>
    </row>
    <row r="20519" spans="4:4" s="659" customFormat="1" x14ac:dyDescent="0.2">
      <c r="D20519" s="634"/>
    </row>
    <row r="20520" spans="4:4" s="659" customFormat="1" x14ac:dyDescent="0.2">
      <c r="D20520" s="634"/>
    </row>
    <row r="20521" spans="4:4" s="659" customFormat="1" x14ac:dyDescent="0.2">
      <c r="D20521" s="634"/>
    </row>
    <row r="20522" spans="4:4" s="659" customFormat="1" x14ac:dyDescent="0.2">
      <c r="D20522" s="634"/>
    </row>
    <row r="20523" spans="4:4" s="659" customFormat="1" x14ac:dyDescent="0.2">
      <c r="D20523" s="634"/>
    </row>
    <row r="20524" spans="4:4" s="659" customFormat="1" x14ac:dyDescent="0.2">
      <c r="D20524" s="634"/>
    </row>
    <row r="20525" spans="4:4" s="659" customFormat="1" x14ac:dyDescent="0.2">
      <c r="D20525" s="634"/>
    </row>
    <row r="20526" spans="4:4" s="659" customFormat="1" x14ac:dyDescent="0.2">
      <c r="D20526" s="634"/>
    </row>
    <row r="20527" spans="4:4" s="659" customFormat="1" x14ac:dyDescent="0.2">
      <c r="D20527" s="634"/>
    </row>
    <row r="20528" spans="4:4" s="659" customFormat="1" x14ac:dyDescent="0.2">
      <c r="D20528" s="634"/>
    </row>
    <row r="20529" spans="4:4" s="659" customFormat="1" x14ac:dyDescent="0.2">
      <c r="D20529" s="634"/>
    </row>
    <row r="20530" spans="4:4" s="659" customFormat="1" x14ac:dyDescent="0.2">
      <c r="D20530" s="634"/>
    </row>
    <row r="20531" spans="4:4" s="659" customFormat="1" x14ac:dyDescent="0.2">
      <c r="D20531" s="634"/>
    </row>
    <row r="20532" spans="4:4" s="659" customFormat="1" x14ac:dyDescent="0.2">
      <c r="D20532" s="634"/>
    </row>
    <row r="20533" spans="4:4" s="659" customFormat="1" x14ac:dyDescent="0.2">
      <c r="D20533" s="634"/>
    </row>
    <row r="20534" spans="4:4" s="659" customFormat="1" x14ac:dyDescent="0.2">
      <c r="D20534" s="634"/>
    </row>
    <row r="20535" spans="4:4" s="659" customFormat="1" x14ac:dyDescent="0.2">
      <c r="D20535" s="634"/>
    </row>
    <row r="20536" spans="4:4" s="659" customFormat="1" x14ac:dyDescent="0.2">
      <c r="D20536" s="634"/>
    </row>
    <row r="20537" spans="4:4" s="659" customFormat="1" x14ac:dyDescent="0.2">
      <c r="D20537" s="634"/>
    </row>
    <row r="20538" spans="4:4" s="659" customFormat="1" x14ac:dyDescent="0.2">
      <c r="D20538" s="634"/>
    </row>
    <row r="20539" spans="4:4" s="659" customFormat="1" x14ac:dyDescent="0.2">
      <c r="D20539" s="634"/>
    </row>
    <row r="20540" spans="4:4" s="659" customFormat="1" x14ac:dyDescent="0.2">
      <c r="D20540" s="634"/>
    </row>
    <row r="20541" spans="4:4" s="659" customFormat="1" x14ac:dyDescent="0.2">
      <c r="D20541" s="634"/>
    </row>
    <row r="20542" spans="4:4" s="659" customFormat="1" x14ac:dyDescent="0.2">
      <c r="D20542" s="634"/>
    </row>
    <row r="20543" spans="4:4" s="659" customFormat="1" x14ac:dyDescent="0.2">
      <c r="D20543" s="634"/>
    </row>
    <row r="20544" spans="4:4" s="659" customFormat="1" x14ac:dyDescent="0.2">
      <c r="D20544" s="634"/>
    </row>
    <row r="20545" spans="4:4" s="659" customFormat="1" x14ac:dyDescent="0.2">
      <c r="D20545" s="634"/>
    </row>
    <row r="20546" spans="4:4" s="659" customFormat="1" x14ac:dyDescent="0.2">
      <c r="D20546" s="634"/>
    </row>
    <row r="20547" spans="4:4" s="659" customFormat="1" x14ac:dyDescent="0.2">
      <c r="D20547" s="634"/>
    </row>
    <row r="20548" spans="4:4" s="659" customFormat="1" x14ac:dyDescent="0.2">
      <c r="D20548" s="634"/>
    </row>
    <row r="20549" spans="4:4" s="659" customFormat="1" x14ac:dyDescent="0.2">
      <c r="D20549" s="634"/>
    </row>
    <row r="20550" spans="4:4" s="659" customFormat="1" x14ac:dyDescent="0.2">
      <c r="D20550" s="634"/>
    </row>
    <row r="20551" spans="4:4" s="659" customFormat="1" x14ac:dyDescent="0.2">
      <c r="D20551" s="634"/>
    </row>
    <row r="20552" spans="4:4" s="659" customFormat="1" x14ac:dyDescent="0.2">
      <c r="D20552" s="634"/>
    </row>
    <row r="20553" spans="4:4" s="659" customFormat="1" x14ac:dyDescent="0.2">
      <c r="D20553" s="634"/>
    </row>
    <row r="20554" spans="4:4" s="659" customFormat="1" x14ac:dyDescent="0.2">
      <c r="D20554" s="634"/>
    </row>
    <row r="20555" spans="4:4" s="659" customFormat="1" x14ac:dyDescent="0.2">
      <c r="D20555" s="634"/>
    </row>
    <row r="20556" spans="4:4" s="659" customFormat="1" x14ac:dyDescent="0.2">
      <c r="D20556" s="634"/>
    </row>
    <row r="20557" spans="4:4" s="659" customFormat="1" x14ac:dyDescent="0.2">
      <c r="D20557" s="634"/>
    </row>
    <row r="20558" spans="4:4" s="659" customFormat="1" x14ac:dyDescent="0.2">
      <c r="D20558" s="634"/>
    </row>
    <row r="20559" spans="4:4" s="659" customFormat="1" x14ac:dyDescent="0.2">
      <c r="D20559" s="634"/>
    </row>
    <row r="20560" spans="4:4" s="659" customFormat="1" x14ac:dyDescent="0.2">
      <c r="D20560" s="634"/>
    </row>
    <row r="20561" spans="4:4" s="659" customFormat="1" x14ac:dyDescent="0.2">
      <c r="D20561" s="634"/>
    </row>
    <row r="20562" spans="4:4" s="659" customFormat="1" x14ac:dyDescent="0.2">
      <c r="D20562" s="634"/>
    </row>
    <row r="20563" spans="4:4" s="659" customFormat="1" x14ac:dyDescent="0.2">
      <c r="D20563" s="634"/>
    </row>
    <row r="20564" spans="4:4" s="659" customFormat="1" x14ac:dyDescent="0.2">
      <c r="D20564" s="634"/>
    </row>
    <row r="20565" spans="4:4" s="659" customFormat="1" x14ac:dyDescent="0.2">
      <c r="D20565" s="634"/>
    </row>
    <row r="20566" spans="4:4" s="659" customFormat="1" x14ac:dyDescent="0.2">
      <c r="D20566" s="634"/>
    </row>
    <row r="20567" spans="4:4" s="659" customFormat="1" x14ac:dyDescent="0.2">
      <c r="D20567" s="634"/>
    </row>
    <row r="20568" spans="4:4" s="659" customFormat="1" x14ac:dyDescent="0.2">
      <c r="D20568" s="634"/>
    </row>
    <row r="20569" spans="4:4" s="659" customFormat="1" x14ac:dyDescent="0.2">
      <c r="D20569" s="634"/>
    </row>
    <row r="20570" spans="4:4" s="659" customFormat="1" x14ac:dyDescent="0.2">
      <c r="D20570" s="634"/>
    </row>
    <row r="20571" spans="4:4" s="659" customFormat="1" x14ac:dyDescent="0.2">
      <c r="D20571" s="634"/>
    </row>
    <row r="20572" spans="4:4" s="659" customFormat="1" x14ac:dyDescent="0.2">
      <c r="D20572" s="634"/>
    </row>
    <row r="20573" spans="4:4" s="659" customFormat="1" x14ac:dyDescent="0.2">
      <c r="D20573" s="634"/>
    </row>
    <row r="20574" spans="4:4" s="659" customFormat="1" x14ac:dyDescent="0.2">
      <c r="D20574" s="634"/>
    </row>
    <row r="20575" spans="4:4" s="659" customFormat="1" x14ac:dyDescent="0.2">
      <c r="D20575" s="634"/>
    </row>
    <row r="20576" spans="4:4" s="659" customFormat="1" x14ac:dyDescent="0.2">
      <c r="D20576" s="634"/>
    </row>
    <row r="20577" spans="4:4" s="659" customFormat="1" x14ac:dyDescent="0.2">
      <c r="D20577" s="634"/>
    </row>
    <row r="20578" spans="4:4" s="659" customFormat="1" x14ac:dyDescent="0.2">
      <c r="D20578" s="634"/>
    </row>
    <row r="20579" spans="4:4" s="659" customFormat="1" x14ac:dyDescent="0.2">
      <c r="D20579" s="634"/>
    </row>
    <row r="20580" spans="4:4" s="659" customFormat="1" x14ac:dyDescent="0.2">
      <c r="D20580" s="634"/>
    </row>
    <row r="20581" spans="4:4" s="659" customFormat="1" x14ac:dyDescent="0.2">
      <c r="D20581" s="634"/>
    </row>
    <row r="20582" spans="4:4" s="659" customFormat="1" x14ac:dyDescent="0.2">
      <c r="D20582" s="634"/>
    </row>
    <row r="20583" spans="4:4" s="659" customFormat="1" x14ac:dyDescent="0.2">
      <c r="D20583" s="634"/>
    </row>
    <row r="20584" spans="4:4" s="659" customFormat="1" x14ac:dyDescent="0.2">
      <c r="D20584" s="634"/>
    </row>
    <row r="20585" spans="4:4" s="659" customFormat="1" x14ac:dyDescent="0.2">
      <c r="D20585" s="634"/>
    </row>
    <row r="20586" spans="4:4" s="659" customFormat="1" x14ac:dyDescent="0.2">
      <c r="D20586" s="634"/>
    </row>
    <row r="20587" spans="4:4" s="659" customFormat="1" x14ac:dyDescent="0.2">
      <c r="D20587" s="634"/>
    </row>
    <row r="20588" spans="4:4" s="659" customFormat="1" x14ac:dyDescent="0.2">
      <c r="D20588" s="634"/>
    </row>
    <row r="20589" spans="4:4" s="659" customFormat="1" x14ac:dyDescent="0.2">
      <c r="D20589" s="634"/>
    </row>
    <row r="20590" spans="4:4" s="659" customFormat="1" x14ac:dyDescent="0.2">
      <c r="D20590" s="634"/>
    </row>
    <row r="20591" spans="4:4" s="659" customFormat="1" x14ac:dyDescent="0.2">
      <c r="D20591" s="634"/>
    </row>
    <row r="20592" spans="4:4" s="659" customFormat="1" x14ac:dyDescent="0.2">
      <c r="D20592" s="634"/>
    </row>
    <row r="20593" spans="4:4" s="659" customFormat="1" x14ac:dyDescent="0.2">
      <c r="D20593" s="634"/>
    </row>
    <row r="20594" spans="4:4" s="659" customFormat="1" x14ac:dyDescent="0.2">
      <c r="D20594" s="634"/>
    </row>
    <row r="20595" spans="4:4" s="659" customFormat="1" x14ac:dyDescent="0.2">
      <c r="D20595" s="634"/>
    </row>
    <row r="20596" spans="4:4" s="659" customFormat="1" x14ac:dyDescent="0.2">
      <c r="D20596" s="634"/>
    </row>
    <row r="20597" spans="4:4" s="659" customFormat="1" x14ac:dyDescent="0.2">
      <c r="D20597" s="634"/>
    </row>
    <row r="20598" spans="4:4" s="659" customFormat="1" x14ac:dyDescent="0.2">
      <c r="D20598" s="634"/>
    </row>
    <row r="20599" spans="4:4" s="659" customFormat="1" x14ac:dyDescent="0.2">
      <c r="D20599" s="634"/>
    </row>
    <row r="20600" spans="4:4" s="659" customFormat="1" x14ac:dyDescent="0.2">
      <c r="D20600" s="634"/>
    </row>
    <row r="20601" spans="4:4" s="659" customFormat="1" x14ac:dyDescent="0.2">
      <c r="D20601" s="634"/>
    </row>
    <row r="20602" spans="4:4" s="659" customFormat="1" x14ac:dyDescent="0.2">
      <c r="D20602" s="634"/>
    </row>
    <row r="20603" spans="4:4" s="659" customFormat="1" x14ac:dyDescent="0.2">
      <c r="D20603" s="634"/>
    </row>
    <row r="20604" spans="4:4" s="659" customFormat="1" x14ac:dyDescent="0.2">
      <c r="D20604" s="634"/>
    </row>
    <row r="20605" spans="4:4" s="659" customFormat="1" x14ac:dyDescent="0.2">
      <c r="D20605" s="634"/>
    </row>
    <row r="20606" spans="4:4" s="659" customFormat="1" x14ac:dyDescent="0.2">
      <c r="D20606" s="634"/>
    </row>
    <row r="20607" spans="4:4" s="659" customFormat="1" x14ac:dyDescent="0.2">
      <c r="D20607" s="634"/>
    </row>
    <row r="20608" spans="4:4" s="659" customFormat="1" x14ac:dyDescent="0.2">
      <c r="D20608" s="634"/>
    </row>
    <row r="20609" spans="4:4" s="659" customFormat="1" x14ac:dyDescent="0.2">
      <c r="D20609" s="634"/>
    </row>
    <row r="20610" spans="4:4" s="659" customFormat="1" x14ac:dyDescent="0.2">
      <c r="D20610" s="634"/>
    </row>
    <row r="20611" spans="4:4" s="659" customFormat="1" x14ac:dyDescent="0.2">
      <c r="D20611" s="634"/>
    </row>
    <row r="20612" spans="4:4" s="659" customFormat="1" x14ac:dyDescent="0.2">
      <c r="D20612" s="634"/>
    </row>
    <row r="20613" spans="4:4" s="659" customFormat="1" x14ac:dyDescent="0.2">
      <c r="D20613" s="634"/>
    </row>
    <row r="20614" spans="4:4" s="659" customFormat="1" x14ac:dyDescent="0.2">
      <c r="D20614" s="634"/>
    </row>
    <row r="20615" spans="4:4" s="659" customFormat="1" x14ac:dyDescent="0.2">
      <c r="D20615" s="634"/>
    </row>
    <row r="20616" spans="4:4" s="659" customFormat="1" x14ac:dyDescent="0.2">
      <c r="D20616" s="634"/>
    </row>
    <row r="20617" spans="4:4" s="659" customFormat="1" x14ac:dyDescent="0.2">
      <c r="D20617" s="634"/>
    </row>
    <row r="20618" spans="4:4" s="659" customFormat="1" x14ac:dyDescent="0.2">
      <c r="D20618" s="634"/>
    </row>
    <row r="20619" spans="4:4" s="659" customFormat="1" x14ac:dyDescent="0.2">
      <c r="D20619" s="634"/>
    </row>
    <row r="20620" spans="4:4" s="659" customFormat="1" x14ac:dyDescent="0.2">
      <c r="D20620" s="634"/>
    </row>
    <row r="20621" spans="4:4" s="659" customFormat="1" x14ac:dyDescent="0.2">
      <c r="D20621" s="634"/>
    </row>
    <row r="20622" spans="4:4" s="659" customFormat="1" x14ac:dyDescent="0.2">
      <c r="D20622" s="634"/>
    </row>
    <row r="20623" spans="4:4" s="659" customFormat="1" x14ac:dyDescent="0.2">
      <c r="D20623" s="634"/>
    </row>
    <row r="20624" spans="4:4" s="659" customFormat="1" x14ac:dyDescent="0.2">
      <c r="D20624" s="634"/>
    </row>
    <row r="20625" spans="4:4" s="659" customFormat="1" x14ac:dyDescent="0.2">
      <c r="D20625" s="634"/>
    </row>
    <row r="20626" spans="4:4" s="659" customFormat="1" x14ac:dyDescent="0.2">
      <c r="D20626" s="634"/>
    </row>
    <row r="20627" spans="4:4" s="659" customFormat="1" x14ac:dyDescent="0.2">
      <c r="D20627" s="634"/>
    </row>
    <row r="20628" spans="4:4" s="659" customFormat="1" x14ac:dyDescent="0.2">
      <c r="D20628" s="634"/>
    </row>
    <row r="20629" spans="4:4" s="659" customFormat="1" x14ac:dyDescent="0.2">
      <c r="D20629" s="634"/>
    </row>
    <row r="20630" spans="4:4" s="659" customFormat="1" x14ac:dyDescent="0.2">
      <c r="D20630" s="634"/>
    </row>
    <row r="20631" spans="4:4" s="659" customFormat="1" x14ac:dyDescent="0.2">
      <c r="D20631" s="634"/>
    </row>
    <row r="20632" spans="4:4" s="659" customFormat="1" x14ac:dyDescent="0.2">
      <c r="D20632" s="634"/>
    </row>
    <row r="20633" spans="4:4" s="659" customFormat="1" x14ac:dyDescent="0.2">
      <c r="D20633" s="634"/>
    </row>
    <row r="20634" spans="4:4" s="659" customFormat="1" x14ac:dyDescent="0.2">
      <c r="D20634" s="634"/>
    </row>
    <row r="20635" spans="4:4" s="659" customFormat="1" x14ac:dyDescent="0.2">
      <c r="D20635" s="634"/>
    </row>
    <row r="20636" spans="4:4" s="659" customFormat="1" x14ac:dyDescent="0.2">
      <c r="D20636" s="634"/>
    </row>
    <row r="20637" spans="4:4" s="659" customFormat="1" x14ac:dyDescent="0.2">
      <c r="D20637" s="634"/>
    </row>
    <row r="20638" spans="4:4" s="659" customFormat="1" x14ac:dyDescent="0.2">
      <c r="D20638" s="634"/>
    </row>
    <row r="20639" spans="4:4" s="659" customFormat="1" x14ac:dyDescent="0.2">
      <c r="D20639" s="634"/>
    </row>
    <row r="20640" spans="4:4" s="659" customFormat="1" x14ac:dyDescent="0.2">
      <c r="D20640" s="634"/>
    </row>
    <row r="20641" spans="4:4" s="659" customFormat="1" x14ac:dyDescent="0.2">
      <c r="D20641" s="634"/>
    </row>
    <row r="20642" spans="4:4" s="659" customFormat="1" x14ac:dyDescent="0.2">
      <c r="D20642" s="634"/>
    </row>
    <row r="20643" spans="4:4" s="659" customFormat="1" x14ac:dyDescent="0.2">
      <c r="D20643" s="634"/>
    </row>
    <row r="20644" spans="4:4" s="659" customFormat="1" x14ac:dyDescent="0.2">
      <c r="D20644" s="634"/>
    </row>
    <row r="20645" spans="4:4" s="659" customFormat="1" x14ac:dyDescent="0.2">
      <c r="D20645" s="634"/>
    </row>
    <row r="20646" spans="4:4" s="659" customFormat="1" x14ac:dyDescent="0.2">
      <c r="D20646" s="634"/>
    </row>
    <row r="20647" spans="4:4" s="659" customFormat="1" x14ac:dyDescent="0.2">
      <c r="D20647" s="634"/>
    </row>
    <row r="20648" spans="4:4" s="659" customFormat="1" x14ac:dyDescent="0.2">
      <c r="D20648" s="634"/>
    </row>
    <row r="20649" spans="4:4" s="659" customFormat="1" x14ac:dyDescent="0.2">
      <c r="D20649" s="634"/>
    </row>
    <row r="20650" spans="4:4" s="659" customFormat="1" x14ac:dyDescent="0.2">
      <c r="D20650" s="634"/>
    </row>
    <row r="20651" spans="4:4" s="659" customFormat="1" x14ac:dyDescent="0.2">
      <c r="D20651" s="634"/>
    </row>
    <row r="20652" spans="4:4" s="659" customFormat="1" x14ac:dyDescent="0.2">
      <c r="D20652" s="634"/>
    </row>
    <row r="20653" spans="4:4" s="659" customFormat="1" x14ac:dyDescent="0.2">
      <c r="D20653" s="634"/>
    </row>
    <row r="20654" spans="4:4" s="659" customFormat="1" x14ac:dyDescent="0.2">
      <c r="D20654" s="634"/>
    </row>
    <row r="20655" spans="4:4" s="659" customFormat="1" x14ac:dyDescent="0.2">
      <c r="D20655" s="634"/>
    </row>
    <row r="20656" spans="4:4" s="659" customFormat="1" x14ac:dyDescent="0.2">
      <c r="D20656" s="634"/>
    </row>
    <row r="20657" spans="4:4" s="659" customFormat="1" x14ac:dyDescent="0.2">
      <c r="D20657" s="634"/>
    </row>
    <row r="20658" spans="4:4" s="659" customFormat="1" x14ac:dyDescent="0.2">
      <c r="D20658" s="634"/>
    </row>
    <row r="20659" spans="4:4" s="659" customFormat="1" x14ac:dyDescent="0.2">
      <c r="D20659" s="634"/>
    </row>
    <row r="20660" spans="4:4" s="659" customFormat="1" x14ac:dyDescent="0.2">
      <c r="D20660" s="634"/>
    </row>
    <row r="20661" spans="4:4" s="659" customFormat="1" x14ac:dyDescent="0.2">
      <c r="D20661" s="634"/>
    </row>
    <row r="20662" spans="4:4" s="659" customFormat="1" x14ac:dyDescent="0.2">
      <c r="D20662" s="634"/>
    </row>
    <row r="20663" spans="4:4" s="659" customFormat="1" x14ac:dyDescent="0.2">
      <c r="D20663" s="634"/>
    </row>
    <row r="20664" spans="4:4" s="659" customFormat="1" x14ac:dyDescent="0.2">
      <c r="D20664" s="634"/>
    </row>
    <row r="20665" spans="4:4" s="659" customFormat="1" x14ac:dyDescent="0.2">
      <c r="D20665" s="634"/>
    </row>
    <row r="20666" spans="4:4" s="659" customFormat="1" x14ac:dyDescent="0.2">
      <c r="D20666" s="634"/>
    </row>
    <row r="20667" spans="4:4" s="659" customFormat="1" x14ac:dyDescent="0.2">
      <c r="D20667" s="634"/>
    </row>
    <row r="20668" spans="4:4" s="659" customFormat="1" x14ac:dyDescent="0.2">
      <c r="D20668" s="634"/>
    </row>
    <row r="20669" spans="4:4" s="659" customFormat="1" x14ac:dyDescent="0.2">
      <c r="D20669" s="634"/>
    </row>
    <row r="20670" spans="4:4" s="659" customFormat="1" x14ac:dyDescent="0.2">
      <c r="D20670" s="634"/>
    </row>
    <row r="20671" spans="4:4" s="659" customFormat="1" x14ac:dyDescent="0.2">
      <c r="D20671" s="634"/>
    </row>
    <row r="20672" spans="4:4" s="659" customFormat="1" x14ac:dyDescent="0.2">
      <c r="D20672" s="634"/>
    </row>
    <row r="20673" spans="4:4" s="659" customFormat="1" x14ac:dyDescent="0.2">
      <c r="D20673" s="634"/>
    </row>
    <row r="20674" spans="4:4" s="659" customFormat="1" x14ac:dyDescent="0.2">
      <c r="D20674" s="634"/>
    </row>
    <row r="20675" spans="4:4" s="659" customFormat="1" x14ac:dyDescent="0.2">
      <c r="D20675" s="634"/>
    </row>
    <row r="20676" spans="4:4" s="659" customFormat="1" x14ac:dyDescent="0.2">
      <c r="D20676" s="634"/>
    </row>
    <row r="20677" spans="4:4" s="659" customFormat="1" x14ac:dyDescent="0.2">
      <c r="D20677" s="634"/>
    </row>
    <row r="20678" spans="4:4" s="659" customFormat="1" x14ac:dyDescent="0.2">
      <c r="D20678" s="634"/>
    </row>
    <row r="20679" spans="4:4" s="659" customFormat="1" x14ac:dyDescent="0.2">
      <c r="D20679" s="634"/>
    </row>
    <row r="20680" spans="4:4" s="659" customFormat="1" x14ac:dyDescent="0.2">
      <c r="D20680" s="634"/>
    </row>
    <row r="20681" spans="4:4" s="659" customFormat="1" x14ac:dyDescent="0.2">
      <c r="D20681" s="634"/>
    </row>
    <row r="20682" spans="4:4" s="659" customFormat="1" x14ac:dyDescent="0.2">
      <c r="D20682" s="634"/>
    </row>
    <row r="20683" spans="4:4" s="659" customFormat="1" x14ac:dyDescent="0.2">
      <c r="D20683" s="634"/>
    </row>
    <row r="20684" spans="4:4" s="659" customFormat="1" x14ac:dyDescent="0.2">
      <c r="D20684" s="634"/>
    </row>
    <row r="20685" spans="4:4" s="659" customFormat="1" x14ac:dyDescent="0.2">
      <c r="D20685" s="634"/>
    </row>
    <row r="20686" spans="4:4" s="659" customFormat="1" x14ac:dyDescent="0.2">
      <c r="D20686" s="634"/>
    </row>
    <row r="20687" spans="4:4" s="659" customFormat="1" x14ac:dyDescent="0.2">
      <c r="D20687" s="634"/>
    </row>
    <row r="20688" spans="4:4" s="659" customFormat="1" x14ac:dyDescent="0.2">
      <c r="D20688" s="634"/>
    </row>
    <row r="20689" spans="4:4" s="659" customFormat="1" x14ac:dyDescent="0.2">
      <c r="D20689" s="634"/>
    </row>
    <row r="20690" spans="4:4" s="659" customFormat="1" x14ac:dyDescent="0.2">
      <c r="D20690" s="634"/>
    </row>
    <row r="20691" spans="4:4" s="659" customFormat="1" x14ac:dyDescent="0.2">
      <c r="D20691" s="634"/>
    </row>
    <row r="20692" spans="4:4" s="659" customFormat="1" x14ac:dyDescent="0.2">
      <c r="D20692" s="634"/>
    </row>
    <row r="20693" spans="4:4" s="659" customFormat="1" x14ac:dyDescent="0.2">
      <c r="D20693" s="634"/>
    </row>
    <row r="20694" spans="4:4" s="659" customFormat="1" x14ac:dyDescent="0.2">
      <c r="D20694" s="634"/>
    </row>
    <row r="20695" spans="4:4" s="659" customFormat="1" x14ac:dyDescent="0.2">
      <c r="D20695" s="634"/>
    </row>
    <row r="20696" spans="4:4" s="659" customFormat="1" x14ac:dyDescent="0.2">
      <c r="D20696" s="634"/>
    </row>
    <row r="20697" spans="4:4" s="659" customFormat="1" x14ac:dyDescent="0.2">
      <c r="D20697" s="634"/>
    </row>
    <row r="20698" spans="4:4" s="659" customFormat="1" x14ac:dyDescent="0.2">
      <c r="D20698" s="634"/>
    </row>
    <row r="20699" spans="4:4" s="659" customFormat="1" x14ac:dyDescent="0.2">
      <c r="D20699" s="634"/>
    </row>
    <row r="20700" spans="4:4" s="659" customFormat="1" x14ac:dyDescent="0.2">
      <c r="D20700" s="634"/>
    </row>
    <row r="20701" spans="4:4" s="659" customFormat="1" x14ac:dyDescent="0.2">
      <c r="D20701" s="634"/>
    </row>
    <row r="20702" spans="4:4" s="659" customFormat="1" x14ac:dyDescent="0.2">
      <c r="D20702" s="634"/>
    </row>
    <row r="20703" spans="4:4" s="659" customFormat="1" x14ac:dyDescent="0.2">
      <c r="D20703" s="634"/>
    </row>
    <row r="20704" spans="4:4" s="659" customFormat="1" x14ac:dyDescent="0.2">
      <c r="D20704" s="634"/>
    </row>
    <row r="20705" spans="4:4" s="659" customFormat="1" x14ac:dyDescent="0.2">
      <c r="D20705" s="634"/>
    </row>
    <row r="20706" spans="4:4" s="659" customFormat="1" x14ac:dyDescent="0.2">
      <c r="D20706" s="634"/>
    </row>
    <row r="20707" spans="4:4" s="659" customFormat="1" x14ac:dyDescent="0.2">
      <c r="D20707" s="634"/>
    </row>
    <row r="20708" spans="4:4" s="659" customFormat="1" x14ac:dyDescent="0.2">
      <c r="D20708" s="634"/>
    </row>
    <row r="20709" spans="4:4" s="659" customFormat="1" x14ac:dyDescent="0.2">
      <c r="D20709" s="634"/>
    </row>
    <row r="20710" spans="4:4" s="659" customFormat="1" x14ac:dyDescent="0.2">
      <c r="D20710" s="634"/>
    </row>
    <row r="20711" spans="4:4" s="659" customFormat="1" x14ac:dyDescent="0.2">
      <c r="D20711" s="634"/>
    </row>
    <row r="20712" spans="4:4" s="659" customFormat="1" x14ac:dyDescent="0.2">
      <c r="D20712" s="634"/>
    </row>
    <row r="20713" spans="4:4" s="659" customFormat="1" x14ac:dyDescent="0.2">
      <c r="D20713" s="634"/>
    </row>
    <row r="20714" spans="4:4" s="659" customFormat="1" x14ac:dyDescent="0.2">
      <c r="D20714" s="634"/>
    </row>
    <row r="20715" spans="4:4" s="659" customFormat="1" x14ac:dyDescent="0.2">
      <c r="D20715" s="634"/>
    </row>
    <row r="20716" spans="4:4" s="659" customFormat="1" x14ac:dyDescent="0.2">
      <c r="D20716" s="634"/>
    </row>
    <row r="20717" spans="4:4" s="659" customFormat="1" x14ac:dyDescent="0.2">
      <c r="D20717" s="634"/>
    </row>
    <row r="20718" spans="4:4" s="659" customFormat="1" x14ac:dyDescent="0.2">
      <c r="D20718" s="634"/>
    </row>
    <row r="20719" spans="4:4" s="659" customFormat="1" x14ac:dyDescent="0.2">
      <c r="D20719" s="634"/>
    </row>
    <row r="20720" spans="4:4" s="659" customFormat="1" x14ac:dyDescent="0.2">
      <c r="D20720" s="634"/>
    </row>
    <row r="20721" spans="4:4" s="659" customFormat="1" x14ac:dyDescent="0.2">
      <c r="D20721" s="634"/>
    </row>
    <row r="20722" spans="4:4" s="659" customFormat="1" x14ac:dyDescent="0.2">
      <c r="D20722" s="634"/>
    </row>
    <row r="20723" spans="4:4" s="659" customFormat="1" x14ac:dyDescent="0.2">
      <c r="D20723" s="634"/>
    </row>
    <row r="20724" spans="4:4" s="659" customFormat="1" x14ac:dyDescent="0.2">
      <c r="D20724" s="634"/>
    </row>
    <row r="20725" spans="4:4" s="659" customFormat="1" x14ac:dyDescent="0.2">
      <c r="D20725" s="634"/>
    </row>
    <row r="20726" spans="4:4" s="659" customFormat="1" x14ac:dyDescent="0.2">
      <c r="D20726" s="634"/>
    </row>
    <row r="20727" spans="4:4" s="659" customFormat="1" x14ac:dyDescent="0.2">
      <c r="D20727" s="634"/>
    </row>
    <row r="20728" spans="4:4" s="659" customFormat="1" x14ac:dyDescent="0.2">
      <c r="D20728" s="634"/>
    </row>
    <row r="20729" spans="4:4" s="659" customFormat="1" x14ac:dyDescent="0.2">
      <c r="D20729" s="634"/>
    </row>
    <row r="20730" spans="4:4" s="659" customFormat="1" x14ac:dyDescent="0.2">
      <c r="D20730" s="634"/>
    </row>
    <row r="20731" spans="4:4" s="659" customFormat="1" x14ac:dyDescent="0.2">
      <c r="D20731" s="634"/>
    </row>
    <row r="20732" spans="4:4" s="659" customFormat="1" x14ac:dyDescent="0.2">
      <c r="D20732" s="634"/>
    </row>
    <row r="20733" spans="4:4" s="659" customFormat="1" x14ac:dyDescent="0.2">
      <c r="D20733" s="634"/>
    </row>
    <row r="20734" spans="4:4" s="659" customFormat="1" x14ac:dyDescent="0.2">
      <c r="D20734" s="634"/>
    </row>
    <row r="20735" spans="4:4" s="659" customFormat="1" x14ac:dyDescent="0.2">
      <c r="D20735" s="634"/>
    </row>
    <row r="20736" spans="4:4" s="659" customFormat="1" x14ac:dyDescent="0.2">
      <c r="D20736" s="634"/>
    </row>
    <row r="20737" spans="4:4" s="659" customFormat="1" x14ac:dyDescent="0.2">
      <c r="D20737" s="634"/>
    </row>
    <row r="20738" spans="4:4" s="659" customFormat="1" x14ac:dyDescent="0.2">
      <c r="D20738" s="634"/>
    </row>
    <row r="20739" spans="4:4" s="659" customFormat="1" x14ac:dyDescent="0.2">
      <c r="D20739" s="634"/>
    </row>
    <row r="20740" spans="4:4" s="659" customFormat="1" x14ac:dyDescent="0.2">
      <c r="D20740" s="634"/>
    </row>
    <row r="20741" spans="4:4" s="659" customFormat="1" x14ac:dyDescent="0.2">
      <c r="D20741" s="634"/>
    </row>
    <row r="20742" spans="4:4" s="659" customFormat="1" x14ac:dyDescent="0.2">
      <c r="D20742" s="634"/>
    </row>
    <row r="20743" spans="4:4" s="659" customFormat="1" x14ac:dyDescent="0.2">
      <c r="D20743" s="634"/>
    </row>
    <row r="20744" spans="4:4" s="659" customFormat="1" x14ac:dyDescent="0.2">
      <c r="D20744" s="634"/>
    </row>
    <row r="20745" spans="4:4" s="659" customFormat="1" x14ac:dyDescent="0.2">
      <c r="D20745" s="634"/>
    </row>
    <row r="20746" spans="4:4" s="659" customFormat="1" x14ac:dyDescent="0.2">
      <c r="D20746" s="634"/>
    </row>
    <row r="20747" spans="4:4" s="659" customFormat="1" x14ac:dyDescent="0.2">
      <c r="D20747" s="634"/>
    </row>
    <row r="20748" spans="4:4" s="659" customFormat="1" x14ac:dyDescent="0.2">
      <c r="D20748" s="634"/>
    </row>
    <row r="20749" spans="4:4" s="659" customFormat="1" x14ac:dyDescent="0.2">
      <c r="D20749" s="634"/>
    </row>
    <row r="20750" spans="4:4" s="659" customFormat="1" x14ac:dyDescent="0.2">
      <c r="D20750" s="634"/>
    </row>
    <row r="20751" spans="4:4" s="659" customFormat="1" x14ac:dyDescent="0.2">
      <c r="D20751" s="634"/>
    </row>
    <row r="20752" spans="4:4" s="659" customFormat="1" x14ac:dyDescent="0.2">
      <c r="D20752" s="634"/>
    </row>
    <row r="20753" spans="4:4" s="659" customFormat="1" x14ac:dyDescent="0.2">
      <c r="D20753" s="634"/>
    </row>
    <row r="20754" spans="4:4" s="659" customFormat="1" x14ac:dyDescent="0.2">
      <c r="D20754" s="634"/>
    </row>
    <row r="20755" spans="4:4" s="659" customFormat="1" x14ac:dyDescent="0.2">
      <c r="D20755" s="634"/>
    </row>
    <row r="20756" spans="4:4" s="659" customFormat="1" x14ac:dyDescent="0.2">
      <c r="D20756" s="634"/>
    </row>
    <row r="20757" spans="4:4" s="659" customFormat="1" x14ac:dyDescent="0.2">
      <c r="D20757" s="634"/>
    </row>
    <row r="20758" spans="4:4" s="659" customFormat="1" x14ac:dyDescent="0.2">
      <c r="D20758" s="634"/>
    </row>
    <row r="20759" spans="4:4" s="659" customFormat="1" x14ac:dyDescent="0.2">
      <c r="D20759" s="634"/>
    </row>
    <row r="20760" spans="4:4" s="659" customFormat="1" x14ac:dyDescent="0.2">
      <c r="D20760" s="634"/>
    </row>
    <row r="20761" spans="4:4" s="659" customFormat="1" x14ac:dyDescent="0.2">
      <c r="D20761" s="634"/>
    </row>
    <row r="20762" spans="4:4" s="659" customFormat="1" x14ac:dyDescent="0.2">
      <c r="D20762" s="634"/>
    </row>
    <row r="20763" spans="4:4" s="659" customFormat="1" x14ac:dyDescent="0.2">
      <c r="D20763" s="634"/>
    </row>
    <row r="20764" spans="4:4" s="659" customFormat="1" x14ac:dyDescent="0.2">
      <c r="D20764" s="634"/>
    </row>
    <row r="20765" spans="4:4" s="659" customFormat="1" x14ac:dyDescent="0.2">
      <c r="D20765" s="634"/>
    </row>
    <row r="20766" spans="4:4" s="659" customFormat="1" x14ac:dyDescent="0.2">
      <c r="D20766" s="634"/>
    </row>
    <row r="20767" spans="4:4" s="659" customFormat="1" x14ac:dyDescent="0.2">
      <c r="D20767" s="634"/>
    </row>
    <row r="20768" spans="4:4" s="659" customFormat="1" x14ac:dyDescent="0.2">
      <c r="D20768" s="634"/>
    </row>
    <row r="20769" spans="4:4" s="659" customFormat="1" x14ac:dyDescent="0.2">
      <c r="D20769" s="634"/>
    </row>
    <row r="20770" spans="4:4" s="659" customFormat="1" x14ac:dyDescent="0.2">
      <c r="D20770" s="634"/>
    </row>
    <row r="20771" spans="4:4" s="659" customFormat="1" x14ac:dyDescent="0.2">
      <c r="D20771" s="634"/>
    </row>
    <row r="20772" spans="4:4" s="659" customFormat="1" x14ac:dyDescent="0.2">
      <c r="D20772" s="634"/>
    </row>
    <row r="20773" spans="4:4" s="659" customFormat="1" x14ac:dyDescent="0.2">
      <c r="D20773" s="634"/>
    </row>
    <row r="20774" spans="4:4" s="659" customFormat="1" x14ac:dyDescent="0.2">
      <c r="D20774" s="634"/>
    </row>
    <row r="20775" spans="4:4" s="659" customFormat="1" x14ac:dyDescent="0.2">
      <c r="D20775" s="634"/>
    </row>
    <row r="20776" spans="4:4" s="659" customFormat="1" x14ac:dyDescent="0.2">
      <c r="D20776" s="634"/>
    </row>
    <row r="20777" spans="4:4" s="659" customFormat="1" x14ac:dyDescent="0.2">
      <c r="D20777" s="634"/>
    </row>
    <row r="20778" spans="4:4" s="659" customFormat="1" x14ac:dyDescent="0.2">
      <c r="D20778" s="634"/>
    </row>
    <row r="20779" spans="4:4" s="659" customFormat="1" x14ac:dyDescent="0.2">
      <c r="D20779" s="634"/>
    </row>
    <row r="20780" spans="4:4" s="659" customFormat="1" x14ac:dyDescent="0.2">
      <c r="D20780" s="634"/>
    </row>
    <row r="20781" spans="4:4" s="659" customFormat="1" x14ac:dyDescent="0.2">
      <c r="D20781" s="634"/>
    </row>
    <row r="20782" spans="4:4" s="659" customFormat="1" x14ac:dyDescent="0.2">
      <c r="D20782" s="634"/>
    </row>
    <row r="20783" spans="4:4" s="659" customFormat="1" x14ac:dyDescent="0.2">
      <c r="D20783" s="634"/>
    </row>
    <row r="20784" spans="4:4" s="659" customFormat="1" x14ac:dyDescent="0.2">
      <c r="D20784" s="634"/>
    </row>
    <row r="20785" spans="4:4" s="659" customFormat="1" x14ac:dyDescent="0.2">
      <c r="D20785" s="634"/>
    </row>
    <row r="20786" spans="4:4" s="659" customFormat="1" x14ac:dyDescent="0.2">
      <c r="D20786" s="634"/>
    </row>
    <row r="20787" spans="4:4" s="659" customFormat="1" x14ac:dyDescent="0.2">
      <c r="D20787" s="634"/>
    </row>
    <row r="20788" spans="4:4" s="659" customFormat="1" x14ac:dyDescent="0.2">
      <c r="D20788" s="634"/>
    </row>
    <row r="20789" spans="4:4" s="659" customFormat="1" x14ac:dyDescent="0.2">
      <c r="D20789" s="634"/>
    </row>
    <row r="20790" spans="4:4" s="659" customFormat="1" x14ac:dyDescent="0.2">
      <c r="D20790" s="634"/>
    </row>
    <row r="20791" spans="4:4" s="659" customFormat="1" x14ac:dyDescent="0.2">
      <c r="D20791" s="634"/>
    </row>
    <row r="20792" spans="4:4" s="659" customFormat="1" x14ac:dyDescent="0.2">
      <c r="D20792" s="634"/>
    </row>
    <row r="20793" spans="4:4" s="659" customFormat="1" x14ac:dyDescent="0.2">
      <c r="D20793" s="634"/>
    </row>
    <row r="20794" spans="4:4" s="659" customFormat="1" x14ac:dyDescent="0.2">
      <c r="D20794" s="634"/>
    </row>
    <row r="20795" spans="4:4" s="659" customFormat="1" x14ac:dyDescent="0.2">
      <c r="D20795" s="634"/>
    </row>
    <row r="20796" spans="4:4" s="659" customFormat="1" x14ac:dyDescent="0.2">
      <c r="D20796" s="634"/>
    </row>
    <row r="20797" spans="4:4" s="659" customFormat="1" x14ac:dyDescent="0.2">
      <c r="D20797" s="634"/>
    </row>
    <row r="20798" spans="4:4" s="659" customFormat="1" x14ac:dyDescent="0.2">
      <c r="D20798" s="634"/>
    </row>
    <row r="20799" spans="4:4" s="659" customFormat="1" x14ac:dyDescent="0.2">
      <c r="D20799" s="634"/>
    </row>
    <row r="20800" spans="4:4" s="659" customFormat="1" x14ac:dyDescent="0.2">
      <c r="D20800" s="634"/>
    </row>
    <row r="20801" spans="4:4" s="659" customFormat="1" x14ac:dyDescent="0.2">
      <c r="D20801" s="634"/>
    </row>
    <row r="20802" spans="4:4" s="659" customFormat="1" x14ac:dyDescent="0.2">
      <c r="D20802" s="634"/>
    </row>
    <row r="20803" spans="4:4" s="659" customFormat="1" x14ac:dyDescent="0.2">
      <c r="D20803" s="634"/>
    </row>
    <row r="20804" spans="4:4" s="659" customFormat="1" x14ac:dyDescent="0.2">
      <c r="D20804" s="634"/>
    </row>
    <row r="20805" spans="4:4" s="659" customFormat="1" x14ac:dyDescent="0.2">
      <c r="D20805" s="634"/>
    </row>
    <row r="20806" spans="4:4" s="659" customFormat="1" x14ac:dyDescent="0.2">
      <c r="D20806" s="634"/>
    </row>
    <row r="20807" spans="4:4" s="659" customFormat="1" x14ac:dyDescent="0.2">
      <c r="D20807" s="634"/>
    </row>
    <row r="20808" spans="4:4" s="659" customFormat="1" x14ac:dyDescent="0.2">
      <c r="D20808" s="634"/>
    </row>
    <row r="20809" spans="4:4" s="659" customFormat="1" x14ac:dyDescent="0.2">
      <c r="D20809" s="634"/>
    </row>
    <row r="20810" spans="4:4" s="659" customFormat="1" x14ac:dyDescent="0.2">
      <c r="D20810" s="634"/>
    </row>
    <row r="20811" spans="4:4" s="659" customFormat="1" x14ac:dyDescent="0.2">
      <c r="D20811" s="634"/>
    </row>
    <row r="20812" spans="4:4" s="659" customFormat="1" x14ac:dyDescent="0.2">
      <c r="D20812" s="634"/>
    </row>
    <row r="20813" spans="4:4" s="659" customFormat="1" x14ac:dyDescent="0.2">
      <c r="D20813" s="634"/>
    </row>
    <row r="20814" spans="4:4" s="659" customFormat="1" x14ac:dyDescent="0.2">
      <c r="D20814" s="634"/>
    </row>
    <row r="20815" spans="4:4" s="659" customFormat="1" x14ac:dyDescent="0.2">
      <c r="D20815" s="634"/>
    </row>
    <row r="20816" spans="4:4" s="659" customFormat="1" x14ac:dyDescent="0.2">
      <c r="D20816" s="634"/>
    </row>
    <row r="20817" spans="4:4" s="659" customFormat="1" x14ac:dyDescent="0.2">
      <c r="D20817" s="634"/>
    </row>
    <row r="20818" spans="4:4" s="659" customFormat="1" x14ac:dyDescent="0.2">
      <c r="D20818" s="634"/>
    </row>
    <row r="20819" spans="4:4" s="659" customFormat="1" x14ac:dyDescent="0.2">
      <c r="D20819" s="634"/>
    </row>
    <row r="20820" spans="4:4" s="659" customFormat="1" x14ac:dyDescent="0.2">
      <c r="D20820" s="634"/>
    </row>
    <row r="20821" spans="4:4" s="659" customFormat="1" x14ac:dyDescent="0.2">
      <c r="D20821" s="634"/>
    </row>
    <row r="20822" spans="4:4" s="659" customFormat="1" x14ac:dyDescent="0.2">
      <c r="D20822" s="634"/>
    </row>
    <row r="20823" spans="4:4" s="659" customFormat="1" x14ac:dyDescent="0.2">
      <c r="D20823" s="634"/>
    </row>
    <row r="20824" spans="4:4" s="659" customFormat="1" x14ac:dyDescent="0.2">
      <c r="D20824" s="634"/>
    </row>
    <row r="20825" spans="4:4" s="659" customFormat="1" x14ac:dyDescent="0.2">
      <c r="D20825" s="634"/>
    </row>
    <row r="20826" spans="4:4" s="659" customFormat="1" x14ac:dyDescent="0.2">
      <c r="D20826" s="634"/>
    </row>
    <row r="20827" spans="4:4" s="659" customFormat="1" x14ac:dyDescent="0.2">
      <c r="D20827" s="634"/>
    </row>
    <row r="20828" spans="4:4" s="659" customFormat="1" x14ac:dyDescent="0.2">
      <c r="D20828" s="634"/>
    </row>
    <row r="20829" spans="4:4" s="659" customFormat="1" x14ac:dyDescent="0.2">
      <c r="D20829" s="634"/>
    </row>
    <row r="20830" spans="4:4" s="659" customFormat="1" x14ac:dyDescent="0.2">
      <c r="D20830" s="634"/>
    </row>
    <row r="20831" spans="4:4" s="659" customFormat="1" x14ac:dyDescent="0.2">
      <c r="D20831" s="634"/>
    </row>
    <row r="20832" spans="4:4" s="659" customFormat="1" x14ac:dyDescent="0.2">
      <c r="D20832" s="634"/>
    </row>
    <row r="20833" spans="4:4" s="659" customFormat="1" x14ac:dyDescent="0.2">
      <c r="D20833" s="634"/>
    </row>
    <row r="20834" spans="4:4" s="659" customFormat="1" x14ac:dyDescent="0.2">
      <c r="D20834" s="634"/>
    </row>
    <row r="20835" spans="4:4" s="659" customFormat="1" x14ac:dyDescent="0.2">
      <c r="D20835" s="634"/>
    </row>
    <row r="20836" spans="4:4" s="659" customFormat="1" x14ac:dyDescent="0.2">
      <c r="D20836" s="634"/>
    </row>
    <row r="20837" spans="4:4" s="659" customFormat="1" x14ac:dyDescent="0.2">
      <c r="D20837" s="634"/>
    </row>
    <row r="20838" spans="4:4" s="659" customFormat="1" x14ac:dyDescent="0.2">
      <c r="D20838" s="634"/>
    </row>
    <row r="20839" spans="4:4" s="659" customFormat="1" x14ac:dyDescent="0.2">
      <c r="D20839" s="634"/>
    </row>
    <row r="20840" spans="4:4" s="659" customFormat="1" x14ac:dyDescent="0.2">
      <c r="D20840" s="634"/>
    </row>
    <row r="20841" spans="4:4" s="659" customFormat="1" x14ac:dyDescent="0.2">
      <c r="D20841" s="634"/>
    </row>
    <row r="20842" spans="4:4" s="659" customFormat="1" x14ac:dyDescent="0.2">
      <c r="D20842" s="634"/>
    </row>
    <row r="20843" spans="4:4" s="659" customFormat="1" x14ac:dyDescent="0.2">
      <c r="D20843" s="634"/>
    </row>
    <row r="20844" spans="4:4" s="659" customFormat="1" x14ac:dyDescent="0.2">
      <c r="D20844" s="634"/>
    </row>
    <row r="20845" spans="4:4" s="659" customFormat="1" x14ac:dyDescent="0.2">
      <c r="D20845" s="634"/>
    </row>
    <row r="20846" spans="4:4" s="659" customFormat="1" x14ac:dyDescent="0.2">
      <c r="D20846" s="634"/>
    </row>
    <row r="20847" spans="4:4" s="659" customFormat="1" x14ac:dyDescent="0.2">
      <c r="D20847" s="634"/>
    </row>
    <row r="20848" spans="4:4" s="659" customFormat="1" x14ac:dyDescent="0.2">
      <c r="D20848" s="634"/>
    </row>
    <row r="20849" spans="4:4" s="659" customFormat="1" x14ac:dyDescent="0.2">
      <c r="D20849" s="634"/>
    </row>
    <row r="20850" spans="4:4" s="659" customFormat="1" x14ac:dyDescent="0.2">
      <c r="D20850" s="634"/>
    </row>
    <row r="20851" spans="4:4" s="659" customFormat="1" x14ac:dyDescent="0.2">
      <c r="D20851" s="634"/>
    </row>
    <row r="20852" spans="4:4" s="659" customFormat="1" x14ac:dyDescent="0.2">
      <c r="D20852" s="634"/>
    </row>
    <row r="20853" spans="4:4" s="659" customFormat="1" x14ac:dyDescent="0.2">
      <c r="D20853" s="634"/>
    </row>
    <row r="20854" spans="4:4" s="659" customFormat="1" x14ac:dyDescent="0.2">
      <c r="D20854" s="634"/>
    </row>
    <row r="20855" spans="4:4" s="659" customFormat="1" x14ac:dyDescent="0.2">
      <c r="D20855" s="634"/>
    </row>
    <row r="20856" spans="4:4" s="659" customFormat="1" x14ac:dyDescent="0.2">
      <c r="D20856" s="634"/>
    </row>
    <row r="20857" spans="4:4" s="659" customFormat="1" x14ac:dyDescent="0.2">
      <c r="D20857" s="634"/>
    </row>
    <row r="20858" spans="4:4" s="659" customFormat="1" x14ac:dyDescent="0.2">
      <c r="D20858" s="634"/>
    </row>
    <row r="20859" spans="4:4" s="659" customFormat="1" x14ac:dyDescent="0.2">
      <c r="D20859" s="634"/>
    </row>
    <row r="20860" spans="4:4" s="659" customFormat="1" x14ac:dyDescent="0.2">
      <c r="D20860" s="634"/>
    </row>
    <row r="20861" spans="4:4" s="659" customFormat="1" x14ac:dyDescent="0.2">
      <c r="D20861" s="634"/>
    </row>
    <row r="20862" spans="4:4" s="659" customFormat="1" x14ac:dyDescent="0.2">
      <c r="D20862" s="634"/>
    </row>
    <row r="20863" spans="4:4" s="659" customFormat="1" x14ac:dyDescent="0.2">
      <c r="D20863" s="634"/>
    </row>
    <row r="20864" spans="4:4" s="659" customFormat="1" x14ac:dyDescent="0.2">
      <c r="D20864" s="634"/>
    </row>
    <row r="20865" spans="4:4" s="659" customFormat="1" x14ac:dyDescent="0.2">
      <c r="D20865" s="634"/>
    </row>
    <row r="20866" spans="4:4" s="659" customFormat="1" x14ac:dyDescent="0.2">
      <c r="D20866" s="634"/>
    </row>
    <row r="20867" spans="4:4" s="659" customFormat="1" x14ac:dyDescent="0.2">
      <c r="D20867" s="634"/>
    </row>
    <row r="20868" spans="4:4" s="659" customFormat="1" x14ac:dyDescent="0.2">
      <c r="D20868" s="634"/>
    </row>
    <row r="20869" spans="4:4" s="659" customFormat="1" x14ac:dyDescent="0.2">
      <c r="D20869" s="634"/>
    </row>
    <row r="20870" spans="4:4" s="659" customFormat="1" x14ac:dyDescent="0.2">
      <c r="D20870" s="634"/>
    </row>
    <row r="20871" spans="4:4" s="659" customFormat="1" x14ac:dyDescent="0.2">
      <c r="D20871" s="634"/>
    </row>
    <row r="20872" spans="4:4" s="659" customFormat="1" x14ac:dyDescent="0.2">
      <c r="D20872" s="634"/>
    </row>
    <row r="20873" spans="4:4" s="659" customFormat="1" x14ac:dyDescent="0.2">
      <c r="D20873" s="634"/>
    </row>
    <row r="20874" spans="4:4" s="659" customFormat="1" x14ac:dyDescent="0.2">
      <c r="D20874" s="634"/>
    </row>
    <row r="20875" spans="4:4" s="659" customFormat="1" x14ac:dyDescent="0.2">
      <c r="D20875" s="634"/>
    </row>
    <row r="20876" spans="4:4" s="659" customFormat="1" x14ac:dyDescent="0.2">
      <c r="D20876" s="634"/>
    </row>
    <row r="20877" spans="4:4" s="659" customFormat="1" x14ac:dyDescent="0.2">
      <c r="D20877" s="634"/>
    </row>
    <row r="20878" spans="4:4" s="659" customFormat="1" x14ac:dyDescent="0.2">
      <c r="D20878" s="634"/>
    </row>
    <row r="20879" spans="4:4" s="659" customFormat="1" x14ac:dyDescent="0.2">
      <c r="D20879" s="634"/>
    </row>
    <row r="20880" spans="4:4" s="659" customFormat="1" x14ac:dyDescent="0.2">
      <c r="D20880" s="634"/>
    </row>
    <row r="20881" spans="4:4" s="659" customFormat="1" x14ac:dyDescent="0.2">
      <c r="D20881" s="634"/>
    </row>
    <row r="20882" spans="4:4" s="659" customFormat="1" x14ac:dyDescent="0.2">
      <c r="D20882" s="634"/>
    </row>
    <row r="20883" spans="4:4" s="659" customFormat="1" x14ac:dyDescent="0.2">
      <c r="D20883" s="634"/>
    </row>
    <row r="20884" spans="4:4" s="659" customFormat="1" x14ac:dyDescent="0.2">
      <c r="D20884" s="634"/>
    </row>
    <row r="20885" spans="4:4" s="659" customFormat="1" x14ac:dyDescent="0.2">
      <c r="D20885" s="634"/>
    </row>
    <row r="20886" spans="4:4" s="659" customFormat="1" x14ac:dyDescent="0.2">
      <c r="D20886" s="634"/>
    </row>
    <row r="20887" spans="4:4" s="659" customFormat="1" x14ac:dyDescent="0.2">
      <c r="D20887" s="634"/>
    </row>
    <row r="20888" spans="4:4" s="659" customFormat="1" x14ac:dyDescent="0.2">
      <c r="D20888" s="634"/>
    </row>
    <row r="20889" spans="4:4" s="659" customFormat="1" x14ac:dyDescent="0.2">
      <c r="D20889" s="634"/>
    </row>
    <row r="20890" spans="4:4" s="659" customFormat="1" x14ac:dyDescent="0.2">
      <c r="D20890" s="634"/>
    </row>
    <row r="20891" spans="4:4" s="659" customFormat="1" x14ac:dyDescent="0.2">
      <c r="D20891" s="634"/>
    </row>
    <row r="20892" spans="4:4" s="659" customFormat="1" x14ac:dyDescent="0.2">
      <c r="D20892" s="634"/>
    </row>
    <row r="20893" spans="4:4" s="659" customFormat="1" x14ac:dyDescent="0.2">
      <c r="D20893" s="634"/>
    </row>
    <row r="20894" spans="4:4" s="659" customFormat="1" x14ac:dyDescent="0.2">
      <c r="D20894" s="634"/>
    </row>
    <row r="20895" spans="4:4" s="659" customFormat="1" x14ac:dyDescent="0.2">
      <c r="D20895" s="634"/>
    </row>
    <row r="20896" spans="4:4" s="659" customFormat="1" x14ac:dyDescent="0.2">
      <c r="D20896" s="634"/>
    </row>
    <row r="20897" spans="4:4" s="659" customFormat="1" x14ac:dyDescent="0.2">
      <c r="D20897" s="634"/>
    </row>
    <row r="20898" spans="4:4" s="659" customFormat="1" x14ac:dyDescent="0.2">
      <c r="D20898" s="634"/>
    </row>
    <row r="20899" spans="4:4" s="659" customFormat="1" x14ac:dyDescent="0.2">
      <c r="D20899" s="634"/>
    </row>
    <row r="20900" spans="4:4" s="659" customFormat="1" x14ac:dyDescent="0.2">
      <c r="D20900" s="634"/>
    </row>
    <row r="20901" spans="4:4" s="659" customFormat="1" x14ac:dyDescent="0.2">
      <c r="D20901" s="634"/>
    </row>
    <row r="20902" spans="4:4" s="659" customFormat="1" x14ac:dyDescent="0.2">
      <c r="D20902" s="634"/>
    </row>
    <row r="20903" spans="4:4" s="659" customFormat="1" x14ac:dyDescent="0.2">
      <c r="D20903" s="634"/>
    </row>
    <row r="20904" spans="4:4" s="659" customFormat="1" x14ac:dyDescent="0.2">
      <c r="D20904" s="634"/>
    </row>
    <row r="20905" spans="4:4" s="659" customFormat="1" x14ac:dyDescent="0.2">
      <c r="D20905" s="634"/>
    </row>
    <row r="20906" spans="4:4" s="659" customFormat="1" x14ac:dyDescent="0.2">
      <c r="D20906" s="634"/>
    </row>
    <row r="20907" spans="4:4" s="659" customFormat="1" x14ac:dyDescent="0.2">
      <c r="D20907" s="634"/>
    </row>
    <row r="20908" spans="4:4" s="659" customFormat="1" x14ac:dyDescent="0.2">
      <c r="D20908" s="634"/>
    </row>
    <row r="20909" spans="4:4" s="659" customFormat="1" x14ac:dyDescent="0.2">
      <c r="D20909" s="634"/>
    </row>
    <row r="20910" spans="4:4" s="659" customFormat="1" x14ac:dyDescent="0.2">
      <c r="D20910" s="634"/>
    </row>
    <row r="20911" spans="4:4" s="659" customFormat="1" x14ac:dyDescent="0.2">
      <c r="D20911" s="634"/>
    </row>
    <row r="20912" spans="4:4" s="659" customFormat="1" x14ac:dyDescent="0.2">
      <c r="D20912" s="634"/>
    </row>
    <row r="20913" spans="4:4" s="659" customFormat="1" x14ac:dyDescent="0.2">
      <c r="D20913" s="634"/>
    </row>
    <row r="20914" spans="4:4" s="659" customFormat="1" x14ac:dyDescent="0.2">
      <c r="D20914" s="634"/>
    </row>
    <row r="20915" spans="4:4" s="659" customFormat="1" x14ac:dyDescent="0.2">
      <c r="D20915" s="634"/>
    </row>
    <row r="20916" spans="4:4" s="659" customFormat="1" x14ac:dyDescent="0.2">
      <c r="D20916" s="634"/>
    </row>
    <row r="20917" spans="4:4" s="659" customFormat="1" x14ac:dyDescent="0.2">
      <c r="D20917" s="634"/>
    </row>
    <row r="20918" spans="4:4" s="659" customFormat="1" x14ac:dyDescent="0.2">
      <c r="D20918" s="634"/>
    </row>
    <row r="20919" spans="4:4" s="659" customFormat="1" x14ac:dyDescent="0.2">
      <c r="D20919" s="634"/>
    </row>
    <row r="20920" spans="4:4" s="659" customFormat="1" x14ac:dyDescent="0.2">
      <c r="D20920" s="634"/>
    </row>
    <row r="20921" spans="4:4" s="659" customFormat="1" x14ac:dyDescent="0.2">
      <c r="D20921" s="634"/>
    </row>
    <row r="20922" spans="4:4" s="659" customFormat="1" x14ac:dyDescent="0.2">
      <c r="D20922" s="634"/>
    </row>
    <row r="20923" spans="4:4" s="659" customFormat="1" x14ac:dyDescent="0.2">
      <c r="D20923" s="634"/>
    </row>
    <row r="20924" spans="4:4" s="659" customFormat="1" x14ac:dyDescent="0.2">
      <c r="D20924" s="634"/>
    </row>
    <row r="20925" spans="4:4" s="659" customFormat="1" x14ac:dyDescent="0.2">
      <c r="D20925" s="634"/>
    </row>
    <row r="20926" spans="4:4" s="659" customFormat="1" x14ac:dyDescent="0.2">
      <c r="D20926" s="634"/>
    </row>
    <row r="20927" spans="4:4" s="659" customFormat="1" x14ac:dyDescent="0.2">
      <c r="D20927" s="634"/>
    </row>
    <row r="20928" spans="4:4" s="659" customFormat="1" x14ac:dyDescent="0.2">
      <c r="D20928" s="634"/>
    </row>
    <row r="20929" spans="4:4" s="659" customFormat="1" x14ac:dyDescent="0.2">
      <c r="D20929" s="634"/>
    </row>
    <row r="20930" spans="4:4" s="659" customFormat="1" x14ac:dyDescent="0.2">
      <c r="D20930" s="634"/>
    </row>
    <row r="20931" spans="4:4" s="659" customFormat="1" x14ac:dyDescent="0.2">
      <c r="D20931" s="634"/>
    </row>
    <row r="20932" spans="4:4" s="659" customFormat="1" x14ac:dyDescent="0.2">
      <c r="D20932" s="634"/>
    </row>
    <row r="20933" spans="4:4" s="659" customFormat="1" x14ac:dyDescent="0.2">
      <c r="D20933" s="634"/>
    </row>
    <row r="20934" spans="4:4" s="659" customFormat="1" x14ac:dyDescent="0.2">
      <c r="D20934" s="634"/>
    </row>
    <row r="20935" spans="4:4" s="659" customFormat="1" x14ac:dyDescent="0.2">
      <c r="D20935" s="634"/>
    </row>
    <row r="20936" spans="4:4" s="659" customFormat="1" x14ac:dyDescent="0.2">
      <c r="D20936" s="634"/>
    </row>
    <row r="20937" spans="4:4" s="659" customFormat="1" x14ac:dyDescent="0.2">
      <c r="D20937" s="634"/>
    </row>
    <row r="20938" spans="4:4" s="659" customFormat="1" x14ac:dyDescent="0.2">
      <c r="D20938" s="634"/>
    </row>
    <row r="20939" spans="4:4" s="659" customFormat="1" x14ac:dyDescent="0.2">
      <c r="D20939" s="634"/>
    </row>
    <row r="20940" spans="4:4" s="659" customFormat="1" x14ac:dyDescent="0.2">
      <c r="D20940" s="634"/>
    </row>
    <row r="20941" spans="4:4" s="659" customFormat="1" x14ac:dyDescent="0.2">
      <c r="D20941" s="634"/>
    </row>
    <row r="20942" spans="4:4" s="659" customFormat="1" x14ac:dyDescent="0.2">
      <c r="D20942" s="634"/>
    </row>
    <row r="20943" spans="4:4" s="659" customFormat="1" x14ac:dyDescent="0.2">
      <c r="D20943" s="634"/>
    </row>
    <row r="20944" spans="4:4" s="659" customFormat="1" x14ac:dyDescent="0.2">
      <c r="D20944" s="634"/>
    </row>
    <row r="20945" spans="4:4" s="659" customFormat="1" x14ac:dyDescent="0.2">
      <c r="D20945" s="634"/>
    </row>
    <row r="20946" spans="4:4" s="659" customFormat="1" x14ac:dyDescent="0.2">
      <c r="D20946" s="634"/>
    </row>
    <row r="20947" spans="4:4" s="659" customFormat="1" x14ac:dyDescent="0.2">
      <c r="D20947" s="634"/>
    </row>
    <row r="20948" spans="4:4" s="659" customFormat="1" x14ac:dyDescent="0.2">
      <c r="D20948" s="634"/>
    </row>
    <row r="20949" spans="4:4" s="659" customFormat="1" x14ac:dyDescent="0.2">
      <c r="D20949" s="634"/>
    </row>
    <row r="20950" spans="4:4" s="659" customFormat="1" x14ac:dyDescent="0.2">
      <c r="D20950" s="634"/>
    </row>
    <row r="20951" spans="4:4" s="659" customFormat="1" x14ac:dyDescent="0.2">
      <c r="D20951" s="634"/>
    </row>
    <row r="20952" spans="4:4" s="659" customFormat="1" x14ac:dyDescent="0.2">
      <c r="D20952" s="634"/>
    </row>
    <row r="20953" spans="4:4" s="659" customFormat="1" x14ac:dyDescent="0.2">
      <c r="D20953" s="634"/>
    </row>
    <row r="20954" spans="4:4" s="659" customFormat="1" x14ac:dyDescent="0.2">
      <c r="D20954" s="634"/>
    </row>
    <row r="20955" spans="4:4" s="659" customFormat="1" x14ac:dyDescent="0.2">
      <c r="D20955" s="634"/>
    </row>
    <row r="20956" spans="4:4" s="659" customFormat="1" x14ac:dyDescent="0.2">
      <c r="D20956" s="634"/>
    </row>
    <row r="20957" spans="4:4" s="659" customFormat="1" x14ac:dyDescent="0.2">
      <c r="D20957" s="634"/>
    </row>
    <row r="20958" spans="4:4" s="659" customFormat="1" x14ac:dyDescent="0.2">
      <c r="D20958" s="634"/>
    </row>
    <row r="20959" spans="4:4" s="659" customFormat="1" x14ac:dyDescent="0.2">
      <c r="D20959" s="634"/>
    </row>
    <row r="20960" spans="4:4" s="659" customFormat="1" x14ac:dyDescent="0.2">
      <c r="D20960" s="634"/>
    </row>
    <row r="20961" spans="4:4" s="659" customFormat="1" x14ac:dyDescent="0.2">
      <c r="D20961" s="634"/>
    </row>
    <row r="20962" spans="4:4" s="659" customFormat="1" x14ac:dyDescent="0.2">
      <c r="D20962" s="634"/>
    </row>
    <row r="20963" spans="4:4" s="659" customFormat="1" x14ac:dyDescent="0.2">
      <c r="D20963" s="634"/>
    </row>
    <row r="20964" spans="4:4" s="659" customFormat="1" x14ac:dyDescent="0.2">
      <c r="D20964" s="634"/>
    </row>
    <row r="20965" spans="4:4" s="659" customFormat="1" x14ac:dyDescent="0.2">
      <c r="D20965" s="634"/>
    </row>
    <row r="20966" spans="4:4" s="659" customFormat="1" x14ac:dyDescent="0.2">
      <c r="D20966" s="634"/>
    </row>
    <row r="20967" spans="4:4" s="659" customFormat="1" x14ac:dyDescent="0.2">
      <c r="D20967" s="634"/>
    </row>
    <row r="20968" spans="4:4" s="659" customFormat="1" x14ac:dyDescent="0.2">
      <c r="D20968" s="634"/>
    </row>
    <row r="20969" spans="4:4" s="659" customFormat="1" x14ac:dyDescent="0.2">
      <c r="D20969" s="634"/>
    </row>
    <row r="20970" spans="4:4" s="659" customFormat="1" x14ac:dyDescent="0.2">
      <c r="D20970" s="634"/>
    </row>
    <row r="20971" spans="4:4" s="659" customFormat="1" x14ac:dyDescent="0.2">
      <c r="D20971" s="634"/>
    </row>
    <row r="20972" spans="4:4" s="659" customFormat="1" x14ac:dyDescent="0.2">
      <c r="D20972" s="634"/>
    </row>
    <row r="20973" spans="4:4" s="659" customFormat="1" x14ac:dyDescent="0.2">
      <c r="D20973" s="634"/>
    </row>
    <row r="20974" spans="4:4" s="659" customFormat="1" x14ac:dyDescent="0.2">
      <c r="D20974" s="634"/>
    </row>
    <row r="20975" spans="4:4" s="659" customFormat="1" x14ac:dyDescent="0.2">
      <c r="D20975" s="634"/>
    </row>
    <row r="20976" spans="4:4" s="659" customFormat="1" x14ac:dyDescent="0.2">
      <c r="D20976" s="634"/>
    </row>
    <row r="20977" spans="4:4" s="659" customFormat="1" x14ac:dyDescent="0.2">
      <c r="D20977" s="634"/>
    </row>
    <row r="20978" spans="4:4" s="659" customFormat="1" x14ac:dyDescent="0.2">
      <c r="D20978" s="634"/>
    </row>
    <row r="20979" spans="4:4" s="659" customFormat="1" x14ac:dyDescent="0.2">
      <c r="D20979" s="634"/>
    </row>
    <row r="20980" spans="4:4" s="659" customFormat="1" x14ac:dyDescent="0.2">
      <c r="D20980" s="634"/>
    </row>
    <row r="20981" spans="4:4" s="659" customFormat="1" x14ac:dyDescent="0.2">
      <c r="D20981" s="634"/>
    </row>
    <row r="20982" spans="4:4" s="659" customFormat="1" x14ac:dyDescent="0.2">
      <c r="D20982" s="634"/>
    </row>
    <row r="20983" spans="4:4" s="659" customFormat="1" x14ac:dyDescent="0.2">
      <c r="D20983" s="634"/>
    </row>
    <row r="20984" spans="4:4" s="659" customFormat="1" x14ac:dyDescent="0.2">
      <c r="D20984" s="634"/>
    </row>
    <row r="20985" spans="4:4" s="659" customFormat="1" x14ac:dyDescent="0.2">
      <c r="D20985" s="634"/>
    </row>
    <row r="20986" spans="4:4" s="659" customFormat="1" x14ac:dyDescent="0.2">
      <c r="D20986" s="634"/>
    </row>
    <row r="20987" spans="4:4" s="659" customFormat="1" x14ac:dyDescent="0.2">
      <c r="D20987" s="634"/>
    </row>
    <row r="20988" spans="4:4" s="659" customFormat="1" x14ac:dyDescent="0.2">
      <c r="D20988" s="634"/>
    </row>
    <row r="20989" spans="4:4" s="659" customFormat="1" x14ac:dyDescent="0.2">
      <c r="D20989" s="634"/>
    </row>
    <row r="20990" spans="4:4" s="659" customFormat="1" x14ac:dyDescent="0.2">
      <c r="D20990" s="634"/>
    </row>
    <row r="20991" spans="4:4" s="659" customFormat="1" x14ac:dyDescent="0.2">
      <c r="D20991" s="634"/>
    </row>
    <row r="20992" spans="4:4" s="659" customFormat="1" x14ac:dyDescent="0.2">
      <c r="D20992" s="634"/>
    </row>
    <row r="20993" spans="4:4" s="659" customFormat="1" x14ac:dyDescent="0.2">
      <c r="D20993" s="634"/>
    </row>
    <row r="20994" spans="4:4" s="659" customFormat="1" x14ac:dyDescent="0.2">
      <c r="D20994" s="634"/>
    </row>
    <row r="20995" spans="4:4" s="659" customFormat="1" x14ac:dyDescent="0.2">
      <c r="D20995" s="634"/>
    </row>
    <row r="20996" spans="4:4" s="659" customFormat="1" x14ac:dyDescent="0.2">
      <c r="D20996" s="634"/>
    </row>
    <row r="20997" spans="4:4" s="659" customFormat="1" x14ac:dyDescent="0.2">
      <c r="D20997" s="634"/>
    </row>
    <row r="20998" spans="4:4" s="659" customFormat="1" x14ac:dyDescent="0.2">
      <c r="D20998" s="634"/>
    </row>
    <row r="20999" spans="4:4" s="659" customFormat="1" x14ac:dyDescent="0.2">
      <c r="D20999" s="634"/>
    </row>
    <row r="21000" spans="4:4" s="659" customFormat="1" x14ac:dyDescent="0.2">
      <c r="D21000" s="634"/>
    </row>
    <row r="21001" spans="4:4" s="659" customFormat="1" x14ac:dyDescent="0.2">
      <c r="D21001" s="634"/>
    </row>
    <row r="21002" spans="4:4" s="659" customFormat="1" x14ac:dyDescent="0.2">
      <c r="D21002" s="634"/>
    </row>
    <row r="21003" spans="4:4" s="659" customFormat="1" x14ac:dyDescent="0.2">
      <c r="D21003" s="634"/>
    </row>
    <row r="21004" spans="4:4" s="659" customFormat="1" x14ac:dyDescent="0.2">
      <c r="D21004" s="634"/>
    </row>
    <row r="21005" spans="4:4" s="659" customFormat="1" x14ac:dyDescent="0.2">
      <c r="D21005" s="634"/>
    </row>
    <row r="21006" spans="4:4" s="659" customFormat="1" x14ac:dyDescent="0.2">
      <c r="D21006" s="634"/>
    </row>
    <row r="21007" spans="4:4" s="659" customFormat="1" x14ac:dyDescent="0.2">
      <c r="D21007" s="634"/>
    </row>
    <row r="21008" spans="4:4" s="659" customFormat="1" x14ac:dyDescent="0.2">
      <c r="D21008" s="634"/>
    </row>
    <row r="21009" spans="4:4" s="659" customFormat="1" x14ac:dyDescent="0.2">
      <c r="D21009" s="634"/>
    </row>
    <row r="21010" spans="4:4" s="659" customFormat="1" x14ac:dyDescent="0.2">
      <c r="D21010" s="634"/>
    </row>
    <row r="21011" spans="4:4" s="659" customFormat="1" x14ac:dyDescent="0.2">
      <c r="D21011" s="634"/>
    </row>
    <row r="21012" spans="4:4" s="659" customFormat="1" x14ac:dyDescent="0.2">
      <c r="D21012" s="634"/>
    </row>
    <row r="21013" spans="4:4" s="659" customFormat="1" x14ac:dyDescent="0.2">
      <c r="D21013" s="634"/>
    </row>
    <row r="21014" spans="4:4" s="659" customFormat="1" x14ac:dyDescent="0.2">
      <c r="D21014" s="634"/>
    </row>
    <row r="21015" spans="4:4" s="659" customFormat="1" x14ac:dyDescent="0.2">
      <c r="D21015" s="634"/>
    </row>
    <row r="21016" spans="4:4" s="659" customFormat="1" x14ac:dyDescent="0.2">
      <c r="D21016" s="634"/>
    </row>
    <row r="21017" spans="4:4" s="659" customFormat="1" x14ac:dyDescent="0.2">
      <c r="D21017" s="634"/>
    </row>
    <row r="21018" spans="4:4" s="659" customFormat="1" x14ac:dyDescent="0.2">
      <c r="D21018" s="634"/>
    </row>
    <row r="21019" spans="4:4" s="659" customFormat="1" x14ac:dyDescent="0.2">
      <c r="D21019" s="634"/>
    </row>
    <row r="21020" spans="4:4" s="659" customFormat="1" x14ac:dyDescent="0.2">
      <c r="D21020" s="634"/>
    </row>
    <row r="21021" spans="4:4" s="659" customFormat="1" x14ac:dyDescent="0.2">
      <c r="D21021" s="634"/>
    </row>
    <row r="21022" spans="4:4" s="659" customFormat="1" x14ac:dyDescent="0.2">
      <c r="D21022" s="634"/>
    </row>
    <row r="21023" spans="4:4" s="659" customFormat="1" x14ac:dyDescent="0.2">
      <c r="D21023" s="634"/>
    </row>
    <row r="21024" spans="4:4" s="659" customFormat="1" x14ac:dyDescent="0.2">
      <c r="D21024" s="634"/>
    </row>
    <row r="21025" spans="4:4" s="659" customFormat="1" x14ac:dyDescent="0.2">
      <c r="D21025" s="634"/>
    </row>
    <row r="21026" spans="4:4" s="659" customFormat="1" x14ac:dyDescent="0.2">
      <c r="D21026" s="634"/>
    </row>
    <row r="21027" spans="4:4" s="659" customFormat="1" x14ac:dyDescent="0.2">
      <c r="D21027" s="634"/>
    </row>
    <row r="21028" spans="4:4" s="659" customFormat="1" x14ac:dyDescent="0.2">
      <c r="D21028" s="634"/>
    </row>
    <row r="21029" spans="4:4" s="659" customFormat="1" x14ac:dyDescent="0.2">
      <c r="D21029" s="634"/>
    </row>
    <row r="21030" spans="4:4" s="659" customFormat="1" x14ac:dyDescent="0.2">
      <c r="D21030" s="634"/>
    </row>
    <row r="21031" spans="4:4" s="659" customFormat="1" x14ac:dyDescent="0.2">
      <c r="D21031" s="634"/>
    </row>
    <row r="21032" spans="4:4" s="659" customFormat="1" x14ac:dyDescent="0.2">
      <c r="D21032" s="634"/>
    </row>
    <row r="21033" spans="4:4" s="659" customFormat="1" x14ac:dyDescent="0.2">
      <c r="D21033" s="634"/>
    </row>
    <row r="21034" spans="4:4" s="659" customFormat="1" x14ac:dyDescent="0.2">
      <c r="D21034" s="634"/>
    </row>
    <row r="21035" spans="4:4" s="659" customFormat="1" x14ac:dyDescent="0.2">
      <c r="D21035" s="634"/>
    </row>
    <row r="21036" spans="4:4" s="659" customFormat="1" x14ac:dyDescent="0.2">
      <c r="D21036" s="634"/>
    </row>
    <row r="21037" spans="4:4" s="659" customFormat="1" x14ac:dyDescent="0.2">
      <c r="D21037" s="634"/>
    </row>
    <row r="21038" spans="4:4" s="659" customFormat="1" x14ac:dyDescent="0.2">
      <c r="D21038" s="634"/>
    </row>
    <row r="21039" spans="4:4" s="659" customFormat="1" x14ac:dyDescent="0.2">
      <c r="D21039" s="634"/>
    </row>
    <row r="21040" spans="4:4" s="659" customFormat="1" x14ac:dyDescent="0.2">
      <c r="D21040" s="634"/>
    </row>
    <row r="21041" spans="4:4" s="659" customFormat="1" x14ac:dyDescent="0.2">
      <c r="D21041" s="634"/>
    </row>
    <row r="21042" spans="4:4" s="659" customFormat="1" x14ac:dyDescent="0.2">
      <c r="D21042" s="634"/>
    </row>
    <row r="21043" spans="4:4" s="659" customFormat="1" x14ac:dyDescent="0.2">
      <c r="D21043" s="634"/>
    </row>
    <row r="21044" spans="4:4" s="659" customFormat="1" x14ac:dyDescent="0.2">
      <c r="D21044" s="634"/>
    </row>
    <row r="21045" spans="4:4" s="659" customFormat="1" x14ac:dyDescent="0.2">
      <c r="D21045" s="634"/>
    </row>
    <row r="21046" spans="4:4" s="659" customFormat="1" x14ac:dyDescent="0.2">
      <c r="D21046" s="634"/>
    </row>
    <row r="21047" spans="4:4" s="659" customFormat="1" x14ac:dyDescent="0.2">
      <c r="D21047" s="634"/>
    </row>
    <row r="21048" spans="4:4" s="659" customFormat="1" x14ac:dyDescent="0.2">
      <c r="D21048" s="634"/>
    </row>
    <row r="21049" spans="4:4" s="659" customFormat="1" x14ac:dyDescent="0.2">
      <c r="D21049" s="634"/>
    </row>
    <row r="21050" spans="4:4" s="659" customFormat="1" x14ac:dyDescent="0.2">
      <c r="D21050" s="634"/>
    </row>
    <row r="21051" spans="4:4" s="659" customFormat="1" x14ac:dyDescent="0.2">
      <c r="D21051" s="634"/>
    </row>
    <row r="21052" spans="4:4" s="659" customFormat="1" x14ac:dyDescent="0.2">
      <c r="D21052" s="634"/>
    </row>
    <row r="21053" spans="4:4" s="659" customFormat="1" x14ac:dyDescent="0.2">
      <c r="D21053" s="634"/>
    </row>
    <row r="21054" spans="4:4" s="659" customFormat="1" x14ac:dyDescent="0.2">
      <c r="D21054" s="634"/>
    </row>
    <row r="21055" spans="4:4" s="659" customFormat="1" x14ac:dyDescent="0.2">
      <c r="D21055" s="634"/>
    </row>
    <row r="21056" spans="4:4" s="659" customFormat="1" x14ac:dyDescent="0.2">
      <c r="D21056" s="634"/>
    </row>
    <row r="21057" spans="4:4" s="659" customFormat="1" x14ac:dyDescent="0.2">
      <c r="D21057" s="634"/>
    </row>
    <row r="21058" spans="4:4" s="659" customFormat="1" x14ac:dyDescent="0.2">
      <c r="D21058" s="634"/>
    </row>
    <row r="21059" spans="4:4" s="659" customFormat="1" x14ac:dyDescent="0.2">
      <c r="D21059" s="634"/>
    </row>
    <row r="21060" spans="4:4" s="659" customFormat="1" x14ac:dyDescent="0.2">
      <c r="D21060" s="634"/>
    </row>
    <row r="21061" spans="4:4" s="659" customFormat="1" x14ac:dyDescent="0.2">
      <c r="D21061" s="634"/>
    </row>
    <row r="21062" spans="4:4" s="659" customFormat="1" x14ac:dyDescent="0.2">
      <c r="D21062" s="634"/>
    </row>
    <row r="21063" spans="4:4" s="659" customFormat="1" x14ac:dyDescent="0.2">
      <c r="D21063" s="634"/>
    </row>
    <row r="21064" spans="4:4" s="659" customFormat="1" x14ac:dyDescent="0.2">
      <c r="D21064" s="634"/>
    </row>
    <row r="21065" spans="4:4" s="659" customFormat="1" x14ac:dyDescent="0.2">
      <c r="D21065" s="634"/>
    </row>
    <row r="21066" spans="4:4" s="659" customFormat="1" x14ac:dyDescent="0.2">
      <c r="D21066" s="634"/>
    </row>
    <row r="21067" spans="4:4" s="659" customFormat="1" x14ac:dyDescent="0.2">
      <c r="D21067" s="634"/>
    </row>
    <row r="21068" spans="4:4" s="659" customFormat="1" x14ac:dyDescent="0.2">
      <c r="D21068" s="634"/>
    </row>
    <row r="21069" spans="4:4" s="659" customFormat="1" x14ac:dyDescent="0.2">
      <c r="D21069" s="634"/>
    </row>
    <row r="21070" spans="4:4" s="659" customFormat="1" x14ac:dyDescent="0.2">
      <c r="D21070" s="634"/>
    </row>
    <row r="21071" spans="4:4" s="659" customFormat="1" x14ac:dyDescent="0.2">
      <c r="D21071" s="634"/>
    </row>
    <row r="21072" spans="4:4" s="659" customFormat="1" x14ac:dyDescent="0.2">
      <c r="D21072" s="634"/>
    </row>
    <row r="21073" spans="4:4" s="659" customFormat="1" x14ac:dyDescent="0.2">
      <c r="D21073" s="634"/>
    </row>
    <row r="21074" spans="4:4" s="659" customFormat="1" x14ac:dyDescent="0.2">
      <c r="D21074" s="634"/>
    </row>
    <row r="21075" spans="4:4" s="659" customFormat="1" x14ac:dyDescent="0.2">
      <c r="D21075" s="634"/>
    </row>
    <row r="21076" spans="4:4" s="659" customFormat="1" x14ac:dyDescent="0.2">
      <c r="D21076" s="634"/>
    </row>
    <row r="21077" spans="4:4" s="659" customFormat="1" x14ac:dyDescent="0.2">
      <c r="D21077" s="634"/>
    </row>
    <row r="21078" spans="4:4" s="659" customFormat="1" x14ac:dyDescent="0.2">
      <c r="D21078" s="634"/>
    </row>
    <row r="21079" spans="4:4" s="659" customFormat="1" x14ac:dyDescent="0.2">
      <c r="D21079" s="634"/>
    </row>
    <row r="21080" spans="4:4" s="659" customFormat="1" x14ac:dyDescent="0.2">
      <c r="D21080" s="634"/>
    </row>
    <row r="21081" spans="4:4" s="659" customFormat="1" x14ac:dyDescent="0.2">
      <c r="D21081" s="634"/>
    </row>
    <row r="21082" spans="4:4" s="659" customFormat="1" x14ac:dyDescent="0.2">
      <c r="D21082" s="634"/>
    </row>
    <row r="21083" spans="4:4" s="659" customFormat="1" x14ac:dyDescent="0.2">
      <c r="D21083" s="634"/>
    </row>
    <row r="21084" spans="4:4" s="659" customFormat="1" x14ac:dyDescent="0.2">
      <c r="D21084" s="634"/>
    </row>
    <row r="21085" spans="4:4" s="659" customFormat="1" x14ac:dyDescent="0.2">
      <c r="D21085" s="634"/>
    </row>
    <row r="21086" spans="4:4" s="659" customFormat="1" x14ac:dyDescent="0.2">
      <c r="D21086" s="634"/>
    </row>
    <row r="21087" spans="4:4" s="659" customFormat="1" x14ac:dyDescent="0.2">
      <c r="D21087" s="634"/>
    </row>
    <row r="21088" spans="4:4" s="659" customFormat="1" x14ac:dyDescent="0.2">
      <c r="D21088" s="634"/>
    </row>
    <row r="21089" spans="4:4" s="659" customFormat="1" x14ac:dyDescent="0.2">
      <c r="D21089" s="634"/>
    </row>
    <row r="21090" spans="4:4" s="659" customFormat="1" x14ac:dyDescent="0.2">
      <c r="D21090" s="634"/>
    </row>
    <row r="21091" spans="4:4" s="659" customFormat="1" x14ac:dyDescent="0.2">
      <c r="D21091" s="634"/>
    </row>
    <row r="21092" spans="4:4" s="659" customFormat="1" x14ac:dyDescent="0.2">
      <c r="D21092" s="634"/>
    </row>
    <row r="21093" spans="4:4" s="659" customFormat="1" x14ac:dyDescent="0.2">
      <c r="D21093" s="634"/>
    </row>
    <row r="21094" spans="4:4" s="659" customFormat="1" x14ac:dyDescent="0.2">
      <c r="D21094" s="634"/>
    </row>
    <row r="21095" spans="4:4" s="659" customFormat="1" x14ac:dyDescent="0.2">
      <c r="D21095" s="634"/>
    </row>
    <row r="21096" spans="4:4" s="659" customFormat="1" x14ac:dyDescent="0.2">
      <c r="D21096" s="634"/>
    </row>
    <row r="21097" spans="4:4" s="659" customFormat="1" x14ac:dyDescent="0.2">
      <c r="D21097" s="634"/>
    </row>
    <row r="21098" spans="4:4" s="659" customFormat="1" x14ac:dyDescent="0.2">
      <c r="D21098" s="634"/>
    </row>
    <row r="21099" spans="4:4" s="659" customFormat="1" x14ac:dyDescent="0.2">
      <c r="D21099" s="634"/>
    </row>
    <row r="21100" spans="4:4" s="659" customFormat="1" x14ac:dyDescent="0.2">
      <c r="D21100" s="634"/>
    </row>
    <row r="21101" spans="4:4" s="659" customFormat="1" x14ac:dyDescent="0.2">
      <c r="D21101" s="634"/>
    </row>
    <row r="21102" spans="4:4" s="659" customFormat="1" x14ac:dyDescent="0.2">
      <c r="D21102" s="634"/>
    </row>
    <row r="21103" spans="4:4" s="659" customFormat="1" x14ac:dyDescent="0.2">
      <c r="D21103" s="634"/>
    </row>
    <row r="21104" spans="4:4" s="659" customFormat="1" x14ac:dyDescent="0.2">
      <c r="D21104" s="634"/>
    </row>
    <row r="21105" spans="4:4" s="659" customFormat="1" x14ac:dyDescent="0.2">
      <c r="D21105" s="634"/>
    </row>
    <row r="21106" spans="4:4" s="659" customFormat="1" x14ac:dyDescent="0.2">
      <c r="D21106" s="634"/>
    </row>
    <row r="21107" spans="4:4" s="659" customFormat="1" x14ac:dyDescent="0.2">
      <c r="D21107" s="634"/>
    </row>
    <row r="21108" spans="4:4" s="659" customFormat="1" x14ac:dyDescent="0.2">
      <c r="D21108" s="634"/>
    </row>
    <row r="21109" spans="4:4" s="659" customFormat="1" x14ac:dyDescent="0.2">
      <c r="D21109" s="634"/>
    </row>
    <row r="21110" spans="4:4" s="659" customFormat="1" x14ac:dyDescent="0.2">
      <c r="D21110" s="634"/>
    </row>
    <row r="21111" spans="4:4" s="659" customFormat="1" x14ac:dyDescent="0.2">
      <c r="D21111" s="634"/>
    </row>
    <row r="21112" spans="4:4" s="659" customFormat="1" x14ac:dyDescent="0.2">
      <c r="D21112" s="634"/>
    </row>
    <row r="21113" spans="4:4" s="659" customFormat="1" x14ac:dyDescent="0.2">
      <c r="D21113" s="634"/>
    </row>
    <row r="21114" spans="4:4" s="659" customFormat="1" x14ac:dyDescent="0.2">
      <c r="D21114" s="634"/>
    </row>
    <row r="21115" spans="4:4" s="659" customFormat="1" x14ac:dyDescent="0.2">
      <c r="D21115" s="634"/>
    </row>
    <row r="21116" spans="4:4" s="659" customFormat="1" x14ac:dyDescent="0.2">
      <c r="D21116" s="634"/>
    </row>
    <row r="21117" spans="4:4" s="659" customFormat="1" x14ac:dyDescent="0.2">
      <c r="D21117" s="634"/>
    </row>
    <row r="21118" spans="4:4" s="659" customFormat="1" x14ac:dyDescent="0.2">
      <c r="D21118" s="634"/>
    </row>
    <row r="21119" spans="4:4" s="659" customFormat="1" x14ac:dyDescent="0.2">
      <c r="D21119" s="634"/>
    </row>
    <row r="21120" spans="4:4" s="659" customFormat="1" x14ac:dyDescent="0.2">
      <c r="D21120" s="634"/>
    </row>
    <row r="21121" spans="4:4" s="659" customFormat="1" x14ac:dyDescent="0.2">
      <c r="D21121" s="634"/>
    </row>
    <row r="21122" spans="4:4" s="659" customFormat="1" x14ac:dyDescent="0.2">
      <c r="D21122" s="634"/>
    </row>
    <row r="21123" spans="4:4" s="659" customFormat="1" x14ac:dyDescent="0.2">
      <c r="D21123" s="634"/>
    </row>
    <row r="21124" spans="4:4" s="659" customFormat="1" x14ac:dyDescent="0.2">
      <c r="D21124" s="634"/>
    </row>
    <row r="21125" spans="4:4" s="659" customFormat="1" x14ac:dyDescent="0.2">
      <c r="D21125" s="634"/>
    </row>
    <row r="21126" spans="4:4" s="659" customFormat="1" x14ac:dyDescent="0.2">
      <c r="D21126" s="634"/>
    </row>
    <row r="21127" spans="4:4" s="659" customFormat="1" x14ac:dyDescent="0.2">
      <c r="D21127" s="634"/>
    </row>
    <row r="21128" spans="4:4" s="659" customFormat="1" x14ac:dyDescent="0.2">
      <c r="D21128" s="634"/>
    </row>
    <row r="21129" spans="4:4" s="659" customFormat="1" x14ac:dyDescent="0.2">
      <c r="D21129" s="634"/>
    </row>
    <row r="21130" spans="4:4" s="659" customFormat="1" x14ac:dyDescent="0.2">
      <c r="D21130" s="634"/>
    </row>
    <row r="21131" spans="4:4" s="659" customFormat="1" x14ac:dyDescent="0.2">
      <c r="D21131" s="634"/>
    </row>
    <row r="21132" spans="4:4" s="659" customFormat="1" x14ac:dyDescent="0.2">
      <c r="D21132" s="634"/>
    </row>
    <row r="21133" spans="4:4" s="659" customFormat="1" x14ac:dyDescent="0.2">
      <c r="D21133" s="634"/>
    </row>
    <row r="21134" spans="4:4" s="659" customFormat="1" x14ac:dyDescent="0.2">
      <c r="D21134" s="634"/>
    </row>
    <row r="21135" spans="4:4" s="659" customFormat="1" x14ac:dyDescent="0.2">
      <c r="D21135" s="634"/>
    </row>
    <row r="21136" spans="4:4" s="659" customFormat="1" x14ac:dyDescent="0.2">
      <c r="D21136" s="634"/>
    </row>
    <row r="21137" spans="4:4" s="659" customFormat="1" x14ac:dyDescent="0.2">
      <c r="D21137" s="634"/>
    </row>
    <row r="21138" spans="4:4" s="659" customFormat="1" x14ac:dyDescent="0.2">
      <c r="D21138" s="634"/>
    </row>
    <row r="21139" spans="4:4" s="659" customFormat="1" x14ac:dyDescent="0.2">
      <c r="D21139" s="634"/>
    </row>
    <row r="21140" spans="4:4" s="659" customFormat="1" x14ac:dyDescent="0.2">
      <c r="D21140" s="634"/>
    </row>
    <row r="21141" spans="4:4" s="659" customFormat="1" x14ac:dyDescent="0.2">
      <c r="D21141" s="634"/>
    </row>
    <row r="21142" spans="4:4" s="659" customFormat="1" x14ac:dyDescent="0.2">
      <c r="D21142" s="634"/>
    </row>
    <row r="21143" spans="4:4" s="659" customFormat="1" x14ac:dyDescent="0.2">
      <c r="D21143" s="634"/>
    </row>
    <row r="21144" spans="4:4" s="659" customFormat="1" x14ac:dyDescent="0.2">
      <c r="D21144" s="634"/>
    </row>
    <row r="21145" spans="4:4" s="659" customFormat="1" x14ac:dyDescent="0.2">
      <c r="D21145" s="634"/>
    </row>
    <row r="21146" spans="4:4" s="659" customFormat="1" x14ac:dyDescent="0.2">
      <c r="D21146" s="634"/>
    </row>
    <row r="21147" spans="4:4" s="659" customFormat="1" x14ac:dyDescent="0.2">
      <c r="D21147" s="634"/>
    </row>
    <row r="21148" spans="4:4" s="659" customFormat="1" x14ac:dyDescent="0.2">
      <c r="D21148" s="634"/>
    </row>
    <row r="21149" spans="4:4" s="659" customFormat="1" x14ac:dyDescent="0.2">
      <c r="D21149" s="634"/>
    </row>
    <row r="21150" spans="4:4" s="659" customFormat="1" x14ac:dyDescent="0.2">
      <c r="D21150" s="634"/>
    </row>
    <row r="21151" spans="4:4" s="659" customFormat="1" x14ac:dyDescent="0.2">
      <c r="D21151" s="634"/>
    </row>
    <row r="21152" spans="4:4" s="659" customFormat="1" x14ac:dyDescent="0.2">
      <c r="D21152" s="634"/>
    </row>
    <row r="21153" spans="4:4" s="659" customFormat="1" x14ac:dyDescent="0.2">
      <c r="D21153" s="634"/>
    </row>
    <row r="21154" spans="4:4" s="659" customFormat="1" x14ac:dyDescent="0.2">
      <c r="D21154" s="634"/>
    </row>
    <row r="21155" spans="4:4" s="659" customFormat="1" x14ac:dyDescent="0.2">
      <c r="D21155" s="634"/>
    </row>
    <row r="21156" spans="4:4" s="659" customFormat="1" x14ac:dyDescent="0.2">
      <c r="D21156" s="634"/>
    </row>
    <row r="21157" spans="4:4" s="659" customFormat="1" x14ac:dyDescent="0.2">
      <c r="D21157" s="634"/>
    </row>
    <row r="21158" spans="4:4" s="659" customFormat="1" x14ac:dyDescent="0.2">
      <c r="D21158" s="634"/>
    </row>
    <row r="21159" spans="4:4" s="659" customFormat="1" x14ac:dyDescent="0.2">
      <c r="D21159" s="634"/>
    </row>
    <row r="21160" spans="4:4" s="659" customFormat="1" x14ac:dyDescent="0.2">
      <c r="D21160" s="634"/>
    </row>
    <row r="21161" spans="4:4" s="659" customFormat="1" x14ac:dyDescent="0.2">
      <c r="D21161" s="634"/>
    </row>
    <row r="21162" spans="4:4" s="659" customFormat="1" x14ac:dyDescent="0.2">
      <c r="D21162" s="634"/>
    </row>
    <row r="21163" spans="4:4" s="659" customFormat="1" x14ac:dyDescent="0.2">
      <c r="D21163" s="634"/>
    </row>
    <row r="21164" spans="4:4" s="659" customFormat="1" x14ac:dyDescent="0.2">
      <c r="D21164" s="634"/>
    </row>
    <row r="21165" spans="4:4" s="659" customFormat="1" x14ac:dyDescent="0.2">
      <c r="D21165" s="634"/>
    </row>
    <row r="21166" spans="4:4" s="659" customFormat="1" x14ac:dyDescent="0.2">
      <c r="D21166" s="634"/>
    </row>
    <row r="21167" spans="4:4" s="659" customFormat="1" x14ac:dyDescent="0.2">
      <c r="D21167" s="634"/>
    </row>
    <row r="21168" spans="4:4" s="659" customFormat="1" x14ac:dyDescent="0.2">
      <c r="D21168" s="634"/>
    </row>
    <row r="21169" spans="4:4" s="659" customFormat="1" x14ac:dyDescent="0.2">
      <c r="D21169" s="634"/>
    </row>
    <row r="21170" spans="4:4" s="659" customFormat="1" x14ac:dyDescent="0.2">
      <c r="D21170" s="634"/>
    </row>
    <row r="21171" spans="4:4" s="659" customFormat="1" x14ac:dyDescent="0.2">
      <c r="D21171" s="634"/>
    </row>
    <row r="21172" spans="4:4" s="659" customFormat="1" x14ac:dyDescent="0.2">
      <c r="D21172" s="634"/>
    </row>
    <row r="21173" spans="4:4" s="659" customFormat="1" x14ac:dyDescent="0.2">
      <c r="D21173" s="634"/>
    </row>
    <row r="21174" spans="4:4" s="659" customFormat="1" x14ac:dyDescent="0.2">
      <c r="D21174" s="634"/>
    </row>
    <row r="21175" spans="4:4" s="659" customFormat="1" x14ac:dyDescent="0.2">
      <c r="D21175" s="634"/>
    </row>
    <row r="21176" spans="4:4" s="659" customFormat="1" x14ac:dyDescent="0.2">
      <c r="D21176" s="634"/>
    </row>
    <row r="21177" spans="4:4" s="659" customFormat="1" x14ac:dyDescent="0.2">
      <c r="D21177" s="634"/>
    </row>
    <row r="21178" spans="4:4" s="659" customFormat="1" x14ac:dyDescent="0.2">
      <c r="D21178" s="634"/>
    </row>
    <row r="21179" spans="4:4" s="659" customFormat="1" x14ac:dyDescent="0.2">
      <c r="D21179" s="634"/>
    </row>
    <row r="21180" spans="4:4" s="659" customFormat="1" x14ac:dyDescent="0.2">
      <c r="D21180" s="634"/>
    </row>
    <row r="21181" spans="4:4" s="659" customFormat="1" x14ac:dyDescent="0.2">
      <c r="D21181" s="634"/>
    </row>
    <row r="21182" spans="4:4" s="659" customFormat="1" x14ac:dyDescent="0.2">
      <c r="D21182" s="634"/>
    </row>
    <row r="21183" spans="4:4" s="659" customFormat="1" x14ac:dyDescent="0.2">
      <c r="D21183" s="634"/>
    </row>
    <row r="21184" spans="4:4" s="659" customFormat="1" x14ac:dyDescent="0.2">
      <c r="D21184" s="634"/>
    </row>
    <row r="21185" spans="4:4" s="659" customFormat="1" x14ac:dyDescent="0.2">
      <c r="D21185" s="634"/>
    </row>
    <row r="21186" spans="4:4" s="659" customFormat="1" x14ac:dyDescent="0.2">
      <c r="D21186" s="634"/>
    </row>
    <row r="21187" spans="4:4" s="659" customFormat="1" x14ac:dyDescent="0.2">
      <c r="D21187" s="634"/>
    </row>
    <row r="21188" spans="4:4" s="659" customFormat="1" x14ac:dyDescent="0.2">
      <c r="D21188" s="634"/>
    </row>
    <row r="21189" spans="4:4" s="659" customFormat="1" x14ac:dyDescent="0.2">
      <c r="D21189" s="634"/>
    </row>
    <row r="21190" spans="4:4" s="659" customFormat="1" x14ac:dyDescent="0.2">
      <c r="D21190" s="634"/>
    </row>
    <row r="21191" spans="4:4" s="659" customFormat="1" x14ac:dyDescent="0.2">
      <c r="D21191" s="634"/>
    </row>
    <row r="21192" spans="4:4" s="659" customFormat="1" x14ac:dyDescent="0.2">
      <c r="D21192" s="634"/>
    </row>
    <row r="21193" spans="4:4" s="659" customFormat="1" x14ac:dyDescent="0.2">
      <c r="D21193" s="634"/>
    </row>
    <row r="21194" spans="4:4" s="659" customFormat="1" x14ac:dyDescent="0.2">
      <c r="D21194" s="634"/>
    </row>
    <row r="21195" spans="4:4" s="659" customFormat="1" x14ac:dyDescent="0.2">
      <c r="D21195" s="634"/>
    </row>
    <row r="21196" spans="4:4" s="659" customFormat="1" x14ac:dyDescent="0.2">
      <c r="D21196" s="634"/>
    </row>
    <row r="21197" spans="4:4" s="659" customFormat="1" x14ac:dyDescent="0.2">
      <c r="D21197" s="634"/>
    </row>
    <row r="21198" spans="4:4" s="659" customFormat="1" x14ac:dyDescent="0.2">
      <c r="D21198" s="634"/>
    </row>
    <row r="21199" spans="4:4" s="659" customFormat="1" x14ac:dyDescent="0.2">
      <c r="D21199" s="634"/>
    </row>
    <row r="21200" spans="4:4" s="659" customFormat="1" x14ac:dyDescent="0.2">
      <c r="D21200" s="634"/>
    </row>
    <row r="21201" spans="4:4" s="659" customFormat="1" x14ac:dyDescent="0.2">
      <c r="D21201" s="634"/>
    </row>
    <row r="21202" spans="4:4" s="659" customFormat="1" x14ac:dyDescent="0.2">
      <c r="D21202" s="634"/>
    </row>
    <row r="21203" spans="4:4" s="659" customFormat="1" x14ac:dyDescent="0.2">
      <c r="D21203" s="634"/>
    </row>
    <row r="21204" spans="4:4" s="659" customFormat="1" x14ac:dyDescent="0.2">
      <c r="D21204" s="634"/>
    </row>
    <row r="21205" spans="4:4" s="659" customFormat="1" x14ac:dyDescent="0.2">
      <c r="D21205" s="634"/>
    </row>
    <row r="21206" spans="4:4" s="659" customFormat="1" x14ac:dyDescent="0.2">
      <c r="D21206" s="634"/>
    </row>
    <row r="21207" spans="4:4" s="659" customFormat="1" x14ac:dyDescent="0.2">
      <c r="D21207" s="634"/>
    </row>
    <row r="21208" spans="4:4" s="659" customFormat="1" x14ac:dyDescent="0.2">
      <c r="D21208" s="634"/>
    </row>
    <row r="21209" spans="4:4" s="659" customFormat="1" x14ac:dyDescent="0.2">
      <c r="D21209" s="634"/>
    </row>
    <row r="21210" spans="4:4" s="659" customFormat="1" x14ac:dyDescent="0.2">
      <c r="D21210" s="634"/>
    </row>
    <row r="21211" spans="4:4" s="659" customFormat="1" x14ac:dyDescent="0.2">
      <c r="D21211" s="634"/>
    </row>
    <row r="21212" spans="4:4" s="659" customFormat="1" x14ac:dyDescent="0.2">
      <c r="D21212" s="634"/>
    </row>
    <row r="21213" spans="4:4" s="659" customFormat="1" x14ac:dyDescent="0.2">
      <c r="D21213" s="634"/>
    </row>
    <row r="21214" spans="4:4" s="659" customFormat="1" x14ac:dyDescent="0.2">
      <c r="D21214" s="634"/>
    </row>
    <row r="21215" spans="4:4" s="659" customFormat="1" x14ac:dyDescent="0.2">
      <c r="D21215" s="634"/>
    </row>
    <row r="21216" spans="4:4" s="659" customFormat="1" x14ac:dyDescent="0.2">
      <c r="D21216" s="634"/>
    </row>
    <row r="21217" spans="4:4" s="659" customFormat="1" x14ac:dyDescent="0.2">
      <c r="D21217" s="634"/>
    </row>
    <row r="21218" spans="4:4" s="659" customFormat="1" x14ac:dyDescent="0.2">
      <c r="D21218" s="634"/>
    </row>
    <row r="21219" spans="4:4" s="659" customFormat="1" x14ac:dyDescent="0.2">
      <c r="D21219" s="634"/>
    </row>
    <row r="21220" spans="4:4" s="659" customFormat="1" x14ac:dyDescent="0.2">
      <c r="D21220" s="634"/>
    </row>
    <row r="21221" spans="4:4" s="659" customFormat="1" x14ac:dyDescent="0.2">
      <c r="D21221" s="634"/>
    </row>
    <row r="21222" spans="4:4" s="659" customFormat="1" x14ac:dyDescent="0.2">
      <c r="D21222" s="634"/>
    </row>
    <row r="21223" spans="4:4" s="659" customFormat="1" x14ac:dyDescent="0.2">
      <c r="D21223" s="634"/>
    </row>
    <row r="21224" spans="4:4" s="659" customFormat="1" x14ac:dyDescent="0.2">
      <c r="D21224" s="634"/>
    </row>
    <row r="21225" spans="4:4" s="659" customFormat="1" x14ac:dyDescent="0.2">
      <c r="D21225" s="634"/>
    </row>
    <row r="21226" spans="4:4" s="659" customFormat="1" x14ac:dyDescent="0.2">
      <c r="D21226" s="634"/>
    </row>
    <row r="21227" spans="4:4" s="659" customFormat="1" x14ac:dyDescent="0.2">
      <c r="D21227" s="634"/>
    </row>
    <row r="21228" spans="4:4" s="659" customFormat="1" x14ac:dyDescent="0.2">
      <c r="D21228" s="634"/>
    </row>
    <row r="21229" spans="4:4" s="659" customFormat="1" x14ac:dyDescent="0.2">
      <c r="D21229" s="634"/>
    </row>
    <row r="21230" spans="4:4" s="659" customFormat="1" x14ac:dyDescent="0.2">
      <c r="D21230" s="634"/>
    </row>
    <row r="21231" spans="4:4" s="659" customFormat="1" x14ac:dyDescent="0.2">
      <c r="D21231" s="634"/>
    </row>
    <row r="21232" spans="4:4" s="659" customFormat="1" x14ac:dyDescent="0.2">
      <c r="D21232" s="634"/>
    </row>
    <row r="21233" spans="4:4" s="659" customFormat="1" x14ac:dyDescent="0.2">
      <c r="D21233" s="634"/>
    </row>
    <row r="21234" spans="4:4" s="659" customFormat="1" x14ac:dyDescent="0.2">
      <c r="D21234" s="634"/>
    </row>
    <row r="21235" spans="4:4" s="659" customFormat="1" x14ac:dyDescent="0.2">
      <c r="D21235" s="634"/>
    </row>
    <row r="21236" spans="4:4" s="659" customFormat="1" x14ac:dyDescent="0.2">
      <c r="D21236" s="634"/>
    </row>
    <row r="21237" spans="4:4" s="659" customFormat="1" x14ac:dyDescent="0.2">
      <c r="D21237" s="634"/>
    </row>
    <row r="21238" spans="4:4" s="659" customFormat="1" x14ac:dyDescent="0.2">
      <c r="D21238" s="634"/>
    </row>
    <row r="21239" spans="4:4" s="659" customFormat="1" x14ac:dyDescent="0.2">
      <c r="D21239" s="634"/>
    </row>
    <row r="21240" spans="4:4" s="659" customFormat="1" x14ac:dyDescent="0.2">
      <c r="D21240" s="634"/>
    </row>
    <row r="21241" spans="4:4" s="659" customFormat="1" x14ac:dyDescent="0.2">
      <c r="D21241" s="634"/>
    </row>
    <row r="21242" spans="4:4" s="659" customFormat="1" x14ac:dyDescent="0.2">
      <c r="D21242" s="634"/>
    </row>
    <row r="21243" spans="4:4" s="659" customFormat="1" x14ac:dyDescent="0.2">
      <c r="D21243" s="634"/>
    </row>
    <row r="21244" spans="4:4" s="659" customFormat="1" x14ac:dyDescent="0.2">
      <c r="D21244" s="634"/>
    </row>
    <row r="21245" spans="4:4" s="659" customFormat="1" x14ac:dyDescent="0.2">
      <c r="D21245" s="634"/>
    </row>
    <row r="21246" spans="4:4" s="659" customFormat="1" x14ac:dyDescent="0.2">
      <c r="D21246" s="634"/>
    </row>
    <row r="21247" spans="4:4" s="659" customFormat="1" x14ac:dyDescent="0.2">
      <c r="D21247" s="634"/>
    </row>
    <row r="21248" spans="4:4" s="659" customFormat="1" x14ac:dyDescent="0.2">
      <c r="D21248" s="634"/>
    </row>
    <row r="21249" spans="4:4" s="659" customFormat="1" x14ac:dyDescent="0.2">
      <c r="D21249" s="634"/>
    </row>
    <row r="21250" spans="4:4" s="659" customFormat="1" x14ac:dyDescent="0.2">
      <c r="D21250" s="634"/>
    </row>
    <row r="21251" spans="4:4" s="659" customFormat="1" x14ac:dyDescent="0.2">
      <c r="D21251" s="634"/>
    </row>
    <row r="21252" spans="4:4" s="659" customFormat="1" x14ac:dyDescent="0.2">
      <c r="D21252" s="634"/>
    </row>
    <row r="21253" spans="4:4" s="659" customFormat="1" x14ac:dyDescent="0.2">
      <c r="D21253" s="634"/>
    </row>
    <row r="21254" spans="4:4" s="659" customFormat="1" x14ac:dyDescent="0.2">
      <c r="D21254" s="634"/>
    </row>
    <row r="21255" spans="4:4" s="659" customFormat="1" x14ac:dyDescent="0.2">
      <c r="D21255" s="634"/>
    </row>
    <row r="21256" spans="4:4" s="659" customFormat="1" x14ac:dyDescent="0.2">
      <c r="D21256" s="634"/>
    </row>
    <row r="21257" spans="4:4" s="659" customFormat="1" x14ac:dyDescent="0.2">
      <c r="D21257" s="634"/>
    </row>
    <row r="21258" spans="4:4" s="659" customFormat="1" x14ac:dyDescent="0.2">
      <c r="D21258" s="634"/>
    </row>
    <row r="21259" spans="4:4" s="659" customFormat="1" x14ac:dyDescent="0.2">
      <c r="D21259" s="634"/>
    </row>
    <row r="21260" spans="4:4" s="659" customFormat="1" x14ac:dyDescent="0.2">
      <c r="D21260" s="634"/>
    </row>
    <row r="21261" spans="4:4" s="659" customFormat="1" x14ac:dyDescent="0.2">
      <c r="D21261" s="634"/>
    </row>
    <row r="21262" spans="4:4" s="659" customFormat="1" x14ac:dyDescent="0.2">
      <c r="D21262" s="634"/>
    </row>
    <row r="21263" spans="4:4" s="659" customFormat="1" x14ac:dyDescent="0.2">
      <c r="D21263" s="634"/>
    </row>
    <row r="21264" spans="4:4" s="659" customFormat="1" x14ac:dyDescent="0.2">
      <c r="D21264" s="634"/>
    </row>
    <row r="21265" spans="4:4" s="659" customFormat="1" x14ac:dyDescent="0.2">
      <c r="D21265" s="634"/>
    </row>
    <row r="21266" spans="4:4" s="659" customFormat="1" x14ac:dyDescent="0.2">
      <c r="D21266" s="634"/>
    </row>
    <row r="21267" spans="4:4" s="659" customFormat="1" x14ac:dyDescent="0.2">
      <c r="D21267" s="634"/>
    </row>
    <row r="21268" spans="4:4" s="659" customFormat="1" x14ac:dyDescent="0.2">
      <c r="D21268" s="634"/>
    </row>
    <row r="21269" spans="4:4" s="659" customFormat="1" x14ac:dyDescent="0.2">
      <c r="D21269" s="634"/>
    </row>
    <row r="21270" spans="4:4" s="659" customFormat="1" x14ac:dyDescent="0.2">
      <c r="D21270" s="634"/>
    </row>
    <row r="21271" spans="4:4" s="659" customFormat="1" x14ac:dyDescent="0.2">
      <c r="D21271" s="634"/>
    </row>
    <row r="21272" spans="4:4" s="659" customFormat="1" x14ac:dyDescent="0.2">
      <c r="D21272" s="634"/>
    </row>
    <row r="21273" spans="4:4" s="659" customFormat="1" x14ac:dyDescent="0.2">
      <c r="D21273" s="634"/>
    </row>
    <row r="21274" spans="4:4" s="659" customFormat="1" x14ac:dyDescent="0.2">
      <c r="D21274" s="634"/>
    </row>
    <row r="21275" spans="4:4" s="659" customFormat="1" x14ac:dyDescent="0.2">
      <c r="D21275" s="634"/>
    </row>
    <row r="21276" spans="4:4" s="659" customFormat="1" x14ac:dyDescent="0.2">
      <c r="D21276" s="634"/>
    </row>
    <row r="21277" spans="4:4" s="659" customFormat="1" x14ac:dyDescent="0.2">
      <c r="D21277" s="634"/>
    </row>
    <row r="21278" spans="4:4" s="659" customFormat="1" x14ac:dyDescent="0.2">
      <c r="D21278" s="634"/>
    </row>
    <row r="21279" spans="4:4" s="659" customFormat="1" x14ac:dyDescent="0.2">
      <c r="D21279" s="634"/>
    </row>
    <row r="21280" spans="4:4" s="659" customFormat="1" x14ac:dyDescent="0.2">
      <c r="D21280" s="634"/>
    </row>
    <row r="21281" spans="4:4" s="659" customFormat="1" x14ac:dyDescent="0.2">
      <c r="D21281" s="634"/>
    </row>
    <row r="21282" spans="4:4" s="659" customFormat="1" x14ac:dyDescent="0.2">
      <c r="D21282" s="634"/>
    </row>
  </sheetData>
  <mergeCells count="5">
    <mergeCell ref="A2:F2"/>
    <mergeCell ref="A3:F3"/>
    <mergeCell ref="E86:F86"/>
    <mergeCell ref="A62:C62"/>
    <mergeCell ref="A64:F64"/>
  </mergeCells>
  <phoneticPr fontId="7" type="noConversion"/>
  <printOptions horizontalCentered="1" verticalCentered="1"/>
  <pageMargins left="0.70866141732283472" right="0.43307086614173229" top="0.35433070866141736" bottom="0.59055118110236227" header="0" footer="0"/>
  <pageSetup scale="85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1312"/>
  <sheetViews>
    <sheetView workbookViewId="0">
      <selection activeCell="B1" sqref="B1:I33"/>
    </sheetView>
  </sheetViews>
  <sheetFormatPr baseColWidth="10" defaultColWidth="9.140625" defaultRowHeight="12.75" x14ac:dyDescent="0.2"/>
  <cols>
    <col min="1" max="1" width="2.140625" style="1231" bestFit="1" customWidth="1"/>
    <col min="2" max="2" width="8.5703125" style="1231" customWidth="1"/>
    <col min="3" max="3" width="31.85546875" style="1231" customWidth="1"/>
    <col min="4" max="4" width="15.28515625" style="1231" customWidth="1"/>
    <col min="5" max="5" width="13.5703125" style="1231" customWidth="1"/>
    <col min="6" max="6" width="12.85546875" style="1231" bestFit="1" customWidth="1"/>
    <col min="7" max="7" width="12.85546875" style="1231" customWidth="1"/>
    <col min="8" max="8" width="12.85546875" style="1231" bestFit="1" customWidth="1"/>
    <col min="9" max="9" width="13.140625" style="1231" customWidth="1"/>
    <col min="10" max="10" width="10.42578125" style="1231" customWidth="1"/>
    <col min="11" max="11" width="11.140625" style="1231" customWidth="1"/>
    <col min="12" max="12" width="12.42578125" style="1231" customWidth="1"/>
    <col min="13" max="16384" width="9.140625" style="1231"/>
  </cols>
  <sheetData>
    <row r="1" spans="2:9" s="1324" customFormat="1" ht="24.75" customHeight="1" x14ac:dyDescent="0.2">
      <c r="B1" s="847"/>
      <c r="C1" s="1742" t="s">
        <v>702</v>
      </c>
      <c r="D1" s="1742"/>
      <c r="E1" s="1742"/>
      <c r="F1" s="1742"/>
      <c r="G1" s="1742"/>
      <c r="H1" s="1742"/>
      <c r="I1" s="1389" t="s">
        <v>21119</v>
      </c>
    </row>
    <row r="2" spans="2:9" s="1324" customFormat="1" ht="24.75" customHeight="1" x14ac:dyDescent="0.2">
      <c r="B2" s="1382"/>
      <c r="C2" s="1743" t="s">
        <v>21120</v>
      </c>
      <c r="D2" s="1743"/>
      <c r="E2" s="1743"/>
      <c r="F2" s="1743"/>
      <c r="G2" s="1743"/>
      <c r="H2" s="1743"/>
      <c r="I2" s="1332"/>
    </row>
    <row r="3" spans="2:9" s="1324" customFormat="1" ht="15.75" x14ac:dyDescent="0.2">
      <c r="B3" s="1383"/>
      <c r="C3" s="1744" t="s">
        <v>21118</v>
      </c>
      <c r="D3" s="1744"/>
      <c r="E3" s="1744"/>
      <c r="F3" s="1744"/>
      <c r="G3" s="1744"/>
      <c r="H3" s="1744"/>
      <c r="I3" s="1332"/>
    </row>
    <row r="4" spans="2:9" s="1324" customFormat="1" ht="13.5" thickBot="1" x14ac:dyDescent="0.25">
      <c r="B4" s="1333"/>
      <c r="C4" s="1334"/>
      <c r="D4" s="1334"/>
      <c r="E4" s="1334"/>
      <c r="F4" s="1334"/>
      <c r="G4" s="1334"/>
      <c r="H4" s="1334"/>
      <c r="I4" s="1335"/>
    </row>
    <row r="5" spans="2:9" s="1324" customFormat="1" ht="5.25" customHeight="1" thickBot="1" x14ac:dyDescent="0.25">
      <c r="E5" s="1390"/>
    </row>
    <row r="6" spans="2:9" ht="22.5" x14ac:dyDescent="0.2">
      <c r="B6" s="1431" t="s">
        <v>361</v>
      </c>
      <c r="C6" s="1432" t="s">
        <v>21077</v>
      </c>
      <c r="D6" s="1433" t="s">
        <v>21078</v>
      </c>
      <c r="E6" s="1434" t="s">
        <v>21079</v>
      </c>
      <c r="F6" s="1434" t="s">
        <v>21080</v>
      </c>
      <c r="G6" s="1434" t="s">
        <v>21081</v>
      </c>
      <c r="H6" s="1433" t="s">
        <v>21082</v>
      </c>
      <c r="I6" s="1435" t="s">
        <v>21083</v>
      </c>
    </row>
    <row r="7" spans="2:9" x14ac:dyDescent="0.2">
      <c r="B7" s="1436" t="s">
        <v>21084</v>
      </c>
      <c r="C7" s="1384" t="s">
        <v>21085</v>
      </c>
      <c r="D7" s="1391">
        <v>484021.39</v>
      </c>
      <c r="E7" s="1385">
        <v>23536.55</v>
      </c>
      <c r="F7" s="1385">
        <v>468878.65</v>
      </c>
      <c r="G7" s="1392">
        <f t="shared" ref="G7:G22" si="0">+D7+E7-F7</f>
        <v>38679.289999999979</v>
      </c>
      <c r="H7" s="1391">
        <v>35040.61</v>
      </c>
      <c r="I7" s="1437">
        <f t="shared" ref="I7:I23" si="1">+G7-H7</f>
        <v>3638.6799999999785</v>
      </c>
    </row>
    <row r="8" spans="2:9" x14ac:dyDescent="0.2">
      <c r="B8" s="1436" t="s">
        <v>21086</v>
      </c>
      <c r="C8" s="1384" t="s">
        <v>21087</v>
      </c>
      <c r="D8" s="1386">
        <v>0</v>
      </c>
      <c r="E8" s="1385">
        <v>45969</v>
      </c>
      <c r="F8" s="1385">
        <v>45969</v>
      </c>
      <c r="G8" s="1392">
        <f t="shared" si="0"/>
        <v>0</v>
      </c>
      <c r="H8" s="1386">
        <v>0</v>
      </c>
      <c r="I8" s="1437">
        <f t="shared" si="1"/>
        <v>0</v>
      </c>
    </row>
    <row r="9" spans="2:9" x14ac:dyDescent="0.2">
      <c r="B9" s="1436" t="s">
        <v>21088</v>
      </c>
      <c r="C9" s="1384" t="s">
        <v>21089</v>
      </c>
      <c r="D9" s="1386">
        <v>0</v>
      </c>
      <c r="E9" s="1385">
        <v>155000</v>
      </c>
      <c r="F9" s="1385">
        <v>155000</v>
      </c>
      <c r="G9" s="1392">
        <f t="shared" si="0"/>
        <v>0</v>
      </c>
      <c r="H9" s="1386">
        <v>0</v>
      </c>
      <c r="I9" s="1437">
        <f t="shared" si="1"/>
        <v>0</v>
      </c>
    </row>
    <row r="10" spans="2:9" x14ac:dyDescent="0.2">
      <c r="B10" s="1436" t="s">
        <v>21090</v>
      </c>
      <c r="C10" s="1384" t="s">
        <v>21091</v>
      </c>
      <c r="D10" s="1386">
        <v>183785.5</v>
      </c>
      <c r="E10" s="1385">
        <v>188763.73</v>
      </c>
      <c r="F10" s="1385">
        <v>338167.01</v>
      </c>
      <c r="G10" s="1392">
        <f t="shared" si="0"/>
        <v>34382.219999999972</v>
      </c>
      <c r="H10" s="1386">
        <v>34382.230000000003</v>
      </c>
      <c r="I10" s="1437">
        <f t="shared" si="1"/>
        <v>-1.0000000031141099E-2</v>
      </c>
    </row>
    <row r="11" spans="2:9" x14ac:dyDescent="0.2">
      <c r="B11" s="1436" t="s">
        <v>21092</v>
      </c>
      <c r="C11" s="1384" t="s">
        <v>21093</v>
      </c>
      <c r="D11" s="1386">
        <v>0</v>
      </c>
      <c r="E11" s="1385">
        <v>15000</v>
      </c>
      <c r="F11" s="1385">
        <v>15000</v>
      </c>
      <c r="G11" s="1392">
        <f t="shared" si="0"/>
        <v>0</v>
      </c>
      <c r="H11" s="1386">
        <v>0</v>
      </c>
      <c r="I11" s="1437">
        <f t="shared" si="1"/>
        <v>0</v>
      </c>
    </row>
    <row r="12" spans="2:9" x14ac:dyDescent="0.2">
      <c r="B12" s="1436" t="s">
        <v>21094</v>
      </c>
      <c r="C12" s="1384" t="s">
        <v>21095</v>
      </c>
      <c r="D12" s="1386">
        <v>38512.959999999999</v>
      </c>
      <c r="E12" s="1385">
        <v>5000</v>
      </c>
      <c r="F12" s="1385">
        <v>41000</v>
      </c>
      <c r="G12" s="1392">
        <f t="shared" si="0"/>
        <v>2512.9599999999991</v>
      </c>
      <c r="H12" s="1386">
        <v>2514.71</v>
      </c>
      <c r="I12" s="1437">
        <f t="shared" si="1"/>
        <v>-1.7500000000009095</v>
      </c>
    </row>
    <row r="13" spans="2:9" x14ac:dyDescent="0.2">
      <c r="B13" s="1436" t="s">
        <v>21096</v>
      </c>
      <c r="C13" s="1384" t="s">
        <v>21097</v>
      </c>
      <c r="D13" s="1386">
        <v>0</v>
      </c>
      <c r="E13" s="1385">
        <v>222000.01</v>
      </c>
      <c r="F13" s="1385">
        <v>222000.01</v>
      </c>
      <c r="G13" s="1392">
        <f t="shared" si="0"/>
        <v>0</v>
      </c>
      <c r="H13" s="1386">
        <v>0</v>
      </c>
      <c r="I13" s="1437">
        <f t="shared" si="1"/>
        <v>0</v>
      </c>
    </row>
    <row r="14" spans="2:9" x14ac:dyDescent="0.2">
      <c r="B14" s="1436" t="s">
        <v>21098</v>
      </c>
      <c r="C14" s="1384" t="s">
        <v>21099</v>
      </c>
      <c r="D14" s="1386">
        <v>0</v>
      </c>
      <c r="E14" s="1385">
        <v>95070.84</v>
      </c>
      <c r="F14" s="1385">
        <v>95070.84</v>
      </c>
      <c r="G14" s="1392">
        <f t="shared" si="0"/>
        <v>0</v>
      </c>
      <c r="H14" s="1386">
        <v>0</v>
      </c>
      <c r="I14" s="1437">
        <f t="shared" si="1"/>
        <v>0</v>
      </c>
    </row>
    <row r="15" spans="2:9" x14ac:dyDescent="0.2">
      <c r="B15" s="1436" t="s">
        <v>21100</v>
      </c>
      <c r="C15" s="1384" t="s">
        <v>21101</v>
      </c>
      <c r="D15" s="1386">
        <v>0</v>
      </c>
      <c r="E15" s="1385">
        <v>307600.01</v>
      </c>
      <c r="F15" s="1385">
        <v>307600.01</v>
      </c>
      <c r="G15" s="1392">
        <f t="shared" si="0"/>
        <v>0</v>
      </c>
      <c r="H15" s="1386">
        <v>0</v>
      </c>
      <c r="I15" s="1437">
        <f t="shared" si="1"/>
        <v>0</v>
      </c>
    </row>
    <row r="16" spans="2:9" x14ac:dyDescent="0.2">
      <c r="B16" s="1436" t="s">
        <v>21102</v>
      </c>
      <c r="C16" s="1384" t="s">
        <v>21103</v>
      </c>
      <c r="D16" s="1386">
        <v>0</v>
      </c>
      <c r="E16" s="1385">
        <v>972394.82</v>
      </c>
      <c r="F16" s="1385">
        <v>972394.82</v>
      </c>
      <c r="G16" s="1392">
        <f t="shared" si="0"/>
        <v>0</v>
      </c>
      <c r="H16" s="1386">
        <v>0</v>
      </c>
      <c r="I16" s="1437">
        <f t="shared" si="1"/>
        <v>0</v>
      </c>
    </row>
    <row r="17" spans="1:9" x14ac:dyDescent="0.2">
      <c r="B17" s="1436" t="s">
        <v>21104</v>
      </c>
      <c r="C17" s="1384" t="s">
        <v>21105</v>
      </c>
      <c r="D17" s="1386">
        <v>842236.39</v>
      </c>
      <c r="E17" s="1385">
        <v>918365.7</v>
      </c>
      <c r="F17" s="1385">
        <v>457372.26</v>
      </c>
      <c r="G17" s="1392">
        <f t="shared" si="0"/>
        <v>1303229.8299999998</v>
      </c>
      <c r="H17" s="1386">
        <v>1337938.33</v>
      </c>
      <c r="I17" s="1437">
        <f t="shared" si="1"/>
        <v>-34708.500000000233</v>
      </c>
    </row>
    <row r="18" spans="1:9" x14ac:dyDescent="0.2">
      <c r="B18" s="1436" t="s">
        <v>21106</v>
      </c>
      <c r="C18" s="1384" t="s">
        <v>21107</v>
      </c>
      <c r="D18" s="1386">
        <v>111725.55</v>
      </c>
      <c r="E18" s="1385">
        <v>271.68</v>
      </c>
      <c r="F18" s="1385">
        <v>118510.67</v>
      </c>
      <c r="G18" s="1392">
        <f t="shared" si="0"/>
        <v>-6513.4400000000023</v>
      </c>
      <c r="H18" s="1386">
        <v>0</v>
      </c>
      <c r="I18" s="1437">
        <f t="shared" si="1"/>
        <v>-6513.4400000000023</v>
      </c>
    </row>
    <row r="19" spans="1:9" x14ac:dyDescent="0.2">
      <c r="B19" s="1436" t="s">
        <v>21108</v>
      </c>
      <c r="C19" s="1384" t="s">
        <v>21109</v>
      </c>
      <c r="D19" s="1386">
        <v>0</v>
      </c>
      <c r="E19" s="1385">
        <v>52150.22</v>
      </c>
      <c r="F19" s="1385">
        <v>52150.22</v>
      </c>
      <c r="G19" s="1392">
        <f t="shared" si="0"/>
        <v>0</v>
      </c>
      <c r="H19" s="1386">
        <v>0</v>
      </c>
      <c r="I19" s="1437">
        <f t="shared" si="1"/>
        <v>0</v>
      </c>
    </row>
    <row r="20" spans="1:9" x14ac:dyDescent="0.2">
      <c r="B20" s="1436" t="s">
        <v>21110</v>
      </c>
      <c r="C20" s="1384" t="s">
        <v>21111</v>
      </c>
      <c r="D20" s="1386">
        <v>0</v>
      </c>
      <c r="E20" s="1385">
        <v>3133597.3</v>
      </c>
      <c r="F20" s="1385">
        <v>3133597.3</v>
      </c>
      <c r="G20" s="1392">
        <f t="shared" si="0"/>
        <v>0</v>
      </c>
      <c r="H20" s="1386">
        <v>0</v>
      </c>
      <c r="I20" s="1437">
        <f t="shared" si="1"/>
        <v>0</v>
      </c>
    </row>
    <row r="21" spans="1:9" x14ac:dyDescent="0.2">
      <c r="B21" s="1436" t="s">
        <v>21112</v>
      </c>
      <c r="C21" s="1384" t="s">
        <v>21113</v>
      </c>
      <c r="D21" s="1386">
        <v>237738.55</v>
      </c>
      <c r="E21" s="1385">
        <v>9286.75</v>
      </c>
      <c r="F21" s="1385">
        <v>52200</v>
      </c>
      <c r="G21" s="1392">
        <f t="shared" si="0"/>
        <v>194825.3</v>
      </c>
      <c r="H21" s="1386">
        <v>176769.73</v>
      </c>
      <c r="I21" s="1437">
        <f t="shared" si="1"/>
        <v>18055.569999999978</v>
      </c>
    </row>
    <row r="22" spans="1:9" x14ac:dyDescent="0.2">
      <c r="B22" s="1436" t="s">
        <v>21114</v>
      </c>
      <c r="C22" s="1384" t="s">
        <v>21115</v>
      </c>
      <c r="D22" s="1386">
        <v>0</v>
      </c>
      <c r="E22" s="1385">
        <v>131739.18</v>
      </c>
      <c r="F22" s="1385">
        <v>281728.38</v>
      </c>
      <c r="G22" s="1392">
        <f t="shared" si="0"/>
        <v>-149989.20000000001</v>
      </c>
      <c r="H22" s="1386">
        <v>0</v>
      </c>
      <c r="I22" s="1437">
        <f t="shared" si="1"/>
        <v>-149989.20000000001</v>
      </c>
    </row>
    <row r="23" spans="1:9" x14ac:dyDescent="0.2">
      <c r="B23" s="1436" t="s">
        <v>21116</v>
      </c>
      <c r="C23" s="1384" t="s">
        <v>21117</v>
      </c>
      <c r="D23" s="1386">
        <v>0</v>
      </c>
      <c r="E23" s="1385">
        <v>0</v>
      </c>
      <c r="F23" s="1385">
        <v>0</v>
      </c>
      <c r="G23" s="1392">
        <f>+E23-F23</f>
        <v>0</v>
      </c>
      <c r="H23" s="1386">
        <v>0</v>
      </c>
      <c r="I23" s="1437">
        <f t="shared" si="1"/>
        <v>0</v>
      </c>
    </row>
    <row r="24" spans="1:9" ht="5.25" customHeight="1" x14ac:dyDescent="0.2">
      <c r="B24" s="1438"/>
      <c r="C24" s="1384"/>
      <c r="D24" s="1386"/>
      <c r="E24" s="1385"/>
      <c r="F24" s="1385"/>
      <c r="G24" s="1393">
        <f>+E24-F24</f>
        <v>0</v>
      </c>
      <c r="H24" s="1386"/>
      <c r="I24" s="1439"/>
    </row>
    <row r="25" spans="1:9" ht="13.5" thickBot="1" x14ac:dyDescent="0.25">
      <c r="B25" s="1440"/>
      <c r="C25" s="1441" t="s">
        <v>357</v>
      </c>
      <c r="D25" s="1442">
        <f t="shared" ref="D25:I25" si="2">SUBTOTAL(9,D7:D24)</f>
        <v>1898020.34</v>
      </c>
      <c r="E25" s="1443">
        <f t="shared" si="2"/>
        <v>6275745.79</v>
      </c>
      <c r="F25" s="1443">
        <f t="shared" si="2"/>
        <v>6756639.1700000009</v>
      </c>
      <c r="G25" s="1443">
        <f t="shared" si="2"/>
        <v>1417126.96</v>
      </c>
      <c r="H25" s="1442">
        <f t="shared" si="2"/>
        <v>1586645.61</v>
      </c>
      <c r="I25" s="1444">
        <f t="shared" si="2"/>
        <v>-169518.65000000031</v>
      </c>
    </row>
    <row r="26" spans="1:9" s="1324" customFormat="1" ht="6" customHeight="1" thickBot="1" x14ac:dyDescent="0.25">
      <c r="E26" s="1390"/>
    </row>
    <row r="27" spans="1:9" s="1324" customFormat="1" x14ac:dyDescent="0.2">
      <c r="A27" s="854"/>
      <c r="B27" s="1342"/>
      <c r="C27" s="1343"/>
      <c r="D27" s="1343"/>
      <c r="E27" s="1446"/>
      <c r="F27" s="1343"/>
      <c r="G27" s="1343"/>
      <c r="H27" s="1343"/>
      <c r="I27" s="1344"/>
    </row>
    <row r="28" spans="1:9" s="1324" customFormat="1" x14ac:dyDescent="0.2">
      <c r="A28" s="854"/>
      <c r="B28" s="1330"/>
      <c r="C28" s="854"/>
      <c r="D28" s="854"/>
      <c r="E28" s="1447"/>
      <c r="F28" s="854"/>
      <c r="G28" s="854"/>
      <c r="H28" s="854"/>
      <c r="I28" s="1332"/>
    </row>
    <row r="29" spans="1:9" s="1324" customFormat="1" x14ac:dyDescent="0.2">
      <c r="A29" s="854"/>
      <c r="B29" s="1330"/>
      <c r="C29" s="1745"/>
      <c r="D29" s="1745"/>
      <c r="E29" s="1745"/>
      <c r="F29" s="804"/>
      <c r="G29" s="1381"/>
      <c r="H29" s="1381"/>
      <c r="I29" s="1332"/>
    </row>
    <row r="30" spans="1:9" s="1324" customFormat="1" x14ac:dyDescent="0.2">
      <c r="A30" s="854"/>
      <c r="B30" s="1330"/>
      <c r="C30" s="1445"/>
      <c r="D30" s="1445"/>
      <c r="E30" s="1445"/>
      <c r="F30" s="804"/>
      <c r="G30" s="1381"/>
      <c r="H30" s="1381"/>
      <c r="I30" s="1332"/>
    </row>
    <row r="31" spans="1:9" s="1324" customFormat="1" x14ac:dyDescent="0.2">
      <c r="A31" s="854"/>
      <c r="B31" s="1330"/>
      <c r="C31" s="854"/>
      <c r="D31" s="854"/>
      <c r="E31" s="1447"/>
      <c r="F31" s="854"/>
      <c r="G31" s="854"/>
      <c r="H31" s="854"/>
      <c r="I31" s="1332"/>
    </row>
    <row r="32" spans="1:9" s="1324" customFormat="1" x14ac:dyDescent="0.2">
      <c r="A32" s="854"/>
      <c r="B32" s="1330"/>
      <c r="C32" s="854"/>
      <c r="D32" s="854"/>
      <c r="E32" s="1447"/>
      <c r="F32" s="854"/>
      <c r="G32" s="854"/>
      <c r="H32" s="854"/>
      <c r="I32" s="1332"/>
    </row>
    <row r="33" spans="1:9" s="1324" customFormat="1" ht="35.25" customHeight="1" thickBot="1" x14ac:dyDescent="0.25">
      <c r="A33" s="854"/>
      <c r="B33" s="1736" t="s">
        <v>826</v>
      </c>
      <c r="C33" s="1737"/>
      <c r="D33" s="1737"/>
      <c r="E33" s="1737"/>
      <c r="F33" s="1737"/>
      <c r="G33" s="1737"/>
      <c r="H33" s="1737"/>
      <c r="I33" s="1738"/>
    </row>
    <row r="34" spans="1:9" s="1324" customFormat="1" x14ac:dyDescent="0.2">
      <c r="E34" s="1390"/>
    </row>
    <row r="35" spans="1:9" s="1324" customFormat="1" x14ac:dyDescent="0.2">
      <c r="E35" s="1390"/>
    </row>
    <row r="36" spans="1:9" x14ac:dyDescent="0.2">
      <c r="E36" s="1394"/>
    </row>
    <row r="37" spans="1:9" ht="18" x14ac:dyDescent="0.2">
      <c r="A37" s="1395"/>
      <c r="B37" s="216"/>
      <c r="C37" s="1396" t="s">
        <v>259</v>
      </c>
      <c r="D37" s="1395"/>
      <c r="E37" s="1395"/>
      <c r="F37" s="1395"/>
    </row>
    <row r="38" spans="1:9" ht="18" x14ac:dyDescent="0.2">
      <c r="C38" s="1396" t="s">
        <v>21045</v>
      </c>
      <c r="E38" s="1397" t="s">
        <v>21046</v>
      </c>
    </row>
    <row r="39" spans="1:9" ht="13.5" thickBot="1" x14ac:dyDescent="0.25"/>
    <row r="40" spans="1:9" x14ac:dyDescent="0.2">
      <c r="B40" s="1398"/>
      <c r="C40" s="1399"/>
      <c r="D40" s="1399"/>
      <c r="E40" s="1399"/>
      <c r="F40" s="1400"/>
    </row>
    <row r="41" spans="1:9" x14ac:dyDescent="0.2">
      <c r="B41" s="1401" t="s">
        <v>193</v>
      </c>
      <c r="C41" s="1402"/>
      <c r="D41" s="1403"/>
      <c r="E41" s="1403"/>
      <c r="F41" s="1404"/>
    </row>
    <row r="42" spans="1:9" x14ac:dyDescent="0.2">
      <c r="B42" s="1401" t="s">
        <v>194</v>
      </c>
      <c r="C42" s="1402"/>
      <c r="D42" s="1403"/>
      <c r="E42" s="1403"/>
      <c r="F42" s="1404"/>
    </row>
    <row r="43" spans="1:9" x14ac:dyDescent="0.2">
      <c r="B43" s="1401" t="s">
        <v>195</v>
      </c>
      <c r="C43" s="1402"/>
      <c r="D43" s="1403"/>
      <c r="E43" s="1403"/>
      <c r="F43" s="1404"/>
    </row>
    <row r="44" spans="1:9" x14ac:dyDescent="0.2">
      <c r="B44" s="1401" t="s">
        <v>196</v>
      </c>
      <c r="C44" s="1402"/>
      <c r="D44" s="1403"/>
      <c r="E44" s="1403"/>
      <c r="F44" s="1404"/>
    </row>
    <row r="45" spans="1:9" x14ac:dyDescent="0.2">
      <c r="B45" s="1401"/>
      <c r="C45" s="1405"/>
      <c r="D45" s="1403"/>
      <c r="E45" s="1403"/>
      <c r="F45" s="1404"/>
    </row>
    <row r="46" spans="1:9" x14ac:dyDescent="0.2">
      <c r="B46" s="1406" t="s">
        <v>197</v>
      </c>
      <c r="C46" s="1407" t="s">
        <v>198</v>
      </c>
      <c r="D46" s="1408" t="s">
        <v>199</v>
      </c>
      <c r="E46" s="1408" t="s">
        <v>200</v>
      </c>
      <c r="F46" s="1409"/>
    </row>
    <row r="47" spans="1:9" x14ac:dyDescent="0.2">
      <c r="B47" s="1410" t="s">
        <v>201</v>
      </c>
      <c r="C47" s="1411"/>
      <c r="D47" s="1411"/>
      <c r="E47" s="1412"/>
      <c r="F47" s="1409"/>
    </row>
    <row r="48" spans="1:9" x14ac:dyDescent="0.2">
      <c r="B48" s="1401"/>
      <c r="C48" s="1405"/>
      <c r="D48" s="1405"/>
      <c r="E48" s="1403"/>
      <c r="F48" s="1404"/>
    </row>
    <row r="49" spans="2:6" x14ac:dyDescent="0.2">
      <c r="B49" s="1401"/>
      <c r="C49" s="1405" t="s">
        <v>202</v>
      </c>
      <c r="D49" s="1405"/>
      <c r="E49" s="1413"/>
      <c r="F49" s="1414">
        <v>1</v>
      </c>
    </row>
    <row r="50" spans="2:6" ht="13.5" customHeight="1" x14ac:dyDescent="0.2">
      <c r="B50" s="1401"/>
      <c r="C50" s="1405"/>
      <c r="D50" s="1405"/>
      <c r="E50" s="1413"/>
      <c r="F50" s="1414"/>
    </row>
    <row r="51" spans="2:6" x14ac:dyDescent="0.2">
      <c r="B51" s="1401"/>
      <c r="C51" s="1405" t="s">
        <v>203</v>
      </c>
      <c r="D51" s="1405"/>
      <c r="E51" s="1415"/>
      <c r="F51" s="1414"/>
    </row>
    <row r="52" spans="2:6" x14ac:dyDescent="0.2">
      <c r="B52" s="1401"/>
      <c r="C52" s="1405" t="s">
        <v>204</v>
      </c>
      <c r="D52" s="1405"/>
      <c r="E52" s="1413"/>
      <c r="F52" s="1414">
        <v>2</v>
      </c>
    </row>
    <row r="53" spans="2:6" x14ac:dyDescent="0.2">
      <c r="B53" s="1401"/>
      <c r="C53" s="1405" t="s">
        <v>205</v>
      </c>
      <c r="D53" s="1405"/>
      <c r="E53" s="1416"/>
      <c r="F53" s="1414">
        <v>3</v>
      </c>
    </row>
    <row r="54" spans="2:6" ht="18.75" customHeight="1" x14ac:dyDescent="0.2">
      <c r="B54" s="1401"/>
      <c r="C54" s="1417" t="s">
        <v>206</v>
      </c>
      <c r="D54" s="1405"/>
      <c r="E54" s="1413" t="s">
        <v>207</v>
      </c>
      <c r="F54" s="1414">
        <v>4</v>
      </c>
    </row>
    <row r="55" spans="2:6" ht="18.75" customHeight="1" x14ac:dyDescent="0.2">
      <c r="B55" s="1401"/>
      <c r="C55" s="1405"/>
      <c r="D55" s="1405"/>
      <c r="E55" s="1413"/>
      <c r="F55" s="1414"/>
    </row>
    <row r="56" spans="2:6" x14ac:dyDescent="0.2">
      <c r="B56" s="1401"/>
      <c r="C56" s="1418" t="s">
        <v>208</v>
      </c>
      <c r="D56" s="1405"/>
      <c r="E56" s="1413"/>
      <c r="F56" s="1414"/>
    </row>
    <row r="57" spans="2:6" x14ac:dyDescent="0.2">
      <c r="B57" s="1401"/>
      <c r="C57" s="1405" t="s">
        <v>209</v>
      </c>
      <c r="D57" s="1405"/>
      <c r="E57" s="1416" t="s">
        <v>210</v>
      </c>
      <c r="F57" s="1414">
        <v>5</v>
      </c>
    </row>
    <row r="58" spans="2:6" ht="19.5" customHeight="1" x14ac:dyDescent="0.2">
      <c r="B58" s="1401"/>
      <c r="C58" s="1417" t="s">
        <v>211</v>
      </c>
      <c r="D58" s="1405"/>
      <c r="E58" s="1413" t="s">
        <v>212</v>
      </c>
      <c r="F58" s="1414">
        <v>6</v>
      </c>
    </row>
    <row r="59" spans="2:6" x14ac:dyDescent="0.2">
      <c r="B59" s="1401"/>
      <c r="C59" s="1405"/>
      <c r="D59" s="1405"/>
      <c r="E59" s="1413"/>
      <c r="F59" s="1414"/>
    </row>
    <row r="60" spans="2:6" x14ac:dyDescent="0.2">
      <c r="B60" s="1401"/>
      <c r="C60" s="1405"/>
      <c r="D60" s="1405"/>
      <c r="E60" s="1413"/>
      <c r="F60" s="1414"/>
    </row>
    <row r="61" spans="2:6" x14ac:dyDescent="0.2">
      <c r="B61" s="1401"/>
      <c r="C61" s="1405" t="s">
        <v>213</v>
      </c>
      <c r="D61" s="1405"/>
      <c r="E61" s="1416" t="s">
        <v>214</v>
      </c>
      <c r="F61" s="1414">
        <v>7</v>
      </c>
    </row>
    <row r="62" spans="2:6" ht="21.75" customHeight="1" x14ac:dyDescent="0.2">
      <c r="B62" s="1401"/>
      <c r="C62" s="1419" t="s">
        <v>215</v>
      </c>
      <c r="D62" s="1405"/>
      <c r="E62" s="1413" t="s">
        <v>216</v>
      </c>
      <c r="F62" s="1414"/>
    </row>
    <row r="63" spans="2:6" x14ac:dyDescent="0.2">
      <c r="B63" s="1401"/>
      <c r="C63" s="1405"/>
      <c r="D63" s="1405"/>
      <c r="E63" s="1413"/>
      <c r="F63" s="1414"/>
    </row>
    <row r="64" spans="2:6" x14ac:dyDescent="0.2">
      <c r="B64" s="1401"/>
      <c r="C64" s="1405"/>
      <c r="D64" s="1405"/>
      <c r="E64" s="1413"/>
      <c r="F64" s="1414"/>
    </row>
    <row r="65" spans="2:10" x14ac:dyDescent="0.2">
      <c r="B65" s="1401"/>
      <c r="C65" s="1231" t="s">
        <v>217</v>
      </c>
      <c r="D65" s="1405"/>
      <c r="E65" s="1413"/>
      <c r="F65" s="1414"/>
    </row>
    <row r="66" spans="2:10" x14ac:dyDescent="0.2">
      <c r="B66" s="1401"/>
      <c r="C66" s="1405" t="s">
        <v>218</v>
      </c>
      <c r="D66" s="1405"/>
      <c r="E66" s="1413"/>
      <c r="F66" s="1414">
        <v>8</v>
      </c>
    </row>
    <row r="67" spans="2:10" x14ac:dyDescent="0.2">
      <c r="B67" s="1401"/>
      <c r="C67" s="1405" t="s">
        <v>219</v>
      </c>
      <c r="D67" s="1405"/>
      <c r="E67" s="1416"/>
      <c r="F67" s="1414">
        <v>9</v>
      </c>
    </row>
    <row r="68" spans="2:10" x14ac:dyDescent="0.2">
      <c r="B68" s="1401"/>
      <c r="C68" s="1419" t="s">
        <v>357</v>
      </c>
      <c r="D68" s="1405"/>
      <c r="E68" s="1415"/>
      <c r="F68" s="1414"/>
    </row>
    <row r="69" spans="2:10" x14ac:dyDescent="0.2">
      <c r="B69" s="1401"/>
      <c r="C69" s="1405"/>
      <c r="D69" s="1405"/>
      <c r="E69" s="1413"/>
      <c r="F69" s="1420"/>
    </row>
    <row r="70" spans="2:10" ht="13.5" thickBot="1" x14ac:dyDescent="0.25">
      <c r="B70" s="1421"/>
      <c r="C70" s="1422"/>
      <c r="D70" s="1422"/>
      <c r="E70" s="1423"/>
      <c r="F70" s="1424"/>
    </row>
    <row r="73" spans="2:10" x14ac:dyDescent="0.2">
      <c r="B73" s="1405" t="s">
        <v>220</v>
      </c>
      <c r="C73" s="1405" t="s">
        <v>221</v>
      </c>
      <c r="D73" s="1425"/>
      <c r="E73" s="1425"/>
      <c r="H73" s="1405"/>
      <c r="I73" s="1405"/>
      <c r="J73" s="1405"/>
    </row>
    <row r="74" spans="2:10" x14ac:dyDescent="0.2">
      <c r="B74" s="1405"/>
      <c r="C74" s="1426"/>
      <c r="D74" s="1739"/>
      <c r="E74" s="1739"/>
      <c r="F74" s="1739"/>
    </row>
    <row r="85" spans="1:3" x14ac:dyDescent="0.2">
      <c r="B85" s="1427" t="s">
        <v>381</v>
      </c>
    </row>
    <row r="86" spans="1:3" x14ac:dyDescent="0.2">
      <c r="A86" s="1428">
        <v>1</v>
      </c>
      <c r="B86" s="1231" t="s">
        <v>222</v>
      </c>
    </row>
    <row r="87" spans="1:3" x14ac:dyDescent="0.2">
      <c r="A87" s="1428">
        <v>2</v>
      </c>
      <c r="B87" s="1231" t="s">
        <v>223</v>
      </c>
    </row>
    <row r="88" spans="1:3" x14ac:dyDescent="0.2">
      <c r="A88" s="1428">
        <v>3</v>
      </c>
      <c r="B88" s="1231" t="s">
        <v>224</v>
      </c>
    </row>
    <row r="89" spans="1:3" x14ac:dyDescent="0.2">
      <c r="A89" s="1428">
        <v>4</v>
      </c>
      <c r="B89" s="1231" t="s">
        <v>225</v>
      </c>
    </row>
    <row r="90" spans="1:3" x14ac:dyDescent="0.2">
      <c r="A90" s="1428">
        <v>5</v>
      </c>
      <c r="B90" s="1231" t="s">
        <v>226</v>
      </c>
    </row>
    <row r="91" spans="1:3" x14ac:dyDescent="0.2">
      <c r="A91" s="1428">
        <v>6</v>
      </c>
      <c r="B91" s="1231" t="s">
        <v>227</v>
      </c>
    </row>
    <row r="92" spans="1:3" x14ac:dyDescent="0.2">
      <c r="A92" s="1428">
        <v>7</v>
      </c>
      <c r="B92" s="1231" t="s">
        <v>228</v>
      </c>
    </row>
    <row r="93" spans="1:3" x14ac:dyDescent="0.2">
      <c r="A93" s="1428">
        <v>8</v>
      </c>
      <c r="B93" s="1231" t="s">
        <v>229</v>
      </c>
    </row>
    <row r="94" spans="1:3" x14ac:dyDescent="0.2">
      <c r="A94" s="1428">
        <v>9</v>
      </c>
      <c r="B94" s="1231" t="s">
        <v>230</v>
      </c>
    </row>
    <row r="96" spans="1:3" x14ac:dyDescent="0.2">
      <c r="B96" s="1428" t="s">
        <v>231</v>
      </c>
      <c r="C96" s="1428"/>
    </row>
    <row r="97" spans="2:9" x14ac:dyDescent="0.2">
      <c r="B97" s="1231" t="s">
        <v>232</v>
      </c>
    </row>
    <row r="98" spans="2:9" ht="27.75" customHeight="1" x14ac:dyDescent="0.2">
      <c r="B98" s="1740" t="s">
        <v>233</v>
      </c>
      <c r="C98" s="1740"/>
      <c r="D98" s="1740"/>
      <c r="E98" s="1740"/>
    </row>
    <row r="99" spans="2:9" x14ac:dyDescent="0.2">
      <c r="B99" s="1231" t="s">
        <v>234</v>
      </c>
    </row>
    <row r="100" spans="2:9" x14ac:dyDescent="0.2">
      <c r="B100" s="1231" t="s">
        <v>235</v>
      </c>
    </row>
    <row r="101" spans="2:9" x14ac:dyDescent="0.2">
      <c r="B101" s="1231" t="s">
        <v>236</v>
      </c>
      <c r="G101" s="1405"/>
    </row>
    <row r="102" spans="2:9" x14ac:dyDescent="0.2">
      <c r="B102" s="1425"/>
      <c r="C102" s="1425"/>
      <c r="D102" s="1425"/>
      <c r="E102" s="1425"/>
      <c r="F102" s="1425"/>
      <c r="G102" s="1405"/>
      <c r="H102" s="1405"/>
      <c r="I102" s="1405"/>
    </row>
    <row r="103" spans="2:9" x14ac:dyDescent="0.2">
      <c r="D103" s="1741" t="s">
        <v>383</v>
      </c>
      <c r="E103" s="1741"/>
      <c r="F103" s="1741"/>
      <c r="G103" s="1405"/>
      <c r="I103" s="1429"/>
    </row>
    <row r="104" spans="2:9" x14ac:dyDescent="0.2">
      <c r="G104" s="1405"/>
    </row>
    <row r="105" spans="2:9" x14ac:dyDescent="0.2">
      <c r="G105" s="1405"/>
    </row>
    <row r="13223" s="1430" customFormat="1" x14ac:dyDescent="0.2"/>
    <row r="13226" s="1405" customFormat="1" x14ac:dyDescent="0.2"/>
    <row r="13227" s="1405" customFormat="1" x14ac:dyDescent="0.2"/>
    <row r="13228" s="1405" customFormat="1" x14ac:dyDescent="0.2"/>
    <row r="13229" s="1405" customFormat="1" x14ac:dyDescent="0.2"/>
    <row r="13230" s="1405" customFormat="1" x14ac:dyDescent="0.2"/>
    <row r="13231" s="1405" customFormat="1" x14ac:dyDescent="0.2"/>
    <row r="13232" s="1405" customFormat="1" x14ac:dyDescent="0.2"/>
    <row r="13233" s="1405" customFormat="1" x14ac:dyDescent="0.2"/>
    <row r="13234" s="1405" customFormat="1" x14ac:dyDescent="0.2"/>
    <row r="13235" s="1405" customFormat="1" x14ac:dyDescent="0.2"/>
    <row r="13236" s="1405" customFormat="1" x14ac:dyDescent="0.2"/>
    <row r="13237" s="1405" customFormat="1" x14ac:dyDescent="0.2"/>
    <row r="13238" s="1405" customFormat="1" x14ac:dyDescent="0.2"/>
    <row r="13239" s="1405" customFormat="1" x14ac:dyDescent="0.2"/>
    <row r="13240" s="1405" customFormat="1" x14ac:dyDescent="0.2"/>
    <row r="13241" s="1405" customFormat="1" x14ac:dyDescent="0.2"/>
    <row r="13242" s="1405" customFormat="1" x14ac:dyDescent="0.2"/>
    <row r="13243" s="1405" customFormat="1" x14ac:dyDescent="0.2"/>
    <row r="13244" s="1405" customFormat="1" x14ac:dyDescent="0.2"/>
    <row r="13245" s="1405" customFormat="1" x14ac:dyDescent="0.2"/>
    <row r="13246" s="1405" customFormat="1" x14ac:dyDescent="0.2"/>
    <row r="13247" s="1405" customFormat="1" x14ac:dyDescent="0.2"/>
    <row r="13248" s="1405" customFormat="1" x14ac:dyDescent="0.2"/>
    <row r="13249" s="1405" customFormat="1" x14ac:dyDescent="0.2"/>
    <row r="13250" s="1405" customFormat="1" x14ac:dyDescent="0.2"/>
    <row r="13251" s="1405" customFormat="1" x14ac:dyDescent="0.2"/>
    <row r="13252" s="1405" customFormat="1" x14ac:dyDescent="0.2"/>
    <row r="13253" s="1405" customFormat="1" x14ac:dyDescent="0.2"/>
    <row r="13254" s="1405" customFormat="1" x14ac:dyDescent="0.2"/>
    <row r="13255" s="1405" customFormat="1" x14ac:dyDescent="0.2"/>
    <row r="13256" s="1405" customFormat="1" x14ac:dyDescent="0.2"/>
    <row r="13257" s="1405" customFormat="1" x14ac:dyDescent="0.2"/>
    <row r="13258" s="1405" customFormat="1" x14ac:dyDescent="0.2"/>
    <row r="13259" s="1405" customFormat="1" x14ac:dyDescent="0.2"/>
    <row r="13260" s="1405" customFormat="1" x14ac:dyDescent="0.2"/>
    <row r="13261" s="1405" customFormat="1" x14ac:dyDescent="0.2"/>
    <row r="13262" s="1405" customFormat="1" x14ac:dyDescent="0.2"/>
    <row r="13263" s="1405" customFormat="1" x14ac:dyDescent="0.2"/>
    <row r="13264" s="1405" customFormat="1" x14ac:dyDescent="0.2"/>
    <row r="13265" s="1405" customFormat="1" x14ac:dyDescent="0.2"/>
    <row r="13266" s="1405" customFormat="1" x14ac:dyDescent="0.2"/>
    <row r="13267" s="1405" customFormat="1" x14ac:dyDescent="0.2"/>
    <row r="13268" s="1405" customFormat="1" x14ac:dyDescent="0.2"/>
    <row r="13269" s="1405" customFormat="1" x14ac:dyDescent="0.2"/>
    <row r="13270" s="1405" customFormat="1" x14ac:dyDescent="0.2"/>
    <row r="13271" s="1405" customFormat="1" x14ac:dyDescent="0.2"/>
    <row r="13272" s="1405" customFormat="1" x14ac:dyDescent="0.2"/>
    <row r="13273" s="1405" customFormat="1" x14ac:dyDescent="0.2"/>
    <row r="13274" s="1405" customFormat="1" x14ac:dyDescent="0.2"/>
    <row r="13275" s="1405" customFormat="1" x14ac:dyDescent="0.2"/>
    <row r="13276" s="1405" customFormat="1" x14ac:dyDescent="0.2"/>
    <row r="13277" s="1405" customFormat="1" x14ac:dyDescent="0.2"/>
    <row r="13278" s="1405" customFormat="1" x14ac:dyDescent="0.2"/>
    <row r="13279" s="1405" customFormat="1" x14ac:dyDescent="0.2"/>
    <row r="13280" s="1405" customFormat="1" x14ac:dyDescent="0.2"/>
    <row r="13281" s="1405" customFormat="1" x14ac:dyDescent="0.2"/>
    <row r="13282" s="1405" customFormat="1" x14ac:dyDescent="0.2"/>
    <row r="13283" s="1405" customFormat="1" x14ac:dyDescent="0.2"/>
    <row r="13284" s="1405" customFormat="1" x14ac:dyDescent="0.2"/>
    <row r="13285" s="1405" customFormat="1" x14ac:dyDescent="0.2"/>
    <row r="13286" s="1405" customFormat="1" x14ac:dyDescent="0.2"/>
    <row r="13287" s="1405" customFormat="1" x14ac:dyDescent="0.2"/>
    <row r="13288" s="1405" customFormat="1" x14ac:dyDescent="0.2"/>
    <row r="13289" s="1405" customFormat="1" x14ac:dyDescent="0.2"/>
    <row r="13290" s="1405" customFormat="1" x14ac:dyDescent="0.2"/>
    <row r="13291" s="1405" customFormat="1" x14ac:dyDescent="0.2"/>
    <row r="13292" s="1405" customFormat="1" x14ac:dyDescent="0.2"/>
    <row r="13293" s="1405" customFormat="1" x14ac:dyDescent="0.2"/>
    <row r="13294" s="1405" customFormat="1" x14ac:dyDescent="0.2"/>
    <row r="13295" s="1405" customFormat="1" x14ac:dyDescent="0.2"/>
    <row r="13296" s="1405" customFormat="1" x14ac:dyDescent="0.2"/>
    <row r="13297" s="1405" customFormat="1" x14ac:dyDescent="0.2"/>
    <row r="13298" s="1405" customFormat="1" x14ac:dyDescent="0.2"/>
    <row r="13299" s="1405" customFormat="1" x14ac:dyDescent="0.2"/>
    <row r="13300" s="1405" customFormat="1" x14ac:dyDescent="0.2"/>
    <row r="13301" s="1405" customFormat="1" x14ac:dyDescent="0.2"/>
    <row r="13302" s="1405" customFormat="1" x14ac:dyDescent="0.2"/>
    <row r="13303" s="1405" customFormat="1" x14ac:dyDescent="0.2"/>
    <row r="13304" s="1405" customFormat="1" x14ac:dyDescent="0.2"/>
    <row r="13305" s="1405" customFormat="1" x14ac:dyDescent="0.2"/>
    <row r="13306" s="1405" customFormat="1" x14ac:dyDescent="0.2"/>
    <row r="13307" s="1405" customFormat="1" x14ac:dyDescent="0.2"/>
    <row r="13308" s="1405" customFormat="1" x14ac:dyDescent="0.2"/>
    <row r="13309" s="1405" customFormat="1" x14ac:dyDescent="0.2"/>
    <row r="13310" s="1405" customFormat="1" x14ac:dyDescent="0.2"/>
    <row r="13311" s="1405" customFormat="1" x14ac:dyDescent="0.2"/>
    <row r="13312" s="1405" customFormat="1" x14ac:dyDescent="0.2"/>
    <row r="13313" s="1405" customFormat="1" x14ac:dyDescent="0.2"/>
    <row r="13314" s="1405" customFormat="1" x14ac:dyDescent="0.2"/>
    <row r="13315" s="1405" customFormat="1" x14ac:dyDescent="0.2"/>
    <row r="13316" s="1405" customFormat="1" x14ac:dyDescent="0.2"/>
    <row r="13317" s="1405" customFormat="1" x14ac:dyDescent="0.2"/>
    <row r="13318" s="1405" customFormat="1" x14ac:dyDescent="0.2"/>
    <row r="13319" s="1405" customFormat="1" x14ac:dyDescent="0.2"/>
    <row r="13320" s="1405" customFormat="1" x14ac:dyDescent="0.2"/>
    <row r="13321" s="1405" customFormat="1" x14ac:dyDescent="0.2"/>
    <row r="13322" s="1405" customFormat="1" x14ac:dyDescent="0.2"/>
    <row r="13323" s="1405" customFormat="1" x14ac:dyDescent="0.2"/>
    <row r="13324" s="1405" customFormat="1" x14ac:dyDescent="0.2"/>
    <row r="13325" s="1405" customFormat="1" x14ac:dyDescent="0.2"/>
    <row r="13326" s="1405" customFormat="1" x14ac:dyDescent="0.2"/>
    <row r="13327" s="1405" customFormat="1" x14ac:dyDescent="0.2"/>
    <row r="13328" s="1405" customFormat="1" x14ac:dyDescent="0.2"/>
    <row r="13329" s="1405" customFormat="1" x14ac:dyDescent="0.2"/>
    <row r="13330" s="1405" customFormat="1" x14ac:dyDescent="0.2"/>
    <row r="13331" s="1405" customFormat="1" x14ac:dyDescent="0.2"/>
    <row r="13332" s="1405" customFormat="1" x14ac:dyDescent="0.2"/>
    <row r="13333" s="1405" customFormat="1" x14ac:dyDescent="0.2"/>
    <row r="13334" s="1405" customFormat="1" x14ac:dyDescent="0.2"/>
    <row r="13335" s="1405" customFormat="1" x14ac:dyDescent="0.2"/>
    <row r="13336" s="1405" customFormat="1" x14ac:dyDescent="0.2"/>
    <row r="13337" s="1405" customFormat="1" x14ac:dyDescent="0.2"/>
    <row r="13338" s="1405" customFormat="1" x14ac:dyDescent="0.2"/>
    <row r="13339" s="1405" customFormat="1" x14ac:dyDescent="0.2"/>
    <row r="13340" s="1405" customFormat="1" x14ac:dyDescent="0.2"/>
    <row r="13341" s="1405" customFormat="1" x14ac:dyDescent="0.2"/>
    <row r="13342" s="1405" customFormat="1" x14ac:dyDescent="0.2"/>
    <row r="13343" s="1405" customFormat="1" x14ac:dyDescent="0.2"/>
    <row r="13344" s="1405" customFormat="1" x14ac:dyDescent="0.2"/>
    <row r="13345" s="1405" customFormat="1" x14ac:dyDescent="0.2"/>
    <row r="13346" s="1405" customFormat="1" x14ac:dyDescent="0.2"/>
    <row r="13347" s="1405" customFormat="1" x14ac:dyDescent="0.2"/>
    <row r="13348" s="1405" customFormat="1" x14ac:dyDescent="0.2"/>
    <row r="13349" s="1405" customFormat="1" x14ac:dyDescent="0.2"/>
    <row r="13350" s="1405" customFormat="1" x14ac:dyDescent="0.2"/>
    <row r="13351" s="1405" customFormat="1" x14ac:dyDescent="0.2"/>
    <row r="13352" s="1405" customFormat="1" x14ac:dyDescent="0.2"/>
    <row r="13353" s="1405" customFormat="1" x14ac:dyDescent="0.2"/>
    <row r="13354" s="1405" customFormat="1" x14ac:dyDescent="0.2"/>
    <row r="13355" s="1405" customFormat="1" x14ac:dyDescent="0.2"/>
    <row r="13356" s="1405" customFormat="1" x14ac:dyDescent="0.2"/>
    <row r="13357" s="1405" customFormat="1" x14ac:dyDescent="0.2"/>
    <row r="13358" s="1405" customFormat="1" x14ac:dyDescent="0.2"/>
    <row r="13359" s="1405" customFormat="1" x14ac:dyDescent="0.2"/>
    <row r="13360" s="1405" customFormat="1" x14ac:dyDescent="0.2"/>
    <row r="13361" s="1405" customFormat="1" x14ac:dyDescent="0.2"/>
    <row r="13362" s="1405" customFormat="1" x14ac:dyDescent="0.2"/>
    <row r="13363" s="1405" customFormat="1" x14ac:dyDescent="0.2"/>
    <row r="13364" s="1405" customFormat="1" x14ac:dyDescent="0.2"/>
    <row r="13365" s="1405" customFormat="1" x14ac:dyDescent="0.2"/>
    <row r="13366" s="1405" customFormat="1" x14ac:dyDescent="0.2"/>
    <row r="13367" s="1405" customFormat="1" x14ac:dyDescent="0.2"/>
    <row r="13368" s="1405" customFormat="1" x14ac:dyDescent="0.2"/>
    <row r="13369" s="1405" customFormat="1" x14ac:dyDescent="0.2"/>
    <row r="13370" s="1405" customFormat="1" x14ac:dyDescent="0.2"/>
    <row r="13371" s="1405" customFormat="1" x14ac:dyDescent="0.2"/>
    <row r="13372" s="1405" customFormat="1" x14ac:dyDescent="0.2"/>
    <row r="13373" s="1405" customFormat="1" x14ac:dyDescent="0.2"/>
    <row r="13374" s="1405" customFormat="1" x14ac:dyDescent="0.2"/>
    <row r="13375" s="1405" customFormat="1" x14ac:dyDescent="0.2"/>
    <row r="13376" s="1405" customFormat="1" x14ac:dyDescent="0.2"/>
    <row r="13377" s="1405" customFormat="1" x14ac:dyDescent="0.2"/>
    <row r="13378" s="1405" customFormat="1" x14ac:dyDescent="0.2"/>
    <row r="13379" s="1405" customFormat="1" x14ac:dyDescent="0.2"/>
    <row r="13380" s="1405" customFormat="1" x14ac:dyDescent="0.2"/>
    <row r="13381" s="1405" customFormat="1" x14ac:dyDescent="0.2"/>
    <row r="13382" s="1405" customFormat="1" x14ac:dyDescent="0.2"/>
    <row r="13383" s="1405" customFormat="1" x14ac:dyDescent="0.2"/>
    <row r="13384" s="1405" customFormat="1" x14ac:dyDescent="0.2"/>
    <row r="13385" s="1405" customFormat="1" x14ac:dyDescent="0.2"/>
    <row r="13386" s="1405" customFormat="1" x14ac:dyDescent="0.2"/>
    <row r="13387" s="1405" customFormat="1" x14ac:dyDescent="0.2"/>
    <row r="13388" s="1405" customFormat="1" x14ac:dyDescent="0.2"/>
    <row r="13389" s="1405" customFormat="1" x14ac:dyDescent="0.2"/>
    <row r="13390" s="1405" customFormat="1" x14ac:dyDescent="0.2"/>
    <row r="13391" s="1405" customFormat="1" x14ac:dyDescent="0.2"/>
    <row r="13392" s="1405" customFormat="1" x14ac:dyDescent="0.2"/>
    <row r="13393" s="1405" customFormat="1" x14ac:dyDescent="0.2"/>
    <row r="13394" s="1405" customFormat="1" x14ac:dyDescent="0.2"/>
    <row r="13395" s="1405" customFormat="1" x14ac:dyDescent="0.2"/>
    <row r="13396" s="1405" customFormat="1" x14ac:dyDescent="0.2"/>
    <row r="13397" s="1405" customFormat="1" x14ac:dyDescent="0.2"/>
    <row r="13398" s="1405" customFormat="1" x14ac:dyDescent="0.2"/>
    <row r="13399" s="1405" customFormat="1" x14ac:dyDescent="0.2"/>
    <row r="13400" s="1405" customFormat="1" x14ac:dyDescent="0.2"/>
    <row r="13401" s="1405" customFormat="1" x14ac:dyDescent="0.2"/>
    <row r="13402" s="1405" customFormat="1" x14ac:dyDescent="0.2"/>
    <row r="13403" s="1405" customFormat="1" x14ac:dyDescent="0.2"/>
    <row r="13404" s="1405" customFormat="1" x14ac:dyDescent="0.2"/>
    <row r="13405" s="1405" customFormat="1" x14ac:dyDescent="0.2"/>
    <row r="13406" s="1405" customFormat="1" x14ac:dyDescent="0.2"/>
    <row r="13407" s="1405" customFormat="1" x14ac:dyDescent="0.2"/>
    <row r="13408" s="1405" customFormat="1" x14ac:dyDescent="0.2"/>
    <row r="13409" s="1405" customFormat="1" x14ac:dyDescent="0.2"/>
    <row r="13410" s="1405" customFormat="1" x14ac:dyDescent="0.2"/>
    <row r="13411" s="1405" customFormat="1" x14ac:dyDescent="0.2"/>
    <row r="13412" s="1405" customFormat="1" x14ac:dyDescent="0.2"/>
    <row r="13413" s="1405" customFormat="1" x14ac:dyDescent="0.2"/>
    <row r="13414" s="1405" customFormat="1" x14ac:dyDescent="0.2"/>
    <row r="13415" s="1405" customFormat="1" x14ac:dyDescent="0.2"/>
    <row r="13416" s="1405" customFormat="1" x14ac:dyDescent="0.2"/>
    <row r="13417" s="1405" customFormat="1" x14ac:dyDescent="0.2"/>
    <row r="13418" s="1405" customFormat="1" x14ac:dyDescent="0.2"/>
    <row r="13419" s="1405" customFormat="1" x14ac:dyDescent="0.2"/>
    <row r="13420" s="1405" customFormat="1" x14ac:dyDescent="0.2"/>
    <row r="13421" s="1405" customFormat="1" x14ac:dyDescent="0.2"/>
    <row r="13422" s="1405" customFormat="1" x14ac:dyDescent="0.2"/>
    <row r="13423" s="1405" customFormat="1" x14ac:dyDescent="0.2"/>
    <row r="13424" s="1405" customFormat="1" x14ac:dyDescent="0.2"/>
    <row r="13425" s="1405" customFormat="1" x14ac:dyDescent="0.2"/>
    <row r="13426" s="1405" customFormat="1" x14ac:dyDescent="0.2"/>
    <row r="13427" s="1405" customFormat="1" x14ac:dyDescent="0.2"/>
    <row r="13428" s="1405" customFormat="1" x14ac:dyDescent="0.2"/>
    <row r="13429" s="1405" customFormat="1" x14ac:dyDescent="0.2"/>
    <row r="13430" s="1405" customFormat="1" x14ac:dyDescent="0.2"/>
    <row r="13431" s="1405" customFormat="1" x14ac:dyDescent="0.2"/>
    <row r="13432" s="1405" customFormat="1" x14ac:dyDescent="0.2"/>
    <row r="13433" s="1405" customFormat="1" x14ac:dyDescent="0.2"/>
    <row r="13434" s="1405" customFormat="1" x14ac:dyDescent="0.2"/>
    <row r="13435" s="1405" customFormat="1" x14ac:dyDescent="0.2"/>
    <row r="13436" s="1405" customFormat="1" x14ac:dyDescent="0.2"/>
    <row r="13437" s="1405" customFormat="1" x14ac:dyDescent="0.2"/>
    <row r="13438" s="1405" customFormat="1" x14ac:dyDescent="0.2"/>
    <row r="13439" s="1405" customFormat="1" x14ac:dyDescent="0.2"/>
    <row r="13440" s="1405" customFormat="1" x14ac:dyDescent="0.2"/>
    <row r="13441" s="1405" customFormat="1" x14ac:dyDescent="0.2"/>
    <row r="13442" s="1405" customFormat="1" x14ac:dyDescent="0.2"/>
    <row r="13443" s="1405" customFormat="1" x14ac:dyDescent="0.2"/>
    <row r="13444" s="1405" customFormat="1" x14ac:dyDescent="0.2"/>
    <row r="13445" s="1405" customFormat="1" x14ac:dyDescent="0.2"/>
    <row r="13446" s="1405" customFormat="1" x14ac:dyDescent="0.2"/>
    <row r="13447" s="1405" customFormat="1" x14ac:dyDescent="0.2"/>
    <row r="13448" s="1405" customFormat="1" x14ac:dyDescent="0.2"/>
    <row r="13449" s="1405" customFormat="1" x14ac:dyDescent="0.2"/>
    <row r="13450" s="1405" customFormat="1" x14ac:dyDescent="0.2"/>
    <row r="13451" s="1405" customFormat="1" x14ac:dyDescent="0.2"/>
    <row r="13452" s="1405" customFormat="1" x14ac:dyDescent="0.2"/>
    <row r="13453" s="1405" customFormat="1" x14ac:dyDescent="0.2"/>
    <row r="13454" s="1405" customFormat="1" x14ac:dyDescent="0.2"/>
    <row r="13455" s="1405" customFormat="1" x14ac:dyDescent="0.2"/>
    <row r="13456" s="1405" customFormat="1" x14ac:dyDescent="0.2"/>
    <row r="13457" s="1405" customFormat="1" x14ac:dyDescent="0.2"/>
    <row r="13458" s="1405" customFormat="1" x14ac:dyDescent="0.2"/>
    <row r="13459" s="1405" customFormat="1" x14ac:dyDescent="0.2"/>
    <row r="13460" s="1405" customFormat="1" x14ac:dyDescent="0.2"/>
    <row r="13461" s="1405" customFormat="1" x14ac:dyDescent="0.2"/>
    <row r="13462" s="1405" customFormat="1" x14ac:dyDescent="0.2"/>
    <row r="13463" s="1405" customFormat="1" x14ac:dyDescent="0.2"/>
    <row r="13464" s="1405" customFormat="1" x14ac:dyDescent="0.2"/>
    <row r="13465" s="1405" customFormat="1" x14ac:dyDescent="0.2"/>
    <row r="13466" s="1405" customFormat="1" x14ac:dyDescent="0.2"/>
    <row r="13467" s="1405" customFormat="1" x14ac:dyDescent="0.2"/>
    <row r="13468" s="1405" customFormat="1" x14ac:dyDescent="0.2"/>
    <row r="13469" s="1405" customFormat="1" x14ac:dyDescent="0.2"/>
    <row r="13470" s="1405" customFormat="1" x14ac:dyDescent="0.2"/>
    <row r="13471" s="1405" customFormat="1" x14ac:dyDescent="0.2"/>
    <row r="13472" s="1405" customFormat="1" x14ac:dyDescent="0.2"/>
    <row r="13473" s="1405" customFormat="1" x14ac:dyDescent="0.2"/>
    <row r="13474" s="1405" customFormat="1" x14ac:dyDescent="0.2"/>
    <row r="13475" s="1405" customFormat="1" x14ac:dyDescent="0.2"/>
    <row r="13476" s="1405" customFormat="1" x14ac:dyDescent="0.2"/>
    <row r="13477" s="1405" customFormat="1" x14ac:dyDescent="0.2"/>
    <row r="13478" s="1405" customFormat="1" x14ac:dyDescent="0.2"/>
    <row r="13479" s="1405" customFormat="1" x14ac:dyDescent="0.2"/>
    <row r="13480" s="1405" customFormat="1" x14ac:dyDescent="0.2"/>
    <row r="13481" s="1405" customFormat="1" x14ac:dyDescent="0.2"/>
    <row r="13482" s="1405" customFormat="1" x14ac:dyDescent="0.2"/>
    <row r="13483" s="1405" customFormat="1" x14ac:dyDescent="0.2"/>
    <row r="13484" s="1405" customFormat="1" x14ac:dyDescent="0.2"/>
    <row r="13485" s="1405" customFormat="1" x14ac:dyDescent="0.2"/>
    <row r="13486" s="1405" customFormat="1" x14ac:dyDescent="0.2"/>
    <row r="13487" s="1405" customFormat="1" x14ac:dyDescent="0.2"/>
    <row r="13488" s="1405" customFormat="1" x14ac:dyDescent="0.2"/>
    <row r="13489" s="1405" customFormat="1" x14ac:dyDescent="0.2"/>
    <row r="13490" s="1405" customFormat="1" x14ac:dyDescent="0.2"/>
    <row r="13491" s="1405" customFormat="1" x14ac:dyDescent="0.2"/>
    <row r="13492" s="1405" customFormat="1" x14ac:dyDescent="0.2"/>
    <row r="13493" s="1405" customFormat="1" x14ac:dyDescent="0.2"/>
    <row r="13494" s="1405" customFormat="1" x14ac:dyDescent="0.2"/>
    <row r="13495" s="1405" customFormat="1" x14ac:dyDescent="0.2"/>
    <row r="13496" s="1405" customFormat="1" x14ac:dyDescent="0.2"/>
    <row r="13497" s="1405" customFormat="1" x14ac:dyDescent="0.2"/>
    <row r="13498" s="1405" customFormat="1" x14ac:dyDescent="0.2"/>
    <row r="13499" s="1405" customFormat="1" x14ac:dyDescent="0.2"/>
    <row r="13500" s="1405" customFormat="1" x14ac:dyDescent="0.2"/>
    <row r="13501" s="1405" customFormat="1" x14ac:dyDescent="0.2"/>
    <row r="13502" s="1405" customFormat="1" x14ac:dyDescent="0.2"/>
    <row r="13503" s="1405" customFormat="1" x14ac:dyDescent="0.2"/>
    <row r="13504" s="1405" customFormat="1" x14ac:dyDescent="0.2"/>
    <row r="13505" s="1405" customFormat="1" x14ac:dyDescent="0.2"/>
    <row r="13506" s="1405" customFormat="1" x14ac:dyDescent="0.2"/>
    <row r="13507" s="1405" customFormat="1" x14ac:dyDescent="0.2"/>
    <row r="13508" s="1405" customFormat="1" x14ac:dyDescent="0.2"/>
    <row r="13509" s="1405" customFormat="1" x14ac:dyDescent="0.2"/>
    <row r="13510" s="1405" customFormat="1" x14ac:dyDescent="0.2"/>
    <row r="13511" s="1405" customFormat="1" x14ac:dyDescent="0.2"/>
    <row r="13512" s="1405" customFormat="1" x14ac:dyDescent="0.2"/>
    <row r="13513" s="1405" customFormat="1" x14ac:dyDescent="0.2"/>
    <row r="13514" s="1405" customFormat="1" x14ac:dyDescent="0.2"/>
    <row r="13515" s="1405" customFormat="1" x14ac:dyDescent="0.2"/>
    <row r="13516" s="1405" customFormat="1" x14ac:dyDescent="0.2"/>
    <row r="13517" s="1405" customFormat="1" x14ac:dyDescent="0.2"/>
    <row r="13518" s="1405" customFormat="1" x14ac:dyDescent="0.2"/>
    <row r="13519" s="1405" customFormat="1" x14ac:dyDescent="0.2"/>
    <row r="13520" s="1405" customFormat="1" x14ac:dyDescent="0.2"/>
    <row r="13521" s="1405" customFormat="1" x14ac:dyDescent="0.2"/>
    <row r="13522" s="1405" customFormat="1" x14ac:dyDescent="0.2"/>
    <row r="13523" s="1405" customFormat="1" x14ac:dyDescent="0.2"/>
    <row r="13524" s="1405" customFormat="1" x14ac:dyDescent="0.2"/>
    <row r="13525" s="1405" customFormat="1" x14ac:dyDescent="0.2"/>
    <row r="13526" s="1405" customFormat="1" x14ac:dyDescent="0.2"/>
    <row r="13527" s="1405" customFormat="1" x14ac:dyDescent="0.2"/>
    <row r="13528" s="1405" customFormat="1" x14ac:dyDescent="0.2"/>
    <row r="13529" s="1405" customFormat="1" x14ac:dyDescent="0.2"/>
    <row r="13530" s="1405" customFormat="1" x14ac:dyDescent="0.2"/>
    <row r="13531" s="1405" customFormat="1" x14ac:dyDescent="0.2"/>
    <row r="13532" s="1405" customFormat="1" x14ac:dyDescent="0.2"/>
    <row r="13533" s="1405" customFormat="1" x14ac:dyDescent="0.2"/>
    <row r="13534" s="1405" customFormat="1" x14ac:dyDescent="0.2"/>
    <row r="13535" s="1405" customFormat="1" x14ac:dyDescent="0.2"/>
    <row r="13536" s="1405" customFormat="1" x14ac:dyDescent="0.2"/>
    <row r="13537" s="1405" customFormat="1" x14ac:dyDescent="0.2"/>
    <row r="13538" s="1405" customFormat="1" x14ac:dyDescent="0.2"/>
    <row r="13539" s="1405" customFormat="1" x14ac:dyDescent="0.2"/>
    <row r="13540" s="1405" customFormat="1" x14ac:dyDescent="0.2"/>
    <row r="13541" s="1405" customFormat="1" x14ac:dyDescent="0.2"/>
    <row r="13542" s="1405" customFormat="1" x14ac:dyDescent="0.2"/>
    <row r="13543" s="1405" customFormat="1" x14ac:dyDescent="0.2"/>
    <row r="13544" s="1405" customFormat="1" x14ac:dyDescent="0.2"/>
    <row r="13545" s="1405" customFormat="1" x14ac:dyDescent="0.2"/>
    <row r="13546" s="1405" customFormat="1" x14ac:dyDescent="0.2"/>
    <row r="13547" s="1405" customFormat="1" x14ac:dyDescent="0.2"/>
    <row r="13548" s="1405" customFormat="1" x14ac:dyDescent="0.2"/>
    <row r="13549" s="1405" customFormat="1" x14ac:dyDescent="0.2"/>
    <row r="13550" s="1405" customFormat="1" x14ac:dyDescent="0.2"/>
    <row r="13551" s="1405" customFormat="1" x14ac:dyDescent="0.2"/>
    <row r="13552" s="1405" customFormat="1" x14ac:dyDescent="0.2"/>
    <row r="13553" s="1405" customFormat="1" x14ac:dyDescent="0.2"/>
    <row r="13554" s="1405" customFormat="1" x14ac:dyDescent="0.2"/>
    <row r="13555" s="1405" customFormat="1" x14ac:dyDescent="0.2"/>
    <row r="13556" s="1405" customFormat="1" x14ac:dyDescent="0.2"/>
    <row r="13557" s="1405" customFormat="1" x14ac:dyDescent="0.2"/>
    <row r="13558" s="1405" customFormat="1" x14ac:dyDescent="0.2"/>
    <row r="13559" s="1405" customFormat="1" x14ac:dyDescent="0.2"/>
    <row r="13560" s="1405" customFormat="1" x14ac:dyDescent="0.2"/>
    <row r="13561" s="1405" customFormat="1" x14ac:dyDescent="0.2"/>
    <row r="13562" s="1405" customFormat="1" x14ac:dyDescent="0.2"/>
    <row r="13563" s="1405" customFormat="1" x14ac:dyDescent="0.2"/>
    <row r="13564" s="1405" customFormat="1" x14ac:dyDescent="0.2"/>
    <row r="13565" s="1405" customFormat="1" x14ac:dyDescent="0.2"/>
    <row r="13566" s="1405" customFormat="1" x14ac:dyDescent="0.2"/>
    <row r="13567" s="1405" customFormat="1" x14ac:dyDescent="0.2"/>
    <row r="13568" s="1405" customFormat="1" x14ac:dyDescent="0.2"/>
    <row r="13569" s="1405" customFormat="1" x14ac:dyDescent="0.2"/>
    <row r="13570" s="1405" customFormat="1" x14ac:dyDescent="0.2"/>
    <row r="13571" s="1405" customFormat="1" x14ac:dyDescent="0.2"/>
    <row r="13572" s="1405" customFormat="1" x14ac:dyDescent="0.2"/>
    <row r="13573" s="1405" customFormat="1" x14ac:dyDescent="0.2"/>
    <row r="13574" s="1405" customFormat="1" x14ac:dyDescent="0.2"/>
    <row r="13575" s="1405" customFormat="1" x14ac:dyDescent="0.2"/>
    <row r="13576" s="1405" customFormat="1" x14ac:dyDescent="0.2"/>
    <row r="13577" s="1405" customFormat="1" x14ac:dyDescent="0.2"/>
    <row r="13578" s="1405" customFormat="1" x14ac:dyDescent="0.2"/>
    <row r="13579" s="1405" customFormat="1" x14ac:dyDescent="0.2"/>
    <row r="13580" s="1405" customFormat="1" x14ac:dyDescent="0.2"/>
    <row r="13581" s="1405" customFormat="1" x14ac:dyDescent="0.2"/>
    <row r="13582" s="1405" customFormat="1" x14ac:dyDescent="0.2"/>
    <row r="13583" s="1405" customFormat="1" x14ac:dyDescent="0.2"/>
    <row r="13584" s="1405" customFormat="1" x14ac:dyDescent="0.2"/>
    <row r="13585" s="1405" customFormat="1" x14ac:dyDescent="0.2"/>
    <row r="13586" s="1405" customFormat="1" x14ac:dyDescent="0.2"/>
    <row r="13587" s="1405" customFormat="1" x14ac:dyDescent="0.2"/>
    <row r="13588" s="1405" customFormat="1" x14ac:dyDescent="0.2"/>
    <row r="13589" s="1405" customFormat="1" x14ac:dyDescent="0.2"/>
    <row r="13590" s="1405" customFormat="1" x14ac:dyDescent="0.2"/>
    <row r="13591" s="1405" customFormat="1" x14ac:dyDescent="0.2"/>
    <row r="13592" s="1405" customFormat="1" x14ac:dyDescent="0.2"/>
    <row r="13593" s="1405" customFormat="1" x14ac:dyDescent="0.2"/>
    <row r="13594" s="1405" customFormat="1" x14ac:dyDescent="0.2"/>
    <row r="13595" s="1405" customFormat="1" x14ac:dyDescent="0.2"/>
    <row r="13596" s="1405" customFormat="1" x14ac:dyDescent="0.2"/>
    <row r="13597" s="1405" customFormat="1" x14ac:dyDescent="0.2"/>
    <row r="13598" s="1405" customFormat="1" x14ac:dyDescent="0.2"/>
    <row r="13599" s="1405" customFormat="1" x14ac:dyDescent="0.2"/>
    <row r="13600" s="1405" customFormat="1" x14ac:dyDescent="0.2"/>
    <row r="13601" s="1405" customFormat="1" x14ac:dyDescent="0.2"/>
    <row r="13602" s="1405" customFormat="1" x14ac:dyDescent="0.2"/>
    <row r="13603" s="1405" customFormat="1" x14ac:dyDescent="0.2"/>
    <row r="13604" s="1405" customFormat="1" x14ac:dyDescent="0.2"/>
    <row r="13605" s="1405" customFormat="1" x14ac:dyDescent="0.2"/>
    <row r="13606" s="1405" customFormat="1" x14ac:dyDescent="0.2"/>
    <row r="13607" s="1405" customFormat="1" x14ac:dyDescent="0.2"/>
    <row r="13608" s="1405" customFormat="1" x14ac:dyDescent="0.2"/>
    <row r="13609" s="1405" customFormat="1" x14ac:dyDescent="0.2"/>
    <row r="13610" s="1405" customFormat="1" x14ac:dyDescent="0.2"/>
    <row r="13611" s="1405" customFormat="1" x14ac:dyDescent="0.2"/>
    <row r="13612" s="1405" customFormat="1" x14ac:dyDescent="0.2"/>
    <row r="13613" s="1405" customFormat="1" x14ac:dyDescent="0.2"/>
    <row r="13614" s="1405" customFormat="1" x14ac:dyDescent="0.2"/>
    <row r="13615" s="1405" customFormat="1" x14ac:dyDescent="0.2"/>
    <row r="13616" s="1405" customFormat="1" x14ac:dyDescent="0.2"/>
    <row r="13617" s="1405" customFormat="1" x14ac:dyDescent="0.2"/>
    <row r="13618" s="1405" customFormat="1" x14ac:dyDescent="0.2"/>
    <row r="13619" s="1405" customFormat="1" x14ac:dyDescent="0.2"/>
    <row r="13620" s="1405" customFormat="1" x14ac:dyDescent="0.2"/>
    <row r="13621" s="1405" customFormat="1" x14ac:dyDescent="0.2"/>
    <row r="13622" s="1405" customFormat="1" x14ac:dyDescent="0.2"/>
    <row r="13623" s="1405" customFormat="1" x14ac:dyDescent="0.2"/>
    <row r="13624" s="1405" customFormat="1" x14ac:dyDescent="0.2"/>
    <row r="13625" s="1405" customFormat="1" x14ac:dyDescent="0.2"/>
    <row r="13626" s="1405" customFormat="1" x14ac:dyDescent="0.2"/>
    <row r="13627" s="1405" customFormat="1" x14ac:dyDescent="0.2"/>
    <row r="13628" s="1405" customFormat="1" x14ac:dyDescent="0.2"/>
    <row r="13629" s="1405" customFormat="1" x14ac:dyDescent="0.2"/>
    <row r="13630" s="1405" customFormat="1" x14ac:dyDescent="0.2"/>
    <row r="13631" s="1405" customFormat="1" x14ac:dyDescent="0.2"/>
    <row r="13632" s="1405" customFormat="1" x14ac:dyDescent="0.2"/>
    <row r="13633" s="1405" customFormat="1" x14ac:dyDescent="0.2"/>
    <row r="13634" s="1405" customFormat="1" x14ac:dyDescent="0.2"/>
    <row r="13635" s="1405" customFormat="1" x14ac:dyDescent="0.2"/>
    <row r="13636" s="1405" customFormat="1" x14ac:dyDescent="0.2"/>
    <row r="13637" s="1405" customFormat="1" x14ac:dyDescent="0.2"/>
    <row r="13638" s="1405" customFormat="1" x14ac:dyDescent="0.2"/>
    <row r="13639" s="1405" customFormat="1" x14ac:dyDescent="0.2"/>
    <row r="13640" s="1405" customFormat="1" x14ac:dyDescent="0.2"/>
    <row r="13641" s="1405" customFormat="1" x14ac:dyDescent="0.2"/>
    <row r="13642" s="1405" customFormat="1" x14ac:dyDescent="0.2"/>
    <row r="13643" s="1405" customFormat="1" x14ac:dyDescent="0.2"/>
    <row r="13644" s="1405" customFormat="1" x14ac:dyDescent="0.2"/>
    <row r="13645" s="1405" customFormat="1" x14ac:dyDescent="0.2"/>
    <row r="13646" s="1405" customFormat="1" x14ac:dyDescent="0.2"/>
    <row r="13647" s="1405" customFormat="1" x14ac:dyDescent="0.2"/>
    <row r="13648" s="1405" customFormat="1" x14ac:dyDescent="0.2"/>
    <row r="13649" s="1405" customFormat="1" x14ac:dyDescent="0.2"/>
    <row r="13650" s="1405" customFormat="1" x14ac:dyDescent="0.2"/>
    <row r="13651" s="1405" customFormat="1" x14ac:dyDescent="0.2"/>
    <row r="13652" s="1405" customFormat="1" x14ac:dyDescent="0.2"/>
    <row r="13653" s="1405" customFormat="1" x14ac:dyDescent="0.2"/>
    <row r="13654" s="1405" customFormat="1" x14ac:dyDescent="0.2"/>
    <row r="13655" s="1405" customFormat="1" x14ac:dyDescent="0.2"/>
    <row r="13656" s="1405" customFormat="1" x14ac:dyDescent="0.2"/>
    <row r="13657" s="1405" customFormat="1" x14ac:dyDescent="0.2"/>
    <row r="13658" s="1405" customFormat="1" x14ac:dyDescent="0.2"/>
    <row r="13659" s="1405" customFormat="1" x14ac:dyDescent="0.2"/>
    <row r="13660" s="1405" customFormat="1" x14ac:dyDescent="0.2"/>
    <row r="13661" s="1405" customFormat="1" x14ac:dyDescent="0.2"/>
    <row r="13662" s="1405" customFormat="1" x14ac:dyDescent="0.2"/>
    <row r="13663" s="1405" customFormat="1" x14ac:dyDescent="0.2"/>
    <row r="13664" s="1405" customFormat="1" x14ac:dyDescent="0.2"/>
    <row r="13665" s="1405" customFormat="1" x14ac:dyDescent="0.2"/>
    <row r="13666" s="1405" customFormat="1" x14ac:dyDescent="0.2"/>
    <row r="13667" s="1405" customFormat="1" x14ac:dyDescent="0.2"/>
    <row r="13668" s="1405" customFormat="1" x14ac:dyDescent="0.2"/>
    <row r="13669" s="1405" customFormat="1" x14ac:dyDescent="0.2"/>
    <row r="13670" s="1405" customFormat="1" x14ac:dyDescent="0.2"/>
    <row r="13671" s="1405" customFormat="1" x14ac:dyDescent="0.2"/>
    <row r="13672" s="1405" customFormat="1" x14ac:dyDescent="0.2"/>
    <row r="13673" s="1405" customFormat="1" x14ac:dyDescent="0.2"/>
    <row r="13674" s="1405" customFormat="1" x14ac:dyDescent="0.2"/>
    <row r="13675" s="1405" customFormat="1" x14ac:dyDescent="0.2"/>
    <row r="13676" s="1405" customFormat="1" x14ac:dyDescent="0.2"/>
    <row r="13677" s="1405" customFormat="1" x14ac:dyDescent="0.2"/>
    <row r="13678" s="1405" customFormat="1" x14ac:dyDescent="0.2"/>
    <row r="13679" s="1405" customFormat="1" x14ac:dyDescent="0.2"/>
    <row r="13680" s="1405" customFormat="1" x14ac:dyDescent="0.2"/>
    <row r="13681" s="1405" customFormat="1" x14ac:dyDescent="0.2"/>
    <row r="13682" s="1405" customFormat="1" x14ac:dyDescent="0.2"/>
    <row r="13683" s="1405" customFormat="1" x14ac:dyDescent="0.2"/>
    <row r="13684" s="1405" customFormat="1" x14ac:dyDescent="0.2"/>
    <row r="13685" s="1405" customFormat="1" x14ac:dyDescent="0.2"/>
    <row r="13686" s="1405" customFormat="1" x14ac:dyDescent="0.2"/>
    <row r="13687" s="1405" customFormat="1" x14ac:dyDescent="0.2"/>
    <row r="13688" s="1405" customFormat="1" x14ac:dyDescent="0.2"/>
    <row r="13689" s="1405" customFormat="1" x14ac:dyDescent="0.2"/>
    <row r="13690" s="1405" customFormat="1" x14ac:dyDescent="0.2"/>
    <row r="13691" s="1405" customFormat="1" x14ac:dyDescent="0.2"/>
    <row r="13692" s="1405" customFormat="1" x14ac:dyDescent="0.2"/>
    <row r="13693" s="1405" customFormat="1" x14ac:dyDescent="0.2"/>
    <row r="13694" s="1405" customFormat="1" x14ac:dyDescent="0.2"/>
    <row r="13695" s="1405" customFormat="1" x14ac:dyDescent="0.2"/>
    <row r="13696" s="1405" customFormat="1" x14ac:dyDescent="0.2"/>
    <row r="13697" s="1405" customFormat="1" x14ac:dyDescent="0.2"/>
    <row r="13698" s="1405" customFormat="1" x14ac:dyDescent="0.2"/>
    <row r="13699" s="1405" customFormat="1" x14ac:dyDescent="0.2"/>
    <row r="13700" s="1405" customFormat="1" x14ac:dyDescent="0.2"/>
    <row r="13701" s="1405" customFormat="1" x14ac:dyDescent="0.2"/>
    <row r="13702" s="1405" customFormat="1" x14ac:dyDescent="0.2"/>
    <row r="13703" s="1405" customFormat="1" x14ac:dyDescent="0.2"/>
    <row r="13704" s="1405" customFormat="1" x14ac:dyDescent="0.2"/>
    <row r="13705" s="1405" customFormat="1" x14ac:dyDescent="0.2"/>
    <row r="13706" s="1405" customFormat="1" x14ac:dyDescent="0.2"/>
    <row r="13707" s="1405" customFormat="1" x14ac:dyDescent="0.2"/>
    <row r="13708" s="1405" customFormat="1" x14ac:dyDescent="0.2"/>
    <row r="13709" s="1405" customFormat="1" x14ac:dyDescent="0.2"/>
    <row r="13710" s="1405" customFormat="1" x14ac:dyDescent="0.2"/>
    <row r="13711" s="1405" customFormat="1" x14ac:dyDescent="0.2"/>
    <row r="13712" s="1405" customFormat="1" x14ac:dyDescent="0.2"/>
    <row r="13713" s="1405" customFormat="1" x14ac:dyDescent="0.2"/>
    <row r="13714" s="1405" customFormat="1" x14ac:dyDescent="0.2"/>
    <row r="13715" s="1405" customFormat="1" x14ac:dyDescent="0.2"/>
    <row r="13716" s="1405" customFormat="1" x14ac:dyDescent="0.2"/>
    <row r="13717" s="1405" customFormat="1" x14ac:dyDescent="0.2"/>
    <row r="13718" s="1405" customFormat="1" x14ac:dyDescent="0.2"/>
    <row r="13719" s="1405" customFormat="1" x14ac:dyDescent="0.2"/>
    <row r="13720" s="1405" customFormat="1" x14ac:dyDescent="0.2"/>
    <row r="13721" s="1405" customFormat="1" x14ac:dyDescent="0.2"/>
    <row r="13722" s="1405" customFormat="1" x14ac:dyDescent="0.2"/>
    <row r="13723" s="1405" customFormat="1" x14ac:dyDescent="0.2"/>
    <row r="13724" s="1405" customFormat="1" x14ac:dyDescent="0.2"/>
    <row r="13725" s="1405" customFormat="1" x14ac:dyDescent="0.2"/>
    <row r="13726" s="1405" customFormat="1" x14ac:dyDescent="0.2"/>
    <row r="13727" s="1405" customFormat="1" x14ac:dyDescent="0.2"/>
    <row r="13728" s="1405" customFormat="1" x14ac:dyDescent="0.2"/>
    <row r="13729" s="1405" customFormat="1" x14ac:dyDescent="0.2"/>
    <row r="13730" s="1405" customFormat="1" x14ac:dyDescent="0.2"/>
    <row r="13731" s="1405" customFormat="1" x14ac:dyDescent="0.2"/>
    <row r="13732" s="1405" customFormat="1" x14ac:dyDescent="0.2"/>
    <row r="13733" s="1405" customFormat="1" x14ac:dyDescent="0.2"/>
    <row r="13734" s="1405" customFormat="1" x14ac:dyDescent="0.2"/>
    <row r="13735" s="1405" customFormat="1" x14ac:dyDescent="0.2"/>
    <row r="13736" s="1405" customFormat="1" x14ac:dyDescent="0.2"/>
    <row r="13737" s="1405" customFormat="1" x14ac:dyDescent="0.2"/>
    <row r="13738" s="1405" customFormat="1" x14ac:dyDescent="0.2"/>
    <row r="13739" s="1405" customFormat="1" x14ac:dyDescent="0.2"/>
    <row r="13740" s="1405" customFormat="1" x14ac:dyDescent="0.2"/>
    <row r="13741" s="1405" customFormat="1" x14ac:dyDescent="0.2"/>
    <row r="13742" s="1405" customFormat="1" x14ac:dyDescent="0.2"/>
    <row r="13743" s="1405" customFormat="1" x14ac:dyDescent="0.2"/>
    <row r="13744" s="1405" customFormat="1" x14ac:dyDescent="0.2"/>
    <row r="13745" s="1405" customFormat="1" x14ac:dyDescent="0.2"/>
    <row r="13746" s="1405" customFormat="1" x14ac:dyDescent="0.2"/>
    <row r="13747" s="1405" customFormat="1" x14ac:dyDescent="0.2"/>
    <row r="13748" s="1405" customFormat="1" x14ac:dyDescent="0.2"/>
    <row r="13749" s="1405" customFormat="1" x14ac:dyDescent="0.2"/>
    <row r="13750" s="1405" customFormat="1" x14ac:dyDescent="0.2"/>
    <row r="13751" s="1405" customFormat="1" x14ac:dyDescent="0.2"/>
    <row r="13752" s="1405" customFormat="1" x14ac:dyDescent="0.2"/>
    <row r="13753" s="1405" customFormat="1" x14ac:dyDescent="0.2"/>
    <row r="13754" s="1405" customFormat="1" x14ac:dyDescent="0.2"/>
    <row r="13755" s="1405" customFormat="1" x14ac:dyDescent="0.2"/>
    <row r="13756" s="1405" customFormat="1" x14ac:dyDescent="0.2"/>
    <row r="13757" s="1405" customFormat="1" x14ac:dyDescent="0.2"/>
    <row r="13758" s="1405" customFormat="1" x14ac:dyDescent="0.2"/>
    <row r="13759" s="1405" customFormat="1" x14ac:dyDescent="0.2"/>
    <row r="13760" s="1405" customFormat="1" x14ac:dyDescent="0.2"/>
    <row r="13761" s="1405" customFormat="1" x14ac:dyDescent="0.2"/>
    <row r="13762" s="1405" customFormat="1" x14ac:dyDescent="0.2"/>
    <row r="13763" s="1405" customFormat="1" x14ac:dyDescent="0.2"/>
    <row r="13764" s="1405" customFormat="1" x14ac:dyDescent="0.2"/>
    <row r="13765" s="1405" customFormat="1" x14ac:dyDescent="0.2"/>
    <row r="13766" s="1405" customFormat="1" x14ac:dyDescent="0.2"/>
    <row r="13767" s="1405" customFormat="1" x14ac:dyDescent="0.2"/>
    <row r="13768" s="1405" customFormat="1" x14ac:dyDescent="0.2"/>
    <row r="13769" s="1405" customFormat="1" x14ac:dyDescent="0.2"/>
    <row r="13770" s="1405" customFormat="1" x14ac:dyDescent="0.2"/>
    <row r="13771" s="1405" customFormat="1" x14ac:dyDescent="0.2"/>
    <row r="13772" s="1405" customFormat="1" x14ac:dyDescent="0.2"/>
    <row r="13773" s="1405" customFormat="1" x14ac:dyDescent="0.2"/>
    <row r="13774" s="1405" customFormat="1" x14ac:dyDescent="0.2"/>
    <row r="13775" s="1405" customFormat="1" x14ac:dyDescent="0.2"/>
    <row r="13776" s="1405" customFormat="1" x14ac:dyDescent="0.2"/>
    <row r="13777" s="1405" customFormat="1" x14ac:dyDescent="0.2"/>
    <row r="13778" s="1405" customFormat="1" x14ac:dyDescent="0.2"/>
    <row r="13779" s="1405" customFormat="1" x14ac:dyDescent="0.2"/>
    <row r="13780" s="1405" customFormat="1" x14ac:dyDescent="0.2"/>
    <row r="13781" s="1405" customFormat="1" x14ac:dyDescent="0.2"/>
    <row r="13782" s="1405" customFormat="1" x14ac:dyDescent="0.2"/>
    <row r="13783" s="1405" customFormat="1" x14ac:dyDescent="0.2"/>
    <row r="13784" s="1405" customFormat="1" x14ac:dyDescent="0.2"/>
    <row r="13785" s="1405" customFormat="1" x14ac:dyDescent="0.2"/>
    <row r="13786" s="1405" customFormat="1" x14ac:dyDescent="0.2"/>
    <row r="13787" s="1405" customFormat="1" x14ac:dyDescent="0.2"/>
    <row r="13788" s="1405" customFormat="1" x14ac:dyDescent="0.2"/>
    <row r="13789" s="1405" customFormat="1" x14ac:dyDescent="0.2"/>
    <row r="13790" s="1405" customFormat="1" x14ac:dyDescent="0.2"/>
    <row r="13791" s="1405" customFormat="1" x14ac:dyDescent="0.2"/>
    <row r="13792" s="1405" customFormat="1" x14ac:dyDescent="0.2"/>
    <row r="13793" s="1405" customFormat="1" x14ac:dyDescent="0.2"/>
    <row r="13794" s="1405" customFormat="1" x14ac:dyDescent="0.2"/>
    <row r="13795" s="1405" customFormat="1" x14ac:dyDescent="0.2"/>
    <row r="13796" s="1405" customFormat="1" x14ac:dyDescent="0.2"/>
    <row r="13797" s="1405" customFormat="1" x14ac:dyDescent="0.2"/>
    <row r="13798" s="1405" customFormat="1" x14ac:dyDescent="0.2"/>
    <row r="13799" s="1405" customFormat="1" x14ac:dyDescent="0.2"/>
    <row r="13800" s="1405" customFormat="1" x14ac:dyDescent="0.2"/>
    <row r="13801" s="1405" customFormat="1" x14ac:dyDescent="0.2"/>
    <row r="13802" s="1405" customFormat="1" x14ac:dyDescent="0.2"/>
    <row r="13803" s="1405" customFormat="1" x14ac:dyDescent="0.2"/>
    <row r="13804" s="1405" customFormat="1" x14ac:dyDescent="0.2"/>
    <row r="13805" s="1405" customFormat="1" x14ac:dyDescent="0.2"/>
    <row r="13806" s="1405" customFormat="1" x14ac:dyDescent="0.2"/>
    <row r="13807" s="1405" customFormat="1" x14ac:dyDescent="0.2"/>
    <row r="13808" s="1405" customFormat="1" x14ac:dyDescent="0.2"/>
    <row r="13809" s="1405" customFormat="1" x14ac:dyDescent="0.2"/>
    <row r="13810" s="1405" customFormat="1" x14ac:dyDescent="0.2"/>
    <row r="13811" s="1405" customFormat="1" x14ac:dyDescent="0.2"/>
    <row r="13812" s="1405" customFormat="1" x14ac:dyDescent="0.2"/>
    <row r="13813" s="1405" customFormat="1" x14ac:dyDescent="0.2"/>
    <row r="13814" s="1405" customFormat="1" x14ac:dyDescent="0.2"/>
    <row r="13815" s="1405" customFormat="1" x14ac:dyDescent="0.2"/>
    <row r="13816" s="1405" customFormat="1" x14ac:dyDescent="0.2"/>
    <row r="13817" s="1405" customFormat="1" x14ac:dyDescent="0.2"/>
    <row r="13818" s="1405" customFormat="1" x14ac:dyDescent="0.2"/>
    <row r="13819" s="1405" customFormat="1" x14ac:dyDescent="0.2"/>
    <row r="13820" s="1405" customFormat="1" x14ac:dyDescent="0.2"/>
    <row r="13821" s="1405" customFormat="1" x14ac:dyDescent="0.2"/>
    <row r="13822" s="1405" customFormat="1" x14ac:dyDescent="0.2"/>
    <row r="13823" s="1405" customFormat="1" x14ac:dyDescent="0.2"/>
    <row r="13824" s="1405" customFormat="1" x14ac:dyDescent="0.2"/>
    <row r="13825" s="1405" customFormat="1" x14ac:dyDescent="0.2"/>
    <row r="13826" s="1405" customFormat="1" x14ac:dyDescent="0.2"/>
    <row r="13827" s="1405" customFormat="1" x14ac:dyDescent="0.2"/>
    <row r="13828" s="1405" customFormat="1" x14ac:dyDescent="0.2"/>
    <row r="13829" s="1405" customFormat="1" x14ac:dyDescent="0.2"/>
    <row r="13830" s="1405" customFormat="1" x14ac:dyDescent="0.2"/>
    <row r="13831" s="1405" customFormat="1" x14ac:dyDescent="0.2"/>
    <row r="13832" s="1405" customFormat="1" x14ac:dyDescent="0.2"/>
    <row r="13833" s="1405" customFormat="1" x14ac:dyDescent="0.2"/>
    <row r="13834" s="1405" customFormat="1" x14ac:dyDescent="0.2"/>
    <row r="13835" s="1405" customFormat="1" x14ac:dyDescent="0.2"/>
    <row r="13836" s="1405" customFormat="1" x14ac:dyDescent="0.2"/>
    <row r="13837" s="1405" customFormat="1" x14ac:dyDescent="0.2"/>
    <row r="13838" s="1405" customFormat="1" x14ac:dyDescent="0.2"/>
    <row r="13839" s="1405" customFormat="1" x14ac:dyDescent="0.2"/>
    <row r="13840" s="1405" customFormat="1" x14ac:dyDescent="0.2"/>
    <row r="13841" s="1405" customFormat="1" x14ac:dyDescent="0.2"/>
    <row r="13842" s="1405" customFormat="1" x14ac:dyDescent="0.2"/>
    <row r="13843" s="1405" customFormat="1" x14ac:dyDescent="0.2"/>
    <row r="13844" s="1405" customFormat="1" x14ac:dyDescent="0.2"/>
    <row r="13845" s="1405" customFormat="1" x14ac:dyDescent="0.2"/>
    <row r="13846" s="1405" customFormat="1" x14ac:dyDescent="0.2"/>
    <row r="13847" s="1405" customFormat="1" x14ac:dyDescent="0.2"/>
    <row r="13848" s="1405" customFormat="1" x14ac:dyDescent="0.2"/>
    <row r="13849" s="1405" customFormat="1" x14ac:dyDescent="0.2"/>
    <row r="13850" s="1405" customFormat="1" x14ac:dyDescent="0.2"/>
    <row r="13851" s="1405" customFormat="1" x14ac:dyDescent="0.2"/>
    <row r="13852" s="1405" customFormat="1" x14ac:dyDescent="0.2"/>
    <row r="13853" s="1405" customFormat="1" x14ac:dyDescent="0.2"/>
    <row r="13854" s="1405" customFormat="1" x14ac:dyDescent="0.2"/>
    <row r="13855" s="1405" customFormat="1" x14ac:dyDescent="0.2"/>
    <row r="13856" s="1405" customFormat="1" x14ac:dyDescent="0.2"/>
    <row r="13857" s="1405" customFormat="1" x14ac:dyDescent="0.2"/>
    <row r="13858" s="1405" customFormat="1" x14ac:dyDescent="0.2"/>
    <row r="13859" s="1405" customFormat="1" x14ac:dyDescent="0.2"/>
    <row r="13860" s="1405" customFormat="1" x14ac:dyDescent="0.2"/>
    <row r="13861" s="1405" customFormat="1" x14ac:dyDescent="0.2"/>
    <row r="13862" s="1405" customFormat="1" x14ac:dyDescent="0.2"/>
    <row r="13863" s="1405" customFormat="1" x14ac:dyDescent="0.2"/>
    <row r="13864" s="1405" customFormat="1" x14ac:dyDescent="0.2"/>
    <row r="13865" s="1405" customFormat="1" x14ac:dyDescent="0.2"/>
    <row r="13866" s="1405" customFormat="1" x14ac:dyDescent="0.2"/>
    <row r="13867" s="1405" customFormat="1" x14ac:dyDescent="0.2"/>
    <row r="13868" s="1405" customFormat="1" x14ac:dyDescent="0.2"/>
    <row r="13869" s="1405" customFormat="1" x14ac:dyDescent="0.2"/>
    <row r="13870" s="1405" customFormat="1" x14ac:dyDescent="0.2"/>
    <row r="13871" s="1405" customFormat="1" x14ac:dyDescent="0.2"/>
    <row r="13872" s="1405" customFormat="1" x14ac:dyDescent="0.2"/>
    <row r="13873" s="1405" customFormat="1" x14ac:dyDescent="0.2"/>
    <row r="13874" s="1405" customFormat="1" x14ac:dyDescent="0.2"/>
    <row r="13875" s="1405" customFormat="1" x14ac:dyDescent="0.2"/>
    <row r="13876" s="1405" customFormat="1" x14ac:dyDescent="0.2"/>
    <row r="13877" s="1405" customFormat="1" x14ac:dyDescent="0.2"/>
    <row r="13878" s="1405" customFormat="1" x14ac:dyDescent="0.2"/>
    <row r="13879" s="1405" customFormat="1" x14ac:dyDescent="0.2"/>
    <row r="13880" s="1405" customFormat="1" x14ac:dyDescent="0.2"/>
    <row r="13881" s="1405" customFormat="1" x14ac:dyDescent="0.2"/>
    <row r="13882" s="1405" customFormat="1" x14ac:dyDescent="0.2"/>
    <row r="13883" s="1405" customFormat="1" x14ac:dyDescent="0.2"/>
    <row r="13884" s="1405" customFormat="1" x14ac:dyDescent="0.2"/>
    <row r="13885" s="1405" customFormat="1" x14ac:dyDescent="0.2"/>
    <row r="13886" s="1405" customFormat="1" x14ac:dyDescent="0.2"/>
    <row r="13887" s="1405" customFormat="1" x14ac:dyDescent="0.2"/>
    <row r="13888" s="1405" customFormat="1" x14ac:dyDescent="0.2"/>
    <row r="13889" s="1405" customFormat="1" x14ac:dyDescent="0.2"/>
    <row r="13890" s="1405" customFormat="1" x14ac:dyDescent="0.2"/>
    <row r="13891" s="1405" customFormat="1" x14ac:dyDescent="0.2"/>
    <row r="13892" s="1405" customFormat="1" x14ac:dyDescent="0.2"/>
    <row r="13893" s="1405" customFormat="1" x14ac:dyDescent="0.2"/>
    <row r="13894" s="1405" customFormat="1" x14ac:dyDescent="0.2"/>
    <row r="13895" s="1405" customFormat="1" x14ac:dyDescent="0.2"/>
    <row r="13896" s="1405" customFormat="1" x14ac:dyDescent="0.2"/>
    <row r="13897" s="1405" customFormat="1" x14ac:dyDescent="0.2"/>
    <row r="13898" s="1405" customFormat="1" x14ac:dyDescent="0.2"/>
    <row r="13899" s="1405" customFormat="1" x14ac:dyDescent="0.2"/>
    <row r="13900" s="1405" customFormat="1" x14ac:dyDescent="0.2"/>
    <row r="13901" s="1405" customFormat="1" x14ac:dyDescent="0.2"/>
    <row r="13902" s="1405" customFormat="1" x14ac:dyDescent="0.2"/>
    <row r="13903" s="1405" customFormat="1" x14ac:dyDescent="0.2"/>
    <row r="13904" s="1405" customFormat="1" x14ac:dyDescent="0.2"/>
    <row r="13905" s="1405" customFormat="1" x14ac:dyDescent="0.2"/>
    <row r="13906" s="1405" customFormat="1" x14ac:dyDescent="0.2"/>
    <row r="13907" s="1405" customFormat="1" x14ac:dyDescent="0.2"/>
    <row r="13908" s="1405" customFormat="1" x14ac:dyDescent="0.2"/>
    <row r="13909" s="1405" customFormat="1" x14ac:dyDescent="0.2"/>
    <row r="13910" s="1405" customFormat="1" x14ac:dyDescent="0.2"/>
    <row r="13911" s="1405" customFormat="1" x14ac:dyDescent="0.2"/>
    <row r="13912" s="1405" customFormat="1" x14ac:dyDescent="0.2"/>
    <row r="13913" s="1405" customFormat="1" x14ac:dyDescent="0.2"/>
    <row r="13914" s="1405" customFormat="1" x14ac:dyDescent="0.2"/>
    <row r="13915" s="1405" customFormat="1" x14ac:dyDescent="0.2"/>
    <row r="13916" s="1405" customFormat="1" x14ac:dyDescent="0.2"/>
    <row r="13917" s="1405" customFormat="1" x14ac:dyDescent="0.2"/>
    <row r="13918" s="1405" customFormat="1" x14ac:dyDescent="0.2"/>
    <row r="13919" s="1405" customFormat="1" x14ac:dyDescent="0.2"/>
    <row r="13920" s="1405" customFormat="1" x14ac:dyDescent="0.2"/>
    <row r="13921" s="1405" customFormat="1" x14ac:dyDescent="0.2"/>
    <row r="13922" s="1405" customFormat="1" x14ac:dyDescent="0.2"/>
    <row r="13923" s="1405" customFormat="1" x14ac:dyDescent="0.2"/>
    <row r="13924" s="1405" customFormat="1" x14ac:dyDescent="0.2"/>
    <row r="13925" s="1405" customFormat="1" x14ac:dyDescent="0.2"/>
    <row r="13926" s="1405" customFormat="1" x14ac:dyDescent="0.2"/>
    <row r="13927" s="1405" customFormat="1" x14ac:dyDescent="0.2"/>
    <row r="13928" s="1405" customFormat="1" x14ac:dyDescent="0.2"/>
    <row r="13929" s="1405" customFormat="1" x14ac:dyDescent="0.2"/>
    <row r="13930" s="1405" customFormat="1" x14ac:dyDescent="0.2"/>
    <row r="13931" s="1405" customFormat="1" x14ac:dyDescent="0.2"/>
    <row r="13932" s="1405" customFormat="1" x14ac:dyDescent="0.2"/>
    <row r="13933" s="1405" customFormat="1" x14ac:dyDescent="0.2"/>
    <row r="13934" s="1405" customFormat="1" x14ac:dyDescent="0.2"/>
    <row r="13935" s="1405" customFormat="1" x14ac:dyDescent="0.2"/>
    <row r="13936" s="1405" customFormat="1" x14ac:dyDescent="0.2"/>
    <row r="13937" s="1405" customFormat="1" x14ac:dyDescent="0.2"/>
    <row r="13938" s="1405" customFormat="1" x14ac:dyDescent="0.2"/>
    <row r="13939" s="1405" customFormat="1" x14ac:dyDescent="0.2"/>
    <row r="13940" s="1405" customFormat="1" x14ac:dyDescent="0.2"/>
    <row r="13941" s="1405" customFormat="1" x14ac:dyDescent="0.2"/>
    <row r="13942" s="1405" customFormat="1" x14ac:dyDescent="0.2"/>
    <row r="13943" s="1405" customFormat="1" x14ac:dyDescent="0.2"/>
    <row r="13944" s="1405" customFormat="1" x14ac:dyDescent="0.2"/>
    <row r="13945" s="1405" customFormat="1" x14ac:dyDescent="0.2"/>
    <row r="13946" s="1405" customFormat="1" x14ac:dyDescent="0.2"/>
    <row r="13947" s="1405" customFormat="1" x14ac:dyDescent="0.2"/>
    <row r="13948" s="1405" customFormat="1" x14ac:dyDescent="0.2"/>
    <row r="13949" s="1405" customFormat="1" x14ac:dyDescent="0.2"/>
    <row r="13950" s="1405" customFormat="1" x14ac:dyDescent="0.2"/>
    <row r="13951" s="1405" customFormat="1" x14ac:dyDescent="0.2"/>
    <row r="13952" s="1405" customFormat="1" x14ac:dyDescent="0.2"/>
    <row r="13953" s="1405" customFormat="1" x14ac:dyDescent="0.2"/>
    <row r="13954" s="1405" customFormat="1" x14ac:dyDescent="0.2"/>
    <row r="13955" s="1405" customFormat="1" x14ac:dyDescent="0.2"/>
    <row r="13956" s="1405" customFormat="1" x14ac:dyDescent="0.2"/>
    <row r="13957" s="1405" customFormat="1" x14ac:dyDescent="0.2"/>
    <row r="13958" s="1405" customFormat="1" x14ac:dyDescent="0.2"/>
    <row r="13959" s="1405" customFormat="1" x14ac:dyDescent="0.2"/>
    <row r="13960" s="1405" customFormat="1" x14ac:dyDescent="0.2"/>
    <row r="13961" s="1405" customFormat="1" x14ac:dyDescent="0.2"/>
    <row r="13962" s="1405" customFormat="1" x14ac:dyDescent="0.2"/>
    <row r="13963" s="1405" customFormat="1" x14ac:dyDescent="0.2"/>
    <row r="13964" s="1405" customFormat="1" x14ac:dyDescent="0.2"/>
    <row r="13965" s="1405" customFormat="1" x14ac:dyDescent="0.2"/>
    <row r="13966" s="1405" customFormat="1" x14ac:dyDescent="0.2"/>
    <row r="13967" s="1405" customFormat="1" x14ac:dyDescent="0.2"/>
    <row r="13968" s="1405" customFormat="1" x14ac:dyDescent="0.2"/>
    <row r="13969" s="1405" customFormat="1" x14ac:dyDescent="0.2"/>
    <row r="13970" s="1405" customFormat="1" x14ac:dyDescent="0.2"/>
    <row r="13971" s="1405" customFormat="1" x14ac:dyDescent="0.2"/>
    <row r="13972" s="1405" customFormat="1" x14ac:dyDescent="0.2"/>
    <row r="13973" s="1405" customFormat="1" x14ac:dyDescent="0.2"/>
    <row r="13974" s="1405" customFormat="1" x14ac:dyDescent="0.2"/>
    <row r="13975" s="1405" customFormat="1" x14ac:dyDescent="0.2"/>
    <row r="13976" s="1405" customFormat="1" x14ac:dyDescent="0.2"/>
    <row r="13977" s="1405" customFormat="1" x14ac:dyDescent="0.2"/>
    <row r="13978" s="1405" customFormat="1" x14ac:dyDescent="0.2"/>
    <row r="13979" s="1405" customFormat="1" x14ac:dyDescent="0.2"/>
    <row r="13980" s="1405" customFormat="1" x14ac:dyDescent="0.2"/>
    <row r="13981" s="1405" customFormat="1" x14ac:dyDescent="0.2"/>
    <row r="13982" s="1405" customFormat="1" x14ac:dyDescent="0.2"/>
    <row r="13983" s="1405" customFormat="1" x14ac:dyDescent="0.2"/>
    <row r="13984" s="1405" customFormat="1" x14ac:dyDescent="0.2"/>
    <row r="13985" s="1405" customFormat="1" x14ac:dyDescent="0.2"/>
    <row r="13986" s="1405" customFormat="1" x14ac:dyDescent="0.2"/>
    <row r="13987" s="1405" customFormat="1" x14ac:dyDescent="0.2"/>
    <row r="13988" s="1405" customFormat="1" x14ac:dyDescent="0.2"/>
    <row r="13989" s="1405" customFormat="1" x14ac:dyDescent="0.2"/>
    <row r="13990" s="1405" customFormat="1" x14ac:dyDescent="0.2"/>
    <row r="13991" s="1405" customFormat="1" x14ac:dyDescent="0.2"/>
    <row r="13992" s="1405" customFormat="1" x14ac:dyDescent="0.2"/>
    <row r="13993" s="1405" customFormat="1" x14ac:dyDescent="0.2"/>
    <row r="13994" s="1405" customFormat="1" x14ac:dyDescent="0.2"/>
    <row r="13995" s="1405" customFormat="1" x14ac:dyDescent="0.2"/>
    <row r="13996" s="1405" customFormat="1" x14ac:dyDescent="0.2"/>
    <row r="13997" s="1405" customFormat="1" x14ac:dyDescent="0.2"/>
    <row r="13998" s="1405" customFormat="1" x14ac:dyDescent="0.2"/>
    <row r="13999" s="1405" customFormat="1" x14ac:dyDescent="0.2"/>
    <row r="14000" s="1405" customFormat="1" x14ac:dyDescent="0.2"/>
    <row r="14001" s="1405" customFormat="1" x14ac:dyDescent="0.2"/>
    <row r="14002" s="1405" customFormat="1" x14ac:dyDescent="0.2"/>
    <row r="14003" s="1405" customFormat="1" x14ac:dyDescent="0.2"/>
    <row r="14004" s="1405" customFormat="1" x14ac:dyDescent="0.2"/>
    <row r="14005" s="1405" customFormat="1" x14ac:dyDescent="0.2"/>
    <row r="14006" s="1405" customFormat="1" x14ac:dyDescent="0.2"/>
    <row r="14007" s="1405" customFormat="1" x14ac:dyDescent="0.2"/>
    <row r="14008" s="1405" customFormat="1" x14ac:dyDescent="0.2"/>
    <row r="14009" s="1405" customFormat="1" x14ac:dyDescent="0.2"/>
    <row r="14010" s="1405" customFormat="1" x14ac:dyDescent="0.2"/>
    <row r="14011" s="1405" customFormat="1" x14ac:dyDescent="0.2"/>
    <row r="14012" s="1405" customFormat="1" x14ac:dyDescent="0.2"/>
    <row r="14013" s="1405" customFormat="1" x14ac:dyDescent="0.2"/>
    <row r="14014" s="1405" customFormat="1" x14ac:dyDescent="0.2"/>
    <row r="14015" s="1405" customFormat="1" x14ac:dyDescent="0.2"/>
    <row r="14016" s="1405" customFormat="1" x14ac:dyDescent="0.2"/>
    <row r="14017" s="1405" customFormat="1" x14ac:dyDescent="0.2"/>
    <row r="14018" s="1405" customFormat="1" x14ac:dyDescent="0.2"/>
    <row r="14019" s="1405" customFormat="1" x14ac:dyDescent="0.2"/>
    <row r="14020" s="1405" customFormat="1" x14ac:dyDescent="0.2"/>
    <row r="14021" s="1405" customFormat="1" x14ac:dyDescent="0.2"/>
    <row r="14022" s="1405" customFormat="1" x14ac:dyDescent="0.2"/>
    <row r="14023" s="1405" customFormat="1" x14ac:dyDescent="0.2"/>
    <row r="14024" s="1405" customFormat="1" x14ac:dyDescent="0.2"/>
    <row r="14025" s="1405" customFormat="1" x14ac:dyDescent="0.2"/>
    <row r="14026" s="1405" customFormat="1" x14ac:dyDescent="0.2"/>
    <row r="14027" s="1405" customFormat="1" x14ac:dyDescent="0.2"/>
    <row r="14028" s="1405" customFormat="1" x14ac:dyDescent="0.2"/>
    <row r="14029" s="1405" customFormat="1" x14ac:dyDescent="0.2"/>
    <row r="14030" s="1405" customFormat="1" x14ac:dyDescent="0.2"/>
    <row r="14031" s="1405" customFormat="1" x14ac:dyDescent="0.2"/>
    <row r="14032" s="1405" customFormat="1" x14ac:dyDescent="0.2"/>
    <row r="14033" s="1405" customFormat="1" x14ac:dyDescent="0.2"/>
    <row r="14034" s="1405" customFormat="1" x14ac:dyDescent="0.2"/>
    <row r="14035" s="1405" customFormat="1" x14ac:dyDescent="0.2"/>
    <row r="14036" s="1405" customFormat="1" x14ac:dyDescent="0.2"/>
    <row r="14037" s="1405" customFormat="1" x14ac:dyDescent="0.2"/>
    <row r="14038" s="1405" customFormat="1" x14ac:dyDescent="0.2"/>
    <row r="14039" s="1405" customFormat="1" x14ac:dyDescent="0.2"/>
    <row r="14040" s="1405" customFormat="1" x14ac:dyDescent="0.2"/>
    <row r="14041" s="1405" customFormat="1" x14ac:dyDescent="0.2"/>
    <row r="14042" s="1405" customFormat="1" x14ac:dyDescent="0.2"/>
    <row r="14043" s="1405" customFormat="1" x14ac:dyDescent="0.2"/>
    <row r="14044" s="1405" customFormat="1" x14ac:dyDescent="0.2"/>
    <row r="14045" s="1405" customFormat="1" x14ac:dyDescent="0.2"/>
    <row r="14046" s="1405" customFormat="1" x14ac:dyDescent="0.2"/>
    <row r="14047" s="1405" customFormat="1" x14ac:dyDescent="0.2"/>
    <row r="14048" s="1405" customFormat="1" x14ac:dyDescent="0.2"/>
    <row r="14049" s="1405" customFormat="1" x14ac:dyDescent="0.2"/>
    <row r="14050" s="1405" customFormat="1" x14ac:dyDescent="0.2"/>
    <row r="14051" s="1405" customFormat="1" x14ac:dyDescent="0.2"/>
    <row r="14052" s="1405" customFormat="1" x14ac:dyDescent="0.2"/>
    <row r="14053" s="1405" customFormat="1" x14ac:dyDescent="0.2"/>
    <row r="14054" s="1405" customFormat="1" x14ac:dyDescent="0.2"/>
    <row r="14055" s="1405" customFormat="1" x14ac:dyDescent="0.2"/>
    <row r="14056" s="1405" customFormat="1" x14ac:dyDescent="0.2"/>
    <row r="14057" s="1405" customFormat="1" x14ac:dyDescent="0.2"/>
    <row r="14058" s="1405" customFormat="1" x14ac:dyDescent="0.2"/>
    <row r="14059" s="1405" customFormat="1" x14ac:dyDescent="0.2"/>
    <row r="14060" s="1405" customFormat="1" x14ac:dyDescent="0.2"/>
    <row r="14061" s="1405" customFormat="1" x14ac:dyDescent="0.2"/>
    <row r="14062" s="1405" customFormat="1" x14ac:dyDescent="0.2"/>
    <row r="14063" s="1405" customFormat="1" x14ac:dyDescent="0.2"/>
    <row r="14064" s="1405" customFormat="1" x14ac:dyDescent="0.2"/>
    <row r="14065" s="1405" customFormat="1" x14ac:dyDescent="0.2"/>
    <row r="14066" s="1405" customFormat="1" x14ac:dyDescent="0.2"/>
    <row r="14067" s="1405" customFormat="1" x14ac:dyDescent="0.2"/>
    <row r="14068" s="1405" customFormat="1" x14ac:dyDescent="0.2"/>
    <row r="14069" s="1405" customFormat="1" x14ac:dyDescent="0.2"/>
    <row r="14070" s="1405" customFormat="1" x14ac:dyDescent="0.2"/>
    <row r="14071" s="1405" customFormat="1" x14ac:dyDescent="0.2"/>
    <row r="14072" s="1405" customFormat="1" x14ac:dyDescent="0.2"/>
    <row r="14073" s="1405" customFormat="1" x14ac:dyDescent="0.2"/>
    <row r="14074" s="1405" customFormat="1" x14ac:dyDescent="0.2"/>
    <row r="14075" s="1405" customFormat="1" x14ac:dyDescent="0.2"/>
    <row r="14076" s="1405" customFormat="1" x14ac:dyDescent="0.2"/>
    <row r="14077" s="1405" customFormat="1" x14ac:dyDescent="0.2"/>
    <row r="14078" s="1405" customFormat="1" x14ac:dyDescent="0.2"/>
    <row r="14079" s="1405" customFormat="1" x14ac:dyDescent="0.2"/>
    <row r="14080" s="1405" customFormat="1" x14ac:dyDescent="0.2"/>
    <row r="14081" s="1405" customFormat="1" x14ac:dyDescent="0.2"/>
    <row r="14082" s="1405" customFormat="1" x14ac:dyDescent="0.2"/>
    <row r="14083" s="1405" customFormat="1" x14ac:dyDescent="0.2"/>
    <row r="14084" s="1405" customFormat="1" x14ac:dyDescent="0.2"/>
    <row r="14085" s="1405" customFormat="1" x14ac:dyDescent="0.2"/>
    <row r="14086" s="1405" customFormat="1" x14ac:dyDescent="0.2"/>
    <row r="14087" s="1405" customFormat="1" x14ac:dyDescent="0.2"/>
    <row r="14088" s="1405" customFormat="1" x14ac:dyDescent="0.2"/>
    <row r="14089" s="1405" customFormat="1" x14ac:dyDescent="0.2"/>
    <row r="14090" s="1405" customFormat="1" x14ac:dyDescent="0.2"/>
    <row r="14091" s="1405" customFormat="1" x14ac:dyDescent="0.2"/>
    <row r="14092" s="1405" customFormat="1" x14ac:dyDescent="0.2"/>
    <row r="14093" s="1405" customFormat="1" x14ac:dyDescent="0.2"/>
    <row r="14094" s="1405" customFormat="1" x14ac:dyDescent="0.2"/>
    <row r="14095" s="1405" customFormat="1" x14ac:dyDescent="0.2"/>
    <row r="14096" s="1405" customFormat="1" x14ac:dyDescent="0.2"/>
    <row r="14097" s="1405" customFormat="1" x14ac:dyDescent="0.2"/>
    <row r="14098" s="1405" customFormat="1" x14ac:dyDescent="0.2"/>
    <row r="14099" s="1405" customFormat="1" x14ac:dyDescent="0.2"/>
    <row r="14100" s="1405" customFormat="1" x14ac:dyDescent="0.2"/>
    <row r="14101" s="1405" customFormat="1" x14ac:dyDescent="0.2"/>
    <row r="14102" s="1405" customFormat="1" x14ac:dyDescent="0.2"/>
    <row r="14103" s="1405" customFormat="1" x14ac:dyDescent="0.2"/>
    <row r="14104" s="1405" customFormat="1" x14ac:dyDescent="0.2"/>
    <row r="14105" s="1405" customFormat="1" x14ac:dyDescent="0.2"/>
    <row r="14106" s="1405" customFormat="1" x14ac:dyDescent="0.2"/>
    <row r="14107" s="1405" customFormat="1" x14ac:dyDescent="0.2"/>
    <row r="14108" s="1405" customFormat="1" x14ac:dyDescent="0.2"/>
    <row r="14109" s="1405" customFormat="1" x14ac:dyDescent="0.2"/>
    <row r="14110" s="1405" customFormat="1" x14ac:dyDescent="0.2"/>
    <row r="14111" s="1405" customFormat="1" x14ac:dyDescent="0.2"/>
    <row r="14112" s="1405" customFormat="1" x14ac:dyDescent="0.2"/>
    <row r="14113" s="1405" customFormat="1" x14ac:dyDescent="0.2"/>
    <row r="14114" s="1405" customFormat="1" x14ac:dyDescent="0.2"/>
    <row r="14115" s="1405" customFormat="1" x14ac:dyDescent="0.2"/>
    <row r="14116" s="1405" customFormat="1" x14ac:dyDescent="0.2"/>
    <row r="14117" s="1405" customFormat="1" x14ac:dyDescent="0.2"/>
    <row r="14118" s="1405" customFormat="1" x14ac:dyDescent="0.2"/>
    <row r="14119" s="1405" customFormat="1" x14ac:dyDescent="0.2"/>
    <row r="14120" s="1405" customFormat="1" x14ac:dyDescent="0.2"/>
    <row r="14121" s="1405" customFormat="1" x14ac:dyDescent="0.2"/>
    <row r="14122" s="1405" customFormat="1" x14ac:dyDescent="0.2"/>
    <row r="14123" s="1405" customFormat="1" x14ac:dyDescent="0.2"/>
    <row r="14124" s="1405" customFormat="1" x14ac:dyDescent="0.2"/>
    <row r="14125" s="1405" customFormat="1" x14ac:dyDescent="0.2"/>
    <row r="14126" s="1405" customFormat="1" x14ac:dyDescent="0.2"/>
    <row r="14127" s="1405" customFormat="1" x14ac:dyDescent="0.2"/>
    <row r="14128" s="1405" customFormat="1" x14ac:dyDescent="0.2"/>
    <row r="14129" s="1405" customFormat="1" x14ac:dyDescent="0.2"/>
    <row r="14130" s="1405" customFormat="1" x14ac:dyDescent="0.2"/>
    <row r="14131" s="1405" customFormat="1" x14ac:dyDescent="0.2"/>
    <row r="14132" s="1405" customFormat="1" x14ac:dyDescent="0.2"/>
    <row r="14133" s="1405" customFormat="1" x14ac:dyDescent="0.2"/>
    <row r="14134" s="1405" customFormat="1" x14ac:dyDescent="0.2"/>
    <row r="14135" s="1405" customFormat="1" x14ac:dyDescent="0.2"/>
    <row r="14136" s="1405" customFormat="1" x14ac:dyDescent="0.2"/>
    <row r="14137" s="1405" customFormat="1" x14ac:dyDescent="0.2"/>
    <row r="14138" s="1405" customFormat="1" x14ac:dyDescent="0.2"/>
    <row r="14139" s="1405" customFormat="1" x14ac:dyDescent="0.2"/>
    <row r="14140" s="1405" customFormat="1" x14ac:dyDescent="0.2"/>
    <row r="14141" s="1405" customFormat="1" x14ac:dyDescent="0.2"/>
    <row r="14142" s="1405" customFormat="1" x14ac:dyDescent="0.2"/>
    <row r="14143" s="1405" customFormat="1" x14ac:dyDescent="0.2"/>
    <row r="14144" s="1405" customFormat="1" x14ac:dyDescent="0.2"/>
    <row r="14145" s="1405" customFormat="1" x14ac:dyDescent="0.2"/>
    <row r="14146" s="1405" customFormat="1" x14ac:dyDescent="0.2"/>
    <row r="14147" s="1405" customFormat="1" x14ac:dyDescent="0.2"/>
    <row r="14148" s="1405" customFormat="1" x14ac:dyDescent="0.2"/>
    <row r="14149" s="1405" customFormat="1" x14ac:dyDescent="0.2"/>
    <row r="14150" s="1405" customFormat="1" x14ac:dyDescent="0.2"/>
    <row r="14151" s="1405" customFormat="1" x14ac:dyDescent="0.2"/>
    <row r="14152" s="1405" customFormat="1" x14ac:dyDescent="0.2"/>
    <row r="14153" s="1405" customFormat="1" x14ac:dyDescent="0.2"/>
    <row r="14154" s="1405" customFormat="1" x14ac:dyDescent="0.2"/>
    <row r="14155" s="1405" customFormat="1" x14ac:dyDescent="0.2"/>
    <row r="14156" s="1405" customFormat="1" x14ac:dyDescent="0.2"/>
    <row r="14157" s="1405" customFormat="1" x14ac:dyDescent="0.2"/>
    <row r="14158" s="1405" customFormat="1" x14ac:dyDescent="0.2"/>
    <row r="14159" s="1405" customFormat="1" x14ac:dyDescent="0.2"/>
    <row r="14160" s="1405" customFormat="1" x14ac:dyDescent="0.2"/>
    <row r="14161" s="1405" customFormat="1" x14ac:dyDescent="0.2"/>
    <row r="14162" s="1405" customFormat="1" x14ac:dyDescent="0.2"/>
    <row r="14163" s="1405" customFormat="1" x14ac:dyDescent="0.2"/>
    <row r="14164" s="1405" customFormat="1" x14ac:dyDescent="0.2"/>
    <row r="14165" s="1405" customFormat="1" x14ac:dyDescent="0.2"/>
    <row r="14166" s="1405" customFormat="1" x14ac:dyDescent="0.2"/>
    <row r="14167" s="1405" customFormat="1" x14ac:dyDescent="0.2"/>
    <row r="14168" s="1405" customFormat="1" x14ac:dyDescent="0.2"/>
    <row r="14169" s="1405" customFormat="1" x14ac:dyDescent="0.2"/>
    <row r="14170" s="1405" customFormat="1" x14ac:dyDescent="0.2"/>
    <row r="14171" s="1405" customFormat="1" x14ac:dyDescent="0.2"/>
    <row r="14172" s="1405" customFormat="1" x14ac:dyDescent="0.2"/>
    <row r="14173" s="1405" customFormat="1" x14ac:dyDescent="0.2"/>
    <row r="14174" s="1405" customFormat="1" x14ac:dyDescent="0.2"/>
    <row r="14175" s="1405" customFormat="1" x14ac:dyDescent="0.2"/>
    <row r="14176" s="1405" customFormat="1" x14ac:dyDescent="0.2"/>
    <row r="14177" s="1405" customFormat="1" x14ac:dyDescent="0.2"/>
    <row r="14178" s="1405" customFormat="1" x14ac:dyDescent="0.2"/>
    <row r="14179" s="1405" customFormat="1" x14ac:dyDescent="0.2"/>
    <row r="14180" s="1405" customFormat="1" x14ac:dyDescent="0.2"/>
    <row r="14181" s="1405" customFormat="1" x14ac:dyDescent="0.2"/>
    <row r="14182" s="1405" customFormat="1" x14ac:dyDescent="0.2"/>
    <row r="14183" s="1405" customFormat="1" x14ac:dyDescent="0.2"/>
    <row r="14184" s="1405" customFormat="1" x14ac:dyDescent="0.2"/>
    <row r="14185" s="1405" customFormat="1" x14ac:dyDescent="0.2"/>
    <row r="14186" s="1405" customFormat="1" x14ac:dyDescent="0.2"/>
    <row r="14187" s="1405" customFormat="1" x14ac:dyDescent="0.2"/>
    <row r="14188" s="1405" customFormat="1" x14ac:dyDescent="0.2"/>
    <row r="14189" s="1405" customFormat="1" x14ac:dyDescent="0.2"/>
    <row r="14190" s="1405" customFormat="1" x14ac:dyDescent="0.2"/>
    <row r="14191" s="1405" customFormat="1" x14ac:dyDescent="0.2"/>
    <row r="14192" s="1405" customFormat="1" x14ac:dyDescent="0.2"/>
    <row r="14193" s="1405" customFormat="1" x14ac:dyDescent="0.2"/>
    <row r="14194" s="1405" customFormat="1" x14ac:dyDescent="0.2"/>
    <row r="14195" s="1405" customFormat="1" x14ac:dyDescent="0.2"/>
    <row r="14196" s="1405" customFormat="1" x14ac:dyDescent="0.2"/>
    <row r="14197" s="1405" customFormat="1" x14ac:dyDescent="0.2"/>
    <row r="14198" s="1405" customFormat="1" x14ac:dyDescent="0.2"/>
    <row r="14199" s="1405" customFormat="1" x14ac:dyDescent="0.2"/>
    <row r="14200" s="1405" customFormat="1" x14ac:dyDescent="0.2"/>
    <row r="14201" s="1405" customFormat="1" x14ac:dyDescent="0.2"/>
    <row r="14202" s="1405" customFormat="1" x14ac:dyDescent="0.2"/>
    <row r="14203" s="1405" customFormat="1" x14ac:dyDescent="0.2"/>
    <row r="14204" s="1405" customFormat="1" x14ac:dyDescent="0.2"/>
    <row r="14205" s="1405" customFormat="1" x14ac:dyDescent="0.2"/>
    <row r="14206" s="1405" customFormat="1" x14ac:dyDescent="0.2"/>
    <row r="14207" s="1405" customFormat="1" x14ac:dyDescent="0.2"/>
    <row r="14208" s="1405" customFormat="1" x14ac:dyDescent="0.2"/>
    <row r="14209" s="1405" customFormat="1" x14ac:dyDescent="0.2"/>
    <row r="14210" s="1405" customFormat="1" x14ac:dyDescent="0.2"/>
    <row r="14211" s="1405" customFormat="1" x14ac:dyDescent="0.2"/>
    <row r="14212" s="1405" customFormat="1" x14ac:dyDescent="0.2"/>
    <row r="14213" s="1405" customFormat="1" x14ac:dyDescent="0.2"/>
    <row r="14214" s="1405" customFormat="1" x14ac:dyDescent="0.2"/>
    <row r="14215" s="1405" customFormat="1" x14ac:dyDescent="0.2"/>
    <row r="14216" s="1405" customFormat="1" x14ac:dyDescent="0.2"/>
    <row r="14217" s="1405" customFormat="1" x14ac:dyDescent="0.2"/>
    <row r="14218" s="1405" customFormat="1" x14ac:dyDescent="0.2"/>
    <row r="14219" s="1405" customFormat="1" x14ac:dyDescent="0.2"/>
    <row r="14220" s="1405" customFormat="1" x14ac:dyDescent="0.2"/>
    <row r="14221" s="1405" customFormat="1" x14ac:dyDescent="0.2"/>
    <row r="14222" s="1405" customFormat="1" x14ac:dyDescent="0.2"/>
    <row r="14223" s="1405" customFormat="1" x14ac:dyDescent="0.2"/>
    <row r="14224" s="1405" customFormat="1" x14ac:dyDescent="0.2"/>
    <row r="14225" s="1405" customFormat="1" x14ac:dyDescent="0.2"/>
    <row r="14226" s="1405" customFormat="1" x14ac:dyDescent="0.2"/>
    <row r="14227" s="1405" customFormat="1" x14ac:dyDescent="0.2"/>
    <row r="14228" s="1405" customFormat="1" x14ac:dyDescent="0.2"/>
    <row r="14229" s="1405" customFormat="1" x14ac:dyDescent="0.2"/>
    <row r="14230" s="1405" customFormat="1" x14ac:dyDescent="0.2"/>
    <row r="14231" s="1405" customFormat="1" x14ac:dyDescent="0.2"/>
    <row r="14232" s="1405" customFormat="1" x14ac:dyDescent="0.2"/>
    <row r="14233" s="1405" customFormat="1" x14ac:dyDescent="0.2"/>
    <row r="14234" s="1405" customFormat="1" x14ac:dyDescent="0.2"/>
    <row r="14235" s="1405" customFormat="1" x14ac:dyDescent="0.2"/>
    <row r="14236" s="1405" customFormat="1" x14ac:dyDescent="0.2"/>
    <row r="14237" s="1405" customFormat="1" x14ac:dyDescent="0.2"/>
    <row r="14238" s="1405" customFormat="1" x14ac:dyDescent="0.2"/>
    <row r="14239" s="1405" customFormat="1" x14ac:dyDescent="0.2"/>
    <row r="14240" s="1405" customFormat="1" x14ac:dyDescent="0.2"/>
    <row r="14241" s="1405" customFormat="1" x14ac:dyDescent="0.2"/>
    <row r="14242" s="1405" customFormat="1" x14ac:dyDescent="0.2"/>
    <row r="14243" s="1405" customFormat="1" x14ac:dyDescent="0.2"/>
    <row r="14244" s="1405" customFormat="1" x14ac:dyDescent="0.2"/>
    <row r="14245" s="1405" customFormat="1" x14ac:dyDescent="0.2"/>
    <row r="14246" s="1405" customFormat="1" x14ac:dyDescent="0.2"/>
    <row r="14247" s="1405" customFormat="1" x14ac:dyDescent="0.2"/>
    <row r="14248" s="1405" customFormat="1" x14ac:dyDescent="0.2"/>
    <row r="14249" s="1405" customFormat="1" x14ac:dyDescent="0.2"/>
    <row r="14250" s="1405" customFormat="1" x14ac:dyDescent="0.2"/>
    <row r="14251" s="1405" customFormat="1" x14ac:dyDescent="0.2"/>
    <row r="14252" s="1405" customFormat="1" x14ac:dyDescent="0.2"/>
    <row r="14253" s="1405" customFormat="1" x14ac:dyDescent="0.2"/>
    <row r="14254" s="1405" customFormat="1" x14ac:dyDescent="0.2"/>
    <row r="14255" s="1405" customFormat="1" x14ac:dyDescent="0.2"/>
    <row r="14256" s="1405" customFormat="1" x14ac:dyDescent="0.2"/>
    <row r="14257" s="1405" customFormat="1" x14ac:dyDescent="0.2"/>
    <row r="14258" s="1405" customFormat="1" x14ac:dyDescent="0.2"/>
    <row r="14259" s="1405" customFormat="1" x14ac:dyDescent="0.2"/>
    <row r="14260" s="1405" customFormat="1" x14ac:dyDescent="0.2"/>
    <row r="14261" s="1405" customFormat="1" x14ac:dyDescent="0.2"/>
    <row r="14262" s="1405" customFormat="1" x14ac:dyDescent="0.2"/>
    <row r="14263" s="1405" customFormat="1" x14ac:dyDescent="0.2"/>
    <row r="14264" s="1405" customFormat="1" x14ac:dyDescent="0.2"/>
    <row r="14265" s="1405" customFormat="1" x14ac:dyDescent="0.2"/>
    <row r="14266" s="1405" customFormat="1" x14ac:dyDescent="0.2"/>
    <row r="14267" s="1405" customFormat="1" x14ac:dyDescent="0.2"/>
    <row r="14268" s="1405" customFormat="1" x14ac:dyDescent="0.2"/>
    <row r="14269" s="1405" customFormat="1" x14ac:dyDescent="0.2"/>
    <row r="14270" s="1405" customFormat="1" x14ac:dyDescent="0.2"/>
    <row r="14271" s="1405" customFormat="1" x14ac:dyDescent="0.2"/>
    <row r="14272" s="1405" customFormat="1" x14ac:dyDescent="0.2"/>
    <row r="14273" s="1405" customFormat="1" x14ac:dyDescent="0.2"/>
    <row r="14274" s="1405" customFormat="1" x14ac:dyDescent="0.2"/>
    <row r="14275" s="1405" customFormat="1" x14ac:dyDescent="0.2"/>
    <row r="14276" s="1405" customFormat="1" x14ac:dyDescent="0.2"/>
    <row r="14277" s="1405" customFormat="1" x14ac:dyDescent="0.2"/>
    <row r="14278" s="1405" customFormat="1" x14ac:dyDescent="0.2"/>
    <row r="14279" s="1405" customFormat="1" x14ac:dyDescent="0.2"/>
    <row r="14280" s="1405" customFormat="1" x14ac:dyDescent="0.2"/>
    <row r="14281" s="1405" customFormat="1" x14ac:dyDescent="0.2"/>
    <row r="14282" s="1405" customFormat="1" x14ac:dyDescent="0.2"/>
    <row r="14283" s="1405" customFormat="1" x14ac:dyDescent="0.2"/>
    <row r="14284" s="1405" customFormat="1" x14ac:dyDescent="0.2"/>
    <row r="14285" s="1405" customFormat="1" x14ac:dyDescent="0.2"/>
    <row r="14286" s="1405" customFormat="1" x14ac:dyDescent="0.2"/>
    <row r="14287" s="1405" customFormat="1" x14ac:dyDescent="0.2"/>
    <row r="14288" s="1405" customFormat="1" x14ac:dyDescent="0.2"/>
    <row r="14289" s="1405" customFormat="1" x14ac:dyDescent="0.2"/>
    <row r="14290" s="1405" customFormat="1" x14ac:dyDescent="0.2"/>
    <row r="14291" s="1405" customFormat="1" x14ac:dyDescent="0.2"/>
    <row r="14292" s="1405" customFormat="1" x14ac:dyDescent="0.2"/>
    <row r="14293" s="1405" customFormat="1" x14ac:dyDescent="0.2"/>
    <row r="14294" s="1405" customFormat="1" x14ac:dyDescent="0.2"/>
    <row r="14295" s="1405" customFormat="1" x14ac:dyDescent="0.2"/>
    <row r="14296" s="1405" customFormat="1" x14ac:dyDescent="0.2"/>
    <row r="14297" s="1405" customFormat="1" x14ac:dyDescent="0.2"/>
    <row r="14298" s="1405" customFormat="1" x14ac:dyDescent="0.2"/>
    <row r="14299" s="1405" customFormat="1" x14ac:dyDescent="0.2"/>
    <row r="14300" s="1405" customFormat="1" x14ac:dyDescent="0.2"/>
    <row r="14301" s="1405" customFormat="1" x14ac:dyDescent="0.2"/>
    <row r="14302" s="1405" customFormat="1" x14ac:dyDescent="0.2"/>
    <row r="14303" s="1405" customFormat="1" x14ac:dyDescent="0.2"/>
    <row r="14304" s="1405" customFormat="1" x14ac:dyDescent="0.2"/>
    <row r="14305" s="1405" customFormat="1" x14ac:dyDescent="0.2"/>
    <row r="14306" s="1405" customFormat="1" x14ac:dyDescent="0.2"/>
    <row r="14307" s="1405" customFormat="1" x14ac:dyDescent="0.2"/>
    <row r="14308" s="1405" customFormat="1" x14ac:dyDescent="0.2"/>
    <row r="14309" s="1405" customFormat="1" x14ac:dyDescent="0.2"/>
    <row r="14310" s="1405" customFormat="1" x14ac:dyDescent="0.2"/>
    <row r="14311" s="1405" customFormat="1" x14ac:dyDescent="0.2"/>
    <row r="14312" s="1405" customFormat="1" x14ac:dyDescent="0.2"/>
    <row r="14313" s="1405" customFormat="1" x14ac:dyDescent="0.2"/>
    <row r="14314" s="1405" customFormat="1" x14ac:dyDescent="0.2"/>
    <row r="14315" s="1405" customFormat="1" x14ac:dyDescent="0.2"/>
    <row r="14316" s="1405" customFormat="1" x14ac:dyDescent="0.2"/>
    <row r="14317" s="1405" customFormat="1" x14ac:dyDescent="0.2"/>
    <row r="14318" s="1405" customFormat="1" x14ac:dyDescent="0.2"/>
    <row r="14319" s="1405" customFormat="1" x14ac:dyDescent="0.2"/>
    <row r="14320" s="1405" customFormat="1" x14ac:dyDescent="0.2"/>
    <row r="14321" s="1405" customFormat="1" x14ac:dyDescent="0.2"/>
    <row r="14322" s="1405" customFormat="1" x14ac:dyDescent="0.2"/>
    <row r="14323" s="1405" customFormat="1" x14ac:dyDescent="0.2"/>
    <row r="14324" s="1405" customFormat="1" x14ac:dyDescent="0.2"/>
    <row r="14325" s="1405" customFormat="1" x14ac:dyDescent="0.2"/>
    <row r="14326" s="1405" customFormat="1" x14ac:dyDescent="0.2"/>
    <row r="14327" s="1405" customFormat="1" x14ac:dyDescent="0.2"/>
    <row r="14328" s="1405" customFormat="1" x14ac:dyDescent="0.2"/>
    <row r="14329" s="1405" customFormat="1" x14ac:dyDescent="0.2"/>
    <row r="14330" s="1405" customFormat="1" x14ac:dyDescent="0.2"/>
    <row r="14331" s="1405" customFormat="1" x14ac:dyDescent="0.2"/>
    <row r="14332" s="1405" customFormat="1" x14ac:dyDescent="0.2"/>
    <row r="14333" s="1405" customFormat="1" x14ac:dyDescent="0.2"/>
    <row r="14334" s="1405" customFormat="1" x14ac:dyDescent="0.2"/>
    <row r="14335" s="1405" customFormat="1" x14ac:dyDescent="0.2"/>
    <row r="14336" s="1405" customFormat="1" x14ac:dyDescent="0.2"/>
    <row r="14337" s="1405" customFormat="1" x14ac:dyDescent="0.2"/>
    <row r="14338" s="1405" customFormat="1" x14ac:dyDescent="0.2"/>
    <row r="14339" s="1405" customFormat="1" x14ac:dyDescent="0.2"/>
    <row r="14340" s="1405" customFormat="1" x14ac:dyDescent="0.2"/>
    <row r="14341" s="1405" customFormat="1" x14ac:dyDescent="0.2"/>
    <row r="14342" s="1405" customFormat="1" x14ac:dyDescent="0.2"/>
    <row r="14343" s="1405" customFormat="1" x14ac:dyDescent="0.2"/>
    <row r="14344" s="1405" customFormat="1" x14ac:dyDescent="0.2"/>
    <row r="14345" s="1405" customFormat="1" x14ac:dyDescent="0.2"/>
    <row r="14346" s="1405" customFormat="1" x14ac:dyDescent="0.2"/>
    <row r="14347" s="1405" customFormat="1" x14ac:dyDescent="0.2"/>
    <row r="14348" s="1405" customFormat="1" x14ac:dyDescent="0.2"/>
    <row r="14349" s="1405" customFormat="1" x14ac:dyDescent="0.2"/>
    <row r="14350" s="1405" customFormat="1" x14ac:dyDescent="0.2"/>
    <row r="14351" s="1405" customFormat="1" x14ac:dyDescent="0.2"/>
    <row r="14352" s="1405" customFormat="1" x14ac:dyDescent="0.2"/>
    <row r="14353" s="1405" customFormat="1" x14ac:dyDescent="0.2"/>
    <row r="14354" s="1405" customFormat="1" x14ac:dyDescent="0.2"/>
    <row r="14355" s="1405" customFormat="1" x14ac:dyDescent="0.2"/>
    <row r="14356" s="1405" customFormat="1" x14ac:dyDescent="0.2"/>
    <row r="14357" s="1405" customFormat="1" x14ac:dyDescent="0.2"/>
    <row r="14358" s="1405" customFormat="1" x14ac:dyDescent="0.2"/>
    <row r="14359" s="1405" customFormat="1" x14ac:dyDescent="0.2"/>
    <row r="14360" s="1405" customFormat="1" x14ac:dyDescent="0.2"/>
    <row r="14361" s="1405" customFormat="1" x14ac:dyDescent="0.2"/>
    <row r="14362" s="1405" customFormat="1" x14ac:dyDescent="0.2"/>
    <row r="14363" s="1405" customFormat="1" x14ac:dyDescent="0.2"/>
    <row r="14364" s="1405" customFormat="1" x14ac:dyDescent="0.2"/>
    <row r="14365" s="1405" customFormat="1" x14ac:dyDescent="0.2"/>
    <row r="14366" s="1405" customFormat="1" x14ac:dyDescent="0.2"/>
    <row r="14367" s="1405" customFormat="1" x14ac:dyDescent="0.2"/>
    <row r="14368" s="1405" customFormat="1" x14ac:dyDescent="0.2"/>
    <row r="14369" s="1405" customFormat="1" x14ac:dyDescent="0.2"/>
    <row r="14370" s="1405" customFormat="1" x14ac:dyDescent="0.2"/>
    <row r="14371" s="1405" customFormat="1" x14ac:dyDescent="0.2"/>
    <row r="14372" s="1405" customFormat="1" x14ac:dyDescent="0.2"/>
    <row r="14373" s="1405" customFormat="1" x14ac:dyDescent="0.2"/>
    <row r="14374" s="1405" customFormat="1" x14ac:dyDescent="0.2"/>
    <row r="14375" s="1405" customFormat="1" x14ac:dyDescent="0.2"/>
    <row r="14376" s="1405" customFormat="1" x14ac:dyDescent="0.2"/>
    <row r="14377" s="1405" customFormat="1" x14ac:dyDescent="0.2"/>
    <row r="14378" s="1405" customFormat="1" x14ac:dyDescent="0.2"/>
    <row r="14379" s="1405" customFormat="1" x14ac:dyDescent="0.2"/>
    <row r="14380" s="1405" customFormat="1" x14ac:dyDescent="0.2"/>
    <row r="14381" s="1405" customFormat="1" x14ac:dyDescent="0.2"/>
    <row r="14382" s="1405" customFormat="1" x14ac:dyDescent="0.2"/>
    <row r="14383" s="1405" customFormat="1" x14ac:dyDescent="0.2"/>
    <row r="14384" s="1405" customFormat="1" x14ac:dyDescent="0.2"/>
    <row r="14385" s="1405" customFormat="1" x14ac:dyDescent="0.2"/>
    <row r="14386" s="1405" customFormat="1" x14ac:dyDescent="0.2"/>
    <row r="14387" s="1405" customFormat="1" x14ac:dyDescent="0.2"/>
    <row r="14388" s="1405" customFormat="1" x14ac:dyDescent="0.2"/>
    <row r="14389" s="1405" customFormat="1" x14ac:dyDescent="0.2"/>
    <row r="14390" s="1405" customFormat="1" x14ac:dyDescent="0.2"/>
    <row r="14391" s="1405" customFormat="1" x14ac:dyDescent="0.2"/>
    <row r="14392" s="1405" customFormat="1" x14ac:dyDescent="0.2"/>
    <row r="14393" s="1405" customFormat="1" x14ac:dyDescent="0.2"/>
    <row r="14394" s="1405" customFormat="1" x14ac:dyDescent="0.2"/>
    <row r="14395" s="1405" customFormat="1" x14ac:dyDescent="0.2"/>
    <row r="14396" s="1405" customFormat="1" x14ac:dyDescent="0.2"/>
    <row r="14397" s="1405" customFormat="1" x14ac:dyDescent="0.2"/>
    <row r="14398" s="1405" customFormat="1" x14ac:dyDescent="0.2"/>
    <row r="14399" s="1405" customFormat="1" x14ac:dyDescent="0.2"/>
    <row r="14400" s="1405" customFormat="1" x14ac:dyDescent="0.2"/>
    <row r="14401" s="1405" customFormat="1" x14ac:dyDescent="0.2"/>
    <row r="14402" s="1405" customFormat="1" x14ac:dyDescent="0.2"/>
    <row r="14403" s="1405" customFormat="1" x14ac:dyDescent="0.2"/>
    <row r="14404" s="1405" customFormat="1" x14ac:dyDescent="0.2"/>
    <row r="14405" s="1405" customFormat="1" x14ac:dyDescent="0.2"/>
    <row r="14406" s="1405" customFormat="1" x14ac:dyDescent="0.2"/>
    <row r="14407" s="1405" customFormat="1" x14ac:dyDescent="0.2"/>
    <row r="14408" s="1405" customFormat="1" x14ac:dyDescent="0.2"/>
    <row r="14409" s="1405" customFormat="1" x14ac:dyDescent="0.2"/>
    <row r="14410" s="1405" customFormat="1" x14ac:dyDescent="0.2"/>
    <row r="14411" s="1405" customFormat="1" x14ac:dyDescent="0.2"/>
    <row r="14412" s="1405" customFormat="1" x14ac:dyDescent="0.2"/>
    <row r="14413" s="1405" customFormat="1" x14ac:dyDescent="0.2"/>
    <row r="14414" s="1405" customFormat="1" x14ac:dyDescent="0.2"/>
    <row r="14415" s="1405" customFormat="1" x14ac:dyDescent="0.2"/>
    <row r="14416" s="1405" customFormat="1" x14ac:dyDescent="0.2"/>
    <row r="14417" s="1405" customFormat="1" x14ac:dyDescent="0.2"/>
    <row r="14418" s="1405" customFormat="1" x14ac:dyDescent="0.2"/>
    <row r="14419" s="1405" customFormat="1" x14ac:dyDescent="0.2"/>
    <row r="14420" s="1405" customFormat="1" x14ac:dyDescent="0.2"/>
    <row r="14421" s="1405" customFormat="1" x14ac:dyDescent="0.2"/>
    <row r="14422" s="1405" customFormat="1" x14ac:dyDescent="0.2"/>
    <row r="14423" s="1405" customFormat="1" x14ac:dyDescent="0.2"/>
    <row r="14424" s="1405" customFormat="1" x14ac:dyDescent="0.2"/>
    <row r="14425" s="1405" customFormat="1" x14ac:dyDescent="0.2"/>
    <row r="14426" s="1405" customFormat="1" x14ac:dyDescent="0.2"/>
    <row r="14427" s="1405" customFormat="1" x14ac:dyDescent="0.2"/>
    <row r="14428" s="1405" customFormat="1" x14ac:dyDescent="0.2"/>
    <row r="14429" s="1405" customFormat="1" x14ac:dyDescent="0.2"/>
    <row r="14430" s="1405" customFormat="1" x14ac:dyDescent="0.2"/>
    <row r="14431" s="1405" customFormat="1" x14ac:dyDescent="0.2"/>
    <row r="14432" s="1405" customFormat="1" x14ac:dyDescent="0.2"/>
    <row r="14433" s="1405" customFormat="1" x14ac:dyDescent="0.2"/>
    <row r="14434" s="1405" customFormat="1" x14ac:dyDescent="0.2"/>
    <row r="14435" s="1405" customFormat="1" x14ac:dyDescent="0.2"/>
    <row r="14436" s="1405" customFormat="1" x14ac:dyDescent="0.2"/>
    <row r="14437" s="1405" customFormat="1" x14ac:dyDescent="0.2"/>
    <row r="14438" s="1405" customFormat="1" x14ac:dyDescent="0.2"/>
    <row r="14439" s="1405" customFormat="1" x14ac:dyDescent="0.2"/>
    <row r="14440" s="1405" customFormat="1" x14ac:dyDescent="0.2"/>
    <row r="14441" s="1405" customFormat="1" x14ac:dyDescent="0.2"/>
    <row r="14442" s="1405" customFormat="1" x14ac:dyDescent="0.2"/>
    <row r="14443" s="1405" customFormat="1" x14ac:dyDescent="0.2"/>
    <row r="14444" s="1405" customFormat="1" x14ac:dyDescent="0.2"/>
    <row r="14445" s="1405" customFormat="1" x14ac:dyDescent="0.2"/>
    <row r="14446" s="1405" customFormat="1" x14ac:dyDescent="0.2"/>
    <row r="14447" s="1405" customFormat="1" x14ac:dyDescent="0.2"/>
    <row r="14448" s="1405" customFormat="1" x14ac:dyDescent="0.2"/>
    <row r="14449" s="1405" customFormat="1" x14ac:dyDescent="0.2"/>
    <row r="14450" s="1405" customFormat="1" x14ac:dyDescent="0.2"/>
    <row r="14451" s="1405" customFormat="1" x14ac:dyDescent="0.2"/>
    <row r="14452" s="1405" customFormat="1" x14ac:dyDescent="0.2"/>
    <row r="14453" s="1405" customFormat="1" x14ac:dyDescent="0.2"/>
    <row r="14454" s="1405" customFormat="1" x14ac:dyDescent="0.2"/>
    <row r="14455" s="1405" customFormat="1" x14ac:dyDescent="0.2"/>
    <row r="14456" s="1405" customFormat="1" x14ac:dyDescent="0.2"/>
    <row r="14457" s="1405" customFormat="1" x14ac:dyDescent="0.2"/>
    <row r="14458" s="1405" customFormat="1" x14ac:dyDescent="0.2"/>
    <row r="14459" s="1405" customFormat="1" x14ac:dyDescent="0.2"/>
    <row r="14460" s="1405" customFormat="1" x14ac:dyDescent="0.2"/>
    <row r="14461" s="1405" customFormat="1" x14ac:dyDescent="0.2"/>
    <row r="14462" s="1405" customFormat="1" x14ac:dyDescent="0.2"/>
    <row r="14463" s="1405" customFormat="1" x14ac:dyDescent="0.2"/>
    <row r="14464" s="1405" customFormat="1" x14ac:dyDescent="0.2"/>
    <row r="14465" s="1405" customFormat="1" x14ac:dyDescent="0.2"/>
    <row r="14466" s="1405" customFormat="1" x14ac:dyDescent="0.2"/>
    <row r="14467" s="1405" customFormat="1" x14ac:dyDescent="0.2"/>
    <row r="14468" s="1405" customFormat="1" x14ac:dyDescent="0.2"/>
    <row r="14469" s="1405" customFormat="1" x14ac:dyDescent="0.2"/>
    <row r="14470" s="1405" customFormat="1" x14ac:dyDescent="0.2"/>
    <row r="14471" s="1405" customFormat="1" x14ac:dyDescent="0.2"/>
    <row r="14472" s="1405" customFormat="1" x14ac:dyDescent="0.2"/>
    <row r="14473" s="1405" customFormat="1" x14ac:dyDescent="0.2"/>
    <row r="14474" s="1405" customFormat="1" x14ac:dyDescent="0.2"/>
    <row r="14475" s="1405" customFormat="1" x14ac:dyDescent="0.2"/>
    <row r="14476" s="1405" customFormat="1" x14ac:dyDescent="0.2"/>
    <row r="14477" s="1405" customFormat="1" x14ac:dyDescent="0.2"/>
    <row r="14478" s="1405" customFormat="1" x14ac:dyDescent="0.2"/>
    <row r="14479" s="1405" customFormat="1" x14ac:dyDescent="0.2"/>
    <row r="14480" s="1405" customFormat="1" x14ac:dyDescent="0.2"/>
    <row r="14481" s="1405" customFormat="1" x14ac:dyDescent="0.2"/>
    <row r="14482" s="1405" customFormat="1" x14ac:dyDescent="0.2"/>
    <row r="14483" s="1405" customFormat="1" x14ac:dyDescent="0.2"/>
    <row r="14484" s="1405" customFormat="1" x14ac:dyDescent="0.2"/>
    <row r="14485" s="1405" customFormat="1" x14ac:dyDescent="0.2"/>
    <row r="14486" s="1405" customFormat="1" x14ac:dyDescent="0.2"/>
    <row r="14487" s="1405" customFormat="1" x14ac:dyDescent="0.2"/>
    <row r="14488" s="1405" customFormat="1" x14ac:dyDescent="0.2"/>
    <row r="14489" s="1405" customFormat="1" x14ac:dyDescent="0.2"/>
    <row r="14490" s="1405" customFormat="1" x14ac:dyDescent="0.2"/>
    <row r="14491" s="1405" customFormat="1" x14ac:dyDescent="0.2"/>
    <row r="14492" s="1405" customFormat="1" x14ac:dyDescent="0.2"/>
    <row r="14493" s="1405" customFormat="1" x14ac:dyDescent="0.2"/>
    <row r="14494" s="1405" customFormat="1" x14ac:dyDescent="0.2"/>
    <row r="14495" s="1405" customFormat="1" x14ac:dyDescent="0.2"/>
    <row r="14496" s="1405" customFormat="1" x14ac:dyDescent="0.2"/>
    <row r="14497" s="1405" customFormat="1" x14ac:dyDescent="0.2"/>
    <row r="14498" s="1405" customFormat="1" x14ac:dyDescent="0.2"/>
    <row r="14499" s="1405" customFormat="1" x14ac:dyDescent="0.2"/>
    <row r="14500" s="1405" customFormat="1" x14ac:dyDescent="0.2"/>
    <row r="14501" s="1405" customFormat="1" x14ac:dyDescent="0.2"/>
    <row r="14502" s="1405" customFormat="1" x14ac:dyDescent="0.2"/>
    <row r="14503" s="1405" customFormat="1" x14ac:dyDescent="0.2"/>
    <row r="14504" s="1405" customFormat="1" x14ac:dyDescent="0.2"/>
    <row r="14505" s="1405" customFormat="1" x14ac:dyDescent="0.2"/>
    <row r="14506" s="1405" customFormat="1" x14ac:dyDescent="0.2"/>
    <row r="14507" s="1405" customFormat="1" x14ac:dyDescent="0.2"/>
    <row r="14508" s="1405" customFormat="1" x14ac:dyDescent="0.2"/>
    <row r="14509" s="1405" customFormat="1" x14ac:dyDescent="0.2"/>
    <row r="14510" s="1405" customFormat="1" x14ac:dyDescent="0.2"/>
    <row r="14511" s="1405" customFormat="1" x14ac:dyDescent="0.2"/>
    <row r="14512" s="1405" customFormat="1" x14ac:dyDescent="0.2"/>
    <row r="14513" s="1405" customFormat="1" x14ac:dyDescent="0.2"/>
    <row r="14514" s="1405" customFormat="1" x14ac:dyDescent="0.2"/>
    <row r="14515" s="1405" customFormat="1" x14ac:dyDescent="0.2"/>
    <row r="14516" s="1405" customFormat="1" x14ac:dyDescent="0.2"/>
    <row r="14517" s="1405" customFormat="1" x14ac:dyDescent="0.2"/>
    <row r="14518" s="1405" customFormat="1" x14ac:dyDescent="0.2"/>
    <row r="14519" s="1405" customFormat="1" x14ac:dyDescent="0.2"/>
    <row r="14520" s="1405" customFormat="1" x14ac:dyDescent="0.2"/>
    <row r="14521" s="1405" customFormat="1" x14ac:dyDescent="0.2"/>
    <row r="14522" s="1405" customFormat="1" x14ac:dyDescent="0.2"/>
    <row r="14523" s="1405" customFormat="1" x14ac:dyDescent="0.2"/>
    <row r="14524" s="1405" customFormat="1" x14ac:dyDescent="0.2"/>
    <row r="14525" s="1405" customFormat="1" x14ac:dyDescent="0.2"/>
    <row r="14526" s="1405" customFormat="1" x14ac:dyDescent="0.2"/>
    <row r="14527" s="1405" customFormat="1" x14ac:dyDescent="0.2"/>
    <row r="14528" s="1405" customFormat="1" x14ac:dyDescent="0.2"/>
    <row r="14529" s="1405" customFormat="1" x14ac:dyDescent="0.2"/>
    <row r="14530" s="1405" customFormat="1" x14ac:dyDescent="0.2"/>
    <row r="14531" s="1405" customFormat="1" x14ac:dyDescent="0.2"/>
    <row r="14532" s="1405" customFormat="1" x14ac:dyDescent="0.2"/>
    <row r="14533" s="1405" customFormat="1" x14ac:dyDescent="0.2"/>
    <row r="14534" s="1405" customFormat="1" x14ac:dyDescent="0.2"/>
    <row r="14535" s="1405" customFormat="1" x14ac:dyDescent="0.2"/>
    <row r="14536" s="1405" customFormat="1" x14ac:dyDescent="0.2"/>
    <row r="14537" s="1405" customFormat="1" x14ac:dyDescent="0.2"/>
    <row r="14538" s="1405" customFormat="1" x14ac:dyDescent="0.2"/>
    <row r="14539" s="1405" customFormat="1" x14ac:dyDescent="0.2"/>
    <row r="14540" s="1405" customFormat="1" x14ac:dyDescent="0.2"/>
    <row r="14541" s="1405" customFormat="1" x14ac:dyDescent="0.2"/>
    <row r="14542" s="1405" customFormat="1" x14ac:dyDescent="0.2"/>
    <row r="14543" s="1405" customFormat="1" x14ac:dyDescent="0.2"/>
    <row r="14544" s="1405" customFormat="1" x14ac:dyDescent="0.2"/>
    <row r="14545" s="1405" customFormat="1" x14ac:dyDescent="0.2"/>
    <row r="14546" s="1405" customFormat="1" x14ac:dyDescent="0.2"/>
    <row r="14547" s="1405" customFormat="1" x14ac:dyDescent="0.2"/>
    <row r="14548" s="1405" customFormat="1" x14ac:dyDescent="0.2"/>
    <row r="14549" s="1405" customFormat="1" x14ac:dyDescent="0.2"/>
    <row r="14550" s="1405" customFormat="1" x14ac:dyDescent="0.2"/>
    <row r="14551" s="1405" customFormat="1" x14ac:dyDescent="0.2"/>
    <row r="14552" s="1405" customFormat="1" x14ac:dyDescent="0.2"/>
    <row r="14553" s="1405" customFormat="1" x14ac:dyDescent="0.2"/>
    <row r="14554" s="1405" customFormat="1" x14ac:dyDescent="0.2"/>
    <row r="14555" s="1405" customFormat="1" x14ac:dyDescent="0.2"/>
    <row r="14556" s="1405" customFormat="1" x14ac:dyDescent="0.2"/>
    <row r="14557" s="1405" customFormat="1" x14ac:dyDescent="0.2"/>
    <row r="14558" s="1405" customFormat="1" x14ac:dyDescent="0.2"/>
    <row r="14559" s="1405" customFormat="1" x14ac:dyDescent="0.2"/>
    <row r="14560" s="1405" customFormat="1" x14ac:dyDescent="0.2"/>
    <row r="14561" s="1405" customFormat="1" x14ac:dyDescent="0.2"/>
    <row r="14562" s="1405" customFormat="1" x14ac:dyDescent="0.2"/>
    <row r="14563" s="1405" customFormat="1" x14ac:dyDescent="0.2"/>
    <row r="14564" s="1405" customFormat="1" x14ac:dyDescent="0.2"/>
    <row r="14565" s="1405" customFormat="1" x14ac:dyDescent="0.2"/>
    <row r="14566" s="1405" customFormat="1" x14ac:dyDescent="0.2"/>
    <row r="14567" s="1405" customFormat="1" x14ac:dyDescent="0.2"/>
    <row r="14568" s="1405" customFormat="1" x14ac:dyDescent="0.2"/>
    <row r="14569" s="1405" customFormat="1" x14ac:dyDescent="0.2"/>
    <row r="14570" s="1405" customFormat="1" x14ac:dyDescent="0.2"/>
    <row r="14571" s="1405" customFormat="1" x14ac:dyDescent="0.2"/>
    <row r="14572" s="1405" customFormat="1" x14ac:dyDescent="0.2"/>
    <row r="14573" s="1405" customFormat="1" x14ac:dyDescent="0.2"/>
    <row r="14574" s="1405" customFormat="1" x14ac:dyDescent="0.2"/>
    <row r="14575" s="1405" customFormat="1" x14ac:dyDescent="0.2"/>
    <row r="14576" s="1405" customFormat="1" x14ac:dyDescent="0.2"/>
    <row r="14577" s="1405" customFormat="1" x14ac:dyDescent="0.2"/>
    <row r="14578" s="1405" customFormat="1" x14ac:dyDescent="0.2"/>
    <row r="14579" s="1405" customFormat="1" x14ac:dyDescent="0.2"/>
    <row r="14580" s="1405" customFormat="1" x14ac:dyDescent="0.2"/>
    <row r="14581" s="1405" customFormat="1" x14ac:dyDescent="0.2"/>
    <row r="14582" s="1405" customFormat="1" x14ac:dyDescent="0.2"/>
    <row r="14583" s="1405" customFormat="1" x14ac:dyDescent="0.2"/>
    <row r="14584" s="1405" customFormat="1" x14ac:dyDescent="0.2"/>
    <row r="14585" s="1405" customFormat="1" x14ac:dyDescent="0.2"/>
    <row r="14586" s="1405" customFormat="1" x14ac:dyDescent="0.2"/>
    <row r="14587" s="1405" customFormat="1" x14ac:dyDescent="0.2"/>
    <row r="14588" s="1405" customFormat="1" x14ac:dyDescent="0.2"/>
    <row r="14589" s="1405" customFormat="1" x14ac:dyDescent="0.2"/>
    <row r="14590" s="1405" customFormat="1" x14ac:dyDescent="0.2"/>
    <row r="14591" s="1405" customFormat="1" x14ac:dyDescent="0.2"/>
    <row r="14592" s="1405" customFormat="1" x14ac:dyDescent="0.2"/>
    <row r="14593" s="1405" customFormat="1" x14ac:dyDescent="0.2"/>
    <row r="14594" s="1405" customFormat="1" x14ac:dyDescent="0.2"/>
    <row r="14595" s="1405" customFormat="1" x14ac:dyDescent="0.2"/>
    <row r="14596" s="1405" customFormat="1" x14ac:dyDescent="0.2"/>
    <row r="14597" s="1405" customFormat="1" x14ac:dyDescent="0.2"/>
    <row r="14598" s="1405" customFormat="1" x14ac:dyDescent="0.2"/>
    <row r="14599" s="1405" customFormat="1" x14ac:dyDescent="0.2"/>
    <row r="14600" s="1405" customFormat="1" x14ac:dyDescent="0.2"/>
    <row r="14601" s="1405" customFormat="1" x14ac:dyDescent="0.2"/>
    <row r="14602" s="1405" customFormat="1" x14ac:dyDescent="0.2"/>
    <row r="14603" s="1405" customFormat="1" x14ac:dyDescent="0.2"/>
    <row r="14604" s="1405" customFormat="1" x14ac:dyDescent="0.2"/>
    <row r="14605" s="1405" customFormat="1" x14ac:dyDescent="0.2"/>
    <row r="14606" s="1405" customFormat="1" x14ac:dyDescent="0.2"/>
    <row r="14607" s="1405" customFormat="1" x14ac:dyDescent="0.2"/>
    <row r="14608" s="1405" customFormat="1" x14ac:dyDescent="0.2"/>
    <row r="14609" s="1405" customFormat="1" x14ac:dyDescent="0.2"/>
    <row r="14610" s="1405" customFormat="1" x14ac:dyDescent="0.2"/>
    <row r="14611" s="1405" customFormat="1" x14ac:dyDescent="0.2"/>
    <row r="14612" s="1405" customFormat="1" x14ac:dyDescent="0.2"/>
    <row r="14613" s="1405" customFormat="1" x14ac:dyDescent="0.2"/>
    <row r="14614" s="1405" customFormat="1" x14ac:dyDescent="0.2"/>
    <row r="14615" s="1405" customFormat="1" x14ac:dyDescent="0.2"/>
    <row r="14616" s="1405" customFormat="1" x14ac:dyDescent="0.2"/>
    <row r="14617" s="1405" customFormat="1" x14ac:dyDescent="0.2"/>
    <row r="14618" s="1405" customFormat="1" x14ac:dyDescent="0.2"/>
    <row r="14619" s="1405" customFormat="1" x14ac:dyDescent="0.2"/>
    <row r="14620" s="1405" customFormat="1" x14ac:dyDescent="0.2"/>
    <row r="14621" s="1405" customFormat="1" x14ac:dyDescent="0.2"/>
    <row r="14622" s="1405" customFormat="1" x14ac:dyDescent="0.2"/>
    <row r="14623" s="1405" customFormat="1" x14ac:dyDescent="0.2"/>
    <row r="14624" s="1405" customFormat="1" x14ac:dyDescent="0.2"/>
    <row r="14625" s="1405" customFormat="1" x14ac:dyDescent="0.2"/>
    <row r="14626" s="1405" customFormat="1" x14ac:dyDescent="0.2"/>
    <row r="14627" s="1405" customFormat="1" x14ac:dyDescent="0.2"/>
    <row r="14628" s="1405" customFormat="1" x14ac:dyDescent="0.2"/>
    <row r="14629" s="1405" customFormat="1" x14ac:dyDescent="0.2"/>
    <row r="14630" s="1405" customFormat="1" x14ac:dyDescent="0.2"/>
    <row r="14631" s="1405" customFormat="1" x14ac:dyDescent="0.2"/>
    <row r="14632" s="1405" customFormat="1" x14ac:dyDescent="0.2"/>
    <row r="14633" s="1405" customFormat="1" x14ac:dyDescent="0.2"/>
    <row r="14634" s="1405" customFormat="1" x14ac:dyDescent="0.2"/>
    <row r="14635" s="1405" customFormat="1" x14ac:dyDescent="0.2"/>
    <row r="14636" s="1405" customFormat="1" x14ac:dyDescent="0.2"/>
    <row r="14637" s="1405" customFormat="1" x14ac:dyDescent="0.2"/>
    <row r="14638" s="1405" customFormat="1" x14ac:dyDescent="0.2"/>
    <row r="14639" s="1405" customFormat="1" x14ac:dyDescent="0.2"/>
    <row r="14640" s="1405" customFormat="1" x14ac:dyDescent="0.2"/>
    <row r="14641" s="1405" customFormat="1" x14ac:dyDescent="0.2"/>
    <row r="14642" s="1405" customFormat="1" x14ac:dyDescent="0.2"/>
    <row r="14643" s="1405" customFormat="1" x14ac:dyDescent="0.2"/>
    <row r="14644" s="1405" customFormat="1" x14ac:dyDescent="0.2"/>
    <row r="14645" s="1405" customFormat="1" x14ac:dyDescent="0.2"/>
    <row r="14646" s="1405" customFormat="1" x14ac:dyDescent="0.2"/>
    <row r="14647" s="1405" customFormat="1" x14ac:dyDescent="0.2"/>
    <row r="14648" s="1405" customFormat="1" x14ac:dyDescent="0.2"/>
    <row r="14649" s="1405" customFormat="1" x14ac:dyDescent="0.2"/>
    <row r="14650" s="1405" customFormat="1" x14ac:dyDescent="0.2"/>
    <row r="14651" s="1405" customFormat="1" x14ac:dyDescent="0.2"/>
    <row r="14652" s="1405" customFormat="1" x14ac:dyDescent="0.2"/>
    <row r="14653" s="1405" customFormat="1" x14ac:dyDescent="0.2"/>
    <row r="14654" s="1405" customFormat="1" x14ac:dyDescent="0.2"/>
    <row r="14655" s="1405" customFormat="1" x14ac:dyDescent="0.2"/>
    <row r="14656" s="1405" customFormat="1" x14ac:dyDescent="0.2"/>
    <row r="14657" s="1405" customFormat="1" x14ac:dyDescent="0.2"/>
    <row r="14658" s="1405" customFormat="1" x14ac:dyDescent="0.2"/>
    <row r="14659" s="1405" customFormat="1" x14ac:dyDescent="0.2"/>
    <row r="14660" s="1405" customFormat="1" x14ac:dyDescent="0.2"/>
    <row r="14661" s="1405" customFormat="1" x14ac:dyDescent="0.2"/>
    <row r="14662" s="1405" customFormat="1" x14ac:dyDescent="0.2"/>
    <row r="14663" s="1405" customFormat="1" x14ac:dyDescent="0.2"/>
    <row r="14664" s="1405" customFormat="1" x14ac:dyDescent="0.2"/>
    <row r="14665" s="1405" customFormat="1" x14ac:dyDescent="0.2"/>
    <row r="14666" s="1405" customFormat="1" x14ac:dyDescent="0.2"/>
    <row r="14667" s="1405" customFormat="1" x14ac:dyDescent="0.2"/>
    <row r="14668" s="1405" customFormat="1" x14ac:dyDescent="0.2"/>
    <row r="14669" s="1405" customFormat="1" x14ac:dyDescent="0.2"/>
    <row r="14670" s="1405" customFormat="1" x14ac:dyDescent="0.2"/>
    <row r="14671" s="1405" customFormat="1" x14ac:dyDescent="0.2"/>
    <row r="14672" s="1405" customFormat="1" x14ac:dyDescent="0.2"/>
    <row r="14673" s="1405" customFormat="1" x14ac:dyDescent="0.2"/>
    <row r="14674" s="1405" customFormat="1" x14ac:dyDescent="0.2"/>
    <row r="14675" s="1405" customFormat="1" x14ac:dyDescent="0.2"/>
    <row r="14676" s="1405" customFormat="1" x14ac:dyDescent="0.2"/>
    <row r="14677" s="1405" customFormat="1" x14ac:dyDescent="0.2"/>
    <row r="14678" s="1405" customFormat="1" x14ac:dyDescent="0.2"/>
    <row r="14679" s="1405" customFormat="1" x14ac:dyDescent="0.2"/>
    <row r="14680" s="1405" customFormat="1" x14ac:dyDescent="0.2"/>
    <row r="14681" s="1405" customFormat="1" x14ac:dyDescent="0.2"/>
    <row r="14682" s="1405" customFormat="1" x14ac:dyDescent="0.2"/>
    <row r="14683" s="1405" customFormat="1" x14ac:dyDescent="0.2"/>
    <row r="14684" s="1405" customFormat="1" x14ac:dyDescent="0.2"/>
    <row r="14685" s="1405" customFormat="1" x14ac:dyDescent="0.2"/>
    <row r="14686" s="1405" customFormat="1" x14ac:dyDescent="0.2"/>
    <row r="14687" s="1405" customFormat="1" x14ac:dyDescent="0.2"/>
    <row r="14688" s="1405" customFormat="1" x14ac:dyDescent="0.2"/>
    <row r="14689" s="1405" customFormat="1" x14ac:dyDescent="0.2"/>
    <row r="14690" s="1405" customFormat="1" x14ac:dyDescent="0.2"/>
    <row r="14691" s="1405" customFormat="1" x14ac:dyDescent="0.2"/>
    <row r="14692" s="1405" customFormat="1" x14ac:dyDescent="0.2"/>
    <row r="14693" s="1405" customFormat="1" x14ac:dyDescent="0.2"/>
    <row r="14694" s="1405" customFormat="1" x14ac:dyDescent="0.2"/>
    <row r="14695" s="1405" customFormat="1" x14ac:dyDescent="0.2"/>
    <row r="14696" s="1405" customFormat="1" x14ac:dyDescent="0.2"/>
    <row r="14697" s="1405" customFormat="1" x14ac:dyDescent="0.2"/>
    <row r="14698" s="1405" customFormat="1" x14ac:dyDescent="0.2"/>
    <row r="14699" s="1405" customFormat="1" x14ac:dyDescent="0.2"/>
    <row r="14700" s="1405" customFormat="1" x14ac:dyDescent="0.2"/>
    <row r="14701" s="1405" customFormat="1" x14ac:dyDescent="0.2"/>
    <row r="14702" s="1405" customFormat="1" x14ac:dyDescent="0.2"/>
    <row r="14703" s="1405" customFormat="1" x14ac:dyDescent="0.2"/>
    <row r="14704" s="1405" customFormat="1" x14ac:dyDescent="0.2"/>
    <row r="14705" s="1405" customFormat="1" x14ac:dyDescent="0.2"/>
    <row r="14706" s="1405" customFormat="1" x14ac:dyDescent="0.2"/>
    <row r="14707" s="1405" customFormat="1" x14ac:dyDescent="0.2"/>
    <row r="14708" s="1405" customFormat="1" x14ac:dyDescent="0.2"/>
    <row r="14709" s="1405" customFormat="1" x14ac:dyDescent="0.2"/>
    <row r="14710" s="1405" customFormat="1" x14ac:dyDescent="0.2"/>
    <row r="14711" s="1405" customFormat="1" x14ac:dyDescent="0.2"/>
    <row r="14712" s="1405" customFormat="1" x14ac:dyDescent="0.2"/>
    <row r="14713" s="1405" customFormat="1" x14ac:dyDescent="0.2"/>
    <row r="14714" s="1405" customFormat="1" x14ac:dyDescent="0.2"/>
    <row r="14715" s="1405" customFormat="1" x14ac:dyDescent="0.2"/>
    <row r="14716" s="1405" customFormat="1" x14ac:dyDescent="0.2"/>
    <row r="14717" s="1405" customFormat="1" x14ac:dyDescent="0.2"/>
    <row r="14718" s="1405" customFormat="1" x14ac:dyDescent="0.2"/>
    <row r="14719" s="1405" customFormat="1" x14ac:dyDescent="0.2"/>
    <row r="14720" s="1405" customFormat="1" x14ac:dyDescent="0.2"/>
    <row r="14721" s="1405" customFormat="1" x14ac:dyDescent="0.2"/>
    <row r="14722" s="1405" customFormat="1" x14ac:dyDescent="0.2"/>
    <row r="14723" s="1405" customFormat="1" x14ac:dyDescent="0.2"/>
    <row r="14724" s="1405" customFormat="1" x14ac:dyDescent="0.2"/>
    <row r="14725" s="1405" customFormat="1" x14ac:dyDescent="0.2"/>
    <row r="14726" s="1405" customFormat="1" x14ac:dyDescent="0.2"/>
    <row r="14727" s="1405" customFormat="1" x14ac:dyDescent="0.2"/>
    <row r="14728" s="1405" customFormat="1" x14ac:dyDescent="0.2"/>
    <row r="14729" s="1405" customFormat="1" x14ac:dyDescent="0.2"/>
    <row r="14730" s="1405" customFormat="1" x14ac:dyDescent="0.2"/>
    <row r="14731" s="1405" customFormat="1" x14ac:dyDescent="0.2"/>
    <row r="14732" s="1405" customFormat="1" x14ac:dyDescent="0.2"/>
    <row r="14733" s="1405" customFormat="1" x14ac:dyDescent="0.2"/>
    <row r="14734" s="1405" customFormat="1" x14ac:dyDescent="0.2"/>
    <row r="14735" s="1405" customFormat="1" x14ac:dyDescent="0.2"/>
    <row r="14736" s="1405" customFormat="1" x14ac:dyDescent="0.2"/>
    <row r="14737" s="1405" customFormat="1" x14ac:dyDescent="0.2"/>
    <row r="14738" s="1405" customFormat="1" x14ac:dyDescent="0.2"/>
    <row r="14739" s="1405" customFormat="1" x14ac:dyDescent="0.2"/>
    <row r="14740" s="1405" customFormat="1" x14ac:dyDescent="0.2"/>
    <row r="14741" s="1405" customFormat="1" x14ac:dyDescent="0.2"/>
    <row r="14742" s="1405" customFormat="1" x14ac:dyDescent="0.2"/>
    <row r="14743" s="1405" customFormat="1" x14ac:dyDescent="0.2"/>
    <row r="14744" s="1405" customFormat="1" x14ac:dyDescent="0.2"/>
    <row r="14745" s="1405" customFormat="1" x14ac:dyDescent="0.2"/>
    <row r="14746" s="1405" customFormat="1" x14ac:dyDescent="0.2"/>
    <row r="14747" s="1405" customFormat="1" x14ac:dyDescent="0.2"/>
    <row r="14748" s="1405" customFormat="1" x14ac:dyDescent="0.2"/>
    <row r="14749" s="1405" customFormat="1" x14ac:dyDescent="0.2"/>
    <row r="14750" s="1405" customFormat="1" x14ac:dyDescent="0.2"/>
    <row r="14751" s="1405" customFormat="1" x14ac:dyDescent="0.2"/>
    <row r="14752" s="1405" customFormat="1" x14ac:dyDescent="0.2"/>
    <row r="14753" s="1405" customFormat="1" x14ac:dyDescent="0.2"/>
    <row r="14754" s="1405" customFormat="1" x14ac:dyDescent="0.2"/>
    <row r="14755" s="1405" customFormat="1" x14ac:dyDescent="0.2"/>
    <row r="14756" s="1405" customFormat="1" x14ac:dyDescent="0.2"/>
    <row r="14757" s="1405" customFormat="1" x14ac:dyDescent="0.2"/>
    <row r="14758" s="1405" customFormat="1" x14ac:dyDescent="0.2"/>
    <row r="14759" s="1405" customFormat="1" x14ac:dyDescent="0.2"/>
    <row r="14760" s="1405" customFormat="1" x14ac:dyDescent="0.2"/>
    <row r="14761" s="1405" customFormat="1" x14ac:dyDescent="0.2"/>
    <row r="14762" s="1405" customFormat="1" x14ac:dyDescent="0.2"/>
    <row r="14763" s="1405" customFormat="1" x14ac:dyDescent="0.2"/>
    <row r="14764" s="1405" customFormat="1" x14ac:dyDescent="0.2"/>
    <row r="14765" s="1405" customFormat="1" x14ac:dyDescent="0.2"/>
    <row r="14766" s="1405" customFormat="1" x14ac:dyDescent="0.2"/>
    <row r="14767" s="1405" customFormat="1" x14ac:dyDescent="0.2"/>
    <row r="14768" s="1405" customFormat="1" x14ac:dyDescent="0.2"/>
    <row r="14769" s="1405" customFormat="1" x14ac:dyDescent="0.2"/>
    <row r="14770" s="1405" customFormat="1" x14ac:dyDescent="0.2"/>
    <row r="14771" s="1405" customFormat="1" x14ac:dyDescent="0.2"/>
    <row r="14772" s="1405" customFormat="1" x14ac:dyDescent="0.2"/>
    <row r="14773" s="1405" customFormat="1" x14ac:dyDescent="0.2"/>
    <row r="14774" s="1405" customFormat="1" x14ac:dyDescent="0.2"/>
    <row r="14775" s="1405" customFormat="1" x14ac:dyDescent="0.2"/>
    <row r="14776" s="1405" customFormat="1" x14ac:dyDescent="0.2"/>
    <row r="14777" s="1405" customFormat="1" x14ac:dyDescent="0.2"/>
    <row r="14778" s="1405" customFormat="1" x14ac:dyDescent="0.2"/>
    <row r="14779" s="1405" customFormat="1" x14ac:dyDescent="0.2"/>
    <row r="14780" s="1405" customFormat="1" x14ac:dyDescent="0.2"/>
    <row r="14781" s="1405" customFormat="1" x14ac:dyDescent="0.2"/>
    <row r="14782" s="1405" customFormat="1" x14ac:dyDescent="0.2"/>
    <row r="14783" s="1405" customFormat="1" x14ac:dyDescent="0.2"/>
    <row r="14784" s="1405" customFormat="1" x14ac:dyDescent="0.2"/>
    <row r="14785" s="1405" customFormat="1" x14ac:dyDescent="0.2"/>
    <row r="14786" s="1405" customFormat="1" x14ac:dyDescent="0.2"/>
    <row r="14787" s="1405" customFormat="1" x14ac:dyDescent="0.2"/>
    <row r="14788" s="1405" customFormat="1" x14ac:dyDescent="0.2"/>
    <row r="14789" s="1405" customFormat="1" x14ac:dyDescent="0.2"/>
    <row r="14790" s="1405" customFormat="1" x14ac:dyDescent="0.2"/>
    <row r="14791" s="1405" customFormat="1" x14ac:dyDescent="0.2"/>
    <row r="14792" s="1405" customFormat="1" x14ac:dyDescent="0.2"/>
    <row r="14793" s="1405" customFormat="1" x14ac:dyDescent="0.2"/>
    <row r="14794" s="1405" customFormat="1" x14ac:dyDescent="0.2"/>
    <row r="14795" s="1405" customFormat="1" x14ac:dyDescent="0.2"/>
    <row r="14796" s="1405" customFormat="1" x14ac:dyDescent="0.2"/>
    <row r="14797" s="1405" customFormat="1" x14ac:dyDescent="0.2"/>
    <row r="14798" s="1405" customFormat="1" x14ac:dyDescent="0.2"/>
    <row r="14799" s="1405" customFormat="1" x14ac:dyDescent="0.2"/>
    <row r="14800" s="1405" customFormat="1" x14ac:dyDescent="0.2"/>
    <row r="14801" s="1405" customFormat="1" x14ac:dyDescent="0.2"/>
    <row r="14802" s="1405" customFormat="1" x14ac:dyDescent="0.2"/>
    <row r="14803" s="1405" customFormat="1" x14ac:dyDescent="0.2"/>
    <row r="14804" s="1405" customFormat="1" x14ac:dyDescent="0.2"/>
    <row r="14805" s="1405" customFormat="1" x14ac:dyDescent="0.2"/>
    <row r="14806" s="1405" customFormat="1" x14ac:dyDescent="0.2"/>
    <row r="14807" s="1405" customFormat="1" x14ac:dyDescent="0.2"/>
    <row r="14808" s="1405" customFormat="1" x14ac:dyDescent="0.2"/>
    <row r="14809" s="1405" customFormat="1" x14ac:dyDescent="0.2"/>
    <row r="14810" s="1405" customFormat="1" x14ac:dyDescent="0.2"/>
    <row r="14811" s="1405" customFormat="1" x14ac:dyDescent="0.2"/>
    <row r="14812" s="1405" customFormat="1" x14ac:dyDescent="0.2"/>
    <row r="14813" s="1405" customFormat="1" x14ac:dyDescent="0.2"/>
    <row r="14814" s="1405" customFormat="1" x14ac:dyDescent="0.2"/>
    <row r="14815" s="1405" customFormat="1" x14ac:dyDescent="0.2"/>
    <row r="14816" s="1405" customFormat="1" x14ac:dyDescent="0.2"/>
    <row r="14817" s="1405" customFormat="1" x14ac:dyDescent="0.2"/>
    <row r="14818" s="1405" customFormat="1" x14ac:dyDescent="0.2"/>
    <row r="14819" s="1405" customFormat="1" x14ac:dyDescent="0.2"/>
    <row r="14820" s="1405" customFormat="1" x14ac:dyDescent="0.2"/>
    <row r="14821" s="1405" customFormat="1" x14ac:dyDescent="0.2"/>
    <row r="14822" s="1405" customFormat="1" x14ac:dyDescent="0.2"/>
    <row r="14823" s="1405" customFormat="1" x14ac:dyDescent="0.2"/>
    <row r="14824" s="1405" customFormat="1" x14ac:dyDescent="0.2"/>
    <row r="14825" s="1405" customFormat="1" x14ac:dyDescent="0.2"/>
    <row r="14826" s="1405" customFormat="1" x14ac:dyDescent="0.2"/>
    <row r="14827" s="1405" customFormat="1" x14ac:dyDescent="0.2"/>
    <row r="14828" s="1405" customFormat="1" x14ac:dyDescent="0.2"/>
    <row r="14829" s="1405" customFormat="1" x14ac:dyDescent="0.2"/>
    <row r="14830" s="1405" customFormat="1" x14ac:dyDescent="0.2"/>
    <row r="14831" s="1405" customFormat="1" x14ac:dyDescent="0.2"/>
    <row r="14832" s="1405" customFormat="1" x14ac:dyDescent="0.2"/>
    <row r="14833" s="1405" customFormat="1" x14ac:dyDescent="0.2"/>
    <row r="14834" s="1405" customFormat="1" x14ac:dyDescent="0.2"/>
    <row r="14835" s="1405" customFormat="1" x14ac:dyDescent="0.2"/>
    <row r="14836" s="1405" customFormat="1" x14ac:dyDescent="0.2"/>
    <row r="14837" s="1405" customFormat="1" x14ac:dyDescent="0.2"/>
    <row r="14838" s="1405" customFormat="1" x14ac:dyDescent="0.2"/>
    <row r="14839" s="1405" customFormat="1" x14ac:dyDescent="0.2"/>
    <row r="14840" s="1405" customFormat="1" x14ac:dyDescent="0.2"/>
    <row r="14841" s="1405" customFormat="1" x14ac:dyDescent="0.2"/>
    <row r="14842" s="1405" customFormat="1" x14ac:dyDescent="0.2"/>
    <row r="14843" s="1405" customFormat="1" x14ac:dyDescent="0.2"/>
    <row r="14844" s="1405" customFormat="1" x14ac:dyDescent="0.2"/>
    <row r="14845" s="1405" customFormat="1" x14ac:dyDescent="0.2"/>
    <row r="14846" s="1405" customFormat="1" x14ac:dyDescent="0.2"/>
    <row r="14847" s="1405" customFormat="1" x14ac:dyDescent="0.2"/>
    <row r="14848" s="1405" customFormat="1" x14ac:dyDescent="0.2"/>
    <row r="14849" s="1405" customFormat="1" x14ac:dyDescent="0.2"/>
    <row r="14850" s="1405" customFormat="1" x14ac:dyDescent="0.2"/>
    <row r="14851" s="1405" customFormat="1" x14ac:dyDescent="0.2"/>
    <row r="14852" s="1405" customFormat="1" x14ac:dyDescent="0.2"/>
    <row r="14853" s="1405" customFormat="1" x14ac:dyDescent="0.2"/>
    <row r="14854" s="1405" customFormat="1" x14ac:dyDescent="0.2"/>
    <row r="14855" s="1405" customFormat="1" x14ac:dyDescent="0.2"/>
    <row r="14856" s="1405" customFormat="1" x14ac:dyDescent="0.2"/>
    <row r="14857" s="1405" customFormat="1" x14ac:dyDescent="0.2"/>
    <row r="14858" s="1405" customFormat="1" x14ac:dyDescent="0.2"/>
    <row r="14859" s="1405" customFormat="1" x14ac:dyDescent="0.2"/>
    <row r="14860" s="1405" customFormat="1" x14ac:dyDescent="0.2"/>
    <row r="14861" s="1405" customFormat="1" x14ac:dyDescent="0.2"/>
    <row r="14862" s="1405" customFormat="1" x14ac:dyDescent="0.2"/>
    <row r="14863" s="1405" customFormat="1" x14ac:dyDescent="0.2"/>
    <row r="14864" s="1405" customFormat="1" x14ac:dyDescent="0.2"/>
    <row r="14865" s="1405" customFormat="1" x14ac:dyDescent="0.2"/>
    <row r="14866" s="1405" customFormat="1" x14ac:dyDescent="0.2"/>
    <row r="14867" s="1405" customFormat="1" x14ac:dyDescent="0.2"/>
    <row r="14868" s="1405" customFormat="1" x14ac:dyDescent="0.2"/>
    <row r="14869" s="1405" customFormat="1" x14ac:dyDescent="0.2"/>
    <row r="14870" s="1405" customFormat="1" x14ac:dyDescent="0.2"/>
    <row r="14871" s="1405" customFormat="1" x14ac:dyDescent="0.2"/>
    <row r="14872" s="1405" customFormat="1" x14ac:dyDescent="0.2"/>
    <row r="14873" s="1405" customFormat="1" x14ac:dyDescent="0.2"/>
    <row r="14874" s="1405" customFormat="1" x14ac:dyDescent="0.2"/>
    <row r="14875" s="1405" customFormat="1" x14ac:dyDescent="0.2"/>
    <row r="14876" s="1405" customFormat="1" x14ac:dyDescent="0.2"/>
    <row r="14877" s="1405" customFormat="1" x14ac:dyDescent="0.2"/>
    <row r="14878" s="1405" customFormat="1" x14ac:dyDescent="0.2"/>
    <row r="14879" s="1405" customFormat="1" x14ac:dyDescent="0.2"/>
    <row r="14880" s="1405" customFormat="1" x14ac:dyDescent="0.2"/>
    <row r="14881" s="1405" customFormat="1" x14ac:dyDescent="0.2"/>
    <row r="14882" s="1405" customFormat="1" x14ac:dyDescent="0.2"/>
    <row r="14883" s="1405" customFormat="1" x14ac:dyDescent="0.2"/>
    <row r="14884" s="1405" customFormat="1" x14ac:dyDescent="0.2"/>
    <row r="14885" s="1405" customFormat="1" x14ac:dyDescent="0.2"/>
    <row r="14886" s="1405" customFormat="1" x14ac:dyDescent="0.2"/>
    <row r="14887" s="1405" customFormat="1" x14ac:dyDescent="0.2"/>
    <row r="14888" s="1405" customFormat="1" x14ac:dyDescent="0.2"/>
    <row r="14889" s="1405" customFormat="1" x14ac:dyDescent="0.2"/>
    <row r="14890" s="1405" customFormat="1" x14ac:dyDescent="0.2"/>
    <row r="14891" s="1405" customFormat="1" x14ac:dyDescent="0.2"/>
    <row r="14892" s="1405" customFormat="1" x14ac:dyDescent="0.2"/>
    <row r="14893" s="1405" customFormat="1" x14ac:dyDescent="0.2"/>
    <row r="14894" s="1405" customFormat="1" x14ac:dyDescent="0.2"/>
    <row r="14895" s="1405" customFormat="1" x14ac:dyDescent="0.2"/>
    <row r="14896" s="1405" customFormat="1" x14ac:dyDescent="0.2"/>
    <row r="14897" s="1405" customFormat="1" x14ac:dyDescent="0.2"/>
    <row r="14898" s="1405" customFormat="1" x14ac:dyDescent="0.2"/>
    <row r="14899" s="1405" customFormat="1" x14ac:dyDescent="0.2"/>
    <row r="14900" s="1405" customFormat="1" x14ac:dyDescent="0.2"/>
    <row r="14901" s="1405" customFormat="1" x14ac:dyDescent="0.2"/>
    <row r="14902" s="1405" customFormat="1" x14ac:dyDescent="0.2"/>
    <row r="14903" s="1405" customFormat="1" x14ac:dyDescent="0.2"/>
    <row r="14904" s="1405" customFormat="1" x14ac:dyDescent="0.2"/>
    <row r="14905" s="1405" customFormat="1" x14ac:dyDescent="0.2"/>
    <row r="14906" s="1405" customFormat="1" x14ac:dyDescent="0.2"/>
    <row r="14907" s="1405" customFormat="1" x14ac:dyDescent="0.2"/>
    <row r="14908" s="1405" customFormat="1" x14ac:dyDescent="0.2"/>
    <row r="14909" s="1405" customFormat="1" x14ac:dyDescent="0.2"/>
    <row r="14910" s="1405" customFormat="1" x14ac:dyDescent="0.2"/>
    <row r="14911" s="1405" customFormat="1" x14ac:dyDescent="0.2"/>
    <row r="14912" s="1405" customFormat="1" x14ac:dyDescent="0.2"/>
    <row r="14913" s="1405" customFormat="1" x14ac:dyDescent="0.2"/>
    <row r="14914" s="1405" customFormat="1" x14ac:dyDescent="0.2"/>
    <row r="14915" s="1405" customFormat="1" x14ac:dyDescent="0.2"/>
    <row r="14916" s="1405" customFormat="1" x14ac:dyDescent="0.2"/>
    <row r="14917" s="1405" customFormat="1" x14ac:dyDescent="0.2"/>
    <row r="14918" s="1405" customFormat="1" x14ac:dyDescent="0.2"/>
    <row r="14919" s="1405" customFormat="1" x14ac:dyDescent="0.2"/>
    <row r="14920" s="1405" customFormat="1" x14ac:dyDescent="0.2"/>
    <row r="14921" s="1405" customFormat="1" x14ac:dyDescent="0.2"/>
    <row r="14922" s="1405" customFormat="1" x14ac:dyDescent="0.2"/>
    <row r="14923" s="1405" customFormat="1" x14ac:dyDescent="0.2"/>
    <row r="14924" s="1405" customFormat="1" x14ac:dyDescent="0.2"/>
    <row r="14925" s="1405" customFormat="1" x14ac:dyDescent="0.2"/>
    <row r="14926" s="1405" customFormat="1" x14ac:dyDescent="0.2"/>
    <row r="14927" s="1405" customFormat="1" x14ac:dyDescent="0.2"/>
    <row r="14928" s="1405" customFormat="1" x14ac:dyDescent="0.2"/>
    <row r="14929" s="1405" customFormat="1" x14ac:dyDescent="0.2"/>
    <row r="14930" s="1405" customFormat="1" x14ac:dyDescent="0.2"/>
    <row r="14931" s="1405" customFormat="1" x14ac:dyDescent="0.2"/>
    <row r="14932" s="1405" customFormat="1" x14ac:dyDescent="0.2"/>
    <row r="14933" s="1405" customFormat="1" x14ac:dyDescent="0.2"/>
    <row r="14934" s="1405" customFormat="1" x14ac:dyDescent="0.2"/>
    <row r="14935" s="1405" customFormat="1" x14ac:dyDescent="0.2"/>
    <row r="14936" s="1405" customFormat="1" x14ac:dyDescent="0.2"/>
    <row r="14937" s="1405" customFormat="1" x14ac:dyDescent="0.2"/>
    <row r="14938" s="1405" customFormat="1" x14ac:dyDescent="0.2"/>
    <row r="14939" s="1405" customFormat="1" x14ac:dyDescent="0.2"/>
    <row r="14940" s="1405" customFormat="1" x14ac:dyDescent="0.2"/>
    <row r="14941" s="1405" customFormat="1" x14ac:dyDescent="0.2"/>
    <row r="14942" s="1405" customFormat="1" x14ac:dyDescent="0.2"/>
    <row r="14943" s="1405" customFormat="1" x14ac:dyDescent="0.2"/>
    <row r="14944" s="1405" customFormat="1" x14ac:dyDescent="0.2"/>
    <row r="14945" s="1405" customFormat="1" x14ac:dyDescent="0.2"/>
    <row r="14946" s="1405" customFormat="1" x14ac:dyDescent="0.2"/>
    <row r="14947" s="1405" customFormat="1" x14ac:dyDescent="0.2"/>
    <row r="14948" s="1405" customFormat="1" x14ac:dyDescent="0.2"/>
    <row r="14949" s="1405" customFormat="1" x14ac:dyDescent="0.2"/>
    <row r="14950" s="1405" customFormat="1" x14ac:dyDescent="0.2"/>
    <row r="14951" s="1405" customFormat="1" x14ac:dyDescent="0.2"/>
    <row r="14952" s="1405" customFormat="1" x14ac:dyDescent="0.2"/>
    <row r="14953" s="1405" customFormat="1" x14ac:dyDescent="0.2"/>
    <row r="14954" s="1405" customFormat="1" x14ac:dyDescent="0.2"/>
    <row r="14955" s="1405" customFormat="1" x14ac:dyDescent="0.2"/>
    <row r="14956" s="1405" customFormat="1" x14ac:dyDescent="0.2"/>
    <row r="14957" s="1405" customFormat="1" x14ac:dyDescent="0.2"/>
    <row r="14958" s="1405" customFormat="1" x14ac:dyDescent="0.2"/>
    <row r="14959" s="1405" customFormat="1" x14ac:dyDescent="0.2"/>
    <row r="14960" s="1405" customFormat="1" x14ac:dyDescent="0.2"/>
    <row r="14961" s="1405" customFormat="1" x14ac:dyDescent="0.2"/>
    <row r="14962" s="1405" customFormat="1" x14ac:dyDescent="0.2"/>
    <row r="14963" s="1405" customFormat="1" x14ac:dyDescent="0.2"/>
    <row r="14964" s="1405" customFormat="1" x14ac:dyDescent="0.2"/>
    <row r="14965" s="1405" customFormat="1" x14ac:dyDescent="0.2"/>
    <row r="14966" s="1405" customFormat="1" x14ac:dyDescent="0.2"/>
    <row r="14967" s="1405" customFormat="1" x14ac:dyDescent="0.2"/>
    <row r="14968" s="1405" customFormat="1" x14ac:dyDescent="0.2"/>
    <row r="14969" s="1405" customFormat="1" x14ac:dyDescent="0.2"/>
    <row r="14970" s="1405" customFormat="1" x14ac:dyDescent="0.2"/>
    <row r="14971" s="1405" customFormat="1" x14ac:dyDescent="0.2"/>
    <row r="14972" s="1405" customFormat="1" x14ac:dyDescent="0.2"/>
    <row r="14973" s="1405" customFormat="1" x14ac:dyDescent="0.2"/>
    <row r="14974" s="1405" customFormat="1" x14ac:dyDescent="0.2"/>
    <row r="14975" s="1405" customFormat="1" x14ac:dyDescent="0.2"/>
    <row r="14976" s="1405" customFormat="1" x14ac:dyDescent="0.2"/>
    <row r="14977" s="1405" customFormat="1" x14ac:dyDescent="0.2"/>
    <row r="14978" s="1405" customFormat="1" x14ac:dyDescent="0.2"/>
    <row r="14979" s="1405" customFormat="1" x14ac:dyDescent="0.2"/>
    <row r="14980" s="1405" customFormat="1" x14ac:dyDescent="0.2"/>
    <row r="14981" s="1405" customFormat="1" x14ac:dyDescent="0.2"/>
    <row r="14982" s="1405" customFormat="1" x14ac:dyDescent="0.2"/>
    <row r="14983" s="1405" customFormat="1" x14ac:dyDescent="0.2"/>
    <row r="14984" s="1405" customFormat="1" x14ac:dyDescent="0.2"/>
    <row r="14985" s="1405" customFormat="1" x14ac:dyDescent="0.2"/>
    <row r="14986" s="1405" customFormat="1" x14ac:dyDescent="0.2"/>
    <row r="14987" s="1405" customFormat="1" x14ac:dyDescent="0.2"/>
    <row r="14988" s="1405" customFormat="1" x14ac:dyDescent="0.2"/>
    <row r="14989" s="1405" customFormat="1" x14ac:dyDescent="0.2"/>
    <row r="14990" s="1405" customFormat="1" x14ac:dyDescent="0.2"/>
    <row r="14991" s="1405" customFormat="1" x14ac:dyDescent="0.2"/>
    <row r="14992" s="1405" customFormat="1" x14ac:dyDescent="0.2"/>
    <row r="14993" s="1405" customFormat="1" x14ac:dyDescent="0.2"/>
    <row r="14994" s="1405" customFormat="1" x14ac:dyDescent="0.2"/>
    <row r="14995" s="1405" customFormat="1" x14ac:dyDescent="0.2"/>
    <row r="14996" s="1405" customFormat="1" x14ac:dyDescent="0.2"/>
    <row r="14997" s="1405" customFormat="1" x14ac:dyDescent="0.2"/>
    <row r="14998" s="1405" customFormat="1" x14ac:dyDescent="0.2"/>
    <row r="14999" s="1405" customFormat="1" x14ac:dyDescent="0.2"/>
    <row r="15000" s="1405" customFormat="1" x14ac:dyDescent="0.2"/>
    <row r="15001" s="1405" customFormat="1" x14ac:dyDescent="0.2"/>
    <row r="15002" s="1405" customFormat="1" x14ac:dyDescent="0.2"/>
    <row r="15003" s="1405" customFormat="1" x14ac:dyDescent="0.2"/>
    <row r="15004" s="1405" customFormat="1" x14ac:dyDescent="0.2"/>
    <row r="15005" s="1405" customFormat="1" x14ac:dyDescent="0.2"/>
    <row r="15006" s="1405" customFormat="1" x14ac:dyDescent="0.2"/>
    <row r="15007" s="1405" customFormat="1" x14ac:dyDescent="0.2"/>
    <row r="15008" s="1405" customFormat="1" x14ac:dyDescent="0.2"/>
    <row r="15009" s="1405" customFormat="1" x14ac:dyDescent="0.2"/>
    <row r="15010" s="1405" customFormat="1" x14ac:dyDescent="0.2"/>
    <row r="15011" s="1405" customFormat="1" x14ac:dyDescent="0.2"/>
    <row r="15012" s="1405" customFormat="1" x14ac:dyDescent="0.2"/>
    <row r="15013" s="1405" customFormat="1" x14ac:dyDescent="0.2"/>
    <row r="15014" s="1405" customFormat="1" x14ac:dyDescent="0.2"/>
    <row r="15015" s="1405" customFormat="1" x14ac:dyDescent="0.2"/>
    <row r="15016" s="1405" customFormat="1" x14ac:dyDescent="0.2"/>
    <row r="15017" s="1405" customFormat="1" x14ac:dyDescent="0.2"/>
    <row r="15018" s="1405" customFormat="1" x14ac:dyDescent="0.2"/>
    <row r="15019" s="1405" customFormat="1" x14ac:dyDescent="0.2"/>
    <row r="15020" s="1405" customFormat="1" x14ac:dyDescent="0.2"/>
    <row r="15021" s="1405" customFormat="1" x14ac:dyDescent="0.2"/>
    <row r="15022" s="1405" customFormat="1" x14ac:dyDescent="0.2"/>
    <row r="15023" s="1405" customFormat="1" x14ac:dyDescent="0.2"/>
    <row r="15024" s="1405" customFormat="1" x14ac:dyDescent="0.2"/>
    <row r="15025" s="1405" customFormat="1" x14ac:dyDescent="0.2"/>
    <row r="15026" s="1405" customFormat="1" x14ac:dyDescent="0.2"/>
    <row r="15027" s="1405" customFormat="1" x14ac:dyDescent="0.2"/>
    <row r="15028" s="1405" customFormat="1" x14ac:dyDescent="0.2"/>
    <row r="15029" s="1405" customFormat="1" x14ac:dyDescent="0.2"/>
    <row r="15030" s="1405" customFormat="1" x14ac:dyDescent="0.2"/>
    <row r="15031" s="1405" customFormat="1" x14ac:dyDescent="0.2"/>
    <row r="15032" s="1405" customFormat="1" x14ac:dyDescent="0.2"/>
    <row r="15033" s="1405" customFormat="1" x14ac:dyDescent="0.2"/>
    <row r="15034" s="1405" customFormat="1" x14ac:dyDescent="0.2"/>
    <row r="15035" s="1405" customFormat="1" x14ac:dyDescent="0.2"/>
    <row r="15036" s="1405" customFormat="1" x14ac:dyDescent="0.2"/>
    <row r="15037" s="1405" customFormat="1" x14ac:dyDescent="0.2"/>
    <row r="15038" s="1405" customFormat="1" x14ac:dyDescent="0.2"/>
    <row r="15039" s="1405" customFormat="1" x14ac:dyDescent="0.2"/>
    <row r="15040" s="1405" customFormat="1" x14ac:dyDescent="0.2"/>
    <row r="15041" s="1405" customFormat="1" x14ac:dyDescent="0.2"/>
    <row r="15042" s="1405" customFormat="1" x14ac:dyDescent="0.2"/>
    <row r="15043" s="1405" customFormat="1" x14ac:dyDescent="0.2"/>
    <row r="15044" s="1405" customFormat="1" x14ac:dyDescent="0.2"/>
    <row r="15045" s="1405" customFormat="1" x14ac:dyDescent="0.2"/>
    <row r="15046" s="1405" customFormat="1" x14ac:dyDescent="0.2"/>
    <row r="15047" s="1405" customFormat="1" x14ac:dyDescent="0.2"/>
    <row r="15048" s="1405" customFormat="1" x14ac:dyDescent="0.2"/>
    <row r="15049" s="1405" customFormat="1" x14ac:dyDescent="0.2"/>
    <row r="15050" s="1405" customFormat="1" x14ac:dyDescent="0.2"/>
    <row r="15051" s="1405" customFormat="1" x14ac:dyDescent="0.2"/>
    <row r="15052" s="1405" customFormat="1" x14ac:dyDescent="0.2"/>
    <row r="15053" s="1405" customFormat="1" x14ac:dyDescent="0.2"/>
    <row r="15054" s="1405" customFormat="1" x14ac:dyDescent="0.2"/>
    <row r="15055" s="1405" customFormat="1" x14ac:dyDescent="0.2"/>
    <row r="15056" s="1405" customFormat="1" x14ac:dyDescent="0.2"/>
    <row r="15057" s="1405" customFormat="1" x14ac:dyDescent="0.2"/>
    <row r="15058" s="1405" customFormat="1" x14ac:dyDescent="0.2"/>
    <row r="15059" s="1405" customFormat="1" x14ac:dyDescent="0.2"/>
    <row r="15060" s="1405" customFormat="1" x14ac:dyDescent="0.2"/>
    <row r="15061" s="1405" customFormat="1" x14ac:dyDescent="0.2"/>
    <row r="15062" s="1405" customFormat="1" x14ac:dyDescent="0.2"/>
    <row r="15063" s="1405" customFormat="1" x14ac:dyDescent="0.2"/>
    <row r="15064" s="1405" customFormat="1" x14ac:dyDescent="0.2"/>
    <row r="15065" s="1405" customFormat="1" x14ac:dyDescent="0.2"/>
    <row r="15066" s="1405" customFormat="1" x14ac:dyDescent="0.2"/>
    <row r="15067" s="1405" customFormat="1" x14ac:dyDescent="0.2"/>
    <row r="15068" s="1405" customFormat="1" x14ac:dyDescent="0.2"/>
    <row r="15069" s="1405" customFormat="1" x14ac:dyDescent="0.2"/>
    <row r="15070" s="1405" customFormat="1" x14ac:dyDescent="0.2"/>
    <row r="15071" s="1405" customFormat="1" x14ac:dyDescent="0.2"/>
    <row r="15072" s="1405" customFormat="1" x14ac:dyDescent="0.2"/>
    <row r="15073" s="1405" customFormat="1" x14ac:dyDescent="0.2"/>
    <row r="15074" s="1405" customFormat="1" x14ac:dyDescent="0.2"/>
    <row r="15075" s="1405" customFormat="1" x14ac:dyDescent="0.2"/>
    <row r="15076" s="1405" customFormat="1" x14ac:dyDescent="0.2"/>
    <row r="15077" s="1405" customFormat="1" x14ac:dyDescent="0.2"/>
    <row r="15078" s="1405" customFormat="1" x14ac:dyDescent="0.2"/>
    <row r="15079" s="1405" customFormat="1" x14ac:dyDescent="0.2"/>
    <row r="15080" s="1405" customFormat="1" x14ac:dyDescent="0.2"/>
    <row r="15081" s="1405" customFormat="1" x14ac:dyDescent="0.2"/>
    <row r="15082" s="1405" customFormat="1" x14ac:dyDescent="0.2"/>
    <row r="15083" s="1405" customFormat="1" x14ac:dyDescent="0.2"/>
    <row r="15084" s="1405" customFormat="1" x14ac:dyDescent="0.2"/>
    <row r="15085" s="1405" customFormat="1" x14ac:dyDescent="0.2"/>
    <row r="15086" s="1405" customFormat="1" x14ac:dyDescent="0.2"/>
    <row r="15087" s="1405" customFormat="1" x14ac:dyDescent="0.2"/>
    <row r="15088" s="1405" customFormat="1" x14ac:dyDescent="0.2"/>
    <row r="15089" s="1405" customFormat="1" x14ac:dyDescent="0.2"/>
    <row r="15090" s="1405" customFormat="1" x14ac:dyDescent="0.2"/>
    <row r="15091" s="1405" customFormat="1" x14ac:dyDescent="0.2"/>
    <row r="15092" s="1405" customFormat="1" x14ac:dyDescent="0.2"/>
    <row r="15093" s="1405" customFormat="1" x14ac:dyDescent="0.2"/>
    <row r="15094" s="1405" customFormat="1" x14ac:dyDescent="0.2"/>
    <row r="15095" s="1405" customFormat="1" x14ac:dyDescent="0.2"/>
    <row r="15096" s="1405" customFormat="1" x14ac:dyDescent="0.2"/>
    <row r="15097" s="1405" customFormat="1" x14ac:dyDescent="0.2"/>
    <row r="15098" s="1405" customFormat="1" x14ac:dyDescent="0.2"/>
    <row r="15099" s="1405" customFormat="1" x14ac:dyDescent="0.2"/>
    <row r="15100" s="1405" customFormat="1" x14ac:dyDescent="0.2"/>
    <row r="15101" s="1405" customFormat="1" x14ac:dyDescent="0.2"/>
    <row r="15102" s="1405" customFormat="1" x14ac:dyDescent="0.2"/>
    <row r="15103" s="1405" customFormat="1" x14ac:dyDescent="0.2"/>
    <row r="15104" s="1405" customFormat="1" x14ac:dyDescent="0.2"/>
    <row r="15105" s="1405" customFormat="1" x14ac:dyDescent="0.2"/>
    <row r="15106" s="1405" customFormat="1" x14ac:dyDescent="0.2"/>
    <row r="15107" s="1405" customFormat="1" x14ac:dyDescent="0.2"/>
    <row r="15108" s="1405" customFormat="1" x14ac:dyDescent="0.2"/>
    <row r="15109" s="1405" customFormat="1" x14ac:dyDescent="0.2"/>
    <row r="15110" s="1405" customFormat="1" x14ac:dyDescent="0.2"/>
    <row r="15111" s="1405" customFormat="1" x14ac:dyDescent="0.2"/>
    <row r="15112" s="1405" customFormat="1" x14ac:dyDescent="0.2"/>
    <row r="15113" s="1405" customFormat="1" x14ac:dyDescent="0.2"/>
    <row r="15114" s="1405" customFormat="1" x14ac:dyDescent="0.2"/>
    <row r="15115" s="1405" customFormat="1" x14ac:dyDescent="0.2"/>
    <row r="15116" s="1405" customFormat="1" x14ac:dyDescent="0.2"/>
    <row r="15117" s="1405" customFormat="1" x14ac:dyDescent="0.2"/>
    <row r="15118" s="1405" customFormat="1" x14ac:dyDescent="0.2"/>
    <row r="15119" s="1405" customFormat="1" x14ac:dyDescent="0.2"/>
    <row r="15120" s="1405" customFormat="1" x14ac:dyDescent="0.2"/>
    <row r="15121" s="1405" customFormat="1" x14ac:dyDescent="0.2"/>
    <row r="15122" s="1405" customFormat="1" x14ac:dyDescent="0.2"/>
    <row r="15123" s="1405" customFormat="1" x14ac:dyDescent="0.2"/>
    <row r="15124" s="1405" customFormat="1" x14ac:dyDescent="0.2"/>
    <row r="15125" s="1405" customFormat="1" x14ac:dyDescent="0.2"/>
    <row r="15126" s="1405" customFormat="1" x14ac:dyDescent="0.2"/>
    <row r="15127" s="1405" customFormat="1" x14ac:dyDescent="0.2"/>
    <row r="15128" s="1405" customFormat="1" x14ac:dyDescent="0.2"/>
    <row r="15129" s="1405" customFormat="1" x14ac:dyDescent="0.2"/>
    <row r="15130" s="1405" customFormat="1" x14ac:dyDescent="0.2"/>
    <row r="15131" s="1405" customFormat="1" x14ac:dyDescent="0.2"/>
    <row r="15132" s="1405" customFormat="1" x14ac:dyDescent="0.2"/>
    <row r="15133" s="1405" customFormat="1" x14ac:dyDescent="0.2"/>
    <row r="15134" s="1405" customFormat="1" x14ac:dyDescent="0.2"/>
    <row r="15135" s="1405" customFormat="1" x14ac:dyDescent="0.2"/>
    <row r="15136" s="1405" customFormat="1" x14ac:dyDescent="0.2"/>
    <row r="15137" s="1405" customFormat="1" x14ac:dyDescent="0.2"/>
    <row r="15138" s="1405" customFormat="1" x14ac:dyDescent="0.2"/>
    <row r="15139" s="1405" customFormat="1" x14ac:dyDescent="0.2"/>
    <row r="15140" s="1405" customFormat="1" x14ac:dyDescent="0.2"/>
    <row r="15141" s="1405" customFormat="1" x14ac:dyDescent="0.2"/>
    <row r="15142" s="1405" customFormat="1" x14ac:dyDescent="0.2"/>
    <row r="15143" s="1405" customFormat="1" x14ac:dyDescent="0.2"/>
    <row r="15144" s="1405" customFormat="1" x14ac:dyDescent="0.2"/>
    <row r="15145" s="1405" customFormat="1" x14ac:dyDescent="0.2"/>
    <row r="15146" s="1405" customFormat="1" x14ac:dyDescent="0.2"/>
    <row r="15147" s="1405" customFormat="1" x14ac:dyDescent="0.2"/>
    <row r="15148" s="1405" customFormat="1" x14ac:dyDescent="0.2"/>
    <row r="15149" s="1405" customFormat="1" x14ac:dyDescent="0.2"/>
    <row r="15150" s="1405" customFormat="1" x14ac:dyDescent="0.2"/>
    <row r="15151" s="1405" customFormat="1" x14ac:dyDescent="0.2"/>
    <row r="15152" s="1405" customFormat="1" x14ac:dyDescent="0.2"/>
    <row r="15153" s="1405" customFormat="1" x14ac:dyDescent="0.2"/>
    <row r="15154" s="1405" customFormat="1" x14ac:dyDescent="0.2"/>
    <row r="15155" s="1405" customFormat="1" x14ac:dyDescent="0.2"/>
    <row r="15156" s="1405" customFormat="1" x14ac:dyDescent="0.2"/>
    <row r="15157" s="1405" customFormat="1" x14ac:dyDescent="0.2"/>
    <row r="15158" s="1405" customFormat="1" x14ac:dyDescent="0.2"/>
    <row r="15159" s="1405" customFormat="1" x14ac:dyDescent="0.2"/>
    <row r="15160" s="1405" customFormat="1" x14ac:dyDescent="0.2"/>
    <row r="15161" s="1405" customFormat="1" x14ac:dyDescent="0.2"/>
    <row r="15162" s="1405" customFormat="1" x14ac:dyDescent="0.2"/>
    <row r="15163" s="1405" customFormat="1" x14ac:dyDescent="0.2"/>
    <row r="15164" s="1405" customFormat="1" x14ac:dyDescent="0.2"/>
    <row r="15165" s="1405" customFormat="1" x14ac:dyDescent="0.2"/>
    <row r="15166" s="1405" customFormat="1" x14ac:dyDescent="0.2"/>
    <row r="15167" s="1405" customFormat="1" x14ac:dyDescent="0.2"/>
    <row r="15168" s="1405" customFormat="1" x14ac:dyDescent="0.2"/>
    <row r="15169" s="1405" customFormat="1" x14ac:dyDescent="0.2"/>
    <row r="15170" s="1405" customFormat="1" x14ac:dyDescent="0.2"/>
    <row r="15171" s="1405" customFormat="1" x14ac:dyDescent="0.2"/>
    <row r="15172" s="1405" customFormat="1" x14ac:dyDescent="0.2"/>
    <row r="15173" s="1405" customFormat="1" x14ac:dyDescent="0.2"/>
    <row r="15174" s="1405" customFormat="1" x14ac:dyDescent="0.2"/>
    <row r="15175" s="1405" customFormat="1" x14ac:dyDescent="0.2"/>
    <row r="15176" s="1405" customFormat="1" x14ac:dyDescent="0.2"/>
    <row r="15177" s="1405" customFormat="1" x14ac:dyDescent="0.2"/>
    <row r="15178" s="1405" customFormat="1" x14ac:dyDescent="0.2"/>
    <row r="15179" s="1405" customFormat="1" x14ac:dyDescent="0.2"/>
    <row r="15180" s="1405" customFormat="1" x14ac:dyDescent="0.2"/>
    <row r="15181" s="1405" customFormat="1" x14ac:dyDescent="0.2"/>
    <row r="15182" s="1405" customFormat="1" x14ac:dyDescent="0.2"/>
    <row r="15183" s="1405" customFormat="1" x14ac:dyDescent="0.2"/>
    <row r="15184" s="1405" customFormat="1" x14ac:dyDescent="0.2"/>
    <row r="15185" s="1405" customFormat="1" x14ac:dyDescent="0.2"/>
    <row r="15186" s="1405" customFormat="1" x14ac:dyDescent="0.2"/>
    <row r="15187" s="1405" customFormat="1" x14ac:dyDescent="0.2"/>
    <row r="15188" s="1405" customFormat="1" x14ac:dyDescent="0.2"/>
    <row r="15189" s="1405" customFormat="1" x14ac:dyDescent="0.2"/>
    <row r="15190" s="1405" customFormat="1" x14ac:dyDescent="0.2"/>
    <row r="15191" s="1405" customFormat="1" x14ac:dyDescent="0.2"/>
    <row r="15192" s="1405" customFormat="1" x14ac:dyDescent="0.2"/>
    <row r="15193" s="1405" customFormat="1" x14ac:dyDescent="0.2"/>
    <row r="15194" s="1405" customFormat="1" x14ac:dyDescent="0.2"/>
    <row r="15195" s="1405" customFormat="1" x14ac:dyDescent="0.2"/>
    <row r="15196" s="1405" customFormat="1" x14ac:dyDescent="0.2"/>
    <row r="15197" s="1405" customFormat="1" x14ac:dyDescent="0.2"/>
    <row r="15198" s="1405" customFormat="1" x14ac:dyDescent="0.2"/>
    <row r="15199" s="1405" customFormat="1" x14ac:dyDescent="0.2"/>
    <row r="15200" s="1405" customFormat="1" x14ac:dyDescent="0.2"/>
    <row r="15201" s="1405" customFormat="1" x14ac:dyDescent="0.2"/>
    <row r="15202" s="1405" customFormat="1" x14ac:dyDescent="0.2"/>
    <row r="15203" s="1405" customFormat="1" x14ac:dyDescent="0.2"/>
    <row r="15204" s="1405" customFormat="1" x14ac:dyDescent="0.2"/>
    <row r="15205" s="1405" customFormat="1" x14ac:dyDescent="0.2"/>
    <row r="15206" s="1405" customFormat="1" x14ac:dyDescent="0.2"/>
    <row r="15207" s="1405" customFormat="1" x14ac:dyDescent="0.2"/>
    <row r="15208" s="1405" customFormat="1" x14ac:dyDescent="0.2"/>
    <row r="15209" s="1405" customFormat="1" x14ac:dyDescent="0.2"/>
    <row r="15210" s="1405" customFormat="1" x14ac:dyDescent="0.2"/>
    <row r="15211" s="1405" customFormat="1" x14ac:dyDescent="0.2"/>
    <row r="15212" s="1405" customFormat="1" x14ac:dyDescent="0.2"/>
    <row r="15213" s="1405" customFormat="1" x14ac:dyDescent="0.2"/>
    <row r="15214" s="1405" customFormat="1" x14ac:dyDescent="0.2"/>
    <row r="15215" s="1405" customFormat="1" x14ac:dyDescent="0.2"/>
    <row r="15216" s="1405" customFormat="1" x14ac:dyDescent="0.2"/>
    <row r="15217" s="1405" customFormat="1" x14ac:dyDescent="0.2"/>
    <row r="15218" s="1405" customFormat="1" x14ac:dyDescent="0.2"/>
    <row r="15219" s="1405" customFormat="1" x14ac:dyDescent="0.2"/>
    <row r="15220" s="1405" customFormat="1" x14ac:dyDescent="0.2"/>
    <row r="15221" s="1405" customFormat="1" x14ac:dyDescent="0.2"/>
    <row r="15222" s="1405" customFormat="1" x14ac:dyDescent="0.2"/>
    <row r="15223" s="1405" customFormat="1" x14ac:dyDescent="0.2"/>
    <row r="15224" s="1405" customFormat="1" x14ac:dyDescent="0.2"/>
    <row r="15225" s="1405" customFormat="1" x14ac:dyDescent="0.2"/>
    <row r="15226" s="1405" customFormat="1" x14ac:dyDescent="0.2"/>
    <row r="15227" s="1405" customFormat="1" x14ac:dyDescent="0.2"/>
    <row r="15228" s="1405" customFormat="1" x14ac:dyDescent="0.2"/>
    <row r="15229" s="1405" customFormat="1" x14ac:dyDescent="0.2"/>
    <row r="15230" s="1405" customFormat="1" x14ac:dyDescent="0.2"/>
    <row r="15231" s="1405" customFormat="1" x14ac:dyDescent="0.2"/>
    <row r="15232" s="1405" customFormat="1" x14ac:dyDescent="0.2"/>
    <row r="15233" s="1405" customFormat="1" x14ac:dyDescent="0.2"/>
    <row r="15234" s="1405" customFormat="1" x14ac:dyDescent="0.2"/>
    <row r="15235" s="1405" customFormat="1" x14ac:dyDescent="0.2"/>
    <row r="15236" s="1405" customFormat="1" x14ac:dyDescent="0.2"/>
    <row r="15237" s="1405" customFormat="1" x14ac:dyDescent="0.2"/>
    <row r="15238" s="1405" customFormat="1" x14ac:dyDescent="0.2"/>
    <row r="15239" s="1405" customFormat="1" x14ac:dyDescent="0.2"/>
    <row r="15240" s="1405" customFormat="1" x14ac:dyDescent="0.2"/>
    <row r="15241" s="1405" customFormat="1" x14ac:dyDescent="0.2"/>
    <row r="15242" s="1405" customFormat="1" x14ac:dyDescent="0.2"/>
    <row r="15243" s="1405" customFormat="1" x14ac:dyDescent="0.2"/>
    <row r="15244" s="1405" customFormat="1" x14ac:dyDescent="0.2"/>
    <row r="15245" s="1405" customFormat="1" x14ac:dyDescent="0.2"/>
    <row r="15246" s="1405" customFormat="1" x14ac:dyDescent="0.2"/>
    <row r="15247" s="1405" customFormat="1" x14ac:dyDescent="0.2"/>
    <row r="15248" s="1405" customFormat="1" x14ac:dyDescent="0.2"/>
    <row r="15249" s="1405" customFormat="1" x14ac:dyDescent="0.2"/>
    <row r="15250" s="1405" customFormat="1" x14ac:dyDescent="0.2"/>
    <row r="15251" s="1405" customFormat="1" x14ac:dyDescent="0.2"/>
    <row r="15252" s="1405" customFormat="1" x14ac:dyDescent="0.2"/>
    <row r="15253" s="1405" customFormat="1" x14ac:dyDescent="0.2"/>
    <row r="15254" s="1405" customFormat="1" x14ac:dyDescent="0.2"/>
    <row r="15255" s="1405" customFormat="1" x14ac:dyDescent="0.2"/>
    <row r="15256" s="1405" customFormat="1" x14ac:dyDescent="0.2"/>
    <row r="15257" s="1405" customFormat="1" x14ac:dyDescent="0.2"/>
    <row r="15258" s="1405" customFormat="1" x14ac:dyDescent="0.2"/>
    <row r="15259" s="1405" customFormat="1" x14ac:dyDescent="0.2"/>
    <row r="15260" s="1405" customFormat="1" x14ac:dyDescent="0.2"/>
    <row r="15261" s="1405" customFormat="1" x14ac:dyDescent="0.2"/>
    <row r="15262" s="1405" customFormat="1" x14ac:dyDescent="0.2"/>
    <row r="15263" s="1405" customFormat="1" x14ac:dyDescent="0.2"/>
    <row r="15264" s="1405" customFormat="1" x14ac:dyDescent="0.2"/>
    <row r="15265" s="1405" customFormat="1" x14ac:dyDescent="0.2"/>
    <row r="15266" s="1405" customFormat="1" x14ac:dyDescent="0.2"/>
    <row r="15267" s="1405" customFormat="1" x14ac:dyDescent="0.2"/>
    <row r="15268" s="1405" customFormat="1" x14ac:dyDescent="0.2"/>
    <row r="15269" s="1405" customFormat="1" x14ac:dyDescent="0.2"/>
    <row r="15270" s="1405" customFormat="1" x14ac:dyDescent="0.2"/>
    <row r="15271" s="1405" customFormat="1" x14ac:dyDescent="0.2"/>
    <row r="15272" s="1405" customFormat="1" x14ac:dyDescent="0.2"/>
    <row r="15273" s="1405" customFormat="1" x14ac:dyDescent="0.2"/>
    <row r="15274" s="1405" customFormat="1" x14ac:dyDescent="0.2"/>
    <row r="15275" s="1405" customFormat="1" x14ac:dyDescent="0.2"/>
    <row r="15276" s="1405" customFormat="1" x14ac:dyDescent="0.2"/>
    <row r="15277" s="1405" customFormat="1" x14ac:dyDescent="0.2"/>
    <row r="15278" s="1405" customFormat="1" x14ac:dyDescent="0.2"/>
    <row r="15279" s="1405" customFormat="1" x14ac:dyDescent="0.2"/>
    <row r="15280" s="1405" customFormat="1" x14ac:dyDescent="0.2"/>
    <row r="15281" s="1405" customFormat="1" x14ac:dyDescent="0.2"/>
    <row r="15282" s="1405" customFormat="1" x14ac:dyDescent="0.2"/>
    <row r="15283" s="1405" customFormat="1" x14ac:dyDescent="0.2"/>
    <row r="15284" s="1405" customFormat="1" x14ac:dyDescent="0.2"/>
    <row r="15285" s="1405" customFormat="1" x14ac:dyDescent="0.2"/>
    <row r="15286" s="1405" customFormat="1" x14ac:dyDescent="0.2"/>
    <row r="15287" s="1405" customFormat="1" x14ac:dyDescent="0.2"/>
    <row r="15288" s="1405" customFormat="1" x14ac:dyDescent="0.2"/>
    <row r="15289" s="1405" customFormat="1" x14ac:dyDescent="0.2"/>
    <row r="15290" s="1405" customFormat="1" x14ac:dyDescent="0.2"/>
    <row r="15291" s="1405" customFormat="1" x14ac:dyDescent="0.2"/>
    <row r="15292" s="1405" customFormat="1" x14ac:dyDescent="0.2"/>
    <row r="15293" s="1405" customFormat="1" x14ac:dyDescent="0.2"/>
    <row r="15294" s="1405" customFormat="1" x14ac:dyDescent="0.2"/>
    <row r="15295" s="1405" customFormat="1" x14ac:dyDescent="0.2"/>
    <row r="15296" s="1405" customFormat="1" x14ac:dyDescent="0.2"/>
    <row r="15297" s="1405" customFormat="1" x14ac:dyDescent="0.2"/>
    <row r="15298" s="1405" customFormat="1" x14ac:dyDescent="0.2"/>
    <row r="15299" s="1405" customFormat="1" x14ac:dyDescent="0.2"/>
    <row r="15300" s="1405" customFormat="1" x14ac:dyDescent="0.2"/>
    <row r="15301" s="1405" customFormat="1" x14ac:dyDescent="0.2"/>
    <row r="15302" s="1405" customFormat="1" x14ac:dyDescent="0.2"/>
    <row r="15303" s="1405" customFormat="1" x14ac:dyDescent="0.2"/>
    <row r="15304" s="1405" customFormat="1" x14ac:dyDescent="0.2"/>
    <row r="15305" s="1405" customFormat="1" x14ac:dyDescent="0.2"/>
    <row r="15306" s="1405" customFormat="1" x14ac:dyDescent="0.2"/>
    <row r="15307" s="1405" customFormat="1" x14ac:dyDescent="0.2"/>
    <row r="15308" s="1405" customFormat="1" x14ac:dyDescent="0.2"/>
    <row r="15309" s="1405" customFormat="1" x14ac:dyDescent="0.2"/>
    <row r="15310" s="1405" customFormat="1" x14ac:dyDescent="0.2"/>
    <row r="15311" s="1405" customFormat="1" x14ac:dyDescent="0.2"/>
    <row r="15312" s="1405" customFormat="1" x14ac:dyDescent="0.2"/>
    <row r="15313" s="1405" customFormat="1" x14ac:dyDescent="0.2"/>
    <row r="15314" s="1405" customFormat="1" x14ac:dyDescent="0.2"/>
    <row r="15315" s="1405" customFormat="1" x14ac:dyDescent="0.2"/>
    <row r="15316" s="1405" customFormat="1" x14ac:dyDescent="0.2"/>
    <row r="15317" s="1405" customFormat="1" x14ac:dyDescent="0.2"/>
    <row r="15318" s="1405" customFormat="1" x14ac:dyDescent="0.2"/>
    <row r="15319" s="1405" customFormat="1" x14ac:dyDescent="0.2"/>
    <row r="15320" s="1405" customFormat="1" x14ac:dyDescent="0.2"/>
    <row r="15321" s="1405" customFormat="1" x14ac:dyDescent="0.2"/>
    <row r="15322" s="1405" customFormat="1" x14ac:dyDescent="0.2"/>
    <row r="15323" s="1405" customFormat="1" x14ac:dyDescent="0.2"/>
    <row r="15324" s="1405" customFormat="1" x14ac:dyDescent="0.2"/>
    <row r="15325" s="1405" customFormat="1" x14ac:dyDescent="0.2"/>
    <row r="15326" s="1405" customFormat="1" x14ac:dyDescent="0.2"/>
    <row r="15327" s="1405" customFormat="1" x14ac:dyDescent="0.2"/>
    <row r="15328" s="1405" customFormat="1" x14ac:dyDescent="0.2"/>
    <row r="15329" s="1405" customFormat="1" x14ac:dyDescent="0.2"/>
    <row r="15330" s="1405" customFormat="1" x14ac:dyDescent="0.2"/>
    <row r="15331" s="1405" customFormat="1" x14ac:dyDescent="0.2"/>
    <row r="15332" s="1405" customFormat="1" x14ac:dyDescent="0.2"/>
    <row r="15333" s="1405" customFormat="1" x14ac:dyDescent="0.2"/>
    <row r="15334" s="1405" customFormat="1" x14ac:dyDescent="0.2"/>
    <row r="15335" s="1405" customFormat="1" x14ac:dyDescent="0.2"/>
    <row r="15336" s="1405" customFormat="1" x14ac:dyDescent="0.2"/>
    <row r="15337" s="1405" customFormat="1" x14ac:dyDescent="0.2"/>
    <row r="15338" s="1405" customFormat="1" x14ac:dyDescent="0.2"/>
    <row r="15339" s="1405" customFormat="1" x14ac:dyDescent="0.2"/>
    <row r="15340" s="1405" customFormat="1" x14ac:dyDescent="0.2"/>
    <row r="15341" s="1405" customFormat="1" x14ac:dyDescent="0.2"/>
    <row r="15342" s="1405" customFormat="1" x14ac:dyDescent="0.2"/>
    <row r="15343" s="1405" customFormat="1" x14ac:dyDescent="0.2"/>
    <row r="15344" s="1405" customFormat="1" x14ac:dyDescent="0.2"/>
    <row r="15345" s="1405" customFormat="1" x14ac:dyDescent="0.2"/>
    <row r="15346" s="1405" customFormat="1" x14ac:dyDescent="0.2"/>
    <row r="15347" s="1405" customFormat="1" x14ac:dyDescent="0.2"/>
    <row r="15348" s="1405" customFormat="1" x14ac:dyDescent="0.2"/>
    <row r="15349" s="1405" customFormat="1" x14ac:dyDescent="0.2"/>
    <row r="15350" s="1405" customFormat="1" x14ac:dyDescent="0.2"/>
    <row r="15351" s="1405" customFormat="1" x14ac:dyDescent="0.2"/>
    <row r="15352" s="1405" customFormat="1" x14ac:dyDescent="0.2"/>
    <row r="15353" s="1405" customFormat="1" x14ac:dyDescent="0.2"/>
    <row r="15354" s="1405" customFormat="1" x14ac:dyDescent="0.2"/>
    <row r="15355" s="1405" customFormat="1" x14ac:dyDescent="0.2"/>
    <row r="15356" s="1405" customFormat="1" x14ac:dyDescent="0.2"/>
    <row r="15357" s="1405" customFormat="1" x14ac:dyDescent="0.2"/>
    <row r="15358" s="1405" customFormat="1" x14ac:dyDescent="0.2"/>
    <row r="15359" s="1405" customFormat="1" x14ac:dyDescent="0.2"/>
    <row r="15360" s="1405" customFormat="1" x14ac:dyDescent="0.2"/>
    <row r="15361" s="1405" customFormat="1" x14ac:dyDescent="0.2"/>
    <row r="15362" s="1405" customFormat="1" x14ac:dyDescent="0.2"/>
    <row r="15363" s="1405" customFormat="1" x14ac:dyDescent="0.2"/>
    <row r="15364" s="1405" customFormat="1" x14ac:dyDescent="0.2"/>
    <row r="15365" s="1405" customFormat="1" x14ac:dyDescent="0.2"/>
    <row r="15366" s="1405" customFormat="1" x14ac:dyDescent="0.2"/>
    <row r="15367" s="1405" customFormat="1" x14ac:dyDescent="0.2"/>
    <row r="15368" s="1405" customFormat="1" x14ac:dyDescent="0.2"/>
    <row r="15369" s="1405" customFormat="1" x14ac:dyDescent="0.2"/>
    <row r="15370" s="1405" customFormat="1" x14ac:dyDescent="0.2"/>
    <row r="15371" s="1405" customFormat="1" x14ac:dyDescent="0.2"/>
    <row r="15372" s="1405" customFormat="1" x14ac:dyDescent="0.2"/>
    <row r="15373" s="1405" customFormat="1" x14ac:dyDescent="0.2"/>
    <row r="15374" s="1405" customFormat="1" x14ac:dyDescent="0.2"/>
    <row r="15375" s="1405" customFormat="1" x14ac:dyDescent="0.2"/>
    <row r="15376" s="1405" customFormat="1" x14ac:dyDescent="0.2"/>
    <row r="15377" s="1405" customFormat="1" x14ac:dyDescent="0.2"/>
    <row r="15378" s="1405" customFormat="1" x14ac:dyDescent="0.2"/>
    <row r="15379" s="1405" customFormat="1" x14ac:dyDescent="0.2"/>
    <row r="15380" s="1405" customFormat="1" x14ac:dyDescent="0.2"/>
    <row r="15381" s="1405" customFormat="1" x14ac:dyDescent="0.2"/>
    <row r="15382" s="1405" customFormat="1" x14ac:dyDescent="0.2"/>
    <row r="15383" s="1405" customFormat="1" x14ac:dyDescent="0.2"/>
    <row r="15384" s="1405" customFormat="1" x14ac:dyDescent="0.2"/>
    <row r="15385" s="1405" customFormat="1" x14ac:dyDescent="0.2"/>
    <row r="15386" s="1405" customFormat="1" x14ac:dyDescent="0.2"/>
    <row r="15387" s="1405" customFormat="1" x14ac:dyDescent="0.2"/>
    <row r="15388" s="1405" customFormat="1" x14ac:dyDescent="0.2"/>
    <row r="15389" s="1405" customFormat="1" x14ac:dyDescent="0.2"/>
    <row r="15390" s="1405" customFormat="1" x14ac:dyDescent="0.2"/>
    <row r="15391" s="1405" customFormat="1" x14ac:dyDescent="0.2"/>
    <row r="15392" s="1405" customFormat="1" x14ac:dyDescent="0.2"/>
    <row r="15393" s="1405" customFormat="1" x14ac:dyDescent="0.2"/>
    <row r="15394" s="1405" customFormat="1" x14ac:dyDescent="0.2"/>
    <row r="15395" s="1405" customFormat="1" x14ac:dyDescent="0.2"/>
    <row r="15396" s="1405" customFormat="1" x14ac:dyDescent="0.2"/>
    <row r="15397" s="1405" customFormat="1" x14ac:dyDescent="0.2"/>
    <row r="15398" s="1405" customFormat="1" x14ac:dyDescent="0.2"/>
    <row r="15399" s="1405" customFormat="1" x14ac:dyDescent="0.2"/>
    <row r="15400" s="1405" customFormat="1" x14ac:dyDescent="0.2"/>
    <row r="15401" s="1405" customFormat="1" x14ac:dyDescent="0.2"/>
    <row r="15402" s="1405" customFormat="1" x14ac:dyDescent="0.2"/>
    <row r="15403" s="1405" customFormat="1" x14ac:dyDescent="0.2"/>
    <row r="15404" s="1405" customFormat="1" x14ac:dyDescent="0.2"/>
    <row r="15405" s="1405" customFormat="1" x14ac:dyDescent="0.2"/>
    <row r="15406" s="1405" customFormat="1" x14ac:dyDescent="0.2"/>
    <row r="15407" s="1405" customFormat="1" x14ac:dyDescent="0.2"/>
    <row r="15408" s="1405" customFormat="1" x14ac:dyDescent="0.2"/>
    <row r="15409" s="1405" customFormat="1" x14ac:dyDescent="0.2"/>
    <row r="15410" s="1405" customFormat="1" x14ac:dyDescent="0.2"/>
    <row r="15411" s="1405" customFormat="1" x14ac:dyDescent="0.2"/>
    <row r="15412" s="1405" customFormat="1" x14ac:dyDescent="0.2"/>
    <row r="15413" s="1405" customFormat="1" x14ac:dyDescent="0.2"/>
    <row r="15414" s="1405" customFormat="1" x14ac:dyDescent="0.2"/>
    <row r="15415" s="1405" customFormat="1" x14ac:dyDescent="0.2"/>
    <row r="15416" s="1405" customFormat="1" x14ac:dyDescent="0.2"/>
    <row r="15417" s="1405" customFormat="1" x14ac:dyDescent="0.2"/>
    <row r="15418" s="1405" customFormat="1" x14ac:dyDescent="0.2"/>
    <row r="15419" s="1405" customFormat="1" x14ac:dyDescent="0.2"/>
    <row r="15420" s="1405" customFormat="1" x14ac:dyDescent="0.2"/>
    <row r="15421" s="1405" customFormat="1" x14ac:dyDescent="0.2"/>
    <row r="15422" s="1405" customFormat="1" x14ac:dyDescent="0.2"/>
    <row r="15423" s="1405" customFormat="1" x14ac:dyDescent="0.2"/>
    <row r="15424" s="1405" customFormat="1" x14ac:dyDescent="0.2"/>
    <row r="15425" s="1405" customFormat="1" x14ac:dyDescent="0.2"/>
    <row r="15426" s="1405" customFormat="1" x14ac:dyDescent="0.2"/>
    <row r="15427" s="1405" customFormat="1" x14ac:dyDescent="0.2"/>
    <row r="15428" s="1405" customFormat="1" x14ac:dyDescent="0.2"/>
    <row r="15429" s="1405" customFormat="1" x14ac:dyDescent="0.2"/>
    <row r="15430" s="1405" customFormat="1" x14ac:dyDescent="0.2"/>
    <row r="15431" s="1405" customFormat="1" x14ac:dyDescent="0.2"/>
    <row r="15432" s="1405" customFormat="1" x14ac:dyDescent="0.2"/>
    <row r="15433" s="1405" customFormat="1" x14ac:dyDescent="0.2"/>
    <row r="15434" s="1405" customFormat="1" x14ac:dyDescent="0.2"/>
    <row r="15435" s="1405" customFormat="1" x14ac:dyDescent="0.2"/>
    <row r="15436" s="1405" customFormat="1" x14ac:dyDescent="0.2"/>
    <row r="15437" s="1405" customFormat="1" x14ac:dyDescent="0.2"/>
    <row r="15438" s="1405" customFormat="1" x14ac:dyDescent="0.2"/>
    <row r="15439" s="1405" customFormat="1" x14ac:dyDescent="0.2"/>
    <row r="15440" s="1405" customFormat="1" x14ac:dyDescent="0.2"/>
    <row r="15441" s="1405" customFormat="1" x14ac:dyDescent="0.2"/>
    <row r="15442" s="1405" customFormat="1" x14ac:dyDescent="0.2"/>
    <row r="15443" s="1405" customFormat="1" x14ac:dyDescent="0.2"/>
    <row r="15444" s="1405" customFormat="1" x14ac:dyDescent="0.2"/>
    <row r="15445" s="1405" customFormat="1" x14ac:dyDescent="0.2"/>
    <row r="15446" s="1405" customFormat="1" x14ac:dyDescent="0.2"/>
    <row r="15447" s="1405" customFormat="1" x14ac:dyDescent="0.2"/>
    <row r="15448" s="1405" customFormat="1" x14ac:dyDescent="0.2"/>
    <row r="15449" s="1405" customFormat="1" x14ac:dyDescent="0.2"/>
    <row r="15450" s="1405" customFormat="1" x14ac:dyDescent="0.2"/>
    <row r="15451" s="1405" customFormat="1" x14ac:dyDescent="0.2"/>
    <row r="15452" s="1405" customFormat="1" x14ac:dyDescent="0.2"/>
    <row r="15453" s="1405" customFormat="1" x14ac:dyDescent="0.2"/>
    <row r="15454" s="1405" customFormat="1" x14ac:dyDescent="0.2"/>
    <row r="15455" s="1405" customFormat="1" x14ac:dyDescent="0.2"/>
    <row r="15456" s="1405" customFormat="1" x14ac:dyDescent="0.2"/>
    <row r="15457" s="1405" customFormat="1" x14ac:dyDescent="0.2"/>
    <row r="15458" s="1405" customFormat="1" x14ac:dyDescent="0.2"/>
    <row r="15459" s="1405" customFormat="1" x14ac:dyDescent="0.2"/>
    <row r="15460" s="1405" customFormat="1" x14ac:dyDescent="0.2"/>
    <row r="15461" s="1405" customFormat="1" x14ac:dyDescent="0.2"/>
    <row r="15462" s="1405" customFormat="1" x14ac:dyDescent="0.2"/>
    <row r="15463" s="1405" customFormat="1" x14ac:dyDescent="0.2"/>
    <row r="15464" s="1405" customFormat="1" x14ac:dyDescent="0.2"/>
    <row r="15465" s="1405" customFormat="1" x14ac:dyDescent="0.2"/>
    <row r="15466" s="1405" customFormat="1" x14ac:dyDescent="0.2"/>
    <row r="15467" s="1405" customFormat="1" x14ac:dyDescent="0.2"/>
    <row r="15468" s="1405" customFormat="1" x14ac:dyDescent="0.2"/>
    <row r="15469" s="1405" customFormat="1" x14ac:dyDescent="0.2"/>
    <row r="15470" s="1405" customFormat="1" x14ac:dyDescent="0.2"/>
    <row r="15471" s="1405" customFormat="1" x14ac:dyDescent="0.2"/>
    <row r="15472" s="1405" customFormat="1" x14ac:dyDescent="0.2"/>
    <row r="15473" s="1405" customFormat="1" x14ac:dyDescent="0.2"/>
    <row r="15474" s="1405" customFormat="1" x14ac:dyDescent="0.2"/>
    <row r="15475" s="1405" customFormat="1" x14ac:dyDescent="0.2"/>
    <row r="15476" s="1405" customFormat="1" x14ac:dyDescent="0.2"/>
    <row r="15477" s="1405" customFormat="1" x14ac:dyDescent="0.2"/>
    <row r="15478" s="1405" customFormat="1" x14ac:dyDescent="0.2"/>
    <row r="15479" s="1405" customFormat="1" x14ac:dyDescent="0.2"/>
    <row r="15480" s="1405" customFormat="1" x14ac:dyDescent="0.2"/>
    <row r="15481" s="1405" customFormat="1" x14ac:dyDescent="0.2"/>
    <row r="15482" s="1405" customFormat="1" x14ac:dyDescent="0.2"/>
    <row r="15483" s="1405" customFormat="1" x14ac:dyDescent="0.2"/>
    <row r="15484" s="1405" customFormat="1" x14ac:dyDescent="0.2"/>
    <row r="15485" s="1405" customFormat="1" x14ac:dyDescent="0.2"/>
    <row r="15486" s="1405" customFormat="1" x14ac:dyDescent="0.2"/>
    <row r="15487" s="1405" customFormat="1" x14ac:dyDescent="0.2"/>
    <row r="15488" s="1405" customFormat="1" x14ac:dyDescent="0.2"/>
    <row r="15489" s="1405" customFormat="1" x14ac:dyDescent="0.2"/>
    <row r="15490" s="1405" customFormat="1" x14ac:dyDescent="0.2"/>
    <row r="15491" s="1405" customFormat="1" x14ac:dyDescent="0.2"/>
    <row r="15492" s="1405" customFormat="1" x14ac:dyDescent="0.2"/>
    <row r="15493" s="1405" customFormat="1" x14ac:dyDescent="0.2"/>
    <row r="15494" s="1405" customFormat="1" x14ac:dyDescent="0.2"/>
    <row r="15495" s="1405" customFormat="1" x14ac:dyDescent="0.2"/>
    <row r="15496" s="1405" customFormat="1" x14ac:dyDescent="0.2"/>
    <row r="15497" s="1405" customFormat="1" x14ac:dyDescent="0.2"/>
    <row r="15498" s="1405" customFormat="1" x14ac:dyDescent="0.2"/>
    <row r="15499" s="1405" customFormat="1" x14ac:dyDescent="0.2"/>
    <row r="15500" s="1405" customFormat="1" x14ac:dyDescent="0.2"/>
    <row r="15501" s="1405" customFormat="1" x14ac:dyDescent="0.2"/>
    <row r="15502" s="1405" customFormat="1" x14ac:dyDescent="0.2"/>
    <row r="15503" s="1405" customFormat="1" x14ac:dyDescent="0.2"/>
    <row r="15504" s="1405" customFormat="1" x14ac:dyDescent="0.2"/>
    <row r="15505" s="1405" customFormat="1" x14ac:dyDescent="0.2"/>
    <row r="15506" s="1405" customFormat="1" x14ac:dyDescent="0.2"/>
    <row r="15507" s="1405" customFormat="1" x14ac:dyDescent="0.2"/>
    <row r="15508" s="1405" customFormat="1" x14ac:dyDescent="0.2"/>
    <row r="15509" s="1405" customFormat="1" x14ac:dyDescent="0.2"/>
    <row r="15510" s="1405" customFormat="1" x14ac:dyDescent="0.2"/>
    <row r="15511" s="1405" customFormat="1" x14ac:dyDescent="0.2"/>
    <row r="15512" s="1405" customFormat="1" x14ac:dyDescent="0.2"/>
    <row r="15513" s="1405" customFormat="1" x14ac:dyDescent="0.2"/>
    <row r="15514" s="1405" customFormat="1" x14ac:dyDescent="0.2"/>
    <row r="15515" s="1405" customFormat="1" x14ac:dyDescent="0.2"/>
    <row r="15516" s="1405" customFormat="1" x14ac:dyDescent="0.2"/>
    <row r="15517" s="1405" customFormat="1" x14ac:dyDescent="0.2"/>
    <row r="15518" s="1405" customFormat="1" x14ac:dyDescent="0.2"/>
    <row r="15519" s="1405" customFormat="1" x14ac:dyDescent="0.2"/>
    <row r="15520" s="1405" customFormat="1" x14ac:dyDescent="0.2"/>
    <row r="15521" s="1405" customFormat="1" x14ac:dyDescent="0.2"/>
    <row r="15522" s="1405" customFormat="1" x14ac:dyDescent="0.2"/>
    <row r="15523" s="1405" customFormat="1" x14ac:dyDescent="0.2"/>
    <row r="15524" s="1405" customFormat="1" x14ac:dyDescent="0.2"/>
    <row r="15525" s="1405" customFormat="1" x14ac:dyDescent="0.2"/>
    <row r="15526" s="1405" customFormat="1" x14ac:dyDescent="0.2"/>
    <row r="15527" s="1405" customFormat="1" x14ac:dyDescent="0.2"/>
    <row r="15528" s="1405" customFormat="1" x14ac:dyDescent="0.2"/>
    <row r="15529" s="1405" customFormat="1" x14ac:dyDescent="0.2"/>
    <row r="15530" s="1405" customFormat="1" x14ac:dyDescent="0.2"/>
    <row r="15531" s="1405" customFormat="1" x14ac:dyDescent="0.2"/>
    <row r="15532" s="1405" customFormat="1" x14ac:dyDescent="0.2"/>
    <row r="15533" s="1405" customFormat="1" x14ac:dyDescent="0.2"/>
    <row r="15534" s="1405" customFormat="1" x14ac:dyDescent="0.2"/>
    <row r="15535" s="1405" customFormat="1" x14ac:dyDescent="0.2"/>
    <row r="15536" s="1405" customFormat="1" x14ac:dyDescent="0.2"/>
    <row r="15537" s="1405" customFormat="1" x14ac:dyDescent="0.2"/>
    <row r="15538" s="1405" customFormat="1" x14ac:dyDescent="0.2"/>
    <row r="15539" s="1405" customFormat="1" x14ac:dyDescent="0.2"/>
    <row r="15540" s="1405" customFormat="1" x14ac:dyDescent="0.2"/>
    <row r="15541" s="1405" customFormat="1" x14ac:dyDescent="0.2"/>
    <row r="15542" s="1405" customFormat="1" x14ac:dyDescent="0.2"/>
    <row r="15543" s="1405" customFormat="1" x14ac:dyDescent="0.2"/>
    <row r="15544" s="1405" customFormat="1" x14ac:dyDescent="0.2"/>
    <row r="15545" s="1405" customFormat="1" x14ac:dyDescent="0.2"/>
    <row r="15546" s="1405" customFormat="1" x14ac:dyDescent="0.2"/>
    <row r="15547" s="1405" customFormat="1" x14ac:dyDescent="0.2"/>
    <row r="15548" s="1405" customFormat="1" x14ac:dyDescent="0.2"/>
    <row r="15549" s="1405" customFormat="1" x14ac:dyDescent="0.2"/>
    <row r="15550" s="1405" customFormat="1" x14ac:dyDescent="0.2"/>
    <row r="15551" s="1405" customFormat="1" x14ac:dyDescent="0.2"/>
    <row r="15552" s="1405" customFormat="1" x14ac:dyDescent="0.2"/>
    <row r="15553" s="1405" customFormat="1" x14ac:dyDescent="0.2"/>
    <row r="15554" s="1405" customFormat="1" x14ac:dyDescent="0.2"/>
    <row r="15555" s="1405" customFormat="1" x14ac:dyDescent="0.2"/>
    <row r="15556" s="1405" customFormat="1" x14ac:dyDescent="0.2"/>
    <row r="15557" s="1405" customFormat="1" x14ac:dyDescent="0.2"/>
    <row r="15558" s="1405" customFormat="1" x14ac:dyDescent="0.2"/>
    <row r="15559" s="1405" customFormat="1" x14ac:dyDescent="0.2"/>
    <row r="15560" s="1405" customFormat="1" x14ac:dyDescent="0.2"/>
    <row r="15561" s="1405" customFormat="1" x14ac:dyDescent="0.2"/>
    <row r="15562" s="1405" customFormat="1" x14ac:dyDescent="0.2"/>
    <row r="15563" s="1405" customFormat="1" x14ac:dyDescent="0.2"/>
    <row r="15564" s="1405" customFormat="1" x14ac:dyDescent="0.2"/>
    <row r="15565" s="1405" customFormat="1" x14ac:dyDescent="0.2"/>
    <row r="15566" s="1405" customFormat="1" x14ac:dyDescent="0.2"/>
    <row r="15567" s="1405" customFormat="1" x14ac:dyDescent="0.2"/>
    <row r="15568" s="1405" customFormat="1" x14ac:dyDescent="0.2"/>
    <row r="15569" s="1405" customFormat="1" x14ac:dyDescent="0.2"/>
    <row r="15570" s="1405" customFormat="1" x14ac:dyDescent="0.2"/>
    <row r="15571" s="1405" customFormat="1" x14ac:dyDescent="0.2"/>
    <row r="15572" s="1405" customFormat="1" x14ac:dyDescent="0.2"/>
    <row r="15573" s="1405" customFormat="1" x14ac:dyDescent="0.2"/>
    <row r="15574" s="1405" customFormat="1" x14ac:dyDescent="0.2"/>
    <row r="15575" s="1405" customFormat="1" x14ac:dyDescent="0.2"/>
    <row r="15576" s="1405" customFormat="1" x14ac:dyDescent="0.2"/>
    <row r="15577" s="1405" customFormat="1" x14ac:dyDescent="0.2"/>
    <row r="15578" s="1405" customFormat="1" x14ac:dyDescent="0.2"/>
    <row r="15579" s="1405" customFormat="1" x14ac:dyDescent="0.2"/>
    <row r="15580" s="1405" customFormat="1" x14ac:dyDescent="0.2"/>
    <row r="15581" s="1405" customFormat="1" x14ac:dyDescent="0.2"/>
    <row r="15582" s="1405" customFormat="1" x14ac:dyDescent="0.2"/>
    <row r="15583" s="1405" customFormat="1" x14ac:dyDescent="0.2"/>
    <row r="15584" s="1405" customFormat="1" x14ac:dyDescent="0.2"/>
    <row r="15585" s="1405" customFormat="1" x14ac:dyDescent="0.2"/>
    <row r="15586" s="1405" customFormat="1" x14ac:dyDescent="0.2"/>
    <row r="15587" s="1405" customFormat="1" x14ac:dyDescent="0.2"/>
    <row r="15588" s="1405" customFormat="1" x14ac:dyDescent="0.2"/>
    <row r="15589" s="1405" customFormat="1" x14ac:dyDescent="0.2"/>
    <row r="15590" s="1405" customFormat="1" x14ac:dyDescent="0.2"/>
    <row r="15591" s="1405" customFormat="1" x14ac:dyDescent="0.2"/>
    <row r="15592" s="1405" customFormat="1" x14ac:dyDescent="0.2"/>
    <row r="15593" s="1405" customFormat="1" x14ac:dyDescent="0.2"/>
    <row r="15594" s="1405" customFormat="1" x14ac:dyDescent="0.2"/>
    <row r="15595" s="1405" customFormat="1" x14ac:dyDescent="0.2"/>
    <row r="15596" s="1405" customFormat="1" x14ac:dyDescent="0.2"/>
    <row r="15597" s="1405" customFormat="1" x14ac:dyDescent="0.2"/>
    <row r="15598" s="1405" customFormat="1" x14ac:dyDescent="0.2"/>
    <row r="15599" s="1405" customFormat="1" x14ac:dyDescent="0.2"/>
    <row r="15600" s="1405" customFormat="1" x14ac:dyDescent="0.2"/>
    <row r="15601" s="1405" customFormat="1" x14ac:dyDescent="0.2"/>
    <row r="15602" s="1405" customFormat="1" x14ac:dyDescent="0.2"/>
    <row r="15603" s="1405" customFormat="1" x14ac:dyDescent="0.2"/>
    <row r="15604" s="1405" customFormat="1" x14ac:dyDescent="0.2"/>
    <row r="15605" s="1405" customFormat="1" x14ac:dyDescent="0.2"/>
    <row r="15606" s="1405" customFormat="1" x14ac:dyDescent="0.2"/>
    <row r="15607" s="1405" customFormat="1" x14ac:dyDescent="0.2"/>
    <row r="15608" s="1405" customFormat="1" x14ac:dyDescent="0.2"/>
    <row r="15609" s="1405" customFormat="1" x14ac:dyDescent="0.2"/>
    <row r="15610" s="1405" customFormat="1" x14ac:dyDescent="0.2"/>
    <row r="15611" s="1405" customFormat="1" x14ac:dyDescent="0.2"/>
    <row r="15612" s="1405" customFormat="1" x14ac:dyDescent="0.2"/>
    <row r="15613" s="1405" customFormat="1" x14ac:dyDescent="0.2"/>
    <row r="15614" s="1405" customFormat="1" x14ac:dyDescent="0.2"/>
    <row r="15615" s="1405" customFormat="1" x14ac:dyDescent="0.2"/>
    <row r="15616" s="1405" customFormat="1" x14ac:dyDescent="0.2"/>
    <row r="15617" s="1405" customFormat="1" x14ac:dyDescent="0.2"/>
    <row r="15618" s="1405" customFormat="1" x14ac:dyDescent="0.2"/>
    <row r="15619" s="1405" customFormat="1" x14ac:dyDescent="0.2"/>
    <row r="15620" s="1405" customFormat="1" x14ac:dyDescent="0.2"/>
    <row r="15621" s="1405" customFormat="1" x14ac:dyDescent="0.2"/>
    <row r="15622" s="1405" customFormat="1" x14ac:dyDescent="0.2"/>
    <row r="15623" s="1405" customFormat="1" x14ac:dyDescent="0.2"/>
    <row r="15624" s="1405" customFormat="1" x14ac:dyDescent="0.2"/>
    <row r="15625" s="1405" customFormat="1" x14ac:dyDescent="0.2"/>
    <row r="15626" s="1405" customFormat="1" x14ac:dyDescent="0.2"/>
    <row r="15627" s="1405" customFormat="1" x14ac:dyDescent="0.2"/>
    <row r="15628" s="1405" customFormat="1" x14ac:dyDescent="0.2"/>
    <row r="15629" s="1405" customFormat="1" x14ac:dyDescent="0.2"/>
    <row r="15630" s="1405" customFormat="1" x14ac:dyDescent="0.2"/>
    <row r="15631" s="1405" customFormat="1" x14ac:dyDescent="0.2"/>
    <row r="15632" s="1405" customFormat="1" x14ac:dyDescent="0.2"/>
    <row r="15633" s="1405" customFormat="1" x14ac:dyDescent="0.2"/>
    <row r="15634" s="1405" customFormat="1" x14ac:dyDescent="0.2"/>
    <row r="15635" s="1405" customFormat="1" x14ac:dyDescent="0.2"/>
    <row r="15636" s="1405" customFormat="1" x14ac:dyDescent="0.2"/>
    <row r="15637" s="1405" customFormat="1" x14ac:dyDescent="0.2"/>
    <row r="15638" s="1405" customFormat="1" x14ac:dyDescent="0.2"/>
    <row r="15639" s="1405" customFormat="1" x14ac:dyDescent="0.2"/>
    <row r="15640" s="1405" customFormat="1" x14ac:dyDescent="0.2"/>
    <row r="15641" s="1405" customFormat="1" x14ac:dyDescent="0.2"/>
    <row r="15642" s="1405" customFormat="1" x14ac:dyDescent="0.2"/>
    <row r="15643" s="1405" customFormat="1" x14ac:dyDescent="0.2"/>
    <row r="15644" s="1405" customFormat="1" x14ac:dyDescent="0.2"/>
    <row r="15645" s="1405" customFormat="1" x14ac:dyDescent="0.2"/>
    <row r="15646" s="1405" customFormat="1" x14ac:dyDescent="0.2"/>
    <row r="15647" s="1405" customFormat="1" x14ac:dyDescent="0.2"/>
    <row r="15648" s="1405" customFormat="1" x14ac:dyDescent="0.2"/>
    <row r="15649" s="1405" customFormat="1" x14ac:dyDescent="0.2"/>
    <row r="15650" s="1405" customFormat="1" x14ac:dyDescent="0.2"/>
    <row r="15651" s="1405" customFormat="1" x14ac:dyDescent="0.2"/>
    <row r="15652" s="1405" customFormat="1" x14ac:dyDescent="0.2"/>
    <row r="15653" s="1405" customFormat="1" x14ac:dyDescent="0.2"/>
    <row r="15654" s="1405" customFormat="1" x14ac:dyDescent="0.2"/>
    <row r="15655" s="1405" customFormat="1" x14ac:dyDescent="0.2"/>
    <row r="15656" s="1405" customFormat="1" x14ac:dyDescent="0.2"/>
    <row r="15657" s="1405" customFormat="1" x14ac:dyDescent="0.2"/>
    <row r="15658" s="1405" customFormat="1" x14ac:dyDescent="0.2"/>
    <row r="15659" s="1405" customFormat="1" x14ac:dyDescent="0.2"/>
    <row r="15660" s="1405" customFormat="1" x14ac:dyDescent="0.2"/>
    <row r="15661" s="1405" customFormat="1" x14ac:dyDescent="0.2"/>
    <row r="15662" s="1405" customFormat="1" x14ac:dyDescent="0.2"/>
    <row r="15663" s="1405" customFormat="1" x14ac:dyDescent="0.2"/>
    <row r="15664" s="1405" customFormat="1" x14ac:dyDescent="0.2"/>
    <row r="15665" s="1405" customFormat="1" x14ac:dyDescent="0.2"/>
    <row r="15666" s="1405" customFormat="1" x14ac:dyDescent="0.2"/>
    <row r="15667" s="1405" customFormat="1" x14ac:dyDescent="0.2"/>
    <row r="15668" s="1405" customFormat="1" x14ac:dyDescent="0.2"/>
    <row r="15669" s="1405" customFormat="1" x14ac:dyDescent="0.2"/>
    <row r="15670" s="1405" customFormat="1" x14ac:dyDescent="0.2"/>
    <row r="15671" s="1405" customFormat="1" x14ac:dyDescent="0.2"/>
    <row r="15672" s="1405" customFormat="1" x14ac:dyDescent="0.2"/>
    <row r="15673" s="1405" customFormat="1" x14ac:dyDescent="0.2"/>
    <row r="15674" s="1405" customFormat="1" x14ac:dyDescent="0.2"/>
    <row r="15675" s="1405" customFormat="1" x14ac:dyDescent="0.2"/>
    <row r="15676" s="1405" customFormat="1" x14ac:dyDescent="0.2"/>
    <row r="15677" s="1405" customFormat="1" x14ac:dyDescent="0.2"/>
    <row r="15678" s="1405" customFormat="1" x14ac:dyDescent="0.2"/>
    <row r="15679" s="1405" customFormat="1" x14ac:dyDescent="0.2"/>
    <row r="15680" s="1405" customFormat="1" x14ac:dyDescent="0.2"/>
    <row r="15681" s="1405" customFormat="1" x14ac:dyDescent="0.2"/>
    <row r="15682" s="1405" customFormat="1" x14ac:dyDescent="0.2"/>
    <row r="15683" s="1405" customFormat="1" x14ac:dyDescent="0.2"/>
    <row r="15684" s="1405" customFormat="1" x14ac:dyDescent="0.2"/>
    <row r="15685" s="1405" customFormat="1" x14ac:dyDescent="0.2"/>
    <row r="15686" s="1405" customFormat="1" x14ac:dyDescent="0.2"/>
    <row r="15687" s="1405" customFormat="1" x14ac:dyDescent="0.2"/>
    <row r="15688" s="1405" customFormat="1" x14ac:dyDescent="0.2"/>
    <row r="15689" s="1405" customFormat="1" x14ac:dyDescent="0.2"/>
    <row r="15690" s="1405" customFormat="1" x14ac:dyDescent="0.2"/>
    <row r="15691" s="1405" customFormat="1" x14ac:dyDescent="0.2"/>
    <row r="15692" s="1405" customFormat="1" x14ac:dyDescent="0.2"/>
    <row r="15693" s="1405" customFormat="1" x14ac:dyDescent="0.2"/>
    <row r="15694" s="1405" customFormat="1" x14ac:dyDescent="0.2"/>
    <row r="15695" s="1405" customFormat="1" x14ac:dyDescent="0.2"/>
    <row r="15696" s="1405" customFormat="1" x14ac:dyDescent="0.2"/>
    <row r="15697" s="1405" customFormat="1" x14ac:dyDescent="0.2"/>
    <row r="15698" s="1405" customFormat="1" x14ac:dyDescent="0.2"/>
    <row r="15699" s="1405" customFormat="1" x14ac:dyDescent="0.2"/>
    <row r="15700" s="1405" customFormat="1" x14ac:dyDescent="0.2"/>
    <row r="15701" s="1405" customFormat="1" x14ac:dyDescent="0.2"/>
    <row r="15702" s="1405" customFormat="1" x14ac:dyDescent="0.2"/>
    <row r="15703" s="1405" customFormat="1" x14ac:dyDescent="0.2"/>
    <row r="15704" s="1405" customFormat="1" x14ac:dyDescent="0.2"/>
    <row r="15705" s="1405" customFormat="1" x14ac:dyDescent="0.2"/>
    <row r="15706" s="1405" customFormat="1" x14ac:dyDescent="0.2"/>
    <row r="15707" s="1405" customFormat="1" x14ac:dyDescent="0.2"/>
    <row r="15708" s="1405" customFormat="1" x14ac:dyDescent="0.2"/>
    <row r="15709" s="1405" customFormat="1" x14ac:dyDescent="0.2"/>
    <row r="15710" s="1405" customFormat="1" x14ac:dyDescent="0.2"/>
    <row r="15711" s="1405" customFormat="1" x14ac:dyDescent="0.2"/>
    <row r="15712" s="1405" customFormat="1" x14ac:dyDescent="0.2"/>
    <row r="15713" s="1405" customFormat="1" x14ac:dyDescent="0.2"/>
    <row r="15714" s="1405" customFormat="1" x14ac:dyDescent="0.2"/>
    <row r="15715" s="1405" customFormat="1" x14ac:dyDescent="0.2"/>
    <row r="15716" s="1405" customFormat="1" x14ac:dyDescent="0.2"/>
    <row r="15717" s="1405" customFormat="1" x14ac:dyDescent="0.2"/>
    <row r="15718" s="1405" customFormat="1" x14ac:dyDescent="0.2"/>
    <row r="15719" s="1405" customFormat="1" x14ac:dyDescent="0.2"/>
    <row r="15720" s="1405" customFormat="1" x14ac:dyDescent="0.2"/>
    <row r="15721" s="1405" customFormat="1" x14ac:dyDescent="0.2"/>
    <row r="15722" s="1405" customFormat="1" x14ac:dyDescent="0.2"/>
    <row r="15723" s="1405" customFormat="1" x14ac:dyDescent="0.2"/>
    <row r="15724" s="1405" customFormat="1" x14ac:dyDescent="0.2"/>
    <row r="15725" s="1405" customFormat="1" x14ac:dyDescent="0.2"/>
    <row r="15726" s="1405" customFormat="1" x14ac:dyDescent="0.2"/>
    <row r="15727" s="1405" customFormat="1" x14ac:dyDescent="0.2"/>
    <row r="15728" s="1405" customFormat="1" x14ac:dyDescent="0.2"/>
    <row r="15729" s="1405" customFormat="1" x14ac:dyDescent="0.2"/>
    <row r="15730" s="1405" customFormat="1" x14ac:dyDescent="0.2"/>
    <row r="15731" s="1405" customFormat="1" x14ac:dyDescent="0.2"/>
    <row r="15732" s="1405" customFormat="1" x14ac:dyDescent="0.2"/>
    <row r="15733" s="1405" customFormat="1" x14ac:dyDescent="0.2"/>
    <row r="15734" s="1405" customFormat="1" x14ac:dyDescent="0.2"/>
    <row r="15735" s="1405" customFormat="1" x14ac:dyDescent="0.2"/>
    <row r="15736" s="1405" customFormat="1" x14ac:dyDescent="0.2"/>
    <row r="15737" s="1405" customFormat="1" x14ac:dyDescent="0.2"/>
    <row r="15738" s="1405" customFormat="1" x14ac:dyDescent="0.2"/>
    <row r="15739" s="1405" customFormat="1" x14ac:dyDescent="0.2"/>
    <row r="15740" s="1405" customFormat="1" x14ac:dyDescent="0.2"/>
    <row r="15741" s="1405" customFormat="1" x14ac:dyDescent="0.2"/>
    <row r="15742" s="1405" customFormat="1" x14ac:dyDescent="0.2"/>
    <row r="15743" s="1405" customFormat="1" x14ac:dyDescent="0.2"/>
    <row r="15744" s="1405" customFormat="1" x14ac:dyDescent="0.2"/>
    <row r="15745" s="1405" customFormat="1" x14ac:dyDescent="0.2"/>
    <row r="15746" s="1405" customFormat="1" x14ac:dyDescent="0.2"/>
    <row r="15747" s="1405" customFormat="1" x14ac:dyDescent="0.2"/>
    <row r="15748" s="1405" customFormat="1" x14ac:dyDescent="0.2"/>
    <row r="15749" s="1405" customFormat="1" x14ac:dyDescent="0.2"/>
    <row r="15750" s="1405" customFormat="1" x14ac:dyDescent="0.2"/>
    <row r="15751" s="1405" customFormat="1" x14ac:dyDescent="0.2"/>
    <row r="15752" s="1405" customFormat="1" x14ac:dyDescent="0.2"/>
    <row r="15753" s="1405" customFormat="1" x14ac:dyDescent="0.2"/>
    <row r="15754" s="1405" customFormat="1" x14ac:dyDescent="0.2"/>
    <row r="15755" s="1405" customFormat="1" x14ac:dyDescent="0.2"/>
    <row r="15756" s="1405" customFormat="1" x14ac:dyDescent="0.2"/>
    <row r="15757" s="1405" customFormat="1" x14ac:dyDescent="0.2"/>
    <row r="15758" s="1405" customFormat="1" x14ac:dyDescent="0.2"/>
    <row r="15759" s="1405" customFormat="1" x14ac:dyDescent="0.2"/>
    <row r="15760" s="1405" customFormat="1" x14ac:dyDescent="0.2"/>
    <row r="15761" s="1405" customFormat="1" x14ac:dyDescent="0.2"/>
    <row r="15762" s="1405" customFormat="1" x14ac:dyDescent="0.2"/>
    <row r="15763" s="1405" customFormat="1" x14ac:dyDescent="0.2"/>
    <row r="15764" s="1405" customFormat="1" x14ac:dyDescent="0.2"/>
    <row r="15765" s="1405" customFormat="1" x14ac:dyDescent="0.2"/>
    <row r="15766" s="1405" customFormat="1" x14ac:dyDescent="0.2"/>
    <row r="15767" s="1405" customFormat="1" x14ac:dyDescent="0.2"/>
    <row r="15768" s="1405" customFormat="1" x14ac:dyDescent="0.2"/>
    <row r="15769" s="1405" customFormat="1" x14ac:dyDescent="0.2"/>
    <row r="15770" s="1405" customFormat="1" x14ac:dyDescent="0.2"/>
    <row r="15771" s="1405" customFormat="1" x14ac:dyDescent="0.2"/>
    <row r="15772" s="1405" customFormat="1" x14ac:dyDescent="0.2"/>
    <row r="15773" s="1405" customFormat="1" x14ac:dyDescent="0.2"/>
    <row r="15774" s="1405" customFormat="1" x14ac:dyDescent="0.2"/>
    <row r="15775" s="1405" customFormat="1" x14ac:dyDescent="0.2"/>
    <row r="15776" s="1405" customFormat="1" x14ac:dyDescent="0.2"/>
    <row r="15777" s="1405" customFormat="1" x14ac:dyDescent="0.2"/>
    <row r="15778" s="1405" customFormat="1" x14ac:dyDescent="0.2"/>
    <row r="15779" s="1405" customFormat="1" x14ac:dyDescent="0.2"/>
    <row r="15780" s="1405" customFormat="1" x14ac:dyDescent="0.2"/>
    <row r="15781" s="1405" customFormat="1" x14ac:dyDescent="0.2"/>
    <row r="15782" s="1405" customFormat="1" x14ac:dyDescent="0.2"/>
    <row r="15783" s="1405" customFormat="1" x14ac:dyDescent="0.2"/>
    <row r="15784" s="1405" customFormat="1" x14ac:dyDescent="0.2"/>
    <row r="15785" s="1405" customFormat="1" x14ac:dyDescent="0.2"/>
    <row r="15786" s="1405" customFormat="1" x14ac:dyDescent="0.2"/>
    <row r="15787" s="1405" customFormat="1" x14ac:dyDescent="0.2"/>
    <row r="15788" s="1405" customFormat="1" x14ac:dyDescent="0.2"/>
    <row r="15789" s="1405" customFormat="1" x14ac:dyDescent="0.2"/>
    <row r="15790" s="1405" customFormat="1" x14ac:dyDescent="0.2"/>
    <row r="15791" s="1405" customFormat="1" x14ac:dyDescent="0.2"/>
    <row r="15792" s="1405" customFormat="1" x14ac:dyDescent="0.2"/>
    <row r="15793" s="1405" customFormat="1" x14ac:dyDescent="0.2"/>
    <row r="15794" s="1405" customFormat="1" x14ac:dyDescent="0.2"/>
    <row r="15795" s="1405" customFormat="1" x14ac:dyDescent="0.2"/>
    <row r="15796" s="1405" customFormat="1" x14ac:dyDescent="0.2"/>
    <row r="15797" s="1405" customFormat="1" x14ac:dyDescent="0.2"/>
    <row r="15798" s="1405" customFormat="1" x14ac:dyDescent="0.2"/>
    <row r="15799" s="1405" customFormat="1" x14ac:dyDescent="0.2"/>
    <row r="15800" s="1405" customFormat="1" x14ac:dyDescent="0.2"/>
    <row r="15801" s="1405" customFormat="1" x14ac:dyDescent="0.2"/>
    <row r="15802" s="1405" customFormat="1" x14ac:dyDescent="0.2"/>
    <row r="15803" s="1405" customFormat="1" x14ac:dyDescent="0.2"/>
    <row r="15804" s="1405" customFormat="1" x14ac:dyDescent="0.2"/>
    <row r="15805" s="1405" customFormat="1" x14ac:dyDescent="0.2"/>
    <row r="15806" s="1405" customFormat="1" x14ac:dyDescent="0.2"/>
    <row r="15807" s="1405" customFormat="1" x14ac:dyDescent="0.2"/>
    <row r="15808" s="1405" customFormat="1" x14ac:dyDescent="0.2"/>
    <row r="15809" s="1405" customFormat="1" x14ac:dyDescent="0.2"/>
    <row r="15810" s="1405" customFormat="1" x14ac:dyDescent="0.2"/>
    <row r="15811" s="1405" customFormat="1" x14ac:dyDescent="0.2"/>
    <row r="15812" s="1405" customFormat="1" x14ac:dyDescent="0.2"/>
    <row r="15813" s="1405" customFormat="1" x14ac:dyDescent="0.2"/>
    <row r="15814" s="1405" customFormat="1" x14ac:dyDescent="0.2"/>
    <row r="15815" s="1405" customFormat="1" x14ac:dyDescent="0.2"/>
    <row r="15816" s="1405" customFormat="1" x14ac:dyDescent="0.2"/>
    <row r="15817" s="1405" customFormat="1" x14ac:dyDescent="0.2"/>
    <row r="15818" s="1405" customFormat="1" x14ac:dyDescent="0.2"/>
    <row r="15819" s="1405" customFormat="1" x14ac:dyDescent="0.2"/>
    <row r="15820" s="1405" customFormat="1" x14ac:dyDescent="0.2"/>
    <row r="15821" s="1405" customFormat="1" x14ac:dyDescent="0.2"/>
    <row r="15822" s="1405" customFormat="1" x14ac:dyDescent="0.2"/>
    <row r="15823" s="1405" customFormat="1" x14ac:dyDescent="0.2"/>
    <row r="15824" s="1405" customFormat="1" x14ac:dyDescent="0.2"/>
    <row r="15825" s="1405" customFormat="1" x14ac:dyDescent="0.2"/>
    <row r="15826" s="1405" customFormat="1" x14ac:dyDescent="0.2"/>
    <row r="15827" s="1405" customFormat="1" x14ac:dyDescent="0.2"/>
    <row r="15828" s="1405" customFormat="1" x14ac:dyDescent="0.2"/>
    <row r="15829" s="1405" customFormat="1" x14ac:dyDescent="0.2"/>
    <row r="15830" s="1405" customFormat="1" x14ac:dyDescent="0.2"/>
    <row r="15831" s="1405" customFormat="1" x14ac:dyDescent="0.2"/>
    <row r="15832" s="1405" customFormat="1" x14ac:dyDescent="0.2"/>
    <row r="15833" s="1405" customFormat="1" x14ac:dyDescent="0.2"/>
    <row r="15834" s="1405" customFormat="1" x14ac:dyDescent="0.2"/>
    <row r="15835" s="1405" customFormat="1" x14ac:dyDescent="0.2"/>
    <row r="15836" s="1405" customFormat="1" x14ac:dyDescent="0.2"/>
    <row r="15837" s="1405" customFormat="1" x14ac:dyDescent="0.2"/>
    <row r="15838" s="1405" customFormat="1" x14ac:dyDescent="0.2"/>
    <row r="15839" s="1405" customFormat="1" x14ac:dyDescent="0.2"/>
    <row r="15840" s="1405" customFormat="1" x14ac:dyDescent="0.2"/>
    <row r="15841" s="1405" customFormat="1" x14ac:dyDescent="0.2"/>
    <row r="15842" s="1405" customFormat="1" x14ac:dyDescent="0.2"/>
    <row r="15843" s="1405" customFormat="1" x14ac:dyDescent="0.2"/>
    <row r="15844" s="1405" customFormat="1" x14ac:dyDescent="0.2"/>
    <row r="15845" s="1405" customFormat="1" x14ac:dyDescent="0.2"/>
    <row r="15846" s="1405" customFormat="1" x14ac:dyDescent="0.2"/>
    <row r="15847" s="1405" customFormat="1" x14ac:dyDescent="0.2"/>
    <row r="15848" s="1405" customFormat="1" x14ac:dyDescent="0.2"/>
    <row r="15849" s="1405" customFormat="1" x14ac:dyDescent="0.2"/>
    <row r="15850" s="1405" customFormat="1" x14ac:dyDescent="0.2"/>
    <row r="15851" s="1405" customFormat="1" x14ac:dyDescent="0.2"/>
    <row r="15852" s="1405" customFormat="1" x14ac:dyDescent="0.2"/>
    <row r="15853" s="1405" customFormat="1" x14ac:dyDescent="0.2"/>
    <row r="15854" s="1405" customFormat="1" x14ac:dyDescent="0.2"/>
    <row r="15855" s="1405" customFormat="1" x14ac:dyDescent="0.2"/>
    <row r="15856" s="1405" customFormat="1" x14ac:dyDescent="0.2"/>
    <row r="15857" s="1405" customFormat="1" x14ac:dyDescent="0.2"/>
    <row r="15858" s="1405" customFormat="1" x14ac:dyDescent="0.2"/>
    <row r="15859" s="1405" customFormat="1" x14ac:dyDescent="0.2"/>
    <row r="15860" s="1405" customFormat="1" x14ac:dyDescent="0.2"/>
    <row r="15861" s="1405" customFormat="1" x14ac:dyDescent="0.2"/>
    <row r="15862" s="1405" customFormat="1" x14ac:dyDescent="0.2"/>
    <row r="15863" s="1405" customFormat="1" x14ac:dyDescent="0.2"/>
    <row r="15864" s="1405" customFormat="1" x14ac:dyDescent="0.2"/>
    <row r="15865" s="1405" customFormat="1" x14ac:dyDescent="0.2"/>
    <row r="15866" s="1405" customFormat="1" x14ac:dyDescent="0.2"/>
    <row r="15867" s="1405" customFormat="1" x14ac:dyDescent="0.2"/>
    <row r="15868" s="1405" customFormat="1" x14ac:dyDescent="0.2"/>
    <row r="15869" s="1405" customFormat="1" x14ac:dyDescent="0.2"/>
    <row r="15870" s="1405" customFormat="1" x14ac:dyDescent="0.2"/>
    <row r="15871" s="1405" customFormat="1" x14ac:dyDescent="0.2"/>
    <row r="15872" s="1405" customFormat="1" x14ac:dyDescent="0.2"/>
    <row r="15873" s="1405" customFormat="1" x14ac:dyDescent="0.2"/>
    <row r="15874" s="1405" customFormat="1" x14ac:dyDescent="0.2"/>
    <row r="15875" s="1405" customFormat="1" x14ac:dyDescent="0.2"/>
    <row r="15876" s="1405" customFormat="1" x14ac:dyDescent="0.2"/>
    <row r="15877" s="1405" customFormat="1" x14ac:dyDescent="0.2"/>
    <row r="15878" s="1405" customFormat="1" x14ac:dyDescent="0.2"/>
    <row r="15879" s="1405" customFormat="1" x14ac:dyDescent="0.2"/>
    <row r="15880" s="1405" customFormat="1" x14ac:dyDescent="0.2"/>
    <row r="15881" s="1405" customFormat="1" x14ac:dyDescent="0.2"/>
    <row r="15882" s="1405" customFormat="1" x14ac:dyDescent="0.2"/>
    <row r="15883" s="1405" customFormat="1" x14ac:dyDescent="0.2"/>
    <row r="15884" s="1405" customFormat="1" x14ac:dyDescent="0.2"/>
    <row r="15885" s="1405" customFormat="1" x14ac:dyDescent="0.2"/>
    <row r="15886" s="1405" customFormat="1" x14ac:dyDescent="0.2"/>
    <row r="15887" s="1405" customFormat="1" x14ac:dyDescent="0.2"/>
    <row r="15888" s="1405" customFormat="1" x14ac:dyDescent="0.2"/>
    <row r="15889" s="1405" customFormat="1" x14ac:dyDescent="0.2"/>
    <row r="15890" s="1405" customFormat="1" x14ac:dyDescent="0.2"/>
    <row r="15891" s="1405" customFormat="1" x14ac:dyDescent="0.2"/>
    <row r="15892" s="1405" customFormat="1" x14ac:dyDescent="0.2"/>
    <row r="15893" s="1405" customFormat="1" x14ac:dyDescent="0.2"/>
    <row r="15894" s="1405" customFormat="1" x14ac:dyDescent="0.2"/>
    <row r="15895" s="1405" customFormat="1" x14ac:dyDescent="0.2"/>
    <row r="15896" s="1405" customFormat="1" x14ac:dyDescent="0.2"/>
    <row r="15897" s="1405" customFormat="1" x14ac:dyDescent="0.2"/>
    <row r="15898" s="1405" customFormat="1" x14ac:dyDescent="0.2"/>
    <row r="15899" s="1405" customFormat="1" x14ac:dyDescent="0.2"/>
    <row r="15900" s="1405" customFormat="1" x14ac:dyDescent="0.2"/>
    <row r="15901" s="1405" customFormat="1" x14ac:dyDescent="0.2"/>
    <row r="15902" s="1405" customFormat="1" x14ac:dyDescent="0.2"/>
    <row r="15903" s="1405" customFormat="1" x14ac:dyDescent="0.2"/>
    <row r="15904" s="1405" customFormat="1" x14ac:dyDescent="0.2"/>
    <row r="15905" s="1405" customFormat="1" x14ac:dyDescent="0.2"/>
    <row r="15906" s="1405" customFormat="1" x14ac:dyDescent="0.2"/>
    <row r="15907" s="1405" customFormat="1" x14ac:dyDescent="0.2"/>
    <row r="15908" s="1405" customFormat="1" x14ac:dyDescent="0.2"/>
    <row r="15909" s="1405" customFormat="1" x14ac:dyDescent="0.2"/>
    <row r="15910" s="1405" customFormat="1" x14ac:dyDescent="0.2"/>
    <row r="15911" s="1405" customFormat="1" x14ac:dyDescent="0.2"/>
    <row r="15912" s="1405" customFormat="1" x14ac:dyDescent="0.2"/>
    <row r="15913" s="1405" customFormat="1" x14ac:dyDescent="0.2"/>
    <row r="15914" s="1405" customFormat="1" x14ac:dyDescent="0.2"/>
    <row r="15915" s="1405" customFormat="1" x14ac:dyDescent="0.2"/>
    <row r="15916" s="1405" customFormat="1" x14ac:dyDescent="0.2"/>
    <row r="15917" s="1405" customFormat="1" x14ac:dyDescent="0.2"/>
    <row r="15918" s="1405" customFormat="1" x14ac:dyDescent="0.2"/>
    <row r="15919" s="1405" customFormat="1" x14ac:dyDescent="0.2"/>
    <row r="15920" s="1405" customFormat="1" x14ac:dyDescent="0.2"/>
    <row r="15921" s="1405" customFormat="1" x14ac:dyDescent="0.2"/>
    <row r="15922" s="1405" customFormat="1" x14ac:dyDescent="0.2"/>
    <row r="15923" s="1405" customFormat="1" x14ac:dyDescent="0.2"/>
    <row r="15924" s="1405" customFormat="1" x14ac:dyDescent="0.2"/>
    <row r="15925" s="1405" customFormat="1" x14ac:dyDescent="0.2"/>
    <row r="15926" s="1405" customFormat="1" x14ac:dyDescent="0.2"/>
    <row r="15927" s="1405" customFormat="1" x14ac:dyDescent="0.2"/>
    <row r="15928" s="1405" customFormat="1" x14ac:dyDescent="0.2"/>
    <row r="15929" s="1405" customFormat="1" x14ac:dyDescent="0.2"/>
    <row r="15930" s="1405" customFormat="1" x14ac:dyDescent="0.2"/>
    <row r="15931" s="1405" customFormat="1" x14ac:dyDescent="0.2"/>
    <row r="15932" s="1405" customFormat="1" x14ac:dyDescent="0.2"/>
    <row r="15933" s="1405" customFormat="1" x14ac:dyDescent="0.2"/>
    <row r="15934" s="1405" customFormat="1" x14ac:dyDescent="0.2"/>
    <row r="15935" s="1405" customFormat="1" x14ac:dyDescent="0.2"/>
    <row r="15936" s="1405" customFormat="1" x14ac:dyDescent="0.2"/>
    <row r="15937" s="1405" customFormat="1" x14ac:dyDescent="0.2"/>
    <row r="15938" s="1405" customFormat="1" x14ac:dyDescent="0.2"/>
    <row r="15939" s="1405" customFormat="1" x14ac:dyDescent="0.2"/>
    <row r="15940" s="1405" customFormat="1" x14ac:dyDescent="0.2"/>
    <row r="15941" s="1405" customFormat="1" x14ac:dyDescent="0.2"/>
    <row r="15942" s="1405" customFormat="1" x14ac:dyDescent="0.2"/>
    <row r="15943" s="1405" customFormat="1" x14ac:dyDescent="0.2"/>
    <row r="15944" s="1405" customFormat="1" x14ac:dyDescent="0.2"/>
    <row r="15945" s="1405" customFormat="1" x14ac:dyDescent="0.2"/>
    <row r="15946" s="1405" customFormat="1" x14ac:dyDescent="0.2"/>
    <row r="15947" s="1405" customFormat="1" x14ac:dyDescent="0.2"/>
    <row r="15948" s="1405" customFormat="1" x14ac:dyDescent="0.2"/>
    <row r="15949" s="1405" customFormat="1" x14ac:dyDescent="0.2"/>
    <row r="15950" s="1405" customFormat="1" x14ac:dyDescent="0.2"/>
    <row r="15951" s="1405" customFormat="1" x14ac:dyDescent="0.2"/>
    <row r="15952" s="1405" customFormat="1" x14ac:dyDescent="0.2"/>
    <row r="15953" s="1405" customFormat="1" x14ac:dyDescent="0.2"/>
    <row r="15954" s="1405" customFormat="1" x14ac:dyDescent="0.2"/>
    <row r="15955" s="1405" customFormat="1" x14ac:dyDescent="0.2"/>
    <row r="15956" s="1405" customFormat="1" x14ac:dyDescent="0.2"/>
    <row r="15957" s="1405" customFormat="1" x14ac:dyDescent="0.2"/>
    <row r="15958" s="1405" customFormat="1" x14ac:dyDescent="0.2"/>
    <row r="15959" s="1405" customFormat="1" x14ac:dyDescent="0.2"/>
    <row r="15960" s="1405" customFormat="1" x14ac:dyDescent="0.2"/>
    <row r="15961" s="1405" customFormat="1" x14ac:dyDescent="0.2"/>
    <row r="15962" s="1405" customFormat="1" x14ac:dyDescent="0.2"/>
    <row r="15963" s="1405" customFormat="1" x14ac:dyDescent="0.2"/>
    <row r="15964" s="1405" customFormat="1" x14ac:dyDescent="0.2"/>
    <row r="15965" s="1405" customFormat="1" x14ac:dyDescent="0.2"/>
    <row r="15966" s="1405" customFormat="1" x14ac:dyDescent="0.2"/>
    <row r="15967" s="1405" customFormat="1" x14ac:dyDescent="0.2"/>
    <row r="15968" s="1405" customFormat="1" x14ac:dyDescent="0.2"/>
    <row r="15969" s="1405" customFormat="1" x14ac:dyDescent="0.2"/>
    <row r="15970" s="1405" customFormat="1" x14ac:dyDescent="0.2"/>
    <row r="15971" s="1405" customFormat="1" x14ac:dyDescent="0.2"/>
    <row r="15972" s="1405" customFormat="1" x14ac:dyDescent="0.2"/>
    <row r="15973" s="1405" customFormat="1" x14ac:dyDescent="0.2"/>
    <row r="15974" s="1405" customFormat="1" x14ac:dyDescent="0.2"/>
    <row r="15975" s="1405" customFormat="1" x14ac:dyDescent="0.2"/>
    <row r="15976" s="1405" customFormat="1" x14ac:dyDescent="0.2"/>
    <row r="15977" s="1405" customFormat="1" x14ac:dyDescent="0.2"/>
    <row r="15978" s="1405" customFormat="1" x14ac:dyDescent="0.2"/>
    <row r="15979" s="1405" customFormat="1" x14ac:dyDescent="0.2"/>
    <row r="15980" s="1405" customFormat="1" x14ac:dyDescent="0.2"/>
    <row r="15981" s="1405" customFormat="1" x14ac:dyDescent="0.2"/>
    <row r="15982" s="1405" customFormat="1" x14ac:dyDescent="0.2"/>
    <row r="15983" s="1405" customFormat="1" x14ac:dyDescent="0.2"/>
    <row r="15984" s="1405" customFormat="1" x14ac:dyDescent="0.2"/>
    <row r="15985" s="1405" customFormat="1" x14ac:dyDescent="0.2"/>
    <row r="15986" s="1405" customFormat="1" x14ac:dyDescent="0.2"/>
    <row r="15987" s="1405" customFormat="1" x14ac:dyDescent="0.2"/>
    <row r="15988" s="1405" customFormat="1" x14ac:dyDescent="0.2"/>
    <row r="15989" s="1405" customFormat="1" x14ac:dyDescent="0.2"/>
    <row r="15990" s="1405" customFormat="1" x14ac:dyDescent="0.2"/>
    <row r="15991" s="1405" customFormat="1" x14ac:dyDescent="0.2"/>
    <row r="15992" s="1405" customFormat="1" x14ac:dyDescent="0.2"/>
    <row r="15993" s="1405" customFormat="1" x14ac:dyDescent="0.2"/>
    <row r="15994" s="1405" customFormat="1" x14ac:dyDescent="0.2"/>
    <row r="15995" s="1405" customFormat="1" x14ac:dyDescent="0.2"/>
    <row r="15996" s="1405" customFormat="1" x14ac:dyDescent="0.2"/>
    <row r="15997" s="1405" customFormat="1" x14ac:dyDescent="0.2"/>
    <row r="15998" s="1405" customFormat="1" x14ac:dyDescent="0.2"/>
    <row r="15999" s="1405" customFormat="1" x14ac:dyDescent="0.2"/>
    <row r="16000" s="1405" customFormat="1" x14ac:dyDescent="0.2"/>
    <row r="16001" s="1405" customFormat="1" x14ac:dyDescent="0.2"/>
    <row r="16002" s="1405" customFormat="1" x14ac:dyDescent="0.2"/>
    <row r="16003" s="1405" customFormat="1" x14ac:dyDescent="0.2"/>
    <row r="16004" s="1405" customFormat="1" x14ac:dyDescent="0.2"/>
    <row r="16005" s="1405" customFormat="1" x14ac:dyDescent="0.2"/>
    <row r="16006" s="1405" customFormat="1" x14ac:dyDescent="0.2"/>
    <row r="16007" s="1405" customFormat="1" x14ac:dyDescent="0.2"/>
    <row r="16008" s="1405" customFormat="1" x14ac:dyDescent="0.2"/>
    <row r="16009" s="1405" customFormat="1" x14ac:dyDescent="0.2"/>
    <row r="16010" s="1405" customFormat="1" x14ac:dyDescent="0.2"/>
    <row r="16011" s="1405" customFormat="1" x14ac:dyDescent="0.2"/>
    <row r="16012" s="1405" customFormat="1" x14ac:dyDescent="0.2"/>
    <row r="16013" s="1405" customFormat="1" x14ac:dyDescent="0.2"/>
    <row r="16014" s="1405" customFormat="1" x14ac:dyDescent="0.2"/>
    <row r="16015" s="1405" customFormat="1" x14ac:dyDescent="0.2"/>
    <row r="16016" s="1405" customFormat="1" x14ac:dyDescent="0.2"/>
    <row r="16017" s="1405" customFormat="1" x14ac:dyDescent="0.2"/>
    <row r="16018" s="1405" customFormat="1" x14ac:dyDescent="0.2"/>
    <row r="16019" s="1405" customFormat="1" x14ac:dyDescent="0.2"/>
    <row r="16020" s="1405" customFormat="1" x14ac:dyDescent="0.2"/>
    <row r="16021" s="1405" customFormat="1" x14ac:dyDescent="0.2"/>
    <row r="16022" s="1405" customFormat="1" x14ac:dyDescent="0.2"/>
    <row r="16023" s="1405" customFormat="1" x14ac:dyDescent="0.2"/>
    <row r="16024" s="1405" customFormat="1" x14ac:dyDescent="0.2"/>
    <row r="16025" s="1405" customFormat="1" x14ac:dyDescent="0.2"/>
    <row r="16026" s="1405" customFormat="1" x14ac:dyDescent="0.2"/>
    <row r="16027" s="1405" customFormat="1" x14ac:dyDescent="0.2"/>
    <row r="16028" s="1405" customFormat="1" x14ac:dyDescent="0.2"/>
    <row r="16029" s="1405" customFormat="1" x14ac:dyDescent="0.2"/>
    <row r="16030" s="1405" customFormat="1" x14ac:dyDescent="0.2"/>
    <row r="16031" s="1405" customFormat="1" x14ac:dyDescent="0.2"/>
    <row r="16032" s="1405" customFormat="1" x14ac:dyDescent="0.2"/>
    <row r="16033" s="1405" customFormat="1" x14ac:dyDescent="0.2"/>
    <row r="16034" s="1405" customFormat="1" x14ac:dyDescent="0.2"/>
    <row r="16035" s="1405" customFormat="1" x14ac:dyDescent="0.2"/>
    <row r="16036" s="1405" customFormat="1" x14ac:dyDescent="0.2"/>
    <row r="16037" s="1405" customFormat="1" x14ac:dyDescent="0.2"/>
    <row r="16038" s="1405" customFormat="1" x14ac:dyDescent="0.2"/>
    <row r="16039" s="1405" customFormat="1" x14ac:dyDescent="0.2"/>
    <row r="16040" s="1405" customFormat="1" x14ac:dyDescent="0.2"/>
    <row r="16041" s="1405" customFormat="1" x14ac:dyDescent="0.2"/>
    <row r="16042" s="1405" customFormat="1" x14ac:dyDescent="0.2"/>
    <row r="16043" s="1405" customFormat="1" x14ac:dyDescent="0.2"/>
    <row r="16044" s="1405" customFormat="1" x14ac:dyDescent="0.2"/>
    <row r="16045" s="1405" customFormat="1" x14ac:dyDescent="0.2"/>
    <row r="16046" s="1405" customFormat="1" x14ac:dyDescent="0.2"/>
    <row r="16047" s="1405" customFormat="1" x14ac:dyDescent="0.2"/>
    <row r="16048" s="1405" customFormat="1" x14ac:dyDescent="0.2"/>
    <row r="16049" s="1405" customFormat="1" x14ac:dyDescent="0.2"/>
    <row r="16050" s="1405" customFormat="1" x14ac:dyDescent="0.2"/>
    <row r="16051" s="1405" customFormat="1" x14ac:dyDescent="0.2"/>
    <row r="16052" s="1405" customFormat="1" x14ac:dyDescent="0.2"/>
    <row r="16053" s="1405" customFormat="1" x14ac:dyDescent="0.2"/>
    <row r="16054" s="1405" customFormat="1" x14ac:dyDescent="0.2"/>
    <row r="16055" s="1405" customFormat="1" x14ac:dyDescent="0.2"/>
    <row r="16056" s="1405" customFormat="1" x14ac:dyDescent="0.2"/>
    <row r="16057" s="1405" customFormat="1" x14ac:dyDescent="0.2"/>
    <row r="16058" s="1405" customFormat="1" x14ac:dyDescent="0.2"/>
    <row r="16059" s="1405" customFormat="1" x14ac:dyDescent="0.2"/>
    <row r="16060" s="1405" customFormat="1" x14ac:dyDescent="0.2"/>
    <row r="16061" s="1405" customFormat="1" x14ac:dyDescent="0.2"/>
    <row r="16062" s="1405" customFormat="1" x14ac:dyDescent="0.2"/>
    <row r="16063" s="1405" customFormat="1" x14ac:dyDescent="0.2"/>
    <row r="16064" s="1405" customFormat="1" x14ac:dyDescent="0.2"/>
    <row r="16065" s="1405" customFormat="1" x14ac:dyDescent="0.2"/>
    <row r="16066" s="1405" customFormat="1" x14ac:dyDescent="0.2"/>
    <row r="16067" s="1405" customFormat="1" x14ac:dyDescent="0.2"/>
    <row r="16068" s="1405" customFormat="1" x14ac:dyDescent="0.2"/>
    <row r="16069" s="1405" customFormat="1" x14ac:dyDescent="0.2"/>
    <row r="16070" s="1405" customFormat="1" x14ac:dyDescent="0.2"/>
    <row r="16071" s="1405" customFormat="1" x14ac:dyDescent="0.2"/>
    <row r="16072" s="1405" customFormat="1" x14ac:dyDescent="0.2"/>
    <row r="16073" s="1405" customFormat="1" x14ac:dyDescent="0.2"/>
    <row r="16074" s="1405" customFormat="1" x14ac:dyDescent="0.2"/>
    <row r="16075" s="1405" customFormat="1" x14ac:dyDescent="0.2"/>
    <row r="16076" s="1405" customFormat="1" x14ac:dyDescent="0.2"/>
    <row r="16077" s="1405" customFormat="1" x14ac:dyDescent="0.2"/>
    <row r="16078" s="1405" customFormat="1" x14ac:dyDescent="0.2"/>
    <row r="16079" s="1405" customFormat="1" x14ac:dyDescent="0.2"/>
    <row r="16080" s="1405" customFormat="1" x14ac:dyDescent="0.2"/>
    <row r="16081" s="1405" customFormat="1" x14ac:dyDescent="0.2"/>
    <row r="16082" s="1405" customFormat="1" x14ac:dyDescent="0.2"/>
    <row r="16083" s="1405" customFormat="1" x14ac:dyDescent="0.2"/>
    <row r="16084" s="1405" customFormat="1" x14ac:dyDescent="0.2"/>
    <row r="16085" s="1405" customFormat="1" x14ac:dyDescent="0.2"/>
    <row r="16086" s="1405" customFormat="1" x14ac:dyDescent="0.2"/>
    <row r="16087" s="1405" customFormat="1" x14ac:dyDescent="0.2"/>
    <row r="16088" s="1405" customFormat="1" x14ac:dyDescent="0.2"/>
    <row r="16089" s="1405" customFormat="1" x14ac:dyDescent="0.2"/>
    <row r="16090" s="1405" customFormat="1" x14ac:dyDescent="0.2"/>
    <row r="16091" s="1405" customFormat="1" x14ac:dyDescent="0.2"/>
    <row r="16092" s="1405" customFormat="1" x14ac:dyDescent="0.2"/>
    <row r="16093" s="1405" customFormat="1" x14ac:dyDescent="0.2"/>
    <row r="16094" s="1405" customFormat="1" x14ac:dyDescent="0.2"/>
    <row r="16095" s="1405" customFormat="1" x14ac:dyDescent="0.2"/>
    <row r="16096" s="1405" customFormat="1" x14ac:dyDescent="0.2"/>
    <row r="16097" s="1405" customFormat="1" x14ac:dyDescent="0.2"/>
    <row r="16098" s="1405" customFormat="1" x14ac:dyDescent="0.2"/>
    <row r="16099" s="1405" customFormat="1" x14ac:dyDescent="0.2"/>
    <row r="16100" s="1405" customFormat="1" x14ac:dyDescent="0.2"/>
    <row r="16101" s="1405" customFormat="1" x14ac:dyDescent="0.2"/>
    <row r="16102" s="1405" customFormat="1" x14ac:dyDescent="0.2"/>
    <row r="16103" s="1405" customFormat="1" x14ac:dyDescent="0.2"/>
    <row r="16104" s="1405" customFormat="1" x14ac:dyDescent="0.2"/>
    <row r="16105" s="1405" customFormat="1" x14ac:dyDescent="0.2"/>
    <row r="16106" s="1405" customFormat="1" x14ac:dyDescent="0.2"/>
    <row r="16107" s="1405" customFormat="1" x14ac:dyDescent="0.2"/>
    <row r="16108" s="1405" customFormat="1" x14ac:dyDescent="0.2"/>
    <row r="16109" s="1405" customFormat="1" x14ac:dyDescent="0.2"/>
    <row r="16110" s="1405" customFormat="1" x14ac:dyDescent="0.2"/>
    <row r="16111" s="1405" customFormat="1" x14ac:dyDescent="0.2"/>
    <row r="16112" s="1405" customFormat="1" x14ac:dyDescent="0.2"/>
    <row r="16113" s="1405" customFormat="1" x14ac:dyDescent="0.2"/>
    <row r="16114" s="1405" customFormat="1" x14ac:dyDescent="0.2"/>
    <row r="16115" s="1405" customFormat="1" x14ac:dyDescent="0.2"/>
    <row r="16116" s="1405" customFormat="1" x14ac:dyDescent="0.2"/>
    <row r="16117" s="1405" customFormat="1" x14ac:dyDescent="0.2"/>
    <row r="16118" s="1405" customFormat="1" x14ac:dyDescent="0.2"/>
    <row r="16119" s="1405" customFormat="1" x14ac:dyDescent="0.2"/>
    <row r="16120" s="1405" customFormat="1" x14ac:dyDescent="0.2"/>
    <row r="16121" s="1405" customFormat="1" x14ac:dyDescent="0.2"/>
    <row r="16122" s="1405" customFormat="1" x14ac:dyDescent="0.2"/>
    <row r="16123" s="1405" customFormat="1" x14ac:dyDescent="0.2"/>
    <row r="16124" s="1405" customFormat="1" x14ac:dyDescent="0.2"/>
    <row r="16125" s="1405" customFormat="1" x14ac:dyDescent="0.2"/>
    <row r="16126" s="1405" customFormat="1" x14ac:dyDescent="0.2"/>
    <row r="16127" s="1405" customFormat="1" x14ac:dyDescent="0.2"/>
    <row r="16128" s="1405" customFormat="1" x14ac:dyDescent="0.2"/>
    <row r="16129" s="1405" customFormat="1" x14ac:dyDescent="0.2"/>
    <row r="16130" s="1405" customFormat="1" x14ac:dyDescent="0.2"/>
    <row r="16131" s="1405" customFormat="1" x14ac:dyDescent="0.2"/>
    <row r="16132" s="1405" customFormat="1" x14ac:dyDescent="0.2"/>
    <row r="16133" s="1405" customFormat="1" x14ac:dyDescent="0.2"/>
    <row r="16134" s="1405" customFormat="1" x14ac:dyDescent="0.2"/>
    <row r="16135" s="1405" customFormat="1" x14ac:dyDescent="0.2"/>
    <row r="16136" s="1405" customFormat="1" x14ac:dyDescent="0.2"/>
    <row r="16137" s="1405" customFormat="1" x14ac:dyDescent="0.2"/>
    <row r="16138" s="1405" customFormat="1" x14ac:dyDescent="0.2"/>
    <row r="16139" s="1405" customFormat="1" x14ac:dyDescent="0.2"/>
    <row r="16140" s="1405" customFormat="1" x14ac:dyDescent="0.2"/>
    <row r="16141" s="1405" customFormat="1" x14ac:dyDescent="0.2"/>
    <row r="16142" s="1405" customFormat="1" x14ac:dyDescent="0.2"/>
    <row r="16143" s="1405" customFormat="1" x14ac:dyDescent="0.2"/>
    <row r="16144" s="1405" customFormat="1" x14ac:dyDescent="0.2"/>
    <row r="16145" s="1405" customFormat="1" x14ac:dyDescent="0.2"/>
    <row r="16146" s="1405" customFormat="1" x14ac:dyDescent="0.2"/>
    <row r="16147" s="1405" customFormat="1" x14ac:dyDescent="0.2"/>
    <row r="16148" s="1405" customFormat="1" x14ac:dyDescent="0.2"/>
    <row r="16149" s="1405" customFormat="1" x14ac:dyDescent="0.2"/>
    <row r="16150" s="1405" customFormat="1" x14ac:dyDescent="0.2"/>
    <row r="16151" s="1405" customFormat="1" x14ac:dyDescent="0.2"/>
    <row r="16152" s="1405" customFormat="1" x14ac:dyDescent="0.2"/>
    <row r="16153" s="1405" customFormat="1" x14ac:dyDescent="0.2"/>
    <row r="16154" s="1405" customFormat="1" x14ac:dyDescent="0.2"/>
    <row r="16155" s="1405" customFormat="1" x14ac:dyDescent="0.2"/>
    <row r="16156" s="1405" customFormat="1" x14ac:dyDescent="0.2"/>
    <row r="16157" s="1405" customFormat="1" x14ac:dyDescent="0.2"/>
    <row r="16158" s="1405" customFormat="1" x14ac:dyDescent="0.2"/>
    <row r="16159" s="1405" customFormat="1" x14ac:dyDescent="0.2"/>
    <row r="16160" s="1405" customFormat="1" x14ac:dyDescent="0.2"/>
    <row r="16161" s="1405" customFormat="1" x14ac:dyDescent="0.2"/>
    <row r="16162" s="1405" customFormat="1" x14ac:dyDescent="0.2"/>
    <row r="16163" s="1405" customFormat="1" x14ac:dyDescent="0.2"/>
    <row r="16164" s="1405" customFormat="1" x14ac:dyDescent="0.2"/>
    <row r="16165" s="1405" customFormat="1" x14ac:dyDescent="0.2"/>
    <row r="16166" s="1405" customFormat="1" x14ac:dyDescent="0.2"/>
    <row r="16167" s="1405" customFormat="1" x14ac:dyDescent="0.2"/>
    <row r="16168" s="1405" customFormat="1" x14ac:dyDescent="0.2"/>
    <row r="16169" s="1405" customFormat="1" x14ac:dyDescent="0.2"/>
    <row r="16170" s="1405" customFormat="1" x14ac:dyDescent="0.2"/>
    <row r="16171" s="1405" customFormat="1" x14ac:dyDescent="0.2"/>
    <row r="16172" s="1405" customFormat="1" x14ac:dyDescent="0.2"/>
    <row r="16173" s="1405" customFormat="1" x14ac:dyDescent="0.2"/>
    <row r="16174" s="1405" customFormat="1" x14ac:dyDescent="0.2"/>
    <row r="16175" s="1405" customFormat="1" x14ac:dyDescent="0.2"/>
    <row r="16176" s="1405" customFormat="1" x14ac:dyDescent="0.2"/>
    <row r="16177" s="1405" customFormat="1" x14ac:dyDescent="0.2"/>
    <row r="16178" s="1405" customFormat="1" x14ac:dyDescent="0.2"/>
    <row r="16179" s="1405" customFormat="1" x14ac:dyDescent="0.2"/>
    <row r="16180" s="1405" customFormat="1" x14ac:dyDescent="0.2"/>
    <row r="16181" s="1405" customFormat="1" x14ac:dyDescent="0.2"/>
    <row r="16182" s="1405" customFormat="1" x14ac:dyDescent="0.2"/>
    <row r="16183" s="1405" customFormat="1" x14ac:dyDescent="0.2"/>
    <row r="16184" s="1405" customFormat="1" x14ac:dyDescent="0.2"/>
    <row r="16185" s="1405" customFormat="1" x14ac:dyDescent="0.2"/>
    <row r="16186" s="1405" customFormat="1" x14ac:dyDescent="0.2"/>
    <row r="16187" s="1405" customFormat="1" x14ac:dyDescent="0.2"/>
    <row r="16188" s="1405" customFormat="1" x14ac:dyDescent="0.2"/>
    <row r="16189" s="1405" customFormat="1" x14ac:dyDescent="0.2"/>
    <row r="16190" s="1405" customFormat="1" x14ac:dyDescent="0.2"/>
    <row r="16191" s="1405" customFormat="1" x14ac:dyDescent="0.2"/>
    <row r="16192" s="1405" customFormat="1" x14ac:dyDescent="0.2"/>
    <row r="16193" s="1405" customFormat="1" x14ac:dyDescent="0.2"/>
    <row r="16194" s="1405" customFormat="1" x14ac:dyDescent="0.2"/>
    <row r="16195" s="1405" customFormat="1" x14ac:dyDescent="0.2"/>
    <row r="16196" s="1405" customFormat="1" x14ac:dyDescent="0.2"/>
    <row r="16197" s="1405" customFormat="1" x14ac:dyDescent="0.2"/>
    <row r="16198" s="1405" customFormat="1" x14ac:dyDescent="0.2"/>
    <row r="16199" s="1405" customFormat="1" x14ac:dyDescent="0.2"/>
    <row r="16200" s="1405" customFormat="1" x14ac:dyDescent="0.2"/>
    <row r="16201" s="1405" customFormat="1" x14ac:dyDescent="0.2"/>
    <row r="16202" s="1405" customFormat="1" x14ac:dyDescent="0.2"/>
    <row r="16203" s="1405" customFormat="1" x14ac:dyDescent="0.2"/>
    <row r="16204" s="1405" customFormat="1" x14ac:dyDescent="0.2"/>
    <row r="16205" s="1405" customFormat="1" x14ac:dyDescent="0.2"/>
    <row r="16206" s="1405" customFormat="1" x14ac:dyDescent="0.2"/>
    <row r="16207" s="1405" customFormat="1" x14ac:dyDescent="0.2"/>
    <row r="16208" s="1405" customFormat="1" x14ac:dyDescent="0.2"/>
    <row r="16209" s="1405" customFormat="1" x14ac:dyDescent="0.2"/>
    <row r="16210" s="1405" customFormat="1" x14ac:dyDescent="0.2"/>
    <row r="16211" s="1405" customFormat="1" x14ac:dyDescent="0.2"/>
    <row r="16212" s="1405" customFormat="1" x14ac:dyDescent="0.2"/>
    <row r="16213" s="1405" customFormat="1" x14ac:dyDescent="0.2"/>
    <row r="16214" s="1405" customFormat="1" x14ac:dyDescent="0.2"/>
    <row r="16215" s="1405" customFormat="1" x14ac:dyDescent="0.2"/>
    <row r="16216" s="1405" customFormat="1" x14ac:dyDescent="0.2"/>
    <row r="16217" s="1405" customFormat="1" x14ac:dyDescent="0.2"/>
    <row r="16218" s="1405" customFormat="1" x14ac:dyDescent="0.2"/>
    <row r="16219" s="1405" customFormat="1" x14ac:dyDescent="0.2"/>
    <row r="16220" s="1405" customFormat="1" x14ac:dyDescent="0.2"/>
    <row r="16221" s="1405" customFormat="1" x14ac:dyDescent="0.2"/>
    <row r="16222" s="1405" customFormat="1" x14ac:dyDescent="0.2"/>
    <row r="16223" s="1405" customFormat="1" x14ac:dyDescent="0.2"/>
    <row r="16224" s="1405" customFormat="1" x14ac:dyDescent="0.2"/>
    <row r="16225" s="1405" customFormat="1" x14ac:dyDescent="0.2"/>
    <row r="16226" s="1405" customFormat="1" x14ac:dyDescent="0.2"/>
    <row r="16227" s="1405" customFormat="1" x14ac:dyDescent="0.2"/>
    <row r="16228" s="1405" customFormat="1" x14ac:dyDescent="0.2"/>
    <row r="16229" s="1405" customFormat="1" x14ac:dyDescent="0.2"/>
    <row r="16230" s="1405" customFormat="1" x14ac:dyDescent="0.2"/>
    <row r="16231" s="1405" customFormat="1" x14ac:dyDescent="0.2"/>
    <row r="16232" s="1405" customFormat="1" x14ac:dyDescent="0.2"/>
    <row r="16233" s="1405" customFormat="1" x14ac:dyDescent="0.2"/>
    <row r="16234" s="1405" customFormat="1" x14ac:dyDescent="0.2"/>
    <row r="16235" s="1405" customFormat="1" x14ac:dyDescent="0.2"/>
    <row r="16236" s="1405" customFormat="1" x14ac:dyDescent="0.2"/>
    <row r="16237" s="1405" customFormat="1" x14ac:dyDescent="0.2"/>
    <row r="16238" s="1405" customFormat="1" x14ac:dyDescent="0.2"/>
    <row r="16239" s="1405" customFormat="1" x14ac:dyDescent="0.2"/>
    <row r="16240" s="1405" customFormat="1" x14ac:dyDescent="0.2"/>
    <row r="16241" s="1405" customFormat="1" x14ac:dyDescent="0.2"/>
    <row r="16242" s="1405" customFormat="1" x14ac:dyDescent="0.2"/>
    <row r="16243" s="1405" customFormat="1" x14ac:dyDescent="0.2"/>
    <row r="16244" s="1405" customFormat="1" x14ac:dyDescent="0.2"/>
    <row r="16245" s="1405" customFormat="1" x14ac:dyDescent="0.2"/>
    <row r="16246" s="1405" customFormat="1" x14ac:dyDescent="0.2"/>
    <row r="16247" s="1405" customFormat="1" x14ac:dyDescent="0.2"/>
    <row r="16248" s="1405" customFormat="1" x14ac:dyDescent="0.2"/>
    <row r="16249" s="1405" customFormat="1" x14ac:dyDescent="0.2"/>
    <row r="16250" s="1405" customFormat="1" x14ac:dyDescent="0.2"/>
    <row r="16251" s="1405" customFormat="1" x14ac:dyDescent="0.2"/>
    <row r="16252" s="1405" customFormat="1" x14ac:dyDescent="0.2"/>
    <row r="16253" s="1405" customFormat="1" x14ac:dyDescent="0.2"/>
    <row r="16254" s="1405" customFormat="1" x14ac:dyDescent="0.2"/>
    <row r="16255" s="1405" customFormat="1" x14ac:dyDescent="0.2"/>
    <row r="16256" s="1405" customFormat="1" x14ac:dyDescent="0.2"/>
    <row r="16257" s="1405" customFormat="1" x14ac:dyDescent="0.2"/>
    <row r="16258" s="1405" customFormat="1" x14ac:dyDescent="0.2"/>
    <row r="16259" s="1405" customFormat="1" x14ac:dyDescent="0.2"/>
    <row r="16260" s="1405" customFormat="1" x14ac:dyDescent="0.2"/>
    <row r="16261" s="1405" customFormat="1" x14ac:dyDescent="0.2"/>
    <row r="16262" s="1405" customFormat="1" x14ac:dyDescent="0.2"/>
    <row r="16263" s="1405" customFormat="1" x14ac:dyDescent="0.2"/>
    <row r="16264" s="1405" customFormat="1" x14ac:dyDescent="0.2"/>
    <row r="16265" s="1405" customFormat="1" x14ac:dyDescent="0.2"/>
    <row r="16266" s="1405" customFormat="1" x14ac:dyDescent="0.2"/>
    <row r="16267" s="1405" customFormat="1" x14ac:dyDescent="0.2"/>
    <row r="16268" s="1405" customFormat="1" x14ac:dyDescent="0.2"/>
    <row r="16269" s="1405" customFormat="1" x14ac:dyDescent="0.2"/>
    <row r="16270" s="1405" customFormat="1" x14ac:dyDescent="0.2"/>
    <row r="16271" s="1405" customFormat="1" x14ac:dyDescent="0.2"/>
    <row r="16272" s="1405" customFormat="1" x14ac:dyDescent="0.2"/>
    <row r="16273" s="1405" customFormat="1" x14ac:dyDescent="0.2"/>
    <row r="16274" s="1405" customFormat="1" x14ac:dyDescent="0.2"/>
    <row r="16275" s="1405" customFormat="1" x14ac:dyDescent="0.2"/>
    <row r="16276" s="1405" customFormat="1" x14ac:dyDescent="0.2"/>
    <row r="16277" s="1405" customFormat="1" x14ac:dyDescent="0.2"/>
    <row r="16278" s="1405" customFormat="1" x14ac:dyDescent="0.2"/>
    <row r="16279" s="1405" customFormat="1" x14ac:dyDescent="0.2"/>
    <row r="16280" s="1405" customFormat="1" x14ac:dyDescent="0.2"/>
    <row r="16281" s="1405" customFormat="1" x14ac:dyDescent="0.2"/>
    <row r="16282" s="1405" customFormat="1" x14ac:dyDescent="0.2"/>
    <row r="16283" s="1405" customFormat="1" x14ac:dyDescent="0.2"/>
    <row r="16284" s="1405" customFormat="1" x14ac:dyDescent="0.2"/>
    <row r="16285" s="1405" customFormat="1" x14ac:dyDescent="0.2"/>
    <row r="16286" s="1405" customFormat="1" x14ac:dyDescent="0.2"/>
    <row r="16287" s="1405" customFormat="1" x14ac:dyDescent="0.2"/>
    <row r="16288" s="1405" customFormat="1" x14ac:dyDescent="0.2"/>
    <row r="16289" s="1405" customFormat="1" x14ac:dyDescent="0.2"/>
    <row r="16290" s="1405" customFormat="1" x14ac:dyDescent="0.2"/>
    <row r="16291" s="1405" customFormat="1" x14ac:dyDescent="0.2"/>
    <row r="16292" s="1405" customFormat="1" x14ac:dyDescent="0.2"/>
    <row r="16293" s="1405" customFormat="1" x14ac:dyDescent="0.2"/>
    <row r="16294" s="1405" customFormat="1" x14ac:dyDescent="0.2"/>
    <row r="16295" s="1405" customFormat="1" x14ac:dyDescent="0.2"/>
    <row r="16296" s="1405" customFormat="1" x14ac:dyDescent="0.2"/>
    <row r="16297" s="1405" customFormat="1" x14ac:dyDescent="0.2"/>
    <row r="16298" s="1405" customFormat="1" x14ac:dyDescent="0.2"/>
    <row r="16299" s="1405" customFormat="1" x14ac:dyDescent="0.2"/>
    <row r="16300" s="1405" customFormat="1" x14ac:dyDescent="0.2"/>
    <row r="16301" s="1405" customFormat="1" x14ac:dyDescent="0.2"/>
    <row r="16302" s="1405" customFormat="1" x14ac:dyDescent="0.2"/>
    <row r="16303" s="1405" customFormat="1" x14ac:dyDescent="0.2"/>
    <row r="16304" s="1405" customFormat="1" x14ac:dyDescent="0.2"/>
    <row r="16305" s="1405" customFormat="1" x14ac:dyDescent="0.2"/>
    <row r="16306" s="1405" customFormat="1" x14ac:dyDescent="0.2"/>
    <row r="16307" s="1405" customFormat="1" x14ac:dyDescent="0.2"/>
    <row r="16308" s="1405" customFormat="1" x14ac:dyDescent="0.2"/>
    <row r="16309" s="1405" customFormat="1" x14ac:dyDescent="0.2"/>
    <row r="16310" s="1405" customFormat="1" x14ac:dyDescent="0.2"/>
    <row r="16311" s="1405" customFormat="1" x14ac:dyDescent="0.2"/>
    <row r="16312" s="1405" customFormat="1" x14ac:dyDescent="0.2"/>
    <row r="16313" s="1405" customFormat="1" x14ac:dyDescent="0.2"/>
    <row r="16314" s="1405" customFormat="1" x14ac:dyDescent="0.2"/>
    <row r="16315" s="1405" customFormat="1" x14ac:dyDescent="0.2"/>
    <row r="16316" s="1405" customFormat="1" x14ac:dyDescent="0.2"/>
    <row r="16317" s="1405" customFormat="1" x14ac:dyDescent="0.2"/>
    <row r="16318" s="1405" customFormat="1" x14ac:dyDescent="0.2"/>
    <row r="16319" s="1405" customFormat="1" x14ac:dyDescent="0.2"/>
    <row r="16320" s="1405" customFormat="1" x14ac:dyDescent="0.2"/>
    <row r="16321" s="1405" customFormat="1" x14ac:dyDescent="0.2"/>
    <row r="16322" s="1405" customFormat="1" x14ac:dyDescent="0.2"/>
    <row r="16323" s="1405" customFormat="1" x14ac:dyDescent="0.2"/>
    <row r="16324" s="1405" customFormat="1" x14ac:dyDescent="0.2"/>
    <row r="16325" s="1405" customFormat="1" x14ac:dyDescent="0.2"/>
    <row r="16326" s="1405" customFormat="1" x14ac:dyDescent="0.2"/>
    <row r="16327" s="1405" customFormat="1" x14ac:dyDescent="0.2"/>
    <row r="16328" s="1405" customFormat="1" x14ac:dyDescent="0.2"/>
    <row r="16329" s="1405" customFormat="1" x14ac:dyDescent="0.2"/>
    <row r="16330" s="1405" customFormat="1" x14ac:dyDescent="0.2"/>
    <row r="16331" s="1405" customFormat="1" x14ac:dyDescent="0.2"/>
    <row r="16332" s="1405" customFormat="1" x14ac:dyDescent="0.2"/>
    <row r="16333" s="1405" customFormat="1" x14ac:dyDescent="0.2"/>
    <row r="16334" s="1405" customFormat="1" x14ac:dyDescent="0.2"/>
    <row r="16335" s="1405" customFormat="1" x14ac:dyDescent="0.2"/>
    <row r="16336" s="1405" customFormat="1" x14ac:dyDescent="0.2"/>
    <row r="16337" s="1405" customFormat="1" x14ac:dyDescent="0.2"/>
    <row r="16338" s="1405" customFormat="1" x14ac:dyDescent="0.2"/>
    <row r="16339" s="1405" customFormat="1" x14ac:dyDescent="0.2"/>
    <row r="16340" s="1405" customFormat="1" x14ac:dyDescent="0.2"/>
    <row r="16341" s="1405" customFormat="1" x14ac:dyDescent="0.2"/>
    <row r="16342" s="1405" customFormat="1" x14ac:dyDescent="0.2"/>
    <row r="16343" s="1405" customFormat="1" x14ac:dyDescent="0.2"/>
    <row r="16344" s="1405" customFormat="1" x14ac:dyDescent="0.2"/>
    <row r="16345" s="1405" customFormat="1" x14ac:dyDescent="0.2"/>
    <row r="16346" s="1405" customFormat="1" x14ac:dyDescent="0.2"/>
    <row r="16347" s="1405" customFormat="1" x14ac:dyDescent="0.2"/>
    <row r="16348" s="1405" customFormat="1" x14ac:dyDescent="0.2"/>
    <row r="16349" s="1405" customFormat="1" x14ac:dyDescent="0.2"/>
    <row r="16350" s="1405" customFormat="1" x14ac:dyDescent="0.2"/>
    <row r="16351" s="1405" customFormat="1" x14ac:dyDescent="0.2"/>
    <row r="16352" s="1405" customFormat="1" x14ac:dyDescent="0.2"/>
    <row r="16353" s="1405" customFormat="1" x14ac:dyDescent="0.2"/>
    <row r="16354" s="1405" customFormat="1" x14ac:dyDescent="0.2"/>
    <row r="16355" s="1405" customFormat="1" x14ac:dyDescent="0.2"/>
    <row r="16356" s="1405" customFormat="1" x14ac:dyDescent="0.2"/>
    <row r="16357" s="1405" customFormat="1" x14ac:dyDescent="0.2"/>
    <row r="16358" s="1405" customFormat="1" x14ac:dyDescent="0.2"/>
    <row r="16359" s="1405" customFormat="1" x14ac:dyDescent="0.2"/>
    <row r="16360" s="1405" customFormat="1" x14ac:dyDescent="0.2"/>
    <row r="16361" s="1405" customFormat="1" x14ac:dyDescent="0.2"/>
    <row r="16362" s="1405" customFormat="1" x14ac:dyDescent="0.2"/>
    <row r="16363" s="1405" customFormat="1" x14ac:dyDescent="0.2"/>
    <row r="16364" s="1405" customFormat="1" x14ac:dyDescent="0.2"/>
    <row r="16365" s="1405" customFormat="1" x14ac:dyDescent="0.2"/>
    <row r="16366" s="1405" customFormat="1" x14ac:dyDescent="0.2"/>
    <row r="16367" s="1405" customFormat="1" x14ac:dyDescent="0.2"/>
    <row r="16368" s="1405" customFormat="1" x14ac:dyDescent="0.2"/>
    <row r="16369" s="1405" customFormat="1" x14ac:dyDescent="0.2"/>
    <row r="16370" s="1405" customFormat="1" x14ac:dyDescent="0.2"/>
    <row r="16371" s="1405" customFormat="1" x14ac:dyDescent="0.2"/>
    <row r="16372" s="1405" customFormat="1" x14ac:dyDescent="0.2"/>
    <row r="16373" s="1405" customFormat="1" x14ac:dyDescent="0.2"/>
    <row r="16374" s="1405" customFormat="1" x14ac:dyDescent="0.2"/>
    <row r="16375" s="1405" customFormat="1" x14ac:dyDescent="0.2"/>
    <row r="16376" s="1405" customFormat="1" x14ac:dyDescent="0.2"/>
    <row r="16377" s="1405" customFormat="1" x14ac:dyDescent="0.2"/>
    <row r="16378" s="1405" customFormat="1" x14ac:dyDescent="0.2"/>
    <row r="16379" s="1405" customFormat="1" x14ac:dyDescent="0.2"/>
    <row r="16380" s="1405" customFormat="1" x14ac:dyDescent="0.2"/>
    <row r="16381" s="1405" customFormat="1" x14ac:dyDescent="0.2"/>
    <row r="16382" s="1405" customFormat="1" x14ac:dyDescent="0.2"/>
    <row r="16383" s="1405" customFormat="1" x14ac:dyDescent="0.2"/>
    <row r="16384" s="1405" customFormat="1" x14ac:dyDescent="0.2"/>
    <row r="16385" s="1405" customFormat="1" x14ac:dyDescent="0.2"/>
    <row r="16386" s="1405" customFormat="1" x14ac:dyDescent="0.2"/>
    <row r="16387" s="1405" customFormat="1" x14ac:dyDescent="0.2"/>
    <row r="16388" s="1405" customFormat="1" x14ac:dyDescent="0.2"/>
    <row r="16389" s="1405" customFormat="1" x14ac:dyDescent="0.2"/>
    <row r="16390" s="1405" customFormat="1" x14ac:dyDescent="0.2"/>
    <row r="16391" s="1405" customFormat="1" x14ac:dyDescent="0.2"/>
    <row r="16392" s="1405" customFormat="1" x14ac:dyDescent="0.2"/>
    <row r="16393" s="1405" customFormat="1" x14ac:dyDescent="0.2"/>
    <row r="16394" s="1405" customFormat="1" x14ac:dyDescent="0.2"/>
    <row r="16395" s="1405" customFormat="1" x14ac:dyDescent="0.2"/>
    <row r="16396" s="1405" customFormat="1" x14ac:dyDescent="0.2"/>
    <row r="16397" s="1405" customFormat="1" x14ac:dyDescent="0.2"/>
    <row r="16398" s="1405" customFormat="1" x14ac:dyDescent="0.2"/>
    <row r="16399" s="1405" customFormat="1" x14ac:dyDescent="0.2"/>
    <row r="16400" s="1405" customFormat="1" x14ac:dyDescent="0.2"/>
    <row r="16401" s="1405" customFormat="1" x14ac:dyDescent="0.2"/>
    <row r="16402" s="1405" customFormat="1" x14ac:dyDescent="0.2"/>
    <row r="16403" s="1405" customFormat="1" x14ac:dyDescent="0.2"/>
    <row r="16404" s="1405" customFormat="1" x14ac:dyDescent="0.2"/>
    <row r="16405" s="1405" customFormat="1" x14ac:dyDescent="0.2"/>
    <row r="16406" s="1405" customFormat="1" x14ac:dyDescent="0.2"/>
    <row r="16407" s="1405" customFormat="1" x14ac:dyDescent="0.2"/>
    <row r="16408" s="1405" customFormat="1" x14ac:dyDescent="0.2"/>
    <row r="16409" s="1405" customFormat="1" x14ac:dyDescent="0.2"/>
    <row r="16410" s="1405" customFormat="1" x14ac:dyDescent="0.2"/>
    <row r="16411" s="1405" customFormat="1" x14ac:dyDescent="0.2"/>
    <row r="16412" s="1405" customFormat="1" x14ac:dyDescent="0.2"/>
    <row r="16413" s="1405" customFormat="1" x14ac:dyDescent="0.2"/>
    <row r="16414" s="1405" customFormat="1" x14ac:dyDescent="0.2"/>
    <row r="16415" s="1405" customFormat="1" x14ac:dyDescent="0.2"/>
    <row r="16416" s="1405" customFormat="1" x14ac:dyDescent="0.2"/>
    <row r="16417" s="1405" customFormat="1" x14ac:dyDescent="0.2"/>
    <row r="16418" s="1405" customFormat="1" x14ac:dyDescent="0.2"/>
    <row r="16419" s="1405" customFormat="1" x14ac:dyDescent="0.2"/>
    <row r="16420" s="1405" customFormat="1" x14ac:dyDescent="0.2"/>
    <row r="16421" s="1405" customFormat="1" x14ac:dyDescent="0.2"/>
    <row r="16422" s="1405" customFormat="1" x14ac:dyDescent="0.2"/>
    <row r="16423" s="1405" customFormat="1" x14ac:dyDescent="0.2"/>
    <row r="16424" s="1405" customFormat="1" x14ac:dyDescent="0.2"/>
    <row r="16425" s="1405" customFormat="1" x14ac:dyDescent="0.2"/>
    <row r="16426" s="1405" customFormat="1" x14ac:dyDescent="0.2"/>
    <row r="16427" s="1405" customFormat="1" x14ac:dyDescent="0.2"/>
    <row r="16428" s="1405" customFormat="1" x14ac:dyDescent="0.2"/>
    <row r="16429" s="1405" customFormat="1" x14ac:dyDescent="0.2"/>
    <row r="16430" s="1405" customFormat="1" x14ac:dyDescent="0.2"/>
    <row r="16431" s="1405" customFormat="1" x14ac:dyDescent="0.2"/>
    <row r="16432" s="1405" customFormat="1" x14ac:dyDescent="0.2"/>
    <row r="16433" s="1405" customFormat="1" x14ac:dyDescent="0.2"/>
    <row r="16434" s="1405" customFormat="1" x14ac:dyDescent="0.2"/>
    <row r="16435" s="1405" customFormat="1" x14ac:dyDescent="0.2"/>
    <row r="16436" s="1405" customFormat="1" x14ac:dyDescent="0.2"/>
    <row r="16437" s="1405" customFormat="1" x14ac:dyDescent="0.2"/>
    <row r="16438" s="1405" customFormat="1" x14ac:dyDescent="0.2"/>
    <row r="16439" s="1405" customFormat="1" x14ac:dyDescent="0.2"/>
    <row r="16440" s="1405" customFormat="1" x14ac:dyDescent="0.2"/>
    <row r="16441" s="1405" customFormat="1" x14ac:dyDescent="0.2"/>
    <row r="16442" s="1405" customFormat="1" x14ac:dyDescent="0.2"/>
    <row r="16443" s="1405" customFormat="1" x14ac:dyDescent="0.2"/>
    <row r="16444" s="1405" customFormat="1" x14ac:dyDescent="0.2"/>
    <row r="16445" s="1405" customFormat="1" x14ac:dyDescent="0.2"/>
    <row r="16446" s="1405" customFormat="1" x14ac:dyDescent="0.2"/>
    <row r="16447" s="1405" customFormat="1" x14ac:dyDescent="0.2"/>
    <row r="16448" s="1405" customFormat="1" x14ac:dyDescent="0.2"/>
    <row r="16449" s="1405" customFormat="1" x14ac:dyDescent="0.2"/>
    <row r="16450" s="1405" customFormat="1" x14ac:dyDescent="0.2"/>
    <row r="16451" s="1405" customFormat="1" x14ac:dyDescent="0.2"/>
    <row r="16452" s="1405" customFormat="1" x14ac:dyDescent="0.2"/>
    <row r="16453" s="1405" customFormat="1" x14ac:dyDescent="0.2"/>
    <row r="16454" s="1405" customFormat="1" x14ac:dyDescent="0.2"/>
    <row r="16455" s="1405" customFormat="1" x14ac:dyDescent="0.2"/>
    <row r="16456" s="1405" customFormat="1" x14ac:dyDescent="0.2"/>
    <row r="16457" s="1405" customFormat="1" x14ac:dyDescent="0.2"/>
    <row r="16458" s="1405" customFormat="1" x14ac:dyDescent="0.2"/>
    <row r="16459" s="1405" customFormat="1" x14ac:dyDescent="0.2"/>
    <row r="16460" s="1405" customFormat="1" x14ac:dyDescent="0.2"/>
    <row r="16461" s="1405" customFormat="1" x14ac:dyDescent="0.2"/>
    <row r="16462" s="1405" customFormat="1" x14ac:dyDescent="0.2"/>
    <row r="16463" s="1405" customFormat="1" x14ac:dyDescent="0.2"/>
    <row r="16464" s="1405" customFormat="1" x14ac:dyDescent="0.2"/>
    <row r="16465" s="1405" customFormat="1" x14ac:dyDescent="0.2"/>
    <row r="16466" s="1405" customFormat="1" x14ac:dyDescent="0.2"/>
    <row r="16467" s="1405" customFormat="1" x14ac:dyDescent="0.2"/>
    <row r="16468" s="1405" customFormat="1" x14ac:dyDescent="0.2"/>
    <row r="16469" s="1405" customFormat="1" x14ac:dyDescent="0.2"/>
    <row r="16470" s="1405" customFormat="1" x14ac:dyDescent="0.2"/>
    <row r="16471" s="1405" customFormat="1" x14ac:dyDescent="0.2"/>
    <row r="16472" s="1405" customFormat="1" x14ac:dyDescent="0.2"/>
    <row r="16473" s="1405" customFormat="1" x14ac:dyDescent="0.2"/>
    <row r="16474" s="1405" customFormat="1" x14ac:dyDescent="0.2"/>
    <row r="16475" s="1405" customFormat="1" x14ac:dyDescent="0.2"/>
    <row r="16476" s="1405" customFormat="1" x14ac:dyDescent="0.2"/>
    <row r="16477" s="1405" customFormat="1" x14ac:dyDescent="0.2"/>
    <row r="16478" s="1405" customFormat="1" x14ac:dyDescent="0.2"/>
    <row r="16479" s="1405" customFormat="1" x14ac:dyDescent="0.2"/>
    <row r="16480" s="1405" customFormat="1" x14ac:dyDescent="0.2"/>
    <row r="16481" s="1405" customFormat="1" x14ac:dyDescent="0.2"/>
    <row r="16482" s="1405" customFormat="1" x14ac:dyDescent="0.2"/>
    <row r="16483" s="1405" customFormat="1" x14ac:dyDescent="0.2"/>
    <row r="16484" s="1405" customFormat="1" x14ac:dyDescent="0.2"/>
    <row r="16485" s="1405" customFormat="1" x14ac:dyDescent="0.2"/>
    <row r="16486" s="1405" customFormat="1" x14ac:dyDescent="0.2"/>
    <row r="16487" s="1405" customFormat="1" x14ac:dyDescent="0.2"/>
    <row r="16488" s="1405" customFormat="1" x14ac:dyDescent="0.2"/>
    <row r="16489" s="1405" customFormat="1" x14ac:dyDescent="0.2"/>
    <row r="16490" s="1405" customFormat="1" x14ac:dyDescent="0.2"/>
    <row r="16491" s="1405" customFormat="1" x14ac:dyDescent="0.2"/>
    <row r="16492" s="1405" customFormat="1" x14ac:dyDescent="0.2"/>
    <row r="16493" s="1405" customFormat="1" x14ac:dyDescent="0.2"/>
    <row r="16494" s="1405" customFormat="1" x14ac:dyDescent="0.2"/>
    <row r="16495" s="1405" customFormat="1" x14ac:dyDescent="0.2"/>
    <row r="16496" s="1405" customFormat="1" x14ac:dyDescent="0.2"/>
    <row r="16497" s="1405" customFormat="1" x14ac:dyDescent="0.2"/>
    <row r="16498" s="1405" customFormat="1" x14ac:dyDescent="0.2"/>
    <row r="16499" s="1405" customFormat="1" x14ac:dyDescent="0.2"/>
    <row r="16500" s="1405" customFormat="1" x14ac:dyDescent="0.2"/>
    <row r="16501" s="1405" customFormat="1" x14ac:dyDescent="0.2"/>
    <row r="16502" s="1405" customFormat="1" x14ac:dyDescent="0.2"/>
    <row r="16503" s="1405" customFormat="1" x14ac:dyDescent="0.2"/>
    <row r="16504" s="1405" customFormat="1" x14ac:dyDescent="0.2"/>
    <row r="16505" s="1405" customFormat="1" x14ac:dyDescent="0.2"/>
    <row r="16506" s="1405" customFormat="1" x14ac:dyDescent="0.2"/>
    <row r="16507" s="1405" customFormat="1" x14ac:dyDescent="0.2"/>
    <row r="16508" s="1405" customFormat="1" x14ac:dyDescent="0.2"/>
    <row r="16509" s="1405" customFormat="1" x14ac:dyDescent="0.2"/>
    <row r="16510" s="1405" customFormat="1" x14ac:dyDescent="0.2"/>
    <row r="16511" s="1405" customFormat="1" x14ac:dyDescent="0.2"/>
    <row r="16512" s="1405" customFormat="1" x14ac:dyDescent="0.2"/>
    <row r="16513" s="1405" customFormat="1" x14ac:dyDescent="0.2"/>
    <row r="16514" s="1405" customFormat="1" x14ac:dyDescent="0.2"/>
    <row r="16515" s="1405" customFormat="1" x14ac:dyDescent="0.2"/>
    <row r="16516" s="1405" customFormat="1" x14ac:dyDescent="0.2"/>
    <row r="16517" s="1405" customFormat="1" x14ac:dyDescent="0.2"/>
    <row r="16518" s="1405" customFormat="1" x14ac:dyDescent="0.2"/>
    <row r="16519" s="1405" customFormat="1" x14ac:dyDescent="0.2"/>
    <row r="16520" s="1405" customFormat="1" x14ac:dyDescent="0.2"/>
    <row r="16521" s="1405" customFormat="1" x14ac:dyDescent="0.2"/>
    <row r="16522" s="1405" customFormat="1" x14ac:dyDescent="0.2"/>
    <row r="16523" s="1405" customFormat="1" x14ac:dyDescent="0.2"/>
    <row r="16524" s="1405" customFormat="1" x14ac:dyDescent="0.2"/>
    <row r="16525" s="1405" customFormat="1" x14ac:dyDescent="0.2"/>
    <row r="16526" s="1405" customFormat="1" x14ac:dyDescent="0.2"/>
    <row r="16527" s="1405" customFormat="1" x14ac:dyDescent="0.2"/>
    <row r="16528" s="1405" customFormat="1" x14ac:dyDescent="0.2"/>
    <row r="16529" s="1405" customFormat="1" x14ac:dyDescent="0.2"/>
    <row r="16530" s="1405" customFormat="1" x14ac:dyDescent="0.2"/>
    <row r="16531" s="1405" customFormat="1" x14ac:dyDescent="0.2"/>
    <row r="16532" s="1405" customFormat="1" x14ac:dyDescent="0.2"/>
    <row r="16533" s="1405" customFormat="1" x14ac:dyDescent="0.2"/>
    <row r="16534" s="1405" customFormat="1" x14ac:dyDescent="0.2"/>
    <row r="16535" s="1405" customFormat="1" x14ac:dyDescent="0.2"/>
    <row r="16536" s="1405" customFormat="1" x14ac:dyDescent="0.2"/>
    <row r="16537" s="1405" customFormat="1" x14ac:dyDescent="0.2"/>
    <row r="16538" s="1405" customFormat="1" x14ac:dyDescent="0.2"/>
    <row r="16539" s="1405" customFormat="1" x14ac:dyDescent="0.2"/>
    <row r="16540" s="1405" customFormat="1" x14ac:dyDescent="0.2"/>
    <row r="16541" s="1405" customFormat="1" x14ac:dyDescent="0.2"/>
    <row r="16542" s="1405" customFormat="1" x14ac:dyDescent="0.2"/>
    <row r="16543" s="1405" customFormat="1" x14ac:dyDescent="0.2"/>
    <row r="16544" s="1405" customFormat="1" x14ac:dyDescent="0.2"/>
    <row r="16545" s="1405" customFormat="1" x14ac:dyDescent="0.2"/>
    <row r="16546" s="1405" customFormat="1" x14ac:dyDescent="0.2"/>
    <row r="16547" s="1405" customFormat="1" x14ac:dyDescent="0.2"/>
    <row r="16548" s="1405" customFormat="1" x14ac:dyDescent="0.2"/>
    <row r="16549" s="1405" customFormat="1" x14ac:dyDescent="0.2"/>
    <row r="16550" s="1405" customFormat="1" x14ac:dyDescent="0.2"/>
    <row r="16551" s="1405" customFormat="1" x14ac:dyDescent="0.2"/>
    <row r="16552" s="1405" customFormat="1" x14ac:dyDescent="0.2"/>
    <row r="16553" s="1405" customFormat="1" x14ac:dyDescent="0.2"/>
    <row r="16554" s="1405" customFormat="1" x14ac:dyDescent="0.2"/>
    <row r="16555" s="1405" customFormat="1" x14ac:dyDescent="0.2"/>
    <row r="16556" s="1405" customFormat="1" x14ac:dyDescent="0.2"/>
    <row r="16557" s="1405" customFormat="1" x14ac:dyDescent="0.2"/>
    <row r="16558" s="1405" customFormat="1" x14ac:dyDescent="0.2"/>
    <row r="16559" s="1405" customFormat="1" x14ac:dyDescent="0.2"/>
    <row r="16560" s="1405" customFormat="1" x14ac:dyDescent="0.2"/>
    <row r="16561" s="1405" customFormat="1" x14ac:dyDescent="0.2"/>
    <row r="16562" s="1405" customFormat="1" x14ac:dyDescent="0.2"/>
    <row r="16563" s="1405" customFormat="1" x14ac:dyDescent="0.2"/>
    <row r="16564" s="1405" customFormat="1" x14ac:dyDescent="0.2"/>
    <row r="16565" s="1405" customFormat="1" x14ac:dyDescent="0.2"/>
    <row r="16566" s="1405" customFormat="1" x14ac:dyDescent="0.2"/>
    <row r="16567" s="1405" customFormat="1" x14ac:dyDescent="0.2"/>
    <row r="16568" s="1405" customFormat="1" x14ac:dyDescent="0.2"/>
    <row r="16569" s="1405" customFormat="1" x14ac:dyDescent="0.2"/>
    <row r="16570" s="1405" customFormat="1" x14ac:dyDescent="0.2"/>
    <row r="16571" s="1405" customFormat="1" x14ac:dyDescent="0.2"/>
    <row r="16572" s="1405" customFormat="1" x14ac:dyDescent="0.2"/>
    <row r="16573" s="1405" customFormat="1" x14ac:dyDescent="0.2"/>
    <row r="16574" s="1405" customFormat="1" x14ac:dyDescent="0.2"/>
    <row r="16575" s="1405" customFormat="1" x14ac:dyDescent="0.2"/>
    <row r="16576" s="1405" customFormat="1" x14ac:dyDescent="0.2"/>
    <row r="16577" s="1405" customFormat="1" x14ac:dyDescent="0.2"/>
    <row r="16578" s="1405" customFormat="1" x14ac:dyDescent="0.2"/>
    <row r="16579" s="1405" customFormat="1" x14ac:dyDescent="0.2"/>
    <row r="16580" s="1405" customFormat="1" x14ac:dyDescent="0.2"/>
    <row r="16581" s="1405" customFormat="1" x14ac:dyDescent="0.2"/>
    <row r="16582" s="1405" customFormat="1" x14ac:dyDescent="0.2"/>
    <row r="16583" s="1405" customFormat="1" x14ac:dyDescent="0.2"/>
    <row r="16584" s="1405" customFormat="1" x14ac:dyDescent="0.2"/>
    <row r="16585" s="1405" customFormat="1" x14ac:dyDescent="0.2"/>
    <row r="16586" s="1405" customFormat="1" x14ac:dyDescent="0.2"/>
    <row r="16587" s="1405" customFormat="1" x14ac:dyDescent="0.2"/>
    <row r="16588" s="1405" customFormat="1" x14ac:dyDescent="0.2"/>
    <row r="16589" s="1405" customFormat="1" x14ac:dyDescent="0.2"/>
    <row r="16590" s="1405" customFormat="1" x14ac:dyDescent="0.2"/>
    <row r="16591" s="1405" customFormat="1" x14ac:dyDescent="0.2"/>
    <row r="16592" s="1405" customFormat="1" x14ac:dyDescent="0.2"/>
    <row r="16593" s="1405" customFormat="1" x14ac:dyDescent="0.2"/>
    <row r="16594" s="1405" customFormat="1" x14ac:dyDescent="0.2"/>
    <row r="16595" s="1405" customFormat="1" x14ac:dyDescent="0.2"/>
    <row r="16596" s="1405" customFormat="1" x14ac:dyDescent="0.2"/>
    <row r="16597" s="1405" customFormat="1" x14ac:dyDescent="0.2"/>
    <row r="16598" s="1405" customFormat="1" x14ac:dyDescent="0.2"/>
    <row r="16599" s="1405" customFormat="1" x14ac:dyDescent="0.2"/>
    <row r="16600" s="1405" customFormat="1" x14ac:dyDescent="0.2"/>
    <row r="16601" s="1405" customFormat="1" x14ac:dyDescent="0.2"/>
    <row r="16602" s="1405" customFormat="1" x14ac:dyDescent="0.2"/>
    <row r="16603" s="1405" customFormat="1" x14ac:dyDescent="0.2"/>
    <row r="16604" s="1405" customFormat="1" x14ac:dyDescent="0.2"/>
    <row r="16605" s="1405" customFormat="1" x14ac:dyDescent="0.2"/>
    <row r="16606" s="1405" customFormat="1" x14ac:dyDescent="0.2"/>
    <row r="16607" s="1405" customFormat="1" x14ac:dyDescent="0.2"/>
    <row r="16608" s="1405" customFormat="1" x14ac:dyDescent="0.2"/>
    <row r="16609" s="1405" customFormat="1" x14ac:dyDescent="0.2"/>
    <row r="16610" s="1405" customFormat="1" x14ac:dyDescent="0.2"/>
    <row r="16611" s="1405" customFormat="1" x14ac:dyDescent="0.2"/>
    <row r="16612" s="1405" customFormat="1" x14ac:dyDescent="0.2"/>
    <row r="16613" s="1405" customFormat="1" x14ac:dyDescent="0.2"/>
    <row r="16614" s="1405" customFormat="1" x14ac:dyDescent="0.2"/>
    <row r="16615" s="1405" customFormat="1" x14ac:dyDescent="0.2"/>
    <row r="16616" s="1405" customFormat="1" x14ac:dyDescent="0.2"/>
    <row r="16617" s="1405" customFormat="1" x14ac:dyDescent="0.2"/>
    <row r="16618" s="1405" customFormat="1" x14ac:dyDescent="0.2"/>
    <row r="16619" s="1405" customFormat="1" x14ac:dyDescent="0.2"/>
    <row r="16620" s="1405" customFormat="1" x14ac:dyDescent="0.2"/>
    <row r="16621" s="1405" customFormat="1" x14ac:dyDescent="0.2"/>
    <row r="16622" s="1405" customFormat="1" x14ac:dyDescent="0.2"/>
    <row r="16623" s="1405" customFormat="1" x14ac:dyDescent="0.2"/>
    <row r="16624" s="1405" customFormat="1" x14ac:dyDescent="0.2"/>
    <row r="16625" s="1405" customFormat="1" x14ac:dyDescent="0.2"/>
    <row r="16626" s="1405" customFormat="1" x14ac:dyDescent="0.2"/>
    <row r="16627" s="1405" customFormat="1" x14ac:dyDescent="0.2"/>
    <row r="16628" s="1405" customFormat="1" x14ac:dyDescent="0.2"/>
    <row r="16629" s="1405" customFormat="1" x14ac:dyDescent="0.2"/>
    <row r="16630" s="1405" customFormat="1" x14ac:dyDescent="0.2"/>
    <row r="16631" s="1405" customFormat="1" x14ac:dyDescent="0.2"/>
    <row r="16632" s="1405" customFormat="1" x14ac:dyDescent="0.2"/>
    <row r="16633" s="1405" customFormat="1" x14ac:dyDescent="0.2"/>
    <row r="16634" s="1405" customFormat="1" x14ac:dyDescent="0.2"/>
    <row r="16635" s="1405" customFormat="1" x14ac:dyDescent="0.2"/>
    <row r="16636" s="1405" customFormat="1" x14ac:dyDescent="0.2"/>
    <row r="16637" s="1405" customFormat="1" x14ac:dyDescent="0.2"/>
    <row r="16638" s="1405" customFormat="1" x14ac:dyDescent="0.2"/>
    <row r="16639" s="1405" customFormat="1" x14ac:dyDescent="0.2"/>
    <row r="16640" s="1405" customFormat="1" x14ac:dyDescent="0.2"/>
    <row r="16641" s="1405" customFormat="1" x14ac:dyDescent="0.2"/>
    <row r="16642" s="1405" customFormat="1" x14ac:dyDescent="0.2"/>
    <row r="16643" s="1405" customFormat="1" x14ac:dyDescent="0.2"/>
    <row r="16644" s="1405" customFormat="1" x14ac:dyDescent="0.2"/>
    <row r="16645" s="1405" customFormat="1" x14ac:dyDescent="0.2"/>
    <row r="16646" s="1405" customFormat="1" x14ac:dyDescent="0.2"/>
    <row r="16647" s="1405" customFormat="1" x14ac:dyDescent="0.2"/>
    <row r="16648" s="1405" customFormat="1" x14ac:dyDescent="0.2"/>
    <row r="16649" s="1405" customFormat="1" x14ac:dyDescent="0.2"/>
    <row r="16650" s="1405" customFormat="1" x14ac:dyDescent="0.2"/>
    <row r="16651" s="1405" customFormat="1" x14ac:dyDescent="0.2"/>
    <row r="16652" s="1405" customFormat="1" x14ac:dyDescent="0.2"/>
    <row r="16653" s="1405" customFormat="1" x14ac:dyDescent="0.2"/>
    <row r="16654" s="1405" customFormat="1" x14ac:dyDescent="0.2"/>
    <row r="16655" s="1405" customFormat="1" x14ac:dyDescent="0.2"/>
    <row r="16656" s="1405" customFormat="1" x14ac:dyDescent="0.2"/>
    <row r="16657" s="1405" customFormat="1" x14ac:dyDescent="0.2"/>
    <row r="16658" s="1405" customFormat="1" x14ac:dyDescent="0.2"/>
    <row r="16659" s="1405" customFormat="1" x14ac:dyDescent="0.2"/>
    <row r="16660" s="1405" customFormat="1" x14ac:dyDescent="0.2"/>
    <row r="16661" s="1405" customFormat="1" x14ac:dyDescent="0.2"/>
    <row r="16662" s="1405" customFormat="1" x14ac:dyDescent="0.2"/>
    <row r="16663" s="1405" customFormat="1" x14ac:dyDescent="0.2"/>
    <row r="16664" s="1405" customFormat="1" x14ac:dyDescent="0.2"/>
    <row r="16665" s="1405" customFormat="1" x14ac:dyDescent="0.2"/>
    <row r="16666" s="1405" customFormat="1" x14ac:dyDescent="0.2"/>
    <row r="16667" s="1405" customFormat="1" x14ac:dyDescent="0.2"/>
    <row r="16668" s="1405" customFormat="1" x14ac:dyDescent="0.2"/>
    <row r="16669" s="1405" customFormat="1" x14ac:dyDescent="0.2"/>
    <row r="16670" s="1405" customFormat="1" x14ac:dyDescent="0.2"/>
    <row r="16671" s="1405" customFormat="1" x14ac:dyDescent="0.2"/>
    <row r="16672" s="1405" customFormat="1" x14ac:dyDescent="0.2"/>
    <row r="16673" s="1405" customFormat="1" x14ac:dyDescent="0.2"/>
    <row r="16674" s="1405" customFormat="1" x14ac:dyDescent="0.2"/>
    <row r="16675" s="1405" customFormat="1" x14ac:dyDescent="0.2"/>
    <row r="16676" s="1405" customFormat="1" x14ac:dyDescent="0.2"/>
    <row r="16677" s="1405" customFormat="1" x14ac:dyDescent="0.2"/>
    <row r="16678" s="1405" customFormat="1" x14ac:dyDescent="0.2"/>
    <row r="16679" s="1405" customFormat="1" x14ac:dyDescent="0.2"/>
    <row r="16680" s="1405" customFormat="1" x14ac:dyDescent="0.2"/>
    <row r="16681" s="1405" customFormat="1" x14ac:dyDescent="0.2"/>
    <row r="16682" s="1405" customFormat="1" x14ac:dyDescent="0.2"/>
    <row r="16683" s="1405" customFormat="1" x14ac:dyDescent="0.2"/>
    <row r="16684" s="1405" customFormat="1" x14ac:dyDescent="0.2"/>
    <row r="16685" s="1405" customFormat="1" x14ac:dyDescent="0.2"/>
    <row r="16686" s="1405" customFormat="1" x14ac:dyDescent="0.2"/>
    <row r="16687" s="1405" customFormat="1" x14ac:dyDescent="0.2"/>
    <row r="16688" s="1405" customFormat="1" x14ac:dyDescent="0.2"/>
    <row r="16689" s="1405" customFormat="1" x14ac:dyDescent="0.2"/>
    <row r="16690" s="1405" customFormat="1" x14ac:dyDescent="0.2"/>
    <row r="16691" s="1405" customFormat="1" x14ac:dyDescent="0.2"/>
    <row r="16692" s="1405" customFormat="1" x14ac:dyDescent="0.2"/>
    <row r="16693" s="1405" customFormat="1" x14ac:dyDescent="0.2"/>
    <row r="16694" s="1405" customFormat="1" x14ac:dyDescent="0.2"/>
    <row r="16695" s="1405" customFormat="1" x14ac:dyDescent="0.2"/>
    <row r="16696" s="1405" customFormat="1" x14ac:dyDescent="0.2"/>
    <row r="16697" s="1405" customFormat="1" x14ac:dyDescent="0.2"/>
    <row r="16698" s="1405" customFormat="1" x14ac:dyDescent="0.2"/>
    <row r="16699" s="1405" customFormat="1" x14ac:dyDescent="0.2"/>
    <row r="16700" s="1405" customFormat="1" x14ac:dyDescent="0.2"/>
    <row r="16701" s="1405" customFormat="1" x14ac:dyDescent="0.2"/>
    <row r="16702" s="1405" customFormat="1" x14ac:dyDescent="0.2"/>
    <row r="16703" s="1405" customFormat="1" x14ac:dyDescent="0.2"/>
    <row r="16704" s="1405" customFormat="1" x14ac:dyDescent="0.2"/>
    <row r="16705" s="1405" customFormat="1" x14ac:dyDescent="0.2"/>
    <row r="16706" s="1405" customFormat="1" x14ac:dyDescent="0.2"/>
    <row r="16707" s="1405" customFormat="1" x14ac:dyDescent="0.2"/>
    <row r="16708" s="1405" customFormat="1" x14ac:dyDescent="0.2"/>
    <row r="16709" s="1405" customFormat="1" x14ac:dyDescent="0.2"/>
    <row r="16710" s="1405" customFormat="1" x14ac:dyDescent="0.2"/>
    <row r="16711" s="1405" customFormat="1" x14ac:dyDescent="0.2"/>
    <row r="16712" s="1405" customFormat="1" x14ac:dyDescent="0.2"/>
    <row r="16713" s="1405" customFormat="1" x14ac:dyDescent="0.2"/>
    <row r="16714" s="1405" customFormat="1" x14ac:dyDescent="0.2"/>
    <row r="16715" s="1405" customFormat="1" x14ac:dyDescent="0.2"/>
    <row r="16716" s="1405" customFormat="1" x14ac:dyDescent="0.2"/>
    <row r="16717" s="1405" customFormat="1" x14ac:dyDescent="0.2"/>
    <row r="16718" s="1405" customFormat="1" x14ac:dyDescent="0.2"/>
    <row r="16719" s="1405" customFormat="1" x14ac:dyDescent="0.2"/>
    <row r="16720" s="1405" customFormat="1" x14ac:dyDescent="0.2"/>
    <row r="16721" s="1405" customFormat="1" x14ac:dyDescent="0.2"/>
    <row r="16722" s="1405" customFormat="1" x14ac:dyDescent="0.2"/>
    <row r="16723" s="1405" customFormat="1" x14ac:dyDescent="0.2"/>
    <row r="16724" s="1405" customFormat="1" x14ac:dyDescent="0.2"/>
    <row r="16725" s="1405" customFormat="1" x14ac:dyDescent="0.2"/>
    <row r="16726" s="1405" customFormat="1" x14ac:dyDescent="0.2"/>
    <row r="16727" s="1405" customFormat="1" x14ac:dyDescent="0.2"/>
    <row r="16728" s="1405" customFormat="1" x14ac:dyDescent="0.2"/>
    <row r="16729" s="1405" customFormat="1" x14ac:dyDescent="0.2"/>
    <row r="16730" s="1405" customFormat="1" x14ac:dyDescent="0.2"/>
    <row r="16731" s="1405" customFormat="1" x14ac:dyDescent="0.2"/>
    <row r="16732" s="1405" customFormat="1" x14ac:dyDescent="0.2"/>
    <row r="16733" s="1405" customFormat="1" x14ac:dyDescent="0.2"/>
    <row r="16734" s="1405" customFormat="1" x14ac:dyDescent="0.2"/>
    <row r="16735" s="1405" customFormat="1" x14ac:dyDescent="0.2"/>
    <row r="16736" s="1405" customFormat="1" x14ac:dyDescent="0.2"/>
    <row r="16737" s="1405" customFormat="1" x14ac:dyDescent="0.2"/>
    <row r="16738" s="1405" customFormat="1" x14ac:dyDescent="0.2"/>
    <row r="16739" s="1405" customFormat="1" x14ac:dyDescent="0.2"/>
    <row r="16740" s="1405" customFormat="1" x14ac:dyDescent="0.2"/>
    <row r="16741" s="1405" customFormat="1" x14ac:dyDescent="0.2"/>
    <row r="16742" s="1405" customFormat="1" x14ac:dyDescent="0.2"/>
    <row r="16743" s="1405" customFormat="1" x14ac:dyDescent="0.2"/>
    <row r="16744" s="1405" customFormat="1" x14ac:dyDescent="0.2"/>
    <row r="16745" s="1405" customFormat="1" x14ac:dyDescent="0.2"/>
    <row r="16746" s="1405" customFormat="1" x14ac:dyDescent="0.2"/>
    <row r="16747" s="1405" customFormat="1" x14ac:dyDescent="0.2"/>
    <row r="16748" s="1405" customFormat="1" x14ac:dyDescent="0.2"/>
    <row r="16749" s="1405" customFormat="1" x14ac:dyDescent="0.2"/>
    <row r="16750" s="1405" customFormat="1" x14ac:dyDescent="0.2"/>
    <row r="16751" s="1405" customFormat="1" x14ac:dyDescent="0.2"/>
    <row r="16752" s="1405" customFormat="1" x14ac:dyDescent="0.2"/>
    <row r="16753" s="1405" customFormat="1" x14ac:dyDescent="0.2"/>
    <row r="16754" s="1405" customFormat="1" x14ac:dyDescent="0.2"/>
    <row r="16755" s="1405" customFormat="1" x14ac:dyDescent="0.2"/>
    <row r="16756" s="1405" customFormat="1" x14ac:dyDescent="0.2"/>
    <row r="16757" s="1405" customFormat="1" x14ac:dyDescent="0.2"/>
    <row r="16758" s="1405" customFormat="1" x14ac:dyDescent="0.2"/>
    <row r="16759" s="1405" customFormat="1" x14ac:dyDescent="0.2"/>
    <row r="16760" s="1405" customFormat="1" x14ac:dyDescent="0.2"/>
    <row r="16761" s="1405" customFormat="1" x14ac:dyDescent="0.2"/>
    <row r="16762" s="1405" customFormat="1" x14ac:dyDescent="0.2"/>
    <row r="16763" s="1405" customFormat="1" x14ac:dyDescent="0.2"/>
    <row r="16764" s="1405" customFormat="1" x14ac:dyDescent="0.2"/>
    <row r="16765" s="1405" customFormat="1" x14ac:dyDescent="0.2"/>
    <row r="16766" s="1405" customFormat="1" x14ac:dyDescent="0.2"/>
    <row r="16767" s="1405" customFormat="1" x14ac:dyDescent="0.2"/>
    <row r="16768" s="1405" customFormat="1" x14ac:dyDescent="0.2"/>
    <row r="16769" s="1405" customFormat="1" x14ac:dyDescent="0.2"/>
    <row r="16770" s="1405" customFormat="1" x14ac:dyDescent="0.2"/>
    <row r="16771" s="1405" customFormat="1" x14ac:dyDescent="0.2"/>
    <row r="16772" s="1405" customFormat="1" x14ac:dyDescent="0.2"/>
    <row r="16773" s="1405" customFormat="1" x14ac:dyDescent="0.2"/>
    <row r="16774" s="1405" customFormat="1" x14ac:dyDescent="0.2"/>
    <row r="16775" s="1405" customFormat="1" x14ac:dyDescent="0.2"/>
    <row r="16776" s="1405" customFormat="1" x14ac:dyDescent="0.2"/>
    <row r="16777" s="1405" customFormat="1" x14ac:dyDescent="0.2"/>
    <row r="16778" s="1405" customFormat="1" x14ac:dyDescent="0.2"/>
    <row r="16779" s="1405" customFormat="1" x14ac:dyDescent="0.2"/>
    <row r="16780" s="1405" customFormat="1" x14ac:dyDescent="0.2"/>
    <row r="16781" s="1405" customFormat="1" x14ac:dyDescent="0.2"/>
    <row r="16782" s="1405" customFormat="1" x14ac:dyDescent="0.2"/>
    <row r="16783" s="1405" customFormat="1" x14ac:dyDescent="0.2"/>
    <row r="16784" s="1405" customFormat="1" x14ac:dyDescent="0.2"/>
    <row r="16785" s="1405" customFormat="1" x14ac:dyDescent="0.2"/>
    <row r="16786" s="1405" customFormat="1" x14ac:dyDescent="0.2"/>
    <row r="16787" s="1405" customFormat="1" x14ac:dyDescent="0.2"/>
    <row r="16788" s="1405" customFormat="1" x14ac:dyDescent="0.2"/>
    <row r="16789" s="1405" customFormat="1" x14ac:dyDescent="0.2"/>
    <row r="16790" s="1405" customFormat="1" x14ac:dyDescent="0.2"/>
    <row r="16791" s="1405" customFormat="1" x14ac:dyDescent="0.2"/>
    <row r="16792" s="1405" customFormat="1" x14ac:dyDescent="0.2"/>
    <row r="16793" s="1405" customFormat="1" x14ac:dyDescent="0.2"/>
    <row r="16794" s="1405" customFormat="1" x14ac:dyDescent="0.2"/>
    <row r="16795" s="1405" customFormat="1" x14ac:dyDescent="0.2"/>
    <row r="16796" s="1405" customFormat="1" x14ac:dyDescent="0.2"/>
    <row r="16797" s="1405" customFormat="1" x14ac:dyDescent="0.2"/>
    <row r="16798" s="1405" customFormat="1" x14ac:dyDescent="0.2"/>
    <row r="16799" s="1405" customFormat="1" x14ac:dyDescent="0.2"/>
    <row r="16800" s="1405" customFormat="1" x14ac:dyDescent="0.2"/>
    <row r="16801" s="1405" customFormat="1" x14ac:dyDescent="0.2"/>
    <row r="16802" s="1405" customFormat="1" x14ac:dyDescent="0.2"/>
    <row r="16803" s="1405" customFormat="1" x14ac:dyDescent="0.2"/>
    <row r="16804" s="1405" customFormat="1" x14ac:dyDescent="0.2"/>
    <row r="16805" s="1405" customFormat="1" x14ac:dyDescent="0.2"/>
    <row r="16806" s="1405" customFormat="1" x14ac:dyDescent="0.2"/>
    <row r="16807" s="1405" customFormat="1" x14ac:dyDescent="0.2"/>
    <row r="16808" s="1405" customFormat="1" x14ac:dyDescent="0.2"/>
    <row r="16809" s="1405" customFormat="1" x14ac:dyDescent="0.2"/>
    <row r="16810" s="1405" customFormat="1" x14ac:dyDescent="0.2"/>
    <row r="16811" s="1405" customFormat="1" x14ac:dyDescent="0.2"/>
    <row r="16812" s="1405" customFormat="1" x14ac:dyDescent="0.2"/>
    <row r="16813" s="1405" customFormat="1" x14ac:dyDescent="0.2"/>
    <row r="16814" s="1405" customFormat="1" x14ac:dyDescent="0.2"/>
    <row r="16815" s="1405" customFormat="1" x14ac:dyDescent="0.2"/>
    <row r="16816" s="1405" customFormat="1" x14ac:dyDescent="0.2"/>
    <row r="16817" s="1405" customFormat="1" x14ac:dyDescent="0.2"/>
    <row r="16818" s="1405" customFormat="1" x14ac:dyDescent="0.2"/>
    <row r="16819" s="1405" customFormat="1" x14ac:dyDescent="0.2"/>
    <row r="16820" s="1405" customFormat="1" x14ac:dyDescent="0.2"/>
    <row r="16821" s="1405" customFormat="1" x14ac:dyDescent="0.2"/>
    <row r="16822" s="1405" customFormat="1" x14ac:dyDescent="0.2"/>
    <row r="16823" s="1405" customFormat="1" x14ac:dyDescent="0.2"/>
    <row r="16824" s="1405" customFormat="1" x14ac:dyDescent="0.2"/>
    <row r="16825" s="1405" customFormat="1" x14ac:dyDescent="0.2"/>
    <row r="16826" s="1405" customFormat="1" x14ac:dyDescent="0.2"/>
    <row r="16827" s="1405" customFormat="1" x14ac:dyDescent="0.2"/>
    <row r="16828" s="1405" customFormat="1" x14ac:dyDescent="0.2"/>
    <row r="16829" s="1405" customFormat="1" x14ac:dyDescent="0.2"/>
    <row r="16830" s="1405" customFormat="1" x14ac:dyDescent="0.2"/>
    <row r="16831" s="1405" customFormat="1" x14ac:dyDescent="0.2"/>
    <row r="16832" s="1405" customFormat="1" x14ac:dyDescent="0.2"/>
    <row r="16833" s="1405" customFormat="1" x14ac:dyDescent="0.2"/>
    <row r="16834" s="1405" customFormat="1" x14ac:dyDescent="0.2"/>
    <row r="16835" s="1405" customFormat="1" x14ac:dyDescent="0.2"/>
    <row r="16836" s="1405" customFormat="1" x14ac:dyDescent="0.2"/>
    <row r="16837" s="1405" customFormat="1" x14ac:dyDescent="0.2"/>
    <row r="16838" s="1405" customFormat="1" x14ac:dyDescent="0.2"/>
    <row r="16839" s="1405" customFormat="1" x14ac:dyDescent="0.2"/>
    <row r="16840" s="1405" customFormat="1" x14ac:dyDescent="0.2"/>
    <row r="16841" s="1405" customFormat="1" x14ac:dyDescent="0.2"/>
    <row r="16842" s="1405" customFormat="1" x14ac:dyDescent="0.2"/>
    <row r="16843" s="1405" customFormat="1" x14ac:dyDescent="0.2"/>
    <row r="16844" s="1405" customFormat="1" x14ac:dyDescent="0.2"/>
    <row r="16845" s="1405" customFormat="1" x14ac:dyDescent="0.2"/>
    <row r="16846" s="1405" customFormat="1" x14ac:dyDescent="0.2"/>
    <row r="16847" s="1405" customFormat="1" x14ac:dyDescent="0.2"/>
    <row r="16848" s="1405" customFormat="1" x14ac:dyDescent="0.2"/>
    <row r="16849" s="1405" customFormat="1" x14ac:dyDescent="0.2"/>
    <row r="16850" s="1405" customFormat="1" x14ac:dyDescent="0.2"/>
    <row r="16851" s="1405" customFormat="1" x14ac:dyDescent="0.2"/>
    <row r="16852" s="1405" customFormat="1" x14ac:dyDescent="0.2"/>
    <row r="16853" s="1405" customFormat="1" x14ac:dyDescent="0.2"/>
    <row r="16854" s="1405" customFormat="1" x14ac:dyDescent="0.2"/>
    <row r="16855" s="1405" customFormat="1" x14ac:dyDescent="0.2"/>
    <row r="16856" s="1405" customFormat="1" x14ac:dyDescent="0.2"/>
    <row r="16857" s="1405" customFormat="1" x14ac:dyDescent="0.2"/>
    <row r="16858" s="1405" customFormat="1" x14ac:dyDescent="0.2"/>
    <row r="16859" s="1405" customFormat="1" x14ac:dyDescent="0.2"/>
    <row r="16860" s="1405" customFormat="1" x14ac:dyDescent="0.2"/>
    <row r="16861" s="1405" customFormat="1" x14ac:dyDescent="0.2"/>
    <row r="16862" s="1405" customFormat="1" x14ac:dyDescent="0.2"/>
    <row r="16863" s="1405" customFormat="1" x14ac:dyDescent="0.2"/>
    <row r="16864" s="1405" customFormat="1" x14ac:dyDescent="0.2"/>
    <row r="16865" s="1405" customFormat="1" x14ac:dyDescent="0.2"/>
    <row r="16866" s="1405" customFormat="1" x14ac:dyDescent="0.2"/>
    <row r="16867" s="1405" customFormat="1" x14ac:dyDescent="0.2"/>
    <row r="16868" s="1405" customFormat="1" x14ac:dyDescent="0.2"/>
    <row r="16869" s="1405" customFormat="1" x14ac:dyDescent="0.2"/>
    <row r="16870" s="1405" customFormat="1" x14ac:dyDescent="0.2"/>
    <row r="16871" s="1405" customFormat="1" x14ac:dyDescent="0.2"/>
    <row r="16872" s="1405" customFormat="1" x14ac:dyDescent="0.2"/>
    <row r="16873" s="1405" customFormat="1" x14ac:dyDescent="0.2"/>
    <row r="16874" s="1405" customFormat="1" x14ac:dyDescent="0.2"/>
    <row r="16875" s="1405" customFormat="1" x14ac:dyDescent="0.2"/>
    <row r="16876" s="1405" customFormat="1" x14ac:dyDescent="0.2"/>
    <row r="16877" s="1405" customFormat="1" x14ac:dyDescent="0.2"/>
    <row r="16878" s="1405" customFormat="1" x14ac:dyDescent="0.2"/>
    <row r="16879" s="1405" customFormat="1" x14ac:dyDescent="0.2"/>
    <row r="16880" s="1405" customFormat="1" x14ac:dyDescent="0.2"/>
    <row r="16881" s="1405" customFormat="1" x14ac:dyDescent="0.2"/>
    <row r="16882" s="1405" customFormat="1" x14ac:dyDescent="0.2"/>
    <row r="16883" s="1405" customFormat="1" x14ac:dyDescent="0.2"/>
    <row r="16884" s="1405" customFormat="1" x14ac:dyDescent="0.2"/>
    <row r="16885" s="1405" customFormat="1" x14ac:dyDescent="0.2"/>
    <row r="16886" s="1405" customFormat="1" x14ac:dyDescent="0.2"/>
    <row r="16887" s="1405" customFormat="1" x14ac:dyDescent="0.2"/>
    <row r="16888" s="1405" customFormat="1" x14ac:dyDescent="0.2"/>
    <row r="16889" s="1405" customFormat="1" x14ac:dyDescent="0.2"/>
    <row r="16890" s="1405" customFormat="1" x14ac:dyDescent="0.2"/>
    <row r="16891" s="1405" customFormat="1" x14ac:dyDescent="0.2"/>
    <row r="16892" s="1405" customFormat="1" x14ac:dyDescent="0.2"/>
    <row r="16893" s="1405" customFormat="1" x14ac:dyDescent="0.2"/>
    <row r="16894" s="1405" customFormat="1" x14ac:dyDescent="0.2"/>
    <row r="16895" s="1405" customFormat="1" x14ac:dyDescent="0.2"/>
    <row r="16896" s="1405" customFormat="1" x14ac:dyDescent="0.2"/>
    <row r="16897" s="1405" customFormat="1" x14ac:dyDescent="0.2"/>
    <row r="16898" s="1405" customFormat="1" x14ac:dyDescent="0.2"/>
    <row r="16899" s="1405" customFormat="1" x14ac:dyDescent="0.2"/>
    <row r="16900" s="1405" customFormat="1" x14ac:dyDescent="0.2"/>
    <row r="16901" s="1405" customFormat="1" x14ac:dyDescent="0.2"/>
    <row r="16902" s="1405" customFormat="1" x14ac:dyDescent="0.2"/>
    <row r="16903" s="1405" customFormat="1" x14ac:dyDescent="0.2"/>
    <row r="16904" s="1405" customFormat="1" x14ac:dyDescent="0.2"/>
    <row r="16905" s="1405" customFormat="1" x14ac:dyDescent="0.2"/>
    <row r="16906" s="1405" customFormat="1" x14ac:dyDescent="0.2"/>
    <row r="16907" s="1405" customFormat="1" x14ac:dyDescent="0.2"/>
    <row r="16908" s="1405" customFormat="1" x14ac:dyDescent="0.2"/>
    <row r="16909" s="1405" customFormat="1" x14ac:dyDescent="0.2"/>
    <row r="16910" s="1405" customFormat="1" x14ac:dyDescent="0.2"/>
    <row r="16911" s="1405" customFormat="1" x14ac:dyDescent="0.2"/>
    <row r="16912" s="1405" customFormat="1" x14ac:dyDescent="0.2"/>
    <row r="16913" s="1405" customFormat="1" x14ac:dyDescent="0.2"/>
    <row r="16914" s="1405" customFormat="1" x14ac:dyDescent="0.2"/>
    <row r="16915" s="1405" customFormat="1" x14ac:dyDescent="0.2"/>
    <row r="16916" s="1405" customFormat="1" x14ac:dyDescent="0.2"/>
    <row r="16917" s="1405" customFormat="1" x14ac:dyDescent="0.2"/>
    <row r="16918" s="1405" customFormat="1" x14ac:dyDescent="0.2"/>
    <row r="16919" s="1405" customFormat="1" x14ac:dyDescent="0.2"/>
    <row r="16920" s="1405" customFormat="1" x14ac:dyDescent="0.2"/>
    <row r="16921" s="1405" customFormat="1" x14ac:dyDescent="0.2"/>
    <row r="16922" s="1405" customFormat="1" x14ac:dyDescent="0.2"/>
    <row r="16923" s="1405" customFormat="1" x14ac:dyDescent="0.2"/>
    <row r="16924" s="1405" customFormat="1" x14ac:dyDescent="0.2"/>
    <row r="16925" s="1405" customFormat="1" x14ac:dyDescent="0.2"/>
    <row r="16926" s="1405" customFormat="1" x14ac:dyDescent="0.2"/>
    <row r="16927" s="1405" customFormat="1" x14ac:dyDescent="0.2"/>
    <row r="16928" s="1405" customFormat="1" x14ac:dyDescent="0.2"/>
    <row r="16929" s="1405" customFormat="1" x14ac:dyDescent="0.2"/>
    <row r="16930" s="1405" customFormat="1" x14ac:dyDescent="0.2"/>
    <row r="16931" s="1405" customFormat="1" x14ac:dyDescent="0.2"/>
    <row r="16932" s="1405" customFormat="1" x14ac:dyDescent="0.2"/>
    <row r="16933" s="1405" customFormat="1" x14ac:dyDescent="0.2"/>
    <row r="16934" s="1405" customFormat="1" x14ac:dyDescent="0.2"/>
    <row r="16935" s="1405" customFormat="1" x14ac:dyDescent="0.2"/>
    <row r="16936" s="1405" customFormat="1" x14ac:dyDescent="0.2"/>
    <row r="16937" s="1405" customFormat="1" x14ac:dyDescent="0.2"/>
    <row r="16938" s="1405" customFormat="1" x14ac:dyDescent="0.2"/>
    <row r="16939" s="1405" customFormat="1" x14ac:dyDescent="0.2"/>
    <row r="16940" s="1405" customFormat="1" x14ac:dyDescent="0.2"/>
    <row r="16941" s="1405" customFormat="1" x14ac:dyDescent="0.2"/>
    <row r="16942" s="1405" customFormat="1" x14ac:dyDescent="0.2"/>
    <row r="16943" s="1405" customFormat="1" x14ac:dyDescent="0.2"/>
    <row r="16944" s="1405" customFormat="1" x14ac:dyDescent="0.2"/>
    <row r="16945" s="1405" customFormat="1" x14ac:dyDescent="0.2"/>
    <row r="16946" s="1405" customFormat="1" x14ac:dyDescent="0.2"/>
    <row r="16947" s="1405" customFormat="1" x14ac:dyDescent="0.2"/>
    <row r="16948" s="1405" customFormat="1" x14ac:dyDescent="0.2"/>
    <row r="16949" s="1405" customFormat="1" x14ac:dyDescent="0.2"/>
    <row r="16950" s="1405" customFormat="1" x14ac:dyDescent="0.2"/>
    <row r="16951" s="1405" customFormat="1" x14ac:dyDescent="0.2"/>
    <row r="16952" s="1405" customFormat="1" x14ac:dyDescent="0.2"/>
    <row r="16953" s="1405" customFormat="1" x14ac:dyDescent="0.2"/>
    <row r="16954" s="1405" customFormat="1" x14ac:dyDescent="0.2"/>
    <row r="16955" s="1405" customFormat="1" x14ac:dyDescent="0.2"/>
    <row r="16956" s="1405" customFormat="1" x14ac:dyDescent="0.2"/>
    <row r="16957" s="1405" customFormat="1" x14ac:dyDescent="0.2"/>
    <row r="16958" s="1405" customFormat="1" x14ac:dyDescent="0.2"/>
    <row r="16959" s="1405" customFormat="1" x14ac:dyDescent="0.2"/>
    <row r="16960" s="1405" customFormat="1" x14ac:dyDescent="0.2"/>
    <row r="16961" s="1405" customFormat="1" x14ac:dyDescent="0.2"/>
    <row r="16962" s="1405" customFormat="1" x14ac:dyDescent="0.2"/>
    <row r="16963" s="1405" customFormat="1" x14ac:dyDescent="0.2"/>
    <row r="16964" s="1405" customFormat="1" x14ac:dyDescent="0.2"/>
    <row r="16965" s="1405" customFormat="1" x14ac:dyDescent="0.2"/>
    <row r="16966" s="1405" customFormat="1" x14ac:dyDescent="0.2"/>
    <row r="16967" s="1405" customFormat="1" x14ac:dyDescent="0.2"/>
    <row r="16968" s="1405" customFormat="1" x14ac:dyDescent="0.2"/>
    <row r="16969" s="1405" customFormat="1" x14ac:dyDescent="0.2"/>
    <row r="16970" s="1405" customFormat="1" x14ac:dyDescent="0.2"/>
    <row r="16971" s="1405" customFormat="1" x14ac:dyDescent="0.2"/>
    <row r="16972" s="1405" customFormat="1" x14ac:dyDescent="0.2"/>
    <row r="16973" s="1405" customFormat="1" x14ac:dyDescent="0.2"/>
    <row r="16974" s="1405" customFormat="1" x14ac:dyDescent="0.2"/>
    <row r="16975" s="1405" customFormat="1" x14ac:dyDescent="0.2"/>
    <row r="16976" s="1405" customFormat="1" x14ac:dyDescent="0.2"/>
    <row r="16977" s="1405" customFormat="1" x14ac:dyDescent="0.2"/>
    <row r="16978" s="1405" customFormat="1" x14ac:dyDescent="0.2"/>
    <row r="16979" s="1405" customFormat="1" x14ac:dyDescent="0.2"/>
    <row r="16980" s="1405" customFormat="1" x14ac:dyDescent="0.2"/>
    <row r="16981" s="1405" customFormat="1" x14ac:dyDescent="0.2"/>
    <row r="16982" s="1405" customFormat="1" x14ac:dyDescent="0.2"/>
    <row r="16983" s="1405" customFormat="1" x14ac:dyDescent="0.2"/>
    <row r="16984" s="1405" customFormat="1" x14ac:dyDescent="0.2"/>
    <row r="16985" s="1405" customFormat="1" x14ac:dyDescent="0.2"/>
    <row r="16986" s="1405" customFormat="1" x14ac:dyDescent="0.2"/>
    <row r="16987" s="1405" customFormat="1" x14ac:dyDescent="0.2"/>
    <row r="16988" s="1405" customFormat="1" x14ac:dyDescent="0.2"/>
    <row r="16989" s="1405" customFormat="1" x14ac:dyDescent="0.2"/>
    <row r="16990" s="1405" customFormat="1" x14ac:dyDescent="0.2"/>
    <row r="16991" s="1405" customFormat="1" x14ac:dyDescent="0.2"/>
    <row r="16992" s="1405" customFormat="1" x14ac:dyDescent="0.2"/>
    <row r="16993" s="1405" customFormat="1" x14ac:dyDescent="0.2"/>
    <row r="16994" s="1405" customFormat="1" x14ac:dyDescent="0.2"/>
    <row r="16995" s="1405" customFormat="1" x14ac:dyDescent="0.2"/>
    <row r="16996" s="1405" customFormat="1" x14ac:dyDescent="0.2"/>
    <row r="16997" s="1405" customFormat="1" x14ac:dyDescent="0.2"/>
    <row r="16998" s="1405" customFormat="1" x14ac:dyDescent="0.2"/>
    <row r="16999" s="1405" customFormat="1" x14ac:dyDescent="0.2"/>
    <row r="17000" s="1405" customFormat="1" x14ac:dyDescent="0.2"/>
    <row r="17001" s="1405" customFormat="1" x14ac:dyDescent="0.2"/>
    <row r="17002" s="1405" customFormat="1" x14ac:dyDescent="0.2"/>
    <row r="17003" s="1405" customFormat="1" x14ac:dyDescent="0.2"/>
    <row r="17004" s="1405" customFormat="1" x14ac:dyDescent="0.2"/>
    <row r="17005" s="1405" customFormat="1" x14ac:dyDescent="0.2"/>
    <row r="17006" s="1405" customFormat="1" x14ac:dyDescent="0.2"/>
    <row r="17007" s="1405" customFormat="1" x14ac:dyDescent="0.2"/>
    <row r="17008" s="1405" customFormat="1" x14ac:dyDescent="0.2"/>
    <row r="17009" s="1405" customFormat="1" x14ac:dyDescent="0.2"/>
    <row r="17010" s="1405" customFormat="1" x14ac:dyDescent="0.2"/>
    <row r="17011" s="1405" customFormat="1" x14ac:dyDescent="0.2"/>
    <row r="17012" s="1405" customFormat="1" x14ac:dyDescent="0.2"/>
    <row r="17013" s="1405" customFormat="1" x14ac:dyDescent="0.2"/>
    <row r="17014" s="1405" customFormat="1" x14ac:dyDescent="0.2"/>
    <row r="17015" s="1405" customFormat="1" x14ac:dyDescent="0.2"/>
    <row r="17016" s="1405" customFormat="1" x14ac:dyDescent="0.2"/>
    <row r="17017" s="1405" customFormat="1" x14ac:dyDescent="0.2"/>
    <row r="17018" s="1405" customFormat="1" x14ac:dyDescent="0.2"/>
    <row r="17019" s="1405" customFormat="1" x14ac:dyDescent="0.2"/>
    <row r="17020" s="1405" customFormat="1" x14ac:dyDescent="0.2"/>
    <row r="17021" s="1405" customFormat="1" x14ac:dyDescent="0.2"/>
    <row r="17022" s="1405" customFormat="1" x14ac:dyDescent="0.2"/>
    <row r="17023" s="1405" customFormat="1" x14ac:dyDescent="0.2"/>
    <row r="17024" s="1405" customFormat="1" x14ac:dyDescent="0.2"/>
    <row r="17025" s="1405" customFormat="1" x14ac:dyDescent="0.2"/>
    <row r="17026" s="1405" customFormat="1" x14ac:dyDescent="0.2"/>
    <row r="17027" s="1405" customFormat="1" x14ac:dyDescent="0.2"/>
    <row r="17028" s="1405" customFormat="1" x14ac:dyDescent="0.2"/>
    <row r="17029" s="1405" customFormat="1" x14ac:dyDescent="0.2"/>
    <row r="17030" s="1405" customFormat="1" x14ac:dyDescent="0.2"/>
    <row r="17031" s="1405" customFormat="1" x14ac:dyDescent="0.2"/>
    <row r="17032" s="1405" customFormat="1" x14ac:dyDescent="0.2"/>
    <row r="17033" s="1405" customFormat="1" x14ac:dyDescent="0.2"/>
    <row r="17034" s="1405" customFormat="1" x14ac:dyDescent="0.2"/>
    <row r="17035" s="1405" customFormat="1" x14ac:dyDescent="0.2"/>
    <row r="17036" s="1405" customFormat="1" x14ac:dyDescent="0.2"/>
    <row r="17037" s="1405" customFormat="1" x14ac:dyDescent="0.2"/>
    <row r="17038" s="1405" customFormat="1" x14ac:dyDescent="0.2"/>
    <row r="17039" s="1405" customFormat="1" x14ac:dyDescent="0.2"/>
    <row r="17040" s="1405" customFormat="1" x14ac:dyDescent="0.2"/>
    <row r="17041" s="1405" customFormat="1" x14ac:dyDescent="0.2"/>
    <row r="17042" s="1405" customFormat="1" x14ac:dyDescent="0.2"/>
    <row r="17043" s="1405" customFormat="1" x14ac:dyDescent="0.2"/>
    <row r="17044" s="1405" customFormat="1" x14ac:dyDescent="0.2"/>
    <row r="17045" s="1405" customFormat="1" x14ac:dyDescent="0.2"/>
    <row r="17046" s="1405" customFormat="1" x14ac:dyDescent="0.2"/>
    <row r="17047" s="1405" customFormat="1" x14ac:dyDescent="0.2"/>
    <row r="17048" s="1405" customFormat="1" x14ac:dyDescent="0.2"/>
    <row r="17049" s="1405" customFormat="1" x14ac:dyDescent="0.2"/>
    <row r="17050" s="1405" customFormat="1" x14ac:dyDescent="0.2"/>
    <row r="17051" s="1405" customFormat="1" x14ac:dyDescent="0.2"/>
    <row r="17052" s="1405" customFormat="1" x14ac:dyDescent="0.2"/>
    <row r="17053" s="1405" customFormat="1" x14ac:dyDescent="0.2"/>
    <row r="17054" s="1405" customFormat="1" x14ac:dyDescent="0.2"/>
    <row r="17055" s="1405" customFormat="1" x14ac:dyDescent="0.2"/>
    <row r="17056" s="1405" customFormat="1" x14ac:dyDescent="0.2"/>
    <row r="17057" s="1405" customFormat="1" x14ac:dyDescent="0.2"/>
    <row r="17058" s="1405" customFormat="1" x14ac:dyDescent="0.2"/>
    <row r="17059" s="1405" customFormat="1" x14ac:dyDescent="0.2"/>
    <row r="17060" s="1405" customFormat="1" x14ac:dyDescent="0.2"/>
    <row r="17061" s="1405" customFormat="1" x14ac:dyDescent="0.2"/>
    <row r="17062" s="1405" customFormat="1" x14ac:dyDescent="0.2"/>
    <row r="17063" s="1405" customFormat="1" x14ac:dyDescent="0.2"/>
    <row r="17064" s="1405" customFormat="1" x14ac:dyDescent="0.2"/>
    <row r="17065" s="1405" customFormat="1" x14ac:dyDescent="0.2"/>
    <row r="17066" s="1405" customFormat="1" x14ac:dyDescent="0.2"/>
    <row r="17067" s="1405" customFormat="1" x14ac:dyDescent="0.2"/>
    <row r="17068" s="1405" customFormat="1" x14ac:dyDescent="0.2"/>
    <row r="17069" s="1405" customFormat="1" x14ac:dyDescent="0.2"/>
    <row r="17070" s="1405" customFormat="1" x14ac:dyDescent="0.2"/>
    <row r="17071" s="1405" customFormat="1" x14ac:dyDescent="0.2"/>
    <row r="17072" s="1405" customFormat="1" x14ac:dyDescent="0.2"/>
    <row r="17073" s="1405" customFormat="1" x14ac:dyDescent="0.2"/>
    <row r="17074" s="1405" customFormat="1" x14ac:dyDescent="0.2"/>
    <row r="17075" s="1405" customFormat="1" x14ac:dyDescent="0.2"/>
    <row r="17076" s="1405" customFormat="1" x14ac:dyDescent="0.2"/>
    <row r="17077" s="1405" customFormat="1" x14ac:dyDescent="0.2"/>
    <row r="17078" s="1405" customFormat="1" x14ac:dyDescent="0.2"/>
    <row r="17079" s="1405" customFormat="1" x14ac:dyDescent="0.2"/>
    <row r="17080" s="1405" customFormat="1" x14ac:dyDescent="0.2"/>
    <row r="17081" s="1405" customFormat="1" x14ac:dyDescent="0.2"/>
    <row r="17082" s="1405" customFormat="1" x14ac:dyDescent="0.2"/>
    <row r="17083" s="1405" customFormat="1" x14ac:dyDescent="0.2"/>
    <row r="17084" s="1405" customFormat="1" x14ac:dyDescent="0.2"/>
    <row r="17085" s="1405" customFormat="1" x14ac:dyDescent="0.2"/>
    <row r="17086" s="1405" customFormat="1" x14ac:dyDescent="0.2"/>
    <row r="17087" s="1405" customFormat="1" x14ac:dyDescent="0.2"/>
    <row r="17088" s="1405" customFormat="1" x14ac:dyDescent="0.2"/>
    <row r="17089" s="1405" customFormat="1" x14ac:dyDescent="0.2"/>
    <row r="17090" s="1405" customFormat="1" x14ac:dyDescent="0.2"/>
    <row r="17091" s="1405" customFormat="1" x14ac:dyDescent="0.2"/>
    <row r="17092" s="1405" customFormat="1" x14ac:dyDescent="0.2"/>
    <row r="17093" s="1405" customFormat="1" x14ac:dyDescent="0.2"/>
    <row r="17094" s="1405" customFormat="1" x14ac:dyDescent="0.2"/>
    <row r="17095" s="1405" customFormat="1" x14ac:dyDescent="0.2"/>
    <row r="17096" s="1405" customFormat="1" x14ac:dyDescent="0.2"/>
    <row r="17097" s="1405" customFormat="1" x14ac:dyDescent="0.2"/>
    <row r="17098" s="1405" customFormat="1" x14ac:dyDescent="0.2"/>
    <row r="17099" s="1405" customFormat="1" x14ac:dyDescent="0.2"/>
    <row r="17100" s="1405" customFormat="1" x14ac:dyDescent="0.2"/>
    <row r="17101" s="1405" customFormat="1" x14ac:dyDescent="0.2"/>
    <row r="17102" s="1405" customFormat="1" x14ac:dyDescent="0.2"/>
    <row r="17103" s="1405" customFormat="1" x14ac:dyDescent="0.2"/>
    <row r="17104" s="1405" customFormat="1" x14ac:dyDescent="0.2"/>
    <row r="17105" s="1405" customFormat="1" x14ac:dyDescent="0.2"/>
    <row r="17106" s="1405" customFormat="1" x14ac:dyDescent="0.2"/>
    <row r="17107" s="1405" customFormat="1" x14ac:dyDescent="0.2"/>
    <row r="17108" s="1405" customFormat="1" x14ac:dyDescent="0.2"/>
    <row r="17109" s="1405" customFormat="1" x14ac:dyDescent="0.2"/>
    <row r="17110" s="1405" customFormat="1" x14ac:dyDescent="0.2"/>
    <row r="17111" s="1405" customFormat="1" x14ac:dyDescent="0.2"/>
    <row r="17112" s="1405" customFormat="1" x14ac:dyDescent="0.2"/>
    <row r="17113" s="1405" customFormat="1" x14ac:dyDescent="0.2"/>
    <row r="17114" s="1405" customFormat="1" x14ac:dyDescent="0.2"/>
    <row r="17115" s="1405" customFormat="1" x14ac:dyDescent="0.2"/>
    <row r="17116" s="1405" customFormat="1" x14ac:dyDescent="0.2"/>
    <row r="17117" s="1405" customFormat="1" x14ac:dyDescent="0.2"/>
    <row r="17118" s="1405" customFormat="1" x14ac:dyDescent="0.2"/>
    <row r="17119" s="1405" customFormat="1" x14ac:dyDescent="0.2"/>
    <row r="17120" s="1405" customFormat="1" x14ac:dyDescent="0.2"/>
    <row r="17121" s="1405" customFormat="1" x14ac:dyDescent="0.2"/>
    <row r="17122" s="1405" customFormat="1" x14ac:dyDescent="0.2"/>
    <row r="17123" s="1405" customFormat="1" x14ac:dyDescent="0.2"/>
    <row r="17124" s="1405" customFormat="1" x14ac:dyDescent="0.2"/>
    <row r="17125" s="1405" customFormat="1" x14ac:dyDescent="0.2"/>
    <row r="17126" s="1405" customFormat="1" x14ac:dyDescent="0.2"/>
    <row r="17127" s="1405" customFormat="1" x14ac:dyDescent="0.2"/>
    <row r="17128" s="1405" customFormat="1" x14ac:dyDescent="0.2"/>
    <row r="17129" s="1405" customFormat="1" x14ac:dyDescent="0.2"/>
    <row r="17130" s="1405" customFormat="1" x14ac:dyDescent="0.2"/>
    <row r="17131" s="1405" customFormat="1" x14ac:dyDescent="0.2"/>
    <row r="17132" s="1405" customFormat="1" x14ac:dyDescent="0.2"/>
    <row r="17133" s="1405" customFormat="1" x14ac:dyDescent="0.2"/>
    <row r="17134" s="1405" customFormat="1" x14ac:dyDescent="0.2"/>
    <row r="17135" s="1405" customFormat="1" x14ac:dyDescent="0.2"/>
    <row r="17136" s="1405" customFormat="1" x14ac:dyDescent="0.2"/>
    <row r="17137" s="1405" customFormat="1" x14ac:dyDescent="0.2"/>
    <row r="17138" s="1405" customFormat="1" x14ac:dyDescent="0.2"/>
    <row r="17139" s="1405" customFormat="1" x14ac:dyDescent="0.2"/>
    <row r="17140" s="1405" customFormat="1" x14ac:dyDescent="0.2"/>
    <row r="17141" s="1405" customFormat="1" x14ac:dyDescent="0.2"/>
    <row r="17142" s="1405" customFormat="1" x14ac:dyDescent="0.2"/>
    <row r="17143" s="1405" customFormat="1" x14ac:dyDescent="0.2"/>
    <row r="17144" s="1405" customFormat="1" x14ac:dyDescent="0.2"/>
    <row r="17145" s="1405" customFormat="1" x14ac:dyDescent="0.2"/>
    <row r="17146" s="1405" customFormat="1" x14ac:dyDescent="0.2"/>
    <row r="17147" s="1405" customFormat="1" x14ac:dyDescent="0.2"/>
    <row r="17148" s="1405" customFormat="1" x14ac:dyDescent="0.2"/>
    <row r="17149" s="1405" customFormat="1" x14ac:dyDescent="0.2"/>
    <row r="17150" s="1405" customFormat="1" x14ac:dyDescent="0.2"/>
    <row r="17151" s="1405" customFormat="1" x14ac:dyDescent="0.2"/>
    <row r="17152" s="1405" customFormat="1" x14ac:dyDescent="0.2"/>
    <row r="17153" s="1405" customFormat="1" x14ac:dyDescent="0.2"/>
    <row r="17154" s="1405" customFormat="1" x14ac:dyDescent="0.2"/>
    <row r="17155" s="1405" customFormat="1" x14ac:dyDescent="0.2"/>
    <row r="17156" s="1405" customFormat="1" x14ac:dyDescent="0.2"/>
    <row r="17157" s="1405" customFormat="1" x14ac:dyDescent="0.2"/>
    <row r="17158" s="1405" customFormat="1" x14ac:dyDescent="0.2"/>
    <row r="17159" s="1405" customFormat="1" x14ac:dyDescent="0.2"/>
    <row r="17160" s="1405" customFormat="1" x14ac:dyDescent="0.2"/>
    <row r="17161" s="1405" customFormat="1" x14ac:dyDescent="0.2"/>
    <row r="17162" s="1405" customFormat="1" x14ac:dyDescent="0.2"/>
    <row r="17163" s="1405" customFormat="1" x14ac:dyDescent="0.2"/>
    <row r="17164" s="1405" customFormat="1" x14ac:dyDescent="0.2"/>
    <row r="17165" s="1405" customFormat="1" x14ac:dyDescent="0.2"/>
    <row r="17166" s="1405" customFormat="1" x14ac:dyDescent="0.2"/>
    <row r="17167" s="1405" customFormat="1" x14ac:dyDescent="0.2"/>
    <row r="17168" s="1405" customFormat="1" x14ac:dyDescent="0.2"/>
    <row r="17169" s="1405" customFormat="1" x14ac:dyDescent="0.2"/>
    <row r="17170" s="1405" customFormat="1" x14ac:dyDescent="0.2"/>
    <row r="17171" s="1405" customFormat="1" x14ac:dyDescent="0.2"/>
    <row r="17172" s="1405" customFormat="1" x14ac:dyDescent="0.2"/>
    <row r="17173" s="1405" customFormat="1" x14ac:dyDescent="0.2"/>
    <row r="17174" s="1405" customFormat="1" x14ac:dyDescent="0.2"/>
    <row r="17175" s="1405" customFormat="1" x14ac:dyDescent="0.2"/>
    <row r="17176" s="1405" customFormat="1" x14ac:dyDescent="0.2"/>
    <row r="17177" s="1405" customFormat="1" x14ac:dyDescent="0.2"/>
    <row r="17178" s="1405" customFormat="1" x14ac:dyDescent="0.2"/>
    <row r="17179" s="1405" customFormat="1" x14ac:dyDescent="0.2"/>
    <row r="17180" s="1405" customFormat="1" x14ac:dyDescent="0.2"/>
    <row r="17181" s="1405" customFormat="1" x14ac:dyDescent="0.2"/>
    <row r="17182" s="1405" customFormat="1" x14ac:dyDescent="0.2"/>
    <row r="17183" s="1405" customFormat="1" x14ac:dyDescent="0.2"/>
    <row r="17184" s="1405" customFormat="1" x14ac:dyDescent="0.2"/>
    <row r="17185" s="1405" customFormat="1" x14ac:dyDescent="0.2"/>
    <row r="17186" s="1405" customFormat="1" x14ac:dyDescent="0.2"/>
    <row r="17187" s="1405" customFormat="1" x14ac:dyDescent="0.2"/>
    <row r="17188" s="1405" customFormat="1" x14ac:dyDescent="0.2"/>
    <row r="17189" s="1405" customFormat="1" x14ac:dyDescent="0.2"/>
    <row r="17190" s="1405" customFormat="1" x14ac:dyDescent="0.2"/>
    <row r="17191" s="1405" customFormat="1" x14ac:dyDescent="0.2"/>
    <row r="17192" s="1405" customFormat="1" x14ac:dyDescent="0.2"/>
    <row r="17193" s="1405" customFormat="1" x14ac:dyDescent="0.2"/>
    <row r="17194" s="1405" customFormat="1" x14ac:dyDescent="0.2"/>
    <row r="17195" s="1405" customFormat="1" x14ac:dyDescent="0.2"/>
    <row r="17196" s="1405" customFormat="1" x14ac:dyDescent="0.2"/>
    <row r="17197" s="1405" customFormat="1" x14ac:dyDescent="0.2"/>
    <row r="17198" s="1405" customFormat="1" x14ac:dyDescent="0.2"/>
    <row r="17199" s="1405" customFormat="1" x14ac:dyDescent="0.2"/>
    <row r="17200" s="1405" customFormat="1" x14ac:dyDescent="0.2"/>
    <row r="17201" s="1405" customFormat="1" x14ac:dyDescent="0.2"/>
    <row r="17202" s="1405" customFormat="1" x14ac:dyDescent="0.2"/>
    <row r="17203" s="1405" customFormat="1" x14ac:dyDescent="0.2"/>
    <row r="17204" s="1405" customFormat="1" x14ac:dyDescent="0.2"/>
    <row r="17205" s="1405" customFormat="1" x14ac:dyDescent="0.2"/>
    <row r="17206" s="1405" customFormat="1" x14ac:dyDescent="0.2"/>
    <row r="17207" s="1405" customFormat="1" x14ac:dyDescent="0.2"/>
    <row r="17208" s="1405" customFormat="1" x14ac:dyDescent="0.2"/>
    <row r="17209" s="1405" customFormat="1" x14ac:dyDescent="0.2"/>
    <row r="17210" s="1405" customFormat="1" x14ac:dyDescent="0.2"/>
    <row r="17211" s="1405" customFormat="1" x14ac:dyDescent="0.2"/>
    <row r="17212" s="1405" customFormat="1" x14ac:dyDescent="0.2"/>
    <row r="17213" s="1405" customFormat="1" x14ac:dyDescent="0.2"/>
    <row r="17214" s="1405" customFormat="1" x14ac:dyDescent="0.2"/>
    <row r="17215" s="1405" customFormat="1" x14ac:dyDescent="0.2"/>
    <row r="17216" s="1405" customFormat="1" x14ac:dyDescent="0.2"/>
    <row r="17217" s="1405" customFormat="1" x14ac:dyDescent="0.2"/>
    <row r="17218" s="1405" customFormat="1" x14ac:dyDescent="0.2"/>
    <row r="17219" s="1405" customFormat="1" x14ac:dyDescent="0.2"/>
    <row r="17220" s="1405" customFormat="1" x14ac:dyDescent="0.2"/>
    <row r="17221" s="1405" customFormat="1" x14ac:dyDescent="0.2"/>
    <row r="17222" s="1405" customFormat="1" x14ac:dyDescent="0.2"/>
    <row r="17223" s="1405" customFormat="1" x14ac:dyDescent="0.2"/>
    <row r="17224" s="1405" customFormat="1" x14ac:dyDescent="0.2"/>
    <row r="17225" s="1405" customFormat="1" x14ac:dyDescent="0.2"/>
    <row r="17226" s="1405" customFormat="1" x14ac:dyDescent="0.2"/>
    <row r="17227" s="1405" customFormat="1" x14ac:dyDescent="0.2"/>
    <row r="17228" s="1405" customFormat="1" x14ac:dyDescent="0.2"/>
    <row r="17229" s="1405" customFormat="1" x14ac:dyDescent="0.2"/>
    <row r="17230" s="1405" customFormat="1" x14ac:dyDescent="0.2"/>
    <row r="17231" s="1405" customFormat="1" x14ac:dyDescent="0.2"/>
    <row r="17232" s="1405" customFormat="1" x14ac:dyDescent="0.2"/>
    <row r="17233" s="1405" customFormat="1" x14ac:dyDescent="0.2"/>
    <row r="17234" s="1405" customFormat="1" x14ac:dyDescent="0.2"/>
    <row r="17235" s="1405" customFormat="1" x14ac:dyDescent="0.2"/>
    <row r="17236" s="1405" customFormat="1" x14ac:dyDescent="0.2"/>
    <row r="17237" s="1405" customFormat="1" x14ac:dyDescent="0.2"/>
    <row r="17238" s="1405" customFormat="1" x14ac:dyDescent="0.2"/>
    <row r="17239" s="1405" customFormat="1" x14ac:dyDescent="0.2"/>
    <row r="17240" s="1405" customFormat="1" x14ac:dyDescent="0.2"/>
    <row r="17241" s="1405" customFormat="1" x14ac:dyDescent="0.2"/>
    <row r="17242" s="1405" customFormat="1" x14ac:dyDescent="0.2"/>
    <row r="17243" s="1405" customFormat="1" x14ac:dyDescent="0.2"/>
    <row r="17244" s="1405" customFormat="1" x14ac:dyDescent="0.2"/>
    <row r="17245" s="1405" customFormat="1" x14ac:dyDescent="0.2"/>
    <row r="17246" s="1405" customFormat="1" x14ac:dyDescent="0.2"/>
    <row r="17247" s="1405" customFormat="1" x14ac:dyDescent="0.2"/>
    <row r="17248" s="1405" customFormat="1" x14ac:dyDescent="0.2"/>
    <row r="17249" s="1405" customFormat="1" x14ac:dyDescent="0.2"/>
    <row r="17250" s="1405" customFormat="1" x14ac:dyDescent="0.2"/>
    <row r="17251" s="1405" customFormat="1" x14ac:dyDescent="0.2"/>
    <row r="17252" s="1405" customFormat="1" x14ac:dyDescent="0.2"/>
    <row r="17253" s="1405" customFormat="1" x14ac:dyDescent="0.2"/>
    <row r="17254" s="1405" customFormat="1" x14ac:dyDescent="0.2"/>
    <row r="17255" s="1405" customFormat="1" x14ac:dyDescent="0.2"/>
    <row r="17256" s="1405" customFormat="1" x14ac:dyDescent="0.2"/>
    <row r="17257" s="1405" customFormat="1" x14ac:dyDescent="0.2"/>
    <row r="17258" s="1405" customFormat="1" x14ac:dyDescent="0.2"/>
    <row r="17259" s="1405" customFormat="1" x14ac:dyDescent="0.2"/>
    <row r="17260" s="1405" customFormat="1" x14ac:dyDescent="0.2"/>
    <row r="17261" s="1405" customFormat="1" x14ac:dyDescent="0.2"/>
    <row r="17262" s="1405" customFormat="1" x14ac:dyDescent="0.2"/>
    <row r="17263" s="1405" customFormat="1" x14ac:dyDescent="0.2"/>
    <row r="17264" s="1405" customFormat="1" x14ac:dyDescent="0.2"/>
    <row r="17265" s="1405" customFormat="1" x14ac:dyDescent="0.2"/>
    <row r="17266" s="1405" customFormat="1" x14ac:dyDescent="0.2"/>
    <row r="17267" s="1405" customFormat="1" x14ac:dyDescent="0.2"/>
    <row r="17268" s="1405" customFormat="1" x14ac:dyDescent="0.2"/>
    <row r="17269" s="1405" customFormat="1" x14ac:dyDescent="0.2"/>
    <row r="17270" s="1405" customFormat="1" x14ac:dyDescent="0.2"/>
    <row r="17271" s="1405" customFormat="1" x14ac:dyDescent="0.2"/>
    <row r="17272" s="1405" customFormat="1" x14ac:dyDescent="0.2"/>
    <row r="17273" s="1405" customFormat="1" x14ac:dyDescent="0.2"/>
    <row r="17274" s="1405" customFormat="1" x14ac:dyDescent="0.2"/>
    <row r="17275" s="1405" customFormat="1" x14ac:dyDescent="0.2"/>
    <row r="17276" s="1405" customFormat="1" x14ac:dyDescent="0.2"/>
    <row r="17277" s="1405" customFormat="1" x14ac:dyDescent="0.2"/>
    <row r="17278" s="1405" customFormat="1" x14ac:dyDescent="0.2"/>
    <row r="17279" s="1405" customFormat="1" x14ac:dyDescent="0.2"/>
    <row r="17280" s="1405" customFormat="1" x14ac:dyDescent="0.2"/>
    <row r="17281" s="1405" customFormat="1" x14ac:dyDescent="0.2"/>
    <row r="17282" s="1405" customFormat="1" x14ac:dyDescent="0.2"/>
    <row r="17283" s="1405" customFormat="1" x14ac:dyDescent="0.2"/>
    <row r="17284" s="1405" customFormat="1" x14ac:dyDescent="0.2"/>
    <row r="17285" s="1405" customFormat="1" x14ac:dyDescent="0.2"/>
    <row r="17286" s="1405" customFormat="1" x14ac:dyDescent="0.2"/>
    <row r="17287" s="1405" customFormat="1" x14ac:dyDescent="0.2"/>
    <row r="17288" s="1405" customFormat="1" x14ac:dyDescent="0.2"/>
    <row r="17289" s="1405" customFormat="1" x14ac:dyDescent="0.2"/>
    <row r="17290" s="1405" customFormat="1" x14ac:dyDescent="0.2"/>
    <row r="17291" s="1405" customFormat="1" x14ac:dyDescent="0.2"/>
    <row r="17292" s="1405" customFormat="1" x14ac:dyDescent="0.2"/>
    <row r="17293" s="1405" customFormat="1" x14ac:dyDescent="0.2"/>
    <row r="17294" s="1405" customFormat="1" x14ac:dyDescent="0.2"/>
    <row r="17295" s="1405" customFormat="1" x14ac:dyDescent="0.2"/>
    <row r="17296" s="1405" customFormat="1" x14ac:dyDescent="0.2"/>
    <row r="17297" s="1405" customFormat="1" x14ac:dyDescent="0.2"/>
    <row r="17298" s="1405" customFormat="1" x14ac:dyDescent="0.2"/>
    <row r="17299" s="1405" customFormat="1" x14ac:dyDescent="0.2"/>
    <row r="17300" s="1405" customFormat="1" x14ac:dyDescent="0.2"/>
    <row r="17301" s="1405" customFormat="1" x14ac:dyDescent="0.2"/>
    <row r="17302" s="1405" customFormat="1" x14ac:dyDescent="0.2"/>
    <row r="17303" s="1405" customFormat="1" x14ac:dyDescent="0.2"/>
    <row r="17304" s="1405" customFormat="1" x14ac:dyDescent="0.2"/>
    <row r="17305" s="1405" customFormat="1" x14ac:dyDescent="0.2"/>
    <row r="17306" s="1405" customFormat="1" x14ac:dyDescent="0.2"/>
    <row r="17307" s="1405" customFormat="1" x14ac:dyDescent="0.2"/>
    <row r="17308" s="1405" customFormat="1" x14ac:dyDescent="0.2"/>
    <row r="17309" s="1405" customFormat="1" x14ac:dyDescent="0.2"/>
    <row r="17310" s="1405" customFormat="1" x14ac:dyDescent="0.2"/>
    <row r="17311" s="1405" customFormat="1" x14ac:dyDescent="0.2"/>
    <row r="17312" s="1405" customFormat="1" x14ac:dyDescent="0.2"/>
    <row r="17313" s="1405" customFormat="1" x14ac:dyDescent="0.2"/>
    <row r="17314" s="1405" customFormat="1" x14ac:dyDescent="0.2"/>
    <row r="17315" s="1405" customFormat="1" x14ac:dyDescent="0.2"/>
    <row r="17316" s="1405" customFormat="1" x14ac:dyDescent="0.2"/>
    <row r="17317" s="1405" customFormat="1" x14ac:dyDescent="0.2"/>
    <row r="17318" s="1405" customFormat="1" x14ac:dyDescent="0.2"/>
    <row r="17319" s="1405" customFormat="1" x14ac:dyDescent="0.2"/>
    <row r="17320" s="1405" customFormat="1" x14ac:dyDescent="0.2"/>
    <row r="17321" s="1405" customFormat="1" x14ac:dyDescent="0.2"/>
    <row r="17322" s="1405" customFormat="1" x14ac:dyDescent="0.2"/>
    <row r="17323" s="1405" customFormat="1" x14ac:dyDescent="0.2"/>
    <row r="17324" s="1405" customFormat="1" x14ac:dyDescent="0.2"/>
    <row r="17325" s="1405" customFormat="1" x14ac:dyDescent="0.2"/>
    <row r="17326" s="1405" customFormat="1" x14ac:dyDescent="0.2"/>
    <row r="17327" s="1405" customFormat="1" x14ac:dyDescent="0.2"/>
    <row r="17328" s="1405" customFormat="1" x14ac:dyDescent="0.2"/>
    <row r="17329" s="1405" customFormat="1" x14ac:dyDescent="0.2"/>
    <row r="17330" s="1405" customFormat="1" x14ac:dyDescent="0.2"/>
    <row r="17331" s="1405" customFormat="1" x14ac:dyDescent="0.2"/>
    <row r="17332" s="1405" customFormat="1" x14ac:dyDescent="0.2"/>
    <row r="17333" s="1405" customFormat="1" x14ac:dyDescent="0.2"/>
    <row r="17334" s="1405" customFormat="1" x14ac:dyDescent="0.2"/>
    <row r="17335" s="1405" customFormat="1" x14ac:dyDescent="0.2"/>
    <row r="17336" s="1405" customFormat="1" x14ac:dyDescent="0.2"/>
    <row r="17337" s="1405" customFormat="1" x14ac:dyDescent="0.2"/>
    <row r="17338" s="1405" customFormat="1" x14ac:dyDescent="0.2"/>
    <row r="17339" s="1405" customFormat="1" x14ac:dyDescent="0.2"/>
    <row r="17340" s="1405" customFormat="1" x14ac:dyDescent="0.2"/>
    <row r="17341" s="1405" customFormat="1" x14ac:dyDescent="0.2"/>
    <row r="17342" s="1405" customFormat="1" x14ac:dyDescent="0.2"/>
    <row r="17343" s="1405" customFormat="1" x14ac:dyDescent="0.2"/>
    <row r="17344" s="1405" customFormat="1" x14ac:dyDescent="0.2"/>
    <row r="17345" s="1405" customFormat="1" x14ac:dyDescent="0.2"/>
    <row r="17346" s="1405" customFormat="1" x14ac:dyDescent="0.2"/>
    <row r="17347" s="1405" customFormat="1" x14ac:dyDescent="0.2"/>
    <row r="17348" s="1405" customFormat="1" x14ac:dyDescent="0.2"/>
    <row r="17349" s="1405" customFormat="1" x14ac:dyDescent="0.2"/>
    <row r="17350" s="1405" customFormat="1" x14ac:dyDescent="0.2"/>
    <row r="17351" s="1405" customFormat="1" x14ac:dyDescent="0.2"/>
    <row r="17352" s="1405" customFormat="1" x14ac:dyDescent="0.2"/>
    <row r="17353" s="1405" customFormat="1" x14ac:dyDescent="0.2"/>
    <row r="17354" s="1405" customFormat="1" x14ac:dyDescent="0.2"/>
    <row r="17355" s="1405" customFormat="1" x14ac:dyDescent="0.2"/>
    <row r="17356" s="1405" customFormat="1" x14ac:dyDescent="0.2"/>
    <row r="17357" s="1405" customFormat="1" x14ac:dyDescent="0.2"/>
    <row r="17358" s="1405" customFormat="1" x14ac:dyDescent="0.2"/>
    <row r="17359" s="1405" customFormat="1" x14ac:dyDescent="0.2"/>
    <row r="17360" s="1405" customFormat="1" x14ac:dyDescent="0.2"/>
    <row r="17361" s="1405" customFormat="1" x14ac:dyDescent="0.2"/>
    <row r="17362" s="1405" customFormat="1" x14ac:dyDescent="0.2"/>
    <row r="17363" s="1405" customFormat="1" x14ac:dyDescent="0.2"/>
    <row r="17364" s="1405" customFormat="1" x14ac:dyDescent="0.2"/>
    <row r="17365" s="1405" customFormat="1" x14ac:dyDescent="0.2"/>
    <row r="17366" s="1405" customFormat="1" x14ac:dyDescent="0.2"/>
    <row r="17367" s="1405" customFormat="1" x14ac:dyDescent="0.2"/>
    <row r="17368" s="1405" customFormat="1" x14ac:dyDescent="0.2"/>
    <row r="17369" s="1405" customFormat="1" x14ac:dyDescent="0.2"/>
    <row r="17370" s="1405" customFormat="1" x14ac:dyDescent="0.2"/>
    <row r="17371" s="1405" customFormat="1" x14ac:dyDescent="0.2"/>
    <row r="17372" s="1405" customFormat="1" x14ac:dyDescent="0.2"/>
    <row r="17373" s="1405" customFormat="1" x14ac:dyDescent="0.2"/>
    <row r="17374" s="1405" customFormat="1" x14ac:dyDescent="0.2"/>
    <row r="17375" s="1405" customFormat="1" x14ac:dyDescent="0.2"/>
    <row r="17376" s="1405" customFormat="1" x14ac:dyDescent="0.2"/>
    <row r="17377" s="1405" customFormat="1" x14ac:dyDescent="0.2"/>
    <row r="17378" s="1405" customFormat="1" x14ac:dyDescent="0.2"/>
    <row r="17379" s="1405" customFormat="1" x14ac:dyDescent="0.2"/>
    <row r="17380" s="1405" customFormat="1" x14ac:dyDescent="0.2"/>
    <row r="17381" s="1405" customFormat="1" x14ac:dyDescent="0.2"/>
    <row r="17382" s="1405" customFormat="1" x14ac:dyDescent="0.2"/>
    <row r="17383" s="1405" customFormat="1" x14ac:dyDescent="0.2"/>
    <row r="17384" s="1405" customFormat="1" x14ac:dyDescent="0.2"/>
    <row r="17385" s="1405" customFormat="1" x14ac:dyDescent="0.2"/>
    <row r="17386" s="1405" customFormat="1" x14ac:dyDescent="0.2"/>
    <row r="17387" s="1405" customFormat="1" x14ac:dyDescent="0.2"/>
    <row r="17388" s="1405" customFormat="1" x14ac:dyDescent="0.2"/>
    <row r="17389" s="1405" customFormat="1" x14ac:dyDescent="0.2"/>
    <row r="17390" s="1405" customFormat="1" x14ac:dyDescent="0.2"/>
    <row r="17391" s="1405" customFormat="1" x14ac:dyDescent="0.2"/>
    <row r="17392" s="1405" customFormat="1" x14ac:dyDescent="0.2"/>
    <row r="17393" s="1405" customFormat="1" x14ac:dyDescent="0.2"/>
    <row r="17394" s="1405" customFormat="1" x14ac:dyDescent="0.2"/>
    <row r="17395" s="1405" customFormat="1" x14ac:dyDescent="0.2"/>
    <row r="17396" s="1405" customFormat="1" x14ac:dyDescent="0.2"/>
    <row r="17397" s="1405" customFormat="1" x14ac:dyDescent="0.2"/>
    <row r="17398" s="1405" customFormat="1" x14ac:dyDescent="0.2"/>
    <row r="17399" s="1405" customFormat="1" x14ac:dyDescent="0.2"/>
    <row r="17400" s="1405" customFormat="1" x14ac:dyDescent="0.2"/>
    <row r="17401" s="1405" customFormat="1" x14ac:dyDescent="0.2"/>
    <row r="17402" s="1405" customFormat="1" x14ac:dyDescent="0.2"/>
    <row r="17403" s="1405" customFormat="1" x14ac:dyDescent="0.2"/>
    <row r="17404" s="1405" customFormat="1" x14ac:dyDescent="0.2"/>
    <row r="17405" s="1405" customFormat="1" x14ac:dyDescent="0.2"/>
    <row r="17406" s="1405" customFormat="1" x14ac:dyDescent="0.2"/>
    <row r="17407" s="1405" customFormat="1" x14ac:dyDescent="0.2"/>
    <row r="17408" s="1405" customFormat="1" x14ac:dyDescent="0.2"/>
    <row r="17409" s="1405" customFormat="1" x14ac:dyDescent="0.2"/>
    <row r="17410" s="1405" customFormat="1" x14ac:dyDescent="0.2"/>
    <row r="17411" s="1405" customFormat="1" x14ac:dyDescent="0.2"/>
    <row r="17412" s="1405" customFormat="1" x14ac:dyDescent="0.2"/>
    <row r="17413" s="1405" customFormat="1" x14ac:dyDescent="0.2"/>
    <row r="17414" s="1405" customFormat="1" x14ac:dyDescent="0.2"/>
    <row r="17415" s="1405" customFormat="1" x14ac:dyDescent="0.2"/>
    <row r="17416" s="1405" customFormat="1" x14ac:dyDescent="0.2"/>
    <row r="17417" s="1405" customFormat="1" x14ac:dyDescent="0.2"/>
    <row r="17418" s="1405" customFormat="1" x14ac:dyDescent="0.2"/>
    <row r="17419" s="1405" customFormat="1" x14ac:dyDescent="0.2"/>
    <row r="17420" s="1405" customFormat="1" x14ac:dyDescent="0.2"/>
    <row r="17421" s="1405" customFormat="1" x14ac:dyDescent="0.2"/>
    <row r="17422" s="1405" customFormat="1" x14ac:dyDescent="0.2"/>
    <row r="17423" s="1405" customFormat="1" x14ac:dyDescent="0.2"/>
    <row r="17424" s="1405" customFormat="1" x14ac:dyDescent="0.2"/>
    <row r="17425" s="1405" customFormat="1" x14ac:dyDescent="0.2"/>
    <row r="17426" s="1405" customFormat="1" x14ac:dyDescent="0.2"/>
    <row r="17427" s="1405" customFormat="1" x14ac:dyDescent="0.2"/>
    <row r="17428" s="1405" customFormat="1" x14ac:dyDescent="0.2"/>
    <row r="17429" s="1405" customFormat="1" x14ac:dyDescent="0.2"/>
    <row r="17430" s="1405" customFormat="1" x14ac:dyDescent="0.2"/>
    <row r="17431" s="1405" customFormat="1" x14ac:dyDescent="0.2"/>
    <row r="17432" s="1405" customFormat="1" x14ac:dyDescent="0.2"/>
    <row r="17433" s="1405" customFormat="1" x14ac:dyDescent="0.2"/>
    <row r="17434" s="1405" customFormat="1" x14ac:dyDescent="0.2"/>
    <row r="17435" s="1405" customFormat="1" x14ac:dyDescent="0.2"/>
    <row r="17436" s="1405" customFormat="1" x14ac:dyDescent="0.2"/>
    <row r="17437" s="1405" customFormat="1" x14ac:dyDescent="0.2"/>
    <row r="17438" s="1405" customFormat="1" x14ac:dyDescent="0.2"/>
    <row r="17439" s="1405" customFormat="1" x14ac:dyDescent="0.2"/>
    <row r="17440" s="1405" customFormat="1" x14ac:dyDescent="0.2"/>
    <row r="17441" s="1405" customFormat="1" x14ac:dyDescent="0.2"/>
    <row r="17442" s="1405" customFormat="1" x14ac:dyDescent="0.2"/>
    <row r="17443" s="1405" customFormat="1" x14ac:dyDescent="0.2"/>
    <row r="17444" s="1405" customFormat="1" x14ac:dyDescent="0.2"/>
    <row r="17445" s="1405" customFormat="1" x14ac:dyDescent="0.2"/>
    <row r="17446" s="1405" customFormat="1" x14ac:dyDescent="0.2"/>
    <row r="17447" s="1405" customFormat="1" x14ac:dyDescent="0.2"/>
    <row r="17448" s="1405" customFormat="1" x14ac:dyDescent="0.2"/>
    <row r="17449" s="1405" customFormat="1" x14ac:dyDescent="0.2"/>
    <row r="17450" s="1405" customFormat="1" x14ac:dyDescent="0.2"/>
    <row r="17451" s="1405" customFormat="1" x14ac:dyDescent="0.2"/>
    <row r="17452" s="1405" customFormat="1" x14ac:dyDescent="0.2"/>
    <row r="17453" s="1405" customFormat="1" x14ac:dyDescent="0.2"/>
    <row r="17454" s="1405" customFormat="1" x14ac:dyDescent="0.2"/>
    <row r="17455" s="1405" customFormat="1" x14ac:dyDescent="0.2"/>
    <row r="17456" s="1405" customFormat="1" x14ac:dyDescent="0.2"/>
    <row r="17457" s="1405" customFormat="1" x14ac:dyDescent="0.2"/>
    <row r="17458" s="1405" customFormat="1" x14ac:dyDescent="0.2"/>
    <row r="17459" s="1405" customFormat="1" x14ac:dyDescent="0.2"/>
    <row r="17460" s="1405" customFormat="1" x14ac:dyDescent="0.2"/>
    <row r="17461" s="1405" customFormat="1" x14ac:dyDescent="0.2"/>
    <row r="17462" s="1405" customFormat="1" x14ac:dyDescent="0.2"/>
    <row r="17463" s="1405" customFormat="1" x14ac:dyDescent="0.2"/>
    <row r="17464" s="1405" customFormat="1" x14ac:dyDescent="0.2"/>
    <row r="17465" s="1405" customFormat="1" x14ac:dyDescent="0.2"/>
    <row r="17466" s="1405" customFormat="1" x14ac:dyDescent="0.2"/>
    <row r="17467" s="1405" customFormat="1" x14ac:dyDescent="0.2"/>
    <row r="17468" s="1405" customFormat="1" x14ac:dyDescent="0.2"/>
    <row r="17469" s="1405" customFormat="1" x14ac:dyDescent="0.2"/>
    <row r="17470" s="1405" customFormat="1" x14ac:dyDescent="0.2"/>
    <row r="17471" s="1405" customFormat="1" x14ac:dyDescent="0.2"/>
    <row r="17472" s="1405" customFormat="1" x14ac:dyDescent="0.2"/>
    <row r="17473" s="1405" customFormat="1" x14ac:dyDescent="0.2"/>
    <row r="17474" s="1405" customFormat="1" x14ac:dyDescent="0.2"/>
    <row r="17475" s="1405" customFormat="1" x14ac:dyDescent="0.2"/>
    <row r="17476" s="1405" customFormat="1" x14ac:dyDescent="0.2"/>
    <row r="17477" s="1405" customFormat="1" x14ac:dyDescent="0.2"/>
    <row r="17478" s="1405" customFormat="1" x14ac:dyDescent="0.2"/>
    <row r="17479" s="1405" customFormat="1" x14ac:dyDescent="0.2"/>
    <row r="17480" s="1405" customFormat="1" x14ac:dyDescent="0.2"/>
    <row r="17481" s="1405" customFormat="1" x14ac:dyDescent="0.2"/>
    <row r="17482" s="1405" customFormat="1" x14ac:dyDescent="0.2"/>
    <row r="17483" s="1405" customFormat="1" x14ac:dyDescent="0.2"/>
    <row r="17484" s="1405" customFormat="1" x14ac:dyDescent="0.2"/>
    <row r="17485" s="1405" customFormat="1" x14ac:dyDescent="0.2"/>
    <row r="17486" s="1405" customFormat="1" x14ac:dyDescent="0.2"/>
    <row r="17487" s="1405" customFormat="1" x14ac:dyDescent="0.2"/>
    <row r="17488" s="1405" customFormat="1" x14ac:dyDescent="0.2"/>
    <row r="17489" s="1405" customFormat="1" x14ac:dyDescent="0.2"/>
    <row r="17490" s="1405" customFormat="1" x14ac:dyDescent="0.2"/>
    <row r="17491" s="1405" customFormat="1" x14ac:dyDescent="0.2"/>
    <row r="17492" s="1405" customFormat="1" x14ac:dyDescent="0.2"/>
    <row r="17493" s="1405" customFormat="1" x14ac:dyDescent="0.2"/>
    <row r="17494" s="1405" customFormat="1" x14ac:dyDescent="0.2"/>
    <row r="17495" s="1405" customFormat="1" x14ac:dyDescent="0.2"/>
    <row r="17496" s="1405" customFormat="1" x14ac:dyDescent="0.2"/>
    <row r="17497" s="1405" customFormat="1" x14ac:dyDescent="0.2"/>
    <row r="17498" s="1405" customFormat="1" x14ac:dyDescent="0.2"/>
    <row r="17499" s="1405" customFormat="1" x14ac:dyDescent="0.2"/>
    <row r="17500" s="1405" customFormat="1" x14ac:dyDescent="0.2"/>
    <row r="17501" s="1405" customFormat="1" x14ac:dyDescent="0.2"/>
    <row r="17502" s="1405" customFormat="1" x14ac:dyDescent="0.2"/>
    <row r="17503" s="1405" customFormat="1" x14ac:dyDescent="0.2"/>
    <row r="17504" s="1405" customFormat="1" x14ac:dyDescent="0.2"/>
    <row r="17505" s="1405" customFormat="1" x14ac:dyDescent="0.2"/>
    <row r="17506" s="1405" customFormat="1" x14ac:dyDescent="0.2"/>
    <row r="17507" s="1405" customFormat="1" x14ac:dyDescent="0.2"/>
    <row r="17508" s="1405" customFormat="1" x14ac:dyDescent="0.2"/>
    <row r="17509" s="1405" customFormat="1" x14ac:dyDescent="0.2"/>
    <row r="17510" s="1405" customFormat="1" x14ac:dyDescent="0.2"/>
    <row r="17511" s="1405" customFormat="1" x14ac:dyDescent="0.2"/>
    <row r="17512" s="1405" customFormat="1" x14ac:dyDescent="0.2"/>
    <row r="17513" s="1405" customFormat="1" x14ac:dyDescent="0.2"/>
    <row r="17514" s="1405" customFormat="1" x14ac:dyDescent="0.2"/>
    <row r="17515" s="1405" customFormat="1" x14ac:dyDescent="0.2"/>
    <row r="17516" s="1405" customFormat="1" x14ac:dyDescent="0.2"/>
    <row r="17517" s="1405" customFormat="1" x14ac:dyDescent="0.2"/>
    <row r="17518" s="1405" customFormat="1" x14ac:dyDescent="0.2"/>
    <row r="17519" s="1405" customFormat="1" x14ac:dyDescent="0.2"/>
    <row r="17520" s="1405" customFormat="1" x14ac:dyDescent="0.2"/>
    <row r="17521" s="1405" customFormat="1" x14ac:dyDescent="0.2"/>
    <row r="17522" s="1405" customFormat="1" x14ac:dyDescent="0.2"/>
    <row r="17523" s="1405" customFormat="1" x14ac:dyDescent="0.2"/>
    <row r="17524" s="1405" customFormat="1" x14ac:dyDescent="0.2"/>
    <row r="17525" s="1405" customFormat="1" x14ac:dyDescent="0.2"/>
    <row r="17526" s="1405" customFormat="1" x14ac:dyDescent="0.2"/>
    <row r="17527" s="1405" customFormat="1" x14ac:dyDescent="0.2"/>
    <row r="17528" s="1405" customFormat="1" x14ac:dyDescent="0.2"/>
    <row r="17529" s="1405" customFormat="1" x14ac:dyDescent="0.2"/>
    <row r="17530" s="1405" customFormat="1" x14ac:dyDescent="0.2"/>
    <row r="17531" s="1405" customFormat="1" x14ac:dyDescent="0.2"/>
    <row r="17532" s="1405" customFormat="1" x14ac:dyDescent="0.2"/>
    <row r="17533" s="1405" customFormat="1" x14ac:dyDescent="0.2"/>
    <row r="17534" s="1405" customFormat="1" x14ac:dyDescent="0.2"/>
    <row r="17535" s="1405" customFormat="1" x14ac:dyDescent="0.2"/>
    <row r="17536" s="1405" customFormat="1" x14ac:dyDescent="0.2"/>
    <row r="17537" s="1405" customFormat="1" x14ac:dyDescent="0.2"/>
    <row r="17538" s="1405" customFormat="1" x14ac:dyDescent="0.2"/>
    <row r="17539" s="1405" customFormat="1" x14ac:dyDescent="0.2"/>
    <row r="17540" s="1405" customFormat="1" x14ac:dyDescent="0.2"/>
    <row r="17541" s="1405" customFormat="1" x14ac:dyDescent="0.2"/>
    <row r="17542" s="1405" customFormat="1" x14ac:dyDescent="0.2"/>
    <row r="17543" s="1405" customFormat="1" x14ac:dyDescent="0.2"/>
    <row r="17544" s="1405" customFormat="1" x14ac:dyDescent="0.2"/>
    <row r="17545" s="1405" customFormat="1" x14ac:dyDescent="0.2"/>
    <row r="17546" s="1405" customFormat="1" x14ac:dyDescent="0.2"/>
    <row r="17547" s="1405" customFormat="1" x14ac:dyDescent="0.2"/>
    <row r="17548" s="1405" customFormat="1" x14ac:dyDescent="0.2"/>
    <row r="17549" s="1405" customFormat="1" x14ac:dyDescent="0.2"/>
    <row r="17550" s="1405" customFormat="1" x14ac:dyDescent="0.2"/>
    <row r="17551" s="1405" customFormat="1" x14ac:dyDescent="0.2"/>
    <row r="17552" s="1405" customFormat="1" x14ac:dyDescent="0.2"/>
    <row r="17553" s="1405" customFormat="1" x14ac:dyDescent="0.2"/>
    <row r="17554" s="1405" customFormat="1" x14ac:dyDescent="0.2"/>
    <row r="17555" s="1405" customFormat="1" x14ac:dyDescent="0.2"/>
    <row r="17556" s="1405" customFormat="1" x14ac:dyDescent="0.2"/>
    <row r="17557" s="1405" customFormat="1" x14ac:dyDescent="0.2"/>
    <row r="17558" s="1405" customFormat="1" x14ac:dyDescent="0.2"/>
    <row r="17559" s="1405" customFormat="1" x14ac:dyDescent="0.2"/>
    <row r="17560" s="1405" customFormat="1" x14ac:dyDescent="0.2"/>
    <row r="17561" s="1405" customFormat="1" x14ac:dyDescent="0.2"/>
    <row r="17562" s="1405" customFormat="1" x14ac:dyDescent="0.2"/>
    <row r="17563" s="1405" customFormat="1" x14ac:dyDescent="0.2"/>
    <row r="17564" s="1405" customFormat="1" x14ac:dyDescent="0.2"/>
    <row r="17565" s="1405" customFormat="1" x14ac:dyDescent="0.2"/>
    <row r="17566" s="1405" customFormat="1" x14ac:dyDescent="0.2"/>
    <row r="17567" s="1405" customFormat="1" x14ac:dyDescent="0.2"/>
    <row r="17568" s="1405" customFormat="1" x14ac:dyDescent="0.2"/>
    <row r="17569" s="1405" customFormat="1" x14ac:dyDescent="0.2"/>
    <row r="17570" s="1405" customFormat="1" x14ac:dyDescent="0.2"/>
    <row r="17571" s="1405" customFormat="1" x14ac:dyDescent="0.2"/>
    <row r="17572" s="1405" customFormat="1" x14ac:dyDescent="0.2"/>
    <row r="17573" s="1405" customFormat="1" x14ac:dyDescent="0.2"/>
    <row r="17574" s="1405" customFormat="1" x14ac:dyDescent="0.2"/>
    <row r="17575" s="1405" customFormat="1" x14ac:dyDescent="0.2"/>
    <row r="17576" s="1405" customFormat="1" x14ac:dyDescent="0.2"/>
    <row r="17577" s="1405" customFormat="1" x14ac:dyDescent="0.2"/>
    <row r="17578" s="1405" customFormat="1" x14ac:dyDescent="0.2"/>
    <row r="17579" s="1405" customFormat="1" x14ac:dyDescent="0.2"/>
    <row r="17580" s="1405" customFormat="1" x14ac:dyDescent="0.2"/>
    <row r="17581" s="1405" customFormat="1" x14ac:dyDescent="0.2"/>
    <row r="17582" s="1405" customFormat="1" x14ac:dyDescent="0.2"/>
    <row r="17583" s="1405" customFormat="1" x14ac:dyDescent="0.2"/>
    <row r="17584" s="1405" customFormat="1" x14ac:dyDescent="0.2"/>
    <row r="17585" s="1405" customFormat="1" x14ac:dyDescent="0.2"/>
    <row r="17586" s="1405" customFormat="1" x14ac:dyDescent="0.2"/>
    <row r="17587" s="1405" customFormat="1" x14ac:dyDescent="0.2"/>
    <row r="17588" s="1405" customFormat="1" x14ac:dyDescent="0.2"/>
    <row r="17589" s="1405" customFormat="1" x14ac:dyDescent="0.2"/>
    <row r="17590" s="1405" customFormat="1" x14ac:dyDescent="0.2"/>
    <row r="17591" s="1405" customFormat="1" x14ac:dyDescent="0.2"/>
    <row r="17592" s="1405" customFormat="1" x14ac:dyDescent="0.2"/>
    <row r="17593" s="1405" customFormat="1" x14ac:dyDescent="0.2"/>
    <row r="17594" s="1405" customFormat="1" x14ac:dyDescent="0.2"/>
    <row r="17595" s="1405" customFormat="1" x14ac:dyDescent="0.2"/>
    <row r="17596" s="1405" customFormat="1" x14ac:dyDescent="0.2"/>
    <row r="17597" s="1405" customFormat="1" x14ac:dyDescent="0.2"/>
    <row r="17598" s="1405" customFormat="1" x14ac:dyDescent="0.2"/>
    <row r="17599" s="1405" customFormat="1" x14ac:dyDescent="0.2"/>
    <row r="17600" s="1405" customFormat="1" x14ac:dyDescent="0.2"/>
    <row r="17601" s="1405" customFormat="1" x14ac:dyDescent="0.2"/>
    <row r="17602" s="1405" customFormat="1" x14ac:dyDescent="0.2"/>
    <row r="17603" s="1405" customFormat="1" x14ac:dyDescent="0.2"/>
    <row r="17604" s="1405" customFormat="1" x14ac:dyDescent="0.2"/>
    <row r="17605" s="1405" customFormat="1" x14ac:dyDescent="0.2"/>
    <row r="17606" s="1405" customFormat="1" x14ac:dyDescent="0.2"/>
    <row r="17607" s="1405" customFormat="1" x14ac:dyDescent="0.2"/>
    <row r="17608" s="1405" customFormat="1" x14ac:dyDescent="0.2"/>
    <row r="17609" s="1405" customFormat="1" x14ac:dyDescent="0.2"/>
    <row r="17610" s="1405" customFormat="1" x14ac:dyDescent="0.2"/>
    <row r="17611" s="1405" customFormat="1" x14ac:dyDescent="0.2"/>
    <row r="17612" s="1405" customFormat="1" x14ac:dyDescent="0.2"/>
    <row r="17613" s="1405" customFormat="1" x14ac:dyDescent="0.2"/>
    <row r="17614" s="1405" customFormat="1" x14ac:dyDescent="0.2"/>
    <row r="17615" s="1405" customFormat="1" x14ac:dyDescent="0.2"/>
    <row r="17616" s="1405" customFormat="1" x14ac:dyDescent="0.2"/>
    <row r="17617" s="1405" customFormat="1" x14ac:dyDescent="0.2"/>
    <row r="17618" s="1405" customFormat="1" x14ac:dyDescent="0.2"/>
    <row r="17619" s="1405" customFormat="1" x14ac:dyDescent="0.2"/>
    <row r="17620" s="1405" customFormat="1" x14ac:dyDescent="0.2"/>
    <row r="17621" s="1405" customFormat="1" x14ac:dyDescent="0.2"/>
    <row r="17622" s="1405" customFormat="1" x14ac:dyDescent="0.2"/>
    <row r="17623" s="1405" customFormat="1" x14ac:dyDescent="0.2"/>
    <row r="17624" s="1405" customFormat="1" x14ac:dyDescent="0.2"/>
    <row r="17625" s="1405" customFormat="1" x14ac:dyDescent="0.2"/>
    <row r="17626" s="1405" customFormat="1" x14ac:dyDescent="0.2"/>
    <row r="17627" s="1405" customFormat="1" x14ac:dyDescent="0.2"/>
    <row r="17628" s="1405" customFormat="1" x14ac:dyDescent="0.2"/>
    <row r="17629" s="1405" customFormat="1" x14ac:dyDescent="0.2"/>
    <row r="17630" s="1405" customFormat="1" x14ac:dyDescent="0.2"/>
    <row r="17631" s="1405" customFormat="1" x14ac:dyDescent="0.2"/>
    <row r="17632" s="1405" customFormat="1" x14ac:dyDescent="0.2"/>
    <row r="17633" s="1405" customFormat="1" x14ac:dyDescent="0.2"/>
    <row r="17634" s="1405" customFormat="1" x14ac:dyDescent="0.2"/>
    <row r="17635" s="1405" customFormat="1" x14ac:dyDescent="0.2"/>
    <row r="17636" s="1405" customFormat="1" x14ac:dyDescent="0.2"/>
    <row r="17637" s="1405" customFormat="1" x14ac:dyDescent="0.2"/>
    <row r="17638" s="1405" customFormat="1" x14ac:dyDescent="0.2"/>
    <row r="17639" s="1405" customFormat="1" x14ac:dyDescent="0.2"/>
    <row r="17640" s="1405" customFormat="1" x14ac:dyDescent="0.2"/>
    <row r="17641" s="1405" customFormat="1" x14ac:dyDescent="0.2"/>
    <row r="17642" s="1405" customFormat="1" x14ac:dyDescent="0.2"/>
    <row r="17643" s="1405" customFormat="1" x14ac:dyDescent="0.2"/>
    <row r="17644" s="1405" customFormat="1" x14ac:dyDescent="0.2"/>
    <row r="17645" s="1405" customFormat="1" x14ac:dyDescent="0.2"/>
    <row r="17646" s="1405" customFormat="1" x14ac:dyDescent="0.2"/>
    <row r="17647" s="1405" customFormat="1" x14ac:dyDescent="0.2"/>
    <row r="17648" s="1405" customFormat="1" x14ac:dyDescent="0.2"/>
    <row r="17649" s="1405" customFormat="1" x14ac:dyDescent="0.2"/>
    <row r="17650" s="1405" customFormat="1" x14ac:dyDescent="0.2"/>
    <row r="17651" s="1405" customFormat="1" x14ac:dyDescent="0.2"/>
    <row r="17652" s="1405" customFormat="1" x14ac:dyDescent="0.2"/>
    <row r="17653" s="1405" customFormat="1" x14ac:dyDescent="0.2"/>
    <row r="17654" s="1405" customFormat="1" x14ac:dyDescent="0.2"/>
    <row r="17655" s="1405" customFormat="1" x14ac:dyDescent="0.2"/>
    <row r="17656" s="1405" customFormat="1" x14ac:dyDescent="0.2"/>
    <row r="17657" s="1405" customFormat="1" x14ac:dyDescent="0.2"/>
    <row r="17658" s="1405" customFormat="1" x14ac:dyDescent="0.2"/>
    <row r="17659" s="1405" customFormat="1" x14ac:dyDescent="0.2"/>
    <row r="17660" s="1405" customFormat="1" x14ac:dyDescent="0.2"/>
    <row r="17661" s="1405" customFormat="1" x14ac:dyDescent="0.2"/>
    <row r="17662" s="1405" customFormat="1" x14ac:dyDescent="0.2"/>
    <row r="17663" s="1405" customFormat="1" x14ac:dyDescent="0.2"/>
    <row r="17664" s="1405" customFormat="1" x14ac:dyDescent="0.2"/>
    <row r="17665" s="1405" customFormat="1" x14ac:dyDescent="0.2"/>
    <row r="17666" s="1405" customFormat="1" x14ac:dyDescent="0.2"/>
    <row r="17667" s="1405" customFormat="1" x14ac:dyDescent="0.2"/>
    <row r="17668" s="1405" customFormat="1" x14ac:dyDescent="0.2"/>
    <row r="17669" s="1405" customFormat="1" x14ac:dyDescent="0.2"/>
    <row r="17670" s="1405" customFormat="1" x14ac:dyDescent="0.2"/>
    <row r="17671" s="1405" customFormat="1" x14ac:dyDescent="0.2"/>
    <row r="17672" s="1405" customFormat="1" x14ac:dyDescent="0.2"/>
    <row r="17673" s="1405" customFormat="1" x14ac:dyDescent="0.2"/>
    <row r="17674" s="1405" customFormat="1" x14ac:dyDescent="0.2"/>
    <row r="17675" s="1405" customFormat="1" x14ac:dyDescent="0.2"/>
    <row r="17676" s="1405" customFormat="1" x14ac:dyDescent="0.2"/>
    <row r="17677" s="1405" customFormat="1" x14ac:dyDescent="0.2"/>
    <row r="17678" s="1405" customFormat="1" x14ac:dyDescent="0.2"/>
    <row r="17679" s="1405" customFormat="1" x14ac:dyDescent="0.2"/>
    <row r="17680" s="1405" customFormat="1" x14ac:dyDescent="0.2"/>
    <row r="17681" s="1405" customFormat="1" x14ac:dyDescent="0.2"/>
    <row r="17682" s="1405" customFormat="1" x14ac:dyDescent="0.2"/>
    <row r="17683" s="1405" customFormat="1" x14ac:dyDescent="0.2"/>
    <row r="17684" s="1405" customFormat="1" x14ac:dyDescent="0.2"/>
    <row r="17685" s="1405" customFormat="1" x14ac:dyDescent="0.2"/>
    <row r="17686" s="1405" customFormat="1" x14ac:dyDescent="0.2"/>
    <row r="17687" s="1405" customFormat="1" x14ac:dyDescent="0.2"/>
    <row r="17688" s="1405" customFormat="1" x14ac:dyDescent="0.2"/>
    <row r="17689" s="1405" customFormat="1" x14ac:dyDescent="0.2"/>
    <row r="17690" s="1405" customFormat="1" x14ac:dyDescent="0.2"/>
    <row r="17691" s="1405" customFormat="1" x14ac:dyDescent="0.2"/>
    <row r="17692" s="1405" customFormat="1" x14ac:dyDescent="0.2"/>
    <row r="17693" s="1405" customFormat="1" x14ac:dyDescent="0.2"/>
    <row r="17694" s="1405" customFormat="1" x14ac:dyDescent="0.2"/>
    <row r="17695" s="1405" customFormat="1" x14ac:dyDescent="0.2"/>
    <row r="17696" s="1405" customFormat="1" x14ac:dyDescent="0.2"/>
    <row r="17697" s="1405" customFormat="1" x14ac:dyDescent="0.2"/>
    <row r="17698" s="1405" customFormat="1" x14ac:dyDescent="0.2"/>
    <row r="17699" s="1405" customFormat="1" x14ac:dyDescent="0.2"/>
    <row r="17700" s="1405" customFormat="1" x14ac:dyDescent="0.2"/>
    <row r="17701" s="1405" customFormat="1" x14ac:dyDescent="0.2"/>
    <row r="17702" s="1405" customFormat="1" x14ac:dyDescent="0.2"/>
    <row r="17703" s="1405" customFormat="1" x14ac:dyDescent="0.2"/>
    <row r="17704" s="1405" customFormat="1" x14ac:dyDescent="0.2"/>
    <row r="17705" s="1405" customFormat="1" x14ac:dyDescent="0.2"/>
    <row r="17706" s="1405" customFormat="1" x14ac:dyDescent="0.2"/>
    <row r="17707" s="1405" customFormat="1" x14ac:dyDescent="0.2"/>
    <row r="17708" s="1405" customFormat="1" x14ac:dyDescent="0.2"/>
    <row r="17709" s="1405" customFormat="1" x14ac:dyDescent="0.2"/>
    <row r="17710" s="1405" customFormat="1" x14ac:dyDescent="0.2"/>
    <row r="17711" s="1405" customFormat="1" x14ac:dyDescent="0.2"/>
    <row r="17712" s="1405" customFormat="1" x14ac:dyDescent="0.2"/>
    <row r="17713" s="1405" customFormat="1" x14ac:dyDescent="0.2"/>
    <row r="17714" s="1405" customFormat="1" x14ac:dyDescent="0.2"/>
    <row r="17715" s="1405" customFormat="1" x14ac:dyDescent="0.2"/>
    <row r="17716" s="1405" customFormat="1" x14ac:dyDescent="0.2"/>
    <row r="17717" s="1405" customFormat="1" x14ac:dyDescent="0.2"/>
    <row r="17718" s="1405" customFormat="1" x14ac:dyDescent="0.2"/>
    <row r="17719" s="1405" customFormat="1" x14ac:dyDescent="0.2"/>
    <row r="17720" s="1405" customFormat="1" x14ac:dyDescent="0.2"/>
    <row r="17721" s="1405" customFormat="1" x14ac:dyDescent="0.2"/>
    <row r="17722" s="1405" customFormat="1" x14ac:dyDescent="0.2"/>
    <row r="17723" s="1405" customFormat="1" x14ac:dyDescent="0.2"/>
    <row r="17724" s="1405" customFormat="1" x14ac:dyDescent="0.2"/>
    <row r="17725" s="1405" customFormat="1" x14ac:dyDescent="0.2"/>
    <row r="17726" s="1405" customFormat="1" x14ac:dyDescent="0.2"/>
    <row r="17727" s="1405" customFormat="1" x14ac:dyDescent="0.2"/>
    <row r="17728" s="1405" customFormat="1" x14ac:dyDescent="0.2"/>
    <row r="17729" s="1405" customFormat="1" x14ac:dyDescent="0.2"/>
    <row r="17730" s="1405" customFormat="1" x14ac:dyDescent="0.2"/>
    <row r="17731" s="1405" customFormat="1" x14ac:dyDescent="0.2"/>
    <row r="17732" s="1405" customFormat="1" x14ac:dyDescent="0.2"/>
    <row r="17733" s="1405" customFormat="1" x14ac:dyDescent="0.2"/>
    <row r="17734" s="1405" customFormat="1" x14ac:dyDescent="0.2"/>
    <row r="17735" s="1405" customFormat="1" x14ac:dyDescent="0.2"/>
    <row r="17736" s="1405" customFormat="1" x14ac:dyDescent="0.2"/>
    <row r="17737" s="1405" customFormat="1" x14ac:dyDescent="0.2"/>
    <row r="17738" s="1405" customFormat="1" x14ac:dyDescent="0.2"/>
    <row r="17739" s="1405" customFormat="1" x14ac:dyDescent="0.2"/>
    <row r="17740" s="1405" customFormat="1" x14ac:dyDescent="0.2"/>
    <row r="17741" s="1405" customFormat="1" x14ac:dyDescent="0.2"/>
    <row r="17742" s="1405" customFormat="1" x14ac:dyDescent="0.2"/>
    <row r="17743" s="1405" customFormat="1" x14ac:dyDescent="0.2"/>
    <row r="17744" s="1405" customFormat="1" x14ac:dyDescent="0.2"/>
    <row r="17745" s="1405" customFormat="1" x14ac:dyDescent="0.2"/>
    <row r="17746" s="1405" customFormat="1" x14ac:dyDescent="0.2"/>
    <row r="17747" s="1405" customFormat="1" x14ac:dyDescent="0.2"/>
    <row r="17748" s="1405" customFormat="1" x14ac:dyDescent="0.2"/>
    <row r="17749" s="1405" customFormat="1" x14ac:dyDescent="0.2"/>
    <row r="17750" s="1405" customFormat="1" x14ac:dyDescent="0.2"/>
    <row r="17751" s="1405" customFormat="1" x14ac:dyDescent="0.2"/>
    <row r="17752" s="1405" customFormat="1" x14ac:dyDescent="0.2"/>
    <row r="17753" s="1405" customFormat="1" x14ac:dyDescent="0.2"/>
    <row r="17754" s="1405" customFormat="1" x14ac:dyDescent="0.2"/>
    <row r="17755" s="1405" customFormat="1" x14ac:dyDescent="0.2"/>
    <row r="17756" s="1405" customFormat="1" x14ac:dyDescent="0.2"/>
    <row r="17757" s="1405" customFormat="1" x14ac:dyDescent="0.2"/>
    <row r="17758" s="1405" customFormat="1" x14ac:dyDescent="0.2"/>
    <row r="17759" s="1405" customFormat="1" x14ac:dyDescent="0.2"/>
    <row r="17760" s="1405" customFormat="1" x14ac:dyDescent="0.2"/>
    <row r="17761" s="1405" customFormat="1" x14ac:dyDescent="0.2"/>
    <row r="17762" s="1405" customFormat="1" x14ac:dyDescent="0.2"/>
    <row r="17763" s="1405" customFormat="1" x14ac:dyDescent="0.2"/>
    <row r="17764" s="1405" customFormat="1" x14ac:dyDescent="0.2"/>
    <row r="17765" s="1405" customFormat="1" x14ac:dyDescent="0.2"/>
    <row r="17766" s="1405" customFormat="1" x14ac:dyDescent="0.2"/>
    <row r="17767" s="1405" customFormat="1" x14ac:dyDescent="0.2"/>
    <row r="17768" s="1405" customFormat="1" x14ac:dyDescent="0.2"/>
    <row r="17769" s="1405" customFormat="1" x14ac:dyDescent="0.2"/>
    <row r="17770" s="1405" customFormat="1" x14ac:dyDescent="0.2"/>
    <row r="17771" s="1405" customFormat="1" x14ac:dyDescent="0.2"/>
    <row r="17772" s="1405" customFormat="1" x14ac:dyDescent="0.2"/>
    <row r="17773" s="1405" customFormat="1" x14ac:dyDescent="0.2"/>
    <row r="17774" s="1405" customFormat="1" x14ac:dyDescent="0.2"/>
    <row r="17775" s="1405" customFormat="1" x14ac:dyDescent="0.2"/>
    <row r="17776" s="1405" customFormat="1" x14ac:dyDescent="0.2"/>
    <row r="17777" s="1405" customFormat="1" x14ac:dyDescent="0.2"/>
    <row r="17778" s="1405" customFormat="1" x14ac:dyDescent="0.2"/>
    <row r="17779" s="1405" customFormat="1" x14ac:dyDescent="0.2"/>
    <row r="17780" s="1405" customFormat="1" x14ac:dyDescent="0.2"/>
    <row r="17781" s="1405" customFormat="1" x14ac:dyDescent="0.2"/>
    <row r="17782" s="1405" customFormat="1" x14ac:dyDescent="0.2"/>
    <row r="17783" s="1405" customFormat="1" x14ac:dyDescent="0.2"/>
    <row r="17784" s="1405" customFormat="1" x14ac:dyDescent="0.2"/>
    <row r="17785" s="1405" customFormat="1" x14ac:dyDescent="0.2"/>
    <row r="17786" s="1405" customFormat="1" x14ac:dyDescent="0.2"/>
    <row r="17787" s="1405" customFormat="1" x14ac:dyDescent="0.2"/>
    <row r="17788" s="1405" customFormat="1" x14ac:dyDescent="0.2"/>
    <row r="17789" s="1405" customFormat="1" x14ac:dyDescent="0.2"/>
    <row r="17790" s="1405" customFormat="1" x14ac:dyDescent="0.2"/>
    <row r="17791" s="1405" customFormat="1" x14ac:dyDescent="0.2"/>
    <row r="17792" s="1405" customFormat="1" x14ac:dyDescent="0.2"/>
    <row r="17793" s="1405" customFormat="1" x14ac:dyDescent="0.2"/>
    <row r="17794" s="1405" customFormat="1" x14ac:dyDescent="0.2"/>
    <row r="17795" s="1405" customFormat="1" x14ac:dyDescent="0.2"/>
    <row r="17796" s="1405" customFormat="1" x14ac:dyDescent="0.2"/>
    <row r="17797" s="1405" customFormat="1" x14ac:dyDescent="0.2"/>
    <row r="17798" s="1405" customFormat="1" x14ac:dyDescent="0.2"/>
    <row r="17799" s="1405" customFormat="1" x14ac:dyDescent="0.2"/>
    <row r="17800" s="1405" customFormat="1" x14ac:dyDescent="0.2"/>
    <row r="17801" s="1405" customFormat="1" x14ac:dyDescent="0.2"/>
    <row r="17802" s="1405" customFormat="1" x14ac:dyDescent="0.2"/>
    <row r="17803" s="1405" customFormat="1" x14ac:dyDescent="0.2"/>
    <row r="17804" s="1405" customFormat="1" x14ac:dyDescent="0.2"/>
    <row r="17805" s="1405" customFormat="1" x14ac:dyDescent="0.2"/>
    <row r="17806" s="1405" customFormat="1" x14ac:dyDescent="0.2"/>
    <row r="17807" s="1405" customFormat="1" x14ac:dyDescent="0.2"/>
    <row r="17808" s="1405" customFormat="1" x14ac:dyDescent="0.2"/>
    <row r="17809" s="1405" customFormat="1" x14ac:dyDescent="0.2"/>
    <row r="17810" s="1405" customFormat="1" x14ac:dyDescent="0.2"/>
    <row r="17811" s="1405" customFormat="1" x14ac:dyDescent="0.2"/>
    <row r="17812" s="1405" customFormat="1" x14ac:dyDescent="0.2"/>
    <row r="17813" s="1405" customFormat="1" x14ac:dyDescent="0.2"/>
    <row r="17814" s="1405" customFormat="1" x14ac:dyDescent="0.2"/>
    <row r="17815" s="1405" customFormat="1" x14ac:dyDescent="0.2"/>
    <row r="17816" s="1405" customFormat="1" x14ac:dyDescent="0.2"/>
    <row r="17817" s="1405" customFormat="1" x14ac:dyDescent="0.2"/>
    <row r="17818" s="1405" customFormat="1" x14ac:dyDescent="0.2"/>
    <row r="17819" s="1405" customFormat="1" x14ac:dyDescent="0.2"/>
    <row r="17820" s="1405" customFormat="1" x14ac:dyDescent="0.2"/>
    <row r="17821" s="1405" customFormat="1" x14ac:dyDescent="0.2"/>
    <row r="17822" s="1405" customFormat="1" x14ac:dyDescent="0.2"/>
    <row r="17823" s="1405" customFormat="1" x14ac:dyDescent="0.2"/>
    <row r="17824" s="1405" customFormat="1" x14ac:dyDescent="0.2"/>
    <row r="17825" s="1405" customFormat="1" x14ac:dyDescent="0.2"/>
    <row r="17826" s="1405" customFormat="1" x14ac:dyDescent="0.2"/>
    <row r="17827" s="1405" customFormat="1" x14ac:dyDescent="0.2"/>
    <row r="17828" s="1405" customFormat="1" x14ac:dyDescent="0.2"/>
    <row r="17829" s="1405" customFormat="1" x14ac:dyDescent="0.2"/>
    <row r="17830" s="1405" customFormat="1" x14ac:dyDescent="0.2"/>
    <row r="17831" s="1405" customFormat="1" x14ac:dyDescent="0.2"/>
    <row r="17832" s="1405" customFormat="1" x14ac:dyDescent="0.2"/>
    <row r="17833" s="1405" customFormat="1" x14ac:dyDescent="0.2"/>
    <row r="17834" s="1405" customFormat="1" x14ac:dyDescent="0.2"/>
    <row r="17835" s="1405" customFormat="1" x14ac:dyDescent="0.2"/>
    <row r="17836" s="1405" customFormat="1" x14ac:dyDescent="0.2"/>
    <row r="17837" s="1405" customFormat="1" x14ac:dyDescent="0.2"/>
    <row r="17838" s="1405" customFormat="1" x14ac:dyDescent="0.2"/>
    <row r="17839" s="1405" customFormat="1" x14ac:dyDescent="0.2"/>
    <row r="17840" s="1405" customFormat="1" x14ac:dyDescent="0.2"/>
    <row r="17841" s="1405" customFormat="1" x14ac:dyDescent="0.2"/>
    <row r="17842" s="1405" customFormat="1" x14ac:dyDescent="0.2"/>
    <row r="17843" s="1405" customFormat="1" x14ac:dyDescent="0.2"/>
    <row r="17844" s="1405" customFormat="1" x14ac:dyDescent="0.2"/>
    <row r="17845" s="1405" customFormat="1" x14ac:dyDescent="0.2"/>
    <row r="17846" s="1405" customFormat="1" x14ac:dyDescent="0.2"/>
    <row r="17847" s="1405" customFormat="1" x14ac:dyDescent="0.2"/>
    <row r="17848" s="1405" customFormat="1" x14ac:dyDescent="0.2"/>
    <row r="17849" s="1405" customFormat="1" x14ac:dyDescent="0.2"/>
    <row r="17850" s="1405" customFormat="1" x14ac:dyDescent="0.2"/>
    <row r="17851" s="1405" customFormat="1" x14ac:dyDescent="0.2"/>
    <row r="17852" s="1405" customFormat="1" x14ac:dyDescent="0.2"/>
    <row r="17853" s="1405" customFormat="1" x14ac:dyDescent="0.2"/>
    <row r="17854" s="1405" customFormat="1" x14ac:dyDescent="0.2"/>
    <row r="17855" s="1405" customFormat="1" x14ac:dyDescent="0.2"/>
    <row r="17856" s="1405" customFormat="1" x14ac:dyDescent="0.2"/>
    <row r="17857" s="1405" customFormat="1" x14ac:dyDescent="0.2"/>
    <row r="17858" s="1405" customFormat="1" x14ac:dyDescent="0.2"/>
    <row r="17859" s="1405" customFormat="1" x14ac:dyDescent="0.2"/>
    <row r="17860" s="1405" customFormat="1" x14ac:dyDescent="0.2"/>
    <row r="17861" s="1405" customFormat="1" x14ac:dyDescent="0.2"/>
    <row r="17862" s="1405" customFormat="1" x14ac:dyDescent="0.2"/>
    <row r="17863" s="1405" customFormat="1" x14ac:dyDescent="0.2"/>
    <row r="17864" s="1405" customFormat="1" x14ac:dyDescent="0.2"/>
    <row r="17865" s="1405" customFormat="1" x14ac:dyDescent="0.2"/>
    <row r="17866" s="1405" customFormat="1" x14ac:dyDescent="0.2"/>
    <row r="17867" s="1405" customFormat="1" x14ac:dyDescent="0.2"/>
    <row r="17868" s="1405" customFormat="1" x14ac:dyDescent="0.2"/>
    <row r="17869" s="1405" customFormat="1" x14ac:dyDescent="0.2"/>
    <row r="17870" s="1405" customFormat="1" x14ac:dyDescent="0.2"/>
    <row r="17871" s="1405" customFormat="1" x14ac:dyDescent="0.2"/>
    <row r="17872" s="1405" customFormat="1" x14ac:dyDescent="0.2"/>
    <row r="17873" s="1405" customFormat="1" x14ac:dyDescent="0.2"/>
    <row r="17874" s="1405" customFormat="1" x14ac:dyDescent="0.2"/>
    <row r="17875" s="1405" customFormat="1" x14ac:dyDescent="0.2"/>
    <row r="17876" s="1405" customFormat="1" x14ac:dyDescent="0.2"/>
    <row r="17877" s="1405" customFormat="1" x14ac:dyDescent="0.2"/>
    <row r="17878" s="1405" customFormat="1" x14ac:dyDescent="0.2"/>
    <row r="17879" s="1405" customFormat="1" x14ac:dyDescent="0.2"/>
    <row r="17880" s="1405" customFormat="1" x14ac:dyDescent="0.2"/>
    <row r="17881" s="1405" customFormat="1" x14ac:dyDescent="0.2"/>
    <row r="17882" s="1405" customFormat="1" x14ac:dyDescent="0.2"/>
    <row r="17883" s="1405" customFormat="1" x14ac:dyDescent="0.2"/>
    <row r="17884" s="1405" customFormat="1" x14ac:dyDescent="0.2"/>
    <row r="17885" s="1405" customFormat="1" x14ac:dyDescent="0.2"/>
    <row r="17886" s="1405" customFormat="1" x14ac:dyDescent="0.2"/>
    <row r="17887" s="1405" customFormat="1" x14ac:dyDescent="0.2"/>
    <row r="17888" s="1405" customFormat="1" x14ac:dyDescent="0.2"/>
    <row r="17889" s="1405" customFormat="1" x14ac:dyDescent="0.2"/>
    <row r="17890" s="1405" customFormat="1" x14ac:dyDescent="0.2"/>
    <row r="17891" s="1405" customFormat="1" x14ac:dyDescent="0.2"/>
    <row r="17892" s="1405" customFormat="1" x14ac:dyDescent="0.2"/>
    <row r="17893" s="1405" customFormat="1" x14ac:dyDescent="0.2"/>
    <row r="17894" s="1405" customFormat="1" x14ac:dyDescent="0.2"/>
    <row r="17895" s="1405" customFormat="1" x14ac:dyDescent="0.2"/>
    <row r="17896" s="1405" customFormat="1" x14ac:dyDescent="0.2"/>
    <row r="17897" s="1405" customFormat="1" x14ac:dyDescent="0.2"/>
    <row r="17898" s="1405" customFormat="1" x14ac:dyDescent="0.2"/>
    <row r="17899" s="1405" customFormat="1" x14ac:dyDescent="0.2"/>
    <row r="17900" s="1405" customFormat="1" x14ac:dyDescent="0.2"/>
    <row r="17901" s="1405" customFormat="1" x14ac:dyDescent="0.2"/>
    <row r="17902" s="1405" customFormat="1" x14ac:dyDescent="0.2"/>
    <row r="17903" s="1405" customFormat="1" x14ac:dyDescent="0.2"/>
    <row r="17904" s="1405" customFormat="1" x14ac:dyDescent="0.2"/>
    <row r="17905" s="1405" customFormat="1" x14ac:dyDescent="0.2"/>
    <row r="17906" s="1405" customFormat="1" x14ac:dyDescent="0.2"/>
    <row r="17907" s="1405" customFormat="1" x14ac:dyDescent="0.2"/>
    <row r="17908" s="1405" customFormat="1" x14ac:dyDescent="0.2"/>
    <row r="17909" s="1405" customFormat="1" x14ac:dyDescent="0.2"/>
    <row r="17910" s="1405" customFormat="1" x14ac:dyDescent="0.2"/>
    <row r="17911" s="1405" customFormat="1" x14ac:dyDescent="0.2"/>
    <row r="17912" s="1405" customFormat="1" x14ac:dyDescent="0.2"/>
    <row r="17913" s="1405" customFormat="1" x14ac:dyDescent="0.2"/>
    <row r="17914" s="1405" customFormat="1" x14ac:dyDescent="0.2"/>
    <row r="17915" s="1405" customFormat="1" x14ac:dyDescent="0.2"/>
    <row r="17916" s="1405" customFormat="1" x14ac:dyDescent="0.2"/>
    <row r="17917" s="1405" customFormat="1" x14ac:dyDescent="0.2"/>
    <row r="17918" s="1405" customFormat="1" x14ac:dyDescent="0.2"/>
    <row r="17919" s="1405" customFormat="1" x14ac:dyDescent="0.2"/>
    <row r="17920" s="1405" customFormat="1" x14ac:dyDescent="0.2"/>
    <row r="17921" s="1405" customFormat="1" x14ac:dyDescent="0.2"/>
    <row r="17922" s="1405" customFormat="1" x14ac:dyDescent="0.2"/>
    <row r="17923" s="1405" customFormat="1" x14ac:dyDescent="0.2"/>
    <row r="17924" s="1405" customFormat="1" x14ac:dyDescent="0.2"/>
    <row r="17925" s="1405" customFormat="1" x14ac:dyDescent="0.2"/>
    <row r="17926" s="1405" customFormat="1" x14ac:dyDescent="0.2"/>
    <row r="17927" s="1405" customFormat="1" x14ac:dyDescent="0.2"/>
    <row r="17928" s="1405" customFormat="1" x14ac:dyDescent="0.2"/>
    <row r="17929" s="1405" customFormat="1" x14ac:dyDescent="0.2"/>
    <row r="17930" s="1405" customFormat="1" x14ac:dyDescent="0.2"/>
    <row r="17931" s="1405" customFormat="1" x14ac:dyDescent="0.2"/>
    <row r="17932" s="1405" customFormat="1" x14ac:dyDescent="0.2"/>
    <row r="17933" s="1405" customFormat="1" x14ac:dyDescent="0.2"/>
    <row r="17934" s="1405" customFormat="1" x14ac:dyDescent="0.2"/>
    <row r="17935" s="1405" customFormat="1" x14ac:dyDescent="0.2"/>
    <row r="17936" s="1405" customFormat="1" x14ac:dyDescent="0.2"/>
    <row r="17937" s="1405" customFormat="1" x14ac:dyDescent="0.2"/>
    <row r="17938" s="1405" customFormat="1" x14ac:dyDescent="0.2"/>
    <row r="17939" s="1405" customFormat="1" x14ac:dyDescent="0.2"/>
    <row r="17940" s="1405" customFormat="1" x14ac:dyDescent="0.2"/>
    <row r="17941" s="1405" customFormat="1" x14ac:dyDescent="0.2"/>
    <row r="17942" s="1405" customFormat="1" x14ac:dyDescent="0.2"/>
    <row r="17943" s="1405" customFormat="1" x14ac:dyDescent="0.2"/>
    <row r="17944" s="1405" customFormat="1" x14ac:dyDescent="0.2"/>
    <row r="17945" s="1405" customFormat="1" x14ac:dyDescent="0.2"/>
    <row r="17946" s="1405" customFormat="1" x14ac:dyDescent="0.2"/>
    <row r="17947" s="1405" customFormat="1" x14ac:dyDescent="0.2"/>
    <row r="17948" s="1405" customFormat="1" x14ac:dyDescent="0.2"/>
    <row r="17949" s="1405" customFormat="1" x14ac:dyDescent="0.2"/>
    <row r="17950" s="1405" customFormat="1" x14ac:dyDescent="0.2"/>
    <row r="17951" s="1405" customFormat="1" x14ac:dyDescent="0.2"/>
    <row r="17952" s="1405" customFormat="1" x14ac:dyDescent="0.2"/>
    <row r="17953" s="1405" customFormat="1" x14ac:dyDescent="0.2"/>
    <row r="17954" s="1405" customFormat="1" x14ac:dyDescent="0.2"/>
    <row r="17955" s="1405" customFormat="1" x14ac:dyDescent="0.2"/>
    <row r="17956" s="1405" customFormat="1" x14ac:dyDescent="0.2"/>
    <row r="17957" s="1405" customFormat="1" x14ac:dyDescent="0.2"/>
    <row r="17958" s="1405" customFormat="1" x14ac:dyDescent="0.2"/>
    <row r="17959" s="1405" customFormat="1" x14ac:dyDescent="0.2"/>
    <row r="17960" s="1405" customFormat="1" x14ac:dyDescent="0.2"/>
    <row r="17961" s="1405" customFormat="1" x14ac:dyDescent="0.2"/>
    <row r="17962" s="1405" customFormat="1" x14ac:dyDescent="0.2"/>
    <row r="17963" s="1405" customFormat="1" x14ac:dyDescent="0.2"/>
    <row r="17964" s="1405" customFormat="1" x14ac:dyDescent="0.2"/>
    <row r="17965" s="1405" customFormat="1" x14ac:dyDescent="0.2"/>
    <row r="17966" s="1405" customFormat="1" x14ac:dyDescent="0.2"/>
    <row r="17967" s="1405" customFormat="1" x14ac:dyDescent="0.2"/>
    <row r="17968" s="1405" customFormat="1" x14ac:dyDescent="0.2"/>
    <row r="17969" s="1405" customFormat="1" x14ac:dyDescent="0.2"/>
    <row r="17970" s="1405" customFormat="1" x14ac:dyDescent="0.2"/>
    <row r="17971" s="1405" customFormat="1" x14ac:dyDescent="0.2"/>
    <row r="17972" s="1405" customFormat="1" x14ac:dyDescent="0.2"/>
    <row r="17973" s="1405" customFormat="1" x14ac:dyDescent="0.2"/>
    <row r="17974" s="1405" customFormat="1" x14ac:dyDescent="0.2"/>
    <row r="17975" s="1405" customFormat="1" x14ac:dyDescent="0.2"/>
    <row r="17976" s="1405" customFormat="1" x14ac:dyDescent="0.2"/>
    <row r="17977" s="1405" customFormat="1" x14ac:dyDescent="0.2"/>
    <row r="17978" s="1405" customFormat="1" x14ac:dyDescent="0.2"/>
    <row r="17979" s="1405" customFormat="1" x14ac:dyDescent="0.2"/>
    <row r="17980" s="1405" customFormat="1" x14ac:dyDescent="0.2"/>
    <row r="17981" s="1405" customFormat="1" x14ac:dyDescent="0.2"/>
    <row r="17982" s="1405" customFormat="1" x14ac:dyDescent="0.2"/>
    <row r="17983" s="1405" customFormat="1" x14ac:dyDescent="0.2"/>
    <row r="17984" s="1405" customFormat="1" x14ac:dyDescent="0.2"/>
    <row r="17985" s="1405" customFormat="1" x14ac:dyDescent="0.2"/>
    <row r="17986" s="1405" customFormat="1" x14ac:dyDescent="0.2"/>
    <row r="17987" s="1405" customFormat="1" x14ac:dyDescent="0.2"/>
    <row r="17988" s="1405" customFormat="1" x14ac:dyDescent="0.2"/>
    <row r="17989" s="1405" customFormat="1" x14ac:dyDescent="0.2"/>
    <row r="17990" s="1405" customFormat="1" x14ac:dyDescent="0.2"/>
    <row r="17991" s="1405" customFormat="1" x14ac:dyDescent="0.2"/>
    <row r="17992" s="1405" customFormat="1" x14ac:dyDescent="0.2"/>
    <row r="17993" s="1405" customFormat="1" x14ac:dyDescent="0.2"/>
    <row r="17994" s="1405" customFormat="1" x14ac:dyDescent="0.2"/>
    <row r="17995" s="1405" customFormat="1" x14ac:dyDescent="0.2"/>
    <row r="17996" s="1405" customFormat="1" x14ac:dyDescent="0.2"/>
    <row r="17997" s="1405" customFormat="1" x14ac:dyDescent="0.2"/>
    <row r="17998" s="1405" customFormat="1" x14ac:dyDescent="0.2"/>
    <row r="17999" s="1405" customFormat="1" x14ac:dyDescent="0.2"/>
    <row r="18000" s="1405" customFormat="1" x14ac:dyDescent="0.2"/>
    <row r="18001" s="1405" customFormat="1" x14ac:dyDescent="0.2"/>
    <row r="18002" s="1405" customFormat="1" x14ac:dyDescent="0.2"/>
    <row r="18003" s="1405" customFormat="1" x14ac:dyDescent="0.2"/>
    <row r="18004" s="1405" customFormat="1" x14ac:dyDescent="0.2"/>
    <row r="18005" s="1405" customFormat="1" x14ac:dyDescent="0.2"/>
    <row r="18006" s="1405" customFormat="1" x14ac:dyDescent="0.2"/>
    <row r="18007" s="1405" customFormat="1" x14ac:dyDescent="0.2"/>
    <row r="18008" s="1405" customFormat="1" x14ac:dyDescent="0.2"/>
    <row r="18009" s="1405" customFormat="1" x14ac:dyDescent="0.2"/>
    <row r="18010" s="1405" customFormat="1" x14ac:dyDescent="0.2"/>
    <row r="18011" s="1405" customFormat="1" x14ac:dyDescent="0.2"/>
    <row r="18012" s="1405" customFormat="1" x14ac:dyDescent="0.2"/>
    <row r="18013" s="1405" customFormat="1" x14ac:dyDescent="0.2"/>
    <row r="18014" s="1405" customFormat="1" x14ac:dyDescent="0.2"/>
    <row r="18015" s="1405" customFormat="1" x14ac:dyDescent="0.2"/>
    <row r="18016" s="1405" customFormat="1" x14ac:dyDescent="0.2"/>
    <row r="18017" s="1405" customFormat="1" x14ac:dyDescent="0.2"/>
    <row r="18018" s="1405" customFormat="1" x14ac:dyDescent="0.2"/>
    <row r="18019" s="1405" customFormat="1" x14ac:dyDescent="0.2"/>
    <row r="18020" s="1405" customFormat="1" x14ac:dyDescent="0.2"/>
    <row r="18021" s="1405" customFormat="1" x14ac:dyDescent="0.2"/>
    <row r="18022" s="1405" customFormat="1" x14ac:dyDescent="0.2"/>
    <row r="18023" s="1405" customFormat="1" x14ac:dyDescent="0.2"/>
    <row r="18024" s="1405" customFormat="1" x14ac:dyDescent="0.2"/>
    <row r="18025" s="1405" customFormat="1" x14ac:dyDescent="0.2"/>
    <row r="18026" s="1405" customFormat="1" x14ac:dyDescent="0.2"/>
    <row r="18027" s="1405" customFormat="1" x14ac:dyDescent="0.2"/>
    <row r="18028" s="1405" customFormat="1" x14ac:dyDescent="0.2"/>
    <row r="18029" s="1405" customFormat="1" x14ac:dyDescent="0.2"/>
    <row r="18030" s="1405" customFormat="1" x14ac:dyDescent="0.2"/>
    <row r="18031" s="1405" customFormat="1" x14ac:dyDescent="0.2"/>
    <row r="18032" s="1405" customFormat="1" x14ac:dyDescent="0.2"/>
    <row r="18033" s="1405" customFormat="1" x14ac:dyDescent="0.2"/>
    <row r="18034" s="1405" customFormat="1" x14ac:dyDescent="0.2"/>
    <row r="18035" s="1405" customFormat="1" x14ac:dyDescent="0.2"/>
    <row r="18036" s="1405" customFormat="1" x14ac:dyDescent="0.2"/>
    <row r="18037" s="1405" customFormat="1" x14ac:dyDescent="0.2"/>
    <row r="18038" s="1405" customFormat="1" x14ac:dyDescent="0.2"/>
    <row r="18039" s="1405" customFormat="1" x14ac:dyDescent="0.2"/>
    <row r="18040" s="1405" customFormat="1" x14ac:dyDescent="0.2"/>
    <row r="18041" s="1405" customFormat="1" x14ac:dyDescent="0.2"/>
    <row r="18042" s="1405" customFormat="1" x14ac:dyDescent="0.2"/>
    <row r="18043" s="1405" customFormat="1" x14ac:dyDescent="0.2"/>
    <row r="18044" s="1405" customFormat="1" x14ac:dyDescent="0.2"/>
    <row r="18045" s="1405" customFormat="1" x14ac:dyDescent="0.2"/>
    <row r="18046" s="1405" customFormat="1" x14ac:dyDescent="0.2"/>
    <row r="18047" s="1405" customFormat="1" x14ac:dyDescent="0.2"/>
    <row r="18048" s="1405" customFormat="1" x14ac:dyDescent="0.2"/>
    <row r="18049" s="1405" customFormat="1" x14ac:dyDescent="0.2"/>
    <row r="18050" s="1405" customFormat="1" x14ac:dyDescent="0.2"/>
    <row r="18051" s="1405" customFormat="1" x14ac:dyDescent="0.2"/>
    <row r="18052" s="1405" customFormat="1" x14ac:dyDescent="0.2"/>
    <row r="18053" s="1405" customFormat="1" x14ac:dyDescent="0.2"/>
    <row r="18054" s="1405" customFormat="1" x14ac:dyDescent="0.2"/>
    <row r="18055" s="1405" customFormat="1" x14ac:dyDescent="0.2"/>
    <row r="18056" s="1405" customFormat="1" x14ac:dyDescent="0.2"/>
    <row r="18057" s="1405" customFormat="1" x14ac:dyDescent="0.2"/>
    <row r="18058" s="1405" customFormat="1" x14ac:dyDescent="0.2"/>
    <row r="18059" s="1405" customFormat="1" x14ac:dyDescent="0.2"/>
    <row r="18060" s="1405" customFormat="1" x14ac:dyDescent="0.2"/>
    <row r="18061" s="1405" customFormat="1" x14ac:dyDescent="0.2"/>
    <row r="18062" s="1405" customFormat="1" x14ac:dyDescent="0.2"/>
    <row r="18063" s="1405" customFormat="1" x14ac:dyDescent="0.2"/>
    <row r="18064" s="1405" customFormat="1" x14ac:dyDescent="0.2"/>
    <row r="18065" s="1405" customFormat="1" x14ac:dyDescent="0.2"/>
    <row r="18066" s="1405" customFormat="1" x14ac:dyDescent="0.2"/>
    <row r="18067" s="1405" customFormat="1" x14ac:dyDescent="0.2"/>
    <row r="18068" s="1405" customFormat="1" x14ac:dyDescent="0.2"/>
    <row r="18069" s="1405" customFormat="1" x14ac:dyDescent="0.2"/>
    <row r="18070" s="1405" customFormat="1" x14ac:dyDescent="0.2"/>
    <row r="18071" s="1405" customFormat="1" x14ac:dyDescent="0.2"/>
    <row r="18072" s="1405" customFormat="1" x14ac:dyDescent="0.2"/>
    <row r="18073" s="1405" customFormat="1" x14ac:dyDescent="0.2"/>
    <row r="18074" s="1405" customFormat="1" x14ac:dyDescent="0.2"/>
    <row r="18075" s="1405" customFormat="1" x14ac:dyDescent="0.2"/>
    <row r="18076" s="1405" customFormat="1" x14ac:dyDescent="0.2"/>
    <row r="18077" s="1405" customFormat="1" x14ac:dyDescent="0.2"/>
    <row r="18078" s="1405" customFormat="1" x14ac:dyDescent="0.2"/>
    <row r="18079" s="1405" customFormat="1" x14ac:dyDescent="0.2"/>
    <row r="18080" s="1405" customFormat="1" x14ac:dyDescent="0.2"/>
    <row r="18081" s="1405" customFormat="1" x14ac:dyDescent="0.2"/>
    <row r="18082" s="1405" customFormat="1" x14ac:dyDescent="0.2"/>
    <row r="18083" s="1405" customFormat="1" x14ac:dyDescent="0.2"/>
    <row r="18084" s="1405" customFormat="1" x14ac:dyDescent="0.2"/>
    <row r="18085" s="1405" customFormat="1" x14ac:dyDescent="0.2"/>
    <row r="18086" s="1405" customFormat="1" x14ac:dyDescent="0.2"/>
    <row r="18087" s="1405" customFormat="1" x14ac:dyDescent="0.2"/>
    <row r="18088" s="1405" customFormat="1" x14ac:dyDescent="0.2"/>
    <row r="18089" s="1405" customFormat="1" x14ac:dyDescent="0.2"/>
    <row r="18090" s="1405" customFormat="1" x14ac:dyDescent="0.2"/>
    <row r="18091" s="1405" customFormat="1" x14ac:dyDescent="0.2"/>
    <row r="18092" s="1405" customFormat="1" x14ac:dyDescent="0.2"/>
    <row r="18093" s="1405" customFormat="1" x14ac:dyDescent="0.2"/>
    <row r="18094" s="1405" customFormat="1" x14ac:dyDescent="0.2"/>
    <row r="18095" s="1405" customFormat="1" x14ac:dyDescent="0.2"/>
    <row r="18096" s="1405" customFormat="1" x14ac:dyDescent="0.2"/>
    <row r="18097" s="1405" customFormat="1" x14ac:dyDescent="0.2"/>
    <row r="18098" s="1405" customFormat="1" x14ac:dyDescent="0.2"/>
    <row r="18099" s="1405" customFormat="1" x14ac:dyDescent="0.2"/>
    <row r="18100" s="1405" customFormat="1" x14ac:dyDescent="0.2"/>
    <row r="18101" s="1405" customFormat="1" x14ac:dyDescent="0.2"/>
    <row r="18102" s="1405" customFormat="1" x14ac:dyDescent="0.2"/>
    <row r="18103" s="1405" customFormat="1" x14ac:dyDescent="0.2"/>
    <row r="18104" s="1405" customFormat="1" x14ac:dyDescent="0.2"/>
    <row r="18105" s="1405" customFormat="1" x14ac:dyDescent="0.2"/>
    <row r="18106" s="1405" customFormat="1" x14ac:dyDescent="0.2"/>
    <row r="18107" s="1405" customFormat="1" x14ac:dyDescent="0.2"/>
    <row r="18108" s="1405" customFormat="1" x14ac:dyDescent="0.2"/>
    <row r="18109" s="1405" customFormat="1" x14ac:dyDescent="0.2"/>
    <row r="18110" s="1405" customFormat="1" x14ac:dyDescent="0.2"/>
    <row r="18111" s="1405" customFormat="1" x14ac:dyDescent="0.2"/>
    <row r="18112" s="1405" customFormat="1" x14ac:dyDescent="0.2"/>
    <row r="18113" s="1405" customFormat="1" x14ac:dyDescent="0.2"/>
    <row r="18114" s="1405" customFormat="1" x14ac:dyDescent="0.2"/>
    <row r="18115" s="1405" customFormat="1" x14ac:dyDescent="0.2"/>
    <row r="18116" s="1405" customFormat="1" x14ac:dyDescent="0.2"/>
    <row r="18117" s="1405" customFormat="1" x14ac:dyDescent="0.2"/>
    <row r="18118" s="1405" customFormat="1" x14ac:dyDescent="0.2"/>
    <row r="18119" s="1405" customFormat="1" x14ac:dyDescent="0.2"/>
    <row r="18120" s="1405" customFormat="1" x14ac:dyDescent="0.2"/>
    <row r="18121" s="1405" customFormat="1" x14ac:dyDescent="0.2"/>
    <row r="18122" s="1405" customFormat="1" x14ac:dyDescent="0.2"/>
    <row r="18123" s="1405" customFormat="1" x14ac:dyDescent="0.2"/>
    <row r="18124" s="1405" customFormat="1" x14ac:dyDescent="0.2"/>
    <row r="18125" s="1405" customFormat="1" x14ac:dyDescent="0.2"/>
    <row r="18126" s="1405" customFormat="1" x14ac:dyDescent="0.2"/>
    <row r="18127" s="1405" customFormat="1" x14ac:dyDescent="0.2"/>
    <row r="18128" s="1405" customFormat="1" x14ac:dyDescent="0.2"/>
    <row r="18129" s="1405" customFormat="1" x14ac:dyDescent="0.2"/>
    <row r="18130" s="1405" customFormat="1" x14ac:dyDescent="0.2"/>
    <row r="18131" s="1405" customFormat="1" x14ac:dyDescent="0.2"/>
    <row r="18132" s="1405" customFormat="1" x14ac:dyDescent="0.2"/>
    <row r="18133" s="1405" customFormat="1" x14ac:dyDescent="0.2"/>
    <row r="18134" s="1405" customFormat="1" x14ac:dyDescent="0.2"/>
    <row r="18135" s="1405" customFormat="1" x14ac:dyDescent="0.2"/>
    <row r="18136" s="1405" customFormat="1" x14ac:dyDescent="0.2"/>
    <row r="18137" s="1405" customFormat="1" x14ac:dyDescent="0.2"/>
    <row r="18138" s="1405" customFormat="1" x14ac:dyDescent="0.2"/>
    <row r="18139" s="1405" customFormat="1" x14ac:dyDescent="0.2"/>
    <row r="18140" s="1405" customFormat="1" x14ac:dyDescent="0.2"/>
    <row r="18141" s="1405" customFormat="1" x14ac:dyDescent="0.2"/>
    <row r="18142" s="1405" customFormat="1" x14ac:dyDescent="0.2"/>
    <row r="18143" s="1405" customFormat="1" x14ac:dyDescent="0.2"/>
    <row r="18144" s="1405" customFormat="1" x14ac:dyDescent="0.2"/>
    <row r="18145" s="1405" customFormat="1" x14ac:dyDescent="0.2"/>
    <row r="18146" s="1405" customFormat="1" x14ac:dyDescent="0.2"/>
    <row r="18147" s="1405" customFormat="1" x14ac:dyDescent="0.2"/>
    <row r="18148" s="1405" customFormat="1" x14ac:dyDescent="0.2"/>
    <row r="18149" s="1405" customFormat="1" x14ac:dyDescent="0.2"/>
    <row r="18150" s="1405" customFormat="1" x14ac:dyDescent="0.2"/>
    <row r="18151" s="1405" customFormat="1" x14ac:dyDescent="0.2"/>
    <row r="18152" s="1405" customFormat="1" x14ac:dyDescent="0.2"/>
    <row r="18153" s="1405" customFormat="1" x14ac:dyDescent="0.2"/>
    <row r="18154" s="1405" customFormat="1" x14ac:dyDescent="0.2"/>
    <row r="18155" s="1405" customFormat="1" x14ac:dyDescent="0.2"/>
    <row r="18156" s="1405" customFormat="1" x14ac:dyDescent="0.2"/>
    <row r="18157" s="1405" customFormat="1" x14ac:dyDescent="0.2"/>
    <row r="18158" s="1405" customFormat="1" x14ac:dyDescent="0.2"/>
    <row r="18159" s="1405" customFormat="1" x14ac:dyDescent="0.2"/>
    <row r="18160" s="1405" customFormat="1" x14ac:dyDescent="0.2"/>
    <row r="18161" s="1405" customFormat="1" x14ac:dyDescent="0.2"/>
    <row r="18162" s="1405" customFormat="1" x14ac:dyDescent="0.2"/>
    <row r="18163" s="1405" customFormat="1" x14ac:dyDescent="0.2"/>
    <row r="18164" s="1405" customFormat="1" x14ac:dyDescent="0.2"/>
    <row r="18165" s="1405" customFormat="1" x14ac:dyDescent="0.2"/>
    <row r="18166" s="1405" customFormat="1" x14ac:dyDescent="0.2"/>
    <row r="18167" s="1405" customFormat="1" x14ac:dyDescent="0.2"/>
    <row r="18168" s="1405" customFormat="1" x14ac:dyDescent="0.2"/>
    <row r="18169" s="1405" customFormat="1" x14ac:dyDescent="0.2"/>
    <row r="18170" s="1405" customFormat="1" x14ac:dyDescent="0.2"/>
    <row r="18171" s="1405" customFormat="1" x14ac:dyDescent="0.2"/>
    <row r="18172" s="1405" customFormat="1" x14ac:dyDescent="0.2"/>
    <row r="18173" s="1405" customFormat="1" x14ac:dyDescent="0.2"/>
    <row r="18174" s="1405" customFormat="1" x14ac:dyDescent="0.2"/>
    <row r="18175" s="1405" customFormat="1" x14ac:dyDescent="0.2"/>
    <row r="18176" s="1405" customFormat="1" x14ac:dyDescent="0.2"/>
    <row r="18177" s="1405" customFormat="1" x14ac:dyDescent="0.2"/>
    <row r="18178" s="1405" customFormat="1" x14ac:dyDescent="0.2"/>
    <row r="18179" s="1405" customFormat="1" x14ac:dyDescent="0.2"/>
    <row r="18180" s="1405" customFormat="1" x14ac:dyDescent="0.2"/>
    <row r="18181" s="1405" customFormat="1" x14ac:dyDescent="0.2"/>
    <row r="18182" s="1405" customFormat="1" x14ac:dyDescent="0.2"/>
    <row r="18183" s="1405" customFormat="1" x14ac:dyDescent="0.2"/>
    <row r="18184" s="1405" customFormat="1" x14ac:dyDescent="0.2"/>
    <row r="18185" s="1405" customFormat="1" x14ac:dyDescent="0.2"/>
    <row r="18186" s="1405" customFormat="1" x14ac:dyDescent="0.2"/>
    <row r="18187" s="1405" customFormat="1" x14ac:dyDescent="0.2"/>
    <row r="18188" s="1405" customFormat="1" x14ac:dyDescent="0.2"/>
    <row r="18189" s="1405" customFormat="1" x14ac:dyDescent="0.2"/>
    <row r="18190" s="1405" customFormat="1" x14ac:dyDescent="0.2"/>
    <row r="18191" s="1405" customFormat="1" x14ac:dyDescent="0.2"/>
    <row r="18192" s="1405" customFormat="1" x14ac:dyDescent="0.2"/>
    <row r="18193" s="1405" customFormat="1" x14ac:dyDescent="0.2"/>
    <row r="18194" s="1405" customFormat="1" x14ac:dyDescent="0.2"/>
    <row r="18195" s="1405" customFormat="1" x14ac:dyDescent="0.2"/>
    <row r="18196" s="1405" customFormat="1" x14ac:dyDescent="0.2"/>
    <row r="18197" s="1405" customFormat="1" x14ac:dyDescent="0.2"/>
    <row r="18198" s="1405" customFormat="1" x14ac:dyDescent="0.2"/>
    <row r="18199" s="1405" customFormat="1" x14ac:dyDescent="0.2"/>
    <row r="18200" s="1405" customFormat="1" x14ac:dyDescent="0.2"/>
    <row r="18201" s="1405" customFormat="1" x14ac:dyDescent="0.2"/>
    <row r="18202" s="1405" customFormat="1" x14ac:dyDescent="0.2"/>
    <row r="18203" s="1405" customFormat="1" x14ac:dyDescent="0.2"/>
    <row r="18204" s="1405" customFormat="1" x14ac:dyDescent="0.2"/>
    <row r="18205" s="1405" customFormat="1" x14ac:dyDescent="0.2"/>
    <row r="18206" s="1405" customFormat="1" x14ac:dyDescent="0.2"/>
    <row r="18207" s="1405" customFormat="1" x14ac:dyDescent="0.2"/>
    <row r="18208" s="1405" customFormat="1" x14ac:dyDescent="0.2"/>
    <row r="18209" s="1405" customFormat="1" x14ac:dyDescent="0.2"/>
    <row r="18210" s="1405" customFormat="1" x14ac:dyDescent="0.2"/>
    <row r="18211" s="1405" customFormat="1" x14ac:dyDescent="0.2"/>
    <row r="18212" s="1405" customFormat="1" x14ac:dyDescent="0.2"/>
    <row r="18213" s="1405" customFormat="1" x14ac:dyDescent="0.2"/>
    <row r="18214" s="1405" customFormat="1" x14ac:dyDescent="0.2"/>
    <row r="18215" s="1405" customFormat="1" x14ac:dyDescent="0.2"/>
    <row r="18216" s="1405" customFormat="1" x14ac:dyDescent="0.2"/>
    <row r="18217" s="1405" customFormat="1" x14ac:dyDescent="0.2"/>
    <row r="18218" s="1405" customFormat="1" x14ac:dyDescent="0.2"/>
    <row r="18219" s="1405" customFormat="1" x14ac:dyDescent="0.2"/>
    <row r="18220" s="1405" customFormat="1" x14ac:dyDescent="0.2"/>
    <row r="18221" s="1405" customFormat="1" x14ac:dyDescent="0.2"/>
    <row r="18222" s="1405" customFormat="1" x14ac:dyDescent="0.2"/>
    <row r="18223" s="1405" customFormat="1" x14ac:dyDescent="0.2"/>
    <row r="18224" s="1405" customFormat="1" x14ac:dyDescent="0.2"/>
    <row r="18225" s="1405" customFormat="1" x14ac:dyDescent="0.2"/>
    <row r="18226" s="1405" customFormat="1" x14ac:dyDescent="0.2"/>
    <row r="18227" s="1405" customFormat="1" x14ac:dyDescent="0.2"/>
    <row r="18228" s="1405" customFormat="1" x14ac:dyDescent="0.2"/>
    <row r="18229" s="1405" customFormat="1" x14ac:dyDescent="0.2"/>
    <row r="18230" s="1405" customFormat="1" x14ac:dyDescent="0.2"/>
    <row r="18231" s="1405" customFormat="1" x14ac:dyDescent="0.2"/>
    <row r="18232" s="1405" customFormat="1" x14ac:dyDescent="0.2"/>
    <row r="18233" s="1405" customFormat="1" x14ac:dyDescent="0.2"/>
    <row r="18234" s="1405" customFormat="1" x14ac:dyDescent="0.2"/>
    <row r="18235" s="1405" customFormat="1" x14ac:dyDescent="0.2"/>
    <row r="18236" s="1405" customFormat="1" x14ac:dyDescent="0.2"/>
    <row r="18237" s="1405" customFormat="1" x14ac:dyDescent="0.2"/>
    <row r="18238" s="1405" customFormat="1" x14ac:dyDescent="0.2"/>
    <row r="18239" s="1405" customFormat="1" x14ac:dyDescent="0.2"/>
    <row r="18240" s="1405" customFormat="1" x14ac:dyDescent="0.2"/>
    <row r="18241" s="1405" customFormat="1" x14ac:dyDescent="0.2"/>
    <row r="18242" s="1405" customFormat="1" x14ac:dyDescent="0.2"/>
    <row r="18243" s="1405" customFormat="1" x14ac:dyDescent="0.2"/>
    <row r="18244" s="1405" customFormat="1" x14ac:dyDescent="0.2"/>
    <row r="18245" s="1405" customFormat="1" x14ac:dyDescent="0.2"/>
    <row r="18246" s="1405" customFormat="1" x14ac:dyDescent="0.2"/>
    <row r="18247" s="1405" customFormat="1" x14ac:dyDescent="0.2"/>
    <row r="18248" s="1405" customFormat="1" x14ac:dyDescent="0.2"/>
    <row r="18249" s="1405" customFormat="1" x14ac:dyDescent="0.2"/>
    <row r="18250" s="1405" customFormat="1" x14ac:dyDescent="0.2"/>
    <row r="18251" s="1405" customFormat="1" x14ac:dyDescent="0.2"/>
    <row r="18252" s="1405" customFormat="1" x14ac:dyDescent="0.2"/>
    <row r="18253" s="1405" customFormat="1" x14ac:dyDescent="0.2"/>
    <row r="18254" s="1405" customFormat="1" x14ac:dyDescent="0.2"/>
    <row r="18255" s="1405" customFormat="1" x14ac:dyDescent="0.2"/>
    <row r="18256" s="1405" customFormat="1" x14ac:dyDescent="0.2"/>
    <row r="18257" s="1405" customFormat="1" x14ac:dyDescent="0.2"/>
    <row r="18258" s="1405" customFormat="1" x14ac:dyDescent="0.2"/>
    <row r="18259" s="1405" customFormat="1" x14ac:dyDescent="0.2"/>
    <row r="18260" s="1405" customFormat="1" x14ac:dyDescent="0.2"/>
    <row r="18261" s="1405" customFormat="1" x14ac:dyDescent="0.2"/>
    <row r="18262" s="1405" customFormat="1" x14ac:dyDescent="0.2"/>
    <row r="18263" s="1405" customFormat="1" x14ac:dyDescent="0.2"/>
    <row r="18264" s="1405" customFormat="1" x14ac:dyDescent="0.2"/>
    <row r="18265" s="1405" customFormat="1" x14ac:dyDescent="0.2"/>
    <row r="18266" s="1405" customFormat="1" x14ac:dyDescent="0.2"/>
    <row r="18267" s="1405" customFormat="1" x14ac:dyDescent="0.2"/>
    <row r="18268" s="1405" customFormat="1" x14ac:dyDescent="0.2"/>
    <row r="18269" s="1405" customFormat="1" x14ac:dyDescent="0.2"/>
    <row r="18270" s="1405" customFormat="1" x14ac:dyDescent="0.2"/>
    <row r="18271" s="1405" customFormat="1" x14ac:dyDescent="0.2"/>
    <row r="18272" s="1405" customFormat="1" x14ac:dyDescent="0.2"/>
    <row r="18273" s="1405" customFormat="1" x14ac:dyDescent="0.2"/>
    <row r="18274" s="1405" customFormat="1" x14ac:dyDescent="0.2"/>
    <row r="18275" s="1405" customFormat="1" x14ac:dyDescent="0.2"/>
    <row r="18276" s="1405" customFormat="1" x14ac:dyDescent="0.2"/>
    <row r="18277" s="1405" customFormat="1" x14ac:dyDescent="0.2"/>
    <row r="18278" s="1405" customFormat="1" x14ac:dyDescent="0.2"/>
    <row r="18279" s="1405" customFormat="1" x14ac:dyDescent="0.2"/>
    <row r="18280" s="1405" customFormat="1" x14ac:dyDescent="0.2"/>
    <row r="18281" s="1405" customFormat="1" x14ac:dyDescent="0.2"/>
    <row r="18282" s="1405" customFormat="1" x14ac:dyDescent="0.2"/>
    <row r="18283" s="1405" customFormat="1" x14ac:dyDescent="0.2"/>
    <row r="18284" s="1405" customFormat="1" x14ac:dyDescent="0.2"/>
    <row r="18285" s="1405" customFormat="1" x14ac:dyDescent="0.2"/>
    <row r="18286" s="1405" customFormat="1" x14ac:dyDescent="0.2"/>
    <row r="18287" s="1405" customFormat="1" x14ac:dyDescent="0.2"/>
    <row r="18288" s="1405" customFormat="1" x14ac:dyDescent="0.2"/>
    <row r="18289" s="1405" customFormat="1" x14ac:dyDescent="0.2"/>
    <row r="18290" s="1405" customFormat="1" x14ac:dyDescent="0.2"/>
    <row r="18291" s="1405" customFormat="1" x14ac:dyDescent="0.2"/>
    <row r="18292" s="1405" customFormat="1" x14ac:dyDescent="0.2"/>
    <row r="18293" s="1405" customFormat="1" x14ac:dyDescent="0.2"/>
    <row r="18294" s="1405" customFormat="1" x14ac:dyDescent="0.2"/>
    <row r="18295" s="1405" customFormat="1" x14ac:dyDescent="0.2"/>
    <row r="18296" s="1405" customFormat="1" x14ac:dyDescent="0.2"/>
    <row r="18297" s="1405" customFormat="1" x14ac:dyDescent="0.2"/>
    <row r="18298" s="1405" customFormat="1" x14ac:dyDescent="0.2"/>
    <row r="18299" s="1405" customFormat="1" x14ac:dyDescent="0.2"/>
    <row r="18300" s="1405" customFormat="1" x14ac:dyDescent="0.2"/>
    <row r="18301" s="1405" customFormat="1" x14ac:dyDescent="0.2"/>
    <row r="18302" s="1405" customFormat="1" x14ac:dyDescent="0.2"/>
    <row r="18303" s="1405" customFormat="1" x14ac:dyDescent="0.2"/>
    <row r="18304" s="1405" customFormat="1" x14ac:dyDescent="0.2"/>
    <row r="18305" s="1405" customFormat="1" x14ac:dyDescent="0.2"/>
    <row r="18306" s="1405" customFormat="1" x14ac:dyDescent="0.2"/>
    <row r="18307" s="1405" customFormat="1" x14ac:dyDescent="0.2"/>
    <row r="18308" s="1405" customFormat="1" x14ac:dyDescent="0.2"/>
    <row r="18309" s="1405" customFormat="1" x14ac:dyDescent="0.2"/>
    <row r="18310" s="1405" customFormat="1" x14ac:dyDescent="0.2"/>
    <row r="18311" s="1405" customFormat="1" x14ac:dyDescent="0.2"/>
    <row r="18312" s="1405" customFormat="1" x14ac:dyDescent="0.2"/>
    <row r="18313" s="1405" customFormat="1" x14ac:dyDescent="0.2"/>
    <row r="18314" s="1405" customFormat="1" x14ac:dyDescent="0.2"/>
    <row r="18315" s="1405" customFormat="1" x14ac:dyDescent="0.2"/>
    <row r="18316" s="1405" customFormat="1" x14ac:dyDescent="0.2"/>
    <row r="18317" s="1405" customFormat="1" x14ac:dyDescent="0.2"/>
    <row r="18318" s="1405" customFormat="1" x14ac:dyDescent="0.2"/>
    <row r="18319" s="1405" customFormat="1" x14ac:dyDescent="0.2"/>
    <row r="18320" s="1405" customFormat="1" x14ac:dyDescent="0.2"/>
    <row r="18321" s="1405" customFormat="1" x14ac:dyDescent="0.2"/>
    <row r="18322" s="1405" customFormat="1" x14ac:dyDescent="0.2"/>
    <row r="18323" s="1405" customFormat="1" x14ac:dyDescent="0.2"/>
    <row r="18324" s="1405" customFormat="1" x14ac:dyDescent="0.2"/>
    <row r="18325" s="1405" customFormat="1" x14ac:dyDescent="0.2"/>
    <row r="18326" s="1405" customFormat="1" x14ac:dyDescent="0.2"/>
    <row r="18327" s="1405" customFormat="1" x14ac:dyDescent="0.2"/>
    <row r="18328" s="1405" customFormat="1" x14ac:dyDescent="0.2"/>
    <row r="18329" s="1405" customFormat="1" x14ac:dyDescent="0.2"/>
    <row r="18330" s="1405" customFormat="1" x14ac:dyDescent="0.2"/>
    <row r="18331" s="1405" customFormat="1" x14ac:dyDescent="0.2"/>
    <row r="18332" s="1405" customFormat="1" x14ac:dyDescent="0.2"/>
    <row r="18333" s="1405" customFormat="1" x14ac:dyDescent="0.2"/>
    <row r="18334" s="1405" customFormat="1" x14ac:dyDescent="0.2"/>
    <row r="18335" s="1405" customFormat="1" x14ac:dyDescent="0.2"/>
    <row r="18336" s="1405" customFormat="1" x14ac:dyDescent="0.2"/>
    <row r="18337" s="1405" customFormat="1" x14ac:dyDescent="0.2"/>
    <row r="18338" s="1405" customFormat="1" x14ac:dyDescent="0.2"/>
    <row r="18339" s="1405" customFormat="1" x14ac:dyDescent="0.2"/>
    <row r="18340" s="1405" customFormat="1" x14ac:dyDescent="0.2"/>
    <row r="18341" s="1405" customFormat="1" x14ac:dyDescent="0.2"/>
    <row r="18342" s="1405" customFormat="1" x14ac:dyDescent="0.2"/>
    <row r="18343" s="1405" customFormat="1" x14ac:dyDescent="0.2"/>
    <row r="18344" s="1405" customFormat="1" x14ac:dyDescent="0.2"/>
    <row r="18345" s="1405" customFormat="1" x14ac:dyDescent="0.2"/>
    <row r="18346" s="1405" customFormat="1" x14ac:dyDescent="0.2"/>
    <row r="18347" s="1405" customFormat="1" x14ac:dyDescent="0.2"/>
    <row r="18348" s="1405" customFormat="1" x14ac:dyDescent="0.2"/>
    <row r="18349" s="1405" customFormat="1" x14ac:dyDescent="0.2"/>
    <row r="18350" s="1405" customFormat="1" x14ac:dyDescent="0.2"/>
    <row r="18351" s="1405" customFormat="1" x14ac:dyDescent="0.2"/>
    <row r="18352" s="1405" customFormat="1" x14ac:dyDescent="0.2"/>
    <row r="18353" s="1405" customFormat="1" x14ac:dyDescent="0.2"/>
    <row r="18354" s="1405" customFormat="1" x14ac:dyDescent="0.2"/>
    <row r="18355" s="1405" customFormat="1" x14ac:dyDescent="0.2"/>
    <row r="18356" s="1405" customFormat="1" x14ac:dyDescent="0.2"/>
    <row r="18357" s="1405" customFormat="1" x14ac:dyDescent="0.2"/>
    <row r="18358" s="1405" customFormat="1" x14ac:dyDescent="0.2"/>
    <row r="18359" s="1405" customFormat="1" x14ac:dyDescent="0.2"/>
    <row r="18360" s="1405" customFormat="1" x14ac:dyDescent="0.2"/>
    <row r="18361" s="1405" customFormat="1" x14ac:dyDescent="0.2"/>
    <row r="18362" s="1405" customFormat="1" x14ac:dyDescent="0.2"/>
    <row r="18363" s="1405" customFormat="1" x14ac:dyDescent="0.2"/>
    <row r="18364" s="1405" customFormat="1" x14ac:dyDescent="0.2"/>
    <row r="18365" s="1405" customFormat="1" x14ac:dyDescent="0.2"/>
    <row r="18366" s="1405" customFormat="1" x14ac:dyDescent="0.2"/>
    <row r="18367" s="1405" customFormat="1" x14ac:dyDescent="0.2"/>
    <row r="18368" s="1405" customFormat="1" x14ac:dyDescent="0.2"/>
    <row r="18369" s="1405" customFormat="1" x14ac:dyDescent="0.2"/>
    <row r="18370" s="1405" customFormat="1" x14ac:dyDescent="0.2"/>
    <row r="18371" s="1405" customFormat="1" x14ac:dyDescent="0.2"/>
    <row r="18372" s="1405" customFormat="1" x14ac:dyDescent="0.2"/>
    <row r="18373" s="1405" customFormat="1" x14ac:dyDescent="0.2"/>
    <row r="18374" s="1405" customFormat="1" x14ac:dyDescent="0.2"/>
    <row r="18375" s="1405" customFormat="1" x14ac:dyDescent="0.2"/>
    <row r="18376" s="1405" customFormat="1" x14ac:dyDescent="0.2"/>
    <row r="18377" s="1405" customFormat="1" x14ac:dyDescent="0.2"/>
    <row r="18378" s="1405" customFormat="1" x14ac:dyDescent="0.2"/>
    <row r="18379" s="1405" customFormat="1" x14ac:dyDescent="0.2"/>
    <row r="18380" s="1405" customFormat="1" x14ac:dyDescent="0.2"/>
    <row r="18381" s="1405" customFormat="1" x14ac:dyDescent="0.2"/>
    <row r="18382" s="1405" customFormat="1" x14ac:dyDescent="0.2"/>
    <row r="18383" s="1405" customFormat="1" x14ac:dyDescent="0.2"/>
    <row r="18384" s="1405" customFormat="1" x14ac:dyDescent="0.2"/>
    <row r="18385" s="1405" customFormat="1" x14ac:dyDescent="0.2"/>
    <row r="18386" s="1405" customFormat="1" x14ac:dyDescent="0.2"/>
    <row r="18387" s="1405" customFormat="1" x14ac:dyDescent="0.2"/>
    <row r="18388" s="1405" customFormat="1" x14ac:dyDescent="0.2"/>
    <row r="18389" s="1405" customFormat="1" x14ac:dyDescent="0.2"/>
    <row r="18390" s="1405" customFormat="1" x14ac:dyDescent="0.2"/>
    <row r="18391" s="1405" customFormat="1" x14ac:dyDescent="0.2"/>
    <row r="18392" s="1405" customFormat="1" x14ac:dyDescent="0.2"/>
    <row r="18393" s="1405" customFormat="1" x14ac:dyDescent="0.2"/>
    <row r="18394" s="1405" customFormat="1" x14ac:dyDescent="0.2"/>
    <row r="18395" s="1405" customFormat="1" x14ac:dyDescent="0.2"/>
    <row r="18396" s="1405" customFormat="1" x14ac:dyDescent="0.2"/>
    <row r="18397" s="1405" customFormat="1" x14ac:dyDescent="0.2"/>
    <row r="18398" s="1405" customFormat="1" x14ac:dyDescent="0.2"/>
    <row r="18399" s="1405" customFormat="1" x14ac:dyDescent="0.2"/>
    <row r="18400" s="1405" customFormat="1" x14ac:dyDescent="0.2"/>
    <row r="18401" s="1405" customFormat="1" x14ac:dyDescent="0.2"/>
    <row r="18402" s="1405" customFormat="1" x14ac:dyDescent="0.2"/>
    <row r="18403" s="1405" customFormat="1" x14ac:dyDescent="0.2"/>
    <row r="18404" s="1405" customFormat="1" x14ac:dyDescent="0.2"/>
    <row r="18405" s="1405" customFormat="1" x14ac:dyDescent="0.2"/>
    <row r="18406" s="1405" customFormat="1" x14ac:dyDescent="0.2"/>
    <row r="18407" s="1405" customFormat="1" x14ac:dyDescent="0.2"/>
    <row r="18408" s="1405" customFormat="1" x14ac:dyDescent="0.2"/>
    <row r="18409" s="1405" customFormat="1" x14ac:dyDescent="0.2"/>
    <row r="18410" s="1405" customFormat="1" x14ac:dyDescent="0.2"/>
    <row r="18411" s="1405" customFormat="1" x14ac:dyDescent="0.2"/>
    <row r="18412" s="1405" customFormat="1" x14ac:dyDescent="0.2"/>
    <row r="18413" s="1405" customFormat="1" x14ac:dyDescent="0.2"/>
    <row r="18414" s="1405" customFormat="1" x14ac:dyDescent="0.2"/>
    <row r="18415" s="1405" customFormat="1" x14ac:dyDescent="0.2"/>
    <row r="18416" s="1405" customFormat="1" x14ac:dyDescent="0.2"/>
    <row r="18417" s="1405" customFormat="1" x14ac:dyDescent="0.2"/>
    <row r="18418" s="1405" customFormat="1" x14ac:dyDescent="0.2"/>
    <row r="18419" s="1405" customFormat="1" x14ac:dyDescent="0.2"/>
    <row r="18420" s="1405" customFormat="1" x14ac:dyDescent="0.2"/>
    <row r="18421" s="1405" customFormat="1" x14ac:dyDescent="0.2"/>
    <row r="18422" s="1405" customFormat="1" x14ac:dyDescent="0.2"/>
    <row r="18423" s="1405" customFormat="1" x14ac:dyDescent="0.2"/>
    <row r="18424" s="1405" customFormat="1" x14ac:dyDescent="0.2"/>
    <row r="18425" s="1405" customFormat="1" x14ac:dyDescent="0.2"/>
    <row r="18426" s="1405" customFormat="1" x14ac:dyDescent="0.2"/>
    <row r="18427" s="1405" customFormat="1" x14ac:dyDescent="0.2"/>
    <row r="18428" s="1405" customFormat="1" x14ac:dyDescent="0.2"/>
    <row r="18429" s="1405" customFormat="1" x14ac:dyDescent="0.2"/>
    <row r="18430" s="1405" customFormat="1" x14ac:dyDescent="0.2"/>
    <row r="18431" s="1405" customFormat="1" x14ac:dyDescent="0.2"/>
    <row r="18432" s="1405" customFormat="1" x14ac:dyDescent="0.2"/>
    <row r="18433" s="1405" customFormat="1" x14ac:dyDescent="0.2"/>
    <row r="18434" s="1405" customFormat="1" x14ac:dyDescent="0.2"/>
    <row r="18435" s="1405" customFormat="1" x14ac:dyDescent="0.2"/>
    <row r="18436" s="1405" customFormat="1" x14ac:dyDescent="0.2"/>
    <row r="18437" s="1405" customFormat="1" x14ac:dyDescent="0.2"/>
    <row r="18438" s="1405" customFormat="1" x14ac:dyDescent="0.2"/>
    <row r="18439" s="1405" customFormat="1" x14ac:dyDescent="0.2"/>
    <row r="18440" s="1405" customFormat="1" x14ac:dyDescent="0.2"/>
    <row r="18441" s="1405" customFormat="1" x14ac:dyDescent="0.2"/>
    <row r="18442" s="1405" customFormat="1" x14ac:dyDescent="0.2"/>
    <row r="18443" s="1405" customFormat="1" x14ac:dyDescent="0.2"/>
    <row r="18444" s="1405" customFormat="1" x14ac:dyDescent="0.2"/>
    <row r="18445" s="1405" customFormat="1" x14ac:dyDescent="0.2"/>
    <row r="18446" s="1405" customFormat="1" x14ac:dyDescent="0.2"/>
    <row r="18447" s="1405" customFormat="1" x14ac:dyDescent="0.2"/>
    <row r="18448" s="1405" customFormat="1" x14ac:dyDescent="0.2"/>
    <row r="18449" s="1405" customFormat="1" x14ac:dyDescent="0.2"/>
    <row r="18450" s="1405" customFormat="1" x14ac:dyDescent="0.2"/>
    <row r="18451" s="1405" customFormat="1" x14ac:dyDescent="0.2"/>
    <row r="18452" s="1405" customFormat="1" x14ac:dyDescent="0.2"/>
    <row r="18453" s="1405" customFormat="1" x14ac:dyDescent="0.2"/>
    <row r="18454" s="1405" customFormat="1" x14ac:dyDescent="0.2"/>
    <row r="18455" s="1405" customFormat="1" x14ac:dyDescent="0.2"/>
    <row r="18456" s="1405" customFormat="1" x14ac:dyDescent="0.2"/>
    <row r="18457" s="1405" customFormat="1" x14ac:dyDescent="0.2"/>
    <row r="18458" s="1405" customFormat="1" x14ac:dyDescent="0.2"/>
    <row r="18459" s="1405" customFormat="1" x14ac:dyDescent="0.2"/>
    <row r="18460" s="1405" customFormat="1" x14ac:dyDescent="0.2"/>
    <row r="18461" s="1405" customFormat="1" x14ac:dyDescent="0.2"/>
    <row r="18462" s="1405" customFormat="1" x14ac:dyDescent="0.2"/>
    <row r="18463" s="1405" customFormat="1" x14ac:dyDescent="0.2"/>
    <row r="18464" s="1405" customFormat="1" x14ac:dyDescent="0.2"/>
    <row r="18465" s="1405" customFormat="1" x14ac:dyDescent="0.2"/>
    <row r="18466" s="1405" customFormat="1" x14ac:dyDescent="0.2"/>
    <row r="18467" s="1405" customFormat="1" x14ac:dyDescent="0.2"/>
    <row r="18468" s="1405" customFormat="1" x14ac:dyDescent="0.2"/>
    <row r="18469" s="1405" customFormat="1" x14ac:dyDescent="0.2"/>
    <row r="18470" s="1405" customFormat="1" x14ac:dyDescent="0.2"/>
    <row r="18471" s="1405" customFormat="1" x14ac:dyDescent="0.2"/>
    <row r="18472" s="1405" customFormat="1" x14ac:dyDescent="0.2"/>
    <row r="18473" s="1405" customFormat="1" x14ac:dyDescent="0.2"/>
    <row r="18474" s="1405" customFormat="1" x14ac:dyDescent="0.2"/>
    <row r="18475" s="1405" customFormat="1" x14ac:dyDescent="0.2"/>
    <row r="18476" s="1405" customFormat="1" x14ac:dyDescent="0.2"/>
    <row r="18477" s="1405" customFormat="1" x14ac:dyDescent="0.2"/>
    <row r="18478" s="1405" customFormat="1" x14ac:dyDescent="0.2"/>
    <row r="18479" s="1405" customFormat="1" x14ac:dyDescent="0.2"/>
    <row r="18480" s="1405" customFormat="1" x14ac:dyDescent="0.2"/>
    <row r="18481" s="1405" customFormat="1" x14ac:dyDescent="0.2"/>
    <row r="18482" s="1405" customFormat="1" x14ac:dyDescent="0.2"/>
    <row r="18483" s="1405" customFormat="1" x14ac:dyDescent="0.2"/>
    <row r="18484" s="1405" customFormat="1" x14ac:dyDescent="0.2"/>
    <row r="18485" s="1405" customFormat="1" x14ac:dyDescent="0.2"/>
    <row r="18486" s="1405" customFormat="1" x14ac:dyDescent="0.2"/>
    <row r="18487" s="1405" customFormat="1" x14ac:dyDescent="0.2"/>
    <row r="18488" s="1405" customFormat="1" x14ac:dyDescent="0.2"/>
    <row r="18489" s="1405" customFormat="1" x14ac:dyDescent="0.2"/>
    <row r="18490" s="1405" customFormat="1" x14ac:dyDescent="0.2"/>
    <row r="18491" s="1405" customFormat="1" x14ac:dyDescent="0.2"/>
    <row r="18492" s="1405" customFormat="1" x14ac:dyDescent="0.2"/>
    <row r="18493" s="1405" customFormat="1" x14ac:dyDescent="0.2"/>
    <row r="18494" s="1405" customFormat="1" x14ac:dyDescent="0.2"/>
    <row r="18495" s="1405" customFormat="1" x14ac:dyDescent="0.2"/>
    <row r="18496" s="1405" customFormat="1" x14ac:dyDescent="0.2"/>
    <row r="18497" s="1405" customFormat="1" x14ac:dyDescent="0.2"/>
    <row r="18498" s="1405" customFormat="1" x14ac:dyDescent="0.2"/>
    <row r="18499" s="1405" customFormat="1" x14ac:dyDescent="0.2"/>
    <row r="18500" s="1405" customFormat="1" x14ac:dyDescent="0.2"/>
    <row r="18501" s="1405" customFormat="1" x14ac:dyDescent="0.2"/>
    <row r="18502" s="1405" customFormat="1" x14ac:dyDescent="0.2"/>
    <row r="18503" s="1405" customFormat="1" x14ac:dyDescent="0.2"/>
    <row r="18504" s="1405" customFormat="1" x14ac:dyDescent="0.2"/>
    <row r="18505" s="1405" customFormat="1" x14ac:dyDescent="0.2"/>
    <row r="18506" s="1405" customFormat="1" x14ac:dyDescent="0.2"/>
    <row r="18507" s="1405" customFormat="1" x14ac:dyDescent="0.2"/>
    <row r="18508" s="1405" customFormat="1" x14ac:dyDescent="0.2"/>
    <row r="18509" s="1405" customFormat="1" x14ac:dyDescent="0.2"/>
    <row r="18510" s="1405" customFormat="1" x14ac:dyDescent="0.2"/>
    <row r="18511" s="1405" customFormat="1" x14ac:dyDescent="0.2"/>
    <row r="18512" s="1405" customFormat="1" x14ac:dyDescent="0.2"/>
    <row r="18513" s="1405" customFormat="1" x14ac:dyDescent="0.2"/>
    <row r="18514" s="1405" customFormat="1" x14ac:dyDescent="0.2"/>
    <row r="18515" s="1405" customFormat="1" x14ac:dyDescent="0.2"/>
    <row r="18516" s="1405" customFormat="1" x14ac:dyDescent="0.2"/>
    <row r="18517" s="1405" customFormat="1" x14ac:dyDescent="0.2"/>
    <row r="18518" s="1405" customFormat="1" x14ac:dyDescent="0.2"/>
    <row r="18519" s="1405" customFormat="1" x14ac:dyDescent="0.2"/>
    <row r="18520" s="1405" customFormat="1" x14ac:dyDescent="0.2"/>
    <row r="18521" s="1405" customFormat="1" x14ac:dyDescent="0.2"/>
    <row r="18522" s="1405" customFormat="1" x14ac:dyDescent="0.2"/>
    <row r="18523" s="1405" customFormat="1" x14ac:dyDescent="0.2"/>
    <row r="18524" s="1405" customFormat="1" x14ac:dyDescent="0.2"/>
    <row r="18525" s="1405" customFormat="1" x14ac:dyDescent="0.2"/>
    <row r="18526" s="1405" customFormat="1" x14ac:dyDescent="0.2"/>
    <row r="18527" s="1405" customFormat="1" x14ac:dyDescent="0.2"/>
    <row r="18528" s="1405" customFormat="1" x14ac:dyDescent="0.2"/>
    <row r="18529" s="1405" customFormat="1" x14ac:dyDescent="0.2"/>
    <row r="18530" s="1405" customFormat="1" x14ac:dyDescent="0.2"/>
    <row r="18531" s="1405" customFormat="1" x14ac:dyDescent="0.2"/>
    <row r="18532" s="1405" customFormat="1" x14ac:dyDescent="0.2"/>
    <row r="18533" s="1405" customFormat="1" x14ac:dyDescent="0.2"/>
    <row r="18534" s="1405" customFormat="1" x14ac:dyDescent="0.2"/>
    <row r="18535" s="1405" customFormat="1" x14ac:dyDescent="0.2"/>
    <row r="18536" s="1405" customFormat="1" x14ac:dyDescent="0.2"/>
    <row r="18537" s="1405" customFormat="1" x14ac:dyDescent="0.2"/>
    <row r="18538" s="1405" customFormat="1" x14ac:dyDescent="0.2"/>
    <row r="18539" s="1405" customFormat="1" x14ac:dyDescent="0.2"/>
    <row r="18540" s="1405" customFormat="1" x14ac:dyDescent="0.2"/>
    <row r="18541" s="1405" customFormat="1" x14ac:dyDescent="0.2"/>
    <row r="18542" s="1405" customFormat="1" x14ac:dyDescent="0.2"/>
    <row r="18543" s="1405" customFormat="1" x14ac:dyDescent="0.2"/>
    <row r="18544" s="1405" customFormat="1" x14ac:dyDescent="0.2"/>
    <row r="18545" s="1405" customFormat="1" x14ac:dyDescent="0.2"/>
    <row r="18546" s="1405" customFormat="1" x14ac:dyDescent="0.2"/>
    <row r="18547" s="1405" customFormat="1" x14ac:dyDescent="0.2"/>
    <row r="18548" s="1405" customFormat="1" x14ac:dyDescent="0.2"/>
    <row r="18549" s="1405" customFormat="1" x14ac:dyDescent="0.2"/>
    <row r="18550" s="1405" customFormat="1" x14ac:dyDescent="0.2"/>
    <row r="18551" s="1405" customFormat="1" x14ac:dyDescent="0.2"/>
    <row r="18552" s="1405" customFormat="1" x14ac:dyDescent="0.2"/>
    <row r="18553" s="1405" customFormat="1" x14ac:dyDescent="0.2"/>
    <row r="18554" s="1405" customFormat="1" x14ac:dyDescent="0.2"/>
    <row r="18555" s="1405" customFormat="1" x14ac:dyDescent="0.2"/>
    <row r="18556" s="1405" customFormat="1" x14ac:dyDescent="0.2"/>
    <row r="18557" s="1405" customFormat="1" x14ac:dyDescent="0.2"/>
    <row r="18558" s="1405" customFormat="1" x14ac:dyDescent="0.2"/>
    <row r="18559" s="1405" customFormat="1" x14ac:dyDescent="0.2"/>
    <row r="18560" s="1405" customFormat="1" x14ac:dyDescent="0.2"/>
    <row r="18561" s="1405" customFormat="1" x14ac:dyDescent="0.2"/>
    <row r="18562" s="1405" customFormat="1" x14ac:dyDescent="0.2"/>
    <row r="18563" s="1405" customFormat="1" x14ac:dyDescent="0.2"/>
    <row r="18564" s="1405" customFormat="1" x14ac:dyDescent="0.2"/>
    <row r="18565" s="1405" customFormat="1" x14ac:dyDescent="0.2"/>
    <row r="18566" s="1405" customFormat="1" x14ac:dyDescent="0.2"/>
    <row r="18567" s="1405" customFormat="1" x14ac:dyDescent="0.2"/>
    <row r="18568" s="1405" customFormat="1" x14ac:dyDescent="0.2"/>
    <row r="18569" s="1405" customFormat="1" x14ac:dyDescent="0.2"/>
    <row r="18570" s="1405" customFormat="1" x14ac:dyDescent="0.2"/>
    <row r="18571" s="1405" customFormat="1" x14ac:dyDescent="0.2"/>
    <row r="18572" s="1405" customFormat="1" x14ac:dyDescent="0.2"/>
    <row r="18573" s="1405" customFormat="1" x14ac:dyDescent="0.2"/>
    <row r="18574" s="1405" customFormat="1" x14ac:dyDescent="0.2"/>
    <row r="18575" s="1405" customFormat="1" x14ac:dyDescent="0.2"/>
    <row r="18576" s="1405" customFormat="1" x14ac:dyDescent="0.2"/>
    <row r="18577" s="1405" customFormat="1" x14ac:dyDescent="0.2"/>
    <row r="18578" s="1405" customFormat="1" x14ac:dyDescent="0.2"/>
    <row r="18579" s="1405" customFormat="1" x14ac:dyDescent="0.2"/>
    <row r="18580" s="1405" customFormat="1" x14ac:dyDescent="0.2"/>
    <row r="18581" s="1405" customFormat="1" x14ac:dyDescent="0.2"/>
    <row r="18582" s="1405" customFormat="1" x14ac:dyDescent="0.2"/>
    <row r="18583" s="1405" customFormat="1" x14ac:dyDescent="0.2"/>
    <row r="18584" s="1405" customFormat="1" x14ac:dyDescent="0.2"/>
    <row r="18585" s="1405" customFormat="1" x14ac:dyDescent="0.2"/>
    <row r="18586" s="1405" customFormat="1" x14ac:dyDescent="0.2"/>
    <row r="18587" s="1405" customFormat="1" x14ac:dyDescent="0.2"/>
    <row r="18588" s="1405" customFormat="1" x14ac:dyDescent="0.2"/>
    <row r="18589" s="1405" customFormat="1" x14ac:dyDescent="0.2"/>
    <row r="18590" s="1405" customFormat="1" x14ac:dyDescent="0.2"/>
    <row r="18591" s="1405" customFormat="1" x14ac:dyDescent="0.2"/>
    <row r="18592" s="1405" customFormat="1" x14ac:dyDescent="0.2"/>
    <row r="18593" s="1405" customFormat="1" x14ac:dyDescent="0.2"/>
    <row r="18594" s="1405" customFormat="1" x14ac:dyDescent="0.2"/>
    <row r="18595" s="1405" customFormat="1" x14ac:dyDescent="0.2"/>
    <row r="18596" s="1405" customFormat="1" x14ac:dyDescent="0.2"/>
    <row r="18597" s="1405" customFormat="1" x14ac:dyDescent="0.2"/>
    <row r="18598" s="1405" customFormat="1" x14ac:dyDescent="0.2"/>
    <row r="18599" s="1405" customFormat="1" x14ac:dyDescent="0.2"/>
    <row r="18600" s="1405" customFormat="1" x14ac:dyDescent="0.2"/>
    <row r="18601" s="1405" customFormat="1" x14ac:dyDescent="0.2"/>
    <row r="18602" s="1405" customFormat="1" x14ac:dyDescent="0.2"/>
    <row r="18603" s="1405" customFormat="1" x14ac:dyDescent="0.2"/>
    <row r="18604" s="1405" customFormat="1" x14ac:dyDescent="0.2"/>
    <row r="18605" s="1405" customFormat="1" x14ac:dyDescent="0.2"/>
    <row r="18606" s="1405" customFormat="1" x14ac:dyDescent="0.2"/>
    <row r="18607" s="1405" customFormat="1" x14ac:dyDescent="0.2"/>
    <row r="18608" s="1405" customFormat="1" x14ac:dyDescent="0.2"/>
    <row r="18609" s="1405" customFormat="1" x14ac:dyDescent="0.2"/>
    <row r="18610" s="1405" customFormat="1" x14ac:dyDescent="0.2"/>
    <row r="18611" s="1405" customFormat="1" x14ac:dyDescent="0.2"/>
    <row r="18612" s="1405" customFormat="1" x14ac:dyDescent="0.2"/>
    <row r="18613" s="1405" customFormat="1" x14ac:dyDescent="0.2"/>
    <row r="18614" s="1405" customFormat="1" x14ac:dyDescent="0.2"/>
    <row r="18615" s="1405" customFormat="1" x14ac:dyDescent="0.2"/>
    <row r="18616" s="1405" customFormat="1" x14ac:dyDescent="0.2"/>
    <row r="18617" s="1405" customFormat="1" x14ac:dyDescent="0.2"/>
    <row r="18618" s="1405" customFormat="1" x14ac:dyDescent="0.2"/>
    <row r="18619" s="1405" customFormat="1" x14ac:dyDescent="0.2"/>
    <row r="18620" s="1405" customFormat="1" x14ac:dyDescent="0.2"/>
    <row r="18621" s="1405" customFormat="1" x14ac:dyDescent="0.2"/>
    <row r="18622" s="1405" customFormat="1" x14ac:dyDescent="0.2"/>
    <row r="18623" s="1405" customFormat="1" x14ac:dyDescent="0.2"/>
    <row r="18624" s="1405" customFormat="1" x14ac:dyDescent="0.2"/>
    <row r="18625" s="1405" customFormat="1" x14ac:dyDescent="0.2"/>
    <row r="18626" s="1405" customFormat="1" x14ac:dyDescent="0.2"/>
    <row r="18627" s="1405" customFormat="1" x14ac:dyDescent="0.2"/>
    <row r="18628" s="1405" customFormat="1" x14ac:dyDescent="0.2"/>
    <row r="18629" s="1405" customFormat="1" x14ac:dyDescent="0.2"/>
    <row r="18630" s="1405" customFormat="1" x14ac:dyDescent="0.2"/>
    <row r="18631" s="1405" customFormat="1" x14ac:dyDescent="0.2"/>
    <row r="18632" s="1405" customFormat="1" x14ac:dyDescent="0.2"/>
    <row r="18633" s="1405" customFormat="1" x14ac:dyDescent="0.2"/>
    <row r="18634" s="1405" customFormat="1" x14ac:dyDescent="0.2"/>
    <row r="18635" s="1405" customFormat="1" x14ac:dyDescent="0.2"/>
    <row r="18636" s="1405" customFormat="1" x14ac:dyDescent="0.2"/>
    <row r="18637" s="1405" customFormat="1" x14ac:dyDescent="0.2"/>
    <row r="18638" s="1405" customFormat="1" x14ac:dyDescent="0.2"/>
    <row r="18639" s="1405" customFormat="1" x14ac:dyDescent="0.2"/>
    <row r="18640" s="1405" customFormat="1" x14ac:dyDescent="0.2"/>
    <row r="18641" s="1405" customFormat="1" x14ac:dyDescent="0.2"/>
    <row r="18642" s="1405" customFormat="1" x14ac:dyDescent="0.2"/>
    <row r="18643" s="1405" customFormat="1" x14ac:dyDescent="0.2"/>
    <row r="18644" s="1405" customFormat="1" x14ac:dyDescent="0.2"/>
    <row r="18645" s="1405" customFormat="1" x14ac:dyDescent="0.2"/>
    <row r="18646" s="1405" customFormat="1" x14ac:dyDescent="0.2"/>
    <row r="18647" s="1405" customFormat="1" x14ac:dyDescent="0.2"/>
    <row r="18648" s="1405" customFormat="1" x14ac:dyDescent="0.2"/>
    <row r="18649" s="1405" customFormat="1" x14ac:dyDescent="0.2"/>
    <row r="18650" s="1405" customFormat="1" x14ac:dyDescent="0.2"/>
    <row r="18651" s="1405" customFormat="1" x14ac:dyDescent="0.2"/>
    <row r="18652" s="1405" customFormat="1" x14ac:dyDescent="0.2"/>
    <row r="18653" s="1405" customFormat="1" x14ac:dyDescent="0.2"/>
    <row r="18654" s="1405" customFormat="1" x14ac:dyDescent="0.2"/>
    <row r="18655" s="1405" customFormat="1" x14ac:dyDescent="0.2"/>
    <row r="18656" s="1405" customFormat="1" x14ac:dyDescent="0.2"/>
    <row r="18657" s="1405" customFormat="1" x14ac:dyDescent="0.2"/>
    <row r="18658" s="1405" customFormat="1" x14ac:dyDescent="0.2"/>
    <row r="18659" s="1405" customFormat="1" x14ac:dyDescent="0.2"/>
    <row r="18660" s="1405" customFormat="1" x14ac:dyDescent="0.2"/>
    <row r="18661" s="1405" customFormat="1" x14ac:dyDescent="0.2"/>
    <row r="18662" s="1405" customFormat="1" x14ac:dyDescent="0.2"/>
    <row r="18663" s="1405" customFormat="1" x14ac:dyDescent="0.2"/>
    <row r="18664" s="1405" customFormat="1" x14ac:dyDescent="0.2"/>
    <row r="18665" s="1405" customFormat="1" x14ac:dyDescent="0.2"/>
    <row r="18666" s="1405" customFormat="1" x14ac:dyDescent="0.2"/>
    <row r="18667" s="1405" customFormat="1" x14ac:dyDescent="0.2"/>
    <row r="18668" s="1405" customFormat="1" x14ac:dyDescent="0.2"/>
    <row r="18669" s="1405" customFormat="1" x14ac:dyDescent="0.2"/>
    <row r="18670" s="1405" customFormat="1" x14ac:dyDescent="0.2"/>
    <row r="18671" s="1405" customFormat="1" x14ac:dyDescent="0.2"/>
    <row r="18672" s="1405" customFormat="1" x14ac:dyDescent="0.2"/>
    <row r="18673" s="1405" customFormat="1" x14ac:dyDescent="0.2"/>
    <row r="18674" s="1405" customFormat="1" x14ac:dyDescent="0.2"/>
    <row r="18675" s="1405" customFormat="1" x14ac:dyDescent="0.2"/>
    <row r="18676" s="1405" customFormat="1" x14ac:dyDescent="0.2"/>
    <row r="18677" s="1405" customFormat="1" x14ac:dyDescent="0.2"/>
    <row r="18678" s="1405" customFormat="1" x14ac:dyDescent="0.2"/>
    <row r="18679" s="1405" customFormat="1" x14ac:dyDescent="0.2"/>
    <row r="18680" s="1405" customFormat="1" x14ac:dyDescent="0.2"/>
    <row r="18681" s="1405" customFormat="1" x14ac:dyDescent="0.2"/>
    <row r="18682" s="1405" customFormat="1" x14ac:dyDescent="0.2"/>
    <row r="18683" s="1405" customFormat="1" x14ac:dyDescent="0.2"/>
    <row r="18684" s="1405" customFormat="1" x14ac:dyDescent="0.2"/>
    <row r="18685" s="1405" customFormat="1" x14ac:dyDescent="0.2"/>
    <row r="18686" s="1405" customFormat="1" x14ac:dyDescent="0.2"/>
    <row r="18687" s="1405" customFormat="1" x14ac:dyDescent="0.2"/>
    <row r="18688" s="1405" customFormat="1" x14ac:dyDescent="0.2"/>
    <row r="18689" s="1405" customFormat="1" x14ac:dyDescent="0.2"/>
    <row r="18690" s="1405" customFormat="1" x14ac:dyDescent="0.2"/>
    <row r="18691" s="1405" customFormat="1" x14ac:dyDescent="0.2"/>
    <row r="18692" s="1405" customFormat="1" x14ac:dyDescent="0.2"/>
    <row r="18693" s="1405" customFormat="1" x14ac:dyDescent="0.2"/>
    <row r="18694" s="1405" customFormat="1" x14ac:dyDescent="0.2"/>
    <row r="18695" s="1405" customFormat="1" x14ac:dyDescent="0.2"/>
    <row r="18696" s="1405" customFormat="1" x14ac:dyDescent="0.2"/>
    <row r="18697" s="1405" customFormat="1" x14ac:dyDescent="0.2"/>
    <row r="18698" s="1405" customFormat="1" x14ac:dyDescent="0.2"/>
    <row r="18699" s="1405" customFormat="1" x14ac:dyDescent="0.2"/>
    <row r="18700" s="1405" customFormat="1" x14ac:dyDescent="0.2"/>
    <row r="18701" s="1405" customFormat="1" x14ac:dyDescent="0.2"/>
    <row r="18702" s="1405" customFormat="1" x14ac:dyDescent="0.2"/>
    <row r="18703" s="1405" customFormat="1" x14ac:dyDescent="0.2"/>
    <row r="18704" s="1405" customFormat="1" x14ac:dyDescent="0.2"/>
    <row r="18705" s="1405" customFormat="1" x14ac:dyDescent="0.2"/>
    <row r="18706" s="1405" customFormat="1" x14ac:dyDescent="0.2"/>
    <row r="18707" s="1405" customFormat="1" x14ac:dyDescent="0.2"/>
    <row r="18708" s="1405" customFormat="1" x14ac:dyDescent="0.2"/>
    <row r="18709" s="1405" customFormat="1" x14ac:dyDescent="0.2"/>
    <row r="18710" s="1405" customFormat="1" x14ac:dyDescent="0.2"/>
    <row r="18711" s="1405" customFormat="1" x14ac:dyDescent="0.2"/>
    <row r="18712" s="1405" customFormat="1" x14ac:dyDescent="0.2"/>
    <row r="18713" s="1405" customFormat="1" x14ac:dyDescent="0.2"/>
    <row r="18714" s="1405" customFormat="1" x14ac:dyDescent="0.2"/>
    <row r="18715" s="1405" customFormat="1" x14ac:dyDescent="0.2"/>
    <row r="18716" s="1405" customFormat="1" x14ac:dyDescent="0.2"/>
    <row r="18717" s="1405" customFormat="1" x14ac:dyDescent="0.2"/>
    <row r="18718" s="1405" customFormat="1" x14ac:dyDescent="0.2"/>
    <row r="18719" s="1405" customFormat="1" x14ac:dyDescent="0.2"/>
    <row r="18720" s="1405" customFormat="1" x14ac:dyDescent="0.2"/>
    <row r="18721" s="1405" customFormat="1" x14ac:dyDescent="0.2"/>
    <row r="18722" s="1405" customFormat="1" x14ac:dyDescent="0.2"/>
    <row r="18723" s="1405" customFormat="1" x14ac:dyDescent="0.2"/>
    <row r="18724" s="1405" customFormat="1" x14ac:dyDescent="0.2"/>
    <row r="18725" s="1405" customFormat="1" x14ac:dyDescent="0.2"/>
    <row r="18726" s="1405" customFormat="1" x14ac:dyDescent="0.2"/>
    <row r="18727" s="1405" customFormat="1" x14ac:dyDescent="0.2"/>
    <row r="18728" s="1405" customFormat="1" x14ac:dyDescent="0.2"/>
    <row r="18729" s="1405" customFormat="1" x14ac:dyDescent="0.2"/>
    <row r="18730" s="1405" customFormat="1" x14ac:dyDescent="0.2"/>
    <row r="18731" s="1405" customFormat="1" x14ac:dyDescent="0.2"/>
    <row r="18732" s="1405" customFormat="1" x14ac:dyDescent="0.2"/>
    <row r="18733" s="1405" customFormat="1" x14ac:dyDescent="0.2"/>
    <row r="18734" s="1405" customFormat="1" x14ac:dyDescent="0.2"/>
    <row r="18735" s="1405" customFormat="1" x14ac:dyDescent="0.2"/>
    <row r="18736" s="1405" customFormat="1" x14ac:dyDescent="0.2"/>
    <row r="18737" s="1405" customFormat="1" x14ac:dyDescent="0.2"/>
    <row r="18738" s="1405" customFormat="1" x14ac:dyDescent="0.2"/>
    <row r="18739" s="1405" customFormat="1" x14ac:dyDescent="0.2"/>
    <row r="18740" s="1405" customFormat="1" x14ac:dyDescent="0.2"/>
    <row r="18741" s="1405" customFormat="1" x14ac:dyDescent="0.2"/>
    <row r="18742" s="1405" customFormat="1" x14ac:dyDescent="0.2"/>
    <row r="18743" s="1405" customFormat="1" x14ac:dyDescent="0.2"/>
    <row r="18744" s="1405" customFormat="1" x14ac:dyDescent="0.2"/>
    <row r="18745" s="1405" customFormat="1" x14ac:dyDescent="0.2"/>
    <row r="18746" s="1405" customFormat="1" x14ac:dyDescent="0.2"/>
    <row r="18747" s="1405" customFormat="1" x14ac:dyDescent="0.2"/>
    <row r="18748" s="1405" customFormat="1" x14ac:dyDescent="0.2"/>
    <row r="18749" s="1405" customFormat="1" x14ac:dyDescent="0.2"/>
    <row r="18750" s="1405" customFormat="1" x14ac:dyDescent="0.2"/>
    <row r="18751" s="1405" customFormat="1" x14ac:dyDescent="0.2"/>
    <row r="18752" s="1405" customFormat="1" x14ac:dyDescent="0.2"/>
    <row r="18753" s="1405" customFormat="1" x14ac:dyDescent="0.2"/>
    <row r="18754" s="1405" customFormat="1" x14ac:dyDescent="0.2"/>
    <row r="18755" s="1405" customFormat="1" x14ac:dyDescent="0.2"/>
    <row r="18756" s="1405" customFormat="1" x14ac:dyDescent="0.2"/>
    <row r="18757" s="1405" customFormat="1" x14ac:dyDescent="0.2"/>
    <row r="18758" s="1405" customFormat="1" x14ac:dyDescent="0.2"/>
    <row r="18759" s="1405" customFormat="1" x14ac:dyDescent="0.2"/>
    <row r="18760" s="1405" customFormat="1" x14ac:dyDescent="0.2"/>
    <row r="18761" s="1405" customFormat="1" x14ac:dyDescent="0.2"/>
    <row r="18762" s="1405" customFormat="1" x14ac:dyDescent="0.2"/>
    <row r="18763" s="1405" customFormat="1" x14ac:dyDescent="0.2"/>
    <row r="18764" s="1405" customFormat="1" x14ac:dyDescent="0.2"/>
    <row r="18765" s="1405" customFormat="1" x14ac:dyDescent="0.2"/>
    <row r="18766" s="1405" customFormat="1" x14ac:dyDescent="0.2"/>
    <row r="18767" s="1405" customFormat="1" x14ac:dyDescent="0.2"/>
    <row r="18768" s="1405" customFormat="1" x14ac:dyDescent="0.2"/>
    <row r="18769" s="1405" customFormat="1" x14ac:dyDescent="0.2"/>
    <row r="18770" s="1405" customFormat="1" x14ac:dyDescent="0.2"/>
    <row r="18771" s="1405" customFormat="1" x14ac:dyDescent="0.2"/>
    <row r="18772" s="1405" customFormat="1" x14ac:dyDescent="0.2"/>
    <row r="18773" s="1405" customFormat="1" x14ac:dyDescent="0.2"/>
    <row r="18774" s="1405" customFormat="1" x14ac:dyDescent="0.2"/>
    <row r="18775" s="1405" customFormat="1" x14ac:dyDescent="0.2"/>
    <row r="18776" s="1405" customFormat="1" x14ac:dyDescent="0.2"/>
    <row r="18777" s="1405" customFormat="1" x14ac:dyDescent="0.2"/>
    <row r="18778" s="1405" customFormat="1" x14ac:dyDescent="0.2"/>
    <row r="18779" s="1405" customFormat="1" x14ac:dyDescent="0.2"/>
    <row r="18780" s="1405" customFormat="1" x14ac:dyDescent="0.2"/>
    <row r="18781" s="1405" customFormat="1" x14ac:dyDescent="0.2"/>
    <row r="18782" s="1405" customFormat="1" x14ac:dyDescent="0.2"/>
    <row r="18783" s="1405" customFormat="1" x14ac:dyDescent="0.2"/>
    <row r="18784" s="1405" customFormat="1" x14ac:dyDescent="0.2"/>
    <row r="18785" s="1405" customFormat="1" x14ac:dyDescent="0.2"/>
    <row r="18786" s="1405" customFormat="1" x14ac:dyDescent="0.2"/>
    <row r="18787" s="1405" customFormat="1" x14ac:dyDescent="0.2"/>
    <row r="18788" s="1405" customFormat="1" x14ac:dyDescent="0.2"/>
    <row r="18789" s="1405" customFormat="1" x14ac:dyDescent="0.2"/>
    <row r="18790" s="1405" customFormat="1" x14ac:dyDescent="0.2"/>
    <row r="18791" s="1405" customFormat="1" x14ac:dyDescent="0.2"/>
    <row r="18792" s="1405" customFormat="1" x14ac:dyDescent="0.2"/>
    <row r="18793" s="1405" customFormat="1" x14ac:dyDescent="0.2"/>
    <row r="18794" s="1405" customFormat="1" x14ac:dyDescent="0.2"/>
    <row r="18795" s="1405" customFormat="1" x14ac:dyDescent="0.2"/>
    <row r="18796" s="1405" customFormat="1" x14ac:dyDescent="0.2"/>
    <row r="18797" s="1405" customFormat="1" x14ac:dyDescent="0.2"/>
    <row r="18798" s="1405" customFormat="1" x14ac:dyDescent="0.2"/>
    <row r="18799" s="1405" customFormat="1" x14ac:dyDescent="0.2"/>
    <row r="18800" s="1405" customFormat="1" x14ac:dyDescent="0.2"/>
    <row r="18801" s="1405" customFormat="1" x14ac:dyDescent="0.2"/>
    <row r="18802" s="1405" customFormat="1" x14ac:dyDescent="0.2"/>
    <row r="18803" s="1405" customFormat="1" x14ac:dyDescent="0.2"/>
    <row r="18804" s="1405" customFormat="1" x14ac:dyDescent="0.2"/>
    <row r="18805" s="1405" customFormat="1" x14ac:dyDescent="0.2"/>
    <row r="18806" s="1405" customFormat="1" x14ac:dyDescent="0.2"/>
    <row r="18807" s="1405" customFormat="1" x14ac:dyDescent="0.2"/>
    <row r="18808" s="1405" customFormat="1" x14ac:dyDescent="0.2"/>
    <row r="18809" s="1405" customFormat="1" x14ac:dyDescent="0.2"/>
    <row r="18810" s="1405" customFormat="1" x14ac:dyDescent="0.2"/>
    <row r="18811" s="1405" customFormat="1" x14ac:dyDescent="0.2"/>
    <row r="18812" s="1405" customFormat="1" x14ac:dyDescent="0.2"/>
    <row r="18813" s="1405" customFormat="1" x14ac:dyDescent="0.2"/>
    <row r="18814" s="1405" customFormat="1" x14ac:dyDescent="0.2"/>
    <row r="18815" s="1405" customFormat="1" x14ac:dyDescent="0.2"/>
    <row r="18816" s="1405" customFormat="1" x14ac:dyDescent="0.2"/>
    <row r="18817" s="1405" customFormat="1" x14ac:dyDescent="0.2"/>
    <row r="18818" s="1405" customFormat="1" x14ac:dyDescent="0.2"/>
    <row r="18819" s="1405" customFormat="1" x14ac:dyDescent="0.2"/>
    <row r="18820" s="1405" customFormat="1" x14ac:dyDescent="0.2"/>
    <row r="18821" s="1405" customFormat="1" x14ac:dyDescent="0.2"/>
    <row r="18822" s="1405" customFormat="1" x14ac:dyDescent="0.2"/>
    <row r="18823" s="1405" customFormat="1" x14ac:dyDescent="0.2"/>
    <row r="18824" s="1405" customFormat="1" x14ac:dyDescent="0.2"/>
    <row r="18825" s="1405" customFormat="1" x14ac:dyDescent="0.2"/>
    <row r="18826" s="1405" customFormat="1" x14ac:dyDescent="0.2"/>
    <row r="18827" s="1405" customFormat="1" x14ac:dyDescent="0.2"/>
    <row r="18828" s="1405" customFormat="1" x14ac:dyDescent="0.2"/>
    <row r="18829" s="1405" customFormat="1" x14ac:dyDescent="0.2"/>
    <row r="18830" s="1405" customFormat="1" x14ac:dyDescent="0.2"/>
    <row r="18831" s="1405" customFormat="1" x14ac:dyDescent="0.2"/>
    <row r="18832" s="1405" customFormat="1" x14ac:dyDescent="0.2"/>
    <row r="18833" s="1405" customFormat="1" x14ac:dyDescent="0.2"/>
    <row r="18834" s="1405" customFormat="1" x14ac:dyDescent="0.2"/>
    <row r="18835" s="1405" customFormat="1" x14ac:dyDescent="0.2"/>
    <row r="18836" s="1405" customFormat="1" x14ac:dyDescent="0.2"/>
    <row r="18837" s="1405" customFormat="1" x14ac:dyDescent="0.2"/>
    <row r="18838" s="1405" customFormat="1" x14ac:dyDescent="0.2"/>
    <row r="18839" s="1405" customFormat="1" x14ac:dyDescent="0.2"/>
    <row r="18840" s="1405" customFormat="1" x14ac:dyDescent="0.2"/>
    <row r="18841" s="1405" customFormat="1" x14ac:dyDescent="0.2"/>
    <row r="18842" s="1405" customFormat="1" x14ac:dyDescent="0.2"/>
    <row r="18843" s="1405" customFormat="1" x14ac:dyDescent="0.2"/>
    <row r="18844" s="1405" customFormat="1" x14ac:dyDescent="0.2"/>
    <row r="18845" s="1405" customFormat="1" x14ac:dyDescent="0.2"/>
    <row r="18846" s="1405" customFormat="1" x14ac:dyDescent="0.2"/>
    <row r="18847" s="1405" customFormat="1" x14ac:dyDescent="0.2"/>
    <row r="18848" s="1405" customFormat="1" x14ac:dyDescent="0.2"/>
    <row r="18849" s="1405" customFormat="1" x14ac:dyDescent="0.2"/>
    <row r="18850" s="1405" customFormat="1" x14ac:dyDescent="0.2"/>
    <row r="18851" s="1405" customFormat="1" x14ac:dyDescent="0.2"/>
    <row r="18852" s="1405" customFormat="1" x14ac:dyDescent="0.2"/>
    <row r="18853" s="1405" customFormat="1" x14ac:dyDescent="0.2"/>
    <row r="18854" s="1405" customFormat="1" x14ac:dyDescent="0.2"/>
    <row r="18855" s="1405" customFormat="1" x14ac:dyDescent="0.2"/>
    <row r="18856" s="1405" customFormat="1" x14ac:dyDescent="0.2"/>
    <row r="18857" s="1405" customFormat="1" x14ac:dyDescent="0.2"/>
    <row r="18858" s="1405" customFormat="1" x14ac:dyDescent="0.2"/>
    <row r="18859" s="1405" customFormat="1" x14ac:dyDescent="0.2"/>
    <row r="18860" s="1405" customFormat="1" x14ac:dyDescent="0.2"/>
    <row r="18861" s="1405" customFormat="1" x14ac:dyDescent="0.2"/>
    <row r="18862" s="1405" customFormat="1" x14ac:dyDescent="0.2"/>
    <row r="18863" s="1405" customFormat="1" x14ac:dyDescent="0.2"/>
    <row r="18864" s="1405" customFormat="1" x14ac:dyDescent="0.2"/>
    <row r="18865" s="1405" customFormat="1" x14ac:dyDescent="0.2"/>
    <row r="18866" s="1405" customFormat="1" x14ac:dyDescent="0.2"/>
    <row r="18867" s="1405" customFormat="1" x14ac:dyDescent="0.2"/>
    <row r="18868" s="1405" customFormat="1" x14ac:dyDescent="0.2"/>
    <row r="18869" s="1405" customFormat="1" x14ac:dyDescent="0.2"/>
    <row r="18870" s="1405" customFormat="1" x14ac:dyDescent="0.2"/>
    <row r="18871" s="1405" customFormat="1" x14ac:dyDescent="0.2"/>
    <row r="18872" s="1405" customFormat="1" x14ac:dyDescent="0.2"/>
    <row r="18873" s="1405" customFormat="1" x14ac:dyDescent="0.2"/>
    <row r="18874" s="1405" customFormat="1" x14ac:dyDescent="0.2"/>
    <row r="18875" s="1405" customFormat="1" x14ac:dyDescent="0.2"/>
    <row r="18876" s="1405" customFormat="1" x14ac:dyDescent="0.2"/>
    <row r="18877" s="1405" customFormat="1" x14ac:dyDescent="0.2"/>
    <row r="18878" s="1405" customFormat="1" x14ac:dyDescent="0.2"/>
    <row r="18879" s="1405" customFormat="1" x14ac:dyDescent="0.2"/>
    <row r="18880" s="1405" customFormat="1" x14ac:dyDescent="0.2"/>
    <row r="18881" s="1405" customFormat="1" x14ac:dyDescent="0.2"/>
    <row r="18882" s="1405" customFormat="1" x14ac:dyDescent="0.2"/>
    <row r="18883" s="1405" customFormat="1" x14ac:dyDescent="0.2"/>
    <row r="18884" s="1405" customFormat="1" x14ac:dyDescent="0.2"/>
    <row r="18885" s="1405" customFormat="1" x14ac:dyDescent="0.2"/>
    <row r="18886" s="1405" customFormat="1" x14ac:dyDescent="0.2"/>
    <row r="18887" s="1405" customFormat="1" x14ac:dyDescent="0.2"/>
    <row r="18888" s="1405" customFormat="1" x14ac:dyDescent="0.2"/>
    <row r="18889" s="1405" customFormat="1" x14ac:dyDescent="0.2"/>
    <row r="18890" s="1405" customFormat="1" x14ac:dyDescent="0.2"/>
    <row r="18891" s="1405" customFormat="1" x14ac:dyDescent="0.2"/>
    <row r="18892" s="1405" customFormat="1" x14ac:dyDescent="0.2"/>
    <row r="18893" s="1405" customFormat="1" x14ac:dyDescent="0.2"/>
    <row r="18894" s="1405" customFormat="1" x14ac:dyDescent="0.2"/>
    <row r="18895" s="1405" customFormat="1" x14ac:dyDescent="0.2"/>
    <row r="18896" s="1405" customFormat="1" x14ac:dyDescent="0.2"/>
    <row r="18897" s="1405" customFormat="1" x14ac:dyDescent="0.2"/>
    <row r="18898" s="1405" customFormat="1" x14ac:dyDescent="0.2"/>
    <row r="18899" s="1405" customFormat="1" x14ac:dyDescent="0.2"/>
    <row r="18900" s="1405" customFormat="1" x14ac:dyDescent="0.2"/>
    <row r="18901" s="1405" customFormat="1" x14ac:dyDescent="0.2"/>
    <row r="18902" s="1405" customFormat="1" x14ac:dyDescent="0.2"/>
    <row r="18903" s="1405" customFormat="1" x14ac:dyDescent="0.2"/>
    <row r="18904" s="1405" customFormat="1" x14ac:dyDescent="0.2"/>
    <row r="18905" s="1405" customFormat="1" x14ac:dyDescent="0.2"/>
    <row r="18906" s="1405" customFormat="1" x14ac:dyDescent="0.2"/>
    <row r="18907" s="1405" customFormat="1" x14ac:dyDescent="0.2"/>
    <row r="18908" s="1405" customFormat="1" x14ac:dyDescent="0.2"/>
    <row r="18909" s="1405" customFormat="1" x14ac:dyDescent="0.2"/>
    <row r="18910" s="1405" customFormat="1" x14ac:dyDescent="0.2"/>
    <row r="18911" s="1405" customFormat="1" x14ac:dyDescent="0.2"/>
    <row r="18912" s="1405" customFormat="1" x14ac:dyDescent="0.2"/>
    <row r="18913" s="1405" customFormat="1" x14ac:dyDescent="0.2"/>
    <row r="18914" s="1405" customFormat="1" x14ac:dyDescent="0.2"/>
    <row r="18915" s="1405" customFormat="1" x14ac:dyDescent="0.2"/>
    <row r="18916" s="1405" customFormat="1" x14ac:dyDescent="0.2"/>
    <row r="18917" s="1405" customFormat="1" x14ac:dyDescent="0.2"/>
    <row r="18918" s="1405" customFormat="1" x14ac:dyDescent="0.2"/>
    <row r="18919" s="1405" customFormat="1" x14ac:dyDescent="0.2"/>
    <row r="18920" s="1405" customFormat="1" x14ac:dyDescent="0.2"/>
    <row r="18921" s="1405" customFormat="1" x14ac:dyDescent="0.2"/>
    <row r="18922" s="1405" customFormat="1" x14ac:dyDescent="0.2"/>
    <row r="18923" s="1405" customFormat="1" x14ac:dyDescent="0.2"/>
    <row r="18924" s="1405" customFormat="1" x14ac:dyDescent="0.2"/>
    <row r="18925" s="1405" customFormat="1" x14ac:dyDescent="0.2"/>
    <row r="18926" s="1405" customFormat="1" x14ac:dyDescent="0.2"/>
    <row r="18927" s="1405" customFormat="1" x14ac:dyDescent="0.2"/>
    <row r="18928" s="1405" customFormat="1" x14ac:dyDescent="0.2"/>
    <row r="18929" s="1405" customFormat="1" x14ac:dyDescent="0.2"/>
    <row r="18930" s="1405" customFormat="1" x14ac:dyDescent="0.2"/>
    <row r="18931" s="1405" customFormat="1" x14ac:dyDescent="0.2"/>
    <row r="18932" s="1405" customFormat="1" x14ac:dyDescent="0.2"/>
    <row r="18933" s="1405" customFormat="1" x14ac:dyDescent="0.2"/>
    <row r="18934" s="1405" customFormat="1" x14ac:dyDescent="0.2"/>
    <row r="18935" s="1405" customFormat="1" x14ac:dyDescent="0.2"/>
    <row r="18936" s="1405" customFormat="1" x14ac:dyDescent="0.2"/>
    <row r="18937" s="1405" customFormat="1" x14ac:dyDescent="0.2"/>
    <row r="18938" s="1405" customFormat="1" x14ac:dyDescent="0.2"/>
    <row r="18939" s="1405" customFormat="1" x14ac:dyDescent="0.2"/>
    <row r="18940" s="1405" customFormat="1" x14ac:dyDescent="0.2"/>
    <row r="18941" s="1405" customFormat="1" x14ac:dyDescent="0.2"/>
    <row r="18942" s="1405" customFormat="1" x14ac:dyDescent="0.2"/>
    <row r="18943" s="1405" customFormat="1" x14ac:dyDescent="0.2"/>
    <row r="18944" s="1405" customFormat="1" x14ac:dyDescent="0.2"/>
    <row r="18945" s="1405" customFormat="1" x14ac:dyDescent="0.2"/>
    <row r="18946" s="1405" customFormat="1" x14ac:dyDescent="0.2"/>
    <row r="18947" s="1405" customFormat="1" x14ac:dyDescent="0.2"/>
    <row r="18948" s="1405" customFormat="1" x14ac:dyDescent="0.2"/>
    <row r="18949" s="1405" customFormat="1" x14ac:dyDescent="0.2"/>
    <row r="18950" s="1405" customFormat="1" x14ac:dyDescent="0.2"/>
    <row r="18951" s="1405" customFormat="1" x14ac:dyDescent="0.2"/>
    <row r="18952" s="1405" customFormat="1" x14ac:dyDescent="0.2"/>
    <row r="18953" s="1405" customFormat="1" x14ac:dyDescent="0.2"/>
    <row r="18954" s="1405" customFormat="1" x14ac:dyDescent="0.2"/>
    <row r="18955" s="1405" customFormat="1" x14ac:dyDescent="0.2"/>
    <row r="18956" s="1405" customFormat="1" x14ac:dyDescent="0.2"/>
    <row r="18957" s="1405" customFormat="1" x14ac:dyDescent="0.2"/>
    <row r="18958" s="1405" customFormat="1" x14ac:dyDescent="0.2"/>
    <row r="18959" s="1405" customFormat="1" x14ac:dyDescent="0.2"/>
    <row r="18960" s="1405" customFormat="1" x14ac:dyDescent="0.2"/>
    <row r="18961" s="1405" customFormat="1" x14ac:dyDescent="0.2"/>
    <row r="18962" s="1405" customFormat="1" x14ac:dyDescent="0.2"/>
    <row r="18963" s="1405" customFormat="1" x14ac:dyDescent="0.2"/>
    <row r="18964" s="1405" customFormat="1" x14ac:dyDescent="0.2"/>
    <row r="18965" s="1405" customFormat="1" x14ac:dyDescent="0.2"/>
    <row r="18966" s="1405" customFormat="1" x14ac:dyDescent="0.2"/>
    <row r="18967" s="1405" customFormat="1" x14ac:dyDescent="0.2"/>
    <row r="18968" s="1405" customFormat="1" x14ac:dyDescent="0.2"/>
    <row r="18969" s="1405" customFormat="1" x14ac:dyDescent="0.2"/>
    <row r="18970" s="1405" customFormat="1" x14ac:dyDescent="0.2"/>
    <row r="18971" s="1405" customFormat="1" x14ac:dyDescent="0.2"/>
    <row r="18972" s="1405" customFormat="1" x14ac:dyDescent="0.2"/>
    <row r="18973" s="1405" customFormat="1" x14ac:dyDescent="0.2"/>
    <row r="18974" s="1405" customFormat="1" x14ac:dyDescent="0.2"/>
    <row r="18975" s="1405" customFormat="1" x14ac:dyDescent="0.2"/>
    <row r="18976" s="1405" customFormat="1" x14ac:dyDescent="0.2"/>
    <row r="18977" s="1405" customFormat="1" x14ac:dyDescent="0.2"/>
    <row r="18978" s="1405" customFormat="1" x14ac:dyDescent="0.2"/>
    <row r="18979" s="1405" customFormat="1" x14ac:dyDescent="0.2"/>
    <row r="18980" s="1405" customFormat="1" x14ac:dyDescent="0.2"/>
    <row r="18981" s="1405" customFormat="1" x14ac:dyDescent="0.2"/>
    <row r="18982" s="1405" customFormat="1" x14ac:dyDescent="0.2"/>
    <row r="18983" s="1405" customFormat="1" x14ac:dyDescent="0.2"/>
    <row r="18984" s="1405" customFormat="1" x14ac:dyDescent="0.2"/>
    <row r="18985" s="1405" customFormat="1" x14ac:dyDescent="0.2"/>
    <row r="18986" s="1405" customFormat="1" x14ac:dyDescent="0.2"/>
    <row r="18987" s="1405" customFormat="1" x14ac:dyDescent="0.2"/>
    <row r="18988" s="1405" customFormat="1" x14ac:dyDescent="0.2"/>
    <row r="18989" s="1405" customFormat="1" x14ac:dyDescent="0.2"/>
    <row r="18990" s="1405" customFormat="1" x14ac:dyDescent="0.2"/>
    <row r="18991" s="1405" customFormat="1" x14ac:dyDescent="0.2"/>
    <row r="18992" s="1405" customFormat="1" x14ac:dyDescent="0.2"/>
    <row r="18993" s="1405" customFormat="1" x14ac:dyDescent="0.2"/>
    <row r="18994" s="1405" customFormat="1" x14ac:dyDescent="0.2"/>
    <row r="18995" s="1405" customFormat="1" x14ac:dyDescent="0.2"/>
    <row r="18996" s="1405" customFormat="1" x14ac:dyDescent="0.2"/>
    <row r="18997" s="1405" customFormat="1" x14ac:dyDescent="0.2"/>
    <row r="18998" s="1405" customFormat="1" x14ac:dyDescent="0.2"/>
    <row r="18999" s="1405" customFormat="1" x14ac:dyDescent="0.2"/>
    <row r="19000" s="1405" customFormat="1" x14ac:dyDescent="0.2"/>
    <row r="19001" s="1405" customFormat="1" x14ac:dyDescent="0.2"/>
    <row r="19002" s="1405" customFormat="1" x14ac:dyDescent="0.2"/>
    <row r="19003" s="1405" customFormat="1" x14ac:dyDescent="0.2"/>
    <row r="19004" s="1405" customFormat="1" x14ac:dyDescent="0.2"/>
    <row r="19005" s="1405" customFormat="1" x14ac:dyDescent="0.2"/>
    <row r="19006" s="1405" customFormat="1" x14ac:dyDescent="0.2"/>
    <row r="19007" s="1405" customFormat="1" x14ac:dyDescent="0.2"/>
    <row r="19008" s="1405" customFormat="1" x14ac:dyDescent="0.2"/>
    <row r="19009" s="1405" customFormat="1" x14ac:dyDescent="0.2"/>
    <row r="19010" s="1405" customFormat="1" x14ac:dyDescent="0.2"/>
    <row r="19011" s="1405" customFormat="1" x14ac:dyDescent="0.2"/>
    <row r="19012" s="1405" customFormat="1" x14ac:dyDescent="0.2"/>
    <row r="19013" s="1405" customFormat="1" x14ac:dyDescent="0.2"/>
    <row r="19014" s="1405" customFormat="1" x14ac:dyDescent="0.2"/>
    <row r="19015" s="1405" customFormat="1" x14ac:dyDescent="0.2"/>
    <row r="19016" s="1405" customFormat="1" x14ac:dyDescent="0.2"/>
    <row r="19017" s="1405" customFormat="1" x14ac:dyDescent="0.2"/>
    <row r="19018" s="1405" customFormat="1" x14ac:dyDescent="0.2"/>
    <row r="19019" s="1405" customFormat="1" x14ac:dyDescent="0.2"/>
    <row r="19020" s="1405" customFormat="1" x14ac:dyDescent="0.2"/>
    <row r="19021" s="1405" customFormat="1" x14ac:dyDescent="0.2"/>
    <row r="19022" s="1405" customFormat="1" x14ac:dyDescent="0.2"/>
    <row r="19023" s="1405" customFormat="1" x14ac:dyDescent="0.2"/>
    <row r="19024" s="1405" customFormat="1" x14ac:dyDescent="0.2"/>
    <row r="19025" s="1405" customFormat="1" x14ac:dyDescent="0.2"/>
    <row r="19026" s="1405" customFormat="1" x14ac:dyDescent="0.2"/>
    <row r="19027" s="1405" customFormat="1" x14ac:dyDescent="0.2"/>
    <row r="19028" s="1405" customFormat="1" x14ac:dyDescent="0.2"/>
    <row r="19029" s="1405" customFormat="1" x14ac:dyDescent="0.2"/>
    <row r="19030" s="1405" customFormat="1" x14ac:dyDescent="0.2"/>
    <row r="19031" s="1405" customFormat="1" x14ac:dyDescent="0.2"/>
    <row r="19032" s="1405" customFormat="1" x14ac:dyDescent="0.2"/>
    <row r="19033" s="1405" customFormat="1" x14ac:dyDescent="0.2"/>
    <row r="19034" s="1405" customFormat="1" x14ac:dyDescent="0.2"/>
    <row r="19035" s="1405" customFormat="1" x14ac:dyDescent="0.2"/>
    <row r="19036" s="1405" customFormat="1" x14ac:dyDescent="0.2"/>
    <row r="19037" s="1405" customFormat="1" x14ac:dyDescent="0.2"/>
    <row r="19038" s="1405" customFormat="1" x14ac:dyDescent="0.2"/>
    <row r="19039" s="1405" customFormat="1" x14ac:dyDescent="0.2"/>
    <row r="19040" s="1405" customFormat="1" x14ac:dyDescent="0.2"/>
    <row r="19041" s="1405" customFormat="1" x14ac:dyDescent="0.2"/>
    <row r="19042" s="1405" customFormat="1" x14ac:dyDescent="0.2"/>
    <row r="19043" s="1405" customFormat="1" x14ac:dyDescent="0.2"/>
    <row r="19044" s="1405" customFormat="1" x14ac:dyDescent="0.2"/>
    <row r="19045" s="1405" customFormat="1" x14ac:dyDescent="0.2"/>
    <row r="19046" s="1405" customFormat="1" x14ac:dyDescent="0.2"/>
    <row r="19047" s="1405" customFormat="1" x14ac:dyDescent="0.2"/>
    <row r="19048" s="1405" customFormat="1" x14ac:dyDescent="0.2"/>
    <row r="19049" s="1405" customFormat="1" x14ac:dyDescent="0.2"/>
    <row r="19050" s="1405" customFormat="1" x14ac:dyDescent="0.2"/>
    <row r="19051" s="1405" customFormat="1" x14ac:dyDescent="0.2"/>
    <row r="19052" s="1405" customFormat="1" x14ac:dyDescent="0.2"/>
    <row r="19053" s="1405" customFormat="1" x14ac:dyDescent="0.2"/>
    <row r="19054" s="1405" customFormat="1" x14ac:dyDescent="0.2"/>
    <row r="19055" s="1405" customFormat="1" x14ac:dyDescent="0.2"/>
    <row r="19056" s="1405" customFormat="1" x14ac:dyDescent="0.2"/>
    <row r="19057" s="1405" customFormat="1" x14ac:dyDescent="0.2"/>
    <row r="19058" s="1405" customFormat="1" x14ac:dyDescent="0.2"/>
    <row r="19059" s="1405" customFormat="1" x14ac:dyDescent="0.2"/>
    <row r="19060" s="1405" customFormat="1" x14ac:dyDescent="0.2"/>
    <row r="19061" s="1405" customFormat="1" x14ac:dyDescent="0.2"/>
    <row r="19062" s="1405" customFormat="1" x14ac:dyDescent="0.2"/>
    <row r="19063" s="1405" customFormat="1" x14ac:dyDescent="0.2"/>
    <row r="19064" s="1405" customFormat="1" x14ac:dyDescent="0.2"/>
    <row r="19065" s="1405" customFormat="1" x14ac:dyDescent="0.2"/>
    <row r="19066" s="1405" customFormat="1" x14ac:dyDescent="0.2"/>
    <row r="19067" s="1405" customFormat="1" x14ac:dyDescent="0.2"/>
    <row r="19068" s="1405" customFormat="1" x14ac:dyDescent="0.2"/>
    <row r="19069" s="1405" customFormat="1" x14ac:dyDescent="0.2"/>
    <row r="19070" s="1405" customFormat="1" x14ac:dyDescent="0.2"/>
    <row r="19071" s="1405" customFormat="1" x14ac:dyDescent="0.2"/>
    <row r="19072" s="1405" customFormat="1" x14ac:dyDescent="0.2"/>
    <row r="19073" s="1405" customFormat="1" x14ac:dyDescent="0.2"/>
    <row r="19074" s="1405" customFormat="1" x14ac:dyDescent="0.2"/>
    <row r="19075" s="1405" customFormat="1" x14ac:dyDescent="0.2"/>
    <row r="19076" s="1405" customFormat="1" x14ac:dyDescent="0.2"/>
    <row r="19077" s="1405" customFormat="1" x14ac:dyDescent="0.2"/>
    <row r="19078" s="1405" customFormat="1" x14ac:dyDescent="0.2"/>
    <row r="19079" s="1405" customFormat="1" x14ac:dyDescent="0.2"/>
    <row r="19080" s="1405" customFormat="1" x14ac:dyDescent="0.2"/>
    <row r="19081" s="1405" customFormat="1" x14ac:dyDescent="0.2"/>
    <row r="19082" s="1405" customFormat="1" x14ac:dyDescent="0.2"/>
    <row r="19083" s="1405" customFormat="1" x14ac:dyDescent="0.2"/>
    <row r="19084" s="1405" customFormat="1" x14ac:dyDescent="0.2"/>
    <row r="19085" s="1405" customFormat="1" x14ac:dyDescent="0.2"/>
    <row r="19086" s="1405" customFormat="1" x14ac:dyDescent="0.2"/>
    <row r="19087" s="1405" customFormat="1" x14ac:dyDescent="0.2"/>
    <row r="19088" s="1405" customFormat="1" x14ac:dyDescent="0.2"/>
    <row r="19089" s="1405" customFormat="1" x14ac:dyDescent="0.2"/>
    <row r="19090" s="1405" customFormat="1" x14ac:dyDescent="0.2"/>
    <row r="19091" s="1405" customFormat="1" x14ac:dyDescent="0.2"/>
    <row r="19092" s="1405" customFormat="1" x14ac:dyDescent="0.2"/>
    <row r="19093" s="1405" customFormat="1" x14ac:dyDescent="0.2"/>
    <row r="19094" s="1405" customFormat="1" x14ac:dyDescent="0.2"/>
    <row r="19095" s="1405" customFormat="1" x14ac:dyDescent="0.2"/>
    <row r="19096" s="1405" customFormat="1" x14ac:dyDescent="0.2"/>
    <row r="19097" s="1405" customFormat="1" x14ac:dyDescent="0.2"/>
    <row r="19098" s="1405" customFormat="1" x14ac:dyDescent="0.2"/>
    <row r="19099" s="1405" customFormat="1" x14ac:dyDescent="0.2"/>
    <row r="19100" s="1405" customFormat="1" x14ac:dyDescent="0.2"/>
    <row r="19101" s="1405" customFormat="1" x14ac:dyDescent="0.2"/>
    <row r="19102" s="1405" customFormat="1" x14ac:dyDescent="0.2"/>
    <row r="19103" s="1405" customFormat="1" x14ac:dyDescent="0.2"/>
    <row r="19104" s="1405" customFormat="1" x14ac:dyDescent="0.2"/>
    <row r="19105" s="1405" customFormat="1" x14ac:dyDescent="0.2"/>
    <row r="19106" s="1405" customFormat="1" x14ac:dyDescent="0.2"/>
    <row r="19107" s="1405" customFormat="1" x14ac:dyDescent="0.2"/>
    <row r="19108" s="1405" customFormat="1" x14ac:dyDescent="0.2"/>
    <row r="19109" s="1405" customFormat="1" x14ac:dyDescent="0.2"/>
    <row r="19110" s="1405" customFormat="1" x14ac:dyDescent="0.2"/>
    <row r="19111" s="1405" customFormat="1" x14ac:dyDescent="0.2"/>
    <row r="19112" s="1405" customFormat="1" x14ac:dyDescent="0.2"/>
    <row r="19113" s="1405" customFormat="1" x14ac:dyDescent="0.2"/>
    <row r="19114" s="1405" customFormat="1" x14ac:dyDescent="0.2"/>
    <row r="19115" s="1405" customFormat="1" x14ac:dyDescent="0.2"/>
    <row r="19116" s="1405" customFormat="1" x14ac:dyDescent="0.2"/>
    <row r="19117" s="1405" customFormat="1" x14ac:dyDescent="0.2"/>
    <row r="19118" s="1405" customFormat="1" x14ac:dyDescent="0.2"/>
    <row r="19119" s="1405" customFormat="1" x14ac:dyDescent="0.2"/>
    <row r="19120" s="1405" customFormat="1" x14ac:dyDescent="0.2"/>
    <row r="19121" s="1405" customFormat="1" x14ac:dyDescent="0.2"/>
    <row r="19122" s="1405" customFormat="1" x14ac:dyDescent="0.2"/>
    <row r="19123" s="1405" customFormat="1" x14ac:dyDescent="0.2"/>
    <row r="19124" s="1405" customFormat="1" x14ac:dyDescent="0.2"/>
    <row r="19125" s="1405" customFormat="1" x14ac:dyDescent="0.2"/>
    <row r="19126" s="1405" customFormat="1" x14ac:dyDescent="0.2"/>
    <row r="19127" s="1405" customFormat="1" x14ac:dyDescent="0.2"/>
    <row r="19128" s="1405" customFormat="1" x14ac:dyDescent="0.2"/>
    <row r="19129" s="1405" customFormat="1" x14ac:dyDescent="0.2"/>
    <row r="19130" s="1405" customFormat="1" x14ac:dyDescent="0.2"/>
    <row r="19131" s="1405" customFormat="1" x14ac:dyDescent="0.2"/>
    <row r="19132" s="1405" customFormat="1" x14ac:dyDescent="0.2"/>
    <row r="19133" s="1405" customFormat="1" x14ac:dyDescent="0.2"/>
    <row r="19134" s="1405" customFormat="1" x14ac:dyDescent="0.2"/>
    <row r="19135" s="1405" customFormat="1" x14ac:dyDescent="0.2"/>
    <row r="19136" s="1405" customFormat="1" x14ac:dyDescent="0.2"/>
    <row r="19137" s="1405" customFormat="1" x14ac:dyDescent="0.2"/>
    <row r="19138" s="1405" customFormat="1" x14ac:dyDescent="0.2"/>
    <row r="19139" s="1405" customFormat="1" x14ac:dyDescent="0.2"/>
    <row r="19140" s="1405" customFormat="1" x14ac:dyDescent="0.2"/>
    <row r="19141" s="1405" customFormat="1" x14ac:dyDescent="0.2"/>
    <row r="19142" s="1405" customFormat="1" x14ac:dyDescent="0.2"/>
    <row r="19143" s="1405" customFormat="1" x14ac:dyDescent="0.2"/>
    <row r="19144" s="1405" customFormat="1" x14ac:dyDescent="0.2"/>
    <row r="19145" s="1405" customFormat="1" x14ac:dyDescent="0.2"/>
    <row r="19146" s="1405" customFormat="1" x14ac:dyDescent="0.2"/>
    <row r="19147" s="1405" customFormat="1" x14ac:dyDescent="0.2"/>
    <row r="19148" s="1405" customFormat="1" x14ac:dyDescent="0.2"/>
    <row r="19149" s="1405" customFormat="1" x14ac:dyDescent="0.2"/>
    <row r="19150" s="1405" customFormat="1" x14ac:dyDescent="0.2"/>
    <row r="19151" s="1405" customFormat="1" x14ac:dyDescent="0.2"/>
    <row r="19152" s="1405" customFormat="1" x14ac:dyDescent="0.2"/>
    <row r="19153" s="1405" customFormat="1" x14ac:dyDescent="0.2"/>
    <row r="19154" s="1405" customFormat="1" x14ac:dyDescent="0.2"/>
    <row r="19155" s="1405" customFormat="1" x14ac:dyDescent="0.2"/>
    <row r="19156" s="1405" customFormat="1" x14ac:dyDescent="0.2"/>
    <row r="19157" s="1405" customFormat="1" x14ac:dyDescent="0.2"/>
    <row r="19158" s="1405" customFormat="1" x14ac:dyDescent="0.2"/>
    <row r="19159" s="1405" customFormat="1" x14ac:dyDescent="0.2"/>
    <row r="19160" s="1405" customFormat="1" x14ac:dyDescent="0.2"/>
    <row r="19161" s="1405" customFormat="1" x14ac:dyDescent="0.2"/>
    <row r="19162" s="1405" customFormat="1" x14ac:dyDescent="0.2"/>
    <row r="19163" s="1405" customFormat="1" x14ac:dyDescent="0.2"/>
    <row r="19164" s="1405" customFormat="1" x14ac:dyDescent="0.2"/>
    <row r="19165" s="1405" customFormat="1" x14ac:dyDescent="0.2"/>
    <row r="19166" s="1405" customFormat="1" x14ac:dyDescent="0.2"/>
    <row r="19167" s="1405" customFormat="1" x14ac:dyDescent="0.2"/>
    <row r="19168" s="1405" customFormat="1" x14ac:dyDescent="0.2"/>
    <row r="19169" s="1405" customFormat="1" x14ac:dyDescent="0.2"/>
    <row r="19170" s="1405" customFormat="1" x14ac:dyDescent="0.2"/>
    <row r="19171" s="1405" customFormat="1" x14ac:dyDescent="0.2"/>
    <row r="19172" s="1405" customFormat="1" x14ac:dyDescent="0.2"/>
    <row r="19173" s="1405" customFormat="1" x14ac:dyDescent="0.2"/>
    <row r="19174" s="1405" customFormat="1" x14ac:dyDescent="0.2"/>
    <row r="19175" s="1405" customFormat="1" x14ac:dyDescent="0.2"/>
    <row r="19176" s="1405" customFormat="1" x14ac:dyDescent="0.2"/>
    <row r="19177" s="1405" customFormat="1" x14ac:dyDescent="0.2"/>
    <row r="19178" s="1405" customFormat="1" x14ac:dyDescent="0.2"/>
    <row r="19179" s="1405" customFormat="1" x14ac:dyDescent="0.2"/>
    <row r="19180" s="1405" customFormat="1" x14ac:dyDescent="0.2"/>
    <row r="19181" s="1405" customFormat="1" x14ac:dyDescent="0.2"/>
    <row r="19182" s="1405" customFormat="1" x14ac:dyDescent="0.2"/>
    <row r="19183" s="1405" customFormat="1" x14ac:dyDescent="0.2"/>
    <row r="19184" s="1405" customFormat="1" x14ac:dyDescent="0.2"/>
    <row r="19185" s="1405" customFormat="1" x14ac:dyDescent="0.2"/>
    <row r="19186" s="1405" customFormat="1" x14ac:dyDescent="0.2"/>
    <row r="19187" s="1405" customFormat="1" x14ac:dyDescent="0.2"/>
    <row r="19188" s="1405" customFormat="1" x14ac:dyDescent="0.2"/>
    <row r="19189" s="1405" customFormat="1" x14ac:dyDescent="0.2"/>
    <row r="19190" s="1405" customFormat="1" x14ac:dyDescent="0.2"/>
    <row r="19191" s="1405" customFormat="1" x14ac:dyDescent="0.2"/>
    <row r="19192" s="1405" customFormat="1" x14ac:dyDescent="0.2"/>
    <row r="19193" s="1405" customFormat="1" x14ac:dyDescent="0.2"/>
    <row r="19194" s="1405" customFormat="1" x14ac:dyDescent="0.2"/>
    <row r="19195" s="1405" customFormat="1" x14ac:dyDescent="0.2"/>
    <row r="19196" s="1405" customFormat="1" x14ac:dyDescent="0.2"/>
    <row r="19197" s="1405" customFormat="1" x14ac:dyDescent="0.2"/>
    <row r="19198" s="1405" customFormat="1" x14ac:dyDescent="0.2"/>
    <row r="19199" s="1405" customFormat="1" x14ac:dyDescent="0.2"/>
    <row r="19200" s="1405" customFormat="1" x14ac:dyDescent="0.2"/>
    <row r="19201" s="1405" customFormat="1" x14ac:dyDescent="0.2"/>
    <row r="19202" s="1405" customFormat="1" x14ac:dyDescent="0.2"/>
    <row r="19203" s="1405" customFormat="1" x14ac:dyDescent="0.2"/>
    <row r="19204" s="1405" customFormat="1" x14ac:dyDescent="0.2"/>
    <row r="19205" s="1405" customFormat="1" x14ac:dyDescent="0.2"/>
    <row r="19206" s="1405" customFormat="1" x14ac:dyDescent="0.2"/>
    <row r="19207" s="1405" customFormat="1" x14ac:dyDescent="0.2"/>
    <row r="19208" s="1405" customFormat="1" x14ac:dyDescent="0.2"/>
    <row r="19209" s="1405" customFormat="1" x14ac:dyDescent="0.2"/>
    <row r="19210" s="1405" customFormat="1" x14ac:dyDescent="0.2"/>
    <row r="19211" s="1405" customFormat="1" x14ac:dyDescent="0.2"/>
    <row r="19212" s="1405" customFormat="1" x14ac:dyDescent="0.2"/>
    <row r="19213" s="1405" customFormat="1" x14ac:dyDescent="0.2"/>
    <row r="19214" s="1405" customFormat="1" x14ac:dyDescent="0.2"/>
    <row r="19215" s="1405" customFormat="1" x14ac:dyDescent="0.2"/>
    <row r="19216" s="1405" customFormat="1" x14ac:dyDescent="0.2"/>
    <row r="19217" s="1405" customFormat="1" x14ac:dyDescent="0.2"/>
    <row r="19218" s="1405" customFormat="1" x14ac:dyDescent="0.2"/>
    <row r="19219" s="1405" customFormat="1" x14ac:dyDescent="0.2"/>
    <row r="19220" s="1405" customFormat="1" x14ac:dyDescent="0.2"/>
    <row r="19221" s="1405" customFormat="1" x14ac:dyDescent="0.2"/>
    <row r="19222" s="1405" customFormat="1" x14ac:dyDescent="0.2"/>
    <row r="19223" s="1405" customFormat="1" x14ac:dyDescent="0.2"/>
    <row r="19224" s="1405" customFormat="1" x14ac:dyDescent="0.2"/>
    <row r="19225" s="1405" customFormat="1" x14ac:dyDescent="0.2"/>
    <row r="19226" s="1405" customFormat="1" x14ac:dyDescent="0.2"/>
    <row r="19227" s="1405" customFormat="1" x14ac:dyDescent="0.2"/>
    <row r="19228" s="1405" customFormat="1" x14ac:dyDescent="0.2"/>
    <row r="19229" s="1405" customFormat="1" x14ac:dyDescent="0.2"/>
    <row r="19230" s="1405" customFormat="1" x14ac:dyDescent="0.2"/>
    <row r="19231" s="1405" customFormat="1" x14ac:dyDescent="0.2"/>
    <row r="19232" s="1405" customFormat="1" x14ac:dyDescent="0.2"/>
    <row r="19233" s="1405" customFormat="1" x14ac:dyDescent="0.2"/>
    <row r="19234" s="1405" customFormat="1" x14ac:dyDescent="0.2"/>
    <row r="19235" s="1405" customFormat="1" x14ac:dyDescent="0.2"/>
    <row r="19236" s="1405" customFormat="1" x14ac:dyDescent="0.2"/>
    <row r="19237" s="1405" customFormat="1" x14ac:dyDescent="0.2"/>
    <row r="19238" s="1405" customFormat="1" x14ac:dyDescent="0.2"/>
    <row r="19239" s="1405" customFormat="1" x14ac:dyDescent="0.2"/>
    <row r="19240" s="1405" customFormat="1" x14ac:dyDescent="0.2"/>
    <row r="19241" s="1405" customFormat="1" x14ac:dyDescent="0.2"/>
    <row r="19242" s="1405" customFormat="1" x14ac:dyDescent="0.2"/>
    <row r="19243" s="1405" customFormat="1" x14ac:dyDescent="0.2"/>
    <row r="19244" s="1405" customFormat="1" x14ac:dyDescent="0.2"/>
    <row r="19245" s="1405" customFormat="1" x14ac:dyDescent="0.2"/>
    <row r="19246" s="1405" customFormat="1" x14ac:dyDescent="0.2"/>
    <row r="19247" s="1405" customFormat="1" x14ac:dyDescent="0.2"/>
    <row r="19248" s="1405" customFormat="1" x14ac:dyDescent="0.2"/>
    <row r="19249" s="1405" customFormat="1" x14ac:dyDescent="0.2"/>
    <row r="19250" s="1405" customFormat="1" x14ac:dyDescent="0.2"/>
    <row r="19251" s="1405" customFormat="1" x14ac:dyDescent="0.2"/>
    <row r="19252" s="1405" customFormat="1" x14ac:dyDescent="0.2"/>
    <row r="19253" s="1405" customFormat="1" x14ac:dyDescent="0.2"/>
    <row r="19254" s="1405" customFormat="1" x14ac:dyDescent="0.2"/>
    <row r="19255" s="1405" customFormat="1" x14ac:dyDescent="0.2"/>
    <row r="19256" s="1405" customFormat="1" x14ac:dyDescent="0.2"/>
    <row r="19257" s="1405" customFormat="1" x14ac:dyDescent="0.2"/>
    <row r="19258" s="1405" customFormat="1" x14ac:dyDescent="0.2"/>
    <row r="19259" s="1405" customFormat="1" x14ac:dyDescent="0.2"/>
    <row r="19260" s="1405" customFormat="1" x14ac:dyDescent="0.2"/>
    <row r="19261" s="1405" customFormat="1" x14ac:dyDescent="0.2"/>
    <row r="19262" s="1405" customFormat="1" x14ac:dyDescent="0.2"/>
    <row r="19263" s="1405" customFormat="1" x14ac:dyDescent="0.2"/>
    <row r="19264" s="1405" customFormat="1" x14ac:dyDescent="0.2"/>
    <row r="19265" s="1405" customFormat="1" x14ac:dyDescent="0.2"/>
    <row r="19266" s="1405" customFormat="1" x14ac:dyDescent="0.2"/>
    <row r="19267" s="1405" customFormat="1" x14ac:dyDescent="0.2"/>
    <row r="19268" s="1405" customFormat="1" x14ac:dyDescent="0.2"/>
    <row r="19269" s="1405" customFormat="1" x14ac:dyDescent="0.2"/>
    <row r="19270" s="1405" customFormat="1" x14ac:dyDescent="0.2"/>
    <row r="19271" s="1405" customFormat="1" x14ac:dyDescent="0.2"/>
    <row r="19272" s="1405" customFormat="1" x14ac:dyDescent="0.2"/>
    <row r="19273" s="1405" customFormat="1" x14ac:dyDescent="0.2"/>
    <row r="19274" s="1405" customFormat="1" x14ac:dyDescent="0.2"/>
    <row r="19275" s="1405" customFormat="1" x14ac:dyDescent="0.2"/>
    <row r="19276" s="1405" customFormat="1" x14ac:dyDescent="0.2"/>
    <row r="19277" s="1405" customFormat="1" x14ac:dyDescent="0.2"/>
    <row r="19278" s="1405" customFormat="1" x14ac:dyDescent="0.2"/>
    <row r="19279" s="1405" customFormat="1" x14ac:dyDescent="0.2"/>
    <row r="19280" s="1405" customFormat="1" x14ac:dyDescent="0.2"/>
    <row r="19281" s="1405" customFormat="1" x14ac:dyDescent="0.2"/>
    <row r="19282" s="1405" customFormat="1" x14ac:dyDescent="0.2"/>
    <row r="19283" s="1405" customFormat="1" x14ac:dyDescent="0.2"/>
    <row r="19284" s="1405" customFormat="1" x14ac:dyDescent="0.2"/>
    <row r="19285" s="1405" customFormat="1" x14ac:dyDescent="0.2"/>
    <row r="19286" s="1405" customFormat="1" x14ac:dyDescent="0.2"/>
    <row r="19287" s="1405" customFormat="1" x14ac:dyDescent="0.2"/>
    <row r="19288" s="1405" customFormat="1" x14ac:dyDescent="0.2"/>
    <row r="19289" s="1405" customFormat="1" x14ac:dyDescent="0.2"/>
    <row r="19290" s="1405" customFormat="1" x14ac:dyDescent="0.2"/>
    <row r="19291" s="1405" customFormat="1" x14ac:dyDescent="0.2"/>
    <row r="19292" s="1405" customFormat="1" x14ac:dyDescent="0.2"/>
    <row r="19293" s="1405" customFormat="1" x14ac:dyDescent="0.2"/>
    <row r="19294" s="1405" customFormat="1" x14ac:dyDescent="0.2"/>
    <row r="19295" s="1405" customFormat="1" x14ac:dyDescent="0.2"/>
    <row r="19296" s="1405" customFormat="1" x14ac:dyDescent="0.2"/>
    <row r="19297" s="1405" customFormat="1" x14ac:dyDescent="0.2"/>
    <row r="19298" s="1405" customFormat="1" x14ac:dyDescent="0.2"/>
    <row r="19299" s="1405" customFormat="1" x14ac:dyDescent="0.2"/>
    <row r="19300" s="1405" customFormat="1" x14ac:dyDescent="0.2"/>
    <row r="19301" s="1405" customFormat="1" x14ac:dyDescent="0.2"/>
    <row r="19302" s="1405" customFormat="1" x14ac:dyDescent="0.2"/>
    <row r="19303" s="1405" customFormat="1" x14ac:dyDescent="0.2"/>
    <row r="19304" s="1405" customFormat="1" x14ac:dyDescent="0.2"/>
    <row r="19305" s="1405" customFormat="1" x14ac:dyDescent="0.2"/>
    <row r="19306" s="1405" customFormat="1" x14ac:dyDescent="0.2"/>
    <row r="19307" s="1405" customFormat="1" x14ac:dyDescent="0.2"/>
    <row r="19308" s="1405" customFormat="1" x14ac:dyDescent="0.2"/>
    <row r="19309" s="1405" customFormat="1" x14ac:dyDescent="0.2"/>
    <row r="19310" s="1405" customFormat="1" x14ac:dyDescent="0.2"/>
    <row r="19311" s="1405" customFormat="1" x14ac:dyDescent="0.2"/>
    <row r="19312" s="1405" customFormat="1" x14ac:dyDescent="0.2"/>
    <row r="19313" s="1405" customFormat="1" x14ac:dyDescent="0.2"/>
    <row r="19314" s="1405" customFormat="1" x14ac:dyDescent="0.2"/>
    <row r="19315" s="1405" customFormat="1" x14ac:dyDescent="0.2"/>
    <row r="19316" s="1405" customFormat="1" x14ac:dyDescent="0.2"/>
    <row r="19317" s="1405" customFormat="1" x14ac:dyDescent="0.2"/>
    <row r="19318" s="1405" customFormat="1" x14ac:dyDescent="0.2"/>
    <row r="19319" s="1405" customFormat="1" x14ac:dyDescent="0.2"/>
    <row r="19320" s="1405" customFormat="1" x14ac:dyDescent="0.2"/>
    <row r="19321" s="1405" customFormat="1" x14ac:dyDescent="0.2"/>
    <row r="19322" s="1405" customFormat="1" x14ac:dyDescent="0.2"/>
    <row r="19323" s="1405" customFormat="1" x14ac:dyDescent="0.2"/>
    <row r="19324" s="1405" customFormat="1" x14ac:dyDescent="0.2"/>
    <row r="19325" s="1405" customFormat="1" x14ac:dyDescent="0.2"/>
    <row r="19326" s="1405" customFormat="1" x14ac:dyDescent="0.2"/>
    <row r="19327" s="1405" customFormat="1" x14ac:dyDescent="0.2"/>
    <row r="19328" s="1405" customFormat="1" x14ac:dyDescent="0.2"/>
    <row r="19329" s="1405" customFormat="1" x14ac:dyDescent="0.2"/>
    <row r="19330" s="1405" customFormat="1" x14ac:dyDescent="0.2"/>
    <row r="19331" s="1405" customFormat="1" x14ac:dyDescent="0.2"/>
    <row r="19332" s="1405" customFormat="1" x14ac:dyDescent="0.2"/>
    <row r="19333" s="1405" customFormat="1" x14ac:dyDescent="0.2"/>
    <row r="19334" s="1405" customFormat="1" x14ac:dyDescent="0.2"/>
    <row r="19335" s="1405" customFormat="1" x14ac:dyDescent="0.2"/>
    <row r="19336" s="1405" customFormat="1" x14ac:dyDescent="0.2"/>
    <row r="19337" s="1405" customFormat="1" x14ac:dyDescent="0.2"/>
    <row r="19338" s="1405" customFormat="1" x14ac:dyDescent="0.2"/>
    <row r="19339" s="1405" customFormat="1" x14ac:dyDescent="0.2"/>
    <row r="19340" s="1405" customFormat="1" x14ac:dyDescent="0.2"/>
    <row r="19341" s="1405" customFormat="1" x14ac:dyDescent="0.2"/>
    <row r="19342" s="1405" customFormat="1" x14ac:dyDescent="0.2"/>
    <row r="19343" s="1405" customFormat="1" x14ac:dyDescent="0.2"/>
    <row r="19344" s="1405" customFormat="1" x14ac:dyDescent="0.2"/>
    <row r="19345" s="1405" customFormat="1" x14ac:dyDescent="0.2"/>
    <row r="19346" s="1405" customFormat="1" x14ac:dyDescent="0.2"/>
    <row r="19347" s="1405" customFormat="1" x14ac:dyDescent="0.2"/>
    <row r="19348" s="1405" customFormat="1" x14ac:dyDescent="0.2"/>
    <row r="19349" s="1405" customFormat="1" x14ac:dyDescent="0.2"/>
    <row r="19350" s="1405" customFormat="1" x14ac:dyDescent="0.2"/>
    <row r="19351" s="1405" customFormat="1" x14ac:dyDescent="0.2"/>
    <row r="19352" s="1405" customFormat="1" x14ac:dyDescent="0.2"/>
    <row r="19353" s="1405" customFormat="1" x14ac:dyDescent="0.2"/>
    <row r="19354" s="1405" customFormat="1" x14ac:dyDescent="0.2"/>
    <row r="19355" s="1405" customFormat="1" x14ac:dyDescent="0.2"/>
    <row r="19356" s="1405" customFormat="1" x14ac:dyDescent="0.2"/>
    <row r="19357" s="1405" customFormat="1" x14ac:dyDescent="0.2"/>
    <row r="19358" s="1405" customFormat="1" x14ac:dyDescent="0.2"/>
    <row r="19359" s="1405" customFormat="1" x14ac:dyDescent="0.2"/>
    <row r="19360" s="1405" customFormat="1" x14ac:dyDescent="0.2"/>
    <row r="19361" s="1405" customFormat="1" x14ac:dyDescent="0.2"/>
    <row r="19362" s="1405" customFormat="1" x14ac:dyDescent="0.2"/>
    <row r="19363" s="1405" customFormat="1" x14ac:dyDescent="0.2"/>
    <row r="19364" s="1405" customFormat="1" x14ac:dyDescent="0.2"/>
    <row r="19365" s="1405" customFormat="1" x14ac:dyDescent="0.2"/>
    <row r="19366" s="1405" customFormat="1" x14ac:dyDescent="0.2"/>
    <row r="19367" s="1405" customFormat="1" x14ac:dyDescent="0.2"/>
    <row r="19368" s="1405" customFormat="1" x14ac:dyDescent="0.2"/>
    <row r="19369" s="1405" customFormat="1" x14ac:dyDescent="0.2"/>
    <row r="19370" s="1405" customFormat="1" x14ac:dyDescent="0.2"/>
    <row r="19371" s="1405" customFormat="1" x14ac:dyDescent="0.2"/>
    <row r="19372" s="1405" customFormat="1" x14ac:dyDescent="0.2"/>
    <row r="19373" s="1405" customFormat="1" x14ac:dyDescent="0.2"/>
    <row r="19374" s="1405" customFormat="1" x14ac:dyDescent="0.2"/>
    <row r="19375" s="1405" customFormat="1" x14ac:dyDescent="0.2"/>
    <row r="19376" s="1405" customFormat="1" x14ac:dyDescent="0.2"/>
    <row r="19377" s="1405" customFormat="1" x14ac:dyDescent="0.2"/>
    <row r="19378" s="1405" customFormat="1" x14ac:dyDescent="0.2"/>
    <row r="19379" s="1405" customFormat="1" x14ac:dyDescent="0.2"/>
    <row r="19380" s="1405" customFormat="1" x14ac:dyDescent="0.2"/>
    <row r="19381" s="1405" customFormat="1" x14ac:dyDescent="0.2"/>
    <row r="19382" s="1405" customFormat="1" x14ac:dyDescent="0.2"/>
    <row r="19383" s="1405" customFormat="1" x14ac:dyDescent="0.2"/>
    <row r="19384" s="1405" customFormat="1" x14ac:dyDescent="0.2"/>
    <row r="19385" s="1405" customFormat="1" x14ac:dyDescent="0.2"/>
    <row r="19386" s="1405" customFormat="1" x14ac:dyDescent="0.2"/>
    <row r="19387" s="1405" customFormat="1" x14ac:dyDescent="0.2"/>
    <row r="19388" s="1405" customFormat="1" x14ac:dyDescent="0.2"/>
    <row r="19389" s="1405" customFormat="1" x14ac:dyDescent="0.2"/>
    <row r="19390" s="1405" customFormat="1" x14ac:dyDescent="0.2"/>
    <row r="19391" s="1405" customFormat="1" x14ac:dyDescent="0.2"/>
    <row r="19392" s="1405" customFormat="1" x14ac:dyDescent="0.2"/>
    <row r="19393" s="1405" customFormat="1" x14ac:dyDescent="0.2"/>
    <row r="19394" s="1405" customFormat="1" x14ac:dyDescent="0.2"/>
    <row r="19395" s="1405" customFormat="1" x14ac:dyDescent="0.2"/>
    <row r="19396" s="1405" customFormat="1" x14ac:dyDescent="0.2"/>
    <row r="19397" s="1405" customFormat="1" x14ac:dyDescent="0.2"/>
    <row r="19398" s="1405" customFormat="1" x14ac:dyDescent="0.2"/>
    <row r="19399" s="1405" customFormat="1" x14ac:dyDescent="0.2"/>
    <row r="19400" s="1405" customFormat="1" x14ac:dyDescent="0.2"/>
    <row r="19401" s="1405" customFormat="1" x14ac:dyDescent="0.2"/>
    <row r="19402" s="1405" customFormat="1" x14ac:dyDescent="0.2"/>
    <row r="19403" s="1405" customFormat="1" x14ac:dyDescent="0.2"/>
    <row r="19404" s="1405" customFormat="1" x14ac:dyDescent="0.2"/>
    <row r="19405" s="1405" customFormat="1" x14ac:dyDescent="0.2"/>
    <row r="19406" s="1405" customFormat="1" x14ac:dyDescent="0.2"/>
    <row r="19407" s="1405" customFormat="1" x14ac:dyDescent="0.2"/>
    <row r="19408" s="1405" customFormat="1" x14ac:dyDescent="0.2"/>
    <row r="19409" s="1405" customFormat="1" x14ac:dyDescent="0.2"/>
    <row r="19410" s="1405" customFormat="1" x14ac:dyDescent="0.2"/>
    <row r="19411" s="1405" customFormat="1" x14ac:dyDescent="0.2"/>
    <row r="19412" s="1405" customFormat="1" x14ac:dyDescent="0.2"/>
    <row r="19413" s="1405" customFormat="1" x14ac:dyDescent="0.2"/>
    <row r="19414" s="1405" customFormat="1" x14ac:dyDescent="0.2"/>
    <row r="19415" s="1405" customFormat="1" x14ac:dyDescent="0.2"/>
    <row r="19416" s="1405" customFormat="1" x14ac:dyDescent="0.2"/>
    <row r="19417" s="1405" customFormat="1" x14ac:dyDescent="0.2"/>
    <row r="19418" s="1405" customFormat="1" x14ac:dyDescent="0.2"/>
    <row r="19419" s="1405" customFormat="1" x14ac:dyDescent="0.2"/>
    <row r="19420" s="1405" customFormat="1" x14ac:dyDescent="0.2"/>
    <row r="19421" s="1405" customFormat="1" x14ac:dyDescent="0.2"/>
    <row r="19422" s="1405" customFormat="1" x14ac:dyDescent="0.2"/>
    <row r="19423" s="1405" customFormat="1" x14ac:dyDescent="0.2"/>
    <row r="19424" s="1405" customFormat="1" x14ac:dyDescent="0.2"/>
    <row r="19425" s="1405" customFormat="1" x14ac:dyDescent="0.2"/>
    <row r="19426" s="1405" customFormat="1" x14ac:dyDescent="0.2"/>
    <row r="19427" s="1405" customFormat="1" x14ac:dyDescent="0.2"/>
    <row r="19428" s="1405" customFormat="1" x14ac:dyDescent="0.2"/>
    <row r="19429" s="1405" customFormat="1" x14ac:dyDescent="0.2"/>
    <row r="19430" s="1405" customFormat="1" x14ac:dyDescent="0.2"/>
    <row r="19431" s="1405" customFormat="1" x14ac:dyDescent="0.2"/>
    <row r="19432" s="1405" customFormat="1" x14ac:dyDescent="0.2"/>
    <row r="19433" s="1405" customFormat="1" x14ac:dyDescent="0.2"/>
    <row r="19434" s="1405" customFormat="1" x14ac:dyDescent="0.2"/>
    <row r="19435" s="1405" customFormat="1" x14ac:dyDescent="0.2"/>
    <row r="19436" s="1405" customFormat="1" x14ac:dyDescent="0.2"/>
    <row r="19437" s="1405" customFormat="1" x14ac:dyDescent="0.2"/>
    <row r="19438" s="1405" customFormat="1" x14ac:dyDescent="0.2"/>
    <row r="19439" s="1405" customFormat="1" x14ac:dyDescent="0.2"/>
    <row r="19440" s="1405" customFormat="1" x14ac:dyDescent="0.2"/>
    <row r="19441" s="1405" customFormat="1" x14ac:dyDescent="0.2"/>
    <row r="19442" s="1405" customFormat="1" x14ac:dyDescent="0.2"/>
    <row r="19443" s="1405" customFormat="1" x14ac:dyDescent="0.2"/>
    <row r="19444" s="1405" customFormat="1" x14ac:dyDescent="0.2"/>
    <row r="19445" s="1405" customFormat="1" x14ac:dyDescent="0.2"/>
    <row r="19446" s="1405" customFormat="1" x14ac:dyDescent="0.2"/>
    <row r="19447" s="1405" customFormat="1" x14ac:dyDescent="0.2"/>
    <row r="19448" s="1405" customFormat="1" x14ac:dyDescent="0.2"/>
    <row r="19449" s="1405" customFormat="1" x14ac:dyDescent="0.2"/>
    <row r="19450" s="1405" customFormat="1" x14ac:dyDescent="0.2"/>
    <row r="19451" s="1405" customFormat="1" x14ac:dyDescent="0.2"/>
    <row r="19452" s="1405" customFormat="1" x14ac:dyDescent="0.2"/>
    <row r="19453" s="1405" customFormat="1" x14ac:dyDescent="0.2"/>
    <row r="19454" s="1405" customFormat="1" x14ac:dyDescent="0.2"/>
    <row r="19455" s="1405" customFormat="1" x14ac:dyDescent="0.2"/>
    <row r="19456" s="1405" customFormat="1" x14ac:dyDescent="0.2"/>
    <row r="19457" s="1405" customFormat="1" x14ac:dyDescent="0.2"/>
    <row r="19458" s="1405" customFormat="1" x14ac:dyDescent="0.2"/>
    <row r="19459" s="1405" customFormat="1" x14ac:dyDescent="0.2"/>
    <row r="19460" s="1405" customFormat="1" x14ac:dyDescent="0.2"/>
    <row r="19461" s="1405" customFormat="1" x14ac:dyDescent="0.2"/>
    <row r="19462" s="1405" customFormat="1" x14ac:dyDescent="0.2"/>
    <row r="19463" s="1405" customFormat="1" x14ac:dyDescent="0.2"/>
    <row r="19464" s="1405" customFormat="1" x14ac:dyDescent="0.2"/>
    <row r="19465" s="1405" customFormat="1" x14ac:dyDescent="0.2"/>
    <row r="19466" s="1405" customFormat="1" x14ac:dyDescent="0.2"/>
    <row r="19467" s="1405" customFormat="1" x14ac:dyDescent="0.2"/>
    <row r="19468" s="1405" customFormat="1" x14ac:dyDescent="0.2"/>
    <row r="19469" s="1405" customFormat="1" x14ac:dyDescent="0.2"/>
    <row r="19470" s="1405" customFormat="1" x14ac:dyDescent="0.2"/>
    <row r="19471" s="1405" customFormat="1" x14ac:dyDescent="0.2"/>
    <row r="19472" s="1405" customFormat="1" x14ac:dyDescent="0.2"/>
    <row r="19473" s="1405" customFormat="1" x14ac:dyDescent="0.2"/>
    <row r="19474" s="1405" customFormat="1" x14ac:dyDescent="0.2"/>
    <row r="19475" s="1405" customFormat="1" x14ac:dyDescent="0.2"/>
    <row r="19476" s="1405" customFormat="1" x14ac:dyDescent="0.2"/>
    <row r="19477" s="1405" customFormat="1" x14ac:dyDescent="0.2"/>
    <row r="19478" s="1405" customFormat="1" x14ac:dyDescent="0.2"/>
    <row r="19479" s="1405" customFormat="1" x14ac:dyDescent="0.2"/>
    <row r="19480" s="1405" customFormat="1" x14ac:dyDescent="0.2"/>
    <row r="19481" s="1405" customFormat="1" x14ac:dyDescent="0.2"/>
    <row r="19482" s="1405" customFormat="1" x14ac:dyDescent="0.2"/>
    <row r="19483" s="1405" customFormat="1" x14ac:dyDescent="0.2"/>
    <row r="19484" s="1405" customFormat="1" x14ac:dyDescent="0.2"/>
    <row r="19485" s="1405" customFormat="1" x14ac:dyDescent="0.2"/>
    <row r="19486" s="1405" customFormat="1" x14ac:dyDescent="0.2"/>
    <row r="19487" s="1405" customFormat="1" x14ac:dyDescent="0.2"/>
    <row r="19488" s="1405" customFormat="1" x14ac:dyDescent="0.2"/>
    <row r="19489" s="1405" customFormat="1" x14ac:dyDescent="0.2"/>
    <row r="19490" s="1405" customFormat="1" x14ac:dyDescent="0.2"/>
    <row r="19491" s="1405" customFormat="1" x14ac:dyDescent="0.2"/>
    <row r="19492" s="1405" customFormat="1" x14ac:dyDescent="0.2"/>
    <row r="19493" s="1405" customFormat="1" x14ac:dyDescent="0.2"/>
    <row r="19494" s="1405" customFormat="1" x14ac:dyDescent="0.2"/>
    <row r="19495" s="1405" customFormat="1" x14ac:dyDescent="0.2"/>
    <row r="19496" s="1405" customFormat="1" x14ac:dyDescent="0.2"/>
    <row r="19497" s="1405" customFormat="1" x14ac:dyDescent="0.2"/>
    <row r="19498" s="1405" customFormat="1" x14ac:dyDescent="0.2"/>
    <row r="19499" s="1405" customFormat="1" x14ac:dyDescent="0.2"/>
    <row r="19500" s="1405" customFormat="1" x14ac:dyDescent="0.2"/>
    <row r="19501" s="1405" customFormat="1" x14ac:dyDescent="0.2"/>
    <row r="19502" s="1405" customFormat="1" x14ac:dyDescent="0.2"/>
    <row r="19503" s="1405" customFormat="1" x14ac:dyDescent="0.2"/>
    <row r="19504" s="1405" customFormat="1" x14ac:dyDescent="0.2"/>
    <row r="19505" s="1405" customFormat="1" x14ac:dyDescent="0.2"/>
    <row r="19506" s="1405" customFormat="1" x14ac:dyDescent="0.2"/>
    <row r="19507" s="1405" customFormat="1" x14ac:dyDescent="0.2"/>
    <row r="19508" s="1405" customFormat="1" x14ac:dyDescent="0.2"/>
    <row r="19509" s="1405" customFormat="1" x14ac:dyDescent="0.2"/>
    <row r="19510" s="1405" customFormat="1" x14ac:dyDescent="0.2"/>
    <row r="19511" s="1405" customFormat="1" x14ac:dyDescent="0.2"/>
    <row r="19512" s="1405" customFormat="1" x14ac:dyDescent="0.2"/>
    <row r="19513" s="1405" customFormat="1" x14ac:dyDescent="0.2"/>
    <row r="19514" s="1405" customFormat="1" x14ac:dyDescent="0.2"/>
    <row r="19515" s="1405" customFormat="1" x14ac:dyDescent="0.2"/>
    <row r="19516" s="1405" customFormat="1" x14ac:dyDescent="0.2"/>
    <row r="19517" s="1405" customFormat="1" x14ac:dyDescent="0.2"/>
    <row r="19518" s="1405" customFormat="1" x14ac:dyDescent="0.2"/>
    <row r="19519" s="1405" customFormat="1" x14ac:dyDescent="0.2"/>
    <row r="19520" s="1405" customFormat="1" x14ac:dyDescent="0.2"/>
    <row r="19521" s="1405" customFormat="1" x14ac:dyDescent="0.2"/>
    <row r="19522" s="1405" customFormat="1" x14ac:dyDescent="0.2"/>
    <row r="19523" s="1405" customFormat="1" x14ac:dyDescent="0.2"/>
    <row r="19524" s="1405" customFormat="1" x14ac:dyDescent="0.2"/>
    <row r="19525" s="1405" customFormat="1" x14ac:dyDescent="0.2"/>
    <row r="19526" s="1405" customFormat="1" x14ac:dyDescent="0.2"/>
    <row r="19527" s="1405" customFormat="1" x14ac:dyDescent="0.2"/>
    <row r="19528" s="1405" customFormat="1" x14ac:dyDescent="0.2"/>
    <row r="19529" s="1405" customFormat="1" x14ac:dyDescent="0.2"/>
    <row r="19530" s="1405" customFormat="1" x14ac:dyDescent="0.2"/>
    <row r="19531" s="1405" customFormat="1" x14ac:dyDescent="0.2"/>
    <row r="19532" s="1405" customFormat="1" x14ac:dyDescent="0.2"/>
    <row r="19533" s="1405" customFormat="1" x14ac:dyDescent="0.2"/>
    <row r="19534" s="1405" customFormat="1" x14ac:dyDescent="0.2"/>
    <row r="19535" s="1405" customFormat="1" x14ac:dyDescent="0.2"/>
    <row r="19536" s="1405" customFormat="1" x14ac:dyDescent="0.2"/>
    <row r="19537" s="1405" customFormat="1" x14ac:dyDescent="0.2"/>
    <row r="19538" s="1405" customFormat="1" x14ac:dyDescent="0.2"/>
    <row r="19539" s="1405" customFormat="1" x14ac:dyDescent="0.2"/>
    <row r="19540" s="1405" customFormat="1" x14ac:dyDescent="0.2"/>
    <row r="19541" s="1405" customFormat="1" x14ac:dyDescent="0.2"/>
    <row r="19542" s="1405" customFormat="1" x14ac:dyDescent="0.2"/>
    <row r="19543" s="1405" customFormat="1" x14ac:dyDescent="0.2"/>
    <row r="19544" s="1405" customFormat="1" x14ac:dyDescent="0.2"/>
    <row r="19545" s="1405" customFormat="1" x14ac:dyDescent="0.2"/>
    <row r="19546" s="1405" customFormat="1" x14ac:dyDescent="0.2"/>
    <row r="19547" s="1405" customFormat="1" x14ac:dyDescent="0.2"/>
    <row r="19548" s="1405" customFormat="1" x14ac:dyDescent="0.2"/>
    <row r="19549" s="1405" customFormat="1" x14ac:dyDescent="0.2"/>
    <row r="19550" s="1405" customFormat="1" x14ac:dyDescent="0.2"/>
    <row r="19551" s="1405" customFormat="1" x14ac:dyDescent="0.2"/>
    <row r="19552" s="1405" customFormat="1" x14ac:dyDescent="0.2"/>
    <row r="19553" s="1405" customFormat="1" x14ac:dyDescent="0.2"/>
    <row r="19554" s="1405" customFormat="1" x14ac:dyDescent="0.2"/>
    <row r="19555" s="1405" customFormat="1" x14ac:dyDescent="0.2"/>
    <row r="19556" s="1405" customFormat="1" x14ac:dyDescent="0.2"/>
    <row r="19557" s="1405" customFormat="1" x14ac:dyDescent="0.2"/>
    <row r="19558" s="1405" customFormat="1" x14ac:dyDescent="0.2"/>
    <row r="19559" s="1405" customFormat="1" x14ac:dyDescent="0.2"/>
    <row r="19560" s="1405" customFormat="1" x14ac:dyDescent="0.2"/>
    <row r="19561" s="1405" customFormat="1" x14ac:dyDescent="0.2"/>
    <row r="19562" s="1405" customFormat="1" x14ac:dyDescent="0.2"/>
    <row r="19563" s="1405" customFormat="1" x14ac:dyDescent="0.2"/>
    <row r="19564" s="1405" customFormat="1" x14ac:dyDescent="0.2"/>
    <row r="19565" s="1405" customFormat="1" x14ac:dyDescent="0.2"/>
    <row r="19566" s="1405" customFormat="1" x14ac:dyDescent="0.2"/>
    <row r="19567" s="1405" customFormat="1" x14ac:dyDescent="0.2"/>
    <row r="19568" s="1405" customFormat="1" x14ac:dyDescent="0.2"/>
    <row r="19569" s="1405" customFormat="1" x14ac:dyDescent="0.2"/>
    <row r="19570" s="1405" customFormat="1" x14ac:dyDescent="0.2"/>
    <row r="19571" s="1405" customFormat="1" x14ac:dyDescent="0.2"/>
    <row r="19572" s="1405" customFormat="1" x14ac:dyDescent="0.2"/>
    <row r="19573" s="1405" customFormat="1" x14ac:dyDescent="0.2"/>
    <row r="19574" s="1405" customFormat="1" x14ac:dyDescent="0.2"/>
    <row r="19575" s="1405" customFormat="1" x14ac:dyDescent="0.2"/>
    <row r="19576" s="1405" customFormat="1" x14ac:dyDescent="0.2"/>
    <row r="19577" s="1405" customFormat="1" x14ac:dyDescent="0.2"/>
    <row r="19578" s="1405" customFormat="1" x14ac:dyDescent="0.2"/>
    <row r="19579" s="1405" customFormat="1" x14ac:dyDescent="0.2"/>
    <row r="19580" s="1405" customFormat="1" x14ac:dyDescent="0.2"/>
    <row r="19581" s="1405" customFormat="1" x14ac:dyDescent="0.2"/>
    <row r="19582" s="1405" customFormat="1" x14ac:dyDescent="0.2"/>
    <row r="19583" s="1405" customFormat="1" x14ac:dyDescent="0.2"/>
    <row r="19584" s="1405" customFormat="1" x14ac:dyDescent="0.2"/>
    <row r="19585" s="1405" customFormat="1" x14ac:dyDescent="0.2"/>
    <row r="19586" s="1405" customFormat="1" x14ac:dyDescent="0.2"/>
    <row r="19587" s="1405" customFormat="1" x14ac:dyDescent="0.2"/>
    <row r="19588" s="1405" customFormat="1" x14ac:dyDescent="0.2"/>
    <row r="19589" s="1405" customFormat="1" x14ac:dyDescent="0.2"/>
    <row r="19590" s="1405" customFormat="1" x14ac:dyDescent="0.2"/>
    <row r="19591" s="1405" customFormat="1" x14ac:dyDescent="0.2"/>
    <row r="19592" s="1405" customFormat="1" x14ac:dyDescent="0.2"/>
    <row r="19593" s="1405" customFormat="1" x14ac:dyDescent="0.2"/>
    <row r="19594" s="1405" customFormat="1" x14ac:dyDescent="0.2"/>
    <row r="19595" s="1405" customFormat="1" x14ac:dyDescent="0.2"/>
    <row r="19596" s="1405" customFormat="1" x14ac:dyDescent="0.2"/>
    <row r="19597" s="1405" customFormat="1" x14ac:dyDescent="0.2"/>
    <row r="19598" s="1405" customFormat="1" x14ac:dyDescent="0.2"/>
    <row r="19599" s="1405" customFormat="1" x14ac:dyDescent="0.2"/>
    <row r="19600" s="1405" customFormat="1" x14ac:dyDescent="0.2"/>
    <row r="19601" s="1405" customFormat="1" x14ac:dyDescent="0.2"/>
    <row r="19602" s="1405" customFormat="1" x14ac:dyDescent="0.2"/>
    <row r="19603" s="1405" customFormat="1" x14ac:dyDescent="0.2"/>
    <row r="19604" s="1405" customFormat="1" x14ac:dyDescent="0.2"/>
    <row r="19605" s="1405" customFormat="1" x14ac:dyDescent="0.2"/>
    <row r="19606" s="1405" customFormat="1" x14ac:dyDescent="0.2"/>
    <row r="19607" s="1405" customFormat="1" x14ac:dyDescent="0.2"/>
    <row r="19608" s="1405" customFormat="1" x14ac:dyDescent="0.2"/>
    <row r="19609" s="1405" customFormat="1" x14ac:dyDescent="0.2"/>
    <row r="19610" s="1405" customFormat="1" x14ac:dyDescent="0.2"/>
    <row r="19611" s="1405" customFormat="1" x14ac:dyDescent="0.2"/>
    <row r="19612" s="1405" customFormat="1" x14ac:dyDescent="0.2"/>
    <row r="19613" s="1405" customFormat="1" x14ac:dyDescent="0.2"/>
    <row r="19614" s="1405" customFormat="1" x14ac:dyDescent="0.2"/>
    <row r="19615" s="1405" customFormat="1" x14ac:dyDescent="0.2"/>
    <row r="19616" s="1405" customFormat="1" x14ac:dyDescent="0.2"/>
    <row r="19617" s="1405" customFormat="1" x14ac:dyDescent="0.2"/>
    <row r="19618" s="1405" customFormat="1" x14ac:dyDescent="0.2"/>
    <row r="19619" s="1405" customFormat="1" x14ac:dyDescent="0.2"/>
    <row r="19620" s="1405" customFormat="1" x14ac:dyDescent="0.2"/>
    <row r="19621" s="1405" customFormat="1" x14ac:dyDescent="0.2"/>
    <row r="19622" s="1405" customFormat="1" x14ac:dyDescent="0.2"/>
    <row r="19623" s="1405" customFormat="1" x14ac:dyDescent="0.2"/>
    <row r="19624" s="1405" customFormat="1" x14ac:dyDescent="0.2"/>
    <row r="19625" s="1405" customFormat="1" x14ac:dyDescent="0.2"/>
    <row r="19626" s="1405" customFormat="1" x14ac:dyDescent="0.2"/>
    <row r="19627" s="1405" customFormat="1" x14ac:dyDescent="0.2"/>
    <row r="19628" s="1405" customFormat="1" x14ac:dyDescent="0.2"/>
    <row r="19629" s="1405" customFormat="1" x14ac:dyDescent="0.2"/>
    <row r="19630" s="1405" customFormat="1" x14ac:dyDescent="0.2"/>
    <row r="19631" s="1405" customFormat="1" x14ac:dyDescent="0.2"/>
    <row r="19632" s="1405" customFormat="1" x14ac:dyDescent="0.2"/>
    <row r="19633" s="1405" customFormat="1" x14ac:dyDescent="0.2"/>
    <row r="19634" s="1405" customFormat="1" x14ac:dyDescent="0.2"/>
    <row r="19635" s="1405" customFormat="1" x14ac:dyDescent="0.2"/>
    <row r="19636" s="1405" customFormat="1" x14ac:dyDescent="0.2"/>
    <row r="19637" s="1405" customFormat="1" x14ac:dyDescent="0.2"/>
    <row r="19638" s="1405" customFormat="1" x14ac:dyDescent="0.2"/>
    <row r="19639" s="1405" customFormat="1" x14ac:dyDescent="0.2"/>
    <row r="19640" s="1405" customFormat="1" x14ac:dyDescent="0.2"/>
    <row r="19641" s="1405" customFormat="1" x14ac:dyDescent="0.2"/>
    <row r="19642" s="1405" customFormat="1" x14ac:dyDescent="0.2"/>
    <row r="19643" s="1405" customFormat="1" x14ac:dyDescent="0.2"/>
    <row r="19644" s="1405" customFormat="1" x14ac:dyDescent="0.2"/>
    <row r="19645" s="1405" customFormat="1" x14ac:dyDescent="0.2"/>
    <row r="19646" s="1405" customFormat="1" x14ac:dyDescent="0.2"/>
    <row r="19647" s="1405" customFormat="1" x14ac:dyDescent="0.2"/>
    <row r="19648" s="1405" customFormat="1" x14ac:dyDescent="0.2"/>
    <row r="19649" s="1405" customFormat="1" x14ac:dyDescent="0.2"/>
    <row r="19650" s="1405" customFormat="1" x14ac:dyDescent="0.2"/>
    <row r="19651" s="1405" customFormat="1" x14ac:dyDescent="0.2"/>
    <row r="19652" s="1405" customFormat="1" x14ac:dyDescent="0.2"/>
    <row r="19653" s="1405" customFormat="1" x14ac:dyDescent="0.2"/>
    <row r="19654" s="1405" customFormat="1" x14ac:dyDescent="0.2"/>
    <row r="19655" s="1405" customFormat="1" x14ac:dyDescent="0.2"/>
    <row r="19656" s="1405" customFormat="1" x14ac:dyDescent="0.2"/>
    <row r="19657" s="1405" customFormat="1" x14ac:dyDescent="0.2"/>
    <row r="19658" s="1405" customFormat="1" x14ac:dyDescent="0.2"/>
    <row r="19659" s="1405" customFormat="1" x14ac:dyDescent="0.2"/>
    <row r="19660" s="1405" customFormat="1" x14ac:dyDescent="0.2"/>
    <row r="19661" s="1405" customFormat="1" x14ac:dyDescent="0.2"/>
    <row r="19662" s="1405" customFormat="1" x14ac:dyDescent="0.2"/>
    <row r="19663" s="1405" customFormat="1" x14ac:dyDescent="0.2"/>
    <row r="19664" s="1405" customFormat="1" x14ac:dyDescent="0.2"/>
    <row r="19665" s="1405" customFormat="1" x14ac:dyDescent="0.2"/>
    <row r="19666" s="1405" customFormat="1" x14ac:dyDescent="0.2"/>
    <row r="19667" s="1405" customFormat="1" x14ac:dyDescent="0.2"/>
    <row r="19668" s="1405" customFormat="1" x14ac:dyDescent="0.2"/>
    <row r="19669" s="1405" customFormat="1" x14ac:dyDescent="0.2"/>
    <row r="19670" s="1405" customFormat="1" x14ac:dyDescent="0.2"/>
    <row r="19671" s="1405" customFormat="1" x14ac:dyDescent="0.2"/>
    <row r="19672" s="1405" customFormat="1" x14ac:dyDescent="0.2"/>
    <row r="19673" s="1405" customFormat="1" x14ac:dyDescent="0.2"/>
    <row r="19674" s="1405" customFormat="1" x14ac:dyDescent="0.2"/>
    <row r="19675" s="1405" customFormat="1" x14ac:dyDescent="0.2"/>
    <row r="19676" s="1405" customFormat="1" x14ac:dyDescent="0.2"/>
    <row r="19677" s="1405" customFormat="1" x14ac:dyDescent="0.2"/>
    <row r="19678" s="1405" customFormat="1" x14ac:dyDescent="0.2"/>
    <row r="19679" s="1405" customFormat="1" x14ac:dyDescent="0.2"/>
    <row r="19680" s="1405" customFormat="1" x14ac:dyDescent="0.2"/>
    <row r="19681" s="1405" customFormat="1" x14ac:dyDescent="0.2"/>
    <row r="19682" s="1405" customFormat="1" x14ac:dyDescent="0.2"/>
    <row r="19683" s="1405" customFormat="1" x14ac:dyDescent="0.2"/>
    <row r="19684" s="1405" customFormat="1" x14ac:dyDescent="0.2"/>
    <row r="19685" s="1405" customFormat="1" x14ac:dyDescent="0.2"/>
    <row r="19686" s="1405" customFormat="1" x14ac:dyDescent="0.2"/>
    <row r="19687" s="1405" customFormat="1" x14ac:dyDescent="0.2"/>
    <row r="19688" s="1405" customFormat="1" x14ac:dyDescent="0.2"/>
    <row r="19689" s="1405" customFormat="1" x14ac:dyDescent="0.2"/>
    <row r="19690" s="1405" customFormat="1" x14ac:dyDescent="0.2"/>
    <row r="19691" s="1405" customFormat="1" x14ac:dyDescent="0.2"/>
    <row r="19692" s="1405" customFormat="1" x14ac:dyDescent="0.2"/>
    <row r="19693" s="1405" customFormat="1" x14ac:dyDescent="0.2"/>
    <row r="19694" s="1405" customFormat="1" x14ac:dyDescent="0.2"/>
    <row r="19695" s="1405" customFormat="1" x14ac:dyDescent="0.2"/>
    <row r="19696" s="1405" customFormat="1" x14ac:dyDescent="0.2"/>
    <row r="19697" s="1405" customFormat="1" x14ac:dyDescent="0.2"/>
    <row r="19698" s="1405" customFormat="1" x14ac:dyDescent="0.2"/>
    <row r="19699" s="1405" customFormat="1" x14ac:dyDescent="0.2"/>
    <row r="19700" s="1405" customFormat="1" x14ac:dyDescent="0.2"/>
    <row r="19701" s="1405" customFormat="1" x14ac:dyDescent="0.2"/>
    <row r="19702" s="1405" customFormat="1" x14ac:dyDescent="0.2"/>
    <row r="19703" s="1405" customFormat="1" x14ac:dyDescent="0.2"/>
    <row r="19704" s="1405" customFormat="1" x14ac:dyDescent="0.2"/>
    <row r="19705" s="1405" customFormat="1" x14ac:dyDescent="0.2"/>
    <row r="19706" s="1405" customFormat="1" x14ac:dyDescent="0.2"/>
    <row r="19707" s="1405" customFormat="1" x14ac:dyDescent="0.2"/>
    <row r="19708" s="1405" customFormat="1" x14ac:dyDescent="0.2"/>
    <row r="19709" s="1405" customFormat="1" x14ac:dyDescent="0.2"/>
    <row r="19710" s="1405" customFormat="1" x14ac:dyDescent="0.2"/>
    <row r="19711" s="1405" customFormat="1" x14ac:dyDescent="0.2"/>
    <row r="19712" s="1405" customFormat="1" x14ac:dyDescent="0.2"/>
    <row r="19713" s="1405" customFormat="1" x14ac:dyDescent="0.2"/>
    <row r="19714" s="1405" customFormat="1" x14ac:dyDescent="0.2"/>
    <row r="19715" s="1405" customFormat="1" x14ac:dyDescent="0.2"/>
    <row r="19716" s="1405" customFormat="1" x14ac:dyDescent="0.2"/>
    <row r="19717" s="1405" customFormat="1" x14ac:dyDescent="0.2"/>
    <row r="19718" s="1405" customFormat="1" x14ac:dyDescent="0.2"/>
    <row r="19719" s="1405" customFormat="1" x14ac:dyDescent="0.2"/>
    <row r="19720" s="1405" customFormat="1" x14ac:dyDescent="0.2"/>
    <row r="19721" s="1405" customFormat="1" x14ac:dyDescent="0.2"/>
    <row r="19722" s="1405" customFormat="1" x14ac:dyDescent="0.2"/>
    <row r="19723" s="1405" customFormat="1" x14ac:dyDescent="0.2"/>
    <row r="19724" s="1405" customFormat="1" x14ac:dyDescent="0.2"/>
    <row r="19725" s="1405" customFormat="1" x14ac:dyDescent="0.2"/>
    <row r="19726" s="1405" customFormat="1" x14ac:dyDescent="0.2"/>
    <row r="19727" s="1405" customFormat="1" x14ac:dyDescent="0.2"/>
    <row r="19728" s="1405" customFormat="1" x14ac:dyDescent="0.2"/>
    <row r="19729" s="1405" customFormat="1" x14ac:dyDescent="0.2"/>
    <row r="19730" s="1405" customFormat="1" x14ac:dyDescent="0.2"/>
    <row r="19731" s="1405" customFormat="1" x14ac:dyDescent="0.2"/>
    <row r="19732" s="1405" customFormat="1" x14ac:dyDescent="0.2"/>
    <row r="19733" s="1405" customFormat="1" x14ac:dyDescent="0.2"/>
    <row r="19734" s="1405" customFormat="1" x14ac:dyDescent="0.2"/>
    <row r="19735" s="1405" customFormat="1" x14ac:dyDescent="0.2"/>
    <row r="19736" s="1405" customFormat="1" x14ac:dyDescent="0.2"/>
    <row r="19737" s="1405" customFormat="1" x14ac:dyDescent="0.2"/>
    <row r="19738" s="1405" customFormat="1" x14ac:dyDescent="0.2"/>
    <row r="19739" s="1405" customFormat="1" x14ac:dyDescent="0.2"/>
    <row r="19740" s="1405" customFormat="1" x14ac:dyDescent="0.2"/>
    <row r="19741" s="1405" customFormat="1" x14ac:dyDescent="0.2"/>
    <row r="19742" s="1405" customFormat="1" x14ac:dyDescent="0.2"/>
    <row r="19743" s="1405" customFormat="1" x14ac:dyDescent="0.2"/>
    <row r="19744" s="1405" customFormat="1" x14ac:dyDescent="0.2"/>
    <row r="19745" s="1405" customFormat="1" x14ac:dyDescent="0.2"/>
    <row r="19746" s="1405" customFormat="1" x14ac:dyDescent="0.2"/>
    <row r="19747" s="1405" customFormat="1" x14ac:dyDescent="0.2"/>
    <row r="19748" s="1405" customFormat="1" x14ac:dyDescent="0.2"/>
    <row r="19749" s="1405" customFormat="1" x14ac:dyDescent="0.2"/>
    <row r="19750" s="1405" customFormat="1" x14ac:dyDescent="0.2"/>
    <row r="19751" s="1405" customFormat="1" x14ac:dyDescent="0.2"/>
    <row r="19752" s="1405" customFormat="1" x14ac:dyDescent="0.2"/>
    <row r="19753" s="1405" customFormat="1" x14ac:dyDescent="0.2"/>
    <row r="19754" s="1405" customFormat="1" x14ac:dyDescent="0.2"/>
    <row r="19755" s="1405" customFormat="1" x14ac:dyDescent="0.2"/>
    <row r="19756" s="1405" customFormat="1" x14ac:dyDescent="0.2"/>
    <row r="19757" s="1405" customFormat="1" x14ac:dyDescent="0.2"/>
    <row r="19758" s="1405" customFormat="1" x14ac:dyDescent="0.2"/>
    <row r="19759" s="1405" customFormat="1" x14ac:dyDescent="0.2"/>
    <row r="19760" s="1405" customFormat="1" x14ac:dyDescent="0.2"/>
    <row r="19761" s="1405" customFormat="1" x14ac:dyDescent="0.2"/>
    <row r="19762" s="1405" customFormat="1" x14ac:dyDescent="0.2"/>
    <row r="19763" s="1405" customFormat="1" x14ac:dyDescent="0.2"/>
    <row r="19764" s="1405" customFormat="1" x14ac:dyDescent="0.2"/>
    <row r="19765" s="1405" customFormat="1" x14ac:dyDescent="0.2"/>
    <row r="19766" s="1405" customFormat="1" x14ac:dyDescent="0.2"/>
    <row r="19767" s="1405" customFormat="1" x14ac:dyDescent="0.2"/>
    <row r="19768" s="1405" customFormat="1" x14ac:dyDescent="0.2"/>
    <row r="19769" s="1405" customFormat="1" x14ac:dyDescent="0.2"/>
    <row r="19770" s="1405" customFormat="1" x14ac:dyDescent="0.2"/>
    <row r="19771" s="1405" customFormat="1" x14ac:dyDescent="0.2"/>
    <row r="19772" s="1405" customFormat="1" x14ac:dyDescent="0.2"/>
    <row r="19773" s="1405" customFormat="1" x14ac:dyDescent="0.2"/>
    <row r="19774" s="1405" customFormat="1" x14ac:dyDescent="0.2"/>
    <row r="19775" s="1405" customFormat="1" x14ac:dyDescent="0.2"/>
    <row r="19776" s="1405" customFormat="1" x14ac:dyDescent="0.2"/>
    <row r="19777" s="1405" customFormat="1" x14ac:dyDescent="0.2"/>
    <row r="19778" s="1405" customFormat="1" x14ac:dyDescent="0.2"/>
    <row r="19779" s="1405" customFormat="1" x14ac:dyDescent="0.2"/>
    <row r="19780" s="1405" customFormat="1" x14ac:dyDescent="0.2"/>
    <row r="19781" s="1405" customFormat="1" x14ac:dyDescent="0.2"/>
    <row r="19782" s="1405" customFormat="1" x14ac:dyDescent="0.2"/>
    <row r="19783" s="1405" customFormat="1" x14ac:dyDescent="0.2"/>
    <row r="19784" s="1405" customFormat="1" x14ac:dyDescent="0.2"/>
    <row r="19785" s="1405" customFormat="1" x14ac:dyDescent="0.2"/>
    <row r="19786" s="1405" customFormat="1" x14ac:dyDescent="0.2"/>
    <row r="19787" s="1405" customFormat="1" x14ac:dyDescent="0.2"/>
    <row r="19788" s="1405" customFormat="1" x14ac:dyDescent="0.2"/>
    <row r="19789" s="1405" customFormat="1" x14ac:dyDescent="0.2"/>
    <row r="19790" s="1405" customFormat="1" x14ac:dyDescent="0.2"/>
    <row r="19791" s="1405" customFormat="1" x14ac:dyDescent="0.2"/>
    <row r="19792" s="1405" customFormat="1" x14ac:dyDescent="0.2"/>
    <row r="19793" s="1405" customFormat="1" x14ac:dyDescent="0.2"/>
    <row r="19794" s="1405" customFormat="1" x14ac:dyDescent="0.2"/>
    <row r="19795" s="1405" customFormat="1" x14ac:dyDescent="0.2"/>
    <row r="19796" s="1405" customFormat="1" x14ac:dyDescent="0.2"/>
    <row r="19797" s="1405" customFormat="1" x14ac:dyDescent="0.2"/>
    <row r="19798" s="1405" customFormat="1" x14ac:dyDescent="0.2"/>
    <row r="19799" s="1405" customFormat="1" x14ac:dyDescent="0.2"/>
    <row r="19800" s="1405" customFormat="1" x14ac:dyDescent="0.2"/>
    <row r="19801" s="1405" customFormat="1" x14ac:dyDescent="0.2"/>
    <row r="19802" s="1405" customFormat="1" x14ac:dyDescent="0.2"/>
    <row r="19803" s="1405" customFormat="1" x14ac:dyDescent="0.2"/>
    <row r="19804" s="1405" customFormat="1" x14ac:dyDescent="0.2"/>
    <row r="19805" s="1405" customFormat="1" x14ac:dyDescent="0.2"/>
    <row r="19806" s="1405" customFormat="1" x14ac:dyDescent="0.2"/>
    <row r="19807" s="1405" customFormat="1" x14ac:dyDescent="0.2"/>
    <row r="19808" s="1405" customFormat="1" x14ac:dyDescent="0.2"/>
    <row r="19809" s="1405" customFormat="1" x14ac:dyDescent="0.2"/>
    <row r="19810" s="1405" customFormat="1" x14ac:dyDescent="0.2"/>
    <row r="19811" s="1405" customFormat="1" x14ac:dyDescent="0.2"/>
    <row r="19812" s="1405" customFormat="1" x14ac:dyDescent="0.2"/>
    <row r="19813" s="1405" customFormat="1" x14ac:dyDescent="0.2"/>
    <row r="19814" s="1405" customFormat="1" x14ac:dyDescent="0.2"/>
    <row r="19815" s="1405" customFormat="1" x14ac:dyDescent="0.2"/>
    <row r="19816" s="1405" customFormat="1" x14ac:dyDescent="0.2"/>
    <row r="19817" s="1405" customFormat="1" x14ac:dyDescent="0.2"/>
    <row r="19818" s="1405" customFormat="1" x14ac:dyDescent="0.2"/>
    <row r="19819" s="1405" customFormat="1" x14ac:dyDescent="0.2"/>
    <row r="19820" s="1405" customFormat="1" x14ac:dyDescent="0.2"/>
    <row r="19821" s="1405" customFormat="1" x14ac:dyDescent="0.2"/>
    <row r="19822" s="1405" customFormat="1" x14ac:dyDescent="0.2"/>
    <row r="19823" s="1405" customFormat="1" x14ac:dyDescent="0.2"/>
    <row r="19824" s="1405" customFormat="1" x14ac:dyDescent="0.2"/>
    <row r="19825" s="1405" customFormat="1" x14ac:dyDescent="0.2"/>
    <row r="19826" s="1405" customFormat="1" x14ac:dyDescent="0.2"/>
    <row r="19827" s="1405" customFormat="1" x14ac:dyDescent="0.2"/>
    <row r="19828" s="1405" customFormat="1" x14ac:dyDescent="0.2"/>
    <row r="19829" s="1405" customFormat="1" x14ac:dyDescent="0.2"/>
    <row r="19830" s="1405" customFormat="1" x14ac:dyDescent="0.2"/>
    <row r="19831" s="1405" customFormat="1" x14ac:dyDescent="0.2"/>
    <row r="19832" s="1405" customFormat="1" x14ac:dyDescent="0.2"/>
    <row r="19833" s="1405" customFormat="1" x14ac:dyDescent="0.2"/>
    <row r="19834" s="1405" customFormat="1" x14ac:dyDescent="0.2"/>
    <row r="19835" s="1405" customFormat="1" x14ac:dyDescent="0.2"/>
    <row r="19836" s="1405" customFormat="1" x14ac:dyDescent="0.2"/>
    <row r="19837" s="1405" customFormat="1" x14ac:dyDescent="0.2"/>
    <row r="19838" s="1405" customFormat="1" x14ac:dyDescent="0.2"/>
    <row r="19839" s="1405" customFormat="1" x14ac:dyDescent="0.2"/>
    <row r="19840" s="1405" customFormat="1" x14ac:dyDescent="0.2"/>
    <row r="19841" s="1405" customFormat="1" x14ac:dyDescent="0.2"/>
    <row r="19842" s="1405" customFormat="1" x14ac:dyDescent="0.2"/>
    <row r="19843" s="1405" customFormat="1" x14ac:dyDescent="0.2"/>
    <row r="19844" s="1405" customFormat="1" x14ac:dyDescent="0.2"/>
    <row r="19845" s="1405" customFormat="1" x14ac:dyDescent="0.2"/>
    <row r="19846" s="1405" customFormat="1" x14ac:dyDescent="0.2"/>
    <row r="19847" s="1405" customFormat="1" x14ac:dyDescent="0.2"/>
    <row r="19848" s="1405" customFormat="1" x14ac:dyDescent="0.2"/>
    <row r="19849" s="1405" customFormat="1" x14ac:dyDescent="0.2"/>
    <row r="19850" s="1405" customFormat="1" x14ac:dyDescent="0.2"/>
    <row r="19851" s="1405" customFormat="1" x14ac:dyDescent="0.2"/>
    <row r="19852" s="1405" customFormat="1" x14ac:dyDescent="0.2"/>
    <row r="19853" s="1405" customFormat="1" x14ac:dyDescent="0.2"/>
    <row r="19854" s="1405" customFormat="1" x14ac:dyDescent="0.2"/>
    <row r="19855" s="1405" customFormat="1" x14ac:dyDescent="0.2"/>
    <row r="19856" s="1405" customFormat="1" x14ac:dyDescent="0.2"/>
    <row r="19857" s="1405" customFormat="1" x14ac:dyDescent="0.2"/>
    <row r="19858" s="1405" customFormat="1" x14ac:dyDescent="0.2"/>
    <row r="19859" s="1405" customFormat="1" x14ac:dyDescent="0.2"/>
    <row r="19860" s="1405" customFormat="1" x14ac:dyDescent="0.2"/>
    <row r="19861" s="1405" customFormat="1" x14ac:dyDescent="0.2"/>
    <row r="19862" s="1405" customFormat="1" x14ac:dyDescent="0.2"/>
    <row r="19863" s="1405" customFormat="1" x14ac:dyDescent="0.2"/>
    <row r="19864" s="1405" customFormat="1" x14ac:dyDescent="0.2"/>
    <row r="19865" s="1405" customFormat="1" x14ac:dyDescent="0.2"/>
    <row r="19866" s="1405" customFormat="1" x14ac:dyDescent="0.2"/>
    <row r="19867" s="1405" customFormat="1" x14ac:dyDescent="0.2"/>
    <row r="19868" s="1405" customFormat="1" x14ac:dyDescent="0.2"/>
    <row r="19869" s="1405" customFormat="1" x14ac:dyDescent="0.2"/>
    <row r="19870" s="1405" customFormat="1" x14ac:dyDescent="0.2"/>
    <row r="19871" s="1405" customFormat="1" x14ac:dyDescent="0.2"/>
    <row r="19872" s="1405" customFormat="1" x14ac:dyDescent="0.2"/>
    <row r="19873" s="1405" customFormat="1" x14ac:dyDescent="0.2"/>
    <row r="19874" s="1405" customFormat="1" x14ac:dyDescent="0.2"/>
    <row r="19875" s="1405" customFormat="1" x14ac:dyDescent="0.2"/>
    <row r="19876" s="1405" customFormat="1" x14ac:dyDescent="0.2"/>
    <row r="19877" s="1405" customFormat="1" x14ac:dyDescent="0.2"/>
    <row r="19878" s="1405" customFormat="1" x14ac:dyDescent="0.2"/>
    <row r="19879" s="1405" customFormat="1" x14ac:dyDescent="0.2"/>
    <row r="19880" s="1405" customFormat="1" x14ac:dyDescent="0.2"/>
    <row r="19881" s="1405" customFormat="1" x14ac:dyDescent="0.2"/>
    <row r="19882" s="1405" customFormat="1" x14ac:dyDescent="0.2"/>
    <row r="19883" s="1405" customFormat="1" x14ac:dyDescent="0.2"/>
    <row r="19884" s="1405" customFormat="1" x14ac:dyDescent="0.2"/>
    <row r="19885" s="1405" customFormat="1" x14ac:dyDescent="0.2"/>
    <row r="19886" s="1405" customFormat="1" x14ac:dyDescent="0.2"/>
    <row r="19887" s="1405" customFormat="1" x14ac:dyDescent="0.2"/>
    <row r="19888" s="1405" customFormat="1" x14ac:dyDescent="0.2"/>
    <row r="19889" s="1405" customFormat="1" x14ac:dyDescent="0.2"/>
    <row r="19890" s="1405" customFormat="1" x14ac:dyDescent="0.2"/>
    <row r="19891" s="1405" customFormat="1" x14ac:dyDescent="0.2"/>
    <row r="19892" s="1405" customFormat="1" x14ac:dyDescent="0.2"/>
    <row r="19893" s="1405" customFormat="1" x14ac:dyDescent="0.2"/>
    <row r="19894" s="1405" customFormat="1" x14ac:dyDescent="0.2"/>
    <row r="19895" s="1405" customFormat="1" x14ac:dyDescent="0.2"/>
    <row r="19896" s="1405" customFormat="1" x14ac:dyDescent="0.2"/>
    <row r="19897" s="1405" customFormat="1" x14ac:dyDescent="0.2"/>
    <row r="19898" s="1405" customFormat="1" x14ac:dyDescent="0.2"/>
    <row r="19899" s="1405" customFormat="1" x14ac:dyDescent="0.2"/>
    <row r="19900" s="1405" customFormat="1" x14ac:dyDescent="0.2"/>
    <row r="19901" s="1405" customFormat="1" x14ac:dyDescent="0.2"/>
    <row r="19902" s="1405" customFormat="1" x14ac:dyDescent="0.2"/>
    <row r="19903" s="1405" customFormat="1" x14ac:dyDescent="0.2"/>
    <row r="19904" s="1405" customFormat="1" x14ac:dyDescent="0.2"/>
    <row r="19905" s="1405" customFormat="1" x14ac:dyDescent="0.2"/>
    <row r="19906" s="1405" customFormat="1" x14ac:dyDescent="0.2"/>
    <row r="19907" s="1405" customFormat="1" x14ac:dyDescent="0.2"/>
    <row r="19908" s="1405" customFormat="1" x14ac:dyDescent="0.2"/>
    <row r="19909" s="1405" customFormat="1" x14ac:dyDescent="0.2"/>
    <row r="19910" s="1405" customFormat="1" x14ac:dyDescent="0.2"/>
    <row r="19911" s="1405" customFormat="1" x14ac:dyDescent="0.2"/>
    <row r="19912" s="1405" customFormat="1" x14ac:dyDescent="0.2"/>
    <row r="19913" s="1405" customFormat="1" x14ac:dyDescent="0.2"/>
    <row r="19914" s="1405" customFormat="1" x14ac:dyDescent="0.2"/>
    <row r="19915" s="1405" customFormat="1" x14ac:dyDescent="0.2"/>
    <row r="19916" s="1405" customFormat="1" x14ac:dyDescent="0.2"/>
    <row r="19917" s="1405" customFormat="1" x14ac:dyDescent="0.2"/>
    <row r="19918" s="1405" customFormat="1" x14ac:dyDescent="0.2"/>
    <row r="19919" s="1405" customFormat="1" x14ac:dyDescent="0.2"/>
    <row r="19920" s="1405" customFormat="1" x14ac:dyDescent="0.2"/>
    <row r="19921" s="1405" customFormat="1" x14ac:dyDescent="0.2"/>
    <row r="19922" s="1405" customFormat="1" x14ac:dyDescent="0.2"/>
    <row r="19923" s="1405" customFormat="1" x14ac:dyDescent="0.2"/>
    <row r="19924" s="1405" customFormat="1" x14ac:dyDescent="0.2"/>
    <row r="19925" s="1405" customFormat="1" x14ac:dyDescent="0.2"/>
    <row r="19926" s="1405" customFormat="1" x14ac:dyDescent="0.2"/>
    <row r="19927" s="1405" customFormat="1" x14ac:dyDescent="0.2"/>
    <row r="19928" s="1405" customFormat="1" x14ac:dyDescent="0.2"/>
    <row r="19929" s="1405" customFormat="1" x14ac:dyDescent="0.2"/>
    <row r="19930" s="1405" customFormat="1" x14ac:dyDescent="0.2"/>
    <row r="19931" s="1405" customFormat="1" x14ac:dyDescent="0.2"/>
    <row r="19932" s="1405" customFormat="1" x14ac:dyDescent="0.2"/>
    <row r="19933" s="1405" customFormat="1" x14ac:dyDescent="0.2"/>
    <row r="19934" s="1405" customFormat="1" x14ac:dyDescent="0.2"/>
    <row r="19935" s="1405" customFormat="1" x14ac:dyDescent="0.2"/>
    <row r="19936" s="1405" customFormat="1" x14ac:dyDescent="0.2"/>
    <row r="19937" s="1405" customFormat="1" x14ac:dyDescent="0.2"/>
    <row r="19938" s="1405" customFormat="1" x14ac:dyDescent="0.2"/>
    <row r="19939" s="1405" customFormat="1" x14ac:dyDescent="0.2"/>
    <row r="19940" s="1405" customFormat="1" x14ac:dyDescent="0.2"/>
    <row r="19941" s="1405" customFormat="1" x14ac:dyDescent="0.2"/>
    <row r="19942" s="1405" customFormat="1" x14ac:dyDescent="0.2"/>
    <row r="19943" s="1405" customFormat="1" x14ac:dyDescent="0.2"/>
    <row r="19944" s="1405" customFormat="1" x14ac:dyDescent="0.2"/>
    <row r="19945" s="1405" customFormat="1" x14ac:dyDescent="0.2"/>
    <row r="19946" s="1405" customFormat="1" x14ac:dyDescent="0.2"/>
    <row r="19947" s="1405" customFormat="1" x14ac:dyDescent="0.2"/>
    <row r="19948" s="1405" customFormat="1" x14ac:dyDescent="0.2"/>
    <row r="19949" s="1405" customFormat="1" x14ac:dyDescent="0.2"/>
    <row r="19950" s="1405" customFormat="1" x14ac:dyDescent="0.2"/>
    <row r="19951" s="1405" customFormat="1" x14ac:dyDescent="0.2"/>
    <row r="19952" s="1405" customFormat="1" x14ac:dyDescent="0.2"/>
    <row r="19953" s="1405" customFormat="1" x14ac:dyDescent="0.2"/>
    <row r="19954" s="1405" customFormat="1" x14ac:dyDescent="0.2"/>
    <row r="19955" s="1405" customFormat="1" x14ac:dyDescent="0.2"/>
    <row r="19956" s="1405" customFormat="1" x14ac:dyDescent="0.2"/>
    <row r="19957" s="1405" customFormat="1" x14ac:dyDescent="0.2"/>
    <row r="19958" s="1405" customFormat="1" x14ac:dyDescent="0.2"/>
    <row r="19959" s="1405" customFormat="1" x14ac:dyDescent="0.2"/>
    <row r="19960" s="1405" customFormat="1" x14ac:dyDescent="0.2"/>
    <row r="19961" s="1405" customFormat="1" x14ac:dyDescent="0.2"/>
    <row r="19962" s="1405" customFormat="1" x14ac:dyDescent="0.2"/>
    <row r="19963" s="1405" customFormat="1" x14ac:dyDescent="0.2"/>
    <row r="19964" s="1405" customFormat="1" x14ac:dyDescent="0.2"/>
    <row r="19965" s="1405" customFormat="1" x14ac:dyDescent="0.2"/>
    <row r="19966" s="1405" customFormat="1" x14ac:dyDescent="0.2"/>
    <row r="19967" s="1405" customFormat="1" x14ac:dyDescent="0.2"/>
    <row r="19968" s="1405" customFormat="1" x14ac:dyDescent="0.2"/>
    <row r="19969" s="1405" customFormat="1" x14ac:dyDescent="0.2"/>
    <row r="19970" s="1405" customFormat="1" x14ac:dyDescent="0.2"/>
    <row r="19971" s="1405" customFormat="1" x14ac:dyDescent="0.2"/>
    <row r="19972" s="1405" customFormat="1" x14ac:dyDescent="0.2"/>
    <row r="19973" s="1405" customFormat="1" x14ac:dyDescent="0.2"/>
    <row r="19974" s="1405" customFormat="1" x14ac:dyDescent="0.2"/>
    <row r="19975" s="1405" customFormat="1" x14ac:dyDescent="0.2"/>
    <row r="19976" s="1405" customFormat="1" x14ac:dyDescent="0.2"/>
    <row r="19977" s="1405" customFormat="1" x14ac:dyDescent="0.2"/>
    <row r="19978" s="1405" customFormat="1" x14ac:dyDescent="0.2"/>
    <row r="19979" s="1405" customFormat="1" x14ac:dyDescent="0.2"/>
    <row r="19980" s="1405" customFormat="1" x14ac:dyDescent="0.2"/>
    <row r="19981" s="1405" customFormat="1" x14ac:dyDescent="0.2"/>
    <row r="19982" s="1405" customFormat="1" x14ac:dyDescent="0.2"/>
    <row r="19983" s="1405" customFormat="1" x14ac:dyDescent="0.2"/>
    <row r="19984" s="1405" customFormat="1" x14ac:dyDescent="0.2"/>
    <row r="19985" s="1405" customFormat="1" x14ac:dyDescent="0.2"/>
    <row r="19986" s="1405" customFormat="1" x14ac:dyDescent="0.2"/>
    <row r="19987" s="1405" customFormat="1" x14ac:dyDescent="0.2"/>
    <row r="19988" s="1405" customFormat="1" x14ac:dyDescent="0.2"/>
    <row r="19989" s="1405" customFormat="1" x14ac:dyDescent="0.2"/>
    <row r="19990" s="1405" customFormat="1" x14ac:dyDescent="0.2"/>
    <row r="19991" s="1405" customFormat="1" x14ac:dyDescent="0.2"/>
    <row r="19992" s="1405" customFormat="1" x14ac:dyDescent="0.2"/>
    <row r="19993" s="1405" customFormat="1" x14ac:dyDescent="0.2"/>
    <row r="19994" s="1405" customFormat="1" x14ac:dyDescent="0.2"/>
    <row r="19995" s="1405" customFormat="1" x14ac:dyDescent="0.2"/>
    <row r="19996" s="1405" customFormat="1" x14ac:dyDescent="0.2"/>
    <row r="19997" s="1405" customFormat="1" x14ac:dyDescent="0.2"/>
    <row r="19998" s="1405" customFormat="1" x14ac:dyDescent="0.2"/>
    <row r="19999" s="1405" customFormat="1" x14ac:dyDescent="0.2"/>
    <row r="20000" s="1405" customFormat="1" x14ac:dyDescent="0.2"/>
    <row r="20001" s="1405" customFormat="1" x14ac:dyDescent="0.2"/>
    <row r="20002" s="1405" customFormat="1" x14ac:dyDescent="0.2"/>
    <row r="20003" s="1405" customFormat="1" x14ac:dyDescent="0.2"/>
    <row r="20004" s="1405" customFormat="1" x14ac:dyDescent="0.2"/>
    <row r="20005" s="1405" customFormat="1" x14ac:dyDescent="0.2"/>
    <row r="20006" s="1405" customFormat="1" x14ac:dyDescent="0.2"/>
    <row r="20007" s="1405" customFormat="1" x14ac:dyDescent="0.2"/>
    <row r="20008" s="1405" customFormat="1" x14ac:dyDescent="0.2"/>
    <row r="20009" s="1405" customFormat="1" x14ac:dyDescent="0.2"/>
    <row r="20010" s="1405" customFormat="1" x14ac:dyDescent="0.2"/>
    <row r="20011" s="1405" customFormat="1" x14ac:dyDescent="0.2"/>
    <row r="20012" s="1405" customFormat="1" x14ac:dyDescent="0.2"/>
    <row r="20013" s="1405" customFormat="1" x14ac:dyDescent="0.2"/>
    <row r="20014" s="1405" customFormat="1" x14ac:dyDescent="0.2"/>
    <row r="20015" s="1405" customFormat="1" x14ac:dyDescent="0.2"/>
    <row r="20016" s="1405" customFormat="1" x14ac:dyDescent="0.2"/>
    <row r="20017" s="1405" customFormat="1" x14ac:dyDescent="0.2"/>
    <row r="20018" s="1405" customFormat="1" x14ac:dyDescent="0.2"/>
    <row r="20019" s="1405" customFormat="1" x14ac:dyDescent="0.2"/>
    <row r="20020" s="1405" customFormat="1" x14ac:dyDescent="0.2"/>
    <row r="20021" s="1405" customFormat="1" x14ac:dyDescent="0.2"/>
    <row r="20022" s="1405" customFormat="1" x14ac:dyDescent="0.2"/>
    <row r="20023" s="1405" customFormat="1" x14ac:dyDescent="0.2"/>
    <row r="20024" s="1405" customFormat="1" x14ac:dyDescent="0.2"/>
    <row r="20025" s="1405" customFormat="1" x14ac:dyDescent="0.2"/>
    <row r="20026" s="1405" customFormat="1" x14ac:dyDescent="0.2"/>
    <row r="20027" s="1405" customFormat="1" x14ac:dyDescent="0.2"/>
    <row r="20028" s="1405" customFormat="1" x14ac:dyDescent="0.2"/>
    <row r="20029" s="1405" customFormat="1" x14ac:dyDescent="0.2"/>
    <row r="20030" s="1405" customFormat="1" x14ac:dyDescent="0.2"/>
    <row r="20031" s="1405" customFormat="1" x14ac:dyDescent="0.2"/>
    <row r="20032" s="1405" customFormat="1" x14ac:dyDescent="0.2"/>
    <row r="20033" s="1405" customFormat="1" x14ac:dyDescent="0.2"/>
    <row r="20034" s="1405" customFormat="1" x14ac:dyDescent="0.2"/>
    <row r="20035" s="1405" customFormat="1" x14ac:dyDescent="0.2"/>
    <row r="20036" s="1405" customFormat="1" x14ac:dyDescent="0.2"/>
    <row r="20037" s="1405" customFormat="1" x14ac:dyDescent="0.2"/>
    <row r="20038" s="1405" customFormat="1" x14ac:dyDescent="0.2"/>
    <row r="20039" s="1405" customFormat="1" x14ac:dyDescent="0.2"/>
    <row r="20040" s="1405" customFormat="1" x14ac:dyDescent="0.2"/>
    <row r="20041" s="1405" customFormat="1" x14ac:dyDescent="0.2"/>
    <row r="20042" s="1405" customFormat="1" x14ac:dyDescent="0.2"/>
    <row r="20043" s="1405" customFormat="1" x14ac:dyDescent="0.2"/>
    <row r="20044" s="1405" customFormat="1" x14ac:dyDescent="0.2"/>
    <row r="20045" s="1405" customFormat="1" x14ac:dyDescent="0.2"/>
    <row r="20046" s="1405" customFormat="1" x14ac:dyDescent="0.2"/>
    <row r="20047" s="1405" customFormat="1" x14ac:dyDescent="0.2"/>
    <row r="20048" s="1405" customFormat="1" x14ac:dyDescent="0.2"/>
    <row r="20049" s="1405" customFormat="1" x14ac:dyDescent="0.2"/>
    <row r="20050" s="1405" customFormat="1" x14ac:dyDescent="0.2"/>
    <row r="20051" s="1405" customFormat="1" x14ac:dyDescent="0.2"/>
    <row r="20052" s="1405" customFormat="1" x14ac:dyDescent="0.2"/>
    <row r="20053" s="1405" customFormat="1" x14ac:dyDescent="0.2"/>
    <row r="20054" s="1405" customFormat="1" x14ac:dyDescent="0.2"/>
    <row r="20055" s="1405" customFormat="1" x14ac:dyDescent="0.2"/>
    <row r="20056" s="1405" customFormat="1" x14ac:dyDescent="0.2"/>
    <row r="20057" s="1405" customFormat="1" x14ac:dyDescent="0.2"/>
    <row r="20058" s="1405" customFormat="1" x14ac:dyDescent="0.2"/>
    <row r="20059" s="1405" customFormat="1" x14ac:dyDescent="0.2"/>
    <row r="20060" s="1405" customFormat="1" x14ac:dyDescent="0.2"/>
    <row r="20061" s="1405" customFormat="1" x14ac:dyDescent="0.2"/>
    <row r="20062" s="1405" customFormat="1" x14ac:dyDescent="0.2"/>
    <row r="20063" s="1405" customFormat="1" x14ac:dyDescent="0.2"/>
    <row r="20064" s="1405" customFormat="1" x14ac:dyDescent="0.2"/>
    <row r="20065" s="1405" customFormat="1" x14ac:dyDescent="0.2"/>
    <row r="20066" s="1405" customFormat="1" x14ac:dyDescent="0.2"/>
    <row r="20067" s="1405" customFormat="1" x14ac:dyDescent="0.2"/>
    <row r="20068" s="1405" customFormat="1" x14ac:dyDescent="0.2"/>
    <row r="20069" s="1405" customFormat="1" x14ac:dyDescent="0.2"/>
    <row r="20070" s="1405" customFormat="1" x14ac:dyDescent="0.2"/>
    <row r="20071" s="1405" customFormat="1" x14ac:dyDescent="0.2"/>
    <row r="20072" s="1405" customFormat="1" x14ac:dyDescent="0.2"/>
    <row r="20073" s="1405" customFormat="1" x14ac:dyDescent="0.2"/>
    <row r="20074" s="1405" customFormat="1" x14ac:dyDescent="0.2"/>
    <row r="20075" s="1405" customFormat="1" x14ac:dyDescent="0.2"/>
    <row r="20076" s="1405" customFormat="1" x14ac:dyDescent="0.2"/>
    <row r="20077" s="1405" customFormat="1" x14ac:dyDescent="0.2"/>
    <row r="20078" s="1405" customFormat="1" x14ac:dyDescent="0.2"/>
    <row r="20079" s="1405" customFormat="1" x14ac:dyDescent="0.2"/>
    <row r="20080" s="1405" customFormat="1" x14ac:dyDescent="0.2"/>
    <row r="20081" s="1405" customFormat="1" x14ac:dyDescent="0.2"/>
    <row r="20082" s="1405" customFormat="1" x14ac:dyDescent="0.2"/>
    <row r="20083" s="1405" customFormat="1" x14ac:dyDescent="0.2"/>
    <row r="20084" s="1405" customFormat="1" x14ac:dyDescent="0.2"/>
    <row r="20085" s="1405" customFormat="1" x14ac:dyDescent="0.2"/>
    <row r="20086" s="1405" customFormat="1" x14ac:dyDescent="0.2"/>
    <row r="20087" s="1405" customFormat="1" x14ac:dyDescent="0.2"/>
    <row r="20088" s="1405" customFormat="1" x14ac:dyDescent="0.2"/>
    <row r="20089" s="1405" customFormat="1" x14ac:dyDescent="0.2"/>
    <row r="20090" s="1405" customFormat="1" x14ac:dyDescent="0.2"/>
    <row r="20091" s="1405" customFormat="1" x14ac:dyDescent="0.2"/>
    <row r="20092" s="1405" customFormat="1" x14ac:dyDescent="0.2"/>
    <row r="20093" s="1405" customFormat="1" x14ac:dyDescent="0.2"/>
    <row r="20094" s="1405" customFormat="1" x14ac:dyDescent="0.2"/>
    <row r="20095" s="1405" customFormat="1" x14ac:dyDescent="0.2"/>
    <row r="20096" s="1405" customFormat="1" x14ac:dyDescent="0.2"/>
    <row r="20097" s="1405" customFormat="1" x14ac:dyDescent="0.2"/>
    <row r="20098" s="1405" customFormat="1" x14ac:dyDescent="0.2"/>
    <row r="20099" s="1405" customFormat="1" x14ac:dyDescent="0.2"/>
    <row r="20100" s="1405" customFormat="1" x14ac:dyDescent="0.2"/>
    <row r="20101" s="1405" customFormat="1" x14ac:dyDescent="0.2"/>
    <row r="20102" s="1405" customFormat="1" x14ac:dyDescent="0.2"/>
    <row r="20103" s="1405" customFormat="1" x14ac:dyDescent="0.2"/>
    <row r="20104" s="1405" customFormat="1" x14ac:dyDescent="0.2"/>
    <row r="20105" s="1405" customFormat="1" x14ac:dyDescent="0.2"/>
    <row r="20106" s="1405" customFormat="1" x14ac:dyDescent="0.2"/>
    <row r="20107" s="1405" customFormat="1" x14ac:dyDescent="0.2"/>
    <row r="20108" s="1405" customFormat="1" x14ac:dyDescent="0.2"/>
    <row r="20109" s="1405" customFormat="1" x14ac:dyDescent="0.2"/>
    <row r="20110" s="1405" customFormat="1" x14ac:dyDescent="0.2"/>
    <row r="20111" s="1405" customFormat="1" x14ac:dyDescent="0.2"/>
    <row r="20112" s="1405" customFormat="1" x14ac:dyDescent="0.2"/>
    <row r="20113" s="1405" customFormat="1" x14ac:dyDescent="0.2"/>
    <row r="20114" s="1405" customFormat="1" x14ac:dyDescent="0.2"/>
    <row r="20115" s="1405" customFormat="1" x14ac:dyDescent="0.2"/>
    <row r="20116" s="1405" customFormat="1" x14ac:dyDescent="0.2"/>
    <row r="20117" s="1405" customFormat="1" x14ac:dyDescent="0.2"/>
    <row r="20118" s="1405" customFormat="1" x14ac:dyDescent="0.2"/>
    <row r="20119" s="1405" customFormat="1" x14ac:dyDescent="0.2"/>
    <row r="20120" s="1405" customFormat="1" x14ac:dyDescent="0.2"/>
    <row r="20121" s="1405" customFormat="1" x14ac:dyDescent="0.2"/>
    <row r="20122" s="1405" customFormat="1" x14ac:dyDescent="0.2"/>
    <row r="20123" s="1405" customFormat="1" x14ac:dyDescent="0.2"/>
    <row r="20124" s="1405" customFormat="1" x14ac:dyDescent="0.2"/>
    <row r="20125" s="1405" customFormat="1" x14ac:dyDescent="0.2"/>
    <row r="20126" s="1405" customFormat="1" x14ac:dyDescent="0.2"/>
    <row r="20127" s="1405" customFormat="1" x14ac:dyDescent="0.2"/>
    <row r="20128" s="1405" customFormat="1" x14ac:dyDescent="0.2"/>
    <row r="20129" s="1405" customFormat="1" x14ac:dyDescent="0.2"/>
    <row r="20130" s="1405" customFormat="1" x14ac:dyDescent="0.2"/>
    <row r="20131" s="1405" customFormat="1" x14ac:dyDescent="0.2"/>
    <row r="20132" s="1405" customFormat="1" x14ac:dyDescent="0.2"/>
    <row r="20133" s="1405" customFormat="1" x14ac:dyDescent="0.2"/>
    <row r="20134" s="1405" customFormat="1" x14ac:dyDescent="0.2"/>
    <row r="20135" s="1405" customFormat="1" x14ac:dyDescent="0.2"/>
    <row r="20136" s="1405" customFormat="1" x14ac:dyDescent="0.2"/>
    <row r="20137" s="1405" customFormat="1" x14ac:dyDescent="0.2"/>
    <row r="20138" s="1405" customFormat="1" x14ac:dyDescent="0.2"/>
    <row r="20139" s="1405" customFormat="1" x14ac:dyDescent="0.2"/>
    <row r="20140" s="1405" customFormat="1" x14ac:dyDescent="0.2"/>
    <row r="20141" s="1405" customFormat="1" x14ac:dyDescent="0.2"/>
    <row r="20142" s="1405" customFormat="1" x14ac:dyDescent="0.2"/>
    <row r="20143" s="1405" customFormat="1" x14ac:dyDescent="0.2"/>
    <row r="20144" s="1405" customFormat="1" x14ac:dyDescent="0.2"/>
    <row r="20145" s="1405" customFormat="1" x14ac:dyDescent="0.2"/>
    <row r="20146" s="1405" customFormat="1" x14ac:dyDescent="0.2"/>
    <row r="20147" s="1405" customFormat="1" x14ac:dyDescent="0.2"/>
    <row r="20148" s="1405" customFormat="1" x14ac:dyDescent="0.2"/>
    <row r="20149" s="1405" customFormat="1" x14ac:dyDescent="0.2"/>
    <row r="20150" s="1405" customFormat="1" x14ac:dyDescent="0.2"/>
    <row r="20151" s="1405" customFormat="1" x14ac:dyDescent="0.2"/>
    <row r="20152" s="1405" customFormat="1" x14ac:dyDescent="0.2"/>
    <row r="20153" s="1405" customFormat="1" x14ac:dyDescent="0.2"/>
    <row r="20154" s="1405" customFormat="1" x14ac:dyDescent="0.2"/>
    <row r="20155" s="1405" customFormat="1" x14ac:dyDescent="0.2"/>
    <row r="20156" s="1405" customFormat="1" x14ac:dyDescent="0.2"/>
    <row r="20157" s="1405" customFormat="1" x14ac:dyDescent="0.2"/>
    <row r="20158" s="1405" customFormat="1" x14ac:dyDescent="0.2"/>
    <row r="20159" s="1405" customFormat="1" x14ac:dyDescent="0.2"/>
    <row r="20160" s="1405" customFormat="1" x14ac:dyDescent="0.2"/>
    <row r="20161" s="1405" customFormat="1" x14ac:dyDescent="0.2"/>
    <row r="20162" s="1405" customFormat="1" x14ac:dyDescent="0.2"/>
    <row r="20163" s="1405" customFormat="1" x14ac:dyDescent="0.2"/>
    <row r="20164" s="1405" customFormat="1" x14ac:dyDescent="0.2"/>
    <row r="20165" s="1405" customFormat="1" x14ac:dyDescent="0.2"/>
    <row r="20166" s="1405" customFormat="1" x14ac:dyDescent="0.2"/>
    <row r="20167" s="1405" customFormat="1" x14ac:dyDescent="0.2"/>
    <row r="20168" s="1405" customFormat="1" x14ac:dyDescent="0.2"/>
    <row r="20169" s="1405" customFormat="1" x14ac:dyDescent="0.2"/>
    <row r="20170" s="1405" customFormat="1" x14ac:dyDescent="0.2"/>
    <row r="20171" s="1405" customFormat="1" x14ac:dyDescent="0.2"/>
    <row r="20172" s="1405" customFormat="1" x14ac:dyDescent="0.2"/>
    <row r="20173" s="1405" customFormat="1" x14ac:dyDescent="0.2"/>
    <row r="20174" s="1405" customFormat="1" x14ac:dyDescent="0.2"/>
    <row r="20175" s="1405" customFormat="1" x14ac:dyDescent="0.2"/>
    <row r="20176" s="1405" customFormat="1" x14ac:dyDescent="0.2"/>
    <row r="20177" s="1405" customFormat="1" x14ac:dyDescent="0.2"/>
    <row r="20178" s="1405" customFormat="1" x14ac:dyDescent="0.2"/>
    <row r="20179" s="1405" customFormat="1" x14ac:dyDescent="0.2"/>
    <row r="20180" s="1405" customFormat="1" x14ac:dyDescent="0.2"/>
    <row r="20181" s="1405" customFormat="1" x14ac:dyDescent="0.2"/>
    <row r="20182" s="1405" customFormat="1" x14ac:dyDescent="0.2"/>
    <row r="20183" s="1405" customFormat="1" x14ac:dyDescent="0.2"/>
    <row r="20184" s="1405" customFormat="1" x14ac:dyDescent="0.2"/>
    <row r="20185" s="1405" customFormat="1" x14ac:dyDescent="0.2"/>
    <row r="20186" s="1405" customFormat="1" x14ac:dyDescent="0.2"/>
    <row r="20187" s="1405" customFormat="1" x14ac:dyDescent="0.2"/>
    <row r="20188" s="1405" customFormat="1" x14ac:dyDescent="0.2"/>
    <row r="20189" s="1405" customFormat="1" x14ac:dyDescent="0.2"/>
    <row r="20190" s="1405" customFormat="1" x14ac:dyDescent="0.2"/>
    <row r="20191" s="1405" customFormat="1" x14ac:dyDescent="0.2"/>
    <row r="20192" s="1405" customFormat="1" x14ac:dyDescent="0.2"/>
    <row r="20193" s="1405" customFormat="1" x14ac:dyDescent="0.2"/>
    <row r="20194" s="1405" customFormat="1" x14ac:dyDescent="0.2"/>
    <row r="20195" s="1405" customFormat="1" x14ac:dyDescent="0.2"/>
    <row r="20196" s="1405" customFormat="1" x14ac:dyDescent="0.2"/>
    <row r="20197" s="1405" customFormat="1" x14ac:dyDescent="0.2"/>
    <row r="20198" s="1405" customFormat="1" x14ac:dyDescent="0.2"/>
    <row r="20199" s="1405" customFormat="1" x14ac:dyDescent="0.2"/>
    <row r="20200" s="1405" customFormat="1" x14ac:dyDescent="0.2"/>
    <row r="20201" s="1405" customFormat="1" x14ac:dyDescent="0.2"/>
    <row r="20202" s="1405" customFormat="1" x14ac:dyDescent="0.2"/>
    <row r="20203" s="1405" customFormat="1" x14ac:dyDescent="0.2"/>
    <row r="20204" s="1405" customFormat="1" x14ac:dyDescent="0.2"/>
    <row r="20205" s="1405" customFormat="1" x14ac:dyDescent="0.2"/>
    <row r="20206" s="1405" customFormat="1" x14ac:dyDescent="0.2"/>
    <row r="20207" s="1405" customFormat="1" x14ac:dyDescent="0.2"/>
    <row r="20208" s="1405" customFormat="1" x14ac:dyDescent="0.2"/>
    <row r="20209" s="1405" customFormat="1" x14ac:dyDescent="0.2"/>
    <row r="20210" s="1405" customFormat="1" x14ac:dyDescent="0.2"/>
    <row r="20211" s="1405" customFormat="1" x14ac:dyDescent="0.2"/>
    <row r="20212" s="1405" customFormat="1" x14ac:dyDescent="0.2"/>
    <row r="20213" s="1405" customFormat="1" x14ac:dyDescent="0.2"/>
    <row r="20214" s="1405" customFormat="1" x14ac:dyDescent="0.2"/>
    <row r="20215" s="1405" customFormat="1" x14ac:dyDescent="0.2"/>
    <row r="20216" s="1405" customFormat="1" x14ac:dyDescent="0.2"/>
    <row r="20217" s="1405" customFormat="1" x14ac:dyDescent="0.2"/>
    <row r="20218" s="1405" customFormat="1" x14ac:dyDescent="0.2"/>
    <row r="20219" s="1405" customFormat="1" x14ac:dyDescent="0.2"/>
    <row r="20220" s="1405" customFormat="1" x14ac:dyDescent="0.2"/>
    <row r="20221" s="1405" customFormat="1" x14ac:dyDescent="0.2"/>
    <row r="20222" s="1405" customFormat="1" x14ac:dyDescent="0.2"/>
    <row r="20223" s="1405" customFormat="1" x14ac:dyDescent="0.2"/>
    <row r="20224" s="1405" customFormat="1" x14ac:dyDescent="0.2"/>
    <row r="20225" s="1405" customFormat="1" x14ac:dyDescent="0.2"/>
    <row r="20226" s="1405" customFormat="1" x14ac:dyDescent="0.2"/>
    <row r="20227" s="1405" customFormat="1" x14ac:dyDescent="0.2"/>
    <row r="20228" s="1405" customFormat="1" x14ac:dyDescent="0.2"/>
    <row r="20229" s="1405" customFormat="1" x14ac:dyDescent="0.2"/>
    <row r="20230" s="1405" customFormat="1" x14ac:dyDescent="0.2"/>
    <row r="20231" s="1405" customFormat="1" x14ac:dyDescent="0.2"/>
    <row r="20232" s="1405" customFormat="1" x14ac:dyDescent="0.2"/>
    <row r="20233" s="1405" customFormat="1" x14ac:dyDescent="0.2"/>
    <row r="20234" s="1405" customFormat="1" x14ac:dyDescent="0.2"/>
    <row r="20235" s="1405" customFormat="1" x14ac:dyDescent="0.2"/>
    <row r="20236" s="1405" customFormat="1" x14ac:dyDescent="0.2"/>
    <row r="20237" s="1405" customFormat="1" x14ac:dyDescent="0.2"/>
    <row r="20238" s="1405" customFormat="1" x14ac:dyDescent="0.2"/>
    <row r="20239" s="1405" customFormat="1" x14ac:dyDescent="0.2"/>
    <row r="20240" s="1405" customFormat="1" x14ac:dyDescent="0.2"/>
    <row r="20241" s="1405" customFormat="1" x14ac:dyDescent="0.2"/>
    <row r="20242" s="1405" customFormat="1" x14ac:dyDescent="0.2"/>
    <row r="20243" s="1405" customFormat="1" x14ac:dyDescent="0.2"/>
    <row r="20244" s="1405" customFormat="1" x14ac:dyDescent="0.2"/>
    <row r="20245" s="1405" customFormat="1" x14ac:dyDescent="0.2"/>
    <row r="20246" s="1405" customFormat="1" x14ac:dyDescent="0.2"/>
    <row r="20247" s="1405" customFormat="1" x14ac:dyDescent="0.2"/>
    <row r="20248" s="1405" customFormat="1" x14ac:dyDescent="0.2"/>
    <row r="20249" s="1405" customFormat="1" x14ac:dyDescent="0.2"/>
    <row r="20250" s="1405" customFormat="1" x14ac:dyDescent="0.2"/>
    <row r="20251" s="1405" customFormat="1" x14ac:dyDescent="0.2"/>
    <row r="20252" s="1405" customFormat="1" x14ac:dyDescent="0.2"/>
    <row r="20253" s="1405" customFormat="1" x14ac:dyDescent="0.2"/>
    <row r="20254" s="1405" customFormat="1" x14ac:dyDescent="0.2"/>
    <row r="20255" s="1405" customFormat="1" x14ac:dyDescent="0.2"/>
    <row r="20256" s="1405" customFormat="1" x14ac:dyDescent="0.2"/>
    <row r="20257" s="1405" customFormat="1" x14ac:dyDescent="0.2"/>
    <row r="20258" s="1405" customFormat="1" x14ac:dyDescent="0.2"/>
    <row r="20259" s="1405" customFormat="1" x14ac:dyDescent="0.2"/>
    <row r="20260" s="1405" customFormat="1" x14ac:dyDescent="0.2"/>
    <row r="20261" s="1405" customFormat="1" x14ac:dyDescent="0.2"/>
    <row r="20262" s="1405" customFormat="1" x14ac:dyDescent="0.2"/>
    <row r="20263" s="1405" customFormat="1" x14ac:dyDescent="0.2"/>
    <row r="20264" s="1405" customFormat="1" x14ac:dyDescent="0.2"/>
    <row r="20265" s="1405" customFormat="1" x14ac:dyDescent="0.2"/>
    <row r="20266" s="1405" customFormat="1" x14ac:dyDescent="0.2"/>
    <row r="20267" s="1405" customFormat="1" x14ac:dyDescent="0.2"/>
    <row r="20268" s="1405" customFormat="1" x14ac:dyDescent="0.2"/>
    <row r="20269" s="1405" customFormat="1" x14ac:dyDescent="0.2"/>
    <row r="20270" s="1405" customFormat="1" x14ac:dyDescent="0.2"/>
    <row r="20271" s="1405" customFormat="1" x14ac:dyDescent="0.2"/>
    <row r="20272" s="1405" customFormat="1" x14ac:dyDescent="0.2"/>
    <row r="20273" s="1405" customFormat="1" x14ac:dyDescent="0.2"/>
    <row r="20274" s="1405" customFormat="1" x14ac:dyDescent="0.2"/>
    <row r="20275" s="1405" customFormat="1" x14ac:dyDescent="0.2"/>
    <row r="20276" s="1405" customFormat="1" x14ac:dyDescent="0.2"/>
    <row r="20277" s="1405" customFormat="1" x14ac:dyDescent="0.2"/>
    <row r="20278" s="1405" customFormat="1" x14ac:dyDescent="0.2"/>
    <row r="20279" s="1405" customFormat="1" x14ac:dyDescent="0.2"/>
    <row r="20280" s="1405" customFormat="1" x14ac:dyDescent="0.2"/>
    <row r="20281" s="1405" customFormat="1" x14ac:dyDescent="0.2"/>
    <row r="20282" s="1405" customFormat="1" x14ac:dyDescent="0.2"/>
    <row r="20283" s="1405" customFormat="1" x14ac:dyDescent="0.2"/>
    <row r="20284" s="1405" customFormat="1" x14ac:dyDescent="0.2"/>
    <row r="20285" s="1405" customFormat="1" x14ac:dyDescent="0.2"/>
    <row r="20286" s="1405" customFormat="1" x14ac:dyDescent="0.2"/>
    <row r="20287" s="1405" customFormat="1" x14ac:dyDescent="0.2"/>
    <row r="20288" s="1405" customFormat="1" x14ac:dyDescent="0.2"/>
    <row r="20289" s="1405" customFormat="1" x14ac:dyDescent="0.2"/>
    <row r="20290" s="1405" customFormat="1" x14ac:dyDescent="0.2"/>
    <row r="20291" s="1405" customFormat="1" x14ac:dyDescent="0.2"/>
    <row r="20292" s="1405" customFormat="1" x14ac:dyDescent="0.2"/>
    <row r="20293" s="1405" customFormat="1" x14ac:dyDescent="0.2"/>
    <row r="20294" s="1405" customFormat="1" x14ac:dyDescent="0.2"/>
    <row r="20295" s="1405" customFormat="1" x14ac:dyDescent="0.2"/>
    <row r="20296" s="1405" customFormat="1" x14ac:dyDescent="0.2"/>
    <row r="20297" s="1405" customFormat="1" x14ac:dyDescent="0.2"/>
    <row r="20298" s="1405" customFormat="1" x14ac:dyDescent="0.2"/>
    <row r="20299" s="1405" customFormat="1" x14ac:dyDescent="0.2"/>
    <row r="20300" s="1405" customFormat="1" x14ac:dyDescent="0.2"/>
    <row r="20301" s="1405" customFormat="1" x14ac:dyDescent="0.2"/>
    <row r="20302" s="1405" customFormat="1" x14ac:dyDescent="0.2"/>
    <row r="20303" s="1405" customFormat="1" x14ac:dyDescent="0.2"/>
    <row r="20304" s="1405" customFormat="1" x14ac:dyDescent="0.2"/>
    <row r="20305" s="1405" customFormat="1" x14ac:dyDescent="0.2"/>
    <row r="20306" s="1405" customFormat="1" x14ac:dyDescent="0.2"/>
    <row r="20307" s="1405" customFormat="1" x14ac:dyDescent="0.2"/>
    <row r="20308" s="1405" customFormat="1" x14ac:dyDescent="0.2"/>
    <row r="20309" s="1405" customFormat="1" x14ac:dyDescent="0.2"/>
    <row r="20310" s="1405" customFormat="1" x14ac:dyDescent="0.2"/>
    <row r="20311" s="1405" customFormat="1" x14ac:dyDescent="0.2"/>
    <row r="20312" s="1405" customFormat="1" x14ac:dyDescent="0.2"/>
    <row r="20313" s="1405" customFormat="1" x14ac:dyDescent="0.2"/>
    <row r="20314" s="1405" customFormat="1" x14ac:dyDescent="0.2"/>
    <row r="20315" s="1405" customFormat="1" x14ac:dyDescent="0.2"/>
    <row r="20316" s="1405" customFormat="1" x14ac:dyDescent="0.2"/>
    <row r="20317" s="1405" customFormat="1" x14ac:dyDescent="0.2"/>
    <row r="20318" s="1405" customFormat="1" x14ac:dyDescent="0.2"/>
    <row r="20319" s="1405" customFormat="1" x14ac:dyDescent="0.2"/>
    <row r="20320" s="1405" customFormat="1" x14ac:dyDescent="0.2"/>
    <row r="20321" s="1405" customFormat="1" x14ac:dyDescent="0.2"/>
    <row r="20322" s="1405" customFormat="1" x14ac:dyDescent="0.2"/>
    <row r="20323" s="1405" customFormat="1" x14ac:dyDescent="0.2"/>
    <row r="20324" s="1405" customFormat="1" x14ac:dyDescent="0.2"/>
    <row r="20325" s="1405" customFormat="1" x14ac:dyDescent="0.2"/>
    <row r="20326" s="1405" customFormat="1" x14ac:dyDescent="0.2"/>
    <row r="20327" s="1405" customFormat="1" x14ac:dyDescent="0.2"/>
    <row r="20328" s="1405" customFormat="1" x14ac:dyDescent="0.2"/>
    <row r="20329" s="1405" customFormat="1" x14ac:dyDescent="0.2"/>
    <row r="20330" s="1405" customFormat="1" x14ac:dyDescent="0.2"/>
    <row r="20331" s="1405" customFormat="1" x14ac:dyDescent="0.2"/>
    <row r="20332" s="1405" customFormat="1" x14ac:dyDescent="0.2"/>
    <row r="20333" s="1405" customFormat="1" x14ac:dyDescent="0.2"/>
    <row r="20334" s="1405" customFormat="1" x14ac:dyDescent="0.2"/>
    <row r="20335" s="1405" customFormat="1" x14ac:dyDescent="0.2"/>
    <row r="20336" s="1405" customFormat="1" x14ac:dyDescent="0.2"/>
    <row r="20337" s="1405" customFormat="1" x14ac:dyDescent="0.2"/>
    <row r="20338" s="1405" customFormat="1" x14ac:dyDescent="0.2"/>
    <row r="20339" s="1405" customFormat="1" x14ac:dyDescent="0.2"/>
    <row r="20340" s="1405" customFormat="1" x14ac:dyDescent="0.2"/>
    <row r="20341" s="1405" customFormat="1" x14ac:dyDescent="0.2"/>
    <row r="20342" s="1405" customFormat="1" x14ac:dyDescent="0.2"/>
    <row r="20343" s="1405" customFormat="1" x14ac:dyDescent="0.2"/>
    <row r="20344" s="1405" customFormat="1" x14ac:dyDescent="0.2"/>
    <row r="20345" s="1405" customFormat="1" x14ac:dyDescent="0.2"/>
    <row r="20346" s="1405" customFormat="1" x14ac:dyDescent="0.2"/>
    <row r="20347" s="1405" customFormat="1" x14ac:dyDescent="0.2"/>
    <row r="20348" s="1405" customFormat="1" x14ac:dyDescent="0.2"/>
    <row r="20349" s="1405" customFormat="1" x14ac:dyDescent="0.2"/>
    <row r="20350" s="1405" customFormat="1" x14ac:dyDescent="0.2"/>
    <row r="20351" s="1405" customFormat="1" x14ac:dyDescent="0.2"/>
    <row r="20352" s="1405" customFormat="1" x14ac:dyDescent="0.2"/>
    <row r="20353" s="1405" customFormat="1" x14ac:dyDescent="0.2"/>
    <row r="20354" s="1405" customFormat="1" x14ac:dyDescent="0.2"/>
    <row r="20355" s="1405" customFormat="1" x14ac:dyDescent="0.2"/>
    <row r="20356" s="1405" customFormat="1" x14ac:dyDescent="0.2"/>
    <row r="20357" s="1405" customFormat="1" x14ac:dyDescent="0.2"/>
    <row r="20358" s="1405" customFormat="1" x14ac:dyDescent="0.2"/>
    <row r="20359" s="1405" customFormat="1" x14ac:dyDescent="0.2"/>
    <row r="20360" s="1405" customFormat="1" x14ac:dyDescent="0.2"/>
    <row r="20361" s="1405" customFormat="1" x14ac:dyDescent="0.2"/>
    <row r="20362" s="1405" customFormat="1" x14ac:dyDescent="0.2"/>
    <row r="20363" s="1405" customFormat="1" x14ac:dyDescent="0.2"/>
    <row r="20364" s="1405" customFormat="1" x14ac:dyDescent="0.2"/>
    <row r="20365" s="1405" customFormat="1" x14ac:dyDescent="0.2"/>
    <row r="20366" s="1405" customFormat="1" x14ac:dyDescent="0.2"/>
    <row r="20367" s="1405" customFormat="1" x14ac:dyDescent="0.2"/>
    <row r="20368" s="1405" customFormat="1" x14ac:dyDescent="0.2"/>
    <row r="20369" s="1405" customFormat="1" x14ac:dyDescent="0.2"/>
    <row r="20370" s="1405" customFormat="1" x14ac:dyDescent="0.2"/>
    <row r="20371" s="1405" customFormat="1" x14ac:dyDescent="0.2"/>
    <row r="20372" s="1405" customFormat="1" x14ac:dyDescent="0.2"/>
    <row r="20373" s="1405" customFormat="1" x14ac:dyDescent="0.2"/>
    <row r="20374" s="1405" customFormat="1" x14ac:dyDescent="0.2"/>
    <row r="20375" s="1405" customFormat="1" x14ac:dyDescent="0.2"/>
    <row r="20376" s="1405" customFormat="1" x14ac:dyDescent="0.2"/>
    <row r="20377" s="1405" customFormat="1" x14ac:dyDescent="0.2"/>
    <row r="20378" s="1405" customFormat="1" x14ac:dyDescent="0.2"/>
    <row r="20379" s="1405" customFormat="1" x14ac:dyDescent="0.2"/>
    <row r="20380" s="1405" customFormat="1" x14ac:dyDescent="0.2"/>
    <row r="20381" s="1405" customFormat="1" x14ac:dyDescent="0.2"/>
    <row r="20382" s="1405" customFormat="1" x14ac:dyDescent="0.2"/>
    <row r="20383" s="1405" customFormat="1" x14ac:dyDescent="0.2"/>
    <row r="20384" s="1405" customFormat="1" x14ac:dyDescent="0.2"/>
    <row r="20385" s="1405" customFormat="1" x14ac:dyDescent="0.2"/>
    <row r="20386" s="1405" customFormat="1" x14ac:dyDescent="0.2"/>
    <row r="20387" s="1405" customFormat="1" x14ac:dyDescent="0.2"/>
    <row r="20388" s="1405" customFormat="1" x14ac:dyDescent="0.2"/>
    <row r="20389" s="1405" customFormat="1" x14ac:dyDescent="0.2"/>
    <row r="20390" s="1405" customFormat="1" x14ac:dyDescent="0.2"/>
    <row r="20391" s="1405" customFormat="1" x14ac:dyDescent="0.2"/>
    <row r="20392" s="1405" customFormat="1" x14ac:dyDescent="0.2"/>
    <row r="20393" s="1405" customFormat="1" x14ac:dyDescent="0.2"/>
    <row r="20394" s="1405" customFormat="1" x14ac:dyDescent="0.2"/>
    <row r="20395" s="1405" customFormat="1" x14ac:dyDescent="0.2"/>
    <row r="20396" s="1405" customFormat="1" x14ac:dyDescent="0.2"/>
    <row r="20397" s="1405" customFormat="1" x14ac:dyDescent="0.2"/>
    <row r="20398" s="1405" customFormat="1" x14ac:dyDescent="0.2"/>
    <row r="20399" s="1405" customFormat="1" x14ac:dyDescent="0.2"/>
    <row r="20400" s="1405" customFormat="1" x14ac:dyDescent="0.2"/>
    <row r="20401" s="1405" customFormat="1" x14ac:dyDescent="0.2"/>
    <row r="20402" s="1405" customFormat="1" x14ac:dyDescent="0.2"/>
    <row r="20403" s="1405" customFormat="1" x14ac:dyDescent="0.2"/>
    <row r="20404" s="1405" customFormat="1" x14ac:dyDescent="0.2"/>
    <row r="20405" s="1405" customFormat="1" x14ac:dyDescent="0.2"/>
    <row r="20406" s="1405" customFormat="1" x14ac:dyDescent="0.2"/>
    <row r="20407" s="1405" customFormat="1" x14ac:dyDescent="0.2"/>
    <row r="20408" s="1405" customFormat="1" x14ac:dyDescent="0.2"/>
    <row r="20409" s="1405" customFormat="1" x14ac:dyDescent="0.2"/>
    <row r="20410" s="1405" customFormat="1" x14ac:dyDescent="0.2"/>
    <row r="20411" s="1405" customFormat="1" x14ac:dyDescent="0.2"/>
    <row r="20412" s="1405" customFormat="1" x14ac:dyDescent="0.2"/>
    <row r="20413" s="1405" customFormat="1" x14ac:dyDescent="0.2"/>
    <row r="20414" s="1405" customFormat="1" x14ac:dyDescent="0.2"/>
    <row r="20415" s="1405" customFormat="1" x14ac:dyDescent="0.2"/>
    <row r="20416" s="1405" customFormat="1" x14ac:dyDescent="0.2"/>
    <row r="20417" s="1405" customFormat="1" x14ac:dyDescent="0.2"/>
    <row r="20418" s="1405" customFormat="1" x14ac:dyDescent="0.2"/>
    <row r="20419" s="1405" customFormat="1" x14ac:dyDescent="0.2"/>
    <row r="20420" s="1405" customFormat="1" x14ac:dyDescent="0.2"/>
    <row r="20421" s="1405" customFormat="1" x14ac:dyDescent="0.2"/>
    <row r="20422" s="1405" customFormat="1" x14ac:dyDescent="0.2"/>
    <row r="20423" s="1405" customFormat="1" x14ac:dyDescent="0.2"/>
    <row r="20424" s="1405" customFormat="1" x14ac:dyDescent="0.2"/>
    <row r="20425" s="1405" customFormat="1" x14ac:dyDescent="0.2"/>
    <row r="20426" s="1405" customFormat="1" x14ac:dyDescent="0.2"/>
    <row r="20427" s="1405" customFormat="1" x14ac:dyDescent="0.2"/>
    <row r="20428" s="1405" customFormat="1" x14ac:dyDescent="0.2"/>
    <row r="20429" s="1405" customFormat="1" x14ac:dyDescent="0.2"/>
    <row r="20430" s="1405" customFormat="1" x14ac:dyDescent="0.2"/>
    <row r="20431" s="1405" customFormat="1" x14ac:dyDescent="0.2"/>
    <row r="20432" s="1405" customFormat="1" x14ac:dyDescent="0.2"/>
    <row r="20433" s="1405" customFormat="1" x14ac:dyDescent="0.2"/>
    <row r="20434" s="1405" customFormat="1" x14ac:dyDescent="0.2"/>
    <row r="20435" s="1405" customFormat="1" x14ac:dyDescent="0.2"/>
    <row r="20436" s="1405" customFormat="1" x14ac:dyDescent="0.2"/>
    <row r="20437" s="1405" customFormat="1" x14ac:dyDescent="0.2"/>
    <row r="20438" s="1405" customFormat="1" x14ac:dyDescent="0.2"/>
    <row r="20439" s="1405" customFormat="1" x14ac:dyDescent="0.2"/>
    <row r="20440" s="1405" customFormat="1" x14ac:dyDescent="0.2"/>
    <row r="20441" s="1405" customFormat="1" x14ac:dyDescent="0.2"/>
    <row r="20442" s="1405" customFormat="1" x14ac:dyDescent="0.2"/>
    <row r="20443" s="1405" customFormat="1" x14ac:dyDescent="0.2"/>
    <row r="20444" s="1405" customFormat="1" x14ac:dyDescent="0.2"/>
    <row r="20445" s="1405" customFormat="1" x14ac:dyDescent="0.2"/>
    <row r="20446" s="1405" customFormat="1" x14ac:dyDescent="0.2"/>
    <row r="20447" s="1405" customFormat="1" x14ac:dyDescent="0.2"/>
    <row r="20448" s="1405" customFormat="1" x14ac:dyDescent="0.2"/>
    <row r="20449" s="1405" customFormat="1" x14ac:dyDescent="0.2"/>
    <row r="20450" s="1405" customFormat="1" x14ac:dyDescent="0.2"/>
    <row r="20451" s="1405" customFormat="1" x14ac:dyDescent="0.2"/>
    <row r="20452" s="1405" customFormat="1" x14ac:dyDescent="0.2"/>
    <row r="20453" s="1405" customFormat="1" x14ac:dyDescent="0.2"/>
    <row r="20454" s="1405" customFormat="1" x14ac:dyDescent="0.2"/>
    <row r="20455" s="1405" customFormat="1" x14ac:dyDescent="0.2"/>
    <row r="20456" s="1405" customFormat="1" x14ac:dyDescent="0.2"/>
    <row r="20457" s="1405" customFormat="1" x14ac:dyDescent="0.2"/>
    <row r="20458" s="1405" customFormat="1" x14ac:dyDescent="0.2"/>
    <row r="20459" s="1405" customFormat="1" x14ac:dyDescent="0.2"/>
    <row r="20460" s="1405" customFormat="1" x14ac:dyDescent="0.2"/>
    <row r="20461" s="1405" customFormat="1" x14ac:dyDescent="0.2"/>
    <row r="20462" s="1405" customFormat="1" x14ac:dyDescent="0.2"/>
    <row r="20463" s="1405" customFormat="1" x14ac:dyDescent="0.2"/>
    <row r="20464" s="1405" customFormat="1" x14ac:dyDescent="0.2"/>
    <row r="20465" s="1405" customFormat="1" x14ac:dyDescent="0.2"/>
    <row r="20466" s="1405" customFormat="1" x14ac:dyDescent="0.2"/>
    <row r="20467" s="1405" customFormat="1" x14ac:dyDescent="0.2"/>
    <row r="20468" s="1405" customFormat="1" x14ac:dyDescent="0.2"/>
    <row r="20469" s="1405" customFormat="1" x14ac:dyDescent="0.2"/>
    <row r="20470" s="1405" customFormat="1" x14ac:dyDescent="0.2"/>
    <row r="20471" s="1405" customFormat="1" x14ac:dyDescent="0.2"/>
    <row r="20472" s="1405" customFormat="1" x14ac:dyDescent="0.2"/>
    <row r="20473" s="1405" customFormat="1" x14ac:dyDescent="0.2"/>
    <row r="20474" s="1405" customFormat="1" x14ac:dyDescent="0.2"/>
    <row r="20475" s="1405" customFormat="1" x14ac:dyDescent="0.2"/>
    <row r="20476" s="1405" customFormat="1" x14ac:dyDescent="0.2"/>
    <row r="20477" s="1405" customFormat="1" x14ac:dyDescent="0.2"/>
    <row r="20478" s="1405" customFormat="1" x14ac:dyDescent="0.2"/>
    <row r="20479" s="1405" customFormat="1" x14ac:dyDescent="0.2"/>
    <row r="20480" s="1405" customFormat="1" x14ac:dyDescent="0.2"/>
    <row r="20481" s="1405" customFormat="1" x14ac:dyDescent="0.2"/>
    <row r="20482" s="1405" customFormat="1" x14ac:dyDescent="0.2"/>
    <row r="20483" s="1405" customFormat="1" x14ac:dyDescent="0.2"/>
    <row r="20484" s="1405" customFormat="1" x14ac:dyDescent="0.2"/>
    <row r="20485" s="1405" customFormat="1" x14ac:dyDescent="0.2"/>
    <row r="20486" s="1405" customFormat="1" x14ac:dyDescent="0.2"/>
    <row r="20487" s="1405" customFormat="1" x14ac:dyDescent="0.2"/>
    <row r="20488" s="1405" customFormat="1" x14ac:dyDescent="0.2"/>
    <row r="20489" s="1405" customFormat="1" x14ac:dyDescent="0.2"/>
    <row r="20490" s="1405" customFormat="1" x14ac:dyDescent="0.2"/>
    <row r="20491" s="1405" customFormat="1" x14ac:dyDescent="0.2"/>
    <row r="20492" s="1405" customFormat="1" x14ac:dyDescent="0.2"/>
    <row r="20493" s="1405" customFormat="1" x14ac:dyDescent="0.2"/>
    <row r="20494" s="1405" customFormat="1" x14ac:dyDescent="0.2"/>
    <row r="20495" s="1405" customFormat="1" x14ac:dyDescent="0.2"/>
    <row r="20496" s="1405" customFormat="1" x14ac:dyDescent="0.2"/>
    <row r="20497" s="1405" customFormat="1" x14ac:dyDescent="0.2"/>
    <row r="20498" s="1405" customFormat="1" x14ac:dyDescent="0.2"/>
    <row r="20499" s="1405" customFormat="1" x14ac:dyDescent="0.2"/>
    <row r="20500" s="1405" customFormat="1" x14ac:dyDescent="0.2"/>
    <row r="20501" s="1405" customFormat="1" x14ac:dyDescent="0.2"/>
    <row r="20502" s="1405" customFormat="1" x14ac:dyDescent="0.2"/>
    <row r="20503" s="1405" customFormat="1" x14ac:dyDescent="0.2"/>
    <row r="20504" s="1405" customFormat="1" x14ac:dyDescent="0.2"/>
    <row r="20505" s="1405" customFormat="1" x14ac:dyDescent="0.2"/>
    <row r="20506" s="1405" customFormat="1" x14ac:dyDescent="0.2"/>
    <row r="20507" s="1405" customFormat="1" x14ac:dyDescent="0.2"/>
    <row r="20508" s="1405" customFormat="1" x14ac:dyDescent="0.2"/>
    <row r="20509" s="1405" customFormat="1" x14ac:dyDescent="0.2"/>
    <row r="20510" s="1405" customFormat="1" x14ac:dyDescent="0.2"/>
    <row r="20511" s="1405" customFormat="1" x14ac:dyDescent="0.2"/>
    <row r="20512" s="1405" customFormat="1" x14ac:dyDescent="0.2"/>
    <row r="20513" s="1405" customFormat="1" x14ac:dyDescent="0.2"/>
    <row r="20514" s="1405" customFormat="1" x14ac:dyDescent="0.2"/>
    <row r="20515" s="1405" customFormat="1" x14ac:dyDescent="0.2"/>
    <row r="20516" s="1405" customFormat="1" x14ac:dyDescent="0.2"/>
    <row r="20517" s="1405" customFormat="1" x14ac:dyDescent="0.2"/>
    <row r="20518" s="1405" customFormat="1" x14ac:dyDescent="0.2"/>
    <row r="20519" s="1405" customFormat="1" x14ac:dyDescent="0.2"/>
    <row r="20520" s="1405" customFormat="1" x14ac:dyDescent="0.2"/>
    <row r="20521" s="1405" customFormat="1" x14ac:dyDescent="0.2"/>
    <row r="20522" s="1405" customFormat="1" x14ac:dyDescent="0.2"/>
    <row r="20523" s="1405" customFormat="1" x14ac:dyDescent="0.2"/>
    <row r="20524" s="1405" customFormat="1" x14ac:dyDescent="0.2"/>
    <row r="20525" s="1405" customFormat="1" x14ac:dyDescent="0.2"/>
    <row r="20526" s="1405" customFormat="1" x14ac:dyDescent="0.2"/>
    <row r="20527" s="1405" customFormat="1" x14ac:dyDescent="0.2"/>
    <row r="20528" s="1405" customFormat="1" x14ac:dyDescent="0.2"/>
    <row r="20529" s="1405" customFormat="1" x14ac:dyDescent="0.2"/>
    <row r="20530" s="1405" customFormat="1" x14ac:dyDescent="0.2"/>
    <row r="20531" s="1405" customFormat="1" x14ac:dyDescent="0.2"/>
    <row r="20532" s="1405" customFormat="1" x14ac:dyDescent="0.2"/>
    <row r="20533" s="1405" customFormat="1" x14ac:dyDescent="0.2"/>
    <row r="20534" s="1405" customFormat="1" x14ac:dyDescent="0.2"/>
    <row r="20535" s="1405" customFormat="1" x14ac:dyDescent="0.2"/>
    <row r="20536" s="1405" customFormat="1" x14ac:dyDescent="0.2"/>
    <row r="20537" s="1405" customFormat="1" x14ac:dyDescent="0.2"/>
    <row r="20538" s="1405" customFormat="1" x14ac:dyDescent="0.2"/>
    <row r="20539" s="1405" customFormat="1" x14ac:dyDescent="0.2"/>
    <row r="20540" s="1405" customFormat="1" x14ac:dyDescent="0.2"/>
    <row r="20541" s="1405" customFormat="1" x14ac:dyDescent="0.2"/>
    <row r="20542" s="1405" customFormat="1" x14ac:dyDescent="0.2"/>
    <row r="20543" s="1405" customFormat="1" x14ac:dyDescent="0.2"/>
    <row r="20544" s="1405" customFormat="1" x14ac:dyDescent="0.2"/>
    <row r="20545" s="1405" customFormat="1" x14ac:dyDescent="0.2"/>
    <row r="20546" s="1405" customFormat="1" x14ac:dyDescent="0.2"/>
    <row r="20547" s="1405" customFormat="1" x14ac:dyDescent="0.2"/>
    <row r="20548" s="1405" customFormat="1" x14ac:dyDescent="0.2"/>
    <row r="20549" s="1405" customFormat="1" x14ac:dyDescent="0.2"/>
    <row r="20550" s="1405" customFormat="1" x14ac:dyDescent="0.2"/>
    <row r="20551" s="1405" customFormat="1" x14ac:dyDescent="0.2"/>
    <row r="20552" s="1405" customFormat="1" x14ac:dyDescent="0.2"/>
    <row r="20553" s="1405" customFormat="1" x14ac:dyDescent="0.2"/>
    <row r="20554" s="1405" customFormat="1" x14ac:dyDescent="0.2"/>
    <row r="20555" s="1405" customFormat="1" x14ac:dyDescent="0.2"/>
    <row r="20556" s="1405" customFormat="1" x14ac:dyDescent="0.2"/>
    <row r="20557" s="1405" customFormat="1" x14ac:dyDescent="0.2"/>
    <row r="20558" s="1405" customFormat="1" x14ac:dyDescent="0.2"/>
    <row r="20559" s="1405" customFormat="1" x14ac:dyDescent="0.2"/>
    <row r="20560" s="1405" customFormat="1" x14ac:dyDescent="0.2"/>
    <row r="20561" s="1405" customFormat="1" x14ac:dyDescent="0.2"/>
    <row r="20562" s="1405" customFormat="1" x14ac:dyDescent="0.2"/>
    <row r="20563" s="1405" customFormat="1" x14ac:dyDescent="0.2"/>
    <row r="20564" s="1405" customFormat="1" x14ac:dyDescent="0.2"/>
    <row r="20565" s="1405" customFormat="1" x14ac:dyDescent="0.2"/>
    <row r="20566" s="1405" customFormat="1" x14ac:dyDescent="0.2"/>
    <row r="20567" s="1405" customFormat="1" x14ac:dyDescent="0.2"/>
    <row r="20568" s="1405" customFormat="1" x14ac:dyDescent="0.2"/>
    <row r="20569" s="1405" customFormat="1" x14ac:dyDescent="0.2"/>
    <row r="20570" s="1405" customFormat="1" x14ac:dyDescent="0.2"/>
    <row r="20571" s="1405" customFormat="1" x14ac:dyDescent="0.2"/>
    <row r="20572" s="1405" customFormat="1" x14ac:dyDescent="0.2"/>
    <row r="20573" s="1405" customFormat="1" x14ac:dyDescent="0.2"/>
    <row r="20574" s="1405" customFormat="1" x14ac:dyDescent="0.2"/>
    <row r="20575" s="1405" customFormat="1" x14ac:dyDescent="0.2"/>
    <row r="20576" s="1405" customFormat="1" x14ac:dyDescent="0.2"/>
    <row r="20577" s="1405" customFormat="1" x14ac:dyDescent="0.2"/>
    <row r="20578" s="1405" customFormat="1" x14ac:dyDescent="0.2"/>
    <row r="20579" s="1405" customFormat="1" x14ac:dyDescent="0.2"/>
    <row r="20580" s="1405" customFormat="1" x14ac:dyDescent="0.2"/>
    <row r="20581" s="1405" customFormat="1" x14ac:dyDescent="0.2"/>
    <row r="20582" s="1405" customFormat="1" x14ac:dyDescent="0.2"/>
    <row r="20583" s="1405" customFormat="1" x14ac:dyDescent="0.2"/>
    <row r="20584" s="1405" customFormat="1" x14ac:dyDescent="0.2"/>
    <row r="20585" s="1405" customFormat="1" x14ac:dyDescent="0.2"/>
    <row r="20586" s="1405" customFormat="1" x14ac:dyDescent="0.2"/>
    <row r="20587" s="1405" customFormat="1" x14ac:dyDescent="0.2"/>
    <row r="20588" s="1405" customFormat="1" x14ac:dyDescent="0.2"/>
    <row r="20589" s="1405" customFormat="1" x14ac:dyDescent="0.2"/>
    <row r="20590" s="1405" customFormat="1" x14ac:dyDescent="0.2"/>
    <row r="20591" s="1405" customFormat="1" x14ac:dyDescent="0.2"/>
    <row r="20592" s="1405" customFormat="1" x14ac:dyDescent="0.2"/>
    <row r="20593" s="1405" customFormat="1" x14ac:dyDescent="0.2"/>
    <row r="20594" s="1405" customFormat="1" x14ac:dyDescent="0.2"/>
    <row r="20595" s="1405" customFormat="1" x14ac:dyDescent="0.2"/>
    <row r="20596" s="1405" customFormat="1" x14ac:dyDescent="0.2"/>
    <row r="20597" s="1405" customFormat="1" x14ac:dyDescent="0.2"/>
    <row r="20598" s="1405" customFormat="1" x14ac:dyDescent="0.2"/>
    <row r="20599" s="1405" customFormat="1" x14ac:dyDescent="0.2"/>
    <row r="20600" s="1405" customFormat="1" x14ac:dyDescent="0.2"/>
    <row r="20601" s="1405" customFormat="1" x14ac:dyDescent="0.2"/>
    <row r="20602" s="1405" customFormat="1" x14ac:dyDescent="0.2"/>
    <row r="20603" s="1405" customFormat="1" x14ac:dyDescent="0.2"/>
    <row r="20604" s="1405" customFormat="1" x14ac:dyDescent="0.2"/>
    <row r="20605" s="1405" customFormat="1" x14ac:dyDescent="0.2"/>
    <row r="20606" s="1405" customFormat="1" x14ac:dyDescent="0.2"/>
    <row r="20607" s="1405" customFormat="1" x14ac:dyDescent="0.2"/>
    <row r="20608" s="1405" customFormat="1" x14ac:dyDescent="0.2"/>
    <row r="20609" s="1405" customFormat="1" x14ac:dyDescent="0.2"/>
    <row r="20610" s="1405" customFormat="1" x14ac:dyDescent="0.2"/>
    <row r="20611" s="1405" customFormat="1" x14ac:dyDescent="0.2"/>
    <row r="20612" s="1405" customFormat="1" x14ac:dyDescent="0.2"/>
    <row r="20613" s="1405" customFormat="1" x14ac:dyDescent="0.2"/>
    <row r="20614" s="1405" customFormat="1" x14ac:dyDescent="0.2"/>
    <row r="20615" s="1405" customFormat="1" x14ac:dyDescent="0.2"/>
    <row r="20616" s="1405" customFormat="1" x14ac:dyDescent="0.2"/>
    <row r="20617" s="1405" customFormat="1" x14ac:dyDescent="0.2"/>
    <row r="20618" s="1405" customFormat="1" x14ac:dyDescent="0.2"/>
    <row r="20619" s="1405" customFormat="1" x14ac:dyDescent="0.2"/>
    <row r="20620" s="1405" customFormat="1" x14ac:dyDescent="0.2"/>
    <row r="20621" s="1405" customFormat="1" x14ac:dyDescent="0.2"/>
    <row r="20622" s="1405" customFormat="1" x14ac:dyDescent="0.2"/>
    <row r="20623" s="1405" customFormat="1" x14ac:dyDescent="0.2"/>
    <row r="20624" s="1405" customFormat="1" x14ac:dyDescent="0.2"/>
    <row r="20625" s="1405" customFormat="1" x14ac:dyDescent="0.2"/>
    <row r="20626" s="1405" customFormat="1" x14ac:dyDescent="0.2"/>
    <row r="20627" s="1405" customFormat="1" x14ac:dyDescent="0.2"/>
    <row r="20628" s="1405" customFormat="1" x14ac:dyDescent="0.2"/>
    <row r="20629" s="1405" customFormat="1" x14ac:dyDescent="0.2"/>
    <row r="20630" s="1405" customFormat="1" x14ac:dyDescent="0.2"/>
    <row r="20631" s="1405" customFormat="1" x14ac:dyDescent="0.2"/>
    <row r="20632" s="1405" customFormat="1" x14ac:dyDescent="0.2"/>
    <row r="20633" s="1405" customFormat="1" x14ac:dyDescent="0.2"/>
    <row r="20634" s="1405" customFormat="1" x14ac:dyDescent="0.2"/>
    <row r="20635" s="1405" customFormat="1" x14ac:dyDescent="0.2"/>
    <row r="20636" s="1405" customFormat="1" x14ac:dyDescent="0.2"/>
    <row r="20637" s="1405" customFormat="1" x14ac:dyDescent="0.2"/>
    <row r="20638" s="1405" customFormat="1" x14ac:dyDescent="0.2"/>
    <row r="20639" s="1405" customFormat="1" x14ac:dyDescent="0.2"/>
    <row r="20640" s="1405" customFormat="1" x14ac:dyDescent="0.2"/>
    <row r="20641" s="1405" customFormat="1" x14ac:dyDescent="0.2"/>
    <row r="20642" s="1405" customFormat="1" x14ac:dyDescent="0.2"/>
    <row r="20643" s="1405" customFormat="1" x14ac:dyDescent="0.2"/>
    <row r="20644" s="1405" customFormat="1" x14ac:dyDescent="0.2"/>
    <row r="20645" s="1405" customFormat="1" x14ac:dyDescent="0.2"/>
    <row r="20646" s="1405" customFormat="1" x14ac:dyDescent="0.2"/>
    <row r="20647" s="1405" customFormat="1" x14ac:dyDescent="0.2"/>
    <row r="20648" s="1405" customFormat="1" x14ac:dyDescent="0.2"/>
    <row r="20649" s="1405" customFormat="1" x14ac:dyDescent="0.2"/>
    <row r="20650" s="1405" customFormat="1" x14ac:dyDescent="0.2"/>
    <row r="20651" s="1405" customFormat="1" x14ac:dyDescent="0.2"/>
    <row r="20652" s="1405" customFormat="1" x14ac:dyDescent="0.2"/>
    <row r="20653" s="1405" customFormat="1" x14ac:dyDescent="0.2"/>
    <row r="20654" s="1405" customFormat="1" x14ac:dyDescent="0.2"/>
    <row r="20655" s="1405" customFormat="1" x14ac:dyDescent="0.2"/>
    <row r="20656" s="1405" customFormat="1" x14ac:dyDescent="0.2"/>
    <row r="20657" s="1405" customFormat="1" x14ac:dyDescent="0.2"/>
    <row r="20658" s="1405" customFormat="1" x14ac:dyDescent="0.2"/>
    <row r="20659" s="1405" customFormat="1" x14ac:dyDescent="0.2"/>
    <row r="20660" s="1405" customFormat="1" x14ac:dyDescent="0.2"/>
    <row r="20661" s="1405" customFormat="1" x14ac:dyDescent="0.2"/>
    <row r="20662" s="1405" customFormat="1" x14ac:dyDescent="0.2"/>
    <row r="20663" s="1405" customFormat="1" x14ac:dyDescent="0.2"/>
    <row r="20664" s="1405" customFormat="1" x14ac:dyDescent="0.2"/>
    <row r="20665" s="1405" customFormat="1" x14ac:dyDescent="0.2"/>
    <row r="20666" s="1405" customFormat="1" x14ac:dyDescent="0.2"/>
    <row r="20667" s="1405" customFormat="1" x14ac:dyDescent="0.2"/>
    <row r="20668" s="1405" customFormat="1" x14ac:dyDescent="0.2"/>
    <row r="20669" s="1405" customFormat="1" x14ac:dyDescent="0.2"/>
    <row r="20670" s="1405" customFormat="1" x14ac:dyDescent="0.2"/>
    <row r="20671" s="1405" customFormat="1" x14ac:dyDescent="0.2"/>
    <row r="20672" s="1405" customFormat="1" x14ac:dyDescent="0.2"/>
    <row r="20673" s="1405" customFormat="1" x14ac:dyDescent="0.2"/>
    <row r="20674" s="1405" customFormat="1" x14ac:dyDescent="0.2"/>
    <row r="20675" s="1405" customFormat="1" x14ac:dyDescent="0.2"/>
    <row r="20676" s="1405" customFormat="1" x14ac:dyDescent="0.2"/>
    <row r="20677" s="1405" customFormat="1" x14ac:dyDescent="0.2"/>
    <row r="20678" s="1405" customFormat="1" x14ac:dyDescent="0.2"/>
    <row r="20679" s="1405" customFormat="1" x14ac:dyDescent="0.2"/>
    <row r="20680" s="1405" customFormat="1" x14ac:dyDescent="0.2"/>
    <row r="20681" s="1405" customFormat="1" x14ac:dyDescent="0.2"/>
    <row r="20682" s="1405" customFormat="1" x14ac:dyDescent="0.2"/>
    <row r="20683" s="1405" customFormat="1" x14ac:dyDescent="0.2"/>
    <row r="20684" s="1405" customFormat="1" x14ac:dyDescent="0.2"/>
    <row r="20685" s="1405" customFormat="1" x14ac:dyDescent="0.2"/>
    <row r="20686" s="1405" customFormat="1" x14ac:dyDescent="0.2"/>
    <row r="20687" s="1405" customFormat="1" x14ac:dyDescent="0.2"/>
    <row r="20688" s="1405" customFormat="1" x14ac:dyDescent="0.2"/>
    <row r="20689" s="1405" customFormat="1" x14ac:dyDescent="0.2"/>
    <row r="20690" s="1405" customFormat="1" x14ac:dyDescent="0.2"/>
    <row r="20691" s="1405" customFormat="1" x14ac:dyDescent="0.2"/>
    <row r="20692" s="1405" customFormat="1" x14ac:dyDescent="0.2"/>
    <row r="20693" s="1405" customFormat="1" x14ac:dyDescent="0.2"/>
    <row r="20694" s="1405" customFormat="1" x14ac:dyDescent="0.2"/>
    <row r="20695" s="1405" customFormat="1" x14ac:dyDescent="0.2"/>
    <row r="20696" s="1405" customFormat="1" x14ac:dyDescent="0.2"/>
    <row r="20697" s="1405" customFormat="1" x14ac:dyDescent="0.2"/>
    <row r="20698" s="1405" customFormat="1" x14ac:dyDescent="0.2"/>
    <row r="20699" s="1405" customFormat="1" x14ac:dyDescent="0.2"/>
    <row r="20700" s="1405" customFormat="1" x14ac:dyDescent="0.2"/>
    <row r="20701" s="1405" customFormat="1" x14ac:dyDescent="0.2"/>
    <row r="20702" s="1405" customFormat="1" x14ac:dyDescent="0.2"/>
    <row r="20703" s="1405" customFormat="1" x14ac:dyDescent="0.2"/>
    <row r="20704" s="1405" customFormat="1" x14ac:dyDescent="0.2"/>
    <row r="20705" s="1405" customFormat="1" x14ac:dyDescent="0.2"/>
    <row r="20706" s="1405" customFormat="1" x14ac:dyDescent="0.2"/>
    <row r="20707" s="1405" customFormat="1" x14ac:dyDescent="0.2"/>
    <row r="20708" s="1405" customFormat="1" x14ac:dyDescent="0.2"/>
    <row r="20709" s="1405" customFormat="1" x14ac:dyDescent="0.2"/>
    <row r="20710" s="1405" customFormat="1" x14ac:dyDescent="0.2"/>
    <row r="20711" s="1405" customFormat="1" x14ac:dyDescent="0.2"/>
    <row r="20712" s="1405" customFormat="1" x14ac:dyDescent="0.2"/>
    <row r="20713" s="1405" customFormat="1" x14ac:dyDescent="0.2"/>
    <row r="20714" s="1405" customFormat="1" x14ac:dyDescent="0.2"/>
    <row r="20715" s="1405" customFormat="1" x14ac:dyDescent="0.2"/>
    <row r="20716" s="1405" customFormat="1" x14ac:dyDescent="0.2"/>
    <row r="20717" s="1405" customFormat="1" x14ac:dyDescent="0.2"/>
    <row r="20718" s="1405" customFormat="1" x14ac:dyDescent="0.2"/>
    <row r="20719" s="1405" customFormat="1" x14ac:dyDescent="0.2"/>
    <row r="20720" s="1405" customFormat="1" x14ac:dyDescent="0.2"/>
    <row r="20721" s="1405" customFormat="1" x14ac:dyDescent="0.2"/>
    <row r="20722" s="1405" customFormat="1" x14ac:dyDescent="0.2"/>
    <row r="20723" s="1405" customFormat="1" x14ac:dyDescent="0.2"/>
    <row r="20724" s="1405" customFormat="1" x14ac:dyDescent="0.2"/>
    <row r="20725" s="1405" customFormat="1" x14ac:dyDescent="0.2"/>
    <row r="20726" s="1405" customFormat="1" x14ac:dyDescent="0.2"/>
    <row r="20727" s="1405" customFormat="1" x14ac:dyDescent="0.2"/>
    <row r="20728" s="1405" customFormat="1" x14ac:dyDescent="0.2"/>
    <row r="20729" s="1405" customFormat="1" x14ac:dyDescent="0.2"/>
    <row r="20730" s="1405" customFormat="1" x14ac:dyDescent="0.2"/>
    <row r="20731" s="1405" customFormat="1" x14ac:dyDescent="0.2"/>
    <row r="20732" s="1405" customFormat="1" x14ac:dyDescent="0.2"/>
    <row r="20733" s="1405" customFormat="1" x14ac:dyDescent="0.2"/>
    <row r="20734" s="1405" customFormat="1" x14ac:dyDescent="0.2"/>
    <row r="20735" s="1405" customFormat="1" x14ac:dyDescent="0.2"/>
    <row r="20736" s="1405" customFormat="1" x14ac:dyDescent="0.2"/>
    <row r="20737" s="1405" customFormat="1" x14ac:dyDescent="0.2"/>
    <row r="20738" s="1405" customFormat="1" x14ac:dyDescent="0.2"/>
    <row r="20739" s="1405" customFormat="1" x14ac:dyDescent="0.2"/>
    <row r="20740" s="1405" customFormat="1" x14ac:dyDescent="0.2"/>
    <row r="20741" s="1405" customFormat="1" x14ac:dyDescent="0.2"/>
    <row r="20742" s="1405" customFormat="1" x14ac:dyDescent="0.2"/>
    <row r="20743" s="1405" customFormat="1" x14ac:dyDescent="0.2"/>
    <row r="20744" s="1405" customFormat="1" x14ac:dyDescent="0.2"/>
    <row r="20745" s="1405" customFormat="1" x14ac:dyDescent="0.2"/>
    <row r="20746" s="1405" customFormat="1" x14ac:dyDescent="0.2"/>
    <row r="20747" s="1405" customFormat="1" x14ac:dyDescent="0.2"/>
    <row r="20748" s="1405" customFormat="1" x14ac:dyDescent="0.2"/>
    <row r="20749" s="1405" customFormat="1" x14ac:dyDescent="0.2"/>
    <row r="20750" s="1405" customFormat="1" x14ac:dyDescent="0.2"/>
    <row r="20751" s="1405" customFormat="1" x14ac:dyDescent="0.2"/>
    <row r="20752" s="1405" customFormat="1" x14ac:dyDescent="0.2"/>
    <row r="20753" s="1405" customFormat="1" x14ac:dyDescent="0.2"/>
    <row r="20754" s="1405" customFormat="1" x14ac:dyDescent="0.2"/>
    <row r="20755" s="1405" customFormat="1" x14ac:dyDescent="0.2"/>
    <row r="20756" s="1405" customFormat="1" x14ac:dyDescent="0.2"/>
    <row r="20757" s="1405" customFormat="1" x14ac:dyDescent="0.2"/>
    <row r="20758" s="1405" customFormat="1" x14ac:dyDescent="0.2"/>
    <row r="20759" s="1405" customFormat="1" x14ac:dyDescent="0.2"/>
    <row r="20760" s="1405" customFormat="1" x14ac:dyDescent="0.2"/>
    <row r="20761" s="1405" customFormat="1" x14ac:dyDescent="0.2"/>
    <row r="20762" s="1405" customFormat="1" x14ac:dyDescent="0.2"/>
    <row r="20763" s="1405" customFormat="1" x14ac:dyDescent="0.2"/>
    <row r="20764" s="1405" customFormat="1" x14ac:dyDescent="0.2"/>
    <row r="20765" s="1405" customFormat="1" x14ac:dyDescent="0.2"/>
    <row r="20766" s="1405" customFormat="1" x14ac:dyDescent="0.2"/>
    <row r="20767" s="1405" customFormat="1" x14ac:dyDescent="0.2"/>
    <row r="20768" s="1405" customFormat="1" x14ac:dyDescent="0.2"/>
    <row r="20769" s="1405" customFormat="1" x14ac:dyDescent="0.2"/>
    <row r="20770" s="1405" customFormat="1" x14ac:dyDescent="0.2"/>
    <row r="20771" s="1405" customFormat="1" x14ac:dyDescent="0.2"/>
    <row r="20772" s="1405" customFormat="1" x14ac:dyDescent="0.2"/>
    <row r="20773" s="1405" customFormat="1" x14ac:dyDescent="0.2"/>
    <row r="20774" s="1405" customFormat="1" x14ac:dyDescent="0.2"/>
    <row r="20775" s="1405" customFormat="1" x14ac:dyDescent="0.2"/>
    <row r="20776" s="1405" customFormat="1" x14ac:dyDescent="0.2"/>
    <row r="20777" s="1405" customFormat="1" x14ac:dyDescent="0.2"/>
    <row r="20778" s="1405" customFormat="1" x14ac:dyDescent="0.2"/>
    <row r="20779" s="1405" customFormat="1" x14ac:dyDescent="0.2"/>
    <row r="20780" s="1405" customFormat="1" x14ac:dyDescent="0.2"/>
    <row r="20781" s="1405" customFormat="1" x14ac:dyDescent="0.2"/>
    <row r="20782" s="1405" customFormat="1" x14ac:dyDescent="0.2"/>
    <row r="20783" s="1405" customFormat="1" x14ac:dyDescent="0.2"/>
    <row r="20784" s="1405" customFormat="1" x14ac:dyDescent="0.2"/>
    <row r="20785" s="1405" customFormat="1" x14ac:dyDescent="0.2"/>
    <row r="20786" s="1405" customFormat="1" x14ac:dyDescent="0.2"/>
    <row r="20787" s="1405" customFormat="1" x14ac:dyDescent="0.2"/>
    <row r="20788" s="1405" customFormat="1" x14ac:dyDescent="0.2"/>
    <row r="20789" s="1405" customFormat="1" x14ac:dyDescent="0.2"/>
    <row r="20790" s="1405" customFormat="1" x14ac:dyDescent="0.2"/>
    <row r="20791" s="1405" customFormat="1" x14ac:dyDescent="0.2"/>
    <row r="20792" s="1405" customFormat="1" x14ac:dyDescent="0.2"/>
    <row r="20793" s="1405" customFormat="1" x14ac:dyDescent="0.2"/>
    <row r="20794" s="1405" customFormat="1" x14ac:dyDescent="0.2"/>
    <row r="20795" s="1405" customFormat="1" x14ac:dyDescent="0.2"/>
    <row r="20796" s="1405" customFormat="1" x14ac:dyDescent="0.2"/>
    <row r="20797" s="1405" customFormat="1" x14ac:dyDescent="0.2"/>
    <row r="20798" s="1405" customFormat="1" x14ac:dyDescent="0.2"/>
    <row r="20799" s="1405" customFormat="1" x14ac:dyDescent="0.2"/>
    <row r="20800" s="1405" customFormat="1" x14ac:dyDescent="0.2"/>
    <row r="20801" s="1405" customFormat="1" x14ac:dyDescent="0.2"/>
    <row r="20802" s="1405" customFormat="1" x14ac:dyDescent="0.2"/>
    <row r="20803" s="1405" customFormat="1" x14ac:dyDescent="0.2"/>
    <row r="20804" s="1405" customFormat="1" x14ac:dyDescent="0.2"/>
    <row r="20805" s="1405" customFormat="1" x14ac:dyDescent="0.2"/>
    <row r="20806" s="1405" customFormat="1" x14ac:dyDescent="0.2"/>
    <row r="20807" s="1405" customFormat="1" x14ac:dyDescent="0.2"/>
    <row r="20808" s="1405" customFormat="1" x14ac:dyDescent="0.2"/>
    <row r="20809" s="1405" customFormat="1" x14ac:dyDescent="0.2"/>
    <row r="20810" s="1405" customFormat="1" x14ac:dyDescent="0.2"/>
    <row r="20811" s="1405" customFormat="1" x14ac:dyDescent="0.2"/>
    <row r="20812" s="1405" customFormat="1" x14ac:dyDescent="0.2"/>
    <row r="20813" s="1405" customFormat="1" x14ac:dyDescent="0.2"/>
    <row r="20814" s="1405" customFormat="1" x14ac:dyDescent="0.2"/>
    <row r="20815" s="1405" customFormat="1" x14ac:dyDescent="0.2"/>
    <row r="20816" s="1405" customFormat="1" x14ac:dyDescent="0.2"/>
    <row r="20817" s="1405" customFormat="1" x14ac:dyDescent="0.2"/>
    <row r="20818" s="1405" customFormat="1" x14ac:dyDescent="0.2"/>
    <row r="20819" s="1405" customFormat="1" x14ac:dyDescent="0.2"/>
    <row r="20820" s="1405" customFormat="1" x14ac:dyDescent="0.2"/>
    <row r="20821" s="1405" customFormat="1" x14ac:dyDescent="0.2"/>
    <row r="20822" s="1405" customFormat="1" x14ac:dyDescent="0.2"/>
    <row r="20823" s="1405" customFormat="1" x14ac:dyDescent="0.2"/>
    <row r="20824" s="1405" customFormat="1" x14ac:dyDescent="0.2"/>
    <row r="20825" s="1405" customFormat="1" x14ac:dyDescent="0.2"/>
    <row r="20826" s="1405" customFormat="1" x14ac:dyDescent="0.2"/>
    <row r="20827" s="1405" customFormat="1" x14ac:dyDescent="0.2"/>
    <row r="20828" s="1405" customFormat="1" x14ac:dyDescent="0.2"/>
    <row r="20829" s="1405" customFormat="1" x14ac:dyDescent="0.2"/>
    <row r="20830" s="1405" customFormat="1" x14ac:dyDescent="0.2"/>
    <row r="20831" s="1405" customFormat="1" x14ac:dyDescent="0.2"/>
    <row r="20832" s="1405" customFormat="1" x14ac:dyDescent="0.2"/>
    <row r="20833" s="1405" customFormat="1" x14ac:dyDescent="0.2"/>
    <row r="20834" s="1405" customFormat="1" x14ac:dyDescent="0.2"/>
    <row r="20835" s="1405" customFormat="1" x14ac:dyDescent="0.2"/>
    <row r="20836" s="1405" customFormat="1" x14ac:dyDescent="0.2"/>
    <row r="20837" s="1405" customFormat="1" x14ac:dyDescent="0.2"/>
    <row r="20838" s="1405" customFormat="1" x14ac:dyDescent="0.2"/>
    <row r="20839" s="1405" customFormat="1" x14ac:dyDescent="0.2"/>
    <row r="20840" s="1405" customFormat="1" x14ac:dyDescent="0.2"/>
    <row r="20841" s="1405" customFormat="1" x14ac:dyDescent="0.2"/>
    <row r="20842" s="1405" customFormat="1" x14ac:dyDescent="0.2"/>
    <row r="20843" s="1405" customFormat="1" x14ac:dyDescent="0.2"/>
    <row r="20844" s="1405" customFormat="1" x14ac:dyDescent="0.2"/>
    <row r="20845" s="1405" customFormat="1" x14ac:dyDescent="0.2"/>
    <row r="20846" s="1405" customFormat="1" x14ac:dyDescent="0.2"/>
    <row r="20847" s="1405" customFormat="1" x14ac:dyDescent="0.2"/>
    <row r="20848" s="1405" customFormat="1" x14ac:dyDescent="0.2"/>
    <row r="20849" s="1405" customFormat="1" x14ac:dyDescent="0.2"/>
    <row r="20850" s="1405" customFormat="1" x14ac:dyDescent="0.2"/>
    <row r="20851" s="1405" customFormat="1" x14ac:dyDescent="0.2"/>
    <row r="20852" s="1405" customFormat="1" x14ac:dyDescent="0.2"/>
    <row r="20853" s="1405" customFormat="1" x14ac:dyDescent="0.2"/>
    <row r="20854" s="1405" customFormat="1" x14ac:dyDescent="0.2"/>
    <row r="20855" s="1405" customFormat="1" x14ac:dyDescent="0.2"/>
    <row r="20856" s="1405" customFormat="1" x14ac:dyDescent="0.2"/>
    <row r="20857" s="1405" customFormat="1" x14ac:dyDescent="0.2"/>
    <row r="20858" s="1405" customFormat="1" x14ac:dyDescent="0.2"/>
    <row r="20859" s="1405" customFormat="1" x14ac:dyDescent="0.2"/>
    <row r="20860" s="1405" customFormat="1" x14ac:dyDescent="0.2"/>
    <row r="20861" s="1405" customFormat="1" x14ac:dyDescent="0.2"/>
    <row r="20862" s="1405" customFormat="1" x14ac:dyDescent="0.2"/>
    <row r="20863" s="1405" customFormat="1" x14ac:dyDescent="0.2"/>
    <row r="20864" s="1405" customFormat="1" x14ac:dyDescent="0.2"/>
    <row r="20865" s="1405" customFormat="1" x14ac:dyDescent="0.2"/>
    <row r="20866" s="1405" customFormat="1" x14ac:dyDescent="0.2"/>
    <row r="20867" s="1405" customFormat="1" x14ac:dyDescent="0.2"/>
    <row r="20868" s="1405" customFormat="1" x14ac:dyDescent="0.2"/>
    <row r="20869" s="1405" customFormat="1" x14ac:dyDescent="0.2"/>
    <row r="20870" s="1405" customFormat="1" x14ac:dyDescent="0.2"/>
    <row r="20871" s="1405" customFormat="1" x14ac:dyDescent="0.2"/>
    <row r="20872" s="1405" customFormat="1" x14ac:dyDescent="0.2"/>
    <row r="20873" s="1405" customFormat="1" x14ac:dyDescent="0.2"/>
    <row r="20874" s="1405" customFormat="1" x14ac:dyDescent="0.2"/>
    <row r="20875" s="1405" customFormat="1" x14ac:dyDescent="0.2"/>
    <row r="20876" s="1405" customFormat="1" x14ac:dyDescent="0.2"/>
    <row r="20877" s="1405" customFormat="1" x14ac:dyDescent="0.2"/>
    <row r="20878" s="1405" customFormat="1" x14ac:dyDescent="0.2"/>
    <row r="20879" s="1405" customFormat="1" x14ac:dyDescent="0.2"/>
    <row r="20880" s="1405" customFormat="1" x14ac:dyDescent="0.2"/>
    <row r="20881" s="1405" customFormat="1" x14ac:dyDescent="0.2"/>
    <row r="20882" s="1405" customFormat="1" x14ac:dyDescent="0.2"/>
    <row r="20883" s="1405" customFormat="1" x14ac:dyDescent="0.2"/>
    <row r="20884" s="1405" customFormat="1" x14ac:dyDescent="0.2"/>
    <row r="20885" s="1405" customFormat="1" x14ac:dyDescent="0.2"/>
    <row r="20886" s="1405" customFormat="1" x14ac:dyDescent="0.2"/>
    <row r="20887" s="1405" customFormat="1" x14ac:dyDescent="0.2"/>
    <row r="20888" s="1405" customFormat="1" x14ac:dyDescent="0.2"/>
    <row r="20889" s="1405" customFormat="1" x14ac:dyDescent="0.2"/>
    <row r="20890" s="1405" customFormat="1" x14ac:dyDescent="0.2"/>
    <row r="20891" s="1405" customFormat="1" x14ac:dyDescent="0.2"/>
    <row r="20892" s="1405" customFormat="1" x14ac:dyDescent="0.2"/>
    <row r="20893" s="1405" customFormat="1" x14ac:dyDescent="0.2"/>
    <row r="20894" s="1405" customFormat="1" x14ac:dyDescent="0.2"/>
    <row r="20895" s="1405" customFormat="1" x14ac:dyDescent="0.2"/>
    <row r="20896" s="1405" customFormat="1" x14ac:dyDescent="0.2"/>
    <row r="20897" s="1405" customFormat="1" x14ac:dyDescent="0.2"/>
    <row r="20898" s="1405" customFormat="1" x14ac:dyDescent="0.2"/>
    <row r="20899" s="1405" customFormat="1" x14ac:dyDescent="0.2"/>
    <row r="20900" s="1405" customFormat="1" x14ac:dyDescent="0.2"/>
    <row r="20901" s="1405" customFormat="1" x14ac:dyDescent="0.2"/>
    <row r="20902" s="1405" customFormat="1" x14ac:dyDescent="0.2"/>
    <row r="20903" s="1405" customFormat="1" x14ac:dyDescent="0.2"/>
    <row r="20904" s="1405" customFormat="1" x14ac:dyDescent="0.2"/>
    <row r="20905" s="1405" customFormat="1" x14ac:dyDescent="0.2"/>
    <row r="20906" s="1405" customFormat="1" x14ac:dyDescent="0.2"/>
    <row r="20907" s="1405" customFormat="1" x14ac:dyDescent="0.2"/>
    <row r="20908" s="1405" customFormat="1" x14ac:dyDescent="0.2"/>
    <row r="20909" s="1405" customFormat="1" x14ac:dyDescent="0.2"/>
    <row r="20910" s="1405" customFormat="1" x14ac:dyDescent="0.2"/>
    <row r="20911" s="1405" customFormat="1" x14ac:dyDescent="0.2"/>
    <row r="20912" s="1405" customFormat="1" x14ac:dyDescent="0.2"/>
    <row r="20913" s="1405" customFormat="1" x14ac:dyDescent="0.2"/>
    <row r="20914" s="1405" customFormat="1" x14ac:dyDescent="0.2"/>
    <row r="20915" s="1405" customFormat="1" x14ac:dyDescent="0.2"/>
    <row r="20916" s="1405" customFormat="1" x14ac:dyDescent="0.2"/>
    <row r="20917" s="1405" customFormat="1" x14ac:dyDescent="0.2"/>
    <row r="20918" s="1405" customFormat="1" x14ac:dyDescent="0.2"/>
    <row r="20919" s="1405" customFormat="1" x14ac:dyDescent="0.2"/>
    <row r="20920" s="1405" customFormat="1" x14ac:dyDescent="0.2"/>
    <row r="20921" s="1405" customFormat="1" x14ac:dyDescent="0.2"/>
    <row r="20922" s="1405" customFormat="1" x14ac:dyDescent="0.2"/>
    <row r="20923" s="1405" customFormat="1" x14ac:dyDescent="0.2"/>
    <row r="20924" s="1405" customFormat="1" x14ac:dyDescent="0.2"/>
    <row r="20925" s="1405" customFormat="1" x14ac:dyDescent="0.2"/>
    <row r="20926" s="1405" customFormat="1" x14ac:dyDescent="0.2"/>
    <row r="20927" s="1405" customFormat="1" x14ac:dyDescent="0.2"/>
    <row r="20928" s="1405" customFormat="1" x14ac:dyDescent="0.2"/>
    <row r="20929" s="1405" customFormat="1" x14ac:dyDescent="0.2"/>
    <row r="20930" s="1405" customFormat="1" x14ac:dyDescent="0.2"/>
    <row r="20931" s="1405" customFormat="1" x14ac:dyDescent="0.2"/>
    <row r="20932" s="1405" customFormat="1" x14ac:dyDescent="0.2"/>
    <row r="20933" s="1405" customFormat="1" x14ac:dyDescent="0.2"/>
    <row r="20934" s="1405" customFormat="1" x14ac:dyDescent="0.2"/>
    <row r="20935" s="1405" customFormat="1" x14ac:dyDescent="0.2"/>
    <row r="20936" s="1405" customFormat="1" x14ac:dyDescent="0.2"/>
    <row r="20937" s="1405" customFormat="1" x14ac:dyDescent="0.2"/>
    <row r="20938" s="1405" customFormat="1" x14ac:dyDescent="0.2"/>
    <row r="20939" s="1405" customFormat="1" x14ac:dyDescent="0.2"/>
    <row r="20940" s="1405" customFormat="1" x14ac:dyDescent="0.2"/>
    <row r="20941" s="1405" customFormat="1" x14ac:dyDescent="0.2"/>
    <row r="20942" s="1405" customFormat="1" x14ac:dyDescent="0.2"/>
    <row r="20943" s="1405" customFormat="1" x14ac:dyDescent="0.2"/>
    <row r="20944" s="1405" customFormat="1" x14ac:dyDescent="0.2"/>
    <row r="20945" s="1405" customFormat="1" x14ac:dyDescent="0.2"/>
    <row r="20946" s="1405" customFormat="1" x14ac:dyDescent="0.2"/>
    <row r="20947" s="1405" customFormat="1" x14ac:dyDescent="0.2"/>
    <row r="20948" s="1405" customFormat="1" x14ac:dyDescent="0.2"/>
    <row r="20949" s="1405" customFormat="1" x14ac:dyDescent="0.2"/>
    <row r="20950" s="1405" customFormat="1" x14ac:dyDescent="0.2"/>
    <row r="20951" s="1405" customFormat="1" x14ac:dyDescent="0.2"/>
    <row r="20952" s="1405" customFormat="1" x14ac:dyDescent="0.2"/>
    <row r="20953" s="1405" customFormat="1" x14ac:dyDescent="0.2"/>
    <row r="20954" s="1405" customFormat="1" x14ac:dyDescent="0.2"/>
    <row r="20955" s="1405" customFormat="1" x14ac:dyDescent="0.2"/>
    <row r="20956" s="1405" customFormat="1" x14ac:dyDescent="0.2"/>
    <row r="20957" s="1405" customFormat="1" x14ac:dyDescent="0.2"/>
    <row r="20958" s="1405" customFormat="1" x14ac:dyDescent="0.2"/>
    <row r="20959" s="1405" customFormat="1" x14ac:dyDescent="0.2"/>
    <row r="20960" s="1405" customFormat="1" x14ac:dyDescent="0.2"/>
    <row r="20961" s="1405" customFormat="1" x14ac:dyDescent="0.2"/>
    <row r="20962" s="1405" customFormat="1" x14ac:dyDescent="0.2"/>
    <row r="20963" s="1405" customFormat="1" x14ac:dyDescent="0.2"/>
    <row r="20964" s="1405" customFormat="1" x14ac:dyDescent="0.2"/>
    <row r="20965" s="1405" customFormat="1" x14ac:dyDescent="0.2"/>
    <row r="20966" s="1405" customFormat="1" x14ac:dyDescent="0.2"/>
    <row r="20967" s="1405" customFormat="1" x14ac:dyDescent="0.2"/>
    <row r="20968" s="1405" customFormat="1" x14ac:dyDescent="0.2"/>
    <row r="20969" s="1405" customFormat="1" x14ac:dyDescent="0.2"/>
    <row r="20970" s="1405" customFormat="1" x14ac:dyDescent="0.2"/>
    <row r="20971" s="1405" customFormat="1" x14ac:dyDescent="0.2"/>
    <row r="20972" s="1405" customFormat="1" x14ac:dyDescent="0.2"/>
    <row r="20973" s="1405" customFormat="1" x14ac:dyDescent="0.2"/>
    <row r="20974" s="1405" customFormat="1" x14ac:dyDescent="0.2"/>
    <row r="20975" s="1405" customFormat="1" x14ac:dyDescent="0.2"/>
    <row r="20976" s="1405" customFormat="1" x14ac:dyDescent="0.2"/>
    <row r="20977" s="1405" customFormat="1" x14ac:dyDescent="0.2"/>
    <row r="20978" s="1405" customFormat="1" x14ac:dyDescent="0.2"/>
    <row r="20979" s="1405" customFormat="1" x14ac:dyDescent="0.2"/>
    <row r="20980" s="1405" customFormat="1" x14ac:dyDescent="0.2"/>
    <row r="20981" s="1405" customFormat="1" x14ac:dyDescent="0.2"/>
    <row r="20982" s="1405" customFormat="1" x14ac:dyDescent="0.2"/>
    <row r="20983" s="1405" customFormat="1" x14ac:dyDescent="0.2"/>
    <row r="20984" s="1405" customFormat="1" x14ac:dyDescent="0.2"/>
    <row r="20985" s="1405" customFormat="1" x14ac:dyDescent="0.2"/>
    <row r="20986" s="1405" customFormat="1" x14ac:dyDescent="0.2"/>
    <row r="20987" s="1405" customFormat="1" x14ac:dyDescent="0.2"/>
    <row r="20988" s="1405" customFormat="1" x14ac:dyDescent="0.2"/>
    <row r="20989" s="1405" customFormat="1" x14ac:dyDescent="0.2"/>
    <row r="20990" s="1405" customFormat="1" x14ac:dyDescent="0.2"/>
    <row r="20991" s="1405" customFormat="1" x14ac:dyDescent="0.2"/>
    <row r="20992" s="1405" customFormat="1" x14ac:dyDescent="0.2"/>
    <row r="20993" s="1405" customFormat="1" x14ac:dyDescent="0.2"/>
    <row r="20994" s="1405" customFormat="1" x14ac:dyDescent="0.2"/>
    <row r="20995" s="1405" customFormat="1" x14ac:dyDescent="0.2"/>
    <row r="20996" s="1405" customFormat="1" x14ac:dyDescent="0.2"/>
    <row r="20997" s="1405" customFormat="1" x14ac:dyDescent="0.2"/>
    <row r="20998" s="1405" customFormat="1" x14ac:dyDescent="0.2"/>
    <row r="20999" s="1405" customFormat="1" x14ac:dyDescent="0.2"/>
    <row r="21000" s="1405" customFormat="1" x14ac:dyDescent="0.2"/>
    <row r="21001" s="1405" customFormat="1" x14ac:dyDescent="0.2"/>
    <row r="21002" s="1405" customFormat="1" x14ac:dyDescent="0.2"/>
    <row r="21003" s="1405" customFormat="1" x14ac:dyDescent="0.2"/>
    <row r="21004" s="1405" customFormat="1" x14ac:dyDescent="0.2"/>
    <row r="21005" s="1405" customFormat="1" x14ac:dyDescent="0.2"/>
    <row r="21006" s="1405" customFormat="1" x14ac:dyDescent="0.2"/>
    <row r="21007" s="1405" customFormat="1" x14ac:dyDescent="0.2"/>
    <row r="21008" s="1405" customFormat="1" x14ac:dyDescent="0.2"/>
    <row r="21009" s="1405" customFormat="1" x14ac:dyDescent="0.2"/>
    <row r="21010" s="1405" customFormat="1" x14ac:dyDescent="0.2"/>
    <row r="21011" s="1405" customFormat="1" x14ac:dyDescent="0.2"/>
    <row r="21012" s="1405" customFormat="1" x14ac:dyDescent="0.2"/>
    <row r="21013" s="1405" customFormat="1" x14ac:dyDescent="0.2"/>
    <row r="21014" s="1405" customFormat="1" x14ac:dyDescent="0.2"/>
    <row r="21015" s="1405" customFormat="1" x14ac:dyDescent="0.2"/>
    <row r="21016" s="1405" customFormat="1" x14ac:dyDescent="0.2"/>
    <row r="21017" s="1405" customFormat="1" x14ac:dyDescent="0.2"/>
    <row r="21018" s="1405" customFormat="1" x14ac:dyDescent="0.2"/>
    <row r="21019" s="1405" customFormat="1" x14ac:dyDescent="0.2"/>
    <row r="21020" s="1405" customFormat="1" x14ac:dyDescent="0.2"/>
    <row r="21021" s="1405" customFormat="1" x14ac:dyDescent="0.2"/>
    <row r="21022" s="1405" customFormat="1" x14ac:dyDescent="0.2"/>
    <row r="21023" s="1405" customFormat="1" x14ac:dyDescent="0.2"/>
    <row r="21024" s="1405" customFormat="1" x14ac:dyDescent="0.2"/>
    <row r="21025" s="1405" customFormat="1" x14ac:dyDescent="0.2"/>
    <row r="21026" s="1405" customFormat="1" x14ac:dyDescent="0.2"/>
    <row r="21027" s="1405" customFormat="1" x14ac:dyDescent="0.2"/>
    <row r="21028" s="1405" customFormat="1" x14ac:dyDescent="0.2"/>
    <row r="21029" s="1405" customFormat="1" x14ac:dyDescent="0.2"/>
    <row r="21030" s="1405" customFormat="1" x14ac:dyDescent="0.2"/>
    <row r="21031" s="1405" customFormat="1" x14ac:dyDescent="0.2"/>
    <row r="21032" s="1405" customFormat="1" x14ac:dyDescent="0.2"/>
    <row r="21033" s="1405" customFormat="1" x14ac:dyDescent="0.2"/>
    <row r="21034" s="1405" customFormat="1" x14ac:dyDescent="0.2"/>
    <row r="21035" s="1405" customFormat="1" x14ac:dyDescent="0.2"/>
    <row r="21036" s="1405" customFormat="1" x14ac:dyDescent="0.2"/>
    <row r="21037" s="1405" customFormat="1" x14ac:dyDescent="0.2"/>
    <row r="21038" s="1405" customFormat="1" x14ac:dyDescent="0.2"/>
    <row r="21039" s="1405" customFormat="1" x14ac:dyDescent="0.2"/>
    <row r="21040" s="1405" customFormat="1" x14ac:dyDescent="0.2"/>
    <row r="21041" s="1405" customFormat="1" x14ac:dyDescent="0.2"/>
    <row r="21042" s="1405" customFormat="1" x14ac:dyDescent="0.2"/>
    <row r="21043" s="1405" customFormat="1" x14ac:dyDescent="0.2"/>
    <row r="21044" s="1405" customFormat="1" x14ac:dyDescent="0.2"/>
    <row r="21045" s="1405" customFormat="1" x14ac:dyDescent="0.2"/>
    <row r="21046" s="1405" customFormat="1" x14ac:dyDescent="0.2"/>
    <row r="21047" s="1405" customFormat="1" x14ac:dyDescent="0.2"/>
    <row r="21048" s="1405" customFormat="1" x14ac:dyDescent="0.2"/>
    <row r="21049" s="1405" customFormat="1" x14ac:dyDescent="0.2"/>
    <row r="21050" s="1405" customFormat="1" x14ac:dyDescent="0.2"/>
    <row r="21051" s="1405" customFormat="1" x14ac:dyDescent="0.2"/>
    <row r="21052" s="1405" customFormat="1" x14ac:dyDescent="0.2"/>
    <row r="21053" s="1405" customFormat="1" x14ac:dyDescent="0.2"/>
    <row r="21054" s="1405" customFormat="1" x14ac:dyDescent="0.2"/>
    <row r="21055" s="1405" customFormat="1" x14ac:dyDescent="0.2"/>
    <row r="21056" s="1405" customFormat="1" x14ac:dyDescent="0.2"/>
    <row r="21057" s="1405" customFormat="1" x14ac:dyDescent="0.2"/>
    <row r="21058" s="1405" customFormat="1" x14ac:dyDescent="0.2"/>
    <row r="21059" s="1405" customFormat="1" x14ac:dyDescent="0.2"/>
    <row r="21060" s="1405" customFormat="1" x14ac:dyDescent="0.2"/>
    <row r="21061" s="1405" customFormat="1" x14ac:dyDescent="0.2"/>
    <row r="21062" s="1405" customFormat="1" x14ac:dyDescent="0.2"/>
    <row r="21063" s="1405" customFormat="1" x14ac:dyDescent="0.2"/>
    <row r="21064" s="1405" customFormat="1" x14ac:dyDescent="0.2"/>
    <row r="21065" s="1405" customFormat="1" x14ac:dyDescent="0.2"/>
    <row r="21066" s="1405" customFormat="1" x14ac:dyDescent="0.2"/>
    <row r="21067" s="1405" customFormat="1" x14ac:dyDescent="0.2"/>
    <row r="21068" s="1405" customFormat="1" x14ac:dyDescent="0.2"/>
    <row r="21069" s="1405" customFormat="1" x14ac:dyDescent="0.2"/>
    <row r="21070" s="1405" customFormat="1" x14ac:dyDescent="0.2"/>
    <row r="21071" s="1405" customFormat="1" x14ac:dyDescent="0.2"/>
    <row r="21072" s="1405" customFormat="1" x14ac:dyDescent="0.2"/>
    <row r="21073" s="1405" customFormat="1" x14ac:dyDescent="0.2"/>
    <row r="21074" s="1405" customFormat="1" x14ac:dyDescent="0.2"/>
    <row r="21075" s="1405" customFormat="1" x14ac:dyDescent="0.2"/>
    <row r="21076" s="1405" customFormat="1" x14ac:dyDescent="0.2"/>
    <row r="21077" s="1405" customFormat="1" x14ac:dyDescent="0.2"/>
    <row r="21078" s="1405" customFormat="1" x14ac:dyDescent="0.2"/>
    <row r="21079" s="1405" customFormat="1" x14ac:dyDescent="0.2"/>
    <row r="21080" s="1405" customFormat="1" x14ac:dyDescent="0.2"/>
    <row r="21081" s="1405" customFormat="1" x14ac:dyDescent="0.2"/>
    <row r="21082" s="1405" customFormat="1" x14ac:dyDescent="0.2"/>
    <row r="21083" s="1405" customFormat="1" x14ac:dyDescent="0.2"/>
    <row r="21084" s="1405" customFormat="1" x14ac:dyDescent="0.2"/>
    <row r="21085" s="1405" customFormat="1" x14ac:dyDescent="0.2"/>
    <row r="21086" s="1405" customFormat="1" x14ac:dyDescent="0.2"/>
    <row r="21087" s="1405" customFormat="1" x14ac:dyDescent="0.2"/>
    <row r="21088" s="1405" customFormat="1" x14ac:dyDescent="0.2"/>
    <row r="21089" s="1405" customFormat="1" x14ac:dyDescent="0.2"/>
    <row r="21090" s="1405" customFormat="1" x14ac:dyDescent="0.2"/>
    <row r="21091" s="1405" customFormat="1" x14ac:dyDescent="0.2"/>
    <row r="21092" s="1405" customFormat="1" x14ac:dyDescent="0.2"/>
    <row r="21093" s="1405" customFormat="1" x14ac:dyDescent="0.2"/>
    <row r="21094" s="1405" customFormat="1" x14ac:dyDescent="0.2"/>
    <row r="21095" s="1405" customFormat="1" x14ac:dyDescent="0.2"/>
    <row r="21096" s="1405" customFormat="1" x14ac:dyDescent="0.2"/>
    <row r="21097" s="1405" customFormat="1" x14ac:dyDescent="0.2"/>
    <row r="21098" s="1405" customFormat="1" x14ac:dyDescent="0.2"/>
    <row r="21099" s="1405" customFormat="1" x14ac:dyDescent="0.2"/>
    <row r="21100" s="1405" customFormat="1" x14ac:dyDescent="0.2"/>
    <row r="21101" s="1405" customFormat="1" x14ac:dyDescent="0.2"/>
    <row r="21102" s="1405" customFormat="1" x14ac:dyDescent="0.2"/>
    <row r="21103" s="1405" customFormat="1" x14ac:dyDescent="0.2"/>
    <row r="21104" s="1405" customFormat="1" x14ac:dyDescent="0.2"/>
    <row r="21105" s="1405" customFormat="1" x14ac:dyDescent="0.2"/>
    <row r="21106" s="1405" customFormat="1" x14ac:dyDescent="0.2"/>
    <row r="21107" s="1405" customFormat="1" x14ac:dyDescent="0.2"/>
    <row r="21108" s="1405" customFormat="1" x14ac:dyDescent="0.2"/>
    <row r="21109" s="1405" customFormat="1" x14ac:dyDescent="0.2"/>
    <row r="21110" s="1405" customFormat="1" x14ac:dyDescent="0.2"/>
    <row r="21111" s="1405" customFormat="1" x14ac:dyDescent="0.2"/>
    <row r="21112" s="1405" customFormat="1" x14ac:dyDescent="0.2"/>
    <row r="21113" s="1405" customFormat="1" x14ac:dyDescent="0.2"/>
    <row r="21114" s="1405" customFormat="1" x14ac:dyDescent="0.2"/>
    <row r="21115" s="1405" customFormat="1" x14ac:dyDescent="0.2"/>
    <row r="21116" s="1405" customFormat="1" x14ac:dyDescent="0.2"/>
    <row r="21117" s="1405" customFormat="1" x14ac:dyDescent="0.2"/>
    <row r="21118" s="1405" customFormat="1" x14ac:dyDescent="0.2"/>
    <row r="21119" s="1405" customFormat="1" x14ac:dyDescent="0.2"/>
    <row r="21120" s="1405" customFormat="1" x14ac:dyDescent="0.2"/>
    <row r="21121" s="1405" customFormat="1" x14ac:dyDescent="0.2"/>
    <row r="21122" s="1405" customFormat="1" x14ac:dyDescent="0.2"/>
    <row r="21123" s="1405" customFormat="1" x14ac:dyDescent="0.2"/>
    <row r="21124" s="1405" customFormat="1" x14ac:dyDescent="0.2"/>
    <row r="21125" s="1405" customFormat="1" x14ac:dyDescent="0.2"/>
    <row r="21126" s="1405" customFormat="1" x14ac:dyDescent="0.2"/>
    <row r="21127" s="1405" customFormat="1" x14ac:dyDescent="0.2"/>
    <row r="21128" s="1405" customFormat="1" x14ac:dyDescent="0.2"/>
    <row r="21129" s="1405" customFormat="1" x14ac:dyDescent="0.2"/>
    <row r="21130" s="1405" customFormat="1" x14ac:dyDescent="0.2"/>
    <row r="21131" s="1405" customFormat="1" x14ac:dyDescent="0.2"/>
    <row r="21132" s="1405" customFormat="1" x14ac:dyDescent="0.2"/>
    <row r="21133" s="1405" customFormat="1" x14ac:dyDescent="0.2"/>
    <row r="21134" s="1405" customFormat="1" x14ac:dyDescent="0.2"/>
    <row r="21135" s="1405" customFormat="1" x14ac:dyDescent="0.2"/>
    <row r="21136" s="1405" customFormat="1" x14ac:dyDescent="0.2"/>
    <row r="21137" s="1405" customFormat="1" x14ac:dyDescent="0.2"/>
    <row r="21138" s="1405" customFormat="1" x14ac:dyDescent="0.2"/>
    <row r="21139" s="1405" customFormat="1" x14ac:dyDescent="0.2"/>
    <row r="21140" s="1405" customFormat="1" x14ac:dyDescent="0.2"/>
    <row r="21141" s="1405" customFormat="1" x14ac:dyDescent="0.2"/>
    <row r="21142" s="1405" customFormat="1" x14ac:dyDescent="0.2"/>
    <row r="21143" s="1405" customFormat="1" x14ac:dyDescent="0.2"/>
    <row r="21144" s="1405" customFormat="1" x14ac:dyDescent="0.2"/>
    <row r="21145" s="1405" customFormat="1" x14ac:dyDescent="0.2"/>
    <row r="21146" s="1405" customFormat="1" x14ac:dyDescent="0.2"/>
    <row r="21147" s="1405" customFormat="1" x14ac:dyDescent="0.2"/>
    <row r="21148" s="1405" customFormat="1" x14ac:dyDescent="0.2"/>
    <row r="21149" s="1405" customFormat="1" x14ac:dyDescent="0.2"/>
    <row r="21150" s="1405" customFormat="1" x14ac:dyDescent="0.2"/>
    <row r="21151" s="1405" customFormat="1" x14ac:dyDescent="0.2"/>
    <row r="21152" s="1405" customFormat="1" x14ac:dyDescent="0.2"/>
    <row r="21153" s="1405" customFormat="1" x14ac:dyDescent="0.2"/>
    <row r="21154" s="1405" customFormat="1" x14ac:dyDescent="0.2"/>
    <row r="21155" s="1405" customFormat="1" x14ac:dyDescent="0.2"/>
    <row r="21156" s="1405" customFormat="1" x14ac:dyDescent="0.2"/>
    <row r="21157" s="1405" customFormat="1" x14ac:dyDescent="0.2"/>
    <row r="21158" s="1405" customFormat="1" x14ac:dyDescent="0.2"/>
    <row r="21159" s="1405" customFormat="1" x14ac:dyDescent="0.2"/>
    <row r="21160" s="1405" customFormat="1" x14ac:dyDescent="0.2"/>
    <row r="21161" s="1405" customFormat="1" x14ac:dyDescent="0.2"/>
    <row r="21162" s="1405" customFormat="1" x14ac:dyDescent="0.2"/>
    <row r="21163" s="1405" customFormat="1" x14ac:dyDescent="0.2"/>
    <row r="21164" s="1405" customFormat="1" x14ac:dyDescent="0.2"/>
    <row r="21165" s="1405" customFormat="1" x14ac:dyDescent="0.2"/>
    <row r="21166" s="1405" customFormat="1" x14ac:dyDescent="0.2"/>
    <row r="21167" s="1405" customFormat="1" x14ac:dyDescent="0.2"/>
    <row r="21168" s="1405" customFormat="1" x14ac:dyDescent="0.2"/>
    <row r="21169" s="1405" customFormat="1" x14ac:dyDescent="0.2"/>
    <row r="21170" s="1405" customFormat="1" x14ac:dyDescent="0.2"/>
    <row r="21171" s="1405" customFormat="1" x14ac:dyDescent="0.2"/>
    <row r="21172" s="1405" customFormat="1" x14ac:dyDescent="0.2"/>
    <row r="21173" s="1405" customFormat="1" x14ac:dyDescent="0.2"/>
    <row r="21174" s="1405" customFormat="1" x14ac:dyDescent="0.2"/>
    <row r="21175" s="1405" customFormat="1" x14ac:dyDescent="0.2"/>
    <row r="21176" s="1405" customFormat="1" x14ac:dyDescent="0.2"/>
    <row r="21177" s="1405" customFormat="1" x14ac:dyDescent="0.2"/>
    <row r="21178" s="1405" customFormat="1" x14ac:dyDescent="0.2"/>
    <row r="21179" s="1405" customFormat="1" x14ac:dyDescent="0.2"/>
    <row r="21180" s="1405" customFormat="1" x14ac:dyDescent="0.2"/>
    <row r="21181" s="1405" customFormat="1" x14ac:dyDescent="0.2"/>
    <row r="21182" s="1405" customFormat="1" x14ac:dyDescent="0.2"/>
    <row r="21183" s="1405" customFormat="1" x14ac:dyDescent="0.2"/>
    <row r="21184" s="1405" customFormat="1" x14ac:dyDescent="0.2"/>
    <row r="21185" s="1405" customFormat="1" x14ac:dyDescent="0.2"/>
    <row r="21186" s="1405" customFormat="1" x14ac:dyDescent="0.2"/>
    <row r="21187" s="1405" customFormat="1" x14ac:dyDescent="0.2"/>
    <row r="21188" s="1405" customFormat="1" x14ac:dyDescent="0.2"/>
    <row r="21189" s="1405" customFormat="1" x14ac:dyDescent="0.2"/>
    <row r="21190" s="1405" customFormat="1" x14ac:dyDescent="0.2"/>
    <row r="21191" s="1405" customFormat="1" x14ac:dyDescent="0.2"/>
    <row r="21192" s="1405" customFormat="1" x14ac:dyDescent="0.2"/>
    <row r="21193" s="1405" customFormat="1" x14ac:dyDescent="0.2"/>
    <row r="21194" s="1405" customFormat="1" x14ac:dyDescent="0.2"/>
    <row r="21195" s="1405" customFormat="1" x14ac:dyDescent="0.2"/>
    <row r="21196" s="1405" customFormat="1" x14ac:dyDescent="0.2"/>
    <row r="21197" s="1405" customFormat="1" x14ac:dyDescent="0.2"/>
    <row r="21198" s="1405" customFormat="1" x14ac:dyDescent="0.2"/>
    <row r="21199" s="1405" customFormat="1" x14ac:dyDescent="0.2"/>
    <row r="21200" s="1405" customFormat="1" x14ac:dyDescent="0.2"/>
    <row r="21201" s="1405" customFormat="1" x14ac:dyDescent="0.2"/>
    <row r="21202" s="1405" customFormat="1" x14ac:dyDescent="0.2"/>
    <row r="21203" s="1405" customFormat="1" x14ac:dyDescent="0.2"/>
    <row r="21204" s="1405" customFormat="1" x14ac:dyDescent="0.2"/>
    <row r="21205" s="1405" customFormat="1" x14ac:dyDescent="0.2"/>
    <row r="21206" s="1405" customFormat="1" x14ac:dyDescent="0.2"/>
    <row r="21207" s="1405" customFormat="1" x14ac:dyDescent="0.2"/>
    <row r="21208" s="1405" customFormat="1" x14ac:dyDescent="0.2"/>
    <row r="21209" s="1405" customFormat="1" x14ac:dyDescent="0.2"/>
    <row r="21210" s="1405" customFormat="1" x14ac:dyDescent="0.2"/>
    <row r="21211" s="1405" customFormat="1" x14ac:dyDescent="0.2"/>
    <row r="21212" s="1405" customFormat="1" x14ac:dyDescent="0.2"/>
    <row r="21213" s="1405" customFormat="1" x14ac:dyDescent="0.2"/>
    <row r="21214" s="1405" customFormat="1" x14ac:dyDescent="0.2"/>
    <row r="21215" s="1405" customFormat="1" x14ac:dyDescent="0.2"/>
    <row r="21216" s="1405" customFormat="1" x14ac:dyDescent="0.2"/>
    <row r="21217" s="1405" customFormat="1" x14ac:dyDescent="0.2"/>
    <row r="21218" s="1405" customFormat="1" x14ac:dyDescent="0.2"/>
    <row r="21219" s="1405" customFormat="1" x14ac:dyDescent="0.2"/>
    <row r="21220" s="1405" customFormat="1" x14ac:dyDescent="0.2"/>
    <row r="21221" s="1405" customFormat="1" x14ac:dyDescent="0.2"/>
    <row r="21222" s="1405" customFormat="1" x14ac:dyDescent="0.2"/>
    <row r="21223" s="1405" customFormat="1" x14ac:dyDescent="0.2"/>
    <row r="21224" s="1405" customFormat="1" x14ac:dyDescent="0.2"/>
    <row r="21225" s="1405" customFormat="1" x14ac:dyDescent="0.2"/>
    <row r="21226" s="1405" customFormat="1" x14ac:dyDescent="0.2"/>
    <row r="21227" s="1405" customFormat="1" x14ac:dyDescent="0.2"/>
    <row r="21228" s="1405" customFormat="1" x14ac:dyDescent="0.2"/>
    <row r="21229" s="1405" customFormat="1" x14ac:dyDescent="0.2"/>
    <row r="21230" s="1405" customFormat="1" x14ac:dyDescent="0.2"/>
    <row r="21231" s="1405" customFormat="1" x14ac:dyDescent="0.2"/>
    <row r="21232" s="1405" customFormat="1" x14ac:dyDescent="0.2"/>
    <row r="21233" s="1405" customFormat="1" x14ac:dyDescent="0.2"/>
    <row r="21234" s="1405" customFormat="1" x14ac:dyDescent="0.2"/>
    <row r="21235" s="1405" customFormat="1" x14ac:dyDescent="0.2"/>
    <row r="21236" s="1405" customFormat="1" x14ac:dyDescent="0.2"/>
    <row r="21237" s="1405" customFormat="1" x14ac:dyDescent="0.2"/>
    <row r="21238" s="1405" customFormat="1" x14ac:dyDescent="0.2"/>
    <row r="21239" s="1405" customFormat="1" x14ac:dyDescent="0.2"/>
    <row r="21240" s="1405" customFormat="1" x14ac:dyDescent="0.2"/>
    <row r="21241" s="1405" customFormat="1" x14ac:dyDescent="0.2"/>
    <row r="21242" s="1405" customFormat="1" x14ac:dyDescent="0.2"/>
    <row r="21243" s="1405" customFormat="1" x14ac:dyDescent="0.2"/>
    <row r="21244" s="1405" customFormat="1" x14ac:dyDescent="0.2"/>
    <row r="21245" s="1405" customFormat="1" x14ac:dyDescent="0.2"/>
    <row r="21246" s="1405" customFormat="1" x14ac:dyDescent="0.2"/>
    <row r="21247" s="1405" customFormat="1" x14ac:dyDescent="0.2"/>
    <row r="21248" s="1405" customFormat="1" x14ac:dyDescent="0.2"/>
    <row r="21249" s="1405" customFormat="1" x14ac:dyDescent="0.2"/>
    <row r="21250" s="1405" customFormat="1" x14ac:dyDescent="0.2"/>
    <row r="21251" s="1405" customFormat="1" x14ac:dyDescent="0.2"/>
    <row r="21252" s="1405" customFormat="1" x14ac:dyDescent="0.2"/>
    <row r="21253" s="1405" customFormat="1" x14ac:dyDescent="0.2"/>
    <row r="21254" s="1405" customFormat="1" x14ac:dyDescent="0.2"/>
    <row r="21255" s="1405" customFormat="1" x14ac:dyDescent="0.2"/>
    <row r="21256" s="1405" customFormat="1" x14ac:dyDescent="0.2"/>
    <row r="21257" s="1405" customFormat="1" x14ac:dyDescent="0.2"/>
    <row r="21258" s="1405" customFormat="1" x14ac:dyDescent="0.2"/>
    <row r="21259" s="1405" customFormat="1" x14ac:dyDescent="0.2"/>
    <row r="21260" s="1405" customFormat="1" x14ac:dyDescent="0.2"/>
    <row r="21261" s="1405" customFormat="1" x14ac:dyDescent="0.2"/>
    <row r="21262" s="1405" customFormat="1" x14ac:dyDescent="0.2"/>
    <row r="21263" s="1405" customFormat="1" x14ac:dyDescent="0.2"/>
    <row r="21264" s="1405" customFormat="1" x14ac:dyDescent="0.2"/>
    <row r="21265" s="1405" customFormat="1" x14ac:dyDescent="0.2"/>
    <row r="21266" s="1405" customFormat="1" x14ac:dyDescent="0.2"/>
    <row r="21267" s="1405" customFormat="1" x14ac:dyDescent="0.2"/>
    <row r="21268" s="1405" customFormat="1" x14ac:dyDescent="0.2"/>
    <row r="21269" s="1405" customFormat="1" x14ac:dyDescent="0.2"/>
    <row r="21270" s="1405" customFormat="1" x14ac:dyDescent="0.2"/>
    <row r="21271" s="1405" customFormat="1" x14ac:dyDescent="0.2"/>
    <row r="21272" s="1405" customFormat="1" x14ac:dyDescent="0.2"/>
    <row r="21273" s="1405" customFormat="1" x14ac:dyDescent="0.2"/>
    <row r="21274" s="1405" customFormat="1" x14ac:dyDescent="0.2"/>
    <row r="21275" s="1405" customFormat="1" x14ac:dyDescent="0.2"/>
    <row r="21276" s="1405" customFormat="1" x14ac:dyDescent="0.2"/>
    <row r="21277" s="1405" customFormat="1" x14ac:dyDescent="0.2"/>
    <row r="21278" s="1405" customFormat="1" x14ac:dyDescent="0.2"/>
    <row r="21279" s="1405" customFormat="1" x14ac:dyDescent="0.2"/>
    <row r="21280" s="1405" customFormat="1" x14ac:dyDescent="0.2"/>
    <row r="21281" s="1405" customFormat="1" x14ac:dyDescent="0.2"/>
    <row r="21282" s="1405" customFormat="1" x14ac:dyDescent="0.2"/>
    <row r="21283" s="1405" customFormat="1" x14ac:dyDescent="0.2"/>
    <row r="21284" s="1405" customFormat="1" x14ac:dyDescent="0.2"/>
    <row r="21285" s="1405" customFormat="1" x14ac:dyDescent="0.2"/>
    <row r="21286" s="1405" customFormat="1" x14ac:dyDescent="0.2"/>
    <row r="21287" s="1405" customFormat="1" x14ac:dyDescent="0.2"/>
    <row r="21288" s="1405" customFormat="1" x14ac:dyDescent="0.2"/>
    <row r="21289" s="1405" customFormat="1" x14ac:dyDescent="0.2"/>
    <row r="21290" s="1405" customFormat="1" x14ac:dyDescent="0.2"/>
    <row r="21291" s="1405" customFormat="1" x14ac:dyDescent="0.2"/>
    <row r="21292" s="1405" customFormat="1" x14ac:dyDescent="0.2"/>
    <row r="21293" s="1405" customFormat="1" x14ac:dyDescent="0.2"/>
    <row r="21294" s="1405" customFormat="1" x14ac:dyDescent="0.2"/>
    <row r="21295" s="1405" customFormat="1" x14ac:dyDescent="0.2"/>
    <row r="21296" s="1405" customFormat="1" x14ac:dyDescent="0.2"/>
    <row r="21297" s="1405" customFormat="1" x14ac:dyDescent="0.2"/>
    <row r="21298" s="1405" customFormat="1" x14ac:dyDescent="0.2"/>
    <row r="21299" s="1405" customFormat="1" x14ac:dyDescent="0.2"/>
    <row r="21300" s="1405" customFormat="1" x14ac:dyDescent="0.2"/>
    <row r="21301" s="1405" customFormat="1" x14ac:dyDescent="0.2"/>
    <row r="21302" s="1405" customFormat="1" x14ac:dyDescent="0.2"/>
    <row r="21303" s="1405" customFormat="1" x14ac:dyDescent="0.2"/>
    <row r="21304" s="1405" customFormat="1" x14ac:dyDescent="0.2"/>
    <row r="21305" s="1405" customFormat="1" x14ac:dyDescent="0.2"/>
    <row r="21306" s="1405" customFormat="1" x14ac:dyDescent="0.2"/>
    <row r="21307" s="1405" customFormat="1" x14ac:dyDescent="0.2"/>
    <row r="21308" s="1405" customFormat="1" x14ac:dyDescent="0.2"/>
    <row r="21309" s="1405" customFormat="1" x14ac:dyDescent="0.2"/>
    <row r="21310" s="1405" customFormat="1" x14ac:dyDescent="0.2"/>
    <row r="21311" s="1405" customFormat="1" x14ac:dyDescent="0.2"/>
    <row r="21312" s="1405" customFormat="1" x14ac:dyDescent="0.2"/>
  </sheetData>
  <mergeCells count="8">
    <mergeCell ref="D74:F74"/>
    <mergeCell ref="B98:E98"/>
    <mergeCell ref="D103:F103"/>
    <mergeCell ref="C1:H1"/>
    <mergeCell ref="C2:H2"/>
    <mergeCell ref="C3:H3"/>
    <mergeCell ref="C29:E29"/>
    <mergeCell ref="B33:I33"/>
  </mergeCells>
  <phoneticPr fontId="7" type="noConversion"/>
  <pageMargins left="0.75" right="0.75" top="1" bottom="1" header="0" footer="0"/>
  <pageSetup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2:H21277"/>
  <sheetViews>
    <sheetView workbookViewId="0">
      <selection activeCell="E5" sqref="E5"/>
    </sheetView>
  </sheetViews>
  <sheetFormatPr baseColWidth="10" defaultColWidth="9.140625" defaultRowHeight="12.75" x14ac:dyDescent="0.2"/>
  <cols>
    <col min="1" max="1" width="11.42578125" style="218" customWidth="1"/>
    <col min="2" max="2" width="1.42578125" style="218" customWidth="1"/>
    <col min="3" max="3" width="13.28515625" style="218" customWidth="1"/>
    <col min="4" max="4" width="33.5703125" style="218" customWidth="1"/>
    <col min="5" max="5" width="45.85546875" style="218" customWidth="1"/>
    <col min="6" max="6" width="1.5703125" style="218" customWidth="1"/>
    <col min="7" max="7" width="2.5703125" style="218" customWidth="1"/>
    <col min="8" max="16384" width="9.140625" style="218"/>
  </cols>
  <sheetData>
    <row r="2" spans="2:7" ht="30.75" customHeight="1" x14ac:dyDescent="0.2">
      <c r="D2" s="733"/>
      <c r="E2" s="1363" t="s">
        <v>21047</v>
      </c>
      <c r="F2" s="733"/>
    </row>
    <row r="3" spans="2:7" ht="16.5" x14ac:dyDescent="0.2">
      <c r="B3" s="733"/>
      <c r="D3" s="1749" t="s">
        <v>19402</v>
      </c>
      <c r="E3" s="1749"/>
      <c r="F3" s="220"/>
    </row>
    <row r="4" spans="2:7" ht="6" customHeight="1" thickBot="1" x14ac:dyDescent="0.25">
      <c r="B4" s="733"/>
      <c r="C4" s="733"/>
      <c r="D4" s="733"/>
      <c r="E4" s="733"/>
      <c r="F4" s="733"/>
    </row>
    <row r="5" spans="2:7" ht="34.5" customHeight="1" thickBot="1" x14ac:dyDescent="0.25">
      <c r="C5" s="212" t="s">
        <v>237</v>
      </c>
      <c r="D5" s="212" t="s">
        <v>238</v>
      </c>
      <c r="E5" s="212" t="s">
        <v>239</v>
      </c>
      <c r="F5" s="213"/>
    </row>
    <row r="6" spans="2:7" ht="8.25" customHeight="1" x14ac:dyDescent="0.2">
      <c r="C6" s="902"/>
      <c r="D6" s="903"/>
      <c r="E6" s="904"/>
      <c r="F6" s="221"/>
    </row>
    <row r="7" spans="2:7" ht="36" customHeight="1" x14ac:dyDescent="0.2">
      <c r="C7" s="909">
        <v>1</v>
      </c>
      <c r="D7" s="330" t="s">
        <v>20129</v>
      </c>
      <c r="E7" s="910" t="s">
        <v>918</v>
      </c>
      <c r="F7" s="222"/>
    </row>
    <row r="8" spans="2:7" ht="15.75" x14ac:dyDescent="0.2">
      <c r="C8" s="909"/>
      <c r="D8" s="911"/>
      <c r="E8" s="912"/>
      <c r="F8" s="222"/>
    </row>
    <row r="9" spans="2:7" ht="35.25" customHeight="1" x14ac:dyDescent="0.2">
      <c r="C9" s="909">
        <v>2</v>
      </c>
      <c r="D9" s="330" t="s">
        <v>20130</v>
      </c>
      <c r="E9" s="910" t="s">
        <v>919</v>
      </c>
      <c r="F9" s="222"/>
    </row>
    <row r="10" spans="2:7" ht="15.75" x14ac:dyDescent="0.2">
      <c r="C10" s="909"/>
      <c r="D10" s="330"/>
      <c r="E10" s="910"/>
      <c r="F10" s="222"/>
    </row>
    <row r="11" spans="2:7" ht="45.75" customHeight="1" x14ac:dyDescent="0.2">
      <c r="C11" s="909">
        <v>3</v>
      </c>
      <c r="D11" s="330" t="s">
        <v>20131</v>
      </c>
      <c r="E11" s="910" t="s">
        <v>920</v>
      </c>
      <c r="F11" s="222"/>
      <c r="G11" s="223"/>
    </row>
    <row r="12" spans="2:7" ht="15" customHeight="1" x14ac:dyDescent="0.2">
      <c r="C12" s="913"/>
      <c r="D12" s="914"/>
      <c r="E12" s="915"/>
      <c r="F12" s="222"/>
    </row>
    <row r="13" spans="2:7" ht="16.5" x14ac:dyDescent="0.2">
      <c r="C13" s="905"/>
      <c r="D13" s="906"/>
      <c r="E13" s="214"/>
      <c r="F13" s="222"/>
    </row>
    <row r="14" spans="2:7" ht="16.5" x14ac:dyDescent="0.2">
      <c r="C14" s="905"/>
      <c r="D14" s="906"/>
      <c r="E14" s="571"/>
      <c r="F14" s="222"/>
    </row>
    <row r="15" spans="2:7" ht="24" customHeight="1" x14ac:dyDescent="0.2">
      <c r="C15" s="905"/>
      <c r="D15" s="906"/>
      <c r="E15" s="214"/>
      <c r="F15" s="222"/>
    </row>
    <row r="16" spans="2:7" x14ac:dyDescent="0.2">
      <c r="C16" s="224"/>
      <c r="D16" s="907"/>
      <c r="E16" s="215"/>
      <c r="F16" s="222"/>
    </row>
    <row r="17" spans="2:8" x14ac:dyDescent="0.2">
      <c r="C17" s="224"/>
      <c r="D17" s="907"/>
      <c r="E17" s="215"/>
      <c r="F17" s="222"/>
    </row>
    <row r="18" spans="2:8" x14ac:dyDescent="0.2">
      <c r="C18" s="224"/>
      <c r="D18" s="907" t="s">
        <v>358</v>
      </c>
      <c r="E18" s="215"/>
      <c r="F18" s="222"/>
    </row>
    <row r="19" spans="2:8" ht="15" customHeight="1" x14ac:dyDescent="0.2">
      <c r="C19" s="224"/>
      <c r="D19" s="907"/>
      <c r="E19" s="215"/>
      <c r="F19" s="222"/>
    </row>
    <row r="20" spans="2:8" x14ac:dyDescent="0.2">
      <c r="C20" s="224"/>
      <c r="D20" s="907"/>
      <c r="E20" s="215"/>
      <c r="F20" s="222"/>
    </row>
    <row r="21" spans="2:8" ht="13.5" thickBot="1" x14ac:dyDescent="0.25">
      <c r="C21" s="225"/>
      <c r="D21" s="908"/>
      <c r="E21" s="226"/>
      <c r="F21" s="227"/>
    </row>
    <row r="22" spans="2:8" ht="10.5" hidden="1" customHeight="1" x14ac:dyDescent="0.2">
      <c r="C22" s="734"/>
      <c r="D22" s="735"/>
      <c r="E22" s="228"/>
      <c r="F22" s="229"/>
    </row>
    <row r="23" spans="2:8" ht="4.5" customHeight="1" thickBot="1" x14ac:dyDescent="0.25">
      <c r="D23" s="733"/>
      <c r="E23" s="229"/>
      <c r="F23" s="229"/>
    </row>
    <row r="24" spans="2:8" ht="34.5" customHeight="1" x14ac:dyDescent="0.2">
      <c r="C24" s="230"/>
      <c r="D24" s="231"/>
      <c r="E24" s="232"/>
    </row>
    <row r="25" spans="2:8" ht="15.75" customHeight="1" x14ac:dyDescent="0.2">
      <c r="C25" s="233"/>
      <c r="D25" s="234"/>
      <c r="E25" s="727" t="s">
        <v>917</v>
      </c>
      <c r="F25" s="625"/>
      <c r="G25" s="625"/>
    </row>
    <row r="26" spans="2:8" x14ac:dyDescent="0.2">
      <c r="C26" s="233"/>
      <c r="D26" s="733"/>
      <c r="E26" s="728" t="s">
        <v>788</v>
      </c>
      <c r="F26" s="53"/>
      <c r="G26" s="53"/>
    </row>
    <row r="27" spans="2:8" x14ac:dyDescent="0.2">
      <c r="C27" s="233"/>
      <c r="D27" s="733"/>
      <c r="E27" s="737"/>
    </row>
    <row r="28" spans="2:8" ht="41.25" customHeight="1" thickBot="1" x14ac:dyDescent="0.25">
      <c r="C28" s="1746" t="s">
        <v>826</v>
      </c>
      <c r="D28" s="1747"/>
      <c r="E28" s="1748"/>
      <c r="F28" s="916"/>
      <c r="G28" s="916"/>
      <c r="H28" s="916"/>
    </row>
    <row r="29" spans="2:8" ht="5.25" customHeight="1" x14ac:dyDescent="0.2">
      <c r="B29" s="235"/>
      <c r="C29" s="235"/>
      <c r="D29" s="236" t="s">
        <v>381</v>
      </c>
      <c r="E29" s="235"/>
      <c r="F29" s="235"/>
    </row>
    <row r="30" spans="2:8" ht="15" customHeight="1" x14ac:dyDescent="0.2">
      <c r="B30" s="237"/>
      <c r="C30" s="237"/>
      <c r="D30" s="238" t="s">
        <v>381</v>
      </c>
      <c r="E30" s="235"/>
      <c r="F30" s="235"/>
    </row>
    <row r="31" spans="2:8" x14ac:dyDescent="0.2">
      <c r="B31" s="239">
        <v>1</v>
      </c>
      <c r="C31" s="239"/>
      <c r="D31" s="218" t="s">
        <v>246</v>
      </c>
      <c r="E31" s="235"/>
      <c r="F31" s="235"/>
      <c r="G31" s="17"/>
    </row>
    <row r="32" spans="2:8" x14ac:dyDescent="0.2">
      <c r="B32" s="239">
        <v>2</v>
      </c>
      <c r="C32" s="239"/>
      <c r="D32" s="217"/>
      <c r="E32" s="235"/>
      <c r="F32" s="235"/>
      <c r="G32" s="17"/>
    </row>
    <row r="33" spans="2:7" x14ac:dyDescent="0.2">
      <c r="B33" s="239">
        <v>3</v>
      </c>
      <c r="C33" s="239"/>
      <c r="D33" s="216"/>
      <c r="E33" s="235"/>
      <c r="F33" s="235"/>
      <c r="G33" s="17"/>
    </row>
    <row r="34" spans="2:7" x14ac:dyDescent="0.2">
      <c r="B34" s="239">
        <v>4</v>
      </c>
      <c r="C34" s="239"/>
      <c r="D34" s="216"/>
      <c r="E34" s="235"/>
      <c r="F34" s="235"/>
      <c r="G34" s="17"/>
    </row>
    <row r="35" spans="2:7" x14ac:dyDescent="0.2">
      <c r="B35" s="239">
        <v>5</v>
      </c>
      <c r="C35" s="239"/>
      <c r="D35" s="216"/>
      <c r="E35" s="235"/>
      <c r="F35" s="235"/>
      <c r="G35" s="17"/>
    </row>
    <row r="36" spans="2:7" x14ac:dyDescent="0.2">
      <c r="B36" s="239">
        <v>6</v>
      </c>
      <c r="C36" s="239"/>
      <c r="D36" s="216"/>
      <c r="E36" s="235"/>
      <c r="F36" s="235"/>
      <c r="G36" s="17"/>
    </row>
    <row r="37" spans="2:7" ht="9.75" customHeight="1" x14ac:dyDescent="0.2">
      <c r="B37" s="240">
        <v>7</v>
      </c>
      <c r="C37" s="240"/>
      <c r="D37" s="217"/>
      <c r="E37" s="25"/>
      <c r="F37" s="25"/>
      <c r="G37" s="17"/>
    </row>
    <row r="38" spans="2:7" x14ac:dyDescent="0.2">
      <c r="B38" s="237"/>
      <c r="C38" s="237"/>
      <c r="D38" s="241"/>
      <c r="E38" s="242"/>
      <c r="F38" s="242"/>
      <c r="G38" s="88"/>
    </row>
    <row r="39" spans="2:7" x14ac:dyDescent="0.2">
      <c r="B39" s="237"/>
      <c r="C39" s="237"/>
      <c r="D39" s="243"/>
      <c r="E39" s="242"/>
      <c r="F39" s="242"/>
      <c r="G39" s="88"/>
    </row>
    <row r="40" spans="2:7" x14ac:dyDescent="0.2">
      <c r="G40" s="733"/>
    </row>
    <row r="41" spans="2:7" x14ac:dyDescent="0.2">
      <c r="G41" s="733"/>
    </row>
    <row r="13188" s="1250" customFormat="1" x14ac:dyDescent="0.2"/>
    <row r="13191" s="733" customFormat="1" x14ac:dyDescent="0.2"/>
    <row r="13192" s="733" customFormat="1" x14ac:dyDescent="0.2"/>
    <row r="13193" s="733" customFormat="1" x14ac:dyDescent="0.2"/>
    <row r="13194" s="733" customFormat="1" x14ac:dyDescent="0.2"/>
    <row r="13195" s="733" customFormat="1" x14ac:dyDescent="0.2"/>
    <row r="13196" s="733" customFormat="1" x14ac:dyDescent="0.2"/>
    <row r="13197" s="733" customFormat="1" x14ac:dyDescent="0.2"/>
    <row r="13198" s="733" customFormat="1" x14ac:dyDescent="0.2"/>
    <row r="13199" s="733" customFormat="1" x14ac:dyDescent="0.2"/>
    <row r="13200" s="733" customFormat="1" x14ac:dyDescent="0.2"/>
    <row r="13201" s="733" customFormat="1" x14ac:dyDescent="0.2"/>
    <row r="13202" s="733" customFormat="1" x14ac:dyDescent="0.2"/>
    <row r="13203" s="733" customFormat="1" x14ac:dyDescent="0.2"/>
    <row r="13204" s="733" customFormat="1" x14ac:dyDescent="0.2"/>
    <row r="13205" s="733" customFormat="1" x14ac:dyDescent="0.2"/>
    <row r="13206" s="733" customFormat="1" x14ac:dyDescent="0.2"/>
    <row r="13207" s="733" customFormat="1" x14ac:dyDescent="0.2"/>
    <row r="13208" s="733" customFormat="1" x14ac:dyDescent="0.2"/>
    <row r="13209" s="733" customFormat="1" x14ac:dyDescent="0.2"/>
    <row r="13210" s="733" customFormat="1" x14ac:dyDescent="0.2"/>
    <row r="13211" s="733" customFormat="1" x14ac:dyDescent="0.2"/>
    <row r="13212" s="733" customFormat="1" x14ac:dyDescent="0.2"/>
    <row r="13213" s="733" customFormat="1" x14ac:dyDescent="0.2"/>
    <row r="13214" s="733" customFormat="1" x14ac:dyDescent="0.2"/>
    <row r="13215" s="733" customFormat="1" x14ac:dyDescent="0.2"/>
    <row r="13216" s="733" customFormat="1" x14ac:dyDescent="0.2"/>
    <row r="13217" s="733" customFormat="1" x14ac:dyDescent="0.2"/>
    <row r="13218" s="733" customFormat="1" x14ac:dyDescent="0.2"/>
    <row r="13219" s="733" customFormat="1" x14ac:dyDescent="0.2"/>
    <row r="13220" s="733" customFormat="1" x14ac:dyDescent="0.2"/>
    <row r="13221" s="733" customFormat="1" x14ac:dyDescent="0.2"/>
    <row r="13222" s="733" customFormat="1" x14ac:dyDescent="0.2"/>
    <row r="13223" s="733" customFormat="1" x14ac:dyDescent="0.2"/>
    <row r="13224" s="733" customFormat="1" x14ac:dyDescent="0.2"/>
    <row r="13225" s="733" customFormat="1" x14ac:dyDescent="0.2"/>
    <row r="13226" s="733" customFormat="1" x14ac:dyDescent="0.2"/>
    <row r="13227" s="733" customFormat="1" x14ac:dyDescent="0.2"/>
    <row r="13228" s="733" customFormat="1" x14ac:dyDescent="0.2"/>
    <row r="13229" s="733" customFormat="1" x14ac:dyDescent="0.2"/>
    <row r="13230" s="733" customFormat="1" x14ac:dyDescent="0.2"/>
    <row r="13231" s="733" customFormat="1" x14ac:dyDescent="0.2"/>
    <row r="13232" s="733" customFormat="1" x14ac:dyDescent="0.2"/>
    <row r="13233" s="733" customFormat="1" x14ac:dyDescent="0.2"/>
    <row r="13234" s="733" customFormat="1" x14ac:dyDescent="0.2"/>
    <row r="13235" s="733" customFormat="1" x14ac:dyDescent="0.2"/>
    <row r="13236" s="733" customFormat="1" x14ac:dyDescent="0.2"/>
    <row r="13237" s="733" customFormat="1" x14ac:dyDescent="0.2"/>
    <row r="13238" s="733" customFormat="1" x14ac:dyDescent="0.2"/>
    <row r="13239" s="733" customFormat="1" x14ac:dyDescent="0.2"/>
    <row r="13240" s="733" customFormat="1" x14ac:dyDescent="0.2"/>
    <row r="13241" s="733" customFormat="1" x14ac:dyDescent="0.2"/>
    <row r="13242" s="733" customFormat="1" x14ac:dyDescent="0.2"/>
    <row r="13243" s="733" customFormat="1" x14ac:dyDescent="0.2"/>
    <row r="13244" s="733" customFormat="1" x14ac:dyDescent="0.2"/>
    <row r="13245" s="733" customFormat="1" x14ac:dyDescent="0.2"/>
    <row r="13246" s="733" customFormat="1" x14ac:dyDescent="0.2"/>
    <row r="13247" s="733" customFormat="1" x14ac:dyDescent="0.2"/>
    <row r="13248" s="733" customFormat="1" x14ac:dyDescent="0.2"/>
    <row r="13249" s="733" customFormat="1" x14ac:dyDescent="0.2"/>
    <row r="13250" s="733" customFormat="1" x14ac:dyDescent="0.2"/>
    <row r="13251" s="733" customFormat="1" x14ac:dyDescent="0.2"/>
    <row r="13252" s="733" customFormat="1" x14ac:dyDescent="0.2"/>
    <row r="13253" s="733" customFormat="1" x14ac:dyDescent="0.2"/>
    <row r="13254" s="733" customFormat="1" x14ac:dyDescent="0.2"/>
    <row r="13255" s="733" customFormat="1" x14ac:dyDescent="0.2"/>
    <row r="13256" s="733" customFormat="1" x14ac:dyDescent="0.2"/>
    <row r="13257" s="733" customFormat="1" x14ac:dyDescent="0.2"/>
    <row r="13258" s="733" customFormat="1" x14ac:dyDescent="0.2"/>
    <row r="13259" s="733" customFormat="1" x14ac:dyDescent="0.2"/>
    <row r="13260" s="733" customFormat="1" x14ac:dyDescent="0.2"/>
    <row r="13261" s="733" customFormat="1" x14ac:dyDescent="0.2"/>
    <row r="13262" s="733" customFormat="1" x14ac:dyDescent="0.2"/>
    <row r="13263" s="733" customFormat="1" x14ac:dyDescent="0.2"/>
    <row r="13264" s="733" customFormat="1" x14ac:dyDescent="0.2"/>
    <row r="13265" s="733" customFormat="1" x14ac:dyDescent="0.2"/>
    <row r="13266" s="733" customFormat="1" x14ac:dyDescent="0.2"/>
    <row r="13267" s="733" customFormat="1" x14ac:dyDescent="0.2"/>
    <row r="13268" s="733" customFormat="1" x14ac:dyDescent="0.2"/>
    <row r="13269" s="733" customFormat="1" x14ac:dyDescent="0.2"/>
    <row r="13270" s="733" customFormat="1" x14ac:dyDescent="0.2"/>
    <row r="13271" s="733" customFormat="1" x14ac:dyDescent="0.2"/>
    <row r="13272" s="733" customFormat="1" x14ac:dyDescent="0.2"/>
    <row r="13273" s="733" customFormat="1" x14ac:dyDescent="0.2"/>
    <row r="13274" s="733" customFormat="1" x14ac:dyDescent="0.2"/>
    <row r="13275" s="733" customFormat="1" x14ac:dyDescent="0.2"/>
    <row r="13276" s="733" customFormat="1" x14ac:dyDescent="0.2"/>
    <row r="13277" s="733" customFormat="1" x14ac:dyDescent="0.2"/>
    <row r="13278" s="733" customFormat="1" x14ac:dyDescent="0.2"/>
    <row r="13279" s="733" customFormat="1" x14ac:dyDescent="0.2"/>
    <row r="13280" s="733" customFormat="1" x14ac:dyDescent="0.2"/>
    <row r="13281" s="733" customFormat="1" x14ac:dyDescent="0.2"/>
    <row r="13282" s="733" customFormat="1" x14ac:dyDescent="0.2"/>
    <row r="13283" s="733" customFormat="1" x14ac:dyDescent="0.2"/>
    <row r="13284" s="733" customFormat="1" x14ac:dyDescent="0.2"/>
    <row r="13285" s="733" customFormat="1" x14ac:dyDescent="0.2"/>
    <row r="13286" s="733" customFormat="1" x14ac:dyDescent="0.2"/>
    <row r="13287" s="733" customFormat="1" x14ac:dyDescent="0.2"/>
    <row r="13288" s="733" customFormat="1" x14ac:dyDescent="0.2"/>
    <row r="13289" s="733" customFormat="1" x14ac:dyDescent="0.2"/>
    <row r="13290" s="733" customFormat="1" x14ac:dyDescent="0.2"/>
    <row r="13291" s="733" customFormat="1" x14ac:dyDescent="0.2"/>
    <row r="13292" s="733" customFormat="1" x14ac:dyDescent="0.2"/>
    <row r="13293" s="733" customFormat="1" x14ac:dyDescent="0.2"/>
    <row r="13294" s="733" customFormat="1" x14ac:dyDescent="0.2"/>
    <row r="13295" s="733" customFormat="1" x14ac:dyDescent="0.2"/>
    <row r="13296" s="733" customFormat="1" x14ac:dyDescent="0.2"/>
    <row r="13297" s="733" customFormat="1" x14ac:dyDescent="0.2"/>
    <row r="13298" s="733" customFormat="1" x14ac:dyDescent="0.2"/>
    <row r="13299" s="733" customFormat="1" x14ac:dyDescent="0.2"/>
    <row r="13300" s="733" customFormat="1" x14ac:dyDescent="0.2"/>
    <row r="13301" s="733" customFormat="1" x14ac:dyDescent="0.2"/>
    <row r="13302" s="733" customFormat="1" x14ac:dyDescent="0.2"/>
    <row r="13303" s="733" customFormat="1" x14ac:dyDescent="0.2"/>
    <row r="13304" s="733" customFormat="1" x14ac:dyDescent="0.2"/>
    <row r="13305" s="733" customFormat="1" x14ac:dyDescent="0.2"/>
    <row r="13306" s="733" customFormat="1" x14ac:dyDescent="0.2"/>
    <row r="13307" s="733" customFormat="1" x14ac:dyDescent="0.2"/>
    <row r="13308" s="733" customFormat="1" x14ac:dyDescent="0.2"/>
    <row r="13309" s="733" customFormat="1" x14ac:dyDescent="0.2"/>
    <row r="13310" s="733" customFormat="1" x14ac:dyDescent="0.2"/>
    <row r="13311" s="733" customFormat="1" x14ac:dyDescent="0.2"/>
    <row r="13312" s="733" customFormat="1" x14ac:dyDescent="0.2"/>
    <row r="13313" s="733" customFormat="1" x14ac:dyDescent="0.2"/>
    <row r="13314" s="733" customFormat="1" x14ac:dyDescent="0.2"/>
    <row r="13315" s="733" customFormat="1" x14ac:dyDescent="0.2"/>
    <row r="13316" s="733" customFormat="1" x14ac:dyDescent="0.2"/>
    <row r="13317" s="733" customFormat="1" x14ac:dyDescent="0.2"/>
    <row r="13318" s="733" customFormat="1" x14ac:dyDescent="0.2"/>
    <row r="13319" s="733" customFormat="1" x14ac:dyDescent="0.2"/>
    <row r="13320" s="733" customFormat="1" x14ac:dyDescent="0.2"/>
    <row r="13321" s="733" customFormat="1" x14ac:dyDescent="0.2"/>
    <row r="13322" s="733" customFormat="1" x14ac:dyDescent="0.2"/>
    <row r="13323" s="733" customFormat="1" x14ac:dyDescent="0.2"/>
    <row r="13324" s="733" customFormat="1" x14ac:dyDescent="0.2"/>
    <row r="13325" s="733" customFormat="1" x14ac:dyDescent="0.2"/>
    <row r="13326" s="733" customFormat="1" x14ac:dyDescent="0.2"/>
    <row r="13327" s="733" customFormat="1" x14ac:dyDescent="0.2"/>
    <row r="13328" s="733" customFormat="1" x14ac:dyDescent="0.2"/>
    <row r="13329" s="733" customFormat="1" x14ac:dyDescent="0.2"/>
    <row r="13330" s="733" customFormat="1" x14ac:dyDescent="0.2"/>
    <row r="13331" s="733" customFormat="1" x14ac:dyDescent="0.2"/>
    <row r="13332" s="733" customFormat="1" x14ac:dyDescent="0.2"/>
    <row r="13333" s="733" customFormat="1" x14ac:dyDescent="0.2"/>
    <row r="13334" s="733" customFormat="1" x14ac:dyDescent="0.2"/>
    <row r="13335" s="733" customFormat="1" x14ac:dyDescent="0.2"/>
    <row r="13336" s="733" customFormat="1" x14ac:dyDescent="0.2"/>
    <row r="13337" s="733" customFormat="1" x14ac:dyDescent="0.2"/>
    <row r="13338" s="733" customFormat="1" x14ac:dyDescent="0.2"/>
    <row r="13339" s="733" customFormat="1" x14ac:dyDescent="0.2"/>
    <row r="13340" s="733" customFormat="1" x14ac:dyDescent="0.2"/>
    <row r="13341" s="733" customFormat="1" x14ac:dyDescent="0.2"/>
    <row r="13342" s="733" customFormat="1" x14ac:dyDescent="0.2"/>
    <row r="13343" s="733" customFormat="1" x14ac:dyDescent="0.2"/>
    <row r="13344" s="733" customFormat="1" x14ac:dyDescent="0.2"/>
    <row r="13345" s="733" customFormat="1" x14ac:dyDescent="0.2"/>
    <row r="13346" s="733" customFormat="1" x14ac:dyDescent="0.2"/>
    <row r="13347" s="733" customFormat="1" x14ac:dyDescent="0.2"/>
    <row r="13348" s="733" customFormat="1" x14ac:dyDescent="0.2"/>
    <row r="13349" s="733" customFormat="1" x14ac:dyDescent="0.2"/>
    <row r="13350" s="733" customFormat="1" x14ac:dyDescent="0.2"/>
    <row r="13351" s="733" customFormat="1" x14ac:dyDescent="0.2"/>
    <row r="13352" s="733" customFormat="1" x14ac:dyDescent="0.2"/>
    <row r="13353" s="733" customFormat="1" x14ac:dyDescent="0.2"/>
    <row r="13354" s="733" customFormat="1" x14ac:dyDescent="0.2"/>
    <row r="13355" s="733" customFormat="1" x14ac:dyDescent="0.2"/>
    <row r="13356" s="733" customFormat="1" x14ac:dyDescent="0.2"/>
    <row r="13357" s="733" customFormat="1" x14ac:dyDescent="0.2"/>
    <row r="13358" s="733" customFormat="1" x14ac:dyDescent="0.2"/>
    <row r="13359" s="733" customFormat="1" x14ac:dyDescent="0.2"/>
    <row r="13360" s="733" customFormat="1" x14ac:dyDescent="0.2"/>
    <row r="13361" s="733" customFormat="1" x14ac:dyDescent="0.2"/>
    <row r="13362" s="733" customFormat="1" x14ac:dyDescent="0.2"/>
    <row r="13363" s="733" customFormat="1" x14ac:dyDescent="0.2"/>
    <row r="13364" s="733" customFormat="1" x14ac:dyDescent="0.2"/>
    <row r="13365" s="733" customFormat="1" x14ac:dyDescent="0.2"/>
    <row r="13366" s="733" customFormat="1" x14ac:dyDescent="0.2"/>
    <row r="13367" s="733" customFormat="1" x14ac:dyDescent="0.2"/>
    <row r="13368" s="733" customFormat="1" x14ac:dyDescent="0.2"/>
    <row r="13369" s="733" customFormat="1" x14ac:dyDescent="0.2"/>
    <row r="13370" s="733" customFormat="1" x14ac:dyDescent="0.2"/>
    <row r="13371" s="733" customFormat="1" x14ac:dyDescent="0.2"/>
    <row r="13372" s="733" customFormat="1" x14ac:dyDescent="0.2"/>
    <row r="13373" s="733" customFormat="1" x14ac:dyDescent="0.2"/>
    <row r="13374" s="733" customFormat="1" x14ac:dyDescent="0.2"/>
    <row r="13375" s="733" customFormat="1" x14ac:dyDescent="0.2"/>
    <row r="13376" s="733" customFormat="1" x14ac:dyDescent="0.2"/>
    <row r="13377" s="733" customFormat="1" x14ac:dyDescent="0.2"/>
    <row r="13378" s="733" customFormat="1" x14ac:dyDescent="0.2"/>
    <row r="13379" s="733" customFormat="1" x14ac:dyDescent="0.2"/>
    <row r="13380" s="733" customFormat="1" x14ac:dyDescent="0.2"/>
    <row r="13381" s="733" customFormat="1" x14ac:dyDescent="0.2"/>
    <row r="13382" s="733" customFormat="1" x14ac:dyDescent="0.2"/>
    <row r="13383" s="733" customFormat="1" x14ac:dyDescent="0.2"/>
    <row r="13384" s="733" customFormat="1" x14ac:dyDescent="0.2"/>
    <row r="13385" s="733" customFormat="1" x14ac:dyDescent="0.2"/>
    <row r="13386" s="733" customFormat="1" x14ac:dyDescent="0.2"/>
    <row r="13387" s="733" customFormat="1" x14ac:dyDescent="0.2"/>
    <row r="13388" s="733" customFormat="1" x14ac:dyDescent="0.2"/>
    <row r="13389" s="733" customFormat="1" x14ac:dyDescent="0.2"/>
    <row r="13390" s="733" customFormat="1" x14ac:dyDescent="0.2"/>
    <row r="13391" s="733" customFormat="1" x14ac:dyDescent="0.2"/>
    <row r="13392" s="733" customFormat="1" x14ac:dyDescent="0.2"/>
    <row r="13393" s="733" customFormat="1" x14ac:dyDescent="0.2"/>
    <row r="13394" s="733" customFormat="1" x14ac:dyDescent="0.2"/>
    <row r="13395" s="733" customFormat="1" x14ac:dyDescent="0.2"/>
    <row r="13396" s="733" customFormat="1" x14ac:dyDescent="0.2"/>
    <row r="13397" s="733" customFormat="1" x14ac:dyDescent="0.2"/>
    <row r="13398" s="733" customFormat="1" x14ac:dyDescent="0.2"/>
    <row r="13399" s="733" customFormat="1" x14ac:dyDescent="0.2"/>
    <row r="13400" s="733" customFormat="1" x14ac:dyDescent="0.2"/>
    <row r="13401" s="733" customFormat="1" x14ac:dyDescent="0.2"/>
    <row r="13402" s="733" customFormat="1" x14ac:dyDescent="0.2"/>
    <row r="13403" s="733" customFormat="1" x14ac:dyDescent="0.2"/>
    <row r="13404" s="733" customFormat="1" x14ac:dyDescent="0.2"/>
    <row r="13405" s="733" customFormat="1" x14ac:dyDescent="0.2"/>
    <row r="13406" s="733" customFormat="1" x14ac:dyDescent="0.2"/>
    <row r="13407" s="733" customFormat="1" x14ac:dyDescent="0.2"/>
    <row r="13408" s="733" customFormat="1" x14ac:dyDescent="0.2"/>
    <row r="13409" s="733" customFormat="1" x14ac:dyDescent="0.2"/>
    <row r="13410" s="733" customFormat="1" x14ac:dyDescent="0.2"/>
    <row r="13411" s="733" customFormat="1" x14ac:dyDescent="0.2"/>
    <row r="13412" s="733" customFormat="1" x14ac:dyDescent="0.2"/>
    <row r="13413" s="733" customFormat="1" x14ac:dyDescent="0.2"/>
    <row r="13414" s="733" customFormat="1" x14ac:dyDescent="0.2"/>
    <row r="13415" s="733" customFormat="1" x14ac:dyDescent="0.2"/>
    <row r="13416" s="733" customFormat="1" x14ac:dyDescent="0.2"/>
    <row r="13417" s="733" customFormat="1" x14ac:dyDescent="0.2"/>
    <row r="13418" s="733" customFormat="1" x14ac:dyDescent="0.2"/>
    <row r="13419" s="733" customFormat="1" x14ac:dyDescent="0.2"/>
    <row r="13420" s="733" customFormat="1" x14ac:dyDescent="0.2"/>
    <row r="13421" s="733" customFormat="1" x14ac:dyDescent="0.2"/>
    <row r="13422" s="733" customFormat="1" x14ac:dyDescent="0.2"/>
    <row r="13423" s="733" customFormat="1" x14ac:dyDescent="0.2"/>
    <row r="13424" s="733" customFormat="1" x14ac:dyDescent="0.2"/>
    <row r="13425" s="733" customFormat="1" x14ac:dyDescent="0.2"/>
    <row r="13426" s="733" customFormat="1" x14ac:dyDescent="0.2"/>
    <row r="13427" s="733" customFormat="1" x14ac:dyDescent="0.2"/>
    <row r="13428" s="733" customFormat="1" x14ac:dyDescent="0.2"/>
    <row r="13429" s="733" customFormat="1" x14ac:dyDescent="0.2"/>
    <row r="13430" s="733" customFormat="1" x14ac:dyDescent="0.2"/>
    <row r="13431" s="733" customFormat="1" x14ac:dyDescent="0.2"/>
    <row r="13432" s="733" customFormat="1" x14ac:dyDescent="0.2"/>
    <row r="13433" s="733" customFormat="1" x14ac:dyDescent="0.2"/>
    <row r="13434" s="733" customFormat="1" x14ac:dyDescent="0.2"/>
    <row r="13435" s="733" customFormat="1" x14ac:dyDescent="0.2"/>
    <row r="13436" s="733" customFormat="1" x14ac:dyDescent="0.2"/>
    <row r="13437" s="733" customFormat="1" x14ac:dyDescent="0.2"/>
    <row r="13438" s="733" customFormat="1" x14ac:dyDescent="0.2"/>
    <row r="13439" s="733" customFormat="1" x14ac:dyDescent="0.2"/>
    <row r="13440" s="733" customFormat="1" x14ac:dyDescent="0.2"/>
    <row r="13441" s="733" customFormat="1" x14ac:dyDescent="0.2"/>
    <row r="13442" s="733" customFormat="1" x14ac:dyDescent="0.2"/>
    <row r="13443" s="733" customFormat="1" x14ac:dyDescent="0.2"/>
    <row r="13444" s="733" customFormat="1" x14ac:dyDescent="0.2"/>
    <row r="13445" s="733" customFormat="1" x14ac:dyDescent="0.2"/>
    <row r="13446" s="733" customFormat="1" x14ac:dyDescent="0.2"/>
    <row r="13447" s="733" customFormat="1" x14ac:dyDescent="0.2"/>
    <row r="13448" s="733" customFormat="1" x14ac:dyDescent="0.2"/>
    <row r="13449" s="733" customFormat="1" x14ac:dyDescent="0.2"/>
    <row r="13450" s="733" customFormat="1" x14ac:dyDescent="0.2"/>
    <row r="13451" s="733" customFormat="1" x14ac:dyDescent="0.2"/>
    <row r="13452" s="733" customFormat="1" x14ac:dyDescent="0.2"/>
    <row r="13453" s="733" customFormat="1" x14ac:dyDescent="0.2"/>
    <row r="13454" s="733" customFormat="1" x14ac:dyDescent="0.2"/>
    <row r="13455" s="733" customFormat="1" x14ac:dyDescent="0.2"/>
    <row r="13456" s="733" customFormat="1" x14ac:dyDescent="0.2"/>
    <row r="13457" s="733" customFormat="1" x14ac:dyDescent="0.2"/>
    <row r="13458" s="733" customFormat="1" x14ac:dyDescent="0.2"/>
    <row r="13459" s="733" customFormat="1" x14ac:dyDescent="0.2"/>
    <row r="13460" s="733" customFormat="1" x14ac:dyDescent="0.2"/>
    <row r="13461" s="733" customFormat="1" x14ac:dyDescent="0.2"/>
    <row r="13462" s="733" customFormat="1" x14ac:dyDescent="0.2"/>
    <row r="13463" s="733" customFormat="1" x14ac:dyDescent="0.2"/>
    <row r="13464" s="733" customFormat="1" x14ac:dyDescent="0.2"/>
    <row r="13465" s="733" customFormat="1" x14ac:dyDescent="0.2"/>
    <row r="13466" s="733" customFormat="1" x14ac:dyDescent="0.2"/>
    <row r="13467" s="733" customFormat="1" x14ac:dyDescent="0.2"/>
    <row r="13468" s="733" customFormat="1" x14ac:dyDescent="0.2"/>
    <row r="13469" s="733" customFormat="1" x14ac:dyDescent="0.2"/>
    <row r="13470" s="733" customFormat="1" x14ac:dyDescent="0.2"/>
    <row r="13471" s="733" customFormat="1" x14ac:dyDescent="0.2"/>
    <row r="13472" s="733" customFormat="1" x14ac:dyDescent="0.2"/>
    <row r="13473" s="733" customFormat="1" x14ac:dyDescent="0.2"/>
    <row r="13474" s="733" customFormat="1" x14ac:dyDescent="0.2"/>
    <row r="13475" s="733" customFormat="1" x14ac:dyDescent="0.2"/>
    <row r="13476" s="733" customFormat="1" x14ac:dyDescent="0.2"/>
    <row r="13477" s="733" customFormat="1" x14ac:dyDescent="0.2"/>
    <row r="13478" s="733" customFormat="1" x14ac:dyDescent="0.2"/>
    <row r="13479" s="733" customFormat="1" x14ac:dyDescent="0.2"/>
    <row r="13480" s="733" customFormat="1" x14ac:dyDescent="0.2"/>
    <row r="13481" s="733" customFormat="1" x14ac:dyDescent="0.2"/>
    <row r="13482" s="733" customFormat="1" x14ac:dyDescent="0.2"/>
    <row r="13483" s="733" customFormat="1" x14ac:dyDescent="0.2"/>
    <row r="13484" s="733" customFormat="1" x14ac:dyDescent="0.2"/>
    <row r="13485" s="733" customFormat="1" x14ac:dyDescent="0.2"/>
    <row r="13486" s="733" customFormat="1" x14ac:dyDescent="0.2"/>
    <row r="13487" s="733" customFormat="1" x14ac:dyDescent="0.2"/>
    <row r="13488" s="733" customFormat="1" x14ac:dyDescent="0.2"/>
    <row r="13489" s="733" customFormat="1" x14ac:dyDescent="0.2"/>
    <row r="13490" s="733" customFormat="1" x14ac:dyDescent="0.2"/>
    <row r="13491" s="733" customFormat="1" x14ac:dyDescent="0.2"/>
    <row r="13492" s="733" customFormat="1" x14ac:dyDescent="0.2"/>
    <row r="13493" s="733" customFormat="1" x14ac:dyDescent="0.2"/>
    <row r="13494" s="733" customFormat="1" x14ac:dyDescent="0.2"/>
    <row r="13495" s="733" customFormat="1" x14ac:dyDescent="0.2"/>
    <row r="13496" s="733" customFormat="1" x14ac:dyDescent="0.2"/>
    <row r="13497" s="733" customFormat="1" x14ac:dyDescent="0.2"/>
    <row r="13498" s="733" customFormat="1" x14ac:dyDescent="0.2"/>
    <row r="13499" s="733" customFormat="1" x14ac:dyDescent="0.2"/>
    <row r="13500" s="733" customFormat="1" x14ac:dyDescent="0.2"/>
    <row r="13501" s="733" customFormat="1" x14ac:dyDescent="0.2"/>
    <row r="13502" s="733" customFormat="1" x14ac:dyDescent="0.2"/>
    <row r="13503" s="733" customFormat="1" x14ac:dyDescent="0.2"/>
    <row r="13504" s="733" customFormat="1" x14ac:dyDescent="0.2"/>
    <row r="13505" s="733" customFormat="1" x14ac:dyDescent="0.2"/>
    <row r="13506" s="733" customFormat="1" x14ac:dyDescent="0.2"/>
    <row r="13507" s="733" customFormat="1" x14ac:dyDescent="0.2"/>
    <row r="13508" s="733" customFormat="1" x14ac:dyDescent="0.2"/>
    <row r="13509" s="733" customFormat="1" x14ac:dyDescent="0.2"/>
    <row r="13510" s="733" customFormat="1" x14ac:dyDescent="0.2"/>
    <row r="13511" s="733" customFormat="1" x14ac:dyDescent="0.2"/>
    <row r="13512" s="733" customFormat="1" x14ac:dyDescent="0.2"/>
    <row r="13513" s="733" customFormat="1" x14ac:dyDescent="0.2"/>
    <row r="13514" s="733" customFormat="1" x14ac:dyDescent="0.2"/>
    <row r="13515" s="733" customFormat="1" x14ac:dyDescent="0.2"/>
    <row r="13516" s="733" customFormat="1" x14ac:dyDescent="0.2"/>
    <row r="13517" s="733" customFormat="1" x14ac:dyDescent="0.2"/>
    <row r="13518" s="733" customFormat="1" x14ac:dyDescent="0.2"/>
    <row r="13519" s="733" customFormat="1" x14ac:dyDescent="0.2"/>
    <row r="13520" s="733" customFormat="1" x14ac:dyDescent="0.2"/>
    <row r="13521" s="733" customFormat="1" x14ac:dyDescent="0.2"/>
    <row r="13522" s="733" customFormat="1" x14ac:dyDescent="0.2"/>
    <row r="13523" s="733" customFormat="1" x14ac:dyDescent="0.2"/>
    <row r="13524" s="733" customFormat="1" x14ac:dyDescent="0.2"/>
    <row r="13525" s="733" customFormat="1" x14ac:dyDescent="0.2"/>
    <row r="13526" s="733" customFormat="1" x14ac:dyDescent="0.2"/>
    <row r="13527" s="733" customFormat="1" x14ac:dyDescent="0.2"/>
    <row r="13528" s="733" customFormat="1" x14ac:dyDescent="0.2"/>
    <row r="13529" s="733" customFormat="1" x14ac:dyDescent="0.2"/>
    <row r="13530" s="733" customFormat="1" x14ac:dyDescent="0.2"/>
    <row r="13531" s="733" customFormat="1" x14ac:dyDescent="0.2"/>
    <row r="13532" s="733" customFormat="1" x14ac:dyDescent="0.2"/>
    <row r="13533" s="733" customFormat="1" x14ac:dyDescent="0.2"/>
    <row r="13534" s="733" customFormat="1" x14ac:dyDescent="0.2"/>
    <row r="13535" s="733" customFormat="1" x14ac:dyDescent="0.2"/>
    <row r="13536" s="733" customFormat="1" x14ac:dyDescent="0.2"/>
    <row r="13537" s="733" customFormat="1" x14ac:dyDescent="0.2"/>
    <row r="13538" s="733" customFormat="1" x14ac:dyDescent="0.2"/>
    <row r="13539" s="733" customFormat="1" x14ac:dyDescent="0.2"/>
    <row r="13540" s="733" customFormat="1" x14ac:dyDescent="0.2"/>
    <row r="13541" s="733" customFormat="1" x14ac:dyDescent="0.2"/>
    <row r="13542" s="733" customFormat="1" x14ac:dyDescent="0.2"/>
    <row r="13543" s="733" customFormat="1" x14ac:dyDescent="0.2"/>
    <row r="13544" s="733" customFormat="1" x14ac:dyDescent="0.2"/>
    <row r="13545" s="733" customFormat="1" x14ac:dyDescent="0.2"/>
    <row r="13546" s="733" customFormat="1" x14ac:dyDescent="0.2"/>
    <row r="13547" s="733" customFormat="1" x14ac:dyDescent="0.2"/>
    <row r="13548" s="733" customFormat="1" x14ac:dyDescent="0.2"/>
    <row r="13549" s="733" customFormat="1" x14ac:dyDescent="0.2"/>
    <row r="13550" s="733" customFormat="1" x14ac:dyDescent="0.2"/>
    <row r="13551" s="733" customFormat="1" x14ac:dyDescent="0.2"/>
    <row r="13552" s="733" customFormat="1" x14ac:dyDescent="0.2"/>
    <row r="13553" s="733" customFormat="1" x14ac:dyDescent="0.2"/>
    <row r="13554" s="733" customFormat="1" x14ac:dyDescent="0.2"/>
    <row r="13555" s="733" customFormat="1" x14ac:dyDescent="0.2"/>
    <row r="13556" s="733" customFormat="1" x14ac:dyDescent="0.2"/>
    <row r="13557" s="733" customFormat="1" x14ac:dyDescent="0.2"/>
    <row r="13558" s="733" customFormat="1" x14ac:dyDescent="0.2"/>
    <row r="13559" s="733" customFormat="1" x14ac:dyDescent="0.2"/>
    <row r="13560" s="733" customFormat="1" x14ac:dyDescent="0.2"/>
    <row r="13561" s="733" customFormat="1" x14ac:dyDescent="0.2"/>
    <row r="13562" s="733" customFormat="1" x14ac:dyDescent="0.2"/>
    <row r="13563" s="733" customFormat="1" x14ac:dyDescent="0.2"/>
    <row r="13564" s="733" customFormat="1" x14ac:dyDescent="0.2"/>
    <row r="13565" s="733" customFormat="1" x14ac:dyDescent="0.2"/>
    <row r="13566" s="733" customFormat="1" x14ac:dyDescent="0.2"/>
    <row r="13567" s="733" customFormat="1" x14ac:dyDescent="0.2"/>
    <row r="13568" s="733" customFormat="1" x14ac:dyDescent="0.2"/>
    <row r="13569" s="733" customFormat="1" x14ac:dyDescent="0.2"/>
    <row r="13570" s="733" customFormat="1" x14ac:dyDescent="0.2"/>
    <row r="13571" s="733" customFormat="1" x14ac:dyDescent="0.2"/>
    <row r="13572" s="733" customFormat="1" x14ac:dyDescent="0.2"/>
    <row r="13573" s="733" customFormat="1" x14ac:dyDescent="0.2"/>
    <row r="13574" s="733" customFormat="1" x14ac:dyDescent="0.2"/>
    <row r="13575" s="733" customFormat="1" x14ac:dyDescent="0.2"/>
    <row r="13576" s="733" customFormat="1" x14ac:dyDescent="0.2"/>
    <row r="13577" s="733" customFormat="1" x14ac:dyDescent="0.2"/>
    <row r="13578" s="733" customFormat="1" x14ac:dyDescent="0.2"/>
    <row r="13579" s="733" customFormat="1" x14ac:dyDescent="0.2"/>
    <row r="13580" s="733" customFormat="1" x14ac:dyDescent="0.2"/>
    <row r="13581" s="733" customFormat="1" x14ac:dyDescent="0.2"/>
    <row r="13582" s="733" customFormat="1" x14ac:dyDescent="0.2"/>
    <row r="13583" s="733" customFormat="1" x14ac:dyDescent="0.2"/>
    <row r="13584" s="733" customFormat="1" x14ac:dyDescent="0.2"/>
    <row r="13585" s="733" customFormat="1" x14ac:dyDescent="0.2"/>
    <row r="13586" s="733" customFormat="1" x14ac:dyDescent="0.2"/>
    <row r="13587" s="733" customFormat="1" x14ac:dyDescent="0.2"/>
    <row r="13588" s="733" customFormat="1" x14ac:dyDescent="0.2"/>
    <row r="13589" s="733" customFormat="1" x14ac:dyDescent="0.2"/>
    <row r="13590" s="733" customFormat="1" x14ac:dyDescent="0.2"/>
    <row r="13591" s="733" customFormat="1" x14ac:dyDescent="0.2"/>
    <row r="13592" s="733" customFormat="1" x14ac:dyDescent="0.2"/>
    <row r="13593" s="733" customFormat="1" x14ac:dyDescent="0.2"/>
    <row r="13594" s="733" customFormat="1" x14ac:dyDescent="0.2"/>
    <row r="13595" s="733" customFormat="1" x14ac:dyDescent="0.2"/>
    <row r="13596" s="733" customFormat="1" x14ac:dyDescent="0.2"/>
    <row r="13597" s="733" customFormat="1" x14ac:dyDescent="0.2"/>
    <row r="13598" s="733" customFormat="1" x14ac:dyDescent="0.2"/>
    <row r="13599" s="733" customFormat="1" x14ac:dyDescent="0.2"/>
    <row r="13600" s="733" customFormat="1" x14ac:dyDescent="0.2"/>
    <row r="13601" s="733" customFormat="1" x14ac:dyDescent="0.2"/>
    <row r="13602" s="733" customFormat="1" x14ac:dyDescent="0.2"/>
    <row r="13603" s="733" customFormat="1" x14ac:dyDescent="0.2"/>
    <row r="13604" s="733" customFormat="1" x14ac:dyDescent="0.2"/>
    <row r="13605" s="733" customFormat="1" x14ac:dyDescent="0.2"/>
    <row r="13606" s="733" customFormat="1" x14ac:dyDescent="0.2"/>
    <row r="13607" s="733" customFormat="1" x14ac:dyDescent="0.2"/>
    <row r="13608" s="733" customFormat="1" x14ac:dyDescent="0.2"/>
    <row r="13609" s="733" customFormat="1" x14ac:dyDescent="0.2"/>
    <row r="13610" s="733" customFormat="1" x14ac:dyDescent="0.2"/>
    <row r="13611" s="733" customFormat="1" x14ac:dyDescent="0.2"/>
    <row r="13612" s="733" customFormat="1" x14ac:dyDescent="0.2"/>
    <row r="13613" s="733" customFormat="1" x14ac:dyDescent="0.2"/>
    <row r="13614" s="733" customFormat="1" x14ac:dyDescent="0.2"/>
    <row r="13615" s="733" customFormat="1" x14ac:dyDescent="0.2"/>
    <row r="13616" s="733" customFormat="1" x14ac:dyDescent="0.2"/>
    <row r="13617" s="733" customFormat="1" x14ac:dyDescent="0.2"/>
    <row r="13618" s="733" customFormat="1" x14ac:dyDescent="0.2"/>
    <row r="13619" s="733" customFormat="1" x14ac:dyDescent="0.2"/>
    <row r="13620" s="733" customFormat="1" x14ac:dyDescent="0.2"/>
    <row r="13621" s="733" customFormat="1" x14ac:dyDescent="0.2"/>
    <row r="13622" s="733" customFormat="1" x14ac:dyDescent="0.2"/>
    <row r="13623" s="733" customFormat="1" x14ac:dyDescent="0.2"/>
    <row r="13624" s="733" customFormat="1" x14ac:dyDescent="0.2"/>
    <row r="13625" s="733" customFormat="1" x14ac:dyDescent="0.2"/>
    <row r="13626" s="733" customFormat="1" x14ac:dyDescent="0.2"/>
    <row r="13627" s="733" customFormat="1" x14ac:dyDescent="0.2"/>
    <row r="13628" s="733" customFormat="1" x14ac:dyDescent="0.2"/>
    <row r="13629" s="733" customFormat="1" x14ac:dyDescent="0.2"/>
    <row r="13630" s="733" customFormat="1" x14ac:dyDescent="0.2"/>
    <row r="13631" s="733" customFormat="1" x14ac:dyDescent="0.2"/>
    <row r="13632" s="733" customFormat="1" x14ac:dyDescent="0.2"/>
    <row r="13633" s="733" customFormat="1" x14ac:dyDescent="0.2"/>
    <row r="13634" s="733" customFormat="1" x14ac:dyDescent="0.2"/>
    <row r="13635" s="733" customFormat="1" x14ac:dyDescent="0.2"/>
    <row r="13636" s="733" customFormat="1" x14ac:dyDescent="0.2"/>
    <row r="13637" s="733" customFormat="1" x14ac:dyDescent="0.2"/>
    <row r="13638" s="733" customFormat="1" x14ac:dyDescent="0.2"/>
    <row r="13639" s="733" customFormat="1" x14ac:dyDescent="0.2"/>
    <row r="13640" s="733" customFormat="1" x14ac:dyDescent="0.2"/>
    <row r="13641" s="733" customFormat="1" x14ac:dyDescent="0.2"/>
    <row r="13642" s="733" customFormat="1" x14ac:dyDescent="0.2"/>
    <row r="13643" s="733" customFormat="1" x14ac:dyDescent="0.2"/>
    <row r="13644" s="733" customFormat="1" x14ac:dyDescent="0.2"/>
    <row r="13645" s="733" customFormat="1" x14ac:dyDescent="0.2"/>
    <row r="13646" s="733" customFormat="1" x14ac:dyDescent="0.2"/>
    <row r="13647" s="733" customFormat="1" x14ac:dyDescent="0.2"/>
    <row r="13648" s="733" customFormat="1" x14ac:dyDescent="0.2"/>
    <row r="13649" s="733" customFormat="1" x14ac:dyDescent="0.2"/>
    <row r="13650" s="733" customFormat="1" x14ac:dyDescent="0.2"/>
    <row r="13651" s="733" customFormat="1" x14ac:dyDescent="0.2"/>
    <row r="13652" s="733" customFormat="1" x14ac:dyDescent="0.2"/>
    <row r="13653" s="733" customFormat="1" x14ac:dyDescent="0.2"/>
    <row r="13654" s="733" customFormat="1" x14ac:dyDescent="0.2"/>
    <row r="13655" s="733" customFormat="1" x14ac:dyDescent="0.2"/>
    <row r="13656" s="733" customFormat="1" x14ac:dyDescent="0.2"/>
    <row r="13657" s="733" customFormat="1" x14ac:dyDescent="0.2"/>
    <row r="13658" s="733" customFormat="1" x14ac:dyDescent="0.2"/>
    <row r="13659" s="733" customFormat="1" x14ac:dyDescent="0.2"/>
    <row r="13660" s="733" customFormat="1" x14ac:dyDescent="0.2"/>
    <row r="13661" s="733" customFormat="1" x14ac:dyDescent="0.2"/>
    <row r="13662" s="733" customFormat="1" x14ac:dyDescent="0.2"/>
    <row r="13663" s="733" customFormat="1" x14ac:dyDescent="0.2"/>
    <row r="13664" s="733" customFormat="1" x14ac:dyDescent="0.2"/>
    <row r="13665" s="733" customFormat="1" x14ac:dyDescent="0.2"/>
    <row r="13666" s="733" customFormat="1" x14ac:dyDescent="0.2"/>
    <row r="13667" s="733" customFormat="1" x14ac:dyDescent="0.2"/>
    <row r="13668" s="733" customFormat="1" x14ac:dyDescent="0.2"/>
    <row r="13669" s="733" customFormat="1" x14ac:dyDescent="0.2"/>
    <row r="13670" s="733" customFormat="1" x14ac:dyDescent="0.2"/>
    <row r="13671" s="733" customFormat="1" x14ac:dyDescent="0.2"/>
    <row r="13672" s="733" customFormat="1" x14ac:dyDescent="0.2"/>
    <row r="13673" s="733" customFormat="1" x14ac:dyDescent="0.2"/>
    <row r="13674" s="733" customFormat="1" x14ac:dyDescent="0.2"/>
    <row r="13675" s="733" customFormat="1" x14ac:dyDescent="0.2"/>
    <row r="13676" s="733" customFormat="1" x14ac:dyDescent="0.2"/>
    <row r="13677" s="733" customFormat="1" x14ac:dyDescent="0.2"/>
    <row r="13678" s="733" customFormat="1" x14ac:dyDescent="0.2"/>
    <row r="13679" s="733" customFormat="1" x14ac:dyDescent="0.2"/>
    <row r="13680" s="733" customFormat="1" x14ac:dyDescent="0.2"/>
    <row r="13681" s="733" customFormat="1" x14ac:dyDescent="0.2"/>
    <row r="13682" s="733" customFormat="1" x14ac:dyDescent="0.2"/>
    <row r="13683" s="733" customFormat="1" x14ac:dyDescent="0.2"/>
    <row r="13684" s="733" customFormat="1" x14ac:dyDescent="0.2"/>
    <row r="13685" s="733" customFormat="1" x14ac:dyDescent="0.2"/>
    <row r="13686" s="733" customFormat="1" x14ac:dyDescent="0.2"/>
    <row r="13687" s="733" customFormat="1" x14ac:dyDescent="0.2"/>
    <row r="13688" s="733" customFormat="1" x14ac:dyDescent="0.2"/>
    <row r="13689" s="733" customFormat="1" x14ac:dyDescent="0.2"/>
    <row r="13690" s="733" customFormat="1" x14ac:dyDescent="0.2"/>
    <row r="13691" s="733" customFormat="1" x14ac:dyDescent="0.2"/>
    <row r="13692" s="733" customFormat="1" x14ac:dyDescent="0.2"/>
    <row r="13693" s="733" customFormat="1" x14ac:dyDescent="0.2"/>
    <row r="13694" s="733" customFormat="1" x14ac:dyDescent="0.2"/>
    <row r="13695" s="733" customFormat="1" x14ac:dyDescent="0.2"/>
    <row r="13696" s="733" customFormat="1" x14ac:dyDescent="0.2"/>
    <row r="13697" s="733" customFormat="1" x14ac:dyDescent="0.2"/>
    <row r="13698" s="733" customFormat="1" x14ac:dyDescent="0.2"/>
    <row r="13699" s="733" customFormat="1" x14ac:dyDescent="0.2"/>
    <row r="13700" s="733" customFormat="1" x14ac:dyDescent="0.2"/>
    <row r="13701" s="733" customFormat="1" x14ac:dyDescent="0.2"/>
    <row r="13702" s="733" customFormat="1" x14ac:dyDescent="0.2"/>
    <row r="13703" s="733" customFormat="1" x14ac:dyDescent="0.2"/>
    <row r="13704" s="733" customFormat="1" x14ac:dyDescent="0.2"/>
    <row r="13705" s="733" customFormat="1" x14ac:dyDescent="0.2"/>
    <row r="13706" s="733" customFormat="1" x14ac:dyDescent="0.2"/>
    <row r="13707" s="733" customFormat="1" x14ac:dyDescent="0.2"/>
    <row r="13708" s="733" customFormat="1" x14ac:dyDescent="0.2"/>
    <row r="13709" s="733" customFormat="1" x14ac:dyDescent="0.2"/>
    <row r="13710" s="733" customFormat="1" x14ac:dyDescent="0.2"/>
    <row r="13711" s="733" customFormat="1" x14ac:dyDescent="0.2"/>
    <row r="13712" s="733" customFormat="1" x14ac:dyDescent="0.2"/>
    <row r="13713" s="733" customFormat="1" x14ac:dyDescent="0.2"/>
    <row r="13714" s="733" customFormat="1" x14ac:dyDescent="0.2"/>
    <row r="13715" s="733" customFormat="1" x14ac:dyDescent="0.2"/>
    <row r="13716" s="733" customFormat="1" x14ac:dyDescent="0.2"/>
    <row r="13717" s="733" customFormat="1" x14ac:dyDescent="0.2"/>
    <row r="13718" s="733" customFormat="1" x14ac:dyDescent="0.2"/>
    <row r="13719" s="733" customFormat="1" x14ac:dyDescent="0.2"/>
    <row r="13720" s="733" customFormat="1" x14ac:dyDescent="0.2"/>
    <row r="13721" s="733" customFormat="1" x14ac:dyDescent="0.2"/>
    <row r="13722" s="733" customFormat="1" x14ac:dyDescent="0.2"/>
    <row r="13723" s="733" customFormat="1" x14ac:dyDescent="0.2"/>
    <row r="13724" s="733" customFormat="1" x14ac:dyDescent="0.2"/>
    <row r="13725" s="733" customFormat="1" x14ac:dyDescent="0.2"/>
    <row r="13726" s="733" customFormat="1" x14ac:dyDescent="0.2"/>
    <row r="13727" s="733" customFormat="1" x14ac:dyDescent="0.2"/>
    <row r="13728" s="733" customFormat="1" x14ac:dyDescent="0.2"/>
    <row r="13729" s="733" customFormat="1" x14ac:dyDescent="0.2"/>
    <row r="13730" s="733" customFormat="1" x14ac:dyDescent="0.2"/>
    <row r="13731" s="733" customFormat="1" x14ac:dyDescent="0.2"/>
    <row r="13732" s="733" customFormat="1" x14ac:dyDescent="0.2"/>
    <row r="13733" s="733" customFormat="1" x14ac:dyDescent="0.2"/>
    <row r="13734" s="733" customFormat="1" x14ac:dyDescent="0.2"/>
    <row r="13735" s="733" customFormat="1" x14ac:dyDescent="0.2"/>
    <row r="13736" s="733" customFormat="1" x14ac:dyDescent="0.2"/>
    <row r="13737" s="733" customFormat="1" x14ac:dyDescent="0.2"/>
    <row r="13738" s="733" customFormat="1" x14ac:dyDescent="0.2"/>
    <row r="13739" s="733" customFormat="1" x14ac:dyDescent="0.2"/>
    <row r="13740" s="733" customFormat="1" x14ac:dyDescent="0.2"/>
    <row r="13741" s="733" customFormat="1" x14ac:dyDescent="0.2"/>
    <row r="13742" s="733" customFormat="1" x14ac:dyDescent="0.2"/>
    <row r="13743" s="733" customFormat="1" x14ac:dyDescent="0.2"/>
    <row r="13744" s="733" customFormat="1" x14ac:dyDescent="0.2"/>
    <row r="13745" s="733" customFormat="1" x14ac:dyDescent="0.2"/>
    <row r="13746" s="733" customFormat="1" x14ac:dyDescent="0.2"/>
    <row r="13747" s="733" customFormat="1" x14ac:dyDescent="0.2"/>
    <row r="13748" s="733" customFormat="1" x14ac:dyDescent="0.2"/>
    <row r="13749" s="733" customFormat="1" x14ac:dyDescent="0.2"/>
    <row r="13750" s="733" customFormat="1" x14ac:dyDescent="0.2"/>
    <row r="13751" s="733" customFormat="1" x14ac:dyDescent="0.2"/>
    <row r="13752" s="733" customFormat="1" x14ac:dyDescent="0.2"/>
    <row r="13753" s="733" customFormat="1" x14ac:dyDescent="0.2"/>
    <row r="13754" s="733" customFormat="1" x14ac:dyDescent="0.2"/>
    <row r="13755" s="733" customFormat="1" x14ac:dyDescent="0.2"/>
    <row r="13756" s="733" customFormat="1" x14ac:dyDescent="0.2"/>
    <row r="13757" s="733" customFormat="1" x14ac:dyDescent="0.2"/>
    <row r="13758" s="733" customFormat="1" x14ac:dyDescent="0.2"/>
    <row r="13759" s="733" customFormat="1" x14ac:dyDescent="0.2"/>
    <row r="13760" s="733" customFormat="1" x14ac:dyDescent="0.2"/>
    <row r="13761" s="733" customFormat="1" x14ac:dyDescent="0.2"/>
    <row r="13762" s="733" customFormat="1" x14ac:dyDescent="0.2"/>
    <row r="13763" s="733" customFormat="1" x14ac:dyDescent="0.2"/>
    <row r="13764" s="733" customFormat="1" x14ac:dyDescent="0.2"/>
    <row r="13765" s="733" customFormat="1" x14ac:dyDescent="0.2"/>
    <row r="13766" s="733" customFormat="1" x14ac:dyDescent="0.2"/>
    <row r="13767" s="733" customFormat="1" x14ac:dyDescent="0.2"/>
    <row r="13768" s="733" customFormat="1" x14ac:dyDescent="0.2"/>
    <row r="13769" s="733" customFormat="1" x14ac:dyDescent="0.2"/>
    <row r="13770" s="733" customFormat="1" x14ac:dyDescent="0.2"/>
    <row r="13771" s="733" customFormat="1" x14ac:dyDescent="0.2"/>
    <row r="13772" s="733" customFormat="1" x14ac:dyDescent="0.2"/>
    <row r="13773" s="733" customFormat="1" x14ac:dyDescent="0.2"/>
    <row r="13774" s="733" customFormat="1" x14ac:dyDescent="0.2"/>
    <row r="13775" s="733" customFormat="1" x14ac:dyDescent="0.2"/>
    <row r="13776" s="733" customFormat="1" x14ac:dyDescent="0.2"/>
    <row r="13777" s="733" customFormat="1" x14ac:dyDescent="0.2"/>
    <row r="13778" s="733" customFormat="1" x14ac:dyDescent="0.2"/>
    <row r="13779" s="733" customFormat="1" x14ac:dyDescent="0.2"/>
    <row r="13780" s="733" customFormat="1" x14ac:dyDescent="0.2"/>
    <row r="13781" s="733" customFormat="1" x14ac:dyDescent="0.2"/>
    <row r="13782" s="733" customFormat="1" x14ac:dyDescent="0.2"/>
    <row r="13783" s="733" customFormat="1" x14ac:dyDescent="0.2"/>
    <row r="13784" s="733" customFormat="1" x14ac:dyDescent="0.2"/>
    <row r="13785" s="733" customFormat="1" x14ac:dyDescent="0.2"/>
    <row r="13786" s="733" customFormat="1" x14ac:dyDescent="0.2"/>
    <row r="13787" s="733" customFormat="1" x14ac:dyDescent="0.2"/>
    <row r="13788" s="733" customFormat="1" x14ac:dyDescent="0.2"/>
    <row r="13789" s="733" customFormat="1" x14ac:dyDescent="0.2"/>
    <row r="13790" s="733" customFormat="1" x14ac:dyDescent="0.2"/>
    <row r="13791" s="733" customFormat="1" x14ac:dyDescent="0.2"/>
    <row r="13792" s="733" customFormat="1" x14ac:dyDescent="0.2"/>
    <row r="13793" s="733" customFormat="1" x14ac:dyDescent="0.2"/>
    <row r="13794" s="733" customFormat="1" x14ac:dyDescent="0.2"/>
    <row r="13795" s="733" customFormat="1" x14ac:dyDescent="0.2"/>
    <row r="13796" s="733" customFormat="1" x14ac:dyDescent="0.2"/>
    <row r="13797" s="733" customFormat="1" x14ac:dyDescent="0.2"/>
    <row r="13798" s="733" customFormat="1" x14ac:dyDescent="0.2"/>
    <row r="13799" s="733" customFormat="1" x14ac:dyDescent="0.2"/>
    <row r="13800" s="733" customFormat="1" x14ac:dyDescent="0.2"/>
    <row r="13801" s="733" customFormat="1" x14ac:dyDescent="0.2"/>
    <row r="13802" s="733" customFormat="1" x14ac:dyDescent="0.2"/>
    <row r="13803" s="733" customFormat="1" x14ac:dyDescent="0.2"/>
    <row r="13804" s="733" customFormat="1" x14ac:dyDescent="0.2"/>
    <row r="13805" s="733" customFormat="1" x14ac:dyDescent="0.2"/>
    <row r="13806" s="733" customFormat="1" x14ac:dyDescent="0.2"/>
    <row r="13807" s="733" customFormat="1" x14ac:dyDescent="0.2"/>
    <row r="13808" s="733" customFormat="1" x14ac:dyDescent="0.2"/>
    <row r="13809" s="733" customFormat="1" x14ac:dyDescent="0.2"/>
    <row r="13810" s="733" customFormat="1" x14ac:dyDescent="0.2"/>
    <row r="13811" s="733" customFormat="1" x14ac:dyDescent="0.2"/>
    <row r="13812" s="733" customFormat="1" x14ac:dyDescent="0.2"/>
    <row r="13813" s="733" customFormat="1" x14ac:dyDescent="0.2"/>
    <row r="13814" s="733" customFormat="1" x14ac:dyDescent="0.2"/>
    <row r="13815" s="733" customFormat="1" x14ac:dyDescent="0.2"/>
    <row r="13816" s="733" customFormat="1" x14ac:dyDescent="0.2"/>
    <row r="13817" s="733" customFormat="1" x14ac:dyDescent="0.2"/>
    <row r="13818" s="733" customFormat="1" x14ac:dyDescent="0.2"/>
    <row r="13819" s="733" customFormat="1" x14ac:dyDescent="0.2"/>
    <row r="13820" s="733" customFormat="1" x14ac:dyDescent="0.2"/>
    <row r="13821" s="733" customFormat="1" x14ac:dyDescent="0.2"/>
    <row r="13822" s="733" customFormat="1" x14ac:dyDescent="0.2"/>
    <row r="13823" s="733" customFormat="1" x14ac:dyDescent="0.2"/>
    <row r="13824" s="733" customFormat="1" x14ac:dyDescent="0.2"/>
    <row r="13825" s="733" customFormat="1" x14ac:dyDescent="0.2"/>
    <row r="13826" s="733" customFormat="1" x14ac:dyDescent="0.2"/>
    <row r="13827" s="733" customFormat="1" x14ac:dyDescent="0.2"/>
    <row r="13828" s="733" customFormat="1" x14ac:dyDescent="0.2"/>
    <row r="13829" s="733" customFormat="1" x14ac:dyDescent="0.2"/>
    <row r="13830" s="733" customFormat="1" x14ac:dyDescent="0.2"/>
    <row r="13831" s="733" customFormat="1" x14ac:dyDescent="0.2"/>
    <row r="13832" s="733" customFormat="1" x14ac:dyDescent="0.2"/>
    <row r="13833" s="733" customFormat="1" x14ac:dyDescent="0.2"/>
    <row r="13834" s="733" customFormat="1" x14ac:dyDescent="0.2"/>
    <row r="13835" s="733" customFormat="1" x14ac:dyDescent="0.2"/>
    <row r="13836" s="733" customFormat="1" x14ac:dyDescent="0.2"/>
    <row r="13837" s="733" customFormat="1" x14ac:dyDescent="0.2"/>
    <row r="13838" s="733" customFormat="1" x14ac:dyDescent="0.2"/>
    <row r="13839" s="733" customFormat="1" x14ac:dyDescent="0.2"/>
    <row r="13840" s="733" customFormat="1" x14ac:dyDescent="0.2"/>
    <row r="13841" s="733" customFormat="1" x14ac:dyDescent="0.2"/>
    <row r="13842" s="733" customFormat="1" x14ac:dyDescent="0.2"/>
    <row r="13843" s="733" customFormat="1" x14ac:dyDescent="0.2"/>
    <row r="13844" s="733" customFormat="1" x14ac:dyDescent="0.2"/>
    <row r="13845" s="733" customFormat="1" x14ac:dyDescent="0.2"/>
    <row r="13846" s="733" customFormat="1" x14ac:dyDescent="0.2"/>
    <row r="13847" s="733" customFormat="1" x14ac:dyDescent="0.2"/>
    <row r="13848" s="733" customFormat="1" x14ac:dyDescent="0.2"/>
    <row r="13849" s="733" customFormat="1" x14ac:dyDescent="0.2"/>
    <row r="13850" s="733" customFormat="1" x14ac:dyDescent="0.2"/>
    <row r="13851" s="733" customFormat="1" x14ac:dyDescent="0.2"/>
    <row r="13852" s="733" customFormat="1" x14ac:dyDescent="0.2"/>
    <row r="13853" s="733" customFormat="1" x14ac:dyDescent="0.2"/>
    <row r="13854" s="733" customFormat="1" x14ac:dyDescent="0.2"/>
    <row r="13855" s="733" customFormat="1" x14ac:dyDescent="0.2"/>
    <row r="13856" s="733" customFormat="1" x14ac:dyDescent="0.2"/>
    <row r="13857" s="733" customFormat="1" x14ac:dyDescent="0.2"/>
    <row r="13858" s="733" customFormat="1" x14ac:dyDescent="0.2"/>
    <row r="13859" s="733" customFormat="1" x14ac:dyDescent="0.2"/>
    <row r="13860" s="733" customFormat="1" x14ac:dyDescent="0.2"/>
    <row r="13861" s="733" customFormat="1" x14ac:dyDescent="0.2"/>
    <row r="13862" s="733" customFormat="1" x14ac:dyDescent="0.2"/>
    <row r="13863" s="733" customFormat="1" x14ac:dyDescent="0.2"/>
    <row r="13864" s="733" customFormat="1" x14ac:dyDescent="0.2"/>
    <row r="13865" s="733" customFormat="1" x14ac:dyDescent="0.2"/>
    <row r="13866" s="733" customFormat="1" x14ac:dyDescent="0.2"/>
    <row r="13867" s="733" customFormat="1" x14ac:dyDescent="0.2"/>
    <row r="13868" s="733" customFormat="1" x14ac:dyDescent="0.2"/>
    <row r="13869" s="733" customFormat="1" x14ac:dyDescent="0.2"/>
    <row r="13870" s="733" customFormat="1" x14ac:dyDescent="0.2"/>
    <row r="13871" s="733" customFormat="1" x14ac:dyDescent="0.2"/>
    <row r="13872" s="733" customFormat="1" x14ac:dyDescent="0.2"/>
    <row r="13873" s="733" customFormat="1" x14ac:dyDescent="0.2"/>
    <row r="13874" s="733" customFormat="1" x14ac:dyDescent="0.2"/>
    <row r="13875" s="733" customFormat="1" x14ac:dyDescent="0.2"/>
    <row r="13876" s="733" customFormat="1" x14ac:dyDescent="0.2"/>
    <row r="13877" s="733" customFormat="1" x14ac:dyDescent="0.2"/>
    <row r="13878" s="733" customFormat="1" x14ac:dyDescent="0.2"/>
    <row r="13879" s="733" customFormat="1" x14ac:dyDescent="0.2"/>
    <row r="13880" s="733" customFormat="1" x14ac:dyDescent="0.2"/>
    <row r="13881" s="733" customFormat="1" x14ac:dyDescent="0.2"/>
    <row r="13882" s="733" customFormat="1" x14ac:dyDescent="0.2"/>
    <row r="13883" s="733" customFormat="1" x14ac:dyDescent="0.2"/>
    <row r="13884" s="733" customFormat="1" x14ac:dyDescent="0.2"/>
    <row r="13885" s="733" customFormat="1" x14ac:dyDescent="0.2"/>
    <row r="13886" s="733" customFormat="1" x14ac:dyDescent="0.2"/>
    <row r="13887" s="733" customFormat="1" x14ac:dyDescent="0.2"/>
    <row r="13888" s="733" customFormat="1" x14ac:dyDescent="0.2"/>
    <row r="13889" s="733" customFormat="1" x14ac:dyDescent="0.2"/>
    <row r="13890" s="733" customFormat="1" x14ac:dyDescent="0.2"/>
    <row r="13891" s="733" customFormat="1" x14ac:dyDescent="0.2"/>
    <row r="13892" s="733" customFormat="1" x14ac:dyDescent="0.2"/>
    <row r="13893" s="733" customFormat="1" x14ac:dyDescent="0.2"/>
    <row r="13894" s="733" customFormat="1" x14ac:dyDescent="0.2"/>
    <row r="13895" s="733" customFormat="1" x14ac:dyDescent="0.2"/>
    <row r="13896" s="733" customFormat="1" x14ac:dyDescent="0.2"/>
    <row r="13897" s="733" customFormat="1" x14ac:dyDescent="0.2"/>
    <row r="13898" s="733" customFormat="1" x14ac:dyDescent="0.2"/>
    <row r="13899" s="733" customFormat="1" x14ac:dyDescent="0.2"/>
    <row r="13900" s="733" customFormat="1" x14ac:dyDescent="0.2"/>
    <row r="13901" s="733" customFormat="1" x14ac:dyDescent="0.2"/>
    <row r="13902" s="733" customFormat="1" x14ac:dyDescent="0.2"/>
    <row r="13903" s="733" customFormat="1" x14ac:dyDescent="0.2"/>
    <row r="13904" s="733" customFormat="1" x14ac:dyDescent="0.2"/>
    <row r="13905" s="733" customFormat="1" x14ac:dyDescent="0.2"/>
    <row r="13906" s="733" customFormat="1" x14ac:dyDescent="0.2"/>
    <row r="13907" s="733" customFormat="1" x14ac:dyDescent="0.2"/>
    <row r="13908" s="733" customFormat="1" x14ac:dyDescent="0.2"/>
    <row r="13909" s="733" customFormat="1" x14ac:dyDescent="0.2"/>
    <row r="13910" s="733" customFormat="1" x14ac:dyDescent="0.2"/>
    <row r="13911" s="733" customFormat="1" x14ac:dyDescent="0.2"/>
    <row r="13912" s="733" customFormat="1" x14ac:dyDescent="0.2"/>
    <row r="13913" s="733" customFormat="1" x14ac:dyDescent="0.2"/>
    <row r="13914" s="733" customFormat="1" x14ac:dyDescent="0.2"/>
    <row r="13915" s="733" customFormat="1" x14ac:dyDescent="0.2"/>
    <row r="13916" s="733" customFormat="1" x14ac:dyDescent="0.2"/>
    <row r="13917" s="733" customFormat="1" x14ac:dyDescent="0.2"/>
    <row r="13918" s="733" customFormat="1" x14ac:dyDescent="0.2"/>
    <row r="13919" s="733" customFormat="1" x14ac:dyDescent="0.2"/>
    <row r="13920" s="733" customFormat="1" x14ac:dyDescent="0.2"/>
    <row r="13921" s="733" customFormat="1" x14ac:dyDescent="0.2"/>
    <row r="13922" s="733" customFormat="1" x14ac:dyDescent="0.2"/>
    <row r="13923" s="733" customFormat="1" x14ac:dyDescent="0.2"/>
    <row r="13924" s="733" customFormat="1" x14ac:dyDescent="0.2"/>
    <row r="13925" s="733" customFormat="1" x14ac:dyDescent="0.2"/>
    <row r="13926" s="733" customFormat="1" x14ac:dyDescent="0.2"/>
    <row r="13927" s="733" customFormat="1" x14ac:dyDescent="0.2"/>
    <row r="13928" s="733" customFormat="1" x14ac:dyDescent="0.2"/>
    <row r="13929" s="733" customFormat="1" x14ac:dyDescent="0.2"/>
    <row r="13930" s="733" customFormat="1" x14ac:dyDescent="0.2"/>
    <row r="13931" s="733" customFormat="1" x14ac:dyDescent="0.2"/>
    <row r="13932" s="733" customFormat="1" x14ac:dyDescent="0.2"/>
    <row r="13933" s="733" customFormat="1" x14ac:dyDescent="0.2"/>
    <row r="13934" s="733" customFormat="1" x14ac:dyDescent="0.2"/>
    <row r="13935" s="733" customFormat="1" x14ac:dyDescent="0.2"/>
    <row r="13936" s="733" customFormat="1" x14ac:dyDescent="0.2"/>
    <row r="13937" s="733" customFormat="1" x14ac:dyDescent="0.2"/>
    <row r="13938" s="733" customFormat="1" x14ac:dyDescent="0.2"/>
    <row r="13939" s="733" customFormat="1" x14ac:dyDescent="0.2"/>
    <row r="13940" s="733" customFormat="1" x14ac:dyDescent="0.2"/>
    <row r="13941" s="733" customFormat="1" x14ac:dyDescent="0.2"/>
    <row r="13942" s="733" customFormat="1" x14ac:dyDescent="0.2"/>
    <row r="13943" s="733" customFormat="1" x14ac:dyDescent="0.2"/>
    <row r="13944" s="733" customFormat="1" x14ac:dyDescent="0.2"/>
    <row r="13945" s="733" customFormat="1" x14ac:dyDescent="0.2"/>
    <row r="13946" s="733" customFormat="1" x14ac:dyDescent="0.2"/>
    <row r="13947" s="733" customFormat="1" x14ac:dyDescent="0.2"/>
    <row r="13948" s="733" customFormat="1" x14ac:dyDescent="0.2"/>
    <row r="13949" s="733" customFormat="1" x14ac:dyDescent="0.2"/>
    <row r="13950" s="733" customFormat="1" x14ac:dyDescent="0.2"/>
    <row r="13951" s="733" customFormat="1" x14ac:dyDescent="0.2"/>
    <row r="13952" s="733" customFormat="1" x14ac:dyDescent="0.2"/>
    <row r="13953" s="733" customFormat="1" x14ac:dyDescent="0.2"/>
    <row r="13954" s="733" customFormat="1" x14ac:dyDescent="0.2"/>
    <row r="13955" s="733" customFormat="1" x14ac:dyDescent="0.2"/>
    <row r="13956" s="733" customFormat="1" x14ac:dyDescent="0.2"/>
    <row r="13957" s="733" customFormat="1" x14ac:dyDescent="0.2"/>
    <row r="13958" s="733" customFormat="1" x14ac:dyDescent="0.2"/>
    <row r="13959" s="733" customFormat="1" x14ac:dyDescent="0.2"/>
    <row r="13960" s="733" customFormat="1" x14ac:dyDescent="0.2"/>
    <row r="13961" s="733" customFormat="1" x14ac:dyDescent="0.2"/>
    <row r="13962" s="733" customFormat="1" x14ac:dyDescent="0.2"/>
    <row r="13963" s="733" customFormat="1" x14ac:dyDescent="0.2"/>
    <row r="13964" s="733" customFormat="1" x14ac:dyDescent="0.2"/>
    <row r="13965" s="733" customFormat="1" x14ac:dyDescent="0.2"/>
    <row r="13966" s="733" customFormat="1" x14ac:dyDescent="0.2"/>
    <row r="13967" s="733" customFormat="1" x14ac:dyDescent="0.2"/>
    <row r="13968" s="733" customFormat="1" x14ac:dyDescent="0.2"/>
    <row r="13969" s="733" customFormat="1" x14ac:dyDescent="0.2"/>
    <row r="13970" s="733" customFormat="1" x14ac:dyDescent="0.2"/>
    <row r="13971" s="733" customFormat="1" x14ac:dyDescent="0.2"/>
    <row r="13972" s="733" customFormat="1" x14ac:dyDescent="0.2"/>
    <row r="13973" s="733" customFormat="1" x14ac:dyDescent="0.2"/>
    <row r="13974" s="733" customFormat="1" x14ac:dyDescent="0.2"/>
    <row r="13975" s="733" customFormat="1" x14ac:dyDescent="0.2"/>
    <row r="13976" s="733" customFormat="1" x14ac:dyDescent="0.2"/>
    <row r="13977" s="733" customFormat="1" x14ac:dyDescent="0.2"/>
    <row r="13978" s="733" customFormat="1" x14ac:dyDescent="0.2"/>
    <row r="13979" s="733" customFormat="1" x14ac:dyDescent="0.2"/>
    <row r="13980" s="733" customFormat="1" x14ac:dyDescent="0.2"/>
    <row r="13981" s="733" customFormat="1" x14ac:dyDescent="0.2"/>
    <row r="13982" s="733" customFormat="1" x14ac:dyDescent="0.2"/>
    <row r="13983" s="733" customFormat="1" x14ac:dyDescent="0.2"/>
    <row r="13984" s="733" customFormat="1" x14ac:dyDescent="0.2"/>
    <row r="13985" s="733" customFormat="1" x14ac:dyDescent="0.2"/>
    <row r="13986" s="733" customFormat="1" x14ac:dyDescent="0.2"/>
    <row r="13987" s="733" customFormat="1" x14ac:dyDescent="0.2"/>
    <row r="13988" s="733" customFormat="1" x14ac:dyDescent="0.2"/>
    <row r="13989" s="733" customFormat="1" x14ac:dyDescent="0.2"/>
    <row r="13990" s="733" customFormat="1" x14ac:dyDescent="0.2"/>
    <row r="13991" s="733" customFormat="1" x14ac:dyDescent="0.2"/>
    <row r="13992" s="733" customFormat="1" x14ac:dyDescent="0.2"/>
    <row r="13993" s="733" customFormat="1" x14ac:dyDescent="0.2"/>
    <row r="13994" s="733" customFormat="1" x14ac:dyDescent="0.2"/>
    <row r="13995" s="733" customFormat="1" x14ac:dyDescent="0.2"/>
    <row r="13996" s="733" customFormat="1" x14ac:dyDescent="0.2"/>
    <row r="13997" s="733" customFormat="1" x14ac:dyDescent="0.2"/>
    <row r="13998" s="733" customFormat="1" x14ac:dyDescent="0.2"/>
    <row r="13999" s="733" customFormat="1" x14ac:dyDescent="0.2"/>
    <row r="14000" s="733" customFormat="1" x14ac:dyDescent="0.2"/>
    <row r="14001" s="733" customFormat="1" x14ac:dyDescent="0.2"/>
    <row r="14002" s="733" customFormat="1" x14ac:dyDescent="0.2"/>
    <row r="14003" s="733" customFormat="1" x14ac:dyDescent="0.2"/>
    <row r="14004" s="733" customFormat="1" x14ac:dyDescent="0.2"/>
    <row r="14005" s="733" customFormat="1" x14ac:dyDescent="0.2"/>
    <row r="14006" s="733" customFormat="1" x14ac:dyDescent="0.2"/>
    <row r="14007" s="733" customFormat="1" x14ac:dyDescent="0.2"/>
    <row r="14008" s="733" customFormat="1" x14ac:dyDescent="0.2"/>
    <row r="14009" s="733" customFormat="1" x14ac:dyDescent="0.2"/>
    <row r="14010" s="733" customFormat="1" x14ac:dyDescent="0.2"/>
    <row r="14011" s="733" customFormat="1" x14ac:dyDescent="0.2"/>
    <row r="14012" s="733" customFormat="1" x14ac:dyDescent="0.2"/>
    <row r="14013" s="733" customFormat="1" x14ac:dyDescent="0.2"/>
    <row r="14014" s="733" customFormat="1" x14ac:dyDescent="0.2"/>
    <row r="14015" s="733" customFormat="1" x14ac:dyDescent="0.2"/>
    <row r="14016" s="733" customFormat="1" x14ac:dyDescent="0.2"/>
    <row r="14017" s="733" customFormat="1" x14ac:dyDescent="0.2"/>
    <row r="14018" s="733" customFormat="1" x14ac:dyDescent="0.2"/>
    <row r="14019" s="733" customFormat="1" x14ac:dyDescent="0.2"/>
    <row r="14020" s="733" customFormat="1" x14ac:dyDescent="0.2"/>
    <row r="14021" s="733" customFormat="1" x14ac:dyDescent="0.2"/>
    <row r="14022" s="733" customFormat="1" x14ac:dyDescent="0.2"/>
    <row r="14023" s="733" customFormat="1" x14ac:dyDescent="0.2"/>
    <row r="14024" s="733" customFormat="1" x14ac:dyDescent="0.2"/>
    <row r="14025" s="733" customFormat="1" x14ac:dyDescent="0.2"/>
    <row r="14026" s="733" customFormat="1" x14ac:dyDescent="0.2"/>
    <row r="14027" s="733" customFormat="1" x14ac:dyDescent="0.2"/>
    <row r="14028" s="733" customFormat="1" x14ac:dyDescent="0.2"/>
    <row r="14029" s="733" customFormat="1" x14ac:dyDescent="0.2"/>
    <row r="14030" s="733" customFormat="1" x14ac:dyDescent="0.2"/>
    <row r="14031" s="733" customFormat="1" x14ac:dyDescent="0.2"/>
    <row r="14032" s="733" customFormat="1" x14ac:dyDescent="0.2"/>
    <row r="14033" s="733" customFormat="1" x14ac:dyDescent="0.2"/>
    <row r="14034" s="733" customFormat="1" x14ac:dyDescent="0.2"/>
    <row r="14035" s="733" customFormat="1" x14ac:dyDescent="0.2"/>
    <row r="14036" s="733" customFormat="1" x14ac:dyDescent="0.2"/>
    <row r="14037" s="733" customFormat="1" x14ac:dyDescent="0.2"/>
    <row r="14038" s="733" customFormat="1" x14ac:dyDescent="0.2"/>
    <row r="14039" s="733" customFormat="1" x14ac:dyDescent="0.2"/>
    <row r="14040" s="733" customFormat="1" x14ac:dyDescent="0.2"/>
    <row r="14041" s="733" customFormat="1" x14ac:dyDescent="0.2"/>
    <row r="14042" s="733" customFormat="1" x14ac:dyDescent="0.2"/>
    <row r="14043" s="733" customFormat="1" x14ac:dyDescent="0.2"/>
    <row r="14044" s="733" customFormat="1" x14ac:dyDescent="0.2"/>
    <row r="14045" s="733" customFormat="1" x14ac:dyDescent="0.2"/>
    <row r="14046" s="733" customFormat="1" x14ac:dyDescent="0.2"/>
    <row r="14047" s="733" customFormat="1" x14ac:dyDescent="0.2"/>
    <row r="14048" s="733" customFormat="1" x14ac:dyDescent="0.2"/>
    <row r="14049" s="733" customFormat="1" x14ac:dyDescent="0.2"/>
    <row r="14050" s="733" customFormat="1" x14ac:dyDescent="0.2"/>
    <row r="14051" s="733" customFormat="1" x14ac:dyDescent="0.2"/>
    <row r="14052" s="733" customFormat="1" x14ac:dyDescent="0.2"/>
    <row r="14053" s="733" customFormat="1" x14ac:dyDescent="0.2"/>
    <row r="14054" s="733" customFormat="1" x14ac:dyDescent="0.2"/>
    <row r="14055" s="733" customFormat="1" x14ac:dyDescent="0.2"/>
    <row r="14056" s="733" customFormat="1" x14ac:dyDescent="0.2"/>
    <row r="14057" s="733" customFormat="1" x14ac:dyDescent="0.2"/>
    <row r="14058" s="733" customFormat="1" x14ac:dyDescent="0.2"/>
    <row r="14059" s="733" customFormat="1" x14ac:dyDescent="0.2"/>
    <row r="14060" s="733" customFormat="1" x14ac:dyDescent="0.2"/>
    <row r="14061" s="733" customFormat="1" x14ac:dyDescent="0.2"/>
    <row r="14062" s="733" customFormat="1" x14ac:dyDescent="0.2"/>
    <row r="14063" s="733" customFormat="1" x14ac:dyDescent="0.2"/>
    <row r="14064" s="733" customFormat="1" x14ac:dyDescent="0.2"/>
    <row r="14065" s="733" customFormat="1" x14ac:dyDescent="0.2"/>
    <row r="14066" s="733" customFormat="1" x14ac:dyDescent="0.2"/>
    <row r="14067" s="733" customFormat="1" x14ac:dyDescent="0.2"/>
    <row r="14068" s="733" customFormat="1" x14ac:dyDescent="0.2"/>
    <row r="14069" s="733" customFormat="1" x14ac:dyDescent="0.2"/>
    <row r="14070" s="733" customFormat="1" x14ac:dyDescent="0.2"/>
    <row r="14071" s="733" customFormat="1" x14ac:dyDescent="0.2"/>
    <row r="14072" s="733" customFormat="1" x14ac:dyDescent="0.2"/>
    <row r="14073" s="733" customFormat="1" x14ac:dyDescent="0.2"/>
    <row r="14074" s="733" customFormat="1" x14ac:dyDescent="0.2"/>
    <row r="14075" s="733" customFormat="1" x14ac:dyDescent="0.2"/>
    <row r="14076" s="733" customFormat="1" x14ac:dyDescent="0.2"/>
    <row r="14077" s="733" customFormat="1" x14ac:dyDescent="0.2"/>
    <row r="14078" s="733" customFormat="1" x14ac:dyDescent="0.2"/>
    <row r="14079" s="733" customFormat="1" x14ac:dyDescent="0.2"/>
    <row r="14080" s="733" customFormat="1" x14ac:dyDescent="0.2"/>
    <row r="14081" s="733" customFormat="1" x14ac:dyDescent="0.2"/>
    <row r="14082" s="733" customFormat="1" x14ac:dyDescent="0.2"/>
    <row r="14083" s="733" customFormat="1" x14ac:dyDescent="0.2"/>
    <row r="14084" s="733" customFormat="1" x14ac:dyDescent="0.2"/>
    <row r="14085" s="733" customFormat="1" x14ac:dyDescent="0.2"/>
    <row r="14086" s="733" customFormat="1" x14ac:dyDescent="0.2"/>
    <row r="14087" s="733" customFormat="1" x14ac:dyDescent="0.2"/>
    <row r="14088" s="733" customFormat="1" x14ac:dyDescent="0.2"/>
    <row r="14089" s="733" customFormat="1" x14ac:dyDescent="0.2"/>
    <row r="14090" s="733" customFormat="1" x14ac:dyDescent="0.2"/>
    <row r="14091" s="733" customFormat="1" x14ac:dyDescent="0.2"/>
    <row r="14092" s="733" customFormat="1" x14ac:dyDescent="0.2"/>
    <row r="14093" s="733" customFormat="1" x14ac:dyDescent="0.2"/>
    <row r="14094" s="733" customFormat="1" x14ac:dyDescent="0.2"/>
    <row r="14095" s="733" customFormat="1" x14ac:dyDescent="0.2"/>
    <row r="14096" s="733" customFormat="1" x14ac:dyDescent="0.2"/>
    <row r="14097" s="733" customFormat="1" x14ac:dyDescent="0.2"/>
    <row r="14098" s="733" customFormat="1" x14ac:dyDescent="0.2"/>
    <row r="14099" s="733" customFormat="1" x14ac:dyDescent="0.2"/>
    <row r="14100" s="733" customFormat="1" x14ac:dyDescent="0.2"/>
    <row r="14101" s="733" customFormat="1" x14ac:dyDescent="0.2"/>
    <row r="14102" s="733" customFormat="1" x14ac:dyDescent="0.2"/>
    <row r="14103" s="733" customFormat="1" x14ac:dyDescent="0.2"/>
    <row r="14104" s="733" customFormat="1" x14ac:dyDescent="0.2"/>
    <row r="14105" s="733" customFormat="1" x14ac:dyDescent="0.2"/>
    <row r="14106" s="733" customFormat="1" x14ac:dyDescent="0.2"/>
    <row r="14107" s="733" customFormat="1" x14ac:dyDescent="0.2"/>
    <row r="14108" s="733" customFormat="1" x14ac:dyDescent="0.2"/>
    <row r="14109" s="733" customFormat="1" x14ac:dyDescent="0.2"/>
    <row r="14110" s="733" customFormat="1" x14ac:dyDescent="0.2"/>
    <row r="14111" s="733" customFormat="1" x14ac:dyDescent="0.2"/>
    <row r="14112" s="733" customFormat="1" x14ac:dyDescent="0.2"/>
    <row r="14113" s="733" customFormat="1" x14ac:dyDescent="0.2"/>
    <row r="14114" s="733" customFormat="1" x14ac:dyDescent="0.2"/>
    <row r="14115" s="733" customFormat="1" x14ac:dyDescent="0.2"/>
    <row r="14116" s="733" customFormat="1" x14ac:dyDescent="0.2"/>
    <row r="14117" s="733" customFormat="1" x14ac:dyDescent="0.2"/>
    <row r="14118" s="733" customFormat="1" x14ac:dyDescent="0.2"/>
    <row r="14119" s="733" customFormat="1" x14ac:dyDescent="0.2"/>
    <row r="14120" s="733" customFormat="1" x14ac:dyDescent="0.2"/>
    <row r="14121" s="733" customFormat="1" x14ac:dyDescent="0.2"/>
    <row r="14122" s="733" customFormat="1" x14ac:dyDescent="0.2"/>
    <row r="14123" s="733" customFormat="1" x14ac:dyDescent="0.2"/>
    <row r="14124" s="733" customFormat="1" x14ac:dyDescent="0.2"/>
    <row r="14125" s="733" customFormat="1" x14ac:dyDescent="0.2"/>
    <row r="14126" s="733" customFormat="1" x14ac:dyDescent="0.2"/>
    <row r="14127" s="733" customFormat="1" x14ac:dyDescent="0.2"/>
    <row r="14128" s="733" customFormat="1" x14ac:dyDescent="0.2"/>
    <row r="14129" s="733" customFormat="1" x14ac:dyDescent="0.2"/>
    <row r="14130" s="733" customFormat="1" x14ac:dyDescent="0.2"/>
    <row r="14131" s="733" customFormat="1" x14ac:dyDescent="0.2"/>
    <row r="14132" s="733" customFormat="1" x14ac:dyDescent="0.2"/>
    <row r="14133" s="733" customFormat="1" x14ac:dyDescent="0.2"/>
    <row r="14134" s="733" customFormat="1" x14ac:dyDescent="0.2"/>
    <row r="14135" s="733" customFormat="1" x14ac:dyDescent="0.2"/>
    <row r="14136" s="733" customFormat="1" x14ac:dyDescent="0.2"/>
    <row r="14137" s="733" customFormat="1" x14ac:dyDescent="0.2"/>
    <row r="14138" s="733" customFormat="1" x14ac:dyDescent="0.2"/>
    <row r="14139" s="733" customFormat="1" x14ac:dyDescent="0.2"/>
    <row r="14140" s="733" customFormat="1" x14ac:dyDescent="0.2"/>
    <row r="14141" s="733" customFormat="1" x14ac:dyDescent="0.2"/>
    <row r="14142" s="733" customFormat="1" x14ac:dyDescent="0.2"/>
    <row r="14143" s="733" customFormat="1" x14ac:dyDescent="0.2"/>
    <row r="14144" s="733" customFormat="1" x14ac:dyDescent="0.2"/>
    <row r="14145" s="733" customFormat="1" x14ac:dyDescent="0.2"/>
    <row r="14146" s="733" customFormat="1" x14ac:dyDescent="0.2"/>
    <row r="14147" s="733" customFormat="1" x14ac:dyDescent="0.2"/>
    <row r="14148" s="733" customFormat="1" x14ac:dyDescent="0.2"/>
    <row r="14149" s="733" customFormat="1" x14ac:dyDescent="0.2"/>
    <row r="14150" s="733" customFormat="1" x14ac:dyDescent="0.2"/>
    <row r="14151" s="733" customFormat="1" x14ac:dyDescent="0.2"/>
    <row r="14152" s="733" customFormat="1" x14ac:dyDescent="0.2"/>
    <row r="14153" s="733" customFormat="1" x14ac:dyDescent="0.2"/>
    <row r="14154" s="733" customFormat="1" x14ac:dyDescent="0.2"/>
    <row r="14155" s="733" customFormat="1" x14ac:dyDescent="0.2"/>
    <row r="14156" s="733" customFormat="1" x14ac:dyDescent="0.2"/>
    <row r="14157" s="733" customFormat="1" x14ac:dyDescent="0.2"/>
    <row r="14158" s="733" customFormat="1" x14ac:dyDescent="0.2"/>
    <row r="14159" s="733" customFormat="1" x14ac:dyDescent="0.2"/>
    <row r="14160" s="733" customFormat="1" x14ac:dyDescent="0.2"/>
    <row r="14161" s="733" customFormat="1" x14ac:dyDescent="0.2"/>
    <row r="14162" s="733" customFormat="1" x14ac:dyDescent="0.2"/>
    <row r="14163" s="733" customFormat="1" x14ac:dyDescent="0.2"/>
    <row r="14164" s="733" customFormat="1" x14ac:dyDescent="0.2"/>
    <row r="14165" s="733" customFormat="1" x14ac:dyDescent="0.2"/>
    <row r="14166" s="733" customFormat="1" x14ac:dyDescent="0.2"/>
    <row r="14167" s="733" customFormat="1" x14ac:dyDescent="0.2"/>
    <row r="14168" s="733" customFormat="1" x14ac:dyDescent="0.2"/>
    <row r="14169" s="733" customFormat="1" x14ac:dyDescent="0.2"/>
    <row r="14170" s="733" customFormat="1" x14ac:dyDescent="0.2"/>
    <row r="14171" s="733" customFormat="1" x14ac:dyDescent="0.2"/>
    <row r="14172" s="733" customFormat="1" x14ac:dyDescent="0.2"/>
    <row r="14173" s="733" customFormat="1" x14ac:dyDescent="0.2"/>
    <row r="14174" s="733" customFormat="1" x14ac:dyDescent="0.2"/>
    <row r="14175" s="733" customFormat="1" x14ac:dyDescent="0.2"/>
    <row r="14176" s="733" customFormat="1" x14ac:dyDescent="0.2"/>
    <row r="14177" s="733" customFormat="1" x14ac:dyDescent="0.2"/>
    <row r="14178" s="733" customFormat="1" x14ac:dyDescent="0.2"/>
    <row r="14179" s="733" customFormat="1" x14ac:dyDescent="0.2"/>
    <row r="14180" s="733" customFormat="1" x14ac:dyDescent="0.2"/>
    <row r="14181" s="733" customFormat="1" x14ac:dyDescent="0.2"/>
    <row r="14182" s="733" customFormat="1" x14ac:dyDescent="0.2"/>
    <row r="14183" s="733" customFormat="1" x14ac:dyDescent="0.2"/>
    <row r="14184" s="733" customFormat="1" x14ac:dyDescent="0.2"/>
    <row r="14185" s="733" customFormat="1" x14ac:dyDescent="0.2"/>
    <row r="14186" s="733" customFormat="1" x14ac:dyDescent="0.2"/>
    <row r="14187" s="733" customFormat="1" x14ac:dyDescent="0.2"/>
    <row r="14188" s="733" customFormat="1" x14ac:dyDescent="0.2"/>
    <row r="14189" s="733" customFormat="1" x14ac:dyDescent="0.2"/>
    <row r="14190" s="733" customFormat="1" x14ac:dyDescent="0.2"/>
    <row r="14191" s="733" customFormat="1" x14ac:dyDescent="0.2"/>
    <row r="14192" s="733" customFormat="1" x14ac:dyDescent="0.2"/>
    <row r="14193" s="733" customFormat="1" x14ac:dyDescent="0.2"/>
    <row r="14194" s="733" customFormat="1" x14ac:dyDescent="0.2"/>
    <row r="14195" s="733" customFormat="1" x14ac:dyDescent="0.2"/>
    <row r="14196" s="733" customFormat="1" x14ac:dyDescent="0.2"/>
    <row r="14197" s="733" customFormat="1" x14ac:dyDescent="0.2"/>
    <row r="14198" s="733" customFormat="1" x14ac:dyDescent="0.2"/>
    <row r="14199" s="733" customFormat="1" x14ac:dyDescent="0.2"/>
    <row r="14200" s="733" customFormat="1" x14ac:dyDescent="0.2"/>
    <row r="14201" s="733" customFormat="1" x14ac:dyDescent="0.2"/>
    <row r="14202" s="733" customFormat="1" x14ac:dyDescent="0.2"/>
    <row r="14203" s="733" customFormat="1" x14ac:dyDescent="0.2"/>
    <row r="14204" s="733" customFormat="1" x14ac:dyDescent="0.2"/>
    <row r="14205" s="733" customFormat="1" x14ac:dyDescent="0.2"/>
    <row r="14206" s="733" customFormat="1" x14ac:dyDescent="0.2"/>
    <row r="14207" s="733" customFormat="1" x14ac:dyDescent="0.2"/>
    <row r="14208" s="733" customFormat="1" x14ac:dyDescent="0.2"/>
    <row r="14209" s="733" customFormat="1" x14ac:dyDescent="0.2"/>
    <row r="14210" s="733" customFormat="1" x14ac:dyDescent="0.2"/>
    <row r="14211" s="733" customFormat="1" x14ac:dyDescent="0.2"/>
    <row r="14212" s="733" customFormat="1" x14ac:dyDescent="0.2"/>
    <row r="14213" s="733" customFormat="1" x14ac:dyDescent="0.2"/>
    <row r="14214" s="733" customFormat="1" x14ac:dyDescent="0.2"/>
    <row r="14215" s="733" customFormat="1" x14ac:dyDescent="0.2"/>
    <row r="14216" s="733" customFormat="1" x14ac:dyDescent="0.2"/>
    <row r="14217" s="733" customFormat="1" x14ac:dyDescent="0.2"/>
    <row r="14218" s="733" customFormat="1" x14ac:dyDescent="0.2"/>
    <row r="14219" s="733" customFormat="1" x14ac:dyDescent="0.2"/>
    <row r="14220" s="733" customFormat="1" x14ac:dyDescent="0.2"/>
    <row r="14221" s="733" customFormat="1" x14ac:dyDescent="0.2"/>
    <row r="14222" s="733" customFormat="1" x14ac:dyDescent="0.2"/>
    <row r="14223" s="733" customFormat="1" x14ac:dyDescent="0.2"/>
    <row r="14224" s="733" customFormat="1" x14ac:dyDescent="0.2"/>
    <row r="14225" s="733" customFormat="1" x14ac:dyDescent="0.2"/>
    <row r="14226" s="733" customFormat="1" x14ac:dyDescent="0.2"/>
    <row r="14227" s="733" customFormat="1" x14ac:dyDescent="0.2"/>
    <row r="14228" s="733" customFormat="1" x14ac:dyDescent="0.2"/>
    <row r="14229" s="733" customFormat="1" x14ac:dyDescent="0.2"/>
    <row r="14230" s="733" customFormat="1" x14ac:dyDescent="0.2"/>
    <row r="14231" s="733" customFormat="1" x14ac:dyDescent="0.2"/>
    <row r="14232" s="733" customFormat="1" x14ac:dyDescent="0.2"/>
    <row r="14233" s="733" customFormat="1" x14ac:dyDescent="0.2"/>
    <row r="14234" s="733" customFormat="1" x14ac:dyDescent="0.2"/>
    <row r="14235" s="733" customFormat="1" x14ac:dyDescent="0.2"/>
    <row r="14236" s="733" customFormat="1" x14ac:dyDescent="0.2"/>
    <row r="14237" s="733" customFormat="1" x14ac:dyDescent="0.2"/>
    <row r="14238" s="733" customFormat="1" x14ac:dyDescent="0.2"/>
    <row r="14239" s="733" customFormat="1" x14ac:dyDescent="0.2"/>
    <row r="14240" s="733" customFormat="1" x14ac:dyDescent="0.2"/>
    <row r="14241" s="733" customFormat="1" x14ac:dyDescent="0.2"/>
    <row r="14242" s="733" customFormat="1" x14ac:dyDescent="0.2"/>
    <row r="14243" s="733" customFormat="1" x14ac:dyDescent="0.2"/>
    <row r="14244" s="733" customFormat="1" x14ac:dyDescent="0.2"/>
    <row r="14245" s="733" customFormat="1" x14ac:dyDescent="0.2"/>
    <row r="14246" s="733" customFormat="1" x14ac:dyDescent="0.2"/>
    <row r="14247" s="733" customFormat="1" x14ac:dyDescent="0.2"/>
    <row r="14248" s="733" customFormat="1" x14ac:dyDescent="0.2"/>
    <row r="14249" s="733" customFormat="1" x14ac:dyDescent="0.2"/>
    <row r="14250" s="733" customFormat="1" x14ac:dyDescent="0.2"/>
    <row r="14251" s="733" customFormat="1" x14ac:dyDescent="0.2"/>
    <row r="14252" s="733" customFormat="1" x14ac:dyDescent="0.2"/>
    <row r="14253" s="733" customFormat="1" x14ac:dyDescent="0.2"/>
    <row r="14254" s="733" customFormat="1" x14ac:dyDescent="0.2"/>
    <row r="14255" s="733" customFormat="1" x14ac:dyDescent="0.2"/>
    <row r="14256" s="733" customFormat="1" x14ac:dyDescent="0.2"/>
    <row r="14257" s="733" customFormat="1" x14ac:dyDescent="0.2"/>
    <row r="14258" s="733" customFormat="1" x14ac:dyDescent="0.2"/>
    <row r="14259" s="733" customFormat="1" x14ac:dyDescent="0.2"/>
    <row r="14260" s="733" customFormat="1" x14ac:dyDescent="0.2"/>
    <row r="14261" s="733" customFormat="1" x14ac:dyDescent="0.2"/>
    <row r="14262" s="733" customFormat="1" x14ac:dyDescent="0.2"/>
    <row r="14263" s="733" customFormat="1" x14ac:dyDescent="0.2"/>
    <row r="14264" s="733" customFormat="1" x14ac:dyDescent="0.2"/>
    <row r="14265" s="733" customFormat="1" x14ac:dyDescent="0.2"/>
    <row r="14266" s="733" customFormat="1" x14ac:dyDescent="0.2"/>
    <row r="14267" s="733" customFormat="1" x14ac:dyDescent="0.2"/>
    <row r="14268" s="733" customFormat="1" x14ac:dyDescent="0.2"/>
    <row r="14269" s="733" customFormat="1" x14ac:dyDescent="0.2"/>
    <row r="14270" s="733" customFormat="1" x14ac:dyDescent="0.2"/>
    <row r="14271" s="733" customFormat="1" x14ac:dyDescent="0.2"/>
    <row r="14272" s="733" customFormat="1" x14ac:dyDescent="0.2"/>
    <row r="14273" s="733" customFormat="1" x14ac:dyDescent="0.2"/>
    <row r="14274" s="733" customFormat="1" x14ac:dyDescent="0.2"/>
    <row r="14275" s="733" customFormat="1" x14ac:dyDescent="0.2"/>
    <row r="14276" s="733" customFormat="1" x14ac:dyDescent="0.2"/>
    <row r="14277" s="733" customFormat="1" x14ac:dyDescent="0.2"/>
    <row r="14278" s="733" customFormat="1" x14ac:dyDescent="0.2"/>
    <row r="14279" s="733" customFormat="1" x14ac:dyDescent="0.2"/>
    <row r="14280" s="733" customFormat="1" x14ac:dyDescent="0.2"/>
    <row r="14281" s="733" customFormat="1" x14ac:dyDescent="0.2"/>
    <row r="14282" s="733" customFormat="1" x14ac:dyDescent="0.2"/>
    <row r="14283" s="733" customFormat="1" x14ac:dyDescent="0.2"/>
    <row r="14284" s="733" customFormat="1" x14ac:dyDescent="0.2"/>
    <row r="14285" s="733" customFormat="1" x14ac:dyDescent="0.2"/>
    <row r="14286" s="733" customFormat="1" x14ac:dyDescent="0.2"/>
    <row r="14287" s="733" customFormat="1" x14ac:dyDescent="0.2"/>
    <row r="14288" s="733" customFormat="1" x14ac:dyDescent="0.2"/>
    <row r="14289" s="733" customFormat="1" x14ac:dyDescent="0.2"/>
    <row r="14290" s="733" customFormat="1" x14ac:dyDescent="0.2"/>
    <row r="14291" s="733" customFormat="1" x14ac:dyDescent="0.2"/>
    <row r="14292" s="733" customFormat="1" x14ac:dyDescent="0.2"/>
    <row r="14293" s="733" customFormat="1" x14ac:dyDescent="0.2"/>
    <row r="14294" s="733" customFormat="1" x14ac:dyDescent="0.2"/>
    <row r="14295" s="733" customFormat="1" x14ac:dyDescent="0.2"/>
    <row r="14296" s="733" customFormat="1" x14ac:dyDescent="0.2"/>
    <row r="14297" s="733" customFormat="1" x14ac:dyDescent="0.2"/>
    <row r="14298" s="733" customFormat="1" x14ac:dyDescent="0.2"/>
    <row r="14299" s="733" customFormat="1" x14ac:dyDescent="0.2"/>
    <row r="14300" s="733" customFormat="1" x14ac:dyDescent="0.2"/>
    <row r="14301" s="733" customFormat="1" x14ac:dyDescent="0.2"/>
    <row r="14302" s="733" customFormat="1" x14ac:dyDescent="0.2"/>
    <row r="14303" s="733" customFormat="1" x14ac:dyDescent="0.2"/>
    <row r="14304" s="733" customFormat="1" x14ac:dyDescent="0.2"/>
    <row r="14305" s="733" customFormat="1" x14ac:dyDescent="0.2"/>
    <row r="14306" s="733" customFormat="1" x14ac:dyDescent="0.2"/>
    <row r="14307" s="733" customFormat="1" x14ac:dyDescent="0.2"/>
    <row r="14308" s="733" customFormat="1" x14ac:dyDescent="0.2"/>
    <row r="14309" s="733" customFormat="1" x14ac:dyDescent="0.2"/>
    <row r="14310" s="733" customFormat="1" x14ac:dyDescent="0.2"/>
    <row r="14311" s="733" customFormat="1" x14ac:dyDescent="0.2"/>
    <row r="14312" s="733" customFormat="1" x14ac:dyDescent="0.2"/>
    <row r="14313" s="733" customFormat="1" x14ac:dyDescent="0.2"/>
    <row r="14314" s="733" customFormat="1" x14ac:dyDescent="0.2"/>
    <row r="14315" s="733" customFormat="1" x14ac:dyDescent="0.2"/>
    <row r="14316" s="733" customFormat="1" x14ac:dyDescent="0.2"/>
    <row r="14317" s="733" customFormat="1" x14ac:dyDescent="0.2"/>
    <row r="14318" s="733" customFormat="1" x14ac:dyDescent="0.2"/>
    <row r="14319" s="733" customFormat="1" x14ac:dyDescent="0.2"/>
    <row r="14320" s="733" customFormat="1" x14ac:dyDescent="0.2"/>
    <row r="14321" s="733" customFormat="1" x14ac:dyDescent="0.2"/>
    <row r="14322" s="733" customFormat="1" x14ac:dyDescent="0.2"/>
    <row r="14323" s="733" customFormat="1" x14ac:dyDescent="0.2"/>
    <row r="14324" s="733" customFormat="1" x14ac:dyDescent="0.2"/>
    <row r="14325" s="733" customFormat="1" x14ac:dyDescent="0.2"/>
    <row r="14326" s="733" customFormat="1" x14ac:dyDescent="0.2"/>
    <row r="14327" s="733" customFormat="1" x14ac:dyDescent="0.2"/>
    <row r="14328" s="733" customFormat="1" x14ac:dyDescent="0.2"/>
    <row r="14329" s="733" customFormat="1" x14ac:dyDescent="0.2"/>
    <row r="14330" s="733" customFormat="1" x14ac:dyDescent="0.2"/>
    <row r="14331" s="733" customFormat="1" x14ac:dyDescent="0.2"/>
    <row r="14332" s="733" customFormat="1" x14ac:dyDescent="0.2"/>
    <row r="14333" s="733" customFormat="1" x14ac:dyDescent="0.2"/>
    <row r="14334" s="733" customFormat="1" x14ac:dyDescent="0.2"/>
    <row r="14335" s="733" customFormat="1" x14ac:dyDescent="0.2"/>
    <row r="14336" s="733" customFormat="1" x14ac:dyDescent="0.2"/>
    <row r="14337" s="733" customFormat="1" x14ac:dyDescent="0.2"/>
    <row r="14338" s="733" customFormat="1" x14ac:dyDescent="0.2"/>
    <row r="14339" s="733" customFormat="1" x14ac:dyDescent="0.2"/>
    <row r="14340" s="733" customFormat="1" x14ac:dyDescent="0.2"/>
    <row r="14341" s="733" customFormat="1" x14ac:dyDescent="0.2"/>
    <row r="14342" s="733" customFormat="1" x14ac:dyDescent="0.2"/>
    <row r="14343" s="733" customFormat="1" x14ac:dyDescent="0.2"/>
    <row r="14344" s="733" customFormat="1" x14ac:dyDescent="0.2"/>
    <row r="14345" s="733" customFormat="1" x14ac:dyDescent="0.2"/>
    <row r="14346" s="733" customFormat="1" x14ac:dyDescent="0.2"/>
    <row r="14347" s="733" customFormat="1" x14ac:dyDescent="0.2"/>
    <row r="14348" s="733" customFormat="1" x14ac:dyDescent="0.2"/>
    <row r="14349" s="733" customFormat="1" x14ac:dyDescent="0.2"/>
    <row r="14350" s="733" customFormat="1" x14ac:dyDescent="0.2"/>
    <row r="14351" s="733" customFormat="1" x14ac:dyDescent="0.2"/>
    <row r="14352" s="733" customFormat="1" x14ac:dyDescent="0.2"/>
    <row r="14353" s="733" customFormat="1" x14ac:dyDescent="0.2"/>
    <row r="14354" s="733" customFormat="1" x14ac:dyDescent="0.2"/>
    <row r="14355" s="733" customFormat="1" x14ac:dyDescent="0.2"/>
    <row r="14356" s="733" customFormat="1" x14ac:dyDescent="0.2"/>
    <row r="14357" s="733" customFormat="1" x14ac:dyDescent="0.2"/>
    <row r="14358" s="733" customFormat="1" x14ac:dyDescent="0.2"/>
    <row r="14359" s="733" customFormat="1" x14ac:dyDescent="0.2"/>
    <row r="14360" s="733" customFormat="1" x14ac:dyDescent="0.2"/>
    <row r="14361" s="733" customFormat="1" x14ac:dyDescent="0.2"/>
    <row r="14362" s="733" customFormat="1" x14ac:dyDescent="0.2"/>
    <row r="14363" s="733" customFormat="1" x14ac:dyDescent="0.2"/>
    <row r="14364" s="733" customFormat="1" x14ac:dyDescent="0.2"/>
    <row r="14365" s="733" customFormat="1" x14ac:dyDescent="0.2"/>
    <row r="14366" s="733" customFormat="1" x14ac:dyDescent="0.2"/>
    <row r="14367" s="733" customFormat="1" x14ac:dyDescent="0.2"/>
    <row r="14368" s="733" customFormat="1" x14ac:dyDescent="0.2"/>
    <row r="14369" s="733" customFormat="1" x14ac:dyDescent="0.2"/>
    <row r="14370" s="733" customFormat="1" x14ac:dyDescent="0.2"/>
    <row r="14371" s="733" customFormat="1" x14ac:dyDescent="0.2"/>
    <row r="14372" s="733" customFormat="1" x14ac:dyDescent="0.2"/>
    <row r="14373" s="733" customFormat="1" x14ac:dyDescent="0.2"/>
    <row r="14374" s="733" customFormat="1" x14ac:dyDescent="0.2"/>
    <row r="14375" s="733" customFormat="1" x14ac:dyDescent="0.2"/>
    <row r="14376" s="733" customFormat="1" x14ac:dyDescent="0.2"/>
    <row r="14377" s="733" customFormat="1" x14ac:dyDescent="0.2"/>
    <row r="14378" s="733" customFormat="1" x14ac:dyDescent="0.2"/>
    <row r="14379" s="733" customFormat="1" x14ac:dyDescent="0.2"/>
    <row r="14380" s="733" customFormat="1" x14ac:dyDescent="0.2"/>
    <row r="14381" s="733" customFormat="1" x14ac:dyDescent="0.2"/>
    <row r="14382" s="733" customFormat="1" x14ac:dyDescent="0.2"/>
    <row r="14383" s="733" customFormat="1" x14ac:dyDescent="0.2"/>
    <row r="14384" s="733" customFormat="1" x14ac:dyDescent="0.2"/>
    <row r="14385" s="733" customFormat="1" x14ac:dyDescent="0.2"/>
    <row r="14386" s="733" customFormat="1" x14ac:dyDescent="0.2"/>
    <row r="14387" s="733" customFormat="1" x14ac:dyDescent="0.2"/>
    <row r="14388" s="733" customFormat="1" x14ac:dyDescent="0.2"/>
    <row r="14389" s="733" customFormat="1" x14ac:dyDescent="0.2"/>
    <row r="14390" s="733" customFormat="1" x14ac:dyDescent="0.2"/>
    <row r="14391" s="733" customFormat="1" x14ac:dyDescent="0.2"/>
    <row r="14392" s="733" customFormat="1" x14ac:dyDescent="0.2"/>
    <row r="14393" s="733" customFormat="1" x14ac:dyDescent="0.2"/>
    <row r="14394" s="733" customFormat="1" x14ac:dyDescent="0.2"/>
    <row r="14395" s="733" customFormat="1" x14ac:dyDescent="0.2"/>
    <row r="14396" s="733" customFormat="1" x14ac:dyDescent="0.2"/>
    <row r="14397" s="733" customFormat="1" x14ac:dyDescent="0.2"/>
    <row r="14398" s="733" customFormat="1" x14ac:dyDescent="0.2"/>
    <row r="14399" s="733" customFormat="1" x14ac:dyDescent="0.2"/>
    <row r="14400" s="733" customFormat="1" x14ac:dyDescent="0.2"/>
    <row r="14401" s="733" customFormat="1" x14ac:dyDescent="0.2"/>
    <row r="14402" s="733" customFormat="1" x14ac:dyDescent="0.2"/>
    <row r="14403" s="733" customFormat="1" x14ac:dyDescent="0.2"/>
    <row r="14404" s="733" customFormat="1" x14ac:dyDescent="0.2"/>
    <row r="14405" s="733" customFormat="1" x14ac:dyDescent="0.2"/>
    <row r="14406" s="733" customFormat="1" x14ac:dyDescent="0.2"/>
    <row r="14407" s="733" customFormat="1" x14ac:dyDescent="0.2"/>
    <row r="14408" s="733" customFormat="1" x14ac:dyDescent="0.2"/>
    <row r="14409" s="733" customFormat="1" x14ac:dyDescent="0.2"/>
    <row r="14410" s="733" customFormat="1" x14ac:dyDescent="0.2"/>
    <row r="14411" s="733" customFormat="1" x14ac:dyDescent="0.2"/>
    <row r="14412" s="733" customFormat="1" x14ac:dyDescent="0.2"/>
    <row r="14413" s="733" customFormat="1" x14ac:dyDescent="0.2"/>
    <row r="14414" s="733" customFormat="1" x14ac:dyDescent="0.2"/>
    <row r="14415" s="733" customFormat="1" x14ac:dyDescent="0.2"/>
    <row r="14416" s="733" customFormat="1" x14ac:dyDescent="0.2"/>
    <row r="14417" s="733" customFormat="1" x14ac:dyDescent="0.2"/>
    <row r="14418" s="733" customFormat="1" x14ac:dyDescent="0.2"/>
    <row r="14419" s="733" customFormat="1" x14ac:dyDescent="0.2"/>
    <row r="14420" s="733" customFormat="1" x14ac:dyDescent="0.2"/>
    <row r="14421" s="733" customFormat="1" x14ac:dyDescent="0.2"/>
    <row r="14422" s="733" customFormat="1" x14ac:dyDescent="0.2"/>
    <row r="14423" s="733" customFormat="1" x14ac:dyDescent="0.2"/>
    <row r="14424" s="733" customFormat="1" x14ac:dyDescent="0.2"/>
    <row r="14425" s="733" customFormat="1" x14ac:dyDescent="0.2"/>
    <row r="14426" s="733" customFormat="1" x14ac:dyDescent="0.2"/>
    <row r="14427" s="733" customFormat="1" x14ac:dyDescent="0.2"/>
    <row r="14428" s="733" customFormat="1" x14ac:dyDescent="0.2"/>
    <row r="14429" s="733" customFormat="1" x14ac:dyDescent="0.2"/>
    <row r="14430" s="733" customFormat="1" x14ac:dyDescent="0.2"/>
    <row r="14431" s="733" customFormat="1" x14ac:dyDescent="0.2"/>
    <row r="14432" s="733" customFormat="1" x14ac:dyDescent="0.2"/>
    <row r="14433" s="733" customFormat="1" x14ac:dyDescent="0.2"/>
    <row r="14434" s="733" customFormat="1" x14ac:dyDescent="0.2"/>
    <row r="14435" s="733" customFormat="1" x14ac:dyDescent="0.2"/>
    <row r="14436" s="733" customFormat="1" x14ac:dyDescent="0.2"/>
    <row r="14437" s="733" customFormat="1" x14ac:dyDescent="0.2"/>
    <row r="14438" s="733" customFormat="1" x14ac:dyDescent="0.2"/>
    <row r="14439" s="733" customFormat="1" x14ac:dyDescent="0.2"/>
    <row r="14440" s="733" customFormat="1" x14ac:dyDescent="0.2"/>
    <row r="14441" s="733" customFormat="1" x14ac:dyDescent="0.2"/>
    <row r="14442" s="733" customFormat="1" x14ac:dyDescent="0.2"/>
    <row r="14443" s="733" customFormat="1" x14ac:dyDescent="0.2"/>
    <row r="14444" s="733" customFormat="1" x14ac:dyDescent="0.2"/>
    <row r="14445" s="733" customFormat="1" x14ac:dyDescent="0.2"/>
    <row r="14446" s="733" customFormat="1" x14ac:dyDescent="0.2"/>
    <row r="14447" s="733" customFormat="1" x14ac:dyDescent="0.2"/>
    <row r="14448" s="733" customFormat="1" x14ac:dyDescent="0.2"/>
    <row r="14449" s="733" customFormat="1" x14ac:dyDescent="0.2"/>
    <row r="14450" s="733" customFormat="1" x14ac:dyDescent="0.2"/>
    <row r="14451" s="733" customFormat="1" x14ac:dyDescent="0.2"/>
    <row r="14452" s="733" customFormat="1" x14ac:dyDescent="0.2"/>
    <row r="14453" s="733" customFormat="1" x14ac:dyDescent="0.2"/>
    <row r="14454" s="733" customFormat="1" x14ac:dyDescent="0.2"/>
    <row r="14455" s="733" customFormat="1" x14ac:dyDescent="0.2"/>
    <row r="14456" s="733" customFormat="1" x14ac:dyDescent="0.2"/>
    <row r="14457" s="733" customFormat="1" x14ac:dyDescent="0.2"/>
    <row r="14458" s="733" customFormat="1" x14ac:dyDescent="0.2"/>
    <row r="14459" s="733" customFormat="1" x14ac:dyDescent="0.2"/>
    <row r="14460" s="733" customFormat="1" x14ac:dyDescent="0.2"/>
    <row r="14461" s="733" customFormat="1" x14ac:dyDescent="0.2"/>
    <row r="14462" s="733" customFormat="1" x14ac:dyDescent="0.2"/>
    <row r="14463" s="733" customFormat="1" x14ac:dyDescent="0.2"/>
    <row r="14464" s="733" customFormat="1" x14ac:dyDescent="0.2"/>
    <row r="14465" s="733" customFormat="1" x14ac:dyDescent="0.2"/>
    <row r="14466" s="733" customFormat="1" x14ac:dyDescent="0.2"/>
    <row r="14467" s="733" customFormat="1" x14ac:dyDescent="0.2"/>
    <row r="14468" s="733" customFormat="1" x14ac:dyDescent="0.2"/>
    <row r="14469" s="733" customFormat="1" x14ac:dyDescent="0.2"/>
    <row r="14470" s="733" customFormat="1" x14ac:dyDescent="0.2"/>
    <row r="14471" s="733" customFormat="1" x14ac:dyDescent="0.2"/>
    <row r="14472" s="733" customFormat="1" x14ac:dyDescent="0.2"/>
    <row r="14473" s="733" customFormat="1" x14ac:dyDescent="0.2"/>
    <row r="14474" s="733" customFormat="1" x14ac:dyDescent="0.2"/>
    <row r="14475" s="733" customFormat="1" x14ac:dyDescent="0.2"/>
    <row r="14476" s="733" customFormat="1" x14ac:dyDescent="0.2"/>
    <row r="14477" s="733" customFormat="1" x14ac:dyDescent="0.2"/>
    <row r="14478" s="733" customFormat="1" x14ac:dyDescent="0.2"/>
    <row r="14479" s="733" customFormat="1" x14ac:dyDescent="0.2"/>
    <row r="14480" s="733" customFormat="1" x14ac:dyDescent="0.2"/>
    <row r="14481" s="733" customFormat="1" x14ac:dyDescent="0.2"/>
    <row r="14482" s="733" customFormat="1" x14ac:dyDescent="0.2"/>
    <row r="14483" s="733" customFormat="1" x14ac:dyDescent="0.2"/>
    <row r="14484" s="733" customFormat="1" x14ac:dyDescent="0.2"/>
    <row r="14485" s="733" customFormat="1" x14ac:dyDescent="0.2"/>
    <row r="14486" s="733" customFormat="1" x14ac:dyDescent="0.2"/>
    <row r="14487" s="733" customFormat="1" x14ac:dyDescent="0.2"/>
    <row r="14488" s="733" customFormat="1" x14ac:dyDescent="0.2"/>
    <row r="14489" s="733" customFormat="1" x14ac:dyDescent="0.2"/>
    <row r="14490" s="733" customFormat="1" x14ac:dyDescent="0.2"/>
    <row r="14491" s="733" customFormat="1" x14ac:dyDescent="0.2"/>
    <row r="14492" s="733" customFormat="1" x14ac:dyDescent="0.2"/>
    <row r="14493" s="733" customFormat="1" x14ac:dyDescent="0.2"/>
    <row r="14494" s="733" customFormat="1" x14ac:dyDescent="0.2"/>
    <row r="14495" s="733" customFormat="1" x14ac:dyDescent="0.2"/>
    <row r="14496" s="733" customFormat="1" x14ac:dyDescent="0.2"/>
    <row r="14497" s="733" customFormat="1" x14ac:dyDescent="0.2"/>
    <row r="14498" s="733" customFormat="1" x14ac:dyDescent="0.2"/>
    <row r="14499" s="733" customFormat="1" x14ac:dyDescent="0.2"/>
    <row r="14500" s="733" customFormat="1" x14ac:dyDescent="0.2"/>
    <row r="14501" s="733" customFormat="1" x14ac:dyDescent="0.2"/>
    <row r="14502" s="733" customFormat="1" x14ac:dyDescent="0.2"/>
    <row r="14503" s="733" customFormat="1" x14ac:dyDescent="0.2"/>
    <row r="14504" s="733" customFormat="1" x14ac:dyDescent="0.2"/>
    <row r="14505" s="733" customFormat="1" x14ac:dyDescent="0.2"/>
    <row r="14506" s="733" customFormat="1" x14ac:dyDescent="0.2"/>
    <row r="14507" s="733" customFormat="1" x14ac:dyDescent="0.2"/>
    <row r="14508" s="733" customFormat="1" x14ac:dyDescent="0.2"/>
    <row r="14509" s="733" customFormat="1" x14ac:dyDescent="0.2"/>
    <row r="14510" s="733" customFormat="1" x14ac:dyDescent="0.2"/>
    <row r="14511" s="733" customFormat="1" x14ac:dyDescent="0.2"/>
    <row r="14512" s="733" customFormat="1" x14ac:dyDescent="0.2"/>
    <row r="14513" s="733" customFormat="1" x14ac:dyDescent="0.2"/>
    <row r="14514" s="733" customFormat="1" x14ac:dyDescent="0.2"/>
    <row r="14515" s="733" customFormat="1" x14ac:dyDescent="0.2"/>
    <row r="14516" s="733" customFormat="1" x14ac:dyDescent="0.2"/>
    <row r="14517" s="733" customFormat="1" x14ac:dyDescent="0.2"/>
    <row r="14518" s="733" customFormat="1" x14ac:dyDescent="0.2"/>
    <row r="14519" s="733" customFormat="1" x14ac:dyDescent="0.2"/>
    <row r="14520" s="733" customFormat="1" x14ac:dyDescent="0.2"/>
    <row r="14521" s="733" customFormat="1" x14ac:dyDescent="0.2"/>
    <row r="14522" s="733" customFormat="1" x14ac:dyDescent="0.2"/>
    <row r="14523" s="733" customFormat="1" x14ac:dyDescent="0.2"/>
    <row r="14524" s="733" customFormat="1" x14ac:dyDescent="0.2"/>
    <row r="14525" s="733" customFormat="1" x14ac:dyDescent="0.2"/>
    <row r="14526" s="733" customFormat="1" x14ac:dyDescent="0.2"/>
    <row r="14527" s="733" customFormat="1" x14ac:dyDescent="0.2"/>
    <row r="14528" s="733" customFormat="1" x14ac:dyDescent="0.2"/>
    <row r="14529" s="733" customFormat="1" x14ac:dyDescent="0.2"/>
    <row r="14530" s="733" customFormat="1" x14ac:dyDescent="0.2"/>
    <row r="14531" s="733" customFormat="1" x14ac:dyDescent="0.2"/>
    <row r="14532" s="733" customFormat="1" x14ac:dyDescent="0.2"/>
    <row r="14533" s="733" customFormat="1" x14ac:dyDescent="0.2"/>
    <row r="14534" s="733" customFormat="1" x14ac:dyDescent="0.2"/>
    <row r="14535" s="733" customFormat="1" x14ac:dyDescent="0.2"/>
    <row r="14536" s="733" customFormat="1" x14ac:dyDescent="0.2"/>
    <row r="14537" s="733" customFormat="1" x14ac:dyDescent="0.2"/>
    <row r="14538" s="733" customFormat="1" x14ac:dyDescent="0.2"/>
    <row r="14539" s="733" customFormat="1" x14ac:dyDescent="0.2"/>
    <row r="14540" s="733" customFormat="1" x14ac:dyDescent="0.2"/>
    <row r="14541" s="733" customFormat="1" x14ac:dyDescent="0.2"/>
    <row r="14542" s="733" customFormat="1" x14ac:dyDescent="0.2"/>
    <row r="14543" s="733" customFormat="1" x14ac:dyDescent="0.2"/>
    <row r="14544" s="733" customFormat="1" x14ac:dyDescent="0.2"/>
    <row r="14545" s="733" customFormat="1" x14ac:dyDescent="0.2"/>
    <row r="14546" s="733" customFormat="1" x14ac:dyDescent="0.2"/>
    <row r="14547" s="733" customFormat="1" x14ac:dyDescent="0.2"/>
    <row r="14548" s="733" customFormat="1" x14ac:dyDescent="0.2"/>
    <row r="14549" s="733" customFormat="1" x14ac:dyDescent="0.2"/>
    <row r="14550" s="733" customFormat="1" x14ac:dyDescent="0.2"/>
    <row r="14551" s="733" customFormat="1" x14ac:dyDescent="0.2"/>
    <row r="14552" s="733" customFormat="1" x14ac:dyDescent="0.2"/>
    <row r="14553" s="733" customFormat="1" x14ac:dyDescent="0.2"/>
    <row r="14554" s="733" customFormat="1" x14ac:dyDescent="0.2"/>
    <row r="14555" s="733" customFormat="1" x14ac:dyDescent="0.2"/>
    <row r="14556" s="733" customFormat="1" x14ac:dyDescent="0.2"/>
    <row r="14557" s="733" customFormat="1" x14ac:dyDescent="0.2"/>
    <row r="14558" s="733" customFormat="1" x14ac:dyDescent="0.2"/>
    <row r="14559" s="733" customFormat="1" x14ac:dyDescent="0.2"/>
    <row r="14560" s="733" customFormat="1" x14ac:dyDescent="0.2"/>
    <row r="14561" s="733" customFormat="1" x14ac:dyDescent="0.2"/>
    <row r="14562" s="733" customFormat="1" x14ac:dyDescent="0.2"/>
    <row r="14563" s="733" customFormat="1" x14ac:dyDescent="0.2"/>
    <row r="14564" s="733" customFormat="1" x14ac:dyDescent="0.2"/>
    <row r="14565" s="733" customFormat="1" x14ac:dyDescent="0.2"/>
    <row r="14566" s="733" customFormat="1" x14ac:dyDescent="0.2"/>
    <row r="14567" s="733" customFormat="1" x14ac:dyDescent="0.2"/>
    <row r="14568" s="733" customFormat="1" x14ac:dyDescent="0.2"/>
    <row r="14569" s="733" customFormat="1" x14ac:dyDescent="0.2"/>
    <row r="14570" s="733" customFormat="1" x14ac:dyDescent="0.2"/>
    <row r="14571" s="733" customFormat="1" x14ac:dyDescent="0.2"/>
    <row r="14572" s="733" customFormat="1" x14ac:dyDescent="0.2"/>
    <row r="14573" s="733" customFormat="1" x14ac:dyDescent="0.2"/>
    <row r="14574" s="733" customFormat="1" x14ac:dyDescent="0.2"/>
    <row r="14575" s="733" customFormat="1" x14ac:dyDescent="0.2"/>
    <row r="14576" s="733" customFormat="1" x14ac:dyDescent="0.2"/>
    <row r="14577" s="733" customFormat="1" x14ac:dyDescent="0.2"/>
    <row r="14578" s="733" customFormat="1" x14ac:dyDescent="0.2"/>
    <row r="14579" s="733" customFormat="1" x14ac:dyDescent="0.2"/>
    <row r="14580" s="733" customFormat="1" x14ac:dyDescent="0.2"/>
    <row r="14581" s="733" customFormat="1" x14ac:dyDescent="0.2"/>
    <row r="14582" s="733" customFormat="1" x14ac:dyDescent="0.2"/>
    <row r="14583" s="733" customFormat="1" x14ac:dyDescent="0.2"/>
    <row r="14584" s="733" customFormat="1" x14ac:dyDescent="0.2"/>
    <row r="14585" s="733" customFormat="1" x14ac:dyDescent="0.2"/>
    <row r="14586" s="733" customFormat="1" x14ac:dyDescent="0.2"/>
    <row r="14587" s="733" customFormat="1" x14ac:dyDescent="0.2"/>
    <row r="14588" s="733" customFormat="1" x14ac:dyDescent="0.2"/>
    <row r="14589" s="733" customFormat="1" x14ac:dyDescent="0.2"/>
    <row r="14590" s="733" customFormat="1" x14ac:dyDescent="0.2"/>
    <row r="14591" s="733" customFormat="1" x14ac:dyDescent="0.2"/>
    <row r="14592" s="733" customFormat="1" x14ac:dyDescent="0.2"/>
    <row r="14593" s="733" customFormat="1" x14ac:dyDescent="0.2"/>
    <row r="14594" s="733" customFormat="1" x14ac:dyDescent="0.2"/>
    <row r="14595" s="733" customFormat="1" x14ac:dyDescent="0.2"/>
    <row r="14596" s="733" customFormat="1" x14ac:dyDescent="0.2"/>
    <row r="14597" s="733" customFormat="1" x14ac:dyDescent="0.2"/>
    <row r="14598" s="733" customFormat="1" x14ac:dyDescent="0.2"/>
    <row r="14599" s="733" customFormat="1" x14ac:dyDescent="0.2"/>
    <row r="14600" s="733" customFormat="1" x14ac:dyDescent="0.2"/>
    <row r="14601" s="733" customFormat="1" x14ac:dyDescent="0.2"/>
    <row r="14602" s="733" customFormat="1" x14ac:dyDescent="0.2"/>
    <row r="14603" s="733" customFormat="1" x14ac:dyDescent="0.2"/>
    <row r="14604" s="733" customFormat="1" x14ac:dyDescent="0.2"/>
    <row r="14605" s="733" customFormat="1" x14ac:dyDescent="0.2"/>
    <row r="14606" s="733" customFormat="1" x14ac:dyDescent="0.2"/>
    <row r="14607" s="733" customFormat="1" x14ac:dyDescent="0.2"/>
    <row r="14608" s="733" customFormat="1" x14ac:dyDescent="0.2"/>
    <row r="14609" s="733" customFormat="1" x14ac:dyDescent="0.2"/>
    <row r="14610" s="733" customFormat="1" x14ac:dyDescent="0.2"/>
    <row r="14611" s="733" customFormat="1" x14ac:dyDescent="0.2"/>
    <row r="14612" s="733" customFormat="1" x14ac:dyDescent="0.2"/>
    <row r="14613" s="733" customFormat="1" x14ac:dyDescent="0.2"/>
    <row r="14614" s="733" customFormat="1" x14ac:dyDescent="0.2"/>
    <row r="14615" s="733" customFormat="1" x14ac:dyDescent="0.2"/>
    <row r="14616" s="733" customFormat="1" x14ac:dyDescent="0.2"/>
    <row r="14617" s="733" customFormat="1" x14ac:dyDescent="0.2"/>
    <row r="14618" s="733" customFormat="1" x14ac:dyDescent="0.2"/>
    <row r="14619" s="733" customFormat="1" x14ac:dyDescent="0.2"/>
    <row r="14620" s="733" customFormat="1" x14ac:dyDescent="0.2"/>
    <row r="14621" s="733" customFormat="1" x14ac:dyDescent="0.2"/>
    <row r="14622" s="733" customFormat="1" x14ac:dyDescent="0.2"/>
    <row r="14623" s="733" customFormat="1" x14ac:dyDescent="0.2"/>
    <row r="14624" s="733" customFormat="1" x14ac:dyDescent="0.2"/>
    <row r="14625" s="733" customFormat="1" x14ac:dyDescent="0.2"/>
    <row r="14626" s="733" customFormat="1" x14ac:dyDescent="0.2"/>
    <row r="14627" s="733" customFormat="1" x14ac:dyDescent="0.2"/>
    <row r="14628" s="733" customFormat="1" x14ac:dyDescent="0.2"/>
    <row r="14629" s="733" customFormat="1" x14ac:dyDescent="0.2"/>
    <row r="14630" s="733" customFormat="1" x14ac:dyDescent="0.2"/>
    <row r="14631" s="733" customFormat="1" x14ac:dyDescent="0.2"/>
    <row r="14632" s="733" customFormat="1" x14ac:dyDescent="0.2"/>
    <row r="14633" s="733" customFormat="1" x14ac:dyDescent="0.2"/>
    <row r="14634" s="733" customFormat="1" x14ac:dyDescent="0.2"/>
    <row r="14635" s="733" customFormat="1" x14ac:dyDescent="0.2"/>
    <row r="14636" s="733" customFormat="1" x14ac:dyDescent="0.2"/>
    <row r="14637" s="733" customFormat="1" x14ac:dyDescent="0.2"/>
    <row r="14638" s="733" customFormat="1" x14ac:dyDescent="0.2"/>
    <row r="14639" s="733" customFormat="1" x14ac:dyDescent="0.2"/>
    <row r="14640" s="733" customFormat="1" x14ac:dyDescent="0.2"/>
    <row r="14641" s="733" customFormat="1" x14ac:dyDescent="0.2"/>
    <row r="14642" s="733" customFormat="1" x14ac:dyDescent="0.2"/>
    <row r="14643" s="733" customFormat="1" x14ac:dyDescent="0.2"/>
    <row r="14644" s="733" customFormat="1" x14ac:dyDescent="0.2"/>
    <row r="14645" s="733" customFormat="1" x14ac:dyDescent="0.2"/>
    <row r="14646" s="733" customFormat="1" x14ac:dyDescent="0.2"/>
    <row r="14647" s="733" customFormat="1" x14ac:dyDescent="0.2"/>
    <row r="14648" s="733" customFormat="1" x14ac:dyDescent="0.2"/>
    <row r="14649" s="733" customFormat="1" x14ac:dyDescent="0.2"/>
    <row r="14650" s="733" customFormat="1" x14ac:dyDescent="0.2"/>
    <row r="14651" s="733" customFormat="1" x14ac:dyDescent="0.2"/>
    <row r="14652" s="733" customFormat="1" x14ac:dyDescent="0.2"/>
    <row r="14653" s="733" customFormat="1" x14ac:dyDescent="0.2"/>
    <row r="14654" s="733" customFormat="1" x14ac:dyDescent="0.2"/>
    <row r="14655" s="733" customFormat="1" x14ac:dyDescent="0.2"/>
    <row r="14656" s="733" customFormat="1" x14ac:dyDescent="0.2"/>
    <row r="14657" s="733" customFormat="1" x14ac:dyDescent="0.2"/>
    <row r="14658" s="733" customFormat="1" x14ac:dyDescent="0.2"/>
    <row r="14659" s="733" customFormat="1" x14ac:dyDescent="0.2"/>
    <row r="14660" s="733" customFormat="1" x14ac:dyDescent="0.2"/>
    <row r="14661" s="733" customFormat="1" x14ac:dyDescent="0.2"/>
    <row r="14662" s="733" customFormat="1" x14ac:dyDescent="0.2"/>
    <row r="14663" s="733" customFormat="1" x14ac:dyDescent="0.2"/>
    <row r="14664" s="733" customFormat="1" x14ac:dyDescent="0.2"/>
    <row r="14665" s="733" customFormat="1" x14ac:dyDescent="0.2"/>
    <row r="14666" s="733" customFormat="1" x14ac:dyDescent="0.2"/>
    <row r="14667" s="733" customFormat="1" x14ac:dyDescent="0.2"/>
    <row r="14668" s="733" customFormat="1" x14ac:dyDescent="0.2"/>
    <row r="14669" s="733" customFormat="1" x14ac:dyDescent="0.2"/>
    <row r="14670" s="733" customFormat="1" x14ac:dyDescent="0.2"/>
    <row r="14671" s="733" customFormat="1" x14ac:dyDescent="0.2"/>
    <row r="14672" s="733" customFormat="1" x14ac:dyDescent="0.2"/>
    <row r="14673" s="733" customFormat="1" x14ac:dyDescent="0.2"/>
    <row r="14674" s="733" customFormat="1" x14ac:dyDescent="0.2"/>
    <row r="14675" s="733" customFormat="1" x14ac:dyDescent="0.2"/>
    <row r="14676" s="733" customFormat="1" x14ac:dyDescent="0.2"/>
    <row r="14677" s="733" customFormat="1" x14ac:dyDescent="0.2"/>
    <row r="14678" s="733" customFormat="1" x14ac:dyDescent="0.2"/>
    <row r="14679" s="733" customFormat="1" x14ac:dyDescent="0.2"/>
    <row r="14680" s="733" customFormat="1" x14ac:dyDescent="0.2"/>
    <row r="14681" s="733" customFormat="1" x14ac:dyDescent="0.2"/>
    <row r="14682" s="733" customFormat="1" x14ac:dyDescent="0.2"/>
    <row r="14683" s="733" customFormat="1" x14ac:dyDescent="0.2"/>
    <row r="14684" s="733" customFormat="1" x14ac:dyDescent="0.2"/>
    <row r="14685" s="733" customFormat="1" x14ac:dyDescent="0.2"/>
    <row r="14686" s="733" customFormat="1" x14ac:dyDescent="0.2"/>
    <row r="14687" s="733" customFormat="1" x14ac:dyDescent="0.2"/>
    <row r="14688" s="733" customFormat="1" x14ac:dyDescent="0.2"/>
    <row r="14689" s="733" customFormat="1" x14ac:dyDescent="0.2"/>
    <row r="14690" s="733" customFormat="1" x14ac:dyDescent="0.2"/>
    <row r="14691" s="733" customFormat="1" x14ac:dyDescent="0.2"/>
    <row r="14692" s="733" customFormat="1" x14ac:dyDescent="0.2"/>
    <row r="14693" s="733" customFormat="1" x14ac:dyDescent="0.2"/>
    <row r="14694" s="733" customFormat="1" x14ac:dyDescent="0.2"/>
    <row r="14695" s="733" customFormat="1" x14ac:dyDescent="0.2"/>
    <row r="14696" s="733" customFormat="1" x14ac:dyDescent="0.2"/>
    <row r="14697" s="733" customFormat="1" x14ac:dyDescent="0.2"/>
    <row r="14698" s="733" customFormat="1" x14ac:dyDescent="0.2"/>
    <row r="14699" s="733" customFormat="1" x14ac:dyDescent="0.2"/>
    <row r="14700" s="733" customFormat="1" x14ac:dyDescent="0.2"/>
    <row r="14701" s="733" customFormat="1" x14ac:dyDescent="0.2"/>
    <row r="14702" s="733" customFormat="1" x14ac:dyDescent="0.2"/>
    <row r="14703" s="733" customFormat="1" x14ac:dyDescent="0.2"/>
    <row r="14704" s="733" customFormat="1" x14ac:dyDescent="0.2"/>
    <row r="14705" s="733" customFormat="1" x14ac:dyDescent="0.2"/>
    <row r="14706" s="733" customFormat="1" x14ac:dyDescent="0.2"/>
    <row r="14707" s="733" customFormat="1" x14ac:dyDescent="0.2"/>
    <row r="14708" s="733" customFormat="1" x14ac:dyDescent="0.2"/>
    <row r="14709" s="733" customFormat="1" x14ac:dyDescent="0.2"/>
    <row r="14710" s="733" customFormat="1" x14ac:dyDescent="0.2"/>
    <row r="14711" s="733" customFormat="1" x14ac:dyDescent="0.2"/>
    <row r="14712" s="733" customFormat="1" x14ac:dyDescent="0.2"/>
    <row r="14713" s="733" customFormat="1" x14ac:dyDescent="0.2"/>
    <row r="14714" s="733" customFormat="1" x14ac:dyDescent="0.2"/>
    <row r="14715" s="733" customFormat="1" x14ac:dyDescent="0.2"/>
    <row r="14716" s="733" customFormat="1" x14ac:dyDescent="0.2"/>
    <row r="14717" s="733" customFormat="1" x14ac:dyDescent="0.2"/>
    <row r="14718" s="733" customFormat="1" x14ac:dyDescent="0.2"/>
    <row r="14719" s="733" customFormat="1" x14ac:dyDescent="0.2"/>
    <row r="14720" s="733" customFormat="1" x14ac:dyDescent="0.2"/>
    <row r="14721" s="733" customFormat="1" x14ac:dyDescent="0.2"/>
    <row r="14722" s="733" customFormat="1" x14ac:dyDescent="0.2"/>
    <row r="14723" s="733" customFormat="1" x14ac:dyDescent="0.2"/>
    <row r="14724" s="733" customFormat="1" x14ac:dyDescent="0.2"/>
    <row r="14725" s="733" customFormat="1" x14ac:dyDescent="0.2"/>
    <row r="14726" s="733" customFormat="1" x14ac:dyDescent="0.2"/>
    <row r="14727" s="733" customFormat="1" x14ac:dyDescent="0.2"/>
    <row r="14728" s="733" customFormat="1" x14ac:dyDescent="0.2"/>
    <row r="14729" s="733" customFormat="1" x14ac:dyDescent="0.2"/>
    <row r="14730" s="733" customFormat="1" x14ac:dyDescent="0.2"/>
    <row r="14731" s="733" customFormat="1" x14ac:dyDescent="0.2"/>
    <row r="14732" s="733" customFormat="1" x14ac:dyDescent="0.2"/>
    <row r="14733" s="733" customFormat="1" x14ac:dyDescent="0.2"/>
    <row r="14734" s="733" customFormat="1" x14ac:dyDescent="0.2"/>
    <row r="14735" s="733" customFormat="1" x14ac:dyDescent="0.2"/>
    <row r="14736" s="733" customFormat="1" x14ac:dyDescent="0.2"/>
    <row r="14737" s="733" customFormat="1" x14ac:dyDescent="0.2"/>
    <row r="14738" s="733" customFormat="1" x14ac:dyDescent="0.2"/>
    <row r="14739" s="733" customFormat="1" x14ac:dyDescent="0.2"/>
    <row r="14740" s="733" customFormat="1" x14ac:dyDescent="0.2"/>
    <row r="14741" s="733" customFormat="1" x14ac:dyDescent="0.2"/>
    <row r="14742" s="733" customFormat="1" x14ac:dyDescent="0.2"/>
    <row r="14743" s="733" customFormat="1" x14ac:dyDescent="0.2"/>
    <row r="14744" s="733" customFormat="1" x14ac:dyDescent="0.2"/>
    <row r="14745" s="733" customFormat="1" x14ac:dyDescent="0.2"/>
    <row r="14746" s="733" customFormat="1" x14ac:dyDescent="0.2"/>
    <row r="14747" s="733" customFormat="1" x14ac:dyDescent="0.2"/>
    <row r="14748" s="733" customFormat="1" x14ac:dyDescent="0.2"/>
    <row r="14749" s="733" customFormat="1" x14ac:dyDescent="0.2"/>
    <row r="14750" s="733" customFormat="1" x14ac:dyDescent="0.2"/>
    <row r="14751" s="733" customFormat="1" x14ac:dyDescent="0.2"/>
    <row r="14752" s="733" customFormat="1" x14ac:dyDescent="0.2"/>
    <row r="14753" s="733" customFormat="1" x14ac:dyDescent="0.2"/>
    <row r="14754" s="733" customFormat="1" x14ac:dyDescent="0.2"/>
    <row r="14755" s="733" customFormat="1" x14ac:dyDescent="0.2"/>
    <row r="14756" s="733" customFormat="1" x14ac:dyDescent="0.2"/>
    <row r="14757" s="733" customFormat="1" x14ac:dyDescent="0.2"/>
    <row r="14758" s="733" customFormat="1" x14ac:dyDescent="0.2"/>
    <row r="14759" s="733" customFormat="1" x14ac:dyDescent="0.2"/>
    <row r="14760" s="733" customFormat="1" x14ac:dyDescent="0.2"/>
    <row r="14761" s="733" customFormat="1" x14ac:dyDescent="0.2"/>
    <row r="14762" s="733" customFormat="1" x14ac:dyDescent="0.2"/>
    <row r="14763" s="733" customFormat="1" x14ac:dyDescent="0.2"/>
    <row r="14764" s="733" customFormat="1" x14ac:dyDescent="0.2"/>
    <row r="14765" s="733" customFormat="1" x14ac:dyDescent="0.2"/>
    <row r="14766" s="733" customFormat="1" x14ac:dyDescent="0.2"/>
    <row r="14767" s="733" customFormat="1" x14ac:dyDescent="0.2"/>
    <row r="14768" s="733" customFormat="1" x14ac:dyDescent="0.2"/>
    <row r="14769" s="733" customFormat="1" x14ac:dyDescent="0.2"/>
    <row r="14770" s="733" customFormat="1" x14ac:dyDescent="0.2"/>
    <row r="14771" s="733" customFormat="1" x14ac:dyDescent="0.2"/>
    <row r="14772" s="733" customFormat="1" x14ac:dyDescent="0.2"/>
    <row r="14773" s="733" customFormat="1" x14ac:dyDescent="0.2"/>
    <row r="14774" s="733" customFormat="1" x14ac:dyDescent="0.2"/>
    <row r="14775" s="733" customFormat="1" x14ac:dyDescent="0.2"/>
    <row r="14776" s="733" customFormat="1" x14ac:dyDescent="0.2"/>
    <row r="14777" s="733" customFormat="1" x14ac:dyDescent="0.2"/>
    <row r="14778" s="733" customFormat="1" x14ac:dyDescent="0.2"/>
    <row r="14779" s="733" customFormat="1" x14ac:dyDescent="0.2"/>
    <row r="14780" s="733" customFormat="1" x14ac:dyDescent="0.2"/>
    <row r="14781" s="733" customFormat="1" x14ac:dyDescent="0.2"/>
    <row r="14782" s="733" customFormat="1" x14ac:dyDescent="0.2"/>
    <row r="14783" s="733" customFormat="1" x14ac:dyDescent="0.2"/>
    <row r="14784" s="733" customFormat="1" x14ac:dyDescent="0.2"/>
    <row r="14785" s="733" customFormat="1" x14ac:dyDescent="0.2"/>
    <row r="14786" s="733" customFormat="1" x14ac:dyDescent="0.2"/>
    <row r="14787" s="733" customFormat="1" x14ac:dyDescent="0.2"/>
    <row r="14788" s="733" customFormat="1" x14ac:dyDescent="0.2"/>
    <row r="14789" s="733" customFormat="1" x14ac:dyDescent="0.2"/>
    <row r="14790" s="733" customFormat="1" x14ac:dyDescent="0.2"/>
    <row r="14791" s="733" customFormat="1" x14ac:dyDescent="0.2"/>
    <row r="14792" s="733" customFormat="1" x14ac:dyDescent="0.2"/>
    <row r="14793" s="733" customFormat="1" x14ac:dyDescent="0.2"/>
    <row r="14794" s="733" customFormat="1" x14ac:dyDescent="0.2"/>
    <row r="14795" s="733" customFormat="1" x14ac:dyDescent="0.2"/>
    <row r="14796" s="733" customFormat="1" x14ac:dyDescent="0.2"/>
    <row r="14797" s="733" customFormat="1" x14ac:dyDescent="0.2"/>
    <row r="14798" s="733" customFormat="1" x14ac:dyDescent="0.2"/>
    <row r="14799" s="733" customFormat="1" x14ac:dyDescent="0.2"/>
    <row r="14800" s="733" customFormat="1" x14ac:dyDescent="0.2"/>
    <row r="14801" s="733" customFormat="1" x14ac:dyDescent="0.2"/>
    <row r="14802" s="733" customFormat="1" x14ac:dyDescent="0.2"/>
    <row r="14803" s="733" customFormat="1" x14ac:dyDescent="0.2"/>
    <row r="14804" s="733" customFormat="1" x14ac:dyDescent="0.2"/>
    <row r="14805" s="733" customFormat="1" x14ac:dyDescent="0.2"/>
    <row r="14806" s="733" customFormat="1" x14ac:dyDescent="0.2"/>
    <row r="14807" s="733" customFormat="1" x14ac:dyDescent="0.2"/>
    <row r="14808" s="733" customFormat="1" x14ac:dyDescent="0.2"/>
    <row r="14809" s="733" customFormat="1" x14ac:dyDescent="0.2"/>
    <row r="14810" s="733" customFormat="1" x14ac:dyDescent="0.2"/>
    <row r="14811" s="733" customFormat="1" x14ac:dyDescent="0.2"/>
    <row r="14812" s="733" customFormat="1" x14ac:dyDescent="0.2"/>
    <row r="14813" s="733" customFormat="1" x14ac:dyDescent="0.2"/>
    <row r="14814" s="733" customFormat="1" x14ac:dyDescent="0.2"/>
    <row r="14815" s="733" customFormat="1" x14ac:dyDescent="0.2"/>
    <row r="14816" s="733" customFormat="1" x14ac:dyDescent="0.2"/>
    <row r="14817" s="733" customFormat="1" x14ac:dyDescent="0.2"/>
    <row r="14818" s="733" customFormat="1" x14ac:dyDescent="0.2"/>
    <row r="14819" s="733" customFormat="1" x14ac:dyDescent="0.2"/>
    <row r="14820" s="733" customFormat="1" x14ac:dyDescent="0.2"/>
    <row r="14821" s="733" customFormat="1" x14ac:dyDescent="0.2"/>
    <row r="14822" s="733" customFormat="1" x14ac:dyDescent="0.2"/>
    <row r="14823" s="733" customFormat="1" x14ac:dyDescent="0.2"/>
    <row r="14824" s="733" customFormat="1" x14ac:dyDescent="0.2"/>
    <row r="14825" s="733" customFormat="1" x14ac:dyDescent="0.2"/>
    <row r="14826" s="733" customFormat="1" x14ac:dyDescent="0.2"/>
    <row r="14827" s="733" customFormat="1" x14ac:dyDescent="0.2"/>
    <row r="14828" s="733" customFormat="1" x14ac:dyDescent="0.2"/>
    <row r="14829" s="733" customFormat="1" x14ac:dyDescent="0.2"/>
    <row r="14830" s="733" customFormat="1" x14ac:dyDescent="0.2"/>
    <row r="14831" s="733" customFormat="1" x14ac:dyDescent="0.2"/>
    <row r="14832" s="733" customFormat="1" x14ac:dyDescent="0.2"/>
    <row r="14833" s="733" customFormat="1" x14ac:dyDescent="0.2"/>
    <row r="14834" s="733" customFormat="1" x14ac:dyDescent="0.2"/>
    <row r="14835" s="733" customFormat="1" x14ac:dyDescent="0.2"/>
    <row r="14836" s="733" customFormat="1" x14ac:dyDescent="0.2"/>
    <row r="14837" s="733" customFormat="1" x14ac:dyDescent="0.2"/>
    <row r="14838" s="733" customFormat="1" x14ac:dyDescent="0.2"/>
    <row r="14839" s="733" customFormat="1" x14ac:dyDescent="0.2"/>
    <row r="14840" s="733" customFormat="1" x14ac:dyDescent="0.2"/>
    <row r="14841" s="733" customFormat="1" x14ac:dyDescent="0.2"/>
    <row r="14842" s="733" customFormat="1" x14ac:dyDescent="0.2"/>
    <row r="14843" s="733" customFormat="1" x14ac:dyDescent="0.2"/>
    <row r="14844" s="733" customFormat="1" x14ac:dyDescent="0.2"/>
    <row r="14845" s="733" customFormat="1" x14ac:dyDescent="0.2"/>
    <row r="14846" s="733" customFormat="1" x14ac:dyDescent="0.2"/>
    <row r="14847" s="733" customFormat="1" x14ac:dyDescent="0.2"/>
    <row r="14848" s="733" customFormat="1" x14ac:dyDescent="0.2"/>
    <row r="14849" s="733" customFormat="1" x14ac:dyDescent="0.2"/>
    <row r="14850" s="733" customFormat="1" x14ac:dyDescent="0.2"/>
    <row r="14851" s="733" customFormat="1" x14ac:dyDescent="0.2"/>
    <row r="14852" s="733" customFormat="1" x14ac:dyDescent="0.2"/>
    <row r="14853" s="733" customFormat="1" x14ac:dyDescent="0.2"/>
    <row r="14854" s="733" customFormat="1" x14ac:dyDescent="0.2"/>
    <row r="14855" s="733" customFormat="1" x14ac:dyDescent="0.2"/>
    <row r="14856" s="733" customFormat="1" x14ac:dyDescent="0.2"/>
    <row r="14857" s="733" customFormat="1" x14ac:dyDescent="0.2"/>
    <row r="14858" s="733" customFormat="1" x14ac:dyDescent="0.2"/>
    <row r="14859" s="733" customFormat="1" x14ac:dyDescent="0.2"/>
    <row r="14860" s="733" customFormat="1" x14ac:dyDescent="0.2"/>
    <row r="14861" s="733" customFormat="1" x14ac:dyDescent="0.2"/>
    <row r="14862" s="733" customFormat="1" x14ac:dyDescent="0.2"/>
    <row r="14863" s="733" customFormat="1" x14ac:dyDescent="0.2"/>
    <row r="14864" s="733" customFormat="1" x14ac:dyDescent="0.2"/>
    <row r="14865" s="733" customFormat="1" x14ac:dyDescent="0.2"/>
    <row r="14866" s="733" customFormat="1" x14ac:dyDescent="0.2"/>
    <row r="14867" s="733" customFormat="1" x14ac:dyDescent="0.2"/>
    <row r="14868" s="733" customFormat="1" x14ac:dyDescent="0.2"/>
    <row r="14869" s="733" customFormat="1" x14ac:dyDescent="0.2"/>
    <row r="14870" s="733" customFormat="1" x14ac:dyDescent="0.2"/>
    <row r="14871" s="733" customFormat="1" x14ac:dyDescent="0.2"/>
    <row r="14872" s="733" customFormat="1" x14ac:dyDescent="0.2"/>
    <row r="14873" s="733" customFormat="1" x14ac:dyDescent="0.2"/>
    <row r="14874" s="733" customFormat="1" x14ac:dyDescent="0.2"/>
    <row r="14875" s="733" customFormat="1" x14ac:dyDescent="0.2"/>
    <row r="14876" s="733" customFormat="1" x14ac:dyDescent="0.2"/>
    <row r="14877" s="733" customFormat="1" x14ac:dyDescent="0.2"/>
    <row r="14878" s="733" customFormat="1" x14ac:dyDescent="0.2"/>
    <row r="14879" s="733" customFormat="1" x14ac:dyDescent="0.2"/>
    <row r="14880" s="733" customFormat="1" x14ac:dyDescent="0.2"/>
    <row r="14881" s="733" customFormat="1" x14ac:dyDescent="0.2"/>
    <row r="14882" s="733" customFormat="1" x14ac:dyDescent="0.2"/>
    <row r="14883" s="733" customFormat="1" x14ac:dyDescent="0.2"/>
    <row r="14884" s="733" customFormat="1" x14ac:dyDescent="0.2"/>
    <row r="14885" s="733" customFormat="1" x14ac:dyDescent="0.2"/>
    <row r="14886" s="733" customFormat="1" x14ac:dyDescent="0.2"/>
    <row r="14887" s="733" customFormat="1" x14ac:dyDescent="0.2"/>
    <row r="14888" s="733" customFormat="1" x14ac:dyDescent="0.2"/>
    <row r="14889" s="733" customFormat="1" x14ac:dyDescent="0.2"/>
    <row r="14890" s="733" customFormat="1" x14ac:dyDescent="0.2"/>
    <row r="14891" s="733" customFormat="1" x14ac:dyDescent="0.2"/>
    <row r="14892" s="733" customFormat="1" x14ac:dyDescent="0.2"/>
    <row r="14893" s="733" customFormat="1" x14ac:dyDescent="0.2"/>
    <row r="14894" s="733" customFormat="1" x14ac:dyDescent="0.2"/>
    <row r="14895" s="733" customFormat="1" x14ac:dyDescent="0.2"/>
    <row r="14896" s="733" customFormat="1" x14ac:dyDescent="0.2"/>
    <row r="14897" s="733" customFormat="1" x14ac:dyDescent="0.2"/>
    <row r="14898" s="733" customFormat="1" x14ac:dyDescent="0.2"/>
    <row r="14899" s="733" customFormat="1" x14ac:dyDescent="0.2"/>
    <row r="14900" s="733" customFormat="1" x14ac:dyDescent="0.2"/>
    <row r="14901" s="733" customFormat="1" x14ac:dyDescent="0.2"/>
    <row r="14902" s="733" customFormat="1" x14ac:dyDescent="0.2"/>
    <row r="14903" s="733" customFormat="1" x14ac:dyDescent="0.2"/>
    <row r="14904" s="733" customFormat="1" x14ac:dyDescent="0.2"/>
    <row r="14905" s="733" customFormat="1" x14ac:dyDescent="0.2"/>
    <row r="14906" s="733" customFormat="1" x14ac:dyDescent="0.2"/>
    <row r="14907" s="733" customFormat="1" x14ac:dyDescent="0.2"/>
    <row r="14908" s="733" customFormat="1" x14ac:dyDescent="0.2"/>
    <row r="14909" s="733" customFormat="1" x14ac:dyDescent="0.2"/>
    <row r="14910" s="733" customFormat="1" x14ac:dyDescent="0.2"/>
    <row r="14911" s="733" customFormat="1" x14ac:dyDescent="0.2"/>
    <row r="14912" s="733" customFormat="1" x14ac:dyDescent="0.2"/>
    <row r="14913" s="733" customFormat="1" x14ac:dyDescent="0.2"/>
    <row r="14914" s="733" customFormat="1" x14ac:dyDescent="0.2"/>
    <row r="14915" s="733" customFormat="1" x14ac:dyDescent="0.2"/>
    <row r="14916" s="733" customFormat="1" x14ac:dyDescent="0.2"/>
    <row r="14917" s="733" customFormat="1" x14ac:dyDescent="0.2"/>
    <row r="14918" s="733" customFormat="1" x14ac:dyDescent="0.2"/>
    <row r="14919" s="733" customFormat="1" x14ac:dyDescent="0.2"/>
    <row r="14920" s="733" customFormat="1" x14ac:dyDescent="0.2"/>
    <row r="14921" s="733" customFormat="1" x14ac:dyDescent="0.2"/>
    <row r="14922" s="733" customFormat="1" x14ac:dyDescent="0.2"/>
    <row r="14923" s="733" customFormat="1" x14ac:dyDescent="0.2"/>
    <row r="14924" s="733" customFormat="1" x14ac:dyDescent="0.2"/>
    <row r="14925" s="733" customFormat="1" x14ac:dyDescent="0.2"/>
    <row r="14926" s="733" customFormat="1" x14ac:dyDescent="0.2"/>
    <row r="14927" s="733" customFormat="1" x14ac:dyDescent="0.2"/>
    <row r="14928" s="733" customFormat="1" x14ac:dyDescent="0.2"/>
    <row r="14929" s="733" customFormat="1" x14ac:dyDescent="0.2"/>
    <row r="14930" s="733" customFormat="1" x14ac:dyDescent="0.2"/>
    <row r="14931" s="733" customFormat="1" x14ac:dyDescent="0.2"/>
    <row r="14932" s="733" customFormat="1" x14ac:dyDescent="0.2"/>
    <row r="14933" s="733" customFormat="1" x14ac:dyDescent="0.2"/>
    <row r="14934" s="733" customFormat="1" x14ac:dyDescent="0.2"/>
    <row r="14935" s="733" customFormat="1" x14ac:dyDescent="0.2"/>
    <row r="14936" s="733" customFormat="1" x14ac:dyDescent="0.2"/>
    <row r="14937" s="733" customFormat="1" x14ac:dyDescent="0.2"/>
    <row r="14938" s="733" customFormat="1" x14ac:dyDescent="0.2"/>
    <row r="14939" s="733" customFormat="1" x14ac:dyDescent="0.2"/>
    <row r="14940" s="733" customFormat="1" x14ac:dyDescent="0.2"/>
    <row r="14941" s="733" customFormat="1" x14ac:dyDescent="0.2"/>
    <row r="14942" s="733" customFormat="1" x14ac:dyDescent="0.2"/>
    <row r="14943" s="733" customFormat="1" x14ac:dyDescent="0.2"/>
    <row r="14944" s="733" customFormat="1" x14ac:dyDescent="0.2"/>
    <row r="14945" s="733" customFormat="1" x14ac:dyDescent="0.2"/>
    <row r="14946" s="733" customFormat="1" x14ac:dyDescent="0.2"/>
    <row r="14947" s="733" customFormat="1" x14ac:dyDescent="0.2"/>
    <row r="14948" s="733" customFormat="1" x14ac:dyDescent="0.2"/>
    <row r="14949" s="733" customFormat="1" x14ac:dyDescent="0.2"/>
    <row r="14950" s="733" customFormat="1" x14ac:dyDescent="0.2"/>
    <row r="14951" s="733" customFormat="1" x14ac:dyDescent="0.2"/>
    <row r="14952" s="733" customFormat="1" x14ac:dyDescent="0.2"/>
    <row r="14953" s="733" customFormat="1" x14ac:dyDescent="0.2"/>
    <row r="14954" s="733" customFormat="1" x14ac:dyDescent="0.2"/>
    <row r="14955" s="733" customFormat="1" x14ac:dyDescent="0.2"/>
    <row r="14956" s="733" customFormat="1" x14ac:dyDescent="0.2"/>
    <row r="14957" s="733" customFormat="1" x14ac:dyDescent="0.2"/>
    <row r="14958" s="733" customFormat="1" x14ac:dyDescent="0.2"/>
    <row r="14959" s="733" customFormat="1" x14ac:dyDescent="0.2"/>
    <row r="14960" s="733" customFormat="1" x14ac:dyDescent="0.2"/>
    <row r="14961" s="733" customFormat="1" x14ac:dyDescent="0.2"/>
    <row r="14962" s="733" customFormat="1" x14ac:dyDescent="0.2"/>
    <row r="14963" s="733" customFormat="1" x14ac:dyDescent="0.2"/>
    <row r="14964" s="733" customFormat="1" x14ac:dyDescent="0.2"/>
    <row r="14965" s="733" customFormat="1" x14ac:dyDescent="0.2"/>
    <row r="14966" s="733" customFormat="1" x14ac:dyDescent="0.2"/>
    <row r="14967" s="733" customFormat="1" x14ac:dyDescent="0.2"/>
    <row r="14968" s="733" customFormat="1" x14ac:dyDescent="0.2"/>
    <row r="14969" s="733" customFormat="1" x14ac:dyDescent="0.2"/>
    <row r="14970" s="733" customFormat="1" x14ac:dyDescent="0.2"/>
    <row r="14971" s="733" customFormat="1" x14ac:dyDescent="0.2"/>
    <row r="14972" s="733" customFormat="1" x14ac:dyDescent="0.2"/>
    <row r="14973" s="733" customFormat="1" x14ac:dyDescent="0.2"/>
    <row r="14974" s="733" customFormat="1" x14ac:dyDescent="0.2"/>
    <row r="14975" s="733" customFormat="1" x14ac:dyDescent="0.2"/>
    <row r="14976" s="733" customFormat="1" x14ac:dyDescent="0.2"/>
    <row r="14977" s="733" customFormat="1" x14ac:dyDescent="0.2"/>
    <row r="14978" s="733" customFormat="1" x14ac:dyDescent="0.2"/>
    <row r="14979" s="733" customFormat="1" x14ac:dyDescent="0.2"/>
    <row r="14980" s="733" customFormat="1" x14ac:dyDescent="0.2"/>
    <row r="14981" s="733" customFormat="1" x14ac:dyDescent="0.2"/>
    <row r="14982" s="733" customFormat="1" x14ac:dyDescent="0.2"/>
    <row r="14983" s="733" customFormat="1" x14ac:dyDescent="0.2"/>
    <row r="14984" s="733" customFormat="1" x14ac:dyDescent="0.2"/>
    <row r="14985" s="733" customFormat="1" x14ac:dyDescent="0.2"/>
    <row r="14986" s="733" customFormat="1" x14ac:dyDescent="0.2"/>
    <row r="14987" s="733" customFormat="1" x14ac:dyDescent="0.2"/>
    <row r="14988" s="733" customFormat="1" x14ac:dyDescent="0.2"/>
    <row r="14989" s="733" customFormat="1" x14ac:dyDescent="0.2"/>
    <row r="14990" s="733" customFormat="1" x14ac:dyDescent="0.2"/>
    <row r="14991" s="733" customFormat="1" x14ac:dyDescent="0.2"/>
    <row r="14992" s="733" customFormat="1" x14ac:dyDescent="0.2"/>
    <row r="14993" s="733" customFormat="1" x14ac:dyDescent="0.2"/>
    <row r="14994" s="733" customFormat="1" x14ac:dyDescent="0.2"/>
    <row r="14995" s="733" customFormat="1" x14ac:dyDescent="0.2"/>
    <row r="14996" s="733" customFormat="1" x14ac:dyDescent="0.2"/>
    <row r="14997" s="733" customFormat="1" x14ac:dyDescent="0.2"/>
    <row r="14998" s="733" customFormat="1" x14ac:dyDescent="0.2"/>
    <row r="14999" s="733" customFormat="1" x14ac:dyDescent="0.2"/>
    <row r="15000" s="733" customFormat="1" x14ac:dyDescent="0.2"/>
    <row r="15001" s="733" customFormat="1" x14ac:dyDescent="0.2"/>
    <row r="15002" s="733" customFormat="1" x14ac:dyDescent="0.2"/>
    <row r="15003" s="733" customFormat="1" x14ac:dyDescent="0.2"/>
    <row r="15004" s="733" customFormat="1" x14ac:dyDescent="0.2"/>
    <row r="15005" s="733" customFormat="1" x14ac:dyDescent="0.2"/>
    <row r="15006" s="733" customFormat="1" x14ac:dyDescent="0.2"/>
    <row r="15007" s="733" customFormat="1" x14ac:dyDescent="0.2"/>
    <row r="15008" s="733" customFormat="1" x14ac:dyDescent="0.2"/>
    <row r="15009" s="733" customFormat="1" x14ac:dyDescent="0.2"/>
    <row r="15010" s="733" customFormat="1" x14ac:dyDescent="0.2"/>
    <row r="15011" s="733" customFormat="1" x14ac:dyDescent="0.2"/>
    <row r="15012" s="733" customFormat="1" x14ac:dyDescent="0.2"/>
    <row r="15013" s="733" customFormat="1" x14ac:dyDescent="0.2"/>
    <row r="15014" s="733" customFormat="1" x14ac:dyDescent="0.2"/>
    <row r="15015" s="733" customFormat="1" x14ac:dyDescent="0.2"/>
    <row r="15016" s="733" customFormat="1" x14ac:dyDescent="0.2"/>
    <row r="15017" s="733" customFormat="1" x14ac:dyDescent="0.2"/>
    <row r="15018" s="733" customFormat="1" x14ac:dyDescent="0.2"/>
    <row r="15019" s="733" customFormat="1" x14ac:dyDescent="0.2"/>
    <row r="15020" s="733" customFormat="1" x14ac:dyDescent="0.2"/>
    <row r="15021" s="733" customFormat="1" x14ac:dyDescent="0.2"/>
    <row r="15022" s="733" customFormat="1" x14ac:dyDescent="0.2"/>
    <row r="15023" s="733" customFormat="1" x14ac:dyDescent="0.2"/>
    <row r="15024" s="733" customFormat="1" x14ac:dyDescent="0.2"/>
    <row r="15025" s="733" customFormat="1" x14ac:dyDescent="0.2"/>
    <row r="15026" s="733" customFormat="1" x14ac:dyDescent="0.2"/>
    <row r="15027" s="733" customFormat="1" x14ac:dyDescent="0.2"/>
    <row r="15028" s="733" customFormat="1" x14ac:dyDescent="0.2"/>
    <row r="15029" s="733" customFormat="1" x14ac:dyDescent="0.2"/>
    <row r="15030" s="733" customFormat="1" x14ac:dyDescent="0.2"/>
    <row r="15031" s="733" customFormat="1" x14ac:dyDescent="0.2"/>
    <row r="15032" s="733" customFormat="1" x14ac:dyDescent="0.2"/>
    <row r="15033" s="733" customFormat="1" x14ac:dyDescent="0.2"/>
    <row r="15034" s="733" customFormat="1" x14ac:dyDescent="0.2"/>
    <row r="15035" s="733" customFormat="1" x14ac:dyDescent="0.2"/>
    <row r="15036" s="733" customFormat="1" x14ac:dyDescent="0.2"/>
    <row r="15037" s="733" customFormat="1" x14ac:dyDescent="0.2"/>
    <row r="15038" s="733" customFormat="1" x14ac:dyDescent="0.2"/>
    <row r="15039" s="733" customFormat="1" x14ac:dyDescent="0.2"/>
    <row r="15040" s="733" customFormat="1" x14ac:dyDescent="0.2"/>
    <row r="15041" s="733" customFormat="1" x14ac:dyDescent="0.2"/>
    <row r="15042" s="733" customFormat="1" x14ac:dyDescent="0.2"/>
    <row r="15043" s="733" customFormat="1" x14ac:dyDescent="0.2"/>
    <row r="15044" s="733" customFormat="1" x14ac:dyDescent="0.2"/>
    <row r="15045" s="733" customFormat="1" x14ac:dyDescent="0.2"/>
    <row r="15046" s="733" customFormat="1" x14ac:dyDescent="0.2"/>
    <row r="15047" s="733" customFormat="1" x14ac:dyDescent="0.2"/>
    <row r="15048" s="733" customFormat="1" x14ac:dyDescent="0.2"/>
    <row r="15049" s="733" customFormat="1" x14ac:dyDescent="0.2"/>
    <row r="15050" s="733" customFormat="1" x14ac:dyDescent="0.2"/>
    <row r="15051" s="733" customFormat="1" x14ac:dyDescent="0.2"/>
    <row r="15052" s="733" customFormat="1" x14ac:dyDescent="0.2"/>
    <row r="15053" s="733" customFormat="1" x14ac:dyDescent="0.2"/>
    <row r="15054" s="733" customFormat="1" x14ac:dyDescent="0.2"/>
    <row r="15055" s="733" customFormat="1" x14ac:dyDescent="0.2"/>
    <row r="15056" s="733" customFormat="1" x14ac:dyDescent="0.2"/>
    <row r="15057" s="733" customFormat="1" x14ac:dyDescent="0.2"/>
    <row r="15058" s="733" customFormat="1" x14ac:dyDescent="0.2"/>
    <row r="15059" s="733" customFormat="1" x14ac:dyDescent="0.2"/>
    <row r="15060" s="733" customFormat="1" x14ac:dyDescent="0.2"/>
    <row r="15061" s="733" customFormat="1" x14ac:dyDescent="0.2"/>
    <row r="15062" s="733" customFormat="1" x14ac:dyDescent="0.2"/>
    <row r="15063" s="733" customFormat="1" x14ac:dyDescent="0.2"/>
    <row r="15064" s="733" customFormat="1" x14ac:dyDescent="0.2"/>
    <row r="15065" s="733" customFormat="1" x14ac:dyDescent="0.2"/>
    <row r="15066" s="733" customFormat="1" x14ac:dyDescent="0.2"/>
    <row r="15067" s="733" customFormat="1" x14ac:dyDescent="0.2"/>
    <row r="15068" s="733" customFormat="1" x14ac:dyDescent="0.2"/>
    <row r="15069" s="733" customFormat="1" x14ac:dyDescent="0.2"/>
    <row r="15070" s="733" customFormat="1" x14ac:dyDescent="0.2"/>
    <row r="15071" s="733" customFormat="1" x14ac:dyDescent="0.2"/>
    <row r="15072" s="733" customFormat="1" x14ac:dyDescent="0.2"/>
    <row r="15073" s="733" customFormat="1" x14ac:dyDescent="0.2"/>
    <row r="15074" s="733" customFormat="1" x14ac:dyDescent="0.2"/>
    <row r="15075" s="733" customFormat="1" x14ac:dyDescent="0.2"/>
    <row r="15076" s="733" customFormat="1" x14ac:dyDescent="0.2"/>
    <row r="15077" s="733" customFormat="1" x14ac:dyDescent="0.2"/>
    <row r="15078" s="733" customFormat="1" x14ac:dyDescent="0.2"/>
    <row r="15079" s="733" customFormat="1" x14ac:dyDescent="0.2"/>
    <row r="15080" s="733" customFormat="1" x14ac:dyDescent="0.2"/>
    <row r="15081" s="733" customFormat="1" x14ac:dyDescent="0.2"/>
    <row r="15082" s="733" customFormat="1" x14ac:dyDescent="0.2"/>
    <row r="15083" s="733" customFormat="1" x14ac:dyDescent="0.2"/>
    <row r="15084" s="733" customFormat="1" x14ac:dyDescent="0.2"/>
    <row r="15085" s="733" customFormat="1" x14ac:dyDescent="0.2"/>
    <row r="15086" s="733" customFormat="1" x14ac:dyDescent="0.2"/>
    <row r="15087" s="733" customFormat="1" x14ac:dyDescent="0.2"/>
    <row r="15088" s="733" customFormat="1" x14ac:dyDescent="0.2"/>
    <row r="15089" s="733" customFormat="1" x14ac:dyDescent="0.2"/>
    <row r="15090" s="733" customFormat="1" x14ac:dyDescent="0.2"/>
    <row r="15091" s="733" customFormat="1" x14ac:dyDescent="0.2"/>
    <row r="15092" s="733" customFormat="1" x14ac:dyDescent="0.2"/>
    <row r="15093" s="733" customFormat="1" x14ac:dyDescent="0.2"/>
    <row r="15094" s="733" customFormat="1" x14ac:dyDescent="0.2"/>
    <row r="15095" s="733" customFormat="1" x14ac:dyDescent="0.2"/>
    <row r="15096" s="733" customFormat="1" x14ac:dyDescent="0.2"/>
    <row r="15097" s="733" customFormat="1" x14ac:dyDescent="0.2"/>
    <row r="15098" s="733" customFormat="1" x14ac:dyDescent="0.2"/>
    <row r="15099" s="733" customFormat="1" x14ac:dyDescent="0.2"/>
    <row r="15100" s="733" customFormat="1" x14ac:dyDescent="0.2"/>
    <row r="15101" s="733" customFormat="1" x14ac:dyDescent="0.2"/>
    <row r="15102" s="733" customFormat="1" x14ac:dyDescent="0.2"/>
    <row r="15103" s="733" customFormat="1" x14ac:dyDescent="0.2"/>
    <row r="15104" s="733" customFormat="1" x14ac:dyDescent="0.2"/>
    <row r="15105" s="733" customFormat="1" x14ac:dyDescent="0.2"/>
    <row r="15106" s="733" customFormat="1" x14ac:dyDescent="0.2"/>
    <row r="15107" s="733" customFormat="1" x14ac:dyDescent="0.2"/>
    <row r="15108" s="733" customFormat="1" x14ac:dyDescent="0.2"/>
    <row r="15109" s="733" customFormat="1" x14ac:dyDescent="0.2"/>
    <row r="15110" s="733" customFormat="1" x14ac:dyDescent="0.2"/>
    <row r="15111" s="733" customFormat="1" x14ac:dyDescent="0.2"/>
    <row r="15112" s="733" customFormat="1" x14ac:dyDescent="0.2"/>
    <row r="15113" s="733" customFormat="1" x14ac:dyDescent="0.2"/>
    <row r="15114" s="733" customFormat="1" x14ac:dyDescent="0.2"/>
    <row r="15115" s="733" customFormat="1" x14ac:dyDescent="0.2"/>
    <row r="15116" s="733" customFormat="1" x14ac:dyDescent="0.2"/>
    <row r="15117" s="733" customFormat="1" x14ac:dyDescent="0.2"/>
    <row r="15118" s="733" customFormat="1" x14ac:dyDescent="0.2"/>
    <row r="15119" s="733" customFormat="1" x14ac:dyDescent="0.2"/>
    <row r="15120" s="733" customFormat="1" x14ac:dyDescent="0.2"/>
    <row r="15121" s="733" customFormat="1" x14ac:dyDescent="0.2"/>
    <row r="15122" s="733" customFormat="1" x14ac:dyDescent="0.2"/>
    <row r="15123" s="733" customFormat="1" x14ac:dyDescent="0.2"/>
    <row r="15124" s="733" customFormat="1" x14ac:dyDescent="0.2"/>
    <row r="15125" s="733" customFormat="1" x14ac:dyDescent="0.2"/>
    <row r="15126" s="733" customFormat="1" x14ac:dyDescent="0.2"/>
    <row r="15127" s="733" customFormat="1" x14ac:dyDescent="0.2"/>
    <row r="15128" s="733" customFormat="1" x14ac:dyDescent="0.2"/>
    <row r="15129" s="733" customFormat="1" x14ac:dyDescent="0.2"/>
    <row r="15130" s="733" customFormat="1" x14ac:dyDescent="0.2"/>
    <row r="15131" s="733" customFormat="1" x14ac:dyDescent="0.2"/>
    <row r="15132" s="733" customFormat="1" x14ac:dyDescent="0.2"/>
    <row r="15133" s="733" customFormat="1" x14ac:dyDescent="0.2"/>
    <row r="15134" s="733" customFormat="1" x14ac:dyDescent="0.2"/>
    <row r="15135" s="733" customFormat="1" x14ac:dyDescent="0.2"/>
    <row r="15136" s="733" customFormat="1" x14ac:dyDescent="0.2"/>
    <row r="15137" s="733" customFormat="1" x14ac:dyDescent="0.2"/>
    <row r="15138" s="733" customFormat="1" x14ac:dyDescent="0.2"/>
    <row r="15139" s="733" customFormat="1" x14ac:dyDescent="0.2"/>
    <row r="15140" s="733" customFormat="1" x14ac:dyDescent="0.2"/>
    <row r="15141" s="733" customFormat="1" x14ac:dyDescent="0.2"/>
    <row r="15142" s="733" customFormat="1" x14ac:dyDescent="0.2"/>
    <row r="15143" s="733" customFormat="1" x14ac:dyDescent="0.2"/>
    <row r="15144" s="733" customFormat="1" x14ac:dyDescent="0.2"/>
    <row r="15145" s="733" customFormat="1" x14ac:dyDescent="0.2"/>
    <row r="15146" s="733" customFormat="1" x14ac:dyDescent="0.2"/>
    <row r="15147" s="733" customFormat="1" x14ac:dyDescent="0.2"/>
    <row r="15148" s="733" customFormat="1" x14ac:dyDescent="0.2"/>
    <row r="15149" s="733" customFormat="1" x14ac:dyDescent="0.2"/>
    <row r="15150" s="733" customFormat="1" x14ac:dyDescent="0.2"/>
    <row r="15151" s="733" customFormat="1" x14ac:dyDescent="0.2"/>
    <row r="15152" s="733" customFormat="1" x14ac:dyDescent="0.2"/>
    <row r="15153" s="733" customFormat="1" x14ac:dyDescent="0.2"/>
    <row r="15154" s="733" customFormat="1" x14ac:dyDescent="0.2"/>
    <row r="15155" s="733" customFormat="1" x14ac:dyDescent="0.2"/>
    <row r="15156" s="733" customFormat="1" x14ac:dyDescent="0.2"/>
    <row r="15157" s="733" customFormat="1" x14ac:dyDescent="0.2"/>
    <row r="15158" s="733" customFormat="1" x14ac:dyDescent="0.2"/>
    <row r="15159" s="733" customFormat="1" x14ac:dyDescent="0.2"/>
    <row r="15160" s="733" customFormat="1" x14ac:dyDescent="0.2"/>
    <row r="15161" s="733" customFormat="1" x14ac:dyDescent="0.2"/>
    <row r="15162" s="733" customFormat="1" x14ac:dyDescent="0.2"/>
    <row r="15163" s="733" customFormat="1" x14ac:dyDescent="0.2"/>
    <row r="15164" s="733" customFormat="1" x14ac:dyDescent="0.2"/>
    <row r="15165" s="733" customFormat="1" x14ac:dyDescent="0.2"/>
    <row r="15166" s="733" customFormat="1" x14ac:dyDescent="0.2"/>
    <row r="15167" s="733" customFormat="1" x14ac:dyDescent="0.2"/>
    <row r="15168" s="733" customFormat="1" x14ac:dyDescent="0.2"/>
    <row r="15169" s="733" customFormat="1" x14ac:dyDescent="0.2"/>
    <row r="15170" s="733" customFormat="1" x14ac:dyDescent="0.2"/>
    <row r="15171" s="733" customFormat="1" x14ac:dyDescent="0.2"/>
    <row r="15172" s="733" customFormat="1" x14ac:dyDescent="0.2"/>
    <row r="15173" s="733" customFormat="1" x14ac:dyDescent="0.2"/>
    <row r="15174" s="733" customFormat="1" x14ac:dyDescent="0.2"/>
    <row r="15175" s="733" customFormat="1" x14ac:dyDescent="0.2"/>
    <row r="15176" s="733" customFormat="1" x14ac:dyDescent="0.2"/>
    <row r="15177" s="733" customFormat="1" x14ac:dyDescent="0.2"/>
    <row r="15178" s="733" customFormat="1" x14ac:dyDescent="0.2"/>
    <row r="15179" s="733" customFormat="1" x14ac:dyDescent="0.2"/>
    <row r="15180" s="733" customFormat="1" x14ac:dyDescent="0.2"/>
    <row r="15181" s="733" customFormat="1" x14ac:dyDescent="0.2"/>
    <row r="15182" s="733" customFormat="1" x14ac:dyDescent="0.2"/>
    <row r="15183" s="733" customFormat="1" x14ac:dyDescent="0.2"/>
    <row r="15184" s="733" customFormat="1" x14ac:dyDescent="0.2"/>
    <row r="15185" s="733" customFormat="1" x14ac:dyDescent="0.2"/>
    <row r="15186" s="733" customFormat="1" x14ac:dyDescent="0.2"/>
    <row r="15187" s="733" customFormat="1" x14ac:dyDescent="0.2"/>
    <row r="15188" s="733" customFormat="1" x14ac:dyDescent="0.2"/>
    <row r="15189" s="733" customFormat="1" x14ac:dyDescent="0.2"/>
    <row r="15190" s="733" customFormat="1" x14ac:dyDescent="0.2"/>
    <row r="15191" s="733" customFormat="1" x14ac:dyDescent="0.2"/>
    <row r="15192" s="733" customFormat="1" x14ac:dyDescent="0.2"/>
    <row r="15193" s="733" customFormat="1" x14ac:dyDescent="0.2"/>
    <row r="15194" s="733" customFormat="1" x14ac:dyDescent="0.2"/>
    <row r="15195" s="733" customFormat="1" x14ac:dyDescent="0.2"/>
    <row r="15196" s="733" customFormat="1" x14ac:dyDescent="0.2"/>
    <row r="15197" s="733" customFormat="1" x14ac:dyDescent="0.2"/>
    <row r="15198" s="733" customFormat="1" x14ac:dyDescent="0.2"/>
    <row r="15199" s="733" customFormat="1" x14ac:dyDescent="0.2"/>
    <row r="15200" s="733" customFormat="1" x14ac:dyDescent="0.2"/>
    <row r="15201" s="733" customFormat="1" x14ac:dyDescent="0.2"/>
    <row r="15202" s="733" customFormat="1" x14ac:dyDescent="0.2"/>
    <row r="15203" s="733" customFormat="1" x14ac:dyDescent="0.2"/>
    <row r="15204" s="733" customFormat="1" x14ac:dyDescent="0.2"/>
    <row r="15205" s="733" customFormat="1" x14ac:dyDescent="0.2"/>
    <row r="15206" s="733" customFormat="1" x14ac:dyDescent="0.2"/>
    <row r="15207" s="733" customFormat="1" x14ac:dyDescent="0.2"/>
    <row r="15208" s="733" customFormat="1" x14ac:dyDescent="0.2"/>
    <row r="15209" s="733" customFormat="1" x14ac:dyDescent="0.2"/>
    <row r="15210" s="733" customFormat="1" x14ac:dyDescent="0.2"/>
    <row r="15211" s="733" customFormat="1" x14ac:dyDescent="0.2"/>
    <row r="15212" s="733" customFormat="1" x14ac:dyDescent="0.2"/>
    <row r="15213" s="733" customFormat="1" x14ac:dyDescent="0.2"/>
    <row r="15214" s="733" customFormat="1" x14ac:dyDescent="0.2"/>
    <row r="15215" s="733" customFormat="1" x14ac:dyDescent="0.2"/>
    <row r="15216" s="733" customFormat="1" x14ac:dyDescent="0.2"/>
    <row r="15217" s="733" customFormat="1" x14ac:dyDescent="0.2"/>
    <row r="15218" s="733" customFormat="1" x14ac:dyDescent="0.2"/>
    <row r="15219" s="733" customFormat="1" x14ac:dyDescent="0.2"/>
    <row r="15220" s="733" customFormat="1" x14ac:dyDescent="0.2"/>
    <row r="15221" s="733" customFormat="1" x14ac:dyDescent="0.2"/>
    <row r="15222" s="733" customFormat="1" x14ac:dyDescent="0.2"/>
    <row r="15223" s="733" customFormat="1" x14ac:dyDescent="0.2"/>
    <row r="15224" s="733" customFormat="1" x14ac:dyDescent="0.2"/>
    <row r="15225" s="733" customFormat="1" x14ac:dyDescent="0.2"/>
    <row r="15226" s="733" customFormat="1" x14ac:dyDescent="0.2"/>
    <row r="15227" s="733" customFormat="1" x14ac:dyDescent="0.2"/>
    <row r="15228" s="733" customFormat="1" x14ac:dyDescent="0.2"/>
    <row r="15229" s="733" customFormat="1" x14ac:dyDescent="0.2"/>
    <row r="15230" s="733" customFormat="1" x14ac:dyDescent="0.2"/>
    <row r="15231" s="733" customFormat="1" x14ac:dyDescent="0.2"/>
    <row r="15232" s="733" customFormat="1" x14ac:dyDescent="0.2"/>
    <row r="15233" s="733" customFormat="1" x14ac:dyDescent="0.2"/>
    <row r="15234" s="733" customFormat="1" x14ac:dyDescent="0.2"/>
    <row r="15235" s="733" customFormat="1" x14ac:dyDescent="0.2"/>
    <row r="15236" s="733" customFormat="1" x14ac:dyDescent="0.2"/>
    <row r="15237" s="733" customFormat="1" x14ac:dyDescent="0.2"/>
    <row r="15238" s="733" customFormat="1" x14ac:dyDescent="0.2"/>
    <row r="15239" s="733" customFormat="1" x14ac:dyDescent="0.2"/>
    <row r="15240" s="733" customFormat="1" x14ac:dyDescent="0.2"/>
    <row r="15241" s="733" customFormat="1" x14ac:dyDescent="0.2"/>
    <row r="15242" s="733" customFormat="1" x14ac:dyDescent="0.2"/>
    <row r="15243" s="733" customFormat="1" x14ac:dyDescent="0.2"/>
    <row r="15244" s="733" customFormat="1" x14ac:dyDescent="0.2"/>
    <row r="15245" s="733" customFormat="1" x14ac:dyDescent="0.2"/>
    <row r="15246" s="733" customFormat="1" x14ac:dyDescent="0.2"/>
    <row r="15247" s="733" customFormat="1" x14ac:dyDescent="0.2"/>
    <row r="15248" s="733" customFormat="1" x14ac:dyDescent="0.2"/>
    <row r="15249" s="733" customFormat="1" x14ac:dyDescent="0.2"/>
    <row r="15250" s="733" customFormat="1" x14ac:dyDescent="0.2"/>
    <row r="15251" s="733" customFormat="1" x14ac:dyDescent="0.2"/>
    <row r="15252" s="733" customFormat="1" x14ac:dyDescent="0.2"/>
    <row r="15253" s="733" customFormat="1" x14ac:dyDescent="0.2"/>
    <row r="15254" s="733" customFormat="1" x14ac:dyDescent="0.2"/>
    <row r="15255" s="733" customFormat="1" x14ac:dyDescent="0.2"/>
    <row r="15256" s="733" customFormat="1" x14ac:dyDescent="0.2"/>
    <row r="15257" s="733" customFormat="1" x14ac:dyDescent="0.2"/>
    <row r="15258" s="733" customFormat="1" x14ac:dyDescent="0.2"/>
    <row r="15259" s="733" customFormat="1" x14ac:dyDescent="0.2"/>
    <row r="15260" s="733" customFormat="1" x14ac:dyDescent="0.2"/>
    <row r="15261" s="733" customFormat="1" x14ac:dyDescent="0.2"/>
    <row r="15262" s="733" customFormat="1" x14ac:dyDescent="0.2"/>
    <row r="15263" s="733" customFormat="1" x14ac:dyDescent="0.2"/>
    <row r="15264" s="733" customFormat="1" x14ac:dyDescent="0.2"/>
    <row r="15265" s="733" customFormat="1" x14ac:dyDescent="0.2"/>
    <row r="15266" s="733" customFormat="1" x14ac:dyDescent="0.2"/>
    <row r="15267" s="733" customFormat="1" x14ac:dyDescent="0.2"/>
    <row r="15268" s="733" customFormat="1" x14ac:dyDescent="0.2"/>
    <row r="15269" s="733" customFormat="1" x14ac:dyDescent="0.2"/>
    <row r="15270" s="733" customFormat="1" x14ac:dyDescent="0.2"/>
    <row r="15271" s="733" customFormat="1" x14ac:dyDescent="0.2"/>
    <row r="15272" s="733" customFormat="1" x14ac:dyDescent="0.2"/>
    <row r="15273" s="733" customFormat="1" x14ac:dyDescent="0.2"/>
    <row r="15274" s="733" customFormat="1" x14ac:dyDescent="0.2"/>
    <row r="15275" s="733" customFormat="1" x14ac:dyDescent="0.2"/>
    <row r="15276" s="733" customFormat="1" x14ac:dyDescent="0.2"/>
    <row r="15277" s="733" customFormat="1" x14ac:dyDescent="0.2"/>
    <row r="15278" s="733" customFormat="1" x14ac:dyDescent="0.2"/>
    <row r="15279" s="733" customFormat="1" x14ac:dyDescent="0.2"/>
    <row r="15280" s="733" customFormat="1" x14ac:dyDescent="0.2"/>
    <row r="15281" s="733" customFormat="1" x14ac:dyDescent="0.2"/>
    <row r="15282" s="733" customFormat="1" x14ac:dyDescent="0.2"/>
    <row r="15283" s="733" customFormat="1" x14ac:dyDescent="0.2"/>
    <row r="15284" s="733" customFormat="1" x14ac:dyDescent="0.2"/>
    <row r="15285" s="733" customFormat="1" x14ac:dyDescent="0.2"/>
    <row r="15286" s="733" customFormat="1" x14ac:dyDescent="0.2"/>
    <row r="15287" s="733" customFormat="1" x14ac:dyDescent="0.2"/>
    <row r="15288" s="733" customFormat="1" x14ac:dyDescent="0.2"/>
    <row r="15289" s="733" customFormat="1" x14ac:dyDescent="0.2"/>
    <row r="15290" s="733" customFormat="1" x14ac:dyDescent="0.2"/>
    <row r="15291" s="733" customFormat="1" x14ac:dyDescent="0.2"/>
    <row r="15292" s="733" customFormat="1" x14ac:dyDescent="0.2"/>
    <row r="15293" s="733" customFormat="1" x14ac:dyDescent="0.2"/>
    <row r="15294" s="733" customFormat="1" x14ac:dyDescent="0.2"/>
    <row r="15295" s="733" customFormat="1" x14ac:dyDescent="0.2"/>
    <row r="15296" s="733" customFormat="1" x14ac:dyDescent="0.2"/>
    <row r="15297" s="733" customFormat="1" x14ac:dyDescent="0.2"/>
    <row r="15298" s="733" customFormat="1" x14ac:dyDescent="0.2"/>
    <row r="15299" s="733" customFormat="1" x14ac:dyDescent="0.2"/>
    <row r="15300" s="733" customFormat="1" x14ac:dyDescent="0.2"/>
    <row r="15301" s="733" customFormat="1" x14ac:dyDescent="0.2"/>
    <row r="15302" s="733" customFormat="1" x14ac:dyDescent="0.2"/>
    <row r="15303" s="733" customFormat="1" x14ac:dyDescent="0.2"/>
    <row r="15304" s="733" customFormat="1" x14ac:dyDescent="0.2"/>
    <row r="15305" s="733" customFormat="1" x14ac:dyDescent="0.2"/>
    <row r="15306" s="733" customFormat="1" x14ac:dyDescent="0.2"/>
    <row r="15307" s="733" customFormat="1" x14ac:dyDescent="0.2"/>
    <row r="15308" s="733" customFormat="1" x14ac:dyDescent="0.2"/>
    <row r="15309" s="733" customFormat="1" x14ac:dyDescent="0.2"/>
    <row r="15310" s="733" customFormat="1" x14ac:dyDescent="0.2"/>
    <row r="15311" s="733" customFormat="1" x14ac:dyDescent="0.2"/>
    <row r="15312" s="733" customFormat="1" x14ac:dyDescent="0.2"/>
    <row r="15313" s="733" customFormat="1" x14ac:dyDescent="0.2"/>
    <row r="15314" s="733" customFormat="1" x14ac:dyDescent="0.2"/>
    <row r="15315" s="733" customFormat="1" x14ac:dyDescent="0.2"/>
    <row r="15316" s="733" customFormat="1" x14ac:dyDescent="0.2"/>
    <row r="15317" s="733" customFormat="1" x14ac:dyDescent="0.2"/>
    <row r="15318" s="733" customFormat="1" x14ac:dyDescent="0.2"/>
    <row r="15319" s="733" customFormat="1" x14ac:dyDescent="0.2"/>
    <row r="15320" s="733" customFormat="1" x14ac:dyDescent="0.2"/>
    <row r="15321" s="733" customFormat="1" x14ac:dyDescent="0.2"/>
    <row r="15322" s="733" customFormat="1" x14ac:dyDescent="0.2"/>
    <row r="15323" s="733" customFormat="1" x14ac:dyDescent="0.2"/>
    <row r="15324" s="733" customFormat="1" x14ac:dyDescent="0.2"/>
    <row r="15325" s="733" customFormat="1" x14ac:dyDescent="0.2"/>
    <row r="15326" s="733" customFormat="1" x14ac:dyDescent="0.2"/>
    <row r="15327" s="733" customFormat="1" x14ac:dyDescent="0.2"/>
    <row r="15328" s="733" customFormat="1" x14ac:dyDescent="0.2"/>
    <row r="15329" s="733" customFormat="1" x14ac:dyDescent="0.2"/>
    <row r="15330" s="733" customFormat="1" x14ac:dyDescent="0.2"/>
    <row r="15331" s="733" customFormat="1" x14ac:dyDescent="0.2"/>
    <row r="15332" s="733" customFormat="1" x14ac:dyDescent="0.2"/>
    <row r="15333" s="733" customFormat="1" x14ac:dyDescent="0.2"/>
    <row r="15334" s="733" customFormat="1" x14ac:dyDescent="0.2"/>
    <row r="15335" s="733" customFormat="1" x14ac:dyDescent="0.2"/>
    <row r="15336" s="733" customFormat="1" x14ac:dyDescent="0.2"/>
    <row r="15337" s="733" customFormat="1" x14ac:dyDescent="0.2"/>
    <row r="15338" s="733" customFormat="1" x14ac:dyDescent="0.2"/>
    <row r="15339" s="733" customFormat="1" x14ac:dyDescent="0.2"/>
    <row r="15340" s="733" customFormat="1" x14ac:dyDescent="0.2"/>
    <row r="15341" s="733" customFormat="1" x14ac:dyDescent="0.2"/>
    <row r="15342" s="733" customFormat="1" x14ac:dyDescent="0.2"/>
    <row r="15343" s="733" customFormat="1" x14ac:dyDescent="0.2"/>
    <row r="15344" s="733" customFormat="1" x14ac:dyDescent="0.2"/>
    <row r="15345" s="733" customFormat="1" x14ac:dyDescent="0.2"/>
    <row r="15346" s="733" customFormat="1" x14ac:dyDescent="0.2"/>
    <row r="15347" s="733" customFormat="1" x14ac:dyDescent="0.2"/>
    <row r="15348" s="733" customFormat="1" x14ac:dyDescent="0.2"/>
    <row r="15349" s="733" customFormat="1" x14ac:dyDescent="0.2"/>
    <row r="15350" s="733" customFormat="1" x14ac:dyDescent="0.2"/>
    <row r="15351" s="733" customFormat="1" x14ac:dyDescent="0.2"/>
    <row r="15352" s="733" customFormat="1" x14ac:dyDescent="0.2"/>
    <row r="15353" s="733" customFormat="1" x14ac:dyDescent="0.2"/>
    <row r="15354" s="733" customFormat="1" x14ac:dyDescent="0.2"/>
    <row r="15355" s="733" customFormat="1" x14ac:dyDescent="0.2"/>
    <row r="15356" s="733" customFormat="1" x14ac:dyDescent="0.2"/>
    <row r="15357" s="733" customFormat="1" x14ac:dyDescent="0.2"/>
    <row r="15358" s="733" customFormat="1" x14ac:dyDescent="0.2"/>
    <row r="15359" s="733" customFormat="1" x14ac:dyDescent="0.2"/>
    <row r="15360" s="733" customFormat="1" x14ac:dyDescent="0.2"/>
    <row r="15361" s="733" customFormat="1" x14ac:dyDescent="0.2"/>
    <row r="15362" s="733" customFormat="1" x14ac:dyDescent="0.2"/>
    <row r="15363" s="733" customFormat="1" x14ac:dyDescent="0.2"/>
    <row r="15364" s="733" customFormat="1" x14ac:dyDescent="0.2"/>
    <row r="15365" s="733" customFormat="1" x14ac:dyDescent="0.2"/>
    <row r="15366" s="733" customFormat="1" x14ac:dyDescent="0.2"/>
    <row r="15367" s="733" customFormat="1" x14ac:dyDescent="0.2"/>
    <row r="15368" s="733" customFormat="1" x14ac:dyDescent="0.2"/>
    <row r="15369" s="733" customFormat="1" x14ac:dyDescent="0.2"/>
    <row r="15370" s="733" customFormat="1" x14ac:dyDescent="0.2"/>
    <row r="15371" s="733" customFormat="1" x14ac:dyDescent="0.2"/>
    <row r="15372" s="733" customFormat="1" x14ac:dyDescent="0.2"/>
    <row r="15373" s="733" customFormat="1" x14ac:dyDescent="0.2"/>
    <row r="15374" s="733" customFormat="1" x14ac:dyDescent="0.2"/>
    <row r="15375" s="733" customFormat="1" x14ac:dyDescent="0.2"/>
    <row r="15376" s="733" customFormat="1" x14ac:dyDescent="0.2"/>
    <row r="15377" s="733" customFormat="1" x14ac:dyDescent="0.2"/>
    <row r="15378" s="733" customFormat="1" x14ac:dyDescent="0.2"/>
    <row r="15379" s="733" customFormat="1" x14ac:dyDescent="0.2"/>
    <row r="15380" s="733" customFormat="1" x14ac:dyDescent="0.2"/>
    <row r="15381" s="733" customFormat="1" x14ac:dyDescent="0.2"/>
    <row r="15382" s="733" customFormat="1" x14ac:dyDescent="0.2"/>
    <row r="15383" s="733" customFormat="1" x14ac:dyDescent="0.2"/>
    <row r="15384" s="733" customFormat="1" x14ac:dyDescent="0.2"/>
    <row r="15385" s="733" customFormat="1" x14ac:dyDescent="0.2"/>
    <row r="15386" s="733" customFormat="1" x14ac:dyDescent="0.2"/>
    <row r="15387" s="733" customFormat="1" x14ac:dyDescent="0.2"/>
    <row r="15388" s="733" customFormat="1" x14ac:dyDescent="0.2"/>
    <row r="15389" s="733" customFormat="1" x14ac:dyDescent="0.2"/>
    <row r="15390" s="733" customFormat="1" x14ac:dyDescent="0.2"/>
    <row r="15391" s="733" customFormat="1" x14ac:dyDescent="0.2"/>
    <row r="15392" s="733" customFormat="1" x14ac:dyDescent="0.2"/>
    <row r="15393" s="733" customFormat="1" x14ac:dyDescent="0.2"/>
    <row r="15394" s="733" customFormat="1" x14ac:dyDescent="0.2"/>
    <row r="15395" s="733" customFormat="1" x14ac:dyDescent="0.2"/>
    <row r="15396" s="733" customFormat="1" x14ac:dyDescent="0.2"/>
    <row r="15397" s="733" customFormat="1" x14ac:dyDescent="0.2"/>
    <row r="15398" s="733" customFormat="1" x14ac:dyDescent="0.2"/>
    <row r="15399" s="733" customFormat="1" x14ac:dyDescent="0.2"/>
    <row r="15400" s="733" customFormat="1" x14ac:dyDescent="0.2"/>
    <row r="15401" s="733" customFormat="1" x14ac:dyDescent="0.2"/>
    <row r="15402" s="733" customFormat="1" x14ac:dyDescent="0.2"/>
    <row r="15403" s="733" customFormat="1" x14ac:dyDescent="0.2"/>
    <row r="15404" s="733" customFormat="1" x14ac:dyDescent="0.2"/>
    <row r="15405" s="733" customFormat="1" x14ac:dyDescent="0.2"/>
    <row r="15406" s="733" customFormat="1" x14ac:dyDescent="0.2"/>
    <row r="15407" s="733" customFormat="1" x14ac:dyDescent="0.2"/>
    <row r="15408" s="733" customFormat="1" x14ac:dyDescent="0.2"/>
    <row r="15409" s="733" customFormat="1" x14ac:dyDescent="0.2"/>
    <row r="15410" s="733" customFormat="1" x14ac:dyDescent="0.2"/>
    <row r="15411" s="733" customFormat="1" x14ac:dyDescent="0.2"/>
    <row r="15412" s="733" customFormat="1" x14ac:dyDescent="0.2"/>
    <row r="15413" s="733" customFormat="1" x14ac:dyDescent="0.2"/>
    <row r="15414" s="733" customFormat="1" x14ac:dyDescent="0.2"/>
    <row r="15415" s="733" customFormat="1" x14ac:dyDescent="0.2"/>
    <row r="15416" s="733" customFormat="1" x14ac:dyDescent="0.2"/>
    <row r="15417" s="733" customFormat="1" x14ac:dyDescent="0.2"/>
    <row r="15418" s="733" customFormat="1" x14ac:dyDescent="0.2"/>
    <row r="15419" s="733" customFormat="1" x14ac:dyDescent="0.2"/>
    <row r="15420" s="733" customFormat="1" x14ac:dyDescent="0.2"/>
    <row r="15421" s="733" customFormat="1" x14ac:dyDescent="0.2"/>
    <row r="15422" s="733" customFormat="1" x14ac:dyDescent="0.2"/>
    <row r="15423" s="733" customFormat="1" x14ac:dyDescent="0.2"/>
    <row r="15424" s="733" customFormat="1" x14ac:dyDescent="0.2"/>
    <row r="15425" s="733" customFormat="1" x14ac:dyDescent="0.2"/>
    <row r="15426" s="733" customFormat="1" x14ac:dyDescent="0.2"/>
    <row r="15427" s="733" customFormat="1" x14ac:dyDescent="0.2"/>
    <row r="15428" s="733" customFormat="1" x14ac:dyDescent="0.2"/>
    <row r="15429" s="733" customFormat="1" x14ac:dyDescent="0.2"/>
    <row r="15430" s="733" customFormat="1" x14ac:dyDescent="0.2"/>
    <row r="15431" s="733" customFormat="1" x14ac:dyDescent="0.2"/>
    <row r="15432" s="733" customFormat="1" x14ac:dyDescent="0.2"/>
    <row r="15433" s="733" customFormat="1" x14ac:dyDescent="0.2"/>
    <row r="15434" s="733" customFormat="1" x14ac:dyDescent="0.2"/>
    <row r="15435" s="733" customFormat="1" x14ac:dyDescent="0.2"/>
    <row r="15436" s="733" customFormat="1" x14ac:dyDescent="0.2"/>
    <row r="15437" s="733" customFormat="1" x14ac:dyDescent="0.2"/>
    <row r="15438" s="733" customFormat="1" x14ac:dyDescent="0.2"/>
    <row r="15439" s="733" customFormat="1" x14ac:dyDescent="0.2"/>
    <row r="15440" s="733" customFormat="1" x14ac:dyDescent="0.2"/>
    <row r="15441" s="733" customFormat="1" x14ac:dyDescent="0.2"/>
    <row r="15442" s="733" customFormat="1" x14ac:dyDescent="0.2"/>
    <row r="15443" s="733" customFormat="1" x14ac:dyDescent="0.2"/>
    <row r="15444" s="733" customFormat="1" x14ac:dyDescent="0.2"/>
    <row r="15445" s="733" customFormat="1" x14ac:dyDescent="0.2"/>
    <row r="15446" s="733" customFormat="1" x14ac:dyDescent="0.2"/>
    <row r="15447" s="733" customFormat="1" x14ac:dyDescent="0.2"/>
    <row r="15448" s="733" customFormat="1" x14ac:dyDescent="0.2"/>
    <row r="15449" s="733" customFormat="1" x14ac:dyDescent="0.2"/>
    <row r="15450" s="733" customFormat="1" x14ac:dyDescent="0.2"/>
    <row r="15451" s="733" customFormat="1" x14ac:dyDescent="0.2"/>
    <row r="15452" s="733" customFormat="1" x14ac:dyDescent="0.2"/>
    <row r="15453" s="733" customFormat="1" x14ac:dyDescent="0.2"/>
    <row r="15454" s="733" customFormat="1" x14ac:dyDescent="0.2"/>
    <row r="15455" s="733" customFormat="1" x14ac:dyDescent="0.2"/>
    <row r="15456" s="733" customFormat="1" x14ac:dyDescent="0.2"/>
    <row r="15457" s="733" customFormat="1" x14ac:dyDescent="0.2"/>
    <row r="15458" s="733" customFormat="1" x14ac:dyDescent="0.2"/>
    <row r="15459" s="733" customFormat="1" x14ac:dyDescent="0.2"/>
    <row r="15460" s="733" customFormat="1" x14ac:dyDescent="0.2"/>
    <row r="15461" s="733" customFormat="1" x14ac:dyDescent="0.2"/>
    <row r="15462" s="733" customFormat="1" x14ac:dyDescent="0.2"/>
    <row r="15463" s="733" customFormat="1" x14ac:dyDescent="0.2"/>
    <row r="15464" s="733" customFormat="1" x14ac:dyDescent="0.2"/>
    <row r="15465" s="733" customFormat="1" x14ac:dyDescent="0.2"/>
    <row r="15466" s="733" customFormat="1" x14ac:dyDescent="0.2"/>
    <row r="15467" s="733" customFormat="1" x14ac:dyDescent="0.2"/>
    <row r="15468" s="733" customFormat="1" x14ac:dyDescent="0.2"/>
    <row r="15469" s="733" customFormat="1" x14ac:dyDescent="0.2"/>
    <row r="15470" s="733" customFormat="1" x14ac:dyDescent="0.2"/>
    <row r="15471" s="733" customFormat="1" x14ac:dyDescent="0.2"/>
    <row r="15472" s="733" customFormat="1" x14ac:dyDescent="0.2"/>
    <row r="15473" s="733" customFormat="1" x14ac:dyDescent="0.2"/>
    <row r="15474" s="733" customFormat="1" x14ac:dyDescent="0.2"/>
    <row r="15475" s="733" customFormat="1" x14ac:dyDescent="0.2"/>
    <row r="15476" s="733" customFormat="1" x14ac:dyDescent="0.2"/>
    <row r="15477" s="733" customFormat="1" x14ac:dyDescent="0.2"/>
    <row r="15478" s="733" customFormat="1" x14ac:dyDescent="0.2"/>
    <row r="15479" s="733" customFormat="1" x14ac:dyDescent="0.2"/>
    <row r="15480" s="733" customFormat="1" x14ac:dyDescent="0.2"/>
    <row r="15481" s="733" customFormat="1" x14ac:dyDescent="0.2"/>
    <row r="15482" s="733" customFormat="1" x14ac:dyDescent="0.2"/>
    <row r="15483" s="733" customFormat="1" x14ac:dyDescent="0.2"/>
    <row r="15484" s="733" customFormat="1" x14ac:dyDescent="0.2"/>
    <row r="15485" s="733" customFormat="1" x14ac:dyDescent="0.2"/>
    <row r="15486" s="733" customFormat="1" x14ac:dyDescent="0.2"/>
    <row r="15487" s="733" customFormat="1" x14ac:dyDescent="0.2"/>
    <row r="15488" s="733" customFormat="1" x14ac:dyDescent="0.2"/>
    <row r="15489" s="733" customFormat="1" x14ac:dyDescent="0.2"/>
    <row r="15490" s="733" customFormat="1" x14ac:dyDescent="0.2"/>
    <row r="15491" s="733" customFormat="1" x14ac:dyDescent="0.2"/>
    <row r="15492" s="733" customFormat="1" x14ac:dyDescent="0.2"/>
    <row r="15493" s="733" customFormat="1" x14ac:dyDescent="0.2"/>
    <row r="15494" s="733" customFormat="1" x14ac:dyDescent="0.2"/>
    <row r="15495" s="733" customFormat="1" x14ac:dyDescent="0.2"/>
    <row r="15496" s="733" customFormat="1" x14ac:dyDescent="0.2"/>
    <row r="15497" s="733" customFormat="1" x14ac:dyDescent="0.2"/>
    <row r="15498" s="733" customFormat="1" x14ac:dyDescent="0.2"/>
    <row r="15499" s="733" customFormat="1" x14ac:dyDescent="0.2"/>
    <row r="15500" s="733" customFormat="1" x14ac:dyDescent="0.2"/>
    <row r="15501" s="733" customFormat="1" x14ac:dyDescent="0.2"/>
    <row r="15502" s="733" customFormat="1" x14ac:dyDescent="0.2"/>
    <row r="15503" s="733" customFormat="1" x14ac:dyDescent="0.2"/>
    <row r="15504" s="733" customFormat="1" x14ac:dyDescent="0.2"/>
    <row r="15505" s="733" customFormat="1" x14ac:dyDescent="0.2"/>
    <row r="15506" s="733" customFormat="1" x14ac:dyDescent="0.2"/>
    <row r="15507" s="733" customFormat="1" x14ac:dyDescent="0.2"/>
    <row r="15508" s="733" customFormat="1" x14ac:dyDescent="0.2"/>
    <row r="15509" s="733" customFormat="1" x14ac:dyDescent="0.2"/>
    <row r="15510" s="733" customFormat="1" x14ac:dyDescent="0.2"/>
    <row r="15511" s="733" customFormat="1" x14ac:dyDescent="0.2"/>
    <row r="15512" s="733" customFormat="1" x14ac:dyDescent="0.2"/>
    <row r="15513" s="733" customFormat="1" x14ac:dyDescent="0.2"/>
    <row r="15514" s="733" customFormat="1" x14ac:dyDescent="0.2"/>
    <row r="15515" s="733" customFormat="1" x14ac:dyDescent="0.2"/>
    <row r="15516" s="733" customFormat="1" x14ac:dyDescent="0.2"/>
    <row r="15517" s="733" customFormat="1" x14ac:dyDescent="0.2"/>
    <row r="15518" s="733" customFormat="1" x14ac:dyDescent="0.2"/>
    <row r="15519" s="733" customFormat="1" x14ac:dyDescent="0.2"/>
    <row r="15520" s="733" customFormat="1" x14ac:dyDescent="0.2"/>
    <row r="15521" s="733" customFormat="1" x14ac:dyDescent="0.2"/>
    <row r="15522" s="733" customFormat="1" x14ac:dyDescent="0.2"/>
    <row r="15523" s="733" customFormat="1" x14ac:dyDescent="0.2"/>
    <row r="15524" s="733" customFormat="1" x14ac:dyDescent="0.2"/>
    <row r="15525" s="733" customFormat="1" x14ac:dyDescent="0.2"/>
    <row r="15526" s="733" customFormat="1" x14ac:dyDescent="0.2"/>
    <row r="15527" s="733" customFormat="1" x14ac:dyDescent="0.2"/>
    <row r="15528" s="733" customFormat="1" x14ac:dyDescent="0.2"/>
    <row r="15529" s="733" customFormat="1" x14ac:dyDescent="0.2"/>
    <row r="15530" s="733" customFormat="1" x14ac:dyDescent="0.2"/>
    <row r="15531" s="733" customFormat="1" x14ac:dyDescent="0.2"/>
    <row r="15532" s="733" customFormat="1" x14ac:dyDescent="0.2"/>
    <row r="15533" s="733" customFormat="1" x14ac:dyDescent="0.2"/>
    <row r="15534" s="733" customFormat="1" x14ac:dyDescent="0.2"/>
    <row r="15535" s="733" customFormat="1" x14ac:dyDescent="0.2"/>
    <row r="15536" s="733" customFormat="1" x14ac:dyDescent="0.2"/>
    <row r="15537" s="733" customFormat="1" x14ac:dyDescent="0.2"/>
    <row r="15538" s="733" customFormat="1" x14ac:dyDescent="0.2"/>
    <row r="15539" s="733" customFormat="1" x14ac:dyDescent="0.2"/>
    <row r="15540" s="733" customFormat="1" x14ac:dyDescent="0.2"/>
    <row r="15541" s="733" customFormat="1" x14ac:dyDescent="0.2"/>
    <row r="15542" s="733" customFormat="1" x14ac:dyDescent="0.2"/>
    <row r="15543" s="733" customFormat="1" x14ac:dyDescent="0.2"/>
    <row r="15544" s="733" customFormat="1" x14ac:dyDescent="0.2"/>
    <row r="15545" s="733" customFormat="1" x14ac:dyDescent="0.2"/>
    <row r="15546" s="733" customFormat="1" x14ac:dyDescent="0.2"/>
    <row r="15547" s="733" customFormat="1" x14ac:dyDescent="0.2"/>
    <row r="15548" s="733" customFormat="1" x14ac:dyDescent="0.2"/>
    <row r="15549" s="733" customFormat="1" x14ac:dyDescent="0.2"/>
    <row r="15550" s="733" customFormat="1" x14ac:dyDescent="0.2"/>
    <row r="15551" s="733" customFormat="1" x14ac:dyDescent="0.2"/>
    <row r="15552" s="733" customFormat="1" x14ac:dyDescent="0.2"/>
    <row r="15553" s="733" customFormat="1" x14ac:dyDescent="0.2"/>
    <row r="15554" s="733" customFormat="1" x14ac:dyDescent="0.2"/>
    <row r="15555" s="733" customFormat="1" x14ac:dyDescent="0.2"/>
    <row r="15556" s="733" customFormat="1" x14ac:dyDescent="0.2"/>
    <row r="15557" s="733" customFormat="1" x14ac:dyDescent="0.2"/>
    <row r="15558" s="733" customFormat="1" x14ac:dyDescent="0.2"/>
    <row r="15559" s="733" customFormat="1" x14ac:dyDescent="0.2"/>
    <row r="15560" s="733" customFormat="1" x14ac:dyDescent="0.2"/>
    <row r="15561" s="733" customFormat="1" x14ac:dyDescent="0.2"/>
    <row r="15562" s="733" customFormat="1" x14ac:dyDescent="0.2"/>
    <row r="15563" s="733" customFormat="1" x14ac:dyDescent="0.2"/>
    <row r="15564" s="733" customFormat="1" x14ac:dyDescent="0.2"/>
    <row r="15565" s="733" customFormat="1" x14ac:dyDescent="0.2"/>
    <row r="15566" s="733" customFormat="1" x14ac:dyDescent="0.2"/>
    <row r="15567" s="733" customFormat="1" x14ac:dyDescent="0.2"/>
    <row r="15568" s="733" customFormat="1" x14ac:dyDescent="0.2"/>
    <row r="15569" s="733" customFormat="1" x14ac:dyDescent="0.2"/>
    <row r="15570" s="733" customFormat="1" x14ac:dyDescent="0.2"/>
    <row r="15571" s="733" customFormat="1" x14ac:dyDescent="0.2"/>
    <row r="15572" s="733" customFormat="1" x14ac:dyDescent="0.2"/>
    <row r="15573" s="733" customFormat="1" x14ac:dyDescent="0.2"/>
    <row r="15574" s="733" customFormat="1" x14ac:dyDescent="0.2"/>
    <row r="15575" s="733" customFormat="1" x14ac:dyDescent="0.2"/>
    <row r="15576" s="733" customFormat="1" x14ac:dyDescent="0.2"/>
    <row r="15577" s="733" customFormat="1" x14ac:dyDescent="0.2"/>
    <row r="15578" s="733" customFormat="1" x14ac:dyDescent="0.2"/>
    <row r="15579" s="733" customFormat="1" x14ac:dyDescent="0.2"/>
    <row r="15580" s="733" customFormat="1" x14ac:dyDescent="0.2"/>
    <row r="15581" s="733" customFormat="1" x14ac:dyDescent="0.2"/>
    <row r="15582" s="733" customFormat="1" x14ac:dyDescent="0.2"/>
    <row r="15583" s="733" customFormat="1" x14ac:dyDescent="0.2"/>
    <row r="15584" s="733" customFormat="1" x14ac:dyDescent="0.2"/>
    <row r="15585" s="733" customFormat="1" x14ac:dyDescent="0.2"/>
    <row r="15586" s="733" customFormat="1" x14ac:dyDescent="0.2"/>
    <row r="15587" s="733" customFormat="1" x14ac:dyDescent="0.2"/>
    <row r="15588" s="733" customFormat="1" x14ac:dyDescent="0.2"/>
    <row r="15589" s="733" customFormat="1" x14ac:dyDescent="0.2"/>
    <row r="15590" s="733" customFormat="1" x14ac:dyDescent="0.2"/>
    <row r="15591" s="733" customFormat="1" x14ac:dyDescent="0.2"/>
    <row r="15592" s="733" customFormat="1" x14ac:dyDescent="0.2"/>
    <row r="15593" s="733" customFormat="1" x14ac:dyDescent="0.2"/>
    <row r="15594" s="733" customFormat="1" x14ac:dyDescent="0.2"/>
    <row r="15595" s="733" customFormat="1" x14ac:dyDescent="0.2"/>
    <row r="15596" s="733" customFormat="1" x14ac:dyDescent="0.2"/>
    <row r="15597" s="733" customFormat="1" x14ac:dyDescent="0.2"/>
    <row r="15598" s="733" customFormat="1" x14ac:dyDescent="0.2"/>
    <row r="15599" s="733" customFormat="1" x14ac:dyDescent="0.2"/>
    <row r="15600" s="733" customFormat="1" x14ac:dyDescent="0.2"/>
    <row r="15601" s="733" customFormat="1" x14ac:dyDescent="0.2"/>
    <row r="15602" s="733" customFormat="1" x14ac:dyDescent="0.2"/>
    <row r="15603" s="733" customFormat="1" x14ac:dyDescent="0.2"/>
    <row r="15604" s="733" customFormat="1" x14ac:dyDescent="0.2"/>
    <row r="15605" s="733" customFormat="1" x14ac:dyDescent="0.2"/>
    <row r="15606" s="733" customFormat="1" x14ac:dyDescent="0.2"/>
    <row r="15607" s="733" customFormat="1" x14ac:dyDescent="0.2"/>
    <row r="15608" s="733" customFormat="1" x14ac:dyDescent="0.2"/>
    <row r="15609" s="733" customFormat="1" x14ac:dyDescent="0.2"/>
    <row r="15610" s="733" customFormat="1" x14ac:dyDescent="0.2"/>
    <row r="15611" s="733" customFormat="1" x14ac:dyDescent="0.2"/>
    <row r="15612" s="733" customFormat="1" x14ac:dyDescent="0.2"/>
    <row r="15613" s="733" customFormat="1" x14ac:dyDescent="0.2"/>
    <row r="15614" s="733" customFormat="1" x14ac:dyDescent="0.2"/>
    <row r="15615" s="733" customFormat="1" x14ac:dyDescent="0.2"/>
    <row r="15616" s="733" customFormat="1" x14ac:dyDescent="0.2"/>
    <row r="15617" s="733" customFormat="1" x14ac:dyDescent="0.2"/>
    <row r="15618" s="733" customFormat="1" x14ac:dyDescent="0.2"/>
    <row r="15619" s="733" customFormat="1" x14ac:dyDescent="0.2"/>
    <row r="15620" s="733" customFormat="1" x14ac:dyDescent="0.2"/>
    <row r="15621" s="733" customFormat="1" x14ac:dyDescent="0.2"/>
    <row r="15622" s="733" customFormat="1" x14ac:dyDescent="0.2"/>
    <row r="15623" s="733" customFormat="1" x14ac:dyDescent="0.2"/>
    <row r="15624" s="733" customFormat="1" x14ac:dyDescent="0.2"/>
    <row r="15625" s="733" customFormat="1" x14ac:dyDescent="0.2"/>
    <row r="15626" s="733" customFormat="1" x14ac:dyDescent="0.2"/>
    <row r="15627" s="733" customFormat="1" x14ac:dyDescent="0.2"/>
    <row r="15628" s="733" customFormat="1" x14ac:dyDescent="0.2"/>
    <row r="15629" s="733" customFormat="1" x14ac:dyDescent="0.2"/>
    <row r="15630" s="733" customFormat="1" x14ac:dyDescent="0.2"/>
    <row r="15631" s="733" customFormat="1" x14ac:dyDescent="0.2"/>
    <row r="15632" s="733" customFormat="1" x14ac:dyDescent="0.2"/>
    <row r="15633" s="733" customFormat="1" x14ac:dyDescent="0.2"/>
    <row r="15634" s="733" customFormat="1" x14ac:dyDescent="0.2"/>
    <row r="15635" s="733" customFormat="1" x14ac:dyDescent="0.2"/>
    <row r="15636" s="733" customFormat="1" x14ac:dyDescent="0.2"/>
    <row r="15637" s="733" customFormat="1" x14ac:dyDescent="0.2"/>
    <row r="15638" s="733" customFormat="1" x14ac:dyDescent="0.2"/>
    <row r="15639" s="733" customFormat="1" x14ac:dyDescent="0.2"/>
    <row r="15640" s="733" customFormat="1" x14ac:dyDescent="0.2"/>
    <row r="15641" s="733" customFormat="1" x14ac:dyDescent="0.2"/>
    <row r="15642" s="733" customFormat="1" x14ac:dyDescent="0.2"/>
    <row r="15643" s="733" customFormat="1" x14ac:dyDescent="0.2"/>
    <row r="15644" s="733" customFormat="1" x14ac:dyDescent="0.2"/>
    <row r="15645" s="733" customFormat="1" x14ac:dyDescent="0.2"/>
    <row r="15646" s="733" customFormat="1" x14ac:dyDescent="0.2"/>
    <row r="15647" s="733" customFormat="1" x14ac:dyDescent="0.2"/>
    <row r="15648" s="733" customFormat="1" x14ac:dyDescent="0.2"/>
    <row r="15649" s="733" customFormat="1" x14ac:dyDescent="0.2"/>
    <row r="15650" s="733" customFormat="1" x14ac:dyDescent="0.2"/>
    <row r="15651" s="733" customFormat="1" x14ac:dyDescent="0.2"/>
    <row r="15652" s="733" customFormat="1" x14ac:dyDescent="0.2"/>
    <row r="15653" s="733" customFormat="1" x14ac:dyDescent="0.2"/>
    <row r="15654" s="733" customFormat="1" x14ac:dyDescent="0.2"/>
    <row r="15655" s="733" customFormat="1" x14ac:dyDescent="0.2"/>
    <row r="15656" s="733" customFormat="1" x14ac:dyDescent="0.2"/>
    <row r="15657" s="733" customFormat="1" x14ac:dyDescent="0.2"/>
    <row r="15658" s="733" customFormat="1" x14ac:dyDescent="0.2"/>
    <row r="15659" s="733" customFormat="1" x14ac:dyDescent="0.2"/>
    <row r="15660" s="733" customFormat="1" x14ac:dyDescent="0.2"/>
    <row r="15661" s="733" customFormat="1" x14ac:dyDescent="0.2"/>
    <row r="15662" s="733" customFormat="1" x14ac:dyDescent="0.2"/>
    <row r="15663" s="733" customFormat="1" x14ac:dyDescent="0.2"/>
    <row r="15664" s="733" customFormat="1" x14ac:dyDescent="0.2"/>
    <row r="15665" s="733" customFormat="1" x14ac:dyDescent="0.2"/>
    <row r="15666" s="733" customFormat="1" x14ac:dyDescent="0.2"/>
    <row r="15667" s="733" customFormat="1" x14ac:dyDescent="0.2"/>
    <row r="15668" s="733" customFormat="1" x14ac:dyDescent="0.2"/>
    <row r="15669" s="733" customFormat="1" x14ac:dyDescent="0.2"/>
    <row r="15670" s="733" customFormat="1" x14ac:dyDescent="0.2"/>
    <row r="15671" s="733" customFormat="1" x14ac:dyDescent="0.2"/>
    <row r="15672" s="733" customFormat="1" x14ac:dyDescent="0.2"/>
    <row r="15673" s="733" customFormat="1" x14ac:dyDescent="0.2"/>
    <row r="15674" s="733" customFormat="1" x14ac:dyDescent="0.2"/>
    <row r="15675" s="733" customFormat="1" x14ac:dyDescent="0.2"/>
    <row r="15676" s="733" customFormat="1" x14ac:dyDescent="0.2"/>
    <row r="15677" s="733" customFormat="1" x14ac:dyDescent="0.2"/>
    <row r="15678" s="733" customFormat="1" x14ac:dyDescent="0.2"/>
    <row r="15679" s="733" customFormat="1" x14ac:dyDescent="0.2"/>
    <row r="15680" s="733" customFormat="1" x14ac:dyDescent="0.2"/>
    <row r="15681" s="733" customFormat="1" x14ac:dyDescent="0.2"/>
    <row r="15682" s="733" customFormat="1" x14ac:dyDescent="0.2"/>
    <row r="15683" s="733" customFormat="1" x14ac:dyDescent="0.2"/>
    <row r="15684" s="733" customFormat="1" x14ac:dyDescent="0.2"/>
    <row r="15685" s="733" customFormat="1" x14ac:dyDescent="0.2"/>
    <row r="15686" s="733" customFormat="1" x14ac:dyDescent="0.2"/>
    <row r="15687" s="733" customFormat="1" x14ac:dyDescent="0.2"/>
    <row r="15688" s="733" customFormat="1" x14ac:dyDescent="0.2"/>
    <row r="15689" s="733" customFormat="1" x14ac:dyDescent="0.2"/>
    <row r="15690" s="733" customFormat="1" x14ac:dyDescent="0.2"/>
    <row r="15691" s="733" customFormat="1" x14ac:dyDescent="0.2"/>
    <row r="15692" s="733" customFormat="1" x14ac:dyDescent="0.2"/>
    <row r="15693" s="733" customFormat="1" x14ac:dyDescent="0.2"/>
    <row r="15694" s="733" customFormat="1" x14ac:dyDescent="0.2"/>
    <row r="15695" s="733" customFormat="1" x14ac:dyDescent="0.2"/>
    <row r="15696" s="733" customFormat="1" x14ac:dyDescent="0.2"/>
    <row r="15697" s="733" customFormat="1" x14ac:dyDescent="0.2"/>
    <row r="15698" s="733" customFormat="1" x14ac:dyDescent="0.2"/>
    <row r="15699" s="733" customFormat="1" x14ac:dyDescent="0.2"/>
    <row r="15700" s="733" customFormat="1" x14ac:dyDescent="0.2"/>
    <row r="15701" s="733" customFormat="1" x14ac:dyDescent="0.2"/>
    <row r="15702" s="733" customFormat="1" x14ac:dyDescent="0.2"/>
    <row r="15703" s="733" customFormat="1" x14ac:dyDescent="0.2"/>
    <row r="15704" s="733" customFormat="1" x14ac:dyDescent="0.2"/>
    <row r="15705" s="733" customFormat="1" x14ac:dyDescent="0.2"/>
    <row r="15706" s="733" customFormat="1" x14ac:dyDescent="0.2"/>
    <row r="15707" s="733" customFormat="1" x14ac:dyDescent="0.2"/>
    <row r="15708" s="733" customFormat="1" x14ac:dyDescent="0.2"/>
    <row r="15709" s="733" customFormat="1" x14ac:dyDescent="0.2"/>
    <row r="15710" s="733" customFormat="1" x14ac:dyDescent="0.2"/>
    <row r="15711" s="733" customFormat="1" x14ac:dyDescent="0.2"/>
    <row r="15712" s="733" customFormat="1" x14ac:dyDescent="0.2"/>
    <row r="15713" s="733" customFormat="1" x14ac:dyDescent="0.2"/>
    <row r="15714" s="733" customFormat="1" x14ac:dyDescent="0.2"/>
    <row r="15715" s="733" customFormat="1" x14ac:dyDescent="0.2"/>
    <row r="15716" s="733" customFormat="1" x14ac:dyDescent="0.2"/>
    <row r="15717" s="733" customFormat="1" x14ac:dyDescent="0.2"/>
    <row r="15718" s="733" customFormat="1" x14ac:dyDescent="0.2"/>
    <row r="15719" s="733" customFormat="1" x14ac:dyDescent="0.2"/>
    <row r="15720" s="733" customFormat="1" x14ac:dyDescent="0.2"/>
    <row r="15721" s="733" customFormat="1" x14ac:dyDescent="0.2"/>
    <row r="15722" s="733" customFormat="1" x14ac:dyDescent="0.2"/>
    <row r="15723" s="733" customFormat="1" x14ac:dyDescent="0.2"/>
    <row r="15724" s="733" customFormat="1" x14ac:dyDescent="0.2"/>
    <row r="15725" s="733" customFormat="1" x14ac:dyDescent="0.2"/>
    <row r="15726" s="733" customFormat="1" x14ac:dyDescent="0.2"/>
    <row r="15727" s="733" customFormat="1" x14ac:dyDescent="0.2"/>
    <row r="15728" s="733" customFormat="1" x14ac:dyDescent="0.2"/>
    <row r="15729" s="733" customFormat="1" x14ac:dyDescent="0.2"/>
    <row r="15730" s="733" customFormat="1" x14ac:dyDescent="0.2"/>
    <row r="15731" s="733" customFormat="1" x14ac:dyDescent="0.2"/>
    <row r="15732" s="733" customFormat="1" x14ac:dyDescent="0.2"/>
    <row r="15733" s="733" customFormat="1" x14ac:dyDescent="0.2"/>
    <row r="15734" s="733" customFormat="1" x14ac:dyDescent="0.2"/>
    <row r="15735" s="733" customFormat="1" x14ac:dyDescent="0.2"/>
    <row r="15736" s="733" customFormat="1" x14ac:dyDescent="0.2"/>
    <row r="15737" s="733" customFormat="1" x14ac:dyDescent="0.2"/>
    <row r="15738" s="733" customFormat="1" x14ac:dyDescent="0.2"/>
    <row r="15739" s="733" customFormat="1" x14ac:dyDescent="0.2"/>
    <row r="15740" s="733" customFormat="1" x14ac:dyDescent="0.2"/>
    <row r="15741" s="733" customFormat="1" x14ac:dyDescent="0.2"/>
    <row r="15742" s="733" customFormat="1" x14ac:dyDescent="0.2"/>
    <row r="15743" s="733" customFormat="1" x14ac:dyDescent="0.2"/>
    <row r="15744" s="733" customFormat="1" x14ac:dyDescent="0.2"/>
    <row r="15745" s="733" customFormat="1" x14ac:dyDescent="0.2"/>
    <row r="15746" s="733" customFormat="1" x14ac:dyDescent="0.2"/>
    <row r="15747" s="733" customFormat="1" x14ac:dyDescent="0.2"/>
    <row r="15748" s="733" customFormat="1" x14ac:dyDescent="0.2"/>
    <row r="15749" s="733" customFormat="1" x14ac:dyDescent="0.2"/>
    <row r="15750" s="733" customFormat="1" x14ac:dyDescent="0.2"/>
    <row r="15751" s="733" customFormat="1" x14ac:dyDescent="0.2"/>
    <row r="15752" s="733" customFormat="1" x14ac:dyDescent="0.2"/>
    <row r="15753" s="733" customFormat="1" x14ac:dyDescent="0.2"/>
    <row r="15754" s="733" customFormat="1" x14ac:dyDescent="0.2"/>
    <row r="15755" s="733" customFormat="1" x14ac:dyDescent="0.2"/>
    <row r="15756" s="733" customFormat="1" x14ac:dyDescent="0.2"/>
    <row r="15757" s="733" customFormat="1" x14ac:dyDescent="0.2"/>
    <row r="15758" s="733" customFormat="1" x14ac:dyDescent="0.2"/>
    <row r="15759" s="733" customFormat="1" x14ac:dyDescent="0.2"/>
    <row r="15760" s="733" customFormat="1" x14ac:dyDescent="0.2"/>
    <row r="15761" s="733" customFormat="1" x14ac:dyDescent="0.2"/>
    <row r="15762" s="733" customFormat="1" x14ac:dyDescent="0.2"/>
    <row r="15763" s="733" customFormat="1" x14ac:dyDescent="0.2"/>
    <row r="15764" s="733" customFormat="1" x14ac:dyDescent="0.2"/>
    <row r="15765" s="733" customFormat="1" x14ac:dyDescent="0.2"/>
    <row r="15766" s="733" customFormat="1" x14ac:dyDescent="0.2"/>
    <row r="15767" s="733" customFormat="1" x14ac:dyDescent="0.2"/>
    <row r="15768" s="733" customFormat="1" x14ac:dyDescent="0.2"/>
    <row r="15769" s="733" customFormat="1" x14ac:dyDescent="0.2"/>
    <row r="15770" s="733" customFormat="1" x14ac:dyDescent="0.2"/>
    <row r="15771" s="733" customFormat="1" x14ac:dyDescent="0.2"/>
    <row r="15772" s="733" customFormat="1" x14ac:dyDescent="0.2"/>
    <row r="15773" s="733" customFormat="1" x14ac:dyDescent="0.2"/>
    <row r="15774" s="733" customFormat="1" x14ac:dyDescent="0.2"/>
    <row r="15775" s="733" customFormat="1" x14ac:dyDescent="0.2"/>
    <row r="15776" s="733" customFormat="1" x14ac:dyDescent="0.2"/>
    <row r="15777" s="733" customFormat="1" x14ac:dyDescent="0.2"/>
    <row r="15778" s="733" customFormat="1" x14ac:dyDescent="0.2"/>
    <row r="15779" s="733" customFormat="1" x14ac:dyDescent="0.2"/>
    <row r="15780" s="733" customFormat="1" x14ac:dyDescent="0.2"/>
    <row r="15781" s="733" customFormat="1" x14ac:dyDescent="0.2"/>
    <row r="15782" s="733" customFormat="1" x14ac:dyDescent="0.2"/>
    <row r="15783" s="733" customFormat="1" x14ac:dyDescent="0.2"/>
    <row r="15784" s="733" customFormat="1" x14ac:dyDescent="0.2"/>
    <row r="15785" s="733" customFormat="1" x14ac:dyDescent="0.2"/>
    <row r="15786" s="733" customFormat="1" x14ac:dyDescent="0.2"/>
    <row r="15787" s="733" customFormat="1" x14ac:dyDescent="0.2"/>
    <row r="15788" s="733" customFormat="1" x14ac:dyDescent="0.2"/>
    <row r="15789" s="733" customFormat="1" x14ac:dyDescent="0.2"/>
    <row r="15790" s="733" customFormat="1" x14ac:dyDescent="0.2"/>
    <row r="15791" s="733" customFormat="1" x14ac:dyDescent="0.2"/>
    <row r="15792" s="733" customFormat="1" x14ac:dyDescent="0.2"/>
    <row r="15793" s="733" customFormat="1" x14ac:dyDescent="0.2"/>
    <row r="15794" s="733" customFormat="1" x14ac:dyDescent="0.2"/>
    <row r="15795" s="733" customFormat="1" x14ac:dyDescent="0.2"/>
    <row r="15796" s="733" customFormat="1" x14ac:dyDescent="0.2"/>
    <row r="15797" s="733" customFormat="1" x14ac:dyDescent="0.2"/>
    <row r="15798" s="733" customFormat="1" x14ac:dyDescent="0.2"/>
    <row r="15799" s="733" customFormat="1" x14ac:dyDescent="0.2"/>
    <row r="15800" s="733" customFormat="1" x14ac:dyDescent="0.2"/>
    <row r="15801" s="733" customFormat="1" x14ac:dyDescent="0.2"/>
    <row r="15802" s="733" customFormat="1" x14ac:dyDescent="0.2"/>
    <row r="15803" s="733" customFormat="1" x14ac:dyDescent="0.2"/>
    <row r="15804" s="733" customFormat="1" x14ac:dyDescent="0.2"/>
    <row r="15805" s="733" customFormat="1" x14ac:dyDescent="0.2"/>
    <row r="15806" s="733" customFormat="1" x14ac:dyDescent="0.2"/>
    <row r="15807" s="733" customFormat="1" x14ac:dyDescent="0.2"/>
    <row r="15808" s="733" customFormat="1" x14ac:dyDescent="0.2"/>
    <row r="15809" s="733" customFormat="1" x14ac:dyDescent="0.2"/>
    <row r="15810" s="733" customFormat="1" x14ac:dyDescent="0.2"/>
    <row r="15811" s="733" customFormat="1" x14ac:dyDescent="0.2"/>
    <row r="15812" s="733" customFormat="1" x14ac:dyDescent="0.2"/>
    <row r="15813" s="733" customFormat="1" x14ac:dyDescent="0.2"/>
    <row r="15814" s="733" customFormat="1" x14ac:dyDescent="0.2"/>
    <row r="15815" s="733" customFormat="1" x14ac:dyDescent="0.2"/>
    <row r="15816" s="733" customFormat="1" x14ac:dyDescent="0.2"/>
    <row r="15817" s="733" customFormat="1" x14ac:dyDescent="0.2"/>
    <row r="15818" s="733" customFormat="1" x14ac:dyDescent="0.2"/>
    <row r="15819" s="733" customFormat="1" x14ac:dyDescent="0.2"/>
    <row r="15820" s="733" customFormat="1" x14ac:dyDescent="0.2"/>
    <row r="15821" s="733" customFormat="1" x14ac:dyDescent="0.2"/>
    <row r="15822" s="733" customFormat="1" x14ac:dyDescent="0.2"/>
    <row r="15823" s="733" customFormat="1" x14ac:dyDescent="0.2"/>
    <row r="15824" s="733" customFormat="1" x14ac:dyDescent="0.2"/>
    <row r="15825" s="733" customFormat="1" x14ac:dyDescent="0.2"/>
    <row r="15826" s="733" customFormat="1" x14ac:dyDescent="0.2"/>
    <row r="15827" s="733" customFormat="1" x14ac:dyDescent="0.2"/>
    <row r="15828" s="733" customFormat="1" x14ac:dyDescent="0.2"/>
    <row r="15829" s="733" customFormat="1" x14ac:dyDescent="0.2"/>
    <row r="15830" s="733" customFormat="1" x14ac:dyDescent="0.2"/>
    <row r="15831" s="733" customFormat="1" x14ac:dyDescent="0.2"/>
    <row r="15832" s="733" customFormat="1" x14ac:dyDescent="0.2"/>
    <row r="15833" s="733" customFormat="1" x14ac:dyDescent="0.2"/>
    <row r="15834" s="733" customFormat="1" x14ac:dyDescent="0.2"/>
    <row r="15835" s="733" customFormat="1" x14ac:dyDescent="0.2"/>
    <row r="15836" s="733" customFormat="1" x14ac:dyDescent="0.2"/>
    <row r="15837" s="733" customFormat="1" x14ac:dyDescent="0.2"/>
    <row r="15838" s="733" customFormat="1" x14ac:dyDescent="0.2"/>
    <row r="15839" s="733" customFormat="1" x14ac:dyDescent="0.2"/>
    <row r="15840" s="733" customFormat="1" x14ac:dyDescent="0.2"/>
    <row r="15841" s="733" customFormat="1" x14ac:dyDescent="0.2"/>
    <row r="15842" s="733" customFormat="1" x14ac:dyDescent="0.2"/>
    <row r="15843" s="733" customFormat="1" x14ac:dyDescent="0.2"/>
    <row r="15844" s="733" customFormat="1" x14ac:dyDescent="0.2"/>
    <row r="15845" s="733" customFormat="1" x14ac:dyDescent="0.2"/>
    <row r="15846" s="733" customFormat="1" x14ac:dyDescent="0.2"/>
    <row r="15847" s="733" customFormat="1" x14ac:dyDescent="0.2"/>
    <row r="15848" s="733" customFormat="1" x14ac:dyDescent="0.2"/>
    <row r="15849" s="733" customFormat="1" x14ac:dyDescent="0.2"/>
    <row r="15850" s="733" customFormat="1" x14ac:dyDescent="0.2"/>
    <row r="15851" s="733" customFormat="1" x14ac:dyDescent="0.2"/>
    <row r="15852" s="733" customFormat="1" x14ac:dyDescent="0.2"/>
    <row r="15853" s="733" customFormat="1" x14ac:dyDescent="0.2"/>
    <row r="15854" s="733" customFormat="1" x14ac:dyDescent="0.2"/>
    <row r="15855" s="733" customFormat="1" x14ac:dyDescent="0.2"/>
    <row r="15856" s="733" customFormat="1" x14ac:dyDescent="0.2"/>
    <row r="15857" s="733" customFormat="1" x14ac:dyDescent="0.2"/>
    <row r="15858" s="733" customFormat="1" x14ac:dyDescent="0.2"/>
    <row r="15859" s="733" customFormat="1" x14ac:dyDescent="0.2"/>
    <row r="15860" s="733" customFormat="1" x14ac:dyDescent="0.2"/>
    <row r="15861" s="733" customFormat="1" x14ac:dyDescent="0.2"/>
    <row r="15862" s="733" customFormat="1" x14ac:dyDescent="0.2"/>
    <row r="15863" s="733" customFormat="1" x14ac:dyDescent="0.2"/>
    <row r="15864" s="733" customFormat="1" x14ac:dyDescent="0.2"/>
    <row r="15865" s="733" customFormat="1" x14ac:dyDescent="0.2"/>
    <row r="15866" s="733" customFormat="1" x14ac:dyDescent="0.2"/>
    <row r="15867" s="733" customFormat="1" x14ac:dyDescent="0.2"/>
    <row r="15868" s="733" customFormat="1" x14ac:dyDescent="0.2"/>
    <row r="15869" s="733" customFormat="1" x14ac:dyDescent="0.2"/>
    <row r="15870" s="733" customFormat="1" x14ac:dyDescent="0.2"/>
    <row r="15871" s="733" customFormat="1" x14ac:dyDescent="0.2"/>
    <row r="15872" s="733" customFormat="1" x14ac:dyDescent="0.2"/>
    <row r="15873" s="733" customFormat="1" x14ac:dyDescent="0.2"/>
    <row r="15874" s="733" customFormat="1" x14ac:dyDescent="0.2"/>
    <row r="15875" s="733" customFormat="1" x14ac:dyDescent="0.2"/>
    <row r="15876" s="733" customFormat="1" x14ac:dyDescent="0.2"/>
    <row r="15877" s="733" customFormat="1" x14ac:dyDescent="0.2"/>
    <row r="15878" s="733" customFormat="1" x14ac:dyDescent="0.2"/>
    <row r="15879" s="733" customFormat="1" x14ac:dyDescent="0.2"/>
    <row r="15880" s="733" customFormat="1" x14ac:dyDescent="0.2"/>
    <row r="15881" s="733" customFormat="1" x14ac:dyDescent="0.2"/>
    <row r="15882" s="733" customFormat="1" x14ac:dyDescent="0.2"/>
    <row r="15883" s="733" customFormat="1" x14ac:dyDescent="0.2"/>
    <row r="15884" s="733" customFormat="1" x14ac:dyDescent="0.2"/>
    <row r="15885" s="733" customFormat="1" x14ac:dyDescent="0.2"/>
    <row r="15886" s="733" customFormat="1" x14ac:dyDescent="0.2"/>
    <row r="15887" s="733" customFormat="1" x14ac:dyDescent="0.2"/>
    <row r="15888" s="733" customFormat="1" x14ac:dyDescent="0.2"/>
    <row r="15889" s="733" customFormat="1" x14ac:dyDescent="0.2"/>
    <row r="15890" s="733" customFormat="1" x14ac:dyDescent="0.2"/>
    <row r="15891" s="733" customFormat="1" x14ac:dyDescent="0.2"/>
    <row r="15892" s="733" customFormat="1" x14ac:dyDescent="0.2"/>
    <row r="15893" s="733" customFormat="1" x14ac:dyDescent="0.2"/>
    <row r="15894" s="733" customFormat="1" x14ac:dyDescent="0.2"/>
    <row r="15895" s="733" customFormat="1" x14ac:dyDescent="0.2"/>
    <row r="15896" s="733" customFormat="1" x14ac:dyDescent="0.2"/>
    <row r="15897" s="733" customFormat="1" x14ac:dyDescent="0.2"/>
    <row r="15898" s="733" customFormat="1" x14ac:dyDescent="0.2"/>
    <row r="15899" s="733" customFormat="1" x14ac:dyDescent="0.2"/>
    <row r="15900" s="733" customFormat="1" x14ac:dyDescent="0.2"/>
    <row r="15901" s="733" customFormat="1" x14ac:dyDescent="0.2"/>
    <row r="15902" s="733" customFormat="1" x14ac:dyDescent="0.2"/>
    <row r="15903" s="733" customFormat="1" x14ac:dyDescent="0.2"/>
    <row r="15904" s="733" customFormat="1" x14ac:dyDescent="0.2"/>
    <row r="15905" s="733" customFormat="1" x14ac:dyDescent="0.2"/>
    <row r="15906" s="733" customFormat="1" x14ac:dyDescent="0.2"/>
    <row r="15907" s="733" customFormat="1" x14ac:dyDescent="0.2"/>
    <row r="15908" s="733" customFormat="1" x14ac:dyDescent="0.2"/>
    <row r="15909" s="733" customFormat="1" x14ac:dyDescent="0.2"/>
    <row r="15910" s="733" customFormat="1" x14ac:dyDescent="0.2"/>
    <row r="15911" s="733" customFormat="1" x14ac:dyDescent="0.2"/>
    <row r="15912" s="733" customFormat="1" x14ac:dyDescent="0.2"/>
    <row r="15913" s="733" customFormat="1" x14ac:dyDescent="0.2"/>
    <row r="15914" s="733" customFormat="1" x14ac:dyDescent="0.2"/>
    <row r="15915" s="733" customFormat="1" x14ac:dyDescent="0.2"/>
    <row r="15916" s="733" customFormat="1" x14ac:dyDescent="0.2"/>
    <row r="15917" s="733" customFormat="1" x14ac:dyDescent="0.2"/>
    <row r="15918" s="733" customFormat="1" x14ac:dyDescent="0.2"/>
    <row r="15919" s="733" customFormat="1" x14ac:dyDescent="0.2"/>
    <row r="15920" s="733" customFormat="1" x14ac:dyDescent="0.2"/>
    <row r="15921" s="733" customFormat="1" x14ac:dyDescent="0.2"/>
    <row r="15922" s="733" customFormat="1" x14ac:dyDescent="0.2"/>
    <row r="15923" s="733" customFormat="1" x14ac:dyDescent="0.2"/>
    <row r="15924" s="733" customFormat="1" x14ac:dyDescent="0.2"/>
    <row r="15925" s="733" customFormat="1" x14ac:dyDescent="0.2"/>
    <row r="15926" s="733" customFormat="1" x14ac:dyDescent="0.2"/>
    <row r="15927" s="733" customFormat="1" x14ac:dyDescent="0.2"/>
    <row r="15928" s="733" customFormat="1" x14ac:dyDescent="0.2"/>
    <row r="15929" s="733" customFormat="1" x14ac:dyDescent="0.2"/>
    <row r="15930" s="733" customFormat="1" x14ac:dyDescent="0.2"/>
    <row r="15931" s="733" customFormat="1" x14ac:dyDescent="0.2"/>
    <row r="15932" s="733" customFormat="1" x14ac:dyDescent="0.2"/>
    <row r="15933" s="733" customFormat="1" x14ac:dyDescent="0.2"/>
    <row r="15934" s="733" customFormat="1" x14ac:dyDescent="0.2"/>
    <row r="15935" s="733" customFormat="1" x14ac:dyDescent="0.2"/>
    <row r="15936" s="733" customFormat="1" x14ac:dyDescent="0.2"/>
    <row r="15937" s="733" customFormat="1" x14ac:dyDescent="0.2"/>
    <row r="15938" s="733" customFormat="1" x14ac:dyDescent="0.2"/>
    <row r="15939" s="733" customFormat="1" x14ac:dyDescent="0.2"/>
    <row r="15940" s="733" customFormat="1" x14ac:dyDescent="0.2"/>
    <row r="15941" s="733" customFormat="1" x14ac:dyDescent="0.2"/>
    <row r="15942" s="733" customFormat="1" x14ac:dyDescent="0.2"/>
    <row r="15943" s="733" customFormat="1" x14ac:dyDescent="0.2"/>
    <row r="15944" s="733" customFormat="1" x14ac:dyDescent="0.2"/>
    <row r="15945" s="733" customFormat="1" x14ac:dyDescent="0.2"/>
    <row r="15946" s="733" customFormat="1" x14ac:dyDescent="0.2"/>
    <row r="15947" s="733" customFormat="1" x14ac:dyDescent="0.2"/>
    <row r="15948" s="733" customFormat="1" x14ac:dyDescent="0.2"/>
    <row r="15949" s="733" customFormat="1" x14ac:dyDescent="0.2"/>
    <row r="15950" s="733" customFormat="1" x14ac:dyDescent="0.2"/>
    <row r="15951" s="733" customFormat="1" x14ac:dyDescent="0.2"/>
    <row r="15952" s="733" customFormat="1" x14ac:dyDescent="0.2"/>
    <row r="15953" s="733" customFormat="1" x14ac:dyDescent="0.2"/>
    <row r="15954" s="733" customFormat="1" x14ac:dyDescent="0.2"/>
    <row r="15955" s="733" customFormat="1" x14ac:dyDescent="0.2"/>
    <row r="15956" s="733" customFormat="1" x14ac:dyDescent="0.2"/>
    <row r="15957" s="733" customFormat="1" x14ac:dyDescent="0.2"/>
    <row r="15958" s="733" customFormat="1" x14ac:dyDescent="0.2"/>
    <row r="15959" s="733" customFormat="1" x14ac:dyDescent="0.2"/>
    <row r="15960" s="733" customFormat="1" x14ac:dyDescent="0.2"/>
    <row r="15961" s="733" customFormat="1" x14ac:dyDescent="0.2"/>
    <row r="15962" s="733" customFormat="1" x14ac:dyDescent="0.2"/>
    <row r="15963" s="733" customFormat="1" x14ac:dyDescent="0.2"/>
    <row r="15964" s="733" customFormat="1" x14ac:dyDescent="0.2"/>
    <row r="15965" s="733" customFormat="1" x14ac:dyDescent="0.2"/>
    <row r="15966" s="733" customFormat="1" x14ac:dyDescent="0.2"/>
    <row r="15967" s="733" customFormat="1" x14ac:dyDescent="0.2"/>
    <row r="15968" s="733" customFormat="1" x14ac:dyDescent="0.2"/>
    <row r="15969" s="733" customFormat="1" x14ac:dyDescent="0.2"/>
    <row r="15970" s="733" customFormat="1" x14ac:dyDescent="0.2"/>
    <row r="15971" s="733" customFormat="1" x14ac:dyDescent="0.2"/>
    <row r="15972" s="733" customFormat="1" x14ac:dyDescent="0.2"/>
    <row r="15973" s="733" customFormat="1" x14ac:dyDescent="0.2"/>
    <row r="15974" s="733" customFormat="1" x14ac:dyDescent="0.2"/>
    <row r="15975" s="733" customFormat="1" x14ac:dyDescent="0.2"/>
    <row r="15976" s="733" customFormat="1" x14ac:dyDescent="0.2"/>
    <row r="15977" s="733" customFormat="1" x14ac:dyDescent="0.2"/>
    <row r="15978" s="733" customFormat="1" x14ac:dyDescent="0.2"/>
    <row r="15979" s="733" customFormat="1" x14ac:dyDescent="0.2"/>
    <row r="15980" s="733" customFormat="1" x14ac:dyDescent="0.2"/>
    <row r="15981" s="733" customFormat="1" x14ac:dyDescent="0.2"/>
    <row r="15982" s="733" customFormat="1" x14ac:dyDescent="0.2"/>
    <row r="15983" s="733" customFormat="1" x14ac:dyDescent="0.2"/>
    <row r="15984" s="733" customFormat="1" x14ac:dyDescent="0.2"/>
    <row r="15985" s="733" customFormat="1" x14ac:dyDescent="0.2"/>
    <row r="15986" s="733" customFormat="1" x14ac:dyDescent="0.2"/>
    <row r="15987" s="733" customFormat="1" x14ac:dyDescent="0.2"/>
    <row r="15988" s="733" customFormat="1" x14ac:dyDescent="0.2"/>
    <row r="15989" s="733" customFormat="1" x14ac:dyDescent="0.2"/>
    <row r="15990" s="733" customFormat="1" x14ac:dyDescent="0.2"/>
    <row r="15991" s="733" customFormat="1" x14ac:dyDescent="0.2"/>
    <row r="15992" s="733" customFormat="1" x14ac:dyDescent="0.2"/>
    <row r="15993" s="733" customFormat="1" x14ac:dyDescent="0.2"/>
    <row r="15994" s="733" customFormat="1" x14ac:dyDescent="0.2"/>
    <row r="15995" s="733" customFormat="1" x14ac:dyDescent="0.2"/>
    <row r="15996" s="733" customFormat="1" x14ac:dyDescent="0.2"/>
    <row r="15997" s="733" customFormat="1" x14ac:dyDescent="0.2"/>
    <row r="15998" s="733" customFormat="1" x14ac:dyDescent="0.2"/>
    <row r="15999" s="733" customFormat="1" x14ac:dyDescent="0.2"/>
    <row r="16000" s="733" customFormat="1" x14ac:dyDescent="0.2"/>
    <row r="16001" s="733" customFormat="1" x14ac:dyDescent="0.2"/>
    <row r="16002" s="733" customFormat="1" x14ac:dyDescent="0.2"/>
    <row r="16003" s="733" customFormat="1" x14ac:dyDescent="0.2"/>
    <row r="16004" s="733" customFormat="1" x14ac:dyDescent="0.2"/>
    <row r="16005" s="733" customFormat="1" x14ac:dyDescent="0.2"/>
    <row r="16006" s="733" customFormat="1" x14ac:dyDescent="0.2"/>
    <row r="16007" s="733" customFormat="1" x14ac:dyDescent="0.2"/>
    <row r="16008" s="733" customFormat="1" x14ac:dyDescent="0.2"/>
    <row r="16009" s="733" customFormat="1" x14ac:dyDescent="0.2"/>
    <row r="16010" s="733" customFormat="1" x14ac:dyDescent="0.2"/>
    <row r="16011" s="733" customFormat="1" x14ac:dyDescent="0.2"/>
    <row r="16012" s="733" customFormat="1" x14ac:dyDescent="0.2"/>
    <row r="16013" s="733" customFormat="1" x14ac:dyDescent="0.2"/>
    <row r="16014" s="733" customFormat="1" x14ac:dyDescent="0.2"/>
    <row r="16015" s="733" customFormat="1" x14ac:dyDescent="0.2"/>
    <row r="16016" s="733" customFormat="1" x14ac:dyDescent="0.2"/>
    <row r="16017" s="733" customFormat="1" x14ac:dyDescent="0.2"/>
    <row r="16018" s="733" customFormat="1" x14ac:dyDescent="0.2"/>
    <row r="16019" s="733" customFormat="1" x14ac:dyDescent="0.2"/>
    <row r="16020" s="733" customFormat="1" x14ac:dyDescent="0.2"/>
    <row r="16021" s="733" customFormat="1" x14ac:dyDescent="0.2"/>
    <row r="16022" s="733" customFormat="1" x14ac:dyDescent="0.2"/>
    <row r="16023" s="733" customFormat="1" x14ac:dyDescent="0.2"/>
    <row r="16024" s="733" customFormat="1" x14ac:dyDescent="0.2"/>
    <row r="16025" s="733" customFormat="1" x14ac:dyDescent="0.2"/>
    <row r="16026" s="733" customFormat="1" x14ac:dyDescent="0.2"/>
    <row r="16027" s="733" customFormat="1" x14ac:dyDescent="0.2"/>
    <row r="16028" s="733" customFormat="1" x14ac:dyDescent="0.2"/>
    <row r="16029" s="733" customFormat="1" x14ac:dyDescent="0.2"/>
    <row r="16030" s="733" customFormat="1" x14ac:dyDescent="0.2"/>
    <row r="16031" s="733" customFormat="1" x14ac:dyDescent="0.2"/>
    <row r="16032" s="733" customFormat="1" x14ac:dyDescent="0.2"/>
    <row r="16033" s="733" customFormat="1" x14ac:dyDescent="0.2"/>
    <row r="16034" s="733" customFormat="1" x14ac:dyDescent="0.2"/>
    <row r="16035" s="733" customFormat="1" x14ac:dyDescent="0.2"/>
    <row r="16036" s="733" customFormat="1" x14ac:dyDescent="0.2"/>
    <row r="16037" s="733" customFormat="1" x14ac:dyDescent="0.2"/>
    <row r="16038" s="733" customFormat="1" x14ac:dyDescent="0.2"/>
    <row r="16039" s="733" customFormat="1" x14ac:dyDescent="0.2"/>
    <row r="16040" s="733" customFormat="1" x14ac:dyDescent="0.2"/>
    <row r="16041" s="733" customFormat="1" x14ac:dyDescent="0.2"/>
    <row r="16042" s="733" customFormat="1" x14ac:dyDescent="0.2"/>
    <row r="16043" s="733" customFormat="1" x14ac:dyDescent="0.2"/>
    <row r="16044" s="733" customFormat="1" x14ac:dyDescent="0.2"/>
    <row r="16045" s="733" customFormat="1" x14ac:dyDescent="0.2"/>
    <row r="16046" s="733" customFormat="1" x14ac:dyDescent="0.2"/>
    <row r="16047" s="733" customFormat="1" x14ac:dyDescent="0.2"/>
    <row r="16048" s="733" customFormat="1" x14ac:dyDescent="0.2"/>
    <row r="16049" s="733" customFormat="1" x14ac:dyDescent="0.2"/>
    <row r="16050" s="733" customFormat="1" x14ac:dyDescent="0.2"/>
    <row r="16051" s="733" customFormat="1" x14ac:dyDescent="0.2"/>
    <row r="16052" s="733" customFormat="1" x14ac:dyDescent="0.2"/>
    <row r="16053" s="733" customFormat="1" x14ac:dyDescent="0.2"/>
    <row r="16054" s="733" customFormat="1" x14ac:dyDescent="0.2"/>
    <row r="16055" s="733" customFormat="1" x14ac:dyDescent="0.2"/>
    <row r="16056" s="733" customFormat="1" x14ac:dyDescent="0.2"/>
    <row r="16057" s="733" customFormat="1" x14ac:dyDescent="0.2"/>
    <row r="16058" s="733" customFormat="1" x14ac:dyDescent="0.2"/>
    <row r="16059" s="733" customFormat="1" x14ac:dyDescent="0.2"/>
    <row r="16060" s="733" customFormat="1" x14ac:dyDescent="0.2"/>
    <row r="16061" s="733" customFormat="1" x14ac:dyDescent="0.2"/>
    <row r="16062" s="733" customFormat="1" x14ac:dyDescent="0.2"/>
    <row r="16063" s="733" customFormat="1" x14ac:dyDescent="0.2"/>
    <row r="16064" s="733" customFormat="1" x14ac:dyDescent="0.2"/>
    <row r="16065" s="733" customFormat="1" x14ac:dyDescent="0.2"/>
    <row r="16066" s="733" customFormat="1" x14ac:dyDescent="0.2"/>
    <row r="16067" s="733" customFormat="1" x14ac:dyDescent="0.2"/>
    <row r="16068" s="733" customFormat="1" x14ac:dyDescent="0.2"/>
    <row r="16069" s="733" customFormat="1" x14ac:dyDescent="0.2"/>
    <row r="16070" s="733" customFormat="1" x14ac:dyDescent="0.2"/>
    <row r="16071" s="733" customFormat="1" x14ac:dyDescent="0.2"/>
    <row r="16072" s="733" customFormat="1" x14ac:dyDescent="0.2"/>
    <row r="16073" s="733" customFormat="1" x14ac:dyDescent="0.2"/>
    <row r="16074" s="733" customFormat="1" x14ac:dyDescent="0.2"/>
    <row r="16075" s="733" customFormat="1" x14ac:dyDescent="0.2"/>
    <row r="16076" s="733" customFormat="1" x14ac:dyDescent="0.2"/>
    <row r="16077" s="733" customFormat="1" x14ac:dyDescent="0.2"/>
    <row r="16078" s="733" customFormat="1" x14ac:dyDescent="0.2"/>
    <row r="16079" s="733" customFormat="1" x14ac:dyDescent="0.2"/>
    <row r="16080" s="733" customFormat="1" x14ac:dyDescent="0.2"/>
    <row r="16081" s="733" customFormat="1" x14ac:dyDescent="0.2"/>
    <row r="16082" s="733" customFormat="1" x14ac:dyDescent="0.2"/>
    <row r="16083" s="733" customFormat="1" x14ac:dyDescent="0.2"/>
    <row r="16084" s="733" customFormat="1" x14ac:dyDescent="0.2"/>
    <row r="16085" s="733" customFormat="1" x14ac:dyDescent="0.2"/>
    <row r="16086" s="733" customFormat="1" x14ac:dyDescent="0.2"/>
    <row r="16087" s="733" customFormat="1" x14ac:dyDescent="0.2"/>
    <row r="16088" s="733" customFormat="1" x14ac:dyDescent="0.2"/>
    <row r="16089" s="733" customFormat="1" x14ac:dyDescent="0.2"/>
    <row r="16090" s="733" customFormat="1" x14ac:dyDescent="0.2"/>
    <row r="16091" s="733" customFormat="1" x14ac:dyDescent="0.2"/>
    <row r="16092" s="733" customFormat="1" x14ac:dyDescent="0.2"/>
    <row r="16093" s="733" customFormat="1" x14ac:dyDescent="0.2"/>
    <row r="16094" s="733" customFormat="1" x14ac:dyDescent="0.2"/>
    <row r="16095" s="733" customFormat="1" x14ac:dyDescent="0.2"/>
    <row r="16096" s="733" customFormat="1" x14ac:dyDescent="0.2"/>
    <row r="16097" s="733" customFormat="1" x14ac:dyDescent="0.2"/>
    <row r="16098" s="733" customFormat="1" x14ac:dyDescent="0.2"/>
    <row r="16099" s="733" customFormat="1" x14ac:dyDescent="0.2"/>
    <row r="16100" s="733" customFormat="1" x14ac:dyDescent="0.2"/>
    <row r="16101" s="733" customFormat="1" x14ac:dyDescent="0.2"/>
    <row r="16102" s="733" customFormat="1" x14ac:dyDescent="0.2"/>
    <row r="16103" s="733" customFormat="1" x14ac:dyDescent="0.2"/>
    <row r="16104" s="733" customFormat="1" x14ac:dyDescent="0.2"/>
    <row r="16105" s="733" customFormat="1" x14ac:dyDescent="0.2"/>
    <row r="16106" s="733" customFormat="1" x14ac:dyDescent="0.2"/>
    <row r="16107" s="733" customFormat="1" x14ac:dyDescent="0.2"/>
    <row r="16108" s="733" customFormat="1" x14ac:dyDescent="0.2"/>
    <row r="16109" s="733" customFormat="1" x14ac:dyDescent="0.2"/>
    <row r="16110" s="733" customFormat="1" x14ac:dyDescent="0.2"/>
    <row r="16111" s="733" customFormat="1" x14ac:dyDescent="0.2"/>
    <row r="16112" s="733" customFormat="1" x14ac:dyDescent="0.2"/>
    <row r="16113" s="733" customFormat="1" x14ac:dyDescent="0.2"/>
    <row r="16114" s="733" customFormat="1" x14ac:dyDescent="0.2"/>
    <row r="16115" s="733" customFormat="1" x14ac:dyDescent="0.2"/>
    <row r="16116" s="733" customFormat="1" x14ac:dyDescent="0.2"/>
    <row r="16117" s="733" customFormat="1" x14ac:dyDescent="0.2"/>
    <row r="16118" s="733" customFormat="1" x14ac:dyDescent="0.2"/>
    <row r="16119" s="733" customFormat="1" x14ac:dyDescent="0.2"/>
    <row r="16120" s="733" customFormat="1" x14ac:dyDescent="0.2"/>
    <row r="16121" s="733" customFormat="1" x14ac:dyDescent="0.2"/>
    <row r="16122" s="733" customFormat="1" x14ac:dyDescent="0.2"/>
    <row r="16123" s="733" customFormat="1" x14ac:dyDescent="0.2"/>
    <row r="16124" s="733" customFormat="1" x14ac:dyDescent="0.2"/>
    <row r="16125" s="733" customFormat="1" x14ac:dyDescent="0.2"/>
    <row r="16126" s="733" customFormat="1" x14ac:dyDescent="0.2"/>
    <row r="16127" s="733" customFormat="1" x14ac:dyDescent="0.2"/>
    <row r="16128" s="733" customFormat="1" x14ac:dyDescent="0.2"/>
    <row r="16129" s="733" customFormat="1" x14ac:dyDescent="0.2"/>
    <row r="16130" s="733" customFormat="1" x14ac:dyDescent="0.2"/>
    <row r="16131" s="733" customFormat="1" x14ac:dyDescent="0.2"/>
    <row r="16132" s="733" customFormat="1" x14ac:dyDescent="0.2"/>
    <row r="16133" s="733" customFormat="1" x14ac:dyDescent="0.2"/>
    <row r="16134" s="733" customFormat="1" x14ac:dyDescent="0.2"/>
    <row r="16135" s="733" customFormat="1" x14ac:dyDescent="0.2"/>
    <row r="16136" s="733" customFormat="1" x14ac:dyDescent="0.2"/>
    <row r="16137" s="733" customFormat="1" x14ac:dyDescent="0.2"/>
    <row r="16138" s="733" customFormat="1" x14ac:dyDescent="0.2"/>
    <row r="16139" s="733" customFormat="1" x14ac:dyDescent="0.2"/>
    <row r="16140" s="733" customFormat="1" x14ac:dyDescent="0.2"/>
    <row r="16141" s="733" customFormat="1" x14ac:dyDescent="0.2"/>
    <row r="16142" s="733" customFormat="1" x14ac:dyDescent="0.2"/>
    <row r="16143" s="733" customFormat="1" x14ac:dyDescent="0.2"/>
    <row r="16144" s="733" customFormat="1" x14ac:dyDescent="0.2"/>
    <row r="16145" s="733" customFormat="1" x14ac:dyDescent="0.2"/>
    <row r="16146" s="733" customFormat="1" x14ac:dyDescent="0.2"/>
    <row r="16147" s="733" customFormat="1" x14ac:dyDescent="0.2"/>
    <row r="16148" s="733" customFormat="1" x14ac:dyDescent="0.2"/>
    <row r="16149" s="733" customFormat="1" x14ac:dyDescent="0.2"/>
    <row r="16150" s="733" customFormat="1" x14ac:dyDescent="0.2"/>
    <row r="16151" s="733" customFormat="1" x14ac:dyDescent="0.2"/>
    <row r="16152" s="733" customFormat="1" x14ac:dyDescent="0.2"/>
    <row r="16153" s="733" customFormat="1" x14ac:dyDescent="0.2"/>
    <row r="16154" s="733" customFormat="1" x14ac:dyDescent="0.2"/>
    <row r="16155" s="733" customFormat="1" x14ac:dyDescent="0.2"/>
    <row r="16156" s="733" customFormat="1" x14ac:dyDescent="0.2"/>
    <row r="16157" s="733" customFormat="1" x14ac:dyDescent="0.2"/>
    <row r="16158" s="733" customFormat="1" x14ac:dyDescent="0.2"/>
    <row r="16159" s="733" customFormat="1" x14ac:dyDescent="0.2"/>
    <row r="16160" s="733" customFormat="1" x14ac:dyDescent="0.2"/>
    <row r="16161" s="733" customFormat="1" x14ac:dyDescent="0.2"/>
    <row r="16162" s="733" customFormat="1" x14ac:dyDescent="0.2"/>
    <row r="16163" s="733" customFormat="1" x14ac:dyDescent="0.2"/>
    <row r="16164" s="733" customFormat="1" x14ac:dyDescent="0.2"/>
    <row r="16165" s="733" customFormat="1" x14ac:dyDescent="0.2"/>
    <row r="16166" s="733" customFormat="1" x14ac:dyDescent="0.2"/>
    <row r="16167" s="733" customFormat="1" x14ac:dyDescent="0.2"/>
    <row r="16168" s="733" customFormat="1" x14ac:dyDescent="0.2"/>
    <row r="16169" s="733" customFormat="1" x14ac:dyDescent="0.2"/>
    <row r="16170" s="733" customFormat="1" x14ac:dyDescent="0.2"/>
    <row r="16171" s="733" customFormat="1" x14ac:dyDescent="0.2"/>
    <row r="16172" s="733" customFormat="1" x14ac:dyDescent="0.2"/>
    <row r="16173" s="733" customFormat="1" x14ac:dyDescent="0.2"/>
    <row r="16174" s="733" customFormat="1" x14ac:dyDescent="0.2"/>
    <row r="16175" s="733" customFormat="1" x14ac:dyDescent="0.2"/>
    <row r="16176" s="733" customFormat="1" x14ac:dyDescent="0.2"/>
    <row r="16177" s="733" customFormat="1" x14ac:dyDescent="0.2"/>
    <row r="16178" s="733" customFormat="1" x14ac:dyDescent="0.2"/>
    <row r="16179" s="733" customFormat="1" x14ac:dyDescent="0.2"/>
    <row r="16180" s="733" customFormat="1" x14ac:dyDescent="0.2"/>
    <row r="16181" s="733" customFormat="1" x14ac:dyDescent="0.2"/>
    <row r="16182" s="733" customFormat="1" x14ac:dyDescent="0.2"/>
    <row r="16183" s="733" customFormat="1" x14ac:dyDescent="0.2"/>
    <row r="16184" s="733" customFormat="1" x14ac:dyDescent="0.2"/>
    <row r="16185" s="733" customFormat="1" x14ac:dyDescent="0.2"/>
    <row r="16186" s="733" customFormat="1" x14ac:dyDescent="0.2"/>
    <row r="16187" s="733" customFormat="1" x14ac:dyDescent="0.2"/>
    <row r="16188" s="733" customFormat="1" x14ac:dyDescent="0.2"/>
    <row r="16189" s="733" customFormat="1" x14ac:dyDescent="0.2"/>
    <row r="16190" s="733" customFormat="1" x14ac:dyDescent="0.2"/>
    <row r="16191" s="733" customFormat="1" x14ac:dyDescent="0.2"/>
    <row r="16192" s="733" customFormat="1" x14ac:dyDescent="0.2"/>
    <row r="16193" s="733" customFormat="1" x14ac:dyDescent="0.2"/>
    <row r="16194" s="733" customFormat="1" x14ac:dyDescent="0.2"/>
    <row r="16195" s="733" customFormat="1" x14ac:dyDescent="0.2"/>
    <row r="16196" s="733" customFormat="1" x14ac:dyDescent="0.2"/>
    <row r="16197" s="733" customFormat="1" x14ac:dyDescent="0.2"/>
    <row r="16198" s="733" customFormat="1" x14ac:dyDescent="0.2"/>
    <row r="16199" s="733" customFormat="1" x14ac:dyDescent="0.2"/>
    <row r="16200" s="733" customFormat="1" x14ac:dyDescent="0.2"/>
    <row r="16201" s="733" customFormat="1" x14ac:dyDescent="0.2"/>
    <row r="16202" s="733" customFormat="1" x14ac:dyDescent="0.2"/>
    <row r="16203" s="733" customFormat="1" x14ac:dyDescent="0.2"/>
    <row r="16204" s="733" customFormat="1" x14ac:dyDescent="0.2"/>
    <row r="16205" s="733" customFormat="1" x14ac:dyDescent="0.2"/>
    <row r="16206" s="733" customFormat="1" x14ac:dyDescent="0.2"/>
    <row r="16207" s="733" customFormat="1" x14ac:dyDescent="0.2"/>
    <row r="16208" s="733" customFormat="1" x14ac:dyDescent="0.2"/>
    <row r="16209" s="733" customFormat="1" x14ac:dyDescent="0.2"/>
    <row r="16210" s="733" customFormat="1" x14ac:dyDescent="0.2"/>
    <row r="16211" s="733" customFormat="1" x14ac:dyDescent="0.2"/>
    <row r="16212" s="733" customFormat="1" x14ac:dyDescent="0.2"/>
    <row r="16213" s="733" customFormat="1" x14ac:dyDescent="0.2"/>
    <row r="16214" s="733" customFormat="1" x14ac:dyDescent="0.2"/>
    <row r="16215" s="733" customFormat="1" x14ac:dyDescent="0.2"/>
    <row r="16216" s="733" customFormat="1" x14ac:dyDescent="0.2"/>
    <row r="16217" s="733" customFormat="1" x14ac:dyDescent="0.2"/>
    <row r="16218" s="733" customFormat="1" x14ac:dyDescent="0.2"/>
    <row r="16219" s="733" customFormat="1" x14ac:dyDescent="0.2"/>
    <row r="16220" s="733" customFormat="1" x14ac:dyDescent="0.2"/>
    <row r="16221" s="733" customFormat="1" x14ac:dyDescent="0.2"/>
    <row r="16222" s="733" customFormat="1" x14ac:dyDescent="0.2"/>
    <row r="16223" s="733" customFormat="1" x14ac:dyDescent="0.2"/>
    <row r="16224" s="733" customFormat="1" x14ac:dyDescent="0.2"/>
    <row r="16225" s="733" customFormat="1" x14ac:dyDescent="0.2"/>
    <row r="16226" s="733" customFormat="1" x14ac:dyDescent="0.2"/>
    <row r="16227" s="733" customFormat="1" x14ac:dyDescent="0.2"/>
    <row r="16228" s="733" customFormat="1" x14ac:dyDescent="0.2"/>
    <row r="16229" s="733" customFormat="1" x14ac:dyDescent="0.2"/>
    <row r="16230" s="733" customFormat="1" x14ac:dyDescent="0.2"/>
    <row r="16231" s="733" customFormat="1" x14ac:dyDescent="0.2"/>
    <row r="16232" s="733" customFormat="1" x14ac:dyDescent="0.2"/>
    <row r="16233" s="733" customFormat="1" x14ac:dyDescent="0.2"/>
    <row r="16234" s="733" customFormat="1" x14ac:dyDescent="0.2"/>
    <row r="16235" s="733" customFormat="1" x14ac:dyDescent="0.2"/>
    <row r="16236" s="733" customFormat="1" x14ac:dyDescent="0.2"/>
    <row r="16237" s="733" customFormat="1" x14ac:dyDescent="0.2"/>
    <row r="16238" s="733" customFormat="1" x14ac:dyDescent="0.2"/>
    <row r="16239" s="733" customFormat="1" x14ac:dyDescent="0.2"/>
    <row r="16240" s="733" customFormat="1" x14ac:dyDescent="0.2"/>
    <row r="16241" s="733" customFormat="1" x14ac:dyDescent="0.2"/>
    <row r="16242" s="733" customFormat="1" x14ac:dyDescent="0.2"/>
    <row r="16243" s="733" customFormat="1" x14ac:dyDescent="0.2"/>
    <row r="16244" s="733" customFormat="1" x14ac:dyDescent="0.2"/>
    <row r="16245" s="733" customFormat="1" x14ac:dyDescent="0.2"/>
    <row r="16246" s="733" customFormat="1" x14ac:dyDescent="0.2"/>
    <row r="16247" s="733" customFormat="1" x14ac:dyDescent="0.2"/>
    <row r="16248" s="733" customFormat="1" x14ac:dyDescent="0.2"/>
    <row r="16249" s="733" customFormat="1" x14ac:dyDescent="0.2"/>
    <row r="16250" s="733" customFormat="1" x14ac:dyDescent="0.2"/>
    <row r="16251" s="733" customFormat="1" x14ac:dyDescent="0.2"/>
    <row r="16252" s="733" customFormat="1" x14ac:dyDescent="0.2"/>
    <row r="16253" s="733" customFormat="1" x14ac:dyDescent="0.2"/>
    <row r="16254" s="733" customFormat="1" x14ac:dyDescent="0.2"/>
    <row r="16255" s="733" customFormat="1" x14ac:dyDescent="0.2"/>
    <row r="16256" s="733" customFormat="1" x14ac:dyDescent="0.2"/>
    <row r="16257" s="733" customFormat="1" x14ac:dyDescent="0.2"/>
    <row r="16258" s="733" customFormat="1" x14ac:dyDescent="0.2"/>
    <row r="16259" s="733" customFormat="1" x14ac:dyDescent="0.2"/>
    <row r="16260" s="733" customFormat="1" x14ac:dyDescent="0.2"/>
    <row r="16261" s="733" customFormat="1" x14ac:dyDescent="0.2"/>
    <row r="16262" s="733" customFormat="1" x14ac:dyDescent="0.2"/>
    <row r="16263" s="733" customFormat="1" x14ac:dyDescent="0.2"/>
    <row r="16264" s="733" customFormat="1" x14ac:dyDescent="0.2"/>
    <row r="16265" s="733" customFormat="1" x14ac:dyDescent="0.2"/>
    <row r="16266" s="733" customFormat="1" x14ac:dyDescent="0.2"/>
    <row r="16267" s="733" customFormat="1" x14ac:dyDescent="0.2"/>
    <row r="16268" s="733" customFormat="1" x14ac:dyDescent="0.2"/>
    <row r="16269" s="733" customFormat="1" x14ac:dyDescent="0.2"/>
    <row r="16270" s="733" customFormat="1" x14ac:dyDescent="0.2"/>
    <row r="16271" s="733" customFormat="1" x14ac:dyDescent="0.2"/>
    <row r="16272" s="733" customFormat="1" x14ac:dyDescent="0.2"/>
    <row r="16273" s="733" customFormat="1" x14ac:dyDescent="0.2"/>
    <row r="16274" s="733" customFormat="1" x14ac:dyDescent="0.2"/>
    <row r="16275" s="733" customFormat="1" x14ac:dyDescent="0.2"/>
    <row r="16276" s="733" customFormat="1" x14ac:dyDescent="0.2"/>
    <row r="16277" s="733" customFormat="1" x14ac:dyDescent="0.2"/>
    <row r="16278" s="733" customFormat="1" x14ac:dyDescent="0.2"/>
    <row r="16279" s="733" customFormat="1" x14ac:dyDescent="0.2"/>
    <row r="16280" s="733" customFormat="1" x14ac:dyDescent="0.2"/>
    <row r="16281" s="733" customFormat="1" x14ac:dyDescent="0.2"/>
    <row r="16282" s="733" customFormat="1" x14ac:dyDescent="0.2"/>
    <row r="16283" s="733" customFormat="1" x14ac:dyDescent="0.2"/>
    <row r="16284" s="733" customFormat="1" x14ac:dyDescent="0.2"/>
    <row r="16285" s="733" customFormat="1" x14ac:dyDescent="0.2"/>
    <row r="16286" s="733" customFormat="1" x14ac:dyDescent="0.2"/>
    <row r="16287" s="733" customFormat="1" x14ac:dyDescent="0.2"/>
    <row r="16288" s="733" customFormat="1" x14ac:dyDescent="0.2"/>
    <row r="16289" s="733" customFormat="1" x14ac:dyDescent="0.2"/>
    <row r="16290" s="733" customFormat="1" x14ac:dyDescent="0.2"/>
    <row r="16291" s="733" customFormat="1" x14ac:dyDescent="0.2"/>
    <row r="16292" s="733" customFormat="1" x14ac:dyDescent="0.2"/>
    <row r="16293" s="733" customFormat="1" x14ac:dyDescent="0.2"/>
    <row r="16294" s="733" customFormat="1" x14ac:dyDescent="0.2"/>
    <row r="16295" s="733" customFormat="1" x14ac:dyDescent="0.2"/>
    <row r="16296" s="733" customFormat="1" x14ac:dyDescent="0.2"/>
    <row r="16297" s="733" customFormat="1" x14ac:dyDescent="0.2"/>
    <row r="16298" s="733" customFormat="1" x14ac:dyDescent="0.2"/>
    <row r="16299" s="733" customFormat="1" x14ac:dyDescent="0.2"/>
    <row r="16300" s="733" customFormat="1" x14ac:dyDescent="0.2"/>
    <row r="16301" s="733" customFormat="1" x14ac:dyDescent="0.2"/>
    <row r="16302" s="733" customFormat="1" x14ac:dyDescent="0.2"/>
    <row r="16303" s="733" customFormat="1" x14ac:dyDescent="0.2"/>
    <row r="16304" s="733" customFormat="1" x14ac:dyDescent="0.2"/>
    <row r="16305" s="733" customFormat="1" x14ac:dyDescent="0.2"/>
    <row r="16306" s="733" customFormat="1" x14ac:dyDescent="0.2"/>
    <row r="16307" s="733" customFormat="1" x14ac:dyDescent="0.2"/>
    <row r="16308" s="733" customFormat="1" x14ac:dyDescent="0.2"/>
    <row r="16309" s="733" customFormat="1" x14ac:dyDescent="0.2"/>
    <row r="16310" s="733" customFormat="1" x14ac:dyDescent="0.2"/>
    <row r="16311" s="733" customFormat="1" x14ac:dyDescent="0.2"/>
    <row r="16312" s="733" customFormat="1" x14ac:dyDescent="0.2"/>
    <row r="16313" s="733" customFormat="1" x14ac:dyDescent="0.2"/>
    <row r="16314" s="733" customFormat="1" x14ac:dyDescent="0.2"/>
    <row r="16315" s="733" customFormat="1" x14ac:dyDescent="0.2"/>
    <row r="16316" s="733" customFormat="1" x14ac:dyDescent="0.2"/>
    <row r="16317" s="733" customFormat="1" x14ac:dyDescent="0.2"/>
    <row r="16318" s="733" customFormat="1" x14ac:dyDescent="0.2"/>
    <row r="16319" s="733" customFormat="1" x14ac:dyDescent="0.2"/>
    <row r="16320" s="733" customFormat="1" x14ac:dyDescent="0.2"/>
    <row r="16321" s="733" customFormat="1" x14ac:dyDescent="0.2"/>
    <row r="16322" s="733" customFormat="1" x14ac:dyDescent="0.2"/>
    <row r="16323" s="733" customFormat="1" x14ac:dyDescent="0.2"/>
    <row r="16324" s="733" customFormat="1" x14ac:dyDescent="0.2"/>
    <row r="16325" s="733" customFormat="1" x14ac:dyDescent="0.2"/>
    <row r="16326" s="733" customFormat="1" x14ac:dyDescent="0.2"/>
    <row r="16327" s="733" customFormat="1" x14ac:dyDescent="0.2"/>
    <row r="16328" s="733" customFormat="1" x14ac:dyDescent="0.2"/>
    <row r="16329" s="733" customFormat="1" x14ac:dyDescent="0.2"/>
    <row r="16330" s="733" customFormat="1" x14ac:dyDescent="0.2"/>
    <row r="16331" s="733" customFormat="1" x14ac:dyDescent="0.2"/>
    <row r="16332" s="733" customFormat="1" x14ac:dyDescent="0.2"/>
    <row r="16333" s="733" customFormat="1" x14ac:dyDescent="0.2"/>
    <row r="16334" s="733" customFormat="1" x14ac:dyDescent="0.2"/>
    <row r="16335" s="733" customFormat="1" x14ac:dyDescent="0.2"/>
    <row r="16336" s="733" customFormat="1" x14ac:dyDescent="0.2"/>
    <row r="16337" s="733" customFormat="1" x14ac:dyDescent="0.2"/>
    <row r="16338" s="733" customFormat="1" x14ac:dyDescent="0.2"/>
    <row r="16339" s="733" customFormat="1" x14ac:dyDescent="0.2"/>
    <row r="16340" s="733" customFormat="1" x14ac:dyDescent="0.2"/>
    <row r="16341" s="733" customFormat="1" x14ac:dyDescent="0.2"/>
    <row r="16342" s="733" customFormat="1" x14ac:dyDescent="0.2"/>
    <row r="16343" s="733" customFormat="1" x14ac:dyDescent="0.2"/>
    <row r="16344" s="733" customFormat="1" x14ac:dyDescent="0.2"/>
    <row r="16345" s="733" customFormat="1" x14ac:dyDescent="0.2"/>
    <row r="16346" s="733" customFormat="1" x14ac:dyDescent="0.2"/>
    <row r="16347" s="733" customFormat="1" x14ac:dyDescent="0.2"/>
    <row r="16348" s="733" customFormat="1" x14ac:dyDescent="0.2"/>
    <row r="16349" s="733" customFormat="1" x14ac:dyDescent="0.2"/>
    <row r="16350" s="733" customFormat="1" x14ac:dyDescent="0.2"/>
    <row r="16351" s="733" customFormat="1" x14ac:dyDescent="0.2"/>
    <row r="16352" s="733" customFormat="1" x14ac:dyDescent="0.2"/>
    <row r="16353" s="733" customFormat="1" x14ac:dyDescent="0.2"/>
    <row r="16354" s="733" customFormat="1" x14ac:dyDescent="0.2"/>
    <row r="16355" s="733" customFormat="1" x14ac:dyDescent="0.2"/>
    <row r="16356" s="733" customFormat="1" x14ac:dyDescent="0.2"/>
    <row r="16357" s="733" customFormat="1" x14ac:dyDescent="0.2"/>
    <row r="16358" s="733" customFormat="1" x14ac:dyDescent="0.2"/>
    <row r="16359" s="733" customFormat="1" x14ac:dyDescent="0.2"/>
    <row r="16360" s="733" customFormat="1" x14ac:dyDescent="0.2"/>
    <row r="16361" s="733" customFormat="1" x14ac:dyDescent="0.2"/>
    <row r="16362" s="733" customFormat="1" x14ac:dyDescent="0.2"/>
    <row r="16363" s="733" customFormat="1" x14ac:dyDescent="0.2"/>
    <row r="16364" s="733" customFormat="1" x14ac:dyDescent="0.2"/>
    <row r="16365" s="733" customFormat="1" x14ac:dyDescent="0.2"/>
    <row r="16366" s="733" customFormat="1" x14ac:dyDescent="0.2"/>
    <row r="16367" s="733" customFormat="1" x14ac:dyDescent="0.2"/>
    <row r="16368" s="733" customFormat="1" x14ac:dyDescent="0.2"/>
    <row r="16369" s="733" customFormat="1" x14ac:dyDescent="0.2"/>
    <row r="16370" s="733" customFormat="1" x14ac:dyDescent="0.2"/>
    <row r="16371" s="733" customFormat="1" x14ac:dyDescent="0.2"/>
    <row r="16372" s="733" customFormat="1" x14ac:dyDescent="0.2"/>
    <row r="16373" s="733" customFormat="1" x14ac:dyDescent="0.2"/>
    <row r="16374" s="733" customFormat="1" x14ac:dyDescent="0.2"/>
    <row r="16375" s="733" customFormat="1" x14ac:dyDescent="0.2"/>
    <row r="16376" s="733" customFormat="1" x14ac:dyDescent="0.2"/>
    <row r="16377" s="733" customFormat="1" x14ac:dyDescent="0.2"/>
    <row r="16378" s="733" customFormat="1" x14ac:dyDescent="0.2"/>
    <row r="16379" s="733" customFormat="1" x14ac:dyDescent="0.2"/>
    <row r="16380" s="733" customFormat="1" x14ac:dyDescent="0.2"/>
    <row r="16381" s="733" customFormat="1" x14ac:dyDescent="0.2"/>
    <row r="16382" s="733" customFormat="1" x14ac:dyDescent="0.2"/>
    <row r="16383" s="733" customFormat="1" x14ac:dyDescent="0.2"/>
    <row r="16384" s="733" customFormat="1" x14ac:dyDescent="0.2"/>
    <row r="16385" s="733" customFormat="1" x14ac:dyDescent="0.2"/>
    <row r="16386" s="733" customFormat="1" x14ac:dyDescent="0.2"/>
    <row r="16387" s="733" customFormat="1" x14ac:dyDescent="0.2"/>
    <row r="16388" s="733" customFormat="1" x14ac:dyDescent="0.2"/>
    <row r="16389" s="733" customFormat="1" x14ac:dyDescent="0.2"/>
    <row r="16390" s="733" customFormat="1" x14ac:dyDescent="0.2"/>
    <row r="16391" s="733" customFormat="1" x14ac:dyDescent="0.2"/>
    <row r="16392" s="733" customFormat="1" x14ac:dyDescent="0.2"/>
    <row r="16393" s="733" customFormat="1" x14ac:dyDescent="0.2"/>
    <row r="16394" s="733" customFormat="1" x14ac:dyDescent="0.2"/>
    <row r="16395" s="733" customFormat="1" x14ac:dyDescent="0.2"/>
    <row r="16396" s="733" customFormat="1" x14ac:dyDescent="0.2"/>
    <row r="16397" s="733" customFormat="1" x14ac:dyDescent="0.2"/>
    <row r="16398" s="733" customFormat="1" x14ac:dyDescent="0.2"/>
    <row r="16399" s="733" customFormat="1" x14ac:dyDescent="0.2"/>
    <row r="16400" s="733" customFormat="1" x14ac:dyDescent="0.2"/>
    <row r="16401" s="733" customFormat="1" x14ac:dyDescent="0.2"/>
    <row r="16402" s="733" customFormat="1" x14ac:dyDescent="0.2"/>
    <row r="16403" s="733" customFormat="1" x14ac:dyDescent="0.2"/>
    <row r="16404" s="733" customFormat="1" x14ac:dyDescent="0.2"/>
    <row r="16405" s="733" customFormat="1" x14ac:dyDescent="0.2"/>
    <row r="16406" s="733" customFormat="1" x14ac:dyDescent="0.2"/>
    <row r="16407" s="733" customFormat="1" x14ac:dyDescent="0.2"/>
    <row r="16408" s="733" customFormat="1" x14ac:dyDescent="0.2"/>
    <row r="16409" s="733" customFormat="1" x14ac:dyDescent="0.2"/>
    <row r="16410" s="733" customFormat="1" x14ac:dyDescent="0.2"/>
    <row r="16411" s="733" customFormat="1" x14ac:dyDescent="0.2"/>
    <row r="16412" s="733" customFormat="1" x14ac:dyDescent="0.2"/>
    <row r="16413" s="733" customFormat="1" x14ac:dyDescent="0.2"/>
    <row r="16414" s="733" customFormat="1" x14ac:dyDescent="0.2"/>
    <row r="16415" s="733" customFormat="1" x14ac:dyDescent="0.2"/>
    <row r="16416" s="733" customFormat="1" x14ac:dyDescent="0.2"/>
    <row r="16417" s="733" customFormat="1" x14ac:dyDescent="0.2"/>
    <row r="16418" s="733" customFormat="1" x14ac:dyDescent="0.2"/>
    <row r="16419" s="733" customFormat="1" x14ac:dyDescent="0.2"/>
    <row r="16420" s="733" customFormat="1" x14ac:dyDescent="0.2"/>
    <row r="16421" s="733" customFormat="1" x14ac:dyDescent="0.2"/>
    <row r="16422" s="733" customFormat="1" x14ac:dyDescent="0.2"/>
    <row r="16423" s="733" customFormat="1" x14ac:dyDescent="0.2"/>
    <row r="16424" s="733" customFormat="1" x14ac:dyDescent="0.2"/>
    <row r="16425" s="733" customFormat="1" x14ac:dyDescent="0.2"/>
    <row r="16426" s="733" customFormat="1" x14ac:dyDescent="0.2"/>
    <row r="16427" s="733" customFormat="1" x14ac:dyDescent="0.2"/>
    <row r="16428" s="733" customFormat="1" x14ac:dyDescent="0.2"/>
    <row r="16429" s="733" customFormat="1" x14ac:dyDescent="0.2"/>
    <row r="16430" s="733" customFormat="1" x14ac:dyDescent="0.2"/>
    <row r="16431" s="733" customFormat="1" x14ac:dyDescent="0.2"/>
    <row r="16432" s="733" customFormat="1" x14ac:dyDescent="0.2"/>
    <row r="16433" s="733" customFormat="1" x14ac:dyDescent="0.2"/>
    <row r="16434" s="733" customFormat="1" x14ac:dyDescent="0.2"/>
    <row r="16435" s="733" customFormat="1" x14ac:dyDescent="0.2"/>
    <row r="16436" s="733" customFormat="1" x14ac:dyDescent="0.2"/>
    <row r="16437" s="733" customFormat="1" x14ac:dyDescent="0.2"/>
    <row r="16438" s="733" customFormat="1" x14ac:dyDescent="0.2"/>
    <row r="16439" s="733" customFormat="1" x14ac:dyDescent="0.2"/>
    <row r="16440" s="733" customFormat="1" x14ac:dyDescent="0.2"/>
    <row r="16441" s="733" customFormat="1" x14ac:dyDescent="0.2"/>
    <row r="16442" s="733" customFormat="1" x14ac:dyDescent="0.2"/>
    <row r="16443" s="733" customFormat="1" x14ac:dyDescent="0.2"/>
    <row r="16444" s="733" customFormat="1" x14ac:dyDescent="0.2"/>
    <row r="16445" s="733" customFormat="1" x14ac:dyDescent="0.2"/>
    <row r="16446" s="733" customFormat="1" x14ac:dyDescent="0.2"/>
    <row r="16447" s="733" customFormat="1" x14ac:dyDescent="0.2"/>
    <row r="16448" s="733" customFormat="1" x14ac:dyDescent="0.2"/>
    <row r="16449" s="733" customFormat="1" x14ac:dyDescent="0.2"/>
    <row r="16450" s="733" customFormat="1" x14ac:dyDescent="0.2"/>
    <row r="16451" s="733" customFormat="1" x14ac:dyDescent="0.2"/>
    <row r="16452" s="733" customFormat="1" x14ac:dyDescent="0.2"/>
    <row r="16453" s="733" customFormat="1" x14ac:dyDescent="0.2"/>
    <row r="16454" s="733" customFormat="1" x14ac:dyDescent="0.2"/>
    <row r="16455" s="733" customFormat="1" x14ac:dyDescent="0.2"/>
    <row r="16456" s="733" customFormat="1" x14ac:dyDescent="0.2"/>
    <row r="16457" s="733" customFormat="1" x14ac:dyDescent="0.2"/>
    <row r="16458" s="733" customFormat="1" x14ac:dyDescent="0.2"/>
    <row r="16459" s="733" customFormat="1" x14ac:dyDescent="0.2"/>
    <row r="16460" s="733" customFormat="1" x14ac:dyDescent="0.2"/>
    <row r="16461" s="733" customFormat="1" x14ac:dyDescent="0.2"/>
    <row r="16462" s="733" customFormat="1" x14ac:dyDescent="0.2"/>
    <row r="16463" s="733" customFormat="1" x14ac:dyDescent="0.2"/>
    <row r="16464" s="733" customFormat="1" x14ac:dyDescent="0.2"/>
    <row r="16465" s="733" customFormat="1" x14ac:dyDescent="0.2"/>
    <row r="16466" s="733" customFormat="1" x14ac:dyDescent="0.2"/>
    <row r="16467" s="733" customFormat="1" x14ac:dyDescent="0.2"/>
    <row r="16468" s="733" customFormat="1" x14ac:dyDescent="0.2"/>
    <row r="16469" s="733" customFormat="1" x14ac:dyDescent="0.2"/>
    <row r="16470" s="733" customFormat="1" x14ac:dyDescent="0.2"/>
    <row r="16471" s="733" customFormat="1" x14ac:dyDescent="0.2"/>
    <row r="16472" s="733" customFormat="1" x14ac:dyDescent="0.2"/>
    <row r="16473" s="733" customFormat="1" x14ac:dyDescent="0.2"/>
    <row r="16474" s="733" customFormat="1" x14ac:dyDescent="0.2"/>
    <row r="16475" s="733" customFormat="1" x14ac:dyDescent="0.2"/>
    <row r="16476" s="733" customFormat="1" x14ac:dyDescent="0.2"/>
    <row r="16477" s="733" customFormat="1" x14ac:dyDescent="0.2"/>
    <row r="16478" s="733" customFormat="1" x14ac:dyDescent="0.2"/>
    <row r="16479" s="733" customFormat="1" x14ac:dyDescent="0.2"/>
    <row r="16480" s="733" customFormat="1" x14ac:dyDescent="0.2"/>
    <row r="16481" s="733" customFormat="1" x14ac:dyDescent="0.2"/>
    <row r="16482" s="733" customFormat="1" x14ac:dyDescent="0.2"/>
    <row r="16483" s="733" customFormat="1" x14ac:dyDescent="0.2"/>
    <row r="16484" s="733" customFormat="1" x14ac:dyDescent="0.2"/>
    <row r="16485" s="733" customFormat="1" x14ac:dyDescent="0.2"/>
    <row r="16486" s="733" customFormat="1" x14ac:dyDescent="0.2"/>
    <row r="16487" s="733" customFormat="1" x14ac:dyDescent="0.2"/>
    <row r="16488" s="733" customFormat="1" x14ac:dyDescent="0.2"/>
    <row r="16489" s="733" customFormat="1" x14ac:dyDescent="0.2"/>
    <row r="16490" s="733" customFormat="1" x14ac:dyDescent="0.2"/>
    <row r="16491" s="733" customFormat="1" x14ac:dyDescent="0.2"/>
    <row r="16492" s="733" customFormat="1" x14ac:dyDescent="0.2"/>
    <row r="16493" s="733" customFormat="1" x14ac:dyDescent="0.2"/>
    <row r="16494" s="733" customFormat="1" x14ac:dyDescent="0.2"/>
    <row r="16495" s="733" customFormat="1" x14ac:dyDescent="0.2"/>
    <row r="16496" s="733" customFormat="1" x14ac:dyDescent="0.2"/>
    <row r="16497" s="733" customFormat="1" x14ac:dyDescent="0.2"/>
    <row r="16498" s="733" customFormat="1" x14ac:dyDescent="0.2"/>
    <row r="16499" s="733" customFormat="1" x14ac:dyDescent="0.2"/>
    <row r="16500" s="733" customFormat="1" x14ac:dyDescent="0.2"/>
    <row r="16501" s="733" customFormat="1" x14ac:dyDescent="0.2"/>
    <row r="16502" s="733" customFormat="1" x14ac:dyDescent="0.2"/>
    <row r="16503" s="733" customFormat="1" x14ac:dyDescent="0.2"/>
    <row r="16504" s="733" customFormat="1" x14ac:dyDescent="0.2"/>
    <row r="16505" s="733" customFormat="1" x14ac:dyDescent="0.2"/>
    <row r="16506" s="733" customFormat="1" x14ac:dyDescent="0.2"/>
    <row r="16507" s="733" customFormat="1" x14ac:dyDescent="0.2"/>
    <row r="16508" s="733" customFormat="1" x14ac:dyDescent="0.2"/>
    <row r="16509" s="733" customFormat="1" x14ac:dyDescent="0.2"/>
    <row r="16510" s="733" customFormat="1" x14ac:dyDescent="0.2"/>
    <row r="16511" s="733" customFormat="1" x14ac:dyDescent="0.2"/>
    <row r="16512" s="733" customFormat="1" x14ac:dyDescent="0.2"/>
    <row r="16513" s="733" customFormat="1" x14ac:dyDescent="0.2"/>
    <row r="16514" s="733" customFormat="1" x14ac:dyDescent="0.2"/>
    <row r="16515" s="733" customFormat="1" x14ac:dyDescent="0.2"/>
    <row r="16516" s="733" customFormat="1" x14ac:dyDescent="0.2"/>
    <row r="16517" s="733" customFormat="1" x14ac:dyDescent="0.2"/>
    <row r="16518" s="733" customFormat="1" x14ac:dyDescent="0.2"/>
    <row r="16519" s="733" customFormat="1" x14ac:dyDescent="0.2"/>
    <row r="16520" s="733" customFormat="1" x14ac:dyDescent="0.2"/>
    <row r="16521" s="733" customFormat="1" x14ac:dyDescent="0.2"/>
    <row r="16522" s="733" customFormat="1" x14ac:dyDescent="0.2"/>
    <row r="16523" s="733" customFormat="1" x14ac:dyDescent="0.2"/>
    <row r="16524" s="733" customFormat="1" x14ac:dyDescent="0.2"/>
    <row r="16525" s="733" customFormat="1" x14ac:dyDescent="0.2"/>
    <row r="16526" s="733" customFormat="1" x14ac:dyDescent="0.2"/>
    <row r="16527" s="733" customFormat="1" x14ac:dyDescent="0.2"/>
    <row r="16528" s="733" customFormat="1" x14ac:dyDescent="0.2"/>
    <row r="16529" s="733" customFormat="1" x14ac:dyDescent="0.2"/>
    <row r="16530" s="733" customFormat="1" x14ac:dyDescent="0.2"/>
    <row r="16531" s="733" customFormat="1" x14ac:dyDescent="0.2"/>
    <row r="16532" s="733" customFormat="1" x14ac:dyDescent="0.2"/>
    <row r="16533" s="733" customFormat="1" x14ac:dyDescent="0.2"/>
    <row r="16534" s="733" customFormat="1" x14ac:dyDescent="0.2"/>
    <row r="16535" s="733" customFormat="1" x14ac:dyDescent="0.2"/>
    <row r="16536" s="733" customFormat="1" x14ac:dyDescent="0.2"/>
    <row r="16537" s="733" customFormat="1" x14ac:dyDescent="0.2"/>
    <row r="16538" s="733" customFormat="1" x14ac:dyDescent="0.2"/>
    <row r="16539" s="733" customFormat="1" x14ac:dyDescent="0.2"/>
    <row r="16540" s="733" customFormat="1" x14ac:dyDescent="0.2"/>
    <row r="16541" s="733" customFormat="1" x14ac:dyDescent="0.2"/>
    <row r="16542" s="733" customFormat="1" x14ac:dyDescent="0.2"/>
    <row r="16543" s="733" customFormat="1" x14ac:dyDescent="0.2"/>
    <row r="16544" s="733" customFormat="1" x14ac:dyDescent="0.2"/>
    <row r="16545" s="733" customFormat="1" x14ac:dyDescent="0.2"/>
    <row r="16546" s="733" customFormat="1" x14ac:dyDescent="0.2"/>
    <row r="16547" s="733" customFormat="1" x14ac:dyDescent="0.2"/>
    <row r="16548" s="733" customFormat="1" x14ac:dyDescent="0.2"/>
    <row r="16549" s="733" customFormat="1" x14ac:dyDescent="0.2"/>
    <row r="16550" s="733" customFormat="1" x14ac:dyDescent="0.2"/>
    <row r="16551" s="733" customFormat="1" x14ac:dyDescent="0.2"/>
    <row r="16552" s="733" customFormat="1" x14ac:dyDescent="0.2"/>
    <row r="16553" s="733" customFormat="1" x14ac:dyDescent="0.2"/>
    <row r="16554" s="733" customFormat="1" x14ac:dyDescent="0.2"/>
    <row r="16555" s="733" customFormat="1" x14ac:dyDescent="0.2"/>
    <row r="16556" s="733" customFormat="1" x14ac:dyDescent="0.2"/>
    <row r="16557" s="733" customFormat="1" x14ac:dyDescent="0.2"/>
    <row r="16558" s="733" customFormat="1" x14ac:dyDescent="0.2"/>
    <row r="16559" s="733" customFormat="1" x14ac:dyDescent="0.2"/>
    <row r="16560" s="733" customFormat="1" x14ac:dyDescent="0.2"/>
    <row r="16561" s="733" customFormat="1" x14ac:dyDescent="0.2"/>
    <row r="16562" s="733" customFormat="1" x14ac:dyDescent="0.2"/>
    <row r="16563" s="733" customFormat="1" x14ac:dyDescent="0.2"/>
    <row r="16564" s="733" customFormat="1" x14ac:dyDescent="0.2"/>
    <row r="16565" s="733" customFormat="1" x14ac:dyDescent="0.2"/>
    <row r="16566" s="733" customFormat="1" x14ac:dyDescent="0.2"/>
    <row r="16567" s="733" customFormat="1" x14ac:dyDescent="0.2"/>
    <row r="16568" s="733" customFormat="1" x14ac:dyDescent="0.2"/>
    <row r="16569" s="733" customFormat="1" x14ac:dyDescent="0.2"/>
    <row r="16570" s="733" customFormat="1" x14ac:dyDescent="0.2"/>
    <row r="16571" s="733" customFormat="1" x14ac:dyDescent="0.2"/>
    <row r="16572" s="733" customFormat="1" x14ac:dyDescent="0.2"/>
    <row r="16573" s="733" customFormat="1" x14ac:dyDescent="0.2"/>
    <row r="16574" s="733" customFormat="1" x14ac:dyDescent="0.2"/>
    <row r="16575" s="733" customFormat="1" x14ac:dyDescent="0.2"/>
    <row r="16576" s="733" customFormat="1" x14ac:dyDescent="0.2"/>
    <row r="16577" s="733" customFormat="1" x14ac:dyDescent="0.2"/>
    <row r="16578" s="733" customFormat="1" x14ac:dyDescent="0.2"/>
    <row r="16579" s="733" customFormat="1" x14ac:dyDescent="0.2"/>
    <row r="16580" s="733" customFormat="1" x14ac:dyDescent="0.2"/>
    <row r="16581" s="733" customFormat="1" x14ac:dyDescent="0.2"/>
    <row r="16582" s="733" customFormat="1" x14ac:dyDescent="0.2"/>
    <row r="16583" s="733" customFormat="1" x14ac:dyDescent="0.2"/>
    <row r="16584" s="733" customFormat="1" x14ac:dyDescent="0.2"/>
    <row r="16585" s="733" customFormat="1" x14ac:dyDescent="0.2"/>
    <row r="16586" s="733" customFormat="1" x14ac:dyDescent="0.2"/>
    <row r="16587" s="733" customFormat="1" x14ac:dyDescent="0.2"/>
    <row r="16588" s="733" customFormat="1" x14ac:dyDescent="0.2"/>
    <row r="16589" s="733" customFormat="1" x14ac:dyDescent="0.2"/>
    <row r="16590" s="733" customFormat="1" x14ac:dyDescent="0.2"/>
    <row r="16591" s="733" customFormat="1" x14ac:dyDescent="0.2"/>
    <row r="16592" s="733" customFormat="1" x14ac:dyDescent="0.2"/>
    <row r="16593" s="733" customFormat="1" x14ac:dyDescent="0.2"/>
    <row r="16594" s="733" customFormat="1" x14ac:dyDescent="0.2"/>
    <row r="16595" s="733" customFormat="1" x14ac:dyDescent="0.2"/>
    <row r="16596" s="733" customFormat="1" x14ac:dyDescent="0.2"/>
    <row r="16597" s="733" customFormat="1" x14ac:dyDescent="0.2"/>
    <row r="16598" s="733" customFormat="1" x14ac:dyDescent="0.2"/>
    <row r="16599" s="733" customFormat="1" x14ac:dyDescent="0.2"/>
    <row r="16600" s="733" customFormat="1" x14ac:dyDescent="0.2"/>
    <row r="16601" s="733" customFormat="1" x14ac:dyDescent="0.2"/>
    <row r="16602" s="733" customFormat="1" x14ac:dyDescent="0.2"/>
    <row r="16603" s="733" customFormat="1" x14ac:dyDescent="0.2"/>
    <row r="16604" s="733" customFormat="1" x14ac:dyDescent="0.2"/>
    <row r="16605" s="733" customFormat="1" x14ac:dyDescent="0.2"/>
    <row r="16606" s="733" customFormat="1" x14ac:dyDescent="0.2"/>
    <row r="16607" s="733" customFormat="1" x14ac:dyDescent="0.2"/>
    <row r="16608" s="733" customFormat="1" x14ac:dyDescent="0.2"/>
    <row r="16609" s="733" customFormat="1" x14ac:dyDescent="0.2"/>
    <row r="16610" s="733" customFormat="1" x14ac:dyDescent="0.2"/>
    <row r="16611" s="733" customFormat="1" x14ac:dyDescent="0.2"/>
    <row r="16612" s="733" customFormat="1" x14ac:dyDescent="0.2"/>
    <row r="16613" s="733" customFormat="1" x14ac:dyDescent="0.2"/>
    <row r="16614" s="733" customFormat="1" x14ac:dyDescent="0.2"/>
    <row r="16615" s="733" customFormat="1" x14ac:dyDescent="0.2"/>
    <row r="16616" s="733" customFormat="1" x14ac:dyDescent="0.2"/>
    <row r="16617" s="733" customFormat="1" x14ac:dyDescent="0.2"/>
    <row r="16618" s="733" customFormat="1" x14ac:dyDescent="0.2"/>
    <row r="16619" s="733" customFormat="1" x14ac:dyDescent="0.2"/>
    <row r="16620" s="733" customFormat="1" x14ac:dyDescent="0.2"/>
    <row r="16621" s="733" customFormat="1" x14ac:dyDescent="0.2"/>
    <row r="16622" s="733" customFormat="1" x14ac:dyDescent="0.2"/>
    <row r="16623" s="733" customFormat="1" x14ac:dyDescent="0.2"/>
    <row r="16624" s="733" customFormat="1" x14ac:dyDescent="0.2"/>
    <row r="16625" s="733" customFormat="1" x14ac:dyDescent="0.2"/>
    <row r="16626" s="733" customFormat="1" x14ac:dyDescent="0.2"/>
    <row r="16627" s="733" customFormat="1" x14ac:dyDescent="0.2"/>
    <row r="16628" s="733" customFormat="1" x14ac:dyDescent="0.2"/>
    <row r="16629" s="733" customFormat="1" x14ac:dyDescent="0.2"/>
    <row r="16630" s="733" customFormat="1" x14ac:dyDescent="0.2"/>
    <row r="16631" s="733" customFormat="1" x14ac:dyDescent="0.2"/>
    <row r="16632" s="733" customFormat="1" x14ac:dyDescent="0.2"/>
    <row r="16633" s="733" customFormat="1" x14ac:dyDescent="0.2"/>
    <row r="16634" s="733" customFormat="1" x14ac:dyDescent="0.2"/>
    <row r="16635" s="733" customFormat="1" x14ac:dyDescent="0.2"/>
    <row r="16636" s="733" customFormat="1" x14ac:dyDescent="0.2"/>
    <row r="16637" s="733" customFormat="1" x14ac:dyDescent="0.2"/>
    <row r="16638" s="733" customFormat="1" x14ac:dyDescent="0.2"/>
    <row r="16639" s="733" customFormat="1" x14ac:dyDescent="0.2"/>
    <row r="16640" s="733" customFormat="1" x14ac:dyDescent="0.2"/>
    <row r="16641" s="733" customFormat="1" x14ac:dyDescent="0.2"/>
    <row r="16642" s="733" customFormat="1" x14ac:dyDescent="0.2"/>
    <row r="16643" s="733" customFormat="1" x14ac:dyDescent="0.2"/>
    <row r="16644" s="733" customFormat="1" x14ac:dyDescent="0.2"/>
    <row r="16645" s="733" customFormat="1" x14ac:dyDescent="0.2"/>
    <row r="16646" s="733" customFormat="1" x14ac:dyDescent="0.2"/>
    <row r="16647" s="733" customFormat="1" x14ac:dyDescent="0.2"/>
    <row r="16648" s="733" customFormat="1" x14ac:dyDescent="0.2"/>
    <row r="16649" s="733" customFormat="1" x14ac:dyDescent="0.2"/>
    <row r="16650" s="733" customFormat="1" x14ac:dyDescent="0.2"/>
    <row r="16651" s="733" customFormat="1" x14ac:dyDescent="0.2"/>
    <row r="16652" s="733" customFormat="1" x14ac:dyDescent="0.2"/>
    <row r="16653" s="733" customFormat="1" x14ac:dyDescent="0.2"/>
    <row r="16654" s="733" customFormat="1" x14ac:dyDescent="0.2"/>
    <row r="16655" s="733" customFormat="1" x14ac:dyDescent="0.2"/>
    <row r="16656" s="733" customFormat="1" x14ac:dyDescent="0.2"/>
    <row r="16657" s="733" customFormat="1" x14ac:dyDescent="0.2"/>
    <row r="16658" s="733" customFormat="1" x14ac:dyDescent="0.2"/>
    <row r="16659" s="733" customFormat="1" x14ac:dyDescent="0.2"/>
    <row r="16660" s="733" customFormat="1" x14ac:dyDescent="0.2"/>
    <row r="16661" s="733" customFormat="1" x14ac:dyDescent="0.2"/>
    <row r="16662" s="733" customFormat="1" x14ac:dyDescent="0.2"/>
    <row r="16663" s="733" customFormat="1" x14ac:dyDescent="0.2"/>
    <row r="16664" s="733" customFormat="1" x14ac:dyDescent="0.2"/>
    <row r="16665" s="733" customFormat="1" x14ac:dyDescent="0.2"/>
    <row r="16666" s="733" customFormat="1" x14ac:dyDescent="0.2"/>
    <row r="16667" s="733" customFormat="1" x14ac:dyDescent="0.2"/>
    <row r="16668" s="733" customFormat="1" x14ac:dyDescent="0.2"/>
    <row r="16669" s="733" customFormat="1" x14ac:dyDescent="0.2"/>
    <row r="16670" s="733" customFormat="1" x14ac:dyDescent="0.2"/>
    <row r="16671" s="733" customFormat="1" x14ac:dyDescent="0.2"/>
    <row r="16672" s="733" customFormat="1" x14ac:dyDescent="0.2"/>
    <row r="16673" s="733" customFormat="1" x14ac:dyDescent="0.2"/>
    <row r="16674" s="733" customFormat="1" x14ac:dyDescent="0.2"/>
    <row r="16675" s="733" customFormat="1" x14ac:dyDescent="0.2"/>
    <row r="16676" s="733" customFormat="1" x14ac:dyDescent="0.2"/>
    <row r="16677" s="733" customFormat="1" x14ac:dyDescent="0.2"/>
    <row r="16678" s="733" customFormat="1" x14ac:dyDescent="0.2"/>
    <row r="16679" s="733" customFormat="1" x14ac:dyDescent="0.2"/>
    <row r="16680" s="733" customFormat="1" x14ac:dyDescent="0.2"/>
    <row r="16681" s="733" customFormat="1" x14ac:dyDescent="0.2"/>
    <row r="16682" s="733" customFormat="1" x14ac:dyDescent="0.2"/>
    <row r="16683" s="733" customFormat="1" x14ac:dyDescent="0.2"/>
    <row r="16684" s="733" customFormat="1" x14ac:dyDescent="0.2"/>
    <row r="16685" s="733" customFormat="1" x14ac:dyDescent="0.2"/>
    <row r="16686" s="733" customFormat="1" x14ac:dyDescent="0.2"/>
    <row r="16687" s="733" customFormat="1" x14ac:dyDescent="0.2"/>
    <row r="16688" s="733" customFormat="1" x14ac:dyDescent="0.2"/>
    <row r="16689" s="733" customFormat="1" x14ac:dyDescent="0.2"/>
    <row r="16690" s="733" customFormat="1" x14ac:dyDescent="0.2"/>
    <row r="16691" s="733" customFormat="1" x14ac:dyDescent="0.2"/>
    <row r="16692" s="733" customFormat="1" x14ac:dyDescent="0.2"/>
    <row r="16693" s="733" customFormat="1" x14ac:dyDescent="0.2"/>
    <row r="16694" s="733" customFormat="1" x14ac:dyDescent="0.2"/>
    <row r="16695" s="733" customFormat="1" x14ac:dyDescent="0.2"/>
    <row r="16696" s="733" customFormat="1" x14ac:dyDescent="0.2"/>
    <row r="16697" s="733" customFormat="1" x14ac:dyDescent="0.2"/>
    <row r="16698" s="733" customFormat="1" x14ac:dyDescent="0.2"/>
    <row r="16699" s="733" customFormat="1" x14ac:dyDescent="0.2"/>
    <row r="16700" s="733" customFormat="1" x14ac:dyDescent="0.2"/>
    <row r="16701" s="733" customFormat="1" x14ac:dyDescent="0.2"/>
    <row r="16702" s="733" customFormat="1" x14ac:dyDescent="0.2"/>
    <row r="16703" s="733" customFormat="1" x14ac:dyDescent="0.2"/>
    <row r="16704" s="733" customFormat="1" x14ac:dyDescent="0.2"/>
    <row r="16705" s="733" customFormat="1" x14ac:dyDescent="0.2"/>
    <row r="16706" s="733" customFormat="1" x14ac:dyDescent="0.2"/>
    <row r="16707" s="733" customFormat="1" x14ac:dyDescent="0.2"/>
    <row r="16708" s="733" customFormat="1" x14ac:dyDescent="0.2"/>
    <row r="16709" s="733" customFormat="1" x14ac:dyDescent="0.2"/>
    <row r="16710" s="733" customFormat="1" x14ac:dyDescent="0.2"/>
    <row r="16711" s="733" customFormat="1" x14ac:dyDescent="0.2"/>
    <row r="16712" s="733" customFormat="1" x14ac:dyDescent="0.2"/>
    <row r="16713" s="733" customFormat="1" x14ac:dyDescent="0.2"/>
    <row r="16714" s="733" customFormat="1" x14ac:dyDescent="0.2"/>
    <row r="16715" s="733" customFormat="1" x14ac:dyDescent="0.2"/>
    <row r="16716" s="733" customFormat="1" x14ac:dyDescent="0.2"/>
    <row r="16717" s="733" customFormat="1" x14ac:dyDescent="0.2"/>
    <row r="16718" s="733" customFormat="1" x14ac:dyDescent="0.2"/>
    <row r="16719" s="733" customFormat="1" x14ac:dyDescent="0.2"/>
    <row r="16720" s="733" customFormat="1" x14ac:dyDescent="0.2"/>
    <row r="16721" s="733" customFormat="1" x14ac:dyDescent="0.2"/>
    <row r="16722" s="733" customFormat="1" x14ac:dyDescent="0.2"/>
    <row r="16723" s="733" customFormat="1" x14ac:dyDescent="0.2"/>
    <row r="16724" s="733" customFormat="1" x14ac:dyDescent="0.2"/>
    <row r="16725" s="733" customFormat="1" x14ac:dyDescent="0.2"/>
    <row r="16726" s="733" customFormat="1" x14ac:dyDescent="0.2"/>
    <row r="16727" s="733" customFormat="1" x14ac:dyDescent="0.2"/>
    <row r="16728" s="733" customFormat="1" x14ac:dyDescent="0.2"/>
    <row r="16729" s="733" customFormat="1" x14ac:dyDescent="0.2"/>
    <row r="16730" s="733" customFormat="1" x14ac:dyDescent="0.2"/>
    <row r="16731" s="733" customFormat="1" x14ac:dyDescent="0.2"/>
    <row r="16732" s="733" customFormat="1" x14ac:dyDescent="0.2"/>
    <row r="16733" s="733" customFormat="1" x14ac:dyDescent="0.2"/>
    <row r="16734" s="733" customFormat="1" x14ac:dyDescent="0.2"/>
    <row r="16735" s="733" customFormat="1" x14ac:dyDescent="0.2"/>
    <row r="16736" s="733" customFormat="1" x14ac:dyDescent="0.2"/>
    <row r="16737" s="733" customFormat="1" x14ac:dyDescent="0.2"/>
    <row r="16738" s="733" customFormat="1" x14ac:dyDescent="0.2"/>
    <row r="16739" s="733" customFormat="1" x14ac:dyDescent="0.2"/>
    <row r="16740" s="733" customFormat="1" x14ac:dyDescent="0.2"/>
    <row r="16741" s="733" customFormat="1" x14ac:dyDescent="0.2"/>
    <row r="16742" s="733" customFormat="1" x14ac:dyDescent="0.2"/>
    <row r="16743" s="733" customFormat="1" x14ac:dyDescent="0.2"/>
    <row r="16744" s="733" customFormat="1" x14ac:dyDescent="0.2"/>
    <row r="16745" s="733" customFormat="1" x14ac:dyDescent="0.2"/>
    <row r="16746" s="733" customFormat="1" x14ac:dyDescent="0.2"/>
    <row r="16747" s="733" customFormat="1" x14ac:dyDescent="0.2"/>
    <row r="16748" s="733" customFormat="1" x14ac:dyDescent="0.2"/>
    <row r="16749" s="733" customFormat="1" x14ac:dyDescent="0.2"/>
    <row r="16750" s="733" customFormat="1" x14ac:dyDescent="0.2"/>
    <row r="16751" s="733" customFormat="1" x14ac:dyDescent="0.2"/>
    <row r="16752" s="733" customFormat="1" x14ac:dyDescent="0.2"/>
    <row r="16753" s="733" customFormat="1" x14ac:dyDescent="0.2"/>
    <row r="16754" s="733" customFormat="1" x14ac:dyDescent="0.2"/>
    <row r="16755" s="733" customFormat="1" x14ac:dyDescent="0.2"/>
    <row r="16756" s="733" customFormat="1" x14ac:dyDescent="0.2"/>
    <row r="16757" s="733" customFormat="1" x14ac:dyDescent="0.2"/>
    <row r="16758" s="733" customFormat="1" x14ac:dyDescent="0.2"/>
    <row r="16759" s="733" customFormat="1" x14ac:dyDescent="0.2"/>
    <row r="16760" s="733" customFormat="1" x14ac:dyDescent="0.2"/>
    <row r="16761" s="733" customFormat="1" x14ac:dyDescent="0.2"/>
    <row r="16762" s="733" customFormat="1" x14ac:dyDescent="0.2"/>
    <row r="16763" s="733" customFormat="1" x14ac:dyDescent="0.2"/>
    <row r="16764" s="733" customFormat="1" x14ac:dyDescent="0.2"/>
    <row r="16765" s="733" customFormat="1" x14ac:dyDescent="0.2"/>
    <row r="16766" s="733" customFormat="1" x14ac:dyDescent="0.2"/>
    <row r="16767" s="733" customFormat="1" x14ac:dyDescent="0.2"/>
    <row r="16768" s="733" customFormat="1" x14ac:dyDescent="0.2"/>
    <row r="16769" s="733" customFormat="1" x14ac:dyDescent="0.2"/>
    <row r="16770" s="733" customFormat="1" x14ac:dyDescent="0.2"/>
    <row r="16771" s="733" customFormat="1" x14ac:dyDescent="0.2"/>
    <row r="16772" s="733" customFormat="1" x14ac:dyDescent="0.2"/>
    <row r="16773" s="733" customFormat="1" x14ac:dyDescent="0.2"/>
    <row r="16774" s="733" customFormat="1" x14ac:dyDescent="0.2"/>
    <row r="16775" s="733" customFormat="1" x14ac:dyDescent="0.2"/>
    <row r="16776" s="733" customFormat="1" x14ac:dyDescent="0.2"/>
    <row r="16777" s="733" customFormat="1" x14ac:dyDescent="0.2"/>
    <row r="16778" s="733" customFormat="1" x14ac:dyDescent="0.2"/>
    <row r="16779" s="733" customFormat="1" x14ac:dyDescent="0.2"/>
    <row r="16780" s="733" customFormat="1" x14ac:dyDescent="0.2"/>
    <row r="16781" s="733" customFormat="1" x14ac:dyDescent="0.2"/>
    <row r="16782" s="733" customFormat="1" x14ac:dyDescent="0.2"/>
    <row r="16783" s="733" customFormat="1" x14ac:dyDescent="0.2"/>
    <row r="16784" s="733" customFormat="1" x14ac:dyDescent="0.2"/>
    <row r="16785" s="733" customFormat="1" x14ac:dyDescent="0.2"/>
    <row r="16786" s="733" customFormat="1" x14ac:dyDescent="0.2"/>
    <row r="16787" s="733" customFormat="1" x14ac:dyDescent="0.2"/>
    <row r="16788" s="733" customFormat="1" x14ac:dyDescent="0.2"/>
    <row r="16789" s="733" customFormat="1" x14ac:dyDescent="0.2"/>
    <row r="16790" s="733" customFormat="1" x14ac:dyDescent="0.2"/>
    <row r="16791" s="733" customFormat="1" x14ac:dyDescent="0.2"/>
    <row r="16792" s="733" customFormat="1" x14ac:dyDescent="0.2"/>
    <row r="16793" s="733" customFormat="1" x14ac:dyDescent="0.2"/>
    <row r="16794" s="733" customFormat="1" x14ac:dyDescent="0.2"/>
    <row r="16795" s="733" customFormat="1" x14ac:dyDescent="0.2"/>
    <row r="16796" s="733" customFormat="1" x14ac:dyDescent="0.2"/>
    <row r="16797" s="733" customFormat="1" x14ac:dyDescent="0.2"/>
    <row r="16798" s="733" customFormat="1" x14ac:dyDescent="0.2"/>
    <row r="16799" s="733" customFormat="1" x14ac:dyDescent="0.2"/>
    <row r="16800" s="733" customFormat="1" x14ac:dyDescent="0.2"/>
    <row r="16801" s="733" customFormat="1" x14ac:dyDescent="0.2"/>
    <row r="16802" s="733" customFormat="1" x14ac:dyDescent="0.2"/>
    <row r="16803" s="733" customFormat="1" x14ac:dyDescent="0.2"/>
    <row r="16804" s="733" customFormat="1" x14ac:dyDescent="0.2"/>
    <row r="16805" s="733" customFormat="1" x14ac:dyDescent="0.2"/>
    <row r="16806" s="733" customFormat="1" x14ac:dyDescent="0.2"/>
    <row r="16807" s="733" customFormat="1" x14ac:dyDescent="0.2"/>
    <row r="16808" s="733" customFormat="1" x14ac:dyDescent="0.2"/>
    <row r="16809" s="733" customFormat="1" x14ac:dyDescent="0.2"/>
    <row r="16810" s="733" customFormat="1" x14ac:dyDescent="0.2"/>
    <row r="16811" s="733" customFormat="1" x14ac:dyDescent="0.2"/>
    <row r="16812" s="733" customFormat="1" x14ac:dyDescent="0.2"/>
    <row r="16813" s="733" customFormat="1" x14ac:dyDescent="0.2"/>
    <row r="16814" s="733" customFormat="1" x14ac:dyDescent="0.2"/>
    <row r="16815" s="733" customFormat="1" x14ac:dyDescent="0.2"/>
    <row r="16816" s="733" customFormat="1" x14ac:dyDescent="0.2"/>
    <row r="16817" s="733" customFormat="1" x14ac:dyDescent="0.2"/>
    <row r="16818" s="733" customFormat="1" x14ac:dyDescent="0.2"/>
    <row r="16819" s="733" customFormat="1" x14ac:dyDescent="0.2"/>
    <row r="16820" s="733" customFormat="1" x14ac:dyDescent="0.2"/>
    <row r="16821" s="733" customFormat="1" x14ac:dyDescent="0.2"/>
    <row r="16822" s="733" customFormat="1" x14ac:dyDescent="0.2"/>
    <row r="16823" s="733" customFormat="1" x14ac:dyDescent="0.2"/>
    <row r="16824" s="733" customFormat="1" x14ac:dyDescent="0.2"/>
    <row r="16825" s="733" customFormat="1" x14ac:dyDescent="0.2"/>
    <row r="16826" s="733" customFormat="1" x14ac:dyDescent="0.2"/>
    <row r="16827" s="733" customFormat="1" x14ac:dyDescent="0.2"/>
    <row r="16828" s="733" customFormat="1" x14ac:dyDescent="0.2"/>
    <row r="16829" s="733" customFormat="1" x14ac:dyDescent="0.2"/>
    <row r="16830" s="733" customFormat="1" x14ac:dyDescent="0.2"/>
    <row r="16831" s="733" customFormat="1" x14ac:dyDescent="0.2"/>
    <row r="16832" s="733" customFormat="1" x14ac:dyDescent="0.2"/>
    <row r="16833" s="733" customFormat="1" x14ac:dyDescent="0.2"/>
    <row r="16834" s="733" customFormat="1" x14ac:dyDescent="0.2"/>
    <row r="16835" s="733" customFormat="1" x14ac:dyDescent="0.2"/>
    <row r="16836" s="733" customFormat="1" x14ac:dyDescent="0.2"/>
    <row r="16837" s="733" customFormat="1" x14ac:dyDescent="0.2"/>
    <row r="16838" s="733" customFormat="1" x14ac:dyDescent="0.2"/>
    <row r="16839" s="733" customFormat="1" x14ac:dyDescent="0.2"/>
    <row r="16840" s="733" customFormat="1" x14ac:dyDescent="0.2"/>
    <row r="16841" s="733" customFormat="1" x14ac:dyDescent="0.2"/>
    <row r="16842" s="733" customFormat="1" x14ac:dyDescent="0.2"/>
    <row r="16843" s="733" customFormat="1" x14ac:dyDescent="0.2"/>
    <row r="16844" s="733" customFormat="1" x14ac:dyDescent="0.2"/>
    <row r="16845" s="733" customFormat="1" x14ac:dyDescent="0.2"/>
    <row r="16846" s="733" customFormat="1" x14ac:dyDescent="0.2"/>
    <row r="16847" s="733" customFormat="1" x14ac:dyDescent="0.2"/>
    <row r="16848" s="733" customFormat="1" x14ac:dyDescent="0.2"/>
    <row r="16849" s="733" customFormat="1" x14ac:dyDescent="0.2"/>
    <row r="16850" s="733" customFormat="1" x14ac:dyDescent="0.2"/>
    <row r="16851" s="733" customFormat="1" x14ac:dyDescent="0.2"/>
    <row r="16852" s="733" customFormat="1" x14ac:dyDescent="0.2"/>
    <row r="16853" s="733" customFormat="1" x14ac:dyDescent="0.2"/>
    <row r="16854" s="733" customFormat="1" x14ac:dyDescent="0.2"/>
    <row r="16855" s="733" customFormat="1" x14ac:dyDescent="0.2"/>
    <row r="16856" s="733" customFormat="1" x14ac:dyDescent="0.2"/>
    <row r="16857" s="733" customFormat="1" x14ac:dyDescent="0.2"/>
    <row r="16858" s="733" customFormat="1" x14ac:dyDescent="0.2"/>
    <row r="16859" s="733" customFormat="1" x14ac:dyDescent="0.2"/>
    <row r="16860" s="733" customFormat="1" x14ac:dyDescent="0.2"/>
    <row r="16861" s="733" customFormat="1" x14ac:dyDescent="0.2"/>
    <row r="16862" s="733" customFormat="1" x14ac:dyDescent="0.2"/>
    <row r="16863" s="733" customFormat="1" x14ac:dyDescent="0.2"/>
    <row r="16864" s="733" customFormat="1" x14ac:dyDescent="0.2"/>
    <row r="16865" s="733" customFormat="1" x14ac:dyDescent="0.2"/>
    <row r="16866" s="733" customFormat="1" x14ac:dyDescent="0.2"/>
    <row r="16867" s="733" customFormat="1" x14ac:dyDescent="0.2"/>
    <row r="16868" s="733" customFormat="1" x14ac:dyDescent="0.2"/>
    <row r="16869" s="733" customFormat="1" x14ac:dyDescent="0.2"/>
    <row r="16870" s="733" customFormat="1" x14ac:dyDescent="0.2"/>
    <row r="16871" s="733" customFormat="1" x14ac:dyDescent="0.2"/>
    <row r="16872" s="733" customFormat="1" x14ac:dyDescent="0.2"/>
    <row r="16873" s="733" customFormat="1" x14ac:dyDescent="0.2"/>
    <row r="16874" s="733" customFormat="1" x14ac:dyDescent="0.2"/>
    <row r="16875" s="733" customFormat="1" x14ac:dyDescent="0.2"/>
    <row r="16876" s="733" customFormat="1" x14ac:dyDescent="0.2"/>
    <row r="16877" s="733" customFormat="1" x14ac:dyDescent="0.2"/>
    <row r="16878" s="733" customFormat="1" x14ac:dyDescent="0.2"/>
    <row r="16879" s="733" customFormat="1" x14ac:dyDescent="0.2"/>
    <row r="16880" s="733" customFormat="1" x14ac:dyDescent="0.2"/>
    <row r="16881" s="733" customFormat="1" x14ac:dyDescent="0.2"/>
    <row r="16882" s="733" customFormat="1" x14ac:dyDescent="0.2"/>
    <row r="16883" s="733" customFormat="1" x14ac:dyDescent="0.2"/>
    <row r="16884" s="733" customFormat="1" x14ac:dyDescent="0.2"/>
    <row r="16885" s="733" customFormat="1" x14ac:dyDescent="0.2"/>
    <row r="16886" s="733" customFormat="1" x14ac:dyDescent="0.2"/>
    <row r="16887" s="733" customFormat="1" x14ac:dyDescent="0.2"/>
    <row r="16888" s="733" customFormat="1" x14ac:dyDescent="0.2"/>
    <row r="16889" s="733" customFormat="1" x14ac:dyDescent="0.2"/>
    <row r="16890" s="733" customFormat="1" x14ac:dyDescent="0.2"/>
    <row r="16891" s="733" customFormat="1" x14ac:dyDescent="0.2"/>
    <row r="16892" s="733" customFormat="1" x14ac:dyDescent="0.2"/>
    <row r="16893" s="733" customFormat="1" x14ac:dyDescent="0.2"/>
    <row r="16894" s="733" customFormat="1" x14ac:dyDescent="0.2"/>
    <row r="16895" s="733" customFormat="1" x14ac:dyDescent="0.2"/>
    <row r="16896" s="733" customFormat="1" x14ac:dyDescent="0.2"/>
    <row r="16897" s="733" customFormat="1" x14ac:dyDescent="0.2"/>
    <row r="16898" s="733" customFormat="1" x14ac:dyDescent="0.2"/>
    <row r="16899" s="733" customFormat="1" x14ac:dyDescent="0.2"/>
    <row r="16900" s="733" customFormat="1" x14ac:dyDescent="0.2"/>
    <row r="16901" s="733" customFormat="1" x14ac:dyDescent="0.2"/>
    <row r="16902" s="733" customFormat="1" x14ac:dyDescent="0.2"/>
    <row r="16903" s="733" customFormat="1" x14ac:dyDescent="0.2"/>
    <row r="16904" s="733" customFormat="1" x14ac:dyDescent="0.2"/>
    <row r="16905" s="733" customFormat="1" x14ac:dyDescent="0.2"/>
    <row r="16906" s="733" customFormat="1" x14ac:dyDescent="0.2"/>
    <row r="16907" s="733" customFormat="1" x14ac:dyDescent="0.2"/>
    <row r="16908" s="733" customFormat="1" x14ac:dyDescent="0.2"/>
    <row r="16909" s="733" customFormat="1" x14ac:dyDescent="0.2"/>
    <row r="16910" s="733" customFormat="1" x14ac:dyDescent="0.2"/>
    <row r="16911" s="733" customFormat="1" x14ac:dyDescent="0.2"/>
    <row r="16912" s="733" customFormat="1" x14ac:dyDescent="0.2"/>
    <row r="16913" s="733" customFormat="1" x14ac:dyDescent="0.2"/>
    <row r="16914" s="733" customFormat="1" x14ac:dyDescent="0.2"/>
    <row r="16915" s="733" customFormat="1" x14ac:dyDescent="0.2"/>
    <row r="16916" s="733" customFormat="1" x14ac:dyDescent="0.2"/>
    <row r="16917" s="733" customFormat="1" x14ac:dyDescent="0.2"/>
    <row r="16918" s="733" customFormat="1" x14ac:dyDescent="0.2"/>
    <row r="16919" s="733" customFormat="1" x14ac:dyDescent="0.2"/>
    <row r="16920" s="733" customFormat="1" x14ac:dyDescent="0.2"/>
    <row r="16921" s="733" customFormat="1" x14ac:dyDescent="0.2"/>
    <row r="16922" s="733" customFormat="1" x14ac:dyDescent="0.2"/>
    <row r="16923" s="733" customFormat="1" x14ac:dyDescent="0.2"/>
    <row r="16924" s="733" customFormat="1" x14ac:dyDescent="0.2"/>
    <row r="16925" s="733" customFormat="1" x14ac:dyDescent="0.2"/>
    <row r="16926" s="733" customFormat="1" x14ac:dyDescent="0.2"/>
    <row r="16927" s="733" customFormat="1" x14ac:dyDescent="0.2"/>
    <row r="16928" s="733" customFormat="1" x14ac:dyDescent="0.2"/>
    <row r="16929" s="733" customFormat="1" x14ac:dyDescent="0.2"/>
    <row r="16930" s="733" customFormat="1" x14ac:dyDescent="0.2"/>
    <row r="16931" s="733" customFormat="1" x14ac:dyDescent="0.2"/>
    <row r="16932" s="733" customFormat="1" x14ac:dyDescent="0.2"/>
    <row r="16933" s="733" customFormat="1" x14ac:dyDescent="0.2"/>
    <row r="16934" s="733" customFormat="1" x14ac:dyDescent="0.2"/>
    <row r="16935" s="733" customFormat="1" x14ac:dyDescent="0.2"/>
    <row r="16936" s="733" customFormat="1" x14ac:dyDescent="0.2"/>
    <row r="16937" s="733" customFormat="1" x14ac:dyDescent="0.2"/>
    <row r="16938" s="733" customFormat="1" x14ac:dyDescent="0.2"/>
    <row r="16939" s="733" customFormat="1" x14ac:dyDescent="0.2"/>
    <row r="16940" s="733" customFormat="1" x14ac:dyDescent="0.2"/>
    <row r="16941" s="733" customFormat="1" x14ac:dyDescent="0.2"/>
    <row r="16942" s="733" customFormat="1" x14ac:dyDescent="0.2"/>
    <row r="16943" s="733" customFormat="1" x14ac:dyDescent="0.2"/>
    <row r="16944" s="733" customFormat="1" x14ac:dyDescent="0.2"/>
    <row r="16945" s="733" customFormat="1" x14ac:dyDescent="0.2"/>
    <row r="16946" s="733" customFormat="1" x14ac:dyDescent="0.2"/>
    <row r="16947" s="733" customFormat="1" x14ac:dyDescent="0.2"/>
    <row r="16948" s="733" customFormat="1" x14ac:dyDescent="0.2"/>
    <row r="16949" s="733" customFormat="1" x14ac:dyDescent="0.2"/>
    <row r="16950" s="733" customFormat="1" x14ac:dyDescent="0.2"/>
    <row r="16951" s="733" customFormat="1" x14ac:dyDescent="0.2"/>
    <row r="16952" s="733" customFormat="1" x14ac:dyDescent="0.2"/>
    <row r="16953" s="733" customFormat="1" x14ac:dyDescent="0.2"/>
    <row r="16954" s="733" customFormat="1" x14ac:dyDescent="0.2"/>
    <row r="16955" s="733" customFormat="1" x14ac:dyDescent="0.2"/>
    <row r="16956" s="733" customFormat="1" x14ac:dyDescent="0.2"/>
    <row r="16957" s="733" customFormat="1" x14ac:dyDescent="0.2"/>
    <row r="16958" s="733" customFormat="1" x14ac:dyDescent="0.2"/>
    <row r="16959" s="733" customFormat="1" x14ac:dyDescent="0.2"/>
    <row r="16960" s="733" customFormat="1" x14ac:dyDescent="0.2"/>
    <row r="16961" s="733" customFormat="1" x14ac:dyDescent="0.2"/>
    <row r="16962" s="733" customFormat="1" x14ac:dyDescent="0.2"/>
    <row r="16963" s="733" customFormat="1" x14ac:dyDescent="0.2"/>
    <row r="16964" s="733" customFormat="1" x14ac:dyDescent="0.2"/>
    <row r="16965" s="733" customFormat="1" x14ac:dyDescent="0.2"/>
    <row r="16966" s="733" customFormat="1" x14ac:dyDescent="0.2"/>
    <row r="16967" s="733" customFormat="1" x14ac:dyDescent="0.2"/>
    <row r="16968" s="733" customFormat="1" x14ac:dyDescent="0.2"/>
    <row r="16969" s="733" customFormat="1" x14ac:dyDescent="0.2"/>
    <row r="16970" s="733" customFormat="1" x14ac:dyDescent="0.2"/>
    <row r="16971" s="733" customFormat="1" x14ac:dyDescent="0.2"/>
    <row r="16972" s="733" customFormat="1" x14ac:dyDescent="0.2"/>
    <row r="16973" s="733" customFormat="1" x14ac:dyDescent="0.2"/>
    <row r="16974" s="733" customFormat="1" x14ac:dyDescent="0.2"/>
    <row r="16975" s="733" customFormat="1" x14ac:dyDescent="0.2"/>
    <row r="16976" s="733" customFormat="1" x14ac:dyDescent="0.2"/>
    <row r="16977" s="733" customFormat="1" x14ac:dyDescent="0.2"/>
    <row r="16978" s="733" customFormat="1" x14ac:dyDescent="0.2"/>
    <row r="16979" s="733" customFormat="1" x14ac:dyDescent="0.2"/>
    <row r="16980" s="733" customFormat="1" x14ac:dyDescent="0.2"/>
    <row r="16981" s="733" customFormat="1" x14ac:dyDescent="0.2"/>
    <row r="16982" s="733" customFormat="1" x14ac:dyDescent="0.2"/>
    <row r="16983" s="733" customFormat="1" x14ac:dyDescent="0.2"/>
    <row r="16984" s="733" customFormat="1" x14ac:dyDescent="0.2"/>
    <row r="16985" s="733" customFormat="1" x14ac:dyDescent="0.2"/>
    <row r="16986" s="733" customFormat="1" x14ac:dyDescent="0.2"/>
    <row r="16987" s="733" customFormat="1" x14ac:dyDescent="0.2"/>
    <row r="16988" s="733" customFormat="1" x14ac:dyDescent="0.2"/>
    <row r="16989" s="733" customFormat="1" x14ac:dyDescent="0.2"/>
    <row r="16990" s="733" customFormat="1" x14ac:dyDescent="0.2"/>
    <row r="16991" s="733" customFormat="1" x14ac:dyDescent="0.2"/>
    <row r="16992" s="733" customFormat="1" x14ac:dyDescent="0.2"/>
    <row r="16993" s="733" customFormat="1" x14ac:dyDescent="0.2"/>
    <row r="16994" s="733" customFormat="1" x14ac:dyDescent="0.2"/>
    <row r="16995" s="733" customFormat="1" x14ac:dyDescent="0.2"/>
    <row r="16996" s="733" customFormat="1" x14ac:dyDescent="0.2"/>
    <row r="16997" s="733" customFormat="1" x14ac:dyDescent="0.2"/>
    <row r="16998" s="733" customFormat="1" x14ac:dyDescent="0.2"/>
    <row r="16999" s="733" customFormat="1" x14ac:dyDescent="0.2"/>
    <row r="17000" s="733" customFormat="1" x14ac:dyDescent="0.2"/>
    <row r="17001" s="733" customFormat="1" x14ac:dyDescent="0.2"/>
    <row r="17002" s="733" customFormat="1" x14ac:dyDescent="0.2"/>
    <row r="17003" s="733" customFormat="1" x14ac:dyDescent="0.2"/>
    <row r="17004" s="733" customFormat="1" x14ac:dyDescent="0.2"/>
    <row r="17005" s="733" customFormat="1" x14ac:dyDescent="0.2"/>
    <row r="17006" s="733" customFormat="1" x14ac:dyDescent="0.2"/>
    <row r="17007" s="733" customFormat="1" x14ac:dyDescent="0.2"/>
    <row r="17008" s="733" customFormat="1" x14ac:dyDescent="0.2"/>
    <row r="17009" s="733" customFormat="1" x14ac:dyDescent="0.2"/>
    <row r="17010" s="733" customFormat="1" x14ac:dyDescent="0.2"/>
    <row r="17011" s="733" customFormat="1" x14ac:dyDescent="0.2"/>
    <row r="17012" s="733" customFormat="1" x14ac:dyDescent="0.2"/>
    <row r="17013" s="733" customFormat="1" x14ac:dyDescent="0.2"/>
    <row r="17014" s="733" customFormat="1" x14ac:dyDescent="0.2"/>
    <row r="17015" s="733" customFormat="1" x14ac:dyDescent="0.2"/>
    <row r="17016" s="733" customFormat="1" x14ac:dyDescent="0.2"/>
    <row r="17017" s="733" customFormat="1" x14ac:dyDescent="0.2"/>
    <row r="17018" s="733" customFormat="1" x14ac:dyDescent="0.2"/>
    <row r="17019" s="733" customFormat="1" x14ac:dyDescent="0.2"/>
    <row r="17020" s="733" customFormat="1" x14ac:dyDescent="0.2"/>
    <row r="17021" s="733" customFormat="1" x14ac:dyDescent="0.2"/>
    <row r="17022" s="733" customFormat="1" x14ac:dyDescent="0.2"/>
    <row r="17023" s="733" customFormat="1" x14ac:dyDescent="0.2"/>
    <row r="17024" s="733" customFormat="1" x14ac:dyDescent="0.2"/>
    <row r="17025" s="733" customFormat="1" x14ac:dyDescent="0.2"/>
    <row r="17026" s="733" customFormat="1" x14ac:dyDescent="0.2"/>
    <row r="17027" s="733" customFormat="1" x14ac:dyDescent="0.2"/>
    <row r="17028" s="733" customFormat="1" x14ac:dyDescent="0.2"/>
    <row r="17029" s="733" customFormat="1" x14ac:dyDescent="0.2"/>
    <row r="17030" s="733" customFormat="1" x14ac:dyDescent="0.2"/>
    <row r="17031" s="733" customFormat="1" x14ac:dyDescent="0.2"/>
    <row r="17032" s="733" customFormat="1" x14ac:dyDescent="0.2"/>
    <row r="17033" s="733" customFormat="1" x14ac:dyDescent="0.2"/>
    <row r="17034" s="733" customFormat="1" x14ac:dyDescent="0.2"/>
    <row r="17035" s="733" customFormat="1" x14ac:dyDescent="0.2"/>
    <row r="17036" s="733" customFormat="1" x14ac:dyDescent="0.2"/>
    <row r="17037" s="733" customFormat="1" x14ac:dyDescent="0.2"/>
    <row r="17038" s="733" customFormat="1" x14ac:dyDescent="0.2"/>
    <row r="17039" s="733" customFormat="1" x14ac:dyDescent="0.2"/>
    <row r="17040" s="733" customFormat="1" x14ac:dyDescent="0.2"/>
    <row r="17041" s="733" customFormat="1" x14ac:dyDescent="0.2"/>
    <row r="17042" s="733" customFormat="1" x14ac:dyDescent="0.2"/>
    <row r="17043" s="733" customFormat="1" x14ac:dyDescent="0.2"/>
    <row r="17044" s="733" customFormat="1" x14ac:dyDescent="0.2"/>
    <row r="17045" s="733" customFormat="1" x14ac:dyDescent="0.2"/>
    <row r="17046" s="733" customFormat="1" x14ac:dyDescent="0.2"/>
    <row r="17047" s="733" customFormat="1" x14ac:dyDescent="0.2"/>
    <row r="17048" s="733" customFormat="1" x14ac:dyDescent="0.2"/>
    <row r="17049" s="733" customFormat="1" x14ac:dyDescent="0.2"/>
    <row r="17050" s="733" customFormat="1" x14ac:dyDescent="0.2"/>
    <row r="17051" s="733" customFormat="1" x14ac:dyDescent="0.2"/>
    <row r="17052" s="733" customFormat="1" x14ac:dyDescent="0.2"/>
    <row r="17053" s="733" customFormat="1" x14ac:dyDescent="0.2"/>
    <row r="17054" s="733" customFormat="1" x14ac:dyDescent="0.2"/>
    <row r="17055" s="733" customFormat="1" x14ac:dyDescent="0.2"/>
    <row r="17056" s="733" customFormat="1" x14ac:dyDescent="0.2"/>
    <row r="17057" s="733" customFormat="1" x14ac:dyDescent="0.2"/>
    <row r="17058" s="733" customFormat="1" x14ac:dyDescent="0.2"/>
    <row r="17059" s="733" customFormat="1" x14ac:dyDescent="0.2"/>
    <row r="17060" s="733" customFormat="1" x14ac:dyDescent="0.2"/>
    <row r="17061" s="733" customFormat="1" x14ac:dyDescent="0.2"/>
    <row r="17062" s="733" customFormat="1" x14ac:dyDescent="0.2"/>
    <row r="17063" s="733" customFormat="1" x14ac:dyDescent="0.2"/>
    <row r="17064" s="733" customFormat="1" x14ac:dyDescent="0.2"/>
    <row r="17065" s="733" customFormat="1" x14ac:dyDescent="0.2"/>
    <row r="17066" s="733" customFormat="1" x14ac:dyDescent="0.2"/>
    <row r="17067" s="733" customFormat="1" x14ac:dyDescent="0.2"/>
    <row r="17068" s="733" customFormat="1" x14ac:dyDescent="0.2"/>
    <row r="17069" s="733" customFormat="1" x14ac:dyDescent="0.2"/>
    <row r="17070" s="733" customFormat="1" x14ac:dyDescent="0.2"/>
    <row r="17071" s="733" customFormat="1" x14ac:dyDescent="0.2"/>
    <row r="17072" s="733" customFormat="1" x14ac:dyDescent="0.2"/>
    <row r="17073" s="733" customFormat="1" x14ac:dyDescent="0.2"/>
    <row r="17074" s="733" customFormat="1" x14ac:dyDescent="0.2"/>
    <row r="17075" s="733" customFormat="1" x14ac:dyDescent="0.2"/>
    <row r="17076" s="733" customFormat="1" x14ac:dyDescent="0.2"/>
    <row r="17077" s="733" customFormat="1" x14ac:dyDescent="0.2"/>
    <row r="17078" s="733" customFormat="1" x14ac:dyDescent="0.2"/>
    <row r="17079" s="733" customFormat="1" x14ac:dyDescent="0.2"/>
    <row r="17080" s="733" customFormat="1" x14ac:dyDescent="0.2"/>
    <row r="17081" s="733" customFormat="1" x14ac:dyDescent="0.2"/>
    <row r="17082" s="733" customFormat="1" x14ac:dyDescent="0.2"/>
    <row r="17083" s="733" customFormat="1" x14ac:dyDescent="0.2"/>
    <row r="17084" s="733" customFormat="1" x14ac:dyDescent="0.2"/>
    <row r="17085" s="733" customFormat="1" x14ac:dyDescent="0.2"/>
    <row r="17086" s="733" customFormat="1" x14ac:dyDescent="0.2"/>
    <row r="17087" s="733" customFormat="1" x14ac:dyDescent="0.2"/>
    <row r="17088" s="733" customFormat="1" x14ac:dyDescent="0.2"/>
    <row r="17089" s="733" customFormat="1" x14ac:dyDescent="0.2"/>
    <row r="17090" s="733" customFormat="1" x14ac:dyDescent="0.2"/>
    <row r="17091" s="733" customFormat="1" x14ac:dyDescent="0.2"/>
    <row r="17092" s="733" customFormat="1" x14ac:dyDescent="0.2"/>
    <row r="17093" s="733" customFormat="1" x14ac:dyDescent="0.2"/>
    <row r="17094" s="733" customFormat="1" x14ac:dyDescent="0.2"/>
    <row r="17095" s="733" customFormat="1" x14ac:dyDescent="0.2"/>
    <row r="17096" s="733" customFormat="1" x14ac:dyDescent="0.2"/>
    <row r="17097" s="733" customFormat="1" x14ac:dyDescent="0.2"/>
    <row r="17098" s="733" customFormat="1" x14ac:dyDescent="0.2"/>
    <row r="17099" s="733" customFormat="1" x14ac:dyDescent="0.2"/>
    <row r="17100" s="733" customFormat="1" x14ac:dyDescent="0.2"/>
    <row r="17101" s="733" customFormat="1" x14ac:dyDescent="0.2"/>
    <row r="17102" s="733" customFormat="1" x14ac:dyDescent="0.2"/>
    <row r="17103" s="733" customFormat="1" x14ac:dyDescent="0.2"/>
    <row r="17104" s="733" customFormat="1" x14ac:dyDescent="0.2"/>
    <row r="17105" s="733" customFormat="1" x14ac:dyDescent="0.2"/>
    <row r="17106" s="733" customFormat="1" x14ac:dyDescent="0.2"/>
    <row r="17107" s="733" customFormat="1" x14ac:dyDescent="0.2"/>
    <row r="17108" s="733" customFormat="1" x14ac:dyDescent="0.2"/>
    <row r="17109" s="733" customFormat="1" x14ac:dyDescent="0.2"/>
    <row r="17110" s="733" customFormat="1" x14ac:dyDescent="0.2"/>
    <row r="17111" s="733" customFormat="1" x14ac:dyDescent="0.2"/>
    <row r="17112" s="733" customFormat="1" x14ac:dyDescent="0.2"/>
    <row r="17113" s="733" customFormat="1" x14ac:dyDescent="0.2"/>
    <row r="17114" s="733" customFormat="1" x14ac:dyDescent="0.2"/>
    <row r="17115" s="733" customFormat="1" x14ac:dyDescent="0.2"/>
    <row r="17116" s="733" customFormat="1" x14ac:dyDescent="0.2"/>
    <row r="17117" s="733" customFormat="1" x14ac:dyDescent="0.2"/>
    <row r="17118" s="733" customFormat="1" x14ac:dyDescent="0.2"/>
    <row r="17119" s="733" customFormat="1" x14ac:dyDescent="0.2"/>
    <row r="17120" s="733" customFormat="1" x14ac:dyDescent="0.2"/>
    <row r="17121" s="733" customFormat="1" x14ac:dyDescent="0.2"/>
    <row r="17122" s="733" customFormat="1" x14ac:dyDescent="0.2"/>
    <row r="17123" s="733" customFormat="1" x14ac:dyDescent="0.2"/>
    <row r="17124" s="733" customFormat="1" x14ac:dyDescent="0.2"/>
    <row r="17125" s="733" customFormat="1" x14ac:dyDescent="0.2"/>
    <row r="17126" s="733" customFormat="1" x14ac:dyDescent="0.2"/>
    <row r="17127" s="733" customFormat="1" x14ac:dyDescent="0.2"/>
    <row r="17128" s="733" customFormat="1" x14ac:dyDescent="0.2"/>
    <row r="17129" s="733" customFormat="1" x14ac:dyDescent="0.2"/>
    <row r="17130" s="733" customFormat="1" x14ac:dyDescent="0.2"/>
    <row r="17131" s="733" customFormat="1" x14ac:dyDescent="0.2"/>
    <row r="17132" s="733" customFormat="1" x14ac:dyDescent="0.2"/>
    <row r="17133" s="733" customFormat="1" x14ac:dyDescent="0.2"/>
    <row r="17134" s="733" customFormat="1" x14ac:dyDescent="0.2"/>
    <row r="17135" s="733" customFormat="1" x14ac:dyDescent="0.2"/>
    <row r="17136" s="733" customFormat="1" x14ac:dyDescent="0.2"/>
    <row r="17137" s="733" customFormat="1" x14ac:dyDescent="0.2"/>
    <row r="17138" s="733" customFormat="1" x14ac:dyDescent="0.2"/>
    <row r="17139" s="733" customFormat="1" x14ac:dyDescent="0.2"/>
    <row r="17140" s="733" customFormat="1" x14ac:dyDescent="0.2"/>
    <row r="17141" s="733" customFormat="1" x14ac:dyDescent="0.2"/>
    <row r="17142" s="733" customFormat="1" x14ac:dyDescent="0.2"/>
    <row r="17143" s="733" customFormat="1" x14ac:dyDescent="0.2"/>
    <row r="17144" s="733" customFormat="1" x14ac:dyDescent="0.2"/>
    <row r="17145" s="733" customFormat="1" x14ac:dyDescent="0.2"/>
    <row r="17146" s="733" customFormat="1" x14ac:dyDescent="0.2"/>
    <row r="17147" s="733" customFormat="1" x14ac:dyDescent="0.2"/>
    <row r="17148" s="733" customFormat="1" x14ac:dyDescent="0.2"/>
    <row r="17149" s="733" customFormat="1" x14ac:dyDescent="0.2"/>
    <row r="17150" s="733" customFormat="1" x14ac:dyDescent="0.2"/>
    <row r="17151" s="733" customFormat="1" x14ac:dyDescent="0.2"/>
    <row r="17152" s="733" customFormat="1" x14ac:dyDescent="0.2"/>
    <row r="17153" s="733" customFormat="1" x14ac:dyDescent="0.2"/>
    <row r="17154" s="733" customFormat="1" x14ac:dyDescent="0.2"/>
    <row r="17155" s="733" customFormat="1" x14ac:dyDescent="0.2"/>
    <row r="17156" s="733" customFormat="1" x14ac:dyDescent="0.2"/>
    <row r="17157" s="733" customFormat="1" x14ac:dyDescent="0.2"/>
    <row r="17158" s="733" customFormat="1" x14ac:dyDescent="0.2"/>
    <row r="17159" s="733" customFormat="1" x14ac:dyDescent="0.2"/>
    <row r="17160" s="733" customFormat="1" x14ac:dyDescent="0.2"/>
    <row r="17161" s="733" customFormat="1" x14ac:dyDescent="0.2"/>
    <row r="17162" s="733" customFormat="1" x14ac:dyDescent="0.2"/>
    <row r="17163" s="733" customFormat="1" x14ac:dyDescent="0.2"/>
    <row r="17164" s="733" customFormat="1" x14ac:dyDescent="0.2"/>
    <row r="17165" s="733" customFormat="1" x14ac:dyDescent="0.2"/>
    <row r="17166" s="733" customFormat="1" x14ac:dyDescent="0.2"/>
    <row r="17167" s="733" customFormat="1" x14ac:dyDescent="0.2"/>
    <row r="17168" s="733" customFormat="1" x14ac:dyDescent="0.2"/>
    <row r="17169" s="733" customFormat="1" x14ac:dyDescent="0.2"/>
    <row r="17170" s="733" customFormat="1" x14ac:dyDescent="0.2"/>
    <row r="17171" s="733" customFormat="1" x14ac:dyDescent="0.2"/>
    <row r="17172" s="733" customFormat="1" x14ac:dyDescent="0.2"/>
    <row r="17173" s="733" customFormat="1" x14ac:dyDescent="0.2"/>
    <row r="17174" s="733" customFormat="1" x14ac:dyDescent="0.2"/>
    <row r="17175" s="733" customFormat="1" x14ac:dyDescent="0.2"/>
    <row r="17176" s="733" customFormat="1" x14ac:dyDescent="0.2"/>
    <row r="17177" s="733" customFormat="1" x14ac:dyDescent="0.2"/>
    <row r="17178" s="733" customFormat="1" x14ac:dyDescent="0.2"/>
    <row r="17179" s="733" customFormat="1" x14ac:dyDescent="0.2"/>
    <row r="17180" s="733" customFormat="1" x14ac:dyDescent="0.2"/>
    <row r="17181" s="733" customFormat="1" x14ac:dyDescent="0.2"/>
    <row r="17182" s="733" customFormat="1" x14ac:dyDescent="0.2"/>
    <row r="17183" s="733" customFormat="1" x14ac:dyDescent="0.2"/>
    <row r="17184" s="733" customFormat="1" x14ac:dyDescent="0.2"/>
    <row r="17185" s="733" customFormat="1" x14ac:dyDescent="0.2"/>
    <row r="17186" s="733" customFormat="1" x14ac:dyDescent="0.2"/>
    <row r="17187" s="733" customFormat="1" x14ac:dyDescent="0.2"/>
    <row r="17188" s="733" customFormat="1" x14ac:dyDescent="0.2"/>
    <row r="17189" s="733" customFormat="1" x14ac:dyDescent="0.2"/>
    <row r="17190" s="733" customFormat="1" x14ac:dyDescent="0.2"/>
    <row r="17191" s="733" customFormat="1" x14ac:dyDescent="0.2"/>
    <row r="17192" s="733" customFormat="1" x14ac:dyDescent="0.2"/>
    <row r="17193" s="733" customFormat="1" x14ac:dyDescent="0.2"/>
    <row r="17194" s="733" customFormat="1" x14ac:dyDescent="0.2"/>
    <row r="17195" s="733" customFormat="1" x14ac:dyDescent="0.2"/>
    <row r="17196" s="733" customFormat="1" x14ac:dyDescent="0.2"/>
    <row r="17197" s="733" customFormat="1" x14ac:dyDescent="0.2"/>
    <row r="17198" s="733" customFormat="1" x14ac:dyDescent="0.2"/>
    <row r="17199" s="733" customFormat="1" x14ac:dyDescent="0.2"/>
    <row r="17200" s="733" customFormat="1" x14ac:dyDescent="0.2"/>
    <row r="17201" s="733" customFormat="1" x14ac:dyDescent="0.2"/>
    <row r="17202" s="733" customFormat="1" x14ac:dyDescent="0.2"/>
    <row r="17203" s="733" customFormat="1" x14ac:dyDescent="0.2"/>
    <row r="17204" s="733" customFormat="1" x14ac:dyDescent="0.2"/>
    <row r="17205" s="733" customFormat="1" x14ac:dyDescent="0.2"/>
    <row r="17206" s="733" customFormat="1" x14ac:dyDescent="0.2"/>
    <row r="17207" s="733" customFormat="1" x14ac:dyDescent="0.2"/>
    <row r="17208" s="733" customFormat="1" x14ac:dyDescent="0.2"/>
    <row r="17209" s="733" customFormat="1" x14ac:dyDescent="0.2"/>
    <row r="17210" s="733" customFormat="1" x14ac:dyDescent="0.2"/>
    <row r="17211" s="733" customFormat="1" x14ac:dyDescent="0.2"/>
    <row r="17212" s="733" customFormat="1" x14ac:dyDescent="0.2"/>
    <row r="17213" s="733" customFormat="1" x14ac:dyDescent="0.2"/>
    <row r="17214" s="733" customFormat="1" x14ac:dyDescent="0.2"/>
    <row r="17215" s="733" customFormat="1" x14ac:dyDescent="0.2"/>
    <row r="17216" s="733" customFormat="1" x14ac:dyDescent="0.2"/>
    <row r="17217" s="733" customFormat="1" x14ac:dyDescent="0.2"/>
    <row r="17218" s="733" customFormat="1" x14ac:dyDescent="0.2"/>
    <row r="17219" s="733" customFormat="1" x14ac:dyDescent="0.2"/>
    <row r="17220" s="733" customFormat="1" x14ac:dyDescent="0.2"/>
    <row r="17221" s="733" customFormat="1" x14ac:dyDescent="0.2"/>
    <row r="17222" s="733" customFormat="1" x14ac:dyDescent="0.2"/>
    <row r="17223" s="733" customFormat="1" x14ac:dyDescent="0.2"/>
    <row r="17224" s="733" customFormat="1" x14ac:dyDescent="0.2"/>
    <row r="17225" s="733" customFormat="1" x14ac:dyDescent="0.2"/>
    <row r="17226" s="733" customFormat="1" x14ac:dyDescent="0.2"/>
    <row r="17227" s="733" customFormat="1" x14ac:dyDescent="0.2"/>
    <row r="17228" s="733" customFormat="1" x14ac:dyDescent="0.2"/>
    <row r="17229" s="733" customFormat="1" x14ac:dyDescent="0.2"/>
    <row r="17230" s="733" customFormat="1" x14ac:dyDescent="0.2"/>
    <row r="17231" s="733" customFormat="1" x14ac:dyDescent="0.2"/>
    <row r="17232" s="733" customFormat="1" x14ac:dyDescent="0.2"/>
    <row r="17233" s="733" customFormat="1" x14ac:dyDescent="0.2"/>
    <row r="17234" s="733" customFormat="1" x14ac:dyDescent="0.2"/>
    <row r="17235" s="733" customFormat="1" x14ac:dyDescent="0.2"/>
    <row r="17236" s="733" customFormat="1" x14ac:dyDescent="0.2"/>
    <row r="17237" s="733" customFormat="1" x14ac:dyDescent="0.2"/>
    <row r="17238" s="733" customFormat="1" x14ac:dyDescent="0.2"/>
    <row r="17239" s="733" customFormat="1" x14ac:dyDescent="0.2"/>
    <row r="17240" s="733" customFormat="1" x14ac:dyDescent="0.2"/>
    <row r="17241" s="733" customFormat="1" x14ac:dyDescent="0.2"/>
    <row r="17242" s="733" customFormat="1" x14ac:dyDescent="0.2"/>
    <row r="17243" s="733" customFormat="1" x14ac:dyDescent="0.2"/>
    <row r="17244" s="733" customFormat="1" x14ac:dyDescent="0.2"/>
    <row r="17245" s="733" customFormat="1" x14ac:dyDescent="0.2"/>
    <row r="17246" s="733" customFormat="1" x14ac:dyDescent="0.2"/>
    <row r="17247" s="733" customFormat="1" x14ac:dyDescent="0.2"/>
    <row r="17248" s="733" customFormat="1" x14ac:dyDescent="0.2"/>
    <row r="17249" s="733" customFormat="1" x14ac:dyDescent="0.2"/>
    <row r="17250" s="733" customFormat="1" x14ac:dyDescent="0.2"/>
    <row r="17251" s="733" customFormat="1" x14ac:dyDescent="0.2"/>
    <row r="17252" s="733" customFormat="1" x14ac:dyDescent="0.2"/>
    <row r="17253" s="733" customFormat="1" x14ac:dyDescent="0.2"/>
    <row r="17254" s="733" customFormat="1" x14ac:dyDescent="0.2"/>
    <row r="17255" s="733" customFormat="1" x14ac:dyDescent="0.2"/>
    <row r="17256" s="733" customFormat="1" x14ac:dyDescent="0.2"/>
    <row r="17257" s="733" customFormat="1" x14ac:dyDescent="0.2"/>
    <row r="17258" s="733" customFormat="1" x14ac:dyDescent="0.2"/>
    <row r="17259" s="733" customFormat="1" x14ac:dyDescent="0.2"/>
    <row r="17260" s="733" customFormat="1" x14ac:dyDescent="0.2"/>
    <row r="17261" s="733" customFormat="1" x14ac:dyDescent="0.2"/>
    <row r="17262" s="733" customFormat="1" x14ac:dyDescent="0.2"/>
    <row r="17263" s="733" customFormat="1" x14ac:dyDescent="0.2"/>
    <row r="17264" s="733" customFormat="1" x14ac:dyDescent="0.2"/>
    <row r="17265" s="733" customFormat="1" x14ac:dyDescent="0.2"/>
    <row r="17266" s="733" customFormat="1" x14ac:dyDescent="0.2"/>
    <row r="17267" s="733" customFormat="1" x14ac:dyDescent="0.2"/>
    <row r="17268" s="733" customFormat="1" x14ac:dyDescent="0.2"/>
    <row r="17269" s="733" customFormat="1" x14ac:dyDescent="0.2"/>
    <row r="17270" s="733" customFormat="1" x14ac:dyDescent="0.2"/>
    <row r="17271" s="733" customFormat="1" x14ac:dyDescent="0.2"/>
    <row r="17272" s="733" customFormat="1" x14ac:dyDescent="0.2"/>
    <row r="17273" s="733" customFormat="1" x14ac:dyDescent="0.2"/>
    <row r="17274" s="733" customFormat="1" x14ac:dyDescent="0.2"/>
    <row r="17275" s="733" customFormat="1" x14ac:dyDescent="0.2"/>
    <row r="17276" s="733" customFormat="1" x14ac:dyDescent="0.2"/>
    <row r="17277" s="733" customFormat="1" x14ac:dyDescent="0.2"/>
    <row r="17278" s="733" customFormat="1" x14ac:dyDescent="0.2"/>
    <row r="17279" s="733" customFormat="1" x14ac:dyDescent="0.2"/>
    <row r="17280" s="733" customFormat="1" x14ac:dyDescent="0.2"/>
    <row r="17281" s="733" customFormat="1" x14ac:dyDescent="0.2"/>
    <row r="17282" s="733" customFormat="1" x14ac:dyDescent="0.2"/>
    <row r="17283" s="733" customFormat="1" x14ac:dyDescent="0.2"/>
    <row r="17284" s="733" customFormat="1" x14ac:dyDescent="0.2"/>
    <row r="17285" s="733" customFormat="1" x14ac:dyDescent="0.2"/>
    <row r="17286" s="733" customFormat="1" x14ac:dyDescent="0.2"/>
    <row r="17287" s="733" customFormat="1" x14ac:dyDescent="0.2"/>
    <row r="17288" s="733" customFormat="1" x14ac:dyDescent="0.2"/>
    <row r="17289" s="733" customFormat="1" x14ac:dyDescent="0.2"/>
    <row r="17290" s="733" customFormat="1" x14ac:dyDescent="0.2"/>
    <row r="17291" s="733" customFormat="1" x14ac:dyDescent="0.2"/>
    <row r="17292" s="733" customFormat="1" x14ac:dyDescent="0.2"/>
    <row r="17293" s="733" customFormat="1" x14ac:dyDescent="0.2"/>
    <row r="17294" s="733" customFormat="1" x14ac:dyDescent="0.2"/>
    <row r="17295" s="733" customFormat="1" x14ac:dyDescent="0.2"/>
    <row r="17296" s="733" customFormat="1" x14ac:dyDescent="0.2"/>
    <row r="17297" s="733" customFormat="1" x14ac:dyDescent="0.2"/>
    <row r="17298" s="733" customFormat="1" x14ac:dyDescent="0.2"/>
    <row r="17299" s="733" customFormat="1" x14ac:dyDescent="0.2"/>
    <row r="17300" s="733" customFormat="1" x14ac:dyDescent="0.2"/>
    <row r="17301" s="733" customFormat="1" x14ac:dyDescent="0.2"/>
    <row r="17302" s="733" customFormat="1" x14ac:dyDescent="0.2"/>
    <row r="17303" s="733" customFormat="1" x14ac:dyDescent="0.2"/>
    <row r="17304" s="733" customFormat="1" x14ac:dyDescent="0.2"/>
    <row r="17305" s="733" customFormat="1" x14ac:dyDescent="0.2"/>
    <row r="17306" s="733" customFormat="1" x14ac:dyDescent="0.2"/>
    <row r="17307" s="733" customFormat="1" x14ac:dyDescent="0.2"/>
    <row r="17308" s="733" customFormat="1" x14ac:dyDescent="0.2"/>
    <row r="17309" s="733" customFormat="1" x14ac:dyDescent="0.2"/>
    <row r="17310" s="733" customFormat="1" x14ac:dyDescent="0.2"/>
    <row r="17311" s="733" customFormat="1" x14ac:dyDescent="0.2"/>
    <row r="17312" s="733" customFormat="1" x14ac:dyDescent="0.2"/>
    <row r="17313" s="733" customFormat="1" x14ac:dyDescent="0.2"/>
    <row r="17314" s="733" customFormat="1" x14ac:dyDescent="0.2"/>
    <row r="17315" s="733" customFormat="1" x14ac:dyDescent="0.2"/>
    <row r="17316" s="733" customFormat="1" x14ac:dyDescent="0.2"/>
    <row r="17317" s="733" customFormat="1" x14ac:dyDescent="0.2"/>
    <row r="17318" s="733" customFormat="1" x14ac:dyDescent="0.2"/>
    <row r="17319" s="733" customFormat="1" x14ac:dyDescent="0.2"/>
    <row r="17320" s="733" customFormat="1" x14ac:dyDescent="0.2"/>
    <row r="17321" s="733" customFormat="1" x14ac:dyDescent="0.2"/>
    <row r="17322" s="733" customFormat="1" x14ac:dyDescent="0.2"/>
    <row r="17323" s="733" customFormat="1" x14ac:dyDescent="0.2"/>
    <row r="17324" s="733" customFormat="1" x14ac:dyDescent="0.2"/>
    <row r="17325" s="733" customFormat="1" x14ac:dyDescent="0.2"/>
    <row r="17326" s="733" customFormat="1" x14ac:dyDescent="0.2"/>
    <row r="17327" s="733" customFormat="1" x14ac:dyDescent="0.2"/>
    <row r="17328" s="733" customFormat="1" x14ac:dyDescent="0.2"/>
    <row r="17329" s="733" customFormat="1" x14ac:dyDescent="0.2"/>
    <row r="17330" s="733" customFormat="1" x14ac:dyDescent="0.2"/>
    <row r="17331" s="733" customFormat="1" x14ac:dyDescent="0.2"/>
    <row r="17332" s="733" customFormat="1" x14ac:dyDescent="0.2"/>
    <row r="17333" s="733" customFormat="1" x14ac:dyDescent="0.2"/>
    <row r="17334" s="733" customFormat="1" x14ac:dyDescent="0.2"/>
    <row r="17335" s="733" customFormat="1" x14ac:dyDescent="0.2"/>
    <row r="17336" s="733" customFormat="1" x14ac:dyDescent="0.2"/>
    <row r="17337" s="733" customFormat="1" x14ac:dyDescent="0.2"/>
    <row r="17338" s="733" customFormat="1" x14ac:dyDescent="0.2"/>
    <row r="17339" s="733" customFormat="1" x14ac:dyDescent="0.2"/>
    <row r="17340" s="733" customFormat="1" x14ac:dyDescent="0.2"/>
    <row r="17341" s="733" customFormat="1" x14ac:dyDescent="0.2"/>
    <row r="17342" s="733" customFormat="1" x14ac:dyDescent="0.2"/>
    <row r="17343" s="733" customFormat="1" x14ac:dyDescent="0.2"/>
    <row r="17344" s="733" customFormat="1" x14ac:dyDescent="0.2"/>
    <row r="17345" s="733" customFormat="1" x14ac:dyDescent="0.2"/>
    <row r="17346" s="733" customFormat="1" x14ac:dyDescent="0.2"/>
    <row r="17347" s="733" customFormat="1" x14ac:dyDescent="0.2"/>
    <row r="17348" s="733" customFormat="1" x14ac:dyDescent="0.2"/>
    <row r="17349" s="733" customFormat="1" x14ac:dyDescent="0.2"/>
    <row r="17350" s="733" customFormat="1" x14ac:dyDescent="0.2"/>
    <row r="17351" s="733" customFormat="1" x14ac:dyDescent="0.2"/>
    <row r="17352" s="733" customFormat="1" x14ac:dyDescent="0.2"/>
    <row r="17353" s="733" customFormat="1" x14ac:dyDescent="0.2"/>
    <row r="17354" s="733" customFormat="1" x14ac:dyDescent="0.2"/>
    <row r="17355" s="733" customFormat="1" x14ac:dyDescent="0.2"/>
    <row r="17356" s="733" customFormat="1" x14ac:dyDescent="0.2"/>
    <row r="17357" s="733" customFormat="1" x14ac:dyDescent="0.2"/>
    <row r="17358" s="733" customFormat="1" x14ac:dyDescent="0.2"/>
    <row r="17359" s="733" customFormat="1" x14ac:dyDescent="0.2"/>
    <row r="17360" s="733" customFormat="1" x14ac:dyDescent="0.2"/>
    <row r="17361" s="733" customFormat="1" x14ac:dyDescent="0.2"/>
    <row r="17362" s="733" customFormat="1" x14ac:dyDescent="0.2"/>
    <row r="17363" s="733" customFormat="1" x14ac:dyDescent="0.2"/>
    <row r="17364" s="733" customFormat="1" x14ac:dyDescent="0.2"/>
    <row r="17365" s="733" customFormat="1" x14ac:dyDescent="0.2"/>
    <row r="17366" s="733" customFormat="1" x14ac:dyDescent="0.2"/>
    <row r="17367" s="733" customFormat="1" x14ac:dyDescent="0.2"/>
    <row r="17368" s="733" customFormat="1" x14ac:dyDescent="0.2"/>
    <row r="17369" s="733" customFormat="1" x14ac:dyDescent="0.2"/>
    <row r="17370" s="733" customFormat="1" x14ac:dyDescent="0.2"/>
    <row r="17371" s="733" customFormat="1" x14ac:dyDescent="0.2"/>
    <row r="17372" s="733" customFormat="1" x14ac:dyDescent="0.2"/>
    <row r="17373" s="733" customFormat="1" x14ac:dyDescent="0.2"/>
    <row r="17374" s="733" customFormat="1" x14ac:dyDescent="0.2"/>
    <row r="17375" s="733" customFormat="1" x14ac:dyDescent="0.2"/>
    <row r="17376" s="733" customFormat="1" x14ac:dyDescent="0.2"/>
    <row r="17377" s="733" customFormat="1" x14ac:dyDescent="0.2"/>
    <row r="17378" s="733" customFormat="1" x14ac:dyDescent="0.2"/>
    <row r="17379" s="733" customFormat="1" x14ac:dyDescent="0.2"/>
    <row r="17380" s="733" customFormat="1" x14ac:dyDescent="0.2"/>
    <row r="17381" s="733" customFormat="1" x14ac:dyDescent="0.2"/>
    <row r="17382" s="733" customFormat="1" x14ac:dyDescent="0.2"/>
    <row r="17383" s="733" customFormat="1" x14ac:dyDescent="0.2"/>
    <row r="17384" s="733" customFormat="1" x14ac:dyDescent="0.2"/>
    <row r="17385" s="733" customFormat="1" x14ac:dyDescent="0.2"/>
    <row r="17386" s="733" customFormat="1" x14ac:dyDescent="0.2"/>
    <row r="17387" s="733" customFormat="1" x14ac:dyDescent="0.2"/>
    <row r="17388" s="733" customFormat="1" x14ac:dyDescent="0.2"/>
    <row r="17389" s="733" customFormat="1" x14ac:dyDescent="0.2"/>
    <row r="17390" s="733" customFormat="1" x14ac:dyDescent="0.2"/>
    <row r="17391" s="733" customFormat="1" x14ac:dyDescent="0.2"/>
    <row r="17392" s="733" customFormat="1" x14ac:dyDescent="0.2"/>
    <row r="17393" s="733" customFormat="1" x14ac:dyDescent="0.2"/>
    <row r="17394" s="733" customFormat="1" x14ac:dyDescent="0.2"/>
    <row r="17395" s="733" customFormat="1" x14ac:dyDescent="0.2"/>
    <row r="17396" s="733" customFormat="1" x14ac:dyDescent="0.2"/>
    <row r="17397" s="733" customFormat="1" x14ac:dyDescent="0.2"/>
    <row r="17398" s="733" customFormat="1" x14ac:dyDescent="0.2"/>
    <row r="17399" s="733" customFormat="1" x14ac:dyDescent="0.2"/>
    <row r="17400" s="733" customFormat="1" x14ac:dyDescent="0.2"/>
    <row r="17401" s="733" customFormat="1" x14ac:dyDescent="0.2"/>
    <row r="17402" s="733" customFormat="1" x14ac:dyDescent="0.2"/>
    <row r="17403" s="733" customFormat="1" x14ac:dyDescent="0.2"/>
    <row r="17404" s="733" customFormat="1" x14ac:dyDescent="0.2"/>
    <row r="17405" s="733" customFormat="1" x14ac:dyDescent="0.2"/>
    <row r="17406" s="733" customFormat="1" x14ac:dyDescent="0.2"/>
    <row r="17407" s="733" customFormat="1" x14ac:dyDescent="0.2"/>
    <row r="17408" s="733" customFormat="1" x14ac:dyDescent="0.2"/>
    <row r="17409" s="733" customFormat="1" x14ac:dyDescent="0.2"/>
    <row r="17410" s="733" customFormat="1" x14ac:dyDescent="0.2"/>
    <row r="17411" s="733" customFormat="1" x14ac:dyDescent="0.2"/>
    <row r="17412" s="733" customFormat="1" x14ac:dyDescent="0.2"/>
    <row r="17413" s="733" customFormat="1" x14ac:dyDescent="0.2"/>
    <row r="17414" s="733" customFormat="1" x14ac:dyDescent="0.2"/>
    <row r="17415" s="733" customFormat="1" x14ac:dyDescent="0.2"/>
    <row r="17416" s="733" customFormat="1" x14ac:dyDescent="0.2"/>
    <row r="17417" s="733" customFormat="1" x14ac:dyDescent="0.2"/>
    <row r="17418" s="733" customFormat="1" x14ac:dyDescent="0.2"/>
    <row r="17419" s="733" customFormat="1" x14ac:dyDescent="0.2"/>
    <row r="17420" s="733" customFormat="1" x14ac:dyDescent="0.2"/>
    <row r="17421" s="733" customFormat="1" x14ac:dyDescent="0.2"/>
    <row r="17422" s="733" customFormat="1" x14ac:dyDescent="0.2"/>
    <row r="17423" s="733" customFormat="1" x14ac:dyDescent="0.2"/>
    <row r="17424" s="733" customFormat="1" x14ac:dyDescent="0.2"/>
    <row r="17425" s="733" customFormat="1" x14ac:dyDescent="0.2"/>
    <row r="17426" s="733" customFormat="1" x14ac:dyDescent="0.2"/>
    <row r="17427" s="733" customFormat="1" x14ac:dyDescent="0.2"/>
    <row r="17428" s="733" customFormat="1" x14ac:dyDescent="0.2"/>
    <row r="17429" s="733" customFormat="1" x14ac:dyDescent="0.2"/>
    <row r="17430" s="733" customFormat="1" x14ac:dyDescent="0.2"/>
    <row r="17431" s="733" customFormat="1" x14ac:dyDescent="0.2"/>
    <row r="17432" s="733" customFormat="1" x14ac:dyDescent="0.2"/>
    <row r="17433" s="733" customFormat="1" x14ac:dyDescent="0.2"/>
    <row r="17434" s="733" customFormat="1" x14ac:dyDescent="0.2"/>
    <row r="17435" s="733" customFormat="1" x14ac:dyDescent="0.2"/>
    <row r="17436" s="733" customFormat="1" x14ac:dyDescent="0.2"/>
    <row r="17437" s="733" customFormat="1" x14ac:dyDescent="0.2"/>
    <row r="17438" s="733" customFormat="1" x14ac:dyDescent="0.2"/>
    <row r="17439" s="733" customFormat="1" x14ac:dyDescent="0.2"/>
    <row r="17440" s="733" customFormat="1" x14ac:dyDescent="0.2"/>
    <row r="17441" s="733" customFormat="1" x14ac:dyDescent="0.2"/>
    <row r="17442" s="733" customFormat="1" x14ac:dyDescent="0.2"/>
    <row r="17443" s="733" customFormat="1" x14ac:dyDescent="0.2"/>
    <row r="17444" s="733" customFormat="1" x14ac:dyDescent="0.2"/>
    <row r="17445" s="733" customFormat="1" x14ac:dyDescent="0.2"/>
    <row r="17446" s="733" customFormat="1" x14ac:dyDescent="0.2"/>
    <row r="17447" s="733" customFormat="1" x14ac:dyDescent="0.2"/>
    <row r="17448" s="733" customFormat="1" x14ac:dyDescent="0.2"/>
    <row r="17449" s="733" customFormat="1" x14ac:dyDescent="0.2"/>
    <row r="17450" s="733" customFormat="1" x14ac:dyDescent="0.2"/>
    <row r="17451" s="733" customFormat="1" x14ac:dyDescent="0.2"/>
    <row r="17452" s="733" customFormat="1" x14ac:dyDescent="0.2"/>
    <row r="17453" s="733" customFormat="1" x14ac:dyDescent="0.2"/>
    <row r="17454" s="733" customFormat="1" x14ac:dyDescent="0.2"/>
    <row r="17455" s="733" customFormat="1" x14ac:dyDescent="0.2"/>
    <row r="17456" s="733" customFormat="1" x14ac:dyDescent="0.2"/>
    <row r="17457" s="733" customFormat="1" x14ac:dyDescent="0.2"/>
    <row r="17458" s="733" customFormat="1" x14ac:dyDescent="0.2"/>
    <row r="17459" s="733" customFormat="1" x14ac:dyDescent="0.2"/>
    <row r="17460" s="733" customFormat="1" x14ac:dyDescent="0.2"/>
    <row r="17461" s="733" customFormat="1" x14ac:dyDescent="0.2"/>
    <row r="17462" s="733" customFormat="1" x14ac:dyDescent="0.2"/>
    <row r="17463" s="733" customFormat="1" x14ac:dyDescent="0.2"/>
    <row r="17464" s="733" customFormat="1" x14ac:dyDescent="0.2"/>
    <row r="17465" s="733" customFormat="1" x14ac:dyDescent="0.2"/>
    <row r="17466" s="733" customFormat="1" x14ac:dyDescent="0.2"/>
    <row r="17467" s="733" customFormat="1" x14ac:dyDescent="0.2"/>
    <row r="17468" s="733" customFormat="1" x14ac:dyDescent="0.2"/>
    <row r="17469" s="733" customFormat="1" x14ac:dyDescent="0.2"/>
    <row r="17470" s="733" customFormat="1" x14ac:dyDescent="0.2"/>
    <row r="17471" s="733" customFormat="1" x14ac:dyDescent="0.2"/>
    <row r="17472" s="733" customFormat="1" x14ac:dyDescent="0.2"/>
    <row r="17473" s="733" customFormat="1" x14ac:dyDescent="0.2"/>
    <row r="17474" s="733" customFormat="1" x14ac:dyDescent="0.2"/>
    <row r="17475" s="733" customFormat="1" x14ac:dyDescent="0.2"/>
    <row r="17476" s="733" customFormat="1" x14ac:dyDescent="0.2"/>
    <row r="17477" s="733" customFormat="1" x14ac:dyDescent="0.2"/>
    <row r="17478" s="733" customFormat="1" x14ac:dyDescent="0.2"/>
    <row r="17479" s="733" customFormat="1" x14ac:dyDescent="0.2"/>
    <row r="17480" s="733" customFormat="1" x14ac:dyDescent="0.2"/>
    <row r="17481" s="733" customFormat="1" x14ac:dyDescent="0.2"/>
    <row r="17482" s="733" customFormat="1" x14ac:dyDescent="0.2"/>
    <row r="17483" s="733" customFormat="1" x14ac:dyDescent="0.2"/>
    <row r="17484" s="733" customFormat="1" x14ac:dyDescent="0.2"/>
    <row r="17485" s="733" customFormat="1" x14ac:dyDescent="0.2"/>
    <row r="17486" s="733" customFormat="1" x14ac:dyDescent="0.2"/>
    <row r="17487" s="733" customFormat="1" x14ac:dyDescent="0.2"/>
    <row r="17488" s="733" customFormat="1" x14ac:dyDescent="0.2"/>
    <row r="17489" s="733" customFormat="1" x14ac:dyDescent="0.2"/>
    <row r="17490" s="733" customFormat="1" x14ac:dyDescent="0.2"/>
    <row r="17491" s="733" customFormat="1" x14ac:dyDescent="0.2"/>
    <row r="17492" s="733" customFormat="1" x14ac:dyDescent="0.2"/>
    <row r="17493" s="733" customFormat="1" x14ac:dyDescent="0.2"/>
    <row r="17494" s="733" customFormat="1" x14ac:dyDescent="0.2"/>
    <row r="17495" s="733" customFormat="1" x14ac:dyDescent="0.2"/>
    <row r="17496" s="733" customFormat="1" x14ac:dyDescent="0.2"/>
    <row r="17497" s="733" customFormat="1" x14ac:dyDescent="0.2"/>
    <row r="17498" s="733" customFormat="1" x14ac:dyDescent="0.2"/>
    <row r="17499" s="733" customFormat="1" x14ac:dyDescent="0.2"/>
    <row r="17500" s="733" customFormat="1" x14ac:dyDescent="0.2"/>
    <row r="17501" s="733" customFormat="1" x14ac:dyDescent="0.2"/>
    <row r="17502" s="733" customFormat="1" x14ac:dyDescent="0.2"/>
    <row r="17503" s="733" customFormat="1" x14ac:dyDescent="0.2"/>
    <row r="17504" s="733" customFormat="1" x14ac:dyDescent="0.2"/>
    <row r="17505" s="733" customFormat="1" x14ac:dyDescent="0.2"/>
    <row r="17506" s="733" customFormat="1" x14ac:dyDescent="0.2"/>
    <row r="17507" s="733" customFormat="1" x14ac:dyDescent="0.2"/>
    <row r="17508" s="733" customFormat="1" x14ac:dyDescent="0.2"/>
    <row r="17509" s="733" customFormat="1" x14ac:dyDescent="0.2"/>
    <row r="17510" s="733" customFormat="1" x14ac:dyDescent="0.2"/>
    <row r="17511" s="733" customFormat="1" x14ac:dyDescent="0.2"/>
    <row r="17512" s="733" customFormat="1" x14ac:dyDescent="0.2"/>
    <row r="17513" s="733" customFormat="1" x14ac:dyDescent="0.2"/>
    <row r="17514" s="733" customFormat="1" x14ac:dyDescent="0.2"/>
    <row r="17515" s="733" customFormat="1" x14ac:dyDescent="0.2"/>
    <row r="17516" s="733" customFormat="1" x14ac:dyDescent="0.2"/>
    <row r="17517" s="733" customFormat="1" x14ac:dyDescent="0.2"/>
    <row r="17518" s="733" customFormat="1" x14ac:dyDescent="0.2"/>
    <row r="17519" s="733" customFormat="1" x14ac:dyDescent="0.2"/>
    <row r="17520" s="733" customFormat="1" x14ac:dyDescent="0.2"/>
    <row r="17521" s="733" customFormat="1" x14ac:dyDescent="0.2"/>
    <row r="17522" s="733" customFormat="1" x14ac:dyDescent="0.2"/>
    <row r="17523" s="733" customFormat="1" x14ac:dyDescent="0.2"/>
    <row r="17524" s="733" customFormat="1" x14ac:dyDescent="0.2"/>
    <row r="17525" s="733" customFormat="1" x14ac:dyDescent="0.2"/>
    <row r="17526" s="733" customFormat="1" x14ac:dyDescent="0.2"/>
    <row r="17527" s="733" customFormat="1" x14ac:dyDescent="0.2"/>
    <row r="17528" s="733" customFormat="1" x14ac:dyDescent="0.2"/>
    <row r="17529" s="733" customFormat="1" x14ac:dyDescent="0.2"/>
    <row r="17530" s="733" customFormat="1" x14ac:dyDescent="0.2"/>
    <row r="17531" s="733" customFormat="1" x14ac:dyDescent="0.2"/>
    <row r="17532" s="733" customFormat="1" x14ac:dyDescent="0.2"/>
    <row r="17533" s="733" customFormat="1" x14ac:dyDescent="0.2"/>
    <row r="17534" s="733" customFormat="1" x14ac:dyDescent="0.2"/>
    <row r="17535" s="733" customFormat="1" x14ac:dyDescent="0.2"/>
    <row r="17536" s="733" customFormat="1" x14ac:dyDescent="0.2"/>
    <row r="17537" s="733" customFormat="1" x14ac:dyDescent="0.2"/>
    <row r="17538" s="733" customFormat="1" x14ac:dyDescent="0.2"/>
    <row r="17539" s="733" customFormat="1" x14ac:dyDescent="0.2"/>
    <row r="17540" s="733" customFormat="1" x14ac:dyDescent="0.2"/>
    <row r="17541" s="733" customFormat="1" x14ac:dyDescent="0.2"/>
    <row r="17542" s="733" customFormat="1" x14ac:dyDescent="0.2"/>
    <row r="17543" s="733" customFormat="1" x14ac:dyDescent="0.2"/>
    <row r="17544" s="733" customFormat="1" x14ac:dyDescent="0.2"/>
    <row r="17545" s="733" customFormat="1" x14ac:dyDescent="0.2"/>
    <row r="17546" s="733" customFormat="1" x14ac:dyDescent="0.2"/>
    <row r="17547" s="733" customFormat="1" x14ac:dyDescent="0.2"/>
    <row r="17548" s="733" customFormat="1" x14ac:dyDescent="0.2"/>
    <row r="17549" s="733" customFormat="1" x14ac:dyDescent="0.2"/>
    <row r="17550" s="733" customFormat="1" x14ac:dyDescent="0.2"/>
    <row r="17551" s="733" customFormat="1" x14ac:dyDescent="0.2"/>
    <row r="17552" s="733" customFormat="1" x14ac:dyDescent="0.2"/>
    <row r="17553" s="733" customFormat="1" x14ac:dyDescent="0.2"/>
    <row r="17554" s="733" customFormat="1" x14ac:dyDescent="0.2"/>
    <row r="17555" s="733" customFormat="1" x14ac:dyDescent="0.2"/>
    <row r="17556" s="733" customFormat="1" x14ac:dyDescent="0.2"/>
    <row r="17557" s="733" customFormat="1" x14ac:dyDescent="0.2"/>
    <row r="17558" s="733" customFormat="1" x14ac:dyDescent="0.2"/>
    <row r="17559" s="733" customFormat="1" x14ac:dyDescent="0.2"/>
    <row r="17560" s="733" customFormat="1" x14ac:dyDescent="0.2"/>
    <row r="17561" s="733" customFormat="1" x14ac:dyDescent="0.2"/>
    <row r="17562" s="733" customFormat="1" x14ac:dyDescent="0.2"/>
    <row r="17563" s="733" customFormat="1" x14ac:dyDescent="0.2"/>
    <row r="17564" s="733" customFormat="1" x14ac:dyDescent="0.2"/>
    <row r="17565" s="733" customFormat="1" x14ac:dyDescent="0.2"/>
    <row r="17566" s="733" customFormat="1" x14ac:dyDescent="0.2"/>
    <row r="17567" s="733" customFormat="1" x14ac:dyDescent="0.2"/>
    <row r="17568" s="733" customFormat="1" x14ac:dyDescent="0.2"/>
    <row r="17569" s="733" customFormat="1" x14ac:dyDescent="0.2"/>
    <row r="17570" s="733" customFormat="1" x14ac:dyDescent="0.2"/>
    <row r="17571" s="733" customFormat="1" x14ac:dyDescent="0.2"/>
    <row r="17572" s="733" customFormat="1" x14ac:dyDescent="0.2"/>
    <row r="17573" s="733" customFormat="1" x14ac:dyDescent="0.2"/>
    <row r="17574" s="733" customFormat="1" x14ac:dyDescent="0.2"/>
    <row r="17575" s="733" customFormat="1" x14ac:dyDescent="0.2"/>
    <row r="17576" s="733" customFormat="1" x14ac:dyDescent="0.2"/>
    <row r="17577" s="733" customFormat="1" x14ac:dyDescent="0.2"/>
    <row r="17578" s="733" customFormat="1" x14ac:dyDescent="0.2"/>
    <row r="17579" s="733" customFormat="1" x14ac:dyDescent="0.2"/>
    <row r="17580" s="733" customFormat="1" x14ac:dyDescent="0.2"/>
    <row r="17581" s="733" customFormat="1" x14ac:dyDescent="0.2"/>
    <row r="17582" s="733" customFormat="1" x14ac:dyDescent="0.2"/>
    <row r="17583" s="733" customFormat="1" x14ac:dyDescent="0.2"/>
    <row r="17584" s="733" customFormat="1" x14ac:dyDescent="0.2"/>
    <row r="17585" s="733" customFormat="1" x14ac:dyDescent="0.2"/>
    <row r="17586" s="733" customFormat="1" x14ac:dyDescent="0.2"/>
    <row r="17587" s="733" customFormat="1" x14ac:dyDescent="0.2"/>
    <row r="17588" s="733" customFormat="1" x14ac:dyDescent="0.2"/>
    <row r="17589" s="733" customFormat="1" x14ac:dyDescent="0.2"/>
    <row r="17590" s="733" customFormat="1" x14ac:dyDescent="0.2"/>
    <row r="17591" s="733" customFormat="1" x14ac:dyDescent="0.2"/>
    <row r="17592" s="733" customFormat="1" x14ac:dyDescent="0.2"/>
    <row r="17593" s="733" customFormat="1" x14ac:dyDescent="0.2"/>
    <row r="17594" s="733" customFormat="1" x14ac:dyDescent="0.2"/>
    <row r="17595" s="733" customFormat="1" x14ac:dyDescent="0.2"/>
    <row r="17596" s="733" customFormat="1" x14ac:dyDescent="0.2"/>
    <row r="17597" s="733" customFormat="1" x14ac:dyDescent="0.2"/>
    <row r="17598" s="733" customFormat="1" x14ac:dyDescent="0.2"/>
    <row r="17599" s="733" customFormat="1" x14ac:dyDescent="0.2"/>
    <row r="17600" s="733" customFormat="1" x14ac:dyDescent="0.2"/>
    <row r="17601" s="733" customFormat="1" x14ac:dyDescent="0.2"/>
    <row r="17602" s="733" customFormat="1" x14ac:dyDescent="0.2"/>
    <row r="17603" s="733" customFormat="1" x14ac:dyDescent="0.2"/>
    <row r="17604" s="733" customFormat="1" x14ac:dyDescent="0.2"/>
    <row r="17605" s="733" customFormat="1" x14ac:dyDescent="0.2"/>
    <row r="17606" s="733" customFormat="1" x14ac:dyDescent="0.2"/>
    <row r="17607" s="733" customFormat="1" x14ac:dyDescent="0.2"/>
    <row r="17608" s="733" customFormat="1" x14ac:dyDescent="0.2"/>
    <row r="17609" s="733" customFormat="1" x14ac:dyDescent="0.2"/>
    <row r="17610" s="733" customFormat="1" x14ac:dyDescent="0.2"/>
    <row r="17611" s="733" customFormat="1" x14ac:dyDescent="0.2"/>
    <row r="17612" s="733" customFormat="1" x14ac:dyDescent="0.2"/>
    <row r="17613" s="733" customFormat="1" x14ac:dyDescent="0.2"/>
    <row r="17614" s="733" customFormat="1" x14ac:dyDescent="0.2"/>
    <row r="17615" s="733" customFormat="1" x14ac:dyDescent="0.2"/>
    <row r="17616" s="733" customFormat="1" x14ac:dyDescent="0.2"/>
    <row r="17617" s="733" customFormat="1" x14ac:dyDescent="0.2"/>
    <row r="17618" s="733" customFormat="1" x14ac:dyDescent="0.2"/>
    <row r="17619" s="733" customFormat="1" x14ac:dyDescent="0.2"/>
    <row r="17620" s="733" customFormat="1" x14ac:dyDescent="0.2"/>
    <row r="17621" s="733" customFormat="1" x14ac:dyDescent="0.2"/>
    <row r="17622" s="733" customFormat="1" x14ac:dyDescent="0.2"/>
    <row r="17623" s="733" customFormat="1" x14ac:dyDescent="0.2"/>
    <row r="17624" s="733" customFormat="1" x14ac:dyDescent="0.2"/>
    <row r="17625" s="733" customFormat="1" x14ac:dyDescent="0.2"/>
    <row r="17626" s="733" customFormat="1" x14ac:dyDescent="0.2"/>
    <row r="17627" s="733" customFormat="1" x14ac:dyDescent="0.2"/>
    <row r="17628" s="733" customFormat="1" x14ac:dyDescent="0.2"/>
    <row r="17629" s="733" customFormat="1" x14ac:dyDescent="0.2"/>
    <row r="17630" s="733" customFormat="1" x14ac:dyDescent="0.2"/>
    <row r="17631" s="733" customFormat="1" x14ac:dyDescent="0.2"/>
    <row r="17632" s="733" customFormat="1" x14ac:dyDescent="0.2"/>
    <row r="17633" s="733" customFormat="1" x14ac:dyDescent="0.2"/>
    <row r="17634" s="733" customFormat="1" x14ac:dyDescent="0.2"/>
    <row r="17635" s="733" customFormat="1" x14ac:dyDescent="0.2"/>
    <row r="17636" s="733" customFormat="1" x14ac:dyDescent="0.2"/>
    <row r="17637" s="733" customFormat="1" x14ac:dyDescent="0.2"/>
    <row r="17638" s="733" customFormat="1" x14ac:dyDescent="0.2"/>
    <row r="17639" s="733" customFormat="1" x14ac:dyDescent="0.2"/>
    <row r="17640" s="733" customFormat="1" x14ac:dyDescent="0.2"/>
    <row r="17641" s="733" customFormat="1" x14ac:dyDescent="0.2"/>
    <row r="17642" s="733" customFormat="1" x14ac:dyDescent="0.2"/>
    <row r="17643" s="733" customFormat="1" x14ac:dyDescent="0.2"/>
    <row r="17644" s="733" customFormat="1" x14ac:dyDescent="0.2"/>
    <row r="17645" s="733" customFormat="1" x14ac:dyDescent="0.2"/>
    <row r="17646" s="733" customFormat="1" x14ac:dyDescent="0.2"/>
    <row r="17647" s="733" customFormat="1" x14ac:dyDescent="0.2"/>
    <row r="17648" s="733" customFormat="1" x14ac:dyDescent="0.2"/>
    <row r="17649" s="733" customFormat="1" x14ac:dyDescent="0.2"/>
    <row r="17650" s="733" customFormat="1" x14ac:dyDescent="0.2"/>
    <row r="17651" s="733" customFormat="1" x14ac:dyDescent="0.2"/>
    <row r="17652" s="733" customFormat="1" x14ac:dyDescent="0.2"/>
    <row r="17653" s="733" customFormat="1" x14ac:dyDescent="0.2"/>
    <row r="17654" s="733" customFormat="1" x14ac:dyDescent="0.2"/>
    <row r="17655" s="733" customFormat="1" x14ac:dyDescent="0.2"/>
    <row r="17656" s="733" customFormat="1" x14ac:dyDescent="0.2"/>
    <row r="17657" s="733" customFormat="1" x14ac:dyDescent="0.2"/>
    <row r="17658" s="733" customFormat="1" x14ac:dyDescent="0.2"/>
    <row r="17659" s="733" customFormat="1" x14ac:dyDescent="0.2"/>
    <row r="17660" s="733" customFormat="1" x14ac:dyDescent="0.2"/>
    <row r="17661" s="733" customFormat="1" x14ac:dyDescent="0.2"/>
    <row r="17662" s="733" customFormat="1" x14ac:dyDescent="0.2"/>
    <row r="17663" s="733" customFormat="1" x14ac:dyDescent="0.2"/>
    <row r="17664" s="733" customFormat="1" x14ac:dyDescent="0.2"/>
    <row r="17665" s="733" customFormat="1" x14ac:dyDescent="0.2"/>
    <row r="17666" s="733" customFormat="1" x14ac:dyDescent="0.2"/>
    <row r="17667" s="733" customFormat="1" x14ac:dyDescent="0.2"/>
    <row r="17668" s="733" customFormat="1" x14ac:dyDescent="0.2"/>
    <row r="17669" s="733" customFormat="1" x14ac:dyDescent="0.2"/>
    <row r="17670" s="733" customFormat="1" x14ac:dyDescent="0.2"/>
    <row r="17671" s="733" customFormat="1" x14ac:dyDescent="0.2"/>
    <row r="17672" s="733" customFormat="1" x14ac:dyDescent="0.2"/>
    <row r="17673" s="733" customFormat="1" x14ac:dyDescent="0.2"/>
    <row r="17674" s="733" customFormat="1" x14ac:dyDescent="0.2"/>
    <row r="17675" s="733" customFormat="1" x14ac:dyDescent="0.2"/>
    <row r="17676" s="733" customFormat="1" x14ac:dyDescent="0.2"/>
    <row r="17677" s="733" customFormat="1" x14ac:dyDescent="0.2"/>
    <row r="17678" s="733" customFormat="1" x14ac:dyDescent="0.2"/>
    <row r="17679" s="733" customFormat="1" x14ac:dyDescent="0.2"/>
    <row r="17680" s="733" customFormat="1" x14ac:dyDescent="0.2"/>
    <row r="17681" s="733" customFormat="1" x14ac:dyDescent="0.2"/>
    <row r="17682" s="733" customFormat="1" x14ac:dyDescent="0.2"/>
    <row r="17683" s="733" customFormat="1" x14ac:dyDescent="0.2"/>
    <row r="17684" s="733" customFormat="1" x14ac:dyDescent="0.2"/>
    <row r="17685" s="733" customFormat="1" x14ac:dyDescent="0.2"/>
    <row r="17686" s="733" customFormat="1" x14ac:dyDescent="0.2"/>
    <row r="17687" s="733" customFormat="1" x14ac:dyDescent="0.2"/>
    <row r="17688" s="733" customFormat="1" x14ac:dyDescent="0.2"/>
    <row r="17689" s="733" customFormat="1" x14ac:dyDescent="0.2"/>
    <row r="17690" s="733" customFormat="1" x14ac:dyDescent="0.2"/>
    <row r="17691" s="733" customFormat="1" x14ac:dyDescent="0.2"/>
    <row r="17692" s="733" customFormat="1" x14ac:dyDescent="0.2"/>
    <row r="17693" s="733" customFormat="1" x14ac:dyDescent="0.2"/>
    <row r="17694" s="733" customFormat="1" x14ac:dyDescent="0.2"/>
    <row r="17695" s="733" customFormat="1" x14ac:dyDescent="0.2"/>
    <row r="17696" s="733" customFormat="1" x14ac:dyDescent="0.2"/>
    <row r="17697" s="733" customFormat="1" x14ac:dyDescent="0.2"/>
    <row r="17698" s="733" customFormat="1" x14ac:dyDescent="0.2"/>
    <row r="17699" s="733" customFormat="1" x14ac:dyDescent="0.2"/>
    <row r="17700" s="733" customFormat="1" x14ac:dyDescent="0.2"/>
    <row r="17701" s="733" customFormat="1" x14ac:dyDescent="0.2"/>
    <row r="17702" s="733" customFormat="1" x14ac:dyDescent="0.2"/>
    <row r="17703" s="733" customFormat="1" x14ac:dyDescent="0.2"/>
    <row r="17704" s="733" customFormat="1" x14ac:dyDescent="0.2"/>
    <row r="17705" s="733" customFormat="1" x14ac:dyDescent="0.2"/>
    <row r="17706" s="733" customFormat="1" x14ac:dyDescent="0.2"/>
    <row r="17707" s="733" customFormat="1" x14ac:dyDescent="0.2"/>
    <row r="17708" s="733" customFormat="1" x14ac:dyDescent="0.2"/>
    <row r="17709" s="733" customFormat="1" x14ac:dyDescent="0.2"/>
    <row r="17710" s="733" customFormat="1" x14ac:dyDescent="0.2"/>
    <row r="17711" s="733" customFormat="1" x14ac:dyDescent="0.2"/>
    <row r="17712" s="733" customFormat="1" x14ac:dyDescent="0.2"/>
    <row r="17713" s="733" customFormat="1" x14ac:dyDescent="0.2"/>
    <row r="17714" s="733" customFormat="1" x14ac:dyDescent="0.2"/>
    <row r="17715" s="733" customFormat="1" x14ac:dyDescent="0.2"/>
    <row r="17716" s="733" customFormat="1" x14ac:dyDescent="0.2"/>
    <row r="17717" s="733" customFormat="1" x14ac:dyDescent="0.2"/>
    <row r="17718" s="733" customFormat="1" x14ac:dyDescent="0.2"/>
    <row r="17719" s="733" customFormat="1" x14ac:dyDescent="0.2"/>
    <row r="17720" s="733" customFormat="1" x14ac:dyDescent="0.2"/>
    <row r="17721" s="733" customFormat="1" x14ac:dyDescent="0.2"/>
    <row r="17722" s="733" customFormat="1" x14ac:dyDescent="0.2"/>
    <row r="17723" s="733" customFormat="1" x14ac:dyDescent="0.2"/>
    <row r="17724" s="733" customFormat="1" x14ac:dyDescent="0.2"/>
    <row r="17725" s="733" customFormat="1" x14ac:dyDescent="0.2"/>
    <row r="17726" s="733" customFormat="1" x14ac:dyDescent="0.2"/>
    <row r="17727" s="733" customFormat="1" x14ac:dyDescent="0.2"/>
    <row r="17728" s="733" customFormat="1" x14ac:dyDescent="0.2"/>
    <row r="17729" s="733" customFormat="1" x14ac:dyDescent="0.2"/>
    <row r="17730" s="733" customFormat="1" x14ac:dyDescent="0.2"/>
    <row r="17731" s="733" customFormat="1" x14ac:dyDescent="0.2"/>
    <row r="17732" s="733" customFormat="1" x14ac:dyDescent="0.2"/>
    <row r="17733" s="733" customFormat="1" x14ac:dyDescent="0.2"/>
    <row r="17734" s="733" customFormat="1" x14ac:dyDescent="0.2"/>
    <row r="17735" s="733" customFormat="1" x14ac:dyDescent="0.2"/>
    <row r="17736" s="733" customFormat="1" x14ac:dyDescent="0.2"/>
    <row r="17737" s="733" customFormat="1" x14ac:dyDescent="0.2"/>
    <row r="17738" s="733" customFormat="1" x14ac:dyDescent="0.2"/>
    <row r="17739" s="733" customFormat="1" x14ac:dyDescent="0.2"/>
    <row r="17740" s="733" customFormat="1" x14ac:dyDescent="0.2"/>
    <row r="17741" s="733" customFormat="1" x14ac:dyDescent="0.2"/>
    <row r="17742" s="733" customFormat="1" x14ac:dyDescent="0.2"/>
    <row r="17743" s="733" customFormat="1" x14ac:dyDescent="0.2"/>
    <row r="17744" s="733" customFormat="1" x14ac:dyDescent="0.2"/>
    <row r="17745" s="733" customFormat="1" x14ac:dyDescent="0.2"/>
    <row r="17746" s="733" customFormat="1" x14ac:dyDescent="0.2"/>
    <row r="17747" s="733" customFormat="1" x14ac:dyDescent="0.2"/>
    <row r="17748" s="733" customFormat="1" x14ac:dyDescent="0.2"/>
    <row r="17749" s="733" customFormat="1" x14ac:dyDescent="0.2"/>
    <row r="17750" s="733" customFormat="1" x14ac:dyDescent="0.2"/>
    <row r="17751" s="733" customFormat="1" x14ac:dyDescent="0.2"/>
    <row r="17752" s="733" customFormat="1" x14ac:dyDescent="0.2"/>
    <row r="17753" s="733" customFormat="1" x14ac:dyDescent="0.2"/>
    <row r="17754" s="733" customFormat="1" x14ac:dyDescent="0.2"/>
    <row r="17755" s="733" customFormat="1" x14ac:dyDescent="0.2"/>
    <row r="17756" s="733" customFormat="1" x14ac:dyDescent="0.2"/>
    <row r="17757" s="733" customFormat="1" x14ac:dyDescent="0.2"/>
    <row r="17758" s="733" customFormat="1" x14ac:dyDescent="0.2"/>
    <row r="17759" s="733" customFormat="1" x14ac:dyDescent="0.2"/>
    <row r="17760" s="733" customFormat="1" x14ac:dyDescent="0.2"/>
    <row r="17761" s="733" customFormat="1" x14ac:dyDescent="0.2"/>
    <row r="17762" s="733" customFormat="1" x14ac:dyDescent="0.2"/>
    <row r="17763" s="733" customFormat="1" x14ac:dyDescent="0.2"/>
    <row r="17764" s="733" customFormat="1" x14ac:dyDescent="0.2"/>
    <row r="17765" s="733" customFormat="1" x14ac:dyDescent="0.2"/>
    <row r="17766" s="733" customFormat="1" x14ac:dyDescent="0.2"/>
    <row r="17767" s="733" customFormat="1" x14ac:dyDescent="0.2"/>
    <row r="17768" s="733" customFormat="1" x14ac:dyDescent="0.2"/>
    <row r="17769" s="733" customFormat="1" x14ac:dyDescent="0.2"/>
    <row r="17770" s="733" customFormat="1" x14ac:dyDescent="0.2"/>
    <row r="17771" s="733" customFormat="1" x14ac:dyDescent="0.2"/>
    <row r="17772" s="733" customFormat="1" x14ac:dyDescent="0.2"/>
    <row r="17773" s="733" customFormat="1" x14ac:dyDescent="0.2"/>
    <row r="17774" s="733" customFormat="1" x14ac:dyDescent="0.2"/>
    <row r="17775" s="733" customFormat="1" x14ac:dyDescent="0.2"/>
    <row r="17776" s="733" customFormat="1" x14ac:dyDescent="0.2"/>
    <row r="17777" s="733" customFormat="1" x14ac:dyDescent="0.2"/>
    <row r="17778" s="733" customFormat="1" x14ac:dyDescent="0.2"/>
    <row r="17779" s="733" customFormat="1" x14ac:dyDescent="0.2"/>
    <row r="17780" s="733" customFormat="1" x14ac:dyDescent="0.2"/>
    <row r="17781" s="733" customFormat="1" x14ac:dyDescent="0.2"/>
    <row r="17782" s="733" customFormat="1" x14ac:dyDescent="0.2"/>
    <row r="17783" s="733" customFormat="1" x14ac:dyDescent="0.2"/>
    <row r="17784" s="733" customFormat="1" x14ac:dyDescent="0.2"/>
    <row r="17785" s="733" customFormat="1" x14ac:dyDescent="0.2"/>
    <row r="17786" s="733" customFormat="1" x14ac:dyDescent="0.2"/>
    <row r="17787" s="733" customFormat="1" x14ac:dyDescent="0.2"/>
    <row r="17788" s="733" customFormat="1" x14ac:dyDescent="0.2"/>
    <row r="17789" s="733" customFormat="1" x14ac:dyDescent="0.2"/>
    <row r="17790" s="733" customFormat="1" x14ac:dyDescent="0.2"/>
    <row r="17791" s="733" customFormat="1" x14ac:dyDescent="0.2"/>
    <row r="17792" s="733" customFormat="1" x14ac:dyDescent="0.2"/>
    <row r="17793" s="733" customFormat="1" x14ac:dyDescent="0.2"/>
    <row r="17794" s="733" customFormat="1" x14ac:dyDescent="0.2"/>
    <row r="17795" s="733" customFormat="1" x14ac:dyDescent="0.2"/>
    <row r="17796" s="733" customFormat="1" x14ac:dyDescent="0.2"/>
    <row r="17797" s="733" customFormat="1" x14ac:dyDescent="0.2"/>
    <row r="17798" s="733" customFormat="1" x14ac:dyDescent="0.2"/>
    <row r="17799" s="733" customFormat="1" x14ac:dyDescent="0.2"/>
    <row r="17800" s="733" customFormat="1" x14ac:dyDescent="0.2"/>
    <row r="17801" s="733" customFormat="1" x14ac:dyDescent="0.2"/>
    <row r="17802" s="733" customFormat="1" x14ac:dyDescent="0.2"/>
    <row r="17803" s="733" customFormat="1" x14ac:dyDescent="0.2"/>
    <row r="17804" s="733" customFormat="1" x14ac:dyDescent="0.2"/>
    <row r="17805" s="733" customFormat="1" x14ac:dyDescent="0.2"/>
    <row r="17806" s="733" customFormat="1" x14ac:dyDescent="0.2"/>
    <row r="17807" s="733" customFormat="1" x14ac:dyDescent="0.2"/>
    <row r="17808" s="733" customFormat="1" x14ac:dyDescent="0.2"/>
    <row r="17809" s="733" customFormat="1" x14ac:dyDescent="0.2"/>
    <row r="17810" s="733" customFormat="1" x14ac:dyDescent="0.2"/>
    <row r="17811" s="733" customFormat="1" x14ac:dyDescent="0.2"/>
    <row r="17812" s="733" customFormat="1" x14ac:dyDescent="0.2"/>
    <row r="17813" s="733" customFormat="1" x14ac:dyDescent="0.2"/>
    <row r="17814" s="733" customFormat="1" x14ac:dyDescent="0.2"/>
    <row r="17815" s="733" customFormat="1" x14ac:dyDescent="0.2"/>
    <row r="17816" s="733" customFormat="1" x14ac:dyDescent="0.2"/>
    <row r="17817" s="733" customFormat="1" x14ac:dyDescent="0.2"/>
    <row r="17818" s="733" customFormat="1" x14ac:dyDescent="0.2"/>
    <row r="17819" s="733" customFormat="1" x14ac:dyDescent="0.2"/>
    <row r="17820" s="733" customFormat="1" x14ac:dyDescent="0.2"/>
    <row r="17821" s="733" customFormat="1" x14ac:dyDescent="0.2"/>
    <row r="17822" s="733" customFormat="1" x14ac:dyDescent="0.2"/>
    <row r="17823" s="733" customFormat="1" x14ac:dyDescent="0.2"/>
    <row r="17824" s="733" customFormat="1" x14ac:dyDescent="0.2"/>
    <row r="17825" s="733" customFormat="1" x14ac:dyDescent="0.2"/>
    <row r="17826" s="733" customFormat="1" x14ac:dyDescent="0.2"/>
    <row r="17827" s="733" customFormat="1" x14ac:dyDescent="0.2"/>
    <row r="17828" s="733" customFormat="1" x14ac:dyDescent="0.2"/>
    <row r="17829" s="733" customFormat="1" x14ac:dyDescent="0.2"/>
    <row r="17830" s="733" customFormat="1" x14ac:dyDescent="0.2"/>
    <row r="17831" s="733" customFormat="1" x14ac:dyDescent="0.2"/>
    <row r="17832" s="733" customFormat="1" x14ac:dyDescent="0.2"/>
    <row r="17833" s="733" customFormat="1" x14ac:dyDescent="0.2"/>
    <row r="17834" s="733" customFormat="1" x14ac:dyDescent="0.2"/>
    <row r="17835" s="733" customFormat="1" x14ac:dyDescent="0.2"/>
    <row r="17836" s="733" customFormat="1" x14ac:dyDescent="0.2"/>
    <row r="17837" s="733" customFormat="1" x14ac:dyDescent="0.2"/>
    <row r="17838" s="733" customFormat="1" x14ac:dyDescent="0.2"/>
    <row r="17839" s="733" customFormat="1" x14ac:dyDescent="0.2"/>
    <row r="17840" s="733" customFormat="1" x14ac:dyDescent="0.2"/>
    <row r="17841" s="733" customFormat="1" x14ac:dyDescent="0.2"/>
    <row r="17842" s="733" customFormat="1" x14ac:dyDescent="0.2"/>
    <row r="17843" s="733" customFormat="1" x14ac:dyDescent="0.2"/>
    <row r="17844" s="733" customFormat="1" x14ac:dyDescent="0.2"/>
    <row r="17845" s="733" customFormat="1" x14ac:dyDescent="0.2"/>
    <row r="17846" s="733" customFormat="1" x14ac:dyDescent="0.2"/>
    <row r="17847" s="733" customFormat="1" x14ac:dyDescent="0.2"/>
    <row r="17848" s="733" customFormat="1" x14ac:dyDescent="0.2"/>
    <row r="17849" s="733" customFormat="1" x14ac:dyDescent="0.2"/>
    <row r="17850" s="733" customFormat="1" x14ac:dyDescent="0.2"/>
    <row r="17851" s="733" customFormat="1" x14ac:dyDescent="0.2"/>
    <row r="17852" s="733" customFormat="1" x14ac:dyDescent="0.2"/>
    <row r="17853" s="733" customFormat="1" x14ac:dyDescent="0.2"/>
    <row r="17854" s="733" customFormat="1" x14ac:dyDescent="0.2"/>
    <row r="17855" s="733" customFormat="1" x14ac:dyDescent="0.2"/>
    <row r="17856" s="733" customFormat="1" x14ac:dyDescent="0.2"/>
    <row r="17857" s="733" customFormat="1" x14ac:dyDescent="0.2"/>
    <row r="17858" s="733" customFormat="1" x14ac:dyDescent="0.2"/>
    <row r="17859" s="733" customFormat="1" x14ac:dyDescent="0.2"/>
    <row r="17860" s="733" customFormat="1" x14ac:dyDescent="0.2"/>
    <row r="17861" s="733" customFormat="1" x14ac:dyDescent="0.2"/>
    <row r="17862" s="733" customFormat="1" x14ac:dyDescent="0.2"/>
    <row r="17863" s="733" customFormat="1" x14ac:dyDescent="0.2"/>
    <row r="17864" s="733" customFormat="1" x14ac:dyDescent="0.2"/>
    <row r="17865" s="733" customFormat="1" x14ac:dyDescent="0.2"/>
    <row r="17866" s="733" customFormat="1" x14ac:dyDescent="0.2"/>
    <row r="17867" s="733" customFormat="1" x14ac:dyDescent="0.2"/>
    <row r="17868" s="733" customFormat="1" x14ac:dyDescent="0.2"/>
    <row r="17869" s="733" customFormat="1" x14ac:dyDescent="0.2"/>
    <row r="17870" s="733" customFormat="1" x14ac:dyDescent="0.2"/>
    <row r="17871" s="733" customFormat="1" x14ac:dyDescent="0.2"/>
    <row r="17872" s="733" customFormat="1" x14ac:dyDescent="0.2"/>
    <row r="17873" s="733" customFormat="1" x14ac:dyDescent="0.2"/>
    <row r="17874" s="733" customFormat="1" x14ac:dyDescent="0.2"/>
    <row r="17875" s="733" customFormat="1" x14ac:dyDescent="0.2"/>
    <row r="17876" s="733" customFormat="1" x14ac:dyDescent="0.2"/>
    <row r="17877" s="733" customFormat="1" x14ac:dyDescent="0.2"/>
    <row r="17878" s="733" customFormat="1" x14ac:dyDescent="0.2"/>
    <row r="17879" s="733" customFormat="1" x14ac:dyDescent="0.2"/>
    <row r="17880" s="733" customFormat="1" x14ac:dyDescent="0.2"/>
    <row r="17881" s="733" customFormat="1" x14ac:dyDescent="0.2"/>
    <row r="17882" s="733" customFormat="1" x14ac:dyDescent="0.2"/>
    <row r="17883" s="733" customFormat="1" x14ac:dyDescent="0.2"/>
    <row r="17884" s="733" customFormat="1" x14ac:dyDescent="0.2"/>
    <row r="17885" s="733" customFormat="1" x14ac:dyDescent="0.2"/>
    <row r="17886" s="733" customFormat="1" x14ac:dyDescent="0.2"/>
    <row r="17887" s="733" customFormat="1" x14ac:dyDescent="0.2"/>
    <row r="17888" s="733" customFormat="1" x14ac:dyDescent="0.2"/>
    <row r="17889" s="733" customFormat="1" x14ac:dyDescent="0.2"/>
    <row r="17890" s="733" customFormat="1" x14ac:dyDescent="0.2"/>
    <row r="17891" s="733" customFormat="1" x14ac:dyDescent="0.2"/>
    <row r="17892" s="733" customFormat="1" x14ac:dyDescent="0.2"/>
    <row r="17893" s="733" customFormat="1" x14ac:dyDescent="0.2"/>
    <row r="17894" s="733" customFormat="1" x14ac:dyDescent="0.2"/>
    <row r="17895" s="733" customFormat="1" x14ac:dyDescent="0.2"/>
    <row r="17896" s="733" customFormat="1" x14ac:dyDescent="0.2"/>
    <row r="17897" s="733" customFormat="1" x14ac:dyDescent="0.2"/>
    <row r="17898" s="733" customFormat="1" x14ac:dyDescent="0.2"/>
    <row r="17899" s="733" customFormat="1" x14ac:dyDescent="0.2"/>
    <row r="17900" s="733" customFormat="1" x14ac:dyDescent="0.2"/>
    <row r="17901" s="733" customFormat="1" x14ac:dyDescent="0.2"/>
    <row r="17902" s="733" customFormat="1" x14ac:dyDescent="0.2"/>
    <row r="17903" s="733" customFormat="1" x14ac:dyDescent="0.2"/>
    <row r="17904" s="733" customFormat="1" x14ac:dyDescent="0.2"/>
    <row r="17905" s="733" customFormat="1" x14ac:dyDescent="0.2"/>
    <row r="17906" s="733" customFormat="1" x14ac:dyDescent="0.2"/>
    <row r="17907" s="733" customFormat="1" x14ac:dyDescent="0.2"/>
    <row r="17908" s="733" customFormat="1" x14ac:dyDescent="0.2"/>
    <row r="17909" s="733" customFormat="1" x14ac:dyDescent="0.2"/>
    <row r="17910" s="733" customFormat="1" x14ac:dyDescent="0.2"/>
    <row r="17911" s="733" customFormat="1" x14ac:dyDescent="0.2"/>
    <row r="17912" s="733" customFormat="1" x14ac:dyDescent="0.2"/>
    <row r="17913" s="733" customFormat="1" x14ac:dyDescent="0.2"/>
    <row r="17914" s="733" customFormat="1" x14ac:dyDescent="0.2"/>
    <row r="17915" s="733" customFormat="1" x14ac:dyDescent="0.2"/>
    <row r="17916" s="733" customFormat="1" x14ac:dyDescent="0.2"/>
    <row r="17917" s="733" customFormat="1" x14ac:dyDescent="0.2"/>
    <row r="17918" s="733" customFormat="1" x14ac:dyDescent="0.2"/>
    <row r="17919" s="733" customFormat="1" x14ac:dyDescent="0.2"/>
    <row r="17920" s="733" customFormat="1" x14ac:dyDescent="0.2"/>
    <row r="17921" s="733" customFormat="1" x14ac:dyDescent="0.2"/>
    <row r="17922" s="733" customFormat="1" x14ac:dyDescent="0.2"/>
    <row r="17923" s="733" customFormat="1" x14ac:dyDescent="0.2"/>
    <row r="17924" s="733" customFormat="1" x14ac:dyDescent="0.2"/>
    <row r="17925" s="733" customFormat="1" x14ac:dyDescent="0.2"/>
    <row r="17926" s="733" customFormat="1" x14ac:dyDescent="0.2"/>
    <row r="17927" s="733" customFormat="1" x14ac:dyDescent="0.2"/>
    <row r="17928" s="733" customFormat="1" x14ac:dyDescent="0.2"/>
    <row r="17929" s="733" customFormat="1" x14ac:dyDescent="0.2"/>
    <row r="17930" s="733" customFormat="1" x14ac:dyDescent="0.2"/>
    <row r="17931" s="733" customFormat="1" x14ac:dyDescent="0.2"/>
    <row r="17932" s="733" customFormat="1" x14ac:dyDescent="0.2"/>
    <row r="17933" s="733" customFormat="1" x14ac:dyDescent="0.2"/>
    <row r="17934" s="733" customFormat="1" x14ac:dyDescent="0.2"/>
    <row r="17935" s="733" customFormat="1" x14ac:dyDescent="0.2"/>
    <row r="17936" s="733" customFormat="1" x14ac:dyDescent="0.2"/>
    <row r="17937" s="733" customFormat="1" x14ac:dyDescent="0.2"/>
    <row r="17938" s="733" customFormat="1" x14ac:dyDescent="0.2"/>
    <row r="17939" s="733" customFormat="1" x14ac:dyDescent="0.2"/>
    <row r="17940" s="733" customFormat="1" x14ac:dyDescent="0.2"/>
    <row r="17941" s="733" customFormat="1" x14ac:dyDescent="0.2"/>
    <row r="17942" s="733" customFormat="1" x14ac:dyDescent="0.2"/>
    <row r="17943" s="733" customFormat="1" x14ac:dyDescent="0.2"/>
    <row r="17944" s="733" customFormat="1" x14ac:dyDescent="0.2"/>
    <row r="17945" s="733" customFormat="1" x14ac:dyDescent="0.2"/>
    <row r="17946" s="733" customFormat="1" x14ac:dyDescent="0.2"/>
    <row r="17947" s="733" customFormat="1" x14ac:dyDescent="0.2"/>
    <row r="17948" s="733" customFormat="1" x14ac:dyDescent="0.2"/>
    <row r="17949" s="733" customFormat="1" x14ac:dyDescent="0.2"/>
    <row r="17950" s="733" customFormat="1" x14ac:dyDescent="0.2"/>
    <row r="17951" s="733" customFormat="1" x14ac:dyDescent="0.2"/>
    <row r="17952" s="733" customFormat="1" x14ac:dyDescent="0.2"/>
    <row r="17953" s="733" customFormat="1" x14ac:dyDescent="0.2"/>
    <row r="17954" s="733" customFormat="1" x14ac:dyDescent="0.2"/>
    <row r="17955" s="733" customFormat="1" x14ac:dyDescent="0.2"/>
    <row r="17956" s="733" customFormat="1" x14ac:dyDescent="0.2"/>
    <row r="17957" s="733" customFormat="1" x14ac:dyDescent="0.2"/>
    <row r="17958" s="733" customFormat="1" x14ac:dyDescent="0.2"/>
    <row r="17959" s="733" customFormat="1" x14ac:dyDescent="0.2"/>
    <row r="17960" s="733" customFormat="1" x14ac:dyDescent="0.2"/>
    <row r="17961" s="733" customFormat="1" x14ac:dyDescent="0.2"/>
    <row r="17962" s="733" customFormat="1" x14ac:dyDescent="0.2"/>
    <row r="17963" s="733" customFormat="1" x14ac:dyDescent="0.2"/>
    <row r="17964" s="733" customFormat="1" x14ac:dyDescent="0.2"/>
    <row r="17965" s="733" customFormat="1" x14ac:dyDescent="0.2"/>
    <row r="17966" s="733" customFormat="1" x14ac:dyDescent="0.2"/>
    <row r="17967" s="733" customFormat="1" x14ac:dyDescent="0.2"/>
    <row r="17968" s="733" customFormat="1" x14ac:dyDescent="0.2"/>
    <row r="17969" s="733" customFormat="1" x14ac:dyDescent="0.2"/>
    <row r="17970" s="733" customFormat="1" x14ac:dyDescent="0.2"/>
    <row r="17971" s="733" customFormat="1" x14ac:dyDescent="0.2"/>
    <row r="17972" s="733" customFormat="1" x14ac:dyDescent="0.2"/>
    <row r="17973" s="733" customFormat="1" x14ac:dyDescent="0.2"/>
    <row r="17974" s="733" customFormat="1" x14ac:dyDescent="0.2"/>
    <row r="17975" s="733" customFormat="1" x14ac:dyDescent="0.2"/>
    <row r="17976" s="733" customFormat="1" x14ac:dyDescent="0.2"/>
    <row r="17977" s="733" customFormat="1" x14ac:dyDescent="0.2"/>
    <row r="17978" s="733" customFormat="1" x14ac:dyDescent="0.2"/>
    <row r="17979" s="733" customFormat="1" x14ac:dyDescent="0.2"/>
    <row r="17980" s="733" customFormat="1" x14ac:dyDescent="0.2"/>
    <row r="17981" s="733" customFormat="1" x14ac:dyDescent="0.2"/>
    <row r="17982" s="733" customFormat="1" x14ac:dyDescent="0.2"/>
    <row r="17983" s="733" customFormat="1" x14ac:dyDescent="0.2"/>
    <row r="17984" s="733" customFormat="1" x14ac:dyDescent="0.2"/>
    <row r="17985" s="733" customFormat="1" x14ac:dyDescent="0.2"/>
    <row r="17986" s="733" customFormat="1" x14ac:dyDescent="0.2"/>
    <row r="17987" s="733" customFormat="1" x14ac:dyDescent="0.2"/>
    <row r="17988" s="733" customFormat="1" x14ac:dyDescent="0.2"/>
    <row r="17989" s="733" customFormat="1" x14ac:dyDescent="0.2"/>
    <row r="17990" s="733" customFormat="1" x14ac:dyDescent="0.2"/>
    <row r="17991" s="733" customFormat="1" x14ac:dyDescent="0.2"/>
    <row r="17992" s="733" customFormat="1" x14ac:dyDescent="0.2"/>
    <row r="17993" s="733" customFormat="1" x14ac:dyDescent="0.2"/>
    <row r="17994" s="733" customFormat="1" x14ac:dyDescent="0.2"/>
    <row r="17995" s="733" customFormat="1" x14ac:dyDescent="0.2"/>
    <row r="17996" s="733" customFormat="1" x14ac:dyDescent="0.2"/>
    <row r="17997" s="733" customFormat="1" x14ac:dyDescent="0.2"/>
    <row r="17998" s="733" customFormat="1" x14ac:dyDescent="0.2"/>
    <row r="17999" s="733" customFormat="1" x14ac:dyDescent="0.2"/>
    <row r="18000" s="733" customFormat="1" x14ac:dyDescent="0.2"/>
    <row r="18001" s="733" customFormat="1" x14ac:dyDescent="0.2"/>
    <row r="18002" s="733" customFormat="1" x14ac:dyDescent="0.2"/>
    <row r="18003" s="733" customFormat="1" x14ac:dyDescent="0.2"/>
    <row r="18004" s="733" customFormat="1" x14ac:dyDescent="0.2"/>
    <row r="18005" s="733" customFormat="1" x14ac:dyDescent="0.2"/>
    <row r="18006" s="733" customFormat="1" x14ac:dyDescent="0.2"/>
    <row r="18007" s="733" customFormat="1" x14ac:dyDescent="0.2"/>
    <row r="18008" s="733" customFormat="1" x14ac:dyDescent="0.2"/>
    <row r="18009" s="733" customFormat="1" x14ac:dyDescent="0.2"/>
    <row r="18010" s="733" customFormat="1" x14ac:dyDescent="0.2"/>
    <row r="18011" s="733" customFormat="1" x14ac:dyDescent="0.2"/>
    <row r="18012" s="733" customFormat="1" x14ac:dyDescent="0.2"/>
    <row r="18013" s="733" customFormat="1" x14ac:dyDescent="0.2"/>
    <row r="18014" s="733" customFormat="1" x14ac:dyDescent="0.2"/>
    <row r="18015" s="733" customFormat="1" x14ac:dyDescent="0.2"/>
    <row r="18016" s="733" customFormat="1" x14ac:dyDescent="0.2"/>
    <row r="18017" s="733" customFormat="1" x14ac:dyDescent="0.2"/>
    <row r="18018" s="733" customFormat="1" x14ac:dyDescent="0.2"/>
    <row r="18019" s="733" customFormat="1" x14ac:dyDescent="0.2"/>
    <row r="18020" s="733" customFormat="1" x14ac:dyDescent="0.2"/>
    <row r="18021" s="733" customFormat="1" x14ac:dyDescent="0.2"/>
    <row r="18022" s="733" customFormat="1" x14ac:dyDescent="0.2"/>
    <row r="18023" s="733" customFormat="1" x14ac:dyDescent="0.2"/>
    <row r="18024" s="733" customFormat="1" x14ac:dyDescent="0.2"/>
    <row r="18025" s="733" customFormat="1" x14ac:dyDescent="0.2"/>
    <row r="18026" s="733" customFormat="1" x14ac:dyDescent="0.2"/>
    <row r="18027" s="733" customFormat="1" x14ac:dyDescent="0.2"/>
    <row r="18028" s="733" customFormat="1" x14ac:dyDescent="0.2"/>
    <row r="18029" s="733" customFormat="1" x14ac:dyDescent="0.2"/>
    <row r="18030" s="733" customFormat="1" x14ac:dyDescent="0.2"/>
    <row r="18031" s="733" customFormat="1" x14ac:dyDescent="0.2"/>
    <row r="18032" s="733" customFormat="1" x14ac:dyDescent="0.2"/>
    <row r="18033" s="733" customFormat="1" x14ac:dyDescent="0.2"/>
    <row r="18034" s="733" customFormat="1" x14ac:dyDescent="0.2"/>
    <row r="18035" s="733" customFormat="1" x14ac:dyDescent="0.2"/>
    <row r="18036" s="733" customFormat="1" x14ac:dyDescent="0.2"/>
    <row r="18037" s="733" customFormat="1" x14ac:dyDescent="0.2"/>
    <row r="18038" s="733" customFormat="1" x14ac:dyDescent="0.2"/>
    <row r="18039" s="733" customFormat="1" x14ac:dyDescent="0.2"/>
    <row r="18040" s="733" customFormat="1" x14ac:dyDescent="0.2"/>
    <row r="18041" s="733" customFormat="1" x14ac:dyDescent="0.2"/>
    <row r="18042" s="733" customFormat="1" x14ac:dyDescent="0.2"/>
    <row r="18043" s="733" customFormat="1" x14ac:dyDescent="0.2"/>
    <row r="18044" s="733" customFormat="1" x14ac:dyDescent="0.2"/>
    <row r="18045" s="733" customFormat="1" x14ac:dyDescent="0.2"/>
    <row r="18046" s="733" customFormat="1" x14ac:dyDescent="0.2"/>
    <row r="18047" s="733" customFormat="1" x14ac:dyDescent="0.2"/>
    <row r="18048" s="733" customFormat="1" x14ac:dyDescent="0.2"/>
    <row r="18049" s="733" customFormat="1" x14ac:dyDescent="0.2"/>
    <row r="18050" s="733" customFormat="1" x14ac:dyDescent="0.2"/>
    <row r="18051" s="733" customFormat="1" x14ac:dyDescent="0.2"/>
    <row r="18052" s="733" customFormat="1" x14ac:dyDescent="0.2"/>
    <row r="18053" s="733" customFormat="1" x14ac:dyDescent="0.2"/>
    <row r="18054" s="733" customFormat="1" x14ac:dyDescent="0.2"/>
    <row r="18055" s="733" customFormat="1" x14ac:dyDescent="0.2"/>
    <row r="18056" s="733" customFormat="1" x14ac:dyDescent="0.2"/>
    <row r="18057" s="733" customFormat="1" x14ac:dyDescent="0.2"/>
    <row r="18058" s="733" customFormat="1" x14ac:dyDescent="0.2"/>
    <row r="18059" s="733" customFormat="1" x14ac:dyDescent="0.2"/>
    <row r="18060" s="733" customFormat="1" x14ac:dyDescent="0.2"/>
    <row r="18061" s="733" customFormat="1" x14ac:dyDescent="0.2"/>
    <row r="18062" s="733" customFormat="1" x14ac:dyDescent="0.2"/>
    <row r="18063" s="733" customFormat="1" x14ac:dyDescent="0.2"/>
    <row r="18064" s="733" customFormat="1" x14ac:dyDescent="0.2"/>
    <row r="18065" s="733" customFormat="1" x14ac:dyDescent="0.2"/>
    <row r="18066" s="733" customFormat="1" x14ac:dyDescent="0.2"/>
    <row r="18067" s="733" customFormat="1" x14ac:dyDescent="0.2"/>
    <row r="18068" s="733" customFormat="1" x14ac:dyDescent="0.2"/>
    <row r="18069" s="733" customFormat="1" x14ac:dyDescent="0.2"/>
    <row r="18070" s="733" customFormat="1" x14ac:dyDescent="0.2"/>
    <row r="18071" s="733" customFormat="1" x14ac:dyDescent="0.2"/>
    <row r="18072" s="733" customFormat="1" x14ac:dyDescent="0.2"/>
    <row r="18073" s="733" customFormat="1" x14ac:dyDescent="0.2"/>
    <row r="18074" s="733" customFormat="1" x14ac:dyDescent="0.2"/>
    <row r="18075" s="733" customFormat="1" x14ac:dyDescent="0.2"/>
    <row r="18076" s="733" customFormat="1" x14ac:dyDescent="0.2"/>
    <row r="18077" s="733" customFormat="1" x14ac:dyDescent="0.2"/>
    <row r="18078" s="733" customFormat="1" x14ac:dyDescent="0.2"/>
    <row r="18079" s="733" customFormat="1" x14ac:dyDescent="0.2"/>
    <row r="18080" s="733" customFormat="1" x14ac:dyDescent="0.2"/>
    <row r="18081" s="733" customFormat="1" x14ac:dyDescent="0.2"/>
    <row r="18082" s="733" customFormat="1" x14ac:dyDescent="0.2"/>
    <row r="18083" s="733" customFormat="1" x14ac:dyDescent="0.2"/>
    <row r="18084" s="733" customFormat="1" x14ac:dyDescent="0.2"/>
    <row r="18085" s="733" customFormat="1" x14ac:dyDescent="0.2"/>
    <row r="18086" s="733" customFormat="1" x14ac:dyDescent="0.2"/>
    <row r="18087" s="733" customFormat="1" x14ac:dyDescent="0.2"/>
    <row r="18088" s="733" customFormat="1" x14ac:dyDescent="0.2"/>
    <row r="18089" s="733" customFormat="1" x14ac:dyDescent="0.2"/>
    <row r="18090" s="733" customFormat="1" x14ac:dyDescent="0.2"/>
    <row r="18091" s="733" customFormat="1" x14ac:dyDescent="0.2"/>
    <row r="18092" s="733" customFormat="1" x14ac:dyDescent="0.2"/>
    <row r="18093" s="733" customFormat="1" x14ac:dyDescent="0.2"/>
    <row r="18094" s="733" customFormat="1" x14ac:dyDescent="0.2"/>
    <row r="18095" s="733" customFormat="1" x14ac:dyDescent="0.2"/>
    <row r="18096" s="733" customFormat="1" x14ac:dyDescent="0.2"/>
    <row r="18097" s="733" customFormat="1" x14ac:dyDescent="0.2"/>
    <row r="18098" s="733" customFormat="1" x14ac:dyDescent="0.2"/>
    <row r="18099" s="733" customFormat="1" x14ac:dyDescent="0.2"/>
    <row r="18100" s="733" customFormat="1" x14ac:dyDescent="0.2"/>
    <row r="18101" s="733" customFormat="1" x14ac:dyDescent="0.2"/>
    <row r="18102" s="733" customFormat="1" x14ac:dyDescent="0.2"/>
    <row r="18103" s="733" customFormat="1" x14ac:dyDescent="0.2"/>
    <row r="18104" s="733" customFormat="1" x14ac:dyDescent="0.2"/>
    <row r="18105" s="733" customFormat="1" x14ac:dyDescent="0.2"/>
    <row r="18106" s="733" customFormat="1" x14ac:dyDescent="0.2"/>
    <row r="18107" s="733" customFormat="1" x14ac:dyDescent="0.2"/>
    <row r="18108" s="733" customFormat="1" x14ac:dyDescent="0.2"/>
    <row r="18109" s="733" customFormat="1" x14ac:dyDescent="0.2"/>
    <row r="18110" s="733" customFormat="1" x14ac:dyDescent="0.2"/>
    <row r="18111" s="733" customFormat="1" x14ac:dyDescent="0.2"/>
    <row r="18112" s="733" customFormat="1" x14ac:dyDescent="0.2"/>
    <row r="18113" s="733" customFormat="1" x14ac:dyDescent="0.2"/>
    <row r="18114" s="733" customFormat="1" x14ac:dyDescent="0.2"/>
    <row r="18115" s="733" customFormat="1" x14ac:dyDescent="0.2"/>
    <row r="18116" s="733" customFormat="1" x14ac:dyDescent="0.2"/>
    <row r="18117" s="733" customFormat="1" x14ac:dyDescent="0.2"/>
    <row r="18118" s="733" customFormat="1" x14ac:dyDescent="0.2"/>
    <row r="18119" s="733" customFormat="1" x14ac:dyDescent="0.2"/>
    <row r="18120" s="733" customFormat="1" x14ac:dyDescent="0.2"/>
    <row r="18121" s="733" customFormat="1" x14ac:dyDescent="0.2"/>
    <row r="18122" s="733" customFormat="1" x14ac:dyDescent="0.2"/>
    <row r="18123" s="733" customFormat="1" x14ac:dyDescent="0.2"/>
    <row r="18124" s="733" customFormat="1" x14ac:dyDescent="0.2"/>
    <row r="18125" s="733" customFormat="1" x14ac:dyDescent="0.2"/>
    <row r="18126" s="733" customFormat="1" x14ac:dyDescent="0.2"/>
    <row r="18127" s="733" customFormat="1" x14ac:dyDescent="0.2"/>
    <row r="18128" s="733" customFormat="1" x14ac:dyDescent="0.2"/>
    <row r="18129" s="733" customFormat="1" x14ac:dyDescent="0.2"/>
    <row r="18130" s="733" customFormat="1" x14ac:dyDescent="0.2"/>
    <row r="18131" s="733" customFormat="1" x14ac:dyDescent="0.2"/>
    <row r="18132" s="733" customFormat="1" x14ac:dyDescent="0.2"/>
    <row r="18133" s="733" customFormat="1" x14ac:dyDescent="0.2"/>
    <row r="18134" s="733" customFormat="1" x14ac:dyDescent="0.2"/>
    <row r="18135" s="733" customFormat="1" x14ac:dyDescent="0.2"/>
    <row r="18136" s="733" customFormat="1" x14ac:dyDescent="0.2"/>
    <row r="18137" s="733" customFormat="1" x14ac:dyDescent="0.2"/>
    <row r="18138" s="733" customFormat="1" x14ac:dyDescent="0.2"/>
    <row r="18139" s="733" customFormat="1" x14ac:dyDescent="0.2"/>
    <row r="18140" s="733" customFormat="1" x14ac:dyDescent="0.2"/>
    <row r="18141" s="733" customFormat="1" x14ac:dyDescent="0.2"/>
    <row r="18142" s="733" customFormat="1" x14ac:dyDescent="0.2"/>
    <row r="18143" s="733" customFormat="1" x14ac:dyDescent="0.2"/>
    <row r="18144" s="733" customFormat="1" x14ac:dyDescent="0.2"/>
    <row r="18145" s="733" customFormat="1" x14ac:dyDescent="0.2"/>
    <row r="18146" s="733" customFormat="1" x14ac:dyDescent="0.2"/>
    <row r="18147" s="733" customFormat="1" x14ac:dyDescent="0.2"/>
    <row r="18148" s="733" customFormat="1" x14ac:dyDescent="0.2"/>
    <row r="18149" s="733" customFormat="1" x14ac:dyDescent="0.2"/>
    <row r="18150" s="733" customFormat="1" x14ac:dyDescent="0.2"/>
    <row r="18151" s="733" customFormat="1" x14ac:dyDescent="0.2"/>
    <row r="18152" s="733" customFormat="1" x14ac:dyDescent="0.2"/>
    <row r="18153" s="733" customFormat="1" x14ac:dyDescent="0.2"/>
    <row r="18154" s="733" customFormat="1" x14ac:dyDescent="0.2"/>
    <row r="18155" s="733" customFormat="1" x14ac:dyDescent="0.2"/>
    <row r="18156" s="733" customFormat="1" x14ac:dyDescent="0.2"/>
    <row r="18157" s="733" customFormat="1" x14ac:dyDescent="0.2"/>
    <row r="18158" s="733" customFormat="1" x14ac:dyDescent="0.2"/>
    <row r="18159" s="733" customFormat="1" x14ac:dyDescent="0.2"/>
    <row r="18160" s="733" customFormat="1" x14ac:dyDescent="0.2"/>
    <row r="18161" s="733" customFormat="1" x14ac:dyDescent="0.2"/>
    <row r="18162" s="733" customFormat="1" x14ac:dyDescent="0.2"/>
    <row r="18163" s="733" customFormat="1" x14ac:dyDescent="0.2"/>
    <row r="18164" s="733" customFormat="1" x14ac:dyDescent="0.2"/>
    <row r="18165" s="733" customFormat="1" x14ac:dyDescent="0.2"/>
    <row r="18166" s="733" customFormat="1" x14ac:dyDescent="0.2"/>
    <row r="18167" s="733" customFormat="1" x14ac:dyDescent="0.2"/>
    <row r="18168" s="733" customFormat="1" x14ac:dyDescent="0.2"/>
    <row r="18169" s="733" customFormat="1" x14ac:dyDescent="0.2"/>
    <row r="18170" s="733" customFormat="1" x14ac:dyDescent="0.2"/>
    <row r="18171" s="733" customFormat="1" x14ac:dyDescent="0.2"/>
    <row r="18172" s="733" customFormat="1" x14ac:dyDescent="0.2"/>
    <row r="18173" s="733" customFormat="1" x14ac:dyDescent="0.2"/>
    <row r="18174" s="733" customFormat="1" x14ac:dyDescent="0.2"/>
    <row r="18175" s="733" customFormat="1" x14ac:dyDescent="0.2"/>
    <row r="18176" s="733" customFormat="1" x14ac:dyDescent="0.2"/>
    <row r="18177" s="733" customFormat="1" x14ac:dyDescent="0.2"/>
    <row r="18178" s="733" customFormat="1" x14ac:dyDescent="0.2"/>
    <row r="18179" s="733" customFormat="1" x14ac:dyDescent="0.2"/>
    <row r="18180" s="733" customFormat="1" x14ac:dyDescent="0.2"/>
    <row r="18181" s="733" customFormat="1" x14ac:dyDescent="0.2"/>
    <row r="18182" s="733" customFormat="1" x14ac:dyDescent="0.2"/>
    <row r="18183" s="733" customFormat="1" x14ac:dyDescent="0.2"/>
    <row r="18184" s="733" customFormat="1" x14ac:dyDescent="0.2"/>
    <row r="18185" s="733" customFormat="1" x14ac:dyDescent="0.2"/>
    <row r="18186" s="733" customFormat="1" x14ac:dyDescent="0.2"/>
    <row r="18187" s="733" customFormat="1" x14ac:dyDescent="0.2"/>
    <row r="18188" s="733" customFormat="1" x14ac:dyDescent="0.2"/>
    <row r="18189" s="733" customFormat="1" x14ac:dyDescent="0.2"/>
    <row r="18190" s="733" customFormat="1" x14ac:dyDescent="0.2"/>
    <row r="18191" s="733" customFormat="1" x14ac:dyDescent="0.2"/>
    <row r="18192" s="733" customFormat="1" x14ac:dyDescent="0.2"/>
    <row r="18193" s="733" customFormat="1" x14ac:dyDescent="0.2"/>
    <row r="18194" s="733" customFormat="1" x14ac:dyDescent="0.2"/>
    <row r="18195" s="733" customFormat="1" x14ac:dyDescent="0.2"/>
    <row r="18196" s="733" customFormat="1" x14ac:dyDescent="0.2"/>
    <row r="18197" s="733" customFormat="1" x14ac:dyDescent="0.2"/>
    <row r="18198" s="733" customFormat="1" x14ac:dyDescent="0.2"/>
    <row r="18199" s="733" customFormat="1" x14ac:dyDescent="0.2"/>
    <row r="18200" s="733" customFormat="1" x14ac:dyDescent="0.2"/>
    <row r="18201" s="733" customFormat="1" x14ac:dyDescent="0.2"/>
    <row r="18202" s="733" customFormat="1" x14ac:dyDescent="0.2"/>
    <row r="18203" s="733" customFormat="1" x14ac:dyDescent="0.2"/>
    <row r="18204" s="733" customFormat="1" x14ac:dyDescent="0.2"/>
    <row r="18205" s="733" customFormat="1" x14ac:dyDescent="0.2"/>
    <row r="18206" s="733" customFormat="1" x14ac:dyDescent="0.2"/>
    <row r="18207" s="733" customFormat="1" x14ac:dyDescent="0.2"/>
    <row r="18208" s="733" customFormat="1" x14ac:dyDescent="0.2"/>
    <row r="18209" s="733" customFormat="1" x14ac:dyDescent="0.2"/>
    <row r="18210" s="733" customFormat="1" x14ac:dyDescent="0.2"/>
    <row r="18211" s="733" customFormat="1" x14ac:dyDescent="0.2"/>
    <row r="18212" s="733" customFormat="1" x14ac:dyDescent="0.2"/>
    <row r="18213" s="733" customFormat="1" x14ac:dyDescent="0.2"/>
    <row r="18214" s="733" customFormat="1" x14ac:dyDescent="0.2"/>
    <row r="18215" s="733" customFormat="1" x14ac:dyDescent="0.2"/>
    <row r="18216" s="733" customFormat="1" x14ac:dyDescent="0.2"/>
    <row r="18217" s="733" customFormat="1" x14ac:dyDescent="0.2"/>
    <row r="18218" s="733" customFormat="1" x14ac:dyDescent="0.2"/>
    <row r="18219" s="733" customFormat="1" x14ac:dyDescent="0.2"/>
    <row r="18220" s="733" customFormat="1" x14ac:dyDescent="0.2"/>
    <row r="18221" s="733" customFormat="1" x14ac:dyDescent="0.2"/>
    <row r="18222" s="733" customFormat="1" x14ac:dyDescent="0.2"/>
    <row r="18223" s="733" customFormat="1" x14ac:dyDescent="0.2"/>
    <row r="18224" s="733" customFormat="1" x14ac:dyDescent="0.2"/>
    <row r="18225" s="733" customFormat="1" x14ac:dyDescent="0.2"/>
    <row r="18226" s="733" customFormat="1" x14ac:dyDescent="0.2"/>
    <row r="18227" s="733" customFormat="1" x14ac:dyDescent="0.2"/>
    <row r="18228" s="733" customFormat="1" x14ac:dyDescent="0.2"/>
    <row r="18229" s="733" customFormat="1" x14ac:dyDescent="0.2"/>
    <row r="18230" s="733" customFormat="1" x14ac:dyDescent="0.2"/>
    <row r="18231" s="733" customFormat="1" x14ac:dyDescent="0.2"/>
    <row r="18232" s="733" customFormat="1" x14ac:dyDescent="0.2"/>
    <row r="18233" s="733" customFormat="1" x14ac:dyDescent="0.2"/>
    <row r="18234" s="733" customFormat="1" x14ac:dyDescent="0.2"/>
    <row r="18235" s="733" customFormat="1" x14ac:dyDescent="0.2"/>
    <row r="18236" s="733" customFormat="1" x14ac:dyDescent="0.2"/>
    <row r="18237" s="733" customFormat="1" x14ac:dyDescent="0.2"/>
    <row r="18238" s="733" customFormat="1" x14ac:dyDescent="0.2"/>
    <row r="18239" s="733" customFormat="1" x14ac:dyDescent="0.2"/>
    <row r="18240" s="733" customFormat="1" x14ac:dyDescent="0.2"/>
    <row r="18241" s="733" customFormat="1" x14ac:dyDescent="0.2"/>
    <row r="18242" s="733" customFormat="1" x14ac:dyDescent="0.2"/>
    <row r="18243" s="733" customFormat="1" x14ac:dyDescent="0.2"/>
    <row r="18244" s="733" customFormat="1" x14ac:dyDescent="0.2"/>
    <row r="18245" s="733" customFormat="1" x14ac:dyDescent="0.2"/>
    <row r="18246" s="733" customFormat="1" x14ac:dyDescent="0.2"/>
    <row r="18247" s="733" customFormat="1" x14ac:dyDescent="0.2"/>
    <row r="18248" s="733" customFormat="1" x14ac:dyDescent="0.2"/>
    <row r="18249" s="733" customFormat="1" x14ac:dyDescent="0.2"/>
    <row r="18250" s="733" customFormat="1" x14ac:dyDescent="0.2"/>
    <row r="18251" s="733" customFormat="1" x14ac:dyDescent="0.2"/>
    <row r="18252" s="733" customFormat="1" x14ac:dyDescent="0.2"/>
    <row r="18253" s="733" customFormat="1" x14ac:dyDescent="0.2"/>
    <row r="18254" s="733" customFormat="1" x14ac:dyDescent="0.2"/>
    <row r="18255" s="733" customFormat="1" x14ac:dyDescent="0.2"/>
    <row r="18256" s="733" customFormat="1" x14ac:dyDescent="0.2"/>
    <row r="18257" s="733" customFormat="1" x14ac:dyDescent="0.2"/>
    <row r="18258" s="733" customFormat="1" x14ac:dyDescent="0.2"/>
    <row r="18259" s="733" customFormat="1" x14ac:dyDescent="0.2"/>
    <row r="18260" s="733" customFormat="1" x14ac:dyDescent="0.2"/>
    <row r="18261" s="733" customFormat="1" x14ac:dyDescent="0.2"/>
    <row r="18262" s="733" customFormat="1" x14ac:dyDescent="0.2"/>
    <row r="18263" s="733" customFormat="1" x14ac:dyDescent="0.2"/>
    <row r="18264" s="733" customFormat="1" x14ac:dyDescent="0.2"/>
    <row r="18265" s="733" customFormat="1" x14ac:dyDescent="0.2"/>
    <row r="18266" s="733" customFormat="1" x14ac:dyDescent="0.2"/>
    <row r="18267" s="733" customFormat="1" x14ac:dyDescent="0.2"/>
    <row r="18268" s="733" customFormat="1" x14ac:dyDescent="0.2"/>
    <row r="18269" s="733" customFormat="1" x14ac:dyDescent="0.2"/>
    <row r="18270" s="733" customFormat="1" x14ac:dyDescent="0.2"/>
    <row r="18271" s="733" customFormat="1" x14ac:dyDescent="0.2"/>
    <row r="18272" s="733" customFormat="1" x14ac:dyDescent="0.2"/>
    <row r="18273" s="733" customFormat="1" x14ac:dyDescent="0.2"/>
    <row r="18274" s="733" customFormat="1" x14ac:dyDescent="0.2"/>
    <row r="18275" s="733" customFormat="1" x14ac:dyDescent="0.2"/>
    <row r="18276" s="733" customFormat="1" x14ac:dyDescent="0.2"/>
    <row r="18277" s="733" customFormat="1" x14ac:dyDescent="0.2"/>
    <row r="18278" s="733" customFormat="1" x14ac:dyDescent="0.2"/>
    <row r="18279" s="733" customFormat="1" x14ac:dyDescent="0.2"/>
    <row r="18280" s="733" customFormat="1" x14ac:dyDescent="0.2"/>
    <row r="18281" s="733" customFormat="1" x14ac:dyDescent="0.2"/>
    <row r="18282" s="733" customFormat="1" x14ac:dyDescent="0.2"/>
    <row r="18283" s="733" customFormat="1" x14ac:dyDescent="0.2"/>
    <row r="18284" s="733" customFormat="1" x14ac:dyDescent="0.2"/>
    <row r="18285" s="733" customFormat="1" x14ac:dyDescent="0.2"/>
    <row r="18286" s="733" customFormat="1" x14ac:dyDescent="0.2"/>
    <row r="18287" s="733" customFormat="1" x14ac:dyDescent="0.2"/>
    <row r="18288" s="733" customFormat="1" x14ac:dyDescent="0.2"/>
    <row r="18289" s="733" customFormat="1" x14ac:dyDescent="0.2"/>
    <row r="18290" s="733" customFormat="1" x14ac:dyDescent="0.2"/>
    <row r="18291" s="733" customFormat="1" x14ac:dyDescent="0.2"/>
    <row r="18292" s="733" customFormat="1" x14ac:dyDescent="0.2"/>
    <row r="18293" s="733" customFormat="1" x14ac:dyDescent="0.2"/>
    <row r="18294" s="733" customFormat="1" x14ac:dyDescent="0.2"/>
    <row r="18295" s="733" customFormat="1" x14ac:dyDescent="0.2"/>
    <row r="18296" s="733" customFormat="1" x14ac:dyDescent="0.2"/>
    <row r="18297" s="733" customFormat="1" x14ac:dyDescent="0.2"/>
    <row r="18298" s="733" customFormat="1" x14ac:dyDescent="0.2"/>
    <row r="18299" s="733" customFormat="1" x14ac:dyDescent="0.2"/>
    <row r="18300" s="733" customFormat="1" x14ac:dyDescent="0.2"/>
    <row r="18301" s="733" customFormat="1" x14ac:dyDescent="0.2"/>
    <row r="18302" s="733" customFormat="1" x14ac:dyDescent="0.2"/>
    <row r="18303" s="733" customFormat="1" x14ac:dyDescent="0.2"/>
    <row r="18304" s="733" customFormat="1" x14ac:dyDescent="0.2"/>
    <row r="18305" s="733" customFormat="1" x14ac:dyDescent="0.2"/>
    <row r="18306" s="733" customFormat="1" x14ac:dyDescent="0.2"/>
    <row r="18307" s="733" customFormat="1" x14ac:dyDescent="0.2"/>
    <row r="18308" s="733" customFormat="1" x14ac:dyDescent="0.2"/>
    <row r="18309" s="733" customFormat="1" x14ac:dyDescent="0.2"/>
    <row r="18310" s="733" customFormat="1" x14ac:dyDescent="0.2"/>
    <row r="18311" s="733" customFormat="1" x14ac:dyDescent="0.2"/>
    <row r="18312" s="733" customFormat="1" x14ac:dyDescent="0.2"/>
    <row r="18313" s="733" customFormat="1" x14ac:dyDescent="0.2"/>
    <row r="18314" s="733" customFormat="1" x14ac:dyDescent="0.2"/>
    <row r="18315" s="733" customFormat="1" x14ac:dyDescent="0.2"/>
    <row r="18316" s="733" customFormat="1" x14ac:dyDescent="0.2"/>
    <row r="18317" s="733" customFormat="1" x14ac:dyDescent="0.2"/>
    <row r="18318" s="733" customFormat="1" x14ac:dyDescent="0.2"/>
    <row r="18319" s="733" customFormat="1" x14ac:dyDescent="0.2"/>
    <row r="18320" s="733" customFormat="1" x14ac:dyDescent="0.2"/>
    <row r="18321" s="733" customFormat="1" x14ac:dyDescent="0.2"/>
    <row r="18322" s="733" customFormat="1" x14ac:dyDescent="0.2"/>
    <row r="18323" s="733" customFormat="1" x14ac:dyDescent="0.2"/>
    <row r="18324" s="733" customFormat="1" x14ac:dyDescent="0.2"/>
    <row r="18325" s="733" customFormat="1" x14ac:dyDescent="0.2"/>
    <row r="18326" s="733" customFormat="1" x14ac:dyDescent="0.2"/>
    <row r="18327" s="733" customFormat="1" x14ac:dyDescent="0.2"/>
    <row r="18328" s="733" customFormat="1" x14ac:dyDescent="0.2"/>
    <row r="18329" s="733" customFormat="1" x14ac:dyDescent="0.2"/>
    <row r="18330" s="733" customFormat="1" x14ac:dyDescent="0.2"/>
    <row r="18331" s="733" customFormat="1" x14ac:dyDescent="0.2"/>
    <row r="18332" s="733" customFormat="1" x14ac:dyDescent="0.2"/>
    <row r="18333" s="733" customFormat="1" x14ac:dyDescent="0.2"/>
    <row r="18334" s="733" customFormat="1" x14ac:dyDescent="0.2"/>
    <row r="18335" s="733" customFormat="1" x14ac:dyDescent="0.2"/>
    <row r="18336" s="733" customFormat="1" x14ac:dyDescent="0.2"/>
    <row r="18337" s="733" customFormat="1" x14ac:dyDescent="0.2"/>
    <row r="18338" s="733" customFormat="1" x14ac:dyDescent="0.2"/>
    <row r="18339" s="733" customFormat="1" x14ac:dyDescent="0.2"/>
    <row r="18340" s="733" customFormat="1" x14ac:dyDescent="0.2"/>
    <row r="18341" s="733" customFormat="1" x14ac:dyDescent="0.2"/>
    <row r="18342" s="733" customFormat="1" x14ac:dyDescent="0.2"/>
    <row r="18343" s="733" customFormat="1" x14ac:dyDescent="0.2"/>
    <row r="18344" s="733" customFormat="1" x14ac:dyDescent="0.2"/>
    <row r="18345" s="733" customFormat="1" x14ac:dyDescent="0.2"/>
    <row r="18346" s="733" customFormat="1" x14ac:dyDescent="0.2"/>
    <row r="18347" s="733" customFormat="1" x14ac:dyDescent="0.2"/>
    <row r="18348" s="733" customFormat="1" x14ac:dyDescent="0.2"/>
    <row r="18349" s="733" customFormat="1" x14ac:dyDescent="0.2"/>
    <row r="18350" s="733" customFormat="1" x14ac:dyDescent="0.2"/>
    <row r="18351" s="733" customFormat="1" x14ac:dyDescent="0.2"/>
    <row r="18352" s="733" customFormat="1" x14ac:dyDescent="0.2"/>
    <row r="18353" s="733" customFormat="1" x14ac:dyDescent="0.2"/>
    <row r="18354" s="733" customFormat="1" x14ac:dyDescent="0.2"/>
    <row r="18355" s="733" customFormat="1" x14ac:dyDescent="0.2"/>
    <row r="18356" s="733" customFormat="1" x14ac:dyDescent="0.2"/>
    <row r="18357" s="733" customFormat="1" x14ac:dyDescent="0.2"/>
    <row r="18358" s="733" customFormat="1" x14ac:dyDescent="0.2"/>
    <row r="18359" s="733" customFormat="1" x14ac:dyDescent="0.2"/>
    <row r="18360" s="733" customFormat="1" x14ac:dyDescent="0.2"/>
    <row r="18361" s="733" customFormat="1" x14ac:dyDescent="0.2"/>
    <row r="18362" s="733" customFormat="1" x14ac:dyDescent="0.2"/>
    <row r="18363" s="733" customFormat="1" x14ac:dyDescent="0.2"/>
    <row r="18364" s="733" customFormat="1" x14ac:dyDescent="0.2"/>
    <row r="18365" s="733" customFormat="1" x14ac:dyDescent="0.2"/>
    <row r="18366" s="733" customFormat="1" x14ac:dyDescent="0.2"/>
    <row r="18367" s="733" customFormat="1" x14ac:dyDescent="0.2"/>
    <row r="18368" s="733" customFormat="1" x14ac:dyDescent="0.2"/>
    <row r="18369" s="733" customFormat="1" x14ac:dyDescent="0.2"/>
    <row r="18370" s="733" customFormat="1" x14ac:dyDescent="0.2"/>
    <row r="18371" s="733" customFormat="1" x14ac:dyDescent="0.2"/>
    <row r="18372" s="733" customFormat="1" x14ac:dyDescent="0.2"/>
    <row r="18373" s="733" customFormat="1" x14ac:dyDescent="0.2"/>
    <row r="18374" s="733" customFormat="1" x14ac:dyDescent="0.2"/>
    <row r="18375" s="733" customFormat="1" x14ac:dyDescent="0.2"/>
    <row r="18376" s="733" customFormat="1" x14ac:dyDescent="0.2"/>
    <row r="18377" s="733" customFormat="1" x14ac:dyDescent="0.2"/>
    <row r="18378" s="733" customFormat="1" x14ac:dyDescent="0.2"/>
    <row r="18379" s="733" customFormat="1" x14ac:dyDescent="0.2"/>
    <row r="18380" s="733" customFormat="1" x14ac:dyDescent="0.2"/>
    <row r="18381" s="733" customFormat="1" x14ac:dyDescent="0.2"/>
    <row r="18382" s="733" customFormat="1" x14ac:dyDescent="0.2"/>
    <row r="18383" s="733" customFormat="1" x14ac:dyDescent="0.2"/>
    <row r="18384" s="733" customFormat="1" x14ac:dyDescent="0.2"/>
    <row r="18385" s="733" customFormat="1" x14ac:dyDescent="0.2"/>
    <row r="18386" s="733" customFormat="1" x14ac:dyDescent="0.2"/>
    <row r="18387" s="733" customFormat="1" x14ac:dyDescent="0.2"/>
    <row r="18388" s="733" customFormat="1" x14ac:dyDescent="0.2"/>
    <row r="18389" s="733" customFormat="1" x14ac:dyDescent="0.2"/>
    <row r="18390" s="733" customFormat="1" x14ac:dyDescent="0.2"/>
    <row r="18391" s="733" customFormat="1" x14ac:dyDescent="0.2"/>
    <row r="18392" s="733" customFormat="1" x14ac:dyDescent="0.2"/>
    <row r="18393" s="733" customFormat="1" x14ac:dyDescent="0.2"/>
    <row r="18394" s="733" customFormat="1" x14ac:dyDescent="0.2"/>
    <row r="18395" s="733" customFormat="1" x14ac:dyDescent="0.2"/>
    <row r="18396" s="733" customFormat="1" x14ac:dyDescent="0.2"/>
    <row r="18397" s="733" customFormat="1" x14ac:dyDescent="0.2"/>
    <row r="18398" s="733" customFormat="1" x14ac:dyDescent="0.2"/>
    <row r="18399" s="733" customFormat="1" x14ac:dyDescent="0.2"/>
    <row r="18400" s="733" customFormat="1" x14ac:dyDescent="0.2"/>
    <row r="18401" s="733" customFormat="1" x14ac:dyDescent="0.2"/>
    <row r="18402" s="733" customFormat="1" x14ac:dyDescent="0.2"/>
    <row r="18403" s="733" customFormat="1" x14ac:dyDescent="0.2"/>
    <row r="18404" s="733" customFormat="1" x14ac:dyDescent="0.2"/>
    <row r="18405" s="733" customFormat="1" x14ac:dyDescent="0.2"/>
    <row r="18406" s="733" customFormat="1" x14ac:dyDescent="0.2"/>
    <row r="18407" s="733" customFormat="1" x14ac:dyDescent="0.2"/>
    <row r="18408" s="733" customFormat="1" x14ac:dyDescent="0.2"/>
    <row r="18409" s="733" customFormat="1" x14ac:dyDescent="0.2"/>
    <row r="18410" s="733" customFormat="1" x14ac:dyDescent="0.2"/>
    <row r="18411" s="733" customFormat="1" x14ac:dyDescent="0.2"/>
    <row r="18412" s="733" customFormat="1" x14ac:dyDescent="0.2"/>
    <row r="18413" s="733" customFormat="1" x14ac:dyDescent="0.2"/>
    <row r="18414" s="733" customFormat="1" x14ac:dyDescent="0.2"/>
    <row r="18415" s="733" customFormat="1" x14ac:dyDescent="0.2"/>
    <row r="18416" s="733" customFormat="1" x14ac:dyDescent="0.2"/>
    <row r="18417" s="733" customFormat="1" x14ac:dyDescent="0.2"/>
    <row r="18418" s="733" customFormat="1" x14ac:dyDescent="0.2"/>
    <row r="18419" s="733" customFormat="1" x14ac:dyDescent="0.2"/>
    <row r="18420" s="733" customFormat="1" x14ac:dyDescent="0.2"/>
    <row r="18421" s="733" customFormat="1" x14ac:dyDescent="0.2"/>
    <row r="18422" s="733" customFormat="1" x14ac:dyDescent="0.2"/>
    <row r="18423" s="733" customFormat="1" x14ac:dyDescent="0.2"/>
    <row r="18424" s="733" customFormat="1" x14ac:dyDescent="0.2"/>
    <row r="18425" s="733" customFormat="1" x14ac:dyDescent="0.2"/>
    <row r="18426" s="733" customFormat="1" x14ac:dyDescent="0.2"/>
    <row r="18427" s="733" customFormat="1" x14ac:dyDescent="0.2"/>
    <row r="18428" s="733" customFormat="1" x14ac:dyDescent="0.2"/>
    <row r="18429" s="733" customFormat="1" x14ac:dyDescent="0.2"/>
    <row r="18430" s="733" customFormat="1" x14ac:dyDescent="0.2"/>
    <row r="18431" s="733" customFormat="1" x14ac:dyDescent="0.2"/>
    <row r="18432" s="733" customFormat="1" x14ac:dyDescent="0.2"/>
    <row r="18433" s="733" customFormat="1" x14ac:dyDescent="0.2"/>
    <row r="18434" s="733" customFormat="1" x14ac:dyDescent="0.2"/>
    <row r="18435" s="733" customFormat="1" x14ac:dyDescent="0.2"/>
    <row r="18436" s="733" customFormat="1" x14ac:dyDescent="0.2"/>
    <row r="18437" s="733" customFormat="1" x14ac:dyDescent="0.2"/>
    <row r="18438" s="733" customFormat="1" x14ac:dyDescent="0.2"/>
    <row r="18439" s="733" customFormat="1" x14ac:dyDescent="0.2"/>
    <row r="18440" s="733" customFormat="1" x14ac:dyDescent="0.2"/>
    <row r="18441" s="733" customFormat="1" x14ac:dyDescent="0.2"/>
    <row r="18442" s="733" customFormat="1" x14ac:dyDescent="0.2"/>
    <row r="18443" s="733" customFormat="1" x14ac:dyDescent="0.2"/>
    <row r="18444" s="733" customFormat="1" x14ac:dyDescent="0.2"/>
    <row r="18445" s="733" customFormat="1" x14ac:dyDescent="0.2"/>
    <row r="18446" s="733" customFormat="1" x14ac:dyDescent="0.2"/>
    <row r="18447" s="733" customFormat="1" x14ac:dyDescent="0.2"/>
    <row r="18448" s="733" customFormat="1" x14ac:dyDescent="0.2"/>
    <row r="18449" s="733" customFormat="1" x14ac:dyDescent="0.2"/>
    <row r="18450" s="733" customFormat="1" x14ac:dyDescent="0.2"/>
    <row r="18451" s="733" customFormat="1" x14ac:dyDescent="0.2"/>
    <row r="18452" s="733" customFormat="1" x14ac:dyDescent="0.2"/>
    <row r="18453" s="733" customFormat="1" x14ac:dyDescent="0.2"/>
    <row r="18454" s="733" customFormat="1" x14ac:dyDescent="0.2"/>
    <row r="18455" s="733" customFormat="1" x14ac:dyDescent="0.2"/>
    <row r="18456" s="733" customFormat="1" x14ac:dyDescent="0.2"/>
    <row r="18457" s="733" customFormat="1" x14ac:dyDescent="0.2"/>
    <row r="18458" s="733" customFormat="1" x14ac:dyDescent="0.2"/>
    <row r="18459" s="733" customFormat="1" x14ac:dyDescent="0.2"/>
    <row r="18460" s="733" customFormat="1" x14ac:dyDescent="0.2"/>
    <row r="18461" s="733" customFormat="1" x14ac:dyDescent="0.2"/>
    <row r="18462" s="733" customFormat="1" x14ac:dyDescent="0.2"/>
    <row r="18463" s="733" customFormat="1" x14ac:dyDescent="0.2"/>
    <row r="18464" s="733" customFormat="1" x14ac:dyDescent="0.2"/>
    <row r="18465" s="733" customFormat="1" x14ac:dyDescent="0.2"/>
    <row r="18466" s="733" customFormat="1" x14ac:dyDescent="0.2"/>
    <row r="18467" s="733" customFormat="1" x14ac:dyDescent="0.2"/>
    <row r="18468" s="733" customFormat="1" x14ac:dyDescent="0.2"/>
    <row r="18469" s="733" customFormat="1" x14ac:dyDescent="0.2"/>
    <row r="18470" s="733" customFormat="1" x14ac:dyDescent="0.2"/>
    <row r="18471" s="733" customFormat="1" x14ac:dyDescent="0.2"/>
    <row r="18472" s="733" customFormat="1" x14ac:dyDescent="0.2"/>
    <row r="18473" s="733" customFormat="1" x14ac:dyDescent="0.2"/>
    <row r="18474" s="733" customFormat="1" x14ac:dyDescent="0.2"/>
    <row r="18475" s="733" customFormat="1" x14ac:dyDescent="0.2"/>
    <row r="18476" s="733" customFormat="1" x14ac:dyDescent="0.2"/>
    <row r="18477" s="733" customFormat="1" x14ac:dyDescent="0.2"/>
    <row r="18478" s="733" customFormat="1" x14ac:dyDescent="0.2"/>
    <row r="18479" s="733" customFormat="1" x14ac:dyDescent="0.2"/>
    <row r="18480" s="733" customFormat="1" x14ac:dyDescent="0.2"/>
    <row r="18481" s="733" customFormat="1" x14ac:dyDescent="0.2"/>
    <row r="18482" s="733" customFormat="1" x14ac:dyDescent="0.2"/>
    <row r="18483" s="733" customFormat="1" x14ac:dyDescent="0.2"/>
    <row r="18484" s="733" customFormat="1" x14ac:dyDescent="0.2"/>
    <row r="18485" s="733" customFormat="1" x14ac:dyDescent="0.2"/>
    <row r="18486" s="733" customFormat="1" x14ac:dyDescent="0.2"/>
    <row r="18487" s="733" customFormat="1" x14ac:dyDescent="0.2"/>
    <row r="18488" s="733" customFormat="1" x14ac:dyDescent="0.2"/>
    <row r="18489" s="733" customFormat="1" x14ac:dyDescent="0.2"/>
    <row r="18490" s="733" customFormat="1" x14ac:dyDescent="0.2"/>
    <row r="18491" s="733" customFormat="1" x14ac:dyDescent="0.2"/>
    <row r="18492" s="733" customFormat="1" x14ac:dyDescent="0.2"/>
    <row r="18493" s="733" customFormat="1" x14ac:dyDescent="0.2"/>
    <row r="18494" s="733" customFormat="1" x14ac:dyDescent="0.2"/>
    <row r="18495" s="733" customFormat="1" x14ac:dyDescent="0.2"/>
    <row r="18496" s="733" customFormat="1" x14ac:dyDescent="0.2"/>
    <row r="18497" s="733" customFormat="1" x14ac:dyDescent="0.2"/>
    <row r="18498" s="733" customFormat="1" x14ac:dyDescent="0.2"/>
    <row r="18499" s="733" customFormat="1" x14ac:dyDescent="0.2"/>
    <row r="18500" s="733" customFormat="1" x14ac:dyDescent="0.2"/>
    <row r="18501" s="733" customFormat="1" x14ac:dyDescent="0.2"/>
    <row r="18502" s="733" customFormat="1" x14ac:dyDescent="0.2"/>
    <row r="18503" s="733" customFormat="1" x14ac:dyDescent="0.2"/>
    <row r="18504" s="733" customFormat="1" x14ac:dyDescent="0.2"/>
    <row r="18505" s="733" customFormat="1" x14ac:dyDescent="0.2"/>
    <row r="18506" s="733" customFormat="1" x14ac:dyDescent="0.2"/>
    <row r="18507" s="733" customFormat="1" x14ac:dyDescent="0.2"/>
    <row r="18508" s="733" customFormat="1" x14ac:dyDescent="0.2"/>
    <row r="18509" s="733" customFormat="1" x14ac:dyDescent="0.2"/>
    <row r="18510" s="733" customFormat="1" x14ac:dyDescent="0.2"/>
    <row r="18511" s="733" customFormat="1" x14ac:dyDescent="0.2"/>
    <row r="18512" s="733" customFormat="1" x14ac:dyDescent="0.2"/>
    <row r="18513" s="733" customFormat="1" x14ac:dyDescent="0.2"/>
    <row r="18514" s="733" customFormat="1" x14ac:dyDescent="0.2"/>
    <row r="18515" s="733" customFormat="1" x14ac:dyDescent="0.2"/>
    <row r="18516" s="733" customFormat="1" x14ac:dyDescent="0.2"/>
    <row r="18517" s="733" customFormat="1" x14ac:dyDescent="0.2"/>
    <row r="18518" s="733" customFormat="1" x14ac:dyDescent="0.2"/>
    <row r="18519" s="733" customFormat="1" x14ac:dyDescent="0.2"/>
    <row r="18520" s="733" customFormat="1" x14ac:dyDescent="0.2"/>
    <row r="18521" s="733" customFormat="1" x14ac:dyDescent="0.2"/>
    <row r="18522" s="733" customFormat="1" x14ac:dyDescent="0.2"/>
    <row r="18523" s="733" customFormat="1" x14ac:dyDescent="0.2"/>
    <row r="18524" s="733" customFormat="1" x14ac:dyDescent="0.2"/>
    <row r="18525" s="733" customFormat="1" x14ac:dyDescent="0.2"/>
    <row r="18526" s="733" customFormat="1" x14ac:dyDescent="0.2"/>
    <row r="18527" s="733" customFormat="1" x14ac:dyDescent="0.2"/>
    <row r="18528" s="733" customFormat="1" x14ac:dyDescent="0.2"/>
    <row r="18529" s="733" customFormat="1" x14ac:dyDescent="0.2"/>
    <row r="18530" s="733" customFormat="1" x14ac:dyDescent="0.2"/>
    <row r="18531" s="733" customFormat="1" x14ac:dyDescent="0.2"/>
    <row r="18532" s="733" customFormat="1" x14ac:dyDescent="0.2"/>
    <row r="18533" s="733" customFormat="1" x14ac:dyDescent="0.2"/>
    <row r="18534" s="733" customFormat="1" x14ac:dyDescent="0.2"/>
    <row r="18535" s="733" customFormat="1" x14ac:dyDescent="0.2"/>
    <row r="18536" s="733" customFormat="1" x14ac:dyDescent="0.2"/>
    <row r="18537" s="733" customFormat="1" x14ac:dyDescent="0.2"/>
    <row r="18538" s="733" customFormat="1" x14ac:dyDescent="0.2"/>
    <row r="18539" s="733" customFormat="1" x14ac:dyDescent="0.2"/>
    <row r="18540" s="733" customFormat="1" x14ac:dyDescent="0.2"/>
    <row r="18541" s="733" customFormat="1" x14ac:dyDescent="0.2"/>
    <row r="18542" s="733" customFormat="1" x14ac:dyDescent="0.2"/>
    <row r="18543" s="733" customFormat="1" x14ac:dyDescent="0.2"/>
    <row r="18544" s="733" customFormat="1" x14ac:dyDescent="0.2"/>
    <row r="18545" s="733" customFormat="1" x14ac:dyDescent="0.2"/>
    <row r="18546" s="733" customFormat="1" x14ac:dyDescent="0.2"/>
    <row r="18547" s="733" customFormat="1" x14ac:dyDescent="0.2"/>
    <row r="18548" s="733" customFormat="1" x14ac:dyDescent="0.2"/>
    <row r="18549" s="733" customFormat="1" x14ac:dyDescent="0.2"/>
    <row r="18550" s="733" customFormat="1" x14ac:dyDescent="0.2"/>
    <row r="18551" s="733" customFormat="1" x14ac:dyDescent="0.2"/>
    <row r="18552" s="733" customFormat="1" x14ac:dyDescent="0.2"/>
    <row r="18553" s="733" customFormat="1" x14ac:dyDescent="0.2"/>
    <row r="18554" s="733" customFormat="1" x14ac:dyDescent="0.2"/>
    <row r="18555" s="733" customFormat="1" x14ac:dyDescent="0.2"/>
    <row r="18556" s="733" customFormat="1" x14ac:dyDescent="0.2"/>
    <row r="18557" s="733" customFormat="1" x14ac:dyDescent="0.2"/>
    <row r="18558" s="733" customFormat="1" x14ac:dyDescent="0.2"/>
    <row r="18559" s="733" customFormat="1" x14ac:dyDescent="0.2"/>
    <row r="18560" s="733" customFormat="1" x14ac:dyDescent="0.2"/>
    <row r="18561" s="733" customFormat="1" x14ac:dyDescent="0.2"/>
    <row r="18562" s="733" customFormat="1" x14ac:dyDescent="0.2"/>
    <row r="18563" s="733" customFormat="1" x14ac:dyDescent="0.2"/>
    <row r="18564" s="733" customFormat="1" x14ac:dyDescent="0.2"/>
    <row r="18565" s="733" customFormat="1" x14ac:dyDescent="0.2"/>
    <row r="18566" s="733" customFormat="1" x14ac:dyDescent="0.2"/>
    <row r="18567" s="733" customFormat="1" x14ac:dyDescent="0.2"/>
    <row r="18568" s="733" customFormat="1" x14ac:dyDescent="0.2"/>
    <row r="18569" s="733" customFormat="1" x14ac:dyDescent="0.2"/>
    <row r="18570" s="733" customFormat="1" x14ac:dyDescent="0.2"/>
    <row r="18571" s="733" customFormat="1" x14ac:dyDescent="0.2"/>
    <row r="18572" s="733" customFormat="1" x14ac:dyDescent="0.2"/>
    <row r="18573" s="733" customFormat="1" x14ac:dyDescent="0.2"/>
    <row r="18574" s="733" customFormat="1" x14ac:dyDescent="0.2"/>
    <row r="18575" s="733" customFormat="1" x14ac:dyDescent="0.2"/>
    <row r="18576" s="733" customFormat="1" x14ac:dyDescent="0.2"/>
    <row r="18577" s="733" customFormat="1" x14ac:dyDescent="0.2"/>
    <row r="18578" s="733" customFormat="1" x14ac:dyDescent="0.2"/>
    <row r="18579" s="733" customFormat="1" x14ac:dyDescent="0.2"/>
    <row r="18580" s="733" customFormat="1" x14ac:dyDescent="0.2"/>
    <row r="18581" s="733" customFormat="1" x14ac:dyDescent="0.2"/>
    <row r="18582" s="733" customFormat="1" x14ac:dyDescent="0.2"/>
    <row r="18583" s="733" customFormat="1" x14ac:dyDescent="0.2"/>
    <row r="18584" s="733" customFormat="1" x14ac:dyDescent="0.2"/>
    <row r="18585" s="733" customFormat="1" x14ac:dyDescent="0.2"/>
    <row r="18586" s="733" customFormat="1" x14ac:dyDescent="0.2"/>
    <row r="18587" s="733" customFormat="1" x14ac:dyDescent="0.2"/>
    <row r="18588" s="733" customFormat="1" x14ac:dyDescent="0.2"/>
    <row r="18589" s="733" customFormat="1" x14ac:dyDescent="0.2"/>
    <row r="18590" s="733" customFormat="1" x14ac:dyDescent="0.2"/>
    <row r="18591" s="733" customFormat="1" x14ac:dyDescent="0.2"/>
    <row r="18592" s="733" customFormat="1" x14ac:dyDescent="0.2"/>
    <row r="18593" s="733" customFormat="1" x14ac:dyDescent="0.2"/>
    <row r="18594" s="733" customFormat="1" x14ac:dyDescent="0.2"/>
    <row r="18595" s="733" customFormat="1" x14ac:dyDescent="0.2"/>
    <row r="18596" s="733" customFormat="1" x14ac:dyDescent="0.2"/>
    <row r="18597" s="733" customFormat="1" x14ac:dyDescent="0.2"/>
    <row r="18598" s="733" customFormat="1" x14ac:dyDescent="0.2"/>
    <row r="18599" s="733" customFormat="1" x14ac:dyDescent="0.2"/>
    <row r="18600" s="733" customFormat="1" x14ac:dyDescent="0.2"/>
    <row r="18601" s="733" customFormat="1" x14ac:dyDescent="0.2"/>
    <row r="18602" s="733" customFormat="1" x14ac:dyDescent="0.2"/>
    <row r="18603" s="733" customFormat="1" x14ac:dyDescent="0.2"/>
    <row r="18604" s="733" customFormat="1" x14ac:dyDescent="0.2"/>
    <row r="18605" s="733" customFormat="1" x14ac:dyDescent="0.2"/>
    <row r="18606" s="733" customFormat="1" x14ac:dyDescent="0.2"/>
    <row r="18607" s="733" customFormat="1" x14ac:dyDescent="0.2"/>
    <row r="18608" s="733" customFormat="1" x14ac:dyDescent="0.2"/>
    <row r="18609" s="733" customFormat="1" x14ac:dyDescent="0.2"/>
    <row r="18610" s="733" customFormat="1" x14ac:dyDescent="0.2"/>
    <row r="18611" s="733" customFormat="1" x14ac:dyDescent="0.2"/>
    <row r="18612" s="733" customFormat="1" x14ac:dyDescent="0.2"/>
    <row r="18613" s="733" customFormat="1" x14ac:dyDescent="0.2"/>
    <row r="18614" s="733" customFormat="1" x14ac:dyDescent="0.2"/>
    <row r="18615" s="733" customFormat="1" x14ac:dyDescent="0.2"/>
    <row r="18616" s="733" customFormat="1" x14ac:dyDescent="0.2"/>
    <row r="18617" s="733" customFormat="1" x14ac:dyDescent="0.2"/>
    <row r="18618" s="733" customFormat="1" x14ac:dyDescent="0.2"/>
    <row r="18619" s="733" customFormat="1" x14ac:dyDescent="0.2"/>
    <row r="18620" s="733" customFormat="1" x14ac:dyDescent="0.2"/>
    <row r="18621" s="733" customFormat="1" x14ac:dyDescent="0.2"/>
    <row r="18622" s="733" customFormat="1" x14ac:dyDescent="0.2"/>
    <row r="18623" s="733" customFormat="1" x14ac:dyDescent="0.2"/>
    <row r="18624" s="733" customFormat="1" x14ac:dyDescent="0.2"/>
    <row r="18625" s="733" customFormat="1" x14ac:dyDescent="0.2"/>
    <row r="18626" s="733" customFormat="1" x14ac:dyDescent="0.2"/>
    <row r="18627" s="733" customFormat="1" x14ac:dyDescent="0.2"/>
    <row r="18628" s="733" customFormat="1" x14ac:dyDescent="0.2"/>
    <row r="18629" s="733" customFormat="1" x14ac:dyDescent="0.2"/>
    <row r="18630" s="733" customFormat="1" x14ac:dyDescent="0.2"/>
    <row r="18631" s="733" customFormat="1" x14ac:dyDescent="0.2"/>
    <row r="18632" s="733" customFormat="1" x14ac:dyDescent="0.2"/>
    <row r="18633" s="733" customFormat="1" x14ac:dyDescent="0.2"/>
    <row r="18634" s="733" customFormat="1" x14ac:dyDescent="0.2"/>
    <row r="18635" s="733" customFormat="1" x14ac:dyDescent="0.2"/>
    <row r="18636" s="733" customFormat="1" x14ac:dyDescent="0.2"/>
    <row r="18637" s="733" customFormat="1" x14ac:dyDescent="0.2"/>
    <row r="18638" s="733" customFormat="1" x14ac:dyDescent="0.2"/>
    <row r="18639" s="733" customFormat="1" x14ac:dyDescent="0.2"/>
    <row r="18640" s="733" customFormat="1" x14ac:dyDescent="0.2"/>
    <row r="18641" s="733" customFormat="1" x14ac:dyDescent="0.2"/>
    <row r="18642" s="733" customFormat="1" x14ac:dyDescent="0.2"/>
    <row r="18643" s="733" customFormat="1" x14ac:dyDescent="0.2"/>
    <row r="18644" s="733" customFormat="1" x14ac:dyDescent="0.2"/>
    <row r="18645" s="733" customFormat="1" x14ac:dyDescent="0.2"/>
    <row r="18646" s="733" customFormat="1" x14ac:dyDescent="0.2"/>
    <row r="18647" s="733" customFormat="1" x14ac:dyDescent="0.2"/>
    <row r="18648" s="733" customFormat="1" x14ac:dyDescent="0.2"/>
    <row r="18649" s="733" customFormat="1" x14ac:dyDescent="0.2"/>
    <row r="18650" s="733" customFormat="1" x14ac:dyDescent="0.2"/>
    <row r="18651" s="733" customFormat="1" x14ac:dyDescent="0.2"/>
    <row r="18652" s="733" customFormat="1" x14ac:dyDescent="0.2"/>
    <row r="18653" s="733" customFormat="1" x14ac:dyDescent="0.2"/>
    <row r="18654" s="733" customFormat="1" x14ac:dyDescent="0.2"/>
    <row r="18655" s="733" customFormat="1" x14ac:dyDescent="0.2"/>
    <row r="18656" s="733" customFormat="1" x14ac:dyDescent="0.2"/>
    <row r="18657" s="733" customFormat="1" x14ac:dyDescent="0.2"/>
    <row r="18658" s="733" customFormat="1" x14ac:dyDescent="0.2"/>
    <row r="18659" s="733" customFormat="1" x14ac:dyDescent="0.2"/>
    <row r="18660" s="733" customFormat="1" x14ac:dyDescent="0.2"/>
    <row r="18661" s="733" customFormat="1" x14ac:dyDescent="0.2"/>
    <row r="18662" s="733" customFormat="1" x14ac:dyDescent="0.2"/>
    <row r="18663" s="733" customFormat="1" x14ac:dyDescent="0.2"/>
    <row r="18664" s="733" customFormat="1" x14ac:dyDescent="0.2"/>
    <row r="18665" s="733" customFormat="1" x14ac:dyDescent="0.2"/>
    <row r="18666" s="733" customFormat="1" x14ac:dyDescent="0.2"/>
    <row r="18667" s="733" customFormat="1" x14ac:dyDescent="0.2"/>
    <row r="18668" s="733" customFormat="1" x14ac:dyDescent="0.2"/>
    <row r="18669" s="733" customFormat="1" x14ac:dyDescent="0.2"/>
    <row r="18670" s="733" customFormat="1" x14ac:dyDescent="0.2"/>
    <row r="18671" s="733" customFormat="1" x14ac:dyDescent="0.2"/>
    <row r="18672" s="733" customFormat="1" x14ac:dyDescent="0.2"/>
    <row r="18673" s="733" customFormat="1" x14ac:dyDescent="0.2"/>
    <row r="18674" s="733" customFormat="1" x14ac:dyDescent="0.2"/>
    <row r="18675" s="733" customFormat="1" x14ac:dyDescent="0.2"/>
    <row r="18676" s="733" customFormat="1" x14ac:dyDescent="0.2"/>
    <row r="18677" s="733" customFormat="1" x14ac:dyDescent="0.2"/>
    <row r="18678" s="733" customFormat="1" x14ac:dyDescent="0.2"/>
    <row r="18679" s="733" customFormat="1" x14ac:dyDescent="0.2"/>
    <row r="18680" s="733" customFormat="1" x14ac:dyDescent="0.2"/>
    <row r="18681" s="733" customFormat="1" x14ac:dyDescent="0.2"/>
    <row r="18682" s="733" customFormat="1" x14ac:dyDescent="0.2"/>
    <row r="18683" s="733" customFormat="1" x14ac:dyDescent="0.2"/>
    <row r="18684" s="733" customFormat="1" x14ac:dyDescent="0.2"/>
    <row r="18685" s="733" customFormat="1" x14ac:dyDescent="0.2"/>
    <row r="18686" s="733" customFormat="1" x14ac:dyDescent="0.2"/>
    <row r="18687" s="733" customFormat="1" x14ac:dyDescent="0.2"/>
    <row r="18688" s="733" customFormat="1" x14ac:dyDescent="0.2"/>
    <row r="18689" s="733" customFormat="1" x14ac:dyDescent="0.2"/>
    <row r="18690" s="733" customFormat="1" x14ac:dyDescent="0.2"/>
    <row r="18691" s="733" customFormat="1" x14ac:dyDescent="0.2"/>
    <row r="18692" s="733" customFormat="1" x14ac:dyDescent="0.2"/>
    <row r="18693" s="733" customFormat="1" x14ac:dyDescent="0.2"/>
    <row r="18694" s="733" customFormat="1" x14ac:dyDescent="0.2"/>
    <row r="18695" s="733" customFormat="1" x14ac:dyDescent="0.2"/>
    <row r="18696" s="733" customFormat="1" x14ac:dyDescent="0.2"/>
    <row r="18697" s="733" customFormat="1" x14ac:dyDescent="0.2"/>
    <row r="18698" s="733" customFormat="1" x14ac:dyDescent="0.2"/>
    <row r="18699" s="733" customFormat="1" x14ac:dyDescent="0.2"/>
    <row r="18700" s="733" customFormat="1" x14ac:dyDescent="0.2"/>
    <row r="18701" s="733" customFormat="1" x14ac:dyDescent="0.2"/>
    <row r="18702" s="733" customFormat="1" x14ac:dyDescent="0.2"/>
    <row r="18703" s="733" customFormat="1" x14ac:dyDescent="0.2"/>
    <row r="18704" s="733" customFormat="1" x14ac:dyDescent="0.2"/>
    <row r="18705" s="733" customFormat="1" x14ac:dyDescent="0.2"/>
    <row r="18706" s="733" customFormat="1" x14ac:dyDescent="0.2"/>
    <row r="18707" s="733" customFormat="1" x14ac:dyDescent="0.2"/>
    <row r="18708" s="733" customFormat="1" x14ac:dyDescent="0.2"/>
    <row r="18709" s="733" customFormat="1" x14ac:dyDescent="0.2"/>
    <row r="18710" s="733" customFormat="1" x14ac:dyDescent="0.2"/>
    <row r="18711" s="733" customFormat="1" x14ac:dyDescent="0.2"/>
    <row r="18712" s="733" customFormat="1" x14ac:dyDescent="0.2"/>
    <row r="18713" s="733" customFormat="1" x14ac:dyDescent="0.2"/>
    <row r="18714" s="733" customFormat="1" x14ac:dyDescent="0.2"/>
    <row r="18715" s="733" customFormat="1" x14ac:dyDescent="0.2"/>
    <row r="18716" s="733" customFormat="1" x14ac:dyDescent="0.2"/>
    <row r="18717" s="733" customFormat="1" x14ac:dyDescent="0.2"/>
    <row r="18718" s="733" customFormat="1" x14ac:dyDescent="0.2"/>
    <row r="18719" s="733" customFormat="1" x14ac:dyDescent="0.2"/>
    <row r="18720" s="733" customFormat="1" x14ac:dyDescent="0.2"/>
    <row r="18721" s="733" customFormat="1" x14ac:dyDescent="0.2"/>
    <row r="18722" s="733" customFormat="1" x14ac:dyDescent="0.2"/>
    <row r="18723" s="733" customFormat="1" x14ac:dyDescent="0.2"/>
    <row r="18724" s="733" customFormat="1" x14ac:dyDescent="0.2"/>
    <row r="18725" s="733" customFormat="1" x14ac:dyDescent="0.2"/>
    <row r="18726" s="733" customFormat="1" x14ac:dyDescent="0.2"/>
    <row r="18727" s="733" customFormat="1" x14ac:dyDescent="0.2"/>
    <row r="18728" s="733" customFormat="1" x14ac:dyDescent="0.2"/>
    <row r="18729" s="733" customFormat="1" x14ac:dyDescent="0.2"/>
    <row r="18730" s="733" customFormat="1" x14ac:dyDescent="0.2"/>
    <row r="18731" s="733" customFormat="1" x14ac:dyDescent="0.2"/>
    <row r="18732" s="733" customFormat="1" x14ac:dyDescent="0.2"/>
    <row r="18733" s="733" customFormat="1" x14ac:dyDescent="0.2"/>
    <row r="18734" s="733" customFormat="1" x14ac:dyDescent="0.2"/>
    <row r="18735" s="733" customFormat="1" x14ac:dyDescent="0.2"/>
    <row r="18736" s="733" customFormat="1" x14ac:dyDescent="0.2"/>
    <row r="18737" s="733" customFormat="1" x14ac:dyDescent="0.2"/>
    <row r="18738" s="733" customFormat="1" x14ac:dyDescent="0.2"/>
    <row r="18739" s="733" customFormat="1" x14ac:dyDescent="0.2"/>
    <row r="18740" s="733" customFormat="1" x14ac:dyDescent="0.2"/>
    <row r="18741" s="733" customFormat="1" x14ac:dyDescent="0.2"/>
    <row r="18742" s="733" customFormat="1" x14ac:dyDescent="0.2"/>
    <row r="18743" s="733" customFormat="1" x14ac:dyDescent="0.2"/>
    <row r="18744" s="733" customFormat="1" x14ac:dyDescent="0.2"/>
    <row r="18745" s="733" customFormat="1" x14ac:dyDescent="0.2"/>
    <row r="18746" s="733" customFormat="1" x14ac:dyDescent="0.2"/>
    <row r="18747" s="733" customFormat="1" x14ac:dyDescent="0.2"/>
    <row r="18748" s="733" customFormat="1" x14ac:dyDescent="0.2"/>
    <row r="18749" s="733" customFormat="1" x14ac:dyDescent="0.2"/>
    <row r="18750" s="733" customFormat="1" x14ac:dyDescent="0.2"/>
    <row r="18751" s="733" customFormat="1" x14ac:dyDescent="0.2"/>
    <row r="18752" s="733" customFormat="1" x14ac:dyDescent="0.2"/>
    <row r="18753" s="733" customFormat="1" x14ac:dyDescent="0.2"/>
    <row r="18754" s="733" customFormat="1" x14ac:dyDescent="0.2"/>
    <row r="18755" s="733" customFormat="1" x14ac:dyDescent="0.2"/>
    <row r="18756" s="733" customFormat="1" x14ac:dyDescent="0.2"/>
    <row r="18757" s="733" customFormat="1" x14ac:dyDescent="0.2"/>
    <row r="18758" s="733" customFormat="1" x14ac:dyDescent="0.2"/>
    <row r="18759" s="733" customFormat="1" x14ac:dyDescent="0.2"/>
    <row r="18760" s="733" customFormat="1" x14ac:dyDescent="0.2"/>
    <row r="18761" s="733" customFormat="1" x14ac:dyDescent="0.2"/>
    <row r="18762" s="733" customFormat="1" x14ac:dyDescent="0.2"/>
    <row r="18763" s="733" customFormat="1" x14ac:dyDescent="0.2"/>
    <row r="18764" s="733" customFormat="1" x14ac:dyDescent="0.2"/>
    <row r="18765" s="733" customFormat="1" x14ac:dyDescent="0.2"/>
    <row r="18766" s="733" customFormat="1" x14ac:dyDescent="0.2"/>
    <row r="18767" s="733" customFormat="1" x14ac:dyDescent="0.2"/>
    <row r="18768" s="733" customFormat="1" x14ac:dyDescent="0.2"/>
    <row r="18769" s="733" customFormat="1" x14ac:dyDescent="0.2"/>
    <row r="18770" s="733" customFormat="1" x14ac:dyDescent="0.2"/>
    <row r="18771" s="733" customFormat="1" x14ac:dyDescent="0.2"/>
    <row r="18772" s="733" customFormat="1" x14ac:dyDescent="0.2"/>
    <row r="18773" s="733" customFormat="1" x14ac:dyDescent="0.2"/>
    <row r="18774" s="733" customFormat="1" x14ac:dyDescent="0.2"/>
    <row r="18775" s="733" customFormat="1" x14ac:dyDescent="0.2"/>
    <row r="18776" s="733" customFormat="1" x14ac:dyDescent="0.2"/>
    <row r="18777" s="733" customFormat="1" x14ac:dyDescent="0.2"/>
    <row r="18778" s="733" customFormat="1" x14ac:dyDescent="0.2"/>
    <row r="18779" s="733" customFormat="1" x14ac:dyDescent="0.2"/>
    <row r="18780" s="733" customFormat="1" x14ac:dyDescent="0.2"/>
    <row r="18781" s="733" customFormat="1" x14ac:dyDescent="0.2"/>
    <row r="18782" s="733" customFormat="1" x14ac:dyDescent="0.2"/>
    <row r="18783" s="733" customFormat="1" x14ac:dyDescent="0.2"/>
    <row r="18784" s="733" customFormat="1" x14ac:dyDescent="0.2"/>
    <row r="18785" s="733" customFormat="1" x14ac:dyDescent="0.2"/>
    <row r="18786" s="733" customFormat="1" x14ac:dyDescent="0.2"/>
    <row r="18787" s="733" customFormat="1" x14ac:dyDescent="0.2"/>
    <row r="18788" s="733" customFormat="1" x14ac:dyDescent="0.2"/>
    <row r="18789" s="733" customFormat="1" x14ac:dyDescent="0.2"/>
    <row r="18790" s="733" customFormat="1" x14ac:dyDescent="0.2"/>
    <row r="18791" s="733" customFormat="1" x14ac:dyDescent="0.2"/>
    <row r="18792" s="733" customFormat="1" x14ac:dyDescent="0.2"/>
    <row r="18793" s="733" customFormat="1" x14ac:dyDescent="0.2"/>
    <row r="18794" s="733" customFormat="1" x14ac:dyDescent="0.2"/>
    <row r="18795" s="733" customFormat="1" x14ac:dyDescent="0.2"/>
    <row r="18796" s="733" customFormat="1" x14ac:dyDescent="0.2"/>
    <row r="18797" s="733" customFormat="1" x14ac:dyDescent="0.2"/>
    <row r="18798" s="733" customFormat="1" x14ac:dyDescent="0.2"/>
    <row r="18799" s="733" customFormat="1" x14ac:dyDescent="0.2"/>
    <row r="18800" s="733" customFormat="1" x14ac:dyDescent="0.2"/>
    <row r="18801" s="733" customFormat="1" x14ac:dyDescent="0.2"/>
    <row r="18802" s="733" customFormat="1" x14ac:dyDescent="0.2"/>
    <row r="18803" s="733" customFormat="1" x14ac:dyDescent="0.2"/>
    <row r="18804" s="733" customFormat="1" x14ac:dyDescent="0.2"/>
    <row r="18805" s="733" customFormat="1" x14ac:dyDescent="0.2"/>
    <row r="18806" s="733" customFormat="1" x14ac:dyDescent="0.2"/>
    <row r="18807" s="733" customFormat="1" x14ac:dyDescent="0.2"/>
    <row r="18808" s="733" customFormat="1" x14ac:dyDescent="0.2"/>
    <row r="18809" s="733" customFormat="1" x14ac:dyDescent="0.2"/>
    <row r="18810" s="733" customFormat="1" x14ac:dyDescent="0.2"/>
    <row r="18811" s="733" customFormat="1" x14ac:dyDescent="0.2"/>
    <row r="18812" s="733" customFormat="1" x14ac:dyDescent="0.2"/>
    <row r="18813" s="733" customFormat="1" x14ac:dyDescent="0.2"/>
    <row r="18814" s="733" customFormat="1" x14ac:dyDescent="0.2"/>
    <row r="18815" s="733" customFormat="1" x14ac:dyDescent="0.2"/>
    <row r="18816" s="733" customFormat="1" x14ac:dyDescent="0.2"/>
    <row r="18817" s="733" customFormat="1" x14ac:dyDescent="0.2"/>
    <row r="18818" s="733" customFormat="1" x14ac:dyDescent="0.2"/>
    <row r="18819" s="733" customFormat="1" x14ac:dyDescent="0.2"/>
    <row r="18820" s="733" customFormat="1" x14ac:dyDescent="0.2"/>
    <row r="18821" s="733" customFormat="1" x14ac:dyDescent="0.2"/>
    <row r="18822" s="733" customFormat="1" x14ac:dyDescent="0.2"/>
    <row r="18823" s="733" customFormat="1" x14ac:dyDescent="0.2"/>
    <row r="18824" s="733" customFormat="1" x14ac:dyDescent="0.2"/>
    <row r="18825" s="733" customFormat="1" x14ac:dyDescent="0.2"/>
    <row r="18826" s="733" customFormat="1" x14ac:dyDescent="0.2"/>
    <row r="18827" s="733" customFormat="1" x14ac:dyDescent="0.2"/>
    <row r="18828" s="733" customFormat="1" x14ac:dyDescent="0.2"/>
    <row r="18829" s="733" customFormat="1" x14ac:dyDescent="0.2"/>
    <row r="18830" s="733" customFormat="1" x14ac:dyDescent="0.2"/>
    <row r="18831" s="733" customFormat="1" x14ac:dyDescent="0.2"/>
    <row r="18832" s="733" customFormat="1" x14ac:dyDescent="0.2"/>
    <row r="18833" s="733" customFormat="1" x14ac:dyDescent="0.2"/>
    <row r="18834" s="733" customFormat="1" x14ac:dyDescent="0.2"/>
    <row r="18835" s="733" customFormat="1" x14ac:dyDescent="0.2"/>
    <row r="18836" s="733" customFormat="1" x14ac:dyDescent="0.2"/>
    <row r="18837" s="733" customFormat="1" x14ac:dyDescent="0.2"/>
    <row r="18838" s="733" customFormat="1" x14ac:dyDescent="0.2"/>
    <row r="18839" s="733" customFormat="1" x14ac:dyDescent="0.2"/>
    <row r="18840" s="733" customFormat="1" x14ac:dyDescent="0.2"/>
    <row r="18841" s="733" customFormat="1" x14ac:dyDescent="0.2"/>
    <row r="18842" s="733" customFormat="1" x14ac:dyDescent="0.2"/>
    <row r="18843" s="733" customFormat="1" x14ac:dyDescent="0.2"/>
    <row r="18844" s="733" customFormat="1" x14ac:dyDescent="0.2"/>
    <row r="18845" s="733" customFormat="1" x14ac:dyDescent="0.2"/>
    <row r="18846" s="733" customFormat="1" x14ac:dyDescent="0.2"/>
    <row r="18847" s="733" customFormat="1" x14ac:dyDescent="0.2"/>
    <row r="18848" s="733" customFormat="1" x14ac:dyDescent="0.2"/>
    <row r="18849" s="733" customFormat="1" x14ac:dyDescent="0.2"/>
    <row r="18850" s="733" customFormat="1" x14ac:dyDescent="0.2"/>
    <row r="18851" s="733" customFormat="1" x14ac:dyDescent="0.2"/>
    <row r="18852" s="733" customFormat="1" x14ac:dyDescent="0.2"/>
    <row r="18853" s="733" customFormat="1" x14ac:dyDescent="0.2"/>
    <row r="18854" s="733" customFormat="1" x14ac:dyDescent="0.2"/>
    <row r="18855" s="733" customFormat="1" x14ac:dyDescent="0.2"/>
    <row r="18856" s="733" customFormat="1" x14ac:dyDescent="0.2"/>
    <row r="18857" s="733" customFormat="1" x14ac:dyDescent="0.2"/>
    <row r="18858" s="733" customFormat="1" x14ac:dyDescent="0.2"/>
    <row r="18859" s="733" customFormat="1" x14ac:dyDescent="0.2"/>
    <row r="18860" s="733" customFormat="1" x14ac:dyDescent="0.2"/>
    <row r="18861" s="733" customFormat="1" x14ac:dyDescent="0.2"/>
    <row r="18862" s="733" customFormat="1" x14ac:dyDescent="0.2"/>
    <row r="18863" s="733" customFormat="1" x14ac:dyDescent="0.2"/>
    <row r="18864" s="733" customFormat="1" x14ac:dyDescent="0.2"/>
    <row r="18865" s="733" customFormat="1" x14ac:dyDescent="0.2"/>
    <row r="18866" s="733" customFormat="1" x14ac:dyDescent="0.2"/>
    <row r="18867" s="733" customFormat="1" x14ac:dyDescent="0.2"/>
    <row r="18868" s="733" customFormat="1" x14ac:dyDescent="0.2"/>
    <row r="18869" s="733" customFormat="1" x14ac:dyDescent="0.2"/>
    <row r="18870" s="733" customFormat="1" x14ac:dyDescent="0.2"/>
    <row r="18871" s="733" customFormat="1" x14ac:dyDescent="0.2"/>
    <row r="18872" s="733" customFormat="1" x14ac:dyDescent="0.2"/>
    <row r="18873" s="733" customFormat="1" x14ac:dyDescent="0.2"/>
    <row r="18874" s="733" customFormat="1" x14ac:dyDescent="0.2"/>
    <row r="18875" s="733" customFormat="1" x14ac:dyDescent="0.2"/>
    <row r="18876" s="733" customFormat="1" x14ac:dyDescent="0.2"/>
    <row r="18877" s="733" customFormat="1" x14ac:dyDescent="0.2"/>
    <row r="18878" s="733" customFormat="1" x14ac:dyDescent="0.2"/>
    <row r="18879" s="733" customFormat="1" x14ac:dyDescent="0.2"/>
    <row r="18880" s="733" customFormat="1" x14ac:dyDescent="0.2"/>
    <row r="18881" s="733" customFormat="1" x14ac:dyDescent="0.2"/>
    <row r="18882" s="733" customFormat="1" x14ac:dyDescent="0.2"/>
    <row r="18883" s="733" customFormat="1" x14ac:dyDescent="0.2"/>
    <row r="18884" s="733" customFormat="1" x14ac:dyDescent="0.2"/>
    <row r="18885" s="733" customFormat="1" x14ac:dyDescent="0.2"/>
    <row r="18886" s="733" customFormat="1" x14ac:dyDescent="0.2"/>
    <row r="18887" s="733" customFormat="1" x14ac:dyDescent="0.2"/>
    <row r="18888" s="733" customFormat="1" x14ac:dyDescent="0.2"/>
    <row r="18889" s="733" customFormat="1" x14ac:dyDescent="0.2"/>
    <row r="18890" s="733" customFormat="1" x14ac:dyDescent="0.2"/>
    <row r="18891" s="733" customFormat="1" x14ac:dyDescent="0.2"/>
    <row r="18892" s="733" customFormat="1" x14ac:dyDescent="0.2"/>
    <row r="18893" s="733" customFormat="1" x14ac:dyDescent="0.2"/>
    <row r="18894" s="733" customFormat="1" x14ac:dyDescent="0.2"/>
    <row r="18895" s="733" customFormat="1" x14ac:dyDescent="0.2"/>
    <row r="18896" s="733" customFormat="1" x14ac:dyDescent="0.2"/>
    <row r="18897" s="733" customFormat="1" x14ac:dyDescent="0.2"/>
    <row r="18898" s="733" customFormat="1" x14ac:dyDescent="0.2"/>
    <row r="18899" s="733" customFormat="1" x14ac:dyDescent="0.2"/>
    <row r="18900" s="733" customFormat="1" x14ac:dyDescent="0.2"/>
    <row r="18901" s="733" customFormat="1" x14ac:dyDescent="0.2"/>
    <row r="18902" s="733" customFormat="1" x14ac:dyDescent="0.2"/>
    <row r="18903" s="733" customFormat="1" x14ac:dyDescent="0.2"/>
    <row r="18904" s="733" customFormat="1" x14ac:dyDescent="0.2"/>
    <row r="18905" s="733" customFormat="1" x14ac:dyDescent="0.2"/>
    <row r="18906" s="733" customFormat="1" x14ac:dyDescent="0.2"/>
    <row r="18907" s="733" customFormat="1" x14ac:dyDescent="0.2"/>
    <row r="18908" s="733" customFormat="1" x14ac:dyDescent="0.2"/>
    <row r="18909" s="733" customFormat="1" x14ac:dyDescent="0.2"/>
    <row r="18910" s="733" customFormat="1" x14ac:dyDescent="0.2"/>
    <row r="18911" s="733" customFormat="1" x14ac:dyDescent="0.2"/>
    <row r="18912" s="733" customFormat="1" x14ac:dyDescent="0.2"/>
    <row r="18913" s="733" customFormat="1" x14ac:dyDescent="0.2"/>
    <row r="18914" s="733" customFormat="1" x14ac:dyDescent="0.2"/>
    <row r="18915" s="733" customFormat="1" x14ac:dyDescent="0.2"/>
    <row r="18916" s="733" customFormat="1" x14ac:dyDescent="0.2"/>
    <row r="18917" s="733" customFormat="1" x14ac:dyDescent="0.2"/>
    <row r="18918" s="733" customFormat="1" x14ac:dyDescent="0.2"/>
    <row r="18919" s="733" customFormat="1" x14ac:dyDescent="0.2"/>
    <row r="18920" s="733" customFormat="1" x14ac:dyDescent="0.2"/>
    <row r="18921" s="733" customFormat="1" x14ac:dyDescent="0.2"/>
    <row r="18922" s="733" customFormat="1" x14ac:dyDescent="0.2"/>
    <row r="18923" s="733" customFormat="1" x14ac:dyDescent="0.2"/>
    <row r="18924" s="733" customFormat="1" x14ac:dyDescent="0.2"/>
    <row r="18925" s="733" customFormat="1" x14ac:dyDescent="0.2"/>
    <row r="18926" s="733" customFormat="1" x14ac:dyDescent="0.2"/>
    <row r="18927" s="733" customFormat="1" x14ac:dyDescent="0.2"/>
    <row r="18928" s="733" customFormat="1" x14ac:dyDescent="0.2"/>
    <row r="18929" s="733" customFormat="1" x14ac:dyDescent="0.2"/>
    <row r="18930" s="733" customFormat="1" x14ac:dyDescent="0.2"/>
    <row r="18931" s="733" customFormat="1" x14ac:dyDescent="0.2"/>
    <row r="18932" s="733" customFormat="1" x14ac:dyDescent="0.2"/>
    <row r="18933" s="733" customFormat="1" x14ac:dyDescent="0.2"/>
    <row r="18934" s="733" customFormat="1" x14ac:dyDescent="0.2"/>
    <row r="18935" s="733" customFormat="1" x14ac:dyDescent="0.2"/>
    <row r="18936" s="733" customFormat="1" x14ac:dyDescent="0.2"/>
    <row r="18937" s="733" customFormat="1" x14ac:dyDescent="0.2"/>
    <row r="18938" s="733" customFormat="1" x14ac:dyDescent="0.2"/>
    <row r="18939" s="733" customFormat="1" x14ac:dyDescent="0.2"/>
    <row r="18940" s="733" customFormat="1" x14ac:dyDescent="0.2"/>
    <row r="18941" s="733" customFormat="1" x14ac:dyDescent="0.2"/>
    <row r="18942" s="733" customFormat="1" x14ac:dyDescent="0.2"/>
    <row r="18943" s="733" customFormat="1" x14ac:dyDescent="0.2"/>
    <row r="18944" s="733" customFormat="1" x14ac:dyDescent="0.2"/>
    <row r="18945" s="733" customFormat="1" x14ac:dyDescent="0.2"/>
    <row r="18946" s="733" customFormat="1" x14ac:dyDescent="0.2"/>
    <row r="18947" s="733" customFormat="1" x14ac:dyDescent="0.2"/>
    <row r="18948" s="733" customFormat="1" x14ac:dyDescent="0.2"/>
    <row r="18949" s="733" customFormat="1" x14ac:dyDescent="0.2"/>
    <row r="18950" s="733" customFormat="1" x14ac:dyDescent="0.2"/>
    <row r="18951" s="733" customFormat="1" x14ac:dyDescent="0.2"/>
    <row r="18952" s="733" customFormat="1" x14ac:dyDescent="0.2"/>
    <row r="18953" s="733" customFormat="1" x14ac:dyDescent="0.2"/>
    <row r="18954" s="733" customFormat="1" x14ac:dyDescent="0.2"/>
    <row r="18955" s="733" customFormat="1" x14ac:dyDescent="0.2"/>
    <row r="18956" s="733" customFormat="1" x14ac:dyDescent="0.2"/>
    <row r="18957" s="733" customFormat="1" x14ac:dyDescent="0.2"/>
    <row r="18958" s="733" customFormat="1" x14ac:dyDescent="0.2"/>
    <row r="18959" s="733" customFormat="1" x14ac:dyDescent="0.2"/>
    <row r="18960" s="733" customFormat="1" x14ac:dyDescent="0.2"/>
    <row r="18961" s="733" customFormat="1" x14ac:dyDescent="0.2"/>
    <row r="18962" s="733" customFormat="1" x14ac:dyDescent="0.2"/>
    <row r="18963" s="733" customFormat="1" x14ac:dyDescent="0.2"/>
    <row r="18964" s="733" customFormat="1" x14ac:dyDescent="0.2"/>
    <row r="18965" s="733" customFormat="1" x14ac:dyDescent="0.2"/>
    <row r="18966" s="733" customFormat="1" x14ac:dyDescent="0.2"/>
    <row r="18967" s="733" customFormat="1" x14ac:dyDescent="0.2"/>
    <row r="18968" s="733" customFormat="1" x14ac:dyDescent="0.2"/>
    <row r="18969" s="733" customFormat="1" x14ac:dyDescent="0.2"/>
    <row r="18970" s="733" customFormat="1" x14ac:dyDescent="0.2"/>
    <row r="18971" s="733" customFormat="1" x14ac:dyDescent="0.2"/>
    <row r="18972" s="733" customFormat="1" x14ac:dyDescent="0.2"/>
    <row r="18973" s="733" customFormat="1" x14ac:dyDescent="0.2"/>
    <row r="18974" s="733" customFormat="1" x14ac:dyDescent="0.2"/>
    <row r="18975" s="733" customFormat="1" x14ac:dyDescent="0.2"/>
    <row r="18976" s="733" customFormat="1" x14ac:dyDescent="0.2"/>
    <row r="18977" s="733" customFormat="1" x14ac:dyDescent="0.2"/>
    <row r="18978" s="733" customFormat="1" x14ac:dyDescent="0.2"/>
    <row r="18979" s="733" customFormat="1" x14ac:dyDescent="0.2"/>
    <row r="18980" s="733" customFormat="1" x14ac:dyDescent="0.2"/>
    <row r="18981" s="733" customFormat="1" x14ac:dyDescent="0.2"/>
    <row r="18982" s="733" customFormat="1" x14ac:dyDescent="0.2"/>
    <row r="18983" s="733" customFormat="1" x14ac:dyDescent="0.2"/>
    <row r="18984" s="733" customFormat="1" x14ac:dyDescent="0.2"/>
    <row r="18985" s="733" customFormat="1" x14ac:dyDescent="0.2"/>
    <row r="18986" s="733" customFormat="1" x14ac:dyDescent="0.2"/>
    <row r="18987" s="733" customFormat="1" x14ac:dyDescent="0.2"/>
    <row r="18988" s="733" customFormat="1" x14ac:dyDescent="0.2"/>
    <row r="18989" s="733" customFormat="1" x14ac:dyDescent="0.2"/>
    <row r="18990" s="733" customFormat="1" x14ac:dyDescent="0.2"/>
    <row r="18991" s="733" customFormat="1" x14ac:dyDescent="0.2"/>
    <row r="18992" s="733" customFormat="1" x14ac:dyDescent="0.2"/>
    <row r="18993" s="733" customFormat="1" x14ac:dyDescent="0.2"/>
    <row r="18994" s="733" customFormat="1" x14ac:dyDescent="0.2"/>
    <row r="18995" s="733" customFormat="1" x14ac:dyDescent="0.2"/>
    <row r="18996" s="733" customFormat="1" x14ac:dyDescent="0.2"/>
    <row r="18997" s="733" customFormat="1" x14ac:dyDescent="0.2"/>
    <row r="18998" s="733" customFormat="1" x14ac:dyDescent="0.2"/>
    <row r="18999" s="733" customFormat="1" x14ac:dyDescent="0.2"/>
    <row r="19000" s="733" customFormat="1" x14ac:dyDescent="0.2"/>
    <row r="19001" s="733" customFormat="1" x14ac:dyDescent="0.2"/>
    <row r="19002" s="733" customFormat="1" x14ac:dyDescent="0.2"/>
    <row r="19003" s="733" customFormat="1" x14ac:dyDescent="0.2"/>
    <row r="19004" s="733" customFormat="1" x14ac:dyDescent="0.2"/>
    <row r="19005" s="733" customFormat="1" x14ac:dyDescent="0.2"/>
    <row r="19006" s="733" customFormat="1" x14ac:dyDescent="0.2"/>
    <row r="19007" s="733" customFormat="1" x14ac:dyDescent="0.2"/>
    <row r="19008" s="733" customFormat="1" x14ac:dyDescent="0.2"/>
    <row r="19009" s="733" customFormat="1" x14ac:dyDescent="0.2"/>
    <row r="19010" s="733" customFormat="1" x14ac:dyDescent="0.2"/>
    <row r="19011" s="733" customFormat="1" x14ac:dyDescent="0.2"/>
    <row r="19012" s="733" customFormat="1" x14ac:dyDescent="0.2"/>
    <row r="19013" s="733" customFormat="1" x14ac:dyDescent="0.2"/>
    <row r="19014" s="733" customFormat="1" x14ac:dyDescent="0.2"/>
    <row r="19015" s="733" customFormat="1" x14ac:dyDescent="0.2"/>
    <row r="19016" s="733" customFormat="1" x14ac:dyDescent="0.2"/>
    <row r="19017" s="733" customFormat="1" x14ac:dyDescent="0.2"/>
    <row r="19018" s="733" customFormat="1" x14ac:dyDescent="0.2"/>
    <row r="19019" s="733" customFormat="1" x14ac:dyDescent="0.2"/>
    <row r="19020" s="733" customFormat="1" x14ac:dyDescent="0.2"/>
    <row r="19021" s="733" customFormat="1" x14ac:dyDescent="0.2"/>
    <row r="19022" s="733" customFormat="1" x14ac:dyDescent="0.2"/>
    <row r="19023" s="733" customFormat="1" x14ac:dyDescent="0.2"/>
    <row r="19024" s="733" customFormat="1" x14ac:dyDescent="0.2"/>
    <row r="19025" s="733" customFormat="1" x14ac:dyDescent="0.2"/>
    <row r="19026" s="733" customFormat="1" x14ac:dyDescent="0.2"/>
    <row r="19027" s="733" customFormat="1" x14ac:dyDescent="0.2"/>
    <row r="19028" s="733" customFormat="1" x14ac:dyDescent="0.2"/>
    <row r="19029" s="733" customFormat="1" x14ac:dyDescent="0.2"/>
    <row r="19030" s="733" customFormat="1" x14ac:dyDescent="0.2"/>
    <row r="19031" s="733" customFormat="1" x14ac:dyDescent="0.2"/>
    <row r="19032" s="733" customFormat="1" x14ac:dyDescent="0.2"/>
    <row r="19033" s="733" customFormat="1" x14ac:dyDescent="0.2"/>
    <row r="19034" s="733" customFormat="1" x14ac:dyDescent="0.2"/>
    <row r="19035" s="733" customFormat="1" x14ac:dyDescent="0.2"/>
    <row r="19036" s="733" customFormat="1" x14ac:dyDescent="0.2"/>
    <row r="19037" s="733" customFormat="1" x14ac:dyDescent="0.2"/>
    <row r="19038" s="733" customFormat="1" x14ac:dyDescent="0.2"/>
    <row r="19039" s="733" customFormat="1" x14ac:dyDescent="0.2"/>
    <row r="19040" s="733" customFormat="1" x14ac:dyDescent="0.2"/>
    <row r="19041" s="733" customFormat="1" x14ac:dyDescent="0.2"/>
    <row r="19042" s="733" customFormat="1" x14ac:dyDescent="0.2"/>
    <row r="19043" s="733" customFormat="1" x14ac:dyDescent="0.2"/>
    <row r="19044" s="733" customFormat="1" x14ac:dyDescent="0.2"/>
    <row r="19045" s="733" customFormat="1" x14ac:dyDescent="0.2"/>
    <row r="19046" s="733" customFormat="1" x14ac:dyDescent="0.2"/>
    <row r="19047" s="733" customFormat="1" x14ac:dyDescent="0.2"/>
    <row r="19048" s="733" customFormat="1" x14ac:dyDescent="0.2"/>
    <row r="19049" s="733" customFormat="1" x14ac:dyDescent="0.2"/>
    <row r="19050" s="733" customFormat="1" x14ac:dyDescent="0.2"/>
    <row r="19051" s="733" customFormat="1" x14ac:dyDescent="0.2"/>
    <row r="19052" s="733" customFormat="1" x14ac:dyDescent="0.2"/>
    <row r="19053" s="733" customFormat="1" x14ac:dyDescent="0.2"/>
    <row r="19054" s="733" customFormat="1" x14ac:dyDescent="0.2"/>
    <row r="19055" s="733" customFormat="1" x14ac:dyDescent="0.2"/>
    <row r="19056" s="733" customFormat="1" x14ac:dyDescent="0.2"/>
    <row r="19057" s="733" customFormat="1" x14ac:dyDescent="0.2"/>
    <row r="19058" s="733" customFormat="1" x14ac:dyDescent="0.2"/>
    <row r="19059" s="733" customFormat="1" x14ac:dyDescent="0.2"/>
    <row r="19060" s="733" customFormat="1" x14ac:dyDescent="0.2"/>
    <row r="19061" s="733" customFormat="1" x14ac:dyDescent="0.2"/>
    <row r="19062" s="733" customFormat="1" x14ac:dyDescent="0.2"/>
    <row r="19063" s="733" customFormat="1" x14ac:dyDescent="0.2"/>
    <row r="19064" s="733" customFormat="1" x14ac:dyDescent="0.2"/>
    <row r="19065" s="733" customFormat="1" x14ac:dyDescent="0.2"/>
    <row r="19066" s="733" customFormat="1" x14ac:dyDescent="0.2"/>
    <row r="19067" s="733" customFormat="1" x14ac:dyDescent="0.2"/>
    <row r="19068" s="733" customFormat="1" x14ac:dyDescent="0.2"/>
    <row r="19069" s="733" customFormat="1" x14ac:dyDescent="0.2"/>
    <row r="19070" s="733" customFormat="1" x14ac:dyDescent="0.2"/>
    <row r="19071" s="733" customFormat="1" x14ac:dyDescent="0.2"/>
    <row r="19072" s="733" customFormat="1" x14ac:dyDescent="0.2"/>
    <row r="19073" s="733" customFormat="1" x14ac:dyDescent="0.2"/>
    <row r="19074" s="733" customFormat="1" x14ac:dyDescent="0.2"/>
    <row r="19075" s="733" customFormat="1" x14ac:dyDescent="0.2"/>
    <row r="19076" s="733" customFormat="1" x14ac:dyDescent="0.2"/>
    <row r="19077" s="733" customFormat="1" x14ac:dyDescent="0.2"/>
    <row r="19078" s="733" customFormat="1" x14ac:dyDescent="0.2"/>
    <row r="19079" s="733" customFormat="1" x14ac:dyDescent="0.2"/>
    <row r="19080" s="733" customFormat="1" x14ac:dyDescent="0.2"/>
    <row r="19081" s="733" customFormat="1" x14ac:dyDescent="0.2"/>
    <row r="19082" s="733" customFormat="1" x14ac:dyDescent="0.2"/>
    <row r="19083" s="733" customFormat="1" x14ac:dyDescent="0.2"/>
    <row r="19084" s="733" customFormat="1" x14ac:dyDescent="0.2"/>
    <row r="19085" s="733" customFormat="1" x14ac:dyDescent="0.2"/>
    <row r="19086" s="733" customFormat="1" x14ac:dyDescent="0.2"/>
    <row r="19087" s="733" customFormat="1" x14ac:dyDescent="0.2"/>
    <row r="19088" s="733" customFormat="1" x14ac:dyDescent="0.2"/>
    <row r="19089" s="733" customFormat="1" x14ac:dyDescent="0.2"/>
    <row r="19090" s="733" customFormat="1" x14ac:dyDescent="0.2"/>
    <row r="19091" s="733" customFormat="1" x14ac:dyDescent="0.2"/>
    <row r="19092" s="733" customFormat="1" x14ac:dyDescent="0.2"/>
    <row r="19093" s="733" customFormat="1" x14ac:dyDescent="0.2"/>
    <row r="19094" s="733" customFormat="1" x14ac:dyDescent="0.2"/>
    <row r="19095" s="733" customFormat="1" x14ac:dyDescent="0.2"/>
    <row r="19096" s="733" customFormat="1" x14ac:dyDescent="0.2"/>
    <row r="19097" s="733" customFormat="1" x14ac:dyDescent="0.2"/>
    <row r="19098" s="733" customFormat="1" x14ac:dyDescent="0.2"/>
    <row r="19099" s="733" customFormat="1" x14ac:dyDescent="0.2"/>
    <row r="19100" s="733" customFormat="1" x14ac:dyDescent="0.2"/>
    <row r="19101" s="733" customFormat="1" x14ac:dyDescent="0.2"/>
    <row r="19102" s="733" customFormat="1" x14ac:dyDescent="0.2"/>
    <row r="19103" s="733" customFormat="1" x14ac:dyDescent="0.2"/>
    <row r="19104" s="733" customFormat="1" x14ac:dyDescent="0.2"/>
    <row r="19105" s="733" customFormat="1" x14ac:dyDescent="0.2"/>
    <row r="19106" s="733" customFormat="1" x14ac:dyDescent="0.2"/>
    <row r="19107" s="733" customFormat="1" x14ac:dyDescent="0.2"/>
    <row r="19108" s="733" customFormat="1" x14ac:dyDescent="0.2"/>
    <row r="19109" s="733" customFormat="1" x14ac:dyDescent="0.2"/>
    <row r="19110" s="733" customFormat="1" x14ac:dyDescent="0.2"/>
    <row r="19111" s="733" customFormat="1" x14ac:dyDescent="0.2"/>
    <row r="19112" s="733" customFormat="1" x14ac:dyDescent="0.2"/>
    <row r="19113" s="733" customFormat="1" x14ac:dyDescent="0.2"/>
    <row r="19114" s="733" customFormat="1" x14ac:dyDescent="0.2"/>
    <row r="19115" s="733" customFormat="1" x14ac:dyDescent="0.2"/>
    <row r="19116" s="733" customFormat="1" x14ac:dyDescent="0.2"/>
    <row r="19117" s="733" customFormat="1" x14ac:dyDescent="0.2"/>
    <row r="19118" s="733" customFormat="1" x14ac:dyDescent="0.2"/>
    <row r="19119" s="733" customFormat="1" x14ac:dyDescent="0.2"/>
    <row r="19120" s="733" customFormat="1" x14ac:dyDescent="0.2"/>
    <row r="19121" s="733" customFormat="1" x14ac:dyDescent="0.2"/>
    <row r="19122" s="733" customFormat="1" x14ac:dyDescent="0.2"/>
    <row r="19123" s="733" customFormat="1" x14ac:dyDescent="0.2"/>
    <row r="19124" s="733" customFormat="1" x14ac:dyDescent="0.2"/>
    <row r="19125" s="733" customFormat="1" x14ac:dyDescent="0.2"/>
    <row r="19126" s="733" customFormat="1" x14ac:dyDescent="0.2"/>
    <row r="19127" s="733" customFormat="1" x14ac:dyDescent="0.2"/>
    <row r="19128" s="733" customFormat="1" x14ac:dyDescent="0.2"/>
    <row r="19129" s="733" customFormat="1" x14ac:dyDescent="0.2"/>
    <row r="19130" s="733" customFormat="1" x14ac:dyDescent="0.2"/>
    <row r="19131" s="733" customFormat="1" x14ac:dyDescent="0.2"/>
    <row r="19132" s="733" customFormat="1" x14ac:dyDescent="0.2"/>
    <row r="19133" s="733" customFormat="1" x14ac:dyDescent="0.2"/>
    <row r="19134" s="733" customFormat="1" x14ac:dyDescent="0.2"/>
    <row r="19135" s="733" customFormat="1" x14ac:dyDescent="0.2"/>
    <row r="19136" s="733" customFormat="1" x14ac:dyDescent="0.2"/>
    <row r="19137" s="733" customFormat="1" x14ac:dyDescent="0.2"/>
    <row r="19138" s="733" customFormat="1" x14ac:dyDescent="0.2"/>
    <row r="19139" s="733" customFormat="1" x14ac:dyDescent="0.2"/>
    <row r="19140" s="733" customFormat="1" x14ac:dyDescent="0.2"/>
    <row r="19141" s="733" customFormat="1" x14ac:dyDescent="0.2"/>
    <row r="19142" s="733" customFormat="1" x14ac:dyDescent="0.2"/>
    <row r="19143" s="733" customFormat="1" x14ac:dyDescent="0.2"/>
    <row r="19144" s="733" customFormat="1" x14ac:dyDescent="0.2"/>
    <row r="19145" s="733" customFormat="1" x14ac:dyDescent="0.2"/>
    <row r="19146" s="733" customFormat="1" x14ac:dyDescent="0.2"/>
    <row r="19147" s="733" customFormat="1" x14ac:dyDescent="0.2"/>
    <row r="19148" s="733" customFormat="1" x14ac:dyDescent="0.2"/>
    <row r="19149" s="733" customFormat="1" x14ac:dyDescent="0.2"/>
    <row r="19150" s="733" customFormat="1" x14ac:dyDescent="0.2"/>
    <row r="19151" s="733" customFormat="1" x14ac:dyDescent="0.2"/>
    <row r="19152" s="733" customFormat="1" x14ac:dyDescent="0.2"/>
    <row r="19153" s="733" customFormat="1" x14ac:dyDescent="0.2"/>
    <row r="19154" s="733" customFormat="1" x14ac:dyDescent="0.2"/>
    <row r="19155" s="733" customFormat="1" x14ac:dyDescent="0.2"/>
    <row r="19156" s="733" customFormat="1" x14ac:dyDescent="0.2"/>
    <row r="19157" s="733" customFormat="1" x14ac:dyDescent="0.2"/>
    <row r="19158" s="733" customFormat="1" x14ac:dyDescent="0.2"/>
    <row r="19159" s="733" customFormat="1" x14ac:dyDescent="0.2"/>
    <row r="19160" s="733" customFormat="1" x14ac:dyDescent="0.2"/>
    <row r="19161" s="733" customFormat="1" x14ac:dyDescent="0.2"/>
    <row r="19162" s="733" customFormat="1" x14ac:dyDescent="0.2"/>
    <row r="19163" s="733" customFormat="1" x14ac:dyDescent="0.2"/>
    <row r="19164" s="733" customFormat="1" x14ac:dyDescent="0.2"/>
    <row r="19165" s="733" customFormat="1" x14ac:dyDescent="0.2"/>
    <row r="19166" s="733" customFormat="1" x14ac:dyDescent="0.2"/>
    <row r="19167" s="733" customFormat="1" x14ac:dyDescent="0.2"/>
    <row r="19168" s="733" customFormat="1" x14ac:dyDescent="0.2"/>
    <row r="19169" s="733" customFormat="1" x14ac:dyDescent="0.2"/>
    <row r="19170" s="733" customFormat="1" x14ac:dyDescent="0.2"/>
    <row r="19171" s="733" customFormat="1" x14ac:dyDescent="0.2"/>
    <row r="19172" s="733" customFormat="1" x14ac:dyDescent="0.2"/>
    <row r="19173" s="733" customFormat="1" x14ac:dyDescent="0.2"/>
    <row r="19174" s="733" customFormat="1" x14ac:dyDescent="0.2"/>
    <row r="19175" s="733" customFormat="1" x14ac:dyDescent="0.2"/>
    <row r="19176" s="733" customFormat="1" x14ac:dyDescent="0.2"/>
    <row r="19177" s="733" customFormat="1" x14ac:dyDescent="0.2"/>
    <row r="19178" s="733" customFormat="1" x14ac:dyDescent="0.2"/>
    <row r="19179" s="733" customFormat="1" x14ac:dyDescent="0.2"/>
    <row r="19180" s="733" customFormat="1" x14ac:dyDescent="0.2"/>
    <row r="19181" s="733" customFormat="1" x14ac:dyDescent="0.2"/>
    <row r="19182" s="733" customFormat="1" x14ac:dyDescent="0.2"/>
    <row r="19183" s="733" customFormat="1" x14ac:dyDescent="0.2"/>
    <row r="19184" s="733" customFormat="1" x14ac:dyDescent="0.2"/>
    <row r="19185" s="733" customFormat="1" x14ac:dyDescent="0.2"/>
    <row r="19186" s="733" customFormat="1" x14ac:dyDescent="0.2"/>
    <row r="19187" s="733" customFormat="1" x14ac:dyDescent="0.2"/>
    <row r="19188" s="733" customFormat="1" x14ac:dyDescent="0.2"/>
    <row r="19189" s="733" customFormat="1" x14ac:dyDescent="0.2"/>
    <row r="19190" s="733" customFormat="1" x14ac:dyDescent="0.2"/>
    <row r="19191" s="733" customFormat="1" x14ac:dyDescent="0.2"/>
    <row r="19192" s="733" customFormat="1" x14ac:dyDescent="0.2"/>
    <row r="19193" s="733" customFormat="1" x14ac:dyDescent="0.2"/>
    <row r="19194" s="733" customFormat="1" x14ac:dyDescent="0.2"/>
    <row r="19195" s="733" customFormat="1" x14ac:dyDescent="0.2"/>
    <row r="19196" s="733" customFormat="1" x14ac:dyDescent="0.2"/>
    <row r="19197" s="733" customFormat="1" x14ac:dyDescent="0.2"/>
    <row r="19198" s="733" customFormat="1" x14ac:dyDescent="0.2"/>
    <row r="19199" s="733" customFormat="1" x14ac:dyDescent="0.2"/>
    <row r="19200" s="733" customFormat="1" x14ac:dyDescent="0.2"/>
    <row r="19201" s="733" customFormat="1" x14ac:dyDescent="0.2"/>
    <row r="19202" s="733" customFormat="1" x14ac:dyDescent="0.2"/>
    <row r="19203" s="733" customFormat="1" x14ac:dyDescent="0.2"/>
    <row r="19204" s="733" customFormat="1" x14ac:dyDescent="0.2"/>
    <row r="19205" s="733" customFormat="1" x14ac:dyDescent="0.2"/>
    <row r="19206" s="733" customFormat="1" x14ac:dyDescent="0.2"/>
    <row r="19207" s="733" customFormat="1" x14ac:dyDescent="0.2"/>
    <row r="19208" s="733" customFormat="1" x14ac:dyDescent="0.2"/>
    <row r="19209" s="733" customFormat="1" x14ac:dyDescent="0.2"/>
    <row r="19210" s="733" customFormat="1" x14ac:dyDescent="0.2"/>
    <row r="19211" s="733" customFormat="1" x14ac:dyDescent="0.2"/>
    <row r="19212" s="733" customFormat="1" x14ac:dyDescent="0.2"/>
    <row r="19213" s="733" customFormat="1" x14ac:dyDescent="0.2"/>
    <row r="19214" s="733" customFormat="1" x14ac:dyDescent="0.2"/>
    <row r="19215" s="733" customFormat="1" x14ac:dyDescent="0.2"/>
    <row r="19216" s="733" customFormat="1" x14ac:dyDescent="0.2"/>
    <row r="19217" s="733" customFormat="1" x14ac:dyDescent="0.2"/>
    <row r="19218" s="733" customFormat="1" x14ac:dyDescent="0.2"/>
    <row r="19219" s="733" customFormat="1" x14ac:dyDescent="0.2"/>
    <row r="19220" s="733" customFormat="1" x14ac:dyDescent="0.2"/>
    <row r="19221" s="733" customFormat="1" x14ac:dyDescent="0.2"/>
    <row r="19222" s="733" customFormat="1" x14ac:dyDescent="0.2"/>
    <row r="19223" s="733" customFormat="1" x14ac:dyDescent="0.2"/>
    <row r="19224" s="733" customFormat="1" x14ac:dyDescent="0.2"/>
    <row r="19225" s="733" customFormat="1" x14ac:dyDescent="0.2"/>
    <row r="19226" s="733" customFormat="1" x14ac:dyDescent="0.2"/>
    <row r="19227" s="733" customFormat="1" x14ac:dyDescent="0.2"/>
    <row r="19228" s="733" customFormat="1" x14ac:dyDescent="0.2"/>
    <row r="19229" s="733" customFormat="1" x14ac:dyDescent="0.2"/>
    <row r="19230" s="733" customFormat="1" x14ac:dyDescent="0.2"/>
    <row r="19231" s="733" customFormat="1" x14ac:dyDescent="0.2"/>
    <row r="19232" s="733" customFormat="1" x14ac:dyDescent="0.2"/>
    <row r="19233" s="733" customFormat="1" x14ac:dyDescent="0.2"/>
    <row r="19234" s="733" customFormat="1" x14ac:dyDescent="0.2"/>
    <row r="19235" s="733" customFormat="1" x14ac:dyDescent="0.2"/>
    <row r="19236" s="733" customFormat="1" x14ac:dyDescent="0.2"/>
    <row r="19237" s="733" customFormat="1" x14ac:dyDescent="0.2"/>
    <row r="19238" s="733" customFormat="1" x14ac:dyDescent="0.2"/>
    <row r="19239" s="733" customFormat="1" x14ac:dyDescent="0.2"/>
    <row r="19240" s="733" customFormat="1" x14ac:dyDescent="0.2"/>
    <row r="19241" s="733" customFormat="1" x14ac:dyDescent="0.2"/>
    <row r="19242" s="733" customFormat="1" x14ac:dyDescent="0.2"/>
    <row r="19243" s="733" customFormat="1" x14ac:dyDescent="0.2"/>
    <row r="19244" s="733" customFormat="1" x14ac:dyDescent="0.2"/>
    <row r="19245" s="733" customFormat="1" x14ac:dyDescent="0.2"/>
    <row r="19246" s="733" customFormat="1" x14ac:dyDescent="0.2"/>
    <row r="19247" s="733" customFormat="1" x14ac:dyDescent="0.2"/>
    <row r="19248" s="733" customFormat="1" x14ac:dyDescent="0.2"/>
    <row r="19249" s="733" customFormat="1" x14ac:dyDescent="0.2"/>
    <row r="19250" s="733" customFormat="1" x14ac:dyDescent="0.2"/>
    <row r="19251" s="733" customFormat="1" x14ac:dyDescent="0.2"/>
    <row r="19252" s="733" customFormat="1" x14ac:dyDescent="0.2"/>
    <row r="19253" s="733" customFormat="1" x14ac:dyDescent="0.2"/>
    <row r="19254" s="733" customFormat="1" x14ac:dyDescent="0.2"/>
    <row r="19255" s="733" customFormat="1" x14ac:dyDescent="0.2"/>
    <row r="19256" s="733" customFormat="1" x14ac:dyDescent="0.2"/>
    <row r="19257" s="733" customFormat="1" x14ac:dyDescent="0.2"/>
    <row r="19258" s="733" customFormat="1" x14ac:dyDescent="0.2"/>
    <row r="19259" s="733" customFormat="1" x14ac:dyDescent="0.2"/>
    <row r="19260" s="733" customFormat="1" x14ac:dyDescent="0.2"/>
    <row r="19261" s="733" customFormat="1" x14ac:dyDescent="0.2"/>
    <row r="19262" s="733" customFormat="1" x14ac:dyDescent="0.2"/>
    <row r="19263" s="733" customFormat="1" x14ac:dyDescent="0.2"/>
    <row r="19264" s="733" customFormat="1" x14ac:dyDescent="0.2"/>
    <row r="19265" s="733" customFormat="1" x14ac:dyDescent="0.2"/>
    <row r="19266" s="733" customFormat="1" x14ac:dyDescent="0.2"/>
    <row r="19267" s="733" customFormat="1" x14ac:dyDescent="0.2"/>
    <row r="19268" s="733" customFormat="1" x14ac:dyDescent="0.2"/>
    <row r="19269" s="733" customFormat="1" x14ac:dyDescent="0.2"/>
    <row r="19270" s="733" customFormat="1" x14ac:dyDescent="0.2"/>
    <row r="19271" s="733" customFormat="1" x14ac:dyDescent="0.2"/>
    <row r="19272" s="733" customFormat="1" x14ac:dyDescent="0.2"/>
    <row r="19273" s="733" customFormat="1" x14ac:dyDescent="0.2"/>
    <row r="19274" s="733" customFormat="1" x14ac:dyDescent="0.2"/>
    <row r="19275" s="733" customFormat="1" x14ac:dyDescent="0.2"/>
    <row r="19276" s="733" customFormat="1" x14ac:dyDescent="0.2"/>
    <row r="19277" s="733" customFormat="1" x14ac:dyDescent="0.2"/>
    <row r="19278" s="733" customFormat="1" x14ac:dyDescent="0.2"/>
    <row r="19279" s="733" customFormat="1" x14ac:dyDescent="0.2"/>
    <row r="19280" s="733" customFormat="1" x14ac:dyDescent="0.2"/>
    <row r="19281" s="733" customFormat="1" x14ac:dyDescent="0.2"/>
    <row r="19282" s="733" customFormat="1" x14ac:dyDescent="0.2"/>
    <row r="19283" s="733" customFormat="1" x14ac:dyDescent="0.2"/>
    <row r="19284" s="733" customFormat="1" x14ac:dyDescent="0.2"/>
    <row r="19285" s="733" customFormat="1" x14ac:dyDescent="0.2"/>
    <row r="19286" s="733" customFormat="1" x14ac:dyDescent="0.2"/>
    <row r="19287" s="733" customFormat="1" x14ac:dyDescent="0.2"/>
    <row r="19288" s="733" customFormat="1" x14ac:dyDescent="0.2"/>
    <row r="19289" s="733" customFormat="1" x14ac:dyDescent="0.2"/>
    <row r="19290" s="733" customFormat="1" x14ac:dyDescent="0.2"/>
    <row r="19291" s="733" customFormat="1" x14ac:dyDescent="0.2"/>
    <row r="19292" s="733" customFormat="1" x14ac:dyDescent="0.2"/>
    <row r="19293" s="733" customFormat="1" x14ac:dyDescent="0.2"/>
    <row r="19294" s="733" customFormat="1" x14ac:dyDescent="0.2"/>
    <row r="19295" s="733" customFormat="1" x14ac:dyDescent="0.2"/>
    <row r="19296" s="733" customFormat="1" x14ac:dyDescent="0.2"/>
    <row r="19297" s="733" customFormat="1" x14ac:dyDescent="0.2"/>
    <row r="19298" s="733" customFormat="1" x14ac:dyDescent="0.2"/>
    <row r="19299" s="733" customFormat="1" x14ac:dyDescent="0.2"/>
    <row r="19300" s="733" customFormat="1" x14ac:dyDescent="0.2"/>
    <row r="19301" s="733" customFormat="1" x14ac:dyDescent="0.2"/>
    <row r="19302" s="733" customFormat="1" x14ac:dyDescent="0.2"/>
    <row r="19303" s="733" customFormat="1" x14ac:dyDescent="0.2"/>
    <row r="19304" s="733" customFormat="1" x14ac:dyDescent="0.2"/>
    <row r="19305" s="733" customFormat="1" x14ac:dyDescent="0.2"/>
    <row r="19306" s="733" customFormat="1" x14ac:dyDescent="0.2"/>
    <row r="19307" s="733" customFormat="1" x14ac:dyDescent="0.2"/>
    <row r="19308" s="733" customFormat="1" x14ac:dyDescent="0.2"/>
    <row r="19309" s="733" customFormat="1" x14ac:dyDescent="0.2"/>
    <row r="19310" s="733" customFormat="1" x14ac:dyDescent="0.2"/>
    <row r="19311" s="733" customFormat="1" x14ac:dyDescent="0.2"/>
    <row r="19312" s="733" customFormat="1" x14ac:dyDescent="0.2"/>
    <row r="19313" s="733" customFormat="1" x14ac:dyDescent="0.2"/>
    <row r="19314" s="733" customFormat="1" x14ac:dyDescent="0.2"/>
    <row r="19315" s="733" customFormat="1" x14ac:dyDescent="0.2"/>
    <row r="19316" s="733" customFormat="1" x14ac:dyDescent="0.2"/>
    <row r="19317" s="733" customFormat="1" x14ac:dyDescent="0.2"/>
    <row r="19318" s="733" customFormat="1" x14ac:dyDescent="0.2"/>
    <row r="19319" s="733" customFormat="1" x14ac:dyDescent="0.2"/>
    <row r="19320" s="733" customFormat="1" x14ac:dyDescent="0.2"/>
    <row r="19321" s="733" customFormat="1" x14ac:dyDescent="0.2"/>
    <row r="19322" s="733" customFormat="1" x14ac:dyDescent="0.2"/>
    <row r="19323" s="733" customFormat="1" x14ac:dyDescent="0.2"/>
    <row r="19324" s="733" customFormat="1" x14ac:dyDescent="0.2"/>
    <row r="19325" s="733" customFormat="1" x14ac:dyDescent="0.2"/>
    <row r="19326" s="733" customFormat="1" x14ac:dyDescent="0.2"/>
    <row r="19327" s="733" customFormat="1" x14ac:dyDescent="0.2"/>
    <row r="19328" s="733" customFormat="1" x14ac:dyDescent="0.2"/>
    <row r="19329" s="733" customFormat="1" x14ac:dyDescent="0.2"/>
    <row r="19330" s="733" customFormat="1" x14ac:dyDescent="0.2"/>
    <row r="19331" s="733" customFormat="1" x14ac:dyDescent="0.2"/>
    <row r="19332" s="733" customFormat="1" x14ac:dyDescent="0.2"/>
    <row r="19333" s="733" customFormat="1" x14ac:dyDescent="0.2"/>
    <row r="19334" s="733" customFormat="1" x14ac:dyDescent="0.2"/>
    <row r="19335" s="733" customFormat="1" x14ac:dyDescent="0.2"/>
    <row r="19336" s="733" customFormat="1" x14ac:dyDescent="0.2"/>
    <row r="19337" s="733" customFormat="1" x14ac:dyDescent="0.2"/>
    <row r="19338" s="733" customFormat="1" x14ac:dyDescent="0.2"/>
    <row r="19339" s="733" customFormat="1" x14ac:dyDescent="0.2"/>
    <row r="19340" s="733" customFormat="1" x14ac:dyDescent="0.2"/>
    <row r="19341" s="733" customFormat="1" x14ac:dyDescent="0.2"/>
    <row r="19342" s="733" customFormat="1" x14ac:dyDescent="0.2"/>
    <row r="19343" s="733" customFormat="1" x14ac:dyDescent="0.2"/>
    <row r="19344" s="733" customFormat="1" x14ac:dyDescent="0.2"/>
    <row r="19345" s="733" customFormat="1" x14ac:dyDescent="0.2"/>
    <row r="19346" s="733" customFormat="1" x14ac:dyDescent="0.2"/>
    <row r="19347" s="733" customFormat="1" x14ac:dyDescent="0.2"/>
    <row r="19348" s="733" customFormat="1" x14ac:dyDescent="0.2"/>
    <row r="19349" s="733" customFormat="1" x14ac:dyDescent="0.2"/>
    <row r="19350" s="733" customFormat="1" x14ac:dyDescent="0.2"/>
    <row r="19351" s="733" customFormat="1" x14ac:dyDescent="0.2"/>
    <row r="19352" s="733" customFormat="1" x14ac:dyDescent="0.2"/>
    <row r="19353" s="733" customFormat="1" x14ac:dyDescent="0.2"/>
    <row r="19354" s="733" customFormat="1" x14ac:dyDescent="0.2"/>
    <row r="19355" s="733" customFormat="1" x14ac:dyDescent="0.2"/>
    <row r="19356" s="733" customFormat="1" x14ac:dyDescent="0.2"/>
    <row r="19357" s="733" customFormat="1" x14ac:dyDescent="0.2"/>
    <row r="19358" s="733" customFormat="1" x14ac:dyDescent="0.2"/>
    <row r="19359" s="733" customFormat="1" x14ac:dyDescent="0.2"/>
    <row r="19360" s="733" customFormat="1" x14ac:dyDescent="0.2"/>
    <row r="19361" s="733" customFormat="1" x14ac:dyDescent="0.2"/>
    <row r="19362" s="733" customFormat="1" x14ac:dyDescent="0.2"/>
    <row r="19363" s="733" customFormat="1" x14ac:dyDescent="0.2"/>
    <row r="19364" s="733" customFormat="1" x14ac:dyDescent="0.2"/>
    <row r="19365" s="733" customFormat="1" x14ac:dyDescent="0.2"/>
    <row r="19366" s="733" customFormat="1" x14ac:dyDescent="0.2"/>
    <row r="19367" s="733" customFormat="1" x14ac:dyDescent="0.2"/>
    <row r="19368" s="733" customFormat="1" x14ac:dyDescent="0.2"/>
    <row r="19369" s="733" customFormat="1" x14ac:dyDescent="0.2"/>
    <row r="19370" s="733" customFormat="1" x14ac:dyDescent="0.2"/>
    <row r="19371" s="733" customFormat="1" x14ac:dyDescent="0.2"/>
    <row r="19372" s="733" customFormat="1" x14ac:dyDescent="0.2"/>
    <row r="19373" s="733" customFormat="1" x14ac:dyDescent="0.2"/>
    <row r="19374" s="733" customFormat="1" x14ac:dyDescent="0.2"/>
    <row r="19375" s="733" customFormat="1" x14ac:dyDescent="0.2"/>
    <row r="19376" s="733" customFormat="1" x14ac:dyDescent="0.2"/>
    <row r="19377" s="733" customFormat="1" x14ac:dyDescent="0.2"/>
    <row r="19378" s="733" customFormat="1" x14ac:dyDescent="0.2"/>
    <row r="19379" s="733" customFormat="1" x14ac:dyDescent="0.2"/>
    <row r="19380" s="733" customFormat="1" x14ac:dyDescent="0.2"/>
    <row r="19381" s="733" customFormat="1" x14ac:dyDescent="0.2"/>
    <row r="19382" s="733" customFormat="1" x14ac:dyDescent="0.2"/>
    <row r="19383" s="733" customFormat="1" x14ac:dyDescent="0.2"/>
    <row r="19384" s="733" customFormat="1" x14ac:dyDescent="0.2"/>
    <row r="19385" s="733" customFormat="1" x14ac:dyDescent="0.2"/>
    <row r="19386" s="733" customFormat="1" x14ac:dyDescent="0.2"/>
    <row r="19387" s="733" customFormat="1" x14ac:dyDescent="0.2"/>
    <row r="19388" s="733" customFormat="1" x14ac:dyDescent="0.2"/>
    <row r="19389" s="733" customFormat="1" x14ac:dyDescent="0.2"/>
    <row r="19390" s="733" customFormat="1" x14ac:dyDescent="0.2"/>
    <row r="19391" s="733" customFormat="1" x14ac:dyDescent="0.2"/>
    <row r="19392" s="733" customFormat="1" x14ac:dyDescent="0.2"/>
    <row r="19393" s="733" customFormat="1" x14ac:dyDescent="0.2"/>
    <row r="19394" s="733" customFormat="1" x14ac:dyDescent="0.2"/>
    <row r="19395" s="733" customFormat="1" x14ac:dyDescent="0.2"/>
    <row r="19396" s="733" customFormat="1" x14ac:dyDescent="0.2"/>
    <row r="19397" s="733" customFormat="1" x14ac:dyDescent="0.2"/>
    <row r="19398" s="733" customFormat="1" x14ac:dyDescent="0.2"/>
    <row r="19399" s="733" customFormat="1" x14ac:dyDescent="0.2"/>
    <row r="19400" s="733" customFormat="1" x14ac:dyDescent="0.2"/>
    <row r="19401" s="733" customFormat="1" x14ac:dyDescent="0.2"/>
    <row r="19402" s="733" customFormat="1" x14ac:dyDescent="0.2"/>
    <row r="19403" s="733" customFormat="1" x14ac:dyDescent="0.2"/>
    <row r="19404" s="733" customFormat="1" x14ac:dyDescent="0.2"/>
    <row r="19405" s="733" customFormat="1" x14ac:dyDescent="0.2"/>
    <row r="19406" s="733" customFormat="1" x14ac:dyDescent="0.2"/>
    <row r="19407" s="733" customFormat="1" x14ac:dyDescent="0.2"/>
    <row r="19408" s="733" customFormat="1" x14ac:dyDescent="0.2"/>
    <row r="19409" s="733" customFormat="1" x14ac:dyDescent="0.2"/>
    <row r="19410" s="733" customFormat="1" x14ac:dyDescent="0.2"/>
    <row r="19411" s="733" customFormat="1" x14ac:dyDescent="0.2"/>
    <row r="19412" s="733" customFormat="1" x14ac:dyDescent="0.2"/>
    <row r="19413" s="733" customFormat="1" x14ac:dyDescent="0.2"/>
    <row r="19414" s="733" customFormat="1" x14ac:dyDescent="0.2"/>
    <row r="19415" s="733" customFormat="1" x14ac:dyDescent="0.2"/>
    <row r="19416" s="733" customFormat="1" x14ac:dyDescent="0.2"/>
    <row r="19417" s="733" customFormat="1" x14ac:dyDescent="0.2"/>
    <row r="19418" s="733" customFormat="1" x14ac:dyDescent="0.2"/>
    <row r="19419" s="733" customFormat="1" x14ac:dyDescent="0.2"/>
    <row r="19420" s="733" customFormat="1" x14ac:dyDescent="0.2"/>
    <row r="19421" s="733" customFormat="1" x14ac:dyDescent="0.2"/>
    <row r="19422" s="733" customFormat="1" x14ac:dyDescent="0.2"/>
    <row r="19423" s="733" customFormat="1" x14ac:dyDescent="0.2"/>
    <row r="19424" s="733" customFormat="1" x14ac:dyDescent="0.2"/>
    <row r="19425" s="733" customFormat="1" x14ac:dyDescent="0.2"/>
    <row r="19426" s="733" customFormat="1" x14ac:dyDescent="0.2"/>
    <row r="19427" s="733" customFormat="1" x14ac:dyDescent="0.2"/>
    <row r="19428" s="733" customFormat="1" x14ac:dyDescent="0.2"/>
    <row r="19429" s="733" customFormat="1" x14ac:dyDescent="0.2"/>
    <row r="19430" s="733" customFormat="1" x14ac:dyDescent="0.2"/>
    <row r="19431" s="733" customFormat="1" x14ac:dyDescent="0.2"/>
    <row r="19432" s="733" customFormat="1" x14ac:dyDescent="0.2"/>
    <row r="19433" s="733" customFormat="1" x14ac:dyDescent="0.2"/>
    <row r="19434" s="733" customFormat="1" x14ac:dyDescent="0.2"/>
    <row r="19435" s="733" customFormat="1" x14ac:dyDescent="0.2"/>
    <row r="19436" s="733" customFormat="1" x14ac:dyDescent="0.2"/>
    <row r="19437" s="733" customFormat="1" x14ac:dyDescent="0.2"/>
    <row r="19438" s="733" customFormat="1" x14ac:dyDescent="0.2"/>
    <row r="19439" s="733" customFormat="1" x14ac:dyDescent="0.2"/>
    <row r="19440" s="733" customFormat="1" x14ac:dyDescent="0.2"/>
    <row r="19441" s="733" customFormat="1" x14ac:dyDescent="0.2"/>
    <row r="19442" s="733" customFormat="1" x14ac:dyDescent="0.2"/>
    <row r="19443" s="733" customFormat="1" x14ac:dyDescent="0.2"/>
    <row r="19444" s="733" customFormat="1" x14ac:dyDescent="0.2"/>
    <row r="19445" s="733" customFormat="1" x14ac:dyDescent="0.2"/>
    <row r="19446" s="733" customFormat="1" x14ac:dyDescent="0.2"/>
    <row r="19447" s="733" customFormat="1" x14ac:dyDescent="0.2"/>
    <row r="19448" s="733" customFormat="1" x14ac:dyDescent="0.2"/>
    <row r="19449" s="733" customFormat="1" x14ac:dyDescent="0.2"/>
    <row r="19450" s="733" customFormat="1" x14ac:dyDescent="0.2"/>
    <row r="19451" s="733" customFormat="1" x14ac:dyDescent="0.2"/>
    <row r="19452" s="733" customFormat="1" x14ac:dyDescent="0.2"/>
    <row r="19453" s="733" customFormat="1" x14ac:dyDescent="0.2"/>
    <row r="19454" s="733" customFormat="1" x14ac:dyDescent="0.2"/>
    <row r="19455" s="733" customFormat="1" x14ac:dyDescent="0.2"/>
    <row r="19456" s="733" customFormat="1" x14ac:dyDescent="0.2"/>
    <row r="19457" s="733" customFormat="1" x14ac:dyDescent="0.2"/>
    <row r="19458" s="733" customFormat="1" x14ac:dyDescent="0.2"/>
    <row r="19459" s="733" customFormat="1" x14ac:dyDescent="0.2"/>
    <row r="19460" s="733" customFormat="1" x14ac:dyDescent="0.2"/>
    <row r="19461" s="733" customFormat="1" x14ac:dyDescent="0.2"/>
    <row r="19462" s="733" customFormat="1" x14ac:dyDescent="0.2"/>
    <row r="19463" s="733" customFormat="1" x14ac:dyDescent="0.2"/>
    <row r="19464" s="733" customFormat="1" x14ac:dyDescent="0.2"/>
    <row r="19465" s="733" customFormat="1" x14ac:dyDescent="0.2"/>
    <row r="19466" s="733" customFormat="1" x14ac:dyDescent="0.2"/>
    <row r="19467" s="733" customFormat="1" x14ac:dyDescent="0.2"/>
    <row r="19468" s="733" customFormat="1" x14ac:dyDescent="0.2"/>
    <row r="19469" s="733" customFormat="1" x14ac:dyDescent="0.2"/>
    <row r="19470" s="733" customFormat="1" x14ac:dyDescent="0.2"/>
    <row r="19471" s="733" customFormat="1" x14ac:dyDescent="0.2"/>
    <row r="19472" s="733" customFormat="1" x14ac:dyDescent="0.2"/>
    <row r="19473" s="733" customFormat="1" x14ac:dyDescent="0.2"/>
    <row r="19474" s="733" customFormat="1" x14ac:dyDescent="0.2"/>
    <row r="19475" s="733" customFormat="1" x14ac:dyDescent="0.2"/>
    <row r="19476" s="733" customFormat="1" x14ac:dyDescent="0.2"/>
    <row r="19477" s="733" customFormat="1" x14ac:dyDescent="0.2"/>
    <row r="19478" s="733" customFormat="1" x14ac:dyDescent="0.2"/>
    <row r="19479" s="733" customFormat="1" x14ac:dyDescent="0.2"/>
    <row r="19480" s="733" customFormat="1" x14ac:dyDescent="0.2"/>
    <row r="19481" s="733" customFormat="1" x14ac:dyDescent="0.2"/>
    <row r="19482" s="733" customFormat="1" x14ac:dyDescent="0.2"/>
    <row r="19483" s="733" customFormat="1" x14ac:dyDescent="0.2"/>
    <row r="19484" s="733" customFormat="1" x14ac:dyDescent="0.2"/>
    <row r="19485" s="733" customFormat="1" x14ac:dyDescent="0.2"/>
    <row r="19486" s="733" customFormat="1" x14ac:dyDescent="0.2"/>
    <row r="19487" s="733" customFormat="1" x14ac:dyDescent="0.2"/>
    <row r="19488" s="733" customFormat="1" x14ac:dyDescent="0.2"/>
    <row r="19489" s="733" customFormat="1" x14ac:dyDescent="0.2"/>
    <row r="19490" s="733" customFormat="1" x14ac:dyDescent="0.2"/>
    <row r="19491" s="733" customFormat="1" x14ac:dyDescent="0.2"/>
    <row r="19492" s="733" customFormat="1" x14ac:dyDescent="0.2"/>
    <row r="19493" s="733" customFormat="1" x14ac:dyDescent="0.2"/>
    <row r="19494" s="733" customFormat="1" x14ac:dyDescent="0.2"/>
    <row r="19495" s="733" customFormat="1" x14ac:dyDescent="0.2"/>
    <row r="19496" s="733" customFormat="1" x14ac:dyDescent="0.2"/>
    <row r="19497" s="733" customFormat="1" x14ac:dyDescent="0.2"/>
    <row r="19498" s="733" customFormat="1" x14ac:dyDescent="0.2"/>
    <row r="19499" s="733" customFormat="1" x14ac:dyDescent="0.2"/>
    <row r="19500" s="733" customFormat="1" x14ac:dyDescent="0.2"/>
    <row r="19501" s="733" customFormat="1" x14ac:dyDescent="0.2"/>
    <row r="19502" s="733" customFormat="1" x14ac:dyDescent="0.2"/>
    <row r="19503" s="733" customFormat="1" x14ac:dyDescent="0.2"/>
    <row r="19504" s="733" customFormat="1" x14ac:dyDescent="0.2"/>
    <row r="19505" s="733" customFormat="1" x14ac:dyDescent="0.2"/>
    <row r="19506" s="733" customFormat="1" x14ac:dyDescent="0.2"/>
    <row r="19507" s="733" customFormat="1" x14ac:dyDescent="0.2"/>
    <row r="19508" s="733" customFormat="1" x14ac:dyDescent="0.2"/>
    <row r="19509" s="733" customFormat="1" x14ac:dyDescent="0.2"/>
    <row r="19510" s="733" customFormat="1" x14ac:dyDescent="0.2"/>
    <row r="19511" s="733" customFormat="1" x14ac:dyDescent="0.2"/>
    <row r="19512" s="733" customFormat="1" x14ac:dyDescent="0.2"/>
    <row r="19513" s="733" customFormat="1" x14ac:dyDescent="0.2"/>
    <row r="19514" s="733" customFormat="1" x14ac:dyDescent="0.2"/>
    <row r="19515" s="733" customFormat="1" x14ac:dyDescent="0.2"/>
    <row r="19516" s="733" customFormat="1" x14ac:dyDescent="0.2"/>
    <row r="19517" s="733" customFormat="1" x14ac:dyDescent="0.2"/>
    <row r="19518" s="733" customFormat="1" x14ac:dyDescent="0.2"/>
    <row r="19519" s="733" customFormat="1" x14ac:dyDescent="0.2"/>
    <row r="19520" s="733" customFormat="1" x14ac:dyDescent="0.2"/>
    <row r="19521" s="733" customFormat="1" x14ac:dyDescent="0.2"/>
    <row r="19522" s="733" customFormat="1" x14ac:dyDescent="0.2"/>
    <row r="19523" s="733" customFormat="1" x14ac:dyDescent="0.2"/>
    <row r="19524" s="733" customFormat="1" x14ac:dyDescent="0.2"/>
    <row r="19525" s="733" customFormat="1" x14ac:dyDescent="0.2"/>
    <row r="19526" s="733" customFormat="1" x14ac:dyDescent="0.2"/>
    <row r="19527" s="733" customFormat="1" x14ac:dyDescent="0.2"/>
    <row r="19528" s="733" customFormat="1" x14ac:dyDescent="0.2"/>
    <row r="19529" s="733" customFormat="1" x14ac:dyDescent="0.2"/>
    <row r="19530" s="733" customFormat="1" x14ac:dyDescent="0.2"/>
    <row r="19531" s="733" customFormat="1" x14ac:dyDescent="0.2"/>
    <row r="19532" s="733" customFormat="1" x14ac:dyDescent="0.2"/>
    <row r="19533" s="733" customFormat="1" x14ac:dyDescent="0.2"/>
    <row r="19534" s="733" customFormat="1" x14ac:dyDescent="0.2"/>
    <row r="19535" s="733" customFormat="1" x14ac:dyDescent="0.2"/>
    <row r="19536" s="733" customFormat="1" x14ac:dyDescent="0.2"/>
    <row r="19537" s="733" customFormat="1" x14ac:dyDescent="0.2"/>
    <row r="19538" s="733" customFormat="1" x14ac:dyDescent="0.2"/>
    <row r="19539" s="733" customFormat="1" x14ac:dyDescent="0.2"/>
    <row r="19540" s="733" customFormat="1" x14ac:dyDescent="0.2"/>
    <row r="19541" s="733" customFormat="1" x14ac:dyDescent="0.2"/>
    <row r="19542" s="733" customFormat="1" x14ac:dyDescent="0.2"/>
    <row r="19543" s="733" customFormat="1" x14ac:dyDescent="0.2"/>
    <row r="19544" s="733" customFormat="1" x14ac:dyDescent="0.2"/>
    <row r="19545" s="733" customFormat="1" x14ac:dyDescent="0.2"/>
    <row r="19546" s="733" customFormat="1" x14ac:dyDescent="0.2"/>
    <row r="19547" s="733" customFormat="1" x14ac:dyDescent="0.2"/>
    <row r="19548" s="733" customFormat="1" x14ac:dyDescent="0.2"/>
    <row r="19549" s="733" customFormat="1" x14ac:dyDescent="0.2"/>
    <row r="19550" s="733" customFormat="1" x14ac:dyDescent="0.2"/>
    <row r="19551" s="733" customFormat="1" x14ac:dyDescent="0.2"/>
    <row r="19552" s="733" customFormat="1" x14ac:dyDescent="0.2"/>
    <row r="19553" s="733" customFormat="1" x14ac:dyDescent="0.2"/>
    <row r="19554" s="733" customFormat="1" x14ac:dyDescent="0.2"/>
    <row r="19555" s="733" customFormat="1" x14ac:dyDescent="0.2"/>
    <row r="19556" s="733" customFormat="1" x14ac:dyDescent="0.2"/>
    <row r="19557" s="733" customFormat="1" x14ac:dyDescent="0.2"/>
    <row r="19558" s="733" customFormat="1" x14ac:dyDescent="0.2"/>
    <row r="19559" s="733" customFormat="1" x14ac:dyDescent="0.2"/>
    <row r="19560" s="733" customFormat="1" x14ac:dyDescent="0.2"/>
    <row r="19561" s="733" customFormat="1" x14ac:dyDescent="0.2"/>
    <row r="19562" s="733" customFormat="1" x14ac:dyDescent="0.2"/>
    <row r="19563" s="733" customFormat="1" x14ac:dyDescent="0.2"/>
    <row r="19564" s="733" customFormat="1" x14ac:dyDescent="0.2"/>
    <row r="19565" s="733" customFormat="1" x14ac:dyDescent="0.2"/>
    <row r="19566" s="733" customFormat="1" x14ac:dyDescent="0.2"/>
    <row r="19567" s="733" customFormat="1" x14ac:dyDescent="0.2"/>
    <row r="19568" s="733" customFormat="1" x14ac:dyDescent="0.2"/>
    <row r="19569" s="733" customFormat="1" x14ac:dyDescent="0.2"/>
    <row r="19570" s="733" customFormat="1" x14ac:dyDescent="0.2"/>
    <row r="19571" s="733" customFormat="1" x14ac:dyDescent="0.2"/>
    <row r="19572" s="733" customFormat="1" x14ac:dyDescent="0.2"/>
    <row r="19573" s="733" customFormat="1" x14ac:dyDescent="0.2"/>
    <row r="19574" s="733" customFormat="1" x14ac:dyDescent="0.2"/>
    <row r="19575" s="733" customFormat="1" x14ac:dyDescent="0.2"/>
    <row r="19576" s="733" customFormat="1" x14ac:dyDescent="0.2"/>
    <row r="19577" s="733" customFormat="1" x14ac:dyDescent="0.2"/>
    <row r="19578" s="733" customFormat="1" x14ac:dyDescent="0.2"/>
    <row r="19579" s="733" customFormat="1" x14ac:dyDescent="0.2"/>
    <row r="19580" s="733" customFormat="1" x14ac:dyDescent="0.2"/>
    <row r="19581" s="733" customFormat="1" x14ac:dyDescent="0.2"/>
    <row r="19582" s="733" customFormat="1" x14ac:dyDescent="0.2"/>
    <row r="19583" s="733" customFormat="1" x14ac:dyDescent="0.2"/>
    <row r="19584" s="733" customFormat="1" x14ac:dyDescent="0.2"/>
    <row r="19585" s="733" customFormat="1" x14ac:dyDescent="0.2"/>
    <row r="19586" s="733" customFormat="1" x14ac:dyDescent="0.2"/>
    <row r="19587" s="733" customFormat="1" x14ac:dyDescent="0.2"/>
    <row r="19588" s="733" customFormat="1" x14ac:dyDescent="0.2"/>
    <row r="19589" s="733" customFormat="1" x14ac:dyDescent="0.2"/>
    <row r="19590" s="733" customFormat="1" x14ac:dyDescent="0.2"/>
    <row r="19591" s="733" customFormat="1" x14ac:dyDescent="0.2"/>
    <row r="19592" s="733" customFormat="1" x14ac:dyDescent="0.2"/>
    <row r="19593" s="733" customFormat="1" x14ac:dyDescent="0.2"/>
    <row r="19594" s="733" customFormat="1" x14ac:dyDescent="0.2"/>
    <row r="19595" s="733" customFormat="1" x14ac:dyDescent="0.2"/>
    <row r="19596" s="733" customFormat="1" x14ac:dyDescent="0.2"/>
    <row r="19597" s="733" customFormat="1" x14ac:dyDescent="0.2"/>
    <row r="19598" s="733" customFormat="1" x14ac:dyDescent="0.2"/>
    <row r="19599" s="733" customFormat="1" x14ac:dyDescent="0.2"/>
    <row r="19600" s="733" customFormat="1" x14ac:dyDescent="0.2"/>
    <row r="19601" s="733" customFormat="1" x14ac:dyDescent="0.2"/>
    <row r="19602" s="733" customFormat="1" x14ac:dyDescent="0.2"/>
    <row r="19603" s="733" customFormat="1" x14ac:dyDescent="0.2"/>
    <row r="19604" s="733" customFormat="1" x14ac:dyDescent="0.2"/>
    <row r="19605" s="733" customFormat="1" x14ac:dyDescent="0.2"/>
    <row r="19606" s="733" customFormat="1" x14ac:dyDescent="0.2"/>
    <row r="19607" s="733" customFormat="1" x14ac:dyDescent="0.2"/>
    <row r="19608" s="733" customFormat="1" x14ac:dyDescent="0.2"/>
    <row r="19609" s="733" customFormat="1" x14ac:dyDescent="0.2"/>
    <row r="19610" s="733" customFormat="1" x14ac:dyDescent="0.2"/>
    <row r="19611" s="733" customFormat="1" x14ac:dyDescent="0.2"/>
    <row r="19612" s="733" customFormat="1" x14ac:dyDescent="0.2"/>
    <row r="19613" s="733" customFormat="1" x14ac:dyDescent="0.2"/>
    <row r="19614" s="733" customFormat="1" x14ac:dyDescent="0.2"/>
    <row r="19615" s="733" customFormat="1" x14ac:dyDescent="0.2"/>
    <row r="19616" s="733" customFormat="1" x14ac:dyDescent="0.2"/>
    <row r="19617" s="733" customFormat="1" x14ac:dyDescent="0.2"/>
    <row r="19618" s="733" customFormat="1" x14ac:dyDescent="0.2"/>
    <row r="19619" s="733" customFormat="1" x14ac:dyDescent="0.2"/>
    <row r="19620" s="733" customFormat="1" x14ac:dyDescent="0.2"/>
    <row r="19621" s="733" customFormat="1" x14ac:dyDescent="0.2"/>
    <row r="19622" s="733" customFormat="1" x14ac:dyDescent="0.2"/>
    <row r="19623" s="733" customFormat="1" x14ac:dyDescent="0.2"/>
    <row r="19624" s="733" customFormat="1" x14ac:dyDescent="0.2"/>
    <row r="19625" s="733" customFormat="1" x14ac:dyDescent="0.2"/>
    <row r="19626" s="733" customFormat="1" x14ac:dyDescent="0.2"/>
    <row r="19627" s="733" customFormat="1" x14ac:dyDescent="0.2"/>
    <row r="19628" s="733" customFormat="1" x14ac:dyDescent="0.2"/>
    <row r="19629" s="733" customFormat="1" x14ac:dyDescent="0.2"/>
    <row r="19630" s="733" customFormat="1" x14ac:dyDescent="0.2"/>
    <row r="19631" s="733" customFormat="1" x14ac:dyDescent="0.2"/>
    <row r="19632" s="733" customFormat="1" x14ac:dyDescent="0.2"/>
    <row r="19633" s="733" customFormat="1" x14ac:dyDescent="0.2"/>
    <row r="19634" s="733" customFormat="1" x14ac:dyDescent="0.2"/>
    <row r="19635" s="733" customFormat="1" x14ac:dyDescent="0.2"/>
    <row r="19636" s="733" customFormat="1" x14ac:dyDescent="0.2"/>
    <row r="19637" s="733" customFormat="1" x14ac:dyDescent="0.2"/>
    <row r="19638" s="733" customFormat="1" x14ac:dyDescent="0.2"/>
    <row r="19639" s="733" customFormat="1" x14ac:dyDescent="0.2"/>
    <row r="19640" s="733" customFormat="1" x14ac:dyDescent="0.2"/>
    <row r="19641" s="733" customFormat="1" x14ac:dyDescent="0.2"/>
    <row r="19642" s="733" customFormat="1" x14ac:dyDescent="0.2"/>
    <row r="19643" s="733" customFormat="1" x14ac:dyDescent="0.2"/>
    <row r="19644" s="733" customFormat="1" x14ac:dyDescent="0.2"/>
    <row r="19645" s="733" customFormat="1" x14ac:dyDescent="0.2"/>
    <row r="19646" s="733" customFormat="1" x14ac:dyDescent="0.2"/>
    <row r="19647" s="733" customFormat="1" x14ac:dyDescent="0.2"/>
    <row r="19648" s="733" customFormat="1" x14ac:dyDescent="0.2"/>
    <row r="19649" s="733" customFormat="1" x14ac:dyDescent="0.2"/>
    <row r="19650" s="733" customFormat="1" x14ac:dyDescent="0.2"/>
    <row r="19651" s="733" customFormat="1" x14ac:dyDescent="0.2"/>
    <row r="19652" s="733" customFormat="1" x14ac:dyDescent="0.2"/>
    <row r="19653" s="733" customFormat="1" x14ac:dyDescent="0.2"/>
    <row r="19654" s="733" customFormat="1" x14ac:dyDescent="0.2"/>
    <row r="19655" s="733" customFormat="1" x14ac:dyDescent="0.2"/>
    <row r="19656" s="733" customFormat="1" x14ac:dyDescent="0.2"/>
    <row r="19657" s="733" customFormat="1" x14ac:dyDescent="0.2"/>
    <row r="19658" s="733" customFormat="1" x14ac:dyDescent="0.2"/>
    <row r="19659" s="733" customFormat="1" x14ac:dyDescent="0.2"/>
    <row r="19660" s="733" customFormat="1" x14ac:dyDescent="0.2"/>
    <row r="19661" s="733" customFormat="1" x14ac:dyDescent="0.2"/>
    <row r="19662" s="733" customFormat="1" x14ac:dyDescent="0.2"/>
    <row r="19663" s="733" customFormat="1" x14ac:dyDescent="0.2"/>
    <row r="19664" s="733" customFormat="1" x14ac:dyDescent="0.2"/>
    <row r="19665" s="733" customFormat="1" x14ac:dyDescent="0.2"/>
    <row r="19666" s="733" customFormat="1" x14ac:dyDescent="0.2"/>
    <row r="19667" s="733" customFormat="1" x14ac:dyDescent="0.2"/>
    <row r="19668" s="733" customFormat="1" x14ac:dyDescent="0.2"/>
    <row r="19669" s="733" customFormat="1" x14ac:dyDescent="0.2"/>
    <row r="19670" s="733" customFormat="1" x14ac:dyDescent="0.2"/>
    <row r="19671" s="733" customFormat="1" x14ac:dyDescent="0.2"/>
    <row r="19672" s="733" customFormat="1" x14ac:dyDescent="0.2"/>
    <row r="19673" s="733" customFormat="1" x14ac:dyDescent="0.2"/>
    <row r="19674" s="733" customFormat="1" x14ac:dyDescent="0.2"/>
    <row r="19675" s="733" customFormat="1" x14ac:dyDescent="0.2"/>
    <row r="19676" s="733" customFormat="1" x14ac:dyDescent="0.2"/>
    <row r="19677" s="733" customFormat="1" x14ac:dyDescent="0.2"/>
    <row r="19678" s="733" customFormat="1" x14ac:dyDescent="0.2"/>
    <row r="19679" s="733" customFormat="1" x14ac:dyDescent="0.2"/>
    <row r="19680" s="733" customFormat="1" x14ac:dyDescent="0.2"/>
    <row r="19681" s="733" customFormat="1" x14ac:dyDescent="0.2"/>
    <row r="19682" s="733" customFormat="1" x14ac:dyDescent="0.2"/>
    <row r="19683" s="733" customFormat="1" x14ac:dyDescent="0.2"/>
    <row r="19684" s="733" customFormat="1" x14ac:dyDescent="0.2"/>
    <row r="19685" s="733" customFormat="1" x14ac:dyDescent="0.2"/>
    <row r="19686" s="733" customFormat="1" x14ac:dyDescent="0.2"/>
    <row r="19687" s="733" customFormat="1" x14ac:dyDescent="0.2"/>
    <row r="19688" s="733" customFormat="1" x14ac:dyDescent="0.2"/>
    <row r="19689" s="733" customFormat="1" x14ac:dyDescent="0.2"/>
    <row r="19690" s="733" customFormat="1" x14ac:dyDescent="0.2"/>
    <row r="19691" s="733" customFormat="1" x14ac:dyDescent="0.2"/>
    <row r="19692" s="733" customFormat="1" x14ac:dyDescent="0.2"/>
    <row r="19693" s="733" customFormat="1" x14ac:dyDescent="0.2"/>
    <row r="19694" s="733" customFormat="1" x14ac:dyDescent="0.2"/>
    <row r="19695" s="733" customFormat="1" x14ac:dyDescent="0.2"/>
    <row r="19696" s="733" customFormat="1" x14ac:dyDescent="0.2"/>
    <row r="19697" s="733" customFormat="1" x14ac:dyDescent="0.2"/>
    <row r="19698" s="733" customFormat="1" x14ac:dyDescent="0.2"/>
    <row r="19699" s="733" customFormat="1" x14ac:dyDescent="0.2"/>
    <row r="19700" s="733" customFormat="1" x14ac:dyDescent="0.2"/>
    <row r="19701" s="733" customFormat="1" x14ac:dyDescent="0.2"/>
    <row r="19702" s="733" customFormat="1" x14ac:dyDescent="0.2"/>
    <row r="19703" s="733" customFormat="1" x14ac:dyDescent="0.2"/>
    <row r="19704" s="733" customFormat="1" x14ac:dyDescent="0.2"/>
    <row r="19705" s="733" customFormat="1" x14ac:dyDescent="0.2"/>
    <row r="19706" s="733" customFormat="1" x14ac:dyDescent="0.2"/>
    <row r="19707" s="733" customFormat="1" x14ac:dyDescent="0.2"/>
    <row r="19708" s="733" customFormat="1" x14ac:dyDescent="0.2"/>
    <row r="19709" s="733" customFormat="1" x14ac:dyDescent="0.2"/>
    <row r="19710" s="733" customFormat="1" x14ac:dyDescent="0.2"/>
    <row r="19711" s="733" customFormat="1" x14ac:dyDescent="0.2"/>
    <row r="19712" s="733" customFormat="1" x14ac:dyDescent="0.2"/>
    <row r="19713" s="733" customFormat="1" x14ac:dyDescent="0.2"/>
    <row r="19714" s="733" customFormat="1" x14ac:dyDescent="0.2"/>
    <row r="19715" s="733" customFormat="1" x14ac:dyDescent="0.2"/>
    <row r="19716" s="733" customFormat="1" x14ac:dyDescent="0.2"/>
    <row r="19717" s="733" customFormat="1" x14ac:dyDescent="0.2"/>
    <row r="19718" s="733" customFormat="1" x14ac:dyDescent="0.2"/>
    <row r="19719" s="733" customFormat="1" x14ac:dyDescent="0.2"/>
    <row r="19720" s="733" customFormat="1" x14ac:dyDescent="0.2"/>
    <row r="19721" s="733" customFormat="1" x14ac:dyDescent="0.2"/>
    <row r="19722" s="733" customFormat="1" x14ac:dyDescent="0.2"/>
    <row r="19723" s="733" customFormat="1" x14ac:dyDescent="0.2"/>
    <row r="19724" s="733" customFormat="1" x14ac:dyDescent="0.2"/>
    <row r="19725" s="733" customFormat="1" x14ac:dyDescent="0.2"/>
    <row r="19726" s="733" customFormat="1" x14ac:dyDescent="0.2"/>
    <row r="19727" s="733" customFormat="1" x14ac:dyDescent="0.2"/>
    <row r="19728" s="733" customFormat="1" x14ac:dyDescent="0.2"/>
    <row r="19729" s="733" customFormat="1" x14ac:dyDescent="0.2"/>
    <row r="19730" s="733" customFormat="1" x14ac:dyDescent="0.2"/>
    <row r="19731" s="733" customFormat="1" x14ac:dyDescent="0.2"/>
    <row r="19732" s="733" customFormat="1" x14ac:dyDescent="0.2"/>
    <row r="19733" s="733" customFormat="1" x14ac:dyDescent="0.2"/>
    <row r="19734" s="733" customFormat="1" x14ac:dyDescent="0.2"/>
    <row r="19735" s="733" customFormat="1" x14ac:dyDescent="0.2"/>
    <row r="19736" s="733" customFormat="1" x14ac:dyDescent="0.2"/>
    <row r="19737" s="733" customFormat="1" x14ac:dyDescent="0.2"/>
    <row r="19738" s="733" customFormat="1" x14ac:dyDescent="0.2"/>
    <row r="19739" s="733" customFormat="1" x14ac:dyDescent="0.2"/>
    <row r="19740" s="733" customFormat="1" x14ac:dyDescent="0.2"/>
    <row r="19741" s="733" customFormat="1" x14ac:dyDescent="0.2"/>
    <row r="19742" s="733" customFormat="1" x14ac:dyDescent="0.2"/>
    <row r="19743" s="733" customFormat="1" x14ac:dyDescent="0.2"/>
    <row r="19744" s="733" customFormat="1" x14ac:dyDescent="0.2"/>
    <row r="19745" s="733" customFormat="1" x14ac:dyDescent="0.2"/>
    <row r="19746" s="733" customFormat="1" x14ac:dyDescent="0.2"/>
    <row r="19747" s="733" customFormat="1" x14ac:dyDescent="0.2"/>
    <row r="19748" s="733" customFormat="1" x14ac:dyDescent="0.2"/>
    <row r="19749" s="733" customFormat="1" x14ac:dyDescent="0.2"/>
    <row r="19750" s="733" customFormat="1" x14ac:dyDescent="0.2"/>
    <row r="19751" s="733" customFormat="1" x14ac:dyDescent="0.2"/>
    <row r="19752" s="733" customFormat="1" x14ac:dyDescent="0.2"/>
    <row r="19753" s="733" customFormat="1" x14ac:dyDescent="0.2"/>
    <row r="19754" s="733" customFormat="1" x14ac:dyDescent="0.2"/>
    <row r="19755" s="733" customFormat="1" x14ac:dyDescent="0.2"/>
    <row r="19756" s="733" customFormat="1" x14ac:dyDescent="0.2"/>
    <row r="19757" s="733" customFormat="1" x14ac:dyDescent="0.2"/>
    <row r="19758" s="733" customFormat="1" x14ac:dyDescent="0.2"/>
    <row r="19759" s="733" customFormat="1" x14ac:dyDescent="0.2"/>
    <row r="19760" s="733" customFormat="1" x14ac:dyDescent="0.2"/>
    <row r="19761" s="733" customFormat="1" x14ac:dyDescent="0.2"/>
    <row r="19762" s="733" customFormat="1" x14ac:dyDescent="0.2"/>
    <row r="19763" s="733" customFormat="1" x14ac:dyDescent="0.2"/>
    <row r="19764" s="733" customFormat="1" x14ac:dyDescent="0.2"/>
    <row r="19765" s="733" customFormat="1" x14ac:dyDescent="0.2"/>
    <row r="19766" s="733" customFormat="1" x14ac:dyDescent="0.2"/>
    <row r="19767" s="733" customFormat="1" x14ac:dyDescent="0.2"/>
    <row r="19768" s="733" customFormat="1" x14ac:dyDescent="0.2"/>
    <row r="19769" s="733" customFormat="1" x14ac:dyDescent="0.2"/>
    <row r="19770" s="733" customFormat="1" x14ac:dyDescent="0.2"/>
    <row r="19771" s="733" customFormat="1" x14ac:dyDescent="0.2"/>
    <row r="19772" s="733" customFormat="1" x14ac:dyDescent="0.2"/>
    <row r="19773" s="733" customFormat="1" x14ac:dyDescent="0.2"/>
    <row r="19774" s="733" customFormat="1" x14ac:dyDescent="0.2"/>
    <row r="19775" s="733" customFormat="1" x14ac:dyDescent="0.2"/>
    <row r="19776" s="733" customFormat="1" x14ac:dyDescent="0.2"/>
    <row r="19777" s="733" customFormat="1" x14ac:dyDescent="0.2"/>
    <row r="19778" s="733" customFormat="1" x14ac:dyDescent="0.2"/>
    <row r="19779" s="733" customFormat="1" x14ac:dyDescent="0.2"/>
    <row r="19780" s="733" customFormat="1" x14ac:dyDescent="0.2"/>
    <row r="19781" s="733" customFormat="1" x14ac:dyDescent="0.2"/>
    <row r="19782" s="733" customFormat="1" x14ac:dyDescent="0.2"/>
    <row r="19783" s="733" customFormat="1" x14ac:dyDescent="0.2"/>
    <row r="19784" s="733" customFormat="1" x14ac:dyDescent="0.2"/>
    <row r="19785" s="733" customFormat="1" x14ac:dyDescent="0.2"/>
    <row r="19786" s="733" customFormat="1" x14ac:dyDescent="0.2"/>
    <row r="19787" s="733" customFormat="1" x14ac:dyDescent="0.2"/>
    <row r="19788" s="733" customFormat="1" x14ac:dyDescent="0.2"/>
    <row r="19789" s="733" customFormat="1" x14ac:dyDescent="0.2"/>
    <row r="19790" s="733" customFormat="1" x14ac:dyDescent="0.2"/>
    <row r="19791" s="733" customFormat="1" x14ac:dyDescent="0.2"/>
    <row r="19792" s="733" customFormat="1" x14ac:dyDescent="0.2"/>
    <row r="19793" s="733" customFormat="1" x14ac:dyDescent="0.2"/>
    <row r="19794" s="733" customFormat="1" x14ac:dyDescent="0.2"/>
    <row r="19795" s="733" customFormat="1" x14ac:dyDescent="0.2"/>
    <row r="19796" s="733" customFormat="1" x14ac:dyDescent="0.2"/>
    <row r="19797" s="733" customFormat="1" x14ac:dyDescent="0.2"/>
    <row r="19798" s="733" customFormat="1" x14ac:dyDescent="0.2"/>
    <row r="19799" s="733" customFormat="1" x14ac:dyDescent="0.2"/>
    <row r="19800" s="733" customFormat="1" x14ac:dyDescent="0.2"/>
    <row r="19801" s="733" customFormat="1" x14ac:dyDescent="0.2"/>
    <row r="19802" s="733" customFormat="1" x14ac:dyDescent="0.2"/>
    <row r="19803" s="733" customFormat="1" x14ac:dyDescent="0.2"/>
    <row r="19804" s="733" customFormat="1" x14ac:dyDescent="0.2"/>
    <row r="19805" s="733" customFormat="1" x14ac:dyDescent="0.2"/>
    <row r="19806" s="733" customFormat="1" x14ac:dyDescent="0.2"/>
    <row r="19807" s="733" customFormat="1" x14ac:dyDescent="0.2"/>
    <row r="19808" s="733" customFormat="1" x14ac:dyDescent="0.2"/>
    <row r="19809" s="733" customFormat="1" x14ac:dyDescent="0.2"/>
    <row r="19810" s="733" customFormat="1" x14ac:dyDescent="0.2"/>
    <row r="19811" s="733" customFormat="1" x14ac:dyDescent="0.2"/>
    <row r="19812" s="733" customFormat="1" x14ac:dyDescent="0.2"/>
    <row r="19813" s="733" customFormat="1" x14ac:dyDescent="0.2"/>
    <row r="19814" s="733" customFormat="1" x14ac:dyDescent="0.2"/>
    <row r="19815" s="733" customFormat="1" x14ac:dyDescent="0.2"/>
    <row r="19816" s="733" customFormat="1" x14ac:dyDescent="0.2"/>
    <row r="19817" s="733" customFormat="1" x14ac:dyDescent="0.2"/>
    <row r="19818" s="733" customFormat="1" x14ac:dyDescent="0.2"/>
    <row r="19819" s="733" customFormat="1" x14ac:dyDescent="0.2"/>
    <row r="19820" s="733" customFormat="1" x14ac:dyDescent="0.2"/>
    <row r="19821" s="733" customFormat="1" x14ac:dyDescent="0.2"/>
    <row r="19822" s="733" customFormat="1" x14ac:dyDescent="0.2"/>
    <row r="19823" s="733" customFormat="1" x14ac:dyDescent="0.2"/>
    <row r="19824" s="733" customFormat="1" x14ac:dyDescent="0.2"/>
    <row r="19825" s="733" customFormat="1" x14ac:dyDescent="0.2"/>
    <row r="19826" s="733" customFormat="1" x14ac:dyDescent="0.2"/>
    <row r="19827" s="733" customFormat="1" x14ac:dyDescent="0.2"/>
    <row r="19828" s="733" customFormat="1" x14ac:dyDescent="0.2"/>
    <row r="19829" s="733" customFormat="1" x14ac:dyDescent="0.2"/>
    <row r="19830" s="733" customFormat="1" x14ac:dyDescent="0.2"/>
    <row r="19831" s="733" customFormat="1" x14ac:dyDescent="0.2"/>
    <row r="19832" s="733" customFormat="1" x14ac:dyDescent="0.2"/>
    <row r="19833" s="733" customFormat="1" x14ac:dyDescent="0.2"/>
    <row r="19834" s="733" customFormat="1" x14ac:dyDescent="0.2"/>
    <row r="19835" s="733" customFormat="1" x14ac:dyDescent="0.2"/>
    <row r="19836" s="733" customFormat="1" x14ac:dyDescent="0.2"/>
    <row r="19837" s="733" customFormat="1" x14ac:dyDescent="0.2"/>
    <row r="19838" s="733" customFormat="1" x14ac:dyDescent="0.2"/>
    <row r="19839" s="733" customFormat="1" x14ac:dyDescent="0.2"/>
    <row r="19840" s="733" customFormat="1" x14ac:dyDescent="0.2"/>
    <row r="19841" s="733" customFormat="1" x14ac:dyDescent="0.2"/>
    <row r="19842" s="733" customFormat="1" x14ac:dyDescent="0.2"/>
    <row r="19843" s="733" customFormat="1" x14ac:dyDescent="0.2"/>
    <row r="19844" s="733" customFormat="1" x14ac:dyDescent="0.2"/>
    <row r="19845" s="733" customFormat="1" x14ac:dyDescent="0.2"/>
    <row r="19846" s="733" customFormat="1" x14ac:dyDescent="0.2"/>
    <row r="19847" s="733" customFormat="1" x14ac:dyDescent="0.2"/>
    <row r="19848" s="733" customFormat="1" x14ac:dyDescent="0.2"/>
    <row r="19849" s="733" customFormat="1" x14ac:dyDescent="0.2"/>
    <row r="19850" s="733" customFormat="1" x14ac:dyDescent="0.2"/>
    <row r="19851" s="733" customFormat="1" x14ac:dyDescent="0.2"/>
    <row r="19852" s="733" customFormat="1" x14ac:dyDescent="0.2"/>
    <row r="19853" s="733" customFormat="1" x14ac:dyDescent="0.2"/>
    <row r="19854" s="733" customFormat="1" x14ac:dyDescent="0.2"/>
    <row r="19855" s="733" customFormat="1" x14ac:dyDescent="0.2"/>
    <row r="19856" s="733" customFormat="1" x14ac:dyDescent="0.2"/>
    <row r="19857" s="733" customFormat="1" x14ac:dyDescent="0.2"/>
    <row r="19858" s="733" customFormat="1" x14ac:dyDescent="0.2"/>
    <row r="19859" s="733" customFormat="1" x14ac:dyDescent="0.2"/>
    <row r="19860" s="733" customFormat="1" x14ac:dyDescent="0.2"/>
    <row r="19861" s="733" customFormat="1" x14ac:dyDescent="0.2"/>
    <row r="19862" s="733" customFormat="1" x14ac:dyDescent="0.2"/>
    <row r="19863" s="733" customFormat="1" x14ac:dyDescent="0.2"/>
    <row r="19864" s="733" customFormat="1" x14ac:dyDescent="0.2"/>
    <row r="19865" s="733" customFormat="1" x14ac:dyDescent="0.2"/>
    <row r="19866" s="733" customFormat="1" x14ac:dyDescent="0.2"/>
    <row r="19867" s="733" customFormat="1" x14ac:dyDescent="0.2"/>
    <row r="19868" s="733" customFormat="1" x14ac:dyDescent="0.2"/>
    <row r="19869" s="733" customFormat="1" x14ac:dyDescent="0.2"/>
    <row r="19870" s="733" customFormat="1" x14ac:dyDescent="0.2"/>
    <row r="19871" s="733" customFormat="1" x14ac:dyDescent="0.2"/>
    <row r="19872" s="733" customFormat="1" x14ac:dyDescent="0.2"/>
    <row r="19873" s="733" customFormat="1" x14ac:dyDescent="0.2"/>
    <row r="19874" s="733" customFormat="1" x14ac:dyDescent="0.2"/>
    <row r="19875" s="733" customFormat="1" x14ac:dyDescent="0.2"/>
    <row r="19876" s="733" customFormat="1" x14ac:dyDescent="0.2"/>
    <row r="19877" s="733" customFormat="1" x14ac:dyDescent="0.2"/>
    <row r="19878" s="733" customFormat="1" x14ac:dyDescent="0.2"/>
    <row r="19879" s="733" customFormat="1" x14ac:dyDescent="0.2"/>
    <row r="19880" s="733" customFormat="1" x14ac:dyDescent="0.2"/>
    <row r="19881" s="733" customFormat="1" x14ac:dyDescent="0.2"/>
    <row r="19882" s="733" customFormat="1" x14ac:dyDescent="0.2"/>
    <row r="19883" s="733" customFormat="1" x14ac:dyDescent="0.2"/>
    <row r="19884" s="733" customFormat="1" x14ac:dyDescent="0.2"/>
    <row r="19885" s="733" customFormat="1" x14ac:dyDescent="0.2"/>
    <row r="19886" s="733" customFormat="1" x14ac:dyDescent="0.2"/>
    <row r="19887" s="733" customFormat="1" x14ac:dyDescent="0.2"/>
    <row r="19888" s="733" customFormat="1" x14ac:dyDescent="0.2"/>
    <row r="19889" s="733" customFormat="1" x14ac:dyDescent="0.2"/>
    <row r="19890" s="733" customFormat="1" x14ac:dyDescent="0.2"/>
    <row r="19891" s="733" customFormat="1" x14ac:dyDescent="0.2"/>
    <row r="19892" s="733" customFormat="1" x14ac:dyDescent="0.2"/>
    <row r="19893" s="733" customFormat="1" x14ac:dyDescent="0.2"/>
    <row r="19894" s="733" customFormat="1" x14ac:dyDescent="0.2"/>
    <row r="19895" s="733" customFormat="1" x14ac:dyDescent="0.2"/>
    <row r="19896" s="733" customFormat="1" x14ac:dyDescent="0.2"/>
    <row r="19897" s="733" customFormat="1" x14ac:dyDescent="0.2"/>
    <row r="19898" s="733" customFormat="1" x14ac:dyDescent="0.2"/>
    <row r="19899" s="733" customFormat="1" x14ac:dyDescent="0.2"/>
    <row r="19900" s="733" customFormat="1" x14ac:dyDescent="0.2"/>
    <row r="19901" s="733" customFormat="1" x14ac:dyDescent="0.2"/>
    <row r="19902" s="733" customFormat="1" x14ac:dyDescent="0.2"/>
    <row r="19903" s="733" customFormat="1" x14ac:dyDescent="0.2"/>
    <row r="19904" s="733" customFormat="1" x14ac:dyDescent="0.2"/>
    <row r="19905" s="733" customFormat="1" x14ac:dyDescent="0.2"/>
    <row r="19906" s="733" customFormat="1" x14ac:dyDescent="0.2"/>
    <row r="19907" s="733" customFormat="1" x14ac:dyDescent="0.2"/>
    <row r="19908" s="733" customFormat="1" x14ac:dyDescent="0.2"/>
    <row r="19909" s="733" customFormat="1" x14ac:dyDescent="0.2"/>
    <row r="19910" s="733" customFormat="1" x14ac:dyDescent="0.2"/>
    <row r="19911" s="733" customFormat="1" x14ac:dyDescent="0.2"/>
    <row r="19912" s="733" customFormat="1" x14ac:dyDescent="0.2"/>
    <row r="19913" s="733" customFormat="1" x14ac:dyDescent="0.2"/>
    <row r="19914" s="733" customFormat="1" x14ac:dyDescent="0.2"/>
    <row r="19915" s="733" customFormat="1" x14ac:dyDescent="0.2"/>
    <row r="19916" s="733" customFormat="1" x14ac:dyDescent="0.2"/>
    <row r="19917" s="733" customFormat="1" x14ac:dyDescent="0.2"/>
    <row r="19918" s="733" customFormat="1" x14ac:dyDescent="0.2"/>
    <row r="19919" s="733" customFormat="1" x14ac:dyDescent="0.2"/>
    <row r="19920" s="733" customFormat="1" x14ac:dyDescent="0.2"/>
    <row r="19921" s="733" customFormat="1" x14ac:dyDescent="0.2"/>
    <row r="19922" s="733" customFormat="1" x14ac:dyDescent="0.2"/>
    <row r="19923" s="733" customFormat="1" x14ac:dyDescent="0.2"/>
    <row r="19924" s="733" customFormat="1" x14ac:dyDescent="0.2"/>
    <row r="19925" s="733" customFormat="1" x14ac:dyDescent="0.2"/>
    <row r="19926" s="733" customFormat="1" x14ac:dyDescent="0.2"/>
    <row r="19927" s="733" customFormat="1" x14ac:dyDescent="0.2"/>
    <row r="19928" s="733" customFormat="1" x14ac:dyDescent="0.2"/>
    <row r="19929" s="733" customFormat="1" x14ac:dyDescent="0.2"/>
    <row r="19930" s="733" customFormat="1" x14ac:dyDescent="0.2"/>
    <row r="19931" s="733" customFormat="1" x14ac:dyDescent="0.2"/>
    <row r="19932" s="733" customFormat="1" x14ac:dyDescent="0.2"/>
    <row r="19933" s="733" customFormat="1" x14ac:dyDescent="0.2"/>
    <row r="19934" s="733" customFormat="1" x14ac:dyDescent="0.2"/>
    <row r="19935" s="733" customFormat="1" x14ac:dyDescent="0.2"/>
    <row r="19936" s="733" customFormat="1" x14ac:dyDescent="0.2"/>
    <row r="19937" s="733" customFormat="1" x14ac:dyDescent="0.2"/>
    <row r="19938" s="733" customFormat="1" x14ac:dyDescent="0.2"/>
    <row r="19939" s="733" customFormat="1" x14ac:dyDescent="0.2"/>
    <row r="19940" s="733" customFormat="1" x14ac:dyDescent="0.2"/>
    <row r="19941" s="733" customFormat="1" x14ac:dyDescent="0.2"/>
    <row r="19942" s="733" customFormat="1" x14ac:dyDescent="0.2"/>
    <row r="19943" s="733" customFormat="1" x14ac:dyDescent="0.2"/>
    <row r="19944" s="733" customFormat="1" x14ac:dyDescent="0.2"/>
    <row r="19945" s="733" customFormat="1" x14ac:dyDescent="0.2"/>
    <row r="19946" s="733" customFormat="1" x14ac:dyDescent="0.2"/>
    <row r="19947" s="733" customFormat="1" x14ac:dyDescent="0.2"/>
    <row r="19948" s="733" customFormat="1" x14ac:dyDescent="0.2"/>
    <row r="19949" s="733" customFormat="1" x14ac:dyDescent="0.2"/>
    <row r="19950" s="733" customFormat="1" x14ac:dyDescent="0.2"/>
    <row r="19951" s="733" customFormat="1" x14ac:dyDescent="0.2"/>
    <row r="19952" s="733" customFormat="1" x14ac:dyDescent="0.2"/>
    <row r="19953" s="733" customFormat="1" x14ac:dyDescent="0.2"/>
    <row r="19954" s="733" customFormat="1" x14ac:dyDescent="0.2"/>
    <row r="19955" s="733" customFormat="1" x14ac:dyDescent="0.2"/>
    <row r="19956" s="733" customFormat="1" x14ac:dyDescent="0.2"/>
    <row r="19957" s="733" customFormat="1" x14ac:dyDescent="0.2"/>
    <row r="19958" s="733" customFormat="1" x14ac:dyDescent="0.2"/>
    <row r="19959" s="733" customFormat="1" x14ac:dyDescent="0.2"/>
    <row r="19960" s="733" customFormat="1" x14ac:dyDescent="0.2"/>
    <row r="19961" s="733" customFormat="1" x14ac:dyDescent="0.2"/>
    <row r="19962" s="733" customFormat="1" x14ac:dyDescent="0.2"/>
    <row r="19963" s="733" customFormat="1" x14ac:dyDescent="0.2"/>
    <row r="19964" s="733" customFormat="1" x14ac:dyDescent="0.2"/>
    <row r="19965" s="733" customFormat="1" x14ac:dyDescent="0.2"/>
    <row r="19966" s="733" customFormat="1" x14ac:dyDescent="0.2"/>
    <row r="19967" s="733" customFormat="1" x14ac:dyDescent="0.2"/>
    <row r="19968" s="733" customFormat="1" x14ac:dyDescent="0.2"/>
    <row r="19969" s="733" customFormat="1" x14ac:dyDescent="0.2"/>
    <row r="19970" s="733" customFormat="1" x14ac:dyDescent="0.2"/>
    <row r="19971" s="733" customFormat="1" x14ac:dyDescent="0.2"/>
    <row r="19972" s="733" customFormat="1" x14ac:dyDescent="0.2"/>
    <row r="19973" s="733" customFormat="1" x14ac:dyDescent="0.2"/>
    <row r="19974" s="733" customFormat="1" x14ac:dyDescent="0.2"/>
    <row r="19975" s="733" customFormat="1" x14ac:dyDescent="0.2"/>
    <row r="19976" s="733" customFormat="1" x14ac:dyDescent="0.2"/>
    <row r="19977" s="733" customFormat="1" x14ac:dyDescent="0.2"/>
    <row r="19978" s="733" customFormat="1" x14ac:dyDescent="0.2"/>
    <row r="19979" s="733" customFormat="1" x14ac:dyDescent="0.2"/>
    <row r="19980" s="733" customFormat="1" x14ac:dyDescent="0.2"/>
    <row r="19981" s="733" customFormat="1" x14ac:dyDescent="0.2"/>
    <row r="19982" s="733" customFormat="1" x14ac:dyDescent="0.2"/>
    <row r="19983" s="733" customFormat="1" x14ac:dyDescent="0.2"/>
    <row r="19984" s="733" customFormat="1" x14ac:dyDescent="0.2"/>
    <row r="19985" s="733" customFormat="1" x14ac:dyDescent="0.2"/>
    <row r="19986" s="733" customFormat="1" x14ac:dyDescent="0.2"/>
    <row r="19987" s="733" customFormat="1" x14ac:dyDescent="0.2"/>
    <row r="19988" s="733" customFormat="1" x14ac:dyDescent="0.2"/>
    <row r="19989" s="733" customFormat="1" x14ac:dyDescent="0.2"/>
    <row r="19990" s="733" customFormat="1" x14ac:dyDescent="0.2"/>
    <row r="19991" s="733" customFormat="1" x14ac:dyDescent="0.2"/>
    <row r="19992" s="733" customFormat="1" x14ac:dyDescent="0.2"/>
    <row r="19993" s="733" customFormat="1" x14ac:dyDescent="0.2"/>
    <row r="19994" s="733" customFormat="1" x14ac:dyDescent="0.2"/>
    <row r="19995" s="733" customFormat="1" x14ac:dyDescent="0.2"/>
    <row r="19996" s="733" customFormat="1" x14ac:dyDescent="0.2"/>
    <row r="19997" s="733" customFormat="1" x14ac:dyDescent="0.2"/>
    <row r="19998" s="733" customFormat="1" x14ac:dyDescent="0.2"/>
    <row r="19999" s="733" customFormat="1" x14ac:dyDescent="0.2"/>
    <row r="20000" s="733" customFormat="1" x14ac:dyDescent="0.2"/>
    <row r="20001" s="733" customFormat="1" x14ac:dyDescent="0.2"/>
    <row r="20002" s="733" customFormat="1" x14ac:dyDescent="0.2"/>
    <row r="20003" s="733" customFormat="1" x14ac:dyDescent="0.2"/>
    <row r="20004" s="733" customFormat="1" x14ac:dyDescent="0.2"/>
    <row r="20005" s="733" customFormat="1" x14ac:dyDescent="0.2"/>
    <row r="20006" s="733" customFormat="1" x14ac:dyDescent="0.2"/>
    <row r="20007" s="733" customFormat="1" x14ac:dyDescent="0.2"/>
    <row r="20008" s="733" customFormat="1" x14ac:dyDescent="0.2"/>
    <row r="20009" s="733" customFormat="1" x14ac:dyDescent="0.2"/>
    <row r="20010" s="733" customFormat="1" x14ac:dyDescent="0.2"/>
    <row r="20011" s="733" customFormat="1" x14ac:dyDescent="0.2"/>
    <row r="20012" s="733" customFormat="1" x14ac:dyDescent="0.2"/>
    <row r="20013" s="733" customFormat="1" x14ac:dyDescent="0.2"/>
    <row r="20014" s="733" customFormat="1" x14ac:dyDescent="0.2"/>
    <row r="20015" s="733" customFormat="1" x14ac:dyDescent="0.2"/>
    <row r="20016" s="733" customFormat="1" x14ac:dyDescent="0.2"/>
    <row r="20017" s="733" customFormat="1" x14ac:dyDescent="0.2"/>
    <row r="20018" s="733" customFormat="1" x14ac:dyDescent="0.2"/>
    <row r="20019" s="733" customFormat="1" x14ac:dyDescent="0.2"/>
    <row r="20020" s="733" customFormat="1" x14ac:dyDescent="0.2"/>
    <row r="20021" s="733" customFormat="1" x14ac:dyDescent="0.2"/>
    <row r="20022" s="733" customFormat="1" x14ac:dyDescent="0.2"/>
    <row r="20023" s="733" customFormat="1" x14ac:dyDescent="0.2"/>
    <row r="20024" s="733" customFormat="1" x14ac:dyDescent="0.2"/>
    <row r="20025" s="733" customFormat="1" x14ac:dyDescent="0.2"/>
    <row r="20026" s="733" customFormat="1" x14ac:dyDescent="0.2"/>
    <row r="20027" s="733" customFormat="1" x14ac:dyDescent="0.2"/>
    <row r="20028" s="733" customFormat="1" x14ac:dyDescent="0.2"/>
    <row r="20029" s="733" customFormat="1" x14ac:dyDescent="0.2"/>
    <row r="20030" s="733" customFormat="1" x14ac:dyDescent="0.2"/>
    <row r="20031" s="733" customFormat="1" x14ac:dyDescent="0.2"/>
    <row r="20032" s="733" customFormat="1" x14ac:dyDescent="0.2"/>
    <row r="20033" s="733" customFormat="1" x14ac:dyDescent="0.2"/>
    <row r="20034" s="733" customFormat="1" x14ac:dyDescent="0.2"/>
    <row r="20035" s="733" customFormat="1" x14ac:dyDescent="0.2"/>
    <row r="20036" s="733" customFormat="1" x14ac:dyDescent="0.2"/>
    <row r="20037" s="733" customFormat="1" x14ac:dyDescent="0.2"/>
    <row r="20038" s="733" customFormat="1" x14ac:dyDescent="0.2"/>
    <row r="20039" s="733" customFormat="1" x14ac:dyDescent="0.2"/>
    <row r="20040" s="733" customFormat="1" x14ac:dyDescent="0.2"/>
    <row r="20041" s="733" customFormat="1" x14ac:dyDescent="0.2"/>
    <row r="20042" s="733" customFormat="1" x14ac:dyDescent="0.2"/>
    <row r="20043" s="733" customFormat="1" x14ac:dyDescent="0.2"/>
    <row r="20044" s="733" customFormat="1" x14ac:dyDescent="0.2"/>
    <row r="20045" s="733" customFormat="1" x14ac:dyDescent="0.2"/>
    <row r="20046" s="733" customFormat="1" x14ac:dyDescent="0.2"/>
    <row r="20047" s="733" customFormat="1" x14ac:dyDescent="0.2"/>
    <row r="20048" s="733" customFormat="1" x14ac:dyDescent="0.2"/>
    <row r="20049" s="733" customFormat="1" x14ac:dyDescent="0.2"/>
    <row r="20050" s="733" customFormat="1" x14ac:dyDescent="0.2"/>
    <row r="20051" s="733" customFormat="1" x14ac:dyDescent="0.2"/>
    <row r="20052" s="733" customFormat="1" x14ac:dyDescent="0.2"/>
    <row r="20053" s="733" customFormat="1" x14ac:dyDescent="0.2"/>
    <row r="20054" s="733" customFormat="1" x14ac:dyDescent="0.2"/>
    <row r="20055" s="733" customFormat="1" x14ac:dyDescent="0.2"/>
    <row r="20056" s="733" customFormat="1" x14ac:dyDescent="0.2"/>
    <row r="20057" s="733" customFormat="1" x14ac:dyDescent="0.2"/>
    <row r="20058" s="733" customFormat="1" x14ac:dyDescent="0.2"/>
    <row r="20059" s="733" customFormat="1" x14ac:dyDescent="0.2"/>
    <row r="20060" s="733" customFormat="1" x14ac:dyDescent="0.2"/>
    <row r="20061" s="733" customFormat="1" x14ac:dyDescent="0.2"/>
    <row r="20062" s="733" customFormat="1" x14ac:dyDescent="0.2"/>
    <row r="20063" s="733" customFormat="1" x14ac:dyDescent="0.2"/>
    <row r="20064" s="733" customFormat="1" x14ac:dyDescent="0.2"/>
    <row r="20065" s="733" customFormat="1" x14ac:dyDescent="0.2"/>
    <row r="20066" s="733" customFormat="1" x14ac:dyDescent="0.2"/>
    <row r="20067" s="733" customFormat="1" x14ac:dyDescent="0.2"/>
    <row r="20068" s="733" customFormat="1" x14ac:dyDescent="0.2"/>
    <row r="20069" s="733" customFormat="1" x14ac:dyDescent="0.2"/>
    <row r="20070" s="733" customFormat="1" x14ac:dyDescent="0.2"/>
    <row r="20071" s="733" customFormat="1" x14ac:dyDescent="0.2"/>
    <row r="20072" s="733" customFormat="1" x14ac:dyDescent="0.2"/>
    <row r="20073" s="733" customFormat="1" x14ac:dyDescent="0.2"/>
    <row r="20074" s="733" customFormat="1" x14ac:dyDescent="0.2"/>
    <row r="20075" s="733" customFormat="1" x14ac:dyDescent="0.2"/>
    <row r="20076" s="733" customFormat="1" x14ac:dyDescent="0.2"/>
    <row r="20077" s="733" customFormat="1" x14ac:dyDescent="0.2"/>
    <row r="20078" s="733" customFormat="1" x14ac:dyDescent="0.2"/>
    <row r="20079" s="733" customFormat="1" x14ac:dyDescent="0.2"/>
    <row r="20080" s="733" customFormat="1" x14ac:dyDescent="0.2"/>
    <row r="20081" s="733" customFormat="1" x14ac:dyDescent="0.2"/>
    <row r="20082" s="733" customFormat="1" x14ac:dyDescent="0.2"/>
    <row r="20083" s="733" customFormat="1" x14ac:dyDescent="0.2"/>
    <row r="20084" s="733" customFormat="1" x14ac:dyDescent="0.2"/>
    <row r="20085" s="733" customFormat="1" x14ac:dyDescent="0.2"/>
    <row r="20086" s="733" customFormat="1" x14ac:dyDescent="0.2"/>
    <row r="20087" s="733" customFormat="1" x14ac:dyDescent="0.2"/>
    <row r="20088" s="733" customFormat="1" x14ac:dyDescent="0.2"/>
    <row r="20089" s="733" customFormat="1" x14ac:dyDescent="0.2"/>
    <row r="20090" s="733" customFormat="1" x14ac:dyDescent="0.2"/>
    <row r="20091" s="733" customFormat="1" x14ac:dyDescent="0.2"/>
    <row r="20092" s="733" customFormat="1" x14ac:dyDescent="0.2"/>
    <row r="20093" s="733" customFormat="1" x14ac:dyDescent="0.2"/>
    <row r="20094" s="733" customFormat="1" x14ac:dyDescent="0.2"/>
    <row r="20095" s="733" customFormat="1" x14ac:dyDescent="0.2"/>
    <row r="20096" s="733" customFormat="1" x14ac:dyDescent="0.2"/>
    <row r="20097" s="733" customFormat="1" x14ac:dyDescent="0.2"/>
    <row r="20098" s="733" customFormat="1" x14ac:dyDescent="0.2"/>
    <row r="20099" s="733" customFormat="1" x14ac:dyDescent="0.2"/>
    <row r="20100" s="733" customFormat="1" x14ac:dyDescent="0.2"/>
    <row r="20101" s="733" customFormat="1" x14ac:dyDescent="0.2"/>
    <row r="20102" s="733" customFormat="1" x14ac:dyDescent="0.2"/>
    <row r="20103" s="733" customFormat="1" x14ac:dyDescent="0.2"/>
    <row r="20104" s="733" customFormat="1" x14ac:dyDescent="0.2"/>
    <row r="20105" s="733" customFormat="1" x14ac:dyDescent="0.2"/>
    <row r="20106" s="733" customFormat="1" x14ac:dyDescent="0.2"/>
    <row r="20107" s="733" customFormat="1" x14ac:dyDescent="0.2"/>
    <row r="20108" s="733" customFormat="1" x14ac:dyDescent="0.2"/>
    <row r="20109" s="733" customFormat="1" x14ac:dyDescent="0.2"/>
    <row r="20110" s="733" customFormat="1" x14ac:dyDescent="0.2"/>
    <row r="20111" s="733" customFormat="1" x14ac:dyDescent="0.2"/>
    <row r="20112" s="733" customFormat="1" x14ac:dyDescent="0.2"/>
    <row r="20113" s="733" customFormat="1" x14ac:dyDescent="0.2"/>
    <row r="20114" s="733" customFormat="1" x14ac:dyDescent="0.2"/>
    <row r="20115" s="733" customFormat="1" x14ac:dyDescent="0.2"/>
    <row r="20116" s="733" customFormat="1" x14ac:dyDescent="0.2"/>
    <row r="20117" s="733" customFormat="1" x14ac:dyDescent="0.2"/>
    <row r="20118" s="733" customFormat="1" x14ac:dyDescent="0.2"/>
    <row r="20119" s="733" customFormat="1" x14ac:dyDescent="0.2"/>
    <row r="20120" s="733" customFormat="1" x14ac:dyDescent="0.2"/>
    <row r="20121" s="733" customFormat="1" x14ac:dyDescent="0.2"/>
    <row r="20122" s="733" customFormat="1" x14ac:dyDescent="0.2"/>
    <row r="20123" s="733" customFormat="1" x14ac:dyDescent="0.2"/>
    <row r="20124" s="733" customFormat="1" x14ac:dyDescent="0.2"/>
    <row r="20125" s="733" customFormat="1" x14ac:dyDescent="0.2"/>
    <row r="20126" s="733" customFormat="1" x14ac:dyDescent="0.2"/>
    <row r="20127" s="733" customFormat="1" x14ac:dyDescent="0.2"/>
    <row r="20128" s="733" customFormat="1" x14ac:dyDescent="0.2"/>
    <row r="20129" s="733" customFormat="1" x14ac:dyDescent="0.2"/>
    <row r="20130" s="733" customFormat="1" x14ac:dyDescent="0.2"/>
    <row r="20131" s="733" customFormat="1" x14ac:dyDescent="0.2"/>
    <row r="20132" s="733" customFormat="1" x14ac:dyDescent="0.2"/>
    <row r="20133" s="733" customFormat="1" x14ac:dyDescent="0.2"/>
    <row r="20134" s="733" customFormat="1" x14ac:dyDescent="0.2"/>
    <row r="20135" s="733" customFormat="1" x14ac:dyDescent="0.2"/>
    <row r="20136" s="733" customFormat="1" x14ac:dyDescent="0.2"/>
    <row r="20137" s="733" customFormat="1" x14ac:dyDescent="0.2"/>
    <row r="20138" s="733" customFormat="1" x14ac:dyDescent="0.2"/>
    <row r="20139" s="733" customFormat="1" x14ac:dyDescent="0.2"/>
    <row r="20140" s="733" customFormat="1" x14ac:dyDescent="0.2"/>
    <row r="20141" s="733" customFormat="1" x14ac:dyDescent="0.2"/>
    <row r="20142" s="733" customFormat="1" x14ac:dyDescent="0.2"/>
    <row r="20143" s="733" customFormat="1" x14ac:dyDescent="0.2"/>
    <row r="20144" s="733" customFormat="1" x14ac:dyDescent="0.2"/>
    <row r="20145" s="733" customFormat="1" x14ac:dyDescent="0.2"/>
    <row r="20146" s="733" customFormat="1" x14ac:dyDescent="0.2"/>
    <row r="20147" s="733" customFormat="1" x14ac:dyDescent="0.2"/>
    <row r="20148" s="733" customFormat="1" x14ac:dyDescent="0.2"/>
    <row r="20149" s="733" customFormat="1" x14ac:dyDescent="0.2"/>
    <row r="20150" s="733" customFormat="1" x14ac:dyDescent="0.2"/>
    <row r="20151" s="733" customFormat="1" x14ac:dyDescent="0.2"/>
    <row r="20152" s="733" customFormat="1" x14ac:dyDescent="0.2"/>
    <row r="20153" s="733" customFormat="1" x14ac:dyDescent="0.2"/>
    <row r="20154" s="733" customFormat="1" x14ac:dyDescent="0.2"/>
    <row r="20155" s="733" customFormat="1" x14ac:dyDescent="0.2"/>
    <row r="20156" s="733" customFormat="1" x14ac:dyDescent="0.2"/>
    <row r="20157" s="733" customFormat="1" x14ac:dyDescent="0.2"/>
    <row r="20158" s="733" customFormat="1" x14ac:dyDescent="0.2"/>
    <row r="20159" s="733" customFormat="1" x14ac:dyDescent="0.2"/>
    <row r="20160" s="733" customFormat="1" x14ac:dyDescent="0.2"/>
    <row r="20161" s="733" customFormat="1" x14ac:dyDescent="0.2"/>
    <row r="20162" s="733" customFormat="1" x14ac:dyDescent="0.2"/>
    <row r="20163" s="733" customFormat="1" x14ac:dyDescent="0.2"/>
    <row r="20164" s="733" customFormat="1" x14ac:dyDescent="0.2"/>
    <row r="20165" s="733" customFormat="1" x14ac:dyDescent="0.2"/>
    <row r="20166" s="733" customFormat="1" x14ac:dyDescent="0.2"/>
    <row r="20167" s="733" customFormat="1" x14ac:dyDescent="0.2"/>
    <row r="20168" s="733" customFormat="1" x14ac:dyDescent="0.2"/>
    <row r="20169" s="733" customFormat="1" x14ac:dyDescent="0.2"/>
    <row r="20170" s="733" customFormat="1" x14ac:dyDescent="0.2"/>
    <row r="20171" s="733" customFormat="1" x14ac:dyDescent="0.2"/>
    <row r="20172" s="733" customFormat="1" x14ac:dyDescent="0.2"/>
    <row r="20173" s="733" customFormat="1" x14ac:dyDescent="0.2"/>
    <row r="20174" s="733" customFormat="1" x14ac:dyDescent="0.2"/>
    <row r="20175" s="733" customFormat="1" x14ac:dyDescent="0.2"/>
    <row r="20176" s="733" customFormat="1" x14ac:dyDescent="0.2"/>
    <row r="20177" s="733" customFormat="1" x14ac:dyDescent="0.2"/>
    <row r="20178" s="733" customFormat="1" x14ac:dyDescent="0.2"/>
    <row r="20179" s="733" customFormat="1" x14ac:dyDescent="0.2"/>
    <row r="20180" s="733" customFormat="1" x14ac:dyDescent="0.2"/>
    <row r="20181" s="733" customFormat="1" x14ac:dyDescent="0.2"/>
    <row r="20182" s="733" customFormat="1" x14ac:dyDescent="0.2"/>
    <row r="20183" s="733" customFormat="1" x14ac:dyDescent="0.2"/>
    <row r="20184" s="733" customFormat="1" x14ac:dyDescent="0.2"/>
    <row r="20185" s="733" customFormat="1" x14ac:dyDescent="0.2"/>
    <row r="20186" s="733" customFormat="1" x14ac:dyDescent="0.2"/>
    <row r="20187" s="733" customFormat="1" x14ac:dyDescent="0.2"/>
    <row r="20188" s="733" customFormat="1" x14ac:dyDescent="0.2"/>
    <row r="20189" s="733" customFormat="1" x14ac:dyDescent="0.2"/>
    <row r="20190" s="733" customFormat="1" x14ac:dyDescent="0.2"/>
    <row r="20191" s="733" customFormat="1" x14ac:dyDescent="0.2"/>
    <row r="20192" s="733" customFormat="1" x14ac:dyDescent="0.2"/>
    <row r="20193" s="733" customFormat="1" x14ac:dyDescent="0.2"/>
    <row r="20194" s="733" customFormat="1" x14ac:dyDescent="0.2"/>
    <row r="20195" s="733" customFormat="1" x14ac:dyDescent="0.2"/>
    <row r="20196" s="733" customFormat="1" x14ac:dyDescent="0.2"/>
    <row r="20197" s="733" customFormat="1" x14ac:dyDescent="0.2"/>
    <row r="20198" s="733" customFormat="1" x14ac:dyDescent="0.2"/>
    <row r="20199" s="733" customFormat="1" x14ac:dyDescent="0.2"/>
    <row r="20200" s="733" customFormat="1" x14ac:dyDescent="0.2"/>
    <row r="20201" s="733" customFormat="1" x14ac:dyDescent="0.2"/>
    <row r="20202" s="733" customFormat="1" x14ac:dyDescent="0.2"/>
    <row r="20203" s="733" customFormat="1" x14ac:dyDescent="0.2"/>
    <row r="20204" s="733" customFormat="1" x14ac:dyDescent="0.2"/>
    <row r="20205" s="733" customFormat="1" x14ac:dyDescent="0.2"/>
    <row r="20206" s="733" customFormat="1" x14ac:dyDescent="0.2"/>
    <row r="20207" s="733" customFormat="1" x14ac:dyDescent="0.2"/>
    <row r="20208" s="733" customFormat="1" x14ac:dyDescent="0.2"/>
    <row r="20209" s="733" customFormat="1" x14ac:dyDescent="0.2"/>
    <row r="20210" s="733" customFormat="1" x14ac:dyDescent="0.2"/>
    <row r="20211" s="733" customFormat="1" x14ac:dyDescent="0.2"/>
    <row r="20212" s="733" customFormat="1" x14ac:dyDescent="0.2"/>
    <row r="20213" s="733" customFormat="1" x14ac:dyDescent="0.2"/>
    <row r="20214" s="733" customFormat="1" x14ac:dyDescent="0.2"/>
    <row r="20215" s="733" customFormat="1" x14ac:dyDescent="0.2"/>
    <row r="20216" s="733" customFormat="1" x14ac:dyDescent="0.2"/>
    <row r="20217" s="733" customFormat="1" x14ac:dyDescent="0.2"/>
    <row r="20218" s="733" customFormat="1" x14ac:dyDescent="0.2"/>
    <row r="20219" s="733" customFormat="1" x14ac:dyDescent="0.2"/>
    <row r="20220" s="733" customFormat="1" x14ac:dyDescent="0.2"/>
    <row r="20221" s="733" customFormat="1" x14ac:dyDescent="0.2"/>
    <row r="20222" s="733" customFormat="1" x14ac:dyDescent="0.2"/>
    <row r="20223" s="733" customFormat="1" x14ac:dyDescent="0.2"/>
    <row r="20224" s="733" customFormat="1" x14ac:dyDescent="0.2"/>
    <row r="20225" s="733" customFormat="1" x14ac:dyDescent="0.2"/>
    <row r="20226" s="733" customFormat="1" x14ac:dyDescent="0.2"/>
    <row r="20227" s="733" customFormat="1" x14ac:dyDescent="0.2"/>
    <row r="20228" s="733" customFormat="1" x14ac:dyDescent="0.2"/>
    <row r="20229" s="733" customFormat="1" x14ac:dyDescent="0.2"/>
    <row r="20230" s="733" customFormat="1" x14ac:dyDescent="0.2"/>
    <row r="20231" s="733" customFormat="1" x14ac:dyDescent="0.2"/>
    <row r="20232" s="733" customFormat="1" x14ac:dyDescent="0.2"/>
    <row r="20233" s="733" customFormat="1" x14ac:dyDescent="0.2"/>
    <row r="20234" s="733" customFormat="1" x14ac:dyDescent="0.2"/>
    <row r="20235" s="733" customFormat="1" x14ac:dyDescent="0.2"/>
    <row r="20236" s="733" customFormat="1" x14ac:dyDescent="0.2"/>
    <row r="20237" s="733" customFormat="1" x14ac:dyDescent="0.2"/>
    <row r="20238" s="733" customFormat="1" x14ac:dyDescent="0.2"/>
    <row r="20239" s="733" customFormat="1" x14ac:dyDescent="0.2"/>
    <row r="20240" s="733" customFormat="1" x14ac:dyDescent="0.2"/>
    <row r="20241" s="733" customFormat="1" x14ac:dyDescent="0.2"/>
    <row r="20242" s="733" customFormat="1" x14ac:dyDescent="0.2"/>
    <row r="20243" s="733" customFormat="1" x14ac:dyDescent="0.2"/>
    <row r="20244" s="733" customFormat="1" x14ac:dyDescent="0.2"/>
    <row r="20245" s="733" customFormat="1" x14ac:dyDescent="0.2"/>
    <row r="20246" s="733" customFormat="1" x14ac:dyDescent="0.2"/>
    <row r="20247" s="733" customFormat="1" x14ac:dyDescent="0.2"/>
    <row r="20248" s="733" customFormat="1" x14ac:dyDescent="0.2"/>
    <row r="20249" s="733" customFormat="1" x14ac:dyDescent="0.2"/>
    <row r="20250" s="733" customFormat="1" x14ac:dyDescent="0.2"/>
    <row r="20251" s="733" customFormat="1" x14ac:dyDescent="0.2"/>
    <row r="20252" s="733" customFormat="1" x14ac:dyDescent="0.2"/>
    <row r="20253" s="733" customFormat="1" x14ac:dyDescent="0.2"/>
    <row r="20254" s="733" customFormat="1" x14ac:dyDescent="0.2"/>
    <row r="20255" s="733" customFormat="1" x14ac:dyDescent="0.2"/>
    <row r="20256" s="733" customFormat="1" x14ac:dyDescent="0.2"/>
    <row r="20257" s="733" customFormat="1" x14ac:dyDescent="0.2"/>
    <row r="20258" s="733" customFormat="1" x14ac:dyDescent="0.2"/>
    <row r="20259" s="733" customFormat="1" x14ac:dyDescent="0.2"/>
    <row r="20260" s="733" customFormat="1" x14ac:dyDescent="0.2"/>
    <row r="20261" s="733" customFormat="1" x14ac:dyDescent="0.2"/>
    <row r="20262" s="733" customFormat="1" x14ac:dyDescent="0.2"/>
    <row r="20263" s="733" customFormat="1" x14ac:dyDescent="0.2"/>
    <row r="20264" s="733" customFormat="1" x14ac:dyDescent="0.2"/>
    <row r="20265" s="733" customFormat="1" x14ac:dyDescent="0.2"/>
    <row r="20266" s="733" customFormat="1" x14ac:dyDescent="0.2"/>
    <row r="20267" s="733" customFormat="1" x14ac:dyDescent="0.2"/>
    <row r="20268" s="733" customFormat="1" x14ac:dyDescent="0.2"/>
    <row r="20269" s="733" customFormat="1" x14ac:dyDescent="0.2"/>
    <row r="20270" s="733" customFormat="1" x14ac:dyDescent="0.2"/>
    <row r="20271" s="733" customFormat="1" x14ac:dyDescent="0.2"/>
    <row r="20272" s="733" customFormat="1" x14ac:dyDescent="0.2"/>
    <row r="20273" s="733" customFormat="1" x14ac:dyDescent="0.2"/>
    <row r="20274" s="733" customFormat="1" x14ac:dyDescent="0.2"/>
    <row r="20275" s="733" customFormat="1" x14ac:dyDescent="0.2"/>
    <row r="20276" s="733" customFormat="1" x14ac:dyDescent="0.2"/>
    <row r="20277" s="733" customFormat="1" x14ac:dyDescent="0.2"/>
    <row r="20278" s="733" customFormat="1" x14ac:dyDescent="0.2"/>
    <row r="20279" s="733" customFormat="1" x14ac:dyDescent="0.2"/>
    <row r="20280" s="733" customFormat="1" x14ac:dyDescent="0.2"/>
    <row r="20281" s="733" customFormat="1" x14ac:dyDescent="0.2"/>
    <row r="20282" s="733" customFormat="1" x14ac:dyDescent="0.2"/>
    <row r="20283" s="733" customFormat="1" x14ac:dyDescent="0.2"/>
    <row r="20284" s="733" customFormat="1" x14ac:dyDescent="0.2"/>
    <row r="20285" s="733" customFormat="1" x14ac:dyDescent="0.2"/>
    <row r="20286" s="733" customFormat="1" x14ac:dyDescent="0.2"/>
    <row r="20287" s="733" customFormat="1" x14ac:dyDescent="0.2"/>
    <row r="20288" s="733" customFormat="1" x14ac:dyDescent="0.2"/>
    <row r="20289" s="733" customFormat="1" x14ac:dyDescent="0.2"/>
    <row r="20290" s="733" customFormat="1" x14ac:dyDescent="0.2"/>
    <row r="20291" s="733" customFormat="1" x14ac:dyDescent="0.2"/>
    <row r="20292" s="733" customFormat="1" x14ac:dyDescent="0.2"/>
    <row r="20293" s="733" customFormat="1" x14ac:dyDescent="0.2"/>
    <row r="20294" s="733" customFormat="1" x14ac:dyDescent="0.2"/>
    <row r="20295" s="733" customFormat="1" x14ac:dyDescent="0.2"/>
    <row r="20296" s="733" customFormat="1" x14ac:dyDescent="0.2"/>
    <row r="20297" s="733" customFormat="1" x14ac:dyDescent="0.2"/>
    <row r="20298" s="733" customFormat="1" x14ac:dyDescent="0.2"/>
    <row r="20299" s="733" customFormat="1" x14ac:dyDescent="0.2"/>
    <row r="20300" s="733" customFormat="1" x14ac:dyDescent="0.2"/>
    <row r="20301" s="733" customFormat="1" x14ac:dyDescent="0.2"/>
    <row r="20302" s="733" customFormat="1" x14ac:dyDescent="0.2"/>
    <row r="20303" s="733" customFormat="1" x14ac:dyDescent="0.2"/>
    <row r="20304" s="733" customFormat="1" x14ac:dyDescent="0.2"/>
    <row r="20305" s="733" customFormat="1" x14ac:dyDescent="0.2"/>
    <row r="20306" s="733" customFormat="1" x14ac:dyDescent="0.2"/>
    <row r="20307" s="733" customFormat="1" x14ac:dyDescent="0.2"/>
    <row r="20308" s="733" customFormat="1" x14ac:dyDescent="0.2"/>
    <row r="20309" s="733" customFormat="1" x14ac:dyDescent="0.2"/>
    <row r="20310" s="733" customFormat="1" x14ac:dyDescent="0.2"/>
    <row r="20311" s="733" customFormat="1" x14ac:dyDescent="0.2"/>
    <row r="20312" s="733" customFormat="1" x14ac:dyDescent="0.2"/>
    <row r="20313" s="733" customFormat="1" x14ac:dyDescent="0.2"/>
    <row r="20314" s="733" customFormat="1" x14ac:dyDescent="0.2"/>
    <row r="20315" s="733" customFormat="1" x14ac:dyDescent="0.2"/>
    <row r="20316" s="733" customFormat="1" x14ac:dyDescent="0.2"/>
    <row r="20317" s="733" customFormat="1" x14ac:dyDescent="0.2"/>
    <row r="20318" s="733" customFormat="1" x14ac:dyDescent="0.2"/>
    <row r="20319" s="733" customFormat="1" x14ac:dyDescent="0.2"/>
    <row r="20320" s="733" customFormat="1" x14ac:dyDescent="0.2"/>
    <row r="20321" s="733" customFormat="1" x14ac:dyDescent="0.2"/>
    <row r="20322" s="733" customFormat="1" x14ac:dyDescent="0.2"/>
    <row r="20323" s="733" customFormat="1" x14ac:dyDescent="0.2"/>
    <row r="20324" s="733" customFormat="1" x14ac:dyDescent="0.2"/>
    <row r="20325" s="733" customFormat="1" x14ac:dyDescent="0.2"/>
    <row r="20326" s="733" customFormat="1" x14ac:dyDescent="0.2"/>
    <row r="20327" s="733" customFormat="1" x14ac:dyDescent="0.2"/>
    <row r="20328" s="733" customFormat="1" x14ac:dyDescent="0.2"/>
    <row r="20329" s="733" customFormat="1" x14ac:dyDescent="0.2"/>
    <row r="20330" s="733" customFormat="1" x14ac:dyDescent="0.2"/>
    <row r="20331" s="733" customFormat="1" x14ac:dyDescent="0.2"/>
    <row r="20332" s="733" customFormat="1" x14ac:dyDescent="0.2"/>
    <row r="20333" s="733" customFormat="1" x14ac:dyDescent="0.2"/>
    <row r="20334" s="733" customFormat="1" x14ac:dyDescent="0.2"/>
    <row r="20335" s="733" customFormat="1" x14ac:dyDescent="0.2"/>
    <row r="20336" s="733" customFormat="1" x14ac:dyDescent="0.2"/>
    <row r="20337" s="733" customFormat="1" x14ac:dyDescent="0.2"/>
    <row r="20338" s="733" customFormat="1" x14ac:dyDescent="0.2"/>
    <row r="20339" s="733" customFormat="1" x14ac:dyDescent="0.2"/>
    <row r="20340" s="733" customFormat="1" x14ac:dyDescent="0.2"/>
    <row r="20341" s="733" customFormat="1" x14ac:dyDescent="0.2"/>
    <row r="20342" s="733" customFormat="1" x14ac:dyDescent="0.2"/>
    <row r="20343" s="733" customFormat="1" x14ac:dyDescent="0.2"/>
    <row r="20344" s="733" customFormat="1" x14ac:dyDescent="0.2"/>
    <row r="20345" s="733" customFormat="1" x14ac:dyDescent="0.2"/>
    <row r="20346" s="733" customFormat="1" x14ac:dyDescent="0.2"/>
    <row r="20347" s="733" customFormat="1" x14ac:dyDescent="0.2"/>
    <row r="20348" s="733" customFormat="1" x14ac:dyDescent="0.2"/>
    <row r="20349" s="733" customFormat="1" x14ac:dyDescent="0.2"/>
    <row r="20350" s="733" customFormat="1" x14ac:dyDescent="0.2"/>
    <row r="20351" s="733" customFormat="1" x14ac:dyDescent="0.2"/>
    <row r="20352" s="733" customFormat="1" x14ac:dyDescent="0.2"/>
    <row r="20353" s="733" customFormat="1" x14ac:dyDescent="0.2"/>
    <row r="20354" s="733" customFormat="1" x14ac:dyDescent="0.2"/>
    <row r="20355" s="733" customFormat="1" x14ac:dyDescent="0.2"/>
    <row r="20356" s="733" customFormat="1" x14ac:dyDescent="0.2"/>
    <row r="20357" s="733" customFormat="1" x14ac:dyDescent="0.2"/>
    <row r="20358" s="733" customFormat="1" x14ac:dyDescent="0.2"/>
    <row r="20359" s="733" customFormat="1" x14ac:dyDescent="0.2"/>
    <row r="20360" s="733" customFormat="1" x14ac:dyDescent="0.2"/>
    <row r="20361" s="733" customFormat="1" x14ac:dyDescent="0.2"/>
    <row r="20362" s="733" customFormat="1" x14ac:dyDescent="0.2"/>
    <row r="20363" s="733" customFormat="1" x14ac:dyDescent="0.2"/>
    <row r="20364" s="733" customFormat="1" x14ac:dyDescent="0.2"/>
    <row r="20365" s="733" customFormat="1" x14ac:dyDescent="0.2"/>
    <row r="20366" s="733" customFormat="1" x14ac:dyDescent="0.2"/>
    <row r="20367" s="733" customFormat="1" x14ac:dyDescent="0.2"/>
    <row r="20368" s="733" customFormat="1" x14ac:dyDescent="0.2"/>
    <row r="20369" s="733" customFormat="1" x14ac:dyDescent="0.2"/>
    <row r="20370" s="733" customFormat="1" x14ac:dyDescent="0.2"/>
    <row r="20371" s="733" customFormat="1" x14ac:dyDescent="0.2"/>
    <row r="20372" s="733" customFormat="1" x14ac:dyDescent="0.2"/>
    <row r="20373" s="733" customFormat="1" x14ac:dyDescent="0.2"/>
    <row r="20374" s="733" customFormat="1" x14ac:dyDescent="0.2"/>
    <row r="20375" s="733" customFormat="1" x14ac:dyDescent="0.2"/>
    <row r="20376" s="733" customFormat="1" x14ac:dyDescent="0.2"/>
    <row r="20377" s="733" customFormat="1" x14ac:dyDescent="0.2"/>
    <row r="20378" s="733" customFormat="1" x14ac:dyDescent="0.2"/>
    <row r="20379" s="733" customFormat="1" x14ac:dyDescent="0.2"/>
    <row r="20380" s="733" customFormat="1" x14ac:dyDescent="0.2"/>
    <row r="20381" s="733" customFormat="1" x14ac:dyDescent="0.2"/>
    <row r="20382" s="733" customFormat="1" x14ac:dyDescent="0.2"/>
    <row r="20383" s="733" customFormat="1" x14ac:dyDescent="0.2"/>
    <row r="20384" s="733" customFormat="1" x14ac:dyDescent="0.2"/>
    <row r="20385" s="733" customFormat="1" x14ac:dyDescent="0.2"/>
    <row r="20386" s="733" customFormat="1" x14ac:dyDescent="0.2"/>
    <row r="20387" s="733" customFormat="1" x14ac:dyDescent="0.2"/>
    <row r="20388" s="733" customFormat="1" x14ac:dyDescent="0.2"/>
    <row r="20389" s="733" customFormat="1" x14ac:dyDescent="0.2"/>
    <row r="20390" s="733" customFormat="1" x14ac:dyDescent="0.2"/>
    <row r="20391" s="733" customFormat="1" x14ac:dyDescent="0.2"/>
    <row r="20392" s="733" customFormat="1" x14ac:dyDescent="0.2"/>
    <row r="20393" s="733" customFormat="1" x14ac:dyDescent="0.2"/>
    <row r="20394" s="733" customFormat="1" x14ac:dyDescent="0.2"/>
    <row r="20395" s="733" customFormat="1" x14ac:dyDescent="0.2"/>
    <row r="20396" s="733" customFormat="1" x14ac:dyDescent="0.2"/>
    <row r="20397" s="733" customFormat="1" x14ac:dyDescent="0.2"/>
    <row r="20398" s="733" customFormat="1" x14ac:dyDescent="0.2"/>
    <row r="20399" s="733" customFormat="1" x14ac:dyDescent="0.2"/>
    <row r="20400" s="733" customFormat="1" x14ac:dyDescent="0.2"/>
    <row r="20401" s="733" customFormat="1" x14ac:dyDescent="0.2"/>
    <row r="20402" s="733" customFormat="1" x14ac:dyDescent="0.2"/>
    <row r="20403" s="733" customFormat="1" x14ac:dyDescent="0.2"/>
    <row r="20404" s="733" customFormat="1" x14ac:dyDescent="0.2"/>
    <row r="20405" s="733" customFormat="1" x14ac:dyDescent="0.2"/>
    <row r="20406" s="733" customFormat="1" x14ac:dyDescent="0.2"/>
    <row r="20407" s="733" customFormat="1" x14ac:dyDescent="0.2"/>
    <row r="20408" s="733" customFormat="1" x14ac:dyDescent="0.2"/>
    <row r="20409" s="733" customFormat="1" x14ac:dyDescent="0.2"/>
    <row r="20410" s="733" customFormat="1" x14ac:dyDescent="0.2"/>
    <row r="20411" s="733" customFormat="1" x14ac:dyDescent="0.2"/>
    <row r="20412" s="733" customFormat="1" x14ac:dyDescent="0.2"/>
    <row r="20413" s="733" customFormat="1" x14ac:dyDescent="0.2"/>
    <row r="20414" s="733" customFormat="1" x14ac:dyDescent="0.2"/>
    <row r="20415" s="733" customFormat="1" x14ac:dyDescent="0.2"/>
    <row r="20416" s="733" customFormat="1" x14ac:dyDescent="0.2"/>
    <row r="20417" s="733" customFormat="1" x14ac:dyDescent="0.2"/>
    <row r="20418" s="733" customFormat="1" x14ac:dyDescent="0.2"/>
    <row r="20419" s="733" customFormat="1" x14ac:dyDescent="0.2"/>
    <row r="20420" s="733" customFormat="1" x14ac:dyDescent="0.2"/>
    <row r="20421" s="733" customFormat="1" x14ac:dyDescent="0.2"/>
    <row r="20422" s="733" customFormat="1" x14ac:dyDescent="0.2"/>
    <row r="20423" s="733" customFormat="1" x14ac:dyDescent="0.2"/>
    <row r="20424" s="733" customFormat="1" x14ac:dyDescent="0.2"/>
    <row r="20425" s="733" customFormat="1" x14ac:dyDescent="0.2"/>
    <row r="20426" s="733" customFormat="1" x14ac:dyDescent="0.2"/>
    <row r="20427" s="733" customFormat="1" x14ac:dyDescent="0.2"/>
    <row r="20428" s="733" customFormat="1" x14ac:dyDescent="0.2"/>
    <row r="20429" s="733" customFormat="1" x14ac:dyDescent="0.2"/>
    <row r="20430" s="733" customFormat="1" x14ac:dyDescent="0.2"/>
    <row r="20431" s="733" customFormat="1" x14ac:dyDescent="0.2"/>
    <row r="20432" s="733" customFormat="1" x14ac:dyDescent="0.2"/>
    <row r="20433" s="733" customFormat="1" x14ac:dyDescent="0.2"/>
    <row r="20434" s="733" customFormat="1" x14ac:dyDescent="0.2"/>
    <row r="20435" s="733" customFormat="1" x14ac:dyDescent="0.2"/>
    <row r="20436" s="733" customFormat="1" x14ac:dyDescent="0.2"/>
    <row r="20437" s="733" customFormat="1" x14ac:dyDescent="0.2"/>
    <row r="20438" s="733" customFormat="1" x14ac:dyDescent="0.2"/>
    <row r="20439" s="733" customFormat="1" x14ac:dyDescent="0.2"/>
    <row r="20440" s="733" customFormat="1" x14ac:dyDescent="0.2"/>
    <row r="20441" s="733" customFormat="1" x14ac:dyDescent="0.2"/>
    <row r="20442" s="733" customFormat="1" x14ac:dyDescent="0.2"/>
    <row r="20443" s="733" customFormat="1" x14ac:dyDescent="0.2"/>
    <row r="20444" s="733" customFormat="1" x14ac:dyDescent="0.2"/>
    <row r="20445" s="733" customFormat="1" x14ac:dyDescent="0.2"/>
    <row r="20446" s="733" customFormat="1" x14ac:dyDescent="0.2"/>
    <row r="20447" s="733" customFormat="1" x14ac:dyDescent="0.2"/>
    <row r="20448" s="733" customFormat="1" x14ac:dyDescent="0.2"/>
    <row r="20449" s="733" customFormat="1" x14ac:dyDescent="0.2"/>
    <row r="20450" s="733" customFormat="1" x14ac:dyDescent="0.2"/>
    <row r="20451" s="733" customFormat="1" x14ac:dyDescent="0.2"/>
    <row r="20452" s="733" customFormat="1" x14ac:dyDescent="0.2"/>
    <row r="20453" s="733" customFormat="1" x14ac:dyDescent="0.2"/>
    <row r="20454" s="733" customFormat="1" x14ac:dyDescent="0.2"/>
    <row r="20455" s="733" customFormat="1" x14ac:dyDescent="0.2"/>
    <row r="20456" s="733" customFormat="1" x14ac:dyDescent="0.2"/>
    <row r="20457" s="733" customFormat="1" x14ac:dyDescent="0.2"/>
    <row r="20458" s="733" customFormat="1" x14ac:dyDescent="0.2"/>
    <row r="20459" s="733" customFormat="1" x14ac:dyDescent="0.2"/>
    <row r="20460" s="733" customFormat="1" x14ac:dyDescent="0.2"/>
    <row r="20461" s="733" customFormat="1" x14ac:dyDescent="0.2"/>
    <row r="20462" s="733" customFormat="1" x14ac:dyDescent="0.2"/>
    <row r="20463" s="733" customFormat="1" x14ac:dyDescent="0.2"/>
    <row r="20464" s="733" customFormat="1" x14ac:dyDescent="0.2"/>
    <row r="20465" s="733" customFormat="1" x14ac:dyDescent="0.2"/>
    <row r="20466" s="733" customFormat="1" x14ac:dyDescent="0.2"/>
    <row r="20467" s="733" customFormat="1" x14ac:dyDescent="0.2"/>
    <row r="20468" s="733" customFormat="1" x14ac:dyDescent="0.2"/>
    <row r="20469" s="733" customFormat="1" x14ac:dyDescent="0.2"/>
    <row r="20470" s="733" customFormat="1" x14ac:dyDescent="0.2"/>
    <row r="20471" s="733" customFormat="1" x14ac:dyDescent="0.2"/>
    <row r="20472" s="733" customFormat="1" x14ac:dyDescent="0.2"/>
    <row r="20473" s="733" customFormat="1" x14ac:dyDescent="0.2"/>
    <row r="20474" s="733" customFormat="1" x14ac:dyDescent="0.2"/>
    <row r="20475" s="733" customFormat="1" x14ac:dyDescent="0.2"/>
    <row r="20476" s="733" customFormat="1" x14ac:dyDescent="0.2"/>
    <row r="20477" s="733" customFormat="1" x14ac:dyDescent="0.2"/>
    <row r="20478" s="733" customFormat="1" x14ac:dyDescent="0.2"/>
    <row r="20479" s="733" customFormat="1" x14ac:dyDescent="0.2"/>
    <row r="20480" s="733" customFormat="1" x14ac:dyDescent="0.2"/>
    <row r="20481" s="733" customFormat="1" x14ac:dyDescent="0.2"/>
    <row r="20482" s="733" customFormat="1" x14ac:dyDescent="0.2"/>
    <row r="20483" s="733" customFormat="1" x14ac:dyDescent="0.2"/>
    <row r="20484" s="733" customFormat="1" x14ac:dyDescent="0.2"/>
    <row r="20485" s="733" customFormat="1" x14ac:dyDescent="0.2"/>
    <row r="20486" s="733" customFormat="1" x14ac:dyDescent="0.2"/>
    <row r="20487" s="733" customFormat="1" x14ac:dyDescent="0.2"/>
    <row r="20488" s="733" customFormat="1" x14ac:dyDescent="0.2"/>
    <row r="20489" s="733" customFormat="1" x14ac:dyDescent="0.2"/>
    <row r="20490" s="733" customFormat="1" x14ac:dyDescent="0.2"/>
    <row r="20491" s="733" customFormat="1" x14ac:dyDescent="0.2"/>
    <row r="20492" s="733" customFormat="1" x14ac:dyDescent="0.2"/>
    <row r="20493" s="733" customFormat="1" x14ac:dyDescent="0.2"/>
    <row r="20494" s="733" customFormat="1" x14ac:dyDescent="0.2"/>
    <row r="20495" s="733" customFormat="1" x14ac:dyDescent="0.2"/>
    <row r="20496" s="733" customFormat="1" x14ac:dyDescent="0.2"/>
    <row r="20497" s="733" customFormat="1" x14ac:dyDescent="0.2"/>
    <row r="20498" s="733" customFormat="1" x14ac:dyDescent="0.2"/>
    <row r="20499" s="733" customFormat="1" x14ac:dyDescent="0.2"/>
    <row r="20500" s="733" customFormat="1" x14ac:dyDescent="0.2"/>
    <row r="20501" s="733" customFormat="1" x14ac:dyDescent="0.2"/>
    <row r="20502" s="733" customFormat="1" x14ac:dyDescent="0.2"/>
    <row r="20503" s="733" customFormat="1" x14ac:dyDescent="0.2"/>
    <row r="20504" s="733" customFormat="1" x14ac:dyDescent="0.2"/>
    <row r="20505" s="733" customFormat="1" x14ac:dyDescent="0.2"/>
    <row r="20506" s="733" customFormat="1" x14ac:dyDescent="0.2"/>
    <row r="20507" s="733" customFormat="1" x14ac:dyDescent="0.2"/>
    <row r="20508" s="733" customFormat="1" x14ac:dyDescent="0.2"/>
    <row r="20509" s="733" customFormat="1" x14ac:dyDescent="0.2"/>
    <row r="20510" s="733" customFormat="1" x14ac:dyDescent="0.2"/>
    <row r="20511" s="733" customFormat="1" x14ac:dyDescent="0.2"/>
    <row r="20512" s="733" customFormat="1" x14ac:dyDescent="0.2"/>
    <row r="20513" s="733" customFormat="1" x14ac:dyDescent="0.2"/>
    <row r="20514" s="733" customFormat="1" x14ac:dyDescent="0.2"/>
    <row r="20515" s="733" customFormat="1" x14ac:dyDescent="0.2"/>
    <row r="20516" s="733" customFormat="1" x14ac:dyDescent="0.2"/>
    <row r="20517" s="733" customFormat="1" x14ac:dyDescent="0.2"/>
    <row r="20518" s="733" customFormat="1" x14ac:dyDescent="0.2"/>
    <row r="20519" s="733" customFormat="1" x14ac:dyDescent="0.2"/>
    <row r="20520" s="733" customFormat="1" x14ac:dyDescent="0.2"/>
    <row r="20521" s="733" customFormat="1" x14ac:dyDescent="0.2"/>
    <row r="20522" s="733" customFormat="1" x14ac:dyDescent="0.2"/>
    <row r="20523" s="733" customFormat="1" x14ac:dyDescent="0.2"/>
    <row r="20524" s="733" customFormat="1" x14ac:dyDescent="0.2"/>
    <row r="20525" s="733" customFormat="1" x14ac:dyDescent="0.2"/>
    <row r="20526" s="733" customFormat="1" x14ac:dyDescent="0.2"/>
    <row r="20527" s="733" customFormat="1" x14ac:dyDescent="0.2"/>
    <row r="20528" s="733" customFormat="1" x14ac:dyDescent="0.2"/>
    <row r="20529" s="733" customFormat="1" x14ac:dyDescent="0.2"/>
    <row r="20530" s="733" customFormat="1" x14ac:dyDescent="0.2"/>
    <row r="20531" s="733" customFormat="1" x14ac:dyDescent="0.2"/>
    <row r="20532" s="733" customFormat="1" x14ac:dyDescent="0.2"/>
    <row r="20533" s="733" customFormat="1" x14ac:dyDescent="0.2"/>
    <row r="20534" s="733" customFormat="1" x14ac:dyDescent="0.2"/>
    <row r="20535" s="733" customFormat="1" x14ac:dyDescent="0.2"/>
    <row r="20536" s="733" customFormat="1" x14ac:dyDescent="0.2"/>
    <row r="20537" s="733" customFormat="1" x14ac:dyDescent="0.2"/>
    <row r="20538" s="733" customFormat="1" x14ac:dyDescent="0.2"/>
    <row r="20539" s="733" customFormat="1" x14ac:dyDescent="0.2"/>
    <row r="20540" s="733" customFormat="1" x14ac:dyDescent="0.2"/>
    <row r="20541" s="733" customFormat="1" x14ac:dyDescent="0.2"/>
    <row r="20542" s="733" customFormat="1" x14ac:dyDescent="0.2"/>
    <row r="20543" s="733" customFormat="1" x14ac:dyDescent="0.2"/>
    <row r="20544" s="733" customFormat="1" x14ac:dyDescent="0.2"/>
    <row r="20545" s="733" customFormat="1" x14ac:dyDescent="0.2"/>
    <row r="20546" s="733" customFormat="1" x14ac:dyDescent="0.2"/>
    <row r="20547" s="733" customFormat="1" x14ac:dyDescent="0.2"/>
    <row r="20548" s="733" customFormat="1" x14ac:dyDescent="0.2"/>
    <row r="20549" s="733" customFormat="1" x14ac:dyDescent="0.2"/>
    <row r="20550" s="733" customFormat="1" x14ac:dyDescent="0.2"/>
    <row r="20551" s="733" customFormat="1" x14ac:dyDescent="0.2"/>
    <row r="20552" s="733" customFormat="1" x14ac:dyDescent="0.2"/>
    <row r="20553" s="733" customFormat="1" x14ac:dyDescent="0.2"/>
    <row r="20554" s="733" customFormat="1" x14ac:dyDescent="0.2"/>
    <row r="20555" s="733" customFormat="1" x14ac:dyDescent="0.2"/>
    <row r="20556" s="733" customFormat="1" x14ac:dyDescent="0.2"/>
    <row r="20557" s="733" customFormat="1" x14ac:dyDescent="0.2"/>
    <row r="20558" s="733" customFormat="1" x14ac:dyDescent="0.2"/>
    <row r="20559" s="733" customFormat="1" x14ac:dyDescent="0.2"/>
    <row r="20560" s="733" customFormat="1" x14ac:dyDescent="0.2"/>
    <row r="20561" s="733" customFormat="1" x14ac:dyDescent="0.2"/>
    <row r="20562" s="733" customFormat="1" x14ac:dyDescent="0.2"/>
    <row r="20563" s="733" customFormat="1" x14ac:dyDescent="0.2"/>
    <row r="20564" s="733" customFormat="1" x14ac:dyDescent="0.2"/>
    <row r="20565" s="733" customFormat="1" x14ac:dyDescent="0.2"/>
    <row r="20566" s="733" customFormat="1" x14ac:dyDescent="0.2"/>
    <row r="20567" s="733" customFormat="1" x14ac:dyDescent="0.2"/>
    <row r="20568" s="733" customFormat="1" x14ac:dyDescent="0.2"/>
    <row r="20569" s="733" customFormat="1" x14ac:dyDescent="0.2"/>
    <row r="20570" s="733" customFormat="1" x14ac:dyDescent="0.2"/>
    <row r="20571" s="733" customFormat="1" x14ac:dyDescent="0.2"/>
    <row r="20572" s="733" customFormat="1" x14ac:dyDescent="0.2"/>
    <row r="20573" s="733" customFormat="1" x14ac:dyDescent="0.2"/>
    <row r="20574" s="733" customFormat="1" x14ac:dyDescent="0.2"/>
    <row r="20575" s="733" customFormat="1" x14ac:dyDescent="0.2"/>
    <row r="20576" s="733" customFormat="1" x14ac:dyDescent="0.2"/>
    <row r="20577" s="733" customFormat="1" x14ac:dyDescent="0.2"/>
    <row r="20578" s="733" customFormat="1" x14ac:dyDescent="0.2"/>
    <row r="20579" s="733" customFormat="1" x14ac:dyDescent="0.2"/>
    <row r="20580" s="733" customFormat="1" x14ac:dyDescent="0.2"/>
    <row r="20581" s="733" customFormat="1" x14ac:dyDescent="0.2"/>
    <row r="20582" s="733" customFormat="1" x14ac:dyDescent="0.2"/>
    <row r="20583" s="733" customFormat="1" x14ac:dyDescent="0.2"/>
    <row r="20584" s="733" customFormat="1" x14ac:dyDescent="0.2"/>
    <row r="20585" s="733" customFormat="1" x14ac:dyDescent="0.2"/>
    <row r="20586" s="733" customFormat="1" x14ac:dyDescent="0.2"/>
    <row r="20587" s="733" customFormat="1" x14ac:dyDescent="0.2"/>
    <row r="20588" s="733" customFormat="1" x14ac:dyDescent="0.2"/>
    <row r="20589" s="733" customFormat="1" x14ac:dyDescent="0.2"/>
    <row r="20590" s="733" customFormat="1" x14ac:dyDescent="0.2"/>
    <row r="20591" s="733" customFormat="1" x14ac:dyDescent="0.2"/>
    <row r="20592" s="733" customFormat="1" x14ac:dyDescent="0.2"/>
    <row r="20593" s="733" customFormat="1" x14ac:dyDescent="0.2"/>
    <row r="20594" s="733" customFormat="1" x14ac:dyDescent="0.2"/>
    <row r="20595" s="733" customFormat="1" x14ac:dyDescent="0.2"/>
    <row r="20596" s="733" customFormat="1" x14ac:dyDescent="0.2"/>
    <row r="20597" s="733" customFormat="1" x14ac:dyDescent="0.2"/>
    <row r="20598" s="733" customFormat="1" x14ac:dyDescent="0.2"/>
    <row r="20599" s="733" customFormat="1" x14ac:dyDescent="0.2"/>
    <row r="20600" s="733" customFormat="1" x14ac:dyDescent="0.2"/>
    <row r="20601" s="733" customFormat="1" x14ac:dyDescent="0.2"/>
    <row r="20602" s="733" customFormat="1" x14ac:dyDescent="0.2"/>
    <row r="20603" s="733" customFormat="1" x14ac:dyDescent="0.2"/>
    <row r="20604" s="733" customFormat="1" x14ac:dyDescent="0.2"/>
    <row r="20605" s="733" customFormat="1" x14ac:dyDescent="0.2"/>
    <row r="20606" s="733" customFormat="1" x14ac:dyDescent="0.2"/>
    <row r="20607" s="733" customFormat="1" x14ac:dyDescent="0.2"/>
    <row r="20608" s="733" customFormat="1" x14ac:dyDescent="0.2"/>
    <row r="20609" s="733" customFormat="1" x14ac:dyDescent="0.2"/>
    <row r="20610" s="733" customFormat="1" x14ac:dyDescent="0.2"/>
    <row r="20611" s="733" customFormat="1" x14ac:dyDescent="0.2"/>
    <row r="20612" s="733" customFormat="1" x14ac:dyDescent="0.2"/>
    <row r="20613" s="733" customFormat="1" x14ac:dyDescent="0.2"/>
    <row r="20614" s="733" customFormat="1" x14ac:dyDescent="0.2"/>
    <row r="20615" s="733" customFormat="1" x14ac:dyDescent="0.2"/>
    <row r="20616" s="733" customFormat="1" x14ac:dyDescent="0.2"/>
    <row r="20617" s="733" customFormat="1" x14ac:dyDescent="0.2"/>
    <row r="20618" s="733" customFormat="1" x14ac:dyDescent="0.2"/>
    <row r="20619" s="733" customFormat="1" x14ac:dyDescent="0.2"/>
    <row r="20620" s="733" customFormat="1" x14ac:dyDescent="0.2"/>
    <row r="20621" s="733" customFormat="1" x14ac:dyDescent="0.2"/>
    <row r="20622" s="733" customFormat="1" x14ac:dyDescent="0.2"/>
    <row r="20623" s="733" customFormat="1" x14ac:dyDescent="0.2"/>
    <row r="20624" s="733" customFormat="1" x14ac:dyDescent="0.2"/>
    <row r="20625" s="733" customFormat="1" x14ac:dyDescent="0.2"/>
    <row r="20626" s="733" customFormat="1" x14ac:dyDescent="0.2"/>
    <row r="20627" s="733" customFormat="1" x14ac:dyDescent="0.2"/>
    <row r="20628" s="733" customFormat="1" x14ac:dyDescent="0.2"/>
    <row r="20629" s="733" customFormat="1" x14ac:dyDescent="0.2"/>
    <row r="20630" s="733" customFormat="1" x14ac:dyDescent="0.2"/>
    <row r="20631" s="733" customFormat="1" x14ac:dyDescent="0.2"/>
    <row r="20632" s="733" customFormat="1" x14ac:dyDescent="0.2"/>
    <row r="20633" s="733" customFormat="1" x14ac:dyDescent="0.2"/>
    <row r="20634" s="733" customFormat="1" x14ac:dyDescent="0.2"/>
    <row r="20635" s="733" customFormat="1" x14ac:dyDescent="0.2"/>
    <row r="20636" s="733" customFormat="1" x14ac:dyDescent="0.2"/>
    <row r="20637" s="733" customFormat="1" x14ac:dyDescent="0.2"/>
    <row r="20638" s="733" customFormat="1" x14ac:dyDescent="0.2"/>
    <row r="20639" s="733" customFormat="1" x14ac:dyDescent="0.2"/>
    <row r="20640" s="733" customFormat="1" x14ac:dyDescent="0.2"/>
    <row r="20641" s="733" customFormat="1" x14ac:dyDescent="0.2"/>
    <row r="20642" s="733" customFormat="1" x14ac:dyDescent="0.2"/>
    <row r="20643" s="733" customFormat="1" x14ac:dyDescent="0.2"/>
    <row r="20644" s="733" customFormat="1" x14ac:dyDescent="0.2"/>
    <row r="20645" s="733" customFormat="1" x14ac:dyDescent="0.2"/>
    <row r="20646" s="733" customFormat="1" x14ac:dyDescent="0.2"/>
    <row r="20647" s="733" customFormat="1" x14ac:dyDescent="0.2"/>
    <row r="20648" s="733" customFormat="1" x14ac:dyDescent="0.2"/>
    <row r="20649" s="733" customFormat="1" x14ac:dyDescent="0.2"/>
    <row r="20650" s="733" customFormat="1" x14ac:dyDescent="0.2"/>
    <row r="20651" s="733" customFormat="1" x14ac:dyDescent="0.2"/>
    <row r="20652" s="733" customFormat="1" x14ac:dyDescent="0.2"/>
    <row r="20653" s="733" customFormat="1" x14ac:dyDescent="0.2"/>
    <row r="20654" s="733" customFormat="1" x14ac:dyDescent="0.2"/>
    <row r="20655" s="733" customFormat="1" x14ac:dyDescent="0.2"/>
    <row r="20656" s="733" customFormat="1" x14ac:dyDescent="0.2"/>
    <row r="20657" s="733" customFormat="1" x14ac:dyDescent="0.2"/>
    <row r="20658" s="733" customFormat="1" x14ac:dyDescent="0.2"/>
    <row r="20659" s="733" customFormat="1" x14ac:dyDescent="0.2"/>
    <row r="20660" s="733" customFormat="1" x14ac:dyDescent="0.2"/>
    <row r="20661" s="733" customFormat="1" x14ac:dyDescent="0.2"/>
    <row r="20662" s="733" customFormat="1" x14ac:dyDescent="0.2"/>
    <row r="20663" s="733" customFormat="1" x14ac:dyDescent="0.2"/>
    <row r="20664" s="733" customFormat="1" x14ac:dyDescent="0.2"/>
    <row r="20665" s="733" customFormat="1" x14ac:dyDescent="0.2"/>
    <row r="20666" s="733" customFormat="1" x14ac:dyDescent="0.2"/>
    <row r="20667" s="733" customFormat="1" x14ac:dyDescent="0.2"/>
    <row r="20668" s="733" customFormat="1" x14ac:dyDescent="0.2"/>
    <row r="20669" s="733" customFormat="1" x14ac:dyDescent="0.2"/>
    <row r="20670" s="733" customFormat="1" x14ac:dyDescent="0.2"/>
    <row r="20671" s="733" customFormat="1" x14ac:dyDescent="0.2"/>
    <row r="20672" s="733" customFormat="1" x14ac:dyDescent="0.2"/>
    <row r="20673" s="733" customFormat="1" x14ac:dyDescent="0.2"/>
    <row r="20674" s="733" customFormat="1" x14ac:dyDescent="0.2"/>
    <row r="20675" s="733" customFormat="1" x14ac:dyDescent="0.2"/>
    <row r="20676" s="733" customFormat="1" x14ac:dyDescent="0.2"/>
    <row r="20677" s="733" customFormat="1" x14ac:dyDescent="0.2"/>
    <row r="20678" s="733" customFormat="1" x14ac:dyDescent="0.2"/>
    <row r="20679" s="733" customFormat="1" x14ac:dyDescent="0.2"/>
    <row r="20680" s="733" customFormat="1" x14ac:dyDescent="0.2"/>
    <row r="20681" s="733" customFormat="1" x14ac:dyDescent="0.2"/>
    <row r="20682" s="733" customFormat="1" x14ac:dyDescent="0.2"/>
    <row r="20683" s="733" customFormat="1" x14ac:dyDescent="0.2"/>
    <row r="20684" s="733" customFormat="1" x14ac:dyDescent="0.2"/>
    <row r="20685" s="733" customFormat="1" x14ac:dyDescent="0.2"/>
    <row r="20686" s="733" customFormat="1" x14ac:dyDescent="0.2"/>
    <row r="20687" s="733" customFormat="1" x14ac:dyDescent="0.2"/>
    <row r="20688" s="733" customFormat="1" x14ac:dyDescent="0.2"/>
    <row r="20689" s="733" customFormat="1" x14ac:dyDescent="0.2"/>
    <row r="20690" s="733" customFormat="1" x14ac:dyDescent="0.2"/>
    <row r="20691" s="733" customFormat="1" x14ac:dyDescent="0.2"/>
    <row r="20692" s="733" customFormat="1" x14ac:dyDescent="0.2"/>
    <row r="20693" s="733" customFormat="1" x14ac:dyDescent="0.2"/>
    <row r="20694" s="733" customFormat="1" x14ac:dyDescent="0.2"/>
    <row r="20695" s="733" customFormat="1" x14ac:dyDescent="0.2"/>
    <row r="20696" s="733" customFormat="1" x14ac:dyDescent="0.2"/>
    <row r="20697" s="733" customFormat="1" x14ac:dyDescent="0.2"/>
    <row r="20698" s="733" customFormat="1" x14ac:dyDescent="0.2"/>
    <row r="20699" s="733" customFormat="1" x14ac:dyDescent="0.2"/>
    <row r="20700" s="733" customFormat="1" x14ac:dyDescent="0.2"/>
    <row r="20701" s="733" customFormat="1" x14ac:dyDescent="0.2"/>
    <row r="20702" s="733" customFormat="1" x14ac:dyDescent="0.2"/>
    <row r="20703" s="733" customFormat="1" x14ac:dyDescent="0.2"/>
    <row r="20704" s="733" customFormat="1" x14ac:dyDescent="0.2"/>
    <row r="20705" s="733" customFormat="1" x14ac:dyDescent="0.2"/>
    <row r="20706" s="733" customFormat="1" x14ac:dyDescent="0.2"/>
    <row r="20707" s="733" customFormat="1" x14ac:dyDescent="0.2"/>
    <row r="20708" s="733" customFormat="1" x14ac:dyDescent="0.2"/>
    <row r="20709" s="733" customFormat="1" x14ac:dyDescent="0.2"/>
    <row r="20710" s="733" customFormat="1" x14ac:dyDescent="0.2"/>
    <row r="20711" s="733" customFormat="1" x14ac:dyDescent="0.2"/>
    <row r="20712" s="733" customFormat="1" x14ac:dyDescent="0.2"/>
    <row r="20713" s="733" customFormat="1" x14ac:dyDescent="0.2"/>
    <row r="20714" s="733" customFormat="1" x14ac:dyDescent="0.2"/>
    <row r="20715" s="733" customFormat="1" x14ac:dyDescent="0.2"/>
    <row r="20716" s="733" customFormat="1" x14ac:dyDescent="0.2"/>
    <row r="20717" s="733" customFormat="1" x14ac:dyDescent="0.2"/>
    <row r="20718" s="733" customFormat="1" x14ac:dyDescent="0.2"/>
    <row r="20719" s="733" customFormat="1" x14ac:dyDescent="0.2"/>
    <row r="20720" s="733" customFormat="1" x14ac:dyDescent="0.2"/>
    <row r="20721" s="733" customFormat="1" x14ac:dyDescent="0.2"/>
    <row r="20722" s="733" customFormat="1" x14ac:dyDescent="0.2"/>
    <row r="20723" s="733" customFormat="1" x14ac:dyDescent="0.2"/>
    <row r="20724" s="733" customFormat="1" x14ac:dyDescent="0.2"/>
    <row r="20725" s="733" customFormat="1" x14ac:dyDescent="0.2"/>
    <row r="20726" s="733" customFormat="1" x14ac:dyDescent="0.2"/>
    <row r="20727" s="733" customFormat="1" x14ac:dyDescent="0.2"/>
    <row r="20728" s="733" customFormat="1" x14ac:dyDescent="0.2"/>
    <row r="20729" s="733" customFormat="1" x14ac:dyDescent="0.2"/>
    <row r="20730" s="733" customFormat="1" x14ac:dyDescent="0.2"/>
    <row r="20731" s="733" customFormat="1" x14ac:dyDescent="0.2"/>
    <row r="20732" s="733" customFormat="1" x14ac:dyDescent="0.2"/>
    <row r="20733" s="733" customFormat="1" x14ac:dyDescent="0.2"/>
    <row r="20734" s="733" customFormat="1" x14ac:dyDescent="0.2"/>
    <row r="20735" s="733" customFormat="1" x14ac:dyDescent="0.2"/>
    <row r="20736" s="733" customFormat="1" x14ac:dyDescent="0.2"/>
    <row r="20737" s="733" customFormat="1" x14ac:dyDescent="0.2"/>
    <row r="20738" s="733" customFormat="1" x14ac:dyDescent="0.2"/>
    <row r="20739" s="733" customFormat="1" x14ac:dyDescent="0.2"/>
    <row r="20740" s="733" customFormat="1" x14ac:dyDescent="0.2"/>
    <row r="20741" s="733" customFormat="1" x14ac:dyDescent="0.2"/>
    <row r="20742" s="733" customFormat="1" x14ac:dyDescent="0.2"/>
    <row r="20743" s="733" customFormat="1" x14ac:dyDescent="0.2"/>
    <row r="20744" s="733" customFormat="1" x14ac:dyDescent="0.2"/>
    <row r="20745" s="733" customFormat="1" x14ac:dyDescent="0.2"/>
    <row r="20746" s="733" customFormat="1" x14ac:dyDescent="0.2"/>
    <row r="20747" s="733" customFormat="1" x14ac:dyDescent="0.2"/>
    <row r="20748" s="733" customFormat="1" x14ac:dyDescent="0.2"/>
    <row r="20749" s="733" customFormat="1" x14ac:dyDescent="0.2"/>
    <row r="20750" s="733" customFormat="1" x14ac:dyDescent="0.2"/>
    <row r="20751" s="733" customFormat="1" x14ac:dyDescent="0.2"/>
    <row r="20752" s="733" customFormat="1" x14ac:dyDescent="0.2"/>
    <row r="20753" s="733" customFormat="1" x14ac:dyDescent="0.2"/>
    <row r="20754" s="733" customFormat="1" x14ac:dyDescent="0.2"/>
    <row r="20755" s="733" customFormat="1" x14ac:dyDescent="0.2"/>
    <row r="20756" s="733" customFormat="1" x14ac:dyDescent="0.2"/>
    <row r="20757" s="733" customFormat="1" x14ac:dyDescent="0.2"/>
    <row r="20758" s="733" customFormat="1" x14ac:dyDescent="0.2"/>
    <row r="20759" s="733" customFormat="1" x14ac:dyDescent="0.2"/>
    <row r="20760" s="733" customFormat="1" x14ac:dyDescent="0.2"/>
    <row r="20761" s="733" customFormat="1" x14ac:dyDescent="0.2"/>
    <row r="20762" s="733" customFormat="1" x14ac:dyDescent="0.2"/>
    <row r="20763" s="733" customFormat="1" x14ac:dyDescent="0.2"/>
    <row r="20764" s="733" customFormat="1" x14ac:dyDescent="0.2"/>
    <row r="20765" s="733" customFormat="1" x14ac:dyDescent="0.2"/>
    <row r="20766" s="733" customFormat="1" x14ac:dyDescent="0.2"/>
    <row r="20767" s="733" customFormat="1" x14ac:dyDescent="0.2"/>
    <row r="20768" s="733" customFormat="1" x14ac:dyDescent="0.2"/>
    <row r="20769" s="733" customFormat="1" x14ac:dyDescent="0.2"/>
    <row r="20770" s="733" customFormat="1" x14ac:dyDescent="0.2"/>
    <row r="20771" s="733" customFormat="1" x14ac:dyDescent="0.2"/>
    <row r="20772" s="733" customFormat="1" x14ac:dyDescent="0.2"/>
    <row r="20773" s="733" customFormat="1" x14ac:dyDescent="0.2"/>
    <row r="20774" s="733" customFormat="1" x14ac:dyDescent="0.2"/>
    <row r="20775" s="733" customFormat="1" x14ac:dyDescent="0.2"/>
    <row r="20776" s="733" customFormat="1" x14ac:dyDescent="0.2"/>
    <row r="20777" s="733" customFormat="1" x14ac:dyDescent="0.2"/>
    <row r="20778" s="733" customFormat="1" x14ac:dyDescent="0.2"/>
    <row r="20779" s="733" customFormat="1" x14ac:dyDescent="0.2"/>
    <row r="20780" s="733" customFormat="1" x14ac:dyDescent="0.2"/>
    <row r="20781" s="733" customFormat="1" x14ac:dyDescent="0.2"/>
    <row r="20782" s="733" customFormat="1" x14ac:dyDescent="0.2"/>
    <row r="20783" s="733" customFormat="1" x14ac:dyDescent="0.2"/>
    <row r="20784" s="733" customFormat="1" x14ac:dyDescent="0.2"/>
    <row r="20785" s="733" customFormat="1" x14ac:dyDescent="0.2"/>
    <row r="20786" s="733" customFormat="1" x14ac:dyDescent="0.2"/>
    <row r="20787" s="733" customFormat="1" x14ac:dyDescent="0.2"/>
    <row r="20788" s="733" customFormat="1" x14ac:dyDescent="0.2"/>
    <row r="20789" s="733" customFormat="1" x14ac:dyDescent="0.2"/>
    <row r="20790" s="733" customFormat="1" x14ac:dyDescent="0.2"/>
    <row r="20791" s="733" customFormat="1" x14ac:dyDescent="0.2"/>
    <row r="20792" s="733" customFormat="1" x14ac:dyDescent="0.2"/>
    <row r="20793" s="733" customFormat="1" x14ac:dyDescent="0.2"/>
    <row r="20794" s="733" customFormat="1" x14ac:dyDescent="0.2"/>
    <row r="20795" s="733" customFormat="1" x14ac:dyDescent="0.2"/>
    <row r="20796" s="733" customFormat="1" x14ac:dyDescent="0.2"/>
    <row r="20797" s="733" customFormat="1" x14ac:dyDescent="0.2"/>
    <row r="20798" s="733" customFormat="1" x14ac:dyDescent="0.2"/>
    <row r="20799" s="733" customFormat="1" x14ac:dyDescent="0.2"/>
    <row r="20800" s="733" customFormat="1" x14ac:dyDescent="0.2"/>
    <row r="20801" s="733" customFormat="1" x14ac:dyDescent="0.2"/>
    <row r="20802" s="733" customFormat="1" x14ac:dyDescent="0.2"/>
    <row r="20803" s="733" customFormat="1" x14ac:dyDescent="0.2"/>
    <row r="20804" s="733" customFormat="1" x14ac:dyDescent="0.2"/>
    <row r="20805" s="733" customFormat="1" x14ac:dyDescent="0.2"/>
    <row r="20806" s="733" customFormat="1" x14ac:dyDescent="0.2"/>
    <row r="20807" s="733" customFormat="1" x14ac:dyDescent="0.2"/>
    <row r="20808" s="733" customFormat="1" x14ac:dyDescent="0.2"/>
    <row r="20809" s="733" customFormat="1" x14ac:dyDescent="0.2"/>
    <row r="20810" s="733" customFormat="1" x14ac:dyDescent="0.2"/>
    <row r="20811" s="733" customFormat="1" x14ac:dyDescent="0.2"/>
    <row r="20812" s="733" customFormat="1" x14ac:dyDescent="0.2"/>
    <row r="20813" s="733" customFormat="1" x14ac:dyDescent="0.2"/>
    <row r="20814" s="733" customFormat="1" x14ac:dyDescent="0.2"/>
    <row r="20815" s="733" customFormat="1" x14ac:dyDescent="0.2"/>
    <row r="20816" s="733" customFormat="1" x14ac:dyDescent="0.2"/>
    <row r="20817" s="733" customFormat="1" x14ac:dyDescent="0.2"/>
    <row r="20818" s="733" customFormat="1" x14ac:dyDescent="0.2"/>
    <row r="20819" s="733" customFormat="1" x14ac:dyDescent="0.2"/>
    <row r="20820" s="733" customFormat="1" x14ac:dyDescent="0.2"/>
    <row r="20821" s="733" customFormat="1" x14ac:dyDescent="0.2"/>
    <row r="20822" s="733" customFormat="1" x14ac:dyDescent="0.2"/>
    <row r="20823" s="733" customFormat="1" x14ac:dyDescent="0.2"/>
    <row r="20824" s="733" customFormat="1" x14ac:dyDescent="0.2"/>
    <row r="20825" s="733" customFormat="1" x14ac:dyDescent="0.2"/>
    <row r="20826" s="733" customFormat="1" x14ac:dyDescent="0.2"/>
    <row r="20827" s="733" customFormat="1" x14ac:dyDescent="0.2"/>
    <row r="20828" s="733" customFormat="1" x14ac:dyDescent="0.2"/>
    <row r="20829" s="733" customFormat="1" x14ac:dyDescent="0.2"/>
    <row r="20830" s="733" customFormat="1" x14ac:dyDescent="0.2"/>
    <row r="20831" s="733" customFormat="1" x14ac:dyDescent="0.2"/>
    <row r="20832" s="733" customFormat="1" x14ac:dyDescent="0.2"/>
    <row r="20833" s="733" customFormat="1" x14ac:dyDescent="0.2"/>
    <row r="20834" s="733" customFormat="1" x14ac:dyDescent="0.2"/>
    <row r="20835" s="733" customFormat="1" x14ac:dyDescent="0.2"/>
    <row r="20836" s="733" customFormat="1" x14ac:dyDescent="0.2"/>
    <row r="20837" s="733" customFormat="1" x14ac:dyDescent="0.2"/>
    <row r="20838" s="733" customFormat="1" x14ac:dyDescent="0.2"/>
    <row r="20839" s="733" customFormat="1" x14ac:dyDescent="0.2"/>
    <row r="20840" s="733" customFormat="1" x14ac:dyDescent="0.2"/>
    <row r="20841" s="733" customFormat="1" x14ac:dyDescent="0.2"/>
    <row r="20842" s="733" customFormat="1" x14ac:dyDescent="0.2"/>
    <row r="20843" s="733" customFormat="1" x14ac:dyDescent="0.2"/>
    <row r="20844" s="733" customFormat="1" x14ac:dyDescent="0.2"/>
    <row r="20845" s="733" customFormat="1" x14ac:dyDescent="0.2"/>
    <row r="20846" s="733" customFormat="1" x14ac:dyDescent="0.2"/>
    <row r="20847" s="733" customFormat="1" x14ac:dyDescent="0.2"/>
    <row r="20848" s="733" customFormat="1" x14ac:dyDescent="0.2"/>
    <row r="20849" s="733" customFormat="1" x14ac:dyDescent="0.2"/>
    <row r="20850" s="733" customFormat="1" x14ac:dyDescent="0.2"/>
    <row r="20851" s="733" customFormat="1" x14ac:dyDescent="0.2"/>
    <row r="20852" s="733" customFormat="1" x14ac:dyDescent="0.2"/>
    <row r="20853" s="733" customFormat="1" x14ac:dyDescent="0.2"/>
    <row r="20854" s="733" customFormat="1" x14ac:dyDescent="0.2"/>
    <row r="20855" s="733" customFormat="1" x14ac:dyDescent="0.2"/>
    <row r="20856" s="733" customFormat="1" x14ac:dyDescent="0.2"/>
    <row r="20857" s="733" customFormat="1" x14ac:dyDescent="0.2"/>
    <row r="20858" s="733" customFormat="1" x14ac:dyDescent="0.2"/>
    <row r="20859" s="733" customFormat="1" x14ac:dyDescent="0.2"/>
    <row r="20860" s="733" customFormat="1" x14ac:dyDescent="0.2"/>
    <row r="20861" s="733" customFormat="1" x14ac:dyDescent="0.2"/>
    <row r="20862" s="733" customFormat="1" x14ac:dyDescent="0.2"/>
    <row r="20863" s="733" customFormat="1" x14ac:dyDescent="0.2"/>
    <row r="20864" s="733" customFormat="1" x14ac:dyDescent="0.2"/>
    <row r="20865" s="733" customFormat="1" x14ac:dyDescent="0.2"/>
    <row r="20866" s="733" customFormat="1" x14ac:dyDescent="0.2"/>
    <row r="20867" s="733" customFormat="1" x14ac:dyDescent="0.2"/>
    <row r="20868" s="733" customFormat="1" x14ac:dyDescent="0.2"/>
    <row r="20869" s="733" customFormat="1" x14ac:dyDescent="0.2"/>
    <row r="20870" s="733" customFormat="1" x14ac:dyDescent="0.2"/>
    <row r="20871" s="733" customFormat="1" x14ac:dyDescent="0.2"/>
    <row r="20872" s="733" customFormat="1" x14ac:dyDescent="0.2"/>
    <row r="20873" s="733" customFormat="1" x14ac:dyDescent="0.2"/>
    <row r="20874" s="733" customFormat="1" x14ac:dyDescent="0.2"/>
    <row r="20875" s="733" customFormat="1" x14ac:dyDescent="0.2"/>
    <row r="20876" s="733" customFormat="1" x14ac:dyDescent="0.2"/>
    <row r="20877" s="733" customFormat="1" x14ac:dyDescent="0.2"/>
    <row r="20878" s="733" customFormat="1" x14ac:dyDescent="0.2"/>
    <row r="20879" s="733" customFormat="1" x14ac:dyDescent="0.2"/>
    <row r="20880" s="733" customFormat="1" x14ac:dyDescent="0.2"/>
    <row r="20881" s="733" customFormat="1" x14ac:dyDescent="0.2"/>
    <row r="20882" s="733" customFormat="1" x14ac:dyDescent="0.2"/>
    <row r="20883" s="733" customFormat="1" x14ac:dyDescent="0.2"/>
    <row r="20884" s="733" customFormat="1" x14ac:dyDescent="0.2"/>
    <row r="20885" s="733" customFormat="1" x14ac:dyDescent="0.2"/>
    <row r="20886" s="733" customFormat="1" x14ac:dyDescent="0.2"/>
    <row r="20887" s="733" customFormat="1" x14ac:dyDescent="0.2"/>
    <row r="20888" s="733" customFormat="1" x14ac:dyDescent="0.2"/>
    <row r="20889" s="733" customFormat="1" x14ac:dyDescent="0.2"/>
    <row r="20890" s="733" customFormat="1" x14ac:dyDescent="0.2"/>
    <row r="20891" s="733" customFormat="1" x14ac:dyDescent="0.2"/>
    <row r="20892" s="733" customFormat="1" x14ac:dyDescent="0.2"/>
    <row r="20893" s="733" customFormat="1" x14ac:dyDescent="0.2"/>
    <row r="20894" s="733" customFormat="1" x14ac:dyDescent="0.2"/>
    <row r="20895" s="733" customFormat="1" x14ac:dyDescent="0.2"/>
    <row r="20896" s="733" customFormat="1" x14ac:dyDescent="0.2"/>
    <row r="20897" s="733" customFormat="1" x14ac:dyDescent="0.2"/>
    <row r="20898" s="733" customFormat="1" x14ac:dyDescent="0.2"/>
    <row r="20899" s="733" customFormat="1" x14ac:dyDescent="0.2"/>
    <row r="20900" s="733" customFormat="1" x14ac:dyDescent="0.2"/>
    <row r="20901" s="733" customFormat="1" x14ac:dyDescent="0.2"/>
    <row r="20902" s="733" customFormat="1" x14ac:dyDescent="0.2"/>
    <row r="20903" s="733" customFormat="1" x14ac:dyDescent="0.2"/>
    <row r="20904" s="733" customFormat="1" x14ac:dyDescent="0.2"/>
    <row r="20905" s="733" customFormat="1" x14ac:dyDescent="0.2"/>
    <row r="20906" s="733" customFormat="1" x14ac:dyDescent="0.2"/>
    <row r="20907" s="733" customFormat="1" x14ac:dyDescent="0.2"/>
    <row r="20908" s="733" customFormat="1" x14ac:dyDescent="0.2"/>
    <row r="20909" s="733" customFormat="1" x14ac:dyDescent="0.2"/>
    <row r="20910" s="733" customFormat="1" x14ac:dyDescent="0.2"/>
    <row r="20911" s="733" customFormat="1" x14ac:dyDescent="0.2"/>
    <row r="20912" s="733" customFormat="1" x14ac:dyDescent="0.2"/>
    <row r="20913" s="733" customFormat="1" x14ac:dyDescent="0.2"/>
    <row r="20914" s="733" customFormat="1" x14ac:dyDescent="0.2"/>
    <row r="20915" s="733" customFormat="1" x14ac:dyDescent="0.2"/>
    <row r="20916" s="733" customFormat="1" x14ac:dyDescent="0.2"/>
    <row r="20917" s="733" customFormat="1" x14ac:dyDescent="0.2"/>
    <row r="20918" s="733" customFormat="1" x14ac:dyDescent="0.2"/>
    <row r="20919" s="733" customFormat="1" x14ac:dyDescent="0.2"/>
    <row r="20920" s="733" customFormat="1" x14ac:dyDescent="0.2"/>
    <row r="20921" s="733" customFormat="1" x14ac:dyDescent="0.2"/>
    <row r="20922" s="733" customFormat="1" x14ac:dyDescent="0.2"/>
    <row r="20923" s="733" customFormat="1" x14ac:dyDescent="0.2"/>
    <row r="20924" s="733" customFormat="1" x14ac:dyDescent="0.2"/>
    <row r="20925" s="733" customFormat="1" x14ac:dyDescent="0.2"/>
    <row r="20926" s="733" customFormat="1" x14ac:dyDescent="0.2"/>
    <row r="20927" s="733" customFormat="1" x14ac:dyDescent="0.2"/>
    <row r="20928" s="733" customFormat="1" x14ac:dyDescent="0.2"/>
    <row r="20929" s="733" customFormat="1" x14ac:dyDescent="0.2"/>
    <row r="20930" s="733" customFormat="1" x14ac:dyDescent="0.2"/>
    <row r="20931" s="733" customFormat="1" x14ac:dyDescent="0.2"/>
    <row r="20932" s="733" customFormat="1" x14ac:dyDescent="0.2"/>
    <row r="20933" s="733" customFormat="1" x14ac:dyDescent="0.2"/>
    <row r="20934" s="733" customFormat="1" x14ac:dyDescent="0.2"/>
    <row r="20935" s="733" customFormat="1" x14ac:dyDescent="0.2"/>
    <row r="20936" s="733" customFormat="1" x14ac:dyDescent="0.2"/>
    <row r="20937" s="733" customFormat="1" x14ac:dyDescent="0.2"/>
    <row r="20938" s="733" customFormat="1" x14ac:dyDescent="0.2"/>
    <row r="20939" s="733" customFormat="1" x14ac:dyDescent="0.2"/>
    <row r="20940" s="733" customFormat="1" x14ac:dyDescent="0.2"/>
    <row r="20941" s="733" customFormat="1" x14ac:dyDescent="0.2"/>
    <row r="20942" s="733" customFormat="1" x14ac:dyDescent="0.2"/>
    <row r="20943" s="733" customFormat="1" x14ac:dyDescent="0.2"/>
    <row r="20944" s="733" customFormat="1" x14ac:dyDescent="0.2"/>
    <row r="20945" s="733" customFormat="1" x14ac:dyDescent="0.2"/>
    <row r="20946" s="733" customFormat="1" x14ac:dyDescent="0.2"/>
    <row r="20947" s="733" customFormat="1" x14ac:dyDescent="0.2"/>
    <row r="20948" s="733" customFormat="1" x14ac:dyDescent="0.2"/>
    <row r="20949" s="733" customFormat="1" x14ac:dyDescent="0.2"/>
    <row r="20950" s="733" customFormat="1" x14ac:dyDescent="0.2"/>
    <row r="20951" s="733" customFormat="1" x14ac:dyDescent="0.2"/>
    <row r="20952" s="733" customFormat="1" x14ac:dyDescent="0.2"/>
    <row r="20953" s="733" customFormat="1" x14ac:dyDescent="0.2"/>
    <row r="20954" s="733" customFormat="1" x14ac:dyDescent="0.2"/>
    <row r="20955" s="733" customFormat="1" x14ac:dyDescent="0.2"/>
    <row r="20956" s="733" customFormat="1" x14ac:dyDescent="0.2"/>
    <row r="20957" s="733" customFormat="1" x14ac:dyDescent="0.2"/>
    <row r="20958" s="733" customFormat="1" x14ac:dyDescent="0.2"/>
    <row r="20959" s="733" customFormat="1" x14ac:dyDescent="0.2"/>
    <row r="20960" s="733" customFormat="1" x14ac:dyDescent="0.2"/>
    <row r="20961" s="733" customFormat="1" x14ac:dyDescent="0.2"/>
    <row r="20962" s="733" customFormat="1" x14ac:dyDescent="0.2"/>
    <row r="20963" s="733" customFormat="1" x14ac:dyDescent="0.2"/>
    <row r="20964" s="733" customFormat="1" x14ac:dyDescent="0.2"/>
    <row r="20965" s="733" customFormat="1" x14ac:dyDescent="0.2"/>
    <row r="20966" s="733" customFormat="1" x14ac:dyDescent="0.2"/>
    <row r="20967" s="733" customFormat="1" x14ac:dyDescent="0.2"/>
    <row r="20968" s="733" customFormat="1" x14ac:dyDescent="0.2"/>
    <row r="20969" s="733" customFormat="1" x14ac:dyDescent="0.2"/>
    <row r="20970" s="733" customFormat="1" x14ac:dyDescent="0.2"/>
    <row r="20971" s="733" customFormat="1" x14ac:dyDescent="0.2"/>
    <row r="20972" s="733" customFormat="1" x14ac:dyDescent="0.2"/>
    <row r="20973" s="733" customFormat="1" x14ac:dyDescent="0.2"/>
    <row r="20974" s="733" customFormat="1" x14ac:dyDescent="0.2"/>
    <row r="20975" s="733" customFormat="1" x14ac:dyDescent="0.2"/>
    <row r="20976" s="733" customFormat="1" x14ac:dyDescent="0.2"/>
    <row r="20977" s="733" customFormat="1" x14ac:dyDescent="0.2"/>
    <row r="20978" s="733" customFormat="1" x14ac:dyDescent="0.2"/>
    <row r="20979" s="733" customFormat="1" x14ac:dyDescent="0.2"/>
    <row r="20980" s="733" customFormat="1" x14ac:dyDescent="0.2"/>
    <row r="20981" s="733" customFormat="1" x14ac:dyDescent="0.2"/>
    <row r="20982" s="733" customFormat="1" x14ac:dyDescent="0.2"/>
    <row r="20983" s="733" customFormat="1" x14ac:dyDescent="0.2"/>
    <row r="20984" s="733" customFormat="1" x14ac:dyDescent="0.2"/>
    <row r="20985" s="733" customFormat="1" x14ac:dyDescent="0.2"/>
    <row r="20986" s="733" customFormat="1" x14ac:dyDescent="0.2"/>
    <row r="20987" s="733" customFormat="1" x14ac:dyDescent="0.2"/>
    <row r="20988" s="733" customFormat="1" x14ac:dyDescent="0.2"/>
    <row r="20989" s="733" customFormat="1" x14ac:dyDescent="0.2"/>
    <row r="20990" s="733" customFormat="1" x14ac:dyDescent="0.2"/>
    <row r="20991" s="733" customFormat="1" x14ac:dyDescent="0.2"/>
    <row r="20992" s="733" customFormat="1" x14ac:dyDescent="0.2"/>
    <row r="20993" s="733" customFormat="1" x14ac:dyDescent="0.2"/>
    <row r="20994" s="733" customFormat="1" x14ac:dyDescent="0.2"/>
    <row r="20995" s="733" customFormat="1" x14ac:dyDescent="0.2"/>
    <row r="20996" s="733" customFormat="1" x14ac:dyDescent="0.2"/>
    <row r="20997" s="733" customFormat="1" x14ac:dyDescent="0.2"/>
    <row r="20998" s="733" customFormat="1" x14ac:dyDescent="0.2"/>
    <row r="20999" s="733" customFormat="1" x14ac:dyDescent="0.2"/>
    <row r="21000" s="733" customFormat="1" x14ac:dyDescent="0.2"/>
    <row r="21001" s="733" customFormat="1" x14ac:dyDescent="0.2"/>
    <row r="21002" s="733" customFormat="1" x14ac:dyDescent="0.2"/>
    <row r="21003" s="733" customFormat="1" x14ac:dyDescent="0.2"/>
    <row r="21004" s="733" customFormat="1" x14ac:dyDescent="0.2"/>
    <row r="21005" s="733" customFormat="1" x14ac:dyDescent="0.2"/>
    <row r="21006" s="733" customFormat="1" x14ac:dyDescent="0.2"/>
    <row r="21007" s="733" customFormat="1" x14ac:dyDescent="0.2"/>
    <row r="21008" s="733" customFormat="1" x14ac:dyDescent="0.2"/>
    <row r="21009" s="733" customFormat="1" x14ac:dyDescent="0.2"/>
    <row r="21010" s="733" customFormat="1" x14ac:dyDescent="0.2"/>
    <row r="21011" s="733" customFormat="1" x14ac:dyDescent="0.2"/>
    <row r="21012" s="733" customFormat="1" x14ac:dyDescent="0.2"/>
    <row r="21013" s="733" customFormat="1" x14ac:dyDescent="0.2"/>
    <row r="21014" s="733" customFormat="1" x14ac:dyDescent="0.2"/>
    <row r="21015" s="733" customFormat="1" x14ac:dyDescent="0.2"/>
    <row r="21016" s="733" customFormat="1" x14ac:dyDescent="0.2"/>
    <row r="21017" s="733" customFormat="1" x14ac:dyDescent="0.2"/>
    <row r="21018" s="733" customFormat="1" x14ac:dyDescent="0.2"/>
    <row r="21019" s="733" customFormat="1" x14ac:dyDescent="0.2"/>
    <row r="21020" s="733" customFormat="1" x14ac:dyDescent="0.2"/>
    <row r="21021" s="733" customFormat="1" x14ac:dyDescent="0.2"/>
    <row r="21022" s="733" customFormat="1" x14ac:dyDescent="0.2"/>
    <row r="21023" s="733" customFormat="1" x14ac:dyDescent="0.2"/>
    <row r="21024" s="733" customFormat="1" x14ac:dyDescent="0.2"/>
    <row r="21025" s="733" customFormat="1" x14ac:dyDescent="0.2"/>
    <row r="21026" s="733" customFormat="1" x14ac:dyDescent="0.2"/>
    <row r="21027" s="733" customFormat="1" x14ac:dyDescent="0.2"/>
    <row r="21028" s="733" customFormat="1" x14ac:dyDescent="0.2"/>
    <row r="21029" s="733" customFormat="1" x14ac:dyDescent="0.2"/>
    <row r="21030" s="733" customFormat="1" x14ac:dyDescent="0.2"/>
    <row r="21031" s="733" customFormat="1" x14ac:dyDescent="0.2"/>
    <row r="21032" s="733" customFormat="1" x14ac:dyDescent="0.2"/>
    <row r="21033" s="733" customFormat="1" x14ac:dyDescent="0.2"/>
    <row r="21034" s="733" customFormat="1" x14ac:dyDescent="0.2"/>
    <row r="21035" s="733" customFormat="1" x14ac:dyDescent="0.2"/>
    <row r="21036" s="733" customFormat="1" x14ac:dyDescent="0.2"/>
    <row r="21037" s="733" customFormat="1" x14ac:dyDescent="0.2"/>
    <row r="21038" s="733" customFormat="1" x14ac:dyDescent="0.2"/>
    <row r="21039" s="733" customFormat="1" x14ac:dyDescent="0.2"/>
    <row r="21040" s="733" customFormat="1" x14ac:dyDescent="0.2"/>
    <row r="21041" s="733" customFormat="1" x14ac:dyDescent="0.2"/>
    <row r="21042" s="733" customFormat="1" x14ac:dyDescent="0.2"/>
    <row r="21043" s="733" customFormat="1" x14ac:dyDescent="0.2"/>
    <row r="21044" s="733" customFormat="1" x14ac:dyDescent="0.2"/>
    <row r="21045" s="733" customFormat="1" x14ac:dyDescent="0.2"/>
    <row r="21046" s="733" customFormat="1" x14ac:dyDescent="0.2"/>
    <row r="21047" s="733" customFormat="1" x14ac:dyDescent="0.2"/>
    <row r="21048" s="733" customFormat="1" x14ac:dyDescent="0.2"/>
    <row r="21049" s="733" customFormat="1" x14ac:dyDescent="0.2"/>
    <row r="21050" s="733" customFormat="1" x14ac:dyDescent="0.2"/>
    <row r="21051" s="733" customFormat="1" x14ac:dyDescent="0.2"/>
    <row r="21052" s="733" customFormat="1" x14ac:dyDescent="0.2"/>
    <row r="21053" s="733" customFormat="1" x14ac:dyDescent="0.2"/>
    <row r="21054" s="733" customFormat="1" x14ac:dyDescent="0.2"/>
    <row r="21055" s="733" customFormat="1" x14ac:dyDescent="0.2"/>
    <row r="21056" s="733" customFormat="1" x14ac:dyDescent="0.2"/>
    <row r="21057" s="733" customFormat="1" x14ac:dyDescent="0.2"/>
    <row r="21058" s="733" customFormat="1" x14ac:dyDescent="0.2"/>
    <row r="21059" s="733" customFormat="1" x14ac:dyDescent="0.2"/>
    <row r="21060" s="733" customFormat="1" x14ac:dyDescent="0.2"/>
    <row r="21061" s="733" customFormat="1" x14ac:dyDescent="0.2"/>
    <row r="21062" s="733" customFormat="1" x14ac:dyDescent="0.2"/>
    <row r="21063" s="733" customFormat="1" x14ac:dyDescent="0.2"/>
    <row r="21064" s="733" customFormat="1" x14ac:dyDescent="0.2"/>
    <row r="21065" s="733" customFormat="1" x14ac:dyDescent="0.2"/>
    <row r="21066" s="733" customFormat="1" x14ac:dyDescent="0.2"/>
    <row r="21067" s="733" customFormat="1" x14ac:dyDescent="0.2"/>
    <row r="21068" s="733" customFormat="1" x14ac:dyDescent="0.2"/>
    <row r="21069" s="733" customFormat="1" x14ac:dyDescent="0.2"/>
    <row r="21070" s="733" customFormat="1" x14ac:dyDescent="0.2"/>
    <row r="21071" s="733" customFormat="1" x14ac:dyDescent="0.2"/>
    <row r="21072" s="733" customFormat="1" x14ac:dyDescent="0.2"/>
    <row r="21073" s="733" customFormat="1" x14ac:dyDescent="0.2"/>
    <row r="21074" s="733" customFormat="1" x14ac:dyDescent="0.2"/>
    <row r="21075" s="733" customFormat="1" x14ac:dyDescent="0.2"/>
    <row r="21076" s="733" customFormat="1" x14ac:dyDescent="0.2"/>
    <row r="21077" s="733" customFormat="1" x14ac:dyDescent="0.2"/>
    <row r="21078" s="733" customFormat="1" x14ac:dyDescent="0.2"/>
    <row r="21079" s="733" customFormat="1" x14ac:dyDescent="0.2"/>
    <row r="21080" s="733" customFormat="1" x14ac:dyDescent="0.2"/>
    <row r="21081" s="733" customFormat="1" x14ac:dyDescent="0.2"/>
    <row r="21082" s="733" customFormat="1" x14ac:dyDescent="0.2"/>
    <row r="21083" s="733" customFormat="1" x14ac:dyDescent="0.2"/>
    <row r="21084" s="733" customFormat="1" x14ac:dyDescent="0.2"/>
    <row r="21085" s="733" customFormat="1" x14ac:dyDescent="0.2"/>
    <row r="21086" s="733" customFormat="1" x14ac:dyDescent="0.2"/>
    <row r="21087" s="733" customFormat="1" x14ac:dyDescent="0.2"/>
    <row r="21088" s="733" customFormat="1" x14ac:dyDescent="0.2"/>
    <row r="21089" s="733" customFormat="1" x14ac:dyDescent="0.2"/>
    <row r="21090" s="733" customFormat="1" x14ac:dyDescent="0.2"/>
    <row r="21091" s="733" customFormat="1" x14ac:dyDescent="0.2"/>
    <row r="21092" s="733" customFormat="1" x14ac:dyDescent="0.2"/>
    <row r="21093" s="733" customFormat="1" x14ac:dyDescent="0.2"/>
    <row r="21094" s="733" customFormat="1" x14ac:dyDescent="0.2"/>
    <row r="21095" s="733" customFormat="1" x14ac:dyDescent="0.2"/>
    <row r="21096" s="733" customFormat="1" x14ac:dyDescent="0.2"/>
    <row r="21097" s="733" customFormat="1" x14ac:dyDescent="0.2"/>
    <row r="21098" s="733" customFormat="1" x14ac:dyDescent="0.2"/>
    <row r="21099" s="733" customFormat="1" x14ac:dyDescent="0.2"/>
    <row r="21100" s="733" customFormat="1" x14ac:dyDescent="0.2"/>
    <row r="21101" s="733" customFormat="1" x14ac:dyDescent="0.2"/>
    <row r="21102" s="733" customFormat="1" x14ac:dyDescent="0.2"/>
    <row r="21103" s="733" customFormat="1" x14ac:dyDescent="0.2"/>
    <row r="21104" s="733" customFormat="1" x14ac:dyDescent="0.2"/>
    <row r="21105" s="733" customFormat="1" x14ac:dyDescent="0.2"/>
    <row r="21106" s="733" customFormat="1" x14ac:dyDescent="0.2"/>
    <row r="21107" s="733" customFormat="1" x14ac:dyDescent="0.2"/>
    <row r="21108" s="733" customFormat="1" x14ac:dyDescent="0.2"/>
    <row r="21109" s="733" customFormat="1" x14ac:dyDescent="0.2"/>
    <row r="21110" s="733" customFormat="1" x14ac:dyDescent="0.2"/>
    <row r="21111" s="733" customFormat="1" x14ac:dyDescent="0.2"/>
    <row r="21112" s="733" customFormat="1" x14ac:dyDescent="0.2"/>
    <row r="21113" s="733" customFormat="1" x14ac:dyDescent="0.2"/>
    <row r="21114" s="733" customFormat="1" x14ac:dyDescent="0.2"/>
    <row r="21115" s="733" customFormat="1" x14ac:dyDescent="0.2"/>
    <row r="21116" s="733" customFormat="1" x14ac:dyDescent="0.2"/>
    <row r="21117" s="733" customFormat="1" x14ac:dyDescent="0.2"/>
    <row r="21118" s="733" customFormat="1" x14ac:dyDescent="0.2"/>
    <row r="21119" s="733" customFormat="1" x14ac:dyDescent="0.2"/>
    <row r="21120" s="733" customFormat="1" x14ac:dyDescent="0.2"/>
    <row r="21121" s="733" customFormat="1" x14ac:dyDescent="0.2"/>
    <row r="21122" s="733" customFormat="1" x14ac:dyDescent="0.2"/>
    <row r="21123" s="733" customFormat="1" x14ac:dyDescent="0.2"/>
    <row r="21124" s="733" customFormat="1" x14ac:dyDescent="0.2"/>
    <row r="21125" s="733" customFormat="1" x14ac:dyDescent="0.2"/>
    <row r="21126" s="733" customFormat="1" x14ac:dyDescent="0.2"/>
    <row r="21127" s="733" customFormat="1" x14ac:dyDescent="0.2"/>
    <row r="21128" s="733" customFormat="1" x14ac:dyDescent="0.2"/>
    <row r="21129" s="733" customFormat="1" x14ac:dyDescent="0.2"/>
    <row r="21130" s="733" customFormat="1" x14ac:dyDescent="0.2"/>
    <row r="21131" s="733" customFormat="1" x14ac:dyDescent="0.2"/>
    <row r="21132" s="733" customFormat="1" x14ac:dyDescent="0.2"/>
    <row r="21133" s="733" customFormat="1" x14ac:dyDescent="0.2"/>
    <row r="21134" s="733" customFormat="1" x14ac:dyDescent="0.2"/>
    <row r="21135" s="733" customFormat="1" x14ac:dyDescent="0.2"/>
    <row r="21136" s="733" customFormat="1" x14ac:dyDescent="0.2"/>
    <row r="21137" s="733" customFormat="1" x14ac:dyDescent="0.2"/>
    <row r="21138" s="733" customFormat="1" x14ac:dyDescent="0.2"/>
    <row r="21139" s="733" customFormat="1" x14ac:dyDescent="0.2"/>
    <row r="21140" s="733" customFormat="1" x14ac:dyDescent="0.2"/>
    <row r="21141" s="733" customFormat="1" x14ac:dyDescent="0.2"/>
    <row r="21142" s="733" customFormat="1" x14ac:dyDescent="0.2"/>
    <row r="21143" s="733" customFormat="1" x14ac:dyDescent="0.2"/>
    <row r="21144" s="733" customFormat="1" x14ac:dyDescent="0.2"/>
    <row r="21145" s="733" customFormat="1" x14ac:dyDescent="0.2"/>
    <row r="21146" s="733" customFormat="1" x14ac:dyDescent="0.2"/>
    <row r="21147" s="733" customFormat="1" x14ac:dyDescent="0.2"/>
    <row r="21148" s="733" customFormat="1" x14ac:dyDescent="0.2"/>
    <row r="21149" s="733" customFormat="1" x14ac:dyDescent="0.2"/>
    <row r="21150" s="733" customFormat="1" x14ac:dyDescent="0.2"/>
    <row r="21151" s="733" customFormat="1" x14ac:dyDescent="0.2"/>
    <row r="21152" s="733" customFormat="1" x14ac:dyDescent="0.2"/>
    <row r="21153" s="733" customFormat="1" x14ac:dyDescent="0.2"/>
    <row r="21154" s="733" customFormat="1" x14ac:dyDescent="0.2"/>
    <row r="21155" s="733" customFormat="1" x14ac:dyDescent="0.2"/>
    <row r="21156" s="733" customFormat="1" x14ac:dyDescent="0.2"/>
    <row r="21157" s="733" customFormat="1" x14ac:dyDescent="0.2"/>
    <row r="21158" s="733" customFormat="1" x14ac:dyDescent="0.2"/>
    <row r="21159" s="733" customFormat="1" x14ac:dyDescent="0.2"/>
    <row r="21160" s="733" customFormat="1" x14ac:dyDescent="0.2"/>
    <row r="21161" s="733" customFormat="1" x14ac:dyDescent="0.2"/>
    <row r="21162" s="733" customFormat="1" x14ac:dyDescent="0.2"/>
    <row r="21163" s="733" customFormat="1" x14ac:dyDescent="0.2"/>
    <row r="21164" s="733" customFormat="1" x14ac:dyDescent="0.2"/>
    <row r="21165" s="733" customFormat="1" x14ac:dyDescent="0.2"/>
    <row r="21166" s="733" customFormat="1" x14ac:dyDescent="0.2"/>
    <row r="21167" s="733" customFormat="1" x14ac:dyDescent="0.2"/>
    <row r="21168" s="733" customFormat="1" x14ac:dyDescent="0.2"/>
    <row r="21169" s="733" customFormat="1" x14ac:dyDescent="0.2"/>
    <row r="21170" s="733" customFormat="1" x14ac:dyDescent="0.2"/>
    <row r="21171" s="733" customFormat="1" x14ac:dyDescent="0.2"/>
    <row r="21172" s="733" customFormat="1" x14ac:dyDescent="0.2"/>
    <row r="21173" s="733" customFormat="1" x14ac:dyDescent="0.2"/>
    <row r="21174" s="733" customFormat="1" x14ac:dyDescent="0.2"/>
    <row r="21175" s="733" customFormat="1" x14ac:dyDescent="0.2"/>
    <row r="21176" s="733" customFormat="1" x14ac:dyDescent="0.2"/>
    <row r="21177" s="733" customFormat="1" x14ac:dyDescent="0.2"/>
    <row r="21178" s="733" customFormat="1" x14ac:dyDescent="0.2"/>
    <row r="21179" s="733" customFormat="1" x14ac:dyDescent="0.2"/>
    <row r="21180" s="733" customFormat="1" x14ac:dyDescent="0.2"/>
    <row r="21181" s="733" customFormat="1" x14ac:dyDescent="0.2"/>
    <row r="21182" s="733" customFormat="1" x14ac:dyDescent="0.2"/>
    <row r="21183" s="733" customFormat="1" x14ac:dyDescent="0.2"/>
    <row r="21184" s="733" customFormat="1" x14ac:dyDescent="0.2"/>
    <row r="21185" s="733" customFormat="1" x14ac:dyDescent="0.2"/>
    <row r="21186" s="733" customFormat="1" x14ac:dyDescent="0.2"/>
    <row r="21187" s="733" customFormat="1" x14ac:dyDescent="0.2"/>
    <row r="21188" s="733" customFormat="1" x14ac:dyDescent="0.2"/>
    <row r="21189" s="733" customFormat="1" x14ac:dyDescent="0.2"/>
    <row r="21190" s="733" customFormat="1" x14ac:dyDescent="0.2"/>
    <row r="21191" s="733" customFormat="1" x14ac:dyDescent="0.2"/>
    <row r="21192" s="733" customFormat="1" x14ac:dyDescent="0.2"/>
    <row r="21193" s="733" customFormat="1" x14ac:dyDescent="0.2"/>
    <row r="21194" s="733" customFormat="1" x14ac:dyDescent="0.2"/>
    <row r="21195" s="733" customFormat="1" x14ac:dyDescent="0.2"/>
    <row r="21196" s="733" customFormat="1" x14ac:dyDescent="0.2"/>
    <row r="21197" s="733" customFormat="1" x14ac:dyDescent="0.2"/>
    <row r="21198" s="733" customFormat="1" x14ac:dyDescent="0.2"/>
    <row r="21199" s="733" customFormat="1" x14ac:dyDescent="0.2"/>
    <row r="21200" s="733" customFormat="1" x14ac:dyDescent="0.2"/>
    <row r="21201" s="733" customFormat="1" x14ac:dyDescent="0.2"/>
    <row r="21202" s="733" customFormat="1" x14ac:dyDescent="0.2"/>
    <row r="21203" s="733" customFormat="1" x14ac:dyDescent="0.2"/>
    <row r="21204" s="733" customFormat="1" x14ac:dyDescent="0.2"/>
    <row r="21205" s="733" customFormat="1" x14ac:dyDescent="0.2"/>
    <row r="21206" s="733" customFormat="1" x14ac:dyDescent="0.2"/>
    <row r="21207" s="733" customFormat="1" x14ac:dyDescent="0.2"/>
    <row r="21208" s="733" customFormat="1" x14ac:dyDescent="0.2"/>
    <row r="21209" s="733" customFormat="1" x14ac:dyDescent="0.2"/>
    <row r="21210" s="733" customFormat="1" x14ac:dyDescent="0.2"/>
    <row r="21211" s="733" customFormat="1" x14ac:dyDescent="0.2"/>
    <row r="21212" s="733" customFormat="1" x14ac:dyDescent="0.2"/>
    <row r="21213" s="733" customFormat="1" x14ac:dyDescent="0.2"/>
    <row r="21214" s="733" customFormat="1" x14ac:dyDescent="0.2"/>
    <row r="21215" s="733" customFormat="1" x14ac:dyDescent="0.2"/>
    <row r="21216" s="733" customFormat="1" x14ac:dyDescent="0.2"/>
    <row r="21217" s="733" customFormat="1" x14ac:dyDescent="0.2"/>
    <row r="21218" s="733" customFormat="1" x14ac:dyDescent="0.2"/>
    <row r="21219" s="733" customFormat="1" x14ac:dyDescent="0.2"/>
    <row r="21220" s="733" customFormat="1" x14ac:dyDescent="0.2"/>
    <row r="21221" s="733" customFormat="1" x14ac:dyDescent="0.2"/>
    <row r="21222" s="733" customFormat="1" x14ac:dyDescent="0.2"/>
    <row r="21223" s="733" customFormat="1" x14ac:dyDescent="0.2"/>
    <row r="21224" s="733" customFormat="1" x14ac:dyDescent="0.2"/>
    <row r="21225" s="733" customFormat="1" x14ac:dyDescent="0.2"/>
    <row r="21226" s="733" customFormat="1" x14ac:dyDescent="0.2"/>
    <row r="21227" s="733" customFormat="1" x14ac:dyDescent="0.2"/>
    <row r="21228" s="733" customFormat="1" x14ac:dyDescent="0.2"/>
    <row r="21229" s="733" customFormat="1" x14ac:dyDescent="0.2"/>
    <row r="21230" s="733" customFormat="1" x14ac:dyDescent="0.2"/>
    <row r="21231" s="733" customFormat="1" x14ac:dyDescent="0.2"/>
    <row r="21232" s="733" customFormat="1" x14ac:dyDescent="0.2"/>
    <row r="21233" s="733" customFormat="1" x14ac:dyDescent="0.2"/>
    <row r="21234" s="733" customFormat="1" x14ac:dyDescent="0.2"/>
    <row r="21235" s="733" customFormat="1" x14ac:dyDescent="0.2"/>
    <row r="21236" s="733" customFormat="1" x14ac:dyDescent="0.2"/>
    <row r="21237" s="733" customFormat="1" x14ac:dyDescent="0.2"/>
    <row r="21238" s="733" customFormat="1" x14ac:dyDescent="0.2"/>
    <row r="21239" s="733" customFormat="1" x14ac:dyDescent="0.2"/>
    <row r="21240" s="733" customFormat="1" x14ac:dyDescent="0.2"/>
    <row r="21241" s="733" customFormat="1" x14ac:dyDescent="0.2"/>
    <row r="21242" s="733" customFormat="1" x14ac:dyDescent="0.2"/>
    <row r="21243" s="733" customFormat="1" x14ac:dyDescent="0.2"/>
    <row r="21244" s="733" customFormat="1" x14ac:dyDescent="0.2"/>
    <row r="21245" s="733" customFormat="1" x14ac:dyDescent="0.2"/>
    <row r="21246" s="733" customFormat="1" x14ac:dyDescent="0.2"/>
    <row r="21247" s="733" customFormat="1" x14ac:dyDescent="0.2"/>
    <row r="21248" s="733" customFormat="1" x14ac:dyDescent="0.2"/>
    <row r="21249" s="733" customFormat="1" x14ac:dyDescent="0.2"/>
    <row r="21250" s="733" customFormat="1" x14ac:dyDescent="0.2"/>
    <row r="21251" s="733" customFormat="1" x14ac:dyDescent="0.2"/>
    <row r="21252" s="733" customFormat="1" x14ac:dyDescent="0.2"/>
    <row r="21253" s="733" customFormat="1" x14ac:dyDescent="0.2"/>
    <row r="21254" s="733" customFormat="1" x14ac:dyDescent="0.2"/>
    <row r="21255" s="733" customFormat="1" x14ac:dyDescent="0.2"/>
    <row r="21256" s="733" customFormat="1" x14ac:dyDescent="0.2"/>
    <row r="21257" s="733" customFormat="1" x14ac:dyDescent="0.2"/>
    <row r="21258" s="733" customFormat="1" x14ac:dyDescent="0.2"/>
    <row r="21259" s="733" customFormat="1" x14ac:dyDescent="0.2"/>
    <row r="21260" s="733" customFormat="1" x14ac:dyDescent="0.2"/>
    <row r="21261" s="733" customFormat="1" x14ac:dyDescent="0.2"/>
    <row r="21262" s="733" customFormat="1" x14ac:dyDescent="0.2"/>
    <row r="21263" s="733" customFormat="1" x14ac:dyDescent="0.2"/>
    <row r="21264" s="733" customFormat="1" x14ac:dyDescent="0.2"/>
    <row r="21265" s="733" customFormat="1" x14ac:dyDescent="0.2"/>
    <row r="21266" s="733" customFormat="1" x14ac:dyDescent="0.2"/>
    <row r="21267" s="733" customFormat="1" x14ac:dyDescent="0.2"/>
    <row r="21268" s="733" customFormat="1" x14ac:dyDescent="0.2"/>
    <row r="21269" s="733" customFormat="1" x14ac:dyDescent="0.2"/>
    <row r="21270" s="733" customFormat="1" x14ac:dyDescent="0.2"/>
    <row r="21271" s="733" customFormat="1" x14ac:dyDescent="0.2"/>
    <row r="21272" s="733" customFormat="1" x14ac:dyDescent="0.2"/>
    <row r="21273" s="733" customFormat="1" x14ac:dyDescent="0.2"/>
    <row r="21274" s="733" customFormat="1" x14ac:dyDescent="0.2"/>
    <row r="21275" s="733" customFormat="1" x14ac:dyDescent="0.2"/>
    <row r="21276" s="733" customFormat="1" x14ac:dyDescent="0.2"/>
    <row r="21277" s="733" customFormat="1" x14ac:dyDescent="0.2"/>
  </sheetData>
  <mergeCells count="2">
    <mergeCell ref="C28:E28"/>
    <mergeCell ref="D3:E3"/>
  </mergeCells>
  <phoneticPr fontId="7" type="noConversion"/>
  <pageMargins left="0.78740157480314965" right="0.39370078740157483" top="1.9685039370078741" bottom="0.98425196850393704" header="0" footer="0"/>
  <pageSetup scale="95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K21277"/>
  <sheetViews>
    <sheetView workbookViewId="0">
      <selection activeCell="C18" sqref="C18"/>
    </sheetView>
  </sheetViews>
  <sheetFormatPr baseColWidth="10" defaultColWidth="9.140625" defaultRowHeight="12.75" x14ac:dyDescent="0.2"/>
  <cols>
    <col min="1" max="1" width="3.85546875" style="205" customWidth="1"/>
    <col min="2" max="2" width="7.5703125" style="205" customWidth="1"/>
    <col min="3" max="3" width="39.5703125" style="205" customWidth="1"/>
    <col min="4" max="4" width="21" style="205" customWidth="1"/>
    <col min="5" max="5" width="15.5703125" style="205" customWidth="1"/>
    <col min="6" max="6" width="15.28515625" style="205" customWidth="1"/>
    <col min="7" max="7" width="9.140625" style="205" customWidth="1"/>
    <col min="8" max="8" width="10.85546875" style="205" bestFit="1" customWidth="1"/>
    <col min="9" max="16384" width="9.140625" style="205"/>
  </cols>
  <sheetData>
    <row r="1" spans="2:7" ht="15.75" x14ac:dyDescent="0.25">
      <c r="F1" s="1364" t="s">
        <v>21048</v>
      </c>
    </row>
    <row r="2" spans="2:7" x14ac:dyDescent="0.2">
      <c r="B2" s="1750" t="s">
        <v>192</v>
      </c>
      <c r="C2" s="1750"/>
      <c r="D2" s="1750"/>
      <c r="E2" s="1750"/>
      <c r="F2" s="1750"/>
    </row>
    <row r="3" spans="2:7" ht="13.5" thickBot="1" x14ac:dyDescent="0.25"/>
    <row r="4" spans="2:7" x14ac:dyDescent="0.2">
      <c r="B4" s="248"/>
      <c r="C4" s="249"/>
      <c r="D4" s="250"/>
      <c r="E4" s="250"/>
      <c r="F4" s="251"/>
    </row>
    <row r="5" spans="2:7" x14ac:dyDescent="0.2">
      <c r="B5" s="252" t="s">
        <v>247</v>
      </c>
      <c r="C5" s="253"/>
      <c r="D5" s="254"/>
      <c r="E5" s="254"/>
      <c r="F5" s="255"/>
    </row>
    <row r="6" spans="2:7" ht="15.75" x14ac:dyDescent="0.2">
      <c r="B6" s="1755" t="str">
        <f>'6- FONDOS FIJOS'!C4</f>
        <v>AL MES DE DICIEMBRE DEL 2017</v>
      </c>
      <c r="C6" s="1756"/>
      <c r="D6" s="1756"/>
      <c r="E6" s="254"/>
      <c r="F6" s="255"/>
    </row>
    <row r="7" spans="2:7" x14ac:dyDescent="0.2">
      <c r="B7" s="256"/>
      <c r="C7" s="257"/>
      <c r="D7" s="257"/>
      <c r="E7" s="257"/>
      <c r="F7" s="258"/>
    </row>
    <row r="8" spans="2:7" ht="39" thickBot="1" x14ac:dyDescent="0.25">
      <c r="B8" s="244" t="s">
        <v>248</v>
      </c>
      <c r="C8" s="211" t="s">
        <v>249</v>
      </c>
      <c r="D8" s="245" t="s">
        <v>250</v>
      </c>
      <c r="E8" s="246" t="s">
        <v>251</v>
      </c>
      <c r="F8" s="247" t="s">
        <v>252</v>
      </c>
      <c r="G8" s="259"/>
    </row>
    <row r="9" spans="2:7" x14ac:dyDescent="0.2">
      <c r="B9" s="260"/>
      <c r="C9" s="250"/>
      <c r="D9" s="250"/>
      <c r="E9" s="250"/>
      <c r="F9" s="251"/>
    </row>
    <row r="10" spans="2:7" x14ac:dyDescent="0.2">
      <c r="B10" s="261"/>
      <c r="C10" s="254"/>
      <c r="D10" s="254"/>
      <c r="E10" s="254"/>
      <c r="F10" s="255"/>
    </row>
    <row r="11" spans="2:7" x14ac:dyDescent="0.2">
      <c r="B11" s="261"/>
      <c r="C11" s="254"/>
      <c r="D11" s="254"/>
      <c r="E11" s="254"/>
      <c r="F11" s="255"/>
    </row>
    <row r="12" spans="2:7" x14ac:dyDescent="0.2">
      <c r="B12" s="261"/>
      <c r="C12" s="254"/>
      <c r="D12" s="254"/>
      <c r="E12" s="254"/>
      <c r="F12" s="255"/>
    </row>
    <row r="13" spans="2:7" x14ac:dyDescent="0.2">
      <c r="B13" s="261"/>
      <c r="C13" s="254"/>
      <c r="D13" s="254"/>
      <c r="E13" s="254"/>
      <c r="F13" s="255"/>
    </row>
    <row r="14" spans="2:7" x14ac:dyDescent="0.2">
      <c r="B14" s="261"/>
      <c r="C14" s="254"/>
      <c r="D14" s="254"/>
      <c r="E14" s="254"/>
      <c r="F14" s="255"/>
    </row>
    <row r="15" spans="2:7" x14ac:dyDescent="0.2">
      <c r="B15" s="261"/>
      <c r="C15" s="254"/>
      <c r="D15" s="254"/>
      <c r="E15" s="254"/>
      <c r="F15" s="255"/>
    </row>
    <row r="16" spans="2:7" x14ac:dyDescent="0.2">
      <c r="B16" s="261"/>
      <c r="C16" s="254"/>
      <c r="D16" s="254"/>
      <c r="E16" s="254"/>
      <c r="F16" s="255"/>
    </row>
    <row r="17" spans="2:8" x14ac:dyDescent="0.2">
      <c r="B17" s="261"/>
      <c r="C17" s="254"/>
      <c r="D17" s="254"/>
      <c r="E17" s="254"/>
      <c r="F17" s="255"/>
    </row>
    <row r="18" spans="2:8" ht="41.25" customHeight="1" x14ac:dyDescent="0.2">
      <c r="B18" s="261"/>
      <c r="C18" s="533" t="s">
        <v>20132</v>
      </c>
      <c r="D18" s="254"/>
      <c r="E18" s="254"/>
      <c r="F18" s="255"/>
    </row>
    <row r="19" spans="2:8" x14ac:dyDescent="0.2">
      <c r="B19" s="261"/>
      <c r="C19" s="254"/>
      <c r="D19" s="254"/>
      <c r="E19" s="254"/>
      <c r="F19" s="255"/>
      <c r="H19" s="206"/>
    </row>
    <row r="20" spans="2:8" x14ac:dyDescent="0.2">
      <c r="B20" s="261"/>
      <c r="C20" s="254"/>
      <c r="D20" s="254"/>
      <c r="E20" s="254"/>
      <c r="F20" s="255"/>
    </row>
    <row r="21" spans="2:8" x14ac:dyDescent="0.2">
      <c r="B21" s="261"/>
      <c r="C21" s="254"/>
      <c r="D21" s="254"/>
      <c r="E21" s="254"/>
      <c r="F21" s="255"/>
    </row>
    <row r="22" spans="2:8" x14ac:dyDescent="0.2">
      <c r="B22" s="261"/>
      <c r="C22" s="254"/>
      <c r="D22" s="254"/>
      <c r="E22" s="254"/>
      <c r="F22" s="255"/>
    </row>
    <row r="23" spans="2:8" x14ac:dyDescent="0.2">
      <c r="B23" s="261"/>
      <c r="C23" s="254"/>
      <c r="D23" s="254"/>
      <c r="E23" s="254"/>
      <c r="F23" s="255"/>
    </row>
    <row r="24" spans="2:8" x14ac:dyDescent="0.2">
      <c r="B24" s="261"/>
      <c r="C24" s="254"/>
      <c r="D24" s="254"/>
      <c r="E24" s="254"/>
      <c r="F24" s="255"/>
    </row>
    <row r="25" spans="2:8" x14ac:dyDescent="0.2">
      <c r="B25" s="261"/>
      <c r="C25" s="254"/>
      <c r="D25" s="254"/>
      <c r="E25" s="254"/>
      <c r="F25" s="255"/>
    </row>
    <row r="26" spans="2:8" x14ac:dyDescent="0.2">
      <c r="B26" s="261"/>
      <c r="C26" s="254"/>
      <c r="D26" s="254"/>
      <c r="E26" s="254"/>
      <c r="F26" s="255"/>
    </row>
    <row r="27" spans="2:8" x14ac:dyDescent="0.2">
      <c r="B27" s="261"/>
      <c r="C27" s="254"/>
      <c r="D27" s="254"/>
      <c r="E27" s="254"/>
      <c r="F27" s="255"/>
    </row>
    <row r="28" spans="2:8" x14ac:dyDescent="0.2">
      <c r="B28" s="261"/>
      <c r="C28" s="254"/>
      <c r="D28" s="254"/>
      <c r="E28" s="254"/>
      <c r="F28" s="255"/>
    </row>
    <row r="29" spans="2:8" x14ac:dyDescent="0.2">
      <c r="B29" s="261"/>
      <c r="C29" s="254"/>
      <c r="D29" s="254"/>
      <c r="E29" s="254"/>
      <c r="F29" s="255"/>
    </row>
    <row r="30" spans="2:8" x14ac:dyDescent="0.2">
      <c r="B30" s="261"/>
      <c r="C30" s="254"/>
      <c r="D30" s="254"/>
      <c r="E30" s="254"/>
      <c r="F30" s="255"/>
    </row>
    <row r="31" spans="2:8" x14ac:dyDescent="0.2">
      <c r="B31" s="261"/>
      <c r="C31" s="254"/>
      <c r="D31" s="254"/>
      <c r="E31" s="254"/>
      <c r="F31" s="255"/>
    </row>
    <row r="32" spans="2:8" x14ac:dyDescent="0.2">
      <c r="B32" s="261"/>
      <c r="C32" s="254"/>
      <c r="D32" s="254"/>
      <c r="E32" s="254"/>
      <c r="F32" s="255"/>
    </row>
    <row r="33" spans="2:11" x14ac:dyDescent="0.2">
      <c r="B33" s="261"/>
      <c r="C33" s="254"/>
      <c r="D33" s="254"/>
      <c r="E33" s="254"/>
      <c r="F33" s="255"/>
    </row>
    <row r="34" spans="2:11" x14ac:dyDescent="0.2">
      <c r="B34" s="261"/>
      <c r="C34" s="254"/>
      <c r="D34" s="254"/>
      <c r="E34" s="254"/>
      <c r="F34" s="255"/>
    </row>
    <row r="35" spans="2:11" x14ac:dyDescent="0.2">
      <c r="B35" s="261"/>
      <c r="C35" s="254"/>
      <c r="D35" s="254"/>
      <c r="E35" s="254"/>
      <c r="F35" s="255"/>
    </row>
    <row r="36" spans="2:11" x14ac:dyDescent="0.2">
      <c r="B36" s="261"/>
      <c r="C36" s="254"/>
      <c r="D36" s="254"/>
      <c r="E36" s="254"/>
      <c r="F36" s="255"/>
    </row>
    <row r="37" spans="2:11" x14ac:dyDescent="0.2">
      <c r="B37" s="261"/>
      <c r="C37" s="254"/>
      <c r="D37" s="254"/>
      <c r="E37" s="254"/>
      <c r="F37" s="255"/>
    </row>
    <row r="38" spans="2:11" x14ac:dyDescent="0.2">
      <c r="B38" s="261"/>
      <c r="C38" s="254"/>
      <c r="D38" s="254"/>
      <c r="E38" s="254"/>
      <c r="F38" s="255"/>
    </row>
    <row r="39" spans="2:11" x14ac:dyDescent="0.2">
      <c r="B39" s="261"/>
      <c r="C39" s="254"/>
      <c r="D39" s="254"/>
      <c r="E39" s="254"/>
      <c r="F39" s="255"/>
    </row>
    <row r="40" spans="2:11" x14ac:dyDescent="0.2">
      <c r="B40" s="261"/>
      <c r="C40" s="254"/>
      <c r="D40" s="254"/>
      <c r="E40" s="254"/>
      <c r="F40" s="255"/>
    </row>
    <row r="41" spans="2:11" ht="13.5" thickBot="1" x14ac:dyDescent="0.25">
      <c r="B41" s="262"/>
      <c r="C41" s="263"/>
      <c r="D41" s="263"/>
      <c r="E41" s="263"/>
      <c r="F41" s="264"/>
      <c r="G41" s="254"/>
      <c r="H41" s="254"/>
      <c r="I41" s="254"/>
      <c r="J41" s="254"/>
      <c r="K41" s="254"/>
    </row>
    <row r="42" spans="2:11" x14ac:dyDescent="0.2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11" x14ac:dyDescent="0.2">
      <c r="B43" s="254"/>
      <c r="C43" s="254"/>
      <c r="D43" s="254"/>
      <c r="E43" s="254"/>
      <c r="F43" s="254"/>
      <c r="G43" s="254"/>
      <c r="H43" s="254"/>
      <c r="I43" s="254"/>
      <c r="J43" s="254"/>
    </row>
    <row r="44" spans="2:11" x14ac:dyDescent="0.2">
      <c r="B44" s="254"/>
      <c r="C44" s="254"/>
      <c r="D44" s="254"/>
      <c r="E44" s="257"/>
      <c r="F44" s="257"/>
    </row>
    <row r="45" spans="2:11" x14ac:dyDescent="0.2">
      <c r="D45" s="254"/>
    </row>
    <row r="48" spans="2:11" x14ac:dyDescent="0.2">
      <c r="B48" s="205" t="s">
        <v>253</v>
      </c>
    </row>
    <row r="49" spans="2:8" x14ac:dyDescent="0.2">
      <c r="C49" s="205" t="s">
        <v>254</v>
      </c>
    </row>
    <row r="50" spans="2:8" ht="26.25" customHeight="1" x14ac:dyDescent="0.2">
      <c r="C50" s="1757" t="s">
        <v>780</v>
      </c>
      <c r="D50" s="1757"/>
      <c r="E50" s="1757"/>
      <c r="F50" s="1757"/>
    </row>
    <row r="64" spans="2:8" x14ac:dyDescent="0.2">
      <c r="B64" s="257"/>
      <c r="C64" s="257"/>
      <c r="D64" s="257"/>
      <c r="E64" s="257"/>
      <c r="F64" s="257"/>
      <c r="G64" s="254"/>
      <c r="H64" s="254"/>
    </row>
    <row r="65" spans="5:8" ht="13.5" x14ac:dyDescent="0.25">
      <c r="E65" s="1751" t="s">
        <v>383</v>
      </c>
      <c r="F65" s="1752"/>
      <c r="G65" s="1753"/>
      <c r="H65" s="1754"/>
    </row>
    <row r="13188" s="1253" customFormat="1" x14ac:dyDescent="0.2"/>
    <row r="13191" s="254" customFormat="1" x14ac:dyDescent="0.2"/>
    <row r="13192" s="254" customFormat="1" x14ac:dyDescent="0.2"/>
    <row r="13193" s="254" customFormat="1" x14ac:dyDescent="0.2"/>
    <row r="13194" s="254" customFormat="1" x14ac:dyDescent="0.2"/>
    <row r="13195" s="254" customFormat="1" x14ac:dyDescent="0.2"/>
    <row r="13196" s="254" customFormat="1" x14ac:dyDescent="0.2"/>
    <row r="13197" s="254" customFormat="1" x14ac:dyDescent="0.2"/>
    <row r="13198" s="254" customFormat="1" x14ac:dyDescent="0.2"/>
    <row r="13199" s="254" customFormat="1" x14ac:dyDescent="0.2"/>
    <row r="13200" s="254" customFormat="1" x14ac:dyDescent="0.2"/>
    <row r="13201" s="254" customFormat="1" x14ac:dyDescent="0.2"/>
    <row r="13202" s="254" customFormat="1" x14ac:dyDescent="0.2"/>
    <row r="13203" s="254" customFormat="1" x14ac:dyDescent="0.2"/>
    <row r="13204" s="254" customFormat="1" x14ac:dyDescent="0.2"/>
    <row r="13205" s="254" customFormat="1" x14ac:dyDescent="0.2"/>
    <row r="13206" s="254" customFormat="1" x14ac:dyDescent="0.2"/>
    <row r="13207" s="254" customFormat="1" x14ac:dyDescent="0.2"/>
    <row r="13208" s="254" customFormat="1" x14ac:dyDescent="0.2"/>
    <row r="13209" s="254" customFormat="1" x14ac:dyDescent="0.2"/>
    <row r="13210" s="254" customFormat="1" x14ac:dyDescent="0.2"/>
    <row r="13211" s="254" customFormat="1" x14ac:dyDescent="0.2"/>
    <row r="13212" s="254" customFormat="1" x14ac:dyDescent="0.2"/>
    <row r="13213" s="254" customFormat="1" x14ac:dyDescent="0.2"/>
    <row r="13214" s="254" customFormat="1" x14ac:dyDescent="0.2"/>
    <row r="13215" s="254" customFormat="1" x14ac:dyDescent="0.2"/>
    <row r="13216" s="254" customFormat="1" x14ac:dyDescent="0.2"/>
    <row r="13217" s="254" customFormat="1" x14ac:dyDescent="0.2"/>
    <row r="13218" s="254" customFormat="1" x14ac:dyDescent="0.2"/>
    <row r="13219" s="254" customFormat="1" x14ac:dyDescent="0.2"/>
    <row r="13220" s="254" customFormat="1" x14ac:dyDescent="0.2"/>
    <row r="13221" s="254" customFormat="1" x14ac:dyDescent="0.2"/>
    <row r="13222" s="254" customFormat="1" x14ac:dyDescent="0.2"/>
    <row r="13223" s="254" customFormat="1" x14ac:dyDescent="0.2"/>
    <row r="13224" s="254" customFormat="1" x14ac:dyDescent="0.2"/>
    <row r="13225" s="254" customFormat="1" x14ac:dyDescent="0.2"/>
    <row r="13226" s="254" customFormat="1" x14ac:dyDescent="0.2"/>
    <row r="13227" s="254" customFormat="1" x14ac:dyDescent="0.2"/>
    <row r="13228" s="254" customFormat="1" x14ac:dyDescent="0.2"/>
    <row r="13229" s="254" customFormat="1" x14ac:dyDescent="0.2"/>
    <row r="13230" s="254" customFormat="1" x14ac:dyDescent="0.2"/>
    <row r="13231" s="254" customFormat="1" x14ac:dyDescent="0.2"/>
    <row r="13232" s="254" customFormat="1" x14ac:dyDescent="0.2"/>
    <row r="13233" s="254" customFormat="1" x14ac:dyDescent="0.2"/>
    <row r="13234" s="254" customFormat="1" x14ac:dyDescent="0.2"/>
    <row r="13235" s="254" customFormat="1" x14ac:dyDescent="0.2"/>
    <row r="13236" s="254" customFormat="1" x14ac:dyDescent="0.2"/>
    <row r="13237" s="254" customFormat="1" x14ac:dyDescent="0.2"/>
    <row r="13238" s="254" customFormat="1" x14ac:dyDescent="0.2"/>
    <row r="13239" s="254" customFormat="1" x14ac:dyDescent="0.2"/>
    <row r="13240" s="254" customFormat="1" x14ac:dyDescent="0.2"/>
    <row r="13241" s="254" customFormat="1" x14ac:dyDescent="0.2"/>
    <row r="13242" s="254" customFormat="1" x14ac:dyDescent="0.2"/>
    <row r="13243" s="254" customFormat="1" x14ac:dyDescent="0.2"/>
    <row r="13244" s="254" customFormat="1" x14ac:dyDescent="0.2"/>
    <row r="13245" s="254" customFormat="1" x14ac:dyDescent="0.2"/>
    <row r="13246" s="254" customFormat="1" x14ac:dyDescent="0.2"/>
    <row r="13247" s="254" customFormat="1" x14ac:dyDescent="0.2"/>
    <row r="13248" s="254" customFormat="1" x14ac:dyDescent="0.2"/>
    <row r="13249" s="254" customFormat="1" x14ac:dyDescent="0.2"/>
    <row r="13250" s="254" customFormat="1" x14ac:dyDescent="0.2"/>
    <row r="13251" s="254" customFormat="1" x14ac:dyDescent="0.2"/>
    <row r="13252" s="254" customFormat="1" x14ac:dyDescent="0.2"/>
    <row r="13253" s="254" customFormat="1" x14ac:dyDescent="0.2"/>
    <row r="13254" s="254" customFormat="1" x14ac:dyDescent="0.2"/>
    <row r="13255" s="254" customFormat="1" x14ac:dyDescent="0.2"/>
    <row r="13256" s="254" customFormat="1" x14ac:dyDescent="0.2"/>
    <row r="13257" s="254" customFormat="1" x14ac:dyDescent="0.2"/>
    <row r="13258" s="254" customFormat="1" x14ac:dyDescent="0.2"/>
    <row r="13259" s="254" customFormat="1" x14ac:dyDescent="0.2"/>
    <row r="13260" s="254" customFormat="1" x14ac:dyDescent="0.2"/>
    <row r="13261" s="254" customFormat="1" x14ac:dyDescent="0.2"/>
    <row r="13262" s="254" customFormat="1" x14ac:dyDescent="0.2"/>
    <row r="13263" s="254" customFormat="1" x14ac:dyDescent="0.2"/>
    <row r="13264" s="254" customFormat="1" x14ac:dyDescent="0.2"/>
    <row r="13265" s="254" customFormat="1" x14ac:dyDescent="0.2"/>
    <row r="13266" s="254" customFormat="1" x14ac:dyDescent="0.2"/>
    <row r="13267" s="254" customFormat="1" x14ac:dyDescent="0.2"/>
    <row r="13268" s="254" customFormat="1" x14ac:dyDescent="0.2"/>
    <row r="13269" s="254" customFormat="1" x14ac:dyDescent="0.2"/>
    <row r="13270" s="254" customFormat="1" x14ac:dyDescent="0.2"/>
    <row r="13271" s="254" customFormat="1" x14ac:dyDescent="0.2"/>
    <row r="13272" s="254" customFormat="1" x14ac:dyDescent="0.2"/>
    <row r="13273" s="254" customFormat="1" x14ac:dyDescent="0.2"/>
    <row r="13274" s="254" customFormat="1" x14ac:dyDescent="0.2"/>
    <row r="13275" s="254" customFormat="1" x14ac:dyDescent="0.2"/>
    <row r="13276" s="254" customFormat="1" x14ac:dyDescent="0.2"/>
    <row r="13277" s="254" customFormat="1" x14ac:dyDescent="0.2"/>
    <row r="13278" s="254" customFormat="1" x14ac:dyDescent="0.2"/>
    <row r="13279" s="254" customFormat="1" x14ac:dyDescent="0.2"/>
    <row r="13280" s="254" customFormat="1" x14ac:dyDescent="0.2"/>
    <row r="13281" s="254" customFormat="1" x14ac:dyDescent="0.2"/>
    <row r="13282" s="254" customFormat="1" x14ac:dyDescent="0.2"/>
    <row r="13283" s="254" customFormat="1" x14ac:dyDescent="0.2"/>
    <row r="13284" s="254" customFormat="1" x14ac:dyDescent="0.2"/>
    <row r="13285" s="254" customFormat="1" x14ac:dyDescent="0.2"/>
    <row r="13286" s="254" customFormat="1" x14ac:dyDescent="0.2"/>
    <row r="13287" s="254" customFormat="1" x14ac:dyDescent="0.2"/>
    <row r="13288" s="254" customFormat="1" x14ac:dyDescent="0.2"/>
    <row r="13289" s="254" customFormat="1" x14ac:dyDescent="0.2"/>
    <row r="13290" s="254" customFormat="1" x14ac:dyDescent="0.2"/>
    <row r="13291" s="254" customFormat="1" x14ac:dyDescent="0.2"/>
    <row r="13292" s="254" customFormat="1" x14ac:dyDescent="0.2"/>
    <row r="13293" s="254" customFormat="1" x14ac:dyDescent="0.2"/>
    <row r="13294" s="254" customFormat="1" x14ac:dyDescent="0.2"/>
    <row r="13295" s="254" customFormat="1" x14ac:dyDescent="0.2"/>
    <row r="13296" s="254" customFormat="1" x14ac:dyDescent="0.2"/>
    <row r="13297" s="254" customFormat="1" x14ac:dyDescent="0.2"/>
    <row r="13298" s="254" customFormat="1" x14ac:dyDescent="0.2"/>
    <row r="13299" s="254" customFormat="1" x14ac:dyDescent="0.2"/>
    <row r="13300" s="254" customFormat="1" x14ac:dyDescent="0.2"/>
    <row r="13301" s="254" customFormat="1" x14ac:dyDescent="0.2"/>
    <row r="13302" s="254" customFormat="1" x14ac:dyDescent="0.2"/>
    <row r="13303" s="254" customFormat="1" x14ac:dyDescent="0.2"/>
    <row r="13304" s="254" customFormat="1" x14ac:dyDescent="0.2"/>
    <row r="13305" s="254" customFormat="1" x14ac:dyDescent="0.2"/>
    <row r="13306" s="254" customFormat="1" x14ac:dyDescent="0.2"/>
    <row r="13307" s="254" customFormat="1" x14ac:dyDescent="0.2"/>
    <row r="13308" s="254" customFormat="1" x14ac:dyDescent="0.2"/>
    <row r="13309" s="254" customFormat="1" x14ac:dyDescent="0.2"/>
    <row r="13310" s="254" customFormat="1" x14ac:dyDescent="0.2"/>
    <row r="13311" s="254" customFormat="1" x14ac:dyDescent="0.2"/>
    <row r="13312" s="254" customFormat="1" x14ac:dyDescent="0.2"/>
    <row r="13313" s="254" customFormat="1" x14ac:dyDescent="0.2"/>
    <row r="13314" s="254" customFormat="1" x14ac:dyDescent="0.2"/>
    <row r="13315" s="254" customFormat="1" x14ac:dyDescent="0.2"/>
    <row r="13316" s="254" customFormat="1" x14ac:dyDescent="0.2"/>
    <row r="13317" s="254" customFormat="1" x14ac:dyDescent="0.2"/>
    <row r="13318" s="254" customFormat="1" x14ac:dyDescent="0.2"/>
    <row r="13319" s="254" customFormat="1" x14ac:dyDescent="0.2"/>
    <row r="13320" s="254" customFormat="1" x14ac:dyDescent="0.2"/>
    <row r="13321" s="254" customFormat="1" x14ac:dyDescent="0.2"/>
    <row r="13322" s="254" customFormat="1" x14ac:dyDescent="0.2"/>
    <row r="13323" s="254" customFormat="1" x14ac:dyDescent="0.2"/>
    <row r="13324" s="254" customFormat="1" x14ac:dyDescent="0.2"/>
    <row r="13325" s="254" customFormat="1" x14ac:dyDescent="0.2"/>
    <row r="13326" s="254" customFormat="1" x14ac:dyDescent="0.2"/>
    <row r="13327" s="254" customFormat="1" x14ac:dyDescent="0.2"/>
    <row r="13328" s="254" customFormat="1" x14ac:dyDescent="0.2"/>
    <row r="13329" s="254" customFormat="1" x14ac:dyDescent="0.2"/>
    <row r="13330" s="254" customFormat="1" x14ac:dyDescent="0.2"/>
    <row r="13331" s="254" customFormat="1" x14ac:dyDescent="0.2"/>
    <row r="13332" s="254" customFormat="1" x14ac:dyDescent="0.2"/>
    <row r="13333" s="254" customFormat="1" x14ac:dyDescent="0.2"/>
    <row r="13334" s="254" customFormat="1" x14ac:dyDescent="0.2"/>
    <row r="13335" s="254" customFormat="1" x14ac:dyDescent="0.2"/>
    <row r="13336" s="254" customFormat="1" x14ac:dyDescent="0.2"/>
    <row r="13337" s="254" customFormat="1" x14ac:dyDescent="0.2"/>
    <row r="13338" s="254" customFormat="1" x14ac:dyDescent="0.2"/>
    <row r="13339" s="254" customFormat="1" x14ac:dyDescent="0.2"/>
    <row r="13340" s="254" customFormat="1" x14ac:dyDescent="0.2"/>
    <row r="13341" s="254" customFormat="1" x14ac:dyDescent="0.2"/>
    <row r="13342" s="254" customFormat="1" x14ac:dyDescent="0.2"/>
    <row r="13343" s="254" customFormat="1" x14ac:dyDescent="0.2"/>
    <row r="13344" s="254" customFormat="1" x14ac:dyDescent="0.2"/>
    <row r="13345" s="254" customFormat="1" x14ac:dyDescent="0.2"/>
    <row r="13346" s="254" customFormat="1" x14ac:dyDescent="0.2"/>
    <row r="13347" s="254" customFormat="1" x14ac:dyDescent="0.2"/>
    <row r="13348" s="254" customFormat="1" x14ac:dyDescent="0.2"/>
    <row r="13349" s="254" customFormat="1" x14ac:dyDescent="0.2"/>
    <row r="13350" s="254" customFormat="1" x14ac:dyDescent="0.2"/>
    <row r="13351" s="254" customFormat="1" x14ac:dyDescent="0.2"/>
    <row r="13352" s="254" customFormat="1" x14ac:dyDescent="0.2"/>
    <row r="13353" s="254" customFormat="1" x14ac:dyDescent="0.2"/>
    <row r="13354" s="254" customFormat="1" x14ac:dyDescent="0.2"/>
    <row r="13355" s="254" customFormat="1" x14ac:dyDescent="0.2"/>
    <row r="13356" s="254" customFormat="1" x14ac:dyDescent="0.2"/>
    <row r="13357" s="254" customFormat="1" x14ac:dyDescent="0.2"/>
    <row r="13358" s="254" customFormat="1" x14ac:dyDescent="0.2"/>
    <row r="13359" s="254" customFormat="1" x14ac:dyDescent="0.2"/>
    <row r="13360" s="254" customFormat="1" x14ac:dyDescent="0.2"/>
    <row r="13361" s="254" customFormat="1" x14ac:dyDescent="0.2"/>
    <row r="13362" s="254" customFormat="1" x14ac:dyDescent="0.2"/>
    <row r="13363" s="254" customFormat="1" x14ac:dyDescent="0.2"/>
    <row r="13364" s="254" customFormat="1" x14ac:dyDescent="0.2"/>
    <row r="13365" s="254" customFormat="1" x14ac:dyDescent="0.2"/>
    <row r="13366" s="254" customFormat="1" x14ac:dyDescent="0.2"/>
    <row r="13367" s="254" customFormat="1" x14ac:dyDescent="0.2"/>
    <row r="13368" s="254" customFormat="1" x14ac:dyDescent="0.2"/>
    <row r="13369" s="254" customFormat="1" x14ac:dyDescent="0.2"/>
    <row r="13370" s="254" customFormat="1" x14ac:dyDescent="0.2"/>
    <row r="13371" s="254" customFormat="1" x14ac:dyDescent="0.2"/>
    <row r="13372" s="254" customFormat="1" x14ac:dyDescent="0.2"/>
    <row r="13373" s="254" customFormat="1" x14ac:dyDescent="0.2"/>
    <row r="13374" s="254" customFormat="1" x14ac:dyDescent="0.2"/>
    <row r="13375" s="254" customFormat="1" x14ac:dyDescent="0.2"/>
    <row r="13376" s="254" customFormat="1" x14ac:dyDescent="0.2"/>
    <row r="13377" s="254" customFormat="1" x14ac:dyDescent="0.2"/>
    <row r="13378" s="254" customFormat="1" x14ac:dyDescent="0.2"/>
    <row r="13379" s="254" customFormat="1" x14ac:dyDescent="0.2"/>
    <row r="13380" s="254" customFormat="1" x14ac:dyDescent="0.2"/>
    <row r="13381" s="254" customFormat="1" x14ac:dyDescent="0.2"/>
    <row r="13382" s="254" customFormat="1" x14ac:dyDescent="0.2"/>
    <row r="13383" s="254" customFormat="1" x14ac:dyDescent="0.2"/>
    <row r="13384" s="254" customFormat="1" x14ac:dyDescent="0.2"/>
    <row r="13385" s="254" customFormat="1" x14ac:dyDescent="0.2"/>
    <row r="13386" s="254" customFormat="1" x14ac:dyDescent="0.2"/>
    <row r="13387" s="254" customFormat="1" x14ac:dyDescent="0.2"/>
    <row r="13388" s="254" customFormat="1" x14ac:dyDescent="0.2"/>
    <row r="13389" s="254" customFormat="1" x14ac:dyDescent="0.2"/>
    <row r="13390" s="254" customFormat="1" x14ac:dyDescent="0.2"/>
    <row r="13391" s="254" customFormat="1" x14ac:dyDescent="0.2"/>
    <row r="13392" s="254" customFormat="1" x14ac:dyDescent="0.2"/>
    <row r="13393" s="254" customFormat="1" x14ac:dyDescent="0.2"/>
    <row r="13394" s="254" customFormat="1" x14ac:dyDescent="0.2"/>
    <row r="13395" s="254" customFormat="1" x14ac:dyDescent="0.2"/>
    <row r="13396" s="254" customFormat="1" x14ac:dyDescent="0.2"/>
    <row r="13397" s="254" customFormat="1" x14ac:dyDescent="0.2"/>
    <row r="13398" s="254" customFormat="1" x14ac:dyDescent="0.2"/>
    <row r="13399" s="254" customFormat="1" x14ac:dyDescent="0.2"/>
    <row r="13400" s="254" customFormat="1" x14ac:dyDescent="0.2"/>
    <row r="13401" s="254" customFormat="1" x14ac:dyDescent="0.2"/>
    <row r="13402" s="254" customFormat="1" x14ac:dyDescent="0.2"/>
    <row r="13403" s="254" customFormat="1" x14ac:dyDescent="0.2"/>
    <row r="13404" s="254" customFormat="1" x14ac:dyDescent="0.2"/>
    <row r="13405" s="254" customFormat="1" x14ac:dyDescent="0.2"/>
    <row r="13406" s="254" customFormat="1" x14ac:dyDescent="0.2"/>
    <row r="13407" s="254" customFormat="1" x14ac:dyDescent="0.2"/>
    <row r="13408" s="254" customFormat="1" x14ac:dyDescent="0.2"/>
    <row r="13409" s="254" customFormat="1" x14ac:dyDescent="0.2"/>
    <row r="13410" s="254" customFormat="1" x14ac:dyDescent="0.2"/>
    <row r="13411" s="254" customFormat="1" x14ac:dyDescent="0.2"/>
    <row r="13412" s="254" customFormat="1" x14ac:dyDescent="0.2"/>
    <row r="13413" s="254" customFormat="1" x14ac:dyDescent="0.2"/>
    <row r="13414" s="254" customFormat="1" x14ac:dyDescent="0.2"/>
    <row r="13415" s="254" customFormat="1" x14ac:dyDescent="0.2"/>
    <row r="13416" s="254" customFormat="1" x14ac:dyDescent="0.2"/>
    <row r="13417" s="254" customFormat="1" x14ac:dyDescent="0.2"/>
    <row r="13418" s="254" customFormat="1" x14ac:dyDescent="0.2"/>
    <row r="13419" s="254" customFormat="1" x14ac:dyDescent="0.2"/>
    <row r="13420" s="254" customFormat="1" x14ac:dyDescent="0.2"/>
    <row r="13421" s="254" customFormat="1" x14ac:dyDescent="0.2"/>
    <row r="13422" s="254" customFormat="1" x14ac:dyDescent="0.2"/>
    <row r="13423" s="254" customFormat="1" x14ac:dyDescent="0.2"/>
    <row r="13424" s="254" customFormat="1" x14ac:dyDescent="0.2"/>
    <row r="13425" s="254" customFormat="1" x14ac:dyDescent="0.2"/>
    <row r="13426" s="254" customFormat="1" x14ac:dyDescent="0.2"/>
    <row r="13427" s="254" customFormat="1" x14ac:dyDescent="0.2"/>
    <row r="13428" s="254" customFormat="1" x14ac:dyDescent="0.2"/>
    <row r="13429" s="254" customFormat="1" x14ac:dyDescent="0.2"/>
    <row r="13430" s="254" customFormat="1" x14ac:dyDescent="0.2"/>
    <row r="13431" s="254" customFormat="1" x14ac:dyDescent="0.2"/>
    <row r="13432" s="254" customFormat="1" x14ac:dyDescent="0.2"/>
    <row r="13433" s="254" customFormat="1" x14ac:dyDescent="0.2"/>
    <row r="13434" s="254" customFormat="1" x14ac:dyDescent="0.2"/>
    <row r="13435" s="254" customFormat="1" x14ac:dyDescent="0.2"/>
    <row r="13436" s="254" customFormat="1" x14ac:dyDescent="0.2"/>
    <row r="13437" s="254" customFormat="1" x14ac:dyDescent="0.2"/>
    <row r="13438" s="254" customFormat="1" x14ac:dyDescent="0.2"/>
    <row r="13439" s="254" customFormat="1" x14ac:dyDescent="0.2"/>
    <row r="13440" s="254" customFormat="1" x14ac:dyDescent="0.2"/>
    <row r="13441" s="254" customFormat="1" x14ac:dyDescent="0.2"/>
    <row r="13442" s="254" customFormat="1" x14ac:dyDescent="0.2"/>
    <row r="13443" s="254" customFormat="1" x14ac:dyDescent="0.2"/>
    <row r="13444" s="254" customFormat="1" x14ac:dyDescent="0.2"/>
    <row r="13445" s="254" customFormat="1" x14ac:dyDescent="0.2"/>
    <row r="13446" s="254" customFormat="1" x14ac:dyDescent="0.2"/>
    <row r="13447" s="254" customFormat="1" x14ac:dyDescent="0.2"/>
    <row r="13448" s="254" customFormat="1" x14ac:dyDescent="0.2"/>
    <row r="13449" s="254" customFormat="1" x14ac:dyDescent="0.2"/>
    <row r="13450" s="254" customFormat="1" x14ac:dyDescent="0.2"/>
    <row r="13451" s="254" customFormat="1" x14ac:dyDescent="0.2"/>
    <row r="13452" s="254" customFormat="1" x14ac:dyDescent="0.2"/>
    <row r="13453" s="254" customFormat="1" x14ac:dyDescent="0.2"/>
    <row r="13454" s="254" customFormat="1" x14ac:dyDescent="0.2"/>
    <row r="13455" s="254" customFormat="1" x14ac:dyDescent="0.2"/>
    <row r="13456" s="254" customFormat="1" x14ac:dyDescent="0.2"/>
    <row r="13457" s="254" customFormat="1" x14ac:dyDescent="0.2"/>
    <row r="13458" s="254" customFormat="1" x14ac:dyDescent="0.2"/>
    <row r="13459" s="254" customFormat="1" x14ac:dyDescent="0.2"/>
    <row r="13460" s="254" customFormat="1" x14ac:dyDescent="0.2"/>
    <row r="13461" s="254" customFormat="1" x14ac:dyDescent="0.2"/>
    <row r="13462" s="254" customFormat="1" x14ac:dyDescent="0.2"/>
    <row r="13463" s="254" customFormat="1" x14ac:dyDescent="0.2"/>
    <row r="13464" s="254" customFormat="1" x14ac:dyDescent="0.2"/>
    <row r="13465" s="254" customFormat="1" x14ac:dyDescent="0.2"/>
    <row r="13466" s="254" customFormat="1" x14ac:dyDescent="0.2"/>
    <row r="13467" s="254" customFormat="1" x14ac:dyDescent="0.2"/>
    <row r="13468" s="254" customFormat="1" x14ac:dyDescent="0.2"/>
    <row r="13469" s="254" customFormat="1" x14ac:dyDescent="0.2"/>
    <row r="13470" s="254" customFormat="1" x14ac:dyDescent="0.2"/>
    <row r="13471" s="254" customFormat="1" x14ac:dyDescent="0.2"/>
    <row r="13472" s="254" customFormat="1" x14ac:dyDescent="0.2"/>
    <row r="13473" s="254" customFormat="1" x14ac:dyDescent="0.2"/>
    <row r="13474" s="254" customFormat="1" x14ac:dyDescent="0.2"/>
    <row r="13475" s="254" customFormat="1" x14ac:dyDescent="0.2"/>
    <row r="13476" s="254" customFormat="1" x14ac:dyDescent="0.2"/>
    <row r="13477" s="254" customFormat="1" x14ac:dyDescent="0.2"/>
    <row r="13478" s="254" customFormat="1" x14ac:dyDescent="0.2"/>
    <row r="13479" s="254" customFormat="1" x14ac:dyDescent="0.2"/>
    <row r="13480" s="254" customFormat="1" x14ac:dyDescent="0.2"/>
    <row r="13481" s="254" customFormat="1" x14ac:dyDescent="0.2"/>
    <row r="13482" s="254" customFormat="1" x14ac:dyDescent="0.2"/>
    <row r="13483" s="254" customFormat="1" x14ac:dyDescent="0.2"/>
    <row r="13484" s="254" customFormat="1" x14ac:dyDescent="0.2"/>
    <row r="13485" s="254" customFormat="1" x14ac:dyDescent="0.2"/>
    <row r="13486" s="254" customFormat="1" x14ac:dyDescent="0.2"/>
    <row r="13487" s="254" customFormat="1" x14ac:dyDescent="0.2"/>
    <row r="13488" s="254" customFormat="1" x14ac:dyDescent="0.2"/>
    <row r="13489" s="254" customFormat="1" x14ac:dyDescent="0.2"/>
    <row r="13490" s="254" customFormat="1" x14ac:dyDescent="0.2"/>
    <row r="13491" s="254" customFormat="1" x14ac:dyDescent="0.2"/>
    <row r="13492" s="254" customFormat="1" x14ac:dyDescent="0.2"/>
    <row r="13493" s="254" customFormat="1" x14ac:dyDescent="0.2"/>
    <row r="13494" s="254" customFormat="1" x14ac:dyDescent="0.2"/>
    <row r="13495" s="254" customFormat="1" x14ac:dyDescent="0.2"/>
    <row r="13496" s="254" customFormat="1" x14ac:dyDescent="0.2"/>
    <row r="13497" s="254" customFormat="1" x14ac:dyDescent="0.2"/>
    <row r="13498" s="254" customFormat="1" x14ac:dyDescent="0.2"/>
    <row r="13499" s="254" customFormat="1" x14ac:dyDescent="0.2"/>
    <row r="13500" s="254" customFormat="1" x14ac:dyDescent="0.2"/>
    <row r="13501" s="254" customFormat="1" x14ac:dyDescent="0.2"/>
    <row r="13502" s="254" customFormat="1" x14ac:dyDescent="0.2"/>
    <row r="13503" s="254" customFormat="1" x14ac:dyDescent="0.2"/>
    <row r="13504" s="254" customFormat="1" x14ac:dyDescent="0.2"/>
    <row r="13505" s="254" customFormat="1" x14ac:dyDescent="0.2"/>
    <row r="13506" s="254" customFormat="1" x14ac:dyDescent="0.2"/>
    <row r="13507" s="254" customFormat="1" x14ac:dyDescent="0.2"/>
    <row r="13508" s="254" customFormat="1" x14ac:dyDescent="0.2"/>
    <row r="13509" s="254" customFormat="1" x14ac:dyDescent="0.2"/>
    <row r="13510" s="254" customFormat="1" x14ac:dyDescent="0.2"/>
    <row r="13511" s="254" customFormat="1" x14ac:dyDescent="0.2"/>
    <row r="13512" s="254" customFormat="1" x14ac:dyDescent="0.2"/>
    <row r="13513" s="254" customFormat="1" x14ac:dyDescent="0.2"/>
    <row r="13514" s="254" customFormat="1" x14ac:dyDescent="0.2"/>
    <row r="13515" s="254" customFormat="1" x14ac:dyDescent="0.2"/>
    <row r="13516" s="254" customFormat="1" x14ac:dyDescent="0.2"/>
    <row r="13517" s="254" customFormat="1" x14ac:dyDescent="0.2"/>
    <row r="13518" s="254" customFormat="1" x14ac:dyDescent="0.2"/>
    <row r="13519" s="254" customFormat="1" x14ac:dyDescent="0.2"/>
    <row r="13520" s="254" customFormat="1" x14ac:dyDescent="0.2"/>
    <row r="13521" s="254" customFormat="1" x14ac:dyDescent="0.2"/>
    <row r="13522" s="254" customFormat="1" x14ac:dyDescent="0.2"/>
    <row r="13523" s="254" customFormat="1" x14ac:dyDescent="0.2"/>
    <row r="13524" s="254" customFormat="1" x14ac:dyDescent="0.2"/>
    <row r="13525" s="254" customFormat="1" x14ac:dyDescent="0.2"/>
    <row r="13526" s="254" customFormat="1" x14ac:dyDescent="0.2"/>
    <row r="13527" s="254" customFormat="1" x14ac:dyDescent="0.2"/>
    <row r="13528" s="254" customFormat="1" x14ac:dyDescent="0.2"/>
    <row r="13529" s="254" customFormat="1" x14ac:dyDescent="0.2"/>
    <row r="13530" s="254" customFormat="1" x14ac:dyDescent="0.2"/>
    <row r="13531" s="254" customFormat="1" x14ac:dyDescent="0.2"/>
    <row r="13532" s="254" customFormat="1" x14ac:dyDescent="0.2"/>
    <row r="13533" s="254" customFormat="1" x14ac:dyDescent="0.2"/>
    <row r="13534" s="254" customFormat="1" x14ac:dyDescent="0.2"/>
    <row r="13535" s="254" customFormat="1" x14ac:dyDescent="0.2"/>
    <row r="13536" s="254" customFormat="1" x14ac:dyDescent="0.2"/>
    <row r="13537" s="254" customFormat="1" x14ac:dyDescent="0.2"/>
    <row r="13538" s="254" customFormat="1" x14ac:dyDescent="0.2"/>
    <row r="13539" s="254" customFormat="1" x14ac:dyDescent="0.2"/>
    <row r="13540" s="254" customFormat="1" x14ac:dyDescent="0.2"/>
    <row r="13541" s="254" customFormat="1" x14ac:dyDescent="0.2"/>
    <row r="13542" s="254" customFormat="1" x14ac:dyDescent="0.2"/>
    <row r="13543" s="254" customFormat="1" x14ac:dyDescent="0.2"/>
    <row r="13544" s="254" customFormat="1" x14ac:dyDescent="0.2"/>
    <row r="13545" s="254" customFormat="1" x14ac:dyDescent="0.2"/>
    <row r="13546" s="254" customFormat="1" x14ac:dyDescent="0.2"/>
    <row r="13547" s="254" customFormat="1" x14ac:dyDescent="0.2"/>
    <row r="13548" s="254" customFormat="1" x14ac:dyDescent="0.2"/>
    <row r="13549" s="254" customFormat="1" x14ac:dyDescent="0.2"/>
    <row r="13550" s="254" customFormat="1" x14ac:dyDescent="0.2"/>
    <row r="13551" s="254" customFormat="1" x14ac:dyDescent="0.2"/>
    <row r="13552" s="254" customFormat="1" x14ac:dyDescent="0.2"/>
    <row r="13553" s="254" customFormat="1" x14ac:dyDescent="0.2"/>
    <row r="13554" s="254" customFormat="1" x14ac:dyDescent="0.2"/>
    <row r="13555" s="254" customFormat="1" x14ac:dyDescent="0.2"/>
    <row r="13556" s="254" customFormat="1" x14ac:dyDescent="0.2"/>
    <row r="13557" s="254" customFormat="1" x14ac:dyDescent="0.2"/>
    <row r="13558" s="254" customFormat="1" x14ac:dyDescent="0.2"/>
    <row r="13559" s="254" customFormat="1" x14ac:dyDescent="0.2"/>
    <row r="13560" s="254" customFormat="1" x14ac:dyDescent="0.2"/>
    <row r="13561" s="254" customFormat="1" x14ac:dyDescent="0.2"/>
    <row r="13562" s="254" customFormat="1" x14ac:dyDescent="0.2"/>
    <row r="13563" s="254" customFormat="1" x14ac:dyDescent="0.2"/>
    <row r="13564" s="254" customFormat="1" x14ac:dyDescent="0.2"/>
    <row r="13565" s="254" customFormat="1" x14ac:dyDescent="0.2"/>
    <row r="13566" s="254" customFormat="1" x14ac:dyDescent="0.2"/>
    <row r="13567" s="254" customFormat="1" x14ac:dyDescent="0.2"/>
    <row r="13568" s="254" customFormat="1" x14ac:dyDescent="0.2"/>
    <row r="13569" s="254" customFormat="1" x14ac:dyDescent="0.2"/>
    <row r="13570" s="254" customFormat="1" x14ac:dyDescent="0.2"/>
    <row r="13571" s="254" customFormat="1" x14ac:dyDescent="0.2"/>
    <row r="13572" s="254" customFormat="1" x14ac:dyDescent="0.2"/>
    <row r="13573" s="254" customFormat="1" x14ac:dyDescent="0.2"/>
    <row r="13574" s="254" customFormat="1" x14ac:dyDescent="0.2"/>
    <row r="13575" s="254" customFormat="1" x14ac:dyDescent="0.2"/>
    <row r="13576" s="254" customFormat="1" x14ac:dyDescent="0.2"/>
    <row r="13577" s="254" customFormat="1" x14ac:dyDescent="0.2"/>
    <row r="13578" s="254" customFormat="1" x14ac:dyDescent="0.2"/>
    <row r="13579" s="254" customFormat="1" x14ac:dyDescent="0.2"/>
    <row r="13580" s="254" customFormat="1" x14ac:dyDescent="0.2"/>
    <row r="13581" s="254" customFormat="1" x14ac:dyDescent="0.2"/>
    <row r="13582" s="254" customFormat="1" x14ac:dyDescent="0.2"/>
    <row r="13583" s="254" customFormat="1" x14ac:dyDescent="0.2"/>
    <row r="13584" s="254" customFormat="1" x14ac:dyDescent="0.2"/>
    <row r="13585" s="254" customFormat="1" x14ac:dyDescent="0.2"/>
    <row r="13586" s="254" customFormat="1" x14ac:dyDescent="0.2"/>
    <row r="13587" s="254" customFormat="1" x14ac:dyDescent="0.2"/>
    <row r="13588" s="254" customFormat="1" x14ac:dyDescent="0.2"/>
    <row r="13589" s="254" customFormat="1" x14ac:dyDescent="0.2"/>
    <row r="13590" s="254" customFormat="1" x14ac:dyDescent="0.2"/>
    <row r="13591" s="254" customFormat="1" x14ac:dyDescent="0.2"/>
    <row r="13592" s="254" customFormat="1" x14ac:dyDescent="0.2"/>
    <row r="13593" s="254" customFormat="1" x14ac:dyDescent="0.2"/>
    <row r="13594" s="254" customFormat="1" x14ac:dyDescent="0.2"/>
    <row r="13595" s="254" customFormat="1" x14ac:dyDescent="0.2"/>
    <row r="13596" s="254" customFormat="1" x14ac:dyDescent="0.2"/>
    <row r="13597" s="254" customFormat="1" x14ac:dyDescent="0.2"/>
    <row r="13598" s="254" customFormat="1" x14ac:dyDescent="0.2"/>
    <row r="13599" s="254" customFormat="1" x14ac:dyDescent="0.2"/>
    <row r="13600" s="254" customFormat="1" x14ac:dyDescent="0.2"/>
    <row r="13601" s="254" customFormat="1" x14ac:dyDescent="0.2"/>
    <row r="13602" s="254" customFormat="1" x14ac:dyDescent="0.2"/>
    <row r="13603" s="254" customFormat="1" x14ac:dyDescent="0.2"/>
    <row r="13604" s="254" customFormat="1" x14ac:dyDescent="0.2"/>
    <row r="13605" s="254" customFormat="1" x14ac:dyDescent="0.2"/>
    <row r="13606" s="254" customFormat="1" x14ac:dyDescent="0.2"/>
    <row r="13607" s="254" customFormat="1" x14ac:dyDescent="0.2"/>
    <row r="13608" s="254" customFormat="1" x14ac:dyDescent="0.2"/>
    <row r="13609" s="254" customFormat="1" x14ac:dyDescent="0.2"/>
    <row r="13610" s="254" customFormat="1" x14ac:dyDescent="0.2"/>
    <row r="13611" s="254" customFormat="1" x14ac:dyDescent="0.2"/>
    <row r="13612" s="254" customFormat="1" x14ac:dyDescent="0.2"/>
    <row r="13613" s="254" customFormat="1" x14ac:dyDescent="0.2"/>
    <row r="13614" s="254" customFormat="1" x14ac:dyDescent="0.2"/>
    <row r="13615" s="254" customFormat="1" x14ac:dyDescent="0.2"/>
    <row r="13616" s="254" customFormat="1" x14ac:dyDescent="0.2"/>
    <row r="13617" s="254" customFormat="1" x14ac:dyDescent="0.2"/>
    <row r="13618" s="254" customFormat="1" x14ac:dyDescent="0.2"/>
    <row r="13619" s="254" customFormat="1" x14ac:dyDescent="0.2"/>
    <row r="13620" s="254" customFormat="1" x14ac:dyDescent="0.2"/>
    <row r="13621" s="254" customFormat="1" x14ac:dyDescent="0.2"/>
    <row r="13622" s="254" customFormat="1" x14ac:dyDescent="0.2"/>
    <row r="13623" s="254" customFormat="1" x14ac:dyDescent="0.2"/>
    <row r="13624" s="254" customFormat="1" x14ac:dyDescent="0.2"/>
    <row r="13625" s="254" customFormat="1" x14ac:dyDescent="0.2"/>
    <row r="13626" s="254" customFormat="1" x14ac:dyDescent="0.2"/>
    <row r="13627" s="254" customFormat="1" x14ac:dyDescent="0.2"/>
    <row r="13628" s="254" customFormat="1" x14ac:dyDescent="0.2"/>
    <row r="13629" s="254" customFormat="1" x14ac:dyDescent="0.2"/>
    <row r="13630" s="254" customFormat="1" x14ac:dyDescent="0.2"/>
    <row r="13631" s="254" customFormat="1" x14ac:dyDescent="0.2"/>
    <row r="13632" s="254" customFormat="1" x14ac:dyDescent="0.2"/>
    <row r="13633" s="254" customFormat="1" x14ac:dyDescent="0.2"/>
    <row r="13634" s="254" customFormat="1" x14ac:dyDescent="0.2"/>
    <row r="13635" s="254" customFormat="1" x14ac:dyDescent="0.2"/>
    <row r="13636" s="254" customFormat="1" x14ac:dyDescent="0.2"/>
    <row r="13637" s="254" customFormat="1" x14ac:dyDescent="0.2"/>
    <row r="13638" s="254" customFormat="1" x14ac:dyDescent="0.2"/>
    <row r="13639" s="254" customFormat="1" x14ac:dyDescent="0.2"/>
    <row r="13640" s="254" customFormat="1" x14ac:dyDescent="0.2"/>
    <row r="13641" s="254" customFormat="1" x14ac:dyDescent="0.2"/>
    <row r="13642" s="254" customFormat="1" x14ac:dyDescent="0.2"/>
    <row r="13643" s="254" customFormat="1" x14ac:dyDescent="0.2"/>
    <row r="13644" s="254" customFormat="1" x14ac:dyDescent="0.2"/>
    <row r="13645" s="254" customFormat="1" x14ac:dyDescent="0.2"/>
    <row r="13646" s="254" customFormat="1" x14ac:dyDescent="0.2"/>
    <row r="13647" s="254" customFormat="1" x14ac:dyDescent="0.2"/>
    <row r="13648" s="254" customFormat="1" x14ac:dyDescent="0.2"/>
    <row r="13649" s="254" customFormat="1" x14ac:dyDescent="0.2"/>
    <row r="13650" s="254" customFormat="1" x14ac:dyDescent="0.2"/>
    <row r="13651" s="254" customFormat="1" x14ac:dyDescent="0.2"/>
    <row r="13652" s="254" customFormat="1" x14ac:dyDescent="0.2"/>
    <row r="13653" s="254" customFormat="1" x14ac:dyDescent="0.2"/>
    <row r="13654" s="254" customFormat="1" x14ac:dyDescent="0.2"/>
    <row r="13655" s="254" customFormat="1" x14ac:dyDescent="0.2"/>
    <row r="13656" s="254" customFormat="1" x14ac:dyDescent="0.2"/>
    <row r="13657" s="254" customFormat="1" x14ac:dyDescent="0.2"/>
    <row r="13658" s="254" customFormat="1" x14ac:dyDescent="0.2"/>
    <row r="13659" s="254" customFormat="1" x14ac:dyDescent="0.2"/>
    <row r="13660" s="254" customFormat="1" x14ac:dyDescent="0.2"/>
    <row r="13661" s="254" customFormat="1" x14ac:dyDescent="0.2"/>
    <row r="13662" s="254" customFormat="1" x14ac:dyDescent="0.2"/>
    <row r="13663" s="254" customFormat="1" x14ac:dyDescent="0.2"/>
    <row r="13664" s="254" customFormat="1" x14ac:dyDescent="0.2"/>
    <row r="13665" s="254" customFormat="1" x14ac:dyDescent="0.2"/>
    <row r="13666" s="254" customFormat="1" x14ac:dyDescent="0.2"/>
    <row r="13667" s="254" customFormat="1" x14ac:dyDescent="0.2"/>
    <row r="13668" s="254" customFormat="1" x14ac:dyDescent="0.2"/>
    <row r="13669" s="254" customFormat="1" x14ac:dyDescent="0.2"/>
    <row r="13670" s="254" customFormat="1" x14ac:dyDescent="0.2"/>
    <row r="13671" s="254" customFormat="1" x14ac:dyDescent="0.2"/>
    <row r="13672" s="254" customFormat="1" x14ac:dyDescent="0.2"/>
    <row r="13673" s="254" customFormat="1" x14ac:dyDescent="0.2"/>
    <row r="13674" s="254" customFormat="1" x14ac:dyDescent="0.2"/>
    <row r="13675" s="254" customFormat="1" x14ac:dyDescent="0.2"/>
    <row r="13676" s="254" customFormat="1" x14ac:dyDescent="0.2"/>
    <row r="13677" s="254" customFormat="1" x14ac:dyDescent="0.2"/>
    <row r="13678" s="254" customFormat="1" x14ac:dyDescent="0.2"/>
    <row r="13679" s="254" customFormat="1" x14ac:dyDescent="0.2"/>
    <row r="13680" s="254" customFormat="1" x14ac:dyDescent="0.2"/>
    <row r="13681" s="254" customFormat="1" x14ac:dyDescent="0.2"/>
    <row r="13682" s="254" customFormat="1" x14ac:dyDescent="0.2"/>
    <row r="13683" s="254" customFormat="1" x14ac:dyDescent="0.2"/>
    <row r="13684" s="254" customFormat="1" x14ac:dyDescent="0.2"/>
    <row r="13685" s="254" customFormat="1" x14ac:dyDescent="0.2"/>
    <row r="13686" s="254" customFormat="1" x14ac:dyDescent="0.2"/>
    <row r="13687" s="254" customFormat="1" x14ac:dyDescent="0.2"/>
    <row r="13688" s="254" customFormat="1" x14ac:dyDescent="0.2"/>
    <row r="13689" s="254" customFormat="1" x14ac:dyDescent="0.2"/>
    <row r="13690" s="254" customFormat="1" x14ac:dyDescent="0.2"/>
    <row r="13691" s="254" customFormat="1" x14ac:dyDescent="0.2"/>
    <row r="13692" s="254" customFormat="1" x14ac:dyDescent="0.2"/>
    <row r="13693" s="254" customFormat="1" x14ac:dyDescent="0.2"/>
    <row r="13694" s="254" customFormat="1" x14ac:dyDescent="0.2"/>
    <row r="13695" s="254" customFormat="1" x14ac:dyDescent="0.2"/>
    <row r="13696" s="254" customFormat="1" x14ac:dyDescent="0.2"/>
    <row r="13697" s="254" customFormat="1" x14ac:dyDescent="0.2"/>
    <row r="13698" s="254" customFormat="1" x14ac:dyDescent="0.2"/>
    <row r="13699" s="254" customFormat="1" x14ac:dyDescent="0.2"/>
    <row r="13700" s="254" customFormat="1" x14ac:dyDescent="0.2"/>
    <row r="13701" s="254" customFormat="1" x14ac:dyDescent="0.2"/>
    <row r="13702" s="254" customFormat="1" x14ac:dyDescent="0.2"/>
    <row r="13703" s="254" customFormat="1" x14ac:dyDescent="0.2"/>
    <row r="13704" s="254" customFormat="1" x14ac:dyDescent="0.2"/>
    <row r="13705" s="254" customFormat="1" x14ac:dyDescent="0.2"/>
    <row r="13706" s="254" customFormat="1" x14ac:dyDescent="0.2"/>
    <row r="13707" s="254" customFormat="1" x14ac:dyDescent="0.2"/>
    <row r="13708" s="254" customFormat="1" x14ac:dyDescent="0.2"/>
    <row r="13709" s="254" customFormat="1" x14ac:dyDescent="0.2"/>
    <row r="13710" s="254" customFormat="1" x14ac:dyDescent="0.2"/>
    <row r="13711" s="254" customFormat="1" x14ac:dyDescent="0.2"/>
    <row r="13712" s="254" customFormat="1" x14ac:dyDescent="0.2"/>
    <row r="13713" s="254" customFormat="1" x14ac:dyDescent="0.2"/>
    <row r="13714" s="254" customFormat="1" x14ac:dyDescent="0.2"/>
    <row r="13715" s="254" customFormat="1" x14ac:dyDescent="0.2"/>
    <row r="13716" s="254" customFormat="1" x14ac:dyDescent="0.2"/>
    <row r="13717" s="254" customFormat="1" x14ac:dyDescent="0.2"/>
    <row r="13718" s="254" customFormat="1" x14ac:dyDescent="0.2"/>
    <row r="13719" s="254" customFormat="1" x14ac:dyDescent="0.2"/>
    <row r="13720" s="254" customFormat="1" x14ac:dyDescent="0.2"/>
    <row r="13721" s="254" customFormat="1" x14ac:dyDescent="0.2"/>
    <row r="13722" s="254" customFormat="1" x14ac:dyDescent="0.2"/>
    <row r="13723" s="254" customFormat="1" x14ac:dyDescent="0.2"/>
    <row r="13724" s="254" customFormat="1" x14ac:dyDescent="0.2"/>
    <row r="13725" s="254" customFormat="1" x14ac:dyDescent="0.2"/>
    <row r="13726" s="254" customFormat="1" x14ac:dyDescent="0.2"/>
    <row r="13727" s="254" customFormat="1" x14ac:dyDescent="0.2"/>
    <row r="13728" s="254" customFormat="1" x14ac:dyDescent="0.2"/>
    <row r="13729" s="254" customFormat="1" x14ac:dyDescent="0.2"/>
    <row r="13730" s="254" customFormat="1" x14ac:dyDescent="0.2"/>
    <row r="13731" s="254" customFormat="1" x14ac:dyDescent="0.2"/>
    <row r="13732" s="254" customFormat="1" x14ac:dyDescent="0.2"/>
    <row r="13733" s="254" customFormat="1" x14ac:dyDescent="0.2"/>
    <row r="13734" s="254" customFormat="1" x14ac:dyDescent="0.2"/>
    <row r="13735" s="254" customFormat="1" x14ac:dyDescent="0.2"/>
    <row r="13736" s="254" customFormat="1" x14ac:dyDescent="0.2"/>
    <row r="13737" s="254" customFormat="1" x14ac:dyDescent="0.2"/>
    <row r="13738" s="254" customFormat="1" x14ac:dyDescent="0.2"/>
    <row r="13739" s="254" customFormat="1" x14ac:dyDescent="0.2"/>
    <row r="13740" s="254" customFormat="1" x14ac:dyDescent="0.2"/>
    <row r="13741" s="254" customFormat="1" x14ac:dyDescent="0.2"/>
    <row r="13742" s="254" customFormat="1" x14ac:dyDescent="0.2"/>
    <row r="13743" s="254" customFormat="1" x14ac:dyDescent="0.2"/>
    <row r="13744" s="254" customFormat="1" x14ac:dyDescent="0.2"/>
    <row r="13745" s="254" customFormat="1" x14ac:dyDescent="0.2"/>
    <row r="13746" s="254" customFormat="1" x14ac:dyDescent="0.2"/>
    <row r="13747" s="254" customFormat="1" x14ac:dyDescent="0.2"/>
    <row r="13748" s="254" customFormat="1" x14ac:dyDescent="0.2"/>
    <row r="13749" s="254" customFormat="1" x14ac:dyDescent="0.2"/>
    <row r="13750" s="254" customFormat="1" x14ac:dyDescent="0.2"/>
    <row r="13751" s="254" customFormat="1" x14ac:dyDescent="0.2"/>
    <row r="13752" s="254" customFormat="1" x14ac:dyDescent="0.2"/>
    <row r="13753" s="254" customFormat="1" x14ac:dyDescent="0.2"/>
    <row r="13754" s="254" customFormat="1" x14ac:dyDescent="0.2"/>
    <row r="13755" s="254" customFormat="1" x14ac:dyDescent="0.2"/>
    <row r="13756" s="254" customFormat="1" x14ac:dyDescent="0.2"/>
    <row r="13757" s="254" customFormat="1" x14ac:dyDescent="0.2"/>
    <row r="13758" s="254" customFormat="1" x14ac:dyDescent="0.2"/>
    <row r="13759" s="254" customFormat="1" x14ac:dyDescent="0.2"/>
    <row r="13760" s="254" customFormat="1" x14ac:dyDescent="0.2"/>
    <row r="13761" s="254" customFormat="1" x14ac:dyDescent="0.2"/>
    <row r="13762" s="254" customFormat="1" x14ac:dyDescent="0.2"/>
    <row r="13763" s="254" customFormat="1" x14ac:dyDescent="0.2"/>
    <row r="13764" s="254" customFormat="1" x14ac:dyDescent="0.2"/>
    <row r="13765" s="254" customFormat="1" x14ac:dyDescent="0.2"/>
    <row r="13766" s="254" customFormat="1" x14ac:dyDescent="0.2"/>
    <row r="13767" s="254" customFormat="1" x14ac:dyDescent="0.2"/>
    <row r="13768" s="254" customFormat="1" x14ac:dyDescent="0.2"/>
    <row r="13769" s="254" customFormat="1" x14ac:dyDescent="0.2"/>
    <row r="13770" s="254" customFormat="1" x14ac:dyDescent="0.2"/>
    <row r="13771" s="254" customFormat="1" x14ac:dyDescent="0.2"/>
    <row r="13772" s="254" customFormat="1" x14ac:dyDescent="0.2"/>
    <row r="13773" s="254" customFormat="1" x14ac:dyDescent="0.2"/>
    <row r="13774" s="254" customFormat="1" x14ac:dyDescent="0.2"/>
    <row r="13775" s="254" customFormat="1" x14ac:dyDescent="0.2"/>
    <row r="13776" s="254" customFormat="1" x14ac:dyDescent="0.2"/>
    <row r="13777" s="254" customFormat="1" x14ac:dyDescent="0.2"/>
    <row r="13778" s="254" customFormat="1" x14ac:dyDescent="0.2"/>
    <row r="13779" s="254" customFormat="1" x14ac:dyDescent="0.2"/>
    <row r="13780" s="254" customFormat="1" x14ac:dyDescent="0.2"/>
    <row r="13781" s="254" customFormat="1" x14ac:dyDescent="0.2"/>
    <row r="13782" s="254" customFormat="1" x14ac:dyDescent="0.2"/>
    <row r="13783" s="254" customFormat="1" x14ac:dyDescent="0.2"/>
    <row r="13784" s="254" customFormat="1" x14ac:dyDescent="0.2"/>
    <row r="13785" s="254" customFormat="1" x14ac:dyDescent="0.2"/>
    <row r="13786" s="254" customFormat="1" x14ac:dyDescent="0.2"/>
    <row r="13787" s="254" customFormat="1" x14ac:dyDescent="0.2"/>
    <row r="13788" s="254" customFormat="1" x14ac:dyDescent="0.2"/>
    <row r="13789" s="254" customFormat="1" x14ac:dyDescent="0.2"/>
    <row r="13790" s="254" customFormat="1" x14ac:dyDescent="0.2"/>
    <row r="13791" s="254" customFormat="1" x14ac:dyDescent="0.2"/>
    <row r="13792" s="254" customFormat="1" x14ac:dyDescent="0.2"/>
    <row r="13793" s="254" customFormat="1" x14ac:dyDescent="0.2"/>
    <row r="13794" s="254" customFormat="1" x14ac:dyDescent="0.2"/>
    <row r="13795" s="254" customFormat="1" x14ac:dyDescent="0.2"/>
    <row r="13796" s="254" customFormat="1" x14ac:dyDescent="0.2"/>
    <row r="13797" s="254" customFormat="1" x14ac:dyDescent="0.2"/>
    <row r="13798" s="254" customFormat="1" x14ac:dyDescent="0.2"/>
    <row r="13799" s="254" customFormat="1" x14ac:dyDescent="0.2"/>
    <row r="13800" s="254" customFormat="1" x14ac:dyDescent="0.2"/>
    <row r="13801" s="254" customFormat="1" x14ac:dyDescent="0.2"/>
    <row r="13802" s="254" customFormat="1" x14ac:dyDescent="0.2"/>
    <row r="13803" s="254" customFormat="1" x14ac:dyDescent="0.2"/>
    <row r="13804" s="254" customFormat="1" x14ac:dyDescent="0.2"/>
    <row r="13805" s="254" customFormat="1" x14ac:dyDescent="0.2"/>
    <row r="13806" s="254" customFormat="1" x14ac:dyDescent="0.2"/>
    <row r="13807" s="254" customFormat="1" x14ac:dyDescent="0.2"/>
    <row r="13808" s="254" customFormat="1" x14ac:dyDescent="0.2"/>
    <row r="13809" s="254" customFormat="1" x14ac:dyDescent="0.2"/>
    <row r="13810" s="254" customFormat="1" x14ac:dyDescent="0.2"/>
    <row r="13811" s="254" customFormat="1" x14ac:dyDescent="0.2"/>
    <row r="13812" s="254" customFormat="1" x14ac:dyDescent="0.2"/>
    <row r="13813" s="254" customFormat="1" x14ac:dyDescent="0.2"/>
    <row r="13814" s="254" customFormat="1" x14ac:dyDescent="0.2"/>
    <row r="13815" s="254" customFormat="1" x14ac:dyDescent="0.2"/>
    <row r="13816" s="254" customFormat="1" x14ac:dyDescent="0.2"/>
    <row r="13817" s="254" customFormat="1" x14ac:dyDescent="0.2"/>
    <row r="13818" s="254" customFormat="1" x14ac:dyDescent="0.2"/>
    <row r="13819" s="254" customFormat="1" x14ac:dyDescent="0.2"/>
    <row r="13820" s="254" customFormat="1" x14ac:dyDescent="0.2"/>
    <row r="13821" s="254" customFormat="1" x14ac:dyDescent="0.2"/>
    <row r="13822" s="254" customFormat="1" x14ac:dyDescent="0.2"/>
    <row r="13823" s="254" customFormat="1" x14ac:dyDescent="0.2"/>
    <row r="13824" s="254" customFormat="1" x14ac:dyDescent="0.2"/>
    <row r="13825" s="254" customFormat="1" x14ac:dyDescent="0.2"/>
    <row r="13826" s="254" customFormat="1" x14ac:dyDescent="0.2"/>
    <row r="13827" s="254" customFormat="1" x14ac:dyDescent="0.2"/>
    <row r="13828" s="254" customFormat="1" x14ac:dyDescent="0.2"/>
    <row r="13829" s="254" customFormat="1" x14ac:dyDescent="0.2"/>
    <row r="13830" s="254" customFormat="1" x14ac:dyDescent="0.2"/>
    <row r="13831" s="254" customFormat="1" x14ac:dyDescent="0.2"/>
    <row r="13832" s="254" customFormat="1" x14ac:dyDescent="0.2"/>
    <row r="13833" s="254" customFormat="1" x14ac:dyDescent="0.2"/>
    <row r="13834" s="254" customFormat="1" x14ac:dyDescent="0.2"/>
    <row r="13835" s="254" customFormat="1" x14ac:dyDescent="0.2"/>
    <row r="13836" s="254" customFormat="1" x14ac:dyDescent="0.2"/>
    <row r="13837" s="254" customFormat="1" x14ac:dyDescent="0.2"/>
    <row r="13838" s="254" customFormat="1" x14ac:dyDescent="0.2"/>
    <row r="13839" s="254" customFormat="1" x14ac:dyDescent="0.2"/>
    <row r="13840" s="254" customFormat="1" x14ac:dyDescent="0.2"/>
    <row r="13841" s="254" customFormat="1" x14ac:dyDescent="0.2"/>
    <row r="13842" s="254" customFormat="1" x14ac:dyDescent="0.2"/>
    <row r="13843" s="254" customFormat="1" x14ac:dyDescent="0.2"/>
    <row r="13844" s="254" customFormat="1" x14ac:dyDescent="0.2"/>
    <row r="13845" s="254" customFormat="1" x14ac:dyDescent="0.2"/>
    <row r="13846" s="254" customFormat="1" x14ac:dyDescent="0.2"/>
    <row r="13847" s="254" customFormat="1" x14ac:dyDescent="0.2"/>
    <row r="13848" s="254" customFormat="1" x14ac:dyDescent="0.2"/>
    <row r="13849" s="254" customFormat="1" x14ac:dyDescent="0.2"/>
    <row r="13850" s="254" customFormat="1" x14ac:dyDescent="0.2"/>
    <row r="13851" s="254" customFormat="1" x14ac:dyDescent="0.2"/>
    <row r="13852" s="254" customFormat="1" x14ac:dyDescent="0.2"/>
    <row r="13853" s="254" customFormat="1" x14ac:dyDescent="0.2"/>
    <row r="13854" s="254" customFormat="1" x14ac:dyDescent="0.2"/>
    <row r="13855" s="254" customFormat="1" x14ac:dyDescent="0.2"/>
    <row r="13856" s="254" customFormat="1" x14ac:dyDescent="0.2"/>
    <row r="13857" s="254" customFormat="1" x14ac:dyDescent="0.2"/>
    <row r="13858" s="254" customFormat="1" x14ac:dyDescent="0.2"/>
    <row r="13859" s="254" customFormat="1" x14ac:dyDescent="0.2"/>
    <row r="13860" s="254" customFormat="1" x14ac:dyDescent="0.2"/>
    <row r="13861" s="254" customFormat="1" x14ac:dyDescent="0.2"/>
    <row r="13862" s="254" customFormat="1" x14ac:dyDescent="0.2"/>
    <row r="13863" s="254" customFormat="1" x14ac:dyDescent="0.2"/>
    <row r="13864" s="254" customFormat="1" x14ac:dyDescent="0.2"/>
    <row r="13865" s="254" customFormat="1" x14ac:dyDescent="0.2"/>
    <row r="13866" s="254" customFormat="1" x14ac:dyDescent="0.2"/>
    <row r="13867" s="254" customFormat="1" x14ac:dyDescent="0.2"/>
    <row r="13868" s="254" customFormat="1" x14ac:dyDescent="0.2"/>
    <row r="13869" s="254" customFormat="1" x14ac:dyDescent="0.2"/>
    <row r="13870" s="254" customFormat="1" x14ac:dyDescent="0.2"/>
    <row r="13871" s="254" customFormat="1" x14ac:dyDescent="0.2"/>
    <row r="13872" s="254" customFormat="1" x14ac:dyDescent="0.2"/>
    <row r="13873" s="254" customFormat="1" x14ac:dyDescent="0.2"/>
    <row r="13874" s="254" customFormat="1" x14ac:dyDescent="0.2"/>
    <row r="13875" s="254" customFormat="1" x14ac:dyDescent="0.2"/>
    <row r="13876" s="254" customFormat="1" x14ac:dyDescent="0.2"/>
    <row r="13877" s="254" customFormat="1" x14ac:dyDescent="0.2"/>
    <row r="13878" s="254" customFormat="1" x14ac:dyDescent="0.2"/>
    <row r="13879" s="254" customFormat="1" x14ac:dyDescent="0.2"/>
    <row r="13880" s="254" customFormat="1" x14ac:dyDescent="0.2"/>
    <row r="13881" s="254" customFormat="1" x14ac:dyDescent="0.2"/>
    <row r="13882" s="254" customFormat="1" x14ac:dyDescent="0.2"/>
    <row r="13883" s="254" customFormat="1" x14ac:dyDescent="0.2"/>
    <row r="13884" s="254" customFormat="1" x14ac:dyDescent="0.2"/>
    <row r="13885" s="254" customFormat="1" x14ac:dyDescent="0.2"/>
    <row r="13886" s="254" customFormat="1" x14ac:dyDescent="0.2"/>
    <row r="13887" s="254" customFormat="1" x14ac:dyDescent="0.2"/>
    <row r="13888" s="254" customFormat="1" x14ac:dyDescent="0.2"/>
    <row r="13889" s="254" customFormat="1" x14ac:dyDescent="0.2"/>
    <row r="13890" s="254" customFormat="1" x14ac:dyDescent="0.2"/>
    <row r="13891" s="254" customFormat="1" x14ac:dyDescent="0.2"/>
    <row r="13892" s="254" customFormat="1" x14ac:dyDescent="0.2"/>
    <row r="13893" s="254" customFormat="1" x14ac:dyDescent="0.2"/>
    <row r="13894" s="254" customFormat="1" x14ac:dyDescent="0.2"/>
    <row r="13895" s="254" customFormat="1" x14ac:dyDescent="0.2"/>
    <row r="13896" s="254" customFormat="1" x14ac:dyDescent="0.2"/>
    <row r="13897" s="254" customFormat="1" x14ac:dyDescent="0.2"/>
    <row r="13898" s="254" customFormat="1" x14ac:dyDescent="0.2"/>
    <row r="13899" s="254" customFormat="1" x14ac:dyDescent="0.2"/>
    <row r="13900" s="254" customFormat="1" x14ac:dyDescent="0.2"/>
    <row r="13901" s="254" customFormat="1" x14ac:dyDescent="0.2"/>
    <row r="13902" s="254" customFormat="1" x14ac:dyDescent="0.2"/>
    <row r="13903" s="254" customFormat="1" x14ac:dyDescent="0.2"/>
    <row r="13904" s="254" customFormat="1" x14ac:dyDescent="0.2"/>
    <row r="13905" s="254" customFormat="1" x14ac:dyDescent="0.2"/>
    <row r="13906" s="254" customFormat="1" x14ac:dyDescent="0.2"/>
    <row r="13907" s="254" customFormat="1" x14ac:dyDescent="0.2"/>
    <row r="13908" s="254" customFormat="1" x14ac:dyDescent="0.2"/>
    <row r="13909" s="254" customFormat="1" x14ac:dyDescent="0.2"/>
    <row r="13910" s="254" customFormat="1" x14ac:dyDescent="0.2"/>
    <row r="13911" s="254" customFormat="1" x14ac:dyDescent="0.2"/>
    <row r="13912" s="254" customFormat="1" x14ac:dyDescent="0.2"/>
    <row r="13913" s="254" customFormat="1" x14ac:dyDescent="0.2"/>
    <row r="13914" s="254" customFormat="1" x14ac:dyDescent="0.2"/>
    <row r="13915" s="254" customFormat="1" x14ac:dyDescent="0.2"/>
    <row r="13916" s="254" customFormat="1" x14ac:dyDescent="0.2"/>
    <row r="13917" s="254" customFormat="1" x14ac:dyDescent="0.2"/>
    <row r="13918" s="254" customFormat="1" x14ac:dyDescent="0.2"/>
    <row r="13919" s="254" customFormat="1" x14ac:dyDescent="0.2"/>
    <row r="13920" s="254" customFormat="1" x14ac:dyDescent="0.2"/>
    <row r="13921" s="254" customFormat="1" x14ac:dyDescent="0.2"/>
    <row r="13922" s="254" customFormat="1" x14ac:dyDescent="0.2"/>
    <row r="13923" s="254" customFormat="1" x14ac:dyDescent="0.2"/>
    <row r="13924" s="254" customFormat="1" x14ac:dyDescent="0.2"/>
    <row r="13925" s="254" customFormat="1" x14ac:dyDescent="0.2"/>
    <row r="13926" s="254" customFormat="1" x14ac:dyDescent="0.2"/>
    <row r="13927" s="254" customFormat="1" x14ac:dyDescent="0.2"/>
    <row r="13928" s="254" customFormat="1" x14ac:dyDescent="0.2"/>
    <row r="13929" s="254" customFormat="1" x14ac:dyDescent="0.2"/>
    <row r="13930" s="254" customFormat="1" x14ac:dyDescent="0.2"/>
    <row r="13931" s="254" customFormat="1" x14ac:dyDescent="0.2"/>
    <row r="13932" s="254" customFormat="1" x14ac:dyDescent="0.2"/>
    <row r="13933" s="254" customFormat="1" x14ac:dyDescent="0.2"/>
    <row r="13934" s="254" customFormat="1" x14ac:dyDescent="0.2"/>
    <row r="13935" s="254" customFormat="1" x14ac:dyDescent="0.2"/>
    <row r="13936" s="254" customFormat="1" x14ac:dyDescent="0.2"/>
    <row r="13937" s="254" customFormat="1" x14ac:dyDescent="0.2"/>
    <row r="13938" s="254" customFormat="1" x14ac:dyDescent="0.2"/>
    <row r="13939" s="254" customFormat="1" x14ac:dyDescent="0.2"/>
    <row r="13940" s="254" customFormat="1" x14ac:dyDescent="0.2"/>
    <row r="13941" s="254" customFormat="1" x14ac:dyDescent="0.2"/>
    <row r="13942" s="254" customFormat="1" x14ac:dyDescent="0.2"/>
    <row r="13943" s="254" customFormat="1" x14ac:dyDescent="0.2"/>
    <row r="13944" s="254" customFormat="1" x14ac:dyDescent="0.2"/>
    <row r="13945" s="254" customFormat="1" x14ac:dyDescent="0.2"/>
    <row r="13946" s="254" customFormat="1" x14ac:dyDescent="0.2"/>
    <row r="13947" s="254" customFormat="1" x14ac:dyDescent="0.2"/>
    <row r="13948" s="254" customFormat="1" x14ac:dyDescent="0.2"/>
    <row r="13949" s="254" customFormat="1" x14ac:dyDescent="0.2"/>
    <row r="13950" s="254" customFormat="1" x14ac:dyDescent="0.2"/>
    <row r="13951" s="254" customFormat="1" x14ac:dyDescent="0.2"/>
    <row r="13952" s="254" customFormat="1" x14ac:dyDescent="0.2"/>
    <row r="13953" s="254" customFormat="1" x14ac:dyDescent="0.2"/>
    <row r="13954" s="254" customFormat="1" x14ac:dyDescent="0.2"/>
    <row r="13955" s="254" customFormat="1" x14ac:dyDescent="0.2"/>
    <row r="13956" s="254" customFormat="1" x14ac:dyDescent="0.2"/>
    <row r="13957" s="254" customFormat="1" x14ac:dyDescent="0.2"/>
    <row r="13958" s="254" customFormat="1" x14ac:dyDescent="0.2"/>
    <row r="13959" s="254" customFormat="1" x14ac:dyDescent="0.2"/>
    <row r="13960" s="254" customFormat="1" x14ac:dyDescent="0.2"/>
    <row r="13961" s="254" customFormat="1" x14ac:dyDescent="0.2"/>
    <row r="13962" s="254" customFormat="1" x14ac:dyDescent="0.2"/>
    <row r="13963" s="254" customFormat="1" x14ac:dyDescent="0.2"/>
    <row r="13964" s="254" customFormat="1" x14ac:dyDescent="0.2"/>
    <row r="13965" s="254" customFormat="1" x14ac:dyDescent="0.2"/>
    <row r="13966" s="254" customFormat="1" x14ac:dyDescent="0.2"/>
    <row r="13967" s="254" customFormat="1" x14ac:dyDescent="0.2"/>
    <row r="13968" s="254" customFormat="1" x14ac:dyDescent="0.2"/>
    <row r="13969" s="254" customFormat="1" x14ac:dyDescent="0.2"/>
    <row r="13970" s="254" customFormat="1" x14ac:dyDescent="0.2"/>
    <row r="13971" s="254" customFormat="1" x14ac:dyDescent="0.2"/>
    <row r="13972" s="254" customFormat="1" x14ac:dyDescent="0.2"/>
    <row r="13973" s="254" customFormat="1" x14ac:dyDescent="0.2"/>
    <row r="13974" s="254" customFormat="1" x14ac:dyDescent="0.2"/>
    <row r="13975" s="254" customFormat="1" x14ac:dyDescent="0.2"/>
    <row r="13976" s="254" customFormat="1" x14ac:dyDescent="0.2"/>
    <row r="13977" s="254" customFormat="1" x14ac:dyDescent="0.2"/>
    <row r="13978" s="254" customFormat="1" x14ac:dyDescent="0.2"/>
    <row r="13979" s="254" customFormat="1" x14ac:dyDescent="0.2"/>
    <row r="13980" s="254" customFormat="1" x14ac:dyDescent="0.2"/>
    <row r="13981" s="254" customFormat="1" x14ac:dyDescent="0.2"/>
    <row r="13982" s="254" customFormat="1" x14ac:dyDescent="0.2"/>
    <row r="13983" s="254" customFormat="1" x14ac:dyDescent="0.2"/>
    <row r="13984" s="254" customFormat="1" x14ac:dyDescent="0.2"/>
    <row r="13985" s="254" customFormat="1" x14ac:dyDescent="0.2"/>
    <row r="13986" s="254" customFormat="1" x14ac:dyDescent="0.2"/>
    <row r="13987" s="254" customFormat="1" x14ac:dyDescent="0.2"/>
    <row r="13988" s="254" customFormat="1" x14ac:dyDescent="0.2"/>
    <row r="13989" s="254" customFormat="1" x14ac:dyDescent="0.2"/>
    <row r="13990" s="254" customFormat="1" x14ac:dyDescent="0.2"/>
    <row r="13991" s="254" customFormat="1" x14ac:dyDescent="0.2"/>
    <row r="13992" s="254" customFormat="1" x14ac:dyDescent="0.2"/>
    <row r="13993" s="254" customFormat="1" x14ac:dyDescent="0.2"/>
    <row r="13994" s="254" customFormat="1" x14ac:dyDescent="0.2"/>
    <row r="13995" s="254" customFormat="1" x14ac:dyDescent="0.2"/>
    <row r="13996" s="254" customFormat="1" x14ac:dyDescent="0.2"/>
    <row r="13997" s="254" customFormat="1" x14ac:dyDescent="0.2"/>
    <row r="13998" s="254" customFormat="1" x14ac:dyDescent="0.2"/>
    <row r="13999" s="254" customFormat="1" x14ac:dyDescent="0.2"/>
    <row r="14000" s="254" customFormat="1" x14ac:dyDescent="0.2"/>
    <row r="14001" s="254" customFormat="1" x14ac:dyDescent="0.2"/>
    <row r="14002" s="254" customFormat="1" x14ac:dyDescent="0.2"/>
    <row r="14003" s="254" customFormat="1" x14ac:dyDescent="0.2"/>
    <row r="14004" s="254" customFormat="1" x14ac:dyDescent="0.2"/>
    <row r="14005" s="254" customFormat="1" x14ac:dyDescent="0.2"/>
    <row r="14006" s="254" customFormat="1" x14ac:dyDescent="0.2"/>
    <row r="14007" s="254" customFormat="1" x14ac:dyDescent="0.2"/>
    <row r="14008" s="254" customFormat="1" x14ac:dyDescent="0.2"/>
    <row r="14009" s="254" customFormat="1" x14ac:dyDescent="0.2"/>
    <row r="14010" s="254" customFormat="1" x14ac:dyDescent="0.2"/>
    <row r="14011" s="254" customFormat="1" x14ac:dyDescent="0.2"/>
    <row r="14012" s="254" customFormat="1" x14ac:dyDescent="0.2"/>
    <row r="14013" s="254" customFormat="1" x14ac:dyDescent="0.2"/>
    <row r="14014" s="254" customFormat="1" x14ac:dyDescent="0.2"/>
    <row r="14015" s="254" customFormat="1" x14ac:dyDescent="0.2"/>
    <row r="14016" s="254" customFormat="1" x14ac:dyDescent="0.2"/>
    <row r="14017" s="254" customFormat="1" x14ac:dyDescent="0.2"/>
    <row r="14018" s="254" customFormat="1" x14ac:dyDescent="0.2"/>
    <row r="14019" s="254" customFormat="1" x14ac:dyDescent="0.2"/>
    <row r="14020" s="254" customFormat="1" x14ac:dyDescent="0.2"/>
    <row r="14021" s="254" customFormat="1" x14ac:dyDescent="0.2"/>
    <row r="14022" s="254" customFormat="1" x14ac:dyDescent="0.2"/>
    <row r="14023" s="254" customFormat="1" x14ac:dyDescent="0.2"/>
    <row r="14024" s="254" customFormat="1" x14ac:dyDescent="0.2"/>
    <row r="14025" s="254" customFormat="1" x14ac:dyDescent="0.2"/>
    <row r="14026" s="254" customFormat="1" x14ac:dyDescent="0.2"/>
    <row r="14027" s="254" customFormat="1" x14ac:dyDescent="0.2"/>
    <row r="14028" s="254" customFormat="1" x14ac:dyDescent="0.2"/>
    <row r="14029" s="254" customFormat="1" x14ac:dyDescent="0.2"/>
    <row r="14030" s="254" customFormat="1" x14ac:dyDescent="0.2"/>
    <row r="14031" s="254" customFormat="1" x14ac:dyDescent="0.2"/>
    <row r="14032" s="254" customFormat="1" x14ac:dyDescent="0.2"/>
    <row r="14033" s="254" customFormat="1" x14ac:dyDescent="0.2"/>
    <row r="14034" s="254" customFormat="1" x14ac:dyDescent="0.2"/>
    <row r="14035" s="254" customFormat="1" x14ac:dyDescent="0.2"/>
    <row r="14036" s="254" customFormat="1" x14ac:dyDescent="0.2"/>
    <row r="14037" s="254" customFormat="1" x14ac:dyDescent="0.2"/>
    <row r="14038" s="254" customFormat="1" x14ac:dyDescent="0.2"/>
    <row r="14039" s="254" customFormat="1" x14ac:dyDescent="0.2"/>
    <row r="14040" s="254" customFormat="1" x14ac:dyDescent="0.2"/>
    <row r="14041" s="254" customFormat="1" x14ac:dyDescent="0.2"/>
    <row r="14042" s="254" customFormat="1" x14ac:dyDescent="0.2"/>
    <row r="14043" s="254" customFormat="1" x14ac:dyDescent="0.2"/>
    <row r="14044" s="254" customFormat="1" x14ac:dyDescent="0.2"/>
    <row r="14045" s="254" customFormat="1" x14ac:dyDescent="0.2"/>
    <row r="14046" s="254" customFormat="1" x14ac:dyDescent="0.2"/>
    <row r="14047" s="254" customFormat="1" x14ac:dyDescent="0.2"/>
    <row r="14048" s="254" customFormat="1" x14ac:dyDescent="0.2"/>
    <row r="14049" s="254" customFormat="1" x14ac:dyDescent="0.2"/>
    <row r="14050" s="254" customFormat="1" x14ac:dyDescent="0.2"/>
    <row r="14051" s="254" customFormat="1" x14ac:dyDescent="0.2"/>
    <row r="14052" s="254" customFormat="1" x14ac:dyDescent="0.2"/>
    <row r="14053" s="254" customFormat="1" x14ac:dyDescent="0.2"/>
    <row r="14054" s="254" customFormat="1" x14ac:dyDescent="0.2"/>
    <row r="14055" s="254" customFormat="1" x14ac:dyDescent="0.2"/>
    <row r="14056" s="254" customFormat="1" x14ac:dyDescent="0.2"/>
    <row r="14057" s="254" customFormat="1" x14ac:dyDescent="0.2"/>
    <row r="14058" s="254" customFormat="1" x14ac:dyDescent="0.2"/>
    <row r="14059" s="254" customFormat="1" x14ac:dyDescent="0.2"/>
    <row r="14060" s="254" customFormat="1" x14ac:dyDescent="0.2"/>
    <row r="14061" s="254" customFormat="1" x14ac:dyDescent="0.2"/>
    <row r="14062" s="254" customFormat="1" x14ac:dyDescent="0.2"/>
    <row r="14063" s="254" customFormat="1" x14ac:dyDescent="0.2"/>
    <row r="14064" s="254" customFormat="1" x14ac:dyDescent="0.2"/>
    <row r="14065" s="254" customFormat="1" x14ac:dyDescent="0.2"/>
    <row r="14066" s="254" customFormat="1" x14ac:dyDescent="0.2"/>
    <row r="14067" s="254" customFormat="1" x14ac:dyDescent="0.2"/>
    <row r="14068" s="254" customFormat="1" x14ac:dyDescent="0.2"/>
    <row r="14069" s="254" customFormat="1" x14ac:dyDescent="0.2"/>
    <row r="14070" s="254" customFormat="1" x14ac:dyDescent="0.2"/>
    <row r="14071" s="254" customFormat="1" x14ac:dyDescent="0.2"/>
    <row r="14072" s="254" customFormat="1" x14ac:dyDescent="0.2"/>
    <row r="14073" s="254" customFormat="1" x14ac:dyDescent="0.2"/>
    <row r="14074" s="254" customFormat="1" x14ac:dyDescent="0.2"/>
    <row r="14075" s="254" customFormat="1" x14ac:dyDescent="0.2"/>
    <row r="14076" s="254" customFormat="1" x14ac:dyDescent="0.2"/>
    <row r="14077" s="254" customFormat="1" x14ac:dyDescent="0.2"/>
    <row r="14078" s="254" customFormat="1" x14ac:dyDescent="0.2"/>
    <row r="14079" s="254" customFormat="1" x14ac:dyDescent="0.2"/>
    <row r="14080" s="254" customFormat="1" x14ac:dyDescent="0.2"/>
    <row r="14081" s="254" customFormat="1" x14ac:dyDescent="0.2"/>
    <row r="14082" s="254" customFormat="1" x14ac:dyDescent="0.2"/>
    <row r="14083" s="254" customFormat="1" x14ac:dyDescent="0.2"/>
    <row r="14084" s="254" customFormat="1" x14ac:dyDescent="0.2"/>
    <row r="14085" s="254" customFormat="1" x14ac:dyDescent="0.2"/>
    <row r="14086" s="254" customFormat="1" x14ac:dyDescent="0.2"/>
    <row r="14087" s="254" customFormat="1" x14ac:dyDescent="0.2"/>
    <row r="14088" s="254" customFormat="1" x14ac:dyDescent="0.2"/>
    <row r="14089" s="254" customFormat="1" x14ac:dyDescent="0.2"/>
    <row r="14090" s="254" customFormat="1" x14ac:dyDescent="0.2"/>
    <row r="14091" s="254" customFormat="1" x14ac:dyDescent="0.2"/>
    <row r="14092" s="254" customFormat="1" x14ac:dyDescent="0.2"/>
    <row r="14093" s="254" customFormat="1" x14ac:dyDescent="0.2"/>
    <row r="14094" s="254" customFormat="1" x14ac:dyDescent="0.2"/>
    <row r="14095" s="254" customFormat="1" x14ac:dyDescent="0.2"/>
    <row r="14096" s="254" customFormat="1" x14ac:dyDescent="0.2"/>
    <row r="14097" s="254" customFormat="1" x14ac:dyDescent="0.2"/>
    <row r="14098" s="254" customFormat="1" x14ac:dyDescent="0.2"/>
    <row r="14099" s="254" customFormat="1" x14ac:dyDescent="0.2"/>
    <row r="14100" s="254" customFormat="1" x14ac:dyDescent="0.2"/>
    <row r="14101" s="254" customFormat="1" x14ac:dyDescent="0.2"/>
    <row r="14102" s="254" customFormat="1" x14ac:dyDescent="0.2"/>
    <row r="14103" s="254" customFormat="1" x14ac:dyDescent="0.2"/>
    <row r="14104" s="254" customFormat="1" x14ac:dyDescent="0.2"/>
    <row r="14105" s="254" customFormat="1" x14ac:dyDescent="0.2"/>
    <row r="14106" s="254" customFormat="1" x14ac:dyDescent="0.2"/>
    <row r="14107" s="254" customFormat="1" x14ac:dyDescent="0.2"/>
    <row r="14108" s="254" customFormat="1" x14ac:dyDescent="0.2"/>
    <row r="14109" s="254" customFormat="1" x14ac:dyDescent="0.2"/>
    <row r="14110" s="254" customFormat="1" x14ac:dyDescent="0.2"/>
    <row r="14111" s="254" customFormat="1" x14ac:dyDescent="0.2"/>
    <row r="14112" s="254" customFormat="1" x14ac:dyDescent="0.2"/>
    <row r="14113" s="254" customFormat="1" x14ac:dyDescent="0.2"/>
    <row r="14114" s="254" customFormat="1" x14ac:dyDescent="0.2"/>
    <row r="14115" s="254" customFormat="1" x14ac:dyDescent="0.2"/>
    <row r="14116" s="254" customFormat="1" x14ac:dyDescent="0.2"/>
    <row r="14117" s="254" customFormat="1" x14ac:dyDescent="0.2"/>
    <row r="14118" s="254" customFormat="1" x14ac:dyDescent="0.2"/>
    <row r="14119" s="254" customFormat="1" x14ac:dyDescent="0.2"/>
    <row r="14120" s="254" customFormat="1" x14ac:dyDescent="0.2"/>
    <row r="14121" s="254" customFormat="1" x14ac:dyDescent="0.2"/>
    <row r="14122" s="254" customFormat="1" x14ac:dyDescent="0.2"/>
    <row r="14123" s="254" customFormat="1" x14ac:dyDescent="0.2"/>
    <row r="14124" s="254" customFormat="1" x14ac:dyDescent="0.2"/>
    <row r="14125" s="254" customFormat="1" x14ac:dyDescent="0.2"/>
    <row r="14126" s="254" customFormat="1" x14ac:dyDescent="0.2"/>
    <row r="14127" s="254" customFormat="1" x14ac:dyDescent="0.2"/>
    <row r="14128" s="254" customFormat="1" x14ac:dyDescent="0.2"/>
    <row r="14129" s="254" customFormat="1" x14ac:dyDescent="0.2"/>
    <row r="14130" s="254" customFormat="1" x14ac:dyDescent="0.2"/>
    <row r="14131" s="254" customFormat="1" x14ac:dyDescent="0.2"/>
    <row r="14132" s="254" customFormat="1" x14ac:dyDescent="0.2"/>
    <row r="14133" s="254" customFormat="1" x14ac:dyDescent="0.2"/>
    <row r="14134" s="254" customFormat="1" x14ac:dyDescent="0.2"/>
    <row r="14135" s="254" customFormat="1" x14ac:dyDescent="0.2"/>
    <row r="14136" s="254" customFormat="1" x14ac:dyDescent="0.2"/>
    <row r="14137" s="254" customFormat="1" x14ac:dyDescent="0.2"/>
    <row r="14138" s="254" customFormat="1" x14ac:dyDescent="0.2"/>
    <row r="14139" s="254" customFormat="1" x14ac:dyDescent="0.2"/>
    <row r="14140" s="254" customFormat="1" x14ac:dyDescent="0.2"/>
    <row r="14141" s="254" customFormat="1" x14ac:dyDescent="0.2"/>
    <row r="14142" s="254" customFormat="1" x14ac:dyDescent="0.2"/>
    <row r="14143" s="254" customFormat="1" x14ac:dyDescent="0.2"/>
    <row r="14144" s="254" customFormat="1" x14ac:dyDescent="0.2"/>
    <row r="14145" s="254" customFormat="1" x14ac:dyDescent="0.2"/>
    <row r="14146" s="254" customFormat="1" x14ac:dyDescent="0.2"/>
    <row r="14147" s="254" customFormat="1" x14ac:dyDescent="0.2"/>
    <row r="14148" s="254" customFormat="1" x14ac:dyDescent="0.2"/>
    <row r="14149" s="254" customFormat="1" x14ac:dyDescent="0.2"/>
    <row r="14150" s="254" customFormat="1" x14ac:dyDescent="0.2"/>
    <row r="14151" s="254" customFormat="1" x14ac:dyDescent="0.2"/>
    <row r="14152" s="254" customFormat="1" x14ac:dyDescent="0.2"/>
    <row r="14153" s="254" customFormat="1" x14ac:dyDescent="0.2"/>
    <row r="14154" s="254" customFormat="1" x14ac:dyDescent="0.2"/>
    <row r="14155" s="254" customFormat="1" x14ac:dyDescent="0.2"/>
    <row r="14156" s="254" customFormat="1" x14ac:dyDescent="0.2"/>
    <row r="14157" s="254" customFormat="1" x14ac:dyDescent="0.2"/>
    <row r="14158" s="254" customFormat="1" x14ac:dyDescent="0.2"/>
    <row r="14159" s="254" customFormat="1" x14ac:dyDescent="0.2"/>
    <row r="14160" s="254" customFormat="1" x14ac:dyDescent="0.2"/>
    <row r="14161" s="254" customFormat="1" x14ac:dyDescent="0.2"/>
    <row r="14162" s="254" customFormat="1" x14ac:dyDescent="0.2"/>
    <row r="14163" s="254" customFormat="1" x14ac:dyDescent="0.2"/>
    <row r="14164" s="254" customFormat="1" x14ac:dyDescent="0.2"/>
    <row r="14165" s="254" customFormat="1" x14ac:dyDescent="0.2"/>
    <row r="14166" s="254" customFormat="1" x14ac:dyDescent="0.2"/>
    <row r="14167" s="254" customFormat="1" x14ac:dyDescent="0.2"/>
    <row r="14168" s="254" customFormat="1" x14ac:dyDescent="0.2"/>
    <row r="14169" s="254" customFormat="1" x14ac:dyDescent="0.2"/>
    <row r="14170" s="254" customFormat="1" x14ac:dyDescent="0.2"/>
    <row r="14171" s="254" customFormat="1" x14ac:dyDescent="0.2"/>
    <row r="14172" s="254" customFormat="1" x14ac:dyDescent="0.2"/>
    <row r="14173" s="254" customFormat="1" x14ac:dyDescent="0.2"/>
    <row r="14174" s="254" customFormat="1" x14ac:dyDescent="0.2"/>
    <row r="14175" s="254" customFormat="1" x14ac:dyDescent="0.2"/>
    <row r="14176" s="254" customFormat="1" x14ac:dyDescent="0.2"/>
    <row r="14177" s="254" customFormat="1" x14ac:dyDescent="0.2"/>
    <row r="14178" s="254" customFormat="1" x14ac:dyDescent="0.2"/>
    <row r="14179" s="254" customFormat="1" x14ac:dyDescent="0.2"/>
    <row r="14180" s="254" customFormat="1" x14ac:dyDescent="0.2"/>
    <row r="14181" s="254" customFormat="1" x14ac:dyDescent="0.2"/>
    <row r="14182" s="254" customFormat="1" x14ac:dyDescent="0.2"/>
    <row r="14183" s="254" customFormat="1" x14ac:dyDescent="0.2"/>
    <row r="14184" s="254" customFormat="1" x14ac:dyDescent="0.2"/>
    <row r="14185" s="254" customFormat="1" x14ac:dyDescent="0.2"/>
    <row r="14186" s="254" customFormat="1" x14ac:dyDescent="0.2"/>
    <row r="14187" s="254" customFormat="1" x14ac:dyDescent="0.2"/>
    <row r="14188" s="254" customFormat="1" x14ac:dyDescent="0.2"/>
    <row r="14189" s="254" customFormat="1" x14ac:dyDescent="0.2"/>
    <row r="14190" s="254" customFormat="1" x14ac:dyDescent="0.2"/>
    <row r="14191" s="254" customFormat="1" x14ac:dyDescent="0.2"/>
    <row r="14192" s="254" customFormat="1" x14ac:dyDescent="0.2"/>
    <row r="14193" s="254" customFormat="1" x14ac:dyDescent="0.2"/>
    <row r="14194" s="254" customFormat="1" x14ac:dyDescent="0.2"/>
    <row r="14195" s="254" customFormat="1" x14ac:dyDescent="0.2"/>
    <row r="14196" s="254" customFormat="1" x14ac:dyDescent="0.2"/>
    <row r="14197" s="254" customFormat="1" x14ac:dyDescent="0.2"/>
    <row r="14198" s="254" customFormat="1" x14ac:dyDescent="0.2"/>
    <row r="14199" s="254" customFormat="1" x14ac:dyDescent="0.2"/>
    <row r="14200" s="254" customFormat="1" x14ac:dyDescent="0.2"/>
    <row r="14201" s="254" customFormat="1" x14ac:dyDescent="0.2"/>
    <row r="14202" s="254" customFormat="1" x14ac:dyDescent="0.2"/>
    <row r="14203" s="254" customFormat="1" x14ac:dyDescent="0.2"/>
    <row r="14204" s="254" customFormat="1" x14ac:dyDescent="0.2"/>
    <row r="14205" s="254" customFormat="1" x14ac:dyDescent="0.2"/>
    <row r="14206" s="254" customFormat="1" x14ac:dyDescent="0.2"/>
    <row r="14207" s="254" customFormat="1" x14ac:dyDescent="0.2"/>
    <row r="14208" s="254" customFormat="1" x14ac:dyDescent="0.2"/>
    <row r="14209" s="254" customFormat="1" x14ac:dyDescent="0.2"/>
    <row r="14210" s="254" customFormat="1" x14ac:dyDescent="0.2"/>
    <row r="14211" s="254" customFormat="1" x14ac:dyDescent="0.2"/>
    <row r="14212" s="254" customFormat="1" x14ac:dyDescent="0.2"/>
    <row r="14213" s="254" customFormat="1" x14ac:dyDescent="0.2"/>
    <row r="14214" s="254" customFormat="1" x14ac:dyDescent="0.2"/>
    <row r="14215" s="254" customFormat="1" x14ac:dyDescent="0.2"/>
    <row r="14216" s="254" customFormat="1" x14ac:dyDescent="0.2"/>
    <row r="14217" s="254" customFormat="1" x14ac:dyDescent="0.2"/>
    <row r="14218" s="254" customFormat="1" x14ac:dyDescent="0.2"/>
    <row r="14219" s="254" customFormat="1" x14ac:dyDescent="0.2"/>
    <row r="14220" s="254" customFormat="1" x14ac:dyDescent="0.2"/>
    <row r="14221" s="254" customFormat="1" x14ac:dyDescent="0.2"/>
    <row r="14222" s="254" customFormat="1" x14ac:dyDescent="0.2"/>
    <row r="14223" s="254" customFormat="1" x14ac:dyDescent="0.2"/>
    <row r="14224" s="254" customFormat="1" x14ac:dyDescent="0.2"/>
    <row r="14225" s="254" customFormat="1" x14ac:dyDescent="0.2"/>
    <row r="14226" s="254" customFormat="1" x14ac:dyDescent="0.2"/>
    <row r="14227" s="254" customFormat="1" x14ac:dyDescent="0.2"/>
    <row r="14228" s="254" customFormat="1" x14ac:dyDescent="0.2"/>
    <row r="14229" s="254" customFormat="1" x14ac:dyDescent="0.2"/>
    <row r="14230" s="254" customFormat="1" x14ac:dyDescent="0.2"/>
    <row r="14231" s="254" customFormat="1" x14ac:dyDescent="0.2"/>
    <row r="14232" s="254" customFormat="1" x14ac:dyDescent="0.2"/>
    <row r="14233" s="254" customFormat="1" x14ac:dyDescent="0.2"/>
    <row r="14234" s="254" customFormat="1" x14ac:dyDescent="0.2"/>
    <row r="14235" s="254" customFormat="1" x14ac:dyDescent="0.2"/>
    <row r="14236" s="254" customFormat="1" x14ac:dyDescent="0.2"/>
    <row r="14237" s="254" customFormat="1" x14ac:dyDescent="0.2"/>
    <row r="14238" s="254" customFormat="1" x14ac:dyDescent="0.2"/>
    <row r="14239" s="254" customFormat="1" x14ac:dyDescent="0.2"/>
    <row r="14240" s="254" customFormat="1" x14ac:dyDescent="0.2"/>
    <row r="14241" s="254" customFormat="1" x14ac:dyDescent="0.2"/>
    <row r="14242" s="254" customFormat="1" x14ac:dyDescent="0.2"/>
    <row r="14243" s="254" customFormat="1" x14ac:dyDescent="0.2"/>
    <row r="14244" s="254" customFormat="1" x14ac:dyDescent="0.2"/>
    <row r="14245" s="254" customFormat="1" x14ac:dyDescent="0.2"/>
    <row r="14246" s="254" customFormat="1" x14ac:dyDescent="0.2"/>
    <row r="14247" s="254" customFormat="1" x14ac:dyDescent="0.2"/>
    <row r="14248" s="254" customFormat="1" x14ac:dyDescent="0.2"/>
    <row r="14249" s="254" customFormat="1" x14ac:dyDescent="0.2"/>
    <row r="14250" s="254" customFormat="1" x14ac:dyDescent="0.2"/>
    <row r="14251" s="254" customFormat="1" x14ac:dyDescent="0.2"/>
    <row r="14252" s="254" customFormat="1" x14ac:dyDescent="0.2"/>
    <row r="14253" s="254" customFormat="1" x14ac:dyDescent="0.2"/>
    <row r="14254" s="254" customFormat="1" x14ac:dyDescent="0.2"/>
    <row r="14255" s="254" customFormat="1" x14ac:dyDescent="0.2"/>
    <row r="14256" s="254" customFormat="1" x14ac:dyDescent="0.2"/>
    <row r="14257" s="254" customFormat="1" x14ac:dyDescent="0.2"/>
    <row r="14258" s="254" customFormat="1" x14ac:dyDescent="0.2"/>
    <row r="14259" s="254" customFormat="1" x14ac:dyDescent="0.2"/>
    <row r="14260" s="254" customFormat="1" x14ac:dyDescent="0.2"/>
    <row r="14261" s="254" customFormat="1" x14ac:dyDescent="0.2"/>
    <row r="14262" s="254" customFormat="1" x14ac:dyDescent="0.2"/>
    <row r="14263" s="254" customFormat="1" x14ac:dyDescent="0.2"/>
    <row r="14264" s="254" customFormat="1" x14ac:dyDescent="0.2"/>
    <row r="14265" s="254" customFormat="1" x14ac:dyDescent="0.2"/>
    <row r="14266" s="254" customFormat="1" x14ac:dyDescent="0.2"/>
    <row r="14267" s="254" customFormat="1" x14ac:dyDescent="0.2"/>
    <row r="14268" s="254" customFormat="1" x14ac:dyDescent="0.2"/>
    <row r="14269" s="254" customFormat="1" x14ac:dyDescent="0.2"/>
    <row r="14270" s="254" customFormat="1" x14ac:dyDescent="0.2"/>
    <row r="14271" s="254" customFormat="1" x14ac:dyDescent="0.2"/>
    <row r="14272" s="254" customFormat="1" x14ac:dyDescent="0.2"/>
    <row r="14273" s="254" customFormat="1" x14ac:dyDescent="0.2"/>
    <row r="14274" s="254" customFormat="1" x14ac:dyDescent="0.2"/>
    <row r="14275" s="254" customFormat="1" x14ac:dyDescent="0.2"/>
    <row r="14276" s="254" customFormat="1" x14ac:dyDescent="0.2"/>
    <row r="14277" s="254" customFormat="1" x14ac:dyDescent="0.2"/>
    <row r="14278" s="254" customFormat="1" x14ac:dyDescent="0.2"/>
    <row r="14279" s="254" customFormat="1" x14ac:dyDescent="0.2"/>
    <row r="14280" s="254" customFormat="1" x14ac:dyDescent="0.2"/>
    <row r="14281" s="254" customFormat="1" x14ac:dyDescent="0.2"/>
    <row r="14282" s="254" customFormat="1" x14ac:dyDescent="0.2"/>
    <row r="14283" s="254" customFormat="1" x14ac:dyDescent="0.2"/>
    <row r="14284" s="254" customFormat="1" x14ac:dyDescent="0.2"/>
    <row r="14285" s="254" customFormat="1" x14ac:dyDescent="0.2"/>
    <row r="14286" s="254" customFormat="1" x14ac:dyDescent="0.2"/>
    <row r="14287" s="254" customFormat="1" x14ac:dyDescent="0.2"/>
    <row r="14288" s="254" customFormat="1" x14ac:dyDescent="0.2"/>
    <row r="14289" s="254" customFormat="1" x14ac:dyDescent="0.2"/>
    <row r="14290" s="254" customFormat="1" x14ac:dyDescent="0.2"/>
    <row r="14291" s="254" customFormat="1" x14ac:dyDescent="0.2"/>
    <row r="14292" s="254" customFormat="1" x14ac:dyDescent="0.2"/>
    <row r="14293" s="254" customFormat="1" x14ac:dyDescent="0.2"/>
    <row r="14294" s="254" customFormat="1" x14ac:dyDescent="0.2"/>
    <row r="14295" s="254" customFormat="1" x14ac:dyDescent="0.2"/>
    <row r="14296" s="254" customFormat="1" x14ac:dyDescent="0.2"/>
    <row r="14297" s="254" customFormat="1" x14ac:dyDescent="0.2"/>
    <row r="14298" s="254" customFormat="1" x14ac:dyDescent="0.2"/>
    <row r="14299" s="254" customFormat="1" x14ac:dyDescent="0.2"/>
    <row r="14300" s="254" customFormat="1" x14ac:dyDescent="0.2"/>
    <row r="14301" s="254" customFormat="1" x14ac:dyDescent="0.2"/>
    <row r="14302" s="254" customFormat="1" x14ac:dyDescent="0.2"/>
    <row r="14303" s="254" customFormat="1" x14ac:dyDescent="0.2"/>
    <row r="14304" s="254" customFormat="1" x14ac:dyDescent="0.2"/>
    <row r="14305" s="254" customFormat="1" x14ac:dyDescent="0.2"/>
    <row r="14306" s="254" customFormat="1" x14ac:dyDescent="0.2"/>
    <row r="14307" s="254" customFormat="1" x14ac:dyDescent="0.2"/>
    <row r="14308" s="254" customFormat="1" x14ac:dyDescent="0.2"/>
    <row r="14309" s="254" customFormat="1" x14ac:dyDescent="0.2"/>
    <row r="14310" s="254" customFormat="1" x14ac:dyDescent="0.2"/>
    <row r="14311" s="254" customFormat="1" x14ac:dyDescent="0.2"/>
    <row r="14312" s="254" customFormat="1" x14ac:dyDescent="0.2"/>
    <row r="14313" s="254" customFormat="1" x14ac:dyDescent="0.2"/>
    <row r="14314" s="254" customFormat="1" x14ac:dyDescent="0.2"/>
    <row r="14315" s="254" customFormat="1" x14ac:dyDescent="0.2"/>
    <row r="14316" s="254" customFormat="1" x14ac:dyDescent="0.2"/>
    <row r="14317" s="254" customFormat="1" x14ac:dyDescent="0.2"/>
    <row r="14318" s="254" customFormat="1" x14ac:dyDescent="0.2"/>
    <row r="14319" s="254" customFormat="1" x14ac:dyDescent="0.2"/>
    <row r="14320" s="254" customFormat="1" x14ac:dyDescent="0.2"/>
    <row r="14321" s="254" customFormat="1" x14ac:dyDescent="0.2"/>
    <row r="14322" s="254" customFormat="1" x14ac:dyDescent="0.2"/>
    <row r="14323" s="254" customFormat="1" x14ac:dyDescent="0.2"/>
    <row r="14324" s="254" customFormat="1" x14ac:dyDescent="0.2"/>
    <row r="14325" s="254" customFormat="1" x14ac:dyDescent="0.2"/>
    <row r="14326" s="254" customFormat="1" x14ac:dyDescent="0.2"/>
    <row r="14327" s="254" customFormat="1" x14ac:dyDescent="0.2"/>
    <row r="14328" s="254" customFormat="1" x14ac:dyDescent="0.2"/>
    <row r="14329" s="254" customFormat="1" x14ac:dyDescent="0.2"/>
    <row r="14330" s="254" customFormat="1" x14ac:dyDescent="0.2"/>
    <row r="14331" s="254" customFormat="1" x14ac:dyDescent="0.2"/>
    <row r="14332" s="254" customFormat="1" x14ac:dyDescent="0.2"/>
    <row r="14333" s="254" customFormat="1" x14ac:dyDescent="0.2"/>
    <row r="14334" s="254" customFormat="1" x14ac:dyDescent="0.2"/>
    <row r="14335" s="254" customFormat="1" x14ac:dyDescent="0.2"/>
    <row r="14336" s="254" customFormat="1" x14ac:dyDescent="0.2"/>
    <row r="14337" s="254" customFormat="1" x14ac:dyDescent="0.2"/>
    <row r="14338" s="254" customFormat="1" x14ac:dyDescent="0.2"/>
    <row r="14339" s="254" customFormat="1" x14ac:dyDescent="0.2"/>
    <row r="14340" s="254" customFormat="1" x14ac:dyDescent="0.2"/>
    <row r="14341" s="254" customFormat="1" x14ac:dyDescent="0.2"/>
    <row r="14342" s="254" customFormat="1" x14ac:dyDescent="0.2"/>
    <row r="14343" s="254" customFormat="1" x14ac:dyDescent="0.2"/>
    <row r="14344" s="254" customFormat="1" x14ac:dyDescent="0.2"/>
    <row r="14345" s="254" customFormat="1" x14ac:dyDescent="0.2"/>
    <row r="14346" s="254" customFormat="1" x14ac:dyDescent="0.2"/>
    <row r="14347" s="254" customFormat="1" x14ac:dyDescent="0.2"/>
    <row r="14348" s="254" customFormat="1" x14ac:dyDescent="0.2"/>
    <row r="14349" s="254" customFormat="1" x14ac:dyDescent="0.2"/>
    <row r="14350" s="254" customFormat="1" x14ac:dyDescent="0.2"/>
    <row r="14351" s="254" customFormat="1" x14ac:dyDescent="0.2"/>
    <row r="14352" s="254" customFormat="1" x14ac:dyDescent="0.2"/>
    <row r="14353" s="254" customFormat="1" x14ac:dyDescent="0.2"/>
    <row r="14354" s="254" customFormat="1" x14ac:dyDescent="0.2"/>
    <row r="14355" s="254" customFormat="1" x14ac:dyDescent="0.2"/>
    <row r="14356" s="254" customFormat="1" x14ac:dyDescent="0.2"/>
    <row r="14357" s="254" customFormat="1" x14ac:dyDescent="0.2"/>
    <row r="14358" s="254" customFormat="1" x14ac:dyDescent="0.2"/>
    <row r="14359" s="254" customFormat="1" x14ac:dyDescent="0.2"/>
    <row r="14360" s="254" customFormat="1" x14ac:dyDescent="0.2"/>
    <row r="14361" s="254" customFormat="1" x14ac:dyDescent="0.2"/>
    <row r="14362" s="254" customFormat="1" x14ac:dyDescent="0.2"/>
    <row r="14363" s="254" customFormat="1" x14ac:dyDescent="0.2"/>
    <row r="14364" s="254" customFormat="1" x14ac:dyDescent="0.2"/>
    <row r="14365" s="254" customFormat="1" x14ac:dyDescent="0.2"/>
    <row r="14366" s="254" customFormat="1" x14ac:dyDescent="0.2"/>
    <row r="14367" s="254" customFormat="1" x14ac:dyDescent="0.2"/>
    <row r="14368" s="254" customFormat="1" x14ac:dyDescent="0.2"/>
    <row r="14369" s="254" customFormat="1" x14ac:dyDescent="0.2"/>
    <row r="14370" s="254" customFormat="1" x14ac:dyDescent="0.2"/>
    <row r="14371" s="254" customFormat="1" x14ac:dyDescent="0.2"/>
    <row r="14372" s="254" customFormat="1" x14ac:dyDescent="0.2"/>
    <row r="14373" s="254" customFormat="1" x14ac:dyDescent="0.2"/>
    <row r="14374" s="254" customFormat="1" x14ac:dyDescent="0.2"/>
    <row r="14375" s="254" customFormat="1" x14ac:dyDescent="0.2"/>
    <row r="14376" s="254" customFormat="1" x14ac:dyDescent="0.2"/>
    <row r="14377" s="254" customFormat="1" x14ac:dyDescent="0.2"/>
    <row r="14378" s="254" customFormat="1" x14ac:dyDescent="0.2"/>
    <row r="14379" s="254" customFormat="1" x14ac:dyDescent="0.2"/>
    <row r="14380" s="254" customFormat="1" x14ac:dyDescent="0.2"/>
    <row r="14381" s="254" customFormat="1" x14ac:dyDescent="0.2"/>
    <row r="14382" s="254" customFormat="1" x14ac:dyDescent="0.2"/>
    <row r="14383" s="254" customFormat="1" x14ac:dyDescent="0.2"/>
    <row r="14384" s="254" customFormat="1" x14ac:dyDescent="0.2"/>
    <row r="14385" s="254" customFormat="1" x14ac:dyDescent="0.2"/>
    <row r="14386" s="254" customFormat="1" x14ac:dyDescent="0.2"/>
    <row r="14387" s="254" customFormat="1" x14ac:dyDescent="0.2"/>
    <row r="14388" s="254" customFormat="1" x14ac:dyDescent="0.2"/>
    <row r="14389" s="254" customFormat="1" x14ac:dyDescent="0.2"/>
    <row r="14390" s="254" customFormat="1" x14ac:dyDescent="0.2"/>
    <row r="14391" s="254" customFormat="1" x14ac:dyDescent="0.2"/>
    <row r="14392" s="254" customFormat="1" x14ac:dyDescent="0.2"/>
    <row r="14393" s="254" customFormat="1" x14ac:dyDescent="0.2"/>
    <row r="14394" s="254" customFormat="1" x14ac:dyDescent="0.2"/>
    <row r="14395" s="254" customFormat="1" x14ac:dyDescent="0.2"/>
    <row r="14396" s="254" customFormat="1" x14ac:dyDescent="0.2"/>
    <row r="14397" s="254" customFormat="1" x14ac:dyDescent="0.2"/>
    <row r="14398" s="254" customFormat="1" x14ac:dyDescent="0.2"/>
    <row r="14399" s="254" customFormat="1" x14ac:dyDescent="0.2"/>
    <row r="14400" s="254" customFormat="1" x14ac:dyDescent="0.2"/>
    <row r="14401" s="254" customFormat="1" x14ac:dyDescent="0.2"/>
    <row r="14402" s="254" customFormat="1" x14ac:dyDescent="0.2"/>
    <row r="14403" s="254" customFormat="1" x14ac:dyDescent="0.2"/>
    <row r="14404" s="254" customFormat="1" x14ac:dyDescent="0.2"/>
    <row r="14405" s="254" customFormat="1" x14ac:dyDescent="0.2"/>
    <row r="14406" s="254" customFormat="1" x14ac:dyDescent="0.2"/>
    <row r="14407" s="254" customFormat="1" x14ac:dyDescent="0.2"/>
    <row r="14408" s="254" customFormat="1" x14ac:dyDescent="0.2"/>
    <row r="14409" s="254" customFormat="1" x14ac:dyDescent="0.2"/>
    <row r="14410" s="254" customFormat="1" x14ac:dyDescent="0.2"/>
    <row r="14411" s="254" customFormat="1" x14ac:dyDescent="0.2"/>
    <row r="14412" s="254" customFormat="1" x14ac:dyDescent="0.2"/>
    <row r="14413" s="254" customFormat="1" x14ac:dyDescent="0.2"/>
    <row r="14414" s="254" customFormat="1" x14ac:dyDescent="0.2"/>
    <row r="14415" s="254" customFormat="1" x14ac:dyDescent="0.2"/>
    <row r="14416" s="254" customFormat="1" x14ac:dyDescent="0.2"/>
    <row r="14417" s="254" customFormat="1" x14ac:dyDescent="0.2"/>
    <row r="14418" s="254" customFormat="1" x14ac:dyDescent="0.2"/>
    <row r="14419" s="254" customFormat="1" x14ac:dyDescent="0.2"/>
    <row r="14420" s="254" customFormat="1" x14ac:dyDescent="0.2"/>
    <row r="14421" s="254" customFormat="1" x14ac:dyDescent="0.2"/>
    <row r="14422" s="254" customFormat="1" x14ac:dyDescent="0.2"/>
    <row r="14423" s="254" customFormat="1" x14ac:dyDescent="0.2"/>
    <row r="14424" s="254" customFormat="1" x14ac:dyDescent="0.2"/>
    <row r="14425" s="254" customFormat="1" x14ac:dyDescent="0.2"/>
    <row r="14426" s="254" customFormat="1" x14ac:dyDescent="0.2"/>
    <row r="14427" s="254" customFormat="1" x14ac:dyDescent="0.2"/>
    <row r="14428" s="254" customFormat="1" x14ac:dyDescent="0.2"/>
    <row r="14429" s="254" customFormat="1" x14ac:dyDescent="0.2"/>
    <row r="14430" s="254" customFormat="1" x14ac:dyDescent="0.2"/>
    <row r="14431" s="254" customFormat="1" x14ac:dyDescent="0.2"/>
    <row r="14432" s="254" customFormat="1" x14ac:dyDescent="0.2"/>
    <row r="14433" s="254" customFormat="1" x14ac:dyDescent="0.2"/>
    <row r="14434" s="254" customFormat="1" x14ac:dyDescent="0.2"/>
    <row r="14435" s="254" customFormat="1" x14ac:dyDescent="0.2"/>
    <row r="14436" s="254" customFormat="1" x14ac:dyDescent="0.2"/>
    <row r="14437" s="254" customFormat="1" x14ac:dyDescent="0.2"/>
    <row r="14438" s="254" customFormat="1" x14ac:dyDescent="0.2"/>
    <row r="14439" s="254" customFormat="1" x14ac:dyDescent="0.2"/>
    <row r="14440" s="254" customFormat="1" x14ac:dyDescent="0.2"/>
    <row r="14441" s="254" customFormat="1" x14ac:dyDescent="0.2"/>
    <row r="14442" s="254" customFormat="1" x14ac:dyDescent="0.2"/>
    <row r="14443" s="254" customFormat="1" x14ac:dyDescent="0.2"/>
    <row r="14444" s="254" customFormat="1" x14ac:dyDescent="0.2"/>
    <row r="14445" s="254" customFormat="1" x14ac:dyDescent="0.2"/>
    <row r="14446" s="254" customFormat="1" x14ac:dyDescent="0.2"/>
    <row r="14447" s="254" customFormat="1" x14ac:dyDescent="0.2"/>
    <row r="14448" s="254" customFormat="1" x14ac:dyDescent="0.2"/>
    <row r="14449" s="254" customFormat="1" x14ac:dyDescent="0.2"/>
    <row r="14450" s="254" customFormat="1" x14ac:dyDescent="0.2"/>
    <row r="14451" s="254" customFormat="1" x14ac:dyDescent="0.2"/>
    <row r="14452" s="254" customFormat="1" x14ac:dyDescent="0.2"/>
    <row r="14453" s="254" customFormat="1" x14ac:dyDescent="0.2"/>
    <row r="14454" s="254" customFormat="1" x14ac:dyDescent="0.2"/>
    <row r="14455" s="254" customFormat="1" x14ac:dyDescent="0.2"/>
    <row r="14456" s="254" customFormat="1" x14ac:dyDescent="0.2"/>
    <row r="14457" s="254" customFormat="1" x14ac:dyDescent="0.2"/>
    <row r="14458" s="254" customFormat="1" x14ac:dyDescent="0.2"/>
    <row r="14459" s="254" customFormat="1" x14ac:dyDescent="0.2"/>
    <row r="14460" s="254" customFormat="1" x14ac:dyDescent="0.2"/>
    <row r="14461" s="254" customFormat="1" x14ac:dyDescent="0.2"/>
    <row r="14462" s="254" customFormat="1" x14ac:dyDescent="0.2"/>
    <row r="14463" s="254" customFormat="1" x14ac:dyDescent="0.2"/>
    <row r="14464" s="254" customFormat="1" x14ac:dyDescent="0.2"/>
    <row r="14465" s="254" customFormat="1" x14ac:dyDescent="0.2"/>
    <row r="14466" s="254" customFormat="1" x14ac:dyDescent="0.2"/>
    <row r="14467" s="254" customFormat="1" x14ac:dyDescent="0.2"/>
    <row r="14468" s="254" customFormat="1" x14ac:dyDescent="0.2"/>
    <row r="14469" s="254" customFormat="1" x14ac:dyDescent="0.2"/>
    <row r="14470" s="254" customFormat="1" x14ac:dyDescent="0.2"/>
    <row r="14471" s="254" customFormat="1" x14ac:dyDescent="0.2"/>
    <row r="14472" s="254" customFormat="1" x14ac:dyDescent="0.2"/>
    <row r="14473" s="254" customFormat="1" x14ac:dyDescent="0.2"/>
    <row r="14474" s="254" customFormat="1" x14ac:dyDescent="0.2"/>
    <row r="14475" s="254" customFormat="1" x14ac:dyDescent="0.2"/>
    <row r="14476" s="254" customFormat="1" x14ac:dyDescent="0.2"/>
    <row r="14477" s="254" customFormat="1" x14ac:dyDescent="0.2"/>
    <row r="14478" s="254" customFormat="1" x14ac:dyDescent="0.2"/>
    <row r="14479" s="254" customFormat="1" x14ac:dyDescent="0.2"/>
    <row r="14480" s="254" customFormat="1" x14ac:dyDescent="0.2"/>
    <row r="14481" s="254" customFormat="1" x14ac:dyDescent="0.2"/>
    <row r="14482" s="254" customFormat="1" x14ac:dyDescent="0.2"/>
    <row r="14483" s="254" customFormat="1" x14ac:dyDescent="0.2"/>
    <row r="14484" s="254" customFormat="1" x14ac:dyDescent="0.2"/>
    <row r="14485" s="254" customFormat="1" x14ac:dyDescent="0.2"/>
    <row r="14486" s="254" customFormat="1" x14ac:dyDescent="0.2"/>
    <row r="14487" s="254" customFormat="1" x14ac:dyDescent="0.2"/>
    <row r="14488" s="254" customFormat="1" x14ac:dyDescent="0.2"/>
    <row r="14489" s="254" customFormat="1" x14ac:dyDescent="0.2"/>
    <row r="14490" s="254" customFormat="1" x14ac:dyDescent="0.2"/>
    <row r="14491" s="254" customFormat="1" x14ac:dyDescent="0.2"/>
    <row r="14492" s="254" customFormat="1" x14ac:dyDescent="0.2"/>
    <row r="14493" s="254" customFormat="1" x14ac:dyDescent="0.2"/>
    <row r="14494" s="254" customFormat="1" x14ac:dyDescent="0.2"/>
    <row r="14495" s="254" customFormat="1" x14ac:dyDescent="0.2"/>
    <row r="14496" s="254" customFormat="1" x14ac:dyDescent="0.2"/>
    <row r="14497" s="254" customFormat="1" x14ac:dyDescent="0.2"/>
    <row r="14498" s="254" customFormat="1" x14ac:dyDescent="0.2"/>
    <row r="14499" s="254" customFormat="1" x14ac:dyDescent="0.2"/>
    <row r="14500" s="254" customFormat="1" x14ac:dyDescent="0.2"/>
    <row r="14501" s="254" customFormat="1" x14ac:dyDescent="0.2"/>
    <row r="14502" s="254" customFormat="1" x14ac:dyDescent="0.2"/>
    <row r="14503" s="254" customFormat="1" x14ac:dyDescent="0.2"/>
    <row r="14504" s="254" customFormat="1" x14ac:dyDescent="0.2"/>
    <row r="14505" s="254" customFormat="1" x14ac:dyDescent="0.2"/>
    <row r="14506" s="254" customFormat="1" x14ac:dyDescent="0.2"/>
    <row r="14507" s="254" customFormat="1" x14ac:dyDescent="0.2"/>
    <row r="14508" s="254" customFormat="1" x14ac:dyDescent="0.2"/>
    <row r="14509" s="254" customFormat="1" x14ac:dyDescent="0.2"/>
    <row r="14510" s="254" customFormat="1" x14ac:dyDescent="0.2"/>
    <row r="14511" s="254" customFormat="1" x14ac:dyDescent="0.2"/>
    <row r="14512" s="254" customFormat="1" x14ac:dyDescent="0.2"/>
    <row r="14513" s="254" customFormat="1" x14ac:dyDescent="0.2"/>
    <row r="14514" s="254" customFormat="1" x14ac:dyDescent="0.2"/>
    <row r="14515" s="254" customFormat="1" x14ac:dyDescent="0.2"/>
    <row r="14516" s="254" customFormat="1" x14ac:dyDescent="0.2"/>
    <row r="14517" s="254" customFormat="1" x14ac:dyDescent="0.2"/>
    <row r="14518" s="254" customFormat="1" x14ac:dyDescent="0.2"/>
    <row r="14519" s="254" customFormat="1" x14ac:dyDescent="0.2"/>
    <row r="14520" s="254" customFormat="1" x14ac:dyDescent="0.2"/>
    <row r="14521" s="254" customFormat="1" x14ac:dyDescent="0.2"/>
    <row r="14522" s="254" customFormat="1" x14ac:dyDescent="0.2"/>
    <row r="14523" s="254" customFormat="1" x14ac:dyDescent="0.2"/>
    <row r="14524" s="254" customFormat="1" x14ac:dyDescent="0.2"/>
    <row r="14525" s="254" customFormat="1" x14ac:dyDescent="0.2"/>
    <row r="14526" s="254" customFormat="1" x14ac:dyDescent="0.2"/>
    <row r="14527" s="254" customFormat="1" x14ac:dyDescent="0.2"/>
    <row r="14528" s="254" customFormat="1" x14ac:dyDescent="0.2"/>
    <row r="14529" s="254" customFormat="1" x14ac:dyDescent="0.2"/>
    <row r="14530" s="254" customFormat="1" x14ac:dyDescent="0.2"/>
    <row r="14531" s="254" customFormat="1" x14ac:dyDescent="0.2"/>
    <row r="14532" s="254" customFormat="1" x14ac:dyDescent="0.2"/>
    <row r="14533" s="254" customFormat="1" x14ac:dyDescent="0.2"/>
    <row r="14534" s="254" customFormat="1" x14ac:dyDescent="0.2"/>
    <row r="14535" s="254" customFormat="1" x14ac:dyDescent="0.2"/>
    <row r="14536" s="254" customFormat="1" x14ac:dyDescent="0.2"/>
    <row r="14537" s="254" customFormat="1" x14ac:dyDescent="0.2"/>
    <row r="14538" s="254" customFormat="1" x14ac:dyDescent="0.2"/>
    <row r="14539" s="254" customFormat="1" x14ac:dyDescent="0.2"/>
    <row r="14540" s="254" customFormat="1" x14ac:dyDescent="0.2"/>
    <row r="14541" s="254" customFormat="1" x14ac:dyDescent="0.2"/>
    <row r="14542" s="254" customFormat="1" x14ac:dyDescent="0.2"/>
    <row r="14543" s="254" customFormat="1" x14ac:dyDescent="0.2"/>
    <row r="14544" s="254" customFormat="1" x14ac:dyDescent="0.2"/>
    <row r="14545" s="254" customFormat="1" x14ac:dyDescent="0.2"/>
    <row r="14546" s="254" customFormat="1" x14ac:dyDescent="0.2"/>
    <row r="14547" s="254" customFormat="1" x14ac:dyDescent="0.2"/>
    <row r="14548" s="254" customFormat="1" x14ac:dyDescent="0.2"/>
    <row r="14549" s="254" customFormat="1" x14ac:dyDescent="0.2"/>
    <row r="14550" s="254" customFormat="1" x14ac:dyDescent="0.2"/>
    <row r="14551" s="254" customFormat="1" x14ac:dyDescent="0.2"/>
    <row r="14552" s="254" customFormat="1" x14ac:dyDescent="0.2"/>
    <row r="14553" s="254" customFormat="1" x14ac:dyDescent="0.2"/>
    <row r="14554" s="254" customFormat="1" x14ac:dyDescent="0.2"/>
    <row r="14555" s="254" customFormat="1" x14ac:dyDescent="0.2"/>
    <row r="14556" s="254" customFormat="1" x14ac:dyDescent="0.2"/>
    <row r="14557" s="254" customFormat="1" x14ac:dyDescent="0.2"/>
    <row r="14558" s="254" customFormat="1" x14ac:dyDescent="0.2"/>
    <row r="14559" s="254" customFormat="1" x14ac:dyDescent="0.2"/>
    <row r="14560" s="254" customFormat="1" x14ac:dyDescent="0.2"/>
    <row r="14561" s="254" customFormat="1" x14ac:dyDescent="0.2"/>
    <row r="14562" s="254" customFormat="1" x14ac:dyDescent="0.2"/>
    <row r="14563" s="254" customFormat="1" x14ac:dyDescent="0.2"/>
    <row r="14564" s="254" customFormat="1" x14ac:dyDescent="0.2"/>
    <row r="14565" s="254" customFormat="1" x14ac:dyDescent="0.2"/>
    <row r="14566" s="254" customFormat="1" x14ac:dyDescent="0.2"/>
    <row r="14567" s="254" customFormat="1" x14ac:dyDescent="0.2"/>
    <row r="14568" s="254" customFormat="1" x14ac:dyDescent="0.2"/>
    <row r="14569" s="254" customFormat="1" x14ac:dyDescent="0.2"/>
    <row r="14570" s="254" customFormat="1" x14ac:dyDescent="0.2"/>
    <row r="14571" s="254" customFormat="1" x14ac:dyDescent="0.2"/>
    <row r="14572" s="254" customFormat="1" x14ac:dyDescent="0.2"/>
    <row r="14573" s="254" customFormat="1" x14ac:dyDescent="0.2"/>
    <row r="14574" s="254" customFormat="1" x14ac:dyDescent="0.2"/>
    <row r="14575" s="254" customFormat="1" x14ac:dyDescent="0.2"/>
    <row r="14576" s="254" customFormat="1" x14ac:dyDescent="0.2"/>
    <row r="14577" s="254" customFormat="1" x14ac:dyDescent="0.2"/>
    <row r="14578" s="254" customFormat="1" x14ac:dyDescent="0.2"/>
    <row r="14579" s="254" customFormat="1" x14ac:dyDescent="0.2"/>
    <row r="14580" s="254" customFormat="1" x14ac:dyDescent="0.2"/>
    <row r="14581" s="254" customFormat="1" x14ac:dyDescent="0.2"/>
    <row r="14582" s="254" customFormat="1" x14ac:dyDescent="0.2"/>
    <row r="14583" s="254" customFormat="1" x14ac:dyDescent="0.2"/>
    <row r="14584" s="254" customFormat="1" x14ac:dyDescent="0.2"/>
    <row r="14585" s="254" customFormat="1" x14ac:dyDescent="0.2"/>
    <row r="14586" s="254" customFormat="1" x14ac:dyDescent="0.2"/>
    <row r="14587" s="254" customFormat="1" x14ac:dyDescent="0.2"/>
    <row r="14588" s="254" customFormat="1" x14ac:dyDescent="0.2"/>
    <row r="14589" s="254" customFormat="1" x14ac:dyDescent="0.2"/>
    <row r="14590" s="254" customFormat="1" x14ac:dyDescent="0.2"/>
    <row r="14591" s="254" customFormat="1" x14ac:dyDescent="0.2"/>
    <row r="14592" s="254" customFormat="1" x14ac:dyDescent="0.2"/>
    <row r="14593" s="254" customFormat="1" x14ac:dyDescent="0.2"/>
    <row r="14594" s="254" customFormat="1" x14ac:dyDescent="0.2"/>
    <row r="14595" s="254" customFormat="1" x14ac:dyDescent="0.2"/>
    <row r="14596" s="254" customFormat="1" x14ac:dyDescent="0.2"/>
    <row r="14597" s="254" customFormat="1" x14ac:dyDescent="0.2"/>
    <row r="14598" s="254" customFormat="1" x14ac:dyDescent="0.2"/>
    <row r="14599" s="254" customFormat="1" x14ac:dyDescent="0.2"/>
    <row r="14600" s="254" customFormat="1" x14ac:dyDescent="0.2"/>
    <row r="14601" s="254" customFormat="1" x14ac:dyDescent="0.2"/>
    <row r="14602" s="254" customFormat="1" x14ac:dyDescent="0.2"/>
    <row r="14603" s="254" customFormat="1" x14ac:dyDescent="0.2"/>
    <row r="14604" s="254" customFormat="1" x14ac:dyDescent="0.2"/>
    <row r="14605" s="254" customFormat="1" x14ac:dyDescent="0.2"/>
    <row r="14606" s="254" customFormat="1" x14ac:dyDescent="0.2"/>
    <row r="14607" s="254" customFormat="1" x14ac:dyDescent="0.2"/>
    <row r="14608" s="254" customFormat="1" x14ac:dyDescent="0.2"/>
    <row r="14609" s="254" customFormat="1" x14ac:dyDescent="0.2"/>
    <row r="14610" s="254" customFormat="1" x14ac:dyDescent="0.2"/>
    <row r="14611" s="254" customFormat="1" x14ac:dyDescent="0.2"/>
    <row r="14612" s="254" customFormat="1" x14ac:dyDescent="0.2"/>
    <row r="14613" s="254" customFormat="1" x14ac:dyDescent="0.2"/>
    <row r="14614" s="254" customFormat="1" x14ac:dyDescent="0.2"/>
    <row r="14615" s="254" customFormat="1" x14ac:dyDescent="0.2"/>
    <row r="14616" s="254" customFormat="1" x14ac:dyDescent="0.2"/>
    <row r="14617" s="254" customFormat="1" x14ac:dyDescent="0.2"/>
    <row r="14618" s="254" customFormat="1" x14ac:dyDescent="0.2"/>
    <row r="14619" s="254" customFormat="1" x14ac:dyDescent="0.2"/>
    <row r="14620" s="254" customFormat="1" x14ac:dyDescent="0.2"/>
    <row r="14621" s="254" customFormat="1" x14ac:dyDescent="0.2"/>
    <row r="14622" s="254" customFormat="1" x14ac:dyDescent="0.2"/>
    <row r="14623" s="254" customFormat="1" x14ac:dyDescent="0.2"/>
    <row r="14624" s="254" customFormat="1" x14ac:dyDescent="0.2"/>
    <row r="14625" s="254" customFormat="1" x14ac:dyDescent="0.2"/>
    <row r="14626" s="254" customFormat="1" x14ac:dyDescent="0.2"/>
    <row r="14627" s="254" customFormat="1" x14ac:dyDescent="0.2"/>
    <row r="14628" s="254" customFormat="1" x14ac:dyDescent="0.2"/>
    <row r="14629" s="254" customFormat="1" x14ac:dyDescent="0.2"/>
    <row r="14630" s="254" customFormat="1" x14ac:dyDescent="0.2"/>
    <row r="14631" s="254" customFormat="1" x14ac:dyDescent="0.2"/>
    <row r="14632" s="254" customFormat="1" x14ac:dyDescent="0.2"/>
    <row r="14633" s="254" customFormat="1" x14ac:dyDescent="0.2"/>
    <row r="14634" s="254" customFormat="1" x14ac:dyDescent="0.2"/>
    <row r="14635" s="254" customFormat="1" x14ac:dyDescent="0.2"/>
    <row r="14636" s="254" customFormat="1" x14ac:dyDescent="0.2"/>
    <row r="14637" s="254" customFormat="1" x14ac:dyDescent="0.2"/>
    <row r="14638" s="254" customFormat="1" x14ac:dyDescent="0.2"/>
    <row r="14639" s="254" customFormat="1" x14ac:dyDescent="0.2"/>
    <row r="14640" s="254" customFormat="1" x14ac:dyDescent="0.2"/>
    <row r="14641" s="254" customFormat="1" x14ac:dyDescent="0.2"/>
    <row r="14642" s="254" customFormat="1" x14ac:dyDescent="0.2"/>
    <row r="14643" s="254" customFormat="1" x14ac:dyDescent="0.2"/>
    <row r="14644" s="254" customFormat="1" x14ac:dyDescent="0.2"/>
    <row r="14645" s="254" customFormat="1" x14ac:dyDescent="0.2"/>
    <row r="14646" s="254" customFormat="1" x14ac:dyDescent="0.2"/>
    <row r="14647" s="254" customFormat="1" x14ac:dyDescent="0.2"/>
    <row r="14648" s="254" customFormat="1" x14ac:dyDescent="0.2"/>
    <row r="14649" s="254" customFormat="1" x14ac:dyDescent="0.2"/>
    <row r="14650" s="254" customFormat="1" x14ac:dyDescent="0.2"/>
    <row r="14651" s="254" customFormat="1" x14ac:dyDescent="0.2"/>
    <row r="14652" s="254" customFormat="1" x14ac:dyDescent="0.2"/>
    <row r="14653" s="254" customFormat="1" x14ac:dyDescent="0.2"/>
    <row r="14654" s="254" customFormat="1" x14ac:dyDescent="0.2"/>
    <row r="14655" s="254" customFormat="1" x14ac:dyDescent="0.2"/>
    <row r="14656" s="254" customFormat="1" x14ac:dyDescent="0.2"/>
    <row r="14657" s="254" customFormat="1" x14ac:dyDescent="0.2"/>
    <row r="14658" s="254" customFormat="1" x14ac:dyDescent="0.2"/>
    <row r="14659" s="254" customFormat="1" x14ac:dyDescent="0.2"/>
    <row r="14660" s="254" customFormat="1" x14ac:dyDescent="0.2"/>
    <row r="14661" s="254" customFormat="1" x14ac:dyDescent="0.2"/>
    <row r="14662" s="254" customFormat="1" x14ac:dyDescent="0.2"/>
    <row r="14663" s="254" customFormat="1" x14ac:dyDescent="0.2"/>
    <row r="14664" s="254" customFormat="1" x14ac:dyDescent="0.2"/>
    <row r="14665" s="254" customFormat="1" x14ac:dyDescent="0.2"/>
    <row r="14666" s="254" customFormat="1" x14ac:dyDescent="0.2"/>
    <row r="14667" s="254" customFormat="1" x14ac:dyDescent="0.2"/>
    <row r="14668" s="254" customFormat="1" x14ac:dyDescent="0.2"/>
    <row r="14669" s="254" customFormat="1" x14ac:dyDescent="0.2"/>
    <row r="14670" s="254" customFormat="1" x14ac:dyDescent="0.2"/>
    <row r="14671" s="254" customFormat="1" x14ac:dyDescent="0.2"/>
    <row r="14672" s="254" customFormat="1" x14ac:dyDescent="0.2"/>
    <row r="14673" s="254" customFormat="1" x14ac:dyDescent="0.2"/>
    <row r="14674" s="254" customFormat="1" x14ac:dyDescent="0.2"/>
    <row r="14675" s="254" customFormat="1" x14ac:dyDescent="0.2"/>
    <row r="14676" s="254" customFormat="1" x14ac:dyDescent="0.2"/>
    <row r="14677" s="254" customFormat="1" x14ac:dyDescent="0.2"/>
    <row r="14678" s="254" customFormat="1" x14ac:dyDescent="0.2"/>
    <row r="14679" s="254" customFormat="1" x14ac:dyDescent="0.2"/>
    <row r="14680" s="254" customFormat="1" x14ac:dyDescent="0.2"/>
    <row r="14681" s="254" customFormat="1" x14ac:dyDescent="0.2"/>
    <row r="14682" s="254" customFormat="1" x14ac:dyDescent="0.2"/>
    <row r="14683" s="254" customFormat="1" x14ac:dyDescent="0.2"/>
    <row r="14684" s="254" customFormat="1" x14ac:dyDescent="0.2"/>
    <row r="14685" s="254" customFormat="1" x14ac:dyDescent="0.2"/>
    <row r="14686" s="254" customFormat="1" x14ac:dyDescent="0.2"/>
    <row r="14687" s="254" customFormat="1" x14ac:dyDescent="0.2"/>
    <row r="14688" s="254" customFormat="1" x14ac:dyDescent="0.2"/>
    <row r="14689" s="254" customFormat="1" x14ac:dyDescent="0.2"/>
    <row r="14690" s="254" customFormat="1" x14ac:dyDescent="0.2"/>
    <row r="14691" s="254" customFormat="1" x14ac:dyDescent="0.2"/>
    <row r="14692" s="254" customFormat="1" x14ac:dyDescent="0.2"/>
    <row r="14693" s="254" customFormat="1" x14ac:dyDescent="0.2"/>
    <row r="14694" s="254" customFormat="1" x14ac:dyDescent="0.2"/>
    <row r="14695" s="254" customFormat="1" x14ac:dyDescent="0.2"/>
    <row r="14696" s="254" customFormat="1" x14ac:dyDescent="0.2"/>
    <row r="14697" s="254" customFormat="1" x14ac:dyDescent="0.2"/>
    <row r="14698" s="254" customFormat="1" x14ac:dyDescent="0.2"/>
    <row r="14699" s="254" customFormat="1" x14ac:dyDescent="0.2"/>
    <row r="14700" s="254" customFormat="1" x14ac:dyDescent="0.2"/>
    <row r="14701" s="254" customFormat="1" x14ac:dyDescent="0.2"/>
    <row r="14702" s="254" customFormat="1" x14ac:dyDescent="0.2"/>
    <row r="14703" s="254" customFormat="1" x14ac:dyDescent="0.2"/>
    <row r="14704" s="254" customFormat="1" x14ac:dyDescent="0.2"/>
    <row r="14705" s="254" customFormat="1" x14ac:dyDescent="0.2"/>
    <row r="14706" s="254" customFormat="1" x14ac:dyDescent="0.2"/>
    <row r="14707" s="254" customFormat="1" x14ac:dyDescent="0.2"/>
    <row r="14708" s="254" customFormat="1" x14ac:dyDescent="0.2"/>
    <row r="14709" s="254" customFormat="1" x14ac:dyDescent="0.2"/>
    <row r="14710" s="254" customFormat="1" x14ac:dyDescent="0.2"/>
    <row r="14711" s="254" customFormat="1" x14ac:dyDescent="0.2"/>
    <row r="14712" s="254" customFormat="1" x14ac:dyDescent="0.2"/>
    <row r="14713" s="254" customFormat="1" x14ac:dyDescent="0.2"/>
    <row r="14714" s="254" customFormat="1" x14ac:dyDescent="0.2"/>
    <row r="14715" s="254" customFormat="1" x14ac:dyDescent="0.2"/>
    <row r="14716" s="254" customFormat="1" x14ac:dyDescent="0.2"/>
    <row r="14717" s="254" customFormat="1" x14ac:dyDescent="0.2"/>
    <row r="14718" s="254" customFormat="1" x14ac:dyDescent="0.2"/>
    <row r="14719" s="254" customFormat="1" x14ac:dyDescent="0.2"/>
    <row r="14720" s="254" customFormat="1" x14ac:dyDescent="0.2"/>
    <row r="14721" s="254" customFormat="1" x14ac:dyDescent="0.2"/>
    <row r="14722" s="254" customFormat="1" x14ac:dyDescent="0.2"/>
    <row r="14723" s="254" customFormat="1" x14ac:dyDescent="0.2"/>
    <row r="14724" s="254" customFormat="1" x14ac:dyDescent="0.2"/>
    <row r="14725" s="254" customFormat="1" x14ac:dyDescent="0.2"/>
    <row r="14726" s="254" customFormat="1" x14ac:dyDescent="0.2"/>
    <row r="14727" s="254" customFormat="1" x14ac:dyDescent="0.2"/>
    <row r="14728" s="254" customFormat="1" x14ac:dyDescent="0.2"/>
    <row r="14729" s="254" customFormat="1" x14ac:dyDescent="0.2"/>
    <row r="14730" s="254" customFormat="1" x14ac:dyDescent="0.2"/>
    <row r="14731" s="254" customFormat="1" x14ac:dyDescent="0.2"/>
    <row r="14732" s="254" customFormat="1" x14ac:dyDescent="0.2"/>
    <row r="14733" s="254" customFormat="1" x14ac:dyDescent="0.2"/>
    <row r="14734" s="254" customFormat="1" x14ac:dyDescent="0.2"/>
    <row r="14735" s="254" customFormat="1" x14ac:dyDescent="0.2"/>
    <row r="14736" s="254" customFormat="1" x14ac:dyDescent="0.2"/>
    <row r="14737" s="254" customFormat="1" x14ac:dyDescent="0.2"/>
    <row r="14738" s="254" customFormat="1" x14ac:dyDescent="0.2"/>
    <row r="14739" s="254" customFormat="1" x14ac:dyDescent="0.2"/>
    <row r="14740" s="254" customFormat="1" x14ac:dyDescent="0.2"/>
    <row r="14741" s="254" customFormat="1" x14ac:dyDescent="0.2"/>
    <row r="14742" s="254" customFormat="1" x14ac:dyDescent="0.2"/>
    <row r="14743" s="254" customFormat="1" x14ac:dyDescent="0.2"/>
    <row r="14744" s="254" customFormat="1" x14ac:dyDescent="0.2"/>
    <row r="14745" s="254" customFormat="1" x14ac:dyDescent="0.2"/>
    <row r="14746" s="254" customFormat="1" x14ac:dyDescent="0.2"/>
    <row r="14747" s="254" customFormat="1" x14ac:dyDescent="0.2"/>
    <row r="14748" s="254" customFormat="1" x14ac:dyDescent="0.2"/>
    <row r="14749" s="254" customFormat="1" x14ac:dyDescent="0.2"/>
    <row r="14750" s="254" customFormat="1" x14ac:dyDescent="0.2"/>
    <row r="14751" s="254" customFormat="1" x14ac:dyDescent="0.2"/>
    <row r="14752" s="254" customFormat="1" x14ac:dyDescent="0.2"/>
    <row r="14753" s="254" customFormat="1" x14ac:dyDescent="0.2"/>
    <row r="14754" s="254" customFormat="1" x14ac:dyDescent="0.2"/>
    <row r="14755" s="254" customFormat="1" x14ac:dyDescent="0.2"/>
    <row r="14756" s="254" customFormat="1" x14ac:dyDescent="0.2"/>
    <row r="14757" s="254" customFormat="1" x14ac:dyDescent="0.2"/>
    <row r="14758" s="254" customFormat="1" x14ac:dyDescent="0.2"/>
    <row r="14759" s="254" customFormat="1" x14ac:dyDescent="0.2"/>
    <row r="14760" s="254" customFormat="1" x14ac:dyDescent="0.2"/>
    <row r="14761" s="254" customFormat="1" x14ac:dyDescent="0.2"/>
    <row r="14762" s="254" customFormat="1" x14ac:dyDescent="0.2"/>
    <row r="14763" s="254" customFormat="1" x14ac:dyDescent="0.2"/>
    <row r="14764" s="254" customFormat="1" x14ac:dyDescent="0.2"/>
    <row r="14765" s="254" customFormat="1" x14ac:dyDescent="0.2"/>
    <row r="14766" s="254" customFormat="1" x14ac:dyDescent="0.2"/>
    <row r="14767" s="254" customFormat="1" x14ac:dyDescent="0.2"/>
    <row r="14768" s="254" customFormat="1" x14ac:dyDescent="0.2"/>
    <row r="14769" s="254" customFormat="1" x14ac:dyDescent="0.2"/>
    <row r="14770" s="254" customFormat="1" x14ac:dyDescent="0.2"/>
    <row r="14771" s="254" customFormat="1" x14ac:dyDescent="0.2"/>
    <row r="14772" s="254" customFormat="1" x14ac:dyDescent="0.2"/>
    <row r="14773" s="254" customFormat="1" x14ac:dyDescent="0.2"/>
    <row r="14774" s="254" customFormat="1" x14ac:dyDescent="0.2"/>
    <row r="14775" s="254" customFormat="1" x14ac:dyDescent="0.2"/>
    <row r="14776" s="254" customFormat="1" x14ac:dyDescent="0.2"/>
    <row r="14777" s="254" customFormat="1" x14ac:dyDescent="0.2"/>
    <row r="14778" s="254" customFormat="1" x14ac:dyDescent="0.2"/>
    <row r="14779" s="254" customFormat="1" x14ac:dyDescent="0.2"/>
    <row r="14780" s="254" customFormat="1" x14ac:dyDescent="0.2"/>
    <row r="14781" s="254" customFormat="1" x14ac:dyDescent="0.2"/>
    <row r="14782" s="254" customFormat="1" x14ac:dyDescent="0.2"/>
    <row r="14783" s="254" customFormat="1" x14ac:dyDescent="0.2"/>
    <row r="14784" s="254" customFormat="1" x14ac:dyDescent="0.2"/>
    <row r="14785" s="254" customFormat="1" x14ac:dyDescent="0.2"/>
    <row r="14786" s="254" customFormat="1" x14ac:dyDescent="0.2"/>
    <row r="14787" s="254" customFormat="1" x14ac:dyDescent="0.2"/>
    <row r="14788" s="254" customFormat="1" x14ac:dyDescent="0.2"/>
    <row r="14789" s="254" customFormat="1" x14ac:dyDescent="0.2"/>
    <row r="14790" s="254" customFormat="1" x14ac:dyDescent="0.2"/>
    <row r="14791" s="254" customFormat="1" x14ac:dyDescent="0.2"/>
    <row r="14792" s="254" customFormat="1" x14ac:dyDescent="0.2"/>
    <row r="14793" s="254" customFormat="1" x14ac:dyDescent="0.2"/>
    <row r="14794" s="254" customFormat="1" x14ac:dyDescent="0.2"/>
    <row r="14795" s="254" customFormat="1" x14ac:dyDescent="0.2"/>
    <row r="14796" s="254" customFormat="1" x14ac:dyDescent="0.2"/>
    <row r="14797" s="254" customFormat="1" x14ac:dyDescent="0.2"/>
    <row r="14798" s="254" customFormat="1" x14ac:dyDescent="0.2"/>
    <row r="14799" s="254" customFormat="1" x14ac:dyDescent="0.2"/>
    <row r="14800" s="254" customFormat="1" x14ac:dyDescent="0.2"/>
    <row r="14801" s="254" customFormat="1" x14ac:dyDescent="0.2"/>
    <row r="14802" s="254" customFormat="1" x14ac:dyDescent="0.2"/>
    <row r="14803" s="254" customFormat="1" x14ac:dyDescent="0.2"/>
    <row r="14804" s="254" customFormat="1" x14ac:dyDescent="0.2"/>
    <row r="14805" s="254" customFormat="1" x14ac:dyDescent="0.2"/>
    <row r="14806" s="254" customFormat="1" x14ac:dyDescent="0.2"/>
    <row r="14807" s="254" customFormat="1" x14ac:dyDescent="0.2"/>
    <row r="14808" s="254" customFormat="1" x14ac:dyDescent="0.2"/>
    <row r="14809" s="254" customFormat="1" x14ac:dyDescent="0.2"/>
    <row r="14810" s="254" customFormat="1" x14ac:dyDescent="0.2"/>
    <row r="14811" s="254" customFormat="1" x14ac:dyDescent="0.2"/>
    <row r="14812" s="254" customFormat="1" x14ac:dyDescent="0.2"/>
    <row r="14813" s="254" customFormat="1" x14ac:dyDescent="0.2"/>
    <row r="14814" s="254" customFormat="1" x14ac:dyDescent="0.2"/>
    <row r="14815" s="254" customFormat="1" x14ac:dyDescent="0.2"/>
    <row r="14816" s="254" customFormat="1" x14ac:dyDescent="0.2"/>
    <row r="14817" s="254" customFormat="1" x14ac:dyDescent="0.2"/>
    <row r="14818" s="254" customFormat="1" x14ac:dyDescent="0.2"/>
    <row r="14819" s="254" customFormat="1" x14ac:dyDescent="0.2"/>
    <row r="14820" s="254" customFormat="1" x14ac:dyDescent="0.2"/>
    <row r="14821" s="254" customFormat="1" x14ac:dyDescent="0.2"/>
    <row r="14822" s="254" customFormat="1" x14ac:dyDescent="0.2"/>
    <row r="14823" s="254" customFormat="1" x14ac:dyDescent="0.2"/>
    <row r="14824" s="254" customFormat="1" x14ac:dyDescent="0.2"/>
    <row r="14825" s="254" customFormat="1" x14ac:dyDescent="0.2"/>
    <row r="14826" s="254" customFormat="1" x14ac:dyDescent="0.2"/>
    <row r="14827" s="254" customFormat="1" x14ac:dyDescent="0.2"/>
    <row r="14828" s="254" customFormat="1" x14ac:dyDescent="0.2"/>
    <row r="14829" s="254" customFormat="1" x14ac:dyDescent="0.2"/>
    <row r="14830" s="254" customFormat="1" x14ac:dyDescent="0.2"/>
    <row r="14831" s="254" customFormat="1" x14ac:dyDescent="0.2"/>
    <row r="14832" s="254" customFormat="1" x14ac:dyDescent="0.2"/>
    <row r="14833" s="254" customFormat="1" x14ac:dyDescent="0.2"/>
    <row r="14834" s="254" customFormat="1" x14ac:dyDescent="0.2"/>
    <row r="14835" s="254" customFormat="1" x14ac:dyDescent="0.2"/>
    <row r="14836" s="254" customFormat="1" x14ac:dyDescent="0.2"/>
    <row r="14837" s="254" customFormat="1" x14ac:dyDescent="0.2"/>
    <row r="14838" s="254" customFormat="1" x14ac:dyDescent="0.2"/>
    <row r="14839" s="254" customFormat="1" x14ac:dyDescent="0.2"/>
    <row r="14840" s="254" customFormat="1" x14ac:dyDescent="0.2"/>
    <row r="14841" s="254" customFormat="1" x14ac:dyDescent="0.2"/>
    <row r="14842" s="254" customFormat="1" x14ac:dyDescent="0.2"/>
    <row r="14843" s="254" customFormat="1" x14ac:dyDescent="0.2"/>
    <row r="14844" s="254" customFormat="1" x14ac:dyDescent="0.2"/>
    <row r="14845" s="254" customFormat="1" x14ac:dyDescent="0.2"/>
    <row r="14846" s="254" customFormat="1" x14ac:dyDescent="0.2"/>
    <row r="14847" s="254" customFormat="1" x14ac:dyDescent="0.2"/>
    <row r="14848" s="254" customFormat="1" x14ac:dyDescent="0.2"/>
    <row r="14849" s="254" customFormat="1" x14ac:dyDescent="0.2"/>
    <row r="14850" s="254" customFormat="1" x14ac:dyDescent="0.2"/>
    <row r="14851" s="254" customFormat="1" x14ac:dyDescent="0.2"/>
    <row r="14852" s="254" customFormat="1" x14ac:dyDescent="0.2"/>
    <row r="14853" s="254" customFormat="1" x14ac:dyDescent="0.2"/>
    <row r="14854" s="254" customFormat="1" x14ac:dyDescent="0.2"/>
    <row r="14855" s="254" customFormat="1" x14ac:dyDescent="0.2"/>
    <row r="14856" s="254" customFormat="1" x14ac:dyDescent="0.2"/>
    <row r="14857" s="254" customFormat="1" x14ac:dyDescent="0.2"/>
    <row r="14858" s="254" customFormat="1" x14ac:dyDescent="0.2"/>
    <row r="14859" s="254" customFormat="1" x14ac:dyDescent="0.2"/>
    <row r="14860" s="254" customFormat="1" x14ac:dyDescent="0.2"/>
    <row r="14861" s="254" customFormat="1" x14ac:dyDescent="0.2"/>
    <row r="14862" s="254" customFormat="1" x14ac:dyDescent="0.2"/>
    <row r="14863" s="254" customFormat="1" x14ac:dyDescent="0.2"/>
    <row r="14864" s="254" customFormat="1" x14ac:dyDescent="0.2"/>
    <row r="14865" s="254" customFormat="1" x14ac:dyDescent="0.2"/>
    <row r="14866" s="254" customFormat="1" x14ac:dyDescent="0.2"/>
    <row r="14867" s="254" customFormat="1" x14ac:dyDescent="0.2"/>
    <row r="14868" s="254" customFormat="1" x14ac:dyDescent="0.2"/>
    <row r="14869" s="254" customFormat="1" x14ac:dyDescent="0.2"/>
    <row r="14870" s="254" customFormat="1" x14ac:dyDescent="0.2"/>
    <row r="14871" s="254" customFormat="1" x14ac:dyDescent="0.2"/>
    <row r="14872" s="254" customFormat="1" x14ac:dyDescent="0.2"/>
    <row r="14873" s="254" customFormat="1" x14ac:dyDescent="0.2"/>
    <row r="14874" s="254" customFormat="1" x14ac:dyDescent="0.2"/>
    <row r="14875" s="254" customFormat="1" x14ac:dyDescent="0.2"/>
    <row r="14876" s="254" customFormat="1" x14ac:dyDescent="0.2"/>
    <row r="14877" s="254" customFormat="1" x14ac:dyDescent="0.2"/>
    <row r="14878" s="254" customFormat="1" x14ac:dyDescent="0.2"/>
    <row r="14879" s="254" customFormat="1" x14ac:dyDescent="0.2"/>
    <row r="14880" s="254" customFormat="1" x14ac:dyDescent="0.2"/>
    <row r="14881" s="254" customFormat="1" x14ac:dyDescent="0.2"/>
    <row r="14882" s="254" customFormat="1" x14ac:dyDescent="0.2"/>
    <row r="14883" s="254" customFormat="1" x14ac:dyDescent="0.2"/>
    <row r="14884" s="254" customFormat="1" x14ac:dyDescent="0.2"/>
    <row r="14885" s="254" customFormat="1" x14ac:dyDescent="0.2"/>
    <row r="14886" s="254" customFormat="1" x14ac:dyDescent="0.2"/>
    <row r="14887" s="254" customFormat="1" x14ac:dyDescent="0.2"/>
    <row r="14888" s="254" customFormat="1" x14ac:dyDescent="0.2"/>
    <row r="14889" s="254" customFormat="1" x14ac:dyDescent="0.2"/>
    <row r="14890" s="254" customFormat="1" x14ac:dyDescent="0.2"/>
    <row r="14891" s="254" customFormat="1" x14ac:dyDescent="0.2"/>
    <row r="14892" s="254" customFormat="1" x14ac:dyDescent="0.2"/>
    <row r="14893" s="254" customFormat="1" x14ac:dyDescent="0.2"/>
    <row r="14894" s="254" customFormat="1" x14ac:dyDescent="0.2"/>
    <row r="14895" s="254" customFormat="1" x14ac:dyDescent="0.2"/>
    <row r="14896" s="254" customFormat="1" x14ac:dyDescent="0.2"/>
    <row r="14897" s="254" customFormat="1" x14ac:dyDescent="0.2"/>
    <row r="14898" s="254" customFormat="1" x14ac:dyDescent="0.2"/>
    <row r="14899" s="254" customFormat="1" x14ac:dyDescent="0.2"/>
    <row r="14900" s="254" customFormat="1" x14ac:dyDescent="0.2"/>
    <row r="14901" s="254" customFormat="1" x14ac:dyDescent="0.2"/>
    <row r="14902" s="254" customFormat="1" x14ac:dyDescent="0.2"/>
    <row r="14903" s="254" customFormat="1" x14ac:dyDescent="0.2"/>
    <row r="14904" s="254" customFormat="1" x14ac:dyDescent="0.2"/>
    <row r="14905" s="254" customFormat="1" x14ac:dyDescent="0.2"/>
    <row r="14906" s="254" customFormat="1" x14ac:dyDescent="0.2"/>
    <row r="14907" s="254" customFormat="1" x14ac:dyDescent="0.2"/>
    <row r="14908" s="254" customFormat="1" x14ac:dyDescent="0.2"/>
    <row r="14909" s="254" customFormat="1" x14ac:dyDescent="0.2"/>
    <row r="14910" s="254" customFormat="1" x14ac:dyDescent="0.2"/>
    <row r="14911" s="254" customFormat="1" x14ac:dyDescent="0.2"/>
    <row r="14912" s="254" customFormat="1" x14ac:dyDescent="0.2"/>
    <row r="14913" s="254" customFormat="1" x14ac:dyDescent="0.2"/>
    <row r="14914" s="254" customFormat="1" x14ac:dyDescent="0.2"/>
    <row r="14915" s="254" customFormat="1" x14ac:dyDescent="0.2"/>
    <row r="14916" s="254" customFormat="1" x14ac:dyDescent="0.2"/>
    <row r="14917" s="254" customFormat="1" x14ac:dyDescent="0.2"/>
    <row r="14918" s="254" customFormat="1" x14ac:dyDescent="0.2"/>
    <row r="14919" s="254" customFormat="1" x14ac:dyDescent="0.2"/>
    <row r="14920" s="254" customFormat="1" x14ac:dyDescent="0.2"/>
    <row r="14921" s="254" customFormat="1" x14ac:dyDescent="0.2"/>
    <row r="14922" s="254" customFormat="1" x14ac:dyDescent="0.2"/>
    <row r="14923" s="254" customFormat="1" x14ac:dyDescent="0.2"/>
    <row r="14924" s="254" customFormat="1" x14ac:dyDescent="0.2"/>
    <row r="14925" s="254" customFormat="1" x14ac:dyDescent="0.2"/>
    <row r="14926" s="254" customFormat="1" x14ac:dyDescent="0.2"/>
    <row r="14927" s="254" customFormat="1" x14ac:dyDescent="0.2"/>
    <row r="14928" s="254" customFormat="1" x14ac:dyDescent="0.2"/>
    <row r="14929" s="254" customFormat="1" x14ac:dyDescent="0.2"/>
    <row r="14930" s="254" customFormat="1" x14ac:dyDescent="0.2"/>
    <row r="14931" s="254" customFormat="1" x14ac:dyDescent="0.2"/>
    <row r="14932" s="254" customFormat="1" x14ac:dyDescent="0.2"/>
    <row r="14933" s="254" customFormat="1" x14ac:dyDescent="0.2"/>
    <row r="14934" s="254" customFormat="1" x14ac:dyDescent="0.2"/>
    <row r="14935" s="254" customFormat="1" x14ac:dyDescent="0.2"/>
    <row r="14936" s="254" customFormat="1" x14ac:dyDescent="0.2"/>
    <row r="14937" s="254" customFormat="1" x14ac:dyDescent="0.2"/>
    <row r="14938" s="254" customFormat="1" x14ac:dyDescent="0.2"/>
    <row r="14939" s="254" customFormat="1" x14ac:dyDescent="0.2"/>
    <row r="14940" s="254" customFormat="1" x14ac:dyDescent="0.2"/>
    <row r="14941" s="254" customFormat="1" x14ac:dyDescent="0.2"/>
    <row r="14942" s="254" customFormat="1" x14ac:dyDescent="0.2"/>
    <row r="14943" s="254" customFormat="1" x14ac:dyDescent="0.2"/>
    <row r="14944" s="254" customFormat="1" x14ac:dyDescent="0.2"/>
    <row r="14945" s="254" customFormat="1" x14ac:dyDescent="0.2"/>
    <row r="14946" s="254" customFormat="1" x14ac:dyDescent="0.2"/>
    <row r="14947" s="254" customFormat="1" x14ac:dyDescent="0.2"/>
    <row r="14948" s="254" customFormat="1" x14ac:dyDescent="0.2"/>
    <row r="14949" s="254" customFormat="1" x14ac:dyDescent="0.2"/>
    <row r="14950" s="254" customFormat="1" x14ac:dyDescent="0.2"/>
    <row r="14951" s="254" customFormat="1" x14ac:dyDescent="0.2"/>
    <row r="14952" s="254" customFormat="1" x14ac:dyDescent="0.2"/>
    <row r="14953" s="254" customFormat="1" x14ac:dyDescent="0.2"/>
    <row r="14954" s="254" customFormat="1" x14ac:dyDescent="0.2"/>
    <row r="14955" s="254" customFormat="1" x14ac:dyDescent="0.2"/>
    <row r="14956" s="254" customFormat="1" x14ac:dyDescent="0.2"/>
    <row r="14957" s="254" customFormat="1" x14ac:dyDescent="0.2"/>
    <row r="14958" s="254" customFormat="1" x14ac:dyDescent="0.2"/>
    <row r="14959" s="254" customFormat="1" x14ac:dyDescent="0.2"/>
    <row r="14960" s="254" customFormat="1" x14ac:dyDescent="0.2"/>
    <row r="14961" s="254" customFormat="1" x14ac:dyDescent="0.2"/>
    <row r="14962" s="254" customFormat="1" x14ac:dyDescent="0.2"/>
    <row r="14963" s="254" customFormat="1" x14ac:dyDescent="0.2"/>
    <row r="14964" s="254" customFormat="1" x14ac:dyDescent="0.2"/>
    <row r="14965" s="254" customFormat="1" x14ac:dyDescent="0.2"/>
    <row r="14966" s="254" customFormat="1" x14ac:dyDescent="0.2"/>
    <row r="14967" s="254" customFormat="1" x14ac:dyDescent="0.2"/>
    <row r="14968" s="254" customFormat="1" x14ac:dyDescent="0.2"/>
    <row r="14969" s="254" customFormat="1" x14ac:dyDescent="0.2"/>
    <row r="14970" s="254" customFormat="1" x14ac:dyDescent="0.2"/>
    <row r="14971" s="254" customFormat="1" x14ac:dyDescent="0.2"/>
    <row r="14972" s="254" customFormat="1" x14ac:dyDescent="0.2"/>
    <row r="14973" s="254" customFormat="1" x14ac:dyDescent="0.2"/>
    <row r="14974" s="254" customFormat="1" x14ac:dyDescent="0.2"/>
    <row r="14975" s="254" customFormat="1" x14ac:dyDescent="0.2"/>
    <row r="14976" s="254" customFormat="1" x14ac:dyDescent="0.2"/>
    <row r="14977" s="254" customFormat="1" x14ac:dyDescent="0.2"/>
    <row r="14978" s="254" customFormat="1" x14ac:dyDescent="0.2"/>
    <row r="14979" s="254" customFormat="1" x14ac:dyDescent="0.2"/>
    <row r="14980" s="254" customFormat="1" x14ac:dyDescent="0.2"/>
    <row r="14981" s="254" customFormat="1" x14ac:dyDescent="0.2"/>
    <row r="14982" s="254" customFormat="1" x14ac:dyDescent="0.2"/>
    <row r="14983" s="254" customFormat="1" x14ac:dyDescent="0.2"/>
    <row r="14984" s="254" customFormat="1" x14ac:dyDescent="0.2"/>
    <row r="14985" s="254" customFormat="1" x14ac:dyDescent="0.2"/>
    <row r="14986" s="254" customFormat="1" x14ac:dyDescent="0.2"/>
    <row r="14987" s="254" customFormat="1" x14ac:dyDescent="0.2"/>
    <row r="14988" s="254" customFormat="1" x14ac:dyDescent="0.2"/>
    <row r="14989" s="254" customFormat="1" x14ac:dyDescent="0.2"/>
    <row r="14990" s="254" customFormat="1" x14ac:dyDescent="0.2"/>
    <row r="14991" s="254" customFormat="1" x14ac:dyDescent="0.2"/>
    <row r="14992" s="254" customFormat="1" x14ac:dyDescent="0.2"/>
    <row r="14993" s="254" customFormat="1" x14ac:dyDescent="0.2"/>
    <row r="14994" s="254" customFormat="1" x14ac:dyDescent="0.2"/>
    <row r="14995" s="254" customFormat="1" x14ac:dyDescent="0.2"/>
    <row r="14996" s="254" customFormat="1" x14ac:dyDescent="0.2"/>
    <row r="14997" s="254" customFormat="1" x14ac:dyDescent="0.2"/>
    <row r="14998" s="254" customFormat="1" x14ac:dyDescent="0.2"/>
    <row r="14999" s="254" customFormat="1" x14ac:dyDescent="0.2"/>
    <row r="15000" s="254" customFormat="1" x14ac:dyDescent="0.2"/>
    <row r="15001" s="254" customFormat="1" x14ac:dyDescent="0.2"/>
    <row r="15002" s="254" customFormat="1" x14ac:dyDescent="0.2"/>
    <row r="15003" s="254" customFormat="1" x14ac:dyDescent="0.2"/>
    <row r="15004" s="254" customFormat="1" x14ac:dyDescent="0.2"/>
    <row r="15005" s="254" customFormat="1" x14ac:dyDescent="0.2"/>
    <row r="15006" s="254" customFormat="1" x14ac:dyDescent="0.2"/>
    <row r="15007" s="254" customFormat="1" x14ac:dyDescent="0.2"/>
    <row r="15008" s="254" customFormat="1" x14ac:dyDescent="0.2"/>
    <row r="15009" s="254" customFormat="1" x14ac:dyDescent="0.2"/>
    <row r="15010" s="254" customFormat="1" x14ac:dyDescent="0.2"/>
    <row r="15011" s="254" customFormat="1" x14ac:dyDescent="0.2"/>
    <row r="15012" s="254" customFormat="1" x14ac:dyDescent="0.2"/>
    <row r="15013" s="254" customFormat="1" x14ac:dyDescent="0.2"/>
    <row r="15014" s="254" customFormat="1" x14ac:dyDescent="0.2"/>
    <row r="15015" s="254" customFormat="1" x14ac:dyDescent="0.2"/>
    <row r="15016" s="254" customFormat="1" x14ac:dyDescent="0.2"/>
    <row r="15017" s="254" customFormat="1" x14ac:dyDescent="0.2"/>
    <row r="15018" s="254" customFormat="1" x14ac:dyDescent="0.2"/>
    <row r="15019" s="254" customFormat="1" x14ac:dyDescent="0.2"/>
    <row r="15020" s="254" customFormat="1" x14ac:dyDescent="0.2"/>
    <row r="15021" s="254" customFormat="1" x14ac:dyDescent="0.2"/>
    <row r="15022" s="254" customFormat="1" x14ac:dyDescent="0.2"/>
    <row r="15023" s="254" customFormat="1" x14ac:dyDescent="0.2"/>
    <row r="15024" s="254" customFormat="1" x14ac:dyDescent="0.2"/>
    <row r="15025" s="254" customFormat="1" x14ac:dyDescent="0.2"/>
    <row r="15026" s="254" customFormat="1" x14ac:dyDescent="0.2"/>
    <row r="15027" s="254" customFormat="1" x14ac:dyDescent="0.2"/>
    <row r="15028" s="254" customFormat="1" x14ac:dyDescent="0.2"/>
    <row r="15029" s="254" customFormat="1" x14ac:dyDescent="0.2"/>
    <row r="15030" s="254" customFormat="1" x14ac:dyDescent="0.2"/>
    <row r="15031" s="254" customFormat="1" x14ac:dyDescent="0.2"/>
    <row r="15032" s="254" customFormat="1" x14ac:dyDescent="0.2"/>
    <row r="15033" s="254" customFormat="1" x14ac:dyDescent="0.2"/>
    <row r="15034" s="254" customFormat="1" x14ac:dyDescent="0.2"/>
    <row r="15035" s="254" customFormat="1" x14ac:dyDescent="0.2"/>
    <row r="15036" s="254" customFormat="1" x14ac:dyDescent="0.2"/>
    <row r="15037" s="254" customFormat="1" x14ac:dyDescent="0.2"/>
    <row r="15038" s="254" customFormat="1" x14ac:dyDescent="0.2"/>
    <row r="15039" s="254" customFormat="1" x14ac:dyDescent="0.2"/>
    <row r="15040" s="254" customFormat="1" x14ac:dyDescent="0.2"/>
    <row r="15041" s="254" customFormat="1" x14ac:dyDescent="0.2"/>
    <row r="15042" s="254" customFormat="1" x14ac:dyDescent="0.2"/>
    <row r="15043" s="254" customFormat="1" x14ac:dyDescent="0.2"/>
    <row r="15044" s="254" customFormat="1" x14ac:dyDescent="0.2"/>
    <row r="15045" s="254" customFormat="1" x14ac:dyDescent="0.2"/>
    <row r="15046" s="254" customFormat="1" x14ac:dyDescent="0.2"/>
    <row r="15047" s="254" customFormat="1" x14ac:dyDescent="0.2"/>
    <row r="15048" s="254" customFormat="1" x14ac:dyDescent="0.2"/>
    <row r="15049" s="254" customFormat="1" x14ac:dyDescent="0.2"/>
    <row r="15050" s="254" customFormat="1" x14ac:dyDescent="0.2"/>
    <row r="15051" s="254" customFormat="1" x14ac:dyDescent="0.2"/>
    <row r="15052" s="254" customFormat="1" x14ac:dyDescent="0.2"/>
    <row r="15053" s="254" customFormat="1" x14ac:dyDescent="0.2"/>
    <row r="15054" s="254" customFormat="1" x14ac:dyDescent="0.2"/>
    <row r="15055" s="254" customFormat="1" x14ac:dyDescent="0.2"/>
    <row r="15056" s="254" customFormat="1" x14ac:dyDescent="0.2"/>
    <row r="15057" s="254" customFormat="1" x14ac:dyDescent="0.2"/>
    <row r="15058" s="254" customFormat="1" x14ac:dyDescent="0.2"/>
    <row r="15059" s="254" customFormat="1" x14ac:dyDescent="0.2"/>
    <row r="15060" s="254" customFormat="1" x14ac:dyDescent="0.2"/>
    <row r="15061" s="254" customFormat="1" x14ac:dyDescent="0.2"/>
    <row r="15062" s="254" customFormat="1" x14ac:dyDescent="0.2"/>
    <row r="15063" s="254" customFormat="1" x14ac:dyDescent="0.2"/>
    <row r="15064" s="254" customFormat="1" x14ac:dyDescent="0.2"/>
    <row r="15065" s="254" customFormat="1" x14ac:dyDescent="0.2"/>
    <row r="15066" s="254" customFormat="1" x14ac:dyDescent="0.2"/>
    <row r="15067" s="254" customFormat="1" x14ac:dyDescent="0.2"/>
    <row r="15068" s="254" customFormat="1" x14ac:dyDescent="0.2"/>
    <row r="15069" s="254" customFormat="1" x14ac:dyDescent="0.2"/>
    <row r="15070" s="254" customFormat="1" x14ac:dyDescent="0.2"/>
    <row r="15071" s="254" customFormat="1" x14ac:dyDescent="0.2"/>
    <row r="15072" s="254" customFormat="1" x14ac:dyDescent="0.2"/>
    <row r="15073" s="254" customFormat="1" x14ac:dyDescent="0.2"/>
    <row r="15074" s="254" customFormat="1" x14ac:dyDescent="0.2"/>
    <row r="15075" s="254" customFormat="1" x14ac:dyDescent="0.2"/>
    <row r="15076" s="254" customFormat="1" x14ac:dyDescent="0.2"/>
    <row r="15077" s="254" customFormat="1" x14ac:dyDescent="0.2"/>
    <row r="15078" s="254" customFormat="1" x14ac:dyDescent="0.2"/>
    <row r="15079" s="254" customFormat="1" x14ac:dyDescent="0.2"/>
    <row r="15080" s="254" customFormat="1" x14ac:dyDescent="0.2"/>
    <row r="15081" s="254" customFormat="1" x14ac:dyDescent="0.2"/>
    <row r="15082" s="254" customFormat="1" x14ac:dyDescent="0.2"/>
    <row r="15083" s="254" customFormat="1" x14ac:dyDescent="0.2"/>
    <row r="15084" s="254" customFormat="1" x14ac:dyDescent="0.2"/>
    <row r="15085" s="254" customFormat="1" x14ac:dyDescent="0.2"/>
    <row r="15086" s="254" customFormat="1" x14ac:dyDescent="0.2"/>
    <row r="15087" s="254" customFormat="1" x14ac:dyDescent="0.2"/>
    <row r="15088" s="254" customFormat="1" x14ac:dyDescent="0.2"/>
    <row r="15089" s="254" customFormat="1" x14ac:dyDescent="0.2"/>
    <row r="15090" s="254" customFormat="1" x14ac:dyDescent="0.2"/>
    <row r="15091" s="254" customFormat="1" x14ac:dyDescent="0.2"/>
    <row r="15092" s="254" customFormat="1" x14ac:dyDescent="0.2"/>
    <row r="15093" s="254" customFormat="1" x14ac:dyDescent="0.2"/>
    <row r="15094" s="254" customFormat="1" x14ac:dyDescent="0.2"/>
    <row r="15095" s="254" customFormat="1" x14ac:dyDescent="0.2"/>
    <row r="15096" s="254" customFormat="1" x14ac:dyDescent="0.2"/>
    <row r="15097" s="254" customFormat="1" x14ac:dyDescent="0.2"/>
    <row r="15098" s="254" customFormat="1" x14ac:dyDescent="0.2"/>
    <row r="15099" s="254" customFormat="1" x14ac:dyDescent="0.2"/>
    <row r="15100" s="254" customFormat="1" x14ac:dyDescent="0.2"/>
    <row r="15101" s="254" customFormat="1" x14ac:dyDescent="0.2"/>
    <row r="15102" s="254" customFormat="1" x14ac:dyDescent="0.2"/>
    <row r="15103" s="254" customFormat="1" x14ac:dyDescent="0.2"/>
    <row r="15104" s="254" customFormat="1" x14ac:dyDescent="0.2"/>
    <row r="15105" s="254" customFormat="1" x14ac:dyDescent="0.2"/>
    <row r="15106" s="254" customFormat="1" x14ac:dyDescent="0.2"/>
    <row r="15107" s="254" customFormat="1" x14ac:dyDescent="0.2"/>
    <row r="15108" s="254" customFormat="1" x14ac:dyDescent="0.2"/>
    <row r="15109" s="254" customFormat="1" x14ac:dyDescent="0.2"/>
    <row r="15110" s="254" customFormat="1" x14ac:dyDescent="0.2"/>
    <row r="15111" s="254" customFormat="1" x14ac:dyDescent="0.2"/>
    <row r="15112" s="254" customFormat="1" x14ac:dyDescent="0.2"/>
    <row r="15113" s="254" customFormat="1" x14ac:dyDescent="0.2"/>
    <row r="15114" s="254" customFormat="1" x14ac:dyDescent="0.2"/>
    <row r="15115" s="254" customFormat="1" x14ac:dyDescent="0.2"/>
    <row r="15116" s="254" customFormat="1" x14ac:dyDescent="0.2"/>
    <row r="15117" s="254" customFormat="1" x14ac:dyDescent="0.2"/>
    <row r="15118" s="254" customFormat="1" x14ac:dyDescent="0.2"/>
    <row r="15119" s="254" customFormat="1" x14ac:dyDescent="0.2"/>
    <row r="15120" s="254" customFormat="1" x14ac:dyDescent="0.2"/>
    <row r="15121" s="254" customFormat="1" x14ac:dyDescent="0.2"/>
    <row r="15122" s="254" customFormat="1" x14ac:dyDescent="0.2"/>
    <row r="15123" s="254" customFormat="1" x14ac:dyDescent="0.2"/>
    <row r="15124" s="254" customFormat="1" x14ac:dyDescent="0.2"/>
    <row r="15125" s="254" customFormat="1" x14ac:dyDescent="0.2"/>
    <row r="15126" s="254" customFormat="1" x14ac:dyDescent="0.2"/>
    <row r="15127" s="254" customFormat="1" x14ac:dyDescent="0.2"/>
    <row r="15128" s="254" customFormat="1" x14ac:dyDescent="0.2"/>
    <row r="15129" s="254" customFormat="1" x14ac:dyDescent="0.2"/>
    <row r="15130" s="254" customFormat="1" x14ac:dyDescent="0.2"/>
    <row r="15131" s="254" customFormat="1" x14ac:dyDescent="0.2"/>
    <row r="15132" s="254" customFormat="1" x14ac:dyDescent="0.2"/>
    <row r="15133" s="254" customFormat="1" x14ac:dyDescent="0.2"/>
    <row r="15134" s="254" customFormat="1" x14ac:dyDescent="0.2"/>
    <row r="15135" s="254" customFormat="1" x14ac:dyDescent="0.2"/>
    <row r="15136" s="254" customFormat="1" x14ac:dyDescent="0.2"/>
    <row r="15137" s="254" customFormat="1" x14ac:dyDescent="0.2"/>
    <row r="15138" s="254" customFormat="1" x14ac:dyDescent="0.2"/>
    <row r="15139" s="254" customFormat="1" x14ac:dyDescent="0.2"/>
    <row r="15140" s="254" customFormat="1" x14ac:dyDescent="0.2"/>
    <row r="15141" s="254" customFormat="1" x14ac:dyDescent="0.2"/>
    <row r="15142" s="254" customFormat="1" x14ac:dyDescent="0.2"/>
    <row r="15143" s="254" customFormat="1" x14ac:dyDescent="0.2"/>
    <row r="15144" s="254" customFormat="1" x14ac:dyDescent="0.2"/>
    <row r="15145" s="254" customFormat="1" x14ac:dyDescent="0.2"/>
    <row r="15146" s="254" customFormat="1" x14ac:dyDescent="0.2"/>
    <row r="15147" s="254" customFormat="1" x14ac:dyDescent="0.2"/>
    <row r="15148" s="254" customFormat="1" x14ac:dyDescent="0.2"/>
    <row r="15149" s="254" customFormat="1" x14ac:dyDescent="0.2"/>
    <row r="15150" s="254" customFormat="1" x14ac:dyDescent="0.2"/>
    <row r="15151" s="254" customFormat="1" x14ac:dyDescent="0.2"/>
    <row r="15152" s="254" customFormat="1" x14ac:dyDescent="0.2"/>
    <row r="15153" s="254" customFormat="1" x14ac:dyDescent="0.2"/>
    <row r="15154" s="254" customFormat="1" x14ac:dyDescent="0.2"/>
    <row r="15155" s="254" customFormat="1" x14ac:dyDescent="0.2"/>
    <row r="15156" s="254" customFormat="1" x14ac:dyDescent="0.2"/>
    <row r="15157" s="254" customFormat="1" x14ac:dyDescent="0.2"/>
    <row r="15158" s="254" customFormat="1" x14ac:dyDescent="0.2"/>
    <row r="15159" s="254" customFormat="1" x14ac:dyDescent="0.2"/>
    <row r="15160" s="254" customFormat="1" x14ac:dyDescent="0.2"/>
    <row r="15161" s="254" customFormat="1" x14ac:dyDescent="0.2"/>
    <row r="15162" s="254" customFormat="1" x14ac:dyDescent="0.2"/>
    <row r="15163" s="254" customFormat="1" x14ac:dyDescent="0.2"/>
    <row r="15164" s="254" customFormat="1" x14ac:dyDescent="0.2"/>
    <row r="15165" s="254" customFormat="1" x14ac:dyDescent="0.2"/>
    <row r="15166" s="254" customFormat="1" x14ac:dyDescent="0.2"/>
    <row r="15167" s="254" customFormat="1" x14ac:dyDescent="0.2"/>
    <row r="15168" s="254" customFormat="1" x14ac:dyDescent="0.2"/>
    <row r="15169" s="254" customFormat="1" x14ac:dyDescent="0.2"/>
    <row r="15170" s="254" customFormat="1" x14ac:dyDescent="0.2"/>
    <row r="15171" s="254" customFormat="1" x14ac:dyDescent="0.2"/>
    <row r="15172" s="254" customFormat="1" x14ac:dyDescent="0.2"/>
    <row r="15173" s="254" customFormat="1" x14ac:dyDescent="0.2"/>
    <row r="15174" s="254" customFormat="1" x14ac:dyDescent="0.2"/>
    <row r="15175" s="254" customFormat="1" x14ac:dyDescent="0.2"/>
    <row r="15176" s="254" customFormat="1" x14ac:dyDescent="0.2"/>
    <row r="15177" s="254" customFormat="1" x14ac:dyDescent="0.2"/>
    <row r="15178" s="254" customFormat="1" x14ac:dyDescent="0.2"/>
    <row r="15179" s="254" customFormat="1" x14ac:dyDescent="0.2"/>
    <row r="15180" s="254" customFormat="1" x14ac:dyDescent="0.2"/>
    <row r="15181" s="254" customFormat="1" x14ac:dyDescent="0.2"/>
    <row r="15182" s="254" customFormat="1" x14ac:dyDescent="0.2"/>
    <row r="15183" s="254" customFormat="1" x14ac:dyDescent="0.2"/>
    <row r="15184" s="254" customFormat="1" x14ac:dyDescent="0.2"/>
    <row r="15185" s="254" customFormat="1" x14ac:dyDescent="0.2"/>
    <row r="15186" s="254" customFormat="1" x14ac:dyDescent="0.2"/>
    <row r="15187" s="254" customFormat="1" x14ac:dyDescent="0.2"/>
    <row r="15188" s="254" customFormat="1" x14ac:dyDescent="0.2"/>
    <row r="15189" s="254" customFormat="1" x14ac:dyDescent="0.2"/>
    <row r="15190" s="254" customFormat="1" x14ac:dyDescent="0.2"/>
    <row r="15191" s="254" customFormat="1" x14ac:dyDescent="0.2"/>
    <row r="15192" s="254" customFormat="1" x14ac:dyDescent="0.2"/>
    <row r="15193" s="254" customFormat="1" x14ac:dyDescent="0.2"/>
    <row r="15194" s="254" customFormat="1" x14ac:dyDescent="0.2"/>
    <row r="15195" s="254" customFormat="1" x14ac:dyDescent="0.2"/>
    <row r="15196" s="254" customFormat="1" x14ac:dyDescent="0.2"/>
    <row r="15197" s="254" customFormat="1" x14ac:dyDescent="0.2"/>
    <row r="15198" s="254" customFormat="1" x14ac:dyDescent="0.2"/>
    <row r="15199" s="254" customFormat="1" x14ac:dyDescent="0.2"/>
    <row r="15200" s="254" customFormat="1" x14ac:dyDescent="0.2"/>
    <row r="15201" s="254" customFormat="1" x14ac:dyDescent="0.2"/>
    <row r="15202" s="254" customFormat="1" x14ac:dyDescent="0.2"/>
    <row r="15203" s="254" customFormat="1" x14ac:dyDescent="0.2"/>
    <row r="15204" s="254" customFormat="1" x14ac:dyDescent="0.2"/>
    <row r="15205" s="254" customFormat="1" x14ac:dyDescent="0.2"/>
    <row r="15206" s="254" customFormat="1" x14ac:dyDescent="0.2"/>
    <row r="15207" s="254" customFormat="1" x14ac:dyDescent="0.2"/>
    <row r="15208" s="254" customFormat="1" x14ac:dyDescent="0.2"/>
    <row r="15209" s="254" customFormat="1" x14ac:dyDescent="0.2"/>
    <row r="15210" s="254" customFormat="1" x14ac:dyDescent="0.2"/>
    <row r="15211" s="254" customFormat="1" x14ac:dyDescent="0.2"/>
    <row r="15212" s="254" customFormat="1" x14ac:dyDescent="0.2"/>
    <row r="15213" s="254" customFormat="1" x14ac:dyDescent="0.2"/>
    <row r="15214" s="254" customFormat="1" x14ac:dyDescent="0.2"/>
    <row r="15215" s="254" customFormat="1" x14ac:dyDescent="0.2"/>
    <row r="15216" s="254" customFormat="1" x14ac:dyDescent="0.2"/>
    <row r="15217" s="254" customFormat="1" x14ac:dyDescent="0.2"/>
    <row r="15218" s="254" customFormat="1" x14ac:dyDescent="0.2"/>
    <row r="15219" s="254" customFormat="1" x14ac:dyDescent="0.2"/>
    <row r="15220" s="254" customFormat="1" x14ac:dyDescent="0.2"/>
    <row r="15221" s="254" customFormat="1" x14ac:dyDescent="0.2"/>
    <row r="15222" s="254" customFormat="1" x14ac:dyDescent="0.2"/>
    <row r="15223" s="254" customFormat="1" x14ac:dyDescent="0.2"/>
    <row r="15224" s="254" customFormat="1" x14ac:dyDescent="0.2"/>
    <row r="15225" s="254" customFormat="1" x14ac:dyDescent="0.2"/>
    <row r="15226" s="254" customFormat="1" x14ac:dyDescent="0.2"/>
    <row r="15227" s="254" customFormat="1" x14ac:dyDescent="0.2"/>
    <row r="15228" s="254" customFormat="1" x14ac:dyDescent="0.2"/>
    <row r="15229" s="254" customFormat="1" x14ac:dyDescent="0.2"/>
    <row r="15230" s="254" customFormat="1" x14ac:dyDescent="0.2"/>
    <row r="15231" s="254" customFormat="1" x14ac:dyDescent="0.2"/>
    <row r="15232" s="254" customFormat="1" x14ac:dyDescent="0.2"/>
    <row r="15233" s="254" customFormat="1" x14ac:dyDescent="0.2"/>
    <row r="15234" s="254" customFormat="1" x14ac:dyDescent="0.2"/>
    <row r="15235" s="254" customFormat="1" x14ac:dyDescent="0.2"/>
    <row r="15236" s="254" customFormat="1" x14ac:dyDescent="0.2"/>
    <row r="15237" s="254" customFormat="1" x14ac:dyDescent="0.2"/>
    <row r="15238" s="254" customFormat="1" x14ac:dyDescent="0.2"/>
    <row r="15239" s="254" customFormat="1" x14ac:dyDescent="0.2"/>
    <row r="15240" s="254" customFormat="1" x14ac:dyDescent="0.2"/>
    <row r="15241" s="254" customFormat="1" x14ac:dyDescent="0.2"/>
    <row r="15242" s="254" customFormat="1" x14ac:dyDescent="0.2"/>
    <row r="15243" s="254" customFormat="1" x14ac:dyDescent="0.2"/>
    <row r="15244" s="254" customFormat="1" x14ac:dyDescent="0.2"/>
    <row r="15245" s="254" customFormat="1" x14ac:dyDescent="0.2"/>
    <row r="15246" s="254" customFormat="1" x14ac:dyDescent="0.2"/>
    <row r="15247" s="254" customFormat="1" x14ac:dyDescent="0.2"/>
    <row r="15248" s="254" customFormat="1" x14ac:dyDescent="0.2"/>
    <row r="15249" s="254" customFormat="1" x14ac:dyDescent="0.2"/>
    <row r="15250" s="254" customFormat="1" x14ac:dyDescent="0.2"/>
    <row r="15251" s="254" customFormat="1" x14ac:dyDescent="0.2"/>
    <row r="15252" s="254" customFormat="1" x14ac:dyDescent="0.2"/>
    <row r="15253" s="254" customFormat="1" x14ac:dyDescent="0.2"/>
    <row r="15254" s="254" customFormat="1" x14ac:dyDescent="0.2"/>
    <row r="15255" s="254" customFormat="1" x14ac:dyDescent="0.2"/>
    <row r="15256" s="254" customFormat="1" x14ac:dyDescent="0.2"/>
    <row r="15257" s="254" customFormat="1" x14ac:dyDescent="0.2"/>
    <row r="15258" s="254" customFormat="1" x14ac:dyDescent="0.2"/>
    <row r="15259" s="254" customFormat="1" x14ac:dyDescent="0.2"/>
    <row r="15260" s="254" customFormat="1" x14ac:dyDescent="0.2"/>
    <row r="15261" s="254" customFormat="1" x14ac:dyDescent="0.2"/>
    <row r="15262" s="254" customFormat="1" x14ac:dyDescent="0.2"/>
    <row r="15263" s="254" customFormat="1" x14ac:dyDescent="0.2"/>
    <row r="15264" s="254" customFormat="1" x14ac:dyDescent="0.2"/>
    <row r="15265" s="254" customFormat="1" x14ac:dyDescent="0.2"/>
    <row r="15266" s="254" customFormat="1" x14ac:dyDescent="0.2"/>
    <row r="15267" s="254" customFormat="1" x14ac:dyDescent="0.2"/>
    <row r="15268" s="254" customFormat="1" x14ac:dyDescent="0.2"/>
    <row r="15269" s="254" customFormat="1" x14ac:dyDescent="0.2"/>
    <row r="15270" s="254" customFormat="1" x14ac:dyDescent="0.2"/>
    <row r="15271" s="254" customFormat="1" x14ac:dyDescent="0.2"/>
    <row r="15272" s="254" customFormat="1" x14ac:dyDescent="0.2"/>
    <row r="15273" s="254" customFormat="1" x14ac:dyDescent="0.2"/>
    <row r="15274" s="254" customFormat="1" x14ac:dyDescent="0.2"/>
    <row r="15275" s="254" customFormat="1" x14ac:dyDescent="0.2"/>
    <row r="15276" s="254" customFormat="1" x14ac:dyDescent="0.2"/>
    <row r="15277" s="254" customFormat="1" x14ac:dyDescent="0.2"/>
    <row r="15278" s="254" customFormat="1" x14ac:dyDescent="0.2"/>
    <row r="15279" s="254" customFormat="1" x14ac:dyDescent="0.2"/>
    <row r="15280" s="254" customFormat="1" x14ac:dyDescent="0.2"/>
    <row r="15281" s="254" customFormat="1" x14ac:dyDescent="0.2"/>
    <row r="15282" s="254" customFormat="1" x14ac:dyDescent="0.2"/>
    <row r="15283" s="254" customFormat="1" x14ac:dyDescent="0.2"/>
    <row r="15284" s="254" customFormat="1" x14ac:dyDescent="0.2"/>
    <row r="15285" s="254" customFormat="1" x14ac:dyDescent="0.2"/>
    <row r="15286" s="254" customFormat="1" x14ac:dyDescent="0.2"/>
    <row r="15287" s="254" customFormat="1" x14ac:dyDescent="0.2"/>
    <row r="15288" s="254" customFormat="1" x14ac:dyDescent="0.2"/>
    <row r="15289" s="254" customFormat="1" x14ac:dyDescent="0.2"/>
    <row r="15290" s="254" customFormat="1" x14ac:dyDescent="0.2"/>
    <row r="15291" s="254" customFormat="1" x14ac:dyDescent="0.2"/>
    <row r="15292" s="254" customFormat="1" x14ac:dyDescent="0.2"/>
    <row r="15293" s="254" customFormat="1" x14ac:dyDescent="0.2"/>
    <row r="15294" s="254" customFormat="1" x14ac:dyDescent="0.2"/>
    <row r="15295" s="254" customFormat="1" x14ac:dyDescent="0.2"/>
    <row r="15296" s="254" customFormat="1" x14ac:dyDescent="0.2"/>
    <row r="15297" s="254" customFormat="1" x14ac:dyDescent="0.2"/>
    <row r="15298" s="254" customFormat="1" x14ac:dyDescent="0.2"/>
    <row r="15299" s="254" customFormat="1" x14ac:dyDescent="0.2"/>
    <row r="15300" s="254" customFormat="1" x14ac:dyDescent="0.2"/>
    <row r="15301" s="254" customFormat="1" x14ac:dyDescent="0.2"/>
    <row r="15302" s="254" customFormat="1" x14ac:dyDescent="0.2"/>
    <row r="15303" s="254" customFormat="1" x14ac:dyDescent="0.2"/>
    <row r="15304" s="254" customFormat="1" x14ac:dyDescent="0.2"/>
    <row r="15305" s="254" customFormat="1" x14ac:dyDescent="0.2"/>
    <row r="15306" s="254" customFormat="1" x14ac:dyDescent="0.2"/>
    <row r="15307" s="254" customFormat="1" x14ac:dyDescent="0.2"/>
    <row r="15308" s="254" customFormat="1" x14ac:dyDescent="0.2"/>
    <row r="15309" s="254" customFormat="1" x14ac:dyDescent="0.2"/>
    <row r="15310" s="254" customFormat="1" x14ac:dyDescent="0.2"/>
    <row r="15311" s="254" customFormat="1" x14ac:dyDescent="0.2"/>
    <row r="15312" s="254" customFormat="1" x14ac:dyDescent="0.2"/>
    <row r="15313" s="254" customFormat="1" x14ac:dyDescent="0.2"/>
    <row r="15314" s="254" customFormat="1" x14ac:dyDescent="0.2"/>
    <row r="15315" s="254" customFormat="1" x14ac:dyDescent="0.2"/>
    <row r="15316" s="254" customFormat="1" x14ac:dyDescent="0.2"/>
    <row r="15317" s="254" customFormat="1" x14ac:dyDescent="0.2"/>
    <row r="15318" s="254" customFormat="1" x14ac:dyDescent="0.2"/>
    <row r="15319" s="254" customFormat="1" x14ac:dyDescent="0.2"/>
    <row r="15320" s="254" customFormat="1" x14ac:dyDescent="0.2"/>
    <row r="15321" s="254" customFormat="1" x14ac:dyDescent="0.2"/>
    <row r="15322" s="254" customFormat="1" x14ac:dyDescent="0.2"/>
    <row r="15323" s="254" customFormat="1" x14ac:dyDescent="0.2"/>
    <row r="15324" s="254" customFormat="1" x14ac:dyDescent="0.2"/>
    <row r="15325" s="254" customFormat="1" x14ac:dyDescent="0.2"/>
    <row r="15326" s="254" customFormat="1" x14ac:dyDescent="0.2"/>
    <row r="15327" s="254" customFormat="1" x14ac:dyDescent="0.2"/>
    <row r="15328" s="254" customFormat="1" x14ac:dyDescent="0.2"/>
    <row r="15329" s="254" customFormat="1" x14ac:dyDescent="0.2"/>
    <row r="15330" s="254" customFormat="1" x14ac:dyDescent="0.2"/>
    <row r="15331" s="254" customFormat="1" x14ac:dyDescent="0.2"/>
    <row r="15332" s="254" customFormat="1" x14ac:dyDescent="0.2"/>
    <row r="15333" s="254" customFormat="1" x14ac:dyDescent="0.2"/>
    <row r="15334" s="254" customFormat="1" x14ac:dyDescent="0.2"/>
    <row r="15335" s="254" customFormat="1" x14ac:dyDescent="0.2"/>
    <row r="15336" s="254" customFormat="1" x14ac:dyDescent="0.2"/>
    <row r="15337" s="254" customFormat="1" x14ac:dyDescent="0.2"/>
    <row r="15338" s="254" customFormat="1" x14ac:dyDescent="0.2"/>
    <row r="15339" s="254" customFormat="1" x14ac:dyDescent="0.2"/>
    <row r="15340" s="254" customFormat="1" x14ac:dyDescent="0.2"/>
    <row r="15341" s="254" customFormat="1" x14ac:dyDescent="0.2"/>
    <row r="15342" s="254" customFormat="1" x14ac:dyDescent="0.2"/>
    <row r="15343" s="254" customFormat="1" x14ac:dyDescent="0.2"/>
    <row r="15344" s="254" customFormat="1" x14ac:dyDescent="0.2"/>
    <row r="15345" s="254" customFormat="1" x14ac:dyDescent="0.2"/>
    <row r="15346" s="254" customFormat="1" x14ac:dyDescent="0.2"/>
    <row r="15347" s="254" customFormat="1" x14ac:dyDescent="0.2"/>
    <row r="15348" s="254" customFormat="1" x14ac:dyDescent="0.2"/>
    <row r="15349" s="254" customFormat="1" x14ac:dyDescent="0.2"/>
    <row r="15350" s="254" customFormat="1" x14ac:dyDescent="0.2"/>
    <row r="15351" s="254" customFormat="1" x14ac:dyDescent="0.2"/>
    <row r="15352" s="254" customFormat="1" x14ac:dyDescent="0.2"/>
    <row r="15353" s="254" customFormat="1" x14ac:dyDescent="0.2"/>
    <row r="15354" s="254" customFormat="1" x14ac:dyDescent="0.2"/>
    <row r="15355" s="254" customFormat="1" x14ac:dyDescent="0.2"/>
    <row r="15356" s="254" customFormat="1" x14ac:dyDescent="0.2"/>
    <row r="15357" s="254" customFormat="1" x14ac:dyDescent="0.2"/>
    <row r="15358" s="254" customFormat="1" x14ac:dyDescent="0.2"/>
    <row r="15359" s="254" customFormat="1" x14ac:dyDescent="0.2"/>
    <row r="15360" s="254" customFormat="1" x14ac:dyDescent="0.2"/>
    <row r="15361" s="254" customFormat="1" x14ac:dyDescent="0.2"/>
    <row r="15362" s="254" customFormat="1" x14ac:dyDescent="0.2"/>
    <row r="15363" s="254" customFormat="1" x14ac:dyDescent="0.2"/>
    <row r="15364" s="254" customFormat="1" x14ac:dyDescent="0.2"/>
    <row r="15365" s="254" customFormat="1" x14ac:dyDescent="0.2"/>
    <row r="15366" s="254" customFormat="1" x14ac:dyDescent="0.2"/>
    <row r="15367" s="254" customFormat="1" x14ac:dyDescent="0.2"/>
    <row r="15368" s="254" customFormat="1" x14ac:dyDescent="0.2"/>
    <row r="15369" s="254" customFormat="1" x14ac:dyDescent="0.2"/>
    <row r="15370" s="254" customFormat="1" x14ac:dyDescent="0.2"/>
    <row r="15371" s="254" customFormat="1" x14ac:dyDescent="0.2"/>
    <row r="15372" s="254" customFormat="1" x14ac:dyDescent="0.2"/>
    <row r="15373" s="254" customFormat="1" x14ac:dyDescent="0.2"/>
    <row r="15374" s="254" customFormat="1" x14ac:dyDescent="0.2"/>
    <row r="15375" s="254" customFormat="1" x14ac:dyDescent="0.2"/>
    <row r="15376" s="254" customFormat="1" x14ac:dyDescent="0.2"/>
    <row r="15377" s="254" customFormat="1" x14ac:dyDescent="0.2"/>
    <row r="15378" s="254" customFormat="1" x14ac:dyDescent="0.2"/>
    <row r="15379" s="254" customFormat="1" x14ac:dyDescent="0.2"/>
    <row r="15380" s="254" customFormat="1" x14ac:dyDescent="0.2"/>
    <row r="15381" s="254" customFormat="1" x14ac:dyDescent="0.2"/>
    <row r="15382" s="254" customFormat="1" x14ac:dyDescent="0.2"/>
    <row r="15383" s="254" customFormat="1" x14ac:dyDescent="0.2"/>
    <row r="15384" s="254" customFormat="1" x14ac:dyDescent="0.2"/>
    <row r="15385" s="254" customFormat="1" x14ac:dyDescent="0.2"/>
    <row r="15386" s="254" customFormat="1" x14ac:dyDescent="0.2"/>
    <row r="15387" s="254" customFormat="1" x14ac:dyDescent="0.2"/>
    <row r="15388" s="254" customFormat="1" x14ac:dyDescent="0.2"/>
    <row r="15389" s="254" customFormat="1" x14ac:dyDescent="0.2"/>
    <row r="15390" s="254" customFormat="1" x14ac:dyDescent="0.2"/>
    <row r="15391" s="254" customFormat="1" x14ac:dyDescent="0.2"/>
    <row r="15392" s="254" customFormat="1" x14ac:dyDescent="0.2"/>
    <row r="15393" s="254" customFormat="1" x14ac:dyDescent="0.2"/>
    <row r="15394" s="254" customFormat="1" x14ac:dyDescent="0.2"/>
    <row r="15395" s="254" customFormat="1" x14ac:dyDescent="0.2"/>
    <row r="15396" s="254" customFormat="1" x14ac:dyDescent="0.2"/>
    <row r="15397" s="254" customFormat="1" x14ac:dyDescent="0.2"/>
    <row r="15398" s="254" customFormat="1" x14ac:dyDescent="0.2"/>
    <row r="15399" s="254" customFormat="1" x14ac:dyDescent="0.2"/>
    <row r="15400" s="254" customFormat="1" x14ac:dyDescent="0.2"/>
    <row r="15401" s="254" customFormat="1" x14ac:dyDescent="0.2"/>
    <row r="15402" s="254" customFormat="1" x14ac:dyDescent="0.2"/>
    <row r="15403" s="254" customFormat="1" x14ac:dyDescent="0.2"/>
    <row r="15404" s="254" customFormat="1" x14ac:dyDescent="0.2"/>
    <row r="15405" s="254" customFormat="1" x14ac:dyDescent="0.2"/>
    <row r="15406" s="254" customFormat="1" x14ac:dyDescent="0.2"/>
    <row r="15407" s="254" customFormat="1" x14ac:dyDescent="0.2"/>
    <row r="15408" s="254" customFormat="1" x14ac:dyDescent="0.2"/>
    <row r="15409" s="254" customFormat="1" x14ac:dyDescent="0.2"/>
    <row r="15410" s="254" customFormat="1" x14ac:dyDescent="0.2"/>
    <row r="15411" s="254" customFormat="1" x14ac:dyDescent="0.2"/>
    <row r="15412" s="254" customFormat="1" x14ac:dyDescent="0.2"/>
    <row r="15413" s="254" customFormat="1" x14ac:dyDescent="0.2"/>
    <row r="15414" s="254" customFormat="1" x14ac:dyDescent="0.2"/>
    <row r="15415" s="254" customFormat="1" x14ac:dyDescent="0.2"/>
    <row r="15416" s="254" customFormat="1" x14ac:dyDescent="0.2"/>
    <row r="15417" s="254" customFormat="1" x14ac:dyDescent="0.2"/>
    <row r="15418" s="254" customFormat="1" x14ac:dyDescent="0.2"/>
    <row r="15419" s="254" customFormat="1" x14ac:dyDescent="0.2"/>
    <row r="15420" s="254" customFormat="1" x14ac:dyDescent="0.2"/>
    <row r="15421" s="254" customFormat="1" x14ac:dyDescent="0.2"/>
    <row r="15422" s="254" customFormat="1" x14ac:dyDescent="0.2"/>
    <row r="15423" s="254" customFormat="1" x14ac:dyDescent="0.2"/>
    <row r="15424" s="254" customFormat="1" x14ac:dyDescent="0.2"/>
    <row r="15425" s="254" customFormat="1" x14ac:dyDescent="0.2"/>
    <row r="15426" s="254" customFormat="1" x14ac:dyDescent="0.2"/>
    <row r="15427" s="254" customFormat="1" x14ac:dyDescent="0.2"/>
    <row r="15428" s="254" customFormat="1" x14ac:dyDescent="0.2"/>
    <row r="15429" s="254" customFormat="1" x14ac:dyDescent="0.2"/>
    <row r="15430" s="254" customFormat="1" x14ac:dyDescent="0.2"/>
    <row r="15431" s="254" customFormat="1" x14ac:dyDescent="0.2"/>
    <row r="15432" s="254" customFormat="1" x14ac:dyDescent="0.2"/>
    <row r="15433" s="254" customFormat="1" x14ac:dyDescent="0.2"/>
    <row r="15434" s="254" customFormat="1" x14ac:dyDescent="0.2"/>
    <row r="15435" s="254" customFormat="1" x14ac:dyDescent="0.2"/>
    <row r="15436" s="254" customFormat="1" x14ac:dyDescent="0.2"/>
    <row r="15437" s="254" customFormat="1" x14ac:dyDescent="0.2"/>
    <row r="15438" s="254" customFormat="1" x14ac:dyDescent="0.2"/>
    <row r="15439" s="254" customFormat="1" x14ac:dyDescent="0.2"/>
    <row r="15440" s="254" customFormat="1" x14ac:dyDescent="0.2"/>
    <row r="15441" s="254" customFormat="1" x14ac:dyDescent="0.2"/>
    <row r="15442" s="254" customFormat="1" x14ac:dyDescent="0.2"/>
    <row r="15443" s="254" customFormat="1" x14ac:dyDescent="0.2"/>
    <row r="15444" s="254" customFormat="1" x14ac:dyDescent="0.2"/>
    <row r="15445" s="254" customFormat="1" x14ac:dyDescent="0.2"/>
    <row r="15446" s="254" customFormat="1" x14ac:dyDescent="0.2"/>
    <row r="15447" s="254" customFormat="1" x14ac:dyDescent="0.2"/>
    <row r="15448" s="254" customFormat="1" x14ac:dyDescent="0.2"/>
    <row r="15449" s="254" customFormat="1" x14ac:dyDescent="0.2"/>
    <row r="15450" s="254" customFormat="1" x14ac:dyDescent="0.2"/>
    <row r="15451" s="254" customFormat="1" x14ac:dyDescent="0.2"/>
    <row r="15452" s="254" customFormat="1" x14ac:dyDescent="0.2"/>
    <row r="15453" s="254" customFormat="1" x14ac:dyDescent="0.2"/>
    <row r="15454" s="254" customFormat="1" x14ac:dyDescent="0.2"/>
    <row r="15455" s="254" customFormat="1" x14ac:dyDescent="0.2"/>
    <row r="15456" s="254" customFormat="1" x14ac:dyDescent="0.2"/>
    <row r="15457" s="254" customFormat="1" x14ac:dyDescent="0.2"/>
    <row r="15458" s="254" customFormat="1" x14ac:dyDescent="0.2"/>
    <row r="15459" s="254" customFormat="1" x14ac:dyDescent="0.2"/>
    <row r="15460" s="254" customFormat="1" x14ac:dyDescent="0.2"/>
    <row r="15461" s="254" customFormat="1" x14ac:dyDescent="0.2"/>
    <row r="15462" s="254" customFormat="1" x14ac:dyDescent="0.2"/>
    <row r="15463" s="254" customFormat="1" x14ac:dyDescent="0.2"/>
    <row r="15464" s="254" customFormat="1" x14ac:dyDescent="0.2"/>
    <row r="15465" s="254" customFormat="1" x14ac:dyDescent="0.2"/>
    <row r="15466" s="254" customFormat="1" x14ac:dyDescent="0.2"/>
    <row r="15467" s="254" customFormat="1" x14ac:dyDescent="0.2"/>
    <row r="15468" s="254" customFormat="1" x14ac:dyDescent="0.2"/>
    <row r="15469" s="254" customFormat="1" x14ac:dyDescent="0.2"/>
    <row r="15470" s="254" customFormat="1" x14ac:dyDescent="0.2"/>
    <row r="15471" s="254" customFormat="1" x14ac:dyDescent="0.2"/>
    <row r="15472" s="254" customFormat="1" x14ac:dyDescent="0.2"/>
    <row r="15473" s="254" customFormat="1" x14ac:dyDescent="0.2"/>
    <row r="15474" s="254" customFormat="1" x14ac:dyDescent="0.2"/>
    <row r="15475" s="254" customFormat="1" x14ac:dyDescent="0.2"/>
    <row r="15476" s="254" customFormat="1" x14ac:dyDescent="0.2"/>
    <row r="15477" s="254" customFormat="1" x14ac:dyDescent="0.2"/>
    <row r="15478" s="254" customFormat="1" x14ac:dyDescent="0.2"/>
    <row r="15479" s="254" customFormat="1" x14ac:dyDescent="0.2"/>
    <row r="15480" s="254" customFormat="1" x14ac:dyDescent="0.2"/>
    <row r="15481" s="254" customFormat="1" x14ac:dyDescent="0.2"/>
    <row r="15482" s="254" customFormat="1" x14ac:dyDescent="0.2"/>
    <row r="15483" s="254" customFormat="1" x14ac:dyDescent="0.2"/>
    <row r="15484" s="254" customFormat="1" x14ac:dyDescent="0.2"/>
    <row r="15485" s="254" customFormat="1" x14ac:dyDescent="0.2"/>
    <row r="15486" s="254" customFormat="1" x14ac:dyDescent="0.2"/>
    <row r="15487" s="254" customFormat="1" x14ac:dyDescent="0.2"/>
    <row r="15488" s="254" customFormat="1" x14ac:dyDescent="0.2"/>
    <row r="15489" s="254" customFormat="1" x14ac:dyDescent="0.2"/>
    <row r="15490" s="254" customFormat="1" x14ac:dyDescent="0.2"/>
    <row r="15491" s="254" customFormat="1" x14ac:dyDescent="0.2"/>
    <row r="15492" s="254" customFormat="1" x14ac:dyDescent="0.2"/>
    <row r="15493" s="254" customFormat="1" x14ac:dyDescent="0.2"/>
    <row r="15494" s="254" customFormat="1" x14ac:dyDescent="0.2"/>
    <row r="15495" s="254" customFormat="1" x14ac:dyDescent="0.2"/>
    <row r="15496" s="254" customFormat="1" x14ac:dyDescent="0.2"/>
    <row r="15497" s="254" customFormat="1" x14ac:dyDescent="0.2"/>
    <row r="15498" s="254" customFormat="1" x14ac:dyDescent="0.2"/>
    <row r="15499" s="254" customFormat="1" x14ac:dyDescent="0.2"/>
    <row r="15500" s="254" customFormat="1" x14ac:dyDescent="0.2"/>
    <row r="15501" s="254" customFormat="1" x14ac:dyDescent="0.2"/>
    <row r="15502" s="254" customFormat="1" x14ac:dyDescent="0.2"/>
    <row r="15503" s="254" customFormat="1" x14ac:dyDescent="0.2"/>
    <row r="15504" s="254" customFormat="1" x14ac:dyDescent="0.2"/>
    <row r="15505" s="254" customFormat="1" x14ac:dyDescent="0.2"/>
    <row r="15506" s="254" customFormat="1" x14ac:dyDescent="0.2"/>
    <row r="15507" s="254" customFormat="1" x14ac:dyDescent="0.2"/>
    <row r="15508" s="254" customFormat="1" x14ac:dyDescent="0.2"/>
    <row r="15509" s="254" customFormat="1" x14ac:dyDescent="0.2"/>
    <row r="15510" s="254" customFormat="1" x14ac:dyDescent="0.2"/>
    <row r="15511" s="254" customFormat="1" x14ac:dyDescent="0.2"/>
    <row r="15512" s="254" customFormat="1" x14ac:dyDescent="0.2"/>
    <row r="15513" s="254" customFormat="1" x14ac:dyDescent="0.2"/>
    <row r="15514" s="254" customFormat="1" x14ac:dyDescent="0.2"/>
    <row r="15515" s="254" customFormat="1" x14ac:dyDescent="0.2"/>
    <row r="15516" s="254" customFormat="1" x14ac:dyDescent="0.2"/>
    <row r="15517" s="254" customFormat="1" x14ac:dyDescent="0.2"/>
    <row r="15518" s="254" customFormat="1" x14ac:dyDescent="0.2"/>
    <row r="15519" s="254" customFormat="1" x14ac:dyDescent="0.2"/>
    <row r="15520" s="254" customFormat="1" x14ac:dyDescent="0.2"/>
    <row r="15521" s="254" customFormat="1" x14ac:dyDescent="0.2"/>
    <row r="15522" s="254" customFormat="1" x14ac:dyDescent="0.2"/>
    <row r="15523" s="254" customFormat="1" x14ac:dyDescent="0.2"/>
    <row r="15524" s="254" customFormat="1" x14ac:dyDescent="0.2"/>
    <row r="15525" s="254" customFormat="1" x14ac:dyDescent="0.2"/>
    <row r="15526" s="254" customFormat="1" x14ac:dyDescent="0.2"/>
    <row r="15527" s="254" customFormat="1" x14ac:dyDescent="0.2"/>
    <row r="15528" s="254" customFormat="1" x14ac:dyDescent="0.2"/>
    <row r="15529" s="254" customFormat="1" x14ac:dyDescent="0.2"/>
    <row r="15530" s="254" customFormat="1" x14ac:dyDescent="0.2"/>
    <row r="15531" s="254" customFormat="1" x14ac:dyDescent="0.2"/>
    <row r="15532" s="254" customFormat="1" x14ac:dyDescent="0.2"/>
    <row r="15533" s="254" customFormat="1" x14ac:dyDescent="0.2"/>
    <row r="15534" s="254" customFormat="1" x14ac:dyDescent="0.2"/>
    <row r="15535" s="254" customFormat="1" x14ac:dyDescent="0.2"/>
    <row r="15536" s="254" customFormat="1" x14ac:dyDescent="0.2"/>
    <row r="15537" s="254" customFormat="1" x14ac:dyDescent="0.2"/>
    <row r="15538" s="254" customFormat="1" x14ac:dyDescent="0.2"/>
    <row r="15539" s="254" customFormat="1" x14ac:dyDescent="0.2"/>
    <row r="15540" s="254" customFormat="1" x14ac:dyDescent="0.2"/>
    <row r="15541" s="254" customFormat="1" x14ac:dyDescent="0.2"/>
    <row r="15542" s="254" customFormat="1" x14ac:dyDescent="0.2"/>
    <row r="15543" s="254" customFormat="1" x14ac:dyDescent="0.2"/>
    <row r="15544" s="254" customFormat="1" x14ac:dyDescent="0.2"/>
    <row r="15545" s="254" customFormat="1" x14ac:dyDescent="0.2"/>
    <row r="15546" s="254" customFormat="1" x14ac:dyDescent="0.2"/>
    <row r="15547" s="254" customFormat="1" x14ac:dyDescent="0.2"/>
    <row r="15548" s="254" customFormat="1" x14ac:dyDescent="0.2"/>
    <row r="15549" s="254" customFormat="1" x14ac:dyDescent="0.2"/>
    <row r="15550" s="254" customFormat="1" x14ac:dyDescent="0.2"/>
    <row r="15551" s="254" customFormat="1" x14ac:dyDescent="0.2"/>
    <row r="15552" s="254" customFormat="1" x14ac:dyDescent="0.2"/>
    <row r="15553" s="254" customFormat="1" x14ac:dyDescent="0.2"/>
    <row r="15554" s="254" customFormat="1" x14ac:dyDescent="0.2"/>
    <row r="15555" s="254" customFormat="1" x14ac:dyDescent="0.2"/>
    <row r="15556" s="254" customFormat="1" x14ac:dyDescent="0.2"/>
    <row r="15557" s="254" customFormat="1" x14ac:dyDescent="0.2"/>
    <row r="15558" s="254" customFormat="1" x14ac:dyDescent="0.2"/>
    <row r="15559" s="254" customFormat="1" x14ac:dyDescent="0.2"/>
    <row r="15560" s="254" customFormat="1" x14ac:dyDescent="0.2"/>
    <row r="15561" s="254" customFormat="1" x14ac:dyDescent="0.2"/>
    <row r="15562" s="254" customFormat="1" x14ac:dyDescent="0.2"/>
    <row r="15563" s="254" customFormat="1" x14ac:dyDescent="0.2"/>
    <row r="15564" s="254" customFormat="1" x14ac:dyDescent="0.2"/>
    <row r="15565" s="254" customFormat="1" x14ac:dyDescent="0.2"/>
    <row r="15566" s="254" customFormat="1" x14ac:dyDescent="0.2"/>
    <row r="15567" s="254" customFormat="1" x14ac:dyDescent="0.2"/>
    <row r="15568" s="254" customFormat="1" x14ac:dyDescent="0.2"/>
    <row r="15569" s="254" customFormat="1" x14ac:dyDescent="0.2"/>
    <row r="15570" s="254" customFormat="1" x14ac:dyDescent="0.2"/>
    <row r="15571" s="254" customFormat="1" x14ac:dyDescent="0.2"/>
    <row r="15572" s="254" customFormat="1" x14ac:dyDescent="0.2"/>
    <row r="15573" s="254" customFormat="1" x14ac:dyDescent="0.2"/>
    <row r="15574" s="254" customFormat="1" x14ac:dyDescent="0.2"/>
    <row r="15575" s="254" customFormat="1" x14ac:dyDescent="0.2"/>
    <row r="15576" s="254" customFormat="1" x14ac:dyDescent="0.2"/>
    <row r="15577" s="254" customFormat="1" x14ac:dyDescent="0.2"/>
    <row r="15578" s="254" customFormat="1" x14ac:dyDescent="0.2"/>
    <row r="15579" s="254" customFormat="1" x14ac:dyDescent="0.2"/>
    <row r="15580" s="254" customFormat="1" x14ac:dyDescent="0.2"/>
    <row r="15581" s="254" customFormat="1" x14ac:dyDescent="0.2"/>
    <row r="15582" s="254" customFormat="1" x14ac:dyDescent="0.2"/>
    <row r="15583" s="254" customFormat="1" x14ac:dyDescent="0.2"/>
    <row r="15584" s="254" customFormat="1" x14ac:dyDescent="0.2"/>
    <row r="15585" s="254" customFormat="1" x14ac:dyDescent="0.2"/>
    <row r="15586" s="254" customFormat="1" x14ac:dyDescent="0.2"/>
    <row r="15587" s="254" customFormat="1" x14ac:dyDescent="0.2"/>
    <row r="15588" s="254" customFormat="1" x14ac:dyDescent="0.2"/>
    <row r="15589" s="254" customFormat="1" x14ac:dyDescent="0.2"/>
    <row r="15590" s="254" customFormat="1" x14ac:dyDescent="0.2"/>
    <row r="15591" s="254" customFormat="1" x14ac:dyDescent="0.2"/>
    <row r="15592" s="254" customFormat="1" x14ac:dyDescent="0.2"/>
    <row r="15593" s="254" customFormat="1" x14ac:dyDescent="0.2"/>
    <row r="15594" s="254" customFormat="1" x14ac:dyDescent="0.2"/>
    <row r="15595" s="254" customFormat="1" x14ac:dyDescent="0.2"/>
    <row r="15596" s="254" customFormat="1" x14ac:dyDescent="0.2"/>
    <row r="15597" s="254" customFormat="1" x14ac:dyDescent="0.2"/>
    <row r="15598" s="254" customFormat="1" x14ac:dyDescent="0.2"/>
    <row r="15599" s="254" customFormat="1" x14ac:dyDescent="0.2"/>
    <row r="15600" s="254" customFormat="1" x14ac:dyDescent="0.2"/>
    <row r="15601" s="254" customFormat="1" x14ac:dyDescent="0.2"/>
    <row r="15602" s="254" customFormat="1" x14ac:dyDescent="0.2"/>
    <row r="15603" s="254" customFormat="1" x14ac:dyDescent="0.2"/>
    <row r="15604" s="254" customFormat="1" x14ac:dyDescent="0.2"/>
    <row r="15605" s="254" customFormat="1" x14ac:dyDescent="0.2"/>
    <row r="15606" s="254" customFormat="1" x14ac:dyDescent="0.2"/>
    <row r="15607" s="254" customFormat="1" x14ac:dyDescent="0.2"/>
    <row r="15608" s="254" customFormat="1" x14ac:dyDescent="0.2"/>
    <row r="15609" s="254" customFormat="1" x14ac:dyDescent="0.2"/>
    <row r="15610" s="254" customFormat="1" x14ac:dyDescent="0.2"/>
    <row r="15611" s="254" customFormat="1" x14ac:dyDescent="0.2"/>
    <row r="15612" s="254" customFormat="1" x14ac:dyDescent="0.2"/>
    <row r="15613" s="254" customFormat="1" x14ac:dyDescent="0.2"/>
    <row r="15614" s="254" customFormat="1" x14ac:dyDescent="0.2"/>
    <row r="15615" s="254" customFormat="1" x14ac:dyDescent="0.2"/>
    <row r="15616" s="254" customFormat="1" x14ac:dyDescent="0.2"/>
    <row r="15617" s="254" customFormat="1" x14ac:dyDescent="0.2"/>
    <row r="15618" s="254" customFormat="1" x14ac:dyDescent="0.2"/>
    <row r="15619" s="254" customFormat="1" x14ac:dyDescent="0.2"/>
    <row r="15620" s="254" customFormat="1" x14ac:dyDescent="0.2"/>
    <row r="15621" s="254" customFormat="1" x14ac:dyDescent="0.2"/>
    <row r="15622" s="254" customFormat="1" x14ac:dyDescent="0.2"/>
    <row r="15623" s="254" customFormat="1" x14ac:dyDescent="0.2"/>
    <row r="15624" s="254" customFormat="1" x14ac:dyDescent="0.2"/>
    <row r="15625" s="254" customFormat="1" x14ac:dyDescent="0.2"/>
    <row r="15626" s="254" customFormat="1" x14ac:dyDescent="0.2"/>
    <row r="15627" s="254" customFormat="1" x14ac:dyDescent="0.2"/>
    <row r="15628" s="254" customFormat="1" x14ac:dyDescent="0.2"/>
    <row r="15629" s="254" customFormat="1" x14ac:dyDescent="0.2"/>
    <row r="15630" s="254" customFormat="1" x14ac:dyDescent="0.2"/>
    <row r="15631" s="254" customFormat="1" x14ac:dyDescent="0.2"/>
    <row r="15632" s="254" customFormat="1" x14ac:dyDescent="0.2"/>
    <row r="15633" s="254" customFormat="1" x14ac:dyDescent="0.2"/>
    <row r="15634" s="254" customFormat="1" x14ac:dyDescent="0.2"/>
    <row r="15635" s="254" customFormat="1" x14ac:dyDescent="0.2"/>
    <row r="15636" s="254" customFormat="1" x14ac:dyDescent="0.2"/>
    <row r="15637" s="254" customFormat="1" x14ac:dyDescent="0.2"/>
    <row r="15638" s="254" customFormat="1" x14ac:dyDescent="0.2"/>
    <row r="15639" s="254" customFormat="1" x14ac:dyDescent="0.2"/>
    <row r="15640" s="254" customFormat="1" x14ac:dyDescent="0.2"/>
    <row r="15641" s="254" customFormat="1" x14ac:dyDescent="0.2"/>
    <row r="15642" s="254" customFormat="1" x14ac:dyDescent="0.2"/>
    <row r="15643" s="254" customFormat="1" x14ac:dyDescent="0.2"/>
    <row r="15644" s="254" customFormat="1" x14ac:dyDescent="0.2"/>
    <row r="15645" s="254" customFormat="1" x14ac:dyDescent="0.2"/>
    <row r="15646" s="254" customFormat="1" x14ac:dyDescent="0.2"/>
    <row r="15647" s="254" customFormat="1" x14ac:dyDescent="0.2"/>
    <row r="15648" s="254" customFormat="1" x14ac:dyDescent="0.2"/>
    <row r="15649" s="254" customFormat="1" x14ac:dyDescent="0.2"/>
    <row r="15650" s="254" customFormat="1" x14ac:dyDescent="0.2"/>
    <row r="15651" s="254" customFormat="1" x14ac:dyDescent="0.2"/>
    <row r="15652" s="254" customFormat="1" x14ac:dyDescent="0.2"/>
    <row r="15653" s="254" customFormat="1" x14ac:dyDescent="0.2"/>
    <row r="15654" s="254" customFormat="1" x14ac:dyDescent="0.2"/>
    <row r="15655" s="254" customFormat="1" x14ac:dyDescent="0.2"/>
    <row r="15656" s="254" customFormat="1" x14ac:dyDescent="0.2"/>
    <row r="15657" s="254" customFormat="1" x14ac:dyDescent="0.2"/>
    <row r="15658" s="254" customFormat="1" x14ac:dyDescent="0.2"/>
    <row r="15659" s="254" customFormat="1" x14ac:dyDescent="0.2"/>
    <row r="15660" s="254" customFormat="1" x14ac:dyDescent="0.2"/>
    <row r="15661" s="254" customFormat="1" x14ac:dyDescent="0.2"/>
    <row r="15662" s="254" customFormat="1" x14ac:dyDescent="0.2"/>
    <row r="15663" s="254" customFormat="1" x14ac:dyDescent="0.2"/>
    <row r="15664" s="254" customFormat="1" x14ac:dyDescent="0.2"/>
    <row r="15665" s="254" customFormat="1" x14ac:dyDescent="0.2"/>
    <row r="15666" s="254" customFormat="1" x14ac:dyDescent="0.2"/>
    <row r="15667" s="254" customFormat="1" x14ac:dyDescent="0.2"/>
    <row r="15668" s="254" customFormat="1" x14ac:dyDescent="0.2"/>
    <row r="15669" s="254" customFormat="1" x14ac:dyDescent="0.2"/>
    <row r="15670" s="254" customFormat="1" x14ac:dyDescent="0.2"/>
    <row r="15671" s="254" customFormat="1" x14ac:dyDescent="0.2"/>
    <row r="15672" s="254" customFormat="1" x14ac:dyDescent="0.2"/>
    <row r="15673" s="254" customFormat="1" x14ac:dyDescent="0.2"/>
    <row r="15674" s="254" customFormat="1" x14ac:dyDescent="0.2"/>
    <row r="15675" s="254" customFormat="1" x14ac:dyDescent="0.2"/>
    <row r="15676" s="254" customFormat="1" x14ac:dyDescent="0.2"/>
    <row r="15677" s="254" customFormat="1" x14ac:dyDescent="0.2"/>
    <row r="15678" s="254" customFormat="1" x14ac:dyDescent="0.2"/>
    <row r="15679" s="254" customFormat="1" x14ac:dyDescent="0.2"/>
    <row r="15680" s="254" customFormat="1" x14ac:dyDescent="0.2"/>
    <row r="15681" s="254" customFormat="1" x14ac:dyDescent="0.2"/>
    <row r="15682" s="254" customFormat="1" x14ac:dyDescent="0.2"/>
    <row r="15683" s="254" customFormat="1" x14ac:dyDescent="0.2"/>
    <row r="15684" s="254" customFormat="1" x14ac:dyDescent="0.2"/>
    <row r="15685" s="254" customFormat="1" x14ac:dyDescent="0.2"/>
    <row r="15686" s="254" customFormat="1" x14ac:dyDescent="0.2"/>
    <row r="15687" s="254" customFormat="1" x14ac:dyDescent="0.2"/>
    <row r="15688" s="254" customFormat="1" x14ac:dyDescent="0.2"/>
    <row r="15689" s="254" customFormat="1" x14ac:dyDescent="0.2"/>
    <row r="15690" s="254" customFormat="1" x14ac:dyDescent="0.2"/>
    <row r="15691" s="254" customFormat="1" x14ac:dyDescent="0.2"/>
    <row r="15692" s="254" customFormat="1" x14ac:dyDescent="0.2"/>
    <row r="15693" s="254" customFormat="1" x14ac:dyDescent="0.2"/>
    <row r="15694" s="254" customFormat="1" x14ac:dyDescent="0.2"/>
    <row r="15695" s="254" customFormat="1" x14ac:dyDescent="0.2"/>
    <row r="15696" s="254" customFormat="1" x14ac:dyDescent="0.2"/>
    <row r="15697" s="254" customFormat="1" x14ac:dyDescent="0.2"/>
    <row r="15698" s="254" customFormat="1" x14ac:dyDescent="0.2"/>
    <row r="15699" s="254" customFormat="1" x14ac:dyDescent="0.2"/>
    <row r="15700" s="254" customFormat="1" x14ac:dyDescent="0.2"/>
    <row r="15701" s="254" customFormat="1" x14ac:dyDescent="0.2"/>
    <row r="15702" s="254" customFormat="1" x14ac:dyDescent="0.2"/>
    <row r="15703" s="254" customFormat="1" x14ac:dyDescent="0.2"/>
    <row r="15704" s="254" customFormat="1" x14ac:dyDescent="0.2"/>
    <row r="15705" s="254" customFormat="1" x14ac:dyDescent="0.2"/>
    <row r="15706" s="254" customFormat="1" x14ac:dyDescent="0.2"/>
    <row r="15707" s="254" customFormat="1" x14ac:dyDescent="0.2"/>
    <row r="15708" s="254" customFormat="1" x14ac:dyDescent="0.2"/>
    <row r="15709" s="254" customFormat="1" x14ac:dyDescent="0.2"/>
    <row r="15710" s="254" customFormat="1" x14ac:dyDescent="0.2"/>
    <row r="15711" s="254" customFormat="1" x14ac:dyDescent="0.2"/>
    <row r="15712" s="254" customFormat="1" x14ac:dyDescent="0.2"/>
    <row r="15713" s="254" customFormat="1" x14ac:dyDescent="0.2"/>
    <row r="15714" s="254" customFormat="1" x14ac:dyDescent="0.2"/>
    <row r="15715" s="254" customFormat="1" x14ac:dyDescent="0.2"/>
    <row r="15716" s="254" customFormat="1" x14ac:dyDescent="0.2"/>
    <row r="15717" s="254" customFormat="1" x14ac:dyDescent="0.2"/>
    <row r="15718" s="254" customFormat="1" x14ac:dyDescent="0.2"/>
    <row r="15719" s="254" customFormat="1" x14ac:dyDescent="0.2"/>
    <row r="15720" s="254" customFormat="1" x14ac:dyDescent="0.2"/>
    <row r="15721" s="254" customFormat="1" x14ac:dyDescent="0.2"/>
    <row r="15722" s="254" customFormat="1" x14ac:dyDescent="0.2"/>
    <row r="15723" s="254" customFormat="1" x14ac:dyDescent="0.2"/>
    <row r="15724" s="254" customFormat="1" x14ac:dyDescent="0.2"/>
    <row r="15725" s="254" customFormat="1" x14ac:dyDescent="0.2"/>
    <row r="15726" s="254" customFormat="1" x14ac:dyDescent="0.2"/>
    <row r="15727" s="254" customFormat="1" x14ac:dyDescent="0.2"/>
    <row r="15728" s="254" customFormat="1" x14ac:dyDescent="0.2"/>
    <row r="15729" s="254" customFormat="1" x14ac:dyDescent="0.2"/>
    <row r="15730" s="254" customFormat="1" x14ac:dyDescent="0.2"/>
    <row r="15731" s="254" customFormat="1" x14ac:dyDescent="0.2"/>
    <row r="15732" s="254" customFormat="1" x14ac:dyDescent="0.2"/>
    <row r="15733" s="254" customFormat="1" x14ac:dyDescent="0.2"/>
    <row r="15734" s="254" customFormat="1" x14ac:dyDescent="0.2"/>
    <row r="15735" s="254" customFormat="1" x14ac:dyDescent="0.2"/>
    <row r="15736" s="254" customFormat="1" x14ac:dyDescent="0.2"/>
    <row r="15737" s="254" customFormat="1" x14ac:dyDescent="0.2"/>
    <row r="15738" s="254" customFormat="1" x14ac:dyDescent="0.2"/>
    <row r="15739" s="254" customFormat="1" x14ac:dyDescent="0.2"/>
    <row r="15740" s="254" customFormat="1" x14ac:dyDescent="0.2"/>
    <row r="15741" s="254" customFormat="1" x14ac:dyDescent="0.2"/>
    <row r="15742" s="254" customFormat="1" x14ac:dyDescent="0.2"/>
    <row r="15743" s="254" customFormat="1" x14ac:dyDescent="0.2"/>
    <row r="15744" s="254" customFormat="1" x14ac:dyDescent="0.2"/>
    <row r="15745" s="254" customFormat="1" x14ac:dyDescent="0.2"/>
    <row r="15746" s="254" customFormat="1" x14ac:dyDescent="0.2"/>
    <row r="15747" s="254" customFormat="1" x14ac:dyDescent="0.2"/>
    <row r="15748" s="254" customFormat="1" x14ac:dyDescent="0.2"/>
    <row r="15749" s="254" customFormat="1" x14ac:dyDescent="0.2"/>
    <row r="15750" s="254" customFormat="1" x14ac:dyDescent="0.2"/>
    <row r="15751" s="254" customFormat="1" x14ac:dyDescent="0.2"/>
    <row r="15752" s="254" customFormat="1" x14ac:dyDescent="0.2"/>
    <row r="15753" s="254" customFormat="1" x14ac:dyDescent="0.2"/>
    <row r="15754" s="254" customFormat="1" x14ac:dyDescent="0.2"/>
    <row r="15755" s="254" customFormat="1" x14ac:dyDescent="0.2"/>
    <row r="15756" s="254" customFormat="1" x14ac:dyDescent="0.2"/>
    <row r="15757" s="254" customFormat="1" x14ac:dyDescent="0.2"/>
    <row r="15758" s="254" customFormat="1" x14ac:dyDescent="0.2"/>
    <row r="15759" s="254" customFormat="1" x14ac:dyDescent="0.2"/>
    <row r="15760" s="254" customFormat="1" x14ac:dyDescent="0.2"/>
    <row r="15761" s="254" customFormat="1" x14ac:dyDescent="0.2"/>
    <row r="15762" s="254" customFormat="1" x14ac:dyDescent="0.2"/>
    <row r="15763" s="254" customFormat="1" x14ac:dyDescent="0.2"/>
    <row r="15764" s="254" customFormat="1" x14ac:dyDescent="0.2"/>
    <row r="15765" s="254" customFormat="1" x14ac:dyDescent="0.2"/>
    <row r="15766" s="254" customFormat="1" x14ac:dyDescent="0.2"/>
    <row r="15767" s="254" customFormat="1" x14ac:dyDescent="0.2"/>
    <row r="15768" s="254" customFormat="1" x14ac:dyDescent="0.2"/>
    <row r="15769" s="254" customFormat="1" x14ac:dyDescent="0.2"/>
    <row r="15770" s="254" customFormat="1" x14ac:dyDescent="0.2"/>
    <row r="15771" s="254" customFormat="1" x14ac:dyDescent="0.2"/>
    <row r="15772" s="254" customFormat="1" x14ac:dyDescent="0.2"/>
    <row r="15773" s="254" customFormat="1" x14ac:dyDescent="0.2"/>
    <row r="15774" s="254" customFormat="1" x14ac:dyDescent="0.2"/>
    <row r="15775" s="254" customFormat="1" x14ac:dyDescent="0.2"/>
    <row r="15776" s="254" customFormat="1" x14ac:dyDescent="0.2"/>
    <row r="15777" s="254" customFormat="1" x14ac:dyDescent="0.2"/>
    <row r="15778" s="254" customFormat="1" x14ac:dyDescent="0.2"/>
    <row r="15779" s="254" customFormat="1" x14ac:dyDescent="0.2"/>
    <row r="15780" s="254" customFormat="1" x14ac:dyDescent="0.2"/>
    <row r="15781" s="254" customFormat="1" x14ac:dyDescent="0.2"/>
    <row r="15782" s="254" customFormat="1" x14ac:dyDescent="0.2"/>
    <row r="15783" s="254" customFormat="1" x14ac:dyDescent="0.2"/>
    <row r="15784" s="254" customFormat="1" x14ac:dyDescent="0.2"/>
    <row r="15785" s="254" customFormat="1" x14ac:dyDescent="0.2"/>
    <row r="15786" s="254" customFormat="1" x14ac:dyDescent="0.2"/>
    <row r="15787" s="254" customFormat="1" x14ac:dyDescent="0.2"/>
    <row r="15788" s="254" customFormat="1" x14ac:dyDescent="0.2"/>
    <row r="15789" s="254" customFormat="1" x14ac:dyDescent="0.2"/>
    <row r="15790" s="254" customFormat="1" x14ac:dyDescent="0.2"/>
    <row r="15791" s="254" customFormat="1" x14ac:dyDescent="0.2"/>
    <row r="15792" s="254" customFormat="1" x14ac:dyDescent="0.2"/>
    <row r="15793" s="254" customFormat="1" x14ac:dyDescent="0.2"/>
    <row r="15794" s="254" customFormat="1" x14ac:dyDescent="0.2"/>
    <row r="15795" s="254" customFormat="1" x14ac:dyDescent="0.2"/>
    <row r="15796" s="254" customFormat="1" x14ac:dyDescent="0.2"/>
    <row r="15797" s="254" customFormat="1" x14ac:dyDescent="0.2"/>
    <row r="15798" s="254" customFormat="1" x14ac:dyDescent="0.2"/>
    <row r="15799" s="254" customFormat="1" x14ac:dyDescent="0.2"/>
    <row r="15800" s="254" customFormat="1" x14ac:dyDescent="0.2"/>
    <row r="15801" s="254" customFormat="1" x14ac:dyDescent="0.2"/>
    <row r="15802" s="254" customFormat="1" x14ac:dyDescent="0.2"/>
    <row r="15803" s="254" customFormat="1" x14ac:dyDescent="0.2"/>
    <row r="15804" s="254" customFormat="1" x14ac:dyDescent="0.2"/>
    <row r="15805" s="254" customFormat="1" x14ac:dyDescent="0.2"/>
    <row r="15806" s="254" customFormat="1" x14ac:dyDescent="0.2"/>
    <row r="15807" s="254" customFormat="1" x14ac:dyDescent="0.2"/>
    <row r="15808" s="254" customFormat="1" x14ac:dyDescent="0.2"/>
    <row r="15809" s="254" customFormat="1" x14ac:dyDescent="0.2"/>
    <row r="15810" s="254" customFormat="1" x14ac:dyDescent="0.2"/>
    <row r="15811" s="254" customFormat="1" x14ac:dyDescent="0.2"/>
    <row r="15812" s="254" customFormat="1" x14ac:dyDescent="0.2"/>
    <row r="15813" s="254" customFormat="1" x14ac:dyDescent="0.2"/>
    <row r="15814" s="254" customFormat="1" x14ac:dyDescent="0.2"/>
    <row r="15815" s="254" customFormat="1" x14ac:dyDescent="0.2"/>
    <row r="15816" s="254" customFormat="1" x14ac:dyDescent="0.2"/>
    <row r="15817" s="254" customFormat="1" x14ac:dyDescent="0.2"/>
    <row r="15818" s="254" customFormat="1" x14ac:dyDescent="0.2"/>
    <row r="15819" s="254" customFormat="1" x14ac:dyDescent="0.2"/>
    <row r="15820" s="254" customFormat="1" x14ac:dyDescent="0.2"/>
    <row r="15821" s="254" customFormat="1" x14ac:dyDescent="0.2"/>
    <row r="15822" s="254" customFormat="1" x14ac:dyDescent="0.2"/>
    <row r="15823" s="254" customFormat="1" x14ac:dyDescent="0.2"/>
    <row r="15824" s="254" customFormat="1" x14ac:dyDescent="0.2"/>
    <row r="15825" s="254" customFormat="1" x14ac:dyDescent="0.2"/>
    <row r="15826" s="254" customFormat="1" x14ac:dyDescent="0.2"/>
    <row r="15827" s="254" customFormat="1" x14ac:dyDescent="0.2"/>
    <row r="15828" s="254" customFormat="1" x14ac:dyDescent="0.2"/>
    <row r="15829" s="254" customFormat="1" x14ac:dyDescent="0.2"/>
    <row r="15830" s="254" customFormat="1" x14ac:dyDescent="0.2"/>
    <row r="15831" s="254" customFormat="1" x14ac:dyDescent="0.2"/>
    <row r="15832" s="254" customFormat="1" x14ac:dyDescent="0.2"/>
    <row r="15833" s="254" customFormat="1" x14ac:dyDescent="0.2"/>
    <row r="15834" s="254" customFormat="1" x14ac:dyDescent="0.2"/>
    <row r="15835" s="254" customFormat="1" x14ac:dyDescent="0.2"/>
    <row r="15836" s="254" customFormat="1" x14ac:dyDescent="0.2"/>
    <row r="15837" s="254" customFormat="1" x14ac:dyDescent="0.2"/>
    <row r="15838" s="254" customFormat="1" x14ac:dyDescent="0.2"/>
    <row r="15839" s="254" customFormat="1" x14ac:dyDescent="0.2"/>
    <row r="15840" s="254" customFormat="1" x14ac:dyDescent="0.2"/>
    <row r="15841" s="254" customFormat="1" x14ac:dyDescent="0.2"/>
    <row r="15842" s="254" customFormat="1" x14ac:dyDescent="0.2"/>
    <row r="15843" s="254" customFormat="1" x14ac:dyDescent="0.2"/>
    <row r="15844" s="254" customFormat="1" x14ac:dyDescent="0.2"/>
    <row r="15845" s="254" customFormat="1" x14ac:dyDescent="0.2"/>
    <row r="15846" s="254" customFormat="1" x14ac:dyDescent="0.2"/>
    <row r="15847" s="254" customFormat="1" x14ac:dyDescent="0.2"/>
    <row r="15848" s="254" customFormat="1" x14ac:dyDescent="0.2"/>
    <row r="15849" s="254" customFormat="1" x14ac:dyDescent="0.2"/>
    <row r="15850" s="254" customFormat="1" x14ac:dyDescent="0.2"/>
    <row r="15851" s="254" customFormat="1" x14ac:dyDescent="0.2"/>
    <row r="15852" s="254" customFormat="1" x14ac:dyDescent="0.2"/>
    <row r="15853" s="254" customFormat="1" x14ac:dyDescent="0.2"/>
    <row r="15854" s="254" customFormat="1" x14ac:dyDescent="0.2"/>
    <row r="15855" s="254" customFormat="1" x14ac:dyDescent="0.2"/>
    <row r="15856" s="254" customFormat="1" x14ac:dyDescent="0.2"/>
    <row r="15857" s="254" customFormat="1" x14ac:dyDescent="0.2"/>
    <row r="15858" s="254" customFormat="1" x14ac:dyDescent="0.2"/>
    <row r="15859" s="254" customFormat="1" x14ac:dyDescent="0.2"/>
    <row r="15860" s="254" customFormat="1" x14ac:dyDescent="0.2"/>
    <row r="15861" s="254" customFormat="1" x14ac:dyDescent="0.2"/>
    <row r="15862" s="254" customFormat="1" x14ac:dyDescent="0.2"/>
    <row r="15863" s="254" customFormat="1" x14ac:dyDescent="0.2"/>
    <row r="15864" s="254" customFormat="1" x14ac:dyDescent="0.2"/>
    <row r="15865" s="254" customFormat="1" x14ac:dyDescent="0.2"/>
    <row r="15866" s="254" customFormat="1" x14ac:dyDescent="0.2"/>
    <row r="15867" s="254" customFormat="1" x14ac:dyDescent="0.2"/>
    <row r="15868" s="254" customFormat="1" x14ac:dyDescent="0.2"/>
    <row r="15869" s="254" customFormat="1" x14ac:dyDescent="0.2"/>
    <row r="15870" s="254" customFormat="1" x14ac:dyDescent="0.2"/>
    <row r="15871" s="254" customFormat="1" x14ac:dyDescent="0.2"/>
    <row r="15872" s="254" customFormat="1" x14ac:dyDescent="0.2"/>
    <row r="15873" s="254" customFormat="1" x14ac:dyDescent="0.2"/>
    <row r="15874" s="254" customFormat="1" x14ac:dyDescent="0.2"/>
    <row r="15875" s="254" customFormat="1" x14ac:dyDescent="0.2"/>
    <row r="15876" s="254" customFormat="1" x14ac:dyDescent="0.2"/>
    <row r="15877" s="254" customFormat="1" x14ac:dyDescent="0.2"/>
    <row r="15878" s="254" customFormat="1" x14ac:dyDescent="0.2"/>
    <row r="15879" s="254" customFormat="1" x14ac:dyDescent="0.2"/>
    <row r="15880" s="254" customFormat="1" x14ac:dyDescent="0.2"/>
    <row r="15881" s="254" customFormat="1" x14ac:dyDescent="0.2"/>
    <row r="15882" s="254" customFormat="1" x14ac:dyDescent="0.2"/>
    <row r="15883" s="254" customFormat="1" x14ac:dyDescent="0.2"/>
    <row r="15884" s="254" customFormat="1" x14ac:dyDescent="0.2"/>
    <row r="15885" s="254" customFormat="1" x14ac:dyDescent="0.2"/>
    <row r="15886" s="254" customFormat="1" x14ac:dyDescent="0.2"/>
    <row r="15887" s="254" customFormat="1" x14ac:dyDescent="0.2"/>
    <row r="15888" s="254" customFormat="1" x14ac:dyDescent="0.2"/>
    <row r="15889" s="254" customFormat="1" x14ac:dyDescent="0.2"/>
    <row r="15890" s="254" customFormat="1" x14ac:dyDescent="0.2"/>
    <row r="15891" s="254" customFormat="1" x14ac:dyDescent="0.2"/>
    <row r="15892" s="254" customFormat="1" x14ac:dyDescent="0.2"/>
    <row r="15893" s="254" customFormat="1" x14ac:dyDescent="0.2"/>
    <row r="15894" s="254" customFormat="1" x14ac:dyDescent="0.2"/>
    <row r="15895" s="254" customFormat="1" x14ac:dyDescent="0.2"/>
    <row r="15896" s="254" customFormat="1" x14ac:dyDescent="0.2"/>
    <row r="15897" s="254" customFormat="1" x14ac:dyDescent="0.2"/>
    <row r="15898" s="254" customFormat="1" x14ac:dyDescent="0.2"/>
    <row r="15899" s="254" customFormat="1" x14ac:dyDescent="0.2"/>
    <row r="15900" s="254" customFormat="1" x14ac:dyDescent="0.2"/>
    <row r="15901" s="254" customFormat="1" x14ac:dyDescent="0.2"/>
    <row r="15902" s="254" customFormat="1" x14ac:dyDescent="0.2"/>
    <row r="15903" s="254" customFormat="1" x14ac:dyDescent="0.2"/>
    <row r="15904" s="254" customFormat="1" x14ac:dyDescent="0.2"/>
    <row r="15905" s="254" customFormat="1" x14ac:dyDescent="0.2"/>
    <row r="15906" s="254" customFormat="1" x14ac:dyDescent="0.2"/>
    <row r="15907" s="254" customFormat="1" x14ac:dyDescent="0.2"/>
    <row r="15908" s="254" customFormat="1" x14ac:dyDescent="0.2"/>
    <row r="15909" s="254" customFormat="1" x14ac:dyDescent="0.2"/>
    <row r="15910" s="254" customFormat="1" x14ac:dyDescent="0.2"/>
    <row r="15911" s="254" customFormat="1" x14ac:dyDescent="0.2"/>
    <row r="15912" s="254" customFormat="1" x14ac:dyDescent="0.2"/>
    <row r="15913" s="254" customFormat="1" x14ac:dyDescent="0.2"/>
    <row r="15914" s="254" customFormat="1" x14ac:dyDescent="0.2"/>
    <row r="15915" s="254" customFormat="1" x14ac:dyDescent="0.2"/>
    <row r="15916" s="254" customFormat="1" x14ac:dyDescent="0.2"/>
    <row r="15917" s="254" customFormat="1" x14ac:dyDescent="0.2"/>
    <row r="15918" s="254" customFormat="1" x14ac:dyDescent="0.2"/>
    <row r="15919" s="254" customFormat="1" x14ac:dyDescent="0.2"/>
    <row r="15920" s="254" customFormat="1" x14ac:dyDescent="0.2"/>
    <row r="15921" s="254" customFormat="1" x14ac:dyDescent="0.2"/>
    <row r="15922" s="254" customFormat="1" x14ac:dyDescent="0.2"/>
    <row r="15923" s="254" customFormat="1" x14ac:dyDescent="0.2"/>
    <row r="15924" s="254" customFormat="1" x14ac:dyDescent="0.2"/>
    <row r="15925" s="254" customFormat="1" x14ac:dyDescent="0.2"/>
    <row r="15926" s="254" customFormat="1" x14ac:dyDescent="0.2"/>
    <row r="15927" s="254" customFormat="1" x14ac:dyDescent="0.2"/>
    <row r="15928" s="254" customFormat="1" x14ac:dyDescent="0.2"/>
    <row r="15929" s="254" customFormat="1" x14ac:dyDescent="0.2"/>
    <row r="15930" s="254" customFormat="1" x14ac:dyDescent="0.2"/>
    <row r="15931" s="254" customFormat="1" x14ac:dyDescent="0.2"/>
    <row r="15932" s="254" customFormat="1" x14ac:dyDescent="0.2"/>
    <row r="15933" s="254" customFormat="1" x14ac:dyDescent="0.2"/>
    <row r="15934" s="254" customFormat="1" x14ac:dyDescent="0.2"/>
    <row r="15935" s="254" customFormat="1" x14ac:dyDescent="0.2"/>
    <row r="15936" s="254" customFormat="1" x14ac:dyDescent="0.2"/>
    <row r="15937" s="254" customFormat="1" x14ac:dyDescent="0.2"/>
    <row r="15938" s="254" customFormat="1" x14ac:dyDescent="0.2"/>
    <row r="15939" s="254" customFormat="1" x14ac:dyDescent="0.2"/>
    <row r="15940" s="254" customFormat="1" x14ac:dyDescent="0.2"/>
    <row r="15941" s="254" customFormat="1" x14ac:dyDescent="0.2"/>
    <row r="15942" s="254" customFormat="1" x14ac:dyDescent="0.2"/>
    <row r="15943" s="254" customFormat="1" x14ac:dyDescent="0.2"/>
    <row r="15944" s="254" customFormat="1" x14ac:dyDescent="0.2"/>
    <row r="15945" s="254" customFormat="1" x14ac:dyDescent="0.2"/>
    <row r="15946" s="254" customFormat="1" x14ac:dyDescent="0.2"/>
    <row r="15947" s="254" customFormat="1" x14ac:dyDescent="0.2"/>
    <row r="15948" s="254" customFormat="1" x14ac:dyDescent="0.2"/>
    <row r="15949" s="254" customFormat="1" x14ac:dyDescent="0.2"/>
    <row r="15950" s="254" customFormat="1" x14ac:dyDescent="0.2"/>
    <row r="15951" s="254" customFormat="1" x14ac:dyDescent="0.2"/>
    <row r="15952" s="254" customFormat="1" x14ac:dyDescent="0.2"/>
    <row r="15953" s="254" customFormat="1" x14ac:dyDescent="0.2"/>
    <row r="15954" s="254" customFormat="1" x14ac:dyDescent="0.2"/>
    <row r="15955" s="254" customFormat="1" x14ac:dyDescent="0.2"/>
    <row r="15956" s="254" customFormat="1" x14ac:dyDescent="0.2"/>
    <row r="15957" s="254" customFormat="1" x14ac:dyDescent="0.2"/>
    <row r="15958" s="254" customFormat="1" x14ac:dyDescent="0.2"/>
    <row r="15959" s="254" customFormat="1" x14ac:dyDescent="0.2"/>
    <row r="15960" s="254" customFormat="1" x14ac:dyDescent="0.2"/>
    <row r="15961" s="254" customFormat="1" x14ac:dyDescent="0.2"/>
    <row r="15962" s="254" customFormat="1" x14ac:dyDescent="0.2"/>
    <row r="15963" s="254" customFormat="1" x14ac:dyDescent="0.2"/>
    <row r="15964" s="254" customFormat="1" x14ac:dyDescent="0.2"/>
    <row r="15965" s="254" customFormat="1" x14ac:dyDescent="0.2"/>
    <row r="15966" s="254" customFormat="1" x14ac:dyDescent="0.2"/>
    <row r="15967" s="254" customFormat="1" x14ac:dyDescent="0.2"/>
    <row r="15968" s="254" customFormat="1" x14ac:dyDescent="0.2"/>
    <row r="15969" s="254" customFormat="1" x14ac:dyDescent="0.2"/>
    <row r="15970" s="254" customFormat="1" x14ac:dyDescent="0.2"/>
    <row r="15971" s="254" customFormat="1" x14ac:dyDescent="0.2"/>
    <row r="15972" s="254" customFormat="1" x14ac:dyDescent="0.2"/>
    <row r="15973" s="254" customFormat="1" x14ac:dyDescent="0.2"/>
    <row r="15974" s="254" customFormat="1" x14ac:dyDescent="0.2"/>
    <row r="15975" s="254" customFormat="1" x14ac:dyDescent="0.2"/>
    <row r="15976" s="254" customFormat="1" x14ac:dyDescent="0.2"/>
    <row r="15977" s="254" customFormat="1" x14ac:dyDescent="0.2"/>
    <row r="15978" s="254" customFormat="1" x14ac:dyDescent="0.2"/>
    <row r="15979" s="254" customFormat="1" x14ac:dyDescent="0.2"/>
    <row r="15980" s="254" customFormat="1" x14ac:dyDescent="0.2"/>
    <row r="15981" s="254" customFormat="1" x14ac:dyDescent="0.2"/>
    <row r="15982" s="254" customFormat="1" x14ac:dyDescent="0.2"/>
    <row r="15983" s="254" customFormat="1" x14ac:dyDescent="0.2"/>
    <row r="15984" s="254" customFormat="1" x14ac:dyDescent="0.2"/>
    <row r="15985" s="254" customFormat="1" x14ac:dyDescent="0.2"/>
    <row r="15986" s="254" customFormat="1" x14ac:dyDescent="0.2"/>
    <row r="15987" s="254" customFormat="1" x14ac:dyDescent="0.2"/>
    <row r="15988" s="254" customFormat="1" x14ac:dyDescent="0.2"/>
    <row r="15989" s="254" customFormat="1" x14ac:dyDescent="0.2"/>
    <row r="15990" s="254" customFormat="1" x14ac:dyDescent="0.2"/>
    <row r="15991" s="254" customFormat="1" x14ac:dyDescent="0.2"/>
    <row r="15992" s="254" customFormat="1" x14ac:dyDescent="0.2"/>
    <row r="15993" s="254" customFormat="1" x14ac:dyDescent="0.2"/>
    <row r="15994" s="254" customFormat="1" x14ac:dyDescent="0.2"/>
    <row r="15995" s="254" customFormat="1" x14ac:dyDescent="0.2"/>
    <row r="15996" s="254" customFormat="1" x14ac:dyDescent="0.2"/>
    <row r="15997" s="254" customFormat="1" x14ac:dyDescent="0.2"/>
    <row r="15998" s="254" customFormat="1" x14ac:dyDescent="0.2"/>
    <row r="15999" s="254" customFormat="1" x14ac:dyDescent="0.2"/>
    <row r="16000" s="254" customFormat="1" x14ac:dyDescent="0.2"/>
    <row r="16001" s="254" customFormat="1" x14ac:dyDescent="0.2"/>
    <row r="16002" s="254" customFormat="1" x14ac:dyDescent="0.2"/>
    <row r="16003" s="254" customFormat="1" x14ac:dyDescent="0.2"/>
    <row r="16004" s="254" customFormat="1" x14ac:dyDescent="0.2"/>
    <row r="16005" s="254" customFormat="1" x14ac:dyDescent="0.2"/>
    <row r="16006" s="254" customFormat="1" x14ac:dyDescent="0.2"/>
    <row r="16007" s="254" customFormat="1" x14ac:dyDescent="0.2"/>
    <row r="16008" s="254" customFormat="1" x14ac:dyDescent="0.2"/>
    <row r="16009" s="254" customFormat="1" x14ac:dyDescent="0.2"/>
    <row r="16010" s="254" customFormat="1" x14ac:dyDescent="0.2"/>
    <row r="16011" s="254" customFormat="1" x14ac:dyDescent="0.2"/>
    <row r="16012" s="254" customFormat="1" x14ac:dyDescent="0.2"/>
    <row r="16013" s="254" customFormat="1" x14ac:dyDescent="0.2"/>
    <row r="16014" s="254" customFormat="1" x14ac:dyDescent="0.2"/>
    <row r="16015" s="254" customFormat="1" x14ac:dyDescent="0.2"/>
    <row r="16016" s="254" customFormat="1" x14ac:dyDescent="0.2"/>
    <row r="16017" s="254" customFormat="1" x14ac:dyDescent="0.2"/>
    <row r="16018" s="254" customFormat="1" x14ac:dyDescent="0.2"/>
    <row r="16019" s="254" customFormat="1" x14ac:dyDescent="0.2"/>
    <row r="16020" s="254" customFormat="1" x14ac:dyDescent="0.2"/>
    <row r="16021" s="254" customFormat="1" x14ac:dyDescent="0.2"/>
    <row r="16022" s="254" customFormat="1" x14ac:dyDescent="0.2"/>
    <row r="16023" s="254" customFormat="1" x14ac:dyDescent="0.2"/>
    <row r="16024" s="254" customFormat="1" x14ac:dyDescent="0.2"/>
    <row r="16025" s="254" customFormat="1" x14ac:dyDescent="0.2"/>
    <row r="16026" s="254" customFormat="1" x14ac:dyDescent="0.2"/>
    <row r="16027" s="254" customFormat="1" x14ac:dyDescent="0.2"/>
    <row r="16028" s="254" customFormat="1" x14ac:dyDescent="0.2"/>
    <row r="16029" s="254" customFormat="1" x14ac:dyDescent="0.2"/>
    <row r="16030" s="254" customFormat="1" x14ac:dyDescent="0.2"/>
    <row r="16031" s="254" customFormat="1" x14ac:dyDescent="0.2"/>
    <row r="16032" s="254" customFormat="1" x14ac:dyDescent="0.2"/>
    <row r="16033" s="254" customFormat="1" x14ac:dyDescent="0.2"/>
    <row r="16034" s="254" customFormat="1" x14ac:dyDescent="0.2"/>
    <row r="16035" s="254" customFormat="1" x14ac:dyDescent="0.2"/>
    <row r="16036" s="254" customFormat="1" x14ac:dyDescent="0.2"/>
    <row r="16037" s="254" customFormat="1" x14ac:dyDescent="0.2"/>
    <row r="16038" s="254" customFormat="1" x14ac:dyDescent="0.2"/>
    <row r="16039" s="254" customFormat="1" x14ac:dyDescent="0.2"/>
    <row r="16040" s="254" customFormat="1" x14ac:dyDescent="0.2"/>
    <row r="16041" s="254" customFormat="1" x14ac:dyDescent="0.2"/>
    <row r="16042" s="254" customFormat="1" x14ac:dyDescent="0.2"/>
    <row r="16043" s="254" customFormat="1" x14ac:dyDescent="0.2"/>
    <row r="16044" s="254" customFormat="1" x14ac:dyDescent="0.2"/>
    <row r="16045" s="254" customFormat="1" x14ac:dyDescent="0.2"/>
    <row r="16046" s="254" customFormat="1" x14ac:dyDescent="0.2"/>
    <row r="16047" s="254" customFormat="1" x14ac:dyDescent="0.2"/>
    <row r="16048" s="254" customFormat="1" x14ac:dyDescent="0.2"/>
    <row r="16049" s="254" customFormat="1" x14ac:dyDescent="0.2"/>
    <row r="16050" s="254" customFormat="1" x14ac:dyDescent="0.2"/>
    <row r="16051" s="254" customFormat="1" x14ac:dyDescent="0.2"/>
    <row r="16052" s="254" customFormat="1" x14ac:dyDescent="0.2"/>
    <row r="16053" s="254" customFormat="1" x14ac:dyDescent="0.2"/>
    <row r="16054" s="254" customFormat="1" x14ac:dyDescent="0.2"/>
    <row r="16055" s="254" customFormat="1" x14ac:dyDescent="0.2"/>
    <row r="16056" s="254" customFormat="1" x14ac:dyDescent="0.2"/>
    <row r="16057" s="254" customFormat="1" x14ac:dyDescent="0.2"/>
    <row r="16058" s="254" customFormat="1" x14ac:dyDescent="0.2"/>
    <row r="16059" s="254" customFormat="1" x14ac:dyDescent="0.2"/>
    <row r="16060" s="254" customFormat="1" x14ac:dyDescent="0.2"/>
    <row r="16061" s="254" customFormat="1" x14ac:dyDescent="0.2"/>
    <row r="16062" s="254" customFormat="1" x14ac:dyDescent="0.2"/>
    <row r="16063" s="254" customFormat="1" x14ac:dyDescent="0.2"/>
    <row r="16064" s="254" customFormat="1" x14ac:dyDescent="0.2"/>
    <row r="16065" s="254" customFormat="1" x14ac:dyDescent="0.2"/>
    <row r="16066" s="254" customFormat="1" x14ac:dyDescent="0.2"/>
    <row r="16067" s="254" customFormat="1" x14ac:dyDescent="0.2"/>
    <row r="16068" s="254" customFormat="1" x14ac:dyDescent="0.2"/>
    <row r="16069" s="254" customFormat="1" x14ac:dyDescent="0.2"/>
    <row r="16070" s="254" customFormat="1" x14ac:dyDescent="0.2"/>
    <row r="16071" s="254" customFormat="1" x14ac:dyDescent="0.2"/>
    <row r="16072" s="254" customFormat="1" x14ac:dyDescent="0.2"/>
    <row r="16073" s="254" customFormat="1" x14ac:dyDescent="0.2"/>
    <row r="16074" s="254" customFormat="1" x14ac:dyDescent="0.2"/>
    <row r="16075" s="254" customFormat="1" x14ac:dyDescent="0.2"/>
    <row r="16076" s="254" customFormat="1" x14ac:dyDescent="0.2"/>
    <row r="16077" s="254" customFormat="1" x14ac:dyDescent="0.2"/>
    <row r="16078" s="254" customFormat="1" x14ac:dyDescent="0.2"/>
    <row r="16079" s="254" customFormat="1" x14ac:dyDescent="0.2"/>
    <row r="16080" s="254" customFormat="1" x14ac:dyDescent="0.2"/>
    <row r="16081" s="254" customFormat="1" x14ac:dyDescent="0.2"/>
    <row r="16082" s="254" customFormat="1" x14ac:dyDescent="0.2"/>
    <row r="16083" s="254" customFormat="1" x14ac:dyDescent="0.2"/>
    <row r="16084" s="254" customFormat="1" x14ac:dyDescent="0.2"/>
    <row r="16085" s="254" customFormat="1" x14ac:dyDescent="0.2"/>
    <row r="16086" s="254" customFormat="1" x14ac:dyDescent="0.2"/>
    <row r="16087" s="254" customFormat="1" x14ac:dyDescent="0.2"/>
    <row r="16088" s="254" customFormat="1" x14ac:dyDescent="0.2"/>
    <row r="16089" s="254" customFormat="1" x14ac:dyDescent="0.2"/>
    <row r="16090" s="254" customFormat="1" x14ac:dyDescent="0.2"/>
    <row r="16091" s="254" customFormat="1" x14ac:dyDescent="0.2"/>
    <row r="16092" s="254" customFormat="1" x14ac:dyDescent="0.2"/>
    <row r="16093" s="254" customFormat="1" x14ac:dyDescent="0.2"/>
    <row r="16094" s="254" customFormat="1" x14ac:dyDescent="0.2"/>
    <row r="16095" s="254" customFormat="1" x14ac:dyDescent="0.2"/>
    <row r="16096" s="254" customFormat="1" x14ac:dyDescent="0.2"/>
    <row r="16097" s="254" customFormat="1" x14ac:dyDescent="0.2"/>
    <row r="16098" s="254" customFormat="1" x14ac:dyDescent="0.2"/>
    <row r="16099" s="254" customFormat="1" x14ac:dyDescent="0.2"/>
    <row r="16100" s="254" customFormat="1" x14ac:dyDescent="0.2"/>
    <row r="16101" s="254" customFormat="1" x14ac:dyDescent="0.2"/>
    <row r="16102" s="254" customFormat="1" x14ac:dyDescent="0.2"/>
    <row r="16103" s="254" customFormat="1" x14ac:dyDescent="0.2"/>
    <row r="16104" s="254" customFormat="1" x14ac:dyDescent="0.2"/>
    <row r="16105" s="254" customFormat="1" x14ac:dyDescent="0.2"/>
    <row r="16106" s="254" customFormat="1" x14ac:dyDescent="0.2"/>
    <row r="16107" s="254" customFormat="1" x14ac:dyDescent="0.2"/>
    <row r="16108" s="254" customFormat="1" x14ac:dyDescent="0.2"/>
    <row r="16109" s="254" customFormat="1" x14ac:dyDescent="0.2"/>
    <row r="16110" s="254" customFormat="1" x14ac:dyDescent="0.2"/>
    <row r="16111" s="254" customFormat="1" x14ac:dyDescent="0.2"/>
    <row r="16112" s="254" customFormat="1" x14ac:dyDescent="0.2"/>
    <row r="16113" s="254" customFormat="1" x14ac:dyDescent="0.2"/>
    <row r="16114" s="254" customFormat="1" x14ac:dyDescent="0.2"/>
    <row r="16115" s="254" customFormat="1" x14ac:dyDescent="0.2"/>
    <row r="16116" s="254" customFormat="1" x14ac:dyDescent="0.2"/>
    <row r="16117" s="254" customFormat="1" x14ac:dyDescent="0.2"/>
    <row r="16118" s="254" customFormat="1" x14ac:dyDescent="0.2"/>
    <row r="16119" s="254" customFormat="1" x14ac:dyDescent="0.2"/>
    <row r="16120" s="254" customFormat="1" x14ac:dyDescent="0.2"/>
    <row r="16121" s="254" customFormat="1" x14ac:dyDescent="0.2"/>
    <row r="16122" s="254" customFormat="1" x14ac:dyDescent="0.2"/>
    <row r="16123" s="254" customFormat="1" x14ac:dyDescent="0.2"/>
    <row r="16124" s="254" customFormat="1" x14ac:dyDescent="0.2"/>
    <row r="16125" s="254" customFormat="1" x14ac:dyDescent="0.2"/>
    <row r="16126" s="254" customFormat="1" x14ac:dyDescent="0.2"/>
    <row r="16127" s="254" customFormat="1" x14ac:dyDescent="0.2"/>
    <row r="16128" s="254" customFormat="1" x14ac:dyDescent="0.2"/>
    <row r="16129" s="254" customFormat="1" x14ac:dyDescent="0.2"/>
    <row r="16130" s="254" customFormat="1" x14ac:dyDescent="0.2"/>
    <row r="16131" s="254" customFormat="1" x14ac:dyDescent="0.2"/>
    <row r="16132" s="254" customFormat="1" x14ac:dyDescent="0.2"/>
    <row r="16133" s="254" customFormat="1" x14ac:dyDescent="0.2"/>
    <row r="16134" s="254" customFormat="1" x14ac:dyDescent="0.2"/>
    <row r="16135" s="254" customFormat="1" x14ac:dyDescent="0.2"/>
    <row r="16136" s="254" customFormat="1" x14ac:dyDescent="0.2"/>
    <row r="16137" s="254" customFormat="1" x14ac:dyDescent="0.2"/>
    <row r="16138" s="254" customFormat="1" x14ac:dyDescent="0.2"/>
    <row r="16139" s="254" customFormat="1" x14ac:dyDescent="0.2"/>
    <row r="16140" s="254" customFormat="1" x14ac:dyDescent="0.2"/>
    <row r="16141" s="254" customFormat="1" x14ac:dyDescent="0.2"/>
    <row r="16142" s="254" customFormat="1" x14ac:dyDescent="0.2"/>
    <row r="16143" s="254" customFormat="1" x14ac:dyDescent="0.2"/>
    <row r="16144" s="254" customFormat="1" x14ac:dyDescent="0.2"/>
    <row r="16145" s="254" customFormat="1" x14ac:dyDescent="0.2"/>
    <row r="16146" s="254" customFormat="1" x14ac:dyDescent="0.2"/>
    <row r="16147" s="254" customFormat="1" x14ac:dyDescent="0.2"/>
    <row r="16148" s="254" customFormat="1" x14ac:dyDescent="0.2"/>
    <row r="16149" s="254" customFormat="1" x14ac:dyDescent="0.2"/>
    <row r="16150" s="254" customFormat="1" x14ac:dyDescent="0.2"/>
    <row r="16151" s="254" customFormat="1" x14ac:dyDescent="0.2"/>
    <row r="16152" s="254" customFormat="1" x14ac:dyDescent="0.2"/>
    <row r="16153" s="254" customFormat="1" x14ac:dyDescent="0.2"/>
    <row r="16154" s="254" customFormat="1" x14ac:dyDescent="0.2"/>
    <row r="16155" s="254" customFormat="1" x14ac:dyDescent="0.2"/>
    <row r="16156" s="254" customFormat="1" x14ac:dyDescent="0.2"/>
    <row r="16157" s="254" customFormat="1" x14ac:dyDescent="0.2"/>
    <row r="16158" s="254" customFormat="1" x14ac:dyDescent="0.2"/>
    <row r="16159" s="254" customFormat="1" x14ac:dyDescent="0.2"/>
    <row r="16160" s="254" customFormat="1" x14ac:dyDescent="0.2"/>
    <row r="16161" s="254" customFormat="1" x14ac:dyDescent="0.2"/>
    <row r="16162" s="254" customFormat="1" x14ac:dyDescent="0.2"/>
    <row r="16163" s="254" customFormat="1" x14ac:dyDescent="0.2"/>
    <row r="16164" s="254" customFormat="1" x14ac:dyDescent="0.2"/>
    <row r="16165" s="254" customFormat="1" x14ac:dyDescent="0.2"/>
    <row r="16166" s="254" customFormat="1" x14ac:dyDescent="0.2"/>
    <row r="16167" s="254" customFormat="1" x14ac:dyDescent="0.2"/>
    <row r="16168" s="254" customFormat="1" x14ac:dyDescent="0.2"/>
    <row r="16169" s="254" customFormat="1" x14ac:dyDescent="0.2"/>
    <row r="16170" s="254" customFormat="1" x14ac:dyDescent="0.2"/>
    <row r="16171" s="254" customFormat="1" x14ac:dyDescent="0.2"/>
    <row r="16172" s="254" customFormat="1" x14ac:dyDescent="0.2"/>
    <row r="16173" s="254" customFormat="1" x14ac:dyDescent="0.2"/>
    <row r="16174" s="254" customFormat="1" x14ac:dyDescent="0.2"/>
    <row r="16175" s="254" customFormat="1" x14ac:dyDescent="0.2"/>
    <row r="16176" s="254" customFormat="1" x14ac:dyDescent="0.2"/>
    <row r="16177" s="254" customFormat="1" x14ac:dyDescent="0.2"/>
    <row r="16178" s="254" customFormat="1" x14ac:dyDescent="0.2"/>
    <row r="16179" s="254" customFormat="1" x14ac:dyDescent="0.2"/>
    <row r="16180" s="254" customFormat="1" x14ac:dyDescent="0.2"/>
    <row r="16181" s="254" customFormat="1" x14ac:dyDescent="0.2"/>
    <row r="16182" s="254" customFormat="1" x14ac:dyDescent="0.2"/>
    <row r="16183" s="254" customFormat="1" x14ac:dyDescent="0.2"/>
    <row r="16184" s="254" customFormat="1" x14ac:dyDescent="0.2"/>
    <row r="16185" s="254" customFormat="1" x14ac:dyDescent="0.2"/>
    <row r="16186" s="254" customFormat="1" x14ac:dyDescent="0.2"/>
    <row r="16187" s="254" customFormat="1" x14ac:dyDescent="0.2"/>
    <row r="16188" s="254" customFormat="1" x14ac:dyDescent="0.2"/>
    <row r="16189" s="254" customFormat="1" x14ac:dyDescent="0.2"/>
    <row r="16190" s="254" customFormat="1" x14ac:dyDescent="0.2"/>
    <row r="16191" s="254" customFormat="1" x14ac:dyDescent="0.2"/>
    <row r="16192" s="254" customFormat="1" x14ac:dyDescent="0.2"/>
    <row r="16193" s="254" customFormat="1" x14ac:dyDescent="0.2"/>
    <row r="16194" s="254" customFormat="1" x14ac:dyDescent="0.2"/>
    <row r="16195" s="254" customFormat="1" x14ac:dyDescent="0.2"/>
    <row r="16196" s="254" customFormat="1" x14ac:dyDescent="0.2"/>
    <row r="16197" s="254" customFormat="1" x14ac:dyDescent="0.2"/>
    <row r="16198" s="254" customFormat="1" x14ac:dyDescent="0.2"/>
    <row r="16199" s="254" customFormat="1" x14ac:dyDescent="0.2"/>
    <row r="16200" s="254" customFormat="1" x14ac:dyDescent="0.2"/>
    <row r="16201" s="254" customFormat="1" x14ac:dyDescent="0.2"/>
    <row r="16202" s="254" customFormat="1" x14ac:dyDescent="0.2"/>
    <row r="16203" s="254" customFormat="1" x14ac:dyDescent="0.2"/>
    <row r="16204" s="254" customFormat="1" x14ac:dyDescent="0.2"/>
    <row r="16205" s="254" customFormat="1" x14ac:dyDescent="0.2"/>
    <row r="16206" s="254" customFormat="1" x14ac:dyDescent="0.2"/>
    <row r="16207" s="254" customFormat="1" x14ac:dyDescent="0.2"/>
    <row r="16208" s="254" customFormat="1" x14ac:dyDescent="0.2"/>
    <row r="16209" s="254" customFormat="1" x14ac:dyDescent="0.2"/>
    <row r="16210" s="254" customFormat="1" x14ac:dyDescent="0.2"/>
    <row r="16211" s="254" customFormat="1" x14ac:dyDescent="0.2"/>
    <row r="16212" s="254" customFormat="1" x14ac:dyDescent="0.2"/>
    <row r="16213" s="254" customFormat="1" x14ac:dyDescent="0.2"/>
    <row r="16214" s="254" customFormat="1" x14ac:dyDescent="0.2"/>
    <row r="16215" s="254" customFormat="1" x14ac:dyDescent="0.2"/>
    <row r="16216" s="254" customFormat="1" x14ac:dyDescent="0.2"/>
    <row r="16217" s="254" customFormat="1" x14ac:dyDescent="0.2"/>
    <row r="16218" s="254" customFormat="1" x14ac:dyDescent="0.2"/>
    <row r="16219" s="254" customFormat="1" x14ac:dyDescent="0.2"/>
    <row r="16220" s="254" customFormat="1" x14ac:dyDescent="0.2"/>
    <row r="16221" s="254" customFormat="1" x14ac:dyDescent="0.2"/>
    <row r="16222" s="254" customFormat="1" x14ac:dyDescent="0.2"/>
    <row r="16223" s="254" customFormat="1" x14ac:dyDescent="0.2"/>
    <row r="16224" s="254" customFormat="1" x14ac:dyDescent="0.2"/>
    <row r="16225" s="254" customFormat="1" x14ac:dyDescent="0.2"/>
    <row r="16226" s="254" customFormat="1" x14ac:dyDescent="0.2"/>
    <row r="16227" s="254" customFormat="1" x14ac:dyDescent="0.2"/>
    <row r="16228" s="254" customFormat="1" x14ac:dyDescent="0.2"/>
    <row r="16229" s="254" customFormat="1" x14ac:dyDescent="0.2"/>
    <row r="16230" s="254" customFormat="1" x14ac:dyDescent="0.2"/>
    <row r="16231" s="254" customFormat="1" x14ac:dyDescent="0.2"/>
    <row r="16232" s="254" customFormat="1" x14ac:dyDescent="0.2"/>
    <row r="16233" s="254" customFormat="1" x14ac:dyDescent="0.2"/>
    <row r="16234" s="254" customFormat="1" x14ac:dyDescent="0.2"/>
    <row r="16235" s="254" customFormat="1" x14ac:dyDescent="0.2"/>
    <row r="16236" s="254" customFormat="1" x14ac:dyDescent="0.2"/>
    <row r="16237" s="254" customFormat="1" x14ac:dyDescent="0.2"/>
    <row r="16238" s="254" customFormat="1" x14ac:dyDescent="0.2"/>
    <row r="16239" s="254" customFormat="1" x14ac:dyDescent="0.2"/>
    <row r="16240" s="254" customFormat="1" x14ac:dyDescent="0.2"/>
    <row r="16241" s="254" customFormat="1" x14ac:dyDescent="0.2"/>
    <row r="16242" s="254" customFormat="1" x14ac:dyDescent="0.2"/>
    <row r="16243" s="254" customFormat="1" x14ac:dyDescent="0.2"/>
    <row r="16244" s="254" customFormat="1" x14ac:dyDescent="0.2"/>
    <row r="16245" s="254" customFormat="1" x14ac:dyDescent="0.2"/>
    <row r="16246" s="254" customFormat="1" x14ac:dyDescent="0.2"/>
    <row r="16247" s="254" customFormat="1" x14ac:dyDescent="0.2"/>
    <row r="16248" s="254" customFormat="1" x14ac:dyDescent="0.2"/>
    <row r="16249" s="254" customFormat="1" x14ac:dyDescent="0.2"/>
    <row r="16250" s="254" customFormat="1" x14ac:dyDescent="0.2"/>
    <row r="16251" s="254" customFormat="1" x14ac:dyDescent="0.2"/>
    <row r="16252" s="254" customFormat="1" x14ac:dyDescent="0.2"/>
    <row r="16253" s="254" customFormat="1" x14ac:dyDescent="0.2"/>
    <row r="16254" s="254" customFormat="1" x14ac:dyDescent="0.2"/>
    <row r="16255" s="254" customFormat="1" x14ac:dyDescent="0.2"/>
    <row r="16256" s="254" customFormat="1" x14ac:dyDescent="0.2"/>
    <row r="16257" s="254" customFormat="1" x14ac:dyDescent="0.2"/>
    <row r="16258" s="254" customFormat="1" x14ac:dyDescent="0.2"/>
    <row r="16259" s="254" customFormat="1" x14ac:dyDescent="0.2"/>
    <row r="16260" s="254" customFormat="1" x14ac:dyDescent="0.2"/>
    <row r="16261" s="254" customFormat="1" x14ac:dyDescent="0.2"/>
    <row r="16262" s="254" customFormat="1" x14ac:dyDescent="0.2"/>
    <row r="16263" s="254" customFormat="1" x14ac:dyDescent="0.2"/>
    <row r="16264" s="254" customFormat="1" x14ac:dyDescent="0.2"/>
    <row r="16265" s="254" customFormat="1" x14ac:dyDescent="0.2"/>
    <row r="16266" s="254" customFormat="1" x14ac:dyDescent="0.2"/>
    <row r="16267" s="254" customFormat="1" x14ac:dyDescent="0.2"/>
    <row r="16268" s="254" customFormat="1" x14ac:dyDescent="0.2"/>
    <row r="16269" s="254" customFormat="1" x14ac:dyDescent="0.2"/>
    <row r="16270" s="254" customFormat="1" x14ac:dyDescent="0.2"/>
    <row r="16271" s="254" customFormat="1" x14ac:dyDescent="0.2"/>
    <row r="16272" s="254" customFormat="1" x14ac:dyDescent="0.2"/>
    <row r="16273" s="254" customFormat="1" x14ac:dyDescent="0.2"/>
    <row r="16274" s="254" customFormat="1" x14ac:dyDescent="0.2"/>
    <row r="16275" s="254" customFormat="1" x14ac:dyDescent="0.2"/>
    <row r="16276" s="254" customFormat="1" x14ac:dyDescent="0.2"/>
    <row r="16277" s="254" customFormat="1" x14ac:dyDescent="0.2"/>
    <row r="16278" s="254" customFormat="1" x14ac:dyDescent="0.2"/>
    <row r="16279" s="254" customFormat="1" x14ac:dyDescent="0.2"/>
    <row r="16280" s="254" customFormat="1" x14ac:dyDescent="0.2"/>
    <row r="16281" s="254" customFormat="1" x14ac:dyDescent="0.2"/>
    <row r="16282" s="254" customFormat="1" x14ac:dyDescent="0.2"/>
    <row r="16283" s="254" customFormat="1" x14ac:dyDescent="0.2"/>
    <row r="16284" s="254" customFormat="1" x14ac:dyDescent="0.2"/>
    <row r="16285" s="254" customFormat="1" x14ac:dyDescent="0.2"/>
    <row r="16286" s="254" customFormat="1" x14ac:dyDescent="0.2"/>
    <row r="16287" s="254" customFormat="1" x14ac:dyDescent="0.2"/>
    <row r="16288" s="254" customFormat="1" x14ac:dyDescent="0.2"/>
    <row r="16289" s="254" customFormat="1" x14ac:dyDescent="0.2"/>
    <row r="16290" s="254" customFormat="1" x14ac:dyDescent="0.2"/>
    <row r="16291" s="254" customFormat="1" x14ac:dyDescent="0.2"/>
    <row r="16292" s="254" customFormat="1" x14ac:dyDescent="0.2"/>
    <row r="16293" s="254" customFormat="1" x14ac:dyDescent="0.2"/>
    <row r="16294" s="254" customFormat="1" x14ac:dyDescent="0.2"/>
    <row r="16295" s="254" customFormat="1" x14ac:dyDescent="0.2"/>
    <row r="16296" s="254" customFormat="1" x14ac:dyDescent="0.2"/>
    <row r="16297" s="254" customFormat="1" x14ac:dyDescent="0.2"/>
    <row r="16298" s="254" customFormat="1" x14ac:dyDescent="0.2"/>
    <row r="16299" s="254" customFormat="1" x14ac:dyDescent="0.2"/>
    <row r="16300" s="254" customFormat="1" x14ac:dyDescent="0.2"/>
    <row r="16301" s="254" customFormat="1" x14ac:dyDescent="0.2"/>
    <row r="16302" s="254" customFormat="1" x14ac:dyDescent="0.2"/>
    <row r="16303" s="254" customFormat="1" x14ac:dyDescent="0.2"/>
    <row r="16304" s="254" customFormat="1" x14ac:dyDescent="0.2"/>
    <row r="16305" s="254" customFormat="1" x14ac:dyDescent="0.2"/>
    <row r="16306" s="254" customFormat="1" x14ac:dyDescent="0.2"/>
    <row r="16307" s="254" customFormat="1" x14ac:dyDescent="0.2"/>
    <row r="16308" s="254" customFormat="1" x14ac:dyDescent="0.2"/>
    <row r="16309" s="254" customFormat="1" x14ac:dyDescent="0.2"/>
    <row r="16310" s="254" customFormat="1" x14ac:dyDescent="0.2"/>
    <row r="16311" s="254" customFormat="1" x14ac:dyDescent="0.2"/>
    <row r="16312" s="254" customFormat="1" x14ac:dyDescent="0.2"/>
    <row r="16313" s="254" customFormat="1" x14ac:dyDescent="0.2"/>
    <row r="16314" s="254" customFormat="1" x14ac:dyDescent="0.2"/>
    <row r="16315" s="254" customFormat="1" x14ac:dyDescent="0.2"/>
    <row r="16316" s="254" customFormat="1" x14ac:dyDescent="0.2"/>
    <row r="16317" s="254" customFormat="1" x14ac:dyDescent="0.2"/>
    <row r="16318" s="254" customFormat="1" x14ac:dyDescent="0.2"/>
    <row r="16319" s="254" customFormat="1" x14ac:dyDescent="0.2"/>
    <row r="16320" s="254" customFormat="1" x14ac:dyDescent="0.2"/>
    <row r="16321" s="254" customFormat="1" x14ac:dyDescent="0.2"/>
    <row r="16322" s="254" customFormat="1" x14ac:dyDescent="0.2"/>
    <row r="16323" s="254" customFormat="1" x14ac:dyDescent="0.2"/>
    <row r="16324" s="254" customFormat="1" x14ac:dyDescent="0.2"/>
    <row r="16325" s="254" customFormat="1" x14ac:dyDescent="0.2"/>
    <row r="16326" s="254" customFormat="1" x14ac:dyDescent="0.2"/>
    <row r="16327" s="254" customFormat="1" x14ac:dyDescent="0.2"/>
    <row r="16328" s="254" customFormat="1" x14ac:dyDescent="0.2"/>
    <row r="16329" s="254" customFormat="1" x14ac:dyDescent="0.2"/>
    <row r="16330" s="254" customFormat="1" x14ac:dyDescent="0.2"/>
    <row r="16331" s="254" customFormat="1" x14ac:dyDescent="0.2"/>
    <row r="16332" s="254" customFormat="1" x14ac:dyDescent="0.2"/>
    <row r="16333" s="254" customFormat="1" x14ac:dyDescent="0.2"/>
    <row r="16334" s="254" customFormat="1" x14ac:dyDescent="0.2"/>
    <row r="16335" s="254" customFormat="1" x14ac:dyDescent="0.2"/>
    <row r="16336" s="254" customFormat="1" x14ac:dyDescent="0.2"/>
    <row r="16337" s="254" customFormat="1" x14ac:dyDescent="0.2"/>
    <row r="16338" s="254" customFormat="1" x14ac:dyDescent="0.2"/>
    <row r="16339" s="254" customFormat="1" x14ac:dyDescent="0.2"/>
    <row r="16340" s="254" customFormat="1" x14ac:dyDescent="0.2"/>
    <row r="16341" s="254" customFormat="1" x14ac:dyDescent="0.2"/>
    <row r="16342" s="254" customFormat="1" x14ac:dyDescent="0.2"/>
    <row r="16343" s="254" customFormat="1" x14ac:dyDescent="0.2"/>
    <row r="16344" s="254" customFormat="1" x14ac:dyDescent="0.2"/>
    <row r="16345" s="254" customFormat="1" x14ac:dyDescent="0.2"/>
    <row r="16346" s="254" customFormat="1" x14ac:dyDescent="0.2"/>
    <row r="16347" s="254" customFormat="1" x14ac:dyDescent="0.2"/>
    <row r="16348" s="254" customFormat="1" x14ac:dyDescent="0.2"/>
    <row r="16349" s="254" customFormat="1" x14ac:dyDescent="0.2"/>
    <row r="16350" s="254" customFormat="1" x14ac:dyDescent="0.2"/>
    <row r="16351" s="254" customFormat="1" x14ac:dyDescent="0.2"/>
    <row r="16352" s="254" customFormat="1" x14ac:dyDescent="0.2"/>
    <row r="16353" s="254" customFormat="1" x14ac:dyDescent="0.2"/>
    <row r="16354" s="254" customFormat="1" x14ac:dyDescent="0.2"/>
    <row r="16355" s="254" customFormat="1" x14ac:dyDescent="0.2"/>
    <row r="16356" s="254" customFormat="1" x14ac:dyDescent="0.2"/>
    <row r="16357" s="254" customFormat="1" x14ac:dyDescent="0.2"/>
    <row r="16358" s="254" customFormat="1" x14ac:dyDescent="0.2"/>
    <row r="16359" s="254" customFormat="1" x14ac:dyDescent="0.2"/>
    <row r="16360" s="254" customFormat="1" x14ac:dyDescent="0.2"/>
    <row r="16361" s="254" customFormat="1" x14ac:dyDescent="0.2"/>
    <row r="16362" s="254" customFormat="1" x14ac:dyDescent="0.2"/>
    <row r="16363" s="254" customFormat="1" x14ac:dyDescent="0.2"/>
    <row r="16364" s="254" customFormat="1" x14ac:dyDescent="0.2"/>
    <row r="16365" s="254" customFormat="1" x14ac:dyDescent="0.2"/>
    <row r="16366" s="254" customFormat="1" x14ac:dyDescent="0.2"/>
    <row r="16367" s="254" customFormat="1" x14ac:dyDescent="0.2"/>
    <row r="16368" s="254" customFormat="1" x14ac:dyDescent="0.2"/>
    <row r="16369" s="254" customFormat="1" x14ac:dyDescent="0.2"/>
    <row r="16370" s="254" customFormat="1" x14ac:dyDescent="0.2"/>
    <row r="16371" s="254" customFormat="1" x14ac:dyDescent="0.2"/>
    <row r="16372" s="254" customFormat="1" x14ac:dyDescent="0.2"/>
    <row r="16373" s="254" customFormat="1" x14ac:dyDescent="0.2"/>
    <row r="16374" s="254" customFormat="1" x14ac:dyDescent="0.2"/>
    <row r="16375" s="254" customFormat="1" x14ac:dyDescent="0.2"/>
    <row r="16376" s="254" customFormat="1" x14ac:dyDescent="0.2"/>
    <row r="16377" s="254" customFormat="1" x14ac:dyDescent="0.2"/>
    <row r="16378" s="254" customFormat="1" x14ac:dyDescent="0.2"/>
    <row r="16379" s="254" customFormat="1" x14ac:dyDescent="0.2"/>
    <row r="16380" s="254" customFormat="1" x14ac:dyDescent="0.2"/>
    <row r="16381" s="254" customFormat="1" x14ac:dyDescent="0.2"/>
    <row r="16382" s="254" customFormat="1" x14ac:dyDescent="0.2"/>
    <row r="16383" s="254" customFormat="1" x14ac:dyDescent="0.2"/>
    <row r="16384" s="254" customFormat="1" x14ac:dyDescent="0.2"/>
    <row r="16385" s="254" customFormat="1" x14ac:dyDescent="0.2"/>
    <row r="16386" s="254" customFormat="1" x14ac:dyDescent="0.2"/>
    <row r="16387" s="254" customFormat="1" x14ac:dyDescent="0.2"/>
    <row r="16388" s="254" customFormat="1" x14ac:dyDescent="0.2"/>
    <row r="16389" s="254" customFormat="1" x14ac:dyDescent="0.2"/>
    <row r="16390" s="254" customFormat="1" x14ac:dyDescent="0.2"/>
    <row r="16391" s="254" customFormat="1" x14ac:dyDescent="0.2"/>
    <row r="16392" s="254" customFormat="1" x14ac:dyDescent="0.2"/>
    <row r="16393" s="254" customFormat="1" x14ac:dyDescent="0.2"/>
    <row r="16394" s="254" customFormat="1" x14ac:dyDescent="0.2"/>
    <row r="16395" s="254" customFormat="1" x14ac:dyDescent="0.2"/>
    <row r="16396" s="254" customFormat="1" x14ac:dyDescent="0.2"/>
    <row r="16397" s="254" customFormat="1" x14ac:dyDescent="0.2"/>
    <row r="16398" s="254" customFormat="1" x14ac:dyDescent="0.2"/>
    <row r="16399" s="254" customFormat="1" x14ac:dyDescent="0.2"/>
    <row r="16400" s="254" customFormat="1" x14ac:dyDescent="0.2"/>
    <row r="16401" s="254" customFormat="1" x14ac:dyDescent="0.2"/>
    <row r="16402" s="254" customFormat="1" x14ac:dyDescent="0.2"/>
    <row r="16403" s="254" customFormat="1" x14ac:dyDescent="0.2"/>
    <row r="16404" s="254" customFormat="1" x14ac:dyDescent="0.2"/>
    <row r="16405" s="254" customFormat="1" x14ac:dyDescent="0.2"/>
    <row r="16406" s="254" customFormat="1" x14ac:dyDescent="0.2"/>
    <row r="16407" s="254" customFormat="1" x14ac:dyDescent="0.2"/>
    <row r="16408" s="254" customFormat="1" x14ac:dyDescent="0.2"/>
    <row r="16409" s="254" customFormat="1" x14ac:dyDescent="0.2"/>
    <row r="16410" s="254" customFormat="1" x14ac:dyDescent="0.2"/>
    <row r="16411" s="254" customFormat="1" x14ac:dyDescent="0.2"/>
    <row r="16412" s="254" customFormat="1" x14ac:dyDescent="0.2"/>
    <row r="16413" s="254" customFormat="1" x14ac:dyDescent="0.2"/>
    <row r="16414" s="254" customFormat="1" x14ac:dyDescent="0.2"/>
    <row r="16415" s="254" customFormat="1" x14ac:dyDescent="0.2"/>
    <row r="16416" s="254" customFormat="1" x14ac:dyDescent="0.2"/>
    <row r="16417" s="254" customFormat="1" x14ac:dyDescent="0.2"/>
    <row r="16418" s="254" customFormat="1" x14ac:dyDescent="0.2"/>
    <row r="16419" s="254" customFormat="1" x14ac:dyDescent="0.2"/>
    <row r="16420" s="254" customFormat="1" x14ac:dyDescent="0.2"/>
    <row r="16421" s="254" customFormat="1" x14ac:dyDescent="0.2"/>
    <row r="16422" s="254" customFormat="1" x14ac:dyDescent="0.2"/>
    <row r="16423" s="254" customFormat="1" x14ac:dyDescent="0.2"/>
    <row r="16424" s="254" customFormat="1" x14ac:dyDescent="0.2"/>
    <row r="16425" s="254" customFormat="1" x14ac:dyDescent="0.2"/>
    <row r="16426" s="254" customFormat="1" x14ac:dyDescent="0.2"/>
    <row r="16427" s="254" customFormat="1" x14ac:dyDescent="0.2"/>
    <row r="16428" s="254" customFormat="1" x14ac:dyDescent="0.2"/>
    <row r="16429" s="254" customFormat="1" x14ac:dyDescent="0.2"/>
    <row r="16430" s="254" customFormat="1" x14ac:dyDescent="0.2"/>
    <row r="16431" s="254" customFormat="1" x14ac:dyDescent="0.2"/>
    <row r="16432" s="254" customFormat="1" x14ac:dyDescent="0.2"/>
    <row r="16433" s="254" customFormat="1" x14ac:dyDescent="0.2"/>
    <row r="16434" s="254" customFormat="1" x14ac:dyDescent="0.2"/>
    <row r="16435" s="254" customFormat="1" x14ac:dyDescent="0.2"/>
    <row r="16436" s="254" customFormat="1" x14ac:dyDescent="0.2"/>
    <row r="16437" s="254" customFormat="1" x14ac:dyDescent="0.2"/>
    <row r="16438" s="254" customFormat="1" x14ac:dyDescent="0.2"/>
    <row r="16439" s="254" customFormat="1" x14ac:dyDescent="0.2"/>
    <row r="16440" s="254" customFormat="1" x14ac:dyDescent="0.2"/>
    <row r="16441" s="254" customFormat="1" x14ac:dyDescent="0.2"/>
    <row r="16442" s="254" customFormat="1" x14ac:dyDescent="0.2"/>
    <row r="16443" s="254" customFormat="1" x14ac:dyDescent="0.2"/>
    <row r="16444" s="254" customFormat="1" x14ac:dyDescent="0.2"/>
    <row r="16445" s="254" customFormat="1" x14ac:dyDescent="0.2"/>
    <row r="16446" s="254" customFormat="1" x14ac:dyDescent="0.2"/>
    <row r="16447" s="254" customFormat="1" x14ac:dyDescent="0.2"/>
    <row r="16448" s="254" customFormat="1" x14ac:dyDescent="0.2"/>
    <row r="16449" s="254" customFormat="1" x14ac:dyDescent="0.2"/>
    <row r="16450" s="254" customFormat="1" x14ac:dyDescent="0.2"/>
    <row r="16451" s="254" customFormat="1" x14ac:dyDescent="0.2"/>
    <row r="16452" s="254" customFormat="1" x14ac:dyDescent="0.2"/>
    <row r="16453" s="254" customFormat="1" x14ac:dyDescent="0.2"/>
    <row r="16454" s="254" customFormat="1" x14ac:dyDescent="0.2"/>
    <row r="16455" s="254" customFormat="1" x14ac:dyDescent="0.2"/>
    <row r="16456" s="254" customFormat="1" x14ac:dyDescent="0.2"/>
    <row r="16457" s="254" customFormat="1" x14ac:dyDescent="0.2"/>
    <row r="16458" s="254" customFormat="1" x14ac:dyDescent="0.2"/>
    <row r="16459" s="254" customFormat="1" x14ac:dyDescent="0.2"/>
    <row r="16460" s="254" customFormat="1" x14ac:dyDescent="0.2"/>
    <row r="16461" s="254" customFormat="1" x14ac:dyDescent="0.2"/>
    <row r="16462" s="254" customFormat="1" x14ac:dyDescent="0.2"/>
    <row r="16463" s="254" customFormat="1" x14ac:dyDescent="0.2"/>
    <row r="16464" s="254" customFormat="1" x14ac:dyDescent="0.2"/>
    <row r="16465" s="254" customFormat="1" x14ac:dyDescent="0.2"/>
    <row r="16466" s="254" customFormat="1" x14ac:dyDescent="0.2"/>
    <row r="16467" s="254" customFormat="1" x14ac:dyDescent="0.2"/>
    <row r="16468" s="254" customFormat="1" x14ac:dyDescent="0.2"/>
    <row r="16469" s="254" customFormat="1" x14ac:dyDescent="0.2"/>
    <row r="16470" s="254" customFormat="1" x14ac:dyDescent="0.2"/>
    <row r="16471" s="254" customFormat="1" x14ac:dyDescent="0.2"/>
    <row r="16472" s="254" customFormat="1" x14ac:dyDescent="0.2"/>
    <row r="16473" s="254" customFormat="1" x14ac:dyDescent="0.2"/>
    <row r="16474" s="254" customFormat="1" x14ac:dyDescent="0.2"/>
    <row r="16475" s="254" customFormat="1" x14ac:dyDescent="0.2"/>
    <row r="16476" s="254" customFormat="1" x14ac:dyDescent="0.2"/>
    <row r="16477" s="254" customFormat="1" x14ac:dyDescent="0.2"/>
    <row r="16478" s="254" customFormat="1" x14ac:dyDescent="0.2"/>
    <row r="16479" s="254" customFormat="1" x14ac:dyDescent="0.2"/>
    <row r="16480" s="254" customFormat="1" x14ac:dyDescent="0.2"/>
    <row r="16481" s="254" customFormat="1" x14ac:dyDescent="0.2"/>
    <row r="16482" s="254" customFormat="1" x14ac:dyDescent="0.2"/>
    <row r="16483" s="254" customFormat="1" x14ac:dyDescent="0.2"/>
    <row r="16484" s="254" customFormat="1" x14ac:dyDescent="0.2"/>
    <row r="16485" s="254" customFormat="1" x14ac:dyDescent="0.2"/>
    <row r="16486" s="254" customFormat="1" x14ac:dyDescent="0.2"/>
    <row r="16487" s="254" customFormat="1" x14ac:dyDescent="0.2"/>
    <row r="16488" s="254" customFormat="1" x14ac:dyDescent="0.2"/>
    <row r="16489" s="254" customFormat="1" x14ac:dyDescent="0.2"/>
    <row r="16490" s="254" customFormat="1" x14ac:dyDescent="0.2"/>
    <row r="16491" s="254" customFormat="1" x14ac:dyDescent="0.2"/>
    <row r="16492" s="254" customFormat="1" x14ac:dyDescent="0.2"/>
    <row r="16493" s="254" customFormat="1" x14ac:dyDescent="0.2"/>
    <row r="16494" s="254" customFormat="1" x14ac:dyDescent="0.2"/>
    <row r="16495" s="254" customFormat="1" x14ac:dyDescent="0.2"/>
    <row r="16496" s="254" customFormat="1" x14ac:dyDescent="0.2"/>
    <row r="16497" s="254" customFormat="1" x14ac:dyDescent="0.2"/>
    <row r="16498" s="254" customFormat="1" x14ac:dyDescent="0.2"/>
    <row r="16499" s="254" customFormat="1" x14ac:dyDescent="0.2"/>
    <row r="16500" s="254" customFormat="1" x14ac:dyDescent="0.2"/>
    <row r="16501" s="254" customFormat="1" x14ac:dyDescent="0.2"/>
    <row r="16502" s="254" customFormat="1" x14ac:dyDescent="0.2"/>
    <row r="16503" s="254" customFormat="1" x14ac:dyDescent="0.2"/>
    <row r="16504" s="254" customFormat="1" x14ac:dyDescent="0.2"/>
    <row r="16505" s="254" customFormat="1" x14ac:dyDescent="0.2"/>
    <row r="16506" s="254" customFormat="1" x14ac:dyDescent="0.2"/>
    <row r="16507" s="254" customFormat="1" x14ac:dyDescent="0.2"/>
    <row r="16508" s="254" customFormat="1" x14ac:dyDescent="0.2"/>
    <row r="16509" s="254" customFormat="1" x14ac:dyDescent="0.2"/>
    <row r="16510" s="254" customFormat="1" x14ac:dyDescent="0.2"/>
    <row r="16511" s="254" customFormat="1" x14ac:dyDescent="0.2"/>
    <row r="16512" s="254" customFormat="1" x14ac:dyDescent="0.2"/>
    <row r="16513" s="254" customFormat="1" x14ac:dyDescent="0.2"/>
    <row r="16514" s="254" customFormat="1" x14ac:dyDescent="0.2"/>
    <row r="16515" s="254" customFormat="1" x14ac:dyDescent="0.2"/>
    <row r="16516" s="254" customFormat="1" x14ac:dyDescent="0.2"/>
    <row r="16517" s="254" customFormat="1" x14ac:dyDescent="0.2"/>
    <row r="16518" s="254" customFormat="1" x14ac:dyDescent="0.2"/>
    <row r="16519" s="254" customFormat="1" x14ac:dyDescent="0.2"/>
    <row r="16520" s="254" customFormat="1" x14ac:dyDescent="0.2"/>
    <row r="16521" s="254" customFormat="1" x14ac:dyDescent="0.2"/>
    <row r="16522" s="254" customFormat="1" x14ac:dyDescent="0.2"/>
    <row r="16523" s="254" customFormat="1" x14ac:dyDescent="0.2"/>
    <row r="16524" s="254" customFormat="1" x14ac:dyDescent="0.2"/>
    <row r="16525" s="254" customFormat="1" x14ac:dyDescent="0.2"/>
    <row r="16526" s="254" customFormat="1" x14ac:dyDescent="0.2"/>
    <row r="16527" s="254" customFormat="1" x14ac:dyDescent="0.2"/>
    <row r="16528" s="254" customFormat="1" x14ac:dyDescent="0.2"/>
    <row r="16529" s="254" customFormat="1" x14ac:dyDescent="0.2"/>
    <row r="16530" s="254" customFormat="1" x14ac:dyDescent="0.2"/>
    <row r="16531" s="254" customFormat="1" x14ac:dyDescent="0.2"/>
    <row r="16532" s="254" customFormat="1" x14ac:dyDescent="0.2"/>
    <row r="16533" s="254" customFormat="1" x14ac:dyDescent="0.2"/>
    <row r="16534" s="254" customFormat="1" x14ac:dyDescent="0.2"/>
    <row r="16535" s="254" customFormat="1" x14ac:dyDescent="0.2"/>
    <row r="16536" s="254" customFormat="1" x14ac:dyDescent="0.2"/>
    <row r="16537" s="254" customFormat="1" x14ac:dyDescent="0.2"/>
    <row r="16538" s="254" customFormat="1" x14ac:dyDescent="0.2"/>
    <row r="16539" s="254" customFormat="1" x14ac:dyDescent="0.2"/>
    <row r="16540" s="254" customFormat="1" x14ac:dyDescent="0.2"/>
    <row r="16541" s="254" customFormat="1" x14ac:dyDescent="0.2"/>
    <row r="16542" s="254" customFormat="1" x14ac:dyDescent="0.2"/>
    <row r="16543" s="254" customFormat="1" x14ac:dyDescent="0.2"/>
    <row r="16544" s="254" customFormat="1" x14ac:dyDescent="0.2"/>
    <row r="16545" s="254" customFormat="1" x14ac:dyDescent="0.2"/>
    <row r="16546" s="254" customFormat="1" x14ac:dyDescent="0.2"/>
    <row r="16547" s="254" customFormat="1" x14ac:dyDescent="0.2"/>
    <row r="16548" s="254" customFormat="1" x14ac:dyDescent="0.2"/>
    <row r="16549" s="254" customFormat="1" x14ac:dyDescent="0.2"/>
    <row r="16550" s="254" customFormat="1" x14ac:dyDescent="0.2"/>
    <row r="16551" s="254" customFormat="1" x14ac:dyDescent="0.2"/>
    <row r="16552" s="254" customFormat="1" x14ac:dyDescent="0.2"/>
    <row r="16553" s="254" customFormat="1" x14ac:dyDescent="0.2"/>
    <row r="16554" s="254" customFormat="1" x14ac:dyDescent="0.2"/>
    <row r="16555" s="254" customFormat="1" x14ac:dyDescent="0.2"/>
    <row r="16556" s="254" customFormat="1" x14ac:dyDescent="0.2"/>
    <row r="16557" s="254" customFormat="1" x14ac:dyDescent="0.2"/>
    <row r="16558" s="254" customFormat="1" x14ac:dyDescent="0.2"/>
    <row r="16559" s="254" customFormat="1" x14ac:dyDescent="0.2"/>
    <row r="16560" s="254" customFormat="1" x14ac:dyDescent="0.2"/>
    <row r="16561" s="254" customFormat="1" x14ac:dyDescent="0.2"/>
    <row r="16562" s="254" customFormat="1" x14ac:dyDescent="0.2"/>
    <row r="16563" s="254" customFormat="1" x14ac:dyDescent="0.2"/>
    <row r="16564" s="254" customFormat="1" x14ac:dyDescent="0.2"/>
    <row r="16565" s="254" customFormat="1" x14ac:dyDescent="0.2"/>
    <row r="16566" s="254" customFormat="1" x14ac:dyDescent="0.2"/>
    <row r="16567" s="254" customFormat="1" x14ac:dyDescent="0.2"/>
    <row r="16568" s="254" customFormat="1" x14ac:dyDescent="0.2"/>
    <row r="16569" s="254" customFormat="1" x14ac:dyDescent="0.2"/>
    <row r="16570" s="254" customFormat="1" x14ac:dyDescent="0.2"/>
    <row r="16571" s="254" customFormat="1" x14ac:dyDescent="0.2"/>
    <row r="16572" s="254" customFormat="1" x14ac:dyDescent="0.2"/>
    <row r="16573" s="254" customFormat="1" x14ac:dyDescent="0.2"/>
    <row r="16574" s="254" customFormat="1" x14ac:dyDescent="0.2"/>
    <row r="16575" s="254" customFormat="1" x14ac:dyDescent="0.2"/>
    <row r="16576" s="254" customFormat="1" x14ac:dyDescent="0.2"/>
    <row r="16577" s="254" customFormat="1" x14ac:dyDescent="0.2"/>
    <row r="16578" s="254" customFormat="1" x14ac:dyDescent="0.2"/>
    <row r="16579" s="254" customFormat="1" x14ac:dyDescent="0.2"/>
    <row r="16580" s="254" customFormat="1" x14ac:dyDescent="0.2"/>
    <row r="16581" s="254" customFormat="1" x14ac:dyDescent="0.2"/>
    <row r="16582" s="254" customFormat="1" x14ac:dyDescent="0.2"/>
    <row r="16583" s="254" customFormat="1" x14ac:dyDescent="0.2"/>
    <row r="16584" s="254" customFormat="1" x14ac:dyDescent="0.2"/>
    <row r="16585" s="254" customFormat="1" x14ac:dyDescent="0.2"/>
    <row r="16586" s="254" customFormat="1" x14ac:dyDescent="0.2"/>
    <row r="16587" s="254" customFormat="1" x14ac:dyDescent="0.2"/>
    <row r="16588" s="254" customFormat="1" x14ac:dyDescent="0.2"/>
    <row r="16589" s="254" customFormat="1" x14ac:dyDescent="0.2"/>
    <row r="16590" s="254" customFormat="1" x14ac:dyDescent="0.2"/>
    <row r="16591" s="254" customFormat="1" x14ac:dyDescent="0.2"/>
    <row r="16592" s="254" customFormat="1" x14ac:dyDescent="0.2"/>
    <row r="16593" s="254" customFormat="1" x14ac:dyDescent="0.2"/>
    <row r="16594" s="254" customFormat="1" x14ac:dyDescent="0.2"/>
    <row r="16595" s="254" customFormat="1" x14ac:dyDescent="0.2"/>
    <row r="16596" s="254" customFormat="1" x14ac:dyDescent="0.2"/>
    <row r="16597" s="254" customFormat="1" x14ac:dyDescent="0.2"/>
    <row r="16598" s="254" customFormat="1" x14ac:dyDescent="0.2"/>
    <row r="16599" s="254" customFormat="1" x14ac:dyDescent="0.2"/>
    <row r="16600" s="254" customFormat="1" x14ac:dyDescent="0.2"/>
    <row r="16601" s="254" customFormat="1" x14ac:dyDescent="0.2"/>
    <row r="16602" s="254" customFormat="1" x14ac:dyDescent="0.2"/>
    <row r="16603" s="254" customFormat="1" x14ac:dyDescent="0.2"/>
    <row r="16604" s="254" customFormat="1" x14ac:dyDescent="0.2"/>
    <row r="16605" s="254" customFormat="1" x14ac:dyDescent="0.2"/>
    <row r="16606" s="254" customFormat="1" x14ac:dyDescent="0.2"/>
    <row r="16607" s="254" customFormat="1" x14ac:dyDescent="0.2"/>
    <row r="16608" s="254" customFormat="1" x14ac:dyDescent="0.2"/>
    <row r="16609" s="254" customFormat="1" x14ac:dyDescent="0.2"/>
    <row r="16610" s="254" customFormat="1" x14ac:dyDescent="0.2"/>
    <row r="16611" s="254" customFormat="1" x14ac:dyDescent="0.2"/>
    <row r="16612" s="254" customFormat="1" x14ac:dyDescent="0.2"/>
    <row r="16613" s="254" customFormat="1" x14ac:dyDescent="0.2"/>
    <row r="16614" s="254" customFormat="1" x14ac:dyDescent="0.2"/>
    <row r="16615" s="254" customFormat="1" x14ac:dyDescent="0.2"/>
    <row r="16616" s="254" customFormat="1" x14ac:dyDescent="0.2"/>
    <row r="16617" s="254" customFormat="1" x14ac:dyDescent="0.2"/>
    <row r="16618" s="254" customFormat="1" x14ac:dyDescent="0.2"/>
    <row r="16619" s="254" customFormat="1" x14ac:dyDescent="0.2"/>
    <row r="16620" s="254" customFormat="1" x14ac:dyDescent="0.2"/>
    <row r="16621" s="254" customFormat="1" x14ac:dyDescent="0.2"/>
    <row r="16622" s="254" customFormat="1" x14ac:dyDescent="0.2"/>
    <row r="16623" s="254" customFormat="1" x14ac:dyDescent="0.2"/>
    <row r="16624" s="254" customFormat="1" x14ac:dyDescent="0.2"/>
    <row r="16625" s="254" customFormat="1" x14ac:dyDescent="0.2"/>
    <row r="16626" s="254" customFormat="1" x14ac:dyDescent="0.2"/>
    <row r="16627" s="254" customFormat="1" x14ac:dyDescent="0.2"/>
    <row r="16628" s="254" customFormat="1" x14ac:dyDescent="0.2"/>
    <row r="16629" s="254" customFormat="1" x14ac:dyDescent="0.2"/>
    <row r="16630" s="254" customFormat="1" x14ac:dyDescent="0.2"/>
    <row r="16631" s="254" customFormat="1" x14ac:dyDescent="0.2"/>
    <row r="16632" s="254" customFormat="1" x14ac:dyDescent="0.2"/>
    <row r="16633" s="254" customFormat="1" x14ac:dyDescent="0.2"/>
    <row r="16634" s="254" customFormat="1" x14ac:dyDescent="0.2"/>
    <row r="16635" s="254" customFormat="1" x14ac:dyDescent="0.2"/>
    <row r="16636" s="254" customFormat="1" x14ac:dyDescent="0.2"/>
    <row r="16637" s="254" customFormat="1" x14ac:dyDescent="0.2"/>
    <row r="16638" s="254" customFormat="1" x14ac:dyDescent="0.2"/>
    <row r="16639" s="254" customFormat="1" x14ac:dyDescent="0.2"/>
    <row r="16640" s="254" customFormat="1" x14ac:dyDescent="0.2"/>
    <row r="16641" s="254" customFormat="1" x14ac:dyDescent="0.2"/>
    <row r="16642" s="254" customFormat="1" x14ac:dyDescent="0.2"/>
    <row r="16643" s="254" customFormat="1" x14ac:dyDescent="0.2"/>
    <row r="16644" s="254" customFormat="1" x14ac:dyDescent="0.2"/>
    <row r="16645" s="254" customFormat="1" x14ac:dyDescent="0.2"/>
    <row r="16646" s="254" customFormat="1" x14ac:dyDescent="0.2"/>
    <row r="16647" s="254" customFormat="1" x14ac:dyDescent="0.2"/>
    <row r="16648" s="254" customFormat="1" x14ac:dyDescent="0.2"/>
    <row r="16649" s="254" customFormat="1" x14ac:dyDescent="0.2"/>
    <row r="16650" s="254" customFormat="1" x14ac:dyDescent="0.2"/>
    <row r="16651" s="254" customFormat="1" x14ac:dyDescent="0.2"/>
    <row r="16652" s="254" customFormat="1" x14ac:dyDescent="0.2"/>
    <row r="16653" s="254" customFormat="1" x14ac:dyDescent="0.2"/>
    <row r="16654" s="254" customFormat="1" x14ac:dyDescent="0.2"/>
    <row r="16655" s="254" customFormat="1" x14ac:dyDescent="0.2"/>
    <row r="16656" s="254" customFormat="1" x14ac:dyDescent="0.2"/>
    <row r="16657" s="254" customFormat="1" x14ac:dyDescent="0.2"/>
    <row r="16658" s="254" customFormat="1" x14ac:dyDescent="0.2"/>
    <row r="16659" s="254" customFormat="1" x14ac:dyDescent="0.2"/>
    <row r="16660" s="254" customFormat="1" x14ac:dyDescent="0.2"/>
    <row r="16661" s="254" customFormat="1" x14ac:dyDescent="0.2"/>
    <row r="16662" s="254" customFormat="1" x14ac:dyDescent="0.2"/>
    <row r="16663" s="254" customFormat="1" x14ac:dyDescent="0.2"/>
    <row r="16664" s="254" customFormat="1" x14ac:dyDescent="0.2"/>
    <row r="16665" s="254" customFormat="1" x14ac:dyDescent="0.2"/>
    <row r="16666" s="254" customFormat="1" x14ac:dyDescent="0.2"/>
    <row r="16667" s="254" customFormat="1" x14ac:dyDescent="0.2"/>
    <row r="16668" s="254" customFormat="1" x14ac:dyDescent="0.2"/>
    <row r="16669" s="254" customFormat="1" x14ac:dyDescent="0.2"/>
    <row r="16670" s="254" customFormat="1" x14ac:dyDescent="0.2"/>
    <row r="16671" s="254" customFormat="1" x14ac:dyDescent="0.2"/>
    <row r="16672" s="254" customFormat="1" x14ac:dyDescent="0.2"/>
    <row r="16673" s="254" customFormat="1" x14ac:dyDescent="0.2"/>
    <row r="16674" s="254" customFormat="1" x14ac:dyDescent="0.2"/>
    <row r="16675" s="254" customFormat="1" x14ac:dyDescent="0.2"/>
    <row r="16676" s="254" customFormat="1" x14ac:dyDescent="0.2"/>
    <row r="16677" s="254" customFormat="1" x14ac:dyDescent="0.2"/>
    <row r="16678" s="254" customFormat="1" x14ac:dyDescent="0.2"/>
    <row r="16679" s="254" customFormat="1" x14ac:dyDescent="0.2"/>
    <row r="16680" s="254" customFormat="1" x14ac:dyDescent="0.2"/>
    <row r="16681" s="254" customFormat="1" x14ac:dyDescent="0.2"/>
    <row r="16682" s="254" customFormat="1" x14ac:dyDescent="0.2"/>
    <row r="16683" s="254" customFormat="1" x14ac:dyDescent="0.2"/>
    <row r="16684" s="254" customFormat="1" x14ac:dyDescent="0.2"/>
    <row r="16685" s="254" customFormat="1" x14ac:dyDescent="0.2"/>
    <row r="16686" s="254" customFormat="1" x14ac:dyDescent="0.2"/>
    <row r="16687" s="254" customFormat="1" x14ac:dyDescent="0.2"/>
    <row r="16688" s="254" customFormat="1" x14ac:dyDescent="0.2"/>
    <row r="16689" s="254" customFormat="1" x14ac:dyDescent="0.2"/>
    <row r="16690" s="254" customFormat="1" x14ac:dyDescent="0.2"/>
    <row r="16691" s="254" customFormat="1" x14ac:dyDescent="0.2"/>
    <row r="16692" s="254" customFormat="1" x14ac:dyDescent="0.2"/>
    <row r="16693" s="254" customFormat="1" x14ac:dyDescent="0.2"/>
    <row r="16694" s="254" customFormat="1" x14ac:dyDescent="0.2"/>
    <row r="16695" s="254" customFormat="1" x14ac:dyDescent="0.2"/>
    <row r="16696" s="254" customFormat="1" x14ac:dyDescent="0.2"/>
    <row r="16697" s="254" customFormat="1" x14ac:dyDescent="0.2"/>
    <row r="16698" s="254" customFormat="1" x14ac:dyDescent="0.2"/>
    <row r="16699" s="254" customFormat="1" x14ac:dyDescent="0.2"/>
    <row r="16700" s="254" customFormat="1" x14ac:dyDescent="0.2"/>
    <row r="16701" s="254" customFormat="1" x14ac:dyDescent="0.2"/>
    <row r="16702" s="254" customFormat="1" x14ac:dyDescent="0.2"/>
    <row r="16703" s="254" customFormat="1" x14ac:dyDescent="0.2"/>
    <row r="16704" s="254" customFormat="1" x14ac:dyDescent="0.2"/>
    <row r="16705" s="254" customFormat="1" x14ac:dyDescent="0.2"/>
    <row r="16706" s="254" customFormat="1" x14ac:dyDescent="0.2"/>
    <row r="16707" s="254" customFormat="1" x14ac:dyDescent="0.2"/>
    <row r="16708" s="254" customFormat="1" x14ac:dyDescent="0.2"/>
    <row r="16709" s="254" customFormat="1" x14ac:dyDescent="0.2"/>
    <row r="16710" s="254" customFormat="1" x14ac:dyDescent="0.2"/>
    <row r="16711" s="254" customFormat="1" x14ac:dyDescent="0.2"/>
    <row r="16712" s="254" customFormat="1" x14ac:dyDescent="0.2"/>
    <row r="16713" s="254" customFormat="1" x14ac:dyDescent="0.2"/>
    <row r="16714" s="254" customFormat="1" x14ac:dyDescent="0.2"/>
    <row r="16715" s="254" customFormat="1" x14ac:dyDescent="0.2"/>
    <row r="16716" s="254" customFormat="1" x14ac:dyDescent="0.2"/>
    <row r="16717" s="254" customFormat="1" x14ac:dyDescent="0.2"/>
    <row r="16718" s="254" customFormat="1" x14ac:dyDescent="0.2"/>
    <row r="16719" s="254" customFormat="1" x14ac:dyDescent="0.2"/>
    <row r="16720" s="254" customFormat="1" x14ac:dyDescent="0.2"/>
    <row r="16721" s="254" customFormat="1" x14ac:dyDescent="0.2"/>
    <row r="16722" s="254" customFormat="1" x14ac:dyDescent="0.2"/>
    <row r="16723" s="254" customFormat="1" x14ac:dyDescent="0.2"/>
    <row r="16724" s="254" customFormat="1" x14ac:dyDescent="0.2"/>
    <row r="16725" s="254" customFormat="1" x14ac:dyDescent="0.2"/>
    <row r="16726" s="254" customFormat="1" x14ac:dyDescent="0.2"/>
    <row r="16727" s="254" customFormat="1" x14ac:dyDescent="0.2"/>
    <row r="16728" s="254" customFormat="1" x14ac:dyDescent="0.2"/>
    <row r="16729" s="254" customFormat="1" x14ac:dyDescent="0.2"/>
    <row r="16730" s="254" customFormat="1" x14ac:dyDescent="0.2"/>
    <row r="16731" s="254" customFormat="1" x14ac:dyDescent="0.2"/>
    <row r="16732" s="254" customFormat="1" x14ac:dyDescent="0.2"/>
    <row r="16733" s="254" customFormat="1" x14ac:dyDescent="0.2"/>
    <row r="16734" s="254" customFormat="1" x14ac:dyDescent="0.2"/>
    <row r="16735" s="254" customFormat="1" x14ac:dyDescent="0.2"/>
    <row r="16736" s="254" customFormat="1" x14ac:dyDescent="0.2"/>
    <row r="16737" s="254" customFormat="1" x14ac:dyDescent="0.2"/>
    <row r="16738" s="254" customFormat="1" x14ac:dyDescent="0.2"/>
    <row r="16739" s="254" customFormat="1" x14ac:dyDescent="0.2"/>
    <row r="16740" s="254" customFormat="1" x14ac:dyDescent="0.2"/>
    <row r="16741" s="254" customFormat="1" x14ac:dyDescent="0.2"/>
    <row r="16742" s="254" customFormat="1" x14ac:dyDescent="0.2"/>
    <row r="16743" s="254" customFormat="1" x14ac:dyDescent="0.2"/>
    <row r="16744" s="254" customFormat="1" x14ac:dyDescent="0.2"/>
    <row r="16745" s="254" customFormat="1" x14ac:dyDescent="0.2"/>
    <row r="16746" s="254" customFormat="1" x14ac:dyDescent="0.2"/>
    <row r="16747" s="254" customFormat="1" x14ac:dyDescent="0.2"/>
    <row r="16748" s="254" customFormat="1" x14ac:dyDescent="0.2"/>
    <row r="16749" s="254" customFormat="1" x14ac:dyDescent="0.2"/>
    <row r="16750" s="254" customFormat="1" x14ac:dyDescent="0.2"/>
    <row r="16751" s="254" customFormat="1" x14ac:dyDescent="0.2"/>
    <row r="16752" s="254" customFormat="1" x14ac:dyDescent="0.2"/>
    <row r="16753" s="254" customFormat="1" x14ac:dyDescent="0.2"/>
    <row r="16754" s="254" customFormat="1" x14ac:dyDescent="0.2"/>
    <row r="16755" s="254" customFormat="1" x14ac:dyDescent="0.2"/>
    <row r="16756" s="254" customFormat="1" x14ac:dyDescent="0.2"/>
    <row r="16757" s="254" customFormat="1" x14ac:dyDescent="0.2"/>
    <row r="16758" s="254" customFormat="1" x14ac:dyDescent="0.2"/>
    <row r="16759" s="254" customFormat="1" x14ac:dyDescent="0.2"/>
    <row r="16760" s="254" customFormat="1" x14ac:dyDescent="0.2"/>
    <row r="16761" s="254" customFormat="1" x14ac:dyDescent="0.2"/>
    <row r="16762" s="254" customFormat="1" x14ac:dyDescent="0.2"/>
    <row r="16763" s="254" customFormat="1" x14ac:dyDescent="0.2"/>
    <row r="16764" s="254" customFormat="1" x14ac:dyDescent="0.2"/>
    <row r="16765" s="254" customFormat="1" x14ac:dyDescent="0.2"/>
    <row r="16766" s="254" customFormat="1" x14ac:dyDescent="0.2"/>
    <row r="16767" s="254" customFormat="1" x14ac:dyDescent="0.2"/>
    <row r="16768" s="254" customFormat="1" x14ac:dyDescent="0.2"/>
    <row r="16769" s="254" customFormat="1" x14ac:dyDescent="0.2"/>
    <row r="16770" s="254" customFormat="1" x14ac:dyDescent="0.2"/>
    <row r="16771" s="254" customFormat="1" x14ac:dyDescent="0.2"/>
    <row r="16772" s="254" customFormat="1" x14ac:dyDescent="0.2"/>
    <row r="16773" s="254" customFormat="1" x14ac:dyDescent="0.2"/>
    <row r="16774" s="254" customFormat="1" x14ac:dyDescent="0.2"/>
    <row r="16775" s="254" customFormat="1" x14ac:dyDescent="0.2"/>
    <row r="16776" s="254" customFormat="1" x14ac:dyDescent="0.2"/>
    <row r="16777" s="254" customFormat="1" x14ac:dyDescent="0.2"/>
    <row r="16778" s="254" customFormat="1" x14ac:dyDescent="0.2"/>
    <row r="16779" s="254" customFormat="1" x14ac:dyDescent="0.2"/>
    <row r="16780" s="254" customFormat="1" x14ac:dyDescent="0.2"/>
    <row r="16781" s="254" customFormat="1" x14ac:dyDescent="0.2"/>
    <row r="16782" s="254" customFormat="1" x14ac:dyDescent="0.2"/>
    <row r="16783" s="254" customFormat="1" x14ac:dyDescent="0.2"/>
    <row r="16784" s="254" customFormat="1" x14ac:dyDescent="0.2"/>
    <row r="16785" s="254" customFormat="1" x14ac:dyDescent="0.2"/>
    <row r="16786" s="254" customFormat="1" x14ac:dyDescent="0.2"/>
    <row r="16787" s="254" customFormat="1" x14ac:dyDescent="0.2"/>
    <row r="16788" s="254" customFormat="1" x14ac:dyDescent="0.2"/>
    <row r="16789" s="254" customFormat="1" x14ac:dyDescent="0.2"/>
    <row r="16790" s="254" customFormat="1" x14ac:dyDescent="0.2"/>
    <row r="16791" s="254" customFormat="1" x14ac:dyDescent="0.2"/>
    <row r="16792" s="254" customFormat="1" x14ac:dyDescent="0.2"/>
    <row r="16793" s="254" customFormat="1" x14ac:dyDescent="0.2"/>
    <row r="16794" s="254" customFormat="1" x14ac:dyDescent="0.2"/>
    <row r="16795" s="254" customFormat="1" x14ac:dyDescent="0.2"/>
    <row r="16796" s="254" customFormat="1" x14ac:dyDescent="0.2"/>
    <row r="16797" s="254" customFormat="1" x14ac:dyDescent="0.2"/>
    <row r="16798" s="254" customFormat="1" x14ac:dyDescent="0.2"/>
    <row r="16799" s="254" customFormat="1" x14ac:dyDescent="0.2"/>
    <row r="16800" s="254" customFormat="1" x14ac:dyDescent="0.2"/>
    <row r="16801" s="254" customFormat="1" x14ac:dyDescent="0.2"/>
    <row r="16802" s="254" customFormat="1" x14ac:dyDescent="0.2"/>
    <row r="16803" s="254" customFormat="1" x14ac:dyDescent="0.2"/>
    <row r="16804" s="254" customFormat="1" x14ac:dyDescent="0.2"/>
    <row r="16805" s="254" customFormat="1" x14ac:dyDescent="0.2"/>
    <row r="16806" s="254" customFormat="1" x14ac:dyDescent="0.2"/>
    <row r="16807" s="254" customFormat="1" x14ac:dyDescent="0.2"/>
    <row r="16808" s="254" customFormat="1" x14ac:dyDescent="0.2"/>
    <row r="16809" s="254" customFormat="1" x14ac:dyDescent="0.2"/>
    <row r="16810" s="254" customFormat="1" x14ac:dyDescent="0.2"/>
    <row r="16811" s="254" customFormat="1" x14ac:dyDescent="0.2"/>
    <row r="16812" s="254" customFormat="1" x14ac:dyDescent="0.2"/>
    <row r="16813" s="254" customFormat="1" x14ac:dyDescent="0.2"/>
    <row r="16814" s="254" customFormat="1" x14ac:dyDescent="0.2"/>
    <row r="16815" s="254" customFormat="1" x14ac:dyDescent="0.2"/>
    <row r="16816" s="254" customFormat="1" x14ac:dyDescent="0.2"/>
    <row r="16817" s="254" customFormat="1" x14ac:dyDescent="0.2"/>
    <row r="16818" s="254" customFormat="1" x14ac:dyDescent="0.2"/>
    <row r="16819" s="254" customFormat="1" x14ac:dyDescent="0.2"/>
    <row r="16820" s="254" customFormat="1" x14ac:dyDescent="0.2"/>
    <row r="16821" s="254" customFormat="1" x14ac:dyDescent="0.2"/>
    <row r="16822" s="254" customFormat="1" x14ac:dyDescent="0.2"/>
    <row r="16823" s="254" customFormat="1" x14ac:dyDescent="0.2"/>
    <row r="16824" s="254" customFormat="1" x14ac:dyDescent="0.2"/>
    <row r="16825" s="254" customFormat="1" x14ac:dyDescent="0.2"/>
    <row r="16826" s="254" customFormat="1" x14ac:dyDescent="0.2"/>
    <row r="16827" s="254" customFormat="1" x14ac:dyDescent="0.2"/>
    <row r="16828" s="254" customFormat="1" x14ac:dyDescent="0.2"/>
    <row r="16829" s="254" customFormat="1" x14ac:dyDescent="0.2"/>
    <row r="16830" s="254" customFormat="1" x14ac:dyDescent="0.2"/>
    <row r="16831" s="254" customFormat="1" x14ac:dyDescent="0.2"/>
    <row r="16832" s="254" customFormat="1" x14ac:dyDescent="0.2"/>
    <row r="16833" s="254" customFormat="1" x14ac:dyDescent="0.2"/>
    <row r="16834" s="254" customFormat="1" x14ac:dyDescent="0.2"/>
    <row r="16835" s="254" customFormat="1" x14ac:dyDescent="0.2"/>
    <row r="16836" s="254" customFormat="1" x14ac:dyDescent="0.2"/>
    <row r="16837" s="254" customFormat="1" x14ac:dyDescent="0.2"/>
    <row r="16838" s="254" customFormat="1" x14ac:dyDescent="0.2"/>
    <row r="16839" s="254" customFormat="1" x14ac:dyDescent="0.2"/>
    <row r="16840" s="254" customFormat="1" x14ac:dyDescent="0.2"/>
    <row r="16841" s="254" customFormat="1" x14ac:dyDescent="0.2"/>
    <row r="16842" s="254" customFormat="1" x14ac:dyDescent="0.2"/>
    <row r="16843" s="254" customFormat="1" x14ac:dyDescent="0.2"/>
    <row r="16844" s="254" customFormat="1" x14ac:dyDescent="0.2"/>
    <row r="16845" s="254" customFormat="1" x14ac:dyDescent="0.2"/>
    <row r="16846" s="254" customFormat="1" x14ac:dyDescent="0.2"/>
    <row r="16847" s="254" customFormat="1" x14ac:dyDescent="0.2"/>
    <row r="16848" s="254" customFormat="1" x14ac:dyDescent="0.2"/>
    <row r="16849" s="254" customFormat="1" x14ac:dyDescent="0.2"/>
    <row r="16850" s="254" customFormat="1" x14ac:dyDescent="0.2"/>
    <row r="16851" s="254" customFormat="1" x14ac:dyDescent="0.2"/>
    <row r="16852" s="254" customFormat="1" x14ac:dyDescent="0.2"/>
    <row r="16853" s="254" customFormat="1" x14ac:dyDescent="0.2"/>
    <row r="16854" s="254" customFormat="1" x14ac:dyDescent="0.2"/>
    <row r="16855" s="254" customFormat="1" x14ac:dyDescent="0.2"/>
    <row r="16856" s="254" customFormat="1" x14ac:dyDescent="0.2"/>
    <row r="16857" s="254" customFormat="1" x14ac:dyDescent="0.2"/>
    <row r="16858" s="254" customFormat="1" x14ac:dyDescent="0.2"/>
    <row r="16859" s="254" customFormat="1" x14ac:dyDescent="0.2"/>
    <row r="16860" s="254" customFormat="1" x14ac:dyDescent="0.2"/>
    <row r="16861" s="254" customFormat="1" x14ac:dyDescent="0.2"/>
    <row r="16862" s="254" customFormat="1" x14ac:dyDescent="0.2"/>
    <row r="16863" s="254" customFormat="1" x14ac:dyDescent="0.2"/>
    <row r="16864" s="254" customFormat="1" x14ac:dyDescent="0.2"/>
    <row r="16865" s="254" customFormat="1" x14ac:dyDescent="0.2"/>
    <row r="16866" s="254" customFormat="1" x14ac:dyDescent="0.2"/>
    <row r="16867" s="254" customFormat="1" x14ac:dyDescent="0.2"/>
    <row r="16868" s="254" customFormat="1" x14ac:dyDescent="0.2"/>
    <row r="16869" s="254" customFormat="1" x14ac:dyDescent="0.2"/>
    <row r="16870" s="254" customFormat="1" x14ac:dyDescent="0.2"/>
    <row r="16871" s="254" customFormat="1" x14ac:dyDescent="0.2"/>
    <row r="16872" s="254" customFormat="1" x14ac:dyDescent="0.2"/>
    <row r="16873" s="254" customFormat="1" x14ac:dyDescent="0.2"/>
    <row r="16874" s="254" customFormat="1" x14ac:dyDescent="0.2"/>
    <row r="16875" s="254" customFormat="1" x14ac:dyDescent="0.2"/>
    <row r="16876" s="254" customFormat="1" x14ac:dyDescent="0.2"/>
    <row r="16877" s="254" customFormat="1" x14ac:dyDescent="0.2"/>
    <row r="16878" s="254" customFormat="1" x14ac:dyDescent="0.2"/>
    <row r="16879" s="254" customFormat="1" x14ac:dyDescent="0.2"/>
    <row r="16880" s="254" customFormat="1" x14ac:dyDescent="0.2"/>
    <row r="16881" s="254" customFormat="1" x14ac:dyDescent="0.2"/>
    <row r="16882" s="254" customFormat="1" x14ac:dyDescent="0.2"/>
    <row r="16883" s="254" customFormat="1" x14ac:dyDescent="0.2"/>
    <row r="16884" s="254" customFormat="1" x14ac:dyDescent="0.2"/>
    <row r="16885" s="254" customFormat="1" x14ac:dyDescent="0.2"/>
    <row r="16886" s="254" customFormat="1" x14ac:dyDescent="0.2"/>
    <row r="16887" s="254" customFormat="1" x14ac:dyDescent="0.2"/>
    <row r="16888" s="254" customFormat="1" x14ac:dyDescent="0.2"/>
    <row r="16889" s="254" customFormat="1" x14ac:dyDescent="0.2"/>
    <row r="16890" s="254" customFormat="1" x14ac:dyDescent="0.2"/>
    <row r="16891" s="254" customFormat="1" x14ac:dyDescent="0.2"/>
    <row r="16892" s="254" customFormat="1" x14ac:dyDescent="0.2"/>
    <row r="16893" s="254" customFormat="1" x14ac:dyDescent="0.2"/>
    <row r="16894" s="254" customFormat="1" x14ac:dyDescent="0.2"/>
    <row r="16895" s="254" customFormat="1" x14ac:dyDescent="0.2"/>
    <row r="16896" s="254" customFormat="1" x14ac:dyDescent="0.2"/>
    <row r="16897" s="254" customFormat="1" x14ac:dyDescent="0.2"/>
    <row r="16898" s="254" customFormat="1" x14ac:dyDescent="0.2"/>
    <row r="16899" s="254" customFormat="1" x14ac:dyDescent="0.2"/>
    <row r="16900" s="254" customFormat="1" x14ac:dyDescent="0.2"/>
    <row r="16901" s="254" customFormat="1" x14ac:dyDescent="0.2"/>
    <row r="16902" s="254" customFormat="1" x14ac:dyDescent="0.2"/>
    <row r="16903" s="254" customFormat="1" x14ac:dyDescent="0.2"/>
    <row r="16904" s="254" customFormat="1" x14ac:dyDescent="0.2"/>
    <row r="16905" s="254" customFormat="1" x14ac:dyDescent="0.2"/>
    <row r="16906" s="254" customFormat="1" x14ac:dyDescent="0.2"/>
    <row r="16907" s="254" customFormat="1" x14ac:dyDescent="0.2"/>
    <row r="16908" s="254" customFormat="1" x14ac:dyDescent="0.2"/>
    <row r="16909" s="254" customFormat="1" x14ac:dyDescent="0.2"/>
    <row r="16910" s="254" customFormat="1" x14ac:dyDescent="0.2"/>
    <row r="16911" s="254" customFormat="1" x14ac:dyDescent="0.2"/>
    <row r="16912" s="254" customFormat="1" x14ac:dyDescent="0.2"/>
    <row r="16913" s="254" customFormat="1" x14ac:dyDescent="0.2"/>
    <row r="16914" s="254" customFormat="1" x14ac:dyDescent="0.2"/>
    <row r="16915" s="254" customFormat="1" x14ac:dyDescent="0.2"/>
    <row r="16916" s="254" customFormat="1" x14ac:dyDescent="0.2"/>
    <row r="16917" s="254" customFormat="1" x14ac:dyDescent="0.2"/>
    <row r="16918" s="254" customFormat="1" x14ac:dyDescent="0.2"/>
    <row r="16919" s="254" customFormat="1" x14ac:dyDescent="0.2"/>
    <row r="16920" s="254" customFormat="1" x14ac:dyDescent="0.2"/>
    <row r="16921" s="254" customFormat="1" x14ac:dyDescent="0.2"/>
    <row r="16922" s="254" customFormat="1" x14ac:dyDescent="0.2"/>
    <row r="16923" s="254" customFormat="1" x14ac:dyDescent="0.2"/>
    <row r="16924" s="254" customFormat="1" x14ac:dyDescent="0.2"/>
    <row r="16925" s="254" customFormat="1" x14ac:dyDescent="0.2"/>
    <row r="16926" s="254" customFormat="1" x14ac:dyDescent="0.2"/>
    <row r="16927" s="254" customFormat="1" x14ac:dyDescent="0.2"/>
    <row r="16928" s="254" customFormat="1" x14ac:dyDescent="0.2"/>
    <row r="16929" s="254" customFormat="1" x14ac:dyDescent="0.2"/>
    <row r="16930" s="254" customFormat="1" x14ac:dyDescent="0.2"/>
    <row r="16931" s="254" customFormat="1" x14ac:dyDescent="0.2"/>
    <row r="16932" s="254" customFormat="1" x14ac:dyDescent="0.2"/>
    <row r="16933" s="254" customFormat="1" x14ac:dyDescent="0.2"/>
    <row r="16934" s="254" customFormat="1" x14ac:dyDescent="0.2"/>
    <row r="16935" s="254" customFormat="1" x14ac:dyDescent="0.2"/>
    <row r="16936" s="254" customFormat="1" x14ac:dyDescent="0.2"/>
    <row r="16937" s="254" customFormat="1" x14ac:dyDescent="0.2"/>
    <row r="16938" s="254" customFormat="1" x14ac:dyDescent="0.2"/>
    <row r="16939" s="254" customFormat="1" x14ac:dyDescent="0.2"/>
    <row r="16940" s="254" customFormat="1" x14ac:dyDescent="0.2"/>
    <row r="16941" s="254" customFormat="1" x14ac:dyDescent="0.2"/>
    <row r="16942" s="254" customFormat="1" x14ac:dyDescent="0.2"/>
    <row r="16943" s="254" customFormat="1" x14ac:dyDescent="0.2"/>
    <row r="16944" s="254" customFormat="1" x14ac:dyDescent="0.2"/>
    <row r="16945" s="254" customFormat="1" x14ac:dyDescent="0.2"/>
    <row r="16946" s="254" customFormat="1" x14ac:dyDescent="0.2"/>
    <row r="16947" s="254" customFormat="1" x14ac:dyDescent="0.2"/>
    <row r="16948" s="254" customFormat="1" x14ac:dyDescent="0.2"/>
    <row r="16949" s="254" customFormat="1" x14ac:dyDescent="0.2"/>
    <row r="16950" s="254" customFormat="1" x14ac:dyDescent="0.2"/>
    <row r="16951" s="254" customFormat="1" x14ac:dyDescent="0.2"/>
    <row r="16952" s="254" customFormat="1" x14ac:dyDescent="0.2"/>
    <row r="16953" s="254" customFormat="1" x14ac:dyDescent="0.2"/>
    <row r="16954" s="254" customFormat="1" x14ac:dyDescent="0.2"/>
    <row r="16955" s="254" customFormat="1" x14ac:dyDescent="0.2"/>
    <row r="16956" s="254" customFormat="1" x14ac:dyDescent="0.2"/>
    <row r="16957" s="254" customFormat="1" x14ac:dyDescent="0.2"/>
    <row r="16958" s="254" customFormat="1" x14ac:dyDescent="0.2"/>
    <row r="16959" s="254" customFormat="1" x14ac:dyDescent="0.2"/>
    <row r="16960" s="254" customFormat="1" x14ac:dyDescent="0.2"/>
    <row r="16961" s="254" customFormat="1" x14ac:dyDescent="0.2"/>
    <row r="16962" s="254" customFormat="1" x14ac:dyDescent="0.2"/>
    <row r="16963" s="254" customFormat="1" x14ac:dyDescent="0.2"/>
    <row r="16964" s="254" customFormat="1" x14ac:dyDescent="0.2"/>
    <row r="16965" s="254" customFormat="1" x14ac:dyDescent="0.2"/>
    <row r="16966" s="254" customFormat="1" x14ac:dyDescent="0.2"/>
    <row r="16967" s="254" customFormat="1" x14ac:dyDescent="0.2"/>
    <row r="16968" s="254" customFormat="1" x14ac:dyDescent="0.2"/>
    <row r="16969" s="254" customFormat="1" x14ac:dyDescent="0.2"/>
    <row r="16970" s="254" customFormat="1" x14ac:dyDescent="0.2"/>
    <row r="16971" s="254" customFormat="1" x14ac:dyDescent="0.2"/>
    <row r="16972" s="254" customFormat="1" x14ac:dyDescent="0.2"/>
    <row r="16973" s="254" customFormat="1" x14ac:dyDescent="0.2"/>
    <row r="16974" s="254" customFormat="1" x14ac:dyDescent="0.2"/>
    <row r="16975" s="254" customFormat="1" x14ac:dyDescent="0.2"/>
    <row r="16976" s="254" customFormat="1" x14ac:dyDescent="0.2"/>
    <row r="16977" s="254" customFormat="1" x14ac:dyDescent="0.2"/>
    <row r="16978" s="254" customFormat="1" x14ac:dyDescent="0.2"/>
    <row r="16979" s="254" customFormat="1" x14ac:dyDescent="0.2"/>
    <row r="16980" s="254" customFormat="1" x14ac:dyDescent="0.2"/>
    <row r="16981" s="254" customFormat="1" x14ac:dyDescent="0.2"/>
    <row r="16982" s="254" customFormat="1" x14ac:dyDescent="0.2"/>
    <row r="16983" s="254" customFormat="1" x14ac:dyDescent="0.2"/>
    <row r="16984" s="254" customFormat="1" x14ac:dyDescent="0.2"/>
    <row r="16985" s="254" customFormat="1" x14ac:dyDescent="0.2"/>
    <row r="16986" s="254" customFormat="1" x14ac:dyDescent="0.2"/>
    <row r="16987" s="254" customFormat="1" x14ac:dyDescent="0.2"/>
    <row r="16988" s="254" customFormat="1" x14ac:dyDescent="0.2"/>
    <row r="16989" s="254" customFormat="1" x14ac:dyDescent="0.2"/>
    <row r="16990" s="254" customFormat="1" x14ac:dyDescent="0.2"/>
    <row r="16991" s="254" customFormat="1" x14ac:dyDescent="0.2"/>
    <row r="16992" s="254" customFormat="1" x14ac:dyDescent="0.2"/>
    <row r="16993" s="254" customFormat="1" x14ac:dyDescent="0.2"/>
    <row r="16994" s="254" customFormat="1" x14ac:dyDescent="0.2"/>
    <row r="16995" s="254" customFormat="1" x14ac:dyDescent="0.2"/>
    <row r="16996" s="254" customFormat="1" x14ac:dyDescent="0.2"/>
    <row r="16997" s="254" customFormat="1" x14ac:dyDescent="0.2"/>
    <row r="16998" s="254" customFormat="1" x14ac:dyDescent="0.2"/>
    <row r="16999" s="254" customFormat="1" x14ac:dyDescent="0.2"/>
    <row r="17000" s="254" customFormat="1" x14ac:dyDescent="0.2"/>
    <row r="17001" s="254" customFormat="1" x14ac:dyDescent="0.2"/>
    <row r="17002" s="254" customFormat="1" x14ac:dyDescent="0.2"/>
    <row r="17003" s="254" customFormat="1" x14ac:dyDescent="0.2"/>
    <row r="17004" s="254" customFormat="1" x14ac:dyDescent="0.2"/>
    <row r="17005" s="254" customFormat="1" x14ac:dyDescent="0.2"/>
    <row r="17006" s="254" customFormat="1" x14ac:dyDescent="0.2"/>
    <row r="17007" s="254" customFormat="1" x14ac:dyDescent="0.2"/>
    <row r="17008" s="254" customFormat="1" x14ac:dyDescent="0.2"/>
    <row r="17009" s="254" customFormat="1" x14ac:dyDescent="0.2"/>
    <row r="17010" s="254" customFormat="1" x14ac:dyDescent="0.2"/>
    <row r="17011" s="254" customFormat="1" x14ac:dyDescent="0.2"/>
    <row r="17012" s="254" customFormat="1" x14ac:dyDescent="0.2"/>
    <row r="17013" s="254" customFormat="1" x14ac:dyDescent="0.2"/>
    <row r="17014" s="254" customFormat="1" x14ac:dyDescent="0.2"/>
    <row r="17015" s="254" customFormat="1" x14ac:dyDescent="0.2"/>
    <row r="17016" s="254" customFormat="1" x14ac:dyDescent="0.2"/>
    <row r="17017" s="254" customFormat="1" x14ac:dyDescent="0.2"/>
    <row r="17018" s="254" customFormat="1" x14ac:dyDescent="0.2"/>
    <row r="17019" s="254" customFormat="1" x14ac:dyDescent="0.2"/>
    <row r="17020" s="254" customFormat="1" x14ac:dyDescent="0.2"/>
    <row r="17021" s="254" customFormat="1" x14ac:dyDescent="0.2"/>
    <row r="17022" s="254" customFormat="1" x14ac:dyDescent="0.2"/>
    <row r="17023" s="254" customFormat="1" x14ac:dyDescent="0.2"/>
    <row r="17024" s="254" customFormat="1" x14ac:dyDescent="0.2"/>
    <row r="17025" s="254" customFormat="1" x14ac:dyDescent="0.2"/>
    <row r="17026" s="254" customFormat="1" x14ac:dyDescent="0.2"/>
    <row r="17027" s="254" customFormat="1" x14ac:dyDescent="0.2"/>
    <row r="17028" s="254" customFormat="1" x14ac:dyDescent="0.2"/>
    <row r="17029" s="254" customFormat="1" x14ac:dyDescent="0.2"/>
    <row r="17030" s="254" customFormat="1" x14ac:dyDescent="0.2"/>
    <row r="17031" s="254" customFormat="1" x14ac:dyDescent="0.2"/>
    <row r="17032" s="254" customFormat="1" x14ac:dyDescent="0.2"/>
    <row r="17033" s="254" customFormat="1" x14ac:dyDescent="0.2"/>
    <row r="17034" s="254" customFormat="1" x14ac:dyDescent="0.2"/>
    <row r="17035" s="254" customFormat="1" x14ac:dyDescent="0.2"/>
    <row r="17036" s="254" customFormat="1" x14ac:dyDescent="0.2"/>
    <row r="17037" s="254" customFormat="1" x14ac:dyDescent="0.2"/>
    <row r="17038" s="254" customFormat="1" x14ac:dyDescent="0.2"/>
    <row r="17039" s="254" customFormat="1" x14ac:dyDescent="0.2"/>
    <row r="17040" s="254" customFormat="1" x14ac:dyDescent="0.2"/>
    <row r="17041" s="254" customFormat="1" x14ac:dyDescent="0.2"/>
    <row r="17042" s="254" customFormat="1" x14ac:dyDescent="0.2"/>
    <row r="17043" s="254" customFormat="1" x14ac:dyDescent="0.2"/>
    <row r="17044" s="254" customFormat="1" x14ac:dyDescent="0.2"/>
    <row r="17045" s="254" customFormat="1" x14ac:dyDescent="0.2"/>
    <row r="17046" s="254" customFormat="1" x14ac:dyDescent="0.2"/>
    <row r="17047" s="254" customFormat="1" x14ac:dyDescent="0.2"/>
    <row r="17048" s="254" customFormat="1" x14ac:dyDescent="0.2"/>
    <row r="17049" s="254" customFormat="1" x14ac:dyDescent="0.2"/>
    <row r="17050" s="254" customFormat="1" x14ac:dyDescent="0.2"/>
    <row r="17051" s="254" customFormat="1" x14ac:dyDescent="0.2"/>
    <row r="17052" s="254" customFormat="1" x14ac:dyDescent="0.2"/>
    <row r="17053" s="254" customFormat="1" x14ac:dyDescent="0.2"/>
    <row r="17054" s="254" customFormat="1" x14ac:dyDescent="0.2"/>
    <row r="17055" s="254" customFormat="1" x14ac:dyDescent="0.2"/>
    <row r="17056" s="254" customFormat="1" x14ac:dyDescent="0.2"/>
    <row r="17057" s="254" customFormat="1" x14ac:dyDescent="0.2"/>
    <row r="17058" s="254" customFormat="1" x14ac:dyDescent="0.2"/>
    <row r="17059" s="254" customFormat="1" x14ac:dyDescent="0.2"/>
    <row r="17060" s="254" customFormat="1" x14ac:dyDescent="0.2"/>
    <row r="17061" s="254" customFormat="1" x14ac:dyDescent="0.2"/>
    <row r="17062" s="254" customFormat="1" x14ac:dyDescent="0.2"/>
    <row r="17063" s="254" customFormat="1" x14ac:dyDescent="0.2"/>
    <row r="17064" s="254" customFormat="1" x14ac:dyDescent="0.2"/>
    <row r="17065" s="254" customFormat="1" x14ac:dyDescent="0.2"/>
    <row r="17066" s="254" customFormat="1" x14ac:dyDescent="0.2"/>
    <row r="17067" s="254" customFormat="1" x14ac:dyDescent="0.2"/>
    <row r="17068" s="254" customFormat="1" x14ac:dyDescent="0.2"/>
    <row r="17069" s="254" customFormat="1" x14ac:dyDescent="0.2"/>
    <row r="17070" s="254" customFormat="1" x14ac:dyDescent="0.2"/>
    <row r="17071" s="254" customFormat="1" x14ac:dyDescent="0.2"/>
    <row r="17072" s="254" customFormat="1" x14ac:dyDescent="0.2"/>
    <row r="17073" s="254" customFormat="1" x14ac:dyDescent="0.2"/>
    <row r="17074" s="254" customFormat="1" x14ac:dyDescent="0.2"/>
    <row r="17075" s="254" customFormat="1" x14ac:dyDescent="0.2"/>
    <row r="17076" s="254" customFormat="1" x14ac:dyDescent="0.2"/>
    <row r="17077" s="254" customFormat="1" x14ac:dyDescent="0.2"/>
    <row r="17078" s="254" customFormat="1" x14ac:dyDescent="0.2"/>
    <row r="17079" s="254" customFormat="1" x14ac:dyDescent="0.2"/>
    <row r="17080" s="254" customFormat="1" x14ac:dyDescent="0.2"/>
    <row r="17081" s="254" customFormat="1" x14ac:dyDescent="0.2"/>
    <row r="17082" s="254" customFormat="1" x14ac:dyDescent="0.2"/>
    <row r="17083" s="254" customFormat="1" x14ac:dyDescent="0.2"/>
    <row r="17084" s="254" customFormat="1" x14ac:dyDescent="0.2"/>
    <row r="17085" s="254" customFormat="1" x14ac:dyDescent="0.2"/>
    <row r="17086" s="254" customFormat="1" x14ac:dyDescent="0.2"/>
    <row r="17087" s="254" customFormat="1" x14ac:dyDescent="0.2"/>
    <row r="17088" s="254" customFormat="1" x14ac:dyDescent="0.2"/>
    <row r="17089" s="254" customFormat="1" x14ac:dyDescent="0.2"/>
    <row r="17090" s="254" customFormat="1" x14ac:dyDescent="0.2"/>
    <row r="17091" s="254" customFormat="1" x14ac:dyDescent="0.2"/>
    <row r="17092" s="254" customFormat="1" x14ac:dyDescent="0.2"/>
    <row r="17093" s="254" customFormat="1" x14ac:dyDescent="0.2"/>
    <row r="17094" s="254" customFormat="1" x14ac:dyDescent="0.2"/>
    <row r="17095" s="254" customFormat="1" x14ac:dyDescent="0.2"/>
    <row r="17096" s="254" customFormat="1" x14ac:dyDescent="0.2"/>
    <row r="17097" s="254" customFormat="1" x14ac:dyDescent="0.2"/>
    <row r="17098" s="254" customFormat="1" x14ac:dyDescent="0.2"/>
    <row r="17099" s="254" customFormat="1" x14ac:dyDescent="0.2"/>
    <row r="17100" s="254" customFormat="1" x14ac:dyDescent="0.2"/>
    <row r="17101" s="254" customFormat="1" x14ac:dyDescent="0.2"/>
    <row r="17102" s="254" customFormat="1" x14ac:dyDescent="0.2"/>
    <row r="17103" s="254" customFormat="1" x14ac:dyDescent="0.2"/>
    <row r="17104" s="254" customFormat="1" x14ac:dyDescent="0.2"/>
    <row r="17105" s="254" customFormat="1" x14ac:dyDescent="0.2"/>
    <row r="17106" s="254" customFormat="1" x14ac:dyDescent="0.2"/>
    <row r="17107" s="254" customFormat="1" x14ac:dyDescent="0.2"/>
    <row r="17108" s="254" customFormat="1" x14ac:dyDescent="0.2"/>
    <row r="17109" s="254" customFormat="1" x14ac:dyDescent="0.2"/>
    <row r="17110" s="254" customFormat="1" x14ac:dyDescent="0.2"/>
    <row r="17111" s="254" customFormat="1" x14ac:dyDescent="0.2"/>
    <row r="17112" s="254" customFormat="1" x14ac:dyDescent="0.2"/>
    <row r="17113" s="254" customFormat="1" x14ac:dyDescent="0.2"/>
    <row r="17114" s="254" customFormat="1" x14ac:dyDescent="0.2"/>
    <row r="17115" s="254" customFormat="1" x14ac:dyDescent="0.2"/>
    <row r="17116" s="254" customFormat="1" x14ac:dyDescent="0.2"/>
    <row r="17117" s="254" customFormat="1" x14ac:dyDescent="0.2"/>
    <row r="17118" s="254" customFormat="1" x14ac:dyDescent="0.2"/>
    <row r="17119" s="254" customFormat="1" x14ac:dyDescent="0.2"/>
    <row r="17120" s="254" customFormat="1" x14ac:dyDescent="0.2"/>
    <row r="17121" s="254" customFormat="1" x14ac:dyDescent="0.2"/>
    <row r="17122" s="254" customFormat="1" x14ac:dyDescent="0.2"/>
    <row r="17123" s="254" customFormat="1" x14ac:dyDescent="0.2"/>
    <row r="17124" s="254" customFormat="1" x14ac:dyDescent="0.2"/>
    <row r="17125" s="254" customFormat="1" x14ac:dyDescent="0.2"/>
    <row r="17126" s="254" customFormat="1" x14ac:dyDescent="0.2"/>
    <row r="17127" s="254" customFormat="1" x14ac:dyDescent="0.2"/>
    <row r="17128" s="254" customFormat="1" x14ac:dyDescent="0.2"/>
    <row r="17129" s="254" customFormat="1" x14ac:dyDescent="0.2"/>
    <row r="17130" s="254" customFormat="1" x14ac:dyDescent="0.2"/>
    <row r="17131" s="254" customFormat="1" x14ac:dyDescent="0.2"/>
    <row r="17132" s="254" customFormat="1" x14ac:dyDescent="0.2"/>
    <row r="17133" s="254" customFormat="1" x14ac:dyDescent="0.2"/>
    <row r="17134" s="254" customFormat="1" x14ac:dyDescent="0.2"/>
    <row r="17135" s="254" customFormat="1" x14ac:dyDescent="0.2"/>
    <row r="17136" s="254" customFormat="1" x14ac:dyDescent="0.2"/>
    <row r="17137" s="254" customFormat="1" x14ac:dyDescent="0.2"/>
    <row r="17138" s="254" customFormat="1" x14ac:dyDescent="0.2"/>
    <row r="17139" s="254" customFormat="1" x14ac:dyDescent="0.2"/>
    <row r="17140" s="254" customFormat="1" x14ac:dyDescent="0.2"/>
    <row r="17141" s="254" customFormat="1" x14ac:dyDescent="0.2"/>
    <row r="17142" s="254" customFormat="1" x14ac:dyDescent="0.2"/>
    <row r="17143" s="254" customFormat="1" x14ac:dyDescent="0.2"/>
    <row r="17144" s="254" customFormat="1" x14ac:dyDescent="0.2"/>
    <row r="17145" s="254" customFormat="1" x14ac:dyDescent="0.2"/>
    <row r="17146" s="254" customFormat="1" x14ac:dyDescent="0.2"/>
    <row r="17147" s="254" customFormat="1" x14ac:dyDescent="0.2"/>
    <row r="17148" s="254" customFormat="1" x14ac:dyDescent="0.2"/>
    <row r="17149" s="254" customFormat="1" x14ac:dyDescent="0.2"/>
    <row r="17150" s="254" customFormat="1" x14ac:dyDescent="0.2"/>
    <row r="17151" s="254" customFormat="1" x14ac:dyDescent="0.2"/>
    <row r="17152" s="254" customFormat="1" x14ac:dyDescent="0.2"/>
    <row r="17153" s="254" customFormat="1" x14ac:dyDescent="0.2"/>
    <row r="17154" s="254" customFormat="1" x14ac:dyDescent="0.2"/>
    <row r="17155" s="254" customFormat="1" x14ac:dyDescent="0.2"/>
    <row r="17156" s="254" customFormat="1" x14ac:dyDescent="0.2"/>
    <row r="17157" s="254" customFormat="1" x14ac:dyDescent="0.2"/>
    <row r="17158" s="254" customFormat="1" x14ac:dyDescent="0.2"/>
    <row r="17159" s="254" customFormat="1" x14ac:dyDescent="0.2"/>
    <row r="17160" s="254" customFormat="1" x14ac:dyDescent="0.2"/>
    <row r="17161" s="254" customFormat="1" x14ac:dyDescent="0.2"/>
    <row r="17162" s="254" customFormat="1" x14ac:dyDescent="0.2"/>
    <row r="17163" s="254" customFormat="1" x14ac:dyDescent="0.2"/>
    <row r="17164" s="254" customFormat="1" x14ac:dyDescent="0.2"/>
    <row r="17165" s="254" customFormat="1" x14ac:dyDescent="0.2"/>
    <row r="17166" s="254" customFormat="1" x14ac:dyDescent="0.2"/>
    <row r="17167" s="254" customFormat="1" x14ac:dyDescent="0.2"/>
    <row r="17168" s="254" customFormat="1" x14ac:dyDescent="0.2"/>
    <row r="17169" s="254" customFormat="1" x14ac:dyDescent="0.2"/>
    <row r="17170" s="254" customFormat="1" x14ac:dyDescent="0.2"/>
    <row r="17171" s="254" customFormat="1" x14ac:dyDescent="0.2"/>
    <row r="17172" s="254" customFormat="1" x14ac:dyDescent="0.2"/>
    <row r="17173" s="254" customFormat="1" x14ac:dyDescent="0.2"/>
    <row r="17174" s="254" customFormat="1" x14ac:dyDescent="0.2"/>
    <row r="17175" s="254" customFormat="1" x14ac:dyDescent="0.2"/>
    <row r="17176" s="254" customFormat="1" x14ac:dyDescent="0.2"/>
    <row r="17177" s="254" customFormat="1" x14ac:dyDescent="0.2"/>
    <row r="17178" s="254" customFormat="1" x14ac:dyDescent="0.2"/>
    <row r="17179" s="254" customFormat="1" x14ac:dyDescent="0.2"/>
    <row r="17180" s="254" customFormat="1" x14ac:dyDescent="0.2"/>
    <row r="17181" s="254" customFormat="1" x14ac:dyDescent="0.2"/>
    <row r="17182" s="254" customFormat="1" x14ac:dyDescent="0.2"/>
    <row r="17183" s="254" customFormat="1" x14ac:dyDescent="0.2"/>
    <row r="17184" s="254" customFormat="1" x14ac:dyDescent="0.2"/>
    <row r="17185" s="254" customFormat="1" x14ac:dyDescent="0.2"/>
    <row r="17186" s="254" customFormat="1" x14ac:dyDescent="0.2"/>
    <row r="17187" s="254" customFormat="1" x14ac:dyDescent="0.2"/>
    <row r="17188" s="254" customFormat="1" x14ac:dyDescent="0.2"/>
    <row r="17189" s="254" customFormat="1" x14ac:dyDescent="0.2"/>
    <row r="17190" s="254" customFormat="1" x14ac:dyDescent="0.2"/>
    <row r="17191" s="254" customFormat="1" x14ac:dyDescent="0.2"/>
    <row r="17192" s="254" customFormat="1" x14ac:dyDescent="0.2"/>
    <row r="17193" s="254" customFormat="1" x14ac:dyDescent="0.2"/>
    <row r="17194" s="254" customFormat="1" x14ac:dyDescent="0.2"/>
    <row r="17195" s="254" customFormat="1" x14ac:dyDescent="0.2"/>
    <row r="17196" s="254" customFormat="1" x14ac:dyDescent="0.2"/>
    <row r="17197" s="254" customFormat="1" x14ac:dyDescent="0.2"/>
    <row r="17198" s="254" customFormat="1" x14ac:dyDescent="0.2"/>
    <row r="17199" s="254" customFormat="1" x14ac:dyDescent="0.2"/>
    <row r="17200" s="254" customFormat="1" x14ac:dyDescent="0.2"/>
    <row r="17201" s="254" customFormat="1" x14ac:dyDescent="0.2"/>
    <row r="17202" s="254" customFormat="1" x14ac:dyDescent="0.2"/>
    <row r="17203" s="254" customFormat="1" x14ac:dyDescent="0.2"/>
    <row r="17204" s="254" customFormat="1" x14ac:dyDescent="0.2"/>
    <row r="17205" s="254" customFormat="1" x14ac:dyDescent="0.2"/>
    <row r="17206" s="254" customFormat="1" x14ac:dyDescent="0.2"/>
    <row r="17207" s="254" customFormat="1" x14ac:dyDescent="0.2"/>
    <row r="17208" s="254" customFormat="1" x14ac:dyDescent="0.2"/>
    <row r="17209" s="254" customFormat="1" x14ac:dyDescent="0.2"/>
    <row r="17210" s="254" customFormat="1" x14ac:dyDescent="0.2"/>
    <row r="17211" s="254" customFormat="1" x14ac:dyDescent="0.2"/>
    <row r="17212" s="254" customFormat="1" x14ac:dyDescent="0.2"/>
    <row r="17213" s="254" customFormat="1" x14ac:dyDescent="0.2"/>
    <row r="17214" s="254" customFormat="1" x14ac:dyDescent="0.2"/>
    <row r="17215" s="254" customFormat="1" x14ac:dyDescent="0.2"/>
    <row r="17216" s="254" customFormat="1" x14ac:dyDescent="0.2"/>
    <row r="17217" s="254" customFormat="1" x14ac:dyDescent="0.2"/>
    <row r="17218" s="254" customFormat="1" x14ac:dyDescent="0.2"/>
    <row r="17219" s="254" customFormat="1" x14ac:dyDescent="0.2"/>
    <row r="17220" s="254" customFormat="1" x14ac:dyDescent="0.2"/>
    <row r="17221" s="254" customFormat="1" x14ac:dyDescent="0.2"/>
    <row r="17222" s="254" customFormat="1" x14ac:dyDescent="0.2"/>
    <row r="17223" s="254" customFormat="1" x14ac:dyDescent="0.2"/>
    <row r="17224" s="254" customFormat="1" x14ac:dyDescent="0.2"/>
    <row r="17225" s="254" customFormat="1" x14ac:dyDescent="0.2"/>
    <row r="17226" s="254" customFormat="1" x14ac:dyDescent="0.2"/>
    <row r="17227" s="254" customFormat="1" x14ac:dyDescent="0.2"/>
    <row r="17228" s="254" customFormat="1" x14ac:dyDescent="0.2"/>
    <row r="17229" s="254" customFormat="1" x14ac:dyDescent="0.2"/>
    <row r="17230" s="254" customFormat="1" x14ac:dyDescent="0.2"/>
    <row r="17231" s="254" customFormat="1" x14ac:dyDescent="0.2"/>
    <row r="17232" s="254" customFormat="1" x14ac:dyDescent="0.2"/>
    <row r="17233" s="254" customFormat="1" x14ac:dyDescent="0.2"/>
    <row r="17234" s="254" customFormat="1" x14ac:dyDescent="0.2"/>
    <row r="17235" s="254" customFormat="1" x14ac:dyDescent="0.2"/>
    <row r="17236" s="254" customFormat="1" x14ac:dyDescent="0.2"/>
    <row r="17237" s="254" customFormat="1" x14ac:dyDescent="0.2"/>
    <row r="17238" s="254" customFormat="1" x14ac:dyDescent="0.2"/>
    <row r="17239" s="254" customFormat="1" x14ac:dyDescent="0.2"/>
    <row r="17240" s="254" customFormat="1" x14ac:dyDescent="0.2"/>
    <row r="17241" s="254" customFormat="1" x14ac:dyDescent="0.2"/>
    <row r="17242" s="254" customFormat="1" x14ac:dyDescent="0.2"/>
    <row r="17243" s="254" customFormat="1" x14ac:dyDescent="0.2"/>
    <row r="17244" s="254" customFormat="1" x14ac:dyDescent="0.2"/>
    <row r="17245" s="254" customFormat="1" x14ac:dyDescent="0.2"/>
    <row r="17246" s="254" customFormat="1" x14ac:dyDescent="0.2"/>
    <row r="17247" s="254" customFormat="1" x14ac:dyDescent="0.2"/>
    <row r="17248" s="254" customFormat="1" x14ac:dyDescent="0.2"/>
    <row r="17249" s="254" customFormat="1" x14ac:dyDescent="0.2"/>
    <row r="17250" s="254" customFormat="1" x14ac:dyDescent="0.2"/>
    <row r="17251" s="254" customFormat="1" x14ac:dyDescent="0.2"/>
    <row r="17252" s="254" customFormat="1" x14ac:dyDescent="0.2"/>
    <row r="17253" s="254" customFormat="1" x14ac:dyDescent="0.2"/>
    <row r="17254" s="254" customFormat="1" x14ac:dyDescent="0.2"/>
    <row r="17255" s="254" customFormat="1" x14ac:dyDescent="0.2"/>
    <row r="17256" s="254" customFormat="1" x14ac:dyDescent="0.2"/>
    <row r="17257" s="254" customFormat="1" x14ac:dyDescent="0.2"/>
    <row r="17258" s="254" customFormat="1" x14ac:dyDescent="0.2"/>
    <row r="17259" s="254" customFormat="1" x14ac:dyDescent="0.2"/>
    <row r="17260" s="254" customFormat="1" x14ac:dyDescent="0.2"/>
    <row r="17261" s="254" customFormat="1" x14ac:dyDescent="0.2"/>
    <row r="17262" s="254" customFormat="1" x14ac:dyDescent="0.2"/>
    <row r="17263" s="254" customFormat="1" x14ac:dyDescent="0.2"/>
    <row r="17264" s="254" customFormat="1" x14ac:dyDescent="0.2"/>
    <row r="17265" s="254" customFormat="1" x14ac:dyDescent="0.2"/>
    <row r="17266" s="254" customFormat="1" x14ac:dyDescent="0.2"/>
    <row r="17267" s="254" customFormat="1" x14ac:dyDescent="0.2"/>
    <row r="17268" s="254" customFormat="1" x14ac:dyDescent="0.2"/>
    <row r="17269" s="254" customFormat="1" x14ac:dyDescent="0.2"/>
    <row r="17270" s="254" customFormat="1" x14ac:dyDescent="0.2"/>
    <row r="17271" s="254" customFormat="1" x14ac:dyDescent="0.2"/>
    <row r="17272" s="254" customFormat="1" x14ac:dyDescent="0.2"/>
    <row r="17273" s="254" customFormat="1" x14ac:dyDescent="0.2"/>
    <row r="17274" s="254" customFormat="1" x14ac:dyDescent="0.2"/>
    <row r="17275" s="254" customFormat="1" x14ac:dyDescent="0.2"/>
    <row r="17276" s="254" customFormat="1" x14ac:dyDescent="0.2"/>
    <row r="17277" s="254" customFormat="1" x14ac:dyDescent="0.2"/>
    <row r="17278" s="254" customFormat="1" x14ac:dyDescent="0.2"/>
    <row r="17279" s="254" customFormat="1" x14ac:dyDescent="0.2"/>
    <row r="17280" s="254" customFormat="1" x14ac:dyDescent="0.2"/>
    <row r="17281" s="254" customFormat="1" x14ac:dyDescent="0.2"/>
    <row r="17282" s="254" customFormat="1" x14ac:dyDescent="0.2"/>
    <row r="17283" s="254" customFormat="1" x14ac:dyDescent="0.2"/>
    <row r="17284" s="254" customFormat="1" x14ac:dyDescent="0.2"/>
    <row r="17285" s="254" customFormat="1" x14ac:dyDescent="0.2"/>
    <row r="17286" s="254" customFormat="1" x14ac:dyDescent="0.2"/>
    <row r="17287" s="254" customFormat="1" x14ac:dyDescent="0.2"/>
    <row r="17288" s="254" customFormat="1" x14ac:dyDescent="0.2"/>
    <row r="17289" s="254" customFormat="1" x14ac:dyDescent="0.2"/>
    <row r="17290" s="254" customFormat="1" x14ac:dyDescent="0.2"/>
    <row r="17291" s="254" customFormat="1" x14ac:dyDescent="0.2"/>
    <row r="17292" s="254" customFormat="1" x14ac:dyDescent="0.2"/>
    <row r="17293" s="254" customFormat="1" x14ac:dyDescent="0.2"/>
    <row r="17294" s="254" customFormat="1" x14ac:dyDescent="0.2"/>
    <row r="17295" s="254" customFormat="1" x14ac:dyDescent="0.2"/>
    <row r="17296" s="254" customFormat="1" x14ac:dyDescent="0.2"/>
    <row r="17297" s="254" customFormat="1" x14ac:dyDescent="0.2"/>
    <row r="17298" s="254" customFormat="1" x14ac:dyDescent="0.2"/>
    <row r="17299" s="254" customFormat="1" x14ac:dyDescent="0.2"/>
    <row r="17300" s="254" customFormat="1" x14ac:dyDescent="0.2"/>
    <row r="17301" s="254" customFormat="1" x14ac:dyDescent="0.2"/>
    <row r="17302" s="254" customFormat="1" x14ac:dyDescent="0.2"/>
    <row r="17303" s="254" customFormat="1" x14ac:dyDescent="0.2"/>
    <row r="17304" s="254" customFormat="1" x14ac:dyDescent="0.2"/>
    <row r="17305" s="254" customFormat="1" x14ac:dyDescent="0.2"/>
    <row r="17306" s="254" customFormat="1" x14ac:dyDescent="0.2"/>
    <row r="17307" s="254" customFormat="1" x14ac:dyDescent="0.2"/>
    <row r="17308" s="254" customFormat="1" x14ac:dyDescent="0.2"/>
    <row r="17309" s="254" customFormat="1" x14ac:dyDescent="0.2"/>
    <row r="17310" s="254" customFormat="1" x14ac:dyDescent="0.2"/>
    <row r="17311" s="254" customFormat="1" x14ac:dyDescent="0.2"/>
    <row r="17312" s="254" customFormat="1" x14ac:dyDescent="0.2"/>
    <row r="17313" s="254" customFormat="1" x14ac:dyDescent="0.2"/>
    <row r="17314" s="254" customFormat="1" x14ac:dyDescent="0.2"/>
    <row r="17315" s="254" customFormat="1" x14ac:dyDescent="0.2"/>
    <row r="17316" s="254" customFormat="1" x14ac:dyDescent="0.2"/>
    <row r="17317" s="254" customFormat="1" x14ac:dyDescent="0.2"/>
    <row r="17318" s="254" customFormat="1" x14ac:dyDescent="0.2"/>
    <row r="17319" s="254" customFormat="1" x14ac:dyDescent="0.2"/>
    <row r="17320" s="254" customFormat="1" x14ac:dyDescent="0.2"/>
    <row r="17321" s="254" customFormat="1" x14ac:dyDescent="0.2"/>
    <row r="17322" s="254" customFormat="1" x14ac:dyDescent="0.2"/>
    <row r="17323" s="254" customFormat="1" x14ac:dyDescent="0.2"/>
    <row r="17324" s="254" customFormat="1" x14ac:dyDescent="0.2"/>
    <row r="17325" s="254" customFormat="1" x14ac:dyDescent="0.2"/>
    <row r="17326" s="254" customFormat="1" x14ac:dyDescent="0.2"/>
    <row r="17327" s="254" customFormat="1" x14ac:dyDescent="0.2"/>
    <row r="17328" s="254" customFormat="1" x14ac:dyDescent="0.2"/>
    <row r="17329" s="254" customFormat="1" x14ac:dyDescent="0.2"/>
    <row r="17330" s="254" customFormat="1" x14ac:dyDescent="0.2"/>
    <row r="17331" s="254" customFormat="1" x14ac:dyDescent="0.2"/>
    <row r="17332" s="254" customFormat="1" x14ac:dyDescent="0.2"/>
    <row r="17333" s="254" customFormat="1" x14ac:dyDescent="0.2"/>
    <row r="17334" s="254" customFormat="1" x14ac:dyDescent="0.2"/>
    <row r="17335" s="254" customFormat="1" x14ac:dyDescent="0.2"/>
    <row r="17336" s="254" customFormat="1" x14ac:dyDescent="0.2"/>
    <row r="17337" s="254" customFormat="1" x14ac:dyDescent="0.2"/>
    <row r="17338" s="254" customFormat="1" x14ac:dyDescent="0.2"/>
    <row r="17339" s="254" customFormat="1" x14ac:dyDescent="0.2"/>
    <row r="17340" s="254" customFormat="1" x14ac:dyDescent="0.2"/>
    <row r="17341" s="254" customFormat="1" x14ac:dyDescent="0.2"/>
    <row r="17342" s="254" customFormat="1" x14ac:dyDescent="0.2"/>
    <row r="17343" s="254" customFormat="1" x14ac:dyDescent="0.2"/>
    <row r="17344" s="254" customFormat="1" x14ac:dyDescent="0.2"/>
    <row r="17345" s="254" customFormat="1" x14ac:dyDescent="0.2"/>
    <row r="17346" s="254" customFormat="1" x14ac:dyDescent="0.2"/>
    <row r="17347" s="254" customFormat="1" x14ac:dyDescent="0.2"/>
    <row r="17348" s="254" customFormat="1" x14ac:dyDescent="0.2"/>
    <row r="17349" s="254" customFormat="1" x14ac:dyDescent="0.2"/>
    <row r="17350" s="254" customFormat="1" x14ac:dyDescent="0.2"/>
    <row r="17351" s="254" customFormat="1" x14ac:dyDescent="0.2"/>
    <row r="17352" s="254" customFormat="1" x14ac:dyDescent="0.2"/>
    <row r="17353" s="254" customFormat="1" x14ac:dyDescent="0.2"/>
    <row r="17354" s="254" customFormat="1" x14ac:dyDescent="0.2"/>
    <row r="17355" s="254" customFormat="1" x14ac:dyDescent="0.2"/>
    <row r="17356" s="254" customFormat="1" x14ac:dyDescent="0.2"/>
    <row r="17357" s="254" customFormat="1" x14ac:dyDescent="0.2"/>
    <row r="17358" s="254" customFormat="1" x14ac:dyDescent="0.2"/>
    <row r="17359" s="254" customFormat="1" x14ac:dyDescent="0.2"/>
    <row r="17360" s="254" customFormat="1" x14ac:dyDescent="0.2"/>
    <row r="17361" s="254" customFormat="1" x14ac:dyDescent="0.2"/>
    <row r="17362" s="254" customFormat="1" x14ac:dyDescent="0.2"/>
    <row r="17363" s="254" customFormat="1" x14ac:dyDescent="0.2"/>
    <row r="17364" s="254" customFormat="1" x14ac:dyDescent="0.2"/>
    <row r="17365" s="254" customFormat="1" x14ac:dyDescent="0.2"/>
    <row r="17366" s="254" customFormat="1" x14ac:dyDescent="0.2"/>
    <row r="17367" s="254" customFormat="1" x14ac:dyDescent="0.2"/>
    <row r="17368" s="254" customFormat="1" x14ac:dyDescent="0.2"/>
    <row r="17369" s="254" customFormat="1" x14ac:dyDescent="0.2"/>
    <row r="17370" s="254" customFormat="1" x14ac:dyDescent="0.2"/>
    <row r="17371" s="254" customFormat="1" x14ac:dyDescent="0.2"/>
    <row r="17372" s="254" customFormat="1" x14ac:dyDescent="0.2"/>
    <row r="17373" s="254" customFormat="1" x14ac:dyDescent="0.2"/>
    <row r="17374" s="254" customFormat="1" x14ac:dyDescent="0.2"/>
    <row r="17375" s="254" customFormat="1" x14ac:dyDescent="0.2"/>
    <row r="17376" s="254" customFormat="1" x14ac:dyDescent="0.2"/>
    <row r="17377" s="254" customFormat="1" x14ac:dyDescent="0.2"/>
    <row r="17378" s="254" customFormat="1" x14ac:dyDescent="0.2"/>
    <row r="17379" s="254" customFormat="1" x14ac:dyDescent="0.2"/>
    <row r="17380" s="254" customFormat="1" x14ac:dyDescent="0.2"/>
    <row r="17381" s="254" customFormat="1" x14ac:dyDescent="0.2"/>
    <row r="17382" s="254" customFormat="1" x14ac:dyDescent="0.2"/>
    <row r="17383" s="254" customFormat="1" x14ac:dyDescent="0.2"/>
    <row r="17384" s="254" customFormat="1" x14ac:dyDescent="0.2"/>
    <row r="17385" s="254" customFormat="1" x14ac:dyDescent="0.2"/>
    <row r="17386" s="254" customFormat="1" x14ac:dyDescent="0.2"/>
    <row r="17387" s="254" customFormat="1" x14ac:dyDescent="0.2"/>
    <row r="17388" s="254" customFormat="1" x14ac:dyDescent="0.2"/>
    <row r="17389" s="254" customFormat="1" x14ac:dyDescent="0.2"/>
    <row r="17390" s="254" customFormat="1" x14ac:dyDescent="0.2"/>
    <row r="17391" s="254" customFormat="1" x14ac:dyDescent="0.2"/>
    <row r="17392" s="254" customFormat="1" x14ac:dyDescent="0.2"/>
    <row r="17393" s="254" customFormat="1" x14ac:dyDescent="0.2"/>
    <row r="17394" s="254" customFormat="1" x14ac:dyDescent="0.2"/>
    <row r="17395" s="254" customFormat="1" x14ac:dyDescent="0.2"/>
    <row r="17396" s="254" customFormat="1" x14ac:dyDescent="0.2"/>
    <row r="17397" s="254" customFormat="1" x14ac:dyDescent="0.2"/>
    <row r="17398" s="254" customFormat="1" x14ac:dyDescent="0.2"/>
    <row r="17399" s="254" customFormat="1" x14ac:dyDescent="0.2"/>
    <row r="17400" s="254" customFormat="1" x14ac:dyDescent="0.2"/>
    <row r="17401" s="254" customFormat="1" x14ac:dyDescent="0.2"/>
    <row r="17402" s="254" customFormat="1" x14ac:dyDescent="0.2"/>
    <row r="17403" s="254" customFormat="1" x14ac:dyDescent="0.2"/>
    <row r="17404" s="254" customFormat="1" x14ac:dyDescent="0.2"/>
    <row r="17405" s="254" customFormat="1" x14ac:dyDescent="0.2"/>
    <row r="17406" s="254" customFormat="1" x14ac:dyDescent="0.2"/>
    <row r="17407" s="254" customFormat="1" x14ac:dyDescent="0.2"/>
    <row r="17408" s="254" customFormat="1" x14ac:dyDescent="0.2"/>
    <row r="17409" s="254" customFormat="1" x14ac:dyDescent="0.2"/>
    <row r="17410" s="254" customFormat="1" x14ac:dyDescent="0.2"/>
    <row r="17411" s="254" customFormat="1" x14ac:dyDescent="0.2"/>
    <row r="17412" s="254" customFormat="1" x14ac:dyDescent="0.2"/>
    <row r="17413" s="254" customFormat="1" x14ac:dyDescent="0.2"/>
    <row r="17414" s="254" customFormat="1" x14ac:dyDescent="0.2"/>
    <row r="17415" s="254" customFormat="1" x14ac:dyDescent="0.2"/>
    <row r="17416" s="254" customFormat="1" x14ac:dyDescent="0.2"/>
    <row r="17417" s="254" customFormat="1" x14ac:dyDescent="0.2"/>
    <row r="17418" s="254" customFormat="1" x14ac:dyDescent="0.2"/>
    <row r="17419" s="254" customFormat="1" x14ac:dyDescent="0.2"/>
    <row r="17420" s="254" customFormat="1" x14ac:dyDescent="0.2"/>
    <row r="17421" s="254" customFormat="1" x14ac:dyDescent="0.2"/>
    <row r="17422" s="254" customFormat="1" x14ac:dyDescent="0.2"/>
    <row r="17423" s="254" customFormat="1" x14ac:dyDescent="0.2"/>
    <row r="17424" s="254" customFormat="1" x14ac:dyDescent="0.2"/>
    <row r="17425" s="254" customFormat="1" x14ac:dyDescent="0.2"/>
    <row r="17426" s="254" customFormat="1" x14ac:dyDescent="0.2"/>
    <row r="17427" s="254" customFormat="1" x14ac:dyDescent="0.2"/>
    <row r="17428" s="254" customFormat="1" x14ac:dyDescent="0.2"/>
    <row r="17429" s="254" customFormat="1" x14ac:dyDescent="0.2"/>
    <row r="17430" s="254" customFormat="1" x14ac:dyDescent="0.2"/>
    <row r="17431" s="254" customFormat="1" x14ac:dyDescent="0.2"/>
    <row r="17432" s="254" customFormat="1" x14ac:dyDescent="0.2"/>
    <row r="17433" s="254" customFormat="1" x14ac:dyDescent="0.2"/>
    <row r="17434" s="254" customFormat="1" x14ac:dyDescent="0.2"/>
    <row r="17435" s="254" customFormat="1" x14ac:dyDescent="0.2"/>
    <row r="17436" s="254" customFormat="1" x14ac:dyDescent="0.2"/>
    <row r="17437" s="254" customFormat="1" x14ac:dyDescent="0.2"/>
    <row r="17438" s="254" customFormat="1" x14ac:dyDescent="0.2"/>
    <row r="17439" s="254" customFormat="1" x14ac:dyDescent="0.2"/>
    <row r="17440" s="254" customFormat="1" x14ac:dyDescent="0.2"/>
    <row r="17441" s="254" customFormat="1" x14ac:dyDescent="0.2"/>
    <row r="17442" s="254" customFormat="1" x14ac:dyDescent="0.2"/>
    <row r="17443" s="254" customFormat="1" x14ac:dyDescent="0.2"/>
    <row r="17444" s="254" customFormat="1" x14ac:dyDescent="0.2"/>
    <row r="17445" s="254" customFormat="1" x14ac:dyDescent="0.2"/>
    <row r="17446" s="254" customFormat="1" x14ac:dyDescent="0.2"/>
    <row r="17447" s="254" customFormat="1" x14ac:dyDescent="0.2"/>
    <row r="17448" s="254" customFormat="1" x14ac:dyDescent="0.2"/>
    <row r="17449" s="254" customFormat="1" x14ac:dyDescent="0.2"/>
    <row r="17450" s="254" customFormat="1" x14ac:dyDescent="0.2"/>
    <row r="17451" s="254" customFormat="1" x14ac:dyDescent="0.2"/>
    <row r="17452" s="254" customFormat="1" x14ac:dyDescent="0.2"/>
    <row r="17453" s="254" customFormat="1" x14ac:dyDescent="0.2"/>
    <row r="17454" s="254" customFormat="1" x14ac:dyDescent="0.2"/>
    <row r="17455" s="254" customFormat="1" x14ac:dyDescent="0.2"/>
    <row r="17456" s="254" customFormat="1" x14ac:dyDescent="0.2"/>
    <row r="17457" s="254" customFormat="1" x14ac:dyDescent="0.2"/>
    <row r="17458" s="254" customFormat="1" x14ac:dyDescent="0.2"/>
    <row r="17459" s="254" customFormat="1" x14ac:dyDescent="0.2"/>
    <row r="17460" s="254" customFormat="1" x14ac:dyDescent="0.2"/>
    <row r="17461" s="254" customFormat="1" x14ac:dyDescent="0.2"/>
    <row r="17462" s="254" customFormat="1" x14ac:dyDescent="0.2"/>
    <row r="17463" s="254" customFormat="1" x14ac:dyDescent="0.2"/>
    <row r="17464" s="254" customFormat="1" x14ac:dyDescent="0.2"/>
    <row r="17465" s="254" customFormat="1" x14ac:dyDescent="0.2"/>
    <row r="17466" s="254" customFormat="1" x14ac:dyDescent="0.2"/>
    <row r="17467" s="254" customFormat="1" x14ac:dyDescent="0.2"/>
    <row r="17468" s="254" customFormat="1" x14ac:dyDescent="0.2"/>
    <row r="17469" s="254" customFormat="1" x14ac:dyDescent="0.2"/>
    <row r="17470" s="254" customFormat="1" x14ac:dyDescent="0.2"/>
    <row r="17471" s="254" customFormat="1" x14ac:dyDescent="0.2"/>
    <row r="17472" s="254" customFormat="1" x14ac:dyDescent="0.2"/>
    <row r="17473" s="254" customFormat="1" x14ac:dyDescent="0.2"/>
    <row r="17474" s="254" customFormat="1" x14ac:dyDescent="0.2"/>
    <row r="17475" s="254" customFormat="1" x14ac:dyDescent="0.2"/>
    <row r="17476" s="254" customFormat="1" x14ac:dyDescent="0.2"/>
    <row r="17477" s="254" customFormat="1" x14ac:dyDescent="0.2"/>
    <row r="17478" s="254" customFormat="1" x14ac:dyDescent="0.2"/>
    <row r="17479" s="254" customFormat="1" x14ac:dyDescent="0.2"/>
    <row r="17480" s="254" customFormat="1" x14ac:dyDescent="0.2"/>
    <row r="17481" s="254" customFormat="1" x14ac:dyDescent="0.2"/>
    <row r="17482" s="254" customFormat="1" x14ac:dyDescent="0.2"/>
    <row r="17483" s="254" customFormat="1" x14ac:dyDescent="0.2"/>
    <row r="17484" s="254" customFormat="1" x14ac:dyDescent="0.2"/>
    <row r="17485" s="254" customFormat="1" x14ac:dyDescent="0.2"/>
    <row r="17486" s="254" customFormat="1" x14ac:dyDescent="0.2"/>
    <row r="17487" s="254" customFormat="1" x14ac:dyDescent="0.2"/>
    <row r="17488" s="254" customFormat="1" x14ac:dyDescent="0.2"/>
    <row r="17489" s="254" customFormat="1" x14ac:dyDescent="0.2"/>
    <row r="17490" s="254" customFormat="1" x14ac:dyDescent="0.2"/>
    <row r="17491" s="254" customFormat="1" x14ac:dyDescent="0.2"/>
    <row r="17492" s="254" customFormat="1" x14ac:dyDescent="0.2"/>
    <row r="17493" s="254" customFormat="1" x14ac:dyDescent="0.2"/>
    <row r="17494" s="254" customFormat="1" x14ac:dyDescent="0.2"/>
    <row r="17495" s="254" customFormat="1" x14ac:dyDescent="0.2"/>
    <row r="17496" s="254" customFormat="1" x14ac:dyDescent="0.2"/>
    <row r="17497" s="254" customFormat="1" x14ac:dyDescent="0.2"/>
    <row r="17498" s="254" customFormat="1" x14ac:dyDescent="0.2"/>
    <row r="17499" s="254" customFormat="1" x14ac:dyDescent="0.2"/>
    <row r="17500" s="254" customFormat="1" x14ac:dyDescent="0.2"/>
    <row r="17501" s="254" customFormat="1" x14ac:dyDescent="0.2"/>
    <row r="17502" s="254" customFormat="1" x14ac:dyDescent="0.2"/>
    <row r="17503" s="254" customFormat="1" x14ac:dyDescent="0.2"/>
    <row r="17504" s="254" customFormat="1" x14ac:dyDescent="0.2"/>
    <row r="17505" s="254" customFormat="1" x14ac:dyDescent="0.2"/>
    <row r="17506" s="254" customFormat="1" x14ac:dyDescent="0.2"/>
    <row r="17507" s="254" customFormat="1" x14ac:dyDescent="0.2"/>
    <row r="17508" s="254" customFormat="1" x14ac:dyDescent="0.2"/>
    <row r="17509" s="254" customFormat="1" x14ac:dyDescent="0.2"/>
    <row r="17510" s="254" customFormat="1" x14ac:dyDescent="0.2"/>
    <row r="17511" s="254" customFormat="1" x14ac:dyDescent="0.2"/>
    <row r="17512" s="254" customFormat="1" x14ac:dyDescent="0.2"/>
    <row r="17513" s="254" customFormat="1" x14ac:dyDescent="0.2"/>
    <row r="17514" s="254" customFormat="1" x14ac:dyDescent="0.2"/>
    <row r="17515" s="254" customFormat="1" x14ac:dyDescent="0.2"/>
    <row r="17516" s="254" customFormat="1" x14ac:dyDescent="0.2"/>
    <row r="17517" s="254" customFormat="1" x14ac:dyDescent="0.2"/>
    <row r="17518" s="254" customFormat="1" x14ac:dyDescent="0.2"/>
    <row r="17519" s="254" customFormat="1" x14ac:dyDescent="0.2"/>
    <row r="17520" s="254" customFormat="1" x14ac:dyDescent="0.2"/>
    <row r="17521" s="254" customFormat="1" x14ac:dyDescent="0.2"/>
    <row r="17522" s="254" customFormat="1" x14ac:dyDescent="0.2"/>
    <row r="17523" s="254" customFormat="1" x14ac:dyDescent="0.2"/>
    <row r="17524" s="254" customFormat="1" x14ac:dyDescent="0.2"/>
    <row r="17525" s="254" customFormat="1" x14ac:dyDescent="0.2"/>
    <row r="17526" s="254" customFormat="1" x14ac:dyDescent="0.2"/>
    <row r="17527" s="254" customFormat="1" x14ac:dyDescent="0.2"/>
    <row r="17528" s="254" customFormat="1" x14ac:dyDescent="0.2"/>
    <row r="17529" s="254" customFormat="1" x14ac:dyDescent="0.2"/>
    <row r="17530" s="254" customFormat="1" x14ac:dyDescent="0.2"/>
    <row r="17531" s="254" customFormat="1" x14ac:dyDescent="0.2"/>
    <row r="17532" s="254" customFormat="1" x14ac:dyDescent="0.2"/>
    <row r="17533" s="254" customFormat="1" x14ac:dyDescent="0.2"/>
    <row r="17534" s="254" customFormat="1" x14ac:dyDescent="0.2"/>
    <row r="17535" s="254" customFormat="1" x14ac:dyDescent="0.2"/>
    <row r="17536" s="254" customFormat="1" x14ac:dyDescent="0.2"/>
    <row r="17537" s="254" customFormat="1" x14ac:dyDescent="0.2"/>
    <row r="17538" s="254" customFormat="1" x14ac:dyDescent="0.2"/>
    <row r="17539" s="254" customFormat="1" x14ac:dyDescent="0.2"/>
    <row r="17540" s="254" customFormat="1" x14ac:dyDescent="0.2"/>
    <row r="17541" s="254" customFormat="1" x14ac:dyDescent="0.2"/>
    <row r="17542" s="254" customFormat="1" x14ac:dyDescent="0.2"/>
    <row r="17543" s="254" customFormat="1" x14ac:dyDescent="0.2"/>
    <row r="17544" s="254" customFormat="1" x14ac:dyDescent="0.2"/>
    <row r="17545" s="254" customFormat="1" x14ac:dyDescent="0.2"/>
    <row r="17546" s="254" customFormat="1" x14ac:dyDescent="0.2"/>
    <row r="17547" s="254" customFormat="1" x14ac:dyDescent="0.2"/>
    <row r="17548" s="254" customFormat="1" x14ac:dyDescent="0.2"/>
    <row r="17549" s="254" customFormat="1" x14ac:dyDescent="0.2"/>
    <row r="17550" s="254" customFormat="1" x14ac:dyDescent="0.2"/>
    <row r="17551" s="254" customFormat="1" x14ac:dyDescent="0.2"/>
    <row r="17552" s="254" customFormat="1" x14ac:dyDescent="0.2"/>
    <row r="17553" s="254" customFormat="1" x14ac:dyDescent="0.2"/>
    <row r="17554" s="254" customFormat="1" x14ac:dyDescent="0.2"/>
    <row r="17555" s="254" customFormat="1" x14ac:dyDescent="0.2"/>
    <row r="17556" s="254" customFormat="1" x14ac:dyDescent="0.2"/>
    <row r="17557" s="254" customFormat="1" x14ac:dyDescent="0.2"/>
    <row r="17558" s="254" customFormat="1" x14ac:dyDescent="0.2"/>
    <row r="17559" s="254" customFormat="1" x14ac:dyDescent="0.2"/>
    <row r="17560" s="254" customFormat="1" x14ac:dyDescent="0.2"/>
    <row r="17561" s="254" customFormat="1" x14ac:dyDescent="0.2"/>
    <row r="17562" s="254" customFormat="1" x14ac:dyDescent="0.2"/>
    <row r="17563" s="254" customFormat="1" x14ac:dyDescent="0.2"/>
    <row r="17564" s="254" customFormat="1" x14ac:dyDescent="0.2"/>
    <row r="17565" s="254" customFormat="1" x14ac:dyDescent="0.2"/>
    <row r="17566" s="254" customFormat="1" x14ac:dyDescent="0.2"/>
    <row r="17567" s="254" customFormat="1" x14ac:dyDescent="0.2"/>
    <row r="17568" s="254" customFormat="1" x14ac:dyDescent="0.2"/>
    <row r="17569" s="254" customFormat="1" x14ac:dyDescent="0.2"/>
    <row r="17570" s="254" customFormat="1" x14ac:dyDescent="0.2"/>
    <row r="17571" s="254" customFormat="1" x14ac:dyDescent="0.2"/>
    <row r="17572" s="254" customFormat="1" x14ac:dyDescent="0.2"/>
    <row r="17573" s="254" customFormat="1" x14ac:dyDescent="0.2"/>
    <row r="17574" s="254" customFormat="1" x14ac:dyDescent="0.2"/>
    <row r="17575" s="254" customFormat="1" x14ac:dyDescent="0.2"/>
    <row r="17576" s="254" customFormat="1" x14ac:dyDescent="0.2"/>
    <row r="17577" s="254" customFormat="1" x14ac:dyDescent="0.2"/>
    <row r="17578" s="254" customFormat="1" x14ac:dyDescent="0.2"/>
    <row r="17579" s="254" customFormat="1" x14ac:dyDescent="0.2"/>
    <row r="17580" s="254" customFormat="1" x14ac:dyDescent="0.2"/>
    <row r="17581" s="254" customFormat="1" x14ac:dyDescent="0.2"/>
    <row r="17582" s="254" customFormat="1" x14ac:dyDescent="0.2"/>
    <row r="17583" s="254" customFormat="1" x14ac:dyDescent="0.2"/>
    <row r="17584" s="254" customFormat="1" x14ac:dyDescent="0.2"/>
    <row r="17585" s="254" customFormat="1" x14ac:dyDescent="0.2"/>
    <row r="17586" s="254" customFormat="1" x14ac:dyDescent="0.2"/>
    <row r="17587" s="254" customFormat="1" x14ac:dyDescent="0.2"/>
    <row r="17588" s="254" customFormat="1" x14ac:dyDescent="0.2"/>
    <row r="17589" s="254" customFormat="1" x14ac:dyDescent="0.2"/>
    <row r="17590" s="254" customFormat="1" x14ac:dyDescent="0.2"/>
    <row r="17591" s="254" customFormat="1" x14ac:dyDescent="0.2"/>
    <row r="17592" s="254" customFormat="1" x14ac:dyDescent="0.2"/>
    <row r="17593" s="254" customFormat="1" x14ac:dyDescent="0.2"/>
    <row r="17594" s="254" customFormat="1" x14ac:dyDescent="0.2"/>
    <row r="17595" s="254" customFormat="1" x14ac:dyDescent="0.2"/>
    <row r="17596" s="254" customFormat="1" x14ac:dyDescent="0.2"/>
    <row r="17597" s="254" customFormat="1" x14ac:dyDescent="0.2"/>
    <row r="17598" s="254" customFormat="1" x14ac:dyDescent="0.2"/>
    <row r="17599" s="254" customFormat="1" x14ac:dyDescent="0.2"/>
    <row r="17600" s="254" customFormat="1" x14ac:dyDescent="0.2"/>
    <row r="17601" s="254" customFormat="1" x14ac:dyDescent="0.2"/>
    <row r="17602" s="254" customFormat="1" x14ac:dyDescent="0.2"/>
    <row r="17603" s="254" customFormat="1" x14ac:dyDescent="0.2"/>
    <row r="17604" s="254" customFormat="1" x14ac:dyDescent="0.2"/>
    <row r="17605" s="254" customFormat="1" x14ac:dyDescent="0.2"/>
    <row r="17606" s="254" customFormat="1" x14ac:dyDescent="0.2"/>
    <row r="17607" s="254" customFormat="1" x14ac:dyDescent="0.2"/>
    <row r="17608" s="254" customFormat="1" x14ac:dyDescent="0.2"/>
    <row r="17609" s="254" customFormat="1" x14ac:dyDescent="0.2"/>
    <row r="17610" s="254" customFormat="1" x14ac:dyDescent="0.2"/>
    <row r="17611" s="254" customFormat="1" x14ac:dyDescent="0.2"/>
    <row r="17612" s="254" customFormat="1" x14ac:dyDescent="0.2"/>
    <row r="17613" s="254" customFormat="1" x14ac:dyDescent="0.2"/>
    <row r="17614" s="254" customFormat="1" x14ac:dyDescent="0.2"/>
    <row r="17615" s="254" customFormat="1" x14ac:dyDescent="0.2"/>
    <row r="17616" s="254" customFormat="1" x14ac:dyDescent="0.2"/>
    <row r="17617" s="254" customFormat="1" x14ac:dyDescent="0.2"/>
    <row r="17618" s="254" customFormat="1" x14ac:dyDescent="0.2"/>
    <row r="17619" s="254" customFormat="1" x14ac:dyDescent="0.2"/>
    <row r="17620" s="254" customFormat="1" x14ac:dyDescent="0.2"/>
    <row r="17621" s="254" customFormat="1" x14ac:dyDescent="0.2"/>
    <row r="17622" s="254" customFormat="1" x14ac:dyDescent="0.2"/>
    <row r="17623" s="254" customFormat="1" x14ac:dyDescent="0.2"/>
    <row r="17624" s="254" customFormat="1" x14ac:dyDescent="0.2"/>
    <row r="17625" s="254" customFormat="1" x14ac:dyDescent="0.2"/>
    <row r="17626" s="254" customFormat="1" x14ac:dyDescent="0.2"/>
    <row r="17627" s="254" customFormat="1" x14ac:dyDescent="0.2"/>
    <row r="17628" s="254" customFormat="1" x14ac:dyDescent="0.2"/>
    <row r="17629" s="254" customFormat="1" x14ac:dyDescent="0.2"/>
    <row r="17630" s="254" customFormat="1" x14ac:dyDescent="0.2"/>
    <row r="17631" s="254" customFormat="1" x14ac:dyDescent="0.2"/>
    <row r="17632" s="254" customFormat="1" x14ac:dyDescent="0.2"/>
    <row r="17633" s="254" customFormat="1" x14ac:dyDescent="0.2"/>
    <row r="17634" s="254" customFormat="1" x14ac:dyDescent="0.2"/>
    <row r="17635" s="254" customFormat="1" x14ac:dyDescent="0.2"/>
    <row r="17636" s="254" customFormat="1" x14ac:dyDescent="0.2"/>
    <row r="17637" s="254" customFormat="1" x14ac:dyDescent="0.2"/>
    <row r="17638" s="254" customFormat="1" x14ac:dyDescent="0.2"/>
    <row r="17639" s="254" customFormat="1" x14ac:dyDescent="0.2"/>
    <row r="17640" s="254" customFormat="1" x14ac:dyDescent="0.2"/>
    <row r="17641" s="254" customFormat="1" x14ac:dyDescent="0.2"/>
    <row r="17642" s="254" customFormat="1" x14ac:dyDescent="0.2"/>
    <row r="17643" s="254" customFormat="1" x14ac:dyDescent="0.2"/>
    <row r="17644" s="254" customFormat="1" x14ac:dyDescent="0.2"/>
    <row r="17645" s="254" customFormat="1" x14ac:dyDescent="0.2"/>
    <row r="17646" s="254" customFormat="1" x14ac:dyDescent="0.2"/>
    <row r="17647" s="254" customFormat="1" x14ac:dyDescent="0.2"/>
    <row r="17648" s="254" customFormat="1" x14ac:dyDescent="0.2"/>
    <row r="17649" s="254" customFormat="1" x14ac:dyDescent="0.2"/>
    <row r="17650" s="254" customFormat="1" x14ac:dyDescent="0.2"/>
    <row r="17651" s="254" customFormat="1" x14ac:dyDescent="0.2"/>
    <row r="17652" s="254" customFormat="1" x14ac:dyDescent="0.2"/>
    <row r="17653" s="254" customFormat="1" x14ac:dyDescent="0.2"/>
    <row r="17654" s="254" customFormat="1" x14ac:dyDescent="0.2"/>
    <row r="17655" s="254" customFormat="1" x14ac:dyDescent="0.2"/>
    <row r="17656" s="254" customFormat="1" x14ac:dyDescent="0.2"/>
    <row r="17657" s="254" customFormat="1" x14ac:dyDescent="0.2"/>
    <row r="17658" s="254" customFormat="1" x14ac:dyDescent="0.2"/>
    <row r="17659" s="254" customFormat="1" x14ac:dyDescent="0.2"/>
    <row r="17660" s="254" customFormat="1" x14ac:dyDescent="0.2"/>
    <row r="17661" s="254" customFormat="1" x14ac:dyDescent="0.2"/>
    <row r="17662" s="254" customFormat="1" x14ac:dyDescent="0.2"/>
    <row r="17663" s="254" customFormat="1" x14ac:dyDescent="0.2"/>
    <row r="17664" s="254" customFormat="1" x14ac:dyDescent="0.2"/>
    <row r="17665" s="254" customFormat="1" x14ac:dyDescent="0.2"/>
    <row r="17666" s="254" customFormat="1" x14ac:dyDescent="0.2"/>
    <row r="17667" s="254" customFormat="1" x14ac:dyDescent="0.2"/>
    <row r="17668" s="254" customFormat="1" x14ac:dyDescent="0.2"/>
    <row r="17669" s="254" customFormat="1" x14ac:dyDescent="0.2"/>
    <row r="17670" s="254" customFormat="1" x14ac:dyDescent="0.2"/>
    <row r="17671" s="254" customFormat="1" x14ac:dyDescent="0.2"/>
    <row r="17672" s="254" customFormat="1" x14ac:dyDescent="0.2"/>
    <row r="17673" s="254" customFormat="1" x14ac:dyDescent="0.2"/>
    <row r="17674" s="254" customFormat="1" x14ac:dyDescent="0.2"/>
    <row r="17675" s="254" customFormat="1" x14ac:dyDescent="0.2"/>
    <row r="17676" s="254" customFormat="1" x14ac:dyDescent="0.2"/>
    <row r="17677" s="254" customFormat="1" x14ac:dyDescent="0.2"/>
    <row r="17678" s="254" customFormat="1" x14ac:dyDescent="0.2"/>
    <row r="17679" s="254" customFormat="1" x14ac:dyDescent="0.2"/>
    <row r="17680" s="254" customFormat="1" x14ac:dyDescent="0.2"/>
    <row r="17681" s="254" customFormat="1" x14ac:dyDescent="0.2"/>
    <row r="17682" s="254" customFormat="1" x14ac:dyDescent="0.2"/>
    <row r="17683" s="254" customFormat="1" x14ac:dyDescent="0.2"/>
    <row r="17684" s="254" customFormat="1" x14ac:dyDescent="0.2"/>
    <row r="17685" s="254" customFormat="1" x14ac:dyDescent="0.2"/>
    <row r="17686" s="254" customFormat="1" x14ac:dyDescent="0.2"/>
    <row r="17687" s="254" customFormat="1" x14ac:dyDescent="0.2"/>
    <row r="17688" s="254" customFormat="1" x14ac:dyDescent="0.2"/>
    <row r="17689" s="254" customFormat="1" x14ac:dyDescent="0.2"/>
    <row r="17690" s="254" customFormat="1" x14ac:dyDescent="0.2"/>
    <row r="17691" s="254" customFormat="1" x14ac:dyDescent="0.2"/>
    <row r="17692" s="254" customFormat="1" x14ac:dyDescent="0.2"/>
    <row r="17693" s="254" customFormat="1" x14ac:dyDescent="0.2"/>
    <row r="17694" s="254" customFormat="1" x14ac:dyDescent="0.2"/>
    <row r="17695" s="254" customFormat="1" x14ac:dyDescent="0.2"/>
    <row r="17696" s="254" customFormat="1" x14ac:dyDescent="0.2"/>
    <row r="17697" s="254" customFormat="1" x14ac:dyDescent="0.2"/>
    <row r="17698" s="254" customFormat="1" x14ac:dyDescent="0.2"/>
    <row r="17699" s="254" customFormat="1" x14ac:dyDescent="0.2"/>
    <row r="17700" s="254" customFormat="1" x14ac:dyDescent="0.2"/>
    <row r="17701" s="254" customFormat="1" x14ac:dyDescent="0.2"/>
    <row r="17702" s="254" customFormat="1" x14ac:dyDescent="0.2"/>
    <row r="17703" s="254" customFormat="1" x14ac:dyDescent="0.2"/>
    <row r="17704" s="254" customFormat="1" x14ac:dyDescent="0.2"/>
    <row r="17705" s="254" customFormat="1" x14ac:dyDescent="0.2"/>
    <row r="17706" s="254" customFormat="1" x14ac:dyDescent="0.2"/>
    <row r="17707" s="254" customFormat="1" x14ac:dyDescent="0.2"/>
    <row r="17708" s="254" customFormat="1" x14ac:dyDescent="0.2"/>
    <row r="17709" s="254" customFormat="1" x14ac:dyDescent="0.2"/>
    <row r="17710" s="254" customFormat="1" x14ac:dyDescent="0.2"/>
    <row r="17711" s="254" customFormat="1" x14ac:dyDescent="0.2"/>
    <row r="17712" s="254" customFormat="1" x14ac:dyDescent="0.2"/>
    <row r="17713" s="254" customFormat="1" x14ac:dyDescent="0.2"/>
    <row r="17714" s="254" customFormat="1" x14ac:dyDescent="0.2"/>
    <row r="17715" s="254" customFormat="1" x14ac:dyDescent="0.2"/>
    <row r="17716" s="254" customFormat="1" x14ac:dyDescent="0.2"/>
    <row r="17717" s="254" customFormat="1" x14ac:dyDescent="0.2"/>
    <row r="17718" s="254" customFormat="1" x14ac:dyDescent="0.2"/>
    <row r="17719" s="254" customFormat="1" x14ac:dyDescent="0.2"/>
    <row r="17720" s="254" customFormat="1" x14ac:dyDescent="0.2"/>
    <row r="17721" s="254" customFormat="1" x14ac:dyDescent="0.2"/>
    <row r="17722" s="254" customFormat="1" x14ac:dyDescent="0.2"/>
    <row r="17723" s="254" customFormat="1" x14ac:dyDescent="0.2"/>
    <row r="17724" s="254" customFormat="1" x14ac:dyDescent="0.2"/>
    <row r="17725" s="254" customFormat="1" x14ac:dyDescent="0.2"/>
    <row r="17726" s="254" customFormat="1" x14ac:dyDescent="0.2"/>
    <row r="17727" s="254" customFormat="1" x14ac:dyDescent="0.2"/>
    <row r="17728" s="254" customFormat="1" x14ac:dyDescent="0.2"/>
    <row r="17729" s="254" customFormat="1" x14ac:dyDescent="0.2"/>
    <row r="17730" s="254" customFormat="1" x14ac:dyDescent="0.2"/>
    <row r="17731" s="254" customFormat="1" x14ac:dyDescent="0.2"/>
    <row r="17732" s="254" customFormat="1" x14ac:dyDescent="0.2"/>
    <row r="17733" s="254" customFormat="1" x14ac:dyDescent="0.2"/>
    <row r="17734" s="254" customFormat="1" x14ac:dyDescent="0.2"/>
    <row r="17735" s="254" customFormat="1" x14ac:dyDescent="0.2"/>
    <row r="17736" s="254" customFormat="1" x14ac:dyDescent="0.2"/>
    <row r="17737" s="254" customFormat="1" x14ac:dyDescent="0.2"/>
    <row r="17738" s="254" customFormat="1" x14ac:dyDescent="0.2"/>
    <row r="17739" s="254" customFormat="1" x14ac:dyDescent="0.2"/>
    <row r="17740" s="254" customFormat="1" x14ac:dyDescent="0.2"/>
    <row r="17741" s="254" customFormat="1" x14ac:dyDescent="0.2"/>
    <row r="17742" s="254" customFormat="1" x14ac:dyDescent="0.2"/>
    <row r="17743" s="254" customFormat="1" x14ac:dyDescent="0.2"/>
    <row r="17744" s="254" customFormat="1" x14ac:dyDescent="0.2"/>
    <row r="17745" s="254" customFormat="1" x14ac:dyDescent="0.2"/>
    <row r="17746" s="254" customFormat="1" x14ac:dyDescent="0.2"/>
    <row r="17747" s="254" customFormat="1" x14ac:dyDescent="0.2"/>
    <row r="17748" s="254" customFormat="1" x14ac:dyDescent="0.2"/>
    <row r="17749" s="254" customFormat="1" x14ac:dyDescent="0.2"/>
    <row r="17750" s="254" customFormat="1" x14ac:dyDescent="0.2"/>
    <row r="17751" s="254" customFormat="1" x14ac:dyDescent="0.2"/>
    <row r="17752" s="254" customFormat="1" x14ac:dyDescent="0.2"/>
    <row r="17753" s="254" customFormat="1" x14ac:dyDescent="0.2"/>
    <row r="17754" s="254" customFormat="1" x14ac:dyDescent="0.2"/>
    <row r="17755" s="254" customFormat="1" x14ac:dyDescent="0.2"/>
    <row r="17756" s="254" customFormat="1" x14ac:dyDescent="0.2"/>
    <row r="17757" s="254" customFormat="1" x14ac:dyDescent="0.2"/>
    <row r="17758" s="254" customFormat="1" x14ac:dyDescent="0.2"/>
    <row r="17759" s="254" customFormat="1" x14ac:dyDescent="0.2"/>
    <row r="17760" s="254" customFormat="1" x14ac:dyDescent="0.2"/>
    <row r="17761" s="254" customFormat="1" x14ac:dyDescent="0.2"/>
    <row r="17762" s="254" customFormat="1" x14ac:dyDescent="0.2"/>
    <row r="17763" s="254" customFormat="1" x14ac:dyDescent="0.2"/>
    <row r="17764" s="254" customFormat="1" x14ac:dyDescent="0.2"/>
    <row r="17765" s="254" customFormat="1" x14ac:dyDescent="0.2"/>
    <row r="17766" s="254" customFormat="1" x14ac:dyDescent="0.2"/>
    <row r="17767" s="254" customFormat="1" x14ac:dyDescent="0.2"/>
    <row r="17768" s="254" customFormat="1" x14ac:dyDescent="0.2"/>
    <row r="17769" s="254" customFormat="1" x14ac:dyDescent="0.2"/>
    <row r="17770" s="254" customFormat="1" x14ac:dyDescent="0.2"/>
    <row r="17771" s="254" customFormat="1" x14ac:dyDescent="0.2"/>
    <row r="17772" s="254" customFormat="1" x14ac:dyDescent="0.2"/>
    <row r="17773" s="254" customFormat="1" x14ac:dyDescent="0.2"/>
    <row r="17774" s="254" customFormat="1" x14ac:dyDescent="0.2"/>
    <row r="17775" s="254" customFormat="1" x14ac:dyDescent="0.2"/>
    <row r="17776" s="254" customFormat="1" x14ac:dyDescent="0.2"/>
    <row r="17777" s="254" customFormat="1" x14ac:dyDescent="0.2"/>
    <row r="17778" s="254" customFormat="1" x14ac:dyDescent="0.2"/>
    <row r="17779" s="254" customFormat="1" x14ac:dyDescent="0.2"/>
    <row r="17780" s="254" customFormat="1" x14ac:dyDescent="0.2"/>
    <row r="17781" s="254" customFormat="1" x14ac:dyDescent="0.2"/>
    <row r="17782" s="254" customFormat="1" x14ac:dyDescent="0.2"/>
    <row r="17783" s="254" customFormat="1" x14ac:dyDescent="0.2"/>
    <row r="17784" s="254" customFormat="1" x14ac:dyDescent="0.2"/>
    <row r="17785" s="254" customFormat="1" x14ac:dyDescent="0.2"/>
    <row r="17786" s="254" customFormat="1" x14ac:dyDescent="0.2"/>
    <row r="17787" s="254" customFormat="1" x14ac:dyDescent="0.2"/>
    <row r="17788" s="254" customFormat="1" x14ac:dyDescent="0.2"/>
    <row r="17789" s="254" customFormat="1" x14ac:dyDescent="0.2"/>
    <row r="17790" s="254" customFormat="1" x14ac:dyDescent="0.2"/>
    <row r="17791" s="254" customFormat="1" x14ac:dyDescent="0.2"/>
    <row r="17792" s="254" customFormat="1" x14ac:dyDescent="0.2"/>
    <row r="17793" s="254" customFormat="1" x14ac:dyDescent="0.2"/>
    <row r="17794" s="254" customFormat="1" x14ac:dyDescent="0.2"/>
    <row r="17795" s="254" customFormat="1" x14ac:dyDescent="0.2"/>
    <row r="17796" s="254" customFormat="1" x14ac:dyDescent="0.2"/>
    <row r="17797" s="254" customFormat="1" x14ac:dyDescent="0.2"/>
    <row r="17798" s="254" customFormat="1" x14ac:dyDescent="0.2"/>
    <row r="17799" s="254" customFormat="1" x14ac:dyDescent="0.2"/>
    <row r="17800" s="254" customFormat="1" x14ac:dyDescent="0.2"/>
    <row r="17801" s="254" customFormat="1" x14ac:dyDescent="0.2"/>
    <row r="17802" s="254" customFormat="1" x14ac:dyDescent="0.2"/>
    <row r="17803" s="254" customFormat="1" x14ac:dyDescent="0.2"/>
    <row r="17804" s="254" customFormat="1" x14ac:dyDescent="0.2"/>
    <row r="17805" s="254" customFormat="1" x14ac:dyDescent="0.2"/>
    <row r="17806" s="254" customFormat="1" x14ac:dyDescent="0.2"/>
    <row r="17807" s="254" customFormat="1" x14ac:dyDescent="0.2"/>
    <row r="17808" s="254" customFormat="1" x14ac:dyDescent="0.2"/>
    <row r="17809" s="254" customFormat="1" x14ac:dyDescent="0.2"/>
    <row r="17810" s="254" customFormat="1" x14ac:dyDescent="0.2"/>
    <row r="17811" s="254" customFormat="1" x14ac:dyDescent="0.2"/>
    <row r="17812" s="254" customFormat="1" x14ac:dyDescent="0.2"/>
    <row r="17813" s="254" customFormat="1" x14ac:dyDescent="0.2"/>
    <row r="17814" s="254" customFormat="1" x14ac:dyDescent="0.2"/>
    <row r="17815" s="254" customFormat="1" x14ac:dyDescent="0.2"/>
    <row r="17816" s="254" customFormat="1" x14ac:dyDescent="0.2"/>
    <row r="17817" s="254" customFormat="1" x14ac:dyDescent="0.2"/>
    <row r="17818" s="254" customFormat="1" x14ac:dyDescent="0.2"/>
    <row r="17819" s="254" customFormat="1" x14ac:dyDescent="0.2"/>
    <row r="17820" s="254" customFormat="1" x14ac:dyDescent="0.2"/>
    <row r="17821" s="254" customFormat="1" x14ac:dyDescent="0.2"/>
    <row r="17822" s="254" customFormat="1" x14ac:dyDescent="0.2"/>
    <row r="17823" s="254" customFormat="1" x14ac:dyDescent="0.2"/>
    <row r="17824" s="254" customFormat="1" x14ac:dyDescent="0.2"/>
    <row r="17825" s="254" customFormat="1" x14ac:dyDescent="0.2"/>
    <row r="17826" s="254" customFormat="1" x14ac:dyDescent="0.2"/>
    <row r="17827" s="254" customFormat="1" x14ac:dyDescent="0.2"/>
    <row r="17828" s="254" customFormat="1" x14ac:dyDescent="0.2"/>
    <row r="17829" s="254" customFormat="1" x14ac:dyDescent="0.2"/>
    <row r="17830" s="254" customFormat="1" x14ac:dyDescent="0.2"/>
    <row r="17831" s="254" customFormat="1" x14ac:dyDescent="0.2"/>
    <row r="17832" s="254" customFormat="1" x14ac:dyDescent="0.2"/>
    <row r="17833" s="254" customFormat="1" x14ac:dyDescent="0.2"/>
    <row r="17834" s="254" customFormat="1" x14ac:dyDescent="0.2"/>
    <row r="17835" s="254" customFormat="1" x14ac:dyDescent="0.2"/>
    <row r="17836" s="254" customFormat="1" x14ac:dyDescent="0.2"/>
    <row r="17837" s="254" customFormat="1" x14ac:dyDescent="0.2"/>
    <row r="17838" s="254" customFormat="1" x14ac:dyDescent="0.2"/>
    <row r="17839" s="254" customFormat="1" x14ac:dyDescent="0.2"/>
    <row r="17840" s="254" customFormat="1" x14ac:dyDescent="0.2"/>
    <row r="17841" s="254" customFormat="1" x14ac:dyDescent="0.2"/>
    <row r="17842" s="254" customFormat="1" x14ac:dyDescent="0.2"/>
    <row r="17843" s="254" customFormat="1" x14ac:dyDescent="0.2"/>
    <row r="17844" s="254" customFormat="1" x14ac:dyDescent="0.2"/>
    <row r="17845" s="254" customFormat="1" x14ac:dyDescent="0.2"/>
    <row r="17846" s="254" customFormat="1" x14ac:dyDescent="0.2"/>
    <row r="17847" s="254" customFormat="1" x14ac:dyDescent="0.2"/>
    <row r="17848" s="254" customFormat="1" x14ac:dyDescent="0.2"/>
    <row r="17849" s="254" customFormat="1" x14ac:dyDescent="0.2"/>
    <row r="17850" s="254" customFormat="1" x14ac:dyDescent="0.2"/>
    <row r="17851" s="254" customFormat="1" x14ac:dyDescent="0.2"/>
    <row r="17852" s="254" customFormat="1" x14ac:dyDescent="0.2"/>
    <row r="17853" s="254" customFormat="1" x14ac:dyDescent="0.2"/>
    <row r="17854" s="254" customFormat="1" x14ac:dyDescent="0.2"/>
    <row r="17855" s="254" customFormat="1" x14ac:dyDescent="0.2"/>
    <row r="17856" s="254" customFormat="1" x14ac:dyDescent="0.2"/>
    <row r="17857" s="254" customFormat="1" x14ac:dyDescent="0.2"/>
    <row r="17858" s="254" customFormat="1" x14ac:dyDescent="0.2"/>
    <row r="17859" s="254" customFormat="1" x14ac:dyDescent="0.2"/>
    <row r="17860" s="254" customFormat="1" x14ac:dyDescent="0.2"/>
    <row r="17861" s="254" customFormat="1" x14ac:dyDescent="0.2"/>
    <row r="17862" s="254" customFormat="1" x14ac:dyDescent="0.2"/>
    <row r="17863" s="254" customFormat="1" x14ac:dyDescent="0.2"/>
    <row r="17864" s="254" customFormat="1" x14ac:dyDescent="0.2"/>
    <row r="17865" s="254" customFormat="1" x14ac:dyDescent="0.2"/>
    <row r="17866" s="254" customFormat="1" x14ac:dyDescent="0.2"/>
    <row r="17867" s="254" customFormat="1" x14ac:dyDescent="0.2"/>
    <row r="17868" s="254" customFormat="1" x14ac:dyDescent="0.2"/>
    <row r="17869" s="254" customFormat="1" x14ac:dyDescent="0.2"/>
    <row r="17870" s="254" customFormat="1" x14ac:dyDescent="0.2"/>
    <row r="17871" s="254" customFormat="1" x14ac:dyDescent="0.2"/>
    <row r="17872" s="254" customFormat="1" x14ac:dyDescent="0.2"/>
    <row r="17873" s="254" customFormat="1" x14ac:dyDescent="0.2"/>
    <row r="17874" s="254" customFormat="1" x14ac:dyDescent="0.2"/>
    <row r="17875" s="254" customFormat="1" x14ac:dyDescent="0.2"/>
    <row r="17876" s="254" customFormat="1" x14ac:dyDescent="0.2"/>
    <row r="17877" s="254" customFormat="1" x14ac:dyDescent="0.2"/>
    <row r="17878" s="254" customFormat="1" x14ac:dyDescent="0.2"/>
    <row r="17879" s="254" customFormat="1" x14ac:dyDescent="0.2"/>
    <row r="17880" s="254" customFormat="1" x14ac:dyDescent="0.2"/>
    <row r="17881" s="254" customFormat="1" x14ac:dyDescent="0.2"/>
    <row r="17882" s="254" customFormat="1" x14ac:dyDescent="0.2"/>
    <row r="17883" s="254" customFormat="1" x14ac:dyDescent="0.2"/>
    <row r="17884" s="254" customFormat="1" x14ac:dyDescent="0.2"/>
    <row r="17885" s="254" customFormat="1" x14ac:dyDescent="0.2"/>
    <row r="17886" s="254" customFormat="1" x14ac:dyDescent="0.2"/>
    <row r="17887" s="254" customFormat="1" x14ac:dyDescent="0.2"/>
    <row r="17888" s="254" customFormat="1" x14ac:dyDescent="0.2"/>
    <row r="17889" s="254" customFormat="1" x14ac:dyDescent="0.2"/>
    <row r="17890" s="254" customFormat="1" x14ac:dyDescent="0.2"/>
    <row r="17891" s="254" customFormat="1" x14ac:dyDescent="0.2"/>
    <row r="17892" s="254" customFormat="1" x14ac:dyDescent="0.2"/>
    <row r="17893" s="254" customFormat="1" x14ac:dyDescent="0.2"/>
    <row r="17894" s="254" customFormat="1" x14ac:dyDescent="0.2"/>
    <row r="17895" s="254" customFormat="1" x14ac:dyDescent="0.2"/>
    <row r="17896" s="254" customFormat="1" x14ac:dyDescent="0.2"/>
    <row r="17897" s="254" customFormat="1" x14ac:dyDescent="0.2"/>
    <row r="17898" s="254" customFormat="1" x14ac:dyDescent="0.2"/>
    <row r="17899" s="254" customFormat="1" x14ac:dyDescent="0.2"/>
    <row r="17900" s="254" customFormat="1" x14ac:dyDescent="0.2"/>
    <row r="17901" s="254" customFormat="1" x14ac:dyDescent="0.2"/>
    <row r="17902" s="254" customFormat="1" x14ac:dyDescent="0.2"/>
    <row r="17903" s="254" customFormat="1" x14ac:dyDescent="0.2"/>
    <row r="17904" s="254" customFormat="1" x14ac:dyDescent="0.2"/>
    <row r="17905" s="254" customFormat="1" x14ac:dyDescent="0.2"/>
    <row r="17906" s="254" customFormat="1" x14ac:dyDescent="0.2"/>
    <row r="17907" s="254" customFormat="1" x14ac:dyDescent="0.2"/>
    <row r="17908" s="254" customFormat="1" x14ac:dyDescent="0.2"/>
    <row r="17909" s="254" customFormat="1" x14ac:dyDescent="0.2"/>
    <row r="17910" s="254" customFormat="1" x14ac:dyDescent="0.2"/>
    <row r="17911" s="254" customFormat="1" x14ac:dyDescent="0.2"/>
    <row r="17912" s="254" customFormat="1" x14ac:dyDescent="0.2"/>
    <row r="17913" s="254" customFormat="1" x14ac:dyDescent="0.2"/>
    <row r="17914" s="254" customFormat="1" x14ac:dyDescent="0.2"/>
    <row r="17915" s="254" customFormat="1" x14ac:dyDescent="0.2"/>
    <row r="17916" s="254" customFormat="1" x14ac:dyDescent="0.2"/>
    <row r="17917" s="254" customFormat="1" x14ac:dyDescent="0.2"/>
    <row r="17918" s="254" customFormat="1" x14ac:dyDescent="0.2"/>
    <row r="17919" s="254" customFormat="1" x14ac:dyDescent="0.2"/>
    <row r="17920" s="254" customFormat="1" x14ac:dyDescent="0.2"/>
    <row r="17921" s="254" customFormat="1" x14ac:dyDescent="0.2"/>
    <row r="17922" s="254" customFormat="1" x14ac:dyDescent="0.2"/>
    <row r="17923" s="254" customFormat="1" x14ac:dyDescent="0.2"/>
    <row r="17924" s="254" customFormat="1" x14ac:dyDescent="0.2"/>
    <row r="17925" s="254" customFormat="1" x14ac:dyDescent="0.2"/>
    <row r="17926" s="254" customFormat="1" x14ac:dyDescent="0.2"/>
    <row r="17927" s="254" customFormat="1" x14ac:dyDescent="0.2"/>
    <row r="17928" s="254" customFormat="1" x14ac:dyDescent="0.2"/>
    <row r="17929" s="254" customFormat="1" x14ac:dyDescent="0.2"/>
    <row r="17930" s="254" customFormat="1" x14ac:dyDescent="0.2"/>
    <row r="17931" s="254" customFormat="1" x14ac:dyDescent="0.2"/>
    <row r="17932" s="254" customFormat="1" x14ac:dyDescent="0.2"/>
    <row r="17933" s="254" customFormat="1" x14ac:dyDescent="0.2"/>
    <row r="17934" s="254" customFormat="1" x14ac:dyDescent="0.2"/>
    <row r="17935" s="254" customFormat="1" x14ac:dyDescent="0.2"/>
    <row r="17936" s="254" customFormat="1" x14ac:dyDescent="0.2"/>
    <row r="17937" s="254" customFormat="1" x14ac:dyDescent="0.2"/>
    <row r="17938" s="254" customFormat="1" x14ac:dyDescent="0.2"/>
    <row r="17939" s="254" customFormat="1" x14ac:dyDescent="0.2"/>
    <row r="17940" s="254" customFormat="1" x14ac:dyDescent="0.2"/>
    <row r="17941" s="254" customFormat="1" x14ac:dyDescent="0.2"/>
    <row r="17942" s="254" customFormat="1" x14ac:dyDescent="0.2"/>
    <row r="17943" s="254" customFormat="1" x14ac:dyDescent="0.2"/>
    <row r="17944" s="254" customFormat="1" x14ac:dyDescent="0.2"/>
    <row r="17945" s="254" customFormat="1" x14ac:dyDescent="0.2"/>
    <row r="17946" s="254" customFormat="1" x14ac:dyDescent="0.2"/>
    <row r="17947" s="254" customFormat="1" x14ac:dyDescent="0.2"/>
    <row r="17948" s="254" customFormat="1" x14ac:dyDescent="0.2"/>
    <row r="17949" s="254" customFormat="1" x14ac:dyDescent="0.2"/>
    <row r="17950" s="254" customFormat="1" x14ac:dyDescent="0.2"/>
    <row r="17951" s="254" customFormat="1" x14ac:dyDescent="0.2"/>
    <row r="17952" s="254" customFormat="1" x14ac:dyDescent="0.2"/>
    <row r="17953" s="254" customFormat="1" x14ac:dyDescent="0.2"/>
    <row r="17954" s="254" customFormat="1" x14ac:dyDescent="0.2"/>
    <row r="17955" s="254" customFormat="1" x14ac:dyDescent="0.2"/>
    <row r="17956" s="254" customFormat="1" x14ac:dyDescent="0.2"/>
    <row r="17957" s="254" customFormat="1" x14ac:dyDescent="0.2"/>
    <row r="17958" s="254" customFormat="1" x14ac:dyDescent="0.2"/>
    <row r="17959" s="254" customFormat="1" x14ac:dyDescent="0.2"/>
    <row r="17960" s="254" customFormat="1" x14ac:dyDescent="0.2"/>
    <row r="17961" s="254" customFormat="1" x14ac:dyDescent="0.2"/>
    <row r="17962" s="254" customFormat="1" x14ac:dyDescent="0.2"/>
    <row r="17963" s="254" customFormat="1" x14ac:dyDescent="0.2"/>
    <row r="17964" s="254" customFormat="1" x14ac:dyDescent="0.2"/>
    <row r="17965" s="254" customFormat="1" x14ac:dyDescent="0.2"/>
    <row r="17966" s="254" customFormat="1" x14ac:dyDescent="0.2"/>
    <row r="17967" s="254" customFormat="1" x14ac:dyDescent="0.2"/>
    <row r="17968" s="254" customFormat="1" x14ac:dyDescent="0.2"/>
    <row r="17969" s="254" customFormat="1" x14ac:dyDescent="0.2"/>
    <row r="17970" s="254" customFormat="1" x14ac:dyDescent="0.2"/>
    <row r="17971" s="254" customFormat="1" x14ac:dyDescent="0.2"/>
    <row r="17972" s="254" customFormat="1" x14ac:dyDescent="0.2"/>
    <row r="17973" s="254" customFormat="1" x14ac:dyDescent="0.2"/>
    <row r="17974" s="254" customFormat="1" x14ac:dyDescent="0.2"/>
    <row r="17975" s="254" customFormat="1" x14ac:dyDescent="0.2"/>
    <row r="17976" s="254" customFormat="1" x14ac:dyDescent="0.2"/>
    <row r="17977" s="254" customFormat="1" x14ac:dyDescent="0.2"/>
    <row r="17978" s="254" customFormat="1" x14ac:dyDescent="0.2"/>
    <row r="17979" s="254" customFormat="1" x14ac:dyDescent="0.2"/>
    <row r="17980" s="254" customFormat="1" x14ac:dyDescent="0.2"/>
    <row r="17981" s="254" customFormat="1" x14ac:dyDescent="0.2"/>
    <row r="17982" s="254" customFormat="1" x14ac:dyDescent="0.2"/>
    <row r="17983" s="254" customFormat="1" x14ac:dyDescent="0.2"/>
    <row r="17984" s="254" customFormat="1" x14ac:dyDescent="0.2"/>
    <row r="17985" s="254" customFormat="1" x14ac:dyDescent="0.2"/>
    <row r="17986" s="254" customFormat="1" x14ac:dyDescent="0.2"/>
    <row r="17987" s="254" customFormat="1" x14ac:dyDescent="0.2"/>
    <row r="17988" s="254" customFormat="1" x14ac:dyDescent="0.2"/>
    <row r="17989" s="254" customFormat="1" x14ac:dyDescent="0.2"/>
    <row r="17990" s="254" customFormat="1" x14ac:dyDescent="0.2"/>
    <row r="17991" s="254" customFormat="1" x14ac:dyDescent="0.2"/>
    <row r="17992" s="254" customFormat="1" x14ac:dyDescent="0.2"/>
    <row r="17993" s="254" customFormat="1" x14ac:dyDescent="0.2"/>
    <row r="17994" s="254" customFormat="1" x14ac:dyDescent="0.2"/>
    <row r="17995" s="254" customFormat="1" x14ac:dyDescent="0.2"/>
    <row r="17996" s="254" customFormat="1" x14ac:dyDescent="0.2"/>
    <row r="17997" s="254" customFormat="1" x14ac:dyDescent="0.2"/>
    <row r="17998" s="254" customFormat="1" x14ac:dyDescent="0.2"/>
    <row r="17999" s="254" customFormat="1" x14ac:dyDescent="0.2"/>
    <row r="18000" s="254" customFormat="1" x14ac:dyDescent="0.2"/>
    <row r="18001" s="254" customFormat="1" x14ac:dyDescent="0.2"/>
    <row r="18002" s="254" customFormat="1" x14ac:dyDescent="0.2"/>
    <row r="18003" s="254" customFormat="1" x14ac:dyDescent="0.2"/>
    <row r="18004" s="254" customFormat="1" x14ac:dyDescent="0.2"/>
    <row r="18005" s="254" customFormat="1" x14ac:dyDescent="0.2"/>
    <row r="18006" s="254" customFormat="1" x14ac:dyDescent="0.2"/>
    <row r="18007" s="254" customFormat="1" x14ac:dyDescent="0.2"/>
    <row r="18008" s="254" customFormat="1" x14ac:dyDescent="0.2"/>
    <row r="18009" s="254" customFormat="1" x14ac:dyDescent="0.2"/>
    <row r="18010" s="254" customFormat="1" x14ac:dyDescent="0.2"/>
    <row r="18011" s="254" customFormat="1" x14ac:dyDescent="0.2"/>
    <row r="18012" s="254" customFormat="1" x14ac:dyDescent="0.2"/>
    <row r="18013" s="254" customFormat="1" x14ac:dyDescent="0.2"/>
    <row r="18014" s="254" customFormat="1" x14ac:dyDescent="0.2"/>
    <row r="18015" s="254" customFormat="1" x14ac:dyDescent="0.2"/>
    <row r="18016" s="254" customFormat="1" x14ac:dyDescent="0.2"/>
    <row r="18017" s="254" customFormat="1" x14ac:dyDescent="0.2"/>
    <row r="18018" s="254" customFormat="1" x14ac:dyDescent="0.2"/>
    <row r="18019" s="254" customFormat="1" x14ac:dyDescent="0.2"/>
    <row r="18020" s="254" customFormat="1" x14ac:dyDescent="0.2"/>
    <row r="18021" s="254" customFormat="1" x14ac:dyDescent="0.2"/>
    <row r="18022" s="254" customFormat="1" x14ac:dyDescent="0.2"/>
    <row r="18023" s="254" customFormat="1" x14ac:dyDescent="0.2"/>
    <row r="18024" s="254" customFormat="1" x14ac:dyDescent="0.2"/>
    <row r="18025" s="254" customFormat="1" x14ac:dyDescent="0.2"/>
    <row r="18026" s="254" customFormat="1" x14ac:dyDescent="0.2"/>
    <row r="18027" s="254" customFormat="1" x14ac:dyDescent="0.2"/>
    <row r="18028" s="254" customFormat="1" x14ac:dyDescent="0.2"/>
    <row r="18029" s="254" customFormat="1" x14ac:dyDescent="0.2"/>
    <row r="18030" s="254" customFormat="1" x14ac:dyDescent="0.2"/>
    <row r="18031" s="254" customFormat="1" x14ac:dyDescent="0.2"/>
    <row r="18032" s="254" customFormat="1" x14ac:dyDescent="0.2"/>
    <row r="18033" s="254" customFormat="1" x14ac:dyDescent="0.2"/>
    <row r="18034" s="254" customFormat="1" x14ac:dyDescent="0.2"/>
    <row r="18035" s="254" customFormat="1" x14ac:dyDescent="0.2"/>
    <row r="18036" s="254" customFormat="1" x14ac:dyDescent="0.2"/>
    <row r="18037" s="254" customFormat="1" x14ac:dyDescent="0.2"/>
    <row r="18038" s="254" customFormat="1" x14ac:dyDescent="0.2"/>
    <row r="18039" s="254" customFormat="1" x14ac:dyDescent="0.2"/>
    <row r="18040" s="254" customFormat="1" x14ac:dyDescent="0.2"/>
    <row r="18041" s="254" customFormat="1" x14ac:dyDescent="0.2"/>
    <row r="18042" s="254" customFormat="1" x14ac:dyDescent="0.2"/>
    <row r="18043" s="254" customFormat="1" x14ac:dyDescent="0.2"/>
    <row r="18044" s="254" customFormat="1" x14ac:dyDescent="0.2"/>
    <row r="18045" s="254" customFormat="1" x14ac:dyDescent="0.2"/>
    <row r="18046" s="254" customFormat="1" x14ac:dyDescent="0.2"/>
    <row r="18047" s="254" customFormat="1" x14ac:dyDescent="0.2"/>
    <row r="18048" s="254" customFormat="1" x14ac:dyDescent="0.2"/>
    <row r="18049" s="254" customFormat="1" x14ac:dyDescent="0.2"/>
    <row r="18050" s="254" customFormat="1" x14ac:dyDescent="0.2"/>
    <row r="18051" s="254" customFormat="1" x14ac:dyDescent="0.2"/>
    <row r="18052" s="254" customFormat="1" x14ac:dyDescent="0.2"/>
    <row r="18053" s="254" customFormat="1" x14ac:dyDescent="0.2"/>
    <row r="18054" s="254" customFormat="1" x14ac:dyDescent="0.2"/>
    <row r="18055" s="254" customFormat="1" x14ac:dyDescent="0.2"/>
    <row r="18056" s="254" customFormat="1" x14ac:dyDescent="0.2"/>
    <row r="18057" s="254" customFormat="1" x14ac:dyDescent="0.2"/>
    <row r="18058" s="254" customFormat="1" x14ac:dyDescent="0.2"/>
    <row r="18059" s="254" customFormat="1" x14ac:dyDescent="0.2"/>
    <row r="18060" s="254" customFormat="1" x14ac:dyDescent="0.2"/>
    <row r="18061" s="254" customFormat="1" x14ac:dyDescent="0.2"/>
    <row r="18062" s="254" customFormat="1" x14ac:dyDescent="0.2"/>
    <row r="18063" s="254" customFormat="1" x14ac:dyDescent="0.2"/>
    <row r="18064" s="254" customFormat="1" x14ac:dyDescent="0.2"/>
    <row r="18065" s="254" customFormat="1" x14ac:dyDescent="0.2"/>
    <row r="18066" s="254" customFormat="1" x14ac:dyDescent="0.2"/>
    <row r="18067" s="254" customFormat="1" x14ac:dyDescent="0.2"/>
    <row r="18068" s="254" customFormat="1" x14ac:dyDescent="0.2"/>
    <row r="18069" s="254" customFormat="1" x14ac:dyDescent="0.2"/>
    <row r="18070" s="254" customFormat="1" x14ac:dyDescent="0.2"/>
    <row r="18071" s="254" customFormat="1" x14ac:dyDescent="0.2"/>
    <row r="18072" s="254" customFormat="1" x14ac:dyDescent="0.2"/>
    <row r="18073" s="254" customFormat="1" x14ac:dyDescent="0.2"/>
    <row r="18074" s="254" customFormat="1" x14ac:dyDescent="0.2"/>
    <row r="18075" s="254" customFormat="1" x14ac:dyDescent="0.2"/>
    <row r="18076" s="254" customFormat="1" x14ac:dyDescent="0.2"/>
    <row r="18077" s="254" customFormat="1" x14ac:dyDescent="0.2"/>
    <row r="18078" s="254" customFormat="1" x14ac:dyDescent="0.2"/>
    <row r="18079" s="254" customFormat="1" x14ac:dyDescent="0.2"/>
    <row r="18080" s="254" customFormat="1" x14ac:dyDescent="0.2"/>
    <row r="18081" s="254" customFormat="1" x14ac:dyDescent="0.2"/>
    <row r="18082" s="254" customFormat="1" x14ac:dyDescent="0.2"/>
    <row r="18083" s="254" customFormat="1" x14ac:dyDescent="0.2"/>
    <row r="18084" s="254" customFormat="1" x14ac:dyDescent="0.2"/>
    <row r="18085" s="254" customFormat="1" x14ac:dyDescent="0.2"/>
    <row r="18086" s="254" customFormat="1" x14ac:dyDescent="0.2"/>
    <row r="18087" s="254" customFormat="1" x14ac:dyDescent="0.2"/>
    <row r="18088" s="254" customFormat="1" x14ac:dyDescent="0.2"/>
    <row r="18089" s="254" customFormat="1" x14ac:dyDescent="0.2"/>
    <row r="18090" s="254" customFormat="1" x14ac:dyDescent="0.2"/>
    <row r="18091" s="254" customFormat="1" x14ac:dyDescent="0.2"/>
    <row r="18092" s="254" customFormat="1" x14ac:dyDescent="0.2"/>
    <row r="18093" s="254" customFormat="1" x14ac:dyDescent="0.2"/>
    <row r="18094" s="254" customFormat="1" x14ac:dyDescent="0.2"/>
    <row r="18095" s="254" customFormat="1" x14ac:dyDescent="0.2"/>
    <row r="18096" s="254" customFormat="1" x14ac:dyDescent="0.2"/>
    <row r="18097" s="254" customFormat="1" x14ac:dyDescent="0.2"/>
    <row r="18098" s="254" customFormat="1" x14ac:dyDescent="0.2"/>
    <row r="18099" s="254" customFormat="1" x14ac:dyDescent="0.2"/>
    <row r="18100" s="254" customFormat="1" x14ac:dyDescent="0.2"/>
    <row r="18101" s="254" customFormat="1" x14ac:dyDescent="0.2"/>
    <row r="18102" s="254" customFormat="1" x14ac:dyDescent="0.2"/>
    <row r="18103" s="254" customFormat="1" x14ac:dyDescent="0.2"/>
    <row r="18104" s="254" customFormat="1" x14ac:dyDescent="0.2"/>
    <row r="18105" s="254" customFormat="1" x14ac:dyDescent="0.2"/>
    <row r="18106" s="254" customFormat="1" x14ac:dyDescent="0.2"/>
    <row r="18107" s="254" customFormat="1" x14ac:dyDescent="0.2"/>
    <row r="18108" s="254" customFormat="1" x14ac:dyDescent="0.2"/>
    <row r="18109" s="254" customFormat="1" x14ac:dyDescent="0.2"/>
    <row r="18110" s="254" customFormat="1" x14ac:dyDescent="0.2"/>
    <row r="18111" s="254" customFormat="1" x14ac:dyDescent="0.2"/>
    <row r="18112" s="254" customFormat="1" x14ac:dyDescent="0.2"/>
    <row r="18113" s="254" customFormat="1" x14ac:dyDescent="0.2"/>
    <row r="18114" s="254" customFormat="1" x14ac:dyDescent="0.2"/>
    <row r="18115" s="254" customFormat="1" x14ac:dyDescent="0.2"/>
    <row r="18116" s="254" customFormat="1" x14ac:dyDescent="0.2"/>
    <row r="18117" s="254" customFormat="1" x14ac:dyDescent="0.2"/>
    <row r="18118" s="254" customFormat="1" x14ac:dyDescent="0.2"/>
    <row r="18119" s="254" customFormat="1" x14ac:dyDescent="0.2"/>
    <row r="18120" s="254" customFormat="1" x14ac:dyDescent="0.2"/>
    <row r="18121" s="254" customFormat="1" x14ac:dyDescent="0.2"/>
    <row r="18122" s="254" customFormat="1" x14ac:dyDescent="0.2"/>
    <row r="18123" s="254" customFormat="1" x14ac:dyDescent="0.2"/>
    <row r="18124" s="254" customFormat="1" x14ac:dyDescent="0.2"/>
    <row r="18125" s="254" customFormat="1" x14ac:dyDescent="0.2"/>
    <row r="18126" s="254" customFormat="1" x14ac:dyDescent="0.2"/>
    <row r="18127" s="254" customFormat="1" x14ac:dyDescent="0.2"/>
    <row r="18128" s="254" customFormat="1" x14ac:dyDescent="0.2"/>
    <row r="18129" s="254" customFormat="1" x14ac:dyDescent="0.2"/>
    <row r="18130" s="254" customFormat="1" x14ac:dyDescent="0.2"/>
    <row r="18131" s="254" customFormat="1" x14ac:dyDescent="0.2"/>
    <row r="18132" s="254" customFormat="1" x14ac:dyDescent="0.2"/>
    <row r="18133" s="254" customFormat="1" x14ac:dyDescent="0.2"/>
    <row r="18134" s="254" customFormat="1" x14ac:dyDescent="0.2"/>
    <row r="18135" s="254" customFormat="1" x14ac:dyDescent="0.2"/>
    <row r="18136" s="254" customFormat="1" x14ac:dyDescent="0.2"/>
    <row r="18137" s="254" customFormat="1" x14ac:dyDescent="0.2"/>
    <row r="18138" s="254" customFormat="1" x14ac:dyDescent="0.2"/>
    <row r="18139" s="254" customFormat="1" x14ac:dyDescent="0.2"/>
    <row r="18140" s="254" customFormat="1" x14ac:dyDescent="0.2"/>
    <row r="18141" s="254" customFormat="1" x14ac:dyDescent="0.2"/>
    <row r="18142" s="254" customFormat="1" x14ac:dyDescent="0.2"/>
    <row r="18143" s="254" customFormat="1" x14ac:dyDescent="0.2"/>
    <row r="18144" s="254" customFormat="1" x14ac:dyDescent="0.2"/>
    <row r="18145" s="254" customFormat="1" x14ac:dyDescent="0.2"/>
    <row r="18146" s="254" customFormat="1" x14ac:dyDescent="0.2"/>
    <row r="18147" s="254" customFormat="1" x14ac:dyDescent="0.2"/>
    <row r="18148" s="254" customFormat="1" x14ac:dyDescent="0.2"/>
    <row r="18149" s="254" customFormat="1" x14ac:dyDescent="0.2"/>
    <row r="18150" s="254" customFormat="1" x14ac:dyDescent="0.2"/>
    <row r="18151" s="254" customFormat="1" x14ac:dyDescent="0.2"/>
    <row r="18152" s="254" customFormat="1" x14ac:dyDescent="0.2"/>
    <row r="18153" s="254" customFormat="1" x14ac:dyDescent="0.2"/>
    <row r="18154" s="254" customFormat="1" x14ac:dyDescent="0.2"/>
    <row r="18155" s="254" customFormat="1" x14ac:dyDescent="0.2"/>
    <row r="18156" s="254" customFormat="1" x14ac:dyDescent="0.2"/>
    <row r="18157" s="254" customFormat="1" x14ac:dyDescent="0.2"/>
    <row r="18158" s="254" customFormat="1" x14ac:dyDescent="0.2"/>
    <row r="18159" s="254" customFormat="1" x14ac:dyDescent="0.2"/>
    <row r="18160" s="254" customFormat="1" x14ac:dyDescent="0.2"/>
    <row r="18161" s="254" customFormat="1" x14ac:dyDescent="0.2"/>
    <row r="18162" s="254" customFormat="1" x14ac:dyDescent="0.2"/>
    <row r="18163" s="254" customFormat="1" x14ac:dyDescent="0.2"/>
    <row r="18164" s="254" customFormat="1" x14ac:dyDescent="0.2"/>
    <row r="18165" s="254" customFormat="1" x14ac:dyDescent="0.2"/>
    <row r="18166" s="254" customFormat="1" x14ac:dyDescent="0.2"/>
    <row r="18167" s="254" customFormat="1" x14ac:dyDescent="0.2"/>
    <row r="18168" s="254" customFormat="1" x14ac:dyDescent="0.2"/>
    <row r="18169" s="254" customFormat="1" x14ac:dyDescent="0.2"/>
    <row r="18170" s="254" customFormat="1" x14ac:dyDescent="0.2"/>
    <row r="18171" s="254" customFormat="1" x14ac:dyDescent="0.2"/>
    <row r="18172" s="254" customFormat="1" x14ac:dyDescent="0.2"/>
    <row r="18173" s="254" customFormat="1" x14ac:dyDescent="0.2"/>
    <row r="18174" s="254" customFormat="1" x14ac:dyDescent="0.2"/>
    <row r="18175" s="254" customFormat="1" x14ac:dyDescent="0.2"/>
    <row r="18176" s="254" customFormat="1" x14ac:dyDescent="0.2"/>
    <row r="18177" s="254" customFormat="1" x14ac:dyDescent="0.2"/>
    <row r="18178" s="254" customFormat="1" x14ac:dyDescent="0.2"/>
    <row r="18179" s="254" customFormat="1" x14ac:dyDescent="0.2"/>
    <row r="18180" s="254" customFormat="1" x14ac:dyDescent="0.2"/>
    <row r="18181" s="254" customFormat="1" x14ac:dyDescent="0.2"/>
    <row r="18182" s="254" customFormat="1" x14ac:dyDescent="0.2"/>
    <row r="18183" s="254" customFormat="1" x14ac:dyDescent="0.2"/>
    <row r="18184" s="254" customFormat="1" x14ac:dyDescent="0.2"/>
    <row r="18185" s="254" customFormat="1" x14ac:dyDescent="0.2"/>
    <row r="18186" s="254" customFormat="1" x14ac:dyDescent="0.2"/>
    <row r="18187" s="254" customFormat="1" x14ac:dyDescent="0.2"/>
    <row r="18188" s="254" customFormat="1" x14ac:dyDescent="0.2"/>
    <row r="18189" s="254" customFormat="1" x14ac:dyDescent="0.2"/>
    <row r="18190" s="254" customFormat="1" x14ac:dyDescent="0.2"/>
    <row r="18191" s="254" customFormat="1" x14ac:dyDescent="0.2"/>
    <row r="18192" s="254" customFormat="1" x14ac:dyDescent="0.2"/>
    <row r="18193" s="254" customFormat="1" x14ac:dyDescent="0.2"/>
    <row r="18194" s="254" customFormat="1" x14ac:dyDescent="0.2"/>
    <row r="18195" s="254" customFormat="1" x14ac:dyDescent="0.2"/>
    <row r="18196" s="254" customFormat="1" x14ac:dyDescent="0.2"/>
    <row r="18197" s="254" customFormat="1" x14ac:dyDescent="0.2"/>
    <row r="18198" s="254" customFormat="1" x14ac:dyDescent="0.2"/>
    <row r="18199" s="254" customFormat="1" x14ac:dyDescent="0.2"/>
    <row r="18200" s="254" customFormat="1" x14ac:dyDescent="0.2"/>
    <row r="18201" s="254" customFormat="1" x14ac:dyDescent="0.2"/>
    <row r="18202" s="254" customFormat="1" x14ac:dyDescent="0.2"/>
    <row r="18203" s="254" customFormat="1" x14ac:dyDescent="0.2"/>
    <row r="18204" s="254" customFormat="1" x14ac:dyDescent="0.2"/>
    <row r="18205" s="254" customFormat="1" x14ac:dyDescent="0.2"/>
    <row r="18206" s="254" customFormat="1" x14ac:dyDescent="0.2"/>
    <row r="18207" s="254" customFormat="1" x14ac:dyDescent="0.2"/>
    <row r="18208" s="254" customFormat="1" x14ac:dyDescent="0.2"/>
    <row r="18209" s="254" customFormat="1" x14ac:dyDescent="0.2"/>
    <row r="18210" s="254" customFormat="1" x14ac:dyDescent="0.2"/>
    <row r="18211" s="254" customFormat="1" x14ac:dyDescent="0.2"/>
    <row r="18212" s="254" customFormat="1" x14ac:dyDescent="0.2"/>
    <row r="18213" s="254" customFormat="1" x14ac:dyDescent="0.2"/>
    <row r="18214" s="254" customFormat="1" x14ac:dyDescent="0.2"/>
    <row r="18215" s="254" customFormat="1" x14ac:dyDescent="0.2"/>
    <row r="18216" s="254" customFormat="1" x14ac:dyDescent="0.2"/>
    <row r="18217" s="254" customFormat="1" x14ac:dyDescent="0.2"/>
    <row r="18218" s="254" customFormat="1" x14ac:dyDescent="0.2"/>
    <row r="18219" s="254" customFormat="1" x14ac:dyDescent="0.2"/>
    <row r="18220" s="254" customFormat="1" x14ac:dyDescent="0.2"/>
    <row r="18221" s="254" customFormat="1" x14ac:dyDescent="0.2"/>
    <row r="18222" s="254" customFormat="1" x14ac:dyDescent="0.2"/>
    <row r="18223" s="254" customFormat="1" x14ac:dyDescent="0.2"/>
    <row r="18224" s="254" customFormat="1" x14ac:dyDescent="0.2"/>
    <row r="18225" s="254" customFormat="1" x14ac:dyDescent="0.2"/>
    <row r="18226" s="254" customFormat="1" x14ac:dyDescent="0.2"/>
    <row r="18227" s="254" customFormat="1" x14ac:dyDescent="0.2"/>
    <row r="18228" s="254" customFormat="1" x14ac:dyDescent="0.2"/>
    <row r="18229" s="254" customFormat="1" x14ac:dyDescent="0.2"/>
    <row r="18230" s="254" customFormat="1" x14ac:dyDescent="0.2"/>
    <row r="18231" s="254" customFormat="1" x14ac:dyDescent="0.2"/>
    <row r="18232" s="254" customFormat="1" x14ac:dyDescent="0.2"/>
    <row r="18233" s="254" customFormat="1" x14ac:dyDescent="0.2"/>
    <row r="18234" s="254" customFormat="1" x14ac:dyDescent="0.2"/>
    <row r="18235" s="254" customFormat="1" x14ac:dyDescent="0.2"/>
    <row r="18236" s="254" customFormat="1" x14ac:dyDescent="0.2"/>
    <row r="18237" s="254" customFormat="1" x14ac:dyDescent="0.2"/>
    <row r="18238" s="254" customFormat="1" x14ac:dyDescent="0.2"/>
    <row r="18239" s="254" customFormat="1" x14ac:dyDescent="0.2"/>
    <row r="18240" s="254" customFormat="1" x14ac:dyDescent="0.2"/>
    <row r="18241" s="254" customFormat="1" x14ac:dyDescent="0.2"/>
    <row r="18242" s="254" customFormat="1" x14ac:dyDescent="0.2"/>
    <row r="18243" s="254" customFormat="1" x14ac:dyDescent="0.2"/>
    <row r="18244" s="254" customFormat="1" x14ac:dyDescent="0.2"/>
    <row r="18245" s="254" customFormat="1" x14ac:dyDescent="0.2"/>
    <row r="18246" s="254" customFormat="1" x14ac:dyDescent="0.2"/>
    <row r="18247" s="254" customFormat="1" x14ac:dyDescent="0.2"/>
    <row r="18248" s="254" customFormat="1" x14ac:dyDescent="0.2"/>
    <row r="18249" s="254" customFormat="1" x14ac:dyDescent="0.2"/>
    <row r="18250" s="254" customFormat="1" x14ac:dyDescent="0.2"/>
    <row r="18251" s="254" customFormat="1" x14ac:dyDescent="0.2"/>
    <row r="18252" s="254" customFormat="1" x14ac:dyDescent="0.2"/>
    <row r="18253" s="254" customFormat="1" x14ac:dyDescent="0.2"/>
    <row r="18254" s="254" customFormat="1" x14ac:dyDescent="0.2"/>
    <row r="18255" s="254" customFormat="1" x14ac:dyDescent="0.2"/>
    <row r="18256" s="254" customFormat="1" x14ac:dyDescent="0.2"/>
    <row r="18257" s="254" customFormat="1" x14ac:dyDescent="0.2"/>
    <row r="18258" s="254" customFormat="1" x14ac:dyDescent="0.2"/>
    <row r="18259" s="254" customFormat="1" x14ac:dyDescent="0.2"/>
    <row r="18260" s="254" customFormat="1" x14ac:dyDescent="0.2"/>
    <row r="18261" s="254" customFormat="1" x14ac:dyDescent="0.2"/>
    <row r="18262" s="254" customFormat="1" x14ac:dyDescent="0.2"/>
    <row r="18263" s="254" customFormat="1" x14ac:dyDescent="0.2"/>
    <row r="18264" s="254" customFormat="1" x14ac:dyDescent="0.2"/>
    <row r="18265" s="254" customFormat="1" x14ac:dyDescent="0.2"/>
    <row r="18266" s="254" customFormat="1" x14ac:dyDescent="0.2"/>
    <row r="18267" s="254" customFormat="1" x14ac:dyDescent="0.2"/>
    <row r="18268" s="254" customFormat="1" x14ac:dyDescent="0.2"/>
    <row r="18269" s="254" customFormat="1" x14ac:dyDescent="0.2"/>
    <row r="18270" s="254" customFormat="1" x14ac:dyDescent="0.2"/>
    <row r="18271" s="254" customFormat="1" x14ac:dyDescent="0.2"/>
    <row r="18272" s="254" customFormat="1" x14ac:dyDescent="0.2"/>
    <row r="18273" s="254" customFormat="1" x14ac:dyDescent="0.2"/>
    <row r="18274" s="254" customFormat="1" x14ac:dyDescent="0.2"/>
    <row r="18275" s="254" customFormat="1" x14ac:dyDescent="0.2"/>
    <row r="18276" s="254" customFormat="1" x14ac:dyDescent="0.2"/>
    <row r="18277" s="254" customFormat="1" x14ac:dyDescent="0.2"/>
    <row r="18278" s="254" customFormat="1" x14ac:dyDescent="0.2"/>
    <row r="18279" s="254" customFormat="1" x14ac:dyDescent="0.2"/>
    <row r="18280" s="254" customFormat="1" x14ac:dyDescent="0.2"/>
    <row r="18281" s="254" customFormat="1" x14ac:dyDescent="0.2"/>
    <row r="18282" s="254" customFormat="1" x14ac:dyDescent="0.2"/>
    <row r="18283" s="254" customFormat="1" x14ac:dyDescent="0.2"/>
    <row r="18284" s="254" customFormat="1" x14ac:dyDescent="0.2"/>
    <row r="18285" s="254" customFormat="1" x14ac:dyDescent="0.2"/>
    <row r="18286" s="254" customFormat="1" x14ac:dyDescent="0.2"/>
    <row r="18287" s="254" customFormat="1" x14ac:dyDescent="0.2"/>
    <row r="18288" s="254" customFormat="1" x14ac:dyDescent="0.2"/>
    <row r="18289" s="254" customFormat="1" x14ac:dyDescent="0.2"/>
    <row r="18290" s="254" customFormat="1" x14ac:dyDescent="0.2"/>
    <row r="18291" s="254" customFormat="1" x14ac:dyDescent="0.2"/>
    <row r="18292" s="254" customFormat="1" x14ac:dyDescent="0.2"/>
    <row r="18293" s="254" customFormat="1" x14ac:dyDescent="0.2"/>
    <row r="18294" s="254" customFormat="1" x14ac:dyDescent="0.2"/>
    <row r="18295" s="254" customFormat="1" x14ac:dyDescent="0.2"/>
    <row r="18296" s="254" customFormat="1" x14ac:dyDescent="0.2"/>
    <row r="18297" s="254" customFormat="1" x14ac:dyDescent="0.2"/>
    <row r="18298" s="254" customFormat="1" x14ac:dyDescent="0.2"/>
    <row r="18299" s="254" customFormat="1" x14ac:dyDescent="0.2"/>
    <row r="18300" s="254" customFormat="1" x14ac:dyDescent="0.2"/>
    <row r="18301" s="254" customFormat="1" x14ac:dyDescent="0.2"/>
    <row r="18302" s="254" customFormat="1" x14ac:dyDescent="0.2"/>
    <row r="18303" s="254" customFormat="1" x14ac:dyDescent="0.2"/>
    <row r="18304" s="254" customFormat="1" x14ac:dyDescent="0.2"/>
    <row r="18305" s="254" customFormat="1" x14ac:dyDescent="0.2"/>
    <row r="18306" s="254" customFormat="1" x14ac:dyDescent="0.2"/>
    <row r="18307" s="254" customFormat="1" x14ac:dyDescent="0.2"/>
    <row r="18308" s="254" customFormat="1" x14ac:dyDescent="0.2"/>
    <row r="18309" s="254" customFormat="1" x14ac:dyDescent="0.2"/>
    <row r="18310" s="254" customFormat="1" x14ac:dyDescent="0.2"/>
    <row r="18311" s="254" customFormat="1" x14ac:dyDescent="0.2"/>
    <row r="18312" s="254" customFormat="1" x14ac:dyDescent="0.2"/>
    <row r="18313" s="254" customFormat="1" x14ac:dyDescent="0.2"/>
    <row r="18314" s="254" customFormat="1" x14ac:dyDescent="0.2"/>
    <row r="18315" s="254" customFormat="1" x14ac:dyDescent="0.2"/>
    <row r="18316" s="254" customFormat="1" x14ac:dyDescent="0.2"/>
    <row r="18317" s="254" customFormat="1" x14ac:dyDescent="0.2"/>
    <row r="18318" s="254" customFormat="1" x14ac:dyDescent="0.2"/>
    <row r="18319" s="254" customFormat="1" x14ac:dyDescent="0.2"/>
    <row r="18320" s="254" customFormat="1" x14ac:dyDescent="0.2"/>
    <row r="18321" s="254" customFormat="1" x14ac:dyDescent="0.2"/>
    <row r="18322" s="254" customFormat="1" x14ac:dyDescent="0.2"/>
    <row r="18323" s="254" customFormat="1" x14ac:dyDescent="0.2"/>
    <row r="18324" s="254" customFormat="1" x14ac:dyDescent="0.2"/>
    <row r="18325" s="254" customFormat="1" x14ac:dyDescent="0.2"/>
    <row r="18326" s="254" customFormat="1" x14ac:dyDescent="0.2"/>
    <row r="18327" s="254" customFormat="1" x14ac:dyDescent="0.2"/>
    <row r="18328" s="254" customFormat="1" x14ac:dyDescent="0.2"/>
    <row r="18329" s="254" customFormat="1" x14ac:dyDescent="0.2"/>
    <row r="18330" s="254" customFormat="1" x14ac:dyDescent="0.2"/>
    <row r="18331" s="254" customFormat="1" x14ac:dyDescent="0.2"/>
    <row r="18332" s="254" customFormat="1" x14ac:dyDescent="0.2"/>
    <row r="18333" s="254" customFormat="1" x14ac:dyDescent="0.2"/>
    <row r="18334" s="254" customFormat="1" x14ac:dyDescent="0.2"/>
    <row r="18335" s="254" customFormat="1" x14ac:dyDescent="0.2"/>
    <row r="18336" s="254" customFormat="1" x14ac:dyDescent="0.2"/>
    <row r="18337" s="254" customFormat="1" x14ac:dyDescent="0.2"/>
    <row r="18338" s="254" customFormat="1" x14ac:dyDescent="0.2"/>
    <row r="18339" s="254" customFormat="1" x14ac:dyDescent="0.2"/>
    <row r="18340" s="254" customFormat="1" x14ac:dyDescent="0.2"/>
    <row r="18341" s="254" customFormat="1" x14ac:dyDescent="0.2"/>
    <row r="18342" s="254" customFormat="1" x14ac:dyDescent="0.2"/>
    <row r="18343" s="254" customFormat="1" x14ac:dyDescent="0.2"/>
    <row r="18344" s="254" customFormat="1" x14ac:dyDescent="0.2"/>
    <row r="18345" s="254" customFormat="1" x14ac:dyDescent="0.2"/>
    <row r="18346" s="254" customFormat="1" x14ac:dyDescent="0.2"/>
    <row r="18347" s="254" customFormat="1" x14ac:dyDescent="0.2"/>
    <row r="18348" s="254" customFormat="1" x14ac:dyDescent="0.2"/>
    <row r="18349" s="254" customFormat="1" x14ac:dyDescent="0.2"/>
    <row r="18350" s="254" customFormat="1" x14ac:dyDescent="0.2"/>
    <row r="18351" s="254" customFormat="1" x14ac:dyDescent="0.2"/>
    <row r="18352" s="254" customFormat="1" x14ac:dyDescent="0.2"/>
    <row r="18353" s="254" customFormat="1" x14ac:dyDescent="0.2"/>
    <row r="18354" s="254" customFormat="1" x14ac:dyDescent="0.2"/>
    <row r="18355" s="254" customFormat="1" x14ac:dyDescent="0.2"/>
    <row r="18356" s="254" customFormat="1" x14ac:dyDescent="0.2"/>
    <row r="18357" s="254" customFormat="1" x14ac:dyDescent="0.2"/>
    <row r="18358" s="254" customFormat="1" x14ac:dyDescent="0.2"/>
    <row r="18359" s="254" customFormat="1" x14ac:dyDescent="0.2"/>
    <row r="18360" s="254" customFormat="1" x14ac:dyDescent="0.2"/>
    <row r="18361" s="254" customFormat="1" x14ac:dyDescent="0.2"/>
    <row r="18362" s="254" customFormat="1" x14ac:dyDescent="0.2"/>
    <row r="18363" s="254" customFormat="1" x14ac:dyDescent="0.2"/>
    <row r="18364" s="254" customFormat="1" x14ac:dyDescent="0.2"/>
    <row r="18365" s="254" customFormat="1" x14ac:dyDescent="0.2"/>
    <row r="18366" s="254" customFormat="1" x14ac:dyDescent="0.2"/>
    <row r="18367" s="254" customFormat="1" x14ac:dyDescent="0.2"/>
    <row r="18368" s="254" customFormat="1" x14ac:dyDescent="0.2"/>
    <row r="18369" s="254" customFormat="1" x14ac:dyDescent="0.2"/>
    <row r="18370" s="254" customFormat="1" x14ac:dyDescent="0.2"/>
    <row r="18371" s="254" customFormat="1" x14ac:dyDescent="0.2"/>
    <row r="18372" s="254" customFormat="1" x14ac:dyDescent="0.2"/>
    <row r="18373" s="254" customFormat="1" x14ac:dyDescent="0.2"/>
    <row r="18374" s="254" customFormat="1" x14ac:dyDescent="0.2"/>
    <row r="18375" s="254" customFormat="1" x14ac:dyDescent="0.2"/>
    <row r="18376" s="254" customFormat="1" x14ac:dyDescent="0.2"/>
    <row r="18377" s="254" customFormat="1" x14ac:dyDescent="0.2"/>
    <row r="18378" s="254" customFormat="1" x14ac:dyDescent="0.2"/>
    <row r="18379" s="254" customFormat="1" x14ac:dyDescent="0.2"/>
    <row r="18380" s="254" customFormat="1" x14ac:dyDescent="0.2"/>
    <row r="18381" s="254" customFormat="1" x14ac:dyDescent="0.2"/>
    <row r="18382" s="254" customFormat="1" x14ac:dyDescent="0.2"/>
    <row r="18383" s="254" customFormat="1" x14ac:dyDescent="0.2"/>
    <row r="18384" s="254" customFormat="1" x14ac:dyDescent="0.2"/>
    <row r="18385" s="254" customFormat="1" x14ac:dyDescent="0.2"/>
    <row r="18386" s="254" customFormat="1" x14ac:dyDescent="0.2"/>
    <row r="18387" s="254" customFormat="1" x14ac:dyDescent="0.2"/>
    <row r="18388" s="254" customFormat="1" x14ac:dyDescent="0.2"/>
    <row r="18389" s="254" customFormat="1" x14ac:dyDescent="0.2"/>
    <row r="18390" s="254" customFormat="1" x14ac:dyDescent="0.2"/>
    <row r="18391" s="254" customFormat="1" x14ac:dyDescent="0.2"/>
    <row r="18392" s="254" customFormat="1" x14ac:dyDescent="0.2"/>
    <row r="18393" s="254" customFormat="1" x14ac:dyDescent="0.2"/>
    <row r="18394" s="254" customFormat="1" x14ac:dyDescent="0.2"/>
    <row r="18395" s="254" customFormat="1" x14ac:dyDescent="0.2"/>
    <row r="18396" s="254" customFormat="1" x14ac:dyDescent="0.2"/>
    <row r="18397" s="254" customFormat="1" x14ac:dyDescent="0.2"/>
    <row r="18398" s="254" customFormat="1" x14ac:dyDescent="0.2"/>
    <row r="18399" s="254" customFormat="1" x14ac:dyDescent="0.2"/>
    <row r="18400" s="254" customFormat="1" x14ac:dyDescent="0.2"/>
    <row r="18401" s="254" customFormat="1" x14ac:dyDescent="0.2"/>
    <row r="18402" s="254" customFormat="1" x14ac:dyDescent="0.2"/>
    <row r="18403" s="254" customFormat="1" x14ac:dyDescent="0.2"/>
    <row r="18404" s="254" customFormat="1" x14ac:dyDescent="0.2"/>
    <row r="18405" s="254" customFormat="1" x14ac:dyDescent="0.2"/>
    <row r="18406" s="254" customFormat="1" x14ac:dyDescent="0.2"/>
    <row r="18407" s="254" customFormat="1" x14ac:dyDescent="0.2"/>
    <row r="18408" s="254" customFormat="1" x14ac:dyDescent="0.2"/>
    <row r="18409" s="254" customFormat="1" x14ac:dyDescent="0.2"/>
    <row r="18410" s="254" customFormat="1" x14ac:dyDescent="0.2"/>
    <row r="18411" s="254" customFormat="1" x14ac:dyDescent="0.2"/>
    <row r="18412" s="254" customFormat="1" x14ac:dyDescent="0.2"/>
    <row r="18413" s="254" customFormat="1" x14ac:dyDescent="0.2"/>
    <row r="18414" s="254" customFormat="1" x14ac:dyDescent="0.2"/>
    <row r="18415" s="254" customFormat="1" x14ac:dyDescent="0.2"/>
    <row r="18416" s="254" customFormat="1" x14ac:dyDescent="0.2"/>
    <row r="18417" s="254" customFormat="1" x14ac:dyDescent="0.2"/>
    <row r="18418" s="254" customFormat="1" x14ac:dyDescent="0.2"/>
    <row r="18419" s="254" customFormat="1" x14ac:dyDescent="0.2"/>
    <row r="18420" s="254" customFormat="1" x14ac:dyDescent="0.2"/>
    <row r="18421" s="254" customFormat="1" x14ac:dyDescent="0.2"/>
    <row r="18422" s="254" customFormat="1" x14ac:dyDescent="0.2"/>
    <row r="18423" s="254" customFormat="1" x14ac:dyDescent="0.2"/>
    <row r="18424" s="254" customFormat="1" x14ac:dyDescent="0.2"/>
    <row r="18425" s="254" customFormat="1" x14ac:dyDescent="0.2"/>
    <row r="18426" s="254" customFormat="1" x14ac:dyDescent="0.2"/>
    <row r="18427" s="254" customFormat="1" x14ac:dyDescent="0.2"/>
    <row r="18428" s="254" customFormat="1" x14ac:dyDescent="0.2"/>
    <row r="18429" s="254" customFormat="1" x14ac:dyDescent="0.2"/>
    <row r="18430" s="254" customFormat="1" x14ac:dyDescent="0.2"/>
    <row r="18431" s="254" customFormat="1" x14ac:dyDescent="0.2"/>
    <row r="18432" s="254" customFormat="1" x14ac:dyDescent="0.2"/>
    <row r="18433" s="254" customFormat="1" x14ac:dyDescent="0.2"/>
    <row r="18434" s="254" customFormat="1" x14ac:dyDescent="0.2"/>
    <row r="18435" s="254" customFormat="1" x14ac:dyDescent="0.2"/>
    <row r="18436" s="254" customFormat="1" x14ac:dyDescent="0.2"/>
    <row r="18437" s="254" customFormat="1" x14ac:dyDescent="0.2"/>
    <row r="18438" s="254" customFormat="1" x14ac:dyDescent="0.2"/>
    <row r="18439" s="254" customFormat="1" x14ac:dyDescent="0.2"/>
    <row r="18440" s="254" customFormat="1" x14ac:dyDescent="0.2"/>
    <row r="18441" s="254" customFormat="1" x14ac:dyDescent="0.2"/>
    <row r="18442" s="254" customFormat="1" x14ac:dyDescent="0.2"/>
    <row r="18443" s="254" customFormat="1" x14ac:dyDescent="0.2"/>
    <row r="18444" s="254" customFormat="1" x14ac:dyDescent="0.2"/>
    <row r="18445" s="254" customFormat="1" x14ac:dyDescent="0.2"/>
    <row r="18446" s="254" customFormat="1" x14ac:dyDescent="0.2"/>
    <row r="18447" s="254" customFormat="1" x14ac:dyDescent="0.2"/>
    <row r="18448" s="254" customFormat="1" x14ac:dyDescent="0.2"/>
    <row r="18449" s="254" customFormat="1" x14ac:dyDescent="0.2"/>
    <row r="18450" s="254" customFormat="1" x14ac:dyDescent="0.2"/>
    <row r="18451" s="254" customFormat="1" x14ac:dyDescent="0.2"/>
    <row r="18452" s="254" customFormat="1" x14ac:dyDescent="0.2"/>
    <row r="18453" s="254" customFormat="1" x14ac:dyDescent="0.2"/>
    <row r="18454" s="254" customFormat="1" x14ac:dyDescent="0.2"/>
    <row r="18455" s="254" customFormat="1" x14ac:dyDescent="0.2"/>
    <row r="18456" s="254" customFormat="1" x14ac:dyDescent="0.2"/>
    <row r="18457" s="254" customFormat="1" x14ac:dyDescent="0.2"/>
    <row r="18458" s="254" customFormat="1" x14ac:dyDescent="0.2"/>
    <row r="18459" s="254" customFormat="1" x14ac:dyDescent="0.2"/>
    <row r="18460" s="254" customFormat="1" x14ac:dyDescent="0.2"/>
    <row r="18461" s="254" customFormat="1" x14ac:dyDescent="0.2"/>
    <row r="18462" s="254" customFormat="1" x14ac:dyDescent="0.2"/>
    <row r="18463" s="254" customFormat="1" x14ac:dyDescent="0.2"/>
    <row r="18464" s="254" customFormat="1" x14ac:dyDescent="0.2"/>
    <row r="18465" s="254" customFormat="1" x14ac:dyDescent="0.2"/>
    <row r="18466" s="254" customFormat="1" x14ac:dyDescent="0.2"/>
    <row r="18467" s="254" customFormat="1" x14ac:dyDescent="0.2"/>
    <row r="18468" s="254" customFormat="1" x14ac:dyDescent="0.2"/>
    <row r="18469" s="254" customFormat="1" x14ac:dyDescent="0.2"/>
    <row r="18470" s="254" customFormat="1" x14ac:dyDescent="0.2"/>
    <row r="18471" s="254" customFormat="1" x14ac:dyDescent="0.2"/>
    <row r="18472" s="254" customFormat="1" x14ac:dyDescent="0.2"/>
    <row r="18473" s="254" customFormat="1" x14ac:dyDescent="0.2"/>
    <row r="18474" s="254" customFormat="1" x14ac:dyDescent="0.2"/>
    <row r="18475" s="254" customFormat="1" x14ac:dyDescent="0.2"/>
    <row r="18476" s="254" customFormat="1" x14ac:dyDescent="0.2"/>
    <row r="18477" s="254" customFormat="1" x14ac:dyDescent="0.2"/>
    <row r="18478" s="254" customFormat="1" x14ac:dyDescent="0.2"/>
    <row r="18479" s="254" customFormat="1" x14ac:dyDescent="0.2"/>
    <row r="18480" s="254" customFormat="1" x14ac:dyDescent="0.2"/>
    <row r="18481" s="254" customFormat="1" x14ac:dyDescent="0.2"/>
    <row r="18482" s="254" customFormat="1" x14ac:dyDescent="0.2"/>
    <row r="18483" s="254" customFormat="1" x14ac:dyDescent="0.2"/>
    <row r="18484" s="254" customFormat="1" x14ac:dyDescent="0.2"/>
    <row r="18485" s="254" customFormat="1" x14ac:dyDescent="0.2"/>
    <row r="18486" s="254" customFormat="1" x14ac:dyDescent="0.2"/>
    <row r="18487" s="254" customFormat="1" x14ac:dyDescent="0.2"/>
    <row r="18488" s="254" customFormat="1" x14ac:dyDescent="0.2"/>
    <row r="18489" s="254" customFormat="1" x14ac:dyDescent="0.2"/>
    <row r="18490" s="254" customFormat="1" x14ac:dyDescent="0.2"/>
    <row r="18491" s="254" customFormat="1" x14ac:dyDescent="0.2"/>
    <row r="18492" s="254" customFormat="1" x14ac:dyDescent="0.2"/>
    <row r="18493" s="254" customFormat="1" x14ac:dyDescent="0.2"/>
    <row r="18494" s="254" customFormat="1" x14ac:dyDescent="0.2"/>
    <row r="18495" s="254" customFormat="1" x14ac:dyDescent="0.2"/>
    <row r="18496" s="254" customFormat="1" x14ac:dyDescent="0.2"/>
    <row r="18497" s="254" customFormat="1" x14ac:dyDescent="0.2"/>
    <row r="18498" s="254" customFormat="1" x14ac:dyDescent="0.2"/>
    <row r="18499" s="254" customFormat="1" x14ac:dyDescent="0.2"/>
    <row r="18500" s="254" customFormat="1" x14ac:dyDescent="0.2"/>
    <row r="18501" s="254" customFormat="1" x14ac:dyDescent="0.2"/>
    <row r="18502" s="254" customFormat="1" x14ac:dyDescent="0.2"/>
    <row r="18503" s="254" customFormat="1" x14ac:dyDescent="0.2"/>
    <row r="18504" s="254" customFormat="1" x14ac:dyDescent="0.2"/>
    <row r="18505" s="254" customFormat="1" x14ac:dyDescent="0.2"/>
    <row r="18506" s="254" customFormat="1" x14ac:dyDescent="0.2"/>
    <row r="18507" s="254" customFormat="1" x14ac:dyDescent="0.2"/>
    <row r="18508" s="254" customFormat="1" x14ac:dyDescent="0.2"/>
    <row r="18509" s="254" customFormat="1" x14ac:dyDescent="0.2"/>
    <row r="18510" s="254" customFormat="1" x14ac:dyDescent="0.2"/>
    <row r="18511" s="254" customFormat="1" x14ac:dyDescent="0.2"/>
    <row r="18512" s="254" customFormat="1" x14ac:dyDescent="0.2"/>
    <row r="18513" s="254" customFormat="1" x14ac:dyDescent="0.2"/>
    <row r="18514" s="254" customFormat="1" x14ac:dyDescent="0.2"/>
    <row r="18515" s="254" customFormat="1" x14ac:dyDescent="0.2"/>
    <row r="18516" s="254" customFormat="1" x14ac:dyDescent="0.2"/>
    <row r="18517" s="254" customFormat="1" x14ac:dyDescent="0.2"/>
    <row r="18518" s="254" customFormat="1" x14ac:dyDescent="0.2"/>
    <row r="18519" s="254" customFormat="1" x14ac:dyDescent="0.2"/>
    <row r="18520" s="254" customFormat="1" x14ac:dyDescent="0.2"/>
    <row r="18521" s="254" customFormat="1" x14ac:dyDescent="0.2"/>
    <row r="18522" s="254" customFormat="1" x14ac:dyDescent="0.2"/>
    <row r="18523" s="254" customFormat="1" x14ac:dyDescent="0.2"/>
    <row r="18524" s="254" customFormat="1" x14ac:dyDescent="0.2"/>
    <row r="18525" s="254" customFormat="1" x14ac:dyDescent="0.2"/>
    <row r="18526" s="254" customFormat="1" x14ac:dyDescent="0.2"/>
    <row r="18527" s="254" customFormat="1" x14ac:dyDescent="0.2"/>
    <row r="18528" s="254" customFormat="1" x14ac:dyDescent="0.2"/>
    <row r="18529" s="254" customFormat="1" x14ac:dyDescent="0.2"/>
    <row r="18530" s="254" customFormat="1" x14ac:dyDescent="0.2"/>
    <row r="18531" s="254" customFormat="1" x14ac:dyDescent="0.2"/>
    <row r="18532" s="254" customFormat="1" x14ac:dyDescent="0.2"/>
    <row r="18533" s="254" customFormat="1" x14ac:dyDescent="0.2"/>
    <row r="18534" s="254" customFormat="1" x14ac:dyDescent="0.2"/>
    <row r="18535" s="254" customFormat="1" x14ac:dyDescent="0.2"/>
    <row r="18536" s="254" customFormat="1" x14ac:dyDescent="0.2"/>
    <row r="18537" s="254" customFormat="1" x14ac:dyDescent="0.2"/>
    <row r="18538" s="254" customFormat="1" x14ac:dyDescent="0.2"/>
    <row r="18539" s="254" customFormat="1" x14ac:dyDescent="0.2"/>
    <row r="18540" s="254" customFormat="1" x14ac:dyDescent="0.2"/>
    <row r="18541" s="254" customFormat="1" x14ac:dyDescent="0.2"/>
    <row r="18542" s="254" customFormat="1" x14ac:dyDescent="0.2"/>
    <row r="18543" s="254" customFormat="1" x14ac:dyDescent="0.2"/>
    <row r="18544" s="254" customFormat="1" x14ac:dyDescent="0.2"/>
    <row r="18545" s="254" customFormat="1" x14ac:dyDescent="0.2"/>
    <row r="18546" s="254" customFormat="1" x14ac:dyDescent="0.2"/>
    <row r="18547" s="254" customFormat="1" x14ac:dyDescent="0.2"/>
    <row r="18548" s="254" customFormat="1" x14ac:dyDescent="0.2"/>
    <row r="18549" s="254" customFormat="1" x14ac:dyDescent="0.2"/>
    <row r="18550" s="254" customFormat="1" x14ac:dyDescent="0.2"/>
    <row r="18551" s="254" customFormat="1" x14ac:dyDescent="0.2"/>
    <row r="18552" s="254" customFormat="1" x14ac:dyDescent="0.2"/>
    <row r="18553" s="254" customFormat="1" x14ac:dyDescent="0.2"/>
    <row r="18554" s="254" customFormat="1" x14ac:dyDescent="0.2"/>
    <row r="18555" s="254" customFormat="1" x14ac:dyDescent="0.2"/>
    <row r="18556" s="254" customFormat="1" x14ac:dyDescent="0.2"/>
    <row r="18557" s="254" customFormat="1" x14ac:dyDescent="0.2"/>
    <row r="18558" s="254" customFormat="1" x14ac:dyDescent="0.2"/>
    <row r="18559" s="254" customFormat="1" x14ac:dyDescent="0.2"/>
    <row r="18560" s="254" customFormat="1" x14ac:dyDescent="0.2"/>
    <row r="18561" s="254" customFormat="1" x14ac:dyDescent="0.2"/>
    <row r="18562" s="254" customFormat="1" x14ac:dyDescent="0.2"/>
    <row r="18563" s="254" customFormat="1" x14ac:dyDescent="0.2"/>
    <row r="18564" s="254" customFormat="1" x14ac:dyDescent="0.2"/>
    <row r="18565" s="254" customFormat="1" x14ac:dyDescent="0.2"/>
    <row r="18566" s="254" customFormat="1" x14ac:dyDescent="0.2"/>
    <row r="18567" s="254" customFormat="1" x14ac:dyDescent="0.2"/>
    <row r="18568" s="254" customFormat="1" x14ac:dyDescent="0.2"/>
    <row r="18569" s="254" customFormat="1" x14ac:dyDescent="0.2"/>
    <row r="18570" s="254" customFormat="1" x14ac:dyDescent="0.2"/>
    <row r="18571" s="254" customFormat="1" x14ac:dyDescent="0.2"/>
    <row r="18572" s="254" customFormat="1" x14ac:dyDescent="0.2"/>
    <row r="18573" s="254" customFormat="1" x14ac:dyDescent="0.2"/>
    <row r="18574" s="254" customFormat="1" x14ac:dyDescent="0.2"/>
    <row r="18575" s="254" customFormat="1" x14ac:dyDescent="0.2"/>
    <row r="18576" s="254" customFormat="1" x14ac:dyDescent="0.2"/>
    <row r="18577" s="254" customFormat="1" x14ac:dyDescent="0.2"/>
    <row r="18578" s="254" customFormat="1" x14ac:dyDescent="0.2"/>
    <row r="18579" s="254" customFormat="1" x14ac:dyDescent="0.2"/>
    <row r="18580" s="254" customFormat="1" x14ac:dyDescent="0.2"/>
    <row r="18581" s="254" customFormat="1" x14ac:dyDescent="0.2"/>
    <row r="18582" s="254" customFormat="1" x14ac:dyDescent="0.2"/>
    <row r="18583" s="254" customFormat="1" x14ac:dyDescent="0.2"/>
    <row r="18584" s="254" customFormat="1" x14ac:dyDescent="0.2"/>
    <row r="18585" s="254" customFormat="1" x14ac:dyDescent="0.2"/>
    <row r="18586" s="254" customFormat="1" x14ac:dyDescent="0.2"/>
    <row r="18587" s="254" customFormat="1" x14ac:dyDescent="0.2"/>
    <row r="18588" s="254" customFormat="1" x14ac:dyDescent="0.2"/>
    <row r="18589" s="254" customFormat="1" x14ac:dyDescent="0.2"/>
    <row r="18590" s="254" customFormat="1" x14ac:dyDescent="0.2"/>
    <row r="18591" s="254" customFormat="1" x14ac:dyDescent="0.2"/>
    <row r="18592" s="254" customFormat="1" x14ac:dyDescent="0.2"/>
    <row r="18593" s="254" customFormat="1" x14ac:dyDescent="0.2"/>
    <row r="18594" s="254" customFormat="1" x14ac:dyDescent="0.2"/>
    <row r="18595" s="254" customFormat="1" x14ac:dyDescent="0.2"/>
    <row r="18596" s="254" customFormat="1" x14ac:dyDescent="0.2"/>
    <row r="18597" s="254" customFormat="1" x14ac:dyDescent="0.2"/>
    <row r="18598" s="254" customFormat="1" x14ac:dyDescent="0.2"/>
    <row r="18599" s="254" customFormat="1" x14ac:dyDescent="0.2"/>
    <row r="18600" s="254" customFormat="1" x14ac:dyDescent="0.2"/>
    <row r="18601" s="254" customFormat="1" x14ac:dyDescent="0.2"/>
    <row r="18602" s="254" customFormat="1" x14ac:dyDescent="0.2"/>
    <row r="18603" s="254" customFormat="1" x14ac:dyDescent="0.2"/>
    <row r="18604" s="254" customFormat="1" x14ac:dyDescent="0.2"/>
    <row r="18605" s="254" customFormat="1" x14ac:dyDescent="0.2"/>
    <row r="18606" s="254" customFormat="1" x14ac:dyDescent="0.2"/>
    <row r="18607" s="254" customFormat="1" x14ac:dyDescent="0.2"/>
    <row r="18608" s="254" customFormat="1" x14ac:dyDescent="0.2"/>
    <row r="18609" s="254" customFormat="1" x14ac:dyDescent="0.2"/>
    <row r="18610" s="254" customFormat="1" x14ac:dyDescent="0.2"/>
    <row r="18611" s="254" customFormat="1" x14ac:dyDescent="0.2"/>
    <row r="18612" s="254" customFormat="1" x14ac:dyDescent="0.2"/>
    <row r="18613" s="254" customFormat="1" x14ac:dyDescent="0.2"/>
    <row r="18614" s="254" customFormat="1" x14ac:dyDescent="0.2"/>
    <row r="18615" s="254" customFormat="1" x14ac:dyDescent="0.2"/>
    <row r="18616" s="254" customFormat="1" x14ac:dyDescent="0.2"/>
    <row r="18617" s="254" customFormat="1" x14ac:dyDescent="0.2"/>
    <row r="18618" s="254" customFormat="1" x14ac:dyDescent="0.2"/>
    <row r="18619" s="254" customFormat="1" x14ac:dyDescent="0.2"/>
    <row r="18620" s="254" customFormat="1" x14ac:dyDescent="0.2"/>
    <row r="18621" s="254" customFormat="1" x14ac:dyDescent="0.2"/>
    <row r="18622" s="254" customFormat="1" x14ac:dyDescent="0.2"/>
    <row r="18623" s="254" customFormat="1" x14ac:dyDescent="0.2"/>
    <row r="18624" s="254" customFormat="1" x14ac:dyDescent="0.2"/>
    <row r="18625" s="254" customFormat="1" x14ac:dyDescent="0.2"/>
    <row r="18626" s="254" customFormat="1" x14ac:dyDescent="0.2"/>
    <row r="18627" s="254" customFormat="1" x14ac:dyDescent="0.2"/>
    <row r="18628" s="254" customFormat="1" x14ac:dyDescent="0.2"/>
    <row r="18629" s="254" customFormat="1" x14ac:dyDescent="0.2"/>
    <row r="18630" s="254" customFormat="1" x14ac:dyDescent="0.2"/>
    <row r="18631" s="254" customFormat="1" x14ac:dyDescent="0.2"/>
    <row r="18632" s="254" customFormat="1" x14ac:dyDescent="0.2"/>
    <row r="18633" s="254" customFormat="1" x14ac:dyDescent="0.2"/>
    <row r="18634" s="254" customFormat="1" x14ac:dyDescent="0.2"/>
    <row r="18635" s="254" customFormat="1" x14ac:dyDescent="0.2"/>
    <row r="18636" s="254" customFormat="1" x14ac:dyDescent="0.2"/>
    <row r="18637" s="254" customFormat="1" x14ac:dyDescent="0.2"/>
    <row r="18638" s="254" customFormat="1" x14ac:dyDescent="0.2"/>
    <row r="18639" s="254" customFormat="1" x14ac:dyDescent="0.2"/>
    <row r="18640" s="254" customFormat="1" x14ac:dyDescent="0.2"/>
    <row r="18641" s="254" customFormat="1" x14ac:dyDescent="0.2"/>
    <row r="18642" s="254" customFormat="1" x14ac:dyDescent="0.2"/>
    <row r="18643" s="254" customFormat="1" x14ac:dyDescent="0.2"/>
    <row r="18644" s="254" customFormat="1" x14ac:dyDescent="0.2"/>
    <row r="18645" s="254" customFormat="1" x14ac:dyDescent="0.2"/>
    <row r="18646" s="254" customFormat="1" x14ac:dyDescent="0.2"/>
    <row r="18647" s="254" customFormat="1" x14ac:dyDescent="0.2"/>
    <row r="18648" s="254" customFormat="1" x14ac:dyDescent="0.2"/>
    <row r="18649" s="254" customFormat="1" x14ac:dyDescent="0.2"/>
    <row r="18650" s="254" customFormat="1" x14ac:dyDescent="0.2"/>
    <row r="18651" s="254" customFormat="1" x14ac:dyDescent="0.2"/>
    <row r="18652" s="254" customFormat="1" x14ac:dyDescent="0.2"/>
    <row r="18653" s="254" customFormat="1" x14ac:dyDescent="0.2"/>
    <row r="18654" s="254" customFormat="1" x14ac:dyDescent="0.2"/>
    <row r="18655" s="254" customFormat="1" x14ac:dyDescent="0.2"/>
    <row r="18656" s="254" customFormat="1" x14ac:dyDescent="0.2"/>
    <row r="18657" s="254" customFormat="1" x14ac:dyDescent="0.2"/>
    <row r="18658" s="254" customFormat="1" x14ac:dyDescent="0.2"/>
    <row r="18659" s="254" customFormat="1" x14ac:dyDescent="0.2"/>
    <row r="18660" s="254" customFormat="1" x14ac:dyDescent="0.2"/>
    <row r="18661" s="254" customFormat="1" x14ac:dyDescent="0.2"/>
    <row r="18662" s="254" customFormat="1" x14ac:dyDescent="0.2"/>
    <row r="18663" s="254" customFormat="1" x14ac:dyDescent="0.2"/>
    <row r="18664" s="254" customFormat="1" x14ac:dyDescent="0.2"/>
    <row r="18665" s="254" customFormat="1" x14ac:dyDescent="0.2"/>
    <row r="18666" s="254" customFormat="1" x14ac:dyDescent="0.2"/>
    <row r="18667" s="254" customFormat="1" x14ac:dyDescent="0.2"/>
    <row r="18668" s="254" customFormat="1" x14ac:dyDescent="0.2"/>
    <row r="18669" s="254" customFormat="1" x14ac:dyDescent="0.2"/>
    <row r="18670" s="254" customFormat="1" x14ac:dyDescent="0.2"/>
    <row r="18671" s="254" customFormat="1" x14ac:dyDescent="0.2"/>
    <row r="18672" s="254" customFormat="1" x14ac:dyDescent="0.2"/>
    <row r="18673" s="254" customFormat="1" x14ac:dyDescent="0.2"/>
    <row r="18674" s="254" customFormat="1" x14ac:dyDescent="0.2"/>
    <row r="18675" s="254" customFormat="1" x14ac:dyDescent="0.2"/>
    <row r="18676" s="254" customFormat="1" x14ac:dyDescent="0.2"/>
    <row r="18677" s="254" customFormat="1" x14ac:dyDescent="0.2"/>
    <row r="18678" s="254" customFormat="1" x14ac:dyDescent="0.2"/>
    <row r="18679" s="254" customFormat="1" x14ac:dyDescent="0.2"/>
    <row r="18680" s="254" customFormat="1" x14ac:dyDescent="0.2"/>
    <row r="18681" s="254" customFormat="1" x14ac:dyDescent="0.2"/>
    <row r="18682" s="254" customFormat="1" x14ac:dyDescent="0.2"/>
    <row r="18683" s="254" customFormat="1" x14ac:dyDescent="0.2"/>
    <row r="18684" s="254" customFormat="1" x14ac:dyDescent="0.2"/>
    <row r="18685" s="254" customFormat="1" x14ac:dyDescent="0.2"/>
    <row r="18686" s="254" customFormat="1" x14ac:dyDescent="0.2"/>
    <row r="18687" s="254" customFormat="1" x14ac:dyDescent="0.2"/>
    <row r="18688" s="254" customFormat="1" x14ac:dyDescent="0.2"/>
    <row r="18689" s="254" customFormat="1" x14ac:dyDescent="0.2"/>
    <row r="18690" s="254" customFormat="1" x14ac:dyDescent="0.2"/>
    <row r="18691" s="254" customFormat="1" x14ac:dyDescent="0.2"/>
    <row r="18692" s="254" customFormat="1" x14ac:dyDescent="0.2"/>
    <row r="18693" s="254" customFormat="1" x14ac:dyDescent="0.2"/>
    <row r="18694" s="254" customFormat="1" x14ac:dyDescent="0.2"/>
    <row r="18695" s="254" customFormat="1" x14ac:dyDescent="0.2"/>
    <row r="18696" s="254" customFormat="1" x14ac:dyDescent="0.2"/>
    <row r="18697" s="254" customFormat="1" x14ac:dyDescent="0.2"/>
    <row r="18698" s="254" customFormat="1" x14ac:dyDescent="0.2"/>
    <row r="18699" s="254" customFormat="1" x14ac:dyDescent="0.2"/>
    <row r="18700" s="254" customFormat="1" x14ac:dyDescent="0.2"/>
    <row r="18701" s="254" customFormat="1" x14ac:dyDescent="0.2"/>
    <row r="18702" s="254" customFormat="1" x14ac:dyDescent="0.2"/>
    <row r="18703" s="254" customFormat="1" x14ac:dyDescent="0.2"/>
    <row r="18704" s="254" customFormat="1" x14ac:dyDescent="0.2"/>
    <row r="18705" s="254" customFormat="1" x14ac:dyDescent="0.2"/>
    <row r="18706" s="254" customFormat="1" x14ac:dyDescent="0.2"/>
    <row r="18707" s="254" customFormat="1" x14ac:dyDescent="0.2"/>
    <row r="18708" s="254" customFormat="1" x14ac:dyDescent="0.2"/>
    <row r="18709" s="254" customFormat="1" x14ac:dyDescent="0.2"/>
    <row r="18710" s="254" customFormat="1" x14ac:dyDescent="0.2"/>
    <row r="18711" s="254" customFormat="1" x14ac:dyDescent="0.2"/>
    <row r="18712" s="254" customFormat="1" x14ac:dyDescent="0.2"/>
    <row r="18713" s="254" customFormat="1" x14ac:dyDescent="0.2"/>
    <row r="18714" s="254" customFormat="1" x14ac:dyDescent="0.2"/>
    <row r="18715" s="254" customFormat="1" x14ac:dyDescent="0.2"/>
    <row r="18716" s="254" customFormat="1" x14ac:dyDescent="0.2"/>
    <row r="18717" s="254" customFormat="1" x14ac:dyDescent="0.2"/>
    <row r="18718" s="254" customFormat="1" x14ac:dyDescent="0.2"/>
    <row r="18719" s="254" customFormat="1" x14ac:dyDescent="0.2"/>
    <row r="18720" s="254" customFormat="1" x14ac:dyDescent="0.2"/>
    <row r="18721" s="254" customFormat="1" x14ac:dyDescent="0.2"/>
    <row r="18722" s="254" customFormat="1" x14ac:dyDescent="0.2"/>
    <row r="18723" s="254" customFormat="1" x14ac:dyDescent="0.2"/>
    <row r="18724" s="254" customFormat="1" x14ac:dyDescent="0.2"/>
    <row r="18725" s="254" customFormat="1" x14ac:dyDescent="0.2"/>
    <row r="18726" s="254" customFormat="1" x14ac:dyDescent="0.2"/>
    <row r="18727" s="254" customFormat="1" x14ac:dyDescent="0.2"/>
    <row r="18728" s="254" customFormat="1" x14ac:dyDescent="0.2"/>
    <row r="18729" s="254" customFormat="1" x14ac:dyDescent="0.2"/>
    <row r="18730" s="254" customFormat="1" x14ac:dyDescent="0.2"/>
    <row r="18731" s="254" customFormat="1" x14ac:dyDescent="0.2"/>
    <row r="18732" s="254" customFormat="1" x14ac:dyDescent="0.2"/>
    <row r="18733" s="254" customFormat="1" x14ac:dyDescent="0.2"/>
    <row r="18734" s="254" customFormat="1" x14ac:dyDescent="0.2"/>
    <row r="18735" s="254" customFormat="1" x14ac:dyDescent="0.2"/>
    <row r="18736" s="254" customFormat="1" x14ac:dyDescent="0.2"/>
    <row r="18737" s="254" customFormat="1" x14ac:dyDescent="0.2"/>
    <row r="18738" s="254" customFormat="1" x14ac:dyDescent="0.2"/>
    <row r="18739" s="254" customFormat="1" x14ac:dyDescent="0.2"/>
    <row r="18740" s="254" customFormat="1" x14ac:dyDescent="0.2"/>
    <row r="18741" s="254" customFormat="1" x14ac:dyDescent="0.2"/>
    <row r="18742" s="254" customFormat="1" x14ac:dyDescent="0.2"/>
    <row r="18743" s="254" customFormat="1" x14ac:dyDescent="0.2"/>
    <row r="18744" s="254" customFormat="1" x14ac:dyDescent="0.2"/>
    <row r="18745" s="254" customFormat="1" x14ac:dyDescent="0.2"/>
    <row r="18746" s="254" customFormat="1" x14ac:dyDescent="0.2"/>
    <row r="18747" s="254" customFormat="1" x14ac:dyDescent="0.2"/>
    <row r="18748" s="254" customFormat="1" x14ac:dyDescent="0.2"/>
    <row r="18749" s="254" customFormat="1" x14ac:dyDescent="0.2"/>
    <row r="18750" s="254" customFormat="1" x14ac:dyDescent="0.2"/>
    <row r="18751" s="254" customFormat="1" x14ac:dyDescent="0.2"/>
    <row r="18752" s="254" customFormat="1" x14ac:dyDescent="0.2"/>
    <row r="18753" s="254" customFormat="1" x14ac:dyDescent="0.2"/>
    <row r="18754" s="254" customFormat="1" x14ac:dyDescent="0.2"/>
    <row r="18755" s="254" customFormat="1" x14ac:dyDescent="0.2"/>
    <row r="18756" s="254" customFormat="1" x14ac:dyDescent="0.2"/>
    <row r="18757" s="254" customFormat="1" x14ac:dyDescent="0.2"/>
    <row r="18758" s="254" customFormat="1" x14ac:dyDescent="0.2"/>
    <row r="18759" s="254" customFormat="1" x14ac:dyDescent="0.2"/>
    <row r="18760" s="254" customFormat="1" x14ac:dyDescent="0.2"/>
    <row r="18761" s="254" customFormat="1" x14ac:dyDescent="0.2"/>
    <row r="18762" s="254" customFormat="1" x14ac:dyDescent="0.2"/>
    <row r="18763" s="254" customFormat="1" x14ac:dyDescent="0.2"/>
    <row r="18764" s="254" customFormat="1" x14ac:dyDescent="0.2"/>
    <row r="18765" s="254" customFormat="1" x14ac:dyDescent="0.2"/>
    <row r="18766" s="254" customFormat="1" x14ac:dyDescent="0.2"/>
    <row r="18767" s="254" customFormat="1" x14ac:dyDescent="0.2"/>
    <row r="18768" s="254" customFormat="1" x14ac:dyDescent="0.2"/>
    <row r="18769" s="254" customFormat="1" x14ac:dyDescent="0.2"/>
    <row r="18770" s="254" customFormat="1" x14ac:dyDescent="0.2"/>
    <row r="18771" s="254" customFormat="1" x14ac:dyDescent="0.2"/>
    <row r="18772" s="254" customFormat="1" x14ac:dyDescent="0.2"/>
    <row r="18773" s="254" customFormat="1" x14ac:dyDescent="0.2"/>
    <row r="18774" s="254" customFormat="1" x14ac:dyDescent="0.2"/>
    <row r="18775" s="254" customFormat="1" x14ac:dyDescent="0.2"/>
    <row r="18776" s="254" customFormat="1" x14ac:dyDescent="0.2"/>
    <row r="18777" s="254" customFormat="1" x14ac:dyDescent="0.2"/>
    <row r="18778" s="254" customFormat="1" x14ac:dyDescent="0.2"/>
    <row r="18779" s="254" customFormat="1" x14ac:dyDescent="0.2"/>
    <row r="18780" s="254" customFormat="1" x14ac:dyDescent="0.2"/>
    <row r="18781" s="254" customFormat="1" x14ac:dyDescent="0.2"/>
    <row r="18782" s="254" customFormat="1" x14ac:dyDescent="0.2"/>
    <row r="18783" s="254" customFormat="1" x14ac:dyDescent="0.2"/>
    <row r="18784" s="254" customFormat="1" x14ac:dyDescent="0.2"/>
    <row r="18785" s="254" customFormat="1" x14ac:dyDescent="0.2"/>
    <row r="18786" s="254" customFormat="1" x14ac:dyDescent="0.2"/>
    <row r="18787" s="254" customFormat="1" x14ac:dyDescent="0.2"/>
    <row r="18788" s="254" customFormat="1" x14ac:dyDescent="0.2"/>
    <row r="18789" s="254" customFormat="1" x14ac:dyDescent="0.2"/>
    <row r="18790" s="254" customFormat="1" x14ac:dyDescent="0.2"/>
    <row r="18791" s="254" customFormat="1" x14ac:dyDescent="0.2"/>
    <row r="18792" s="254" customFormat="1" x14ac:dyDescent="0.2"/>
    <row r="18793" s="254" customFormat="1" x14ac:dyDescent="0.2"/>
    <row r="18794" s="254" customFormat="1" x14ac:dyDescent="0.2"/>
    <row r="18795" s="254" customFormat="1" x14ac:dyDescent="0.2"/>
    <row r="18796" s="254" customFormat="1" x14ac:dyDescent="0.2"/>
    <row r="18797" s="254" customFormat="1" x14ac:dyDescent="0.2"/>
    <row r="18798" s="254" customFormat="1" x14ac:dyDescent="0.2"/>
    <row r="18799" s="254" customFormat="1" x14ac:dyDescent="0.2"/>
    <row r="18800" s="254" customFormat="1" x14ac:dyDescent="0.2"/>
    <row r="18801" s="254" customFormat="1" x14ac:dyDescent="0.2"/>
    <row r="18802" s="254" customFormat="1" x14ac:dyDescent="0.2"/>
    <row r="18803" s="254" customFormat="1" x14ac:dyDescent="0.2"/>
    <row r="18804" s="254" customFormat="1" x14ac:dyDescent="0.2"/>
    <row r="18805" s="254" customFormat="1" x14ac:dyDescent="0.2"/>
    <row r="18806" s="254" customFormat="1" x14ac:dyDescent="0.2"/>
    <row r="18807" s="254" customFormat="1" x14ac:dyDescent="0.2"/>
    <row r="18808" s="254" customFormat="1" x14ac:dyDescent="0.2"/>
    <row r="18809" s="254" customFormat="1" x14ac:dyDescent="0.2"/>
    <row r="18810" s="254" customFormat="1" x14ac:dyDescent="0.2"/>
    <row r="18811" s="254" customFormat="1" x14ac:dyDescent="0.2"/>
    <row r="18812" s="254" customFormat="1" x14ac:dyDescent="0.2"/>
    <row r="18813" s="254" customFormat="1" x14ac:dyDescent="0.2"/>
    <row r="18814" s="254" customFormat="1" x14ac:dyDescent="0.2"/>
    <row r="18815" s="254" customFormat="1" x14ac:dyDescent="0.2"/>
    <row r="18816" s="254" customFormat="1" x14ac:dyDescent="0.2"/>
    <row r="18817" s="254" customFormat="1" x14ac:dyDescent="0.2"/>
    <row r="18818" s="254" customFormat="1" x14ac:dyDescent="0.2"/>
    <row r="18819" s="254" customFormat="1" x14ac:dyDescent="0.2"/>
    <row r="18820" s="254" customFormat="1" x14ac:dyDescent="0.2"/>
    <row r="18821" s="254" customFormat="1" x14ac:dyDescent="0.2"/>
    <row r="18822" s="254" customFormat="1" x14ac:dyDescent="0.2"/>
    <row r="18823" s="254" customFormat="1" x14ac:dyDescent="0.2"/>
    <row r="18824" s="254" customFormat="1" x14ac:dyDescent="0.2"/>
    <row r="18825" s="254" customFormat="1" x14ac:dyDescent="0.2"/>
    <row r="18826" s="254" customFormat="1" x14ac:dyDescent="0.2"/>
    <row r="18827" s="254" customFormat="1" x14ac:dyDescent="0.2"/>
    <row r="18828" s="254" customFormat="1" x14ac:dyDescent="0.2"/>
    <row r="18829" s="254" customFormat="1" x14ac:dyDescent="0.2"/>
    <row r="18830" s="254" customFormat="1" x14ac:dyDescent="0.2"/>
    <row r="18831" s="254" customFormat="1" x14ac:dyDescent="0.2"/>
    <row r="18832" s="254" customFormat="1" x14ac:dyDescent="0.2"/>
    <row r="18833" s="254" customFormat="1" x14ac:dyDescent="0.2"/>
    <row r="18834" s="254" customFormat="1" x14ac:dyDescent="0.2"/>
    <row r="18835" s="254" customFormat="1" x14ac:dyDescent="0.2"/>
    <row r="18836" s="254" customFormat="1" x14ac:dyDescent="0.2"/>
    <row r="18837" s="254" customFormat="1" x14ac:dyDescent="0.2"/>
    <row r="18838" s="254" customFormat="1" x14ac:dyDescent="0.2"/>
    <row r="18839" s="254" customFormat="1" x14ac:dyDescent="0.2"/>
    <row r="18840" s="254" customFormat="1" x14ac:dyDescent="0.2"/>
    <row r="18841" s="254" customFormat="1" x14ac:dyDescent="0.2"/>
    <row r="18842" s="254" customFormat="1" x14ac:dyDescent="0.2"/>
    <row r="18843" s="254" customFormat="1" x14ac:dyDescent="0.2"/>
    <row r="18844" s="254" customFormat="1" x14ac:dyDescent="0.2"/>
    <row r="18845" s="254" customFormat="1" x14ac:dyDescent="0.2"/>
    <row r="18846" s="254" customFormat="1" x14ac:dyDescent="0.2"/>
    <row r="18847" s="254" customFormat="1" x14ac:dyDescent="0.2"/>
    <row r="18848" s="254" customFormat="1" x14ac:dyDescent="0.2"/>
    <row r="18849" s="254" customFormat="1" x14ac:dyDescent="0.2"/>
    <row r="18850" s="254" customFormat="1" x14ac:dyDescent="0.2"/>
    <row r="18851" s="254" customFormat="1" x14ac:dyDescent="0.2"/>
    <row r="18852" s="254" customFormat="1" x14ac:dyDescent="0.2"/>
    <row r="18853" s="254" customFormat="1" x14ac:dyDescent="0.2"/>
    <row r="18854" s="254" customFormat="1" x14ac:dyDescent="0.2"/>
    <row r="18855" s="254" customFormat="1" x14ac:dyDescent="0.2"/>
    <row r="18856" s="254" customFormat="1" x14ac:dyDescent="0.2"/>
    <row r="18857" s="254" customFormat="1" x14ac:dyDescent="0.2"/>
    <row r="18858" s="254" customFormat="1" x14ac:dyDescent="0.2"/>
    <row r="18859" s="254" customFormat="1" x14ac:dyDescent="0.2"/>
    <row r="18860" s="254" customFormat="1" x14ac:dyDescent="0.2"/>
    <row r="18861" s="254" customFormat="1" x14ac:dyDescent="0.2"/>
    <row r="18862" s="254" customFormat="1" x14ac:dyDescent="0.2"/>
    <row r="18863" s="254" customFormat="1" x14ac:dyDescent="0.2"/>
    <row r="18864" s="254" customFormat="1" x14ac:dyDescent="0.2"/>
    <row r="18865" s="254" customFormat="1" x14ac:dyDescent="0.2"/>
    <row r="18866" s="254" customFormat="1" x14ac:dyDescent="0.2"/>
    <row r="18867" s="254" customFormat="1" x14ac:dyDescent="0.2"/>
    <row r="18868" s="254" customFormat="1" x14ac:dyDescent="0.2"/>
    <row r="18869" s="254" customFormat="1" x14ac:dyDescent="0.2"/>
    <row r="18870" s="254" customFormat="1" x14ac:dyDescent="0.2"/>
    <row r="18871" s="254" customFormat="1" x14ac:dyDescent="0.2"/>
    <row r="18872" s="254" customFormat="1" x14ac:dyDescent="0.2"/>
    <row r="18873" s="254" customFormat="1" x14ac:dyDescent="0.2"/>
    <row r="18874" s="254" customFormat="1" x14ac:dyDescent="0.2"/>
    <row r="18875" s="254" customFormat="1" x14ac:dyDescent="0.2"/>
    <row r="18876" s="254" customFormat="1" x14ac:dyDescent="0.2"/>
    <row r="18877" s="254" customFormat="1" x14ac:dyDescent="0.2"/>
    <row r="18878" s="254" customFormat="1" x14ac:dyDescent="0.2"/>
    <row r="18879" s="254" customFormat="1" x14ac:dyDescent="0.2"/>
    <row r="18880" s="254" customFormat="1" x14ac:dyDescent="0.2"/>
    <row r="18881" s="254" customFormat="1" x14ac:dyDescent="0.2"/>
    <row r="18882" s="254" customFormat="1" x14ac:dyDescent="0.2"/>
    <row r="18883" s="254" customFormat="1" x14ac:dyDescent="0.2"/>
    <row r="18884" s="254" customFormat="1" x14ac:dyDescent="0.2"/>
    <row r="18885" s="254" customFormat="1" x14ac:dyDescent="0.2"/>
    <row r="18886" s="254" customFormat="1" x14ac:dyDescent="0.2"/>
    <row r="18887" s="254" customFormat="1" x14ac:dyDescent="0.2"/>
    <row r="18888" s="254" customFormat="1" x14ac:dyDescent="0.2"/>
    <row r="18889" s="254" customFormat="1" x14ac:dyDescent="0.2"/>
    <row r="18890" s="254" customFormat="1" x14ac:dyDescent="0.2"/>
    <row r="18891" s="254" customFormat="1" x14ac:dyDescent="0.2"/>
    <row r="18892" s="254" customFormat="1" x14ac:dyDescent="0.2"/>
    <row r="18893" s="254" customFormat="1" x14ac:dyDescent="0.2"/>
    <row r="18894" s="254" customFormat="1" x14ac:dyDescent="0.2"/>
    <row r="18895" s="254" customFormat="1" x14ac:dyDescent="0.2"/>
    <row r="18896" s="254" customFormat="1" x14ac:dyDescent="0.2"/>
    <row r="18897" s="254" customFormat="1" x14ac:dyDescent="0.2"/>
    <row r="18898" s="254" customFormat="1" x14ac:dyDescent="0.2"/>
    <row r="18899" s="254" customFormat="1" x14ac:dyDescent="0.2"/>
    <row r="18900" s="254" customFormat="1" x14ac:dyDescent="0.2"/>
    <row r="18901" s="254" customFormat="1" x14ac:dyDescent="0.2"/>
    <row r="18902" s="254" customFormat="1" x14ac:dyDescent="0.2"/>
    <row r="18903" s="254" customFormat="1" x14ac:dyDescent="0.2"/>
    <row r="18904" s="254" customFormat="1" x14ac:dyDescent="0.2"/>
    <row r="18905" s="254" customFormat="1" x14ac:dyDescent="0.2"/>
    <row r="18906" s="254" customFormat="1" x14ac:dyDescent="0.2"/>
    <row r="18907" s="254" customFormat="1" x14ac:dyDescent="0.2"/>
    <row r="18908" s="254" customFormat="1" x14ac:dyDescent="0.2"/>
    <row r="18909" s="254" customFormat="1" x14ac:dyDescent="0.2"/>
    <row r="18910" s="254" customFormat="1" x14ac:dyDescent="0.2"/>
    <row r="18911" s="254" customFormat="1" x14ac:dyDescent="0.2"/>
    <row r="18912" s="254" customFormat="1" x14ac:dyDescent="0.2"/>
    <row r="18913" s="254" customFormat="1" x14ac:dyDescent="0.2"/>
    <row r="18914" s="254" customFormat="1" x14ac:dyDescent="0.2"/>
    <row r="18915" s="254" customFormat="1" x14ac:dyDescent="0.2"/>
    <row r="18916" s="254" customFormat="1" x14ac:dyDescent="0.2"/>
    <row r="18917" s="254" customFormat="1" x14ac:dyDescent="0.2"/>
    <row r="18918" s="254" customFormat="1" x14ac:dyDescent="0.2"/>
    <row r="18919" s="254" customFormat="1" x14ac:dyDescent="0.2"/>
    <row r="18920" s="254" customFormat="1" x14ac:dyDescent="0.2"/>
    <row r="18921" s="254" customFormat="1" x14ac:dyDescent="0.2"/>
    <row r="18922" s="254" customFormat="1" x14ac:dyDescent="0.2"/>
    <row r="18923" s="254" customFormat="1" x14ac:dyDescent="0.2"/>
    <row r="18924" s="254" customFormat="1" x14ac:dyDescent="0.2"/>
    <row r="18925" s="254" customFormat="1" x14ac:dyDescent="0.2"/>
    <row r="18926" s="254" customFormat="1" x14ac:dyDescent="0.2"/>
    <row r="18927" s="254" customFormat="1" x14ac:dyDescent="0.2"/>
    <row r="18928" s="254" customFormat="1" x14ac:dyDescent="0.2"/>
    <row r="18929" s="254" customFormat="1" x14ac:dyDescent="0.2"/>
    <row r="18930" s="254" customFormat="1" x14ac:dyDescent="0.2"/>
    <row r="18931" s="254" customFormat="1" x14ac:dyDescent="0.2"/>
    <row r="18932" s="254" customFormat="1" x14ac:dyDescent="0.2"/>
    <row r="18933" s="254" customFormat="1" x14ac:dyDescent="0.2"/>
    <row r="18934" s="254" customFormat="1" x14ac:dyDescent="0.2"/>
    <row r="18935" s="254" customFormat="1" x14ac:dyDescent="0.2"/>
    <row r="18936" s="254" customFormat="1" x14ac:dyDescent="0.2"/>
    <row r="18937" s="254" customFormat="1" x14ac:dyDescent="0.2"/>
    <row r="18938" s="254" customFormat="1" x14ac:dyDescent="0.2"/>
    <row r="18939" s="254" customFormat="1" x14ac:dyDescent="0.2"/>
    <row r="18940" s="254" customFormat="1" x14ac:dyDescent="0.2"/>
    <row r="18941" s="254" customFormat="1" x14ac:dyDescent="0.2"/>
    <row r="18942" s="254" customFormat="1" x14ac:dyDescent="0.2"/>
    <row r="18943" s="254" customFormat="1" x14ac:dyDescent="0.2"/>
    <row r="18944" s="254" customFormat="1" x14ac:dyDescent="0.2"/>
    <row r="18945" s="254" customFormat="1" x14ac:dyDescent="0.2"/>
    <row r="18946" s="254" customFormat="1" x14ac:dyDescent="0.2"/>
    <row r="18947" s="254" customFormat="1" x14ac:dyDescent="0.2"/>
    <row r="18948" s="254" customFormat="1" x14ac:dyDescent="0.2"/>
    <row r="18949" s="254" customFormat="1" x14ac:dyDescent="0.2"/>
    <row r="18950" s="254" customFormat="1" x14ac:dyDescent="0.2"/>
    <row r="18951" s="254" customFormat="1" x14ac:dyDescent="0.2"/>
    <row r="18952" s="254" customFormat="1" x14ac:dyDescent="0.2"/>
    <row r="18953" s="254" customFormat="1" x14ac:dyDescent="0.2"/>
    <row r="18954" s="254" customFormat="1" x14ac:dyDescent="0.2"/>
    <row r="18955" s="254" customFormat="1" x14ac:dyDescent="0.2"/>
    <row r="18956" s="254" customFormat="1" x14ac:dyDescent="0.2"/>
    <row r="18957" s="254" customFormat="1" x14ac:dyDescent="0.2"/>
    <row r="18958" s="254" customFormat="1" x14ac:dyDescent="0.2"/>
    <row r="18959" s="254" customFormat="1" x14ac:dyDescent="0.2"/>
    <row r="18960" s="254" customFormat="1" x14ac:dyDescent="0.2"/>
    <row r="18961" s="254" customFormat="1" x14ac:dyDescent="0.2"/>
    <row r="18962" s="254" customFormat="1" x14ac:dyDescent="0.2"/>
    <row r="18963" s="254" customFormat="1" x14ac:dyDescent="0.2"/>
    <row r="18964" s="254" customFormat="1" x14ac:dyDescent="0.2"/>
    <row r="18965" s="254" customFormat="1" x14ac:dyDescent="0.2"/>
    <row r="18966" s="254" customFormat="1" x14ac:dyDescent="0.2"/>
    <row r="18967" s="254" customFormat="1" x14ac:dyDescent="0.2"/>
    <row r="18968" s="254" customFormat="1" x14ac:dyDescent="0.2"/>
    <row r="18969" s="254" customFormat="1" x14ac:dyDescent="0.2"/>
    <row r="18970" s="254" customFormat="1" x14ac:dyDescent="0.2"/>
    <row r="18971" s="254" customFormat="1" x14ac:dyDescent="0.2"/>
    <row r="18972" s="254" customFormat="1" x14ac:dyDescent="0.2"/>
    <row r="18973" s="254" customFormat="1" x14ac:dyDescent="0.2"/>
    <row r="18974" s="254" customFormat="1" x14ac:dyDescent="0.2"/>
    <row r="18975" s="254" customFormat="1" x14ac:dyDescent="0.2"/>
    <row r="18976" s="254" customFormat="1" x14ac:dyDescent="0.2"/>
    <row r="18977" s="254" customFormat="1" x14ac:dyDescent="0.2"/>
    <row r="18978" s="254" customFormat="1" x14ac:dyDescent="0.2"/>
    <row r="18979" s="254" customFormat="1" x14ac:dyDescent="0.2"/>
    <row r="18980" s="254" customFormat="1" x14ac:dyDescent="0.2"/>
    <row r="18981" s="254" customFormat="1" x14ac:dyDescent="0.2"/>
    <row r="18982" s="254" customFormat="1" x14ac:dyDescent="0.2"/>
    <row r="18983" s="254" customFormat="1" x14ac:dyDescent="0.2"/>
    <row r="18984" s="254" customFormat="1" x14ac:dyDescent="0.2"/>
    <row r="18985" s="254" customFormat="1" x14ac:dyDescent="0.2"/>
    <row r="18986" s="254" customFormat="1" x14ac:dyDescent="0.2"/>
    <row r="18987" s="254" customFormat="1" x14ac:dyDescent="0.2"/>
    <row r="18988" s="254" customFormat="1" x14ac:dyDescent="0.2"/>
    <row r="18989" s="254" customFormat="1" x14ac:dyDescent="0.2"/>
    <row r="18990" s="254" customFormat="1" x14ac:dyDescent="0.2"/>
    <row r="18991" s="254" customFormat="1" x14ac:dyDescent="0.2"/>
    <row r="18992" s="254" customFormat="1" x14ac:dyDescent="0.2"/>
    <row r="18993" s="254" customFormat="1" x14ac:dyDescent="0.2"/>
    <row r="18994" s="254" customFormat="1" x14ac:dyDescent="0.2"/>
    <row r="18995" s="254" customFormat="1" x14ac:dyDescent="0.2"/>
    <row r="18996" s="254" customFormat="1" x14ac:dyDescent="0.2"/>
    <row r="18997" s="254" customFormat="1" x14ac:dyDescent="0.2"/>
    <row r="18998" s="254" customFormat="1" x14ac:dyDescent="0.2"/>
    <row r="18999" s="254" customFormat="1" x14ac:dyDescent="0.2"/>
    <row r="19000" s="254" customFormat="1" x14ac:dyDescent="0.2"/>
    <row r="19001" s="254" customFormat="1" x14ac:dyDescent="0.2"/>
    <row r="19002" s="254" customFormat="1" x14ac:dyDescent="0.2"/>
    <row r="19003" s="254" customFormat="1" x14ac:dyDescent="0.2"/>
    <row r="19004" s="254" customFormat="1" x14ac:dyDescent="0.2"/>
    <row r="19005" s="254" customFormat="1" x14ac:dyDescent="0.2"/>
    <row r="19006" s="254" customFormat="1" x14ac:dyDescent="0.2"/>
    <row r="19007" s="254" customFormat="1" x14ac:dyDescent="0.2"/>
    <row r="19008" s="254" customFormat="1" x14ac:dyDescent="0.2"/>
    <row r="19009" s="254" customFormat="1" x14ac:dyDescent="0.2"/>
    <row r="19010" s="254" customFormat="1" x14ac:dyDescent="0.2"/>
    <row r="19011" s="254" customFormat="1" x14ac:dyDescent="0.2"/>
    <row r="19012" s="254" customFormat="1" x14ac:dyDescent="0.2"/>
    <row r="19013" s="254" customFormat="1" x14ac:dyDescent="0.2"/>
    <row r="19014" s="254" customFormat="1" x14ac:dyDescent="0.2"/>
    <row r="19015" s="254" customFormat="1" x14ac:dyDescent="0.2"/>
    <row r="19016" s="254" customFormat="1" x14ac:dyDescent="0.2"/>
    <row r="19017" s="254" customFormat="1" x14ac:dyDescent="0.2"/>
    <row r="19018" s="254" customFormat="1" x14ac:dyDescent="0.2"/>
    <row r="19019" s="254" customFormat="1" x14ac:dyDescent="0.2"/>
    <row r="19020" s="254" customFormat="1" x14ac:dyDescent="0.2"/>
    <row r="19021" s="254" customFormat="1" x14ac:dyDescent="0.2"/>
    <row r="19022" s="254" customFormat="1" x14ac:dyDescent="0.2"/>
    <row r="19023" s="254" customFormat="1" x14ac:dyDescent="0.2"/>
    <row r="19024" s="254" customFormat="1" x14ac:dyDescent="0.2"/>
    <row r="19025" s="254" customFormat="1" x14ac:dyDescent="0.2"/>
    <row r="19026" s="254" customFormat="1" x14ac:dyDescent="0.2"/>
    <row r="19027" s="254" customFormat="1" x14ac:dyDescent="0.2"/>
    <row r="19028" s="254" customFormat="1" x14ac:dyDescent="0.2"/>
    <row r="19029" s="254" customFormat="1" x14ac:dyDescent="0.2"/>
    <row r="19030" s="254" customFormat="1" x14ac:dyDescent="0.2"/>
    <row r="19031" s="254" customFormat="1" x14ac:dyDescent="0.2"/>
    <row r="19032" s="254" customFormat="1" x14ac:dyDescent="0.2"/>
    <row r="19033" s="254" customFormat="1" x14ac:dyDescent="0.2"/>
    <row r="19034" s="254" customFormat="1" x14ac:dyDescent="0.2"/>
    <row r="19035" s="254" customFormat="1" x14ac:dyDescent="0.2"/>
    <row r="19036" s="254" customFormat="1" x14ac:dyDescent="0.2"/>
    <row r="19037" s="254" customFormat="1" x14ac:dyDescent="0.2"/>
    <row r="19038" s="254" customFormat="1" x14ac:dyDescent="0.2"/>
    <row r="19039" s="254" customFormat="1" x14ac:dyDescent="0.2"/>
    <row r="19040" s="254" customFormat="1" x14ac:dyDescent="0.2"/>
    <row r="19041" s="254" customFormat="1" x14ac:dyDescent="0.2"/>
    <row r="19042" s="254" customFormat="1" x14ac:dyDescent="0.2"/>
    <row r="19043" s="254" customFormat="1" x14ac:dyDescent="0.2"/>
    <row r="19044" s="254" customFormat="1" x14ac:dyDescent="0.2"/>
    <row r="19045" s="254" customFormat="1" x14ac:dyDescent="0.2"/>
    <row r="19046" s="254" customFormat="1" x14ac:dyDescent="0.2"/>
    <row r="19047" s="254" customFormat="1" x14ac:dyDescent="0.2"/>
    <row r="19048" s="254" customFormat="1" x14ac:dyDescent="0.2"/>
    <row r="19049" s="254" customFormat="1" x14ac:dyDescent="0.2"/>
    <row r="19050" s="254" customFormat="1" x14ac:dyDescent="0.2"/>
    <row r="19051" s="254" customFormat="1" x14ac:dyDescent="0.2"/>
    <row r="19052" s="254" customFormat="1" x14ac:dyDescent="0.2"/>
    <row r="19053" s="254" customFormat="1" x14ac:dyDescent="0.2"/>
    <row r="19054" s="254" customFormat="1" x14ac:dyDescent="0.2"/>
    <row r="19055" s="254" customFormat="1" x14ac:dyDescent="0.2"/>
    <row r="19056" s="254" customFormat="1" x14ac:dyDescent="0.2"/>
    <row r="19057" s="254" customFormat="1" x14ac:dyDescent="0.2"/>
    <row r="19058" s="254" customFormat="1" x14ac:dyDescent="0.2"/>
    <row r="19059" s="254" customFormat="1" x14ac:dyDescent="0.2"/>
    <row r="19060" s="254" customFormat="1" x14ac:dyDescent="0.2"/>
    <row r="19061" s="254" customFormat="1" x14ac:dyDescent="0.2"/>
    <row r="19062" s="254" customFormat="1" x14ac:dyDescent="0.2"/>
    <row r="19063" s="254" customFormat="1" x14ac:dyDescent="0.2"/>
    <row r="19064" s="254" customFormat="1" x14ac:dyDescent="0.2"/>
    <row r="19065" s="254" customFormat="1" x14ac:dyDescent="0.2"/>
    <row r="19066" s="254" customFormat="1" x14ac:dyDescent="0.2"/>
    <row r="19067" s="254" customFormat="1" x14ac:dyDescent="0.2"/>
    <row r="19068" s="254" customFormat="1" x14ac:dyDescent="0.2"/>
    <row r="19069" s="254" customFormat="1" x14ac:dyDescent="0.2"/>
    <row r="19070" s="254" customFormat="1" x14ac:dyDescent="0.2"/>
    <row r="19071" s="254" customFormat="1" x14ac:dyDescent="0.2"/>
    <row r="19072" s="254" customFormat="1" x14ac:dyDescent="0.2"/>
    <row r="19073" s="254" customFormat="1" x14ac:dyDescent="0.2"/>
    <row r="19074" s="254" customFormat="1" x14ac:dyDescent="0.2"/>
    <row r="19075" s="254" customFormat="1" x14ac:dyDescent="0.2"/>
    <row r="19076" s="254" customFormat="1" x14ac:dyDescent="0.2"/>
    <row r="19077" s="254" customFormat="1" x14ac:dyDescent="0.2"/>
    <row r="19078" s="254" customFormat="1" x14ac:dyDescent="0.2"/>
    <row r="19079" s="254" customFormat="1" x14ac:dyDescent="0.2"/>
    <row r="19080" s="254" customFormat="1" x14ac:dyDescent="0.2"/>
    <row r="19081" s="254" customFormat="1" x14ac:dyDescent="0.2"/>
    <row r="19082" s="254" customFormat="1" x14ac:dyDescent="0.2"/>
    <row r="19083" s="254" customFormat="1" x14ac:dyDescent="0.2"/>
    <row r="19084" s="254" customFormat="1" x14ac:dyDescent="0.2"/>
    <row r="19085" s="254" customFormat="1" x14ac:dyDescent="0.2"/>
    <row r="19086" s="254" customFormat="1" x14ac:dyDescent="0.2"/>
    <row r="19087" s="254" customFormat="1" x14ac:dyDescent="0.2"/>
    <row r="19088" s="254" customFormat="1" x14ac:dyDescent="0.2"/>
    <row r="19089" s="254" customFormat="1" x14ac:dyDescent="0.2"/>
    <row r="19090" s="254" customFormat="1" x14ac:dyDescent="0.2"/>
    <row r="19091" s="254" customFormat="1" x14ac:dyDescent="0.2"/>
    <row r="19092" s="254" customFormat="1" x14ac:dyDescent="0.2"/>
    <row r="19093" s="254" customFormat="1" x14ac:dyDescent="0.2"/>
    <row r="19094" s="254" customFormat="1" x14ac:dyDescent="0.2"/>
    <row r="19095" s="254" customFormat="1" x14ac:dyDescent="0.2"/>
    <row r="19096" s="254" customFormat="1" x14ac:dyDescent="0.2"/>
    <row r="19097" s="254" customFormat="1" x14ac:dyDescent="0.2"/>
    <row r="19098" s="254" customFormat="1" x14ac:dyDescent="0.2"/>
    <row r="19099" s="254" customFormat="1" x14ac:dyDescent="0.2"/>
    <row r="19100" s="254" customFormat="1" x14ac:dyDescent="0.2"/>
    <row r="19101" s="254" customFormat="1" x14ac:dyDescent="0.2"/>
    <row r="19102" s="254" customFormat="1" x14ac:dyDescent="0.2"/>
    <row r="19103" s="254" customFormat="1" x14ac:dyDescent="0.2"/>
    <row r="19104" s="254" customFormat="1" x14ac:dyDescent="0.2"/>
    <row r="19105" s="254" customFormat="1" x14ac:dyDescent="0.2"/>
    <row r="19106" s="254" customFormat="1" x14ac:dyDescent="0.2"/>
    <row r="19107" s="254" customFormat="1" x14ac:dyDescent="0.2"/>
    <row r="19108" s="254" customFormat="1" x14ac:dyDescent="0.2"/>
    <row r="19109" s="254" customFormat="1" x14ac:dyDescent="0.2"/>
    <row r="19110" s="254" customFormat="1" x14ac:dyDescent="0.2"/>
    <row r="19111" s="254" customFormat="1" x14ac:dyDescent="0.2"/>
    <row r="19112" s="254" customFormat="1" x14ac:dyDescent="0.2"/>
    <row r="19113" s="254" customFormat="1" x14ac:dyDescent="0.2"/>
    <row r="19114" s="254" customFormat="1" x14ac:dyDescent="0.2"/>
    <row r="19115" s="254" customFormat="1" x14ac:dyDescent="0.2"/>
    <row r="19116" s="254" customFormat="1" x14ac:dyDescent="0.2"/>
    <row r="19117" s="254" customFormat="1" x14ac:dyDescent="0.2"/>
    <row r="19118" s="254" customFormat="1" x14ac:dyDescent="0.2"/>
    <row r="19119" s="254" customFormat="1" x14ac:dyDescent="0.2"/>
    <row r="19120" s="254" customFormat="1" x14ac:dyDescent="0.2"/>
    <row r="19121" s="254" customFormat="1" x14ac:dyDescent="0.2"/>
    <row r="19122" s="254" customFormat="1" x14ac:dyDescent="0.2"/>
    <row r="19123" s="254" customFormat="1" x14ac:dyDescent="0.2"/>
    <row r="19124" s="254" customFormat="1" x14ac:dyDescent="0.2"/>
    <row r="19125" s="254" customFormat="1" x14ac:dyDescent="0.2"/>
    <row r="19126" s="254" customFormat="1" x14ac:dyDescent="0.2"/>
    <row r="19127" s="254" customFormat="1" x14ac:dyDescent="0.2"/>
    <row r="19128" s="254" customFormat="1" x14ac:dyDescent="0.2"/>
    <row r="19129" s="254" customFormat="1" x14ac:dyDescent="0.2"/>
    <row r="19130" s="254" customFormat="1" x14ac:dyDescent="0.2"/>
    <row r="19131" s="254" customFormat="1" x14ac:dyDescent="0.2"/>
    <row r="19132" s="254" customFormat="1" x14ac:dyDescent="0.2"/>
    <row r="19133" s="254" customFormat="1" x14ac:dyDescent="0.2"/>
    <row r="19134" s="254" customFormat="1" x14ac:dyDescent="0.2"/>
    <row r="19135" s="254" customFormat="1" x14ac:dyDescent="0.2"/>
    <row r="19136" s="254" customFormat="1" x14ac:dyDescent="0.2"/>
    <row r="19137" s="254" customFormat="1" x14ac:dyDescent="0.2"/>
    <row r="19138" s="254" customFormat="1" x14ac:dyDescent="0.2"/>
    <row r="19139" s="254" customFormat="1" x14ac:dyDescent="0.2"/>
    <row r="19140" s="254" customFormat="1" x14ac:dyDescent="0.2"/>
    <row r="19141" s="254" customFormat="1" x14ac:dyDescent="0.2"/>
    <row r="19142" s="254" customFormat="1" x14ac:dyDescent="0.2"/>
    <row r="19143" s="254" customFormat="1" x14ac:dyDescent="0.2"/>
    <row r="19144" s="254" customFormat="1" x14ac:dyDescent="0.2"/>
    <row r="19145" s="254" customFormat="1" x14ac:dyDescent="0.2"/>
    <row r="19146" s="254" customFormat="1" x14ac:dyDescent="0.2"/>
    <row r="19147" s="254" customFormat="1" x14ac:dyDescent="0.2"/>
    <row r="19148" s="254" customFormat="1" x14ac:dyDescent="0.2"/>
    <row r="19149" s="254" customFormat="1" x14ac:dyDescent="0.2"/>
    <row r="19150" s="254" customFormat="1" x14ac:dyDescent="0.2"/>
    <row r="19151" s="254" customFormat="1" x14ac:dyDescent="0.2"/>
    <row r="19152" s="254" customFormat="1" x14ac:dyDescent="0.2"/>
    <row r="19153" s="254" customFormat="1" x14ac:dyDescent="0.2"/>
    <row r="19154" s="254" customFormat="1" x14ac:dyDescent="0.2"/>
    <row r="19155" s="254" customFormat="1" x14ac:dyDescent="0.2"/>
    <row r="19156" s="254" customFormat="1" x14ac:dyDescent="0.2"/>
    <row r="19157" s="254" customFormat="1" x14ac:dyDescent="0.2"/>
    <row r="19158" s="254" customFormat="1" x14ac:dyDescent="0.2"/>
    <row r="19159" s="254" customFormat="1" x14ac:dyDescent="0.2"/>
    <row r="19160" s="254" customFormat="1" x14ac:dyDescent="0.2"/>
    <row r="19161" s="254" customFormat="1" x14ac:dyDescent="0.2"/>
    <row r="19162" s="254" customFormat="1" x14ac:dyDescent="0.2"/>
    <row r="19163" s="254" customFormat="1" x14ac:dyDescent="0.2"/>
    <row r="19164" s="254" customFormat="1" x14ac:dyDescent="0.2"/>
    <row r="19165" s="254" customFormat="1" x14ac:dyDescent="0.2"/>
    <row r="19166" s="254" customFormat="1" x14ac:dyDescent="0.2"/>
    <row r="19167" s="254" customFormat="1" x14ac:dyDescent="0.2"/>
    <row r="19168" s="254" customFormat="1" x14ac:dyDescent="0.2"/>
    <row r="19169" s="254" customFormat="1" x14ac:dyDescent="0.2"/>
    <row r="19170" s="254" customFormat="1" x14ac:dyDescent="0.2"/>
    <row r="19171" s="254" customFormat="1" x14ac:dyDescent="0.2"/>
    <row r="19172" s="254" customFormat="1" x14ac:dyDescent="0.2"/>
    <row r="19173" s="254" customFormat="1" x14ac:dyDescent="0.2"/>
    <row r="19174" s="254" customFormat="1" x14ac:dyDescent="0.2"/>
    <row r="19175" s="254" customFormat="1" x14ac:dyDescent="0.2"/>
    <row r="19176" s="254" customFormat="1" x14ac:dyDescent="0.2"/>
    <row r="19177" s="254" customFormat="1" x14ac:dyDescent="0.2"/>
    <row r="19178" s="254" customFormat="1" x14ac:dyDescent="0.2"/>
    <row r="19179" s="254" customFormat="1" x14ac:dyDescent="0.2"/>
    <row r="19180" s="254" customFormat="1" x14ac:dyDescent="0.2"/>
    <row r="19181" s="254" customFormat="1" x14ac:dyDescent="0.2"/>
    <row r="19182" s="254" customFormat="1" x14ac:dyDescent="0.2"/>
    <row r="19183" s="254" customFormat="1" x14ac:dyDescent="0.2"/>
    <row r="19184" s="254" customFormat="1" x14ac:dyDescent="0.2"/>
    <row r="19185" s="254" customFormat="1" x14ac:dyDescent="0.2"/>
    <row r="19186" s="254" customFormat="1" x14ac:dyDescent="0.2"/>
    <row r="19187" s="254" customFormat="1" x14ac:dyDescent="0.2"/>
    <row r="19188" s="254" customFormat="1" x14ac:dyDescent="0.2"/>
    <row r="19189" s="254" customFormat="1" x14ac:dyDescent="0.2"/>
    <row r="19190" s="254" customFormat="1" x14ac:dyDescent="0.2"/>
    <row r="19191" s="254" customFormat="1" x14ac:dyDescent="0.2"/>
    <row r="19192" s="254" customFormat="1" x14ac:dyDescent="0.2"/>
    <row r="19193" s="254" customFormat="1" x14ac:dyDescent="0.2"/>
    <row r="19194" s="254" customFormat="1" x14ac:dyDescent="0.2"/>
    <row r="19195" s="254" customFormat="1" x14ac:dyDescent="0.2"/>
    <row r="19196" s="254" customFormat="1" x14ac:dyDescent="0.2"/>
    <row r="19197" s="254" customFormat="1" x14ac:dyDescent="0.2"/>
    <row r="19198" s="254" customFormat="1" x14ac:dyDescent="0.2"/>
    <row r="19199" s="254" customFormat="1" x14ac:dyDescent="0.2"/>
    <row r="19200" s="254" customFormat="1" x14ac:dyDescent="0.2"/>
    <row r="19201" s="254" customFormat="1" x14ac:dyDescent="0.2"/>
    <row r="19202" s="254" customFormat="1" x14ac:dyDescent="0.2"/>
    <row r="19203" s="254" customFormat="1" x14ac:dyDescent="0.2"/>
    <row r="19204" s="254" customFormat="1" x14ac:dyDescent="0.2"/>
    <row r="19205" s="254" customFormat="1" x14ac:dyDescent="0.2"/>
    <row r="19206" s="254" customFormat="1" x14ac:dyDescent="0.2"/>
    <row r="19207" s="254" customFormat="1" x14ac:dyDescent="0.2"/>
    <row r="19208" s="254" customFormat="1" x14ac:dyDescent="0.2"/>
    <row r="19209" s="254" customFormat="1" x14ac:dyDescent="0.2"/>
    <row r="19210" s="254" customFormat="1" x14ac:dyDescent="0.2"/>
    <row r="19211" s="254" customFormat="1" x14ac:dyDescent="0.2"/>
    <row r="19212" s="254" customFormat="1" x14ac:dyDescent="0.2"/>
    <row r="19213" s="254" customFormat="1" x14ac:dyDescent="0.2"/>
    <row r="19214" s="254" customFormat="1" x14ac:dyDescent="0.2"/>
    <row r="19215" s="254" customFormat="1" x14ac:dyDescent="0.2"/>
    <row r="19216" s="254" customFormat="1" x14ac:dyDescent="0.2"/>
    <row r="19217" s="254" customFormat="1" x14ac:dyDescent="0.2"/>
    <row r="19218" s="254" customFormat="1" x14ac:dyDescent="0.2"/>
    <row r="19219" s="254" customFormat="1" x14ac:dyDescent="0.2"/>
    <row r="19220" s="254" customFormat="1" x14ac:dyDescent="0.2"/>
    <row r="19221" s="254" customFormat="1" x14ac:dyDescent="0.2"/>
    <row r="19222" s="254" customFormat="1" x14ac:dyDescent="0.2"/>
    <row r="19223" s="254" customFormat="1" x14ac:dyDescent="0.2"/>
    <row r="19224" s="254" customFormat="1" x14ac:dyDescent="0.2"/>
    <row r="19225" s="254" customFormat="1" x14ac:dyDescent="0.2"/>
    <row r="19226" s="254" customFormat="1" x14ac:dyDescent="0.2"/>
    <row r="19227" s="254" customFormat="1" x14ac:dyDescent="0.2"/>
    <row r="19228" s="254" customFormat="1" x14ac:dyDescent="0.2"/>
    <row r="19229" s="254" customFormat="1" x14ac:dyDescent="0.2"/>
    <row r="19230" s="254" customFormat="1" x14ac:dyDescent="0.2"/>
    <row r="19231" s="254" customFormat="1" x14ac:dyDescent="0.2"/>
    <row r="19232" s="254" customFormat="1" x14ac:dyDescent="0.2"/>
    <row r="19233" s="254" customFormat="1" x14ac:dyDescent="0.2"/>
    <row r="19234" s="254" customFormat="1" x14ac:dyDescent="0.2"/>
    <row r="19235" s="254" customFormat="1" x14ac:dyDescent="0.2"/>
    <row r="19236" s="254" customFormat="1" x14ac:dyDescent="0.2"/>
    <row r="19237" s="254" customFormat="1" x14ac:dyDescent="0.2"/>
    <row r="19238" s="254" customFormat="1" x14ac:dyDescent="0.2"/>
    <row r="19239" s="254" customFormat="1" x14ac:dyDescent="0.2"/>
    <row r="19240" s="254" customFormat="1" x14ac:dyDescent="0.2"/>
    <row r="19241" s="254" customFormat="1" x14ac:dyDescent="0.2"/>
    <row r="19242" s="254" customFormat="1" x14ac:dyDescent="0.2"/>
    <row r="19243" s="254" customFormat="1" x14ac:dyDescent="0.2"/>
    <row r="19244" s="254" customFormat="1" x14ac:dyDescent="0.2"/>
    <row r="19245" s="254" customFormat="1" x14ac:dyDescent="0.2"/>
    <row r="19246" s="254" customFormat="1" x14ac:dyDescent="0.2"/>
    <row r="19247" s="254" customFormat="1" x14ac:dyDescent="0.2"/>
    <row r="19248" s="254" customFormat="1" x14ac:dyDescent="0.2"/>
    <row r="19249" s="254" customFormat="1" x14ac:dyDescent="0.2"/>
    <row r="19250" s="254" customFormat="1" x14ac:dyDescent="0.2"/>
    <row r="19251" s="254" customFormat="1" x14ac:dyDescent="0.2"/>
    <row r="19252" s="254" customFormat="1" x14ac:dyDescent="0.2"/>
    <row r="19253" s="254" customFormat="1" x14ac:dyDescent="0.2"/>
    <row r="19254" s="254" customFormat="1" x14ac:dyDescent="0.2"/>
    <row r="19255" s="254" customFormat="1" x14ac:dyDescent="0.2"/>
    <row r="19256" s="254" customFormat="1" x14ac:dyDescent="0.2"/>
    <row r="19257" s="254" customFormat="1" x14ac:dyDescent="0.2"/>
    <row r="19258" s="254" customFormat="1" x14ac:dyDescent="0.2"/>
    <row r="19259" s="254" customFormat="1" x14ac:dyDescent="0.2"/>
    <row r="19260" s="254" customFormat="1" x14ac:dyDescent="0.2"/>
    <row r="19261" s="254" customFormat="1" x14ac:dyDescent="0.2"/>
    <row r="19262" s="254" customFormat="1" x14ac:dyDescent="0.2"/>
    <row r="19263" s="254" customFormat="1" x14ac:dyDescent="0.2"/>
    <row r="19264" s="254" customFormat="1" x14ac:dyDescent="0.2"/>
    <row r="19265" s="254" customFormat="1" x14ac:dyDescent="0.2"/>
    <row r="19266" s="254" customFormat="1" x14ac:dyDescent="0.2"/>
    <row r="19267" s="254" customFormat="1" x14ac:dyDescent="0.2"/>
    <row r="19268" s="254" customFormat="1" x14ac:dyDescent="0.2"/>
    <row r="19269" s="254" customFormat="1" x14ac:dyDescent="0.2"/>
    <row r="19270" s="254" customFormat="1" x14ac:dyDescent="0.2"/>
    <row r="19271" s="254" customFormat="1" x14ac:dyDescent="0.2"/>
    <row r="19272" s="254" customFormat="1" x14ac:dyDescent="0.2"/>
    <row r="19273" s="254" customFormat="1" x14ac:dyDescent="0.2"/>
    <row r="19274" s="254" customFormat="1" x14ac:dyDescent="0.2"/>
    <row r="19275" s="254" customFormat="1" x14ac:dyDescent="0.2"/>
    <row r="19276" s="254" customFormat="1" x14ac:dyDescent="0.2"/>
    <row r="19277" s="254" customFormat="1" x14ac:dyDescent="0.2"/>
    <row r="19278" s="254" customFormat="1" x14ac:dyDescent="0.2"/>
    <row r="19279" s="254" customFormat="1" x14ac:dyDescent="0.2"/>
    <row r="19280" s="254" customFormat="1" x14ac:dyDescent="0.2"/>
    <row r="19281" s="254" customFormat="1" x14ac:dyDescent="0.2"/>
    <row r="19282" s="254" customFormat="1" x14ac:dyDescent="0.2"/>
    <row r="19283" s="254" customFormat="1" x14ac:dyDescent="0.2"/>
    <row r="19284" s="254" customFormat="1" x14ac:dyDescent="0.2"/>
    <row r="19285" s="254" customFormat="1" x14ac:dyDescent="0.2"/>
    <row r="19286" s="254" customFormat="1" x14ac:dyDescent="0.2"/>
    <row r="19287" s="254" customFormat="1" x14ac:dyDescent="0.2"/>
    <row r="19288" s="254" customFormat="1" x14ac:dyDescent="0.2"/>
    <row r="19289" s="254" customFormat="1" x14ac:dyDescent="0.2"/>
    <row r="19290" s="254" customFormat="1" x14ac:dyDescent="0.2"/>
    <row r="19291" s="254" customFormat="1" x14ac:dyDescent="0.2"/>
    <row r="19292" s="254" customFormat="1" x14ac:dyDescent="0.2"/>
    <row r="19293" s="254" customFormat="1" x14ac:dyDescent="0.2"/>
    <row r="19294" s="254" customFormat="1" x14ac:dyDescent="0.2"/>
    <row r="19295" s="254" customFormat="1" x14ac:dyDescent="0.2"/>
    <row r="19296" s="254" customFormat="1" x14ac:dyDescent="0.2"/>
    <row r="19297" s="254" customFormat="1" x14ac:dyDescent="0.2"/>
    <row r="19298" s="254" customFormat="1" x14ac:dyDescent="0.2"/>
    <row r="19299" s="254" customFormat="1" x14ac:dyDescent="0.2"/>
    <row r="19300" s="254" customFormat="1" x14ac:dyDescent="0.2"/>
    <row r="19301" s="254" customFormat="1" x14ac:dyDescent="0.2"/>
    <row r="19302" s="254" customFormat="1" x14ac:dyDescent="0.2"/>
    <row r="19303" s="254" customFormat="1" x14ac:dyDescent="0.2"/>
    <row r="19304" s="254" customFormat="1" x14ac:dyDescent="0.2"/>
    <row r="19305" s="254" customFormat="1" x14ac:dyDescent="0.2"/>
    <row r="19306" s="254" customFormat="1" x14ac:dyDescent="0.2"/>
    <row r="19307" s="254" customFormat="1" x14ac:dyDescent="0.2"/>
    <row r="19308" s="254" customFormat="1" x14ac:dyDescent="0.2"/>
    <row r="19309" s="254" customFormat="1" x14ac:dyDescent="0.2"/>
    <row r="19310" s="254" customFormat="1" x14ac:dyDescent="0.2"/>
    <row r="19311" s="254" customFormat="1" x14ac:dyDescent="0.2"/>
    <row r="19312" s="254" customFormat="1" x14ac:dyDescent="0.2"/>
    <row r="19313" s="254" customFormat="1" x14ac:dyDescent="0.2"/>
    <row r="19314" s="254" customFormat="1" x14ac:dyDescent="0.2"/>
    <row r="19315" s="254" customFormat="1" x14ac:dyDescent="0.2"/>
    <row r="19316" s="254" customFormat="1" x14ac:dyDescent="0.2"/>
    <row r="19317" s="254" customFormat="1" x14ac:dyDescent="0.2"/>
    <row r="19318" s="254" customFormat="1" x14ac:dyDescent="0.2"/>
    <row r="19319" s="254" customFormat="1" x14ac:dyDescent="0.2"/>
    <row r="19320" s="254" customFormat="1" x14ac:dyDescent="0.2"/>
    <row r="19321" s="254" customFormat="1" x14ac:dyDescent="0.2"/>
    <row r="19322" s="254" customFormat="1" x14ac:dyDescent="0.2"/>
    <row r="19323" s="254" customFormat="1" x14ac:dyDescent="0.2"/>
    <row r="19324" s="254" customFormat="1" x14ac:dyDescent="0.2"/>
    <row r="19325" s="254" customFormat="1" x14ac:dyDescent="0.2"/>
    <row r="19326" s="254" customFormat="1" x14ac:dyDescent="0.2"/>
    <row r="19327" s="254" customFormat="1" x14ac:dyDescent="0.2"/>
    <row r="19328" s="254" customFormat="1" x14ac:dyDescent="0.2"/>
    <row r="19329" s="254" customFormat="1" x14ac:dyDescent="0.2"/>
    <row r="19330" s="254" customFormat="1" x14ac:dyDescent="0.2"/>
    <row r="19331" s="254" customFormat="1" x14ac:dyDescent="0.2"/>
    <row r="19332" s="254" customFormat="1" x14ac:dyDescent="0.2"/>
    <row r="19333" s="254" customFormat="1" x14ac:dyDescent="0.2"/>
    <row r="19334" s="254" customFormat="1" x14ac:dyDescent="0.2"/>
    <row r="19335" s="254" customFormat="1" x14ac:dyDescent="0.2"/>
    <row r="19336" s="254" customFormat="1" x14ac:dyDescent="0.2"/>
    <row r="19337" s="254" customFormat="1" x14ac:dyDescent="0.2"/>
    <row r="19338" s="254" customFormat="1" x14ac:dyDescent="0.2"/>
    <row r="19339" s="254" customFormat="1" x14ac:dyDescent="0.2"/>
    <row r="19340" s="254" customFormat="1" x14ac:dyDescent="0.2"/>
    <row r="19341" s="254" customFormat="1" x14ac:dyDescent="0.2"/>
    <row r="19342" s="254" customFormat="1" x14ac:dyDescent="0.2"/>
    <row r="19343" s="254" customFormat="1" x14ac:dyDescent="0.2"/>
    <row r="19344" s="254" customFormat="1" x14ac:dyDescent="0.2"/>
    <row r="19345" s="254" customFormat="1" x14ac:dyDescent="0.2"/>
    <row r="19346" s="254" customFormat="1" x14ac:dyDescent="0.2"/>
    <row r="19347" s="254" customFormat="1" x14ac:dyDescent="0.2"/>
    <row r="19348" s="254" customFormat="1" x14ac:dyDescent="0.2"/>
    <row r="19349" s="254" customFormat="1" x14ac:dyDescent="0.2"/>
    <row r="19350" s="254" customFormat="1" x14ac:dyDescent="0.2"/>
    <row r="19351" s="254" customFormat="1" x14ac:dyDescent="0.2"/>
    <row r="19352" s="254" customFormat="1" x14ac:dyDescent="0.2"/>
    <row r="19353" s="254" customFormat="1" x14ac:dyDescent="0.2"/>
    <row r="19354" s="254" customFormat="1" x14ac:dyDescent="0.2"/>
    <row r="19355" s="254" customFormat="1" x14ac:dyDescent="0.2"/>
    <row r="19356" s="254" customFormat="1" x14ac:dyDescent="0.2"/>
    <row r="19357" s="254" customFormat="1" x14ac:dyDescent="0.2"/>
    <row r="19358" s="254" customFormat="1" x14ac:dyDescent="0.2"/>
    <row r="19359" s="254" customFormat="1" x14ac:dyDescent="0.2"/>
    <row r="19360" s="254" customFormat="1" x14ac:dyDescent="0.2"/>
    <row r="19361" s="254" customFormat="1" x14ac:dyDescent="0.2"/>
    <row r="19362" s="254" customFormat="1" x14ac:dyDescent="0.2"/>
    <row r="19363" s="254" customFormat="1" x14ac:dyDescent="0.2"/>
    <row r="19364" s="254" customFormat="1" x14ac:dyDescent="0.2"/>
    <row r="19365" s="254" customFormat="1" x14ac:dyDescent="0.2"/>
    <row r="19366" s="254" customFormat="1" x14ac:dyDescent="0.2"/>
    <row r="19367" s="254" customFormat="1" x14ac:dyDescent="0.2"/>
    <row r="19368" s="254" customFormat="1" x14ac:dyDescent="0.2"/>
    <row r="19369" s="254" customFormat="1" x14ac:dyDescent="0.2"/>
    <row r="19370" s="254" customFormat="1" x14ac:dyDescent="0.2"/>
    <row r="19371" s="254" customFormat="1" x14ac:dyDescent="0.2"/>
    <row r="19372" s="254" customFormat="1" x14ac:dyDescent="0.2"/>
    <row r="19373" s="254" customFormat="1" x14ac:dyDescent="0.2"/>
    <row r="19374" s="254" customFormat="1" x14ac:dyDescent="0.2"/>
    <row r="19375" s="254" customFormat="1" x14ac:dyDescent="0.2"/>
    <row r="19376" s="254" customFormat="1" x14ac:dyDescent="0.2"/>
    <row r="19377" s="254" customFormat="1" x14ac:dyDescent="0.2"/>
    <row r="19378" s="254" customFormat="1" x14ac:dyDescent="0.2"/>
    <row r="19379" s="254" customFormat="1" x14ac:dyDescent="0.2"/>
    <row r="19380" s="254" customFormat="1" x14ac:dyDescent="0.2"/>
    <row r="19381" s="254" customFormat="1" x14ac:dyDescent="0.2"/>
    <row r="19382" s="254" customFormat="1" x14ac:dyDescent="0.2"/>
    <row r="19383" s="254" customFormat="1" x14ac:dyDescent="0.2"/>
    <row r="19384" s="254" customFormat="1" x14ac:dyDescent="0.2"/>
    <row r="19385" s="254" customFormat="1" x14ac:dyDescent="0.2"/>
    <row r="19386" s="254" customFormat="1" x14ac:dyDescent="0.2"/>
    <row r="19387" s="254" customFormat="1" x14ac:dyDescent="0.2"/>
    <row r="19388" s="254" customFormat="1" x14ac:dyDescent="0.2"/>
    <row r="19389" s="254" customFormat="1" x14ac:dyDescent="0.2"/>
    <row r="19390" s="254" customFormat="1" x14ac:dyDescent="0.2"/>
    <row r="19391" s="254" customFormat="1" x14ac:dyDescent="0.2"/>
    <row r="19392" s="254" customFormat="1" x14ac:dyDescent="0.2"/>
    <row r="19393" s="254" customFormat="1" x14ac:dyDescent="0.2"/>
    <row r="19394" s="254" customFormat="1" x14ac:dyDescent="0.2"/>
    <row r="19395" s="254" customFormat="1" x14ac:dyDescent="0.2"/>
    <row r="19396" s="254" customFormat="1" x14ac:dyDescent="0.2"/>
    <row r="19397" s="254" customFormat="1" x14ac:dyDescent="0.2"/>
    <row r="19398" s="254" customFormat="1" x14ac:dyDescent="0.2"/>
    <row r="19399" s="254" customFormat="1" x14ac:dyDescent="0.2"/>
    <row r="19400" s="254" customFormat="1" x14ac:dyDescent="0.2"/>
    <row r="19401" s="254" customFormat="1" x14ac:dyDescent="0.2"/>
    <row r="19402" s="254" customFormat="1" x14ac:dyDescent="0.2"/>
    <row r="19403" s="254" customFormat="1" x14ac:dyDescent="0.2"/>
    <row r="19404" s="254" customFormat="1" x14ac:dyDescent="0.2"/>
    <row r="19405" s="254" customFormat="1" x14ac:dyDescent="0.2"/>
    <row r="19406" s="254" customFormat="1" x14ac:dyDescent="0.2"/>
    <row r="19407" s="254" customFormat="1" x14ac:dyDescent="0.2"/>
    <row r="19408" s="254" customFormat="1" x14ac:dyDescent="0.2"/>
    <row r="19409" s="254" customFormat="1" x14ac:dyDescent="0.2"/>
    <row r="19410" s="254" customFormat="1" x14ac:dyDescent="0.2"/>
    <row r="19411" s="254" customFormat="1" x14ac:dyDescent="0.2"/>
    <row r="19412" s="254" customFormat="1" x14ac:dyDescent="0.2"/>
    <row r="19413" s="254" customFormat="1" x14ac:dyDescent="0.2"/>
    <row r="19414" s="254" customFormat="1" x14ac:dyDescent="0.2"/>
    <row r="19415" s="254" customFormat="1" x14ac:dyDescent="0.2"/>
    <row r="19416" s="254" customFormat="1" x14ac:dyDescent="0.2"/>
    <row r="19417" s="254" customFormat="1" x14ac:dyDescent="0.2"/>
    <row r="19418" s="254" customFormat="1" x14ac:dyDescent="0.2"/>
    <row r="19419" s="254" customFormat="1" x14ac:dyDescent="0.2"/>
    <row r="19420" s="254" customFormat="1" x14ac:dyDescent="0.2"/>
    <row r="19421" s="254" customFormat="1" x14ac:dyDescent="0.2"/>
    <row r="19422" s="254" customFormat="1" x14ac:dyDescent="0.2"/>
    <row r="19423" s="254" customFormat="1" x14ac:dyDescent="0.2"/>
    <row r="19424" s="254" customFormat="1" x14ac:dyDescent="0.2"/>
    <row r="19425" s="254" customFormat="1" x14ac:dyDescent="0.2"/>
    <row r="19426" s="254" customFormat="1" x14ac:dyDescent="0.2"/>
    <row r="19427" s="254" customFormat="1" x14ac:dyDescent="0.2"/>
    <row r="19428" s="254" customFormat="1" x14ac:dyDescent="0.2"/>
    <row r="19429" s="254" customFormat="1" x14ac:dyDescent="0.2"/>
    <row r="19430" s="254" customFormat="1" x14ac:dyDescent="0.2"/>
    <row r="19431" s="254" customFormat="1" x14ac:dyDescent="0.2"/>
    <row r="19432" s="254" customFormat="1" x14ac:dyDescent="0.2"/>
    <row r="19433" s="254" customFormat="1" x14ac:dyDescent="0.2"/>
    <row r="19434" s="254" customFormat="1" x14ac:dyDescent="0.2"/>
    <row r="19435" s="254" customFormat="1" x14ac:dyDescent="0.2"/>
    <row r="19436" s="254" customFormat="1" x14ac:dyDescent="0.2"/>
    <row r="19437" s="254" customFormat="1" x14ac:dyDescent="0.2"/>
    <row r="19438" s="254" customFormat="1" x14ac:dyDescent="0.2"/>
    <row r="19439" s="254" customFormat="1" x14ac:dyDescent="0.2"/>
    <row r="19440" s="254" customFormat="1" x14ac:dyDescent="0.2"/>
    <row r="19441" s="254" customFormat="1" x14ac:dyDescent="0.2"/>
    <row r="19442" s="254" customFormat="1" x14ac:dyDescent="0.2"/>
    <row r="19443" s="254" customFormat="1" x14ac:dyDescent="0.2"/>
    <row r="19444" s="254" customFormat="1" x14ac:dyDescent="0.2"/>
    <row r="19445" s="254" customFormat="1" x14ac:dyDescent="0.2"/>
    <row r="19446" s="254" customFormat="1" x14ac:dyDescent="0.2"/>
    <row r="19447" s="254" customFormat="1" x14ac:dyDescent="0.2"/>
    <row r="19448" s="254" customFormat="1" x14ac:dyDescent="0.2"/>
    <row r="19449" s="254" customFormat="1" x14ac:dyDescent="0.2"/>
    <row r="19450" s="254" customFormat="1" x14ac:dyDescent="0.2"/>
    <row r="19451" s="254" customFormat="1" x14ac:dyDescent="0.2"/>
    <row r="19452" s="254" customFormat="1" x14ac:dyDescent="0.2"/>
    <row r="19453" s="254" customFormat="1" x14ac:dyDescent="0.2"/>
    <row r="19454" s="254" customFormat="1" x14ac:dyDescent="0.2"/>
    <row r="19455" s="254" customFormat="1" x14ac:dyDescent="0.2"/>
    <row r="19456" s="254" customFormat="1" x14ac:dyDescent="0.2"/>
    <row r="19457" s="254" customFormat="1" x14ac:dyDescent="0.2"/>
    <row r="19458" s="254" customFormat="1" x14ac:dyDescent="0.2"/>
    <row r="19459" s="254" customFormat="1" x14ac:dyDescent="0.2"/>
    <row r="19460" s="254" customFormat="1" x14ac:dyDescent="0.2"/>
    <row r="19461" s="254" customFormat="1" x14ac:dyDescent="0.2"/>
    <row r="19462" s="254" customFormat="1" x14ac:dyDescent="0.2"/>
    <row r="19463" s="254" customFormat="1" x14ac:dyDescent="0.2"/>
    <row r="19464" s="254" customFormat="1" x14ac:dyDescent="0.2"/>
    <row r="19465" s="254" customFormat="1" x14ac:dyDescent="0.2"/>
    <row r="19466" s="254" customFormat="1" x14ac:dyDescent="0.2"/>
    <row r="19467" s="254" customFormat="1" x14ac:dyDescent="0.2"/>
    <row r="19468" s="254" customFormat="1" x14ac:dyDescent="0.2"/>
    <row r="19469" s="254" customFormat="1" x14ac:dyDescent="0.2"/>
    <row r="19470" s="254" customFormat="1" x14ac:dyDescent="0.2"/>
    <row r="19471" s="254" customFormat="1" x14ac:dyDescent="0.2"/>
    <row r="19472" s="254" customFormat="1" x14ac:dyDescent="0.2"/>
    <row r="19473" s="254" customFormat="1" x14ac:dyDescent="0.2"/>
    <row r="19474" s="254" customFormat="1" x14ac:dyDescent="0.2"/>
    <row r="19475" s="254" customFormat="1" x14ac:dyDescent="0.2"/>
    <row r="19476" s="254" customFormat="1" x14ac:dyDescent="0.2"/>
    <row r="19477" s="254" customFormat="1" x14ac:dyDescent="0.2"/>
    <row r="19478" s="254" customFormat="1" x14ac:dyDescent="0.2"/>
    <row r="19479" s="254" customFormat="1" x14ac:dyDescent="0.2"/>
    <row r="19480" s="254" customFormat="1" x14ac:dyDescent="0.2"/>
    <row r="19481" s="254" customFormat="1" x14ac:dyDescent="0.2"/>
    <row r="19482" s="254" customFormat="1" x14ac:dyDescent="0.2"/>
    <row r="19483" s="254" customFormat="1" x14ac:dyDescent="0.2"/>
    <row r="19484" s="254" customFormat="1" x14ac:dyDescent="0.2"/>
    <row r="19485" s="254" customFormat="1" x14ac:dyDescent="0.2"/>
    <row r="19486" s="254" customFormat="1" x14ac:dyDescent="0.2"/>
    <row r="19487" s="254" customFormat="1" x14ac:dyDescent="0.2"/>
    <row r="19488" s="254" customFormat="1" x14ac:dyDescent="0.2"/>
    <row r="19489" s="254" customFormat="1" x14ac:dyDescent="0.2"/>
    <row r="19490" s="254" customFormat="1" x14ac:dyDescent="0.2"/>
    <row r="19491" s="254" customFormat="1" x14ac:dyDescent="0.2"/>
    <row r="19492" s="254" customFormat="1" x14ac:dyDescent="0.2"/>
    <row r="19493" s="254" customFormat="1" x14ac:dyDescent="0.2"/>
    <row r="19494" s="254" customFormat="1" x14ac:dyDescent="0.2"/>
    <row r="19495" s="254" customFormat="1" x14ac:dyDescent="0.2"/>
    <row r="19496" s="254" customFormat="1" x14ac:dyDescent="0.2"/>
    <row r="19497" s="254" customFormat="1" x14ac:dyDescent="0.2"/>
    <row r="19498" s="254" customFormat="1" x14ac:dyDescent="0.2"/>
    <row r="19499" s="254" customFormat="1" x14ac:dyDescent="0.2"/>
    <row r="19500" s="254" customFormat="1" x14ac:dyDescent="0.2"/>
    <row r="19501" s="254" customFormat="1" x14ac:dyDescent="0.2"/>
    <row r="19502" s="254" customFormat="1" x14ac:dyDescent="0.2"/>
    <row r="19503" s="254" customFormat="1" x14ac:dyDescent="0.2"/>
    <row r="19504" s="254" customFormat="1" x14ac:dyDescent="0.2"/>
    <row r="19505" s="254" customFormat="1" x14ac:dyDescent="0.2"/>
    <row r="19506" s="254" customFormat="1" x14ac:dyDescent="0.2"/>
    <row r="19507" s="254" customFormat="1" x14ac:dyDescent="0.2"/>
    <row r="19508" s="254" customFormat="1" x14ac:dyDescent="0.2"/>
    <row r="19509" s="254" customFormat="1" x14ac:dyDescent="0.2"/>
    <row r="19510" s="254" customFormat="1" x14ac:dyDescent="0.2"/>
    <row r="19511" s="254" customFormat="1" x14ac:dyDescent="0.2"/>
    <row r="19512" s="254" customFormat="1" x14ac:dyDescent="0.2"/>
    <row r="19513" s="254" customFormat="1" x14ac:dyDescent="0.2"/>
    <row r="19514" s="254" customFormat="1" x14ac:dyDescent="0.2"/>
    <row r="19515" s="254" customFormat="1" x14ac:dyDescent="0.2"/>
    <row r="19516" s="254" customFormat="1" x14ac:dyDescent="0.2"/>
    <row r="19517" s="254" customFormat="1" x14ac:dyDescent="0.2"/>
    <row r="19518" s="254" customFormat="1" x14ac:dyDescent="0.2"/>
    <row r="19519" s="254" customFormat="1" x14ac:dyDescent="0.2"/>
    <row r="19520" s="254" customFormat="1" x14ac:dyDescent="0.2"/>
    <row r="19521" s="254" customFormat="1" x14ac:dyDescent="0.2"/>
    <row r="19522" s="254" customFormat="1" x14ac:dyDescent="0.2"/>
    <row r="19523" s="254" customFormat="1" x14ac:dyDescent="0.2"/>
    <row r="19524" s="254" customFormat="1" x14ac:dyDescent="0.2"/>
    <row r="19525" s="254" customFormat="1" x14ac:dyDescent="0.2"/>
    <row r="19526" s="254" customFormat="1" x14ac:dyDescent="0.2"/>
    <row r="19527" s="254" customFormat="1" x14ac:dyDescent="0.2"/>
    <row r="19528" s="254" customFormat="1" x14ac:dyDescent="0.2"/>
    <row r="19529" s="254" customFormat="1" x14ac:dyDescent="0.2"/>
    <row r="19530" s="254" customFormat="1" x14ac:dyDescent="0.2"/>
    <row r="19531" s="254" customFormat="1" x14ac:dyDescent="0.2"/>
    <row r="19532" s="254" customFormat="1" x14ac:dyDescent="0.2"/>
    <row r="19533" s="254" customFormat="1" x14ac:dyDescent="0.2"/>
    <row r="19534" s="254" customFormat="1" x14ac:dyDescent="0.2"/>
    <row r="19535" s="254" customFormat="1" x14ac:dyDescent="0.2"/>
    <row r="19536" s="254" customFormat="1" x14ac:dyDescent="0.2"/>
    <row r="19537" s="254" customFormat="1" x14ac:dyDescent="0.2"/>
    <row r="19538" s="254" customFormat="1" x14ac:dyDescent="0.2"/>
    <row r="19539" s="254" customFormat="1" x14ac:dyDescent="0.2"/>
    <row r="19540" s="254" customFormat="1" x14ac:dyDescent="0.2"/>
    <row r="19541" s="254" customFormat="1" x14ac:dyDescent="0.2"/>
    <row r="19542" s="254" customFormat="1" x14ac:dyDescent="0.2"/>
    <row r="19543" s="254" customFormat="1" x14ac:dyDescent="0.2"/>
    <row r="19544" s="254" customFormat="1" x14ac:dyDescent="0.2"/>
    <row r="19545" s="254" customFormat="1" x14ac:dyDescent="0.2"/>
    <row r="19546" s="254" customFormat="1" x14ac:dyDescent="0.2"/>
    <row r="19547" s="254" customFormat="1" x14ac:dyDescent="0.2"/>
    <row r="19548" s="254" customFormat="1" x14ac:dyDescent="0.2"/>
    <row r="19549" s="254" customFormat="1" x14ac:dyDescent="0.2"/>
    <row r="19550" s="254" customFormat="1" x14ac:dyDescent="0.2"/>
    <row r="19551" s="254" customFormat="1" x14ac:dyDescent="0.2"/>
    <row r="19552" s="254" customFormat="1" x14ac:dyDescent="0.2"/>
    <row r="19553" s="254" customFormat="1" x14ac:dyDescent="0.2"/>
    <row r="19554" s="254" customFormat="1" x14ac:dyDescent="0.2"/>
    <row r="19555" s="254" customFormat="1" x14ac:dyDescent="0.2"/>
    <row r="19556" s="254" customFormat="1" x14ac:dyDescent="0.2"/>
    <row r="19557" s="254" customFormat="1" x14ac:dyDescent="0.2"/>
    <row r="19558" s="254" customFormat="1" x14ac:dyDescent="0.2"/>
    <row r="19559" s="254" customFormat="1" x14ac:dyDescent="0.2"/>
    <row r="19560" s="254" customFormat="1" x14ac:dyDescent="0.2"/>
    <row r="19561" s="254" customFormat="1" x14ac:dyDescent="0.2"/>
    <row r="19562" s="254" customFormat="1" x14ac:dyDescent="0.2"/>
    <row r="19563" s="254" customFormat="1" x14ac:dyDescent="0.2"/>
    <row r="19564" s="254" customFormat="1" x14ac:dyDescent="0.2"/>
    <row r="19565" s="254" customFormat="1" x14ac:dyDescent="0.2"/>
    <row r="19566" s="254" customFormat="1" x14ac:dyDescent="0.2"/>
    <row r="19567" s="254" customFormat="1" x14ac:dyDescent="0.2"/>
    <row r="19568" s="254" customFormat="1" x14ac:dyDescent="0.2"/>
    <row r="19569" s="254" customFormat="1" x14ac:dyDescent="0.2"/>
    <row r="19570" s="254" customFormat="1" x14ac:dyDescent="0.2"/>
    <row r="19571" s="254" customFormat="1" x14ac:dyDescent="0.2"/>
    <row r="19572" s="254" customFormat="1" x14ac:dyDescent="0.2"/>
    <row r="19573" s="254" customFormat="1" x14ac:dyDescent="0.2"/>
    <row r="19574" s="254" customFormat="1" x14ac:dyDescent="0.2"/>
    <row r="19575" s="254" customFormat="1" x14ac:dyDescent="0.2"/>
    <row r="19576" s="254" customFormat="1" x14ac:dyDescent="0.2"/>
    <row r="19577" s="254" customFormat="1" x14ac:dyDescent="0.2"/>
    <row r="19578" s="254" customFormat="1" x14ac:dyDescent="0.2"/>
    <row r="19579" s="254" customFormat="1" x14ac:dyDescent="0.2"/>
    <row r="19580" s="254" customFormat="1" x14ac:dyDescent="0.2"/>
    <row r="19581" s="254" customFormat="1" x14ac:dyDescent="0.2"/>
    <row r="19582" s="254" customFormat="1" x14ac:dyDescent="0.2"/>
    <row r="19583" s="254" customFormat="1" x14ac:dyDescent="0.2"/>
    <row r="19584" s="254" customFormat="1" x14ac:dyDescent="0.2"/>
    <row r="19585" s="254" customFormat="1" x14ac:dyDescent="0.2"/>
    <row r="19586" s="254" customFormat="1" x14ac:dyDescent="0.2"/>
    <row r="19587" s="254" customFormat="1" x14ac:dyDescent="0.2"/>
    <row r="19588" s="254" customFormat="1" x14ac:dyDescent="0.2"/>
    <row r="19589" s="254" customFormat="1" x14ac:dyDescent="0.2"/>
    <row r="19590" s="254" customFormat="1" x14ac:dyDescent="0.2"/>
    <row r="19591" s="254" customFormat="1" x14ac:dyDescent="0.2"/>
    <row r="19592" s="254" customFormat="1" x14ac:dyDescent="0.2"/>
    <row r="19593" s="254" customFormat="1" x14ac:dyDescent="0.2"/>
    <row r="19594" s="254" customFormat="1" x14ac:dyDescent="0.2"/>
    <row r="19595" s="254" customFormat="1" x14ac:dyDescent="0.2"/>
    <row r="19596" s="254" customFormat="1" x14ac:dyDescent="0.2"/>
    <row r="19597" s="254" customFormat="1" x14ac:dyDescent="0.2"/>
    <row r="19598" s="254" customFormat="1" x14ac:dyDescent="0.2"/>
    <row r="19599" s="254" customFormat="1" x14ac:dyDescent="0.2"/>
    <row r="19600" s="254" customFormat="1" x14ac:dyDescent="0.2"/>
    <row r="19601" s="254" customFormat="1" x14ac:dyDescent="0.2"/>
    <row r="19602" s="254" customFormat="1" x14ac:dyDescent="0.2"/>
    <row r="19603" s="254" customFormat="1" x14ac:dyDescent="0.2"/>
    <row r="19604" s="254" customFormat="1" x14ac:dyDescent="0.2"/>
    <row r="19605" s="254" customFormat="1" x14ac:dyDescent="0.2"/>
    <row r="19606" s="254" customFormat="1" x14ac:dyDescent="0.2"/>
    <row r="19607" s="254" customFormat="1" x14ac:dyDescent="0.2"/>
    <row r="19608" s="254" customFormat="1" x14ac:dyDescent="0.2"/>
    <row r="19609" s="254" customFormat="1" x14ac:dyDescent="0.2"/>
    <row r="19610" s="254" customFormat="1" x14ac:dyDescent="0.2"/>
    <row r="19611" s="254" customFormat="1" x14ac:dyDescent="0.2"/>
    <row r="19612" s="254" customFormat="1" x14ac:dyDescent="0.2"/>
    <row r="19613" s="254" customFormat="1" x14ac:dyDescent="0.2"/>
    <row r="19614" s="254" customFormat="1" x14ac:dyDescent="0.2"/>
    <row r="19615" s="254" customFormat="1" x14ac:dyDescent="0.2"/>
    <row r="19616" s="254" customFormat="1" x14ac:dyDescent="0.2"/>
    <row r="19617" s="254" customFormat="1" x14ac:dyDescent="0.2"/>
    <row r="19618" s="254" customFormat="1" x14ac:dyDescent="0.2"/>
    <row r="19619" s="254" customFormat="1" x14ac:dyDescent="0.2"/>
    <row r="19620" s="254" customFormat="1" x14ac:dyDescent="0.2"/>
    <row r="19621" s="254" customFormat="1" x14ac:dyDescent="0.2"/>
    <row r="19622" s="254" customFormat="1" x14ac:dyDescent="0.2"/>
    <row r="19623" s="254" customFormat="1" x14ac:dyDescent="0.2"/>
    <row r="19624" s="254" customFormat="1" x14ac:dyDescent="0.2"/>
    <row r="19625" s="254" customFormat="1" x14ac:dyDescent="0.2"/>
    <row r="19626" s="254" customFormat="1" x14ac:dyDescent="0.2"/>
    <row r="19627" s="254" customFormat="1" x14ac:dyDescent="0.2"/>
    <row r="19628" s="254" customFormat="1" x14ac:dyDescent="0.2"/>
    <row r="19629" s="254" customFormat="1" x14ac:dyDescent="0.2"/>
    <row r="19630" s="254" customFormat="1" x14ac:dyDescent="0.2"/>
    <row r="19631" s="254" customFormat="1" x14ac:dyDescent="0.2"/>
    <row r="19632" s="254" customFormat="1" x14ac:dyDescent="0.2"/>
    <row r="19633" s="254" customFormat="1" x14ac:dyDescent="0.2"/>
    <row r="19634" s="254" customFormat="1" x14ac:dyDescent="0.2"/>
    <row r="19635" s="254" customFormat="1" x14ac:dyDescent="0.2"/>
    <row r="19636" s="254" customFormat="1" x14ac:dyDescent="0.2"/>
    <row r="19637" s="254" customFormat="1" x14ac:dyDescent="0.2"/>
    <row r="19638" s="254" customFormat="1" x14ac:dyDescent="0.2"/>
    <row r="19639" s="254" customFormat="1" x14ac:dyDescent="0.2"/>
    <row r="19640" s="254" customFormat="1" x14ac:dyDescent="0.2"/>
    <row r="19641" s="254" customFormat="1" x14ac:dyDescent="0.2"/>
    <row r="19642" s="254" customFormat="1" x14ac:dyDescent="0.2"/>
    <row r="19643" s="254" customFormat="1" x14ac:dyDescent="0.2"/>
    <row r="19644" s="254" customFormat="1" x14ac:dyDescent="0.2"/>
    <row r="19645" s="254" customFormat="1" x14ac:dyDescent="0.2"/>
    <row r="19646" s="254" customFormat="1" x14ac:dyDescent="0.2"/>
    <row r="19647" s="254" customFormat="1" x14ac:dyDescent="0.2"/>
    <row r="19648" s="254" customFormat="1" x14ac:dyDescent="0.2"/>
    <row r="19649" s="254" customFormat="1" x14ac:dyDescent="0.2"/>
    <row r="19650" s="254" customFormat="1" x14ac:dyDescent="0.2"/>
    <row r="19651" s="254" customFormat="1" x14ac:dyDescent="0.2"/>
    <row r="19652" s="254" customFormat="1" x14ac:dyDescent="0.2"/>
    <row r="19653" s="254" customFormat="1" x14ac:dyDescent="0.2"/>
    <row r="19654" s="254" customFormat="1" x14ac:dyDescent="0.2"/>
    <row r="19655" s="254" customFormat="1" x14ac:dyDescent="0.2"/>
    <row r="19656" s="254" customFormat="1" x14ac:dyDescent="0.2"/>
    <row r="19657" s="254" customFormat="1" x14ac:dyDescent="0.2"/>
    <row r="19658" s="254" customFormat="1" x14ac:dyDescent="0.2"/>
    <row r="19659" s="254" customFormat="1" x14ac:dyDescent="0.2"/>
    <row r="19660" s="254" customFormat="1" x14ac:dyDescent="0.2"/>
    <row r="19661" s="254" customFormat="1" x14ac:dyDescent="0.2"/>
    <row r="19662" s="254" customFormat="1" x14ac:dyDescent="0.2"/>
    <row r="19663" s="254" customFormat="1" x14ac:dyDescent="0.2"/>
    <row r="19664" s="254" customFormat="1" x14ac:dyDescent="0.2"/>
    <row r="19665" s="254" customFormat="1" x14ac:dyDescent="0.2"/>
    <row r="19666" s="254" customFormat="1" x14ac:dyDescent="0.2"/>
    <row r="19667" s="254" customFormat="1" x14ac:dyDescent="0.2"/>
    <row r="19668" s="254" customFormat="1" x14ac:dyDescent="0.2"/>
    <row r="19669" s="254" customFormat="1" x14ac:dyDescent="0.2"/>
    <row r="19670" s="254" customFormat="1" x14ac:dyDescent="0.2"/>
    <row r="19671" s="254" customFormat="1" x14ac:dyDescent="0.2"/>
    <row r="19672" s="254" customFormat="1" x14ac:dyDescent="0.2"/>
    <row r="19673" s="254" customFormat="1" x14ac:dyDescent="0.2"/>
    <row r="19674" s="254" customFormat="1" x14ac:dyDescent="0.2"/>
    <row r="19675" s="254" customFormat="1" x14ac:dyDescent="0.2"/>
    <row r="19676" s="254" customFormat="1" x14ac:dyDescent="0.2"/>
    <row r="19677" s="254" customFormat="1" x14ac:dyDescent="0.2"/>
    <row r="19678" s="254" customFormat="1" x14ac:dyDescent="0.2"/>
    <row r="19679" s="254" customFormat="1" x14ac:dyDescent="0.2"/>
    <row r="19680" s="254" customFormat="1" x14ac:dyDescent="0.2"/>
    <row r="19681" s="254" customFormat="1" x14ac:dyDescent="0.2"/>
    <row r="19682" s="254" customFormat="1" x14ac:dyDescent="0.2"/>
    <row r="19683" s="254" customFormat="1" x14ac:dyDescent="0.2"/>
    <row r="19684" s="254" customFormat="1" x14ac:dyDescent="0.2"/>
    <row r="19685" s="254" customFormat="1" x14ac:dyDescent="0.2"/>
    <row r="19686" s="254" customFormat="1" x14ac:dyDescent="0.2"/>
    <row r="19687" s="254" customFormat="1" x14ac:dyDescent="0.2"/>
    <row r="19688" s="254" customFormat="1" x14ac:dyDescent="0.2"/>
    <row r="19689" s="254" customFormat="1" x14ac:dyDescent="0.2"/>
    <row r="19690" s="254" customFormat="1" x14ac:dyDescent="0.2"/>
    <row r="19691" s="254" customFormat="1" x14ac:dyDescent="0.2"/>
    <row r="19692" s="254" customFormat="1" x14ac:dyDescent="0.2"/>
    <row r="19693" s="254" customFormat="1" x14ac:dyDescent="0.2"/>
    <row r="19694" s="254" customFormat="1" x14ac:dyDescent="0.2"/>
    <row r="19695" s="254" customFormat="1" x14ac:dyDescent="0.2"/>
    <row r="19696" s="254" customFormat="1" x14ac:dyDescent="0.2"/>
    <row r="19697" s="254" customFormat="1" x14ac:dyDescent="0.2"/>
    <row r="19698" s="254" customFormat="1" x14ac:dyDescent="0.2"/>
    <row r="19699" s="254" customFormat="1" x14ac:dyDescent="0.2"/>
    <row r="19700" s="254" customFormat="1" x14ac:dyDescent="0.2"/>
    <row r="19701" s="254" customFormat="1" x14ac:dyDescent="0.2"/>
    <row r="19702" s="254" customFormat="1" x14ac:dyDescent="0.2"/>
    <row r="19703" s="254" customFormat="1" x14ac:dyDescent="0.2"/>
    <row r="19704" s="254" customFormat="1" x14ac:dyDescent="0.2"/>
    <row r="19705" s="254" customFormat="1" x14ac:dyDescent="0.2"/>
    <row r="19706" s="254" customFormat="1" x14ac:dyDescent="0.2"/>
    <row r="19707" s="254" customFormat="1" x14ac:dyDescent="0.2"/>
    <row r="19708" s="254" customFormat="1" x14ac:dyDescent="0.2"/>
    <row r="19709" s="254" customFormat="1" x14ac:dyDescent="0.2"/>
    <row r="19710" s="254" customFormat="1" x14ac:dyDescent="0.2"/>
    <row r="19711" s="254" customFormat="1" x14ac:dyDescent="0.2"/>
    <row r="19712" s="254" customFormat="1" x14ac:dyDescent="0.2"/>
    <row r="19713" s="254" customFormat="1" x14ac:dyDescent="0.2"/>
    <row r="19714" s="254" customFormat="1" x14ac:dyDescent="0.2"/>
    <row r="19715" s="254" customFormat="1" x14ac:dyDescent="0.2"/>
    <row r="19716" s="254" customFormat="1" x14ac:dyDescent="0.2"/>
    <row r="19717" s="254" customFormat="1" x14ac:dyDescent="0.2"/>
    <row r="19718" s="254" customFormat="1" x14ac:dyDescent="0.2"/>
    <row r="19719" s="254" customFormat="1" x14ac:dyDescent="0.2"/>
    <row r="19720" s="254" customFormat="1" x14ac:dyDescent="0.2"/>
    <row r="19721" s="254" customFormat="1" x14ac:dyDescent="0.2"/>
    <row r="19722" s="254" customFormat="1" x14ac:dyDescent="0.2"/>
    <row r="19723" s="254" customFormat="1" x14ac:dyDescent="0.2"/>
    <row r="19724" s="254" customFormat="1" x14ac:dyDescent="0.2"/>
    <row r="19725" s="254" customFormat="1" x14ac:dyDescent="0.2"/>
    <row r="19726" s="254" customFormat="1" x14ac:dyDescent="0.2"/>
    <row r="19727" s="254" customFormat="1" x14ac:dyDescent="0.2"/>
    <row r="19728" s="254" customFormat="1" x14ac:dyDescent="0.2"/>
    <row r="19729" s="254" customFormat="1" x14ac:dyDescent="0.2"/>
    <row r="19730" s="254" customFormat="1" x14ac:dyDescent="0.2"/>
    <row r="19731" s="254" customFormat="1" x14ac:dyDescent="0.2"/>
    <row r="19732" s="254" customFormat="1" x14ac:dyDescent="0.2"/>
    <row r="19733" s="254" customFormat="1" x14ac:dyDescent="0.2"/>
    <row r="19734" s="254" customFormat="1" x14ac:dyDescent="0.2"/>
    <row r="19735" s="254" customFormat="1" x14ac:dyDescent="0.2"/>
    <row r="19736" s="254" customFormat="1" x14ac:dyDescent="0.2"/>
    <row r="19737" s="254" customFormat="1" x14ac:dyDescent="0.2"/>
    <row r="19738" s="254" customFormat="1" x14ac:dyDescent="0.2"/>
    <row r="19739" s="254" customFormat="1" x14ac:dyDescent="0.2"/>
    <row r="19740" s="254" customFormat="1" x14ac:dyDescent="0.2"/>
    <row r="19741" s="254" customFormat="1" x14ac:dyDescent="0.2"/>
    <row r="19742" s="254" customFormat="1" x14ac:dyDescent="0.2"/>
    <row r="19743" s="254" customFormat="1" x14ac:dyDescent="0.2"/>
    <row r="19744" s="254" customFormat="1" x14ac:dyDescent="0.2"/>
    <row r="19745" s="254" customFormat="1" x14ac:dyDescent="0.2"/>
    <row r="19746" s="254" customFormat="1" x14ac:dyDescent="0.2"/>
    <row r="19747" s="254" customFormat="1" x14ac:dyDescent="0.2"/>
    <row r="19748" s="254" customFormat="1" x14ac:dyDescent="0.2"/>
    <row r="19749" s="254" customFormat="1" x14ac:dyDescent="0.2"/>
    <row r="19750" s="254" customFormat="1" x14ac:dyDescent="0.2"/>
    <row r="19751" s="254" customFormat="1" x14ac:dyDescent="0.2"/>
    <row r="19752" s="254" customFormat="1" x14ac:dyDescent="0.2"/>
    <row r="19753" s="254" customFormat="1" x14ac:dyDescent="0.2"/>
    <row r="19754" s="254" customFormat="1" x14ac:dyDescent="0.2"/>
    <row r="19755" s="254" customFormat="1" x14ac:dyDescent="0.2"/>
    <row r="19756" s="254" customFormat="1" x14ac:dyDescent="0.2"/>
    <row r="19757" s="254" customFormat="1" x14ac:dyDescent="0.2"/>
    <row r="19758" s="254" customFormat="1" x14ac:dyDescent="0.2"/>
    <row r="19759" s="254" customFormat="1" x14ac:dyDescent="0.2"/>
    <row r="19760" s="254" customFormat="1" x14ac:dyDescent="0.2"/>
    <row r="19761" s="254" customFormat="1" x14ac:dyDescent="0.2"/>
    <row r="19762" s="254" customFormat="1" x14ac:dyDescent="0.2"/>
    <row r="19763" s="254" customFormat="1" x14ac:dyDescent="0.2"/>
    <row r="19764" s="254" customFormat="1" x14ac:dyDescent="0.2"/>
    <row r="19765" s="254" customFormat="1" x14ac:dyDescent="0.2"/>
    <row r="19766" s="254" customFormat="1" x14ac:dyDescent="0.2"/>
    <row r="19767" s="254" customFormat="1" x14ac:dyDescent="0.2"/>
    <row r="19768" s="254" customFormat="1" x14ac:dyDescent="0.2"/>
    <row r="19769" s="254" customFormat="1" x14ac:dyDescent="0.2"/>
    <row r="19770" s="254" customFormat="1" x14ac:dyDescent="0.2"/>
    <row r="19771" s="254" customFormat="1" x14ac:dyDescent="0.2"/>
    <row r="19772" s="254" customFormat="1" x14ac:dyDescent="0.2"/>
    <row r="19773" s="254" customFormat="1" x14ac:dyDescent="0.2"/>
    <row r="19774" s="254" customFormat="1" x14ac:dyDescent="0.2"/>
    <row r="19775" s="254" customFormat="1" x14ac:dyDescent="0.2"/>
    <row r="19776" s="254" customFormat="1" x14ac:dyDescent="0.2"/>
    <row r="19777" s="254" customFormat="1" x14ac:dyDescent="0.2"/>
    <row r="19778" s="254" customFormat="1" x14ac:dyDescent="0.2"/>
    <row r="19779" s="254" customFormat="1" x14ac:dyDescent="0.2"/>
    <row r="19780" s="254" customFormat="1" x14ac:dyDescent="0.2"/>
    <row r="19781" s="254" customFormat="1" x14ac:dyDescent="0.2"/>
    <row r="19782" s="254" customFormat="1" x14ac:dyDescent="0.2"/>
    <row r="19783" s="254" customFormat="1" x14ac:dyDescent="0.2"/>
    <row r="19784" s="254" customFormat="1" x14ac:dyDescent="0.2"/>
    <row r="19785" s="254" customFormat="1" x14ac:dyDescent="0.2"/>
    <row r="19786" s="254" customFormat="1" x14ac:dyDescent="0.2"/>
    <row r="19787" s="254" customFormat="1" x14ac:dyDescent="0.2"/>
    <row r="19788" s="254" customFormat="1" x14ac:dyDescent="0.2"/>
    <row r="19789" s="254" customFormat="1" x14ac:dyDescent="0.2"/>
    <row r="19790" s="254" customFormat="1" x14ac:dyDescent="0.2"/>
    <row r="19791" s="254" customFormat="1" x14ac:dyDescent="0.2"/>
    <row r="19792" s="254" customFormat="1" x14ac:dyDescent="0.2"/>
    <row r="19793" s="254" customFormat="1" x14ac:dyDescent="0.2"/>
    <row r="19794" s="254" customFormat="1" x14ac:dyDescent="0.2"/>
    <row r="19795" s="254" customFormat="1" x14ac:dyDescent="0.2"/>
    <row r="19796" s="254" customFormat="1" x14ac:dyDescent="0.2"/>
    <row r="19797" s="254" customFormat="1" x14ac:dyDescent="0.2"/>
    <row r="19798" s="254" customFormat="1" x14ac:dyDescent="0.2"/>
    <row r="19799" s="254" customFormat="1" x14ac:dyDescent="0.2"/>
    <row r="19800" s="254" customFormat="1" x14ac:dyDescent="0.2"/>
    <row r="19801" s="254" customFormat="1" x14ac:dyDescent="0.2"/>
    <row r="19802" s="254" customFormat="1" x14ac:dyDescent="0.2"/>
    <row r="19803" s="254" customFormat="1" x14ac:dyDescent="0.2"/>
    <row r="19804" s="254" customFormat="1" x14ac:dyDescent="0.2"/>
    <row r="19805" s="254" customFormat="1" x14ac:dyDescent="0.2"/>
    <row r="19806" s="254" customFormat="1" x14ac:dyDescent="0.2"/>
    <row r="19807" s="254" customFormat="1" x14ac:dyDescent="0.2"/>
    <row r="19808" s="254" customFormat="1" x14ac:dyDescent="0.2"/>
    <row r="19809" s="254" customFormat="1" x14ac:dyDescent="0.2"/>
    <row r="19810" s="254" customFormat="1" x14ac:dyDescent="0.2"/>
    <row r="19811" s="254" customFormat="1" x14ac:dyDescent="0.2"/>
    <row r="19812" s="254" customFormat="1" x14ac:dyDescent="0.2"/>
    <row r="19813" s="254" customFormat="1" x14ac:dyDescent="0.2"/>
    <row r="19814" s="254" customFormat="1" x14ac:dyDescent="0.2"/>
    <row r="19815" s="254" customFormat="1" x14ac:dyDescent="0.2"/>
    <row r="19816" s="254" customFormat="1" x14ac:dyDescent="0.2"/>
    <row r="19817" s="254" customFormat="1" x14ac:dyDescent="0.2"/>
    <row r="19818" s="254" customFormat="1" x14ac:dyDescent="0.2"/>
    <row r="19819" s="254" customFormat="1" x14ac:dyDescent="0.2"/>
    <row r="19820" s="254" customFormat="1" x14ac:dyDescent="0.2"/>
    <row r="19821" s="254" customFormat="1" x14ac:dyDescent="0.2"/>
    <row r="19822" s="254" customFormat="1" x14ac:dyDescent="0.2"/>
    <row r="19823" s="254" customFormat="1" x14ac:dyDescent="0.2"/>
    <row r="19824" s="254" customFormat="1" x14ac:dyDescent="0.2"/>
    <row r="19825" s="254" customFormat="1" x14ac:dyDescent="0.2"/>
    <row r="19826" s="254" customFormat="1" x14ac:dyDescent="0.2"/>
    <row r="19827" s="254" customFormat="1" x14ac:dyDescent="0.2"/>
    <row r="19828" s="254" customFormat="1" x14ac:dyDescent="0.2"/>
    <row r="19829" s="254" customFormat="1" x14ac:dyDescent="0.2"/>
    <row r="19830" s="254" customFormat="1" x14ac:dyDescent="0.2"/>
    <row r="19831" s="254" customFormat="1" x14ac:dyDescent="0.2"/>
    <row r="19832" s="254" customFormat="1" x14ac:dyDescent="0.2"/>
    <row r="19833" s="254" customFormat="1" x14ac:dyDescent="0.2"/>
    <row r="19834" s="254" customFormat="1" x14ac:dyDescent="0.2"/>
    <row r="19835" s="254" customFormat="1" x14ac:dyDescent="0.2"/>
    <row r="19836" s="254" customFormat="1" x14ac:dyDescent="0.2"/>
    <row r="19837" s="254" customFormat="1" x14ac:dyDescent="0.2"/>
    <row r="19838" s="254" customFormat="1" x14ac:dyDescent="0.2"/>
    <row r="19839" s="254" customFormat="1" x14ac:dyDescent="0.2"/>
    <row r="19840" s="254" customFormat="1" x14ac:dyDescent="0.2"/>
    <row r="19841" s="254" customFormat="1" x14ac:dyDescent="0.2"/>
    <row r="19842" s="254" customFormat="1" x14ac:dyDescent="0.2"/>
    <row r="19843" s="254" customFormat="1" x14ac:dyDescent="0.2"/>
    <row r="19844" s="254" customFormat="1" x14ac:dyDescent="0.2"/>
    <row r="19845" s="254" customFormat="1" x14ac:dyDescent="0.2"/>
    <row r="19846" s="254" customFormat="1" x14ac:dyDescent="0.2"/>
    <row r="19847" s="254" customFormat="1" x14ac:dyDescent="0.2"/>
    <row r="19848" s="254" customFormat="1" x14ac:dyDescent="0.2"/>
    <row r="19849" s="254" customFormat="1" x14ac:dyDescent="0.2"/>
    <row r="19850" s="254" customFormat="1" x14ac:dyDescent="0.2"/>
    <row r="19851" s="254" customFormat="1" x14ac:dyDescent="0.2"/>
    <row r="19852" s="254" customFormat="1" x14ac:dyDescent="0.2"/>
    <row r="19853" s="254" customFormat="1" x14ac:dyDescent="0.2"/>
    <row r="19854" s="254" customFormat="1" x14ac:dyDescent="0.2"/>
    <row r="19855" s="254" customFormat="1" x14ac:dyDescent="0.2"/>
    <row r="19856" s="254" customFormat="1" x14ac:dyDescent="0.2"/>
    <row r="19857" s="254" customFormat="1" x14ac:dyDescent="0.2"/>
    <row r="19858" s="254" customFormat="1" x14ac:dyDescent="0.2"/>
    <row r="19859" s="254" customFormat="1" x14ac:dyDescent="0.2"/>
    <row r="19860" s="254" customFormat="1" x14ac:dyDescent="0.2"/>
    <row r="19861" s="254" customFormat="1" x14ac:dyDescent="0.2"/>
    <row r="19862" s="254" customFormat="1" x14ac:dyDescent="0.2"/>
    <row r="19863" s="254" customFormat="1" x14ac:dyDescent="0.2"/>
    <row r="19864" s="254" customFormat="1" x14ac:dyDescent="0.2"/>
    <row r="19865" s="254" customFormat="1" x14ac:dyDescent="0.2"/>
    <row r="19866" s="254" customFormat="1" x14ac:dyDescent="0.2"/>
    <row r="19867" s="254" customFormat="1" x14ac:dyDescent="0.2"/>
    <row r="19868" s="254" customFormat="1" x14ac:dyDescent="0.2"/>
    <row r="19869" s="254" customFormat="1" x14ac:dyDescent="0.2"/>
    <row r="19870" s="254" customFormat="1" x14ac:dyDescent="0.2"/>
    <row r="19871" s="254" customFormat="1" x14ac:dyDescent="0.2"/>
    <row r="19872" s="254" customFormat="1" x14ac:dyDescent="0.2"/>
    <row r="19873" s="254" customFormat="1" x14ac:dyDescent="0.2"/>
    <row r="19874" s="254" customFormat="1" x14ac:dyDescent="0.2"/>
    <row r="19875" s="254" customFormat="1" x14ac:dyDescent="0.2"/>
    <row r="19876" s="254" customFormat="1" x14ac:dyDescent="0.2"/>
    <row r="19877" s="254" customFormat="1" x14ac:dyDescent="0.2"/>
    <row r="19878" s="254" customFormat="1" x14ac:dyDescent="0.2"/>
    <row r="19879" s="254" customFormat="1" x14ac:dyDescent="0.2"/>
    <row r="19880" s="254" customFormat="1" x14ac:dyDescent="0.2"/>
    <row r="19881" s="254" customFormat="1" x14ac:dyDescent="0.2"/>
    <row r="19882" s="254" customFormat="1" x14ac:dyDescent="0.2"/>
    <row r="19883" s="254" customFormat="1" x14ac:dyDescent="0.2"/>
    <row r="19884" s="254" customFormat="1" x14ac:dyDescent="0.2"/>
    <row r="19885" s="254" customFormat="1" x14ac:dyDescent="0.2"/>
    <row r="19886" s="254" customFormat="1" x14ac:dyDescent="0.2"/>
    <row r="19887" s="254" customFormat="1" x14ac:dyDescent="0.2"/>
    <row r="19888" s="254" customFormat="1" x14ac:dyDescent="0.2"/>
    <row r="19889" s="254" customFormat="1" x14ac:dyDescent="0.2"/>
    <row r="19890" s="254" customFormat="1" x14ac:dyDescent="0.2"/>
    <row r="19891" s="254" customFormat="1" x14ac:dyDescent="0.2"/>
    <row r="19892" s="254" customFormat="1" x14ac:dyDescent="0.2"/>
    <row r="19893" s="254" customFormat="1" x14ac:dyDescent="0.2"/>
    <row r="19894" s="254" customFormat="1" x14ac:dyDescent="0.2"/>
    <row r="19895" s="254" customFormat="1" x14ac:dyDescent="0.2"/>
    <row r="19896" s="254" customFormat="1" x14ac:dyDescent="0.2"/>
    <row r="19897" s="254" customFormat="1" x14ac:dyDescent="0.2"/>
    <row r="19898" s="254" customFormat="1" x14ac:dyDescent="0.2"/>
    <row r="19899" s="254" customFormat="1" x14ac:dyDescent="0.2"/>
    <row r="19900" s="254" customFormat="1" x14ac:dyDescent="0.2"/>
    <row r="19901" s="254" customFormat="1" x14ac:dyDescent="0.2"/>
    <row r="19902" s="254" customFormat="1" x14ac:dyDescent="0.2"/>
    <row r="19903" s="254" customFormat="1" x14ac:dyDescent="0.2"/>
    <row r="19904" s="254" customFormat="1" x14ac:dyDescent="0.2"/>
    <row r="19905" s="254" customFormat="1" x14ac:dyDescent="0.2"/>
    <row r="19906" s="254" customFormat="1" x14ac:dyDescent="0.2"/>
    <row r="19907" s="254" customFormat="1" x14ac:dyDescent="0.2"/>
    <row r="19908" s="254" customFormat="1" x14ac:dyDescent="0.2"/>
    <row r="19909" s="254" customFormat="1" x14ac:dyDescent="0.2"/>
    <row r="19910" s="254" customFormat="1" x14ac:dyDescent="0.2"/>
    <row r="19911" s="254" customFormat="1" x14ac:dyDescent="0.2"/>
    <row r="19912" s="254" customFormat="1" x14ac:dyDescent="0.2"/>
    <row r="19913" s="254" customFormat="1" x14ac:dyDescent="0.2"/>
    <row r="19914" s="254" customFormat="1" x14ac:dyDescent="0.2"/>
    <row r="19915" s="254" customFormat="1" x14ac:dyDescent="0.2"/>
    <row r="19916" s="254" customFormat="1" x14ac:dyDescent="0.2"/>
    <row r="19917" s="254" customFormat="1" x14ac:dyDescent="0.2"/>
    <row r="19918" s="254" customFormat="1" x14ac:dyDescent="0.2"/>
    <row r="19919" s="254" customFormat="1" x14ac:dyDescent="0.2"/>
    <row r="19920" s="254" customFormat="1" x14ac:dyDescent="0.2"/>
    <row r="19921" s="254" customFormat="1" x14ac:dyDescent="0.2"/>
    <row r="19922" s="254" customFormat="1" x14ac:dyDescent="0.2"/>
    <row r="19923" s="254" customFormat="1" x14ac:dyDescent="0.2"/>
    <row r="19924" s="254" customFormat="1" x14ac:dyDescent="0.2"/>
    <row r="19925" s="254" customFormat="1" x14ac:dyDescent="0.2"/>
    <row r="19926" s="254" customFormat="1" x14ac:dyDescent="0.2"/>
    <row r="19927" s="254" customFormat="1" x14ac:dyDescent="0.2"/>
    <row r="19928" s="254" customFormat="1" x14ac:dyDescent="0.2"/>
    <row r="19929" s="254" customFormat="1" x14ac:dyDescent="0.2"/>
    <row r="19930" s="254" customFormat="1" x14ac:dyDescent="0.2"/>
    <row r="19931" s="254" customFormat="1" x14ac:dyDescent="0.2"/>
    <row r="19932" s="254" customFormat="1" x14ac:dyDescent="0.2"/>
    <row r="19933" s="254" customFormat="1" x14ac:dyDescent="0.2"/>
    <row r="19934" s="254" customFormat="1" x14ac:dyDescent="0.2"/>
    <row r="19935" s="254" customFormat="1" x14ac:dyDescent="0.2"/>
    <row r="19936" s="254" customFormat="1" x14ac:dyDescent="0.2"/>
    <row r="19937" s="254" customFormat="1" x14ac:dyDescent="0.2"/>
    <row r="19938" s="254" customFormat="1" x14ac:dyDescent="0.2"/>
    <row r="19939" s="254" customFormat="1" x14ac:dyDescent="0.2"/>
    <row r="19940" s="254" customFormat="1" x14ac:dyDescent="0.2"/>
    <row r="19941" s="254" customFormat="1" x14ac:dyDescent="0.2"/>
    <row r="19942" s="254" customFormat="1" x14ac:dyDescent="0.2"/>
    <row r="19943" s="254" customFormat="1" x14ac:dyDescent="0.2"/>
    <row r="19944" s="254" customFormat="1" x14ac:dyDescent="0.2"/>
    <row r="19945" s="254" customFormat="1" x14ac:dyDescent="0.2"/>
    <row r="19946" s="254" customFormat="1" x14ac:dyDescent="0.2"/>
    <row r="19947" s="254" customFormat="1" x14ac:dyDescent="0.2"/>
    <row r="19948" s="254" customFormat="1" x14ac:dyDescent="0.2"/>
    <row r="19949" s="254" customFormat="1" x14ac:dyDescent="0.2"/>
    <row r="19950" s="254" customFormat="1" x14ac:dyDescent="0.2"/>
    <row r="19951" s="254" customFormat="1" x14ac:dyDescent="0.2"/>
    <row r="19952" s="254" customFormat="1" x14ac:dyDescent="0.2"/>
    <row r="19953" s="254" customFormat="1" x14ac:dyDescent="0.2"/>
    <row r="19954" s="254" customFormat="1" x14ac:dyDescent="0.2"/>
    <row r="19955" s="254" customFormat="1" x14ac:dyDescent="0.2"/>
    <row r="19956" s="254" customFormat="1" x14ac:dyDescent="0.2"/>
    <row r="19957" s="254" customFormat="1" x14ac:dyDescent="0.2"/>
    <row r="19958" s="254" customFormat="1" x14ac:dyDescent="0.2"/>
    <row r="19959" s="254" customFormat="1" x14ac:dyDescent="0.2"/>
    <row r="19960" s="254" customFormat="1" x14ac:dyDescent="0.2"/>
    <row r="19961" s="254" customFormat="1" x14ac:dyDescent="0.2"/>
    <row r="19962" s="254" customFormat="1" x14ac:dyDescent="0.2"/>
    <row r="19963" s="254" customFormat="1" x14ac:dyDescent="0.2"/>
    <row r="19964" s="254" customFormat="1" x14ac:dyDescent="0.2"/>
    <row r="19965" s="254" customFormat="1" x14ac:dyDescent="0.2"/>
    <row r="19966" s="254" customFormat="1" x14ac:dyDescent="0.2"/>
    <row r="19967" s="254" customFormat="1" x14ac:dyDescent="0.2"/>
    <row r="19968" s="254" customFormat="1" x14ac:dyDescent="0.2"/>
    <row r="19969" s="254" customFormat="1" x14ac:dyDescent="0.2"/>
    <row r="19970" s="254" customFormat="1" x14ac:dyDescent="0.2"/>
    <row r="19971" s="254" customFormat="1" x14ac:dyDescent="0.2"/>
    <row r="19972" s="254" customFormat="1" x14ac:dyDescent="0.2"/>
    <row r="19973" s="254" customFormat="1" x14ac:dyDescent="0.2"/>
    <row r="19974" s="254" customFormat="1" x14ac:dyDescent="0.2"/>
    <row r="19975" s="254" customFormat="1" x14ac:dyDescent="0.2"/>
    <row r="19976" s="254" customFormat="1" x14ac:dyDescent="0.2"/>
    <row r="19977" s="254" customFormat="1" x14ac:dyDescent="0.2"/>
    <row r="19978" s="254" customFormat="1" x14ac:dyDescent="0.2"/>
    <row r="19979" s="254" customFormat="1" x14ac:dyDescent="0.2"/>
    <row r="19980" s="254" customFormat="1" x14ac:dyDescent="0.2"/>
    <row r="19981" s="254" customFormat="1" x14ac:dyDescent="0.2"/>
    <row r="19982" s="254" customFormat="1" x14ac:dyDescent="0.2"/>
    <row r="19983" s="254" customFormat="1" x14ac:dyDescent="0.2"/>
    <row r="19984" s="254" customFormat="1" x14ac:dyDescent="0.2"/>
    <row r="19985" s="254" customFormat="1" x14ac:dyDescent="0.2"/>
    <row r="19986" s="254" customFormat="1" x14ac:dyDescent="0.2"/>
    <row r="19987" s="254" customFormat="1" x14ac:dyDescent="0.2"/>
    <row r="19988" s="254" customFormat="1" x14ac:dyDescent="0.2"/>
    <row r="19989" s="254" customFormat="1" x14ac:dyDescent="0.2"/>
    <row r="19990" s="254" customFormat="1" x14ac:dyDescent="0.2"/>
    <row r="19991" s="254" customFormat="1" x14ac:dyDescent="0.2"/>
    <row r="19992" s="254" customFormat="1" x14ac:dyDescent="0.2"/>
    <row r="19993" s="254" customFormat="1" x14ac:dyDescent="0.2"/>
    <row r="19994" s="254" customFormat="1" x14ac:dyDescent="0.2"/>
    <row r="19995" s="254" customFormat="1" x14ac:dyDescent="0.2"/>
    <row r="19996" s="254" customFormat="1" x14ac:dyDescent="0.2"/>
    <row r="19997" s="254" customFormat="1" x14ac:dyDescent="0.2"/>
    <row r="19998" s="254" customFormat="1" x14ac:dyDescent="0.2"/>
    <row r="19999" s="254" customFormat="1" x14ac:dyDescent="0.2"/>
    <row r="20000" s="254" customFormat="1" x14ac:dyDescent="0.2"/>
    <row r="20001" s="254" customFormat="1" x14ac:dyDescent="0.2"/>
    <row r="20002" s="254" customFormat="1" x14ac:dyDescent="0.2"/>
    <row r="20003" s="254" customFormat="1" x14ac:dyDescent="0.2"/>
    <row r="20004" s="254" customFormat="1" x14ac:dyDescent="0.2"/>
    <row r="20005" s="254" customFormat="1" x14ac:dyDescent="0.2"/>
    <row r="20006" s="254" customFormat="1" x14ac:dyDescent="0.2"/>
    <row r="20007" s="254" customFormat="1" x14ac:dyDescent="0.2"/>
    <row r="20008" s="254" customFormat="1" x14ac:dyDescent="0.2"/>
    <row r="20009" s="254" customFormat="1" x14ac:dyDescent="0.2"/>
    <row r="20010" s="254" customFormat="1" x14ac:dyDescent="0.2"/>
    <row r="20011" s="254" customFormat="1" x14ac:dyDescent="0.2"/>
    <row r="20012" s="254" customFormat="1" x14ac:dyDescent="0.2"/>
    <row r="20013" s="254" customFormat="1" x14ac:dyDescent="0.2"/>
    <row r="20014" s="254" customFormat="1" x14ac:dyDescent="0.2"/>
    <row r="20015" s="254" customFormat="1" x14ac:dyDescent="0.2"/>
    <row r="20016" s="254" customFormat="1" x14ac:dyDescent="0.2"/>
    <row r="20017" s="254" customFormat="1" x14ac:dyDescent="0.2"/>
    <row r="20018" s="254" customFormat="1" x14ac:dyDescent="0.2"/>
    <row r="20019" s="254" customFormat="1" x14ac:dyDescent="0.2"/>
    <row r="20020" s="254" customFormat="1" x14ac:dyDescent="0.2"/>
    <row r="20021" s="254" customFormat="1" x14ac:dyDescent="0.2"/>
    <row r="20022" s="254" customFormat="1" x14ac:dyDescent="0.2"/>
    <row r="20023" s="254" customFormat="1" x14ac:dyDescent="0.2"/>
    <row r="20024" s="254" customFormat="1" x14ac:dyDescent="0.2"/>
    <row r="20025" s="254" customFormat="1" x14ac:dyDescent="0.2"/>
    <row r="20026" s="254" customFormat="1" x14ac:dyDescent="0.2"/>
    <row r="20027" s="254" customFormat="1" x14ac:dyDescent="0.2"/>
    <row r="20028" s="254" customFormat="1" x14ac:dyDescent="0.2"/>
    <row r="20029" s="254" customFormat="1" x14ac:dyDescent="0.2"/>
    <row r="20030" s="254" customFormat="1" x14ac:dyDescent="0.2"/>
    <row r="20031" s="254" customFormat="1" x14ac:dyDescent="0.2"/>
    <row r="20032" s="254" customFormat="1" x14ac:dyDescent="0.2"/>
    <row r="20033" s="254" customFormat="1" x14ac:dyDescent="0.2"/>
    <row r="20034" s="254" customFormat="1" x14ac:dyDescent="0.2"/>
    <row r="20035" s="254" customFormat="1" x14ac:dyDescent="0.2"/>
    <row r="20036" s="254" customFormat="1" x14ac:dyDescent="0.2"/>
    <row r="20037" s="254" customFormat="1" x14ac:dyDescent="0.2"/>
    <row r="20038" s="254" customFormat="1" x14ac:dyDescent="0.2"/>
    <row r="20039" s="254" customFormat="1" x14ac:dyDescent="0.2"/>
    <row r="20040" s="254" customFormat="1" x14ac:dyDescent="0.2"/>
    <row r="20041" s="254" customFormat="1" x14ac:dyDescent="0.2"/>
    <row r="20042" s="254" customFormat="1" x14ac:dyDescent="0.2"/>
    <row r="20043" s="254" customFormat="1" x14ac:dyDescent="0.2"/>
    <row r="20044" s="254" customFormat="1" x14ac:dyDescent="0.2"/>
    <row r="20045" s="254" customFormat="1" x14ac:dyDescent="0.2"/>
    <row r="20046" s="254" customFormat="1" x14ac:dyDescent="0.2"/>
    <row r="20047" s="254" customFormat="1" x14ac:dyDescent="0.2"/>
    <row r="20048" s="254" customFormat="1" x14ac:dyDescent="0.2"/>
    <row r="20049" s="254" customFormat="1" x14ac:dyDescent="0.2"/>
    <row r="20050" s="254" customFormat="1" x14ac:dyDescent="0.2"/>
    <row r="20051" s="254" customFormat="1" x14ac:dyDescent="0.2"/>
    <row r="20052" s="254" customFormat="1" x14ac:dyDescent="0.2"/>
    <row r="20053" s="254" customFormat="1" x14ac:dyDescent="0.2"/>
    <row r="20054" s="254" customFormat="1" x14ac:dyDescent="0.2"/>
    <row r="20055" s="254" customFormat="1" x14ac:dyDescent="0.2"/>
    <row r="20056" s="254" customFormat="1" x14ac:dyDescent="0.2"/>
    <row r="20057" s="254" customFormat="1" x14ac:dyDescent="0.2"/>
    <row r="20058" s="254" customFormat="1" x14ac:dyDescent="0.2"/>
    <row r="20059" s="254" customFormat="1" x14ac:dyDescent="0.2"/>
    <row r="20060" s="254" customFormat="1" x14ac:dyDescent="0.2"/>
    <row r="20061" s="254" customFormat="1" x14ac:dyDescent="0.2"/>
    <row r="20062" s="254" customFormat="1" x14ac:dyDescent="0.2"/>
    <row r="20063" s="254" customFormat="1" x14ac:dyDescent="0.2"/>
    <row r="20064" s="254" customFormat="1" x14ac:dyDescent="0.2"/>
    <row r="20065" s="254" customFormat="1" x14ac:dyDescent="0.2"/>
    <row r="20066" s="254" customFormat="1" x14ac:dyDescent="0.2"/>
    <row r="20067" s="254" customFormat="1" x14ac:dyDescent="0.2"/>
    <row r="20068" s="254" customFormat="1" x14ac:dyDescent="0.2"/>
    <row r="20069" s="254" customFormat="1" x14ac:dyDescent="0.2"/>
    <row r="20070" s="254" customFormat="1" x14ac:dyDescent="0.2"/>
    <row r="20071" s="254" customFormat="1" x14ac:dyDescent="0.2"/>
    <row r="20072" s="254" customFormat="1" x14ac:dyDescent="0.2"/>
    <row r="20073" s="254" customFormat="1" x14ac:dyDescent="0.2"/>
    <row r="20074" s="254" customFormat="1" x14ac:dyDescent="0.2"/>
    <row r="20075" s="254" customFormat="1" x14ac:dyDescent="0.2"/>
    <row r="20076" s="254" customFormat="1" x14ac:dyDescent="0.2"/>
    <row r="20077" s="254" customFormat="1" x14ac:dyDescent="0.2"/>
    <row r="20078" s="254" customFormat="1" x14ac:dyDescent="0.2"/>
    <row r="20079" s="254" customFormat="1" x14ac:dyDescent="0.2"/>
    <row r="20080" s="254" customFormat="1" x14ac:dyDescent="0.2"/>
    <row r="20081" s="254" customFormat="1" x14ac:dyDescent="0.2"/>
    <row r="20082" s="254" customFormat="1" x14ac:dyDescent="0.2"/>
    <row r="20083" s="254" customFormat="1" x14ac:dyDescent="0.2"/>
    <row r="20084" s="254" customFormat="1" x14ac:dyDescent="0.2"/>
    <row r="20085" s="254" customFormat="1" x14ac:dyDescent="0.2"/>
    <row r="20086" s="254" customFormat="1" x14ac:dyDescent="0.2"/>
    <row r="20087" s="254" customFormat="1" x14ac:dyDescent="0.2"/>
    <row r="20088" s="254" customFormat="1" x14ac:dyDescent="0.2"/>
    <row r="20089" s="254" customFormat="1" x14ac:dyDescent="0.2"/>
    <row r="20090" s="254" customFormat="1" x14ac:dyDescent="0.2"/>
    <row r="20091" s="254" customFormat="1" x14ac:dyDescent="0.2"/>
    <row r="20092" s="254" customFormat="1" x14ac:dyDescent="0.2"/>
    <row r="20093" s="254" customFormat="1" x14ac:dyDescent="0.2"/>
    <row r="20094" s="254" customFormat="1" x14ac:dyDescent="0.2"/>
    <row r="20095" s="254" customFormat="1" x14ac:dyDescent="0.2"/>
    <row r="20096" s="254" customFormat="1" x14ac:dyDescent="0.2"/>
    <row r="20097" s="254" customFormat="1" x14ac:dyDescent="0.2"/>
    <row r="20098" s="254" customFormat="1" x14ac:dyDescent="0.2"/>
    <row r="20099" s="254" customFormat="1" x14ac:dyDescent="0.2"/>
    <row r="20100" s="254" customFormat="1" x14ac:dyDescent="0.2"/>
    <row r="20101" s="254" customFormat="1" x14ac:dyDescent="0.2"/>
    <row r="20102" s="254" customFormat="1" x14ac:dyDescent="0.2"/>
    <row r="20103" s="254" customFormat="1" x14ac:dyDescent="0.2"/>
    <row r="20104" s="254" customFormat="1" x14ac:dyDescent="0.2"/>
    <row r="20105" s="254" customFormat="1" x14ac:dyDescent="0.2"/>
    <row r="20106" s="254" customFormat="1" x14ac:dyDescent="0.2"/>
    <row r="20107" s="254" customFormat="1" x14ac:dyDescent="0.2"/>
    <row r="20108" s="254" customFormat="1" x14ac:dyDescent="0.2"/>
    <row r="20109" s="254" customFormat="1" x14ac:dyDescent="0.2"/>
    <row r="20110" s="254" customFormat="1" x14ac:dyDescent="0.2"/>
    <row r="20111" s="254" customFormat="1" x14ac:dyDescent="0.2"/>
    <row r="20112" s="254" customFormat="1" x14ac:dyDescent="0.2"/>
    <row r="20113" s="254" customFormat="1" x14ac:dyDescent="0.2"/>
    <row r="20114" s="254" customFormat="1" x14ac:dyDescent="0.2"/>
    <row r="20115" s="254" customFormat="1" x14ac:dyDescent="0.2"/>
    <row r="20116" s="254" customFormat="1" x14ac:dyDescent="0.2"/>
    <row r="20117" s="254" customFormat="1" x14ac:dyDescent="0.2"/>
    <row r="20118" s="254" customFormat="1" x14ac:dyDescent="0.2"/>
    <row r="20119" s="254" customFormat="1" x14ac:dyDescent="0.2"/>
    <row r="20120" s="254" customFormat="1" x14ac:dyDescent="0.2"/>
    <row r="20121" s="254" customFormat="1" x14ac:dyDescent="0.2"/>
    <row r="20122" s="254" customFormat="1" x14ac:dyDescent="0.2"/>
    <row r="20123" s="254" customFormat="1" x14ac:dyDescent="0.2"/>
    <row r="20124" s="254" customFormat="1" x14ac:dyDescent="0.2"/>
    <row r="20125" s="254" customFormat="1" x14ac:dyDescent="0.2"/>
    <row r="20126" s="254" customFormat="1" x14ac:dyDescent="0.2"/>
    <row r="20127" s="254" customFormat="1" x14ac:dyDescent="0.2"/>
    <row r="20128" s="254" customFormat="1" x14ac:dyDescent="0.2"/>
    <row r="20129" s="254" customFormat="1" x14ac:dyDescent="0.2"/>
    <row r="20130" s="254" customFormat="1" x14ac:dyDescent="0.2"/>
    <row r="20131" s="254" customFormat="1" x14ac:dyDescent="0.2"/>
    <row r="20132" s="254" customFormat="1" x14ac:dyDescent="0.2"/>
    <row r="20133" s="254" customFormat="1" x14ac:dyDescent="0.2"/>
    <row r="20134" s="254" customFormat="1" x14ac:dyDescent="0.2"/>
    <row r="20135" s="254" customFormat="1" x14ac:dyDescent="0.2"/>
    <row r="20136" s="254" customFormat="1" x14ac:dyDescent="0.2"/>
    <row r="20137" s="254" customFormat="1" x14ac:dyDescent="0.2"/>
    <row r="20138" s="254" customFormat="1" x14ac:dyDescent="0.2"/>
    <row r="20139" s="254" customFormat="1" x14ac:dyDescent="0.2"/>
    <row r="20140" s="254" customFormat="1" x14ac:dyDescent="0.2"/>
    <row r="20141" s="254" customFormat="1" x14ac:dyDescent="0.2"/>
    <row r="20142" s="254" customFormat="1" x14ac:dyDescent="0.2"/>
    <row r="20143" s="254" customFormat="1" x14ac:dyDescent="0.2"/>
    <row r="20144" s="254" customFormat="1" x14ac:dyDescent="0.2"/>
    <row r="20145" s="254" customFormat="1" x14ac:dyDescent="0.2"/>
    <row r="20146" s="254" customFormat="1" x14ac:dyDescent="0.2"/>
    <row r="20147" s="254" customFormat="1" x14ac:dyDescent="0.2"/>
    <row r="20148" s="254" customFormat="1" x14ac:dyDescent="0.2"/>
    <row r="20149" s="254" customFormat="1" x14ac:dyDescent="0.2"/>
    <row r="20150" s="254" customFormat="1" x14ac:dyDescent="0.2"/>
    <row r="20151" s="254" customFormat="1" x14ac:dyDescent="0.2"/>
    <row r="20152" s="254" customFormat="1" x14ac:dyDescent="0.2"/>
    <row r="20153" s="254" customFormat="1" x14ac:dyDescent="0.2"/>
    <row r="20154" s="254" customFormat="1" x14ac:dyDescent="0.2"/>
    <row r="20155" s="254" customFormat="1" x14ac:dyDescent="0.2"/>
    <row r="20156" s="254" customFormat="1" x14ac:dyDescent="0.2"/>
    <row r="20157" s="254" customFormat="1" x14ac:dyDescent="0.2"/>
    <row r="20158" s="254" customFormat="1" x14ac:dyDescent="0.2"/>
    <row r="20159" s="254" customFormat="1" x14ac:dyDescent="0.2"/>
    <row r="20160" s="254" customFormat="1" x14ac:dyDescent="0.2"/>
    <row r="20161" s="254" customFormat="1" x14ac:dyDescent="0.2"/>
    <row r="20162" s="254" customFormat="1" x14ac:dyDescent="0.2"/>
    <row r="20163" s="254" customFormat="1" x14ac:dyDescent="0.2"/>
    <row r="20164" s="254" customFormat="1" x14ac:dyDescent="0.2"/>
    <row r="20165" s="254" customFormat="1" x14ac:dyDescent="0.2"/>
    <row r="20166" s="254" customFormat="1" x14ac:dyDescent="0.2"/>
    <row r="20167" s="254" customFormat="1" x14ac:dyDescent="0.2"/>
    <row r="20168" s="254" customFormat="1" x14ac:dyDescent="0.2"/>
    <row r="20169" s="254" customFormat="1" x14ac:dyDescent="0.2"/>
    <row r="20170" s="254" customFormat="1" x14ac:dyDescent="0.2"/>
    <row r="20171" s="254" customFormat="1" x14ac:dyDescent="0.2"/>
    <row r="20172" s="254" customFormat="1" x14ac:dyDescent="0.2"/>
    <row r="20173" s="254" customFormat="1" x14ac:dyDescent="0.2"/>
    <row r="20174" s="254" customFormat="1" x14ac:dyDescent="0.2"/>
    <row r="20175" s="254" customFormat="1" x14ac:dyDescent="0.2"/>
    <row r="20176" s="254" customFormat="1" x14ac:dyDescent="0.2"/>
    <row r="20177" s="254" customFormat="1" x14ac:dyDescent="0.2"/>
    <row r="20178" s="254" customFormat="1" x14ac:dyDescent="0.2"/>
    <row r="20179" s="254" customFormat="1" x14ac:dyDescent="0.2"/>
    <row r="20180" s="254" customFormat="1" x14ac:dyDescent="0.2"/>
    <row r="20181" s="254" customFormat="1" x14ac:dyDescent="0.2"/>
    <row r="20182" s="254" customFormat="1" x14ac:dyDescent="0.2"/>
    <row r="20183" s="254" customFormat="1" x14ac:dyDescent="0.2"/>
    <row r="20184" s="254" customFormat="1" x14ac:dyDescent="0.2"/>
    <row r="20185" s="254" customFormat="1" x14ac:dyDescent="0.2"/>
    <row r="20186" s="254" customFormat="1" x14ac:dyDescent="0.2"/>
    <row r="20187" s="254" customFormat="1" x14ac:dyDescent="0.2"/>
    <row r="20188" s="254" customFormat="1" x14ac:dyDescent="0.2"/>
    <row r="20189" s="254" customFormat="1" x14ac:dyDescent="0.2"/>
    <row r="20190" s="254" customFormat="1" x14ac:dyDescent="0.2"/>
    <row r="20191" s="254" customFormat="1" x14ac:dyDescent="0.2"/>
    <row r="20192" s="254" customFormat="1" x14ac:dyDescent="0.2"/>
    <row r="20193" s="254" customFormat="1" x14ac:dyDescent="0.2"/>
    <row r="20194" s="254" customFormat="1" x14ac:dyDescent="0.2"/>
    <row r="20195" s="254" customFormat="1" x14ac:dyDescent="0.2"/>
    <row r="20196" s="254" customFormat="1" x14ac:dyDescent="0.2"/>
    <row r="20197" s="254" customFormat="1" x14ac:dyDescent="0.2"/>
    <row r="20198" s="254" customFormat="1" x14ac:dyDescent="0.2"/>
    <row r="20199" s="254" customFormat="1" x14ac:dyDescent="0.2"/>
    <row r="20200" s="254" customFormat="1" x14ac:dyDescent="0.2"/>
    <row r="20201" s="254" customFormat="1" x14ac:dyDescent="0.2"/>
    <row r="20202" s="254" customFormat="1" x14ac:dyDescent="0.2"/>
    <row r="20203" s="254" customFormat="1" x14ac:dyDescent="0.2"/>
    <row r="20204" s="254" customFormat="1" x14ac:dyDescent="0.2"/>
    <row r="20205" s="254" customFormat="1" x14ac:dyDescent="0.2"/>
    <row r="20206" s="254" customFormat="1" x14ac:dyDescent="0.2"/>
    <row r="20207" s="254" customFormat="1" x14ac:dyDescent="0.2"/>
    <row r="20208" s="254" customFormat="1" x14ac:dyDescent="0.2"/>
    <row r="20209" s="254" customFormat="1" x14ac:dyDescent="0.2"/>
    <row r="20210" s="254" customFormat="1" x14ac:dyDescent="0.2"/>
    <row r="20211" s="254" customFormat="1" x14ac:dyDescent="0.2"/>
    <row r="20212" s="254" customFormat="1" x14ac:dyDescent="0.2"/>
    <row r="20213" s="254" customFormat="1" x14ac:dyDescent="0.2"/>
    <row r="20214" s="254" customFormat="1" x14ac:dyDescent="0.2"/>
    <row r="20215" s="254" customFormat="1" x14ac:dyDescent="0.2"/>
    <row r="20216" s="254" customFormat="1" x14ac:dyDescent="0.2"/>
    <row r="20217" s="254" customFormat="1" x14ac:dyDescent="0.2"/>
    <row r="20218" s="254" customFormat="1" x14ac:dyDescent="0.2"/>
    <row r="20219" s="254" customFormat="1" x14ac:dyDescent="0.2"/>
    <row r="20220" s="254" customFormat="1" x14ac:dyDescent="0.2"/>
    <row r="20221" s="254" customFormat="1" x14ac:dyDescent="0.2"/>
    <row r="20222" s="254" customFormat="1" x14ac:dyDescent="0.2"/>
    <row r="20223" s="254" customFormat="1" x14ac:dyDescent="0.2"/>
    <row r="20224" s="254" customFormat="1" x14ac:dyDescent="0.2"/>
    <row r="20225" s="254" customFormat="1" x14ac:dyDescent="0.2"/>
    <row r="20226" s="254" customFormat="1" x14ac:dyDescent="0.2"/>
    <row r="20227" s="254" customFormat="1" x14ac:dyDescent="0.2"/>
    <row r="20228" s="254" customFormat="1" x14ac:dyDescent="0.2"/>
    <row r="20229" s="254" customFormat="1" x14ac:dyDescent="0.2"/>
    <row r="20230" s="254" customFormat="1" x14ac:dyDescent="0.2"/>
    <row r="20231" s="254" customFormat="1" x14ac:dyDescent="0.2"/>
    <row r="20232" s="254" customFormat="1" x14ac:dyDescent="0.2"/>
    <row r="20233" s="254" customFormat="1" x14ac:dyDescent="0.2"/>
    <row r="20234" s="254" customFormat="1" x14ac:dyDescent="0.2"/>
    <row r="20235" s="254" customFormat="1" x14ac:dyDescent="0.2"/>
    <row r="20236" s="254" customFormat="1" x14ac:dyDescent="0.2"/>
    <row r="20237" s="254" customFormat="1" x14ac:dyDescent="0.2"/>
    <row r="20238" s="254" customFormat="1" x14ac:dyDescent="0.2"/>
    <row r="20239" s="254" customFormat="1" x14ac:dyDescent="0.2"/>
    <row r="20240" s="254" customFormat="1" x14ac:dyDescent="0.2"/>
    <row r="20241" s="254" customFormat="1" x14ac:dyDescent="0.2"/>
    <row r="20242" s="254" customFormat="1" x14ac:dyDescent="0.2"/>
    <row r="20243" s="254" customFormat="1" x14ac:dyDescent="0.2"/>
    <row r="20244" s="254" customFormat="1" x14ac:dyDescent="0.2"/>
    <row r="20245" s="254" customFormat="1" x14ac:dyDescent="0.2"/>
    <row r="20246" s="254" customFormat="1" x14ac:dyDescent="0.2"/>
    <row r="20247" s="254" customFormat="1" x14ac:dyDescent="0.2"/>
    <row r="20248" s="254" customFormat="1" x14ac:dyDescent="0.2"/>
    <row r="20249" s="254" customFormat="1" x14ac:dyDescent="0.2"/>
    <row r="20250" s="254" customFormat="1" x14ac:dyDescent="0.2"/>
    <row r="20251" s="254" customFormat="1" x14ac:dyDescent="0.2"/>
    <row r="20252" s="254" customFormat="1" x14ac:dyDescent="0.2"/>
    <row r="20253" s="254" customFormat="1" x14ac:dyDescent="0.2"/>
    <row r="20254" s="254" customFormat="1" x14ac:dyDescent="0.2"/>
    <row r="20255" s="254" customFormat="1" x14ac:dyDescent="0.2"/>
    <row r="20256" s="254" customFormat="1" x14ac:dyDescent="0.2"/>
    <row r="20257" s="254" customFormat="1" x14ac:dyDescent="0.2"/>
    <row r="20258" s="254" customFormat="1" x14ac:dyDescent="0.2"/>
    <row r="20259" s="254" customFormat="1" x14ac:dyDescent="0.2"/>
    <row r="20260" s="254" customFormat="1" x14ac:dyDescent="0.2"/>
    <row r="20261" s="254" customFormat="1" x14ac:dyDescent="0.2"/>
    <row r="20262" s="254" customFormat="1" x14ac:dyDescent="0.2"/>
    <row r="20263" s="254" customFormat="1" x14ac:dyDescent="0.2"/>
    <row r="20264" s="254" customFormat="1" x14ac:dyDescent="0.2"/>
    <row r="20265" s="254" customFormat="1" x14ac:dyDescent="0.2"/>
    <row r="20266" s="254" customFormat="1" x14ac:dyDescent="0.2"/>
    <row r="20267" s="254" customFormat="1" x14ac:dyDescent="0.2"/>
    <row r="20268" s="254" customFormat="1" x14ac:dyDescent="0.2"/>
    <row r="20269" s="254" customFormat="1" x14ac:dyDescent="0.2"/>
    <row r="20270" s="254" customFormat="1" x14ac:dyDescent="0.2"/>
    <row r="20271" s="254" customFormat="1" x14ac:dyDescent="0.2"/>
    <row r="20272" s="254" customFormat="1" x14ac:dyDescent="0.2"/>
    <row r="20273" s="254" customFormat="1" x14ac:dyDescent="0.2"/>
    <row r="20274" s="254" customFormat="1" x14ac:dyDescent="0.2"/>
    <row r="20275" s="254" customFormat="1" x14ac:dyDescent="0.2"/>
    <row r="20276" s="254" customFormat="1" x14ac:dyDescent="0.2"/>
    <row r="20277" s="254" customFormat="1" x14ac:dyDescent="0.2"/>
    <row r="20278" s="254" customFormat="1" x14ac:dyDescent="0.2"/>
    <row r="20279" s="254" customFormat="1" x14ac:dyDescent="0.2"/>
    <row r="20280" s="254" customFormat="1" x14ac:dyDescent="0.2"/>
    <row r="20281" s="254" customFormat="1" x14ac:dyDescent="0.2"/>
    <row r="20282" s="254" customFormat="1" x14ac:dyDescent="0.2"/>
    <row r="20283" s="254" customFormat="1" x14ac:dyDescent="0.2"/>
    <row r="20284" s="254" customFormat="1" x14ac:dyDescent="0.2"/>
    <row r="20285" s="254" customFormat="1" x14ac:dyDescent="0.2"/>
    <row r="20286" s="254" customFormat="1" x14ac:dyDescent="0.2"/>
    <row r="20287" s="254" customFormat="1" x14ac:dyDescent="0.2"/>
    <row r="20288" s="254" customFormat="1" x14ac:dyDescent="0.2"/>
    <row r="20289" s="254" customFormat="1" x14ac:dyDescent="0.2"/>
    <row r="20290" s="254" customFormat="1" x14ac:dyDescent="0.2"/>
    <row r="20291" s="254" customFormat="1" x14ac:dyDescent="0.2"/>
    <row r="20292" s="254" customFormat="1" x14ac:dyDescent="0.2"/>
    <row r="20293" s="254" customFormat="1" x14ac:dyDescent="0.2"/>
    <row r="20294" s="254" customFormat="1" x14ac:dyDescent="0.2"/>
    <row r="20295" s="254" customFormat="1" x14ac:dyDescent="0.2"/>
    <row r="20296" s="254" customFormat="1" x14ac:dyDescent="0.2"/>
    <row r="20297" s="254" customFormat="1" x14ac:dyDescent="0.2"/>
    <row r="20298" s="254" customFormat="1" x14ac:dyDescent="0.2"/>
    <row r="20299" s="254" customFormat="1" x14ac:dyDescent="0.2"/>
    <row r="20300" s="254" customFormat="1" x14ac:dyDescent="0.2"/>
    <row r="20301" s="254" customFormat="1" x14ac:dyDescent="0.2"/>
    <row r="20302" s="254" customFormat="1" x14ac:dyDescent="0.2"/>
    <row r="20303" s="254" customFormat="1" x14ac:dyDescent="0.2"/>
    <row r="20304" s="254" customFormat="1" x14ac:dyDescent="0.2"/>
    <row r="20305" s="254" customFormat="1" x14ac:dyDescent="0.2"/>
    <row r="20306" s="254" customFormat="1" x14ac:dyDescent="0.2"/>
    <row r="20307" s="254" customFormat="1" x14ac:dyDescent="0.2"/>
    <row r="20308" s="254" customFormat="1" x14ac:dyDescent="0.2"/>
    <row r="20309" s="254" customFormat="1" x14ac:dyDescent="0.2"/>
    <row r="20310" s="254" customFormat="1" x14ac:dyDescent="0.2"/>
    <row r="20311" s="254" customFormat="1" x14ac:dyDescent="0.2"/>
    <row r="20312" s="254" customFormat="1" x14ac:dyDescent="0.2"/>
    <row r="20313" s="254" customFormat="1" x14ac:dyDescent="0.2"/>
    <row r="20314" s="254" customFormat="1" x14ac:dyDescent="0.2"/>
    <row r="20315" s="254" customFormat="1" x14ac:dyDescent="0.2"/>
    <row r="20316" s="254" customFormat="1" x14ac:dyDescent="0.2"/>
    <row r="20317" s="254" customFormat="1" x14ac:dyDescent="0.2"/>
    <row r="20318" s="254" customFormat="1" x14ac:dyDescent="0.2"/>
    <row r="20319" s="254" customFormat="1" x14ac:dyDescent="0.2"/>
    <row r="20320" s="254" customFormat="1" x14ac:dyDescent="0.2"/>
    <row r="20321" s="254" customFormat="1" x14ac:dyDescent="0.2"/>
    <row r="20322" s="254" customFormat="1" x14ac:dyDescent="0.2"/>
    <row r="20323" s="254" customFormat="1" x14ac:dyDescent="0.2"/>
    <row r="20324" s="254" customFormat="1" x14ac:dyDescent="0.2"/>
    <row r="20325" s="254" customFormat="1" x14ac:dyDescent="0.2"/>
    <row r="20326" s="254" customFormat="1" x14ac:dyDescent="0.2"/>
    <row r="20327" s="254" customFormat="1" x14ac:dyDescent="0.2"/>
    <row r="20328" s="254" customFormat="1" x14ac:dyDescent="0.2"/>
    <row r="20329" s="254" customFormat="1" x14ac:dyDescent="0.2"/>
    <row r="20330" s="254" customFormat="1" x14ac:dyDescent="0.2"/>
    <row r="20331" s="254" customFormat="1" x14ac:dyDescent="0.2"/>
    <row r="20332" s="254" customFormat="1" x14ac:dyDescent="0.2"/>
    <row r="20333" s="254" customFormat="1" x14ac:dyDescent="0.2"/>
    <row r="20334" s="254" customFormat="1" x14ac:dyDescent="0.2"/>
    <row r="20335" s="254" customFormat="1" x14ac:dyDescent="0.2"/>
    <row r="20336" s="254" customFormat="1" x14ac:dyDescent="0.2"/>
    <row r="20337" s="254" customFormat="1" x14ac:dyDescent="0.2"/>
    <row r="20338" s="254" customFormat="1" x14ac:dyDescent="0.2"/>
    <row r="20339" s="254" customFormat="1" x14ac:dyDescent="0.2"/>
    <row r="20340" s="254" customFormat="1" x14ac:dyDescent="0.2"/>
    <row r="20341" s="254" customFormat="1" x14ac:dyDescent="0.2"/>
    <row r="20342" s="254" customFormat="1" x14ac:dyDescent="0.2"/>
    <row r="20343" s="254" customFormat="1" x14ac:dyDescent="0.2"/>
    <row r="20344" s="254" customFormat="1" x14ac:dyDescent="0.2"/>
    <row r="20345" s="254" customFormat="1" x14ac:dyDescent="0.2"/>
    <row r="20346" s="254" customFormat="1" x14ac:dyDescent="0.2"/>
    <row r="20347" s="254" customFormat="1" x14ac:dyDescent="0.2"/>
    <row r="20348" s="254" customFormat="1" x14ac:dyDescent="0.2"/>
    <row r="20349" s="254" customFormat="1" x14ac:dyDescent="0.2"/>
    <row r="20350" s="254" customFormat="1" x14ac:dyDescent="0.2"/>
    <row r="20351" s="254" customFormat="1" x14ac:dyDescent="0.2"/>
    <row r="20352" s="254" customFormat="1" x14ac:dyDescent="0.2"/>
    <row r="20353" s="254" customFormat="1" x14ac:dyDescent="0.2"/>
    <row r="20354" s="254" customFormat="1" x14ac:dyDescent="0.2"/>
    <row r="20355" s="254" customFormat="1" x14ac:dyDescent="0.2"/>
    <row r="20356" s="254" customFormat="1" x14ac:dyDescent="0.2"/>
    <row r="20357" s="254" customFormat="1" x14ac:dyDescent="0.2"/>
    <row r="20358" s="254" customFormat="1" x14ac:dyDescent="0.2"/>
    <row r="20359" s="254" customFormat="1" x14ac:dyDescent="0.2"/>
    <row r="20360" s="254" customFormat="1" x14ac:dyDescent="0.2"/>
    <row r="20361" s="254" customFormat="1" x14ac:dyDescent="0.2"/>
    <row r="20362" s="254" customFormat="1" x14ac:dyDescent="0.2"/>
    <row r="20363" s="254" customFormat="1" x14ac:dyDescent="0.2"/>
    <row r="20364" s="254" customFormat="1" x14ac:dyDescent="0.2"/>
    <row r="20365" s="254" customFormat="1" x14ac:dyDescent="0.2"/>
    <row r="20366" s="254" customFormat="1" x14ac:dyDescent="0.2"/>
    <row r="20367" s="254" customFormat="1" x14ac:dyDescent="0.2"/>
    <row r="20368" s="254" customFormat="1" x14ac:dyDescent="0.2"/>
    <row r="20369" s="254" customFormat="1" x14ac:dyDescent="0.2"/>
    <row r="20370" s="254" customFormat="1" x14ac:dyDescent="0.2"/>
    <row r="20371" s="254" customFormat="1" x14ac:dyDescent="0.2"/>
    <row r="20372" s="254" customFormat="1" x14ac:dyDescent="0.2"/>
    <row r="20373" s="254" customFormat="1" x14ac:dyDescent="0.2"/>
    <row r="20374" s="254" customFormat="1" x14ac:dyDescent="0.2"/>
    <row r="20375" s="254" customFormat="1" x14ac:dyDescent="0.2"/>
    <row r="20376" s="254" customFormat="1" x14ac:dyDescent="0.2"/>
    <row r="20377" s="254" customFormat="1" x14ac:dyDescent="0.2"/>
    <row r="20378" s="254" customFormat="1" x14ac:dyDescent="0.2"/>
    <row r="20379" s="254" customFormat="1" x14ac:dyDescent="0.2"/>
    <row r="20380" s="254" customFormat="1" x14ac:dyDescent="0.2"/>
    <row r="20381" s="254" customFormat="1" x14ac:dyDescent="0.2"/>
    <row r="20382" s="254" customFormat="1" x14ac:dyDescent="0.2"/>
    <row r="20383" s="254" customFormat="1" x14ac:dyDescent="0.2"/>
    <row r="20384" s="254" customFormat="1" x14ac:dyDescent="0.2"/>
    <row r="20385" s="254" customFormat="1" x14ac:dyDescent="0.2"/>
    <row r="20386" s="254" customFormat="1" x14ac:dyDescent="0.2"/>
    <row r="20387" s="254" customFormat="1" x14ac:dyDescent="0.2"/>
    <row r="20388" s="254" customFormat="1" x14ac:dyDescent="0.2"/>
    <row r="20389" s="254" customFormat="1" x14ac:dyDescent="0.2"/>
    <row r="20390" s="254" customFormat="1" x14ac:dyDescent="0.2"/>
    <row r="20391" s="254" customFormat="1" x14ac:dyDescent="0.2"/>
    <row r="20392" s="254" customFormat="1" x14ac:dyDescent="0.2"/>
    <row r="20393" s="254" customFormat="1" x14ac:dyDescent="0.2"/>
    <row r="20394" s="254" customFormat="1" x14ac:dyDescent="0.2"/>
    <row r="20395" s="254" customFormat="1" x14ac:dyDescent="0.2"/>
    <row r="20396" s="254" customFormat="1" x14ac:dyDescent="0.2"/>
    <row r="20397" s="254" customFormat="1" x14ac:dyDescent="0.2"/>
    <row r="20398" s="254" customFormat="1" x14ac:dyDescent="0.2"/>
    <row r="20399" s="254" customFormat="1" x14ac:dyDescent="0.2"/>
    <row r="20400" s="254" customFormat="1" x14ac:dyDescent="0.2"/>
    <row r="20401" s="254" customFormat="1" x14ac:dyDescent="0.2"/>
    <row r="20402" s="254" customFormat="1" x14ac:dyDescent="0.2"/>
    <row r="20403" s="254" customFormat="1" x14ac:dyDescent="0.2"/>
    <row r="20404" s="254" customFormat="1" x14ac:dyDescent="0.2"/>
    <row r="20405" s="254" customFormat="1" x14ac:dyDescent="0.2"/>
    <row r="20406" s="254" customFormat="1" x14ac:dyDescent="0.2"/>
    <row r="20407" s="254" customFormat="1" x14ac:dyDescent="0.2"/>
    <row r="20408" s="254" customFormat="1" x14ac:dyDescent="0.2"/>
    <row r="20409" s="254" customFormat="1" x14ac:dyDescent="0.2"/>
    <row r="20410" s="254" customFormat="1" x14ac:dyDescent="0.2"/>
    <row r="20411" s="254" customFormat="1" x14ac:dyDescent="0.2"/>
    <row r="20412" s="254" customFormat="1" x14ac:dyDescent="0.2"/>
    <row r="20413" s="254" customFormat="1" x14ac:dyDescent="0.2"/>
    <row r="20414" s="254" customFormat="1" x14ac:dyDescent="0.2"/>
    <row r="20415" s="254" customFormat="1" x14ac:dyDescent="0.2"/>
    <row r="20416" s="254" customFormat="1" x14ac:dyDescent="0.2"/>
    <row r="20417" s="254" customFormat="1" x14ac:dyDescent="0.2"/>
    <row r="20418" s="254" customFormat="1" x14ac:dyDescent="0.2"/>
    <row r="20419" s="254" customFormat="1" x14ac:dyDescent="0.2"/>
    <row r="20420" s="254" customFormat="1" x14ac:dyDescent="0.2"/>
    <row r="20421" s="254" customFormat="1" x14ac:dyDescent="0.2"/>
    <row r="20422" s="254" customFormat="1" x14ac:dyDescent="0.2"/>
    <row r="20423" s="254" customFormat="1" x14ac:dyDescent="0.2"/>
    <row r="20424" s="254" customFormat="1" x14ac:dyDescent="0.2"/>
    <row r="20425" s="254" customFormat="1" x14ac:dyDescent="0.2"/>
    <row r="20426" s="254" customFormat="1" x14ac:dyDescent="0.2"/>
    <row r="20427" s="254" customFormat="1" x14ac:dyDescent="0.2"/>
    <row r="20428" s="254" customFormat="1" x14ac:dyDescent="0.2"/>
    <row r="20429" s="254" customFormat="1" x14ac:dyDescent="0.2"/>
    <row r="20430" s="254" customFormat="1" x14ac:dyDescent="0.2"/>
    <row r="20431" s="254" customFormat="1" x14ac:dyDescent="0.2"/>
    <row r="20432" s="254" customFormat="1" x14ac:dyDescent="0.2"/>
    <row r="20433" s="254" customFormat="1" x14ac:dyDescent="0.2"/>
    <row r="20434" s="254" customFormat="1" x14ac:dyDescent="0.2"/>
    <row r="20435" s="254" customFormat="1" x14ac:dyDescent="0.2"/>
    <row r="20436" s="254" customFormat="1" x14ac:dyDescent="0.2"/>
    <row r="20437" s="254" customFormat="1" x14ac:dyDescent="0.2"/>
    <row r="20438" s="254" customFormat="1" x14ac:dyDescent="0.2"/>
    <row r="20439" s="254" customFormat="1" x14ac:dyDescent="0.2"/>
    <row r="20440" s="254" customFormat="1" x14ac:dyDescent="0.2"/>
    <row r="20441" s="254" customFormat="1" x14ac:dyDescent="0.2"/>
    <row r="20442" s="254" customFormat="1" x14ac:dyDescent="0.2"/>
    <row r="20443" s="254" customFormat="1" x14ac:dyDescent="0.2"/>
    <row r="20444" s="254" customFormat="1" x14ac:dyDescent="0.2"/>
    <row r="20445" s="254" customFormat="1" x14ac:dyDescent="0.2"/>
    <row r="20446" s="254" customFormat="1" x14ac:dyDescent="0.2"/>
    <row r="20447" s="254" customFormat="1" x14ac:dyDescent="0.2"/>
    <row r="20448" s="254" customFormat="1" x14ac:dyDescent="0.2"/>
    <row r="20449" s="254" customFormat="1" x14ac:dyDescent="0.2"/>
    <row r="20450" s="254" customFormat="1" x14ac:dyDescent="0.2"/>
    <row r="20451" s="254" customFormat="1" x14ac:dyDescent="0.2"/>
    <row r="20452" s="254" customFormat="1" x14ac:dyDescent="0.2"/>
    <row r="20453" s="254" customFormat="1" x14ac:dyDescent="0.2"/>
    <row r="20454" s="254" customFormat="1" x14ac:dyDescent="0.2"/>
    <row r="20455" s="254" customFormat="1" x14ac:dyDescent="0.2"/>
    <row r="20456" s="254" customFormat="1" x14ac:dyDescent="0.2"/>
    <row r="20457" s="254" customFormat="1" x14ac:dyDescent="0.2"/>
    <row r="20458" s="254" customFormat="1" x14ac:dyDescent="0.2"/>
    <row r="20459" s="254" customFormat="1" x14ac:dyDescent="0.2"/>
    <row r="20460" s="254" customFormat="1" x14ac:dyDescent="0.2"/>
    <row r="20461" s="254" customFormat="1" x14ac:dyDescent="0.2"/>
    <row r="20462" s="254" customFormat="1" x14ac:dyDescent="0.2"/>
    <row r="20463" s="254" customFormat="1" x14ac:dyDescent="0.2"/>
    <row r="20464" s="254" customFormat="1" x14ac:dyDescent="0.2"/>
    <row r="20465" s="254" customFormat="1" x14ac:dyDescent="0.2"/>
    <row r="20466" s="254" customFormat="1" x14ac:dyDescent="0.2"/>
    <row r="20467" s="254" customFormat="1" x14ac:dyDescent="0.2"/>
    <row r="20468" s="254" customFormat="1" x14ac:dyDescent="0.2"/>
    <row r="20469" s="254" customFormat="1" x14ac:dyDescent="0.2"/>
    <row r="20470" s="254" customFormat="1" x14ac:dyDescent="0.2"/>
    <row r="20471" s="254" customFormat="1" x14ac:dyDescent="0.2"/>
    <row r="20472" s="254" customFormat="1" x14ac:dyDescent="0.2"/>
    <row r="20473" s="254" customFormat="1" x14ac:dyDescent="0.2"/>
    <row r="20474" s="254" customFormat="1" x14ac:dyDescent="0.2"/>
    <row r="20475" s="254" customFormat="1" x14ac:dyDescent="0.2"/>
    <row r="20476" s="254" customFormat="1" x14ac:dyDescent="0.2"/>
    <row r="20477" s="254" customFormat="1" x14ac:dyDescent="0.2"/>
    <row r="20478" s="254" customFormat="1" x14ac:dyDescent="0.2"/>
    <row r="20479" s="254" customFormat="1" x14ac:dyDescent="0.2"/>
    <row r="20480" s="254" customFormat="1" x14ac:dyDescent="0.2"/>
    <row r="20481" s="254" customFormat="1" x14ac:dyDescent="0.2"/>
    <row r="20482" s="254" customFormat="1" x14ac:dyDescent="0.2"/>
    <row r="20483" s="254" customFormat="1" x14ac:dyDescent="0.2"/>
    <row r="20484" s="254" customFormat="1" x14ac:dyDescent="0.2"/>
    <row r="20485" s="254" customFormat="1" x14ac:dyDescent="0.2"/>
    <row r="20486" s="254" customFormat="1" x14ac:dyDescent="0.2"/>
    <row r="20487" s="254" customFormat="1" x14ac:dyDescent="0.2"/>
    <row r="20488" s="254" customFormat="1" x14ac:dyDescent="0.2"/>
    <row r="20489" s="254" customFormat="1" x14ac:dyDescent="0.2"/>
    <row r="20490" s="254" customFormat="1" x14ac:dyDescent="0.2"/>
    <row r="20491" s="254" customFormat="1" x14ac:dyDescent="0.2"/>
    <row r="20492" s="254" customFormat="1" x14ac:dyDescent="0.2"/>
    <row r="20493" s="254" customFormat="1" x14ac:dyDescent="0.2"/>
    <row r="20494" s="254" customFormat="1" x14ac:dyDescent="0.2"/>
    <row r="20495" s="254" customFormat="1" x14ac:dyDescent="0.2"/>
    <row r="20496" s="254" customFormat="1" x14ac:dyDescent="0.2"/>
    <row r="20497" s="254" customFormat="1" x14ac:dyDescent="0.2"/>
    <row r="20498" s="254" customFormat="1" x14ac:dyDescent="0.2"/>
    <row r="20499" s="254" customFormat="1" x14ac:dyDescent="0.2"/>
    <row r="20500" s="254" customFormat="1" x14ac:dyDescent="0.2"/>
    <row r="20501" s="254" customFormat="1" x14ac:dyDescent="0.2"/>
    <row r="20502" s="254" customFormat="1" x14ac:dyDescent="0.2"/>
    <row r="20503" s="254" customFormat="1" x14ac:dyDescent="0.2"/>
    <row r="20504" s="254" customFormat="1" x14ac:dyDescent="0.2"/>
    <row r="20505" s="254" customFormat="1" x14ac:dyDescent="0.2"/>
    <row r="20506" s="254" customFormat="1" x14ac:dyDescent="0.2"/>
    <row r="20507" s="254" customFormat="1" x14ac:dyDescent="0.2"/>
    <row r="20508" s="254" customFormat="1" x14ac:dyDescent="0.2"/>
    <row r="20509" s="254" customFormat="1" x14ac:dyDescent="0.2"/>
    <row r="20510" s="254" customFormat="1" x14ac:dyDescent="0.2"/>
    <row r="20511" s="254" customFormat="1" x14ac:dyDescent="0.2"/>
    <row r="20512" s="254" customFormat="1" x14ac:dyDescent="0.2"/>
    <row r="20513" s="254" customFormat="1" x14ac:dyDescent="0.2"/>
    <row r="20514" s="254" customFormat="1" x14ac:dyDescent="0.2"/>
    <row r="20515" s="254" customFormat="1" x14ac:dyDescent="0.2"/>
    <row r="20516" s="254" customFormat="1" x14ac:dyDescent="0.2"/>
    <row r="20517" s="254" customFormat="1" x14ac:dyDescent="0.2"/>
    <row r="20518" s="254" customFormat="1" x14ac:dyDescent="0.2"/>
    <row r="20519" s="254" customFormat="1" x14ac:dyDescent="0.2"/>
    <row r="20520" s="254" customFormat="1" x14ac:dyDescent="0.2"/>
    <row r="20521" s="254" customFormat="1" x14ac:dyDescent="0.2"/>
    <row r="20522" s="254" customFormat="1" x14ac:dyDescent="0.2"/>
    <row r="20523" s="254" customFormat="1" x14ac:dyDescent="0.2"/>
    <row r="20524" s="254" customFormat="1" x14ac:dyDescent="0.2"/>
    <row r="20525" s="254" customFormat="1" x14ac:dyDescent="0.2"/>
    <row r="20526" s="254" customFormat="1" x14ac:dyDescent="0.2"/>
    <row r="20527" s="254" customFormat="1" x14ac:dyDescent="0.2"/>
    <row r="20528" s="254" customFormat="1" x14ac:dyDescent="0.2"/>
    <row r="20529" s="254" customFormat="1" x14ac:dyDescent="0.2"/>
    <row r="20530" s="254" customFormat="1" x14ac:dyDescent="0.2"/>
    <row r="20531" s="254" customFormat="1" x14ac:dyDescent="0.2"/>
    <row r="20532" s="254" customFormat="1" x14ac:dyDescent="0.2"/>
    <row r="20533" s="254" customFormat="1" x14ac:dyDescent="0.2"/>
    <row r="20534" s="254" customFormat="1" x14ac:dyDescent="0.2"/>
    <row r="20535" s="254" customFormat="1" x14ac:dyDescent="0.2"/>
    <row r="20536" s="254" customFormat="1" x14ac:dyDescent="0.2"/>
    <row r="20537" s="254" customFormat="1" x14ac:dyDescent="0.2"/>
    <row r="20538" s="254" customFormat="1" x14ac:dyDescent="0.2"/>
    <row r="20539" s="254" customFormat="1" x14ac:dyDescent="0.2"/>
    <row r="20540" s="254" customFormat="1" x14ac:dyDescent="0.2"/>
    <row r="20541" s="254" customFormat="1" x14ac:dyDescent="0.2"/>
    <row r="20542" s="254" customFormat="1" x14ac:dyDescent="0.2"/>
    <row r="20543" s="254" customFormat="1" x14ac:dyDescent="0.2"/>
    <row r="20544" s="254" customFormat="1" x14ac:dyDescent="0.2"/>
    <row r="20545" s="254" customFormat="1" x14ac:dyDescent="0.2"/>
    <row r="20546" s="254" customFormat="1" x14ac:dyDescent="0.2"/>
    <row r="20547" s="254" customFormat="1" x14ac:dyDescent="0.2"/>
    <row r="20548" s="254" customFormat="1" x14ac:dyDescent="0.2"/>
    <row r="20549" s="254" customFormat="1" x14ac:dyDescent="0.2"/>
    <row r="20550" s="254" customFormat="1" x14ac:dyDescent="0.2"/>
    <row r="20551" s="254" customFormat="1" x14ac:dyDescent="0.2"/>
    <row r="20552" s="254" customFormat="1" x14ac:dyDescent="0.2"/>
    <row r="20553" s="254" customFormat="1" x14ac:dyDescent="0.2"/>
    <row r="20554" s="254" customFormat="1" x14ac:dyDescent="0.2"/>
    <row r="20555" s="254" customFormat="1" x14ac:dyDescent="0.2"/>
    <row r="20556" s="254" customFormat="1" x14ac:dyDescent="0.2"/>
    <row r="20557" s="254" customFormat="1" x14ac:dyDescent="0.2"/>
    <row r="20558" s="254" customFormat="1" x14ac:dyDescent="0.2"/>
    <row r="20559" s="254" customFormat="1" x14ac:dyDescent="0.2"/>
    <row r="20560" s="254" customFormat="1" x14ac:dyDescent="0.2"/>
    <row r="20561" s="254" customFormat="1" x14ac:dyDescent="0.2"/>
    <row r="20562" s="254" customFormat="1" x14ac:dyDescent="0.2"/>
    <row r="20563" s="254" customFormat="1" x14ac:dyDescent="0.2"/>
    <row r="20564" s="254" customFormat="1" x14ac:dyDescent="0.2"/>
    <row r="20565" s="254" customFormat="1" x14ac:dyDescent="0.2"/>
    <row r="20566" s="254" customFormat="1" x14ac:dyDescent="0.2"/>
    <row r="20567" s="254" customFormat="1" x14ac:dyDescent="0.2"/>
    <row r="20568" s="254" customFormat="1" x14ac:dyDescent="0.2"/>
    <row r="20569" s="254" customFormat="1" x14ac:dyDescent="0.2"/>
    <row r="20570" s="254" customFormat="1" x14ac:dyDescent="0.2"/>
    <row r="20571" s="254" customFormat="1" x14ac:dyDescent="0.2"/>
    <row r="20572" s="254" customFormat="1" x14ac:dyDescent="0.2"/>
    <row r="20573" s="254" customFormat="1" x14ac:dyDescent="0.2"/>
    <row r="20574" s="254" customFormat="1" x14ac:dyDescent="0.2"/>
    <row r="20575" s="254" customFormat="1" x14ac:dyDescent="0.2"/>
    <row r="20576" s="254" customFormat="1" x14ac:dyDescent="0.2"/>
    <row r="20577" s="254" customFormat="1" x14ac:dyDescent="0.2"/>
    <row r="20578" s="254" customFormat="1" x14ac:dyDescent="0.2"/>
    <row r="20579" s="254" customFormat="1" x14ac:dyDescent="0.2"/>
    <row r="20580" s="254" customFormat="1" x14ac:dyDescent="0.2"/>
    <row r="20581" s="254" customFormat="1" x14ac:dyDescent="0.2"/>
    <row r="20582" s="254" customFormat="1" x14ac:dyDescent="0.2"/>
    <row r="20583" s="254" customFormat="1" x14ac:dyDescent="0.2"/>
    <row r="20584" s="254" customFormat="1" x14ac:dyDescent="0.2"/>
    <row r="20585" s="254" customFormat="1" x14ac:dyDescent="0.2"/>
    <row r="20586" s="254" customFormat="1" x14ac:dyDescent="0.2"/>
    <row r="20587" s="254" customFormat="1" x14ac:dyDescent="0.2"/>
    <row r="20588" s="254" customFormat="1" x14ac:dyDescent="0.2"/>
    <row r="20589" s="254" customFormat="1" x14ac:dyDescent="0.2"/>
    <row r="20590" s="254" customFormat="1" x14ac:dyDescent="0.2"/>
    <row r="20591" s="254" customFormat="1" x14ac:dyDescent="0.2"/>
    <row r="20592" s="254" customFormat="1" x14ac:dyDescent="0.2"/>
    <row r="20593" s="254" customFormat="1" x14ac:dyDescent="0.2"/>
    <row r="20594" s="254" customFormat="1" x14ac:dyDescent="0.2"/>
    <row r="20595" s="254" customFormat="1" x14ac:dyDescent="0.2"/>
    <row r="20596" s="254" customFormat="1" x14ac:dyDescent="0.2"/>
    <row r="20597" s="254" customFormat="1" x14ac:dyDescent="0.2"/>
    <row r="20598" s="254" customFormat="1" x14ac:dyDescent="0.2"/>
    <row r="20599" s="254" customFormat="1" x14ac:dyDescent="0.2"/>
    <row r="20600" s="254" customFormat="1" x14ac:dyDescent="0.2"/>
    <row r="20601" s="254" customFormat="1" x14ac:dyDescent="0.2"/>
    <row r="20602" s="254" customFormat="1" x14ac:dyDescent="0.2"/>
    <row r="20603" s="254" customFormat="1" x14ac:dyDescent="0.2"/>
    <row r="20604" s="254" customFormat="1" x14ac:dyDescent="0.2"/>
    <row r="20605" s="254" customFormat="1" x14ac:dyDescent="0.2"/>
    <row r="20606" s="254" customFormat="1" x14ac:dyDescent="0.2"/>
    <row r="20607" s="254" customFormat="1" x14ac:dyDescent="0.2"/>
    <row r="20608" s="254" customFormat="1" x14ac:dyDescent="0.2"/>
    <row r="20609" s="254" customFormat="1" x14ac:dyDescent="0.2"/>
    <row r="20610" s="254" customFormat="1" x14ac:dyDescent="0.2"/>
    <row r="20611" s="254" customFormat="1" x14ac:dyDescent="0.2"/>
    <row r="20612" s="254" customFormat="1" x14ac:dyDescent="0.2"/>
    <row r="20613" s="254" customFormat="1" x14ac:dyDescent="0.2"/>
    <row r="20614" s="254" customFormat="1" x14ac:dyDescent="0.2"/>
    <row r="20615" s="254" customFormat="1" x14ac:dyDescent="0.2"/>
    <row r="20616" s="254" customFormat="1" x14ac:dyDescent="0.2"/>
    <row r="20617" s="254" customFormat="1" x14ac:dyDescent="0.2"/>
    <row r="20618" s="254" customFormat="1" x14ac:dyDescent="0.2"/>
    <row r="20619" s="254" customFormat="1" x14ac:dyDescent="0.2"/>
    <row r="20620" s="254" customFormat="1" x14ac:dyDescent="0.2"/>
    <row r="20621" s="254" customFormat="1" x14ac:dyDescent="0.2"/>
    <row r="20622" s="254" customFormat="1" x14ac:dyDescent="0.2"/>
    <row r="20623" s="254" customFormat="1" x14ac:dyDescent="0.2"/>
    <row r="20624" s="254" customFormat="1" x14ac:dyDescent="0.2"/>
    <row r="20625" s="254" customFormat="1" x14ac:dyDescent="0.2"/>
    <row r="20626" s="254" customFormat="1" x14ac:dyDescent="0.2"/>
    <row r="20627" s="254" customFormat="1" x14ac:dyDescent="0.2"/>
    <row r="20628" s="254" customFormat="1" x14ac:dyDescent="0.2"/>
    <row r="20629" s="254" customFormat="1" x14ac:dyDescent="0.2"/>
    <row r="20630" s="254" customFormat="1" x14ac:dyDescent="0.2"/>
    <row r="20631" s="254" customFormat="1" x14ac:dyDescent="0.2"/>
    <row r="20632" s="254" customFormat="1" x14ac:dyDescent="0.2"/>
    <row r="20633" s="254" customFormat="1" x14ac:dyDescent="0.2"/>
    <row r="20634" s="254" customFormat="1" x14ac:dyDescent="0.2"/>
    <row r="20635" s="254" customFormat="1" x14ac:dyDescent="0.2"/>
    <row r="20636" s="254" customFormat="1" x14ac:dyDescent="0.2"/>
    <row r="20637" s="254" customFormat="1" x14ac:dyDescent="0.2"/>
    <row r="20638" s="254" customFormat="1" x14ac:dyDescent="0.2"/>
    <row r="20639" s="254" customFormat="1" x14ac:dyDescent="0.2"/>
    <row r="20640" s="254" customFormat="1" x14ac:dyDescent="0.2"/>
    <row r="20641" s="254" customFormat="1" x14ac:dyDescent="0.2"/>
    <row r="20642" s="254" customFormat="1" x14ac:dyDescent="0.2"/>
    <row r="20643" s="254" customFormat="1" x14ac:dyDescent="0.2"/>
    <row r="20644" s="254" customFormat="1" x14ac:dyDescent="0.2"/>
    <row r="20645" s="254" customFormat="1" x14ac:dyDescent="0.2"/>
    <row r="20646" s="254" customFormat="1" x14ac:dyDescent="0.2"/>
    <row r="20647" s="254" customFormat="1" x14ac:dyDescent="0.2"/>
    <row r="20648" s="254" customFormat="1" x14ac:dyDescent="0.2"/>
    <row r="20649" s="254" customFormat="1" x14ac:dyDescent="0.2"/>
    <row r="20650" s="254" customFormat="1" x14ac:dyDescent="0.2"/>
    <row r="20651" s="254" customFormat="1" x14ac:dyDescent="0.2"/>
    <row r="20652" s="254" customFormat="1" x14ac:dyDescent="0.2"/>
    <row r="20653" s="254" customFormat="1" x14ac:dyDescent="0.2"/>
    <row r="20654" s="254" customFormat="1" x14ac:dyDescent="0.2"/>
    <row r="20655" s="254" customFormat="1" x14ac:dyDescent="0.2"/>
    <row r="20656" s="254" customFormat="1" x14ac:dyDescent="0.2"/>
    <row r="20657" s="254" customFormat="1" x14ac:dyDescent="0.2"/>
    <row r="20658" s="254" customFormat="1" x14ac:dyDescent="0.2"/>
    <row r="20659" s="254" customFormat="1" x14ac:dyDescent="0.2"/>
    <row r="20660" s="254" customFormat="1" x14ac:dyDescent="0.2"/>
    <row r="20661" s="254" customFormat="1" x14ac:dyDescent="0.2"/>
    <row r="20662" s="254" customFormat="1" x14ac:dyDescent="0.2"/>
    <row r="20663" s="254" customFormat="1" x14ac:dyDescent="0.2"/>
    <row r="20664" s="254" customFormat="1" x14ac:dyDescent="0.2"/>
    <row r="20665" s="254" customFormat="1" x14ac:dyDescent="0.2"/>
    <row r="20666" s="254" customFormat="1" x14ac:dyDescent="0.2"/>
    <row r="20667" s="254" customFormat="1" x14ac:dyDescent="0.2"/>
    <row r="20668" s="254" customFormat="1" x14ac:dyDescent="0.2"/>
    <row r="20669" s="254" customFormat="1" x14ac:dyDescent="0.2"/>
    <row r="20670" s="254" customFormat="1" x14ac:dyDescent="0.2"/>
    <row r="20671" s="254" customFormat="1" x14ac:dyDescent="0.2"/>
    <row r="20672" s="254" customFormat="1" x14ac:dyDescent="0.2"/>
    <row r="20673" s="254" customFormat="1" x14ac:dyDescent="0.2"/>
    <row r="20674" s="254" customFormat="1" x14ac:dyDescent="0.2"/>
    <row r="20675" s="254" customFormat="1" x14ac:dyDescent="0.2"/>
    <row r="20676" s="254" customFormat="1" x14ac:dyDescent="0.2"/>
    <row r="20677" s="254" customFormat="1" x14ac:dyDescent="0.2"/>
    <row r="20678" s="254" customFormat="1" x14ac:dyDescent="0.2"/>
    <row r="20679" s="254" customFormat="1" x14ac:dyDescent="0.2"/>
    <row r="20680" s="254" customFormat="1" x14ac:dyDescent="0.2"/>
    <row r="20681" s="254" customFormat="1" x14ac:dyDescent="0.2"/>
    <row r="20682" s="254" customFormat="1" x14ac:dyDescent="0.2"/>
    <row r="20683" s="254" customFormat="1" x14ac:dyDescent="0.2"/>
    <row r="20684" s="254" customFormat="1" x14ac:dyDescent="0.2"/>
    <row r="20685" s="254" customFormat="1" x14ac:dyDescent="0.2"/>
    <row r="20686" s="254" customFormat="1" x14ac:dyDescent="0.2"/>
    <row r="20687" s="254" customFormat="1" x14ac:dyDescent="0.2"/>
    <row r="20688" s="254" customFormat="1" x14ac:dyDescent="0.2"/>
    <row r="20689" s="254" customFormat="1" x14ac:dyDescent="0.2"/>
    <row r="20690" s="254" customFormat="1" x14ac:dyDescent="0.2"/>
    <row r="20691" s="254" customFormat="1" x14ac:dyDescent="0.2"/>
    <row r="20692" s="254" customFormat="1" x14ac:dyDescent="0.2"/>
    <row r="20693" s="254" customFormat="1" x14ac:dyDescent="0.2"/>
    <row r="20694" s="254" customFormat="1" x14ac:dyDescent="0.2"/>
    <row r="20695" s="254" customFormat="1" x14ac:dyDescent="0.2"/>
    <row r="20696" s="254" customFormat="1" x14ac:dyDescent="0.2"/>
    <row r="20697" s="254" customFormat="1" x14ac:dyDescent="0.2"/>
    <row r="20698" s="254" customFormat="1" x14ac:dyDescent="0.2"/>
    <row r="20699" s="254" customFormat="1" x14ac:dyDescent="0.2"/>
    <row r="20700" s="254" customFormat="1" x14ac:dyDescent="0.2"/>
    <row r="20701" s="254" customFormat="1" x14ac:dyDescent="0.2"/>
    <row r="20702" s="254" customFormat="1" x14ac:dyDescent="0.2"/>
    <row r="20703" s="254" customFormat="1" x14ac:dyDescent="0.2"/>
    <row r="20704" s="254" customFormat="1" x14ac:dyDescent="0.2"/>
    <row r="20705" s="254" customFormat="1" x14ac:dyDescent="0.2"/>
    <row r="20706" s="254" customFormat="1" x14ac:dyDescent="0.2"/>
    <row r="20707" s="254" customFormat="1" x14ac:dyDescent="0.2"/>
    <row r="20708" s="254" customFormat="1" x14ac:dyDescent="0.2"/>
    <row r="20709" s="254" customFormat="1" x14ac:dyDescent="0.2"/>
    <row r="20710" s="254" customFormat="1" x14ac:dyDescent="0.2"/>
    <row r="20711" s="254" customFormat="1" x14ac:dyDescent="0.2"/>
    <row r="20712" s="254" customFormat="1" x14ac:dyDescent="0.2"/>
    <row r="20713" s="254" customFormat="1" x14ac:dyDescent="0.2"/>
    <row r="20714" s="254" customFormat="1" x14ac:dyDescent="0.2"/>
    <row r="20715" s="254" customFormat="1" x14ac:dyDescent="0.2"/>
    <row r="20716" s="254" customFormat="1" x14ac:dyDescent="0.2"/>
    <row r="20717" s="254" customFormat="1" x14ac:dyDescent="0.2"/>
    <row r="20718" s="254" customFormat="1" x14ac:dyDescent="0.2"/>
    <row r="20719" s="254" customFormat="1" x14ac:dyDescent="0.2"/>
    <row r="20720" s="254" customFormat="1" x14ac:dyDescent="0.2"/>
    <row r="20721" s="254" customFormat="1" x14ac:dyDescent="0.2"/>
    <row r="20722" s="254" customFormat="1" x14ac:dyDescent="0.2"/>
    <row r="20723" s="254" customFormat="1" x14ac:dyDescent="0.2"/>
    <row r="20724" s="254" customFormat="1" x14ac:dyDescent="0.2"/>
    <row r="20725" s="254" customFormat="1" x14ac:dyDescent="0.2"/>
    <row r="20726" s="254" customFormat="1" x14ac:dyDescent="0.2"/>
    <row r="20727" s="254" customFormat="1" x14ac:dyDescent="0.2"/>
    <row r="20728" s="254" customFormat="1" x14ac:dyDescent="0.2"/>
    <row r="20729" s="254" customFormat="1" x14ac:dyDescent="0.2"/>
    <row r="20730" s="254" customFormat="1" x14ac:dyDescent="0.2"/>
    <row r="20731" s="254" customFormat="1" x14ac:dyDescent="0.2"/>
    <row r="20732" s="254" customFormat="1" x14ac:dyDescent="0.2"/>
    <row r="20733" s="254" customFormat="1" x14ac:dyDescent="0.2"/>
    <row r="20734" s="254" customFormat="1" x14ac:dyDescent="0.2"/>
    <row r="20735" s="254" customFormat="1" x14ac:dyDescent="0.2"/>
    <row r="20736" s="254" customFormat="1" x14ac:dyDescent="0.2"/>
    <row r="20737" s="254" customFormat="1" x14ac:dyDescent="0.2"/>
    <row r="20738" s="254" customFormat="1" x14ac:dyDescent="0.2"/>
    <row r="20739" s="254" customFormat="1" x14ac:dyDescent="0.2"/>
    <row r="20740" s="254" customFormat="1" x14ac:dyDescent="0.2"/>
    <row r="20741" s="254" customFormat="1" x14ac:dyDescent="0.2"/>
    <row r="20742" s="254" customFormat="1" x14ac:dyDescent="0.2"/>
    <row r="20743" s="254" customFormat="1" x14ac:dyDescent="0.2"/>
    <row r="20744" s="254" customFormat="1" x14ac:dyDescent="0.2"/>
    <row r="20745" s="254" customFormat="1" x14ac:dyDescent="0.2"/>
    <row r="20746" s="254" customFormat="1" x14ac:dyDescent="0.2"/>
    <row r="20747" s="254" customFormat="1" x14ac:dyDescent="0.2"/>
    <row r="20748" s="254" customFormat="1" x14ac:dyDescent="0.2"/>
    <row r="20749" s="254" customFormat="1" x14ac:dyDescent="0.2"/>
    <row r="20750" s="254" customFormat="1" x14ac:dyDescent="0.2"/>
    <row r="20751" s="254" customFormat="1" x14ac:dyDescent="0.2"/>
    <row r="20752" s="254" customFormat="1" x14ac:dyDescent="0.2"/>
    <row r="20753" s="254" customFormat="1" x14ac:dyDescent="0.2"/>
    <row r="20754" s="254" customFormat="1" x14ac:dyDescent="0.2"/>
    <row r="20755" s="254" customFormat="1" x14ac:dyDescent="0.2"/>
    <row r="20756" s="254" customFormat="1" x14ac:dyDescent="0.2"/>
    <row r="20757" s="254" customFormat="1" x14ac:dyDescent="0.2"/>
    <row r="20758" s="254" customFormat="1" x14ac:dyDescent="0.2"/>
    <row r="20759" s="254" customFormat="1" x14ac:dyDescent="0.2"/>
    <row r="20760" s="254" customFormat="1" x14ac:dyDescent="0.2"/>
    <row r="20761" s="254" customFormat="1" x14ac:dyDescent="0.2"/>
    <row r="20762" s="254" customFormat="1" x14ac:dyDescent="0.2"/>
    <row r="20763" s="254" customFormat="1" x14ac:dyDescent="0.2"/>
    <row r="20764" s="254" customFormat="1" x14ac:dyDescent="0.2"/>
    <row r="20765" s="254" customFormat="1" x14ac:dyDescent="0.2"/>
    <row r="20766" s="254" customFormat="1" x14ac:dyDescent="0.2"/>
    <row r="20767" s="254" customFormat="1" x14ac:dyDescent="0.2"/>
    <row r="20768" s="254" customFormat="1" x14ac:dyDescent="0.2"/>
    <row r="20769" s="254" customFormat="1" x14ac:dyDescent="0.2"/>
    <row r="20770" s="254" customFormat="1" x14ac:dyDescent="0.2"/>
    <row r="20771" s="254" customFormat="1" x14ac:dyDescent="0.2"/>
    <row r="20772" s="254" customFormat="1" x14ac:dyDescent="0.2"/>
    <row r="20773" s="254" customFormat="1" x14ac:dyDescent="0.2"/>
    <row r="20774" s="254" customFormat="1" x14ac:dyDescent="0.2"/>
    <row r="20775" s="254" customFormat="1" x14ac:dyDescent="0.2"/>
    <row r="20776" s="254" customFormat="1" x14ac:dyDescent="0.2"/>
    <row r="20777" s="254" customFormat="1" x14ac:dyDescent="0.2"/>
    <row r="20778" s="254" customFormat="1" x14ac:dyDescent="0.2"/>
    <row r="20779" s="254" customFormat="1" x14ac:dyDescent="0.2"/>
    <row r="20780" s="254" customFormat="1" x14ac:dyDescent="0.2"/>
    <row r="20781" s="254" customFormat="1" x14ac:dyDescent="0.2"/>
    <row r="20782" s="254" customFormat="1" x14ac:dyDescent="0.2"/>
    <row r="20783" s="254" customFormat="1" x14ac:dyDescent="0.2"/>
    <row r="20784" s="254" customFormat="1" x14ac:dyDescent="0.2"/>
    <row r="20785" s="254" customFormat="1" x14ac:dyDescent="0.2"/>
    <row r="20786" s="254" customFormat="1" x14ac:dyDescent="0.2"/>
    <row r="20787" s="254" customFormat="1" x14ac:dyDescent="0.2"/>
    <row r="20788" s="254" customFormat="1" x14ac:dyDescent="0.2"/>
    <row r="20789" s="254" customFormat="1" x14ac:dyDescent="0.2"/>
    <row r="20790" s="254" customFormat="1" x14ac:dyDescent="0.2"/>
    <row r="20791" s="254" customFormat="1" x14ac:dyDescent="0.2"/>
    <row r="20792" s="254" customFormat="1" x14ac:dyDescent="0.2"/>
    <row r="20793" s="254" customFormat="1" x14ac:dyDescent="0.2"/>
    <row r="20794" s="254" customFormat="1" x14ac:dyDescent="0.2"/>
    <row r="20795" s="254" customFormat="1" x14ac:dyDescent="0.2"/>
    <row r="20796" s="254" customFormat="1" x14ac:dyDescent="0.2"/>
    <row r="20797" s="254" customFormat="1" x14ac:dyDescent="0.2"/>
    <row r="20798" s="254" customFormat="1" x14ac:dyDescent="0.2"/>
    <row r="20799" s="254" customFormat="1" x14ac:dyDescent="0.2"/>
    <row r="20800" s="254" customFormat="1" x14ac:dyDescent="0.2"/>
    <row r="20801" s="254" customFormat="1" x14ac:dyDescent="0.2"/>
    <row r="20802" s="254" customFormat="1" x14ac:dyDescent="0.2"/>
    <row r="20803" s="254" customFormat="1" x14ac:dyDescent="0.2"/>
    <row r="20804" s="254" customFormat="1" x14ac:dyDescent="0.2"/>
    <row r="20805" s="254" customFormat="1" x14ac:dyDescent="0.2"/>
    <row r="20806" s="254" customFormat="1" x14ac:dyDescent="0.2"/>
    <row r="20807" s="254" customFormat="1" x14ac:dyDescent="0.2"/>
    <row r="20808" s="254" customFormat="1" x14ac:dyDescent="0.2"/>
    <row r="20809" s="254" customFormat="1" x14ac:dyDescent="0.2"/>
    <row r="20810" s="254" customFormat="1" x14ac:dyDescent="0.2"/>
    <row r="20811" s="254" customFormat="1" x14ac:dyDescent="0.2"/>
    <row r="20812" s="254" customFormat="1" x14ac:dyDescent="0.2"/>
    <row r="20813" s="254" customFormat="1" x14ac:dyDescent="0.2"/>
    <row r="20814" s="254" customFormat="1" x14ac:dyDescent="0.2"/>
    <row r="20815" s="254" customFormat="1" x14ac:dyDescent="0.2"/>
    <row r="20816" s="254" customFormat="1" x14ac:dyDescent="0.2"/>
    <row r="20817" s="254" customFormat="1" x14ac:dyDescent="0.2"/>
    <row r="20818" s="254" customFormat="1" x14ac:dyDescent="0.2"/>
    <row r="20819" s="254" customFormat="1" x14ac:dyDescent="0.2"/>
    <row r="20820" s="254" customFormat="1" x14ac:dyDescent="0.2"/>
    <row r="20821" s="254" customFormat="1" x14ac:dyDescent="0.2"/>
    <row r="20822" s="254" customFormat="1" x14ac:dyDescent="0.2"/>
    <row r="20823" s="254" customFormat="1" x14ac:dyDescent="0.2"/>
    <row r="20824" s="254" customFormat="1" x14ac:dyDescent="0.2"/>
    <row r="20825" s="254" customFormat="1" x14ac:dyDescent="0.2"/>
    <row r="20826" s="254" customFormat="1" x14ac:dyDescent="0.2"/>
    <row r="20827" s="254" customFormat="1" x14ac:dyDescent="0.2"/>
    <row r="20828" s="254" customFormat="1" x14ac:dyDescent="0.2"/>
    <row r="20829" s="254" customFormat="1" x14ac:dyDescent="0.2"/>
    <row r="20830" s="254" customFormat="1" x14ac:dyDescent="0.2"/>
    <row r="20831" s="254" customFormat="1" x14ac:dyDescent="0.2"/>
    <row r="20832" s="254" customFormat="1" x14ac:dyDescent="0.2"/>
    <row r="20833" s="254" customFormat="1" x14ac:dyDescent="0.2"/>
    <row r="20834" s="254" customFormat="1" x14ac:dyDescent="0.2"/>
    <row r="20835" s="254" customFormat="1" x14ac:dyDescent="0.2"/>
    <row r="20836" s="254" customFormat="1" x14ac:dyDescent="0.2"/>
    <row r="20837" s="254" customFormat="1" x14ac:dyDescent="0.2"/>
    <row r="20838" s="254" customFormat="1" x14ac:dyDescent="0.2"/>
    <row r="20839" s="254" customFormat="1" x14ac:dyDescent="0.2"/>
    <row r="20840" s="254" customFormat="1" x14ac:dyDescent="0.2"/>
    <row r="20841" s="254" customFormat="1" x14ac:dyDescent="0.2"/>
    <row r="20842" s="254" customFormat="1" x14ac:dyDescent="0.2"/>
    <row r="20843" s="254" customFormat="1" x14ac:dyDescent="0.2"/>
    <row r="20844" s="254" customFormat="1" x14ac:dyDescent="0.2"/>
    <row r="20845" s="254" customFormat="1" x14ac:dyDescent="0.2"/>
    <row r="20846" s="254" customFormat="1" x14ac:dyDescent="0.2"/>
    <row r="20847" s="254" customFormat="1" x14ac:dyDescent="0.2"/>
    <row r="20848" s="254" customFormat="1" x14ac:dyDescent="0.2"/>
    <row r="20849" s="254" customFormat="1" x14ac:dyDescent="0.2"/>
    <row r="20850" s="254" customFormat="1" x14ac:dyDescent="0.2"/>
    <row r="20851" s="254" customFormat="1" x14ac:dyDescent="0.2"/>
    <row r="20852" s="254" customFormat="1" x14ac:dyDescent="0.2"/>
    <row r="20853" s="254" customFormat="1" x14ac:dyDescent="0.2"/>
    <row r="20854" s="254" customFormat="1" x14ac:dyDescent="0.2"/>
    <row r="20855" s="254" customFormat="1" x14ac:dyDescent="0.2"/>
    <row r="20856" s="254" customFormat="1" x14ac:dyDescent="0.2"/>
    <row r="20857" s="254" customFormat="1" x14ac:dyDescent="0.2"/>
    <row r="20858" s="254" customFormat="1" x14ac:dyDescent="0.2"/>
    <row r="20859" s="254" customFormat="1" x14ac:dyDescent="0.2"/>
    <row r="20860" s="254" customFormat="1" x14ac:dyDescent="0.2"/>
    <row r="20861" s="254" customFormat="1" x14ac:dyDescent="0.2"/>
    <row r="20862" s="254" customFormat="1" x14ac:dyDescent="0.2"/>
    <row r="20863" s="254" customFormat="1" x14ac:dyDescent="0.2"/>
    <row r="20864" s="254" customFormat="1" x14ac:dyDescent="0.2"/>
    <row r="20865" s="254" customFormat="1" x14ac:dyDescent="0.2"/>
    <row r="20866" s="254" customFormat="1" x14ac:dyDescent="0.2"/>
    <row r="20867" s="254" customFormat="1" x14ac:dyDescent="0.2"/>
    <row r="20868" s="254" customFormat="1" x14ac:dyDescent="0.2"/>
    <row r="20869" s="254" customFormat="1" x14ac:dyDescent="0.2"/>
    <row r="20870" s="254" customFormat="1" x14ac:dyDescent="0.2"/>
    <row r="20871" s="254" customFormat="1" x14ac:dyDescent="0.2"/>
    <row r="20872" s="254" customFormat="1" x14ac:dyDescent="0.2"/>
    <row r="20873" s="254" customFormat="1" x14ac:dyDescent="0.2"/>
    <row r="20874" s="254" customFormat="1" x14ac:dyDescent="0.2"/>
    <row r="20875" s="254" customFormat="1" x14ac:dyDescent="0.2"/>
    <row r="20876" s="254" customFormat="1" x14ac:dyDescent="0.2"/>
    <row r="20877" s="254" customFormat="1" x14ac:dyDescent="0.2"/>
    <row r="20878" s="254" customFormat="1" x14ac:dyDescent="0.2"/>
    <row r="20879" s="254" customFormat="1" x14ac:dyDescent="0.2"/>
    <row r="20880" s="254" customFormat="1" x14ac:dyDescent="0.2"/>
    <row r="20881" s="254" customFormat="1" x14ac:dyDescent="0.2"/>
    <row r="20882" s="254" customFormat="1" x14ac:dyDescent="0.2"/>
    <row r="20883" s="254" customFormat="1" x14ac:dyDescent="0.2"/>
    <row r="20884" s="254" customFormat="1" x14ac:dyDescent="0.2"/>
    <row r="20885" s="254" customFormat="1" x14ac:dyDescent="0.2"/>
    <row r="20886" s="254" customFormat="1" x14ac:dyDescent="0.2"/>
    <row r="20887" s="254" customFormat="1" x14ac:dyDescent="0.2"/>
    <row r="20888" s="254" customFormat="1" x14ac:dyDescent="0.2"/>
    <row r="20889" s="254" customFormat="1" x14ac:dyDescent="0.2"/>
    <row r="20890" s="254" customFormat="1" x14ac:dyDescent="0.2"/>
    <row r="20891" s="254" customFormat="1" x14ac:dyDescent="0.2"/>
    <row r="20892" s="254" customFormat="1" x14ac:dyDescent="0.2"/>
    <row r="20893" s="254" customFormat="1" x14ac:dyDescent="0.2"/>
    <row r="20894" s="254" customFormat="1" x14ac:dyDescent="0.2"/>
    <row r="20895" s="254" customFormat="1" x14ac:dyDescent="0.2"/>
    <row r="20896" s="254" customFormat="1" x14ac:dyDescent="0.2"/>
    <row r="20897" s="254" customFormat="1" x14ac:dyDescent="0.2"/>
    <row r="20898" s="254" customFormat="1" x14ac:dyDescent="0.2"/>
    <row r="20899" s="254" customFormat="1" x14ac:dyDescent="0.2"/>
    <row r="20900" s="254" customFormat="1" x14ac:dyDescent="0.2"/>
    <row r="20901" s="254" customFormat="1" x14ac:dyDescent="0.2"/>
    <row r="20902" s="254" customFormat="1" x14ac:dyDescent="0.2"/>
    <row r="20903" s="254" customFormat="1" x14ac:dyDescent="0.2"/>
    <row r="20904" s="254" customFormat="1" x14ac:dyDescent="0.2"/>
    <row r="20905" s="254" customFormat="1" x14ac:dyDescent="0.2"/>
    <row r="20906" s="254" customFormat="1" x14ac:dyDescent="0.2"/>
    <row r="20907" s="254" customFormat="1" x14ac:dyDescent="0.2"/>
    <row r="20908" s="254" customFormat="1" x14ac:dyDescent="0.2"/>
    <row r="20909" s="254" customFormat="1" x14ac:dyDescent="0.2"/>
    <row r="20910" s="254" customFormat="1" x14ac:dyDescent="0.2"/>
    <row r="20911" s="254" customFormat="1" x14ac:dyDescent="0.2"/>
    <row r="20912" s="254" customFormat="1" x14ac:dyDescent="0.2"/>
    <row r="20913" s="254" customFormat="1" x14ac:dyDescent="0.2"/>
    <row r="20914" s="254" customFormat="1" x14ac:dyDescent="0.2"/>
    <row r="20915" s="254" customFormat="1" x14ac:dyDescent="0.2"/>
    <row r="20916" s="254" customFormat="1" x14ac:dyDescent="0.2"/>
    <row r="20917" s="254" customFormat="1" x14ac:dyDescent="0.2"/>
    <row r="20918" s="254" customFormat="1" x14ac:dyDescent="0.2"/>
    <row r="20919" s="254" customFormat="1" x14ac:dyDescent="0.2"/>
    <row r="20920" s="254" customFormat="1" x14ac:dyDescent="0.2"/>
    <row r="20921" s="254" customFormat="1" x14ac:dyDescent="0.2"/>
    <row r="20922" s="254" customFormat="1" x14ac:dyDescent="0.2"/>
    <row r="20923" s="254" customFormat="1" x14ac:dyDescent="0.2"/>
    <row r="20924" s="254" customFormat="1" x14ac:dyDescent="0.2"/>
    <row r="20925" s="254" customFormat="1" x14ac:dyDescent="0.2"/>
    <row r="20926" s="254" customFormat="1" x14ac:dyDescent="0.2"/>
    <row r="20927" s="254" customFormat="1" x14ac:dyDescent="0.2"/>
    <row r="20928" s="254" customFormat="1" x14ac:dyDescent="0.2"/>
    <row r="20929" s="254" customFormat="1" x14ac:dyDescent="0.2"/>
    <row r="20930" s="254" customFormat="1" x14ac:dyDescent="0.2"/>
    <row r="20931" s="254" customFormat="1" x14ac:dyDescent="0.2"/>
    <row r="20932" s="254" customFormat="1" x14ac:dyDescent="0.2"/>
    <row r="20933" s="254" customFormat="1" x14ac:dyDescent="0.2"/>
    <row r="20934" s="254" customFormat="1" x14ac:dyDescent="0.2"/>
    <row r="20935" s="254" customFormat="1" x14ac:dyDescent="0.2"/>
    <row r="20936" s="254" customFormat="1" x14ac:dyDescent="0.2"/>
    <row r="20937" s="254" customFormat="1" x14ac:dyDescent="0.2"/>
    <row r="20938" s="254" customFormat="1" x14ac:dyDescent="0.2"/>
    <row r="20939" s="254" customFormat="1" x14ac:dyDescent="0.2"/>
    <row r="20940" s="254" customFormat="1" x14ac:dyDescent="0.2"/>
    <row r="20941" s="254" customFormat="1" x14ac:dyDescent="0.2"/>
    <row r="20942" s="254" customFormat="1" x14ac:dyDescent="0.2"/>
    <row r="20943" s="254" customFormat="1" x14ac:dyDescent="0.2"/>
    <row r="20944" s="254" customFormat="1" x14ac:dyDescent="0.2"/>
    <row r="20945" s="254" customFormat="1" x14ac:dyDescent="0.2"/>
    <row r="20946" s="254" customFormat="1" x14ac:dyDescent="0.2"/>
    <row r="20947" s="254" customFormat="1" x14ac:dyDescent="0.2"/>
    <row r="20948" s="254" customFormat="1" x14ac:dyDescent="0.2"/>
    <row r="20949" s="254" customFormat="1" x14ac:dyDescent="0.2"/>
    <row r="20950" s="254" customFormat="1" x14ac:dyDescent="0.2"/>
    <row r="20951" s="254" customFormat="1" x14ac:dyDescent="0.2"/>
    <row r="20952" s="254" customFormat="1" x14ac:dyDescent="0.2"/>
    <row r="20953" s="254" customFormat="1" x14ac:dyDescent="0.2"/>
    <row r="20954" s="254" customFormat="1" x14ac:dyDescent="0.2"/>
    <row r="20955" s="254" customFormat="1" x14ac:dyDescent="0.2"/>
    <row r="20956" s="254" customFormat="1" x14ac:dyDescent="0.2"/>
    <row r="20957" s="254" customFormat="1" x14ac:dyDescent="0.2"/>
    <row r="20958" s="254" customFormat="1" x14ac:dyDescent="0.2"/>
    <row r="20959" s="254" customFormat="1" x14ac:dyDescent="0.2"/>
    <row r="20960" s="254" customFormat="1" x14ac:dyDescent="0.2"/>
    <row r="20961" s="254" customFormat="1" x14ac:dyDescent="0.2"/>
    <row r="20962" s="254" customFormat="1" x14ac:dyDescent="0.2"/>
    <row r="20963" s="254" customFormat="1" x14ac:dyDescent="0.2"/>
    <row r="20964" s="254" customFormat="1" x14ac:dyDescent="0.2"/>
    <row r="20965" s="254" customFormat="1" x14ac:dyDescent="0.2"/>
    <row r="20966" s="254" customFormat="1" x14ac:dyDescent="0.2"/>
    <row r="20967" s="254" customFormat="1" x14ac:dyDescent="0.2"/>
    <row r="20968" s="254" customFormat="1" x14ac:dyDescent="0.2"/>
    <row r="20969" s="254" customFormat="1" x14ac:dyDescent="0.2"/>
    <row r="20970" s="254" customFormat="1" x14ac:dyDescent="0.2"/>
    <row r="20971" s="254" customFormat="1" x14ac:dyDescent="0.2"/>
    <row r="20972" s="254" customFormat="1" x14ac:dyDescent="0.2"/>
    <row r="20973" s="254" customFormat="1" x14ac:dyDescent="0.2"/>
    <row r="20974" s="254" customFormat="1" x14ac:dyDescent="0.2"/>
    <row r="20975" s="254" customFormat="1" x14ac:dyDescent="0.2"/>
    <row r="20976" s="254" customFormat="1" x14ac:dyDescent="0.2"/>
    <row r="20977" s="254" customFormat="1" x14ac:dyDescent="0.2"/>
    <row r="20978" s="254" customFormat="1" x14ac:dyDescent="0.2"/>
    <row r="20979" s="254" customFormat="1" x14ac:dyDescent="0.2"/>
    <row r="20980" s="254" customFormat="1" x14ac:dyDescent="0.2"/>
    <row r="20981" s="254" customFormat="1" x14ac:dyDescent="0.2"/>
    <row r="20982" s="254" customFormat="1" x14ac:dyDescent="0.2"/>
    <row r="20983" s="254" customFormat="1" x14ac:dyDescent="0.2"/>
    <row r="20984" s="254" customFormat="1" x14ac:dyDescent="0.2"/>
    <row r="20985" s="254" customFormat="1" x14ac:dyDescent="0.2"/>
    <row r="20986" s="254" customFormat="1" x14ac:dyDescent="0.2"/>
    <row r="20987" s="254" customFormat="1" x14ac:dyDescent="0.2"/>
    <row r="20988" s="254" customFormat="1" x14ac:dyDescent="0.2"/>
    <row r="20989" s="254" customFormat="1" x14ac:dyDescent="0.2"/>
    <row r="20990" s="254" customFormat="1" x14ac:dyDescent="0.2"/>
    <row r="20991" s="254" customFormat="1" x14ac:dyDescent="0.2"/>
    <row r="20992" s="254" customFormat="1" x14ac:dyDescent="0.2"/>
    <row r="20993" s="254" customFormat="1" x14ac:dyDescent="0.2"/>
    <row r="20994" s="254" customFormat="1" x14ac:dyDescent="0.2"/>
    <row r="20995" s="254" customFormat="1" x14ac:dyDescent="0.2"/>
    <row r="20996" s="254" customFormat="1" x14ac:dyDescent="0.2"/>
    <row r="20997" s="254" customFormat="1" x14ac:dyDescent="0.2"/>
    <row r="20998" s="254" customFormat="1" x14ac:dyDescent="0.2"/>
    <row r="20999" s="254" customFormat="1" x14ac:dyDescent="0.2"/>
    <row r="21000" s="254" customFormat="1" x14ac:dyDescent="0.2"/>
    <row r="21001" s="254" customFormat="1" x14ac:dyDescent="0.2"/>
    <row r="21002" s="254" customFormat="1" x14ac:dyDescent="0.2"/>
    <row r="21003" s="254" customFormat="1" x14ac:dyDescent="0.2"/>
    <row r="21004" s="254" customFormat="1" x14ac:dyDescent="0.2"/>
    <row r="21005" s="254" customFormat="1" x14ac:dyDescent="0.2"/>
    <row r="21006" s="254" customFormat="1" x14ac:dyDescent="0.2"/>
    <row r="21007" s="254" customFormat="1" x14ac:dyDescent="0.2"/>
    <row r="21008" s="254" customFormat="1" x14ac:dyDescent="0.2"/>
    <row r="21009" s="254" customFormat="1" x14ac:dyDescent="0.2"/>
    <row r="21010" s="254" customFormat="1" x14ac:dyDescent="0.2"/>
    <row r="21011" s="254" customFormat="1" x14ac:dyDescent="0.2"/>
    <row r="21012" s="254" customFormat="1" x14ac:dyDescent="0.2"/>
    <row r="21013" s="254" customFormat="1" x14ac:dyDescent="0.2"/>
    <row r="21014" s="254" customFormat="1" x14ac:dyDescent="0.2"/>
    <row r="21015" s="254" customFormat="1" x14ac:dyDescent="0.2"/>
    <row r="21016" s="254" customFormat="1" x14ac:dyDescent="0.2"/>
    <row r="21017" s="254" customFormat="1" x14ac:dyDescent="0.2"/>
    <row r="21018" s="254" customFormat="1" x14ac:dyDescent="0.2"/>
    <row r="21019" s="254" customFormat="1" x14ac:dyDescent="0.2"/>
    <row r="21020" s="254" customFormat="1" x14ac:dyDescent="0.2"/>
    <row r="21021" s="254" customFormat="1" x14ac:dyDescent="0.2"/>
    <row r="21022" s="254" customFormat="1" x14ac:dyDescent="0.2"/>
    <row r="21023" s="254" customFormat="1" x14ac:dyDescent="0.2"/>
    <row r="21024" s="254" customFormat="1" x14ac:dyDescent="0.2"/>
    <row r="21025" s="254" customFormat="1" x14ac:dyDescent="0.2"/>
    <row r="21026" s="254" customFormat="1" x14ac:dyDescent="0.2"/>
    <row r="21027" s="254" customFormat="1" x14ac:dyDescent="0.2"/>
    <row r="21028" s="254" customFormat="1" x14ac:dyDescent="0.2"/>
    <row r="21029" s="254" customFormat="1" x14ac:dyDescent="0.2"/>
    <row r="21030" s="254" customFormat="1" x14ac:dyDescent="0.2"/>
    <row r="21031" s="254" customFormat="1" x14ac:dyDescent="0.2"/>
    <row r="21032" s="254" customFormat="1" x14ac:dyDescent="0.2"/>
    <row r="21033" s="254" customFormat="1" x14ac:dyDescent="0.2"/>
    <row r="21034" s="254" customFormat="1" x14ac:dyDescent="0.2"/>
    <row r="21035" s="254" customFormat="1" x14ac:dyDescent="0.2"/>
    <row r="21036" s="254" customFormat="1" x14ac:dyDescent="0.2"/>
    <row r="21037" s="254" customFormat="1" x14ac:dyDescent="0.2"/>
    <row r="21038" s="254" customFormat="1" x14ac:dyDescent="0.2"/>
    <row r="21039" s="254" customFormat="1" x14ac:dyDescent="0.2"/>
    <row r="21040" s="254" customFormat="1" x14ac:dyDescent="0.2"/>
    <row r="21041" s="254" customFormat="1" x14ac:dyDescent="0.2"/>
    <row r="21042" s="254" customFormat="1" x14ac:dyDescent="0.2"/>
    <row r="21043" s="254" customFormat="1" x14ac:dyDescent="0.2"/>
    <row r="21044" s="254" customFormat="1" x14ac:dyDescent="0.2"/>
    <row r="21045" s="254" customFormat="1" x14ac:dyDescent="0.2"/>
    <row r="21046" s="254" customFormat="1" x14ac:dyDescent="0.2"/>
    <row r="21047" s="254" customFormat="1" x14ac:dyDescent="0.2"/>
    <row r="21048" s="254" customFormat="1" x14ac:dyDescent="0.2"/>
    <row r="21049" s="254" customFormat="1" x14ac:dyDescent="0.2"/>
    <row r="21050" s="254" customFormat="1" x14ac:dyDescent="0.2"/>
    <row r="21051" s="254" customFormat="1" x14ac:dyDescent="0.2"/>
    <row r="21052" s="254" customFormat="1" x14ac:dyDescent="0.2"/>
    <row r="21053" s="254" customFormat="1" x14ac:dyDescent="0.2"/>
    <row r="21054" s="254" customFormat="1" x14ac:dyDescent="0.2"/>
    <row r="21055" s="254" customFormat="1" x14ac:dyDescent="0.2"/>
    <row r="21056" s="254" customFormat="1" x14ac:dyDescent="0.2"/>
    <row r="21057" s="254" customFormat="1" x14ac:dyDescent="0.2"/>
    <row r="21058" s="254" customFormat="1" x14ac:dyDescent="0.2"/>
    <row r="21059" s="254" customFormat="1" x14ac:dyDescent="0.2"/>
    <row r="21060" s="254" customFormat="1" x14ac:dyDescent="0.2"/>
    <row r="21061" s="254" customFormat="1" x14ac:dyDescent="0.2"/>
    <row r="21062" s="254" customFormat="1" x14ac:dyDescent="0.2"/>
    <row r="21063" s="254" customFormat="1" x14ac:dyDescent="0.2"/>
    <row r="21064" s="254" customFormat="1" x14ac:dyDescent="0.2"/>
    <row r="21065" s="254" customFormat="1" x14ac:dyDescent="0.2"/>
    <row r="21066" s="254" customFormat="1" x14ac:dyDescent="0.2"/>
    <row r="21067" s="254" customFormat="1" x14ac:dyDescent="0.2"/>
    <row r="21068" s="254" customFormat="1" x14ac:dyDescent="0.2"/>
    <row r="21069" s="254" customFormat="1" x14ac:dyDescent="0.2"/>
    <row r="21070" s="254" customFormat="1" x14ac:dyDescent="0.2"/>
    <row r="21071" s="254" customFormat="1" x14ac:dyDescent="0.2"/>
    <row r="21072" s="254" customFormat="1" x14ac:dyDescent="0.2"/>
    <row r="21073" s="254" customFormat="1" x14ac:dyDescent="0.2"/>
    <row r="21074" s="254" customFormat="1" x14ac:dyDescent="0.2"/>
    <row r="21075" s="254" customFormat="1" x14ac:dyDescent="0.2"/>
    <row r="21076" s="254" customFormat="1" x14ac:dyDescent="0.2"/>
    <row r="21077" s="254" customFormat="1" x14ac:dyDescent="0.2"/>
    <row r="21078" s="254" customFormat="1" x14ac:dyDescent="0.2"/>
    <row r="21079" s="254" customFormat="1" x14ac:dyDescent="0.2"/>
    <row r="21080" s="254" customFormat="1" x14ac:dyDescent="0.2"/>
    <row r="21081" s="254" customFormat="1" x14ac:dyDescent="0.2"/>
    <row r="21082" s="254" customFormat="1" x14ac:dyDescent="0.2"/>
    <row r="21083" s="254" customFormat="1" x14ac:dyDescent="0.2"/>
    <row r="21084" s="254" customFormat="1" x14ac:dyDescent="0.2"/>
    <row r="21085" s="254" customFormat="1" x14ac:dyDescent="0.2"/>
    <row r="21086" s="254" customFormat="1" x14ac:dyDescent="0.2"/>
    <row r="21087" s="254" customFormat="1" x14ac:dyDescent="0.2"/>
    <row r="21088" s="254" customFormat="1" x14ac:dyDescent="0.2"/>
    <row r="21089" s="254" customFormat="1" x14ac:dyDescent="0.2"/>
    <row r="21090" s="254" customFormat="1" x14ac:dyDescent="0.2"/>
    <row r="21091" s="254" customFormat="1" x14ac:dyDescent="0.2"/>
    <row r="21092" s="254" customFormat="1" x14ac:dyDescent="0.2"/>
    <row r="21093" s="254" customFormat="1" x14ac:dyDescent="0.2"/>
    <row r="21094" s="254" customFormat="1" x14ac:dyDescent="0.2"/>
    <row r="21095" s="254" customFormat="1" x14ac:dyDescent="0.2"/>
    <row r="21096" s="254" customFormat="1" x14ac:dyDescent="0.2"/>
    <row r="21097" s="254" customFormat="1" x14ac:dyDescent="0.2"/>
    <row r="21098" s="254" customFormat="1" x14ac:dyDescent="0.2"/>
    <row r="21099" s="254" customFormat="1" x14ac:dyDescent="0.2"/>
    <row r="21100" s="254" customFormat="1" x14ac:dyDescent="0.2"/>
    <row r="21101" s="254" customFormat="1" x14ac:dyDescent="0.2"/>
    <row r="21102" s="254" customFormat="1" x14ac:dyDescent="0.2"/>
    <row r="21103" s="254" customFormat="1" x14ac:dyDescent="0.2"/>
    <row r="21104" s="254" customFormat="1" x14ac:dyDescent="0.2"/>
    <row r="21105" s="254" customFormat="1" x14ac:dyDescent="0.2"/>
    <row r="21106" s="254" customFormat="1" x14ac:dyDescent="0.2"/>
    <row r="21107" s="254" customFormat="1" x14ac:dyDescent="0.2"/>
    <row r="21108" s="254" customFormat="1" x14ac:dyDescent="0.2"/>
    <row r="21109" s="254" customFormat="1" x14ac:dyDescent="0.2"/>
    <row r="21110" s="254" customFormat="1" x14ac:dyDescent="0.2"/>
    <row r="21111" s="254" customFormat="1" x14ac:dyDescent="0.2"/>
    <row r="21112" s="254" customFormat="1" x14ac:dyDescent="0.2"/>
    <row r="21113" s="254" customFormat="1" x14ac:dyDescent="0.2"/>
    <row r="21114" s="254" customFormat="1" x14ac:dyDescent="0.2"/>
    <row r="21115" s="254" customFormat="1" x14ac:dyDescent="0.2"/>
    <row r="21116" s="254" customFormat="1" x14ac:dyDescent="0.2"/>
    <row r="21117" s="254" customFormat="1" x14ac:dyDescent="0.2"/>
    <row r="21118" s="254" customFormat="1" x14ac:dyDescent="0.2"/>
    <row r="21119" s="254" customFormat="1" x14ac:dyDescent="0.2"/>
    <row r="21120" s="254" customFormat="1" x14ac:dyDescent="0.2"/>
    <row r="21121" s="254" customFormat="1" x14ac:dyDescent="0.2"/>
    <row r="21122" s="254" customFormat="1" x14ac:dyDescent="0.2"/>
    <row r="21123" s="254" customFormat="1" x14ac:dyDescent="0.2"/>
    <row r="21124" s="254" customFormat="1" x14ac:dyDescent="0.2"/>
    <row r="21125" s="254" customFormat="1" x14ac:dyDescent="0.2"/>
    <row r="21126" s="254" customFormat="1" x14ac:dyDescent="0.2"/>
    <row r="21127" s="254" customFormat="1" x14ac:dyDescent="0.2"/>
    <row r="21128" s="254" customFormat="1" x14ac:dyDescent="0.2"/>
    <row r="21129" s="254" customFormat="1" x14ac:dyDescent="0.2"/>
    <row r="21130" s="254" customFormat="1" x14ac:dyDescent="0.2"/>
    <row r="21131" s="254" customFormat="1" x14ac:dyDescent="0.2"/>
    <row r="21132" s="254" customFormat="1" x14ac:dyDescent="0.2"/>
    <row r="21133" s="254" customFormat="1" x14ac:dyDescent="0.2"/>
    <row r="21134" s="254" customFormat="1" x14ac:dyDescent="0.2"/>
    <row r="21135" s="254" customFormat="1" x14ac:dyDescent="0.2"/>
    <row r="21136" s="254" customFormat="1" x14ac:dyDescent="0.2"/>
    <row r="21137" s="254" customFormat="1" x14ac:dyDescent="0.2"/>
    <row r="21138" s="254" customFormat="1" x14ac:dyDescent="0.2"/>
    <row r="21139" s="254" customFormat="1" x14ac:dyDescent="0.2"/>
    <row r="21140" s="254" customFormat="1" x14ac:dyDescent="0.2"/>
    <row r="21141" s="254" customFormat="1" x14ac:dyDescent="0.2"/>
    <row r="21142" s="254" customFormat="1" x14ac:dyDescent="0.2"/>
    <row r="21143" s="254" customFormat="1" x14ac:dyDescent="0.2"/>
    <row r="21144" s="254" customFormat="1" x14ac:dyDescent="0.2"/>
    <row r="21145" s="254" customFormat="1" x14ac:dyDescent="0.2"/>
    <row r="21146" s="254" customFormat="1" x14ac:dyDescent="0.2"/>
    <row r="21147" s="254" customFormat="1" x14ac:dyDescent="0.2"/>
    <row r="21148" s="254" customFormat="1" x14ac:dyDescent="0.2"/>
    <row r="21149" s="254" customFormat="1" x14ac:dyDescent="0.2"/>
    <row r="21150" s="254" customFormat="1" x14ac:dyDescent="0.2"/>
    <row r="21151" s="254" customFormat="1" x14ac:dyDescent="0.2"/>
    <row r="21152" s="254" customFormat="1" x14ac:dyDescent="0.2"/>
    <row r="21153" s="254" customFormat="1" x14ac:dyDescent="0.2"/>
    <row r="21154" s="254" customFormat="1" x14ac:dyDescent="0.2"/>
    <row r="21155" s="254" customFormat="1" x14ac:dyDescent="0.2"/>
    <row r="21156" s="254" customFormat="1" x14ac:dyDescent="0.2"/>
    <row r="21157" s="254" customFormat="1" x14ac:dyDescent="0.2"/>
    <row r="21158" s="254" customFormat="1" x14ac:dyDescent="0.2"/>
    <row r="21159" s="254" customFormat="1" x14ac:dyDescent="0.2"/>
    <row r="21160" s="254" customFormat="1" x14ac:dyDescent="0.2"/>
    <row r="21161" s="254" customFormat="1" x14ac:dyDescent="0.2"/>
    <row r="21162" s="254" customFormat="1" x14ac:dyDescent="0.2"/>
    <row r="21163" s="254" customFormat="1" x14ac:dyDescent="0.2"/>
    <row r="21164" s="254" customFormat="1" x14ac:dyDescent="0.2"/>
    <row r="21165" s="254" customFormat="1" x14ac:dyDescent="0.2"/>
    <row r="21166" s="254" customFormat="1" x14ac:dyDescent="0.2"/>
    <row r="21167" s="254" customFormat="1" x14ac:dyDescent="0.2"/>
    <row r="21168" s="254" customFormat="1" x14ac:dyDescent="0.2"/>
    <row r="21169" s="254" customFormat="1" x14ac:dyDescent="0.2"/>
    <row r="21170" s="254" customFormat="1" x14ac:dyDescent="0.2"/>
    <row r="21171" s="254" customFormat="1" x14ac:dyDescent="0.2"/>
    <row r="21172" s="254" customFormat="1" x14ac:dyDescent="0.2"/>
    <row r="21173" s="254" customFormat="1" x14ac:dyDescent="0.2"/>
    <row r="21174" s="254" customFormat="1" x14ac:dyDescent="0.2"/>
    <row r="21175" s="254" customFormat="1" x14ac:dyDescent="0.2"/>
    <row r="21176" s="254" customFormat="1" x14ac:dyDescent="0.2"/>
    <row r="21177" s="254" customFormat="1" x14ac:dyDescent="0.2"/>
    <row r="21178" s="254" customFormat="1" x14ac:dyDescent="0.2"/>
    <row r="21179" s="254" customFormat="1" x14ac:dyDescent="0.2"/>
    <row r="21180" s="254" customFormat="1" x14ac:dyDescent="0.2"/>
    <row r="21181" s="254" customFormat="1" x14ac:dyDescent="0.2"/>
    <row r="21182" s="254" customFormat="1" x14ac:dyDescent="0.2"/>
    <row r="21183" s="254" customFormat="1" x14ac:dyDescent="0.2"/>
    <row r="21184" s="254" customFormat="1" x14ac:dyDescent="0.2"/>
    <row r="21185" s="254" customFormat="1" x14ac:dyDescent="0.2"/>
    <row r="21186" s="254" customFormat="1" x14ac:dyDescent="0.2"/>
    <row r="21187" s="254" customFormat="1" x14ac:dyDescent="0.2"/>
    <row r="21188" s="254" customFormat="1" x14ac:dyDescent="0.2"/>
    <row r="21189" s="254" customFormat="1" x14ac:dyDescent="0.2"/>
    <row r="21190" s="254" customFormat="1" x14ac:dyDescent="0.2"/>
    <row r="21191" s="254" customFormat="1" x14ac:dyDescent="0.2"/>
    <row r="21192" s="254" customFormat="1" x14ac:dyDescent="0.2"/>
    <row r="21193" s="254" customFormat="1" x14ac:dyDescent="0.2"/>
    <row r="21194" s="254" customFormat="1" x14ac:dyDescent="0.2"/>
    <row r="21195" s="254" customFormat="1" x14ac:dyDescent="0.2"/>
    <row r="21196" s="254" customFormat="1" x14ac:dyDescent="0.2"/>
    <row r="21197" s="254" customFormat="1" x14ac:dyDescent="0.2"/>
    <row r="21198" s="254" customFormat="1" x14ac:dyDescent="0.2"/>
    <row r="21199" s="254" customFormat="1" x14ac:dyDescent="0.2"/>
    <row r="21200" s="254" customFormat="1" x14ac:dyDescent="0.2"/>
    <row r="21201" s="254" customFormat="1" x14ac:dyDescent="0.2"/>
    <row r="21202" s="254" customFormat="1" x14ac:dyDescent="0.2"/>
    <row r="21203" s="254" customFormat="1" x14ac:dyDescent="0.2"/>
    <row r="21204" s="254" customFormat="1" x14ac:dyDescent="0.2"/>
    <row r="21205" s="254" customFormat="1" x14ac:dyDescent="0.2"/>
    <row r="21206" s="254" customFormat="1" x14ac:dyDescent="0.2"/>
    <row r="21207" s="254" customFormat="1" x14ac:dyDescent="0.2"/>
    <row r="21208" s="254" customFormat="1" x14ac:dyDescent="0.2"/>
    <row r="21209" s="254" customFormat="1" x14ac:dyDescent="0.2"/>
    <row r="21210" s="254" customFormat="1" x14ac:dyDescent="0.2"/>
    <row r="21211" s="254" customFormat="1" x14ac:dyDescent="0.2"/>
    <row r="21212" s="254" customFormat="1" x14ac:dyDescent="0.2"/>
    <row r="21213" s="254" customFormat="1" x14ac:dyDescent="0.2"/>
    <row r="21214" s="254" customFormat="1" x14ac:dyDescent="0.2"/>
    <row r="21215" s="254" customFormat="1" x14ac:dyDescent="0.2"/>
    <row r="21216" s="254" customFormat="1" x14ac:dyDescent="0.2"/>
    <row r="21217" s="254" customFormat="1" x14ac:dyDescent="0.2"/>
    <row r="21218" s="254" customFormat="1" x14ac:dyDescent="0.2"/>
    <row r="21219" s="254" customFormat="1" x14ac:dyDescent="0.2"/>
    <row r="21220" s="254" customFormat="1" x14ac:dyDescent="0.2"/>
    <row r="21221" s="254" customFormat="1" x14ac:dyDescent="0.2"/>
    <row r="21222" s="254" customFormat="1" x14ac:dyDescent="0.2"/>
    <row r="21223" s="254" customFormat="1" x14ac:dyDescent="0.2"/>
    <row r="21224" s="254" customFormat="1" x14ac:dyDescent="0.2"/>
    <row r="21225" s="254" customFormat="1" x14ac:dyDescent="0.2"/>
    <row r="21226" s="254" customFormat="1" x14ac:dyDescent="0.2"/>
    <row r="21227" s="254" customFormat="1" x14ac:dyDescent="0.2"/>
    <row r="21228" s="254" customFormat="1" x14ac:dyDescent="0.2"/>
    <row r="21229" s="254" customFormat="1" x14ac:dyDescent="0.2"/>
    <row r="21230" s="254" customFormat="1" x14ac:dyDescent="0.2"/>
    <row r="21231" s="254" customFormat="1" x14ac:dyDescent="0.2"/>
    <row r="21232" s="254" customFormat="1" x14ac:dyDescent="0.2"/>
    <row r="21233" s="254" customFormat="1" x14ac:dyDescent="0.2"/>
    <row r="21234" s="254" customFormat="1" x14ac:dyDescent="0.2"/>
    <row r="21235" s="254" customFormat="1" x14ac:dyDescent="0.2"/>
    <row r="21236" s="254" customFormat="1" x14ac:dyDescent="0.2"/>
    <row r="21237" s="254" customFormat="1" x14ac:dyDescent="0.2"/>
    <row r="21238" s="254" customFormat="1" x14ac:dyDescent="0.2"/>
    <row r="21239" s="254" customFormat="1" x14ac:dyDescent="0.2"/>
    <row r="21240" s="254" customFormat="1" x14ac:dyDescent="0.2"/>
    <row r="21241" s="254" customFormat="1" x14ac:dyDescent="0.2"/>
    <row r="21242" s="254" customFormat="1" x14ac:dyDescent="0.2"/>
    <row r="21243" s="254" customFormat="1" x14ac:dyDescent="0.2"/>
    <row r="21244" s="254" customFormat="1" x14ac:dyDescent="0.2"/>
    <row r="21245" s="254" customFormat="1" x14ac:dyDescent="0.2"/>
    <row r="21246" s="254" customFormat="1" x14ac:dyDescent="0.2"/>
    <row r="21247" s="254" customFormat="1" x14ac:dyDescent="0.2"/>
    <row r="21248" s="254" customFormat="1" x14ac:dyDescent="0.2"/>
    <row r="21249" s="254" customFormat="1" x14ac:dyDescent="0.2"/>
    <row r="21250" s="254" customFormat="1" x14ac:dyDescent="0.2"/>
    <row r="21251" s="254" customFormat="1" x14ac:dyDescent="0.2"/>
    <row r="21252" s="254" customFormat="1" x14ac:dyDescent="0.2"/>
    <row r="21253" s="254" customFormat="1" x14ac:dyDescent="0.2"/>
    <row r="21254" s="254" customFormat="1" x14ac:dyDescent="0.2"/>
    <row r="21255" s="254" customFormat="1" x14ac:dyDescent="0.2"/>
    <row r="21256" s="254" customFormat="1" x14ac:dyDescent="0.2"/>
    <row r="21257" s="254" customFormat="1" x14ac:dyDescent="0.2"/>
    <row r="21258" s="254" customFormat="1" x14ac:dyDescent="0.2"/>
    <row r="21259" s="254" customFormat="1" x14ac:dyDescent="0.2"/>
    <row r="21260" s="254" customFormat="1" x14ac:dyDescent="0.2"/>
    <row r="21261" s="254" customFormat="1" x14ac:dyDescent="0.2"/>
    <row r="21262" s="254" customFormat="1" x14ac:dyDescent="0.2"/>
    <row r="21263" s="254" customFormat="1" x14ac:dyDescent="0.2"/>
    <row r="21264" s="254" customFormat="1" x14ac:dyDescent="0.2"/>
    <row r="21265" s="254" customFormat="1" x14ac:dyDescent="0.2"/>
    <row r="21266" s="254" customFormat="1" x14ac:dyDescent="0.2"/>
    <row r="21267" s="254" customFormat="1" x14ac:dyDescent="0.2"/>
    <row r="21268" s="254" customFormat="1" x14ac:dyDescent="0.2"/>
    <row r="21269" s="254" customFormat="1" x14ac:dyDescent="0.2"/>
    <row r="21270" s="254" customFormat="1" x14ac:dyDescent="0.2"/>
    <row r="21271" s="254" customFormat="1" x14ac:dyDescent="0.2"/>
    <row r="21272" s="254" customFormat="1" x14ac:dyDescent="0.2"/>
    <row r="21273" s="254" customFormat="1" x14ac:dyDescent="0.2"/>
    <row r="21274" s="254" customFormat="1" x14ac:dyDescent="0.2"/>
    <row r="21275" s="254" customFormat="1" x14ac:dyDescent="0.2"/>
    <row r="21276" s="254" customFormat="1" x14ac:dyDescent="0.2"/>
    <row r="21277" s="254" customFormat="1" x14ac:dyDescent="0.2"/>
  </sheetData>
  <mergeCells count="5">
    <mergeCell ref="B2:F2"/>
    <mergeCell ref="E65:F65"/>
    <mergeCell ref="G65:H65"/>
    <mergeCell ref="B6:D6"/>
    <mergeCell ref="C50:F50"/>
  </mergeCells>
  <phoneticPr fontId="7" type="noConversion"/>
  <pageMargins left="0.55118110236220474" right="0.55118110236220474" top="0.78740157480314965" bottom="0.98425196850393704" header="0" footer="0"/>
  <pageSetup scale="90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21277"/>
  <sheetViews>
    <sheetView workbookViewId="0">
      <selection activeCell="M2" sqref="M2:N2"/>
    </sheetView>
  </sheetViews>
  <sheetFormatPr baseColWidth="10" defaultRowHeight="11.25" x14ac:dyDescent="0.2"/>
  <cols>
    <col min="1" max="1" width="0.85546875" style="644" customWidth="1"/>
    <col min="2" max="2" width="4.28515625" style="603" customWidth="1"/>
    <col min="3" max="3" width="8.140625" style="603" customWidth="1"/>
    <col min="4" max="4" width="8.5703125" style="603" customWidth="1"/>
    <col min="5" max="5" width="15.85546875" style="603" customWidth="1"/>
    <col min="6" max="6" width="16.5703125" style="603" customWidth="1"/>
    <col min="7" max="7" width="19.28515625" style="603" customWidth="1"/>
    <col min="8" max="8" width="10.140625" style="611" customWidth="1"/>
    <col min="9" max="9" width="8.85546875" style="603" customWidth="1"/>
    <col min="10" max="10" width="8.5703125" style="603" customWidth="1"/>
    <col min="11" max="11" width="7.7109375" style="603" customWidth="1"/>
    <col min="12" max="12" width="7.140625" style="603" customWidth="1"/>
    <col min="13" max="13" width="9.42578125" style="603" customWidth="1"/>
    <col min="14" max="14" width="17.28515625" style="644" customWidth="1"/>
    <col min="15" max="16384" width="11.42578125" style="644"/>
  </cols>
  <sheetData>
    <row r="1" spans="1:14" ht="5.25" customHeight="1" x14ac:dyDescent="0.2">
      <c r="A1" s="28"/>
      <c r="B1" s="444"/>
      <c r="C1" s="589"/>
      <c r="D1" s="589"/>
      <c r="E1" s="589"/>
      <c r="F1" s="589"/>
      <c r="G1" s="589"/>
      <c r="H1" s="604"/>
      <c r="I1" s="589"/>
      <c r="J1" s="589"/>
      <c r="K1" s="589"/>
      <c r="L1" s="589"/>
      <c r="M1" s="589"/>
    </row>
    <row r="2" spans="1:14" ht="13.5" customHeight="1" x14ac:dyDescent="0.2">
      <c r="A2" s="28"/>
      <c r="C2" s="1162"/>
      <c r="D2" s="1763" t="s">
        <v>19403</v>
      </c>
      <c r="E2" s="1763"/>
      <c r="F2" s="1763"/>
      <c r="G2" s="1763"/>
      <c r="H2" s="1763"/>
      <c r="I2" s="1763"/>
      <c r="J2" s="1763"/>
      <c r="K2" s="1763"/>
      <c r="L2" s="1763"/>
      <c r="M2" s="1705" t="s">
        <v>21049</v>
      </c>
      <c r="N2" s="1705"/>
    </row>
    <row r="3" spans="1:14" ht="16.5" customHeight="1" x14ac:dyDescent="0.2">
      <c r="A3" s="28"/>
      <c r="B3" s="590"/>
      <c r="C3" s="590"/>
      <c r="D3" s="1763" t="s">
        <v>781</v>
      </c>
      <c r="E3" s="1763"/>
      <c r="F3" s="1763"/>
      <c r="G3" s="1763"/>
      <c r="H3" s="1763"/>
      <c r="I3" s="1763"/>
      <c r="J3" s="1763"/>
      <c r="K3" s="1763"/>
      <c r="L3" s="1763"/>
      <c r="M3" s="1763"/>
      <c r="N3" s="1763"/>
    </row>
    <row r="4" spans="1:14" ht="4.5" customHeight="1" thickBot="1" x14ac:dyDescent="0.25">
      <c r="A4" s="28"/>
      <c r="B4" s="589"/>
      <c r="C4" s="589"/>
      <c r="D4" s="589"/>
      <c r="E4" s="589"/>
      <c r="F4" s="589"/>
      <c r="G4" s="589"/>
      <c r="H4" s="604"/>
      <c r="I4" s="589"/>
      <c r="J4" s="589"/>
      <c r="K4" s="589"/>
      <c r="L4" s="589"/>
      <c r="M4" s="589"/>
      <c r="N4" s="591"/>
    </row>
    <row r="5" spans="1:14" ht="36" customHeight="1" thickBot="1" x14ac:dyDescent="0.25">
      <c r="A5" s="28"/>
      <c r="B5" s="1021" t="s">
        <v>694</v>
      </c>
      <c r="C5" s="1022" t="s">
        <v>782</v>
      </c>
      <c r="D5" s="1022" t="s">
        <v>783</v>
      </c>
      <c r="E5" s="1022" t="s">
        <v>262</v>
      </c>
      <c r="F5" s="1022" t="s">
        <v>784</v>
      </c>
      <c r="G5" s="1022" t="s">
        <v>263</v>
      </c>
      <c r="H5" s="1023" t="s">
        <v>785</v>
      </c>
      <c r="I5" s="1022" t="s">
        <v>264</v>
      </c>
      <c r="J5" s="1022" t="s">
        <v>265</v>
      </c>
      <c r="K5" s="1022" t="s">
        <v>266</v>
      </c>
      <c r="L5" s="1760" t="s">
        <v>157</v>
      </c>
      <c r="M5" s="1761"/>
      <c r="N5" s="1273" t="s">
        <v>158</v>
      </c>
    </row>
    <row r="6" spans="1:14" ht="48" customHeight="1" x14ac:dyDescent="0.2">
      <c r="A6" s="28"/>
      <c r="B6" s="1011">
        <v>1</v>
      </c>
      <c r="C6" s="965">
        <v>42762</v>
      </c>
      <c r="D6" s="966" t="s">
        <v>20819</v>
      </c>
      <c r="E6" s="971" t="s">
        <v>787</v>
      </c>
      <c r="F6" s="971" t="s">
        <v>20820</v>
      </c>
      <c r="G6" s="966" t="s">
        <v>20821</v>
      </c>
      <c r="H6" s="972">
        <v>213827.44</v>
      </c>
      <c r="I6" s="1274"/>
      <c r="J6" s="1274"/>
      <c r="K6" s="1274"/>
      <c r="L6" s="1274"/>
      <c r="M6" s="973"/>
      <c r="N6" s="1275"/>
    </row>
    <row r="7" spans="1:14" ht="43.5" customHeight="1" x14ac:dyDescent="0.2">
      <c r="A7" s="28"/>
      <c r="B7" s="1012">
        <v>2</v>
      </c>
      <c r="C7" s="968">
        <v>42806</v>
      </c>
      <c r="D7" s="759" t="s">
        <v>20822</v>
      </c>
      <c r="E7" s="970" t="s">
        <v>787</v>
      </c>
      <c r="F7" s="970" t="s">
        <v>20823</v>
      </c>
      <c r="G7" s="759" t="s">
        <v>20824</v>
      </c>
      <c r="H7" s="974">
        <v>470636.85</v>
      </c>
      <c r="I7" s="759" t="s">
        <v>20825</v>
      </c>
      <c r="J7" s="970" t="s">
        <v>1026</v>
      </c>
      <c r="K7" s="970" t="s">
        <v>20826</v>
      </c>
      <c r="L7" s="759"/>
      <c r="M7" s="982"/>
      <c r="N7" s="969" t="s">
        <v>20827</v>
      </c>
    </row>
    <row r="8" spans="1:14" ht="40.5" customHeight="1" x14ac:dyDescent="0.2">
      <c r="A8" s="28"/>
      <c r="B8" s="1012">
        <v>3</v>
      </c>
      <c r="C8" s="968">
        <v>42808</v>
      </c>
      <c r="D8" s="759" t="s">
        <v>20828</v>
      </c>
      <c r="E8" s="970" t="s">
        <v>787</v>
      </c>
      <c r="F8" s="970" t="s">
        <v>20829</v>
      </c>
      <c r="G8" s="759" t="s">
        <v>20830</v>
      </c>
      <c r="H8" s="974">
        <v>1281250.53</v>
      </c>
      <c r="I8" s="759" t="s">
        <v>20825</v>
      </c>
      <c r="J8" s="970" t="s">
        <v>1026</v>
      </c>
      <c r="K8" s="970" t="s">
        <v>20826</v>
      </c>
      <c r="L8" s="759">
        <v>31700005062</v>
      </c>
      <c r="M8" s="982" t="s">
        <v>20831</v>
      </c>
      <c r="N8" s="969" t="s">
        <v>20832</v>
      </c>
    </row>
    <row r="9" spans="1:14" ht="42.75" customHeight="1" x14ac:dyDescent="0.2">
      <c r="A9" s="28"/>
      <c r="B9" s="1012">
        <v>4</v>
      </c>
      <c r="C9" s="968">
        <v>42808</v>
      </c>
      <c r="D9" s="759" t="s">
        <v>20833</v>
      </c>
      <c r="E9" s="970" t="s">
        <v>787</v>
      </c>
      <c r="F9" s="970" t="s">
        <v>20834</v>
      </c>
      <c r="G9" s="759" t="s">
        <v>20835</v>
      </c>
      <c r="H9" s="974">
        <v>1394922.34</v>
      </c>
      <c r="I9" s="759" t="s">
        <v>20825</v>
      </c>
      <c r="J9" s="970" t="s">
        <v>1026</v>
      </c>
      <c r="K9" s="970" t="s">
        <v>20826</v>
      </c>
      <c r="L9" s="759" t="s">
        <v>20836</v>
      </c>
      <c r="M9" s="982" t="s">
        <v>20831</v>
      </c>
      <c r="N9" s="969" t="s">
        <v>20837</v>
      </c>
    </row>
    <row r="10" spans="1:14" ht="37.5" customHeight="1" x14ac:dyDescent="0.2">
      <c r="A10" s="28"/>
      <c r="B10" s="1012">
        <v>5</v>
      </c>
      <c r="C10" s="968">
        <v>42807</v>
      </c>
      <c r="D10" s="759" t="s">
        <v>20838</v>
      </c>
      <c r="E10" s="970" t="s">
        <v>787</v>
      </c>
      <c r="F10" s="970" t="s">
        <v>20839</v>
      </c>
      <c r="G10" s="759" t="s">
        <v>20840</v>
      </c>
      <c r="H10" s="974">
        <v>378999.99</v>
      </c>
      <c r="I10" s="759" t="s">
        <v>20825</v>
      </c>
      <c r="J10" s="970" t="s">
        <v>1026</v>
      </c>
      <c r="K10" s="970" t="s">
        <v>20841</v>
      </c>
      <c r="L10" s="759"/>
      <c r="M10" s="759"/>
      <c r="N10" s="969" t="s">
        <v>20842</v>
      </c>
    </row>
    <row r="11" spans="1:14" ht="65.25" customHeight="1" x14ac:dyDescent="0.2">
      <c r="A11" s="28"/>
      <c r="B11" s="1012">
        <v>6</v>
      </c>
      <c r="C11" s="968">
        <v>42853</v>
      </c>
      <c r="D11" s="759" t="s">
        <v>20843</v>
      </c>
      <c r="E11" s="970" t="s">
        <v>787</v>
      </c>
      <c r="F11" s="970" t="s">
        <v>20844</v>
      </c>
      <c r="G11" s="759" t="s">
        <v>20845</v>
      </c>
      <c r="H11" s="974">
        <v>441849.8</v>
      </c>
      <c r="I11" s="759" t="s">
        <v>20825</v>
      </c>
      <c r="J11" s="970" t="s">
        <v>1026</v>
      </c>
      <c r="K11" s="759" t="s">
        <v>20846</v>
      </c>
      <c r="L11" s="759"/>
      <c r="M11" s="759"/>
      <c r="N11" s="969" t="s">
        <v>20847</v>
      </c>
    </row>
    <row r="12" spans="1:14" ht="42" customHeight="1" x14ac:dyDescent="0.2">
      <c r="A12" s="28"/>
      <c r="B12" s="1012">
        <v>7</v>
      </c>
      <c r="C12" s="968">
        <v>42878</v>
      </c>
      <c r="D12" s="759" t="s">
        <v>20848</v>
      </c>
      <c r="E12" s="970" t="s">
        <v>787</v>
      </c>
      <c r="F12" s="970" t="s">
        <v>20849</v>
      </c>
      <c r="G12" s="759" t="s">
        <v>20850</v>
      </c>
      <c r="H12" s="975">
        <v>235000</v>
      </c>
      <c r="I12" s="759" t="s">
        <v>20825</v>
      </c>
      <c r="J12" s="976" t="s">
        <v>1026</v>
      </c>
      <c r="K12" s="970" t="s">
        <v>20851</v>
      </c>
      <c r="L12" s="759"/>
      <c r="M12" s="759"/>
      <c r="N12" s="969" t="s">
        <v>20852</v>
      </c>
    </row>
    <row r="13" spans="1:14" ht="38.25" customHeight="1" x14ac:dyDescent="0.2">
      <c r="A13" s="28"/>
      <c r="B13" s="1012">
        <v>8</v>
      </c>
      <c r="C13" s="968">
        <v>42917</v>
      </c>
      <c r="D13" s="759" t="s">
        <v>20853</v>
      </c>
      <c r="E13" s="970" t="s">
        <v>787</v>
      </c>
      <c r="F13" s="970" t="s">
        <v>20854</v>
      </c>
      <c r="G13" s="759" t="s">
        <v>20835</v>
      </c>
      <c r="H13" s="975">
        <v>2307340</v>
      </c>
      <c r="I13" s="759"/>
      <c r="J13" s="976"/>
      <c r="K13" s="976" t="s">
        <v>20855</v>
      </c>
      <c r="L13" s="759"/>
      <c r="M13" s="759"/>
      <c r="N13" s="969"/>
    </row>
    <row r="14" spans="1:14" ht="35.25" customHeight="1" thickBot="1" x14ac:dyDescent="0.25">
      <c r="A14" s="28"/>
      <c r="B14" s="1012"/>
      <c r="C14" s="968">
        <v>42917</v>
      </c>
      <c r="D14" s="759" t="s">
        <v>20856</v>
      </c>
      <c r="E14" s="970" t="s">
        <v>787</v>
      </c>
      <c r="F14" s="970" t="s">
        <v>20823</v>
      </c>
      <c r="G14" s="759" t="s">
        <v>20830</v>
      </c>
      <c r="H14" s="975">
        <v>2359903.34</v>
      </c>
      <c r="I14" s="759" t="s">
        <v>20825</v>
      </c>
      <c r="J14" s="976" t="s">
        <v>1026</v>
      </c>
      <c r="K14" s="976" t="s">
        <v>20855</v>
      </c>
      <c r="L14" s="759"/>
      <c r="M14" s="982"/>
      <c r="N14" s="969" t="s">
        <v>20857</v>
      </c>
    </row>
    <row r="15" spans="1:14" ht="36.75" customHeight="1" x14ac:dyDescent="0.2">
      <c r="A15" s="28"/>
      <c r="B15" s="1012">
        <v>9</v>
      </c>
      <c r="C15" s="968">
        <v>42917</v>
      </c>
      <c r="D15" s="759" t="s">
        <v>20858</v>
      </c>
      <c r="E15" s="970" t="s">
        <v>787</v>
      </c>
      <c r="F15" s="970" t="s">
        <v>20823</v>
      </c>
      <c r="G15" s="759" t="s">
        <v>20859</v>
      </c>
      <c r="H15" s="975">
        <v>702303</v>
      </c>
      <c r="I15" s="966" t="s">
        <v>20825</v>
      </c>
      <c r="J15" s="971" t="s">
        <v>1026</v>
      </c>
      <c r="K15" s="976" t="s">
        <v>20855</v>
      </c>
      <c r="L15" s="966"/>
      <c r="M15" s="982"/>
      <c r="N15" s="967" t="s">
        <v>20827</v>
      </c>
    </row>
    <row r="16" spans="1:14" ht="38.25" customHeight="1" x14ac:dyDescent="0.2">
      <c r="A16" s="28"/>
      <c r="B16" s="1012">
        <v>11</v>
      </c>
      <c r="C16" s="968">
        <v>42979</v>
      </c>
      <c r="D16" s="759" t="s">
        <v>20860</v>
      </c>
      <c r="E16" s="970" t="s">
        <v>787</v>
      </c>
      <c r="F16" s="970" t="s">
        <v>20861</v>
      </c>
      <c r="G16" s="759" t="s">
        <v>20862</v>
      </c>
      <c r="H16" s="975">
        <v>1285577</v>
      </c>
      <c r="I16" s="759" t="s">
        <v>20825</v>
      </c>
      <c r="J16" s="976" t="s">
        <v>1026</v>
      </c>
      <c r="K16" s="970" t="s">
        <v>20863</v>
      </c>
      <c r="L16" s="759"/>
      <c r="M16" s="759"/>
      <c r="N16" s="969" t="s">
        <v>20864</v>
      </c>
    </row>
    <row r="17" spans="1:14" ht="65.25" customHeight="1" x14ac:dyDescent="0.2">
      <c r="A17" s="28"/>
      <c r="B17" s="1012">
        <v>12</v>
      </c>
      <c r="C17" s="968">
        <v>43019</v>
      </c>
      <c r="D17" s="759" t="s">
        <v>20865</v>
      </c>
      <c r="E17" s="970" t="s">
        <v>787</v>
      </c>
      <c r="F17" s="970" t="s">
        <v>20866</v>
      </c>
      <c r="G17" s="759" t="s">
        <v>20867</v>
      </c>
      <c r="H17" s="975" t="s">
        <v>20868</v>
      </c>
      <c r="I17" s="759" t="s">
        <v>20825</v>
      </c>
      <c r="J17" s="976" t="s">
        <v>1026</v>
      </c>
      <c r="K17" s="970" t="s">
        <v>20851</v>
      </c>
      <c r="L17" s="759"/>
      <c r="M17" s="759"/>
      <c r="N17" s="969" t="s">
        <v>20852</v>
      </c>
    </row>
    <row r="18" spans="1:14" ht="42" customHeight="1" x14ac:dyDescent="0.2">
      <c r="A18" s="28"/>
      <c r="B18" s="1012">
        <v>13</v>
      </c>
      <c r="C18" s="968">
        <v>43025</v>
      </c>
      <c r="D18" s="759" t="s">
        <v>20869</v>
      </c>
      <c r="E18" s="970" t="s">
        <v>787</v>
      </c>
      <c r="F18" s="970" t="s">
        <v>20870</v>
      </c>
      <c r="G18" s="759" t="s">
        <v>20871</v>
      </c>
      <c r="H18" s="975">
        <v>6700</v>
      </c>
      <c r="I18" s="759"/>
      <c r="J18" s="976"/>
      <c r="K18" s="976" t="s">
        <v>20872</v>
      </c>
      <c r="L18" s="759"/>
      <c r="M18" s="759"/>
      <c r="N18" s="969"/>
    </row>
    <row r="19" spans="1:14" ht="51.75" customHeight="1" x14ac:dyDescent="0.2">
      <c r="A19" s="28"/>
      <c r="B19" s="1012">
        <v>14</v>
      </c>
      <c r="C19" s="968">
        <v>43066</v>
      </c>
      <c r="D19" s="759" t="s">
        <v>20873</v>
      </c>
      <c r="E19" s="970" t="s">
        <v>787</v>
      </c>
      <c r="F19" s="970" t="s">
        <v>20874</v>
      </c>
      <c r="G19" s="759" t="s">
        <v>20875</v>
      </c>
      <c r="H19" s="975">
        <v>202877.03</v>
      </c>
      <c r="I19" s="759" t="s">
        <v>20825</v>
      </c>
      <c r="J19" s="976" t="s">
        <v>1026</v>
      </c>
      <c r="K19" s="976" t="s">
        <v>20876</v>
      </c>
      <c r="L19" s="759"/>
      <c r="M19" s="759"/>
      <c r="N19" s="969" t="s">
        <v>20877</v>
      </c>
    </row>
    <row r="20" spans="1:14" ht="72.75" customHeight="1" x14ac:dyDescent="0.2">
      <c r="A20" s="28"/>
      <c r="B20" s="1012">
        <v>15</v>
      </c>
      <c r="C20" s="968">
        <v>43060</v>
      </c>
      <c r="D20" s="759" t="s">
        <v>20878</v>
      </c>
      <c r="E20" s="970" t="s">
        <v>787</v>
      </c>
      <c r="F20" s="976" t="s">
        <v>20879</v>
      </c>
      <c r="G20" s="759" t="s">
        <v>20880</v>
      </c>
      <c r="H20" s="1010">
        <v>249980</v>
      </c>
      <c r="I20" s="759"/>
      <c r="J20" s="976"/>
      <c r="K20" s="970" t="s">
        <v>20872</v>
      </c>
      <c r="L20" s="1009"/>
      <c r="M20" s="759"/>
      <c r="N20" s="969"/>
    </row>
    <row r="21" spans="1:14" ht="51.75" customHeight="1" x14ac:dyDescent="0.2">
      <c r="A21" s="28"/>
      <c r="B21" s="1012">
        <v>16</v>
      </c>
      <c r="C21" s="968">
        <v>43066</v>
      </c>
      <c r="D21" s="759" t="s">
        <v>20881</v>
      </c>
      <c r="E21" s="970" t="s">
        <v>787</v>
      </c>
      <c r="F21" s="759" t="s">
        <v>20882</v>
      </c>
      <c r="G21" s="759" t="s">
        <v>20883</v>
      </c>
      <c r="H21" s="978">
        <v>213827.44</v>
      </c>
      <c r="I21" s="759" t="s">
        <v>20825</v>
      </c>
      <c r="J21" s="976" t="s">
        <v>1026</v>
      </c>
      <c r="K21" s="976" t="s">
        <v>20876</v>
      </c>
      <c r="L21" s="759"/>
      <c r="M21" s="759"/>
      <c r="N21" s="969" t="s">
        <v>20877</v>
      </c>
    </row>
    <row r="22" spans="1:14" ht="47.25" customHeight="1" x14ac:dyDescent="0.2">
      <c r="A22" s="28"/>
      <c r="B22" s="1012">
        <v>17</v>
      </c>
      <c r="C22" s="968">
        <v>43083</v>
      </c>
      <c r="D22" s="759" t="s">
        <v>20884</v>
      </c>
      <c r="E22" s="970" t="s">
        <v>20885</v>
      </c>
      <c r="F22" s="759" t="s">
        <v>20886</v>
      </c>
      <c r="G22" s="759" t="s">
        <v>20887</v>
      </c>
      <c r="H22" s="978">
        <v>498794.2</v>
      </c>
      <c r="I22" s="759" t="s">
        <v>20825</v>
      </c>
      <c r="J22" s="976" t="s">
        <v>1026</v>
      </c>
      <c r="K22" s="976" t="s">
        <v>1027</v>
      </c>
      <c r="L22" s="976"/>
      <c r="M22" s="759"/>
      <c r="N22" s="969" t="s">
        <v>20877</v>
      </c>
    </row>
    <row r="23" spans="1:14" ht="45" customHeight="1" x14ac:dyDescent="0.2">
      <c r="A23" s="28"/>
      <c r="B23" s="1012">
        <v>18</v>
      </c>
      <c r="C23" s="968">
        <v>43087</v>
      </c>
      <c r="D23" s="759" t="s">
        <v>20888</v>
      </c>
      <c r="E23" s="970" t="s">
        <v>787</v>
      </c>
      <c r="F23" s="759" t="s">
        <v>20889</v>
      </c>
      <c r="G23" s="759" t="s">
        <v>20890</v>
      </c>
      <c r="H23" s="978">
        <v>231808.74</v>
      </c>
      <c r="I23" s="759"/>
      <c r="J23" s="976"/>
      <c r="K23" s="970" t="s">
        <v>20891</v>
      </c>
      <c r="L23" s="759"/>
      <c r="M23" s="759"/>
      <c r="N23" s="969"/>
    </row>
    <row r="24" spans="1:14" ht="65.25" customHeight="1" x14ac:dyDescent="0.2">
      <c r="A24" s="28"/>
      <c r="B24" s="1012">
        <v>19</v>
      </c>
      <c r="C24" s="968">
        <v>43087</v>
      </c>
      <c r="D24" s="759" t="s">
        <v>20892</v>
      </c>
      <c r="E24" s="970" t="s">
        <v>787</v>
      </c>
      <c r="F24" s="759" t="s">
        <v>20889</v>
      </c>
      <c r="G24" s="759" t="s">
        <v>20890</v>
      </c>
      <c r="H24" s="978">
        <v>250960.28</v>
      </c>
      <c r="I24" s="759"/>
      <c r="J24" s="976"/>
      <c r="K24" s="976"/>
      <c r="L24" s="759"/>
      <c r="M24" s="759"/>
      <c r="N24" s="969"/>
    </row>
    <row r="25" spans="1:14" ht="65.25" customHeight="1" x14ac:dyDescent="0.2">
      <c r="A25" s="28"/>
      <c r="B25" s="1012">
        <v>20</v>
      </c>
      <c r="C25" s="968">
        <v>42842</v>
      </c>
      <c r="D25" s="759" t="s">
        <v>20893</v>
      </c>
      <c r="E25" s="970" t="s">
        <v>20894</v>
      </c>
      <c r="F25" s="759" t="s">
        <v>20895</v>
      </c>
      <c r="G25" s="759" t="s">
        <v>20896</v>
      </c>
      <c r="H25" s="978">
        <v>96676.72</v>
      </c>
      <c r="I25" s="759" t="s">
        <v>20897</v>
      </c>
      <c r="J25" s="976" t="s">
        <v>1024</v>
      </c>
      <c r="K25" s="976" t="s">
        <v>1028</v>
      </c>
      <c r="L25" s="759"/>
      <c r="M25" s="759"/>
      <c r="N25" s="969" t="s">
        <v>20898</v>
      </c>
    </row>
    <row r="26" spans="1:14" ht="65.25" customHeight="1" x14ac:dyDescent="0.2">
      <c r="A26" s="28"/>
      <c r="B26" s="1012">
        <v>21</v>
      </c>
      <c r="C26" s="968">
        <v>42842</v>
      </c>
      <c r="D26" s="759" t="s">
        <v>20899</v>
      </c>
      <c r="E26" s="970" t="s">
        <v>20900</v>
      </c>
      <c r="F26" s="759" t="s">
        <v>20901</v>
      </c>
      <c r="G26" s="759" t="s">
        <v>20902</v>
      </c>
      <c r="H26" s="978">
        <v>188939.08</v>
      </c>
      <c r="I26" s="759" t="s">
        <v>20897</v>
      </c>
      <c r="J26" s="976" t="s">
        <v>1024</v>
      </c>
      <c r="K26" s="970" t="s">
        <v>20903</v>
      </c>
      <c r="L26" s="759"/>
      <c r="M26" s="982"/>
      <c r="N26" s="969" t="s">
        <v>20904</v>
      </c>
    </row>
    <row r="27" spans="1:14" ht="65.25" customHeight="1" x14ac:dyDescent="0.2">
      <c r="A27" s="28"/>
      <c r="B27" s="1012">
        <v>22</v>
      </c>
      <c r="C27" s="968">
        <v>42851</v>
      </c>
      <c r="D27" s="759" t="s">
        <v>20905</v>
      </c>
      <c r="E27" s="970" t="s">
        <v>20900</v>
      </c>
      <c r="F27" s="634" t="s">
        <v>20906</v>
      </c>
      <c r="G27" s="759" t="s">
        <v>20896</v>
      </c>
      <c r="H27" s="978">
        <v>32398.799999999999</v>
      </c>
      <c r="I27" s="759" t="s">
        <v>20897</v>
      </c>
      <c r="J27" s="976" t="s">
        <v>1024</v>
      </c>
      <c r="K27" s="970" t="s">
        <v>20907</v>
      </c>
      <c r="L27" s="759"/>
      <c r="M27" s="982"/>
      <c r="N27" s="969" t="s">
        <v>20904</v>
      </c>
    </row>
    <row r="28" spans="1:14" ht="65.25" customHeight="1" x14ac:dyDescent="0.2">
      <c r="A28" s="28"/>
      <c r="B28" s="1012">
        <v>23</v>
      </c>
      <c r="C28" s="968">
        <v>42851</v>
      </c>
      <c r="D28" s="759" t="s">
        <v>20908</v>
      </c>
      <c r="E28" s="970" t="s">
        <v>20909</v>
      </c>
      <c r="F28" s="759" t="s">
        <v>20910</v>
      </c>
      <c r="G28" s="759" t="s">
        <v>20911</v>
      </c>
      <c r="H28" s="978">
        <v>9252.16</v>
      </c>
      <c r="I28" s="759" t="s">
        <v>20897</v>
      </c>
      <c r="J28" s="976" t="s">
        <v>1024</v>
      </c>
      <c r="K28" s="970" t="s">
        <v>20907</v>
      </c>
      <c r="L28" s="759"/>
      <c r="M28" s="982"/>
      <c r="N28" s="969" t="s">
        <v>20898</v>
      </c>
    </row>
    <row r="29" spans="1:14" ht="65.25" customHeight="1" x14ac:dyDescent="0.2">
      <c r="A29" s="28"/>
      <c r="B29" s="1012">
        <v>24</v>
      </c>
      <c r="C29" s="968">
        <v>42901</v>
      </c>
      <c r="D29" s="759" t="s">
        <v>20912</v>
      </c>
      <c r="E29" s="970" t="s">
        <v>20909</v>
      </c>
      <c r="F29" s="970" t="s">
        <v>20913</v>
      </c>
      <c r="G29" s="759" t="s">
        <v>20914</v>
      </c>
      <c r="H29" s="978">
        <v>364223.76</v>
      </c>
      <c r="I29" s="759" t="s">
        <v>812</v>
      </c>
      <c r="J29" s="976" t="s">
        <v>1024</v>
      </c>
      <c r="K29" s="970" t="s">
        <v>20915</v>
      </c>
      <c r="L29" s="759"/>
      <c r="M29" s="982"/>
      <c r="N29" s="969" t="s">
        <v>20916</v>
      </c>
    </row>
    <row r="30" spans="1:14" ht="65.25" hidden="1" customHeight="1" x14ac:dyDescent="0.2">
      <c r="A30" s="28"/>
      <c r="B30" s="1012">
        <v>25</v>
      </c>
      <c r="C30" s="968"/>
      <c r="D30" s="759"/>
      <c r="E30" s="970"/>
      <c r="F30" s="970"/>
      <c r="G30" s="970"/>
      <c r="H30" s="978"/>
      <c r="I30" s="759"/>
      <c r="J30" s="976"/>
      <c r="K30" s="970"/>
      <c r="L30" s="970"/>
      <c r="M30" s="759"/>
      <c r="N30" s="969"/>
    </row>
    <row r="31" spans="1:14" ht="65.25" hidden="1" customHeight="1" x14ac:dyDescent="0.2">
      <c r="A31" s="28"/>
      <c r="B31" s="1012">
        <v>26</v>
      </c>
      <c r="C31" s="968"/>
      <c r="D31" s="976"/>
      <c r="E31" s="970"/>
      <c r="F31" s="759"/>
      <c r="G31" s="970"/>
      <c r="H31" s="978"/>
      <c r="I31" s="759"/>
      <c r="J31" s="976"/>
      <c r="K31" s="970"/>
      <c r="L31" s="759"/>
      <c r="M31" s="759"/>
      <c r="N31" s="969"/>
    </row>
    <row r="32" spans="1:14" ht="38.25" hidden="1" customHeight="1" x14ac:dyDescent="0.2">
      <c r="A32" s="28"/>
      <c r="B32" s="1012">
        <v>27</v>
      </c>
      <c r="C32" s="968"/>
      <c r="D32" s="976"/>
      <c r="E32" s="970"/>
      <c r="F32" s="970"/>
      <c r="G32" s="970"/>
      <c r="H32" s="978"/>
      <c r="I32" s="759"/>
      <c r="J32" s="976"/>
      <c r="K32" s="970"/>
      <c r="L32" s="759"/>
      <c r="M32" s="982"/>
      <c r="N32" s="969"/>
    </row>
    <row r="33" spans="1:14" ht="51.75" hidden="1" customHeight="1" x14ac:dyDescent="0.2">
      <c r="A33" s="28"/>
      <c r="B33" s="1012">
        <v>28</v>
      </c>
      <c r="C33" s="968"/>
      <c r="D33" s="976"/>
      <c r="E33" s="970"/>
      <c r="F33" s="759"/>
      <c r="G33" s="970"/>
      <c r="H33" s="978"/>
      <c r="I33" s="759"/>
      <c r="J33" s="976"/>
      <c r="K33" s="970"/>
      <c r="L33" s="759"/>
      <c r="M33" s="982"/>
      <c r="N33" s="969"/>
    </row>
    <row r="34" spans="1:14" ht="61.5" hidden="1" customHeight="1" x14ac:dyDescent="0.2">
      <c r="A34" s="28"/>
      <c r="B34" s="1012">
        <v>29</v>
      </c>
      <c r="C34" s="968"/>
      <c r="D34" s="976"/>
      <c r="E34" s="970"/>
      <c r="F34" s="970"/>
      <c r="G34" s="970"/>
      <c r="H34" s="978"/>
      <c r="I34" s="759"/>
      <c r="J34" s="976"/>
      <c r="K34" s="970"/>
      <c r="L34" s="759"/>
      <c r="M34" s="982"/>
      <c r="N34" s="969"/>
    </row>
    <row r="35" spans="1:14" ht="61.5" hidden="1" customHeight="1" x14ac:dyDescent="0.2">
      <c r="A35" s="28"/>
      <c r="B35" s="1012">
        <v>30</v>
      </c>
      <c r="C35" s="968"/>
      <c r="D35" s="976"/>
      <c r="E35" s="970"/>
      <c r="F35" s="759"/>
      <c r="G35" s="970"/>
      <c r="H35" s="978"/>
      <c r="I35" s="759"/>
      <c r="J35" s="976"/>
      <c r="K35" s="970"/>
      <c r="L35" s="759"/>
      <c r="M35" s="982"/>
      <c r="N35" s="969"/>
    </row>
    <row r="36" spans="1:14" ht="61.5" hidden="1" customHeight="1" x14ac:dyDescent="0.2">
      <c r="A36" s="28"/>
      <c r="B36" s="1012">
        <v>31</v>
      </c>
      <c r="C36" s="968"/>
      <c r="D36" s="976"/>
      <c r="E36" s="970"/>
      <c r="F36" s="759"/>
      <c r="G36" s="970"/>
      <c r="H36" s="978"/>
      <c r="I36" s="759"/>
      <c r="J36" s="976"/>
      <c r="K36" s="970"/>
      <c r="L36" s="759"/>
      <c r="M36" s="982"/>
      <c r="N36" s="969"/>
    </row>
    <row r="37" spans="1:14" ht="61.5" hidden="1" customHeight="1" x14ac:dyDescent="0.2">
      <c r="A37" s="28"/>
      <c r="B37" s="1012">
        <v>32</v>
      </c>
      <c r="C37" s="968"/>
      <c r="D37" s="976"/>
      <c r="E37" s="970"/>
      <c r="F37" s="759"/>
      <c r="G37" s="970"/>
      <c r="H37" s="978"/>
      <c r="I37" s="759"/>
      <c r="J37" s="976"/>
      <c r="K37" s="970"/>
      <c r="L37" s="759"/>
      <c r="M37" s="982"/>
      <c r="N37" s="969"/>
    </row>
    <row r="38" spans="1:14" ht="61.5" hidden="1" customHeight="1" x14ac:dyDescent="0.2">
      <c r="A38" s="28"/>
      <c r="B38" s="1012">
        <v>33</v>
      </c>
      <c r="C38" s="968"/>
      <c r="D38" s="976"/>
      <c r="E38" s="970"/>
      <c r="F38" s="759"/>
      <c r="G38" s="970"/>
      <c r="H38" s="978"/>
      <c r="I38" s="759"/>
      <c r="J38" s="976"/>
      <c r="K38" s="970"/>
      <c r="L38" s="759"/>
      <c r="M38" s="982"/>
      <c r="N38" s="969"/>
    </row>
    <row r="39" spans="1:14" ht="69" hidden="1" customHeight="1" x14ac:dyDescent="0.2">
      <c r="A39" s="28"/>
      <c r="B39" s="1012">
        <v>34</v>
      </c>
      <c r="C39" s="968"/>
      <c r="D39" s="976"/>
      <c r="E39" s="970"/>
      <c r="F39" s="759"/>
      <c r="G39" s="970"/>
      <c r="H39" s="978"/>
      <c r="I39" s="759"/>
      <c r="J39" s="976"/>
      <c r="K39" s="970"/>
      <c r="L39" s="759"/>
      <c r="M39" s="982"/>
      <c r="N39" s="969"/>
    </row>
    <row r="40" spans="1:14" ht="69" hidden="1" customHeight="1" x14ac:dyDescent="0.2">
      <c r="A40" s="28"/>
      <c r="B40" s="1012">
        <v>35</v>
      </c>
      <c r="C40" s="968"/>
      <c r="D40" s="976"/>
      <c r="E40" s="970"/>
      <c r="F40" s="759"/>
      <c r="G40" s="970"/>
      <c r="H40" s="978"/>
      <c r="I40" s="759"/>
      <c r="J40" s="976"/>
      <c r="K40" s="970"/>
      <c r="L40" s="759"/>
      <c r="M40" s="982"/>
      <c r="N40" s="969"/>
    </row>
    <row r="41" spans="1:14" ht="78" hidden="1" customHeight="1" x14ac:dyDescent="0.2">
      <c r="A41" s="28"/>
      <c r="B41" s="1012">
        <v>36</v>
      </c>
      <c r="C41" s="968"/>
      <c r="D41" s="976"/>
      <c r="E41" s="970"/>
      <c r="F41" s="759"/>
      <c r="G41" s="970"/>
      <c r="H41" s="978"/>
      <c r="I41" s="759"/>
      <c r="J41" s="976"/>
      <c r="K41" s="970"/>
      <c r="L41" s="759"/>
      <c r="M41" s="982"/>
      <c r="N41" s="969"/>
    </row>
    <row r="42" spans="1:14" ht="78" hidden="1" customHeight="1" x14ac:dyDescent="0.2">
      <c r="A42" s="28"/>
      <c r="B42" s="1012">
        <v>37</v>
      </c>
      <c r="C42" s="968"/>
      <c r="D42" s="976"/>
      <c r="E42" s="970"/>
      <c r="F42" s="759"/>
      <c r="G42" s="970"/>
      <c r="H42" s="978"/>
      <c r="I42" s="759"/>
      <c r="J42" s="976"/>
      <c r="K42" s="970"/>
      <c r="L42" s="759"/>
      <c r="M42" s="982"/>
      <c r="N42" s="969"/>
    </row>
    <row r="43" spans="1:14" ht="78" hidden="1" customHeight="1" x14ac:dyDescent="0.2">
      <c r="A43" s="28"/>
      <c r="B43" s="1012">
        <v>38</v>
      </c>
      <c r="C43" s="968"/>
      <c r="D43" s="976"/>
      <c r="E43" s="970"/>
      <c r="F43" s="759"/>
      <c r="G43" s="970"/>
      <c r="H43" s="978"/>
      <c r="I43" s="759"/>
      <c r="J43" s="976"/>
      <c r="K43" s="970"/>
      <c r="L43" s="759"/>
      <c r="M43" s="982"/>
      <c r="N43" s="969"/>
    </row>
    <row r="44" spans="1:14" ht="78" hidden="1" customHeight="1" x14ac:dyDescent="0.2">
      <c r="A44" s="28"/>
      <c r="B44" s="1012">
        <v>39</v>
      </c>
      <c r="C44" s="968"/>
      <c r="D44" s="976"/>
      <c r="E44" s="970"/>
      <c r="F44" s="759"/>
      <c r="G44" s="970"/>
      <c r="H44" s="978"/>
      <c r="I44" s="759"/>
      <c r="J44" s="976"/>
      <c r="K44" s="970"/>
      <c r="L44" s="759"/>
      <c r="M44" s="982"/>
      <c r="N44" s="969"/>
    </row>
    <row r="45" spans="1:14" ht="78" hidden="1" customHeight="1" x14ac:dyDescent="0.2">
      <c r="A45" s="28"/>
      <c r="B45" s="1012">
        <v>40</v>
      </c>
      <c r="C45" s="968"/>
      <c r="D45" s="976"/>
      <c r="E45" s="970"/>
      <c r="F45" s="759"/>
      <c r="G45" s="970"/>
      <c r="H45" s="978"/>
      <c r="I45" s="759"/>
      <c r="J45" s="976"/>
      <c r="K45" s="970"/>
      <c r="L45" s="759"/>
      <c r="M45" s="982"/>
      <c r="N45" s="969"/>
    </row>
    <row r="46" spans="1:14" ht="72.75" hidden="1" customHeight="1" thickBot="1" x14ac:dyDescent="0.25">
      <c r="A46" s="28"/>
      <c r="B46" s="1013">
        <v>41</v>
      </c>
      <c r="C46" s="1002"/>
      <c r="D46" s="1003"/>
      <c r="E46" s="1004"/>
      <c r="F46" s="1005"/>
      <c r="G46" s="1024"/>
      <c r="H46" s="1006"/>
      <c r="I46" s="1005"/>
      <c r="J46" s="1003"/>
      <c r="K46" s="1004"/>
      <c r="L46" s="1005"/>
      <c r="M46" s="1007"/>
      <c r="N46" s="1008"/>
    </row>
    <row r="47" spans="1:14" ht="38.25" hidden="1" customHeight="1" x14ac:dyDescent="0.2">
      <c r="A47" s="28"/>
      <c r="B47" s="994">
        <v>41</v>
      </c>
      <c r="C47" s="995">
        <v>42691</v>
      </c>
      <c r="D47" s="996" t="s">
        <v>811</v>
      </c>
      <c r="E47" s="997" t="s">
        <v>1029</v>
      </c>
      <c r="F47" s="997" t="s">
        <v>1030</v>
      </c>
      <c r="G47" s="997" t="s">
        <v>1031</v>
      </c>
      <c r="H47" s="998">
        <v>63138.81</v>
      </c>
      <c r="I47" s="985" t="s">
        <v>755</v>
      </c>
      <c r="J47" s="999" t="s">
        <v>1026</v>
      </c>
      <c r="K47" s="997" t="s">
        <v>1025</v>
      </c>
      <c r="L47" s="1000">
        <v>5515011</v>
      </c>
      <c r="M47" s="983" t="s">
        <v>809</v>
      </c>
      <c r="N47" s="1001">
        <v>5515011</v>
      </c>
    </row>
    <row r="48" spans="1:14" ht="38.25" hidden="1" customHeight="1" x14ac:dyDescent="0.2">
      <c r="A48" s="28"/>
      <c r="B48" s="979">
        <v>42</v>
      </c>
      <c r="C48" s="984">
        <v>42730</v>
      </c>
      <c r="D48" s="976" t="s">
        <v>1032</v>
      </c>
      <c r="E48" s="970" t="s">
        <v>787</v>
      </c>
      <c r="F48" s="980" t="s">
        <v>1033</v>
      </c>
      <c r="G48" s="970" t="s">
        <v>1034</v>
      </c>
      <c r="H48" s="981">
        <v>388600</v>
      </c>
      <c r="I48" s="759" t="s">
        <v>755</v>
      </c>
      <c r="J48" s="976" t="s">
        <v>1026</v>
      </c>
      <c r="K48" s="970" t="s">
        <v>1025</v>
      </c>
      <c r="L48" s="759">
        <v>5333021</v>
      </c>
      <c r="M48" s="982" t="s">
        <v>810</v>
      </c>
      <c r="N48" s="969">
        <v>5333021</v>
      </c>
    </row>
    <row r="49" spans="1:14" ht="38.25" hidden="1" customHeight="1" x14ac:dyDescent="0.2">
      <c r="A49" s="28"/>
      <c r="B49" s="986"/>
      <c r="C49" s="987"/>
      <c r="D49" s="988"/>
      <c r="E49" s="989"/>
      <c r="F49" s="990"/>
      <c r="G49" s="990"/>
      <c r="H49" s="991"/>
      <c r="I49" s="992"/>
      <c r="J49" s="992"/>
      <c r="K49" s="992"/>
      <c r="L49" s="992"/>
      <c r="M49" s="992"/>
      <c r="N49" s="993"/>
    </row>
    <row r="50" spans="1:14" ht="38.25" hidden="1" customHeight="1" x14ac:dyDescent="0.2">
      <c r="A50" s="28"/>
      <c r="B50" s="748"/>
      <c r="C50" s="750"/>
      <c r="D50" s="750"/>
      <c r="E50" s="750"/>
      <c r="F50" s="749"/>
      <c r="G50" s="749"/>
      <c r="H50" s="605"/>
      <c r="I50" s="751"/>
      <c r="J50" s="751"/>
      <c r="K50" s="751"/>
      <c r="L50" s="749"/>
      <c r="M50" s="751"/>
      <c r="N50" s="747"/>
    </row>
    <row r="51" spans="1:14" ht="38.25" hidden="1" customHeight="1" x14ac:dyDescent="0.2">
      <c r="A51" s="28"/>
      <c r="B51" s="748"/>
      <c r="C51" s="750"/>
      <c r="D51" s="750"/>
      <c r="E51" s="750"/>
      <c r="F51" s="749"/>
      <c r="G51" s="749"/>
      <c r="H51" s="605"/>
      <c r="I51" s="751"/>
      <c r="J51" s="751"/>
      <c r="K51" s="751"/>
      <c r="L51" s="749"/>
      <c r="M51" s="751"/>
      <c r="N51" s="747"/>
    </row>
    <row r="52" spans="1:14" ht="38.25" hidden="1" customHeight="1" x14ac:dyDescent="0.2">
      <c r="A52" s="28"/>
      <c r="B52" s="748"/>
      <c r="C52" s="750"/>
      <c r="D52" s="750"/>
      <c r="E52" s="750"/>
      <c r="F52" s="749"/>
      <c r="G52" s="749"/>
      <c r="H52" s="605"/>
      <c r="I52" s="751"/>
      <c r="J52" s="751"/>
      <c r="K52" s="751"/>
      <c r="L52" s="749"/>
      <c r="M52" s="751"/>
      <c r="N52" s="747"/>
    </row>
    <row r="53" spans="1:14" ht="4.5" customHeight="1" thickBot="1" x14ac:dyDescent="0.25">
      <c r="A53" s="28"/>
      <c r="B53" s="752"/>
      <c r="C53" s="753"/>
      <c r="D53" s="753"/>
      <c r="E53" s="753"/>
      <c r="F53" s="754"/>
      <c r="G53" s="754"/>
      <c r="H53" s="606"/>
      <c r="I53" s="755"/>
      <c r="J53" s="755"/>
      <c r="K53" s="755"/>
      <c r="L53" s="754"/>
      <c r="M53" s="755"/>
      <c r="N53" s="756"/>
    </row>
    <row r="54" spans="1:14" ht="1.5" customHeight="1" thickBot="1" x14ac:dyDescent="0.25">
      <c r="A54" s="592"/>
      <c r="B54" s="593"/>
      <c r="C54" s="594"/>
      <c r="D54" s="595"/>
      <c r="E54" s="596"/>
      <c r="F54" s="597"/>
      <c r="G54" s="597"/>
      <c r="H54" s="607"/>
      <c r="I54" s="598"/>
      <c r="J54" s="598"/>
      <c r="K54" s="598"/>
      <c r="L54" s="598"/>
      <c r="M54" s="598"/>
      <c r="N54" s="599"/>
    </row>
    <row r="55" spans="1:14" s="977" customFormat="1" ht="19.5" customHeight="1" thickBot="1" x14ac:dyDescent="0.25">
      <c r="B55" s="1018"/>
      <c r="C55" s="1018"/>
      <c r="D55" s="1018"/>
      <c r="E55" s="1018"/>
      <c r="F55" s="1018"/>
      <c r="G55" s="1019" t="s">
        <v>159</v>
      </c>
      <c r="H55" s="1020">
        <f>SUM(H6:H54)</f>
        <v>13869787.309999999</v>
      </c>
      <c r="I55" s="1018"/>
      <c r="J55" s="1018"/>
      <c r="K55" s="1018"/>
      <c r="L55" s="1018"/>
      <c r="M55" s="1018"/>
    </row>
    <row r="56" spans="1:14" ht="4.5" customHeight="1" thickBot="1" x14ac:dyDescent="0.25">
      <c r="A56" s="28"/>
      <c r="B56" s="589"/>
      <c r="C56" s="589"/>
      <c r="D56" s="589"/>
      <c r="E56" s="589"/>
      <c r="F56" s="589"/>
      <c r="G56" s="819"/>
      <c r="H56" s="123"/>
      <c r="I56" s="589"/>
      <c r="J56" s="589"/>
      <c r="K56" s="589"/>
      <c r="L56" s="589"/>
      <c r="M56" s="589"/>
      <c r="N56" s="28"/>
    </row>
    <row r="57" spans="1:14" ht="8.25" customHeight="1" x14ac:dyDescent="0.2">
      <c r="A57" s="28"/>
      <c r="B57" s="731"/>
      <c r="C57" s="757"/>
      <c r="D57" s="757"/>
      <c r="E57" s="757"/>
      <c r="F57" s="757"/>
      <c r="G57" s="745"/>
      <c r="H57" s="608"/>
      <c r="I57" s="757"/>
      <c r="J57" s="757"/>
      <c r="K57" s="757"/>
      <c r="L57" s="757"/>
      <c r="M57" s="757"/>
      <c r="N57" s="746"/>
    </row>
    <row r="58" spans="1:14" ht="24" customHeight="1" x14ac:dyDescent="0.2">
      <c r="A58" s="592"/>
      <c r="B58" s="730"/>
      <c r="C58" s="744"/>
      <c r="D58" s="744"/>
      <c r="E58" s="744"/>
      <c r="F58" s="744"/>
      <c r="G58" s="729"/>
      <c r="H58" s="609"/>
      <c r="I58" s="729"/>
      <c r="J58" s="744"/>
      <c r="K58" s="744"/>
      <c r="L58" s="744"/>
      <c r="M58" s="744"/>
      <c r="N58" s="742"/>
    </row>
    <row r="59" spans="1:14" ht="12" customHeight="1" x14ac:dyDescent="0.2">
      <c r="A59" s="28"/>
      <c r="B59" s="730"/>
      <c r="C59" s="1762" t="s">
        <v>917</v>
      </c>
      <c r="D59" s="1762"/>
      <c r="E59" s="1762"/>
      <c r="F59" s="1762"/>
      <c r="G59" s="817"/>
      <c r="H59" s="617"/>
      <c r="I59" s="817"/>
      <c r="J59" s="817"/>
      <c r="K59" s="729"/>
      <c r="L59" s="729"/>
      <c r="M59" s="729"/>
      <c r="N59" s="742"/>
    </row>
    <row r="60" spans="1:14" ht="27.75" customHeight="1" x14ac:dyDescent="0.2">
      <c r="A60" s="28"/>
      <c r="B60" s="730"/>
      <c r="C60" s="818"/>
      <c r="D60" s="818"/>
      <c r="E60" s="1015" t="s">
        <v>788</v>
      </c>
      <c r="F60" s="818"/>
      <c r="G60" s="817"/>
      <c r="H60" s="617"/>
      <c r="I60" s="817"/>
      <c r="J60" s="817"/>
      <c r="K60" s="729"/>
      <c r="L60" s="729"/>
      <c r="M60" s="729"/>
      <c r="N60" s="742"/>
    </row>
    <row r="61" spans="1:14" ht="39.75" customHeight="1" thickBot="1" x14ac:dyDescent="0.25">
      <c r="A61" s="28"/>
      <c r="B61" s="732"/>
      <c r="C61" s="1016" t="s">
        <v>826</v>
      </c>
      <c r="D61" s="1016"/>
      <c r="E61" s="1016"/>
      <c r="F61" s="1016"/>
      <c r="G61" s="1016"/>
      <c r="H61" s="1017"/>
      <c r="I61" s="1014"/>
      <c r="J61" s="1014"/>
      <c r="K61" s="758"/>
      <c r="L61" s="758"/>
      <c r="M61" s="758"/>
      <c r="N61" s="743"/>
    </row>
    <row r="62" spans="1:14" ht="30" customHeight="1" x14ac:dyDescent="0.2">
      <c r="A62" s="28"/>
      <c r="B62" s="589"/>
      <c r="C62" s="589"/>
      <c r="D62" s="589"/>
      <c r="E62" s="589"/>
      <c r="F62" s="589"/>
      <c r="G62" s="589"/>
      <c r="H62" s="604"/>
      <c r="I62" s="589"/>
      <c r="J62" s="589"/>
      <c r="K62" s="589"/>
      <c r="L62" s="589"/>
      <c r="M62" s="589"/>
      <c r="N62" s="28"/>
    </row>
    <row r="63" spans="1:14" ht="27.75" customHeight="1" x14ac:dyDescent="0.2">
      <c r="A63" s="28"/>
      <c r="B63" s="589"/>
      <c r="C63" s="589"/>
      <c r="D63" s="589"/>
      <c r="E63" s="589"/>
      <c r="F63" s="589"/>
      <c r="G63" s="589"/>
      <c r="H63" s="604"/>
      <c r="I63" s="589"/>
      <c r="J63" s="589"/>
      <c r="K63" s="589"/>
      <c r="L63" s="589"/>
      <c r="M63" s="589"/>
      <c r="N63" s="28"/>
    </row>
    <row r="64" spans="1:14" ht="21.75" customHeight="1" x14ac:dyDescent="0.2">
      <c r="A64" s="28"/>
      <c r="B64" s="589"/>
      <c r="C64" s="589"/>
      <c r="D64" s="589"/>
      <c r="E64" s="589"/>
      <c r="F64" s="589"/>
      <c r="G64" s="589"/>
      <c r="H64" s="604"/>
      <c r="I64" s="589"/>
      <c r="J64" s="589"/>
      <c r="K64" s="589"/>
      <c r="L64" s="589"/>
      <c r="M64" s="589"/>
      <c r="N64" s="28"/>
    </row>
    <row r="65" spans="1:17" ht="26.25" customHeight="1" x14ac:dyDescent="0.2">
      <c r="A65" s="28"/>
      <c r="B65" s="589"/>
      <c r="C65" s="589"/>
      <c r="D65" s="589"/>
      <c r="E65" s="589"/>
      <c r="F65" s="589"/>
      <c r="G65" s="589"/>
      <c r="H65" s="604"/>
      <c r="I65" s="589"/>
      <c r="J65" s="589"/>
      <c r="K65" s="589"/>
      <c r="L65" s="589"/>
      <c r="M65" s="589"/>
      <c r="N65" s="28"/>
    </row>
    <row r="66" spans="1:17" ht="26.25" customHeight="1" x14ac:dyDescent="0.2">
      <c r="A66" s="28"/>
      <c r="B66" s="589"/>
      <c r="C66" s="589"/>
      <c r="D66" s="589"/>
      <c r="E66" s="589"/>
      <c r="F66" s="589"/>
      <c r="G66" s="589"/>
      <c r="H66" s="604"/>
      <c r="I66" s="589"/>
      <c r="J66" s="589"/>
      <c r="K66" s="589"/>
      <c r="L66" s="589"/>
      <c r="M66" s="589"/>
      <c r="N66" s="28"/>
      <c r="Q66" s="600">
        <f>8046972+1832832</f>
        <v>9879804</v>
      </c>
    </row>
    <row r="67" spans="1:17" ht="30" customHeight="1" x14ac:dyDescent="0.2">
      <c r="A67" s="28"/>
      <c r="B67" s="589"/>
      <c r="C67" s="589"/>
      <c r="D67" s="589"/>
      <c r="E67" s="589"/>
      <c r="F67" s="589"/>
      <c r="G67" s="589"/>
      <c r="H67" s="604"/>
      <c r="I67" s="589"/>
      <c r="J67" s="589"/>
      <c r="K67" s="589"/>
      <c r="L67" s="589"/>
      <c r="M67" s="589"/>
      <c r="N67" s="28"/>
    </row>
    <row r="68" spans="1:17" ht="26.25" customHeight="1" x14ac:dyDescent="0.2">
      <c r="A68" s="28"/>
      <c r="B68" s="601"/>
      <c r="C68" s="443" t="s">
        <v>381</v>
      </c>
      <c r="D68" s="601"/>
      <c r="E68" s="589"/>
      <c r="F68" s="589"/>
      <c r="G68" s="589"/>
      <c r="H68" s="604"/>
      <c r="I68" s="589"/>
      <c r="J68" s="589"/>
      <c r="K68" s="589"/>
      <c r="L68" s="589"/>
      <c r="M68" s="589"/>
      <c r="N68" s="28"/>
    </row>
    <row r="69" spans="1:17" ht="13.5" customHeight="1" x14ac:dyDescent="0.2">
      <c r="A69" s="28"/>
      <c r="B69" s="445"/>
      <c r="C69" s="602" t="s">
        <v>160</v>
      </c>
      <c r="D69" s="601"/>
      <c r="E69" s="589"/>
      <c r="F69" s="589"/>
      <c r="G69" s="589"/>
      <c r="H69" s="604"/>
      <c r="I69" s="589"/>
      <c r="J69" s="589"/>
      <c r="K69" s="589"/>
      <c r="L69" s="589"/>
      <c r="M69" s="589"/>
      <c r="N69" s="28"/>
    </row>
    <row r="70" spans="1:17" ht="13.5" customHeight="1" x14ac:dyDescent="0.2">
      <c r="A70" s="28"/>
      <c r="B70" s="445"/>
      <c r="C70" s="602" t="s">
        <v>161</v>
      </c>
      <c r="D70" s="601"/>
      <c r="E70" s="589"/>
      <c r="F70" s="589"/>
      <c r="G70" s="589"/>
      <c r="H70" s="604"/>
      <c r="I70" s="589"/>
      <c r="J70" s="589"/>
      <c r="K70" s="589"/>
      <c r="L70" s="589"/>
      <c r="M70" s="589"/>
      <c r="N70" s="28"/>
    </row>
    <row r="71" spans="1:17" ht="13.5" customHeight="1" x14ac:dyDescent="0.2">
      <c r="A71" s="28"/>
      <c r="B71" s="445"/>
      <c r="C71" s="602" t="s">
        <v>162</v>
      </c>
      <c r="D71" s="601"/>
      <c r="E71" s="589"/>
      <c r="F71" s="589"/>
      <c r="G71" s="589"/>
      <c r="H71" s="604"/>
      <c r="I71" s="589"/>
      <c r="J71" s="589"/>
      <c r="K71" s="589"/>
      <c r="L71" s="589"/>
      <c r="M71" s="589"/>
      <c r="N71" s="28"/>
    </row>
    <row r="72" spans="1:17" ht="13.5" customHeight="1" x14ac:dyDescent="0.2">
      <c r="A72" s="28"/>
      <c r="B72" s="445"/>
      <c r="C72" s="602" t="s">
        <v>163</v>
      </c>
      <c r="D72" s="601"/>
      <c r="E72" s="589"/>
      <c r="F72" s="589"/>
      <c r="G72" s="589"/>
      <c r="H72" s="604"/>
      <c r="I72" s="589"/>
      <c r="J72" s="589"/>
      <c r="K72" s="589"/>
      <c r="L72" s="589"/>
      <c r="M72" s="589"/>
      <c r="N72" s="28"/>
    </row>
    <row r="73" spans="1:17" ht="13.5" customHeight="1" x14ac:dyDescent="0.2">
      <c r="A73" s="28"/>
      <c r="B73" s="445"/>
      <c r="C73" s="602" t="s">
        <v>164</v>
      </c>
      <c r="D73" s="601"/>
      <c r="E73" s="589"/>
      <c r="F73" s="589"/>
      <c r="G73" s="589"/>
      <c r="H73" s="604"/>
      <c r="I73" s="589"/>
      <c r="J73" s="589"/>
      <c r="K73" s="589"/>
      <c r="L73" s="589"/>
      <c r="M73" s="589"/>
      <c r="N73" s="28"/>
    </row>
    <row r="74" spans="1:17" ht="13.5" customHeight="1" x14ac:dyDescent="0.2">
      <c r="A74" s="28"/>
      <c r="B74" s="445">
        <v>6</v>
      </c>
      <c r="C74" s="602" t="s">
        <v>165</v>
      </c>
      <c r="D74" s="601"/>
      <c r="E74" s="589"/>
      <c r="F74" s="589"/>
      <c r="G74" s="589"/>
      <c r="H74" s="604"/>
      <c r="I74" s="589"/>
      <c r="J74" s="589"/>
      <c r="K74" s="589"/>
      <c r="L74" s="589"/>
      <c r="M74" s="589"/>
      <c r="N74" s="28"/>
    </row>
    <row r="75" spans="1:17" ht="13.5" customHeight="1" x14ac:dyDescent="0.2">
      <c r="A75" s="28"/>
      <c r="B75" s="445"/>
      <c r="C75" s="602"/>
      <c r="D75" s="601"/>
      <c r="E75" s="589"/>
      <c r="F75" s="589"/>
      <c r="G75" s="589"/>
      <c r="H75" s="604"/>
      <c r="I75" s="589"/>
      <c r="J75" s="589"/>
      <c r="K75" s="589"/>
      <c r="L75" s="589"/>
      <c r="M75" s="589"/>
      <c r="N75" s="28"/>
    </row>
    <row r="76" spans="1:17" ht="13.5" customHeight="1" x14ac:dyDescent="0.2">
      <c r="A76" s="28"/>
      <c r="B76" s="601"/>
      <c r="C76" s="602" t="s">
        <v>166</v>
      </c>
      <c r="D76" s="601"/>
      <c r="E76" s="589"/>
      <c r="F76" s="589"/>
      <c r="G76" s="589"/>
      <c r="H76" s="604"/>
      <c r="I76" s="589"/>
      <c r="J76" s="589"/>
      <c r="K76" s="589"/>
      <c r="L76" s="589"/>
      <c r="M76" s="589"/>
      <c r="N76" s="28"/>
    </row>
    <row r="77" spans="1:17" ht="13.5" customHeight="1" x14ac:dyDescent="0.2">
      <c r="A77" s="28"/>
      <c r="B77" s="601"/>
      <c r="C77" s="602" t="s">
        <v>167</v>
      </c>
      <c r="D77" s="601"/>
      <c r="E77" s="589"/>
      <c r="F77" s="589"/>
      <c r="G77" s="589"/>
      <c r="H77" s="604"/>
      <c r="I77" s="589"/>
      <c r="J77" s="589"/>
      <c r="K77" s="589"/>
      <c r="L77" s="589"/>
      <c r="M77" s="589"/>
      <c r="N77" s="28"/>
    </row>
    <row r="78" spans="1:17" ht="13.5" customHeight="1" x14ac:dyDescent="0.2">
      <c r="A78" s="28"/>
      <c r="B78" s="744"/>
      <c r="C78" s="744"/>
      <c r="D78" s="744"/>
      <c r="E78" s="744"/>
      <c r="F78" s="744"/>
      <c r="G78" s="744"/>
      <c r="H78" s="610"/>
      <c r="I78" s="744"/>
      <c r="J78" s="744"/>
      <c r="K78" s="744"/>
      <c r="L78" s="744"/>
      <c r="M78" s="744"/>
      <c r="N78" s="28"/>
    </row>
    <row r="79" spans="1:17" ht="30" customHeight="1" x14ac:dyDescent="0.2">
      <c r="J79" s="1758" t="s">
        <v>383</v>
      </c>
      <c r="K79" s="1758"/>
      <c r="L79" s="1758"/>
      <c r="M79" s="1759"/>
      <c r="N79" s="28"/>
    </row>
    <row r="80" spans="1:17" ht="12" customHeight="1" x14ac:dyDescent="0.2"/>
    <row r="13188" spans="2:13" s="1249" customFormat="1" x14ac:dyDescent="0.2">
      <c r="B13188" s="1251"/>
      <c r="C13188" s="1251"/>
      <c r="D13188" s="1251"/>
      <c r="E13188" s="1251"/>
      <c r="F13188" s="1251"/>
      <c r="G13188" s="1251"/>
      <c r="H13188" s="1252"/>
      <c r="I13188" s="1251"/>
      <c r="J13188" s="1251"/>
      <c r="K13188" s="1251"/>
      <c r="L13188" s="1251"/>
      <c r="M13188" s="1251"/>
    </row>
    <row r="13191" spans="2:13" s="1259" customFormat="1" x14ac:dyDescent="0.2">
      <c r="B13191" s="1257"/>
      <c r="C13191" s="1257"/>
      <c r="D13191" s="1257"/>
      <c r="E13191" s="1257"/>
      <c r="F13191" s="1257"/>
      <c r="G13191" s="1257"/>
      <c r="H13191" s="1258"/>
      <c r="I13191" s="1257"/>
      <c r="J13191" s="1257"/>
      <c r="K13191" s="1257"/>
      <c r="L13191" s="1257"/>
      <c r="M13191" s="1257"/>
    </row>
    <row r="13192" spans="2:13" s="1259" customFormat="1" x14ac:dyDescent="0.2">
      <c r="B13192" s="1257"/>
      <c r="C13192" s="1257"/>
      <c r="D13192" s="1257"/>
      <c r="E13192" s="1257"/>
      <c r="F13192" s="1257"/>
      <c r="G13192" s="1257"/>
      <c r="H13192" s="1258"/>
      <c r="I13192" s="1257"/>
      <c r="J13192" s="1257"/>
      <c r="K13192" s="1257"/>
      <c r="L13192" s="1257"/>
      <c r="M13192" s="1257"/>
    </row>
    <row r="13193" spans="2:13" s="1259" customFormat="1" x14ac:dyDescent="0.2">
      <c r="B13193" s="1257"/>
      <c r="C13193" s="1257"/>
      <c r="D13193" s="1257"/>
      <c r="E13193" s="1257"/>
      <c r="F13193" s="1257"/>
      <c r="G13193" s="1257"/>
      <c r="H13193" s="1258"/>
      <c r="I13193" s="1257"/>
      <c r="J13193" s="1257"/>
      <c r="K13193" s="1257"/>
      <c r="L13193" s="1257"/>
      <c r="M13193" s="1257"/>
    </row>
    <row r="13194" spans="2:13" s="1259" customFormat="1" x14ac:dyDescent="0.2">
      <c r="B13194" s="1257"/>
      <c r="C13194" s="1257"/>
      <c r="D13194" s="1257"/>
      <c r="E13194" s="1257"/>
      <c r="F13194" s="1257"/>
      <c r="G13194" s="1257"/>
      <c r="H13194" s="1258"/>
      <c r="I13194" s="1257"/>
      <c r="J13194" s="1257"/>
      <c r="K13194" s="1257"/>
      <c r="L13194" s="1257"/>
      <c r="M13194" s="1257"/>
    </row>
    <row r="13195" spans="2:13" s="1259" customFormat="1" x14ac:dyDescent="0.2">
      <c r="B13195" s="1257"/>
      <c r="C13195" s="1257"/>
      <c r="D13195" s="1257"/>
      <c r="E13195" s="1257"/>
      <c r="F13195" s="1257"/>
      <c r="G13195" s="1257"/>
      <c r="H13195" s="1258"/>
      <c r="I13195" s="1257"/>
      <c r="J13195" s="1257"/>
      <c r="K13195" s="1257"/>
      <c r="L13195" s="1257"/>
      <c r="M13195" s="1257"/>
    </row>
    <row r="13196" spans="2:13" s="1259" customFormat="1" x14ac:dyDescent="0.2">
      <c r="B13196" s="1257"/>
      <c r="C13196" s="1257"/>
      <c r="D13196" s="1257"/>
      <c r="E13196" s="1257"/>
      <c r="F13196" s="1257"/>
      <c r="G13196" s="1257"/>
      <c r="H13196" s="1258"/>
      <c r="I13196" s="1257"/>
      <c r="J13196" s="1257"/>
      <c r="K13196" s="1257"/>
      <c r="L13196" s="1257"/>
      <c r="M13196" s="1257"/>
    </row>
    <row r="13197" spans="2:13" s="1259" customFormat="1" x14ac:dyDescent="0.2">
      <c r="B13197" s="1257"/>
      <c r="C13197" s="1257"/>
      <c r="D13197" s="1257"/>
      <c r="E13197" s="1257"/>
      <c r="F13197" s="1257"/>
      <c r="G13197" s="1257"/>
      <c r="H13197" s="1258"/>
      <c r="I13197" s="1257"/>
      <c r="J13197" s="1257"/>
      <c r="K13197" s="1257"/>
      <c r="L13197" s="1257"/>
      <c r="M13197" s="1257"/>
    </row>
    <row r="13198" spans="2:13" s="1259" customFormat="1" x14ac:dyDescent="0.2">
      <c r="B13198" s="1257"/>
      <c r="C13198" s="1257"/>
      <c r="D13198" s="1257"/>
      <c r="E13198" s="1257"/>
      <c r="F13198" s="1257"/>
      <c r="G13198" s="1257"/>
      <c r="H13198" s="1258"/>
      <c r="I13198" s="1257"/>
      <c r="J13198" s="1257"/>
      <c r="K13198" s="1257"/>
      <c r="L13198" s="1257"/>
      <c r="M13198" s="1257"/>
    </row>
    <row r="13199" spans="2:13" s="1259" customFormat="1" x14ac:dyDescent="0.2">
      <c r="B13199" s="1257"/>
      <c r="C13199" s="1257"/>
      <c r="D13199" s="1257"/>
      <c r="E13199" s="1257"/>
      <c r="F13199" s="1257"/>
      <c r="G13199" s="1257"/>
      <c r="H13199" s="1258"/>
      <c r="I13199" s="1257"/>
      <c r="J13199" s="1257"/>
      <c r="K13199" s="1257"/>
      <c r="L13199" s="1257"/>
      <c r="M13199" s="1257"/>
    </row>
    <row r="13200" spans="2:13" s="1259" customFormat="1" x14ac:dyDescent="0.2">
      <c r="B13200" s="1257"/>
      <c r="C13200" s="1257"/>
      <c r="D13200" s="1257"/>
      <c r="E13200" s="1257"/>
      <c r="F13200" s="1257"/>
      <c r="G13200" s="1257"/>
      <c r="H13200" s="1258"/>
      <c r="I13200" s="1257"/>
      <c r="J13200" s="1257"/>
      <c r="K13200" s="1257"/>
      <c r="L13200" s="1257"/>
      <c r="M13200" s="1257"/>
    </row>
    <row r="13201" spans="2:13" s="1259" customFormat="1" x14ac:dyDescent="0.2">
      <c r="B13201" s="1257"/>
      <c r="C13201" s="1257"/>
      <c r="D13201" s="1257"/>
      <c r="E13201" s="1257"/>
      <c r="F13201" s="1257"/>
      <c r="G13201" s="1257"/>
      <c r="H13201" s="1258"/>
      <c r="I13201" s="1257"/>
      <c r="J13201" s="1257"/>
      <c r="K13201" s="1257"/>
      <c r="L13201" s="1257"/>
      <c r="M13201" s="1257"/>
    </row>
    <row r="13202" spans="2:13" s="1259" customFormat="1" x14ac:dyDescent="0.2">
      <c r="B13202" s="1257"/>
      <c r="C13202" s="1257"/>
      <c r="D13202" s="1257"/>
      <c r="E13202" s="1257"/>
      <c r="F13202" s="1257"/>
      <c r="G13202" s="1257"/>
      <c r="H13202" s="1258"/>
      <c r="I13202" s="1257"/>
      <c r="J13202" s="1257"/>
      <c r="K13202" s="1257"/>
      <c r="L13202" s="1257"/>
      <c r="M13202" s="1257"/>
    </row>
    <row r="13203" spans="2:13" s="1259" customFormat="1" x14ac:dyDescent="0.2">
      <c r="B13203" s="1257"/>
      <c r="C13203" s="1257"/>
      <c r="D13203" s="1257"/>
      <c r="E13203" s="1257"/>
      <c r="F13203" s="1257"/>
      <c r="G13203" s="1257"/>
      <c r="H13203" s="1258"/>
      <c r="I13203" s="1257"/>
      <c r="J13203" s="1257"/>
      <c r="K13203" s="1257"/>
      <c r="L13203" s="1257"/>
      <c r="M13203" s="1257"/>
    </row>
    <row r="13204" spans="2:13" s="1259" customFormat="1" x14ac:dyDescent="0.2">
      <c r="B13204" s="1257"/>
      <c r="C13204" s="1257"/>
      <c r="D13204" s="1257"/>
      <c r="E13204" s="1257"/>
      <c r="F13204" s="1257"/>
      <c r="G13204" s="1257"/>
      <c r="H13204" s="1258"/>
      <c r="I13204" s="1257"/>
      <c r="J13204" s="1257"/>
      <c r="K13204" s="1257"/>
      <c r="L13204" s="1257"/>
      <c r="M13204" s="1257"/>
    </row>
    <row r="13205" spans="2:13" s="1259" customFormat="1" x14ac:dyDescent="0.2">
      <c r="B13205" s="1257"/>
      <c r="C13205" s="1257"/>
      <c r="D13205" s="1257"/>
      <c r="E13205" s="1257"/>
      <c r="F13205" s="1257"/>
      <c r="G13205" s="1257"/>
      <c r="H13205" s="1258"/>
      <c r="I13205" s="1257"/>
      <c r="J13205" s="1257"/>
      <c r="K13205" s="1257"/>
      <c r="L13205" s="1257"/>
      <c r="M13205" s="1257"/>
    </row>
    <row r="13206" spans="2:13" s="1259" customFormat="1" x14ac:dyDescent="0.2">
      <c r="B13206" s="1257"/>
      <c r="C13206" s="1257"/>
      <c r="D13206" s="1257"/>
      <c r="E13206" s="1257"/>
      <c r="F13206" s="1257"/>
      <c r="G13206" s="1257"/>
      <c r="H13206" s="1258"/>
      <c r="I13206" s="1257"/>
      <c r="J13206" s="1257"/>
      <c r="K13206" s="1257"/>
      <c r="L13206" s="1257"/>
      <c r="M13206" s="1257"/>
    </row>
    <row r="13207" spans="2:13" s="1259" customFormat="1" x14ac:dyDescent="0.2">
      <c r="B13207" s="1257"/>
      <c r="C13207" s="1257"/>
      <c r="D13207" s="1257"/>
      <c r="E13207" s="1257"/>
      <c r="F13207" s="1257"/>
      <c r="G13207" s="1257"/>
      <c r="H13207" s="1258"/>
      <c r="I13207" s="1257"/>
      <c r="J13207" s="1257"/>
      <c r="K13207" s="1257"/>
      <c r="L13207" s="1257"/>
      <c r="M13207" s="1257"/>
    </row>
    <row r="13208" spans="2:13" s="1259" customFormat="1" x14ac:dyDescent="0.2">
      <c r="B13208" s="1257"/>
      <c r="C13208" s="1257"/>
      <c r="D13208" s="1257"/>
      <c r="E13208" s="1257"/>
      <c r="F13208" s="1257"/>
      <c r="G13208" s="1257"/>
      <c r="H13208" s="1258"/>
      <c r="I13208" s="1257"/>
      <c r="J13208" s="1257"/>
      <c r="K13208" s="1257"/>
      <c r="L13208" s="1257"/>
      <c r="M13208" s="1257"/>
    </row>
    <row r="13209" spans="2:13" s="1259" customFormat="1" x14ac:dyDescent="0.2">
      <c r="B13209" s="1257"/>
      <c r="C13209" s="1257"/>
      <c r="D13209" s="1257"/>
      <c r="E13209" s="1257"/>
      <c r="F13209" s="1257"/>
      <c r="G13209" s="1257"/>
      <c r="H13209" s="1258"/>
      <c r="I13209" s="1257"/>
      <c r="J13209" s="1257"/>
      <c r="K13209" s="1257"/>
      <c r="L13209" s="1257"/>
      <c r="M13209" s="1257"/>
    </row>
    <row r="13210" spans="2:13" s="1259" customFormat="1" x14ac:dyDescent="0.2">
      <c r="B13210" s="1257"/>
      <c r="C13210" s="1257"/>
      <c r="D13210" s="1257"/>
      <c r="E13210" s="1257"/>
      <c r="F13210" s="1257"/>
      <c r="G13210" s="1257"/>
      <c r="H13210" s="1258"/>
      <c r="I13210" s="1257"/>
      <c r="J13210" s="1257"/>
      <c r="K13210" s="1257"/>
      <c r="L13210" s="1257"/>
      <c r="M13210" s="1257"/>
    </row>
    <row r="13211" spans="2:13" s="1259" customFormat="1" x14ac:dyDescent="0.2">
      <c r="B13211" s="1257"/>
      <c r="C13211" s="1257"/>
      <c r="D13211" s="1257"/>
      <c r="E13211" s="1257"/>
      <c r="F13211" s="1257"/>
      <c r="G13211" s="1257"/>
      <c r="H13211" s="1258"/>
      <c r="I13211" s="1257"/>
      <c r="J13211" s="1257"/>
      <c r="K13211" s="1257"/>
      <c r="L13211" s="1257"/>
      <c r="M13211" s="1257"/>
    </row>
    <row r="13212" spans="2:13" s="1259" customFormat="1" x14ac:dyDescent="0.2">
      <c r="B13212" s="1257"/>
      <c r="C13212" s="1257"/>
      <c r="D13212" s="1257"/>
      <c r="E13212" s="1257"/>
      <c r="F13212" s="1257"/>
      <c r="G13212" s="1257"/>
      <c r="H13212" s="1258"/>
      <c r="I13212" s="1257"/>
      <c r="J13212" s="1257"/>
      <c r="K13212" s="1257"/>
      <c r="L13212" s="1257"/>
      <c r="M13212" s="1257"/>
    </row>
    <row r="13213" spans="2:13" s="1259" customFormat="1" x14ac:dyDescent="0.2">
      <c r="B13213" s="1257"/>
      <c r="C13213" s="1257"/>
      <c r="D13213" s="1257"/>
      <c r="E13213" s="1257"/>
      <c r="F13213" s="1257"/>
      <c r="G13213" s="1257"/>
      <c r="H13213" s="1258"/>
      <c r="I13213" s="1257"/>
      <c r="J13213" s="1257"/>
      <c r="K13213" s="1257"/>
      <c r="L13213" s="1257"/>
      <c r="M13213" s="1257"/>
    </row>
    <row r="13214" spans="2:13" s="1259" customFormat="1" x14ac:dyDescent="0.2">
      <c r="B13214" s="1257"/>
      <c r="C13214" s="1257"/>
      <c r="D13214" s="1257"/>
      <c r="E13214" s="1257"/>
      <c r="F13214" s="1257"/>
      <c r="G13214" s="1257"/>
      <c r="H13214" s="1258"/>
      <c r="I13214" s="1257"/>
      <c r="J13214" s="1257"/>
      <c r="K13214" s="1257"/>
      <c r="L13214" s="1257"/>
      <c r="M13214" s="1257"/>
    </row>
    <row r="13215" spans="2:13" s="1259" customFormat="1" x14ac:dyDescent="0.2">
      <c r="B13215" s="1257"/>
      <c r="C13215" s="1257"/>
      <c r="D13215" s="1257"/>
      <c r="E13215" s="1257"/>
      <c r="F13215" s="1257"/>
      <c r="G13215" s="1257"/>
      <c r="H13215" s="1258"/>
      <c r="I13215" s="1257"/>
      <c r="J13215" s="1257"/>
      <c r="K13215" s="1257"/>
      <c r="L13215" s="1257"/>
      <c r="M13215" s="1257"/>
    </row>
    <row r="13216" spans="2:13" s="1259" customFormat="1" x14ac:dyDescent="0.2">
      <c r="B13216" s="1257"/>
      <c r="C13216" s="1257"/>
      <c r="D13216" s="1257"/>
      <c r="E13216" s="1257"/>
      <c r="F13216" s="1257"/>
      <c r="G13216" s="1257"/>
      <c r="H13216" s="1258"/>
      <c r="I13216" s="1257"/>
      <c r="J13216" s="1257"/>
      <c r="K13216" s="1257"/>
      <c r="L13216" s="1257"/>
      <c r="M13216" s="1257"/>
    </row>
    <row r="13217" spans="2:13" s="1259" customFormat="1" x14ac:dyDescent="0.2">
      <c r="B13217" s="1257"/>
      <c r="C13217" s="1257"/>
      <c r="D13217" s="1257"/>
      <c r="E13217" s="1257"/>
      <c r="F13217" s="1257"/>
      <c r="G13217" s="1257"/>
      <c r="H13217" s="1258"/>
      <c r="I13217" s="1257"/>
      <c r="J13217" s="1257"/>
      <c r="K13217" s="1257"/>
      <c r="L13217" s="1257"/>
      <c r="M13217" s="1257"/>
    </row>
    <row r="13218" spans="2:13" s="1259" customFormat="1" x14ac:dyDescent="0.2">
      <c r="B13218" s="1257"/>
      <c r="C13218" s="1257"/>
      <c r="D13218" s="1257"/>
      <c r="E13218" s="1257"/>
      <c r="F13218" s="1257"/>
      <c r="G13218" s="1257"/>
      <c r="H13218" s="1258"/>
      <c r="I13218" s="1257"/>
      <c r="J13218" s="1257"/>
      <c r="K13218" s="1257"/>
      <c r="L13218" s="1257"/>
      <c r="M13218" s="1257"/>
    </row>
    <row r="13219" spans="2:13" s="1259" customFormat="1" x14ac:dyDescent="0.2">
      <c r="B13219" s="1257"/>
      <c r="C13219" s="1257"/>
      <c r="D13219" s="1257"/>
      <c r="E13219" s="1257"/>
      <c r="F13219" s="1257"/>
      <c r="G13219" s="1257"/>
      <c r="H13219" s="1258"/>
      <c r="I13219" s="1257"/>
      <c r="J13219" s="1257"/>
      <c r="K13219" s="1257"/>
      <c r="L13219" s="1257"/>
      <c r="M13219" s="1257"/>
    </row>
    <row r="13220" spans="2:13" s="1259" customFormat="1" x14ac:dyDescent="0.2">
      <c r="B13220" s="1257"/>
      <c r="C13220" s="1257"/>
      <c r="D13220" s="1257"/>
      <c r="E13220" s="1257"/>
      <c r="F13220" s="1257"/>
      <c r="G13220" s="1257"/>
      <c r="H13220" s="1258"/>
      <c r="I13220" s="1257"/>
      <c r="J13220" s="1257"/>
      <c r="K13220" s="1257"/>
      <c r="L13220" s="1257"/>
      <c r="M13220" s="1257"/>
    </row>
    <row r="13221" spans="2:13" s="1259" customFormat="1" x14ac:dyDescent="0.2">
      <c r="B13221" s="1257"/>
      <c r="C13221" s="1257"/>
      <c r="D13221" s="1257"/>
      <c r="E13221" s="1257"/>
      <c r="F13221" s="1257"/>
      <c r="G13221" s="1257"/>
      <c r="H13221" s="1258"/>
      <c r="I13221" s="1257"/>
      <c r="J13221" s="1257"/>
      <c r="K13221" s="1257"/>
      <c r="L13221" s="1257"/>
      <c r="M13221" s="1257"/>
    </row>
    <row r="13222" spans="2:13" s="1259" customFormat="1" x14ac:dyDescent="0.2">
      <c r="B13222" s="1257"/>
      <c r="C13222" s="1257"/>
      <c r="D13222" s="1257"/>
      <c r="E13222" s="1257"/>
      <c r="F13222" s="1257"/>
      <c r="G13222" s="1257"/>
      <c r="H13222" s="1258"/>
      <c r="I13222" s="1257"/>
      <c r="J13222" s="1257"/>
      <c r="K13222" s="1257"/>
      <c r="L13222" s="1257"/>
      <c r="M13222" s="1257"/>
    </row>
    <row r="13223" spans="2:13" s="1259" customFormat="1" x14ac:dyDescent="0.2">
      <c r="B13223" s="1257"/>
      <c r="C13223" s="1257"/>
      <c r="D13223" s="1257"/>
      <c r="E13223" s="1257"/>
      <c r="F13223" s="1257"/>
      <c r="G13223" s="1257"/>
      <c r="H13223" s="1258"/>
      <c r="I13223" s="1257"/>
      <c r="J13223" s="1257"/>
      <c r="K13223" s="1257"/>
      <c r="L13223" s="1257"/>
      <c r="M13223" s="1257"/>
    </row>
    <row r="13224" spans="2:13" s="1259" customFormat="1" x14ac:dyDescent="0.2">
      <c r="B13224" s="1257"/>
      <c r="C13224" s="1257"/>
      <c r="D13224" s="1257"/>
      <c r="E13224" s="1257"/>
      <c r="F13224" s="1257"/>
      <c r="G13224" s="1257"/>
      <c r="H13224" s="1258"/>
      <c r="I13224" s="1257"/>
      <c r="J13224" s="1257"/>
      <c r="K13224" s="1257"/>
      <c r="L13224" s="1257"/>
      <c r="M13224" s="1257"/>
    </row>
    <row r="13225" spans="2:13" s="1259" customFormat="1" x14ac:dyDescent="0.2">
      <c r="B13225" s="1257"/>
      <c r="C13225" s="1257"/>
      <c r="D13225" s="1257"/>
      <c r="E13225" s="1257"/>
      <c r="F13225" s="1257"/>
      <c r="G13225" s="1257"/>
      <c r="H13225" s="1258"/>
      <c r="I13225" s="1257"/>
      <c r="J13225" s="1257"/>
      <c r="K13225" s="1257"/>
      <c r="L13225" s="1257"/>
      <c r="M13225" s="1257"/>
    </row>
    <row r="13226" spans="2:13" s="1259" customFormat="1" x14ac:dyDescent="0.2">
      <c r="B13226" s="1257"/>
      <c r="C13226" s="1257"/>
      <c r="D13226" s="1257"/>
      <c r="E13226" s="1257"/>
      <c r="F13226" s="1257"/>
      <c r="G13226" s="1257"/>
      <c r="H13226" s="1258"/>
      <c r="I13226" s="1257"/>
      <c r="J13226" s="1257"/>
      <c r="K13226" s="1257"/>
      <c r="L13226" s="1257"/>
      <c r="M13226" s="1257"/>
    </row>
    <row r="13227" spans="2:13" s="1259" customFormat="1" x14ac:dyDescent="0.2">
      <c r="B13227" s="1257"/>
      <c r="C13227" s="1257"/>
      <c r="D13227" s="1257"/>
      <c r="E13227" s="1257"/>
      <c r="F13227" s="1257"/>
      <c r="G13227" s="1257"/>
      <c r="H13227" s="1258"/>
      <c r="I13227" s="1257"/>
      <c r="J13227" s="1257"/>
      <c r="K13227" s="1257"/>
      <c r="L13227" s="1257"/>
      <c r="M13227" s="1257"/>
    </row>
    <row r="13228" spans="2:13" s="1259" customFormat="1" x14ac:dyDescent="0.2">
      <c r="B13228" s="1257"/>
      <c r="C13228" s="1257"/>
      <c r="D13228" s="1257"/>
      <c r="E13228" s="1257"/>
      <c r="F13228" s="1257"/>
      <c r="G13228" s="1257"/>
      <c r="H13228" s="1258"/>
      <c r="I13228" s="1257"/>
      <c r="J13228" s="1257"/>
      <c r="K13228" s="1257"/>
      <c r="L13228" s="1257"/>
      <c r="M13228" s="1257"/>
    </row>
    <row r="13229" spans="2:13" s="1259" customFormat="1" x14ac:dyDescent="0.2">
      <c r="B13229" s="1257"/>
      <c r="C13229" s="1257"/>
      <c r="D13229" s="1257"/>
      <c r="E13229" s="1257"/>
      <c r="F13229" s="1257"/>
      <c r="G13229" s="1257"/>
      <c r="H13229" s="1258"/>
      <c r="I13229" s="1257"/>
      <c r="J13229" s="1257"/>
      <c r="K13229" s="1257"/>
      <c r="L13229" s="1257"/>
      <c r="M13229" s="1257"/>
    </row>
    <row r="13230" spans="2:13" s="1259" customFormat="1" x14ac:dyDescent="0.2">
      <c r="B13230" s="1257"/>
      <c r="C13230" s="1257"/>
      <c r="D13230" s="1257"/>
      <c r="E13230" s="1257"/>
      <c r="F13230" s="1257"/>
      <c r="G13230" s="1257"/>
      <c r="H13230" s="1258"/>
      <c r="I13230" s="1257"/>
      <c r="J13230" s="1257"/>
      <c r="K13230" s="1257"/>
      <c r="L13230" s="1257"/>
      <c r="M13230" s="1257"/>
    </row>
    <row r="13231" spans="2:13" s="1259" customFormat="1" x14ac:dyDescent="0.2">
      <c r="B13231" s="1257"/>
      <c r="C13231" s="1257"/>
      <c r="D13231" s="1257"/>
      <c r="E13231" s="1257"/>
      <c r="F13231" s="1257"/>
      <c r="G13231" s="1257"/>
      <c r="H13231" s="1258"/>
      <c r="I13231" s="1257"/>
      <c r="J13231" s="1257"/>
      <c r="K13231" s="1257"/>
      <c r="L13231" s="1257"/>
      <c r="M13231" s="1257"/>
    </row>
    <row r="13232" spans="2:13" s="1259" customFormat="1" x14ac:dyDescent="0.2">
      <c r="B13232" s="1257"/>
      <c r="C13232" s="1257"/>
      <c r="D13232" s="1257"/>
      <c r="E13232" s="1257"/>
      <c r="F13232" s="1257"/>
      <c r="G13232" s="1257"/>
      <c r="H13232" s="1258"/>
      <c r="I13232" s="1257"/>
      <c r="J13232" s="1257"/>
      <c r="K13232" s="1257"/>
      <c r="L13232" s="1257"/>
      <c r="M13232" s="1257"/>
    </row>
    <row r="13233" spans="2:13" s="1259" customFormat="1" x14ac:dyDescent="0.2">
      <c r="B13233" s="1257"/>
      <c r="C13233" s="1257"/>
      <c r="D13233" s="1257"/>
      <c r="E13233" s="1257"/>
      <c r="F13233" s="1257"/>
      <c r="G13233" s="1257"/>
      <c r="H13233" s="1258"/>
      <c r="I13233" s="1257"/>
      <c r="J13233" s="1257"/>
      <c r="K13233" s="1257"/>
      <c r="L13233" s="1257"/>
      <c r="M13233" s="1257"/>
    </row>
    <row r="13234" spans="2:13" s="1259" customFormat="1" x14ac:dyDescent="0.2">
      <c r="B13234" s="1257"/>
      <c r="C13234" s="1257"/>
      <c r="D13234" s="1257"/>
      <c r="E13234" s="1257"/>
      <c r="F13234" s="1257"/>
      <c r="G13234" s="1257"/>
      <c r="H13234" s="1258"/>
      <c r="I13234" s="1257"/>
      <c r="J13234" s="1257"/>
      <c r="K13234" s="1257"/>
      <c r="L13234" s="1257"/>
      <c r="M13234" s="1257"/>
    </row>
    <row r="13235" spans="2:13" s="1259" customFormat="1" x14ac:dyDescent="0.2">
      <c r="B13235" s="1257"/>
      <c r="C13235" s="1257"/>
      <c r="D13235" s="1257"/>
      <c r="E13235" s="1257"/>
      <c r="F13235" s="1257"/>
      <c r="G13235" s="1257"/>
      <c r="H13235" s="1258"/>
      <c r="I13235" s="1257"/>
      <c r="J13235" s="1257"/>
      <c r="K13235" s="1257"/>
      <c r="L13235" s="1257"/>
      <c r="M13235" s="1257"/>
    </row>
    <row r="13236" spans="2:13" s="1259" customFormat="1" x14ac:dyDescent="0.2">
      <c r="B13236" s="1257"/>
      <c r="C13236" s="1257"/>
      <c r="D13236" s="1257"/>
      <c r="E13236" s="1257"/>
      <c r="F13236" s="1257"/>
      <c r="G13236" s="1257"/>
      <c r="H13236" s="1258"/>
      <c r="I13236" s="1257"/>
      <c r="J13236" s="1257"/>
      <c r="K13236" s="1257"/>
      <c r="L13236" s="1257"/>
      <c r="M13236" s="1257"/>
    </row>
    <row r="13237" spans="2:13" s="1259" customFormat="1" x14ac:dyDescent="0.2">
      <c r="B13237" s="1257"/>
      <c r="C13237" s="1257"/>
      <c r="D13237" s="1257"/>
      <c r="E13237" s="1257"/>
      <c r="F13237" s="1257"/>
      <c r="G13237" s="1257"/>
      <c r="H13237" s="1258"/>
      <c r="I13237" s="1257"/>
      <c r="J13237" s="1257"/>
      <c r="K13237" s="1257"/>
      <c r="L13237" s="1257"/>
      <c r="M13237" s="1257"/>
    </row>
    <row r="13238" spans="2:13" s="1259" customFormat="1" x14ac:dyDescent="0.2">
      <c r="B13238" s="1257"/>
      <c r="C13238" s="1257"/>
      <c r="D13238" s="1257"/>
      <c r="E13238" s="1257"/>
      <c r="F13238" s="1257"/>
      <c r="G13238" s="1257"/>
      <c r="H13238" s="1258"/>
      <c r="I13238" s="1257"/>
      <c r="J13238" s="1257"/>
      <c r="K13238" s="1257"/>
      <c r="L13238" s="1257"/>
      <c r="M13238" s="1257"/>
    </row>
    <row r="13239" spans="2:13" s="1259" customFormat="1" x14ac:dyDescent="0.2">
      <c r="B13239" s="1257"/>
      <c r="C13239" s="1257"/>
      <c r="D13239" s="1257"/>
      <c r="E13239" s="1257"/>
      <c r="F13239" s="1257"/>
      <c r="G13239" s="1257"/>
      <c r="H13239" s="1258"/>
      <c r="I13239" s="1257"/>
      <c r="J13239" s="1257"/>
      <c r="K13239" s="1257"/>
      <c r="L13239" s="1257"/>
      <c r="M13239" s="1257"/>
    </row>
    <row r="13240" spans="2:13" s="1259" customFormat="1" x14ac:dyDescent="0.2">
      <c r="B13240" s="1257"/>
      <c r="C13240" s="1257"/>
      <c r="D13240" s="1257"/>
      <c r="E13240" s="1257"/>
      <c r="F13240" s="1257"/>
      <c r="G13240" s="1257"/>
      <c r="H13240" s="1258"/>
      <c r="I13240" s="1257"/>
      <c r="J13240" s="1257"/>
      <c r="K13240" s="1257"/>
      <c r="L13240" s="1257"/>
      <c r="M13240" s="1257"/>
    </row>
    <row r="13241" spans="2:13" s="1259" customFormat="1" x14ac:dyDescent="0.2">
      <c r="B13241" s="1257"/>
      <c r="C13241" s="1257"/>
      <c r="D13241" s="1257"/>
      <c r="E13241" s="1257"/>
      <c r="F13241" s="1257"/>
      <c r="G13241" s="1257"/>
      <c r="H13241" s="1258"/>
      <c r="I13241" s="1257"/>
      <c r="J13241" s="1257"/>
      <c r="K13241" s="1257"/>
      <c r="L13241" s="1257"/>
      <c r="M13241" s="1257"/>
    </row>
    <row r="13242" spans="2:13" s="1259" customFormat="1" x14ac:dyDescent="0.2">
      <c r="B13242" s="1257"/>
      <c r="C13242" s="1257"/>
      <c r="D13242" s="1257"/>
      <c r="E13242" s="1257"/>
      <c r="F13242" s="1257"/>
      <c r="G13242" s="1257"/>
      <c r="H13242" s="1258"/>
      <c r="I13242" s="1257"/>
      <c r="J13242" s="1257"/>
      <c r="K13242" s="1257"/>
      <c r="L13242" s="1257"/>
      <c r="M13242" s="1257"/>
    </row>
    <row r="13243" spans="2:13" s="1259" customFormat="1" x14ac:dyDescent="0.2">
      <c r="B13243" s="1257"/>
      <c r="C13243" s="1257"/>
      <c r="D13243" s="1257"/>
      <c r="E13243" s="1257"/>
      <c r="F13243" s="1257"/>
      <c r="G13243" s="1257"/>
      <c r="H13243" s="1258"/>
      <c r="I13243" s="1257"/>
      <c r="J13243" s="1257"/>
      <c r="K13243" s="1257"/>
      <c r="L13243" s="1257"/>
      <c r="M13243" s="1257"/>
    </row>
    <row r="13244" spans="2:13" s="1259" customFormat="1" x14ac:dyDescent="0.2">
      <c r="B13244" s="1257"/>
      <c r="C13244" s="1257"/>
      <c r="D13244" s="1257"/>
      <c r="E13244" s="1257"/>
      <c r="F13244" s="1257"/>
      <c r="G13244" s="1257"/>
      <c r="H13244" s="1258"/>
      <c r="I13244" s="1257"/>
      <c r="J13244" s="1257"/>
      <c r="K13244" s="1257"/>
      <c r="L13244" s="1257"/>
      <c r="M13244" s="1257"/>
    </row>
    <row r="13245" spans="2:13" s="1259" customFormat="1" x14ac:dyDescent="0.2">
      <c r="B13245" s="1257"/>
      <c r="C13245" s="1257"/>
      <c r="D13245" s="1257"/>
      <c r="E13245" s="1257"/>
      <c r="F13245" s="1257"/>
      <c r="G13245" s="1257"/>
      <c r="H13245" s="1258"/>
      <c r="I13245" s="1257"/>
      <c r="J13245" s="1257"/>
      <c r="K13245" s="1257"/>
      <c r="L13245" s="1257"/>
      <c r="M13245" s="1257"/>
    </row>
    <row r="13246" spans="2:13" s="1259" customFormat="1" x14ac:dyDescent="0.2">
      <c r="B13246" s="1257"/>
      <c r="C13246" s="1257"/>
      <c r="D13246" s="1257"/>
      <c r="E13246" s="1257"/>
      <c r="F13246" s="1257"/>
      <c r="G13246" s="1257"/>
      <c r="H13246" s="1258"/>
      <c r="I13246" s="1257"/>
      <c r="J13246" s="1257"/>
      <c r="K13246" s="1257"/>
      <c r="L13246" s="1257"/>
      <c r="M13246" s="1257"/>
    </row>
    <row r="13247" spans="2:13" s="1259" customFormat="1" x14ac:dyDescent="0.2">
      <c r="B13247" s="1257"/>
      <c r="C13247" s="1257"/>
      <c r="D13247" s="1257"/>
      <c r="E13247" s="1257"/>
      <c r="F13247" s="1257"/>
      <c r="G13247" s="1257"/>
      <c r="H13247" s="1258"/>
      <c r="I13247" s="1257"/>
      <c r="J13247" s="1257"/>
      <c r="K13247" s="1257"/>
      <c r="L13247" s="1257"/>
      <c r="M13247" s="1257"/>
    </row>
    <row r="13248" spans="2:13" s="1259" customFormat="1" x14ac:dyDescent="0.2">
      <c r="B13248" s="1257"/>
      <c r="C13248" s="1257"/>
      <c r="D13248" s="1257"/>
      <c r="E13248" s="1257"/>
      <c r="F13248" s="1257"/>
      <c r="G13248" s="1257"/>
      <c r="H13248" s="1258"/>
      <c r="I13248" s="1257"/>
      <c r="J13248" s="1257"/>
      <c r="K13248" s="1257"/>
      <c r="L13248" s="1257"/>
      <c r="M13248" s="1257"/>
    </row>
    <row r="13249" spans="2:13" s="1259" customFormat="1" x14ac:dyDescent="0.2">
      <c r="B13249" s="1257"/>
      <c r="C13249" s="1257"/>
      <c r="D13249" s="1257"/>
      <c r="E13249" s="1257"/>
      <c r="F13249" s="1257"/>
      <c r="G13249" s="1257"/>
      <c r="H13249" s="1258"/>
      <c r="I13249" s="1257"/>
      <c r="J13249" s="1257"/>
      <c r="K13249" s="1257"/>
      <c r="L13249" s="1257"/>
      <c r="M13249" s="1257"/>
    </row>
    <row r="13250" spans="2:13" s="1259" customFormat="1" x14ac:dyDescent="0.2">
      <c r="B13250" s="1257"/>
      <c r="C13250" s="1257"/>
      <c r="D13250" s="1257"/>
      <c r="E13250" s="1257"/>
      <c r="F13250" s="1257"/>
      <c r="G13250" s="1257"/>
      <c r="H13250" s="1258"/>
      <c r="I13250" s="1257"/>
      <c r="J13250" s="1257"/>
      <c r="K13250" s="1257"/>
      <c r="L13250" s="1257"/>
      <c r="M13250" s="1257"/>
    </row>
    <row r="13251" spans="2:13" s="1259" customFormat="1" x14ac:dyDescent="0.2">
      <c r="B13251" s="1257"/>
      <c r="C13251" s="1257"/>
      <c r="D13251" s="1257"/>
      <c r="E13251" s="1257"/>
      <c r="F13251" s="1257"/>
      <c r="G13251" s="1257"/>
      <c r="H13251" s="1258"/>
      <c r="I13251" s="1257"/>
      <c r="J13251" s="1257"/>
      <c r="K13251" s="1257"/>
      <c r="L13251" s="1257"/>
      <c r="M13251" s="1257"/>
    </row>
    <row r="13252" spans="2:13" s="1259" customFormat="1" x14ac:dyDescent="0.2">
      <c r="B13252" s="1257"/>
      <c r="C13252" s="1257"/>
      <c r="D13252" s="1257"/>
      <c r="E13252" s="1257"/>
      <c r="F13252" s="1257"/>
      <c r="G13252" s="1257"/>
      <c r="H13252" s="1258"/>
      <c r="I13252" s="1257"/>
      <c r="J13252" s="1257"/>
      <c r="K13252" s="1257"/>
      <c r="L13252" s="1257"/>
      <c r="M13252" s="1257"/>
    </row>
    <row r="13253" spans="2:13" s="1259" customFormat="1" x14ac:dyDescent="0.2">
      <c r="B13253" s="1257"/>
      <c r="C13253" s="1257"/>
      <c r="D13253" s="1257"/>
      <c r="E13253" s="1257"/>
      <c r="F13253" s="1257"/>
      <c r="G13253" s="1257"/>
      <c r="H13253" s="1258"/>
      <c r="I13253" s="1257"/>
      <c r="J13253" s="1257"/>
      <c r="K13253" s="1257"/>
      <c r="L13253" s="1257"/>
      <c r="M13253" s="1257"/>
    </row>
    <row r="13254" spans="2:13" s="1259" customFormat="1" x14ac:dyDescent="0.2">
      <c r="B13254" s="1257"/>
      <c r="C13254" s="1257"/>
      <c r="D13254" s="1257"/>
      <c r="E13254" s="1257"/>
      <c r="F13254" s="1257"/>
      <c r="G13254" s="1257"/>
      <c r="H13254" s="1258"/>
      <c r="I13254" s="1257"/>
      <c r="J13254" s="1257"/>
      <c r="K13254" s="1257"/>
      <c r="L13254" s="1257"/>
      <c r="M13254" s="1257"/>
    </row>
    <row r="13255" spans="2:13" s="1259" customFormat="1" x14ac:dyDescent="0.2">
      <c r="B13255" s="1257"/>
      <c r="C13255" s="1257"/>
      <c r="D13255" s="1257"/>
      <c r="E13255" s="1257"/>
      <c r="F13255" s="1257"/>
      <c r="G13255" s="1257"/>
      <c r="H13255" s="1258"/>
      <c r="I13255" s="1257"/>
      <c r="J13255" s="1257"/>
      <c r="K13255" s="1257"/>
      <c r="L13255" s="1257"/>
      <c r="M13255" s="1257"/>
    </row>
    <row r="13256" spans="2:13" s="1259" customFormat="1" x14ac:dyDescent="0.2">
      <c r="B13256" s="1257"/>
      <c r="C13256" s="1257"/>
      <c r="D13256" s="1257"/>
      <c r="E13256" s="1257"/>
      <c r="F13256" s="1257"/>
      <c r="G13256" s="1257"/>
      <c r="H13256" s="1258"/>
      <c r="I13256" s="1257"/>
      <c r="J13256" s="1257"/>
      <c r="K13256" s="1257"/>
      <c r="L13256" s="1257"/>
      <c r="M13256" s="1257"/>
    </row>
    <row r="13257" spans="2:13" s="1259" customFormat="1" x14ac:dyDescent="0.2">
      <c r="B13257" s="1257"/>
      <c r="C13257" s="1257"/>
      <c r="D13257" s="1257"/>
      <c r="E13257" s="1257"/>
      <c r="F13257" s="1257"/>
      <c r="G13257" s="1257"/>
      <c r="H13257" s="1258"/>
      <c r="I13257" s="1257"/>
      <c r="J13257" s="1257"/>
      <c r="K13257" s="1257"/>
      <c r="L13257" s="1257"/>
      <c r="M13257" s="1257"/>
    </row>
    <row r="13258" spans="2:13" s="1259" customFormat="1" x14ac:dyDescent="0.2">
      <c r="B13258" s="1257"/>
      <c r="C13258" s="1257"/>
      <c r="D13258" s="1257"/>
      <c r="E13258" s="1257"/>
      <c r="F13258" s="1257"/>
      <c r="G13258" s="1257"/>
      <c r="H13258" s="1258"/>
      <c r="I13258" s="1257"/>
      <c r="J13258" s="1257"/>
      <c r="K13258" s="1257"/>
      <c r="L13258" s="1257"/>
      <c r="M13258" s="1257"/>
    </row>
    <row r="13259" spans="2:13" s="1259" customFormat="1" x14ac:dyDescent="0.2">
      <c r="B13259" s="1257"/>
      <c r="C13259" s="1257"/>
      <c r="D13259" s="1257"/>
      <c r="E13259" s="1257"/>
      <c r="F13259" s="1257"/>
      <c r="G13259" s="1257"/>
      <c r="H13259" s="1258"/>
      <c r="I13259" s="1257"/>
      <c r="J13259" s="1257"/>
      <c r="K13259" s="1257"/>
      <c r="L13259" s="1257"/>
      <c r="M13259" s="1257"/>
    </row>
    <row r="13260" spans="2:13" s="1259" customFormat="1" x14ac:dyDescent="0.2">
      <c r="B13260" s="1257"/>
      <c r="C13260" s="1257"/>
      <c r="D13260" s="1257"/>
      <c r="E13260" s="1257"/>
      <c r="F13260" s="1257"/>
      <c r="G13260" s="1257"/>
      <c r="H13260" s="1258"/>
      <c r="I13260" s="1257"/>
      <c r="J13260" s="1257"/>
      <c r="K13260" s="1257"/>
      <c r="L13260" s="1257"/>
      <c r="M13260" s="1257"/>
    </row>
    <row r="13261" spans="2:13" s="1259" customFormat="1" x14ac:dyDescent="0.2">
      <c r="B13261" s="1257"/>
      <c r="C13261" s="1257"/>
      <c r="D13261" s="1257"/>
      <c r="E13261" s="1257"/>
      <c r="F13261" s="1257"/>
      <c r="G13261" s="1257"/>
      <c r="H13261" s="1258"/>
      <c r="I13261" s="1257"/>
      <c r="J13261" s="1257"/>
      <c r="K13261" s="1257"/>
      <c r="L13261" s="1257"/>
      <c r="M13261" s="1257"/>
    </row>
    <row r="13262" spans="2:13" s="1259" customFormat="1" x14ac:dyDescent="0.2">
      <c r="B13262" s="1257"/>
      <c r="C13262" s="1257"/>
      <c r="D13262" s="1257"/>
      <c r="E13262" s="1257"/>
      <c r="F13262" s="1257"/>
      <c r="G13262" s="1257"/>
      <c r="H13262" s="1258"/>
      <c r="I13262" s="1257"/>
      <c r="J13262" s="1257"/>
      <c r="K13262" s="1257"/>
      <c r="L13262" s="1257"/>
      <c r="M13262" s="1257"/>
    </row>
    <row r="13263" spans="2:13" s="1259" customFormat="1" x14ac:dyDescent="0.2">
      <c r="B13263" s="1257"/>
      <c r="C13263" s="1257"/>
      <c r="D13263" s="1257"/>
      <c r="E13263" s="1257"/>
      <c r="F13263" s="1257"/>
      <c r="G13263" s="1257"/>
      <c r="H13263" s="1258"/>
      <c r="I13263" s="1257"/>
      <c r="J13263" s="1257"/>
      <c r="K13263" s="1257"/>
      <c r="L13263" s="1257"/>
      <c r="M13263" s="1257"/>
    </row>
    <row r="13264" spans="2:13" s="1259" customFormat="1" x14ac:dyDescent="0.2">
      <c r="B13264" s="1257"/>
      <c r="C13264" s="1257"/>
      <c r="D13264" s="1257"/>
      <c r="E13264" s="1257"/>
      <c r="F13264" s="1257"/>
      <c r="G13264" s="1257"/>
      <c r="H13264" s="1258"/>
      <c r="I13264" s="1257"/>
      <c r="J13264" s="1257"/>
      <c r="K13264" s="1257"/>
      <c r="L13264" s="1257"/>
      <c r="M13264" s="1257"/>
    </row>
    <row r="13265" spans="2:13" s="1259" customFormat="1" x14ac:dyDescent="0.2">
      <c r="B13265" s="1257"/>
      <c r="C13265" s="1257"/>
      <c r="D13265" s="1257"/>
      <c r="E13265" s="1257"/>
      <c r="F13265" s="1257"/>
      <c r="G13265" s="1257"/>
      <c r="H13265" s="1258"/>
      <c r="I13265" s="1257"/>
      <c r="J13265" s="1257"/>
      <c r="K13265" s="1257"/>
      <c r="L13265" s="1257"/>
      <c r="M13265" s="1257"/>
    </row>
    <row r="13266" spans="2:13" s="1259" customFormat="1" x14ac:dyDescent="0.2">
      <c r="B13266" s="1257"/>
      <c r="C13266" s="1257"/>
      <c r="D13266" s="1257"/>
      <c r="E13266" s="1257"/>
      <c r="F13266" s="1257"/>
      <c r="G13266" s="1257"/>
      <c r="H13266" s="1258"/>
      <c r="I13266" s="1257"/>
      <c r="J13266" s="1257"/>
      <c r="K13266" s="1257"/>
      <c r="L13266" s="1257"/>
      <c r="M13266" s="1257"/>
    </row>
    <row r="13267" spans="2:13" s="1259" customFormat="1" x14ac:dyDescent="0.2">
      <c r="B13267" s="1257"/>
      <c r="C13267" s="1257"/>
      <c r="D13267" s="1257"/>
      <c r="E13267" s="1257"/>
      <c r="F13267" s="1257"/>
      <c r="G13267" s="1257"/>
      <c r="H13267" s="1258"/>
      <c r="I13267" s="1257"/>
      <c r="J13267" s="1257"/>
      <c r="K13267" s="1257"/>
      <c r="L13267" s="1257"/>
      <c r="M13267" s="1257"/>
    </row>
    <row r="13268" spans="2:13" s="1259" customFormat="1" x14ac:dyDescent="0.2">
      <c r="B13268" s="1257"/>
      <c r="C13268" s="1257"/>
      <c r="D13268" s="1257"/>
      <c r="E13268" s="1257"/>
      <c r="F13268" s="1257"/>
      <c r="G13268" s="1257"/>
      <c r="H13268" s="1258"/>
      <c r="I13268" s="1257"/>
      <c r="J13268" s="1257"/>
      <c r="K13268" s="1257"/>
      <c r="L13268" s="1257"/>
      <c r="M13268" s="1257"/>
    </row>
    <row r="13269" spans="2:13" s="1259" customFormat="1" x14ac:dyDescent="0.2">
      <c r="B13269" s="1257"/>
      <c r="C13269" s="1257"/>
      <c r="D13269" s="1257"/>
      <c r="E13269" s="1257"/>
      <c r="F13269" s="1257"/>
      <c r="G13269" s="1257"/>
      <c r="H13269" s="1258"/>
      <c r="I13269" s="1257"/>
      <c r="J13269" s="1257"/>
      <c r="K13269" s="1257"/>
      <c r="L13269" s="1257"/>
      <c r="M13269" s="1257"/>
    </row>
    <row r="13270" spans="2:13" s="1259" customFormat="1" x14ac:dyDescent="0.2">
      <c r="B13270" s="1257"/>
      <c r="C13270" s="1257"/>
      <c r="D13270" s="1257"/>
      <c r="E13270" s="1257"/>
      <c r="F13270" s="1257"/>
      <c r="G13270" s="1257"/>
      <c r="H13270" s="1258"/>
      <c r="I13270" s="1257"/>
      <c r="J13270" s="1257"/>
      <c r="K13270" s="1257"/>
      <c r="L13270" s="1257"/>
      <c r="M13270" s="1257"/>
    </row>
    <row r="13271" spans="2:13" s="1259" customFormat="1" x14ac:dyDescent="0.2">
      <c r="B13271" s="1257"/>
      <c r="C13271" s="1257"/>
      <c r="D13271" s="1257"/>
      <c r="E13271" s="1257"/>
      <c r="F13271" s="1257"/>
      <c r="G13271" s="1257"/>
      <c r="H13271" s="1258"/>
      <c r="I13271" s="1257"/>
      <c r="J13271" s="1257"/>
      <c r="K13271" s="1257"/>
      <c r="L13271" s="1257"/>
      <c r="M13271" s="1257"/>
    </row>
    <row r="13272" spans="2:13" s="1259" customFormat="1" x14ac:dyDescent="0.2">
      <c r="B13272" s="1257"/>
      <c r="C13272" s="1257"/>
      <c r="D13272" s="1257"/>
      <c r="E13272" s="1257"/>
      <c r="F13272" s="1257"/>
      <c r="G13272" s="1257"/>
      <c r="H13272" s="1258"/>
      <c r="I13272" s="1257"/>
      <c r="J13272" s="1257"/>
      <c r="K13272" s="1257"/>
      <c r="L13272" s="1257"/>
      <c r="M13272" s="1257"/>
    </row>
    <row r="13273" spans="2:13" s="1259" customFormat="1" x14ac:dyDescent="0.2">
      <c r="B13273" s="1257"/>
      <c r="C13273" s="1257"/>
      <c r="D13273" s="1257"/>
      <c r="E13273" s="1257"/>
      <c r="F13273" s="1257"/>
      <c r="G13273" s="1257"/>
      <c r="H13273" s="1258"/>
      <c r="I13273" s="1257"/>
      <c r="J13273" s="1257"/>
      <c r="K13273" s="1257"/>
      <c r="L13273" s="1257"/>
      <c r="M13273" s="1257"/>
    </row>
    <row r="13274" spans="2:13" s="1259" customFormat="1" x14ac:dyDescent="0.2">
      <c r="B13274" s="1257"/>
      <c r="C13274" s="1257"/>
      <c r="D13274" s="1257"/>
      <c r="E13274" s="1257"/>
      <c r="F13274" s="1257"/>
      <c r="G13274" s="1257"/>
      <c r="H13274" s="1258"/>
      <c r="I13274" s="1257"/>
      <c r="J13274" s="1257"/>
      <c r="K13274" s="1257"/>
      <c r="L13274" s="1257"/>
      <c r="M13274" s="1257"/>
    </row>
    <row r="13275" spans="2:13" s="1259" customFormat="1" x14ac:dyDescent="0.2">
      <c r="B13275" s="1257"/>
      <c r="C13275" s="1257"/>
      <c r="D13275" s="1257"/>
      <c r="E13275" s="1257"/>
      <c r="F13275" s="1257"/>
      <c r="G13275" s="1257"/>
      <c r="H13275" s="1258"/>
      <c r="I13275" s="1257"/>
      <c r="J13275" s="1257"/>
      <c r="K13275" s="1257"/>
      <c r="L13275" s="1257"/>
      <c r="M13275" s="1257"/>
    </row>
    <row r="13276" spans="2:13" s="1259" customFormat="1" x14ac:dyDescent="0.2">
      <c r="B13276" s="1257"/>
      <c r="C13276" s="1257"/>
      <c r="D13276" s="1257"/>
      <c r="E13276" s="1257"/>
      <c r="F13276" s="1257"/>
      <c r="G13276" s="1257"/>
      <c r="H13276" s="1258"/>
      <c r="I13276" s="1257"/>
      <c r="J13276" s="1257"/>
      <c r="K13276" s="1257"/>
      <c r="L13276" s="1257"/>
      <c r="M13276" s="1257"/>
    </row>
    <row r="13277" spans="2:13" s="1259" customFormat="1" x14ac:dyDescent="0.2">
      <c r="B13277" s="1257"/>
      <c r="C13277" s="1257"/>
      <c r="D13277" s="1257"/>
      <c r="E13277" s="1257"/>
      <c r="F13277" s="1257"/>
      <c r="G13277" s="1257"/>
      <c r="H13277" s="1258"/>
      <c r="I13277" s="1257"/>
      <c r="J13277" s="1257"/>
      <c r="K13277" s="1257"/>
      <c r="L13277" s="1257"/>
      <c r="M13277" s="1257"/>
    </row>
    <row r="13278" spans="2:13" s="1259" customFormat="1" x14ac:dyDescent="0.2">
      <c r="B13278" s="1257"/>
      <c r="C13278" s="1257"/>
      <c r="D13278" s="1257"/>
      <c r="E13278" s="1257"/>
      <c r="F13278" s="1257"/>
      <c r="G13278" s="1257"/>
      <c r="H13278" s="1258"/>
      <c r="I13278" s="1257"/>
      <c r="J13278" s="1257"/>
      <c r="K13278" s="1257"/>
      <c r="L13278" s="1257"/>
      <c r="M13278" s="1257"/>
    </row>
    <row r="13279" spans="2:13" s="1259" customFormat="1" x14ac:dyDescent="0.2">
      <c r="B13279" s="1257"/>
      <c r="C13279" s="1257"/>
      <c r="D13279" s="1257"/>
      <c r="E13279" s="1257"/>
      <c r="F13279" s="1257"/>
      <c r="G13279" s="1257"/>
      <c r="H13279" s="1258"/>
      <c r="I13279" s="1257"/>
      <c r="J13279" s="1257"/>
      <c r="K13279" s="1257"/>
      <c r="L13279" s="1257"/>
      <c r="M13279" s="1257"/>
    </row>
    <row r="13280" spans="2:13" s="1259" customFormat="1" x14ac:dyDescent="0.2">
      <c r="B13280" s="1257"/>
      <c r="C13280" s="1257"/>
      <c r="D13280" s="1257"/>
      <c r="E13280" s="1257"/>
      <c r="F13280" s="1257"/>
      <c r="G13280" s="1257"/>
      <c r="H13280" s="1258"/>
      <c r="I13280" s="1257"/>
      <c r="J13280" s="1257"/>
      <c r="K13280" s="1257"/>
      <c r="L13280" s="1257"/>
      <c r="M13280" s="1257"/>
    </row>
    <row r="13281" spans="2:13" s="1259" customFormat="1" x14ac:dyDescent="0.2">
      <c r="B13281" s="1257"/>
      <c r="C13281" s="1257"/>
      <c r="D13281" s="1257"/>
      <c r="E13281" s="1257"/>
      <c r="F13281" s="1257"/>
      <c r="G13281" s="1257"/>
      <c r="H13281" s="1258"/>
      <c r="I13281" s="1257"/>
      <c r="J13281" s="1257"/>
      <c r="K13281" s="1257"/>
      <c r="L13281" s="1257"/>
      <c r="M13281" s="1257"/>
    </row>
    <row r="13282" spans="2:13" s="1259" customFormat="1" x14ac:dyDescent="0.2">
      <c r="B13282" s="1257"/>
      <c r="C13282" s="1257"/>
      <c r="D13282" s="1257"/>
      <c r="E13282" s="1257"/>
      <c r="F13282" s="1257"/>
      <c r="G13282" s="1257"/>
      <c r="H13282" s="1258"/>
      <c r="I13282" s="1257"/>
      <c r="J13282" s="1257"/>
      <c r="K13282" s="1257"/>
      <c r="L13282" s="1257"/>
      <c r="M13282" s="1257"/>
    </row>
    <row r="13283" spans="2:13" s="1259" customFormat="1" x14ac:dyDescent="0.2">
      <c r="B13283" s="1257"/>
      <c r="C13283" s="1257"/>
      <c r="D13283" s="1257"/>
      <c r="E13283" s="1257"/>
      <c r="F13283" s="1257"/>
      <c r="G13283" s="1257"/>
      <c r="H13283" s="1258"/>
      <c r="I13283" s="1257"/>
      <c r="J13283" s="1257"/>
      <c r="K13283" s="1257"/>
      <c r="L13283" s="1257"/>
      <c r="M13283" s="1257"/>
    </row>
    <row r="13284" spans="2:13" s="1259" customFormat="1" x14ac:dyDescent="0.2">
      <c r="B13284" s="1257"/>
      <c r="C13284" s="1257"/>
      <c r="D13284" s="1257"/>
      <c r="E13284" s="1257"/>
      <c r="F13284" s="1257"/>
      <c r="G13284" s="1257"/>
      <c r="H13284" s="1258"/>
      <c r="I13284" s="1257"/>
      <c r="J13284" s="1257"/>
      <c r="K13284" s="1257"/>
      <c r="L13284" s="1257"/>
      <c r="M13284" s="1257"/>
    </row>
    <row r="13285" spans="2:13" s="1259" customFormat="1" x14ac:dyDescent="0.2">
      <c r="B13285" s="1257"/>
      <c r="C13285" s="1257"/>
      <c r="D13285" s="1257"/>
      <c r="E13285" s="1257"/>
      <c r="F13285" s="1257"/>
      <c r="G13285" s="1257"/>
      <c r="H13285" s="1258"/>
      <c r="I13285" s="1257"/>
      <c r="J13285" s="1257"/>
      <c r="K13285" s="1257"/>
      <c r="L13285" s="1257"/>
      <c r="M13285" s="1257"/>
    </row>
    <row r="13286" spans="2:13" s="1259" customFormat="1" x14ac:dyDescent="0.2">
      <c r="B13286" s="1257"/>
      <c r="C13286" s="1257"/>
      <c r="D13286" s="1257"/>
      <c r="E13286" s="1257"/>
      <c r="F13286" s="1257"/>
      <c r="G13286" s="1257"/>
      <c r="H13286" s="1258"/>
      <c r="I13286" s="1257"/>
      <c r="J13286" s="1257"/>
      <c r="K13286" s="1257"/>
      <c r="L13286" s="1257"/>
      <c r="M13286" s="1257"/>
    </row>
    <row r="13287" spans="2:13" s="1259" customFormat="1" x14ac:dyDescent="0.2">
      <c r="B13287" s="1257"/>
      <c r="C13287" s="1257"/>
      <c r="D13287" s="1257"/>
      <c r="E13287" s="1257"/>
      <c r="F13287" s="1257"/>
      <c r="G13287" s="1257"/>
      <c r="H13287" s="1258"/>
      <c r="I13287" s="1257"/>
      <c r="J13287" s="1257"/>
      <c r="K13287" s="1257"/>
      <c r="L13287" s="1257"/>
      <c r="M13287" s="1257"/>
    </row>
    <row r="13288" spans="2:13" s="1259" customFormat="1" x14ac:dyDescent="0.2">
      <c r="B13288" s="1257"/>
      <c r="C13288" s="1257"/>
      <c r="D13288" s="1257"/>
      <c r="E13288" s="1257"/>
      <c r="F13288" s="1257"/>
      <c r="G13288" s="1257"/>
      <c r="H13288" s="1258"/>
      <c r="I13288" s="1257"/>
      <c r="J13288" s="1257"/>
      <c r="K13288" s="1257"/>
      <c r="L13288" s="1257"/>
      <c r="M13288" s="1257"/>
    </row>
    <row r="13289" spans="2:13" s="1259" customFormat="1" x14ac:dyDescent="0.2">
      <c r="B13289" s="1257"/>
      <c r="C13289" s="1257"/>
      <c r="D13289" s="1257"/>
      <c r="E13289" s="1257"/>
      <c r="F13289" s="1257"/>
      <c r="G13289" s="1257"/>
      <c r="H13289" s="1258"/>
      <c r="I13289" s="1257"/>
      <c r="J13289" s="1257"/>
      <c r="K13289" s="1257"/>
      <c r="L13289" s="1257"/>
      <c r="M13289" s="1257"/>
    </row>
    <row r="13290" spans="2:13" s="1259" customFormat="1" x14ac:dyDescent="0.2">
      <c r="B13290" s="1257"/>
      <c r="C13290" s="1257"/>
      <c r="D13290" s="1257"/>
      <c r="E13290" s="1257"/>
      <c r="F13290" s="1257"/>
      <c r="G13290" s="1257"/>
      <c r="H13290" s="1258"/>
      <c r="I13290" s="1257"/>
      <c r="J13290" s="1257"/>
      <c r="K13290" s="1257"/>
      <c r="L13290" s="1257"/>
      <c r="M13290" s="1257"/>
    </row>
    <row r="13291" spans="2:13" s="1259" customFormat="1" x14ac:dyDescent="0.2">
      <c r="B13291" s="1257"/>
      <c r="C13291" s="1257"/>
      <c r="D13291" s="1257"/>
      <c r="E13291" s="1257"/>
      <c r="F13291" s="1257"/>
      <c r="G13291" s="1257"/>
      <c r="H13291" s="1258"/>
      <c r="I13291" s="1257"/>
      <c r="J13291" s="1257"/>
      <c r="K13291" s="1257"/>
      <c r="L13291" s="1257"/>
      <c r="M13291" s="1257"/>
    </row>
    <row r="13292" spans="2:13" s="1259" customFormat="1" x14ac:dyDescent="0.2">
      <c r="B13292" s="1257"/>
      <c r="C13292" s="1257"/>
      <c r="D13292" s="1257"/>
      <c r="E13292" s="1257"/>
      <c r="F13292" s="1257"/>
      <c r="G13292" s="1257"/>
      <c r="H13292" s="1258"/>
      <c r="I13292" s="1257"/>
      <c r="J13292" s="1257"/>
      <c r="K13292" s="1257"/>
      <c r="L13292" s="1257"/>
      <c r="M13292" s="1257"/>
    </row>
    <row r="13293" spans="2:13" s="1259" customFormat="1" x14ac:dyDescent="0.2">
      <c r="B13293" s="1257"/>
      <c r="C13293" s="1257"/>
      <c r="D13293" s="1257"/>
      <c r="E13293" s="1257"/>
      <c r="F13293" s="1257"/>
      <c r="G13293" s="1257"/>
      <c r="H13293" s="1258"/>
      <c r="I13293" s="1257"/>
      <c r="J13293" s="1257"/>
      <c r="K13293" s="1257"/>
      <c r="L13293" s="1257"/>
      <c r="M13293" s="1257"/>
    </row>
    <row r="13294" spans="2:13" s="1259" customFormat="1" x14ac:dyDescent="0.2">
      <c r="B13294" s="1257"/>
      <c r="C13294" s="1257"/>
      <c r="D13294" s="1257"/>
      <c r="E13294" s="1257"/>
      <c r="F13294" s="1257"/>
      <c r="G13294" s="1257"/>
      <c r="H13294" s="1258"/>
      <c r="I13294" s="1257"/>
      <c r="J13294" s="1257"/>
      <c r="K13294" s="1257"/>
      <c r="L13294" s="1257"/>
      <c r="M13294" s="1257"/>
    </row>
    <row r="13295" spans="2:13" s="1259" customFormat="1" x14ac:dyDescent="0.2">
      <c r="B13295" s="1257"/>
      <c r="C13295" s="1257"/>
      <c r="D13295" s="1257"/>
      <c r="E13295" s="1257"/>
      <c r="F13295" s="1257"/>
      <c r="G13295" s="1257"/>
      <c r="H13295" s="1258"/>
      <c r="I13295" s="1257"/>
      <c r="J13295" s="1257"/>
      <c r="K13295" s="1257"/>
      <c r="L13295" s="1257"/>
      <c r="M13295" s="1257"/>
    </row>
    <row r="13296" spans="2:13" s="1259" customFormat="1" x14ac:dyDescent="0.2">
      <c r="B13296" s="1257"/>
      <c r="C13296" s="1257"/>
      <c r="D13296" s="1257"/>
      <c r="E13296" s="1257"/>
      <c r="F13296" s="1257"/>
      <c r="G13296" s="1257"/>
      <c r="H13296" s="1258"/>
      <c r="I13296" s="1257"/>
      <c r="J13296" s="1257"/>
      <c r="K13296" s="1257"/>
      <c r="L13296" s="1257"/>
      <c r="M13296" s="1257"/>
    </row>
    <row r="13297" spans="2:13" s="1259" customFormat="1" x14ac:dyDescent="0.2">
      <c r="B13297" s="1257"/>
      <c r="C13297" s="1257"/>
      <c r="D13297" s="1257"/>
      <c r="E13297" s="1257"/>
      <c r="F13297" s="1257"/>
      <c r="G13297" s="1257"/>
      <c r="H13297" s="1258"/>
      <c r="I13297" s="1257"/>
      <c r="J13297" s="1257"/>
      <c r="K13297" s="1257"/>
      <c r="L13297" s="1257"/>
      <c r="M13297" s="1257"/>
    </row>
    <row r="13298" spans="2:13" s="1259" customFormat="1" x14ac:dyDescent="0.2">
      <c r="B13298" s="1257"/>
      <c r="C13298" s="1257"/>
      <c r="D13298" s="1257"/>
      <c r="E13298" s="1257"/>
      <c r="F13298" s="1257"/>
      <c r="G13298" s="1257"/>
      <c r="H13298" s="1258"/>
      <c r="I13298" s="1257"/>
      <c r="J13298" s="1257"/>
      <c r="K13298" s="1257"/>
      <c r="L13298" s="1257"/>
      <c r="M13298" s="1257"/>
    </row>
    <row r="13299" spans="2:13" s="1259" customFormat="1" x14ac:dyDescent="0.2">
      <c r="B13299" s="1257"/>
      <c r="C13299" s="1257"/>
      <c r="D13299" s="1257"/>
      <c r="E13299" s="1257"/>
      <c r="F13299" s="1257"/>
      <c r="G13299" s="1257"/>
      <c r="H13299" s="1258"/>
      <c r="I13299" s="1257"/>
      <c r="J13299" s="1257"/>
      <c r="K13299" s="1257"/>
      <c r="L13299" s="1257"/>
      <c r="M13299" s="1257"/>
    </row>
    <row r="13300" spans="2:13" s="1259" customFormat="1" x14ac:dyDescent="0.2">
      <c r="B13300" s="1257"/>
      <c r="C13300" s="1257"/>
      <c r="D13300" s="1257"/>
      <c r="E13300" s="1257"/>
      <c r="F13300" s="1257"/>
      <c r="G13300" s="1257"/>
      <c r="H13300" s="1258"/>
      <c r="I13300" s="1257"/>
      <c r="J13300" s="1257"/>
      <c r="K13300" s="1257"/>
      <c r="L13300" s="1257"/>
      <c r="M13300" s="1257"/>
    </row>
    <row r="13301" spans="2:13" s="1259" customFormat="1" x14ac:dyDescent="0.2">
      <c r="B13301" s="1257"/>
      <c r="C13301" s="1257"/>
      <c r="D13301" s="1257"/>
      <c r="E13301" s="1257"/>
      <c r="F13301" s="1257"/>
      <c r="G13301" s="1257"/>
      <c r="H13301" s="1258"/>
      <c r="I13301" s="1257"/>
      <c r="J13301" s="1257"/>
      <c r="K13301" s="1257"/>
      <c r="L13301" s="1257"/>
      <c r="M13301" s="1257"/>
    </row>
    <row r="13302" spans="2:13" s="1259" customFormat="1" x14ac:dyDescent="0.2">
      <c r="B13302" s="1257"/>
      <c r="C13302" s="1257"/>
      <c r="D13302" s="1257"/>
      <c r="E13302" s="1257"/>
      <c r="F13302" s="1257"/>
      <c r="G13302" s="1257"/>
      <c r="H13302" s="1258"/>
      <c r="I13302" s="1257"/>
      <c r="J13302" s="1257"/>
      <c r="K13302" s="1257"/>
      <c r="L13302" s="1257"/>
      <c r="M13302" s="1257"/>
    </row>
    <row r="13303" spans="2:13" s="1259" customFormat="1" x14ac:dyDescent="0.2">
      <c r="B13303" s="1257"/>
      <c r="C13303" s="1257"/>
      <c r="D13303" s="1257"/>
      <c r="E13303" s="1257"/>
      <c r="F13303" s="1257"/>
      <c r="G13303" s="1257"/>
      <c r="H13303" s="1258"/>
      <c r="I13303" s="1257"/>
      <c r="J13303" s="1257"/>
      <c r="K13303" s="1257"/>
      <c r="L13303" s="1257"/>
      <c r="M13303" s="1257"/>
    </row>
    <row r="13304" spans="2:13" s="1259" customFormat="1" x14ac:dyDescent="0.2">
      <c r="B13304" s="1257"/>
      <c r="C13304" s="1257"/>
      <c r="D13304" s="1257"/>
      <c r="E13304" s="1257"/>
      <c r="F13304" s="1257"/>
      <c r="G13304" s="1257"/>
      <c r="H13304" s="1258"/>
      <c r="I13304" s="1257"/>
      <c r="J13304" s="1257"/>
      <c r="K13304" s="1257"/>
      <c r="L13304" s="1257"/>
      <c r="M13304" s="1257"/>
    </row>
    <row r="13305" spans="2:13" s="1259" customFormat="1" x14ac:dyDescent="0.2">
      <c r="B13305" s="1257"/>
      <c r="C13305" s="1257"/>
      <c r="D13305" s="1257"/>
      <c r="E13305" s="1257"/>
      <c r="F13305" s="1257"/>
      <c r="G13305" s="1257"/>
      <c r="H13305" s="1258"/>
      <c r="I13305" s="1257"/>
      <c r="J13305" s="1257"/>
      <c r="K13305" s="1257"/>
      <c r="L13305" s="1257"/>
      <c r="M13305" s="1257"/>
    </row>
    <row r="13306" spans="2:13" s="1259" customFormat="1" x14ac:dyDescent="0.2">
      <c r="B13306" s="1257"/>
      <c r="C13306" s="1257"/>
      <c r="D13306" s="1257"/>
      <c r="E13306" s="1257"/>
      <c r="F13306" s="1257"/>
      <c r="G13306" s="1257"/>
      <c r="H13306" s="1258"/>
      <c r="I13306" s="1257"/>
      <c r="J13306" s="1257"/>
      <c r="K13306" s="1257"/>
      <c r="L13306" s="1257"/>
      <c r="M13306" s="1257"/>
    </row>
    <row r="13307" spans="2:13" s="1259" customFormat="1" x14ac:dyDescent="0.2">
      <c r="B13307" s="1257"/>
      <c r="C13307" s="1257"/>
      <c r="D13307" s="1257"/>
      <c r="E13307" s="1257"/>
      <c r="F13307" s="1257"/>
      <c r="G13307" s="1257"/>
      <c r="H13307" s="1258"/>
      <c r="I13307" s="1257"/>
      <c r="J13307" s="1257"/>
      <c r="K13307" s="1257"/>
      <c r="L13307" s="1257"/>
      <c r="M13307" s="1257"/>
    </row>
    <row r="13308" spans="2:13" s="1259" customFormat="1" x14ac:dyDescent="0.2">
      <c r="B13308" s="1257"/>
      <c r="C13308" s="1257"/>
      <c r="D13308" s="1257"/>
      <c r="E13308" s="1257"/>
      <c r="F13308" s="1257"/>
      <c r="G13308" s="1257"/>
      <c r="H13308" s="1258"/>
      <c r="I13308" s="1257"/>
      <c r="J13308" s="1257"/>
      <c r="K13308" s="1257"/>
      <c r="L13308" s="1257"/>
      <c r="M13308" s="1257"/>
    </row>
    <row r="13309" spans="2:13" s="1259" customFormat="1" x14ac:dyDescent="0.2">
      <c r="B13309" s="1257"/>
      <c r="C13309" s="1257"/>
      <c r="D13309" s="1257"/>
      <c r="E13309" s="1257"/>
      <c r="F13309" s="1257"/>
      <c r="G13309" s="1257"/>
      <c r="H13309" s="1258"/>
      <c r="I13309" s="1257"/>
      <c r="J13309" s="1257"/>
      <c r="K13309" s="1257"/>
      <c r="L13309" s="1257"/>
      <c r="M13309" s="1257"/>
    </row>
    <row r="13310" spans="2:13" s="1259" customFormat="1" x14ac:dyDescent="0.2">
      <c r="B13310" s="1257"/>
      <c r="C13310" s="1257"/>
      <c r="D13310" s="1257"/>
      <c r="E13310" s="1257"/>
      <c r="F13310" s="1257"/>
      <c r="G13310" s="1257"/>
      <c r="H13310" s="1258"/>
      <c r="I13310" s="1257"/>
      <c r="J13310" s="1257"/>
      <c r="K13310" s="1257"/>
      <c r="L13310" s="1257"/>
      <c r="M13310" s="1257"/>
    </row>
    <row r="13311" spans="2:13" s="1259" customFormat="1" x14ac:dyDescent="0.2">
      <c r="B13311" s="1257"/>
      <c r="C13311" s="1257"/>
      <c r="D13311" s="1257"/>
      <c r="E13311" s="1257"/>
      <c r="F13311" s="1257"/>
      <c r="G13311" s="1257"/>
      <c r="H13311" s="1258"/>
      <c r="I13311" s="1257"/>
      <c r="J13311" s="1257"/>
      <c r="K13311" s="1257"/>
      <c r="L13311" s="1257"/>
      <c r="M13311" s="1257"/>
    </row>
    <row r="13312" spans="2:13" s="1259" customFormat="1" x14ac:dyDescent="0.2">
      <c r="B13312" s="1257"/>
      <c r="C13312" s="1257"/>
      <c r="D13312" s="1257"/>
      <c r="E13312" s="1257"/>
      <c r="F13312" s="1257"/>
      <c r="G13312" s="1257"/>
      <c r="H13312" s="1258"/>
      <c r="I13312" s="1257"/>
      <c r="J13312" s="1257"/>
      <c r="K13312" s="1257"/>
      <c r="L13312" s="1257"/>
      <c r="M13312" s="1257"/>
    </row>
    <row r="13313" spans="2:13" s="1259" customFormat="1" x14ac:dyDescent="0.2">
      <c r="B13313" s="1257"/>
      <c r="C13313" s="1257"/>
      <c r="D13313" s="1257"/>
      <c r="E13313" s="1257"/>
      <c r="F13313" s="1257"/>
      <c r="G13313" s="1257"/>
      <c r="H13313" s="1258"/>
      <c r="I13313" s="1257"/>
      <c r="J13313" s="1257"/>
      <c r="K13313" s="1257"/>
      <c r="L13313" s="1257"/>
      <c r="M13313" s="1257"/>
    </row>
    <row r="13314" spans="2:13" s="1259" customFormat="1" x14ac:dyDescent="0.2">
      <c r="B13314" s="1257"/>
      <c r="C13314" s="1257"/>
      <c r="D13314" s="1257"/>
      <c r="E13314" s="1257"/>
      <c r="F13314" s="1257"/>
      <c r="G13314" s="1257"/>
      <c r="H13314" s="1258"/>
      <c r="I13314" s="1257"/>
      <c r="J13314" s="1257"/>
      <c r="K13314" s="1257"/>
      <c r="L13314" s="1257"/>
      <c r="M13314" s="1257"/>
    </row>
    <row r="13315" spans="2:13" s="1259" customFormat="1" x14ac:dyDescent="0.2">
      <c r="B13315" s="1257"/>
      <c r="C13315" s="1257"/>
      <c r="D13315" s="1257"/>
      <c r="E13315" s="1257"/>
      <c r="F13315" s="1257"/>
      <c r="G13315" s="1257"/>
      <c r="H13315" s="1258"/>
      <c r="I13315" s="1257"/>
      <c r="J13315" s="1257"/>
      <c r="K13315" s="1257"/>
      <c r="L13315" s="1257"/>
      <c r="M13315" s="1257"/>
    </row>
    <row r="13316" spans="2:13" s="1259" customFormat="1" x14ac:dyDescent="0.2">
      <c r="B13316" s="1257"/>
      <c r="C13316" s="1257"/>
      <c r="D13316" s="1257"/>
      <c r="E13316" s="1257"/>
      <c r="F13316" s="1257"/>
      <c r="G13316" s="1257"/>
      <c r="H13316" s="1258"/>
      <c r="I13316" s="1257"/>
      <c r="J13316" s="1257"/>
      <c r="K13316" s="1257"/>
      <c r="L13316" s="1257"/>
      <c r="M13316" s="1257"/>
    </row>
    <row r="13317" spans="2:13" s="1259" customFormat="1" x14ac:dyDescent="0.2">
      <c r="B13317" s="1257"/>
      <c r="C13317" s="1257"/>
      <c r="D13317" s="1257"/>
      <c r="E13317" s="1257"/>
      <c r="F13317" s="1257"/>
      <c r="G13317" s="1257"/>
      <c r="H13317" s="1258"/>
      <c r="I13317" s="1257"/>
      <c r="J13317" s="1257"/>
      <c r="K13317" s="1257"/>
      <c r="L13317" s="1257"/>
      <c r="M13317" s="1257"/>
    </row>
    <row r="13318" spans="2:13" s="1259" customFormat="1" x14ac:dyDescent="0.2">
      <c r="B13318" s="1257"/>
      <c r="C13318" s="1257"/>
      <c r="D13318" s="1257"/>
      <c r="E13318" s="1257"/>
      <c r="F13318" s="1257"/>
      <c r="G13318" s="1257"/>
      <c r="H13318" s="1258"/>
      <c r="I13318" s="1257"/>
      <c r="J13318" s="1257"/>
      <c r="K13318" s="1257"/>
      <c r="L13318" s="1257"/>
      <c r="M13318" s="1257"/>
    </row>
    <row r="13319" spans="2:13" s="1259" customFormat="1" x14ac:dyDescent="0.2">
      <c r="B13319" s="1257"/>
      <c r="C13319" s="1257"/>
      <c r="D13319" s="1257"/>
      <c r="E13319" s="1257"/>
      <c r="F13319" s="1257"/>
      <c r="G13319" s="1257"/>
      <c r="H13319" s="1258"/>
      <c r="I13319" s="1257"/>
      <c r="J13319" s="1257"/>
      <c r="K13319" s="1257"/>
      <c r="L13319" s="1257"/>
      <c r="M13319" s="1257"/>
    </row>
    <row r="13320" spans="2:13" s="1259" customFormat="1" x14ac:dyDescent="0.2">
      <c r="B13320" s="1257"/>
      <c r="C13320" s="1257"/>
      <c r="D13320" s="1257"/>
      <c r="E13320" s="1257"/>
      <c r="F13320" s="1257"/>
      <c r="G13320" s="1257"/>
      <c r="H13320" s="1258"/>
      <c r="I13320" s="1257"/>
      <c r="J13320" s="1257"/>
      <c r="K13320" s="1257"/>
      <c r="L13320" s="1257"/>
      <c r="M13320" s="1257"/>
    </row>
    <row r="13321" spans="2:13" s="1259" customFormat="1" x14ac:dyDescent="0.2">
      <c r="B13321" s="1257"/>
      <c r="C13321" s="1257"/>
      <c r="D13321" s="1257"/>
      <c r="E13321" s="1257"/>
      <c r="F13321" s="1257"/>
      <c r="G13321" s="1257"/>
      <c r="H13321" s="1258"/>
      <c r="I13321" s="1257"/>
      <c r="J13321" s="1257"/>
      <c r="K13321" s="1257"/>
      <c r="L13321" s="1257"/>
      <c r="M13321" s="1257"/>
    </row>
    <row r="13322" spans="2:13" s="1259" customFormat="1" x14ac:dyDescent="0.2">
      <c r="B13322" s="1257"/>
      <c r="C13322" s="1257"/>
      <c r="D13322" s="1257"/>
      <c r="E13322" s="1257"/>
      <c r="F13322" s="1257"/>
      <c r="G13322" s="1257"/>
      <c r="H13322" s="1258"/>
      <c r="I13322" s="1257"/>
      <c r="J13322" s="1257"/>
      <c r="K13322" s="1257"/>
      <c r="L13322" s="1257"/>
      <c r="M13322" s="1257"/>
    </row>
    <row r="13323" spans="2:13" s="1259" customFormat="1" x14ac:dyDescent="0.2">
      <c r="B13323" s="1257"/>
      <c r="C13323" s="1257"/>
      <c r="D13323" s="1257"/>
      <c r="E13323" s="1257"/>
      <c r="F13323" s="1257"/>
      <c r="G13323" s="1257"/>
      <c r="H13323" s="1258"/>
      <c r="I13323" s="1257"/>
      <c r="J13323" s="1257"/>
      <c r="K13323" s="1257"/>
      <c r="L13323" s="1257"/>
      <c r="M13323" s="1257"/>
    </row>
    <row r="13324" spans="2:13" s="1259" customFormat="1" x14ac:dyDescent="0.2">
      <c r="B13324" s="1257"/>
      <c r="C13324" s="1257"/>
      <c r="D13324" s="1257"/>
      <c r="E13324" s="1257"/>
      <c r="F13324" s="1257"/>
      <c r="G13324" s="1257"/>
      <c r="H13324" s="1258"/>
      <c r="I13324" s="1257"/>
      <c r="J13324" s="1257"/>
      <c r="K13324" s="1257"/>
      <c r="L13324" s="1257"/>
      <c r="M13324" s="1257"/>
    </row>
    <row r="13325" spans="2:13" s="1259" customFormat="1" x14ac:dyDescent="0.2">
      <c r="B13325" s="1257"/>
      <c r="C13325" s="1257"/>
      <c r="D13325" s="1257"/>
      <c r="E13325" s="1257"/>
      <c r="F13325" s="1257"/>
      <c r="G13325" s="1257"/>
      <c r="H13325" s="1258"/>
      <c r="I13325" s="1257"/>
      <c r="J13325" s="1257"/>
      <c r="K13325" s="1257"/>
      <c r="L13325" s="1257"/>
      <c r="M13325" s="1257"/>
    </row>
    <row r="13326" spans="2:13" s="1259" customFormat="1" x14ac:dyDescent="0.2">
      <c r="B13326" s="1257"/>
      <c r="C13326" s="1257"/>
      <c r="D13326" s="1257"/>
      <c r="E13326" s="1257"/>
      <c r="F13326" s="1257"/>
      <c r="G13326" s="1257"/>
      <c r="H13326" s="1258"/>
      <c r="I13326" s="1257"/>
      <c r="J13326" s="1257"/>
      <c r="K13326" s="1257"/>
      <c r="L13326" s="1257"/>
      <c r="M13326" s="1257"/>
    </row>
    <row r="13327" spans="2:13" s="1259" customFormat="1" x14ac:dyDescent="0.2">
      <c r="B13327" s="1257"/>
      <c r="C13327" s="1257"/>
      <c r="D13327" s="1257"/>
      <c r="E13327" s="1257"/>
      <c r="F13327" s="1257"/>
      <c r="G13327" s="1257"/>
      <c r="H13327" s="1258"/>
      <c r="I13327" s="1257"/>
      <c r="J13327" s="1257"/>
      <c r="K13327" s="1257"/>
      <c r="L13327" s="1257"/>
      <c r="M13327" s="1257"/>
    </row>
    <row r="13328" spans="2:13" s="1259" customFormat="1" x14ac:dyDescent="0.2">
      <c r="B13328" s="1257"/>
      <c r="C13328" s="1257"/>
      <c r="D13328" s="1257"/>
      <c r="E13328" s="1257"/>
      <c r="F13328" s="1257"/>
      <c r="G13328" s="1257"/>
      <c r="H13328" s="1258"/>
      <c r="I13328" s="1257"/>
      <c r="J13328" s="1257"/>
      <c r="K13328" s="1257"/>
      <c r="L13328" s="1257"/>
      <c r="M13328" s="1257"/>
    </row>
    <row r="13329" spans="2:13" s="1259" customFormat="1" x14ac:dyDescent="0.2">
      <c r="B13329" s="1257"/>
      <c r="C13329" s="1257"/>
      <c r="D13329" s="1257"/>
      <c r="E13329" s="1257"/>
      <c r="F13329" s="1257"/>
      <c r="G13329" s="1257"/>
      <c r="H13329" s="1258"/>
      <c r="I13329" s="1257"/>
      <c r="J13329" s="1257"/>
      <c r="K13329" s="1257"/>
      <c r="L13329" s="1257"/>
      <c r="M13329" s="1257"/>
    </row>
    <row r="13330" spans="2:13" s="1259" customFormat="1" x14ac:dyDescent="0.2">
      <c r="B13330" s="1257"/>
      <c r="C13330" s="1257"/>
      <c r="D13330" s="1257"/>
      <c r="E13330" s="1257"/>
      <c r="F13330" s="1257"/>
      <c r="G13330" s="1257"/>
      <c r="H13330" s="1258"/>
      <c r="I13330" s="1257"/>
      <c r="J13330" s="1257"/>
      <c r="K13330" s="1257"/>
      <c r="L13330" s="1257"/>
      <c r="M13330" s="1257"/>
    </row>
    <row r="13331" spans="2:13" s="1259" customFormat="1" x14ac:dyDescent="0.2">
      <c r="B13331" s="1257"/>
      <c r="C13331" s="1257"/>
      <c r="D13331" s="1257"/>
      <c r="E13331" s="1257"/>
      <c r="F13331" s="1257"/>
      <c r="G13331" s="1257"/>
      <c r="H13331" s="1258"/>
      <c r="I13331" s="1257"/>
      <c r="J13331" s="1257"/>
      <c r="K13331" s="1257"/>
      <c r="L13331" s="1257"/>
      <c r="M13331" s="1257"/>
    </row>
    <row r="13332" spans="2:13" s="1259" customFormat="1" x14ac:dyDescent="0.2">
      <c r="B13332" s="1257"/>
      <c r="C13332" s="1257"/>
      <c r="D13332" s="1257"/>
      <c r="E13332" s="1257"/>
      <c r="F13332" s="1257"/>
      <c r="G13332" s="1257"/>
      <c r="H13332" s="1258"/>
      <c r="I13332" s="1257"/>
      <c r="J13332" s="1257"/>
      <c r="K13332" s="1257"/>
      <c r="L13332" s="1257"/>
      <c r="M13332" s="1257"/>
    </row>
    <row r="13333" spans="2:13" s="1259" customFormat="1" x14ac:dyDescent="0.2">
      <c r="B13333" s="1257"/>
      <c r="C13333" s="1257"/>
      <c r="D13333" s="1257"/>
      <c r="E13333" s="1257"/>
      <c r="F13333" s="1257"/>
      <c r="G13333" s="1257"/>
      <c r="H13333" s="1258"/>
      <c r="I13333" s="1257"/>
      <c r="J13333" s="1257"/>
      <c r="K13333" s="1257"/>
      <c r="L13333" s="1257"/>
      <c r="M13333" s="1257"/>
    </row>
    <row r="13334" spans="2:13" s="1259" customFormat="1" x14ac:dyDescent="0.2">
      <c r="B13334" s="1257"/>
      <c r="C13334" s="1257"/>
      <c r="D13334" s="1257"/>
      <c r="E13334" s="1257"/>
      <c r="F13334" s="1257"/>
      <c r="G13334" s="1257"/>
      <c r="H13334" s="1258"/>
      <c r="I13334" s="1257"/>
      <c r="J13334" s="1257"/>
      <c r="K13334" s="1257"/>
      <c r="L13334" s="1257"/>
      <c r="M13334" s="1257"/>
    </row>
    <row r="13335" spans="2:13" s="1259" customFormat="1" x14ac:dyDescent="0.2">
      <c r="B13335" s="1257"/>
      <c r="C13335" s="1257"/>
      <c r="D13335" s="1257"/>
      <c r="E13335" s="1257"/>
      <c r="F13335" s="1257"/>
      <c r="G13335" s="1257"/>
      <c r="H13335" s="1258"/>
      <c r="I13335" s="1257"/>
      <c r="J13335" s="1257"/>
      <c r="K13335" s="1257"/>
      <c r="L13335" s="1257"/>
      <c r="M13335" s="1257"/>
    </row>
    <row r="13336" spans="2:13" s="1259" customFormat="1" x14ac:dyDescent="0.2">
      <c r="B13336" s="1257"/>
      <c r="C13336" s="1257"/>
      <c r="D13336" s="1257"/>
      <c r="E13336" s="1257"/>
      <c r="F13336" s="1257"/>
      <c r="G13336" s="1257"/>
      <c r="H13336" s="1258"/>
      <c r="I13336" s="1257"/>
      <c r="J13336" s="1257"/>
      <c r="K13336" s="1257"/>
      <c r="L13336" s="1257"/>
      <c r="M13336" s="1257"/>
    </row>
    <row r="13337" spans="2:13" s="1259" customFormat="1" x14ac:dyDescent="0.2">
      <c r="B13337" s="1257"/>
      <c r="C13337" s="1257"/>
      <c r="D13337" s="1257"/>
      <c r="E13337" s="1257"/>
      <c r="F13337" s="1257"/>
      <c r="G13337" s="1257"/>
      <c r="H13337" s="1258"/>
      <c r="I13337" s="1257"/>
      <c r="J13337" s="1257"/>
      <c r="K13337" s="1257"/>
      <c r="L13337" s="1257"/>
      <c r="M13337" s="1257"/>
    </row>
    <row r="13338" spans="2:13" s="1259" customFormat="1" x14ac:dyDescent="0.2">
      <c r="B13338" s="1257"/>
      <c r="C13338" s="1257"/>
      <c r="D13338" s="1257"/>
      <c r="E13338" s="1257"/>
      <c r="F13338" s="1257"/>
      <c r="G13338" s="1257"/>
      <c r="H13338" s="1258"/>
      <c r="I13338" s="1257"/>
      <c r="J13338" s="1257"/>
      <c r="K13338" s="1257"/>
      <c r="L13338" s="1257"/>
      <c r="M13338" s="1257"/>
    </row>
    <row r="13339" spans="2:13" s="1259" customFormat="1" x14ac:dyDescent="0.2">
      <c r="B13339" s="1257"/>
      <c r="C13339" s="1257"/>
      <c r="D13339" s="1257"/>
      <c r="E13339" s="1257"/>
      <c r="F13339" s="1257"/>
      <c r="G13339" s="1257"/>
      <c r="H13339" s="1258"/>
      <c r="I13339" s="1257"/>
      <c r="J13339" s="1257"/>
      <c r="K13339" s="1257"/>
      <c r="L13339" s="1257"/>
      <c r="M13339" s="1257"/>
    </row>
    <row r="13340" spans="2:13" s="1259" customFormat="1" x14ac:dyDescent="0.2">
      <c r="B13340" s="1257"/>
      <c r="C13340" s="1257"/>
      <c r="D13340" s="1257"/>
      <c r="E13340" s="1257"/>
      <c r="F13340" s="1257"/>
      <c r="G13340" s="1257"/>
      <c r="H13340" s="1258"/>
      <c r="I13340" s="1257"/>
      <c r="J13340" s="1257"/>
      <c r="K13340" s="1257"/>
      <c r="L13340" s="1257"/>
      <c r="M13340" s="1257"/>
    </row>
    <row r="13341" spans="2:13" s="1259" customFormat="1" x14ac:dyDescent="0.2">
      <c r="B13341" s="1257"/>
      <c r="C13341" s="1257"/>
      <c r="D13341" s="1257"/>
      <c r="E13341" s="1257"/>
      <c r="F13341" s="1257"/>
      <c r="G13341" s="1257"/>
      <c r="H13341" s="1258"/>
      <c r="I13341" s="1257"/>
      <c r="J13341" s="1257"/>
      <c r="K13341" s="1257"/>
      <c r="L13341" s="1257"/>
      <c r="M13341" s="1257"/>
    </row>
    <row r="13342" spans="2:13" s="1259" customFormat="1" x14ac:dyDescent="0.2">
      <c r="B13342" s="1257"/>
      <c r="C13342" s="1257"/>
      <c r="D13342" s="1257"/>
      <c r="E13342" s="1257"/>
      <c r="F13342" s="1257"/>
      <c r="G13342" s="1257"/>
      <c r="H13342" s="1258"/>
      <c r="I13342" s="1257"/>
      <c r="J13342" s="1257"/>
      <c r="K13342" s="1257"/>
      <c r="L13342" s="1257"/>
      <c r="M13342" s="1257"/>
    </row>
    <row r="13343" spans="2:13" s="1259" customFormat="1" x14ac:dyDescent="0.2">
      <c r="B13343" s="1257"/>
      <c r="C13343" s="1257"/>
      <c r="D13343" s="1257"/>
      <c r="E13343" s="1257"/>
      <c r="F13343" s="1257"/>
      <c r="G13343" s="1257"/>
      <c r="H13343" s="1258"/>
      <c r="I13343" s="1257"/>
      <c r="J13343" s="1257"/>
      <c r="K13343" s="1257"/>
      <c r="L13343" s="1257"/>
      <c r="M13343" s="1257"/>
    </row>
    <row r="13344" spans="2:13" s="1259" customFormat="1" x14ac:dyDescent="0.2">
      <c r="B13344" s="1257"/>
      <c r="C13344" s="1257"/>
      <c r="D13344" s="1257"/>
      <c r="E13344" s="1257"/>
      <c r="F13344" s="1257"/>
      <c r="G13344" s="1257"/>
      <c r="H13344" s="1258"/>
      <c r="I13344" s="1257"/>
      <c r="J13344" s="1257"/>
      <c r="K13344" s="1257"/>
      <c r="L13344" s="1257"/>
      <c r="M13344" s="1257"/>
    </row>
    <row r="13345" spans="2:13" s="1259" customFormat="1" x14ac:dyDescent="0.2">
      <c r="B13345" s="1257"/>
      <c r="C13345" s="1257"/>
      <c r="D13345" s="1257"/>
      <c r="E13345" s="1257"/>
      <c r="F13345" s="1257"/>
      <c r="G13345" s="1257"/>
      <c r="H13345" s="1258"/>
      <c r="I13345" s="1257"/>
      <c r="J13345" s="1257"/>
      <c r="K13345" s="1257"/>
      <c r="L13345" s="1257"/>
      <c r="M13345" s="1257"/>
    </row>
    <row r="13346" spans="2:13" s="1259" customFormat="1" x14ac:dyDescent="0.2">
      <c r="B13346" s="1257"/>
      <c r="C13346" s="1257"/>
      <c r="D13346" s="1257"/>
      <c r="E13346" s="1257"/>
      <c r="F13346" s="1257"/>
      <c r="G13346" s="1257"/>
      <c r="H13346" s="1258"/>
      <c r="I13346" s="1257"/>
      <c r="J13346" s="1257"/>
      <c r="K13346" s="1257"/>
      <c r="L13346" s="1257"/>
      <c r="M13346" s="1257"/>
    </row>
    <row r="13347" spans="2:13" s="1259" customFormat="1" x14ac:dyDescent="0.2">
      <c r="B13347" s="1257"/>
      <c r="C13347" s="1257"/>
      <c r="D13347" s="1257"/>
      <c r="E13347" s="1257"/>
      <c r="F13347" s="1257"/>
      <c r="G13347" s="1257"/>
      <c r="H13347" s="1258"/>
      <c r="I13347" s="1257"/>
      <c r="J13347" s="1257"/>
      <c r="K13347" s="1257"/>
      <c r="L13347" s="1257"/>
      <c r="M13347" s="1257"/>
    </row>
    <row r="13348" spans="2:13" s="1259" customFormat="1" x14ac:dyDescent="0.2">
      <c r="B13348" s="1257"/>
      <c r="C13348" s="1257"/>
      <c r="D13348" s="1257"/>
      <c r="E13348" s="1257"/>
      <c r="F13348" s="1257"/>
      <c r="G13348" s="1257"/>
      <c r="H13348" s="1258"/>
      <c r="I13348" s="1257"/>
      <c r="J13348" s="1257"/>
      <c r="K13348" s="1257"/>
      <c r="L13348" s="1257"/>
      <c r="M13348" s="1257"/>
    </row>
    <row r="13349" spans="2:13" s="1259" customFormat="1" x14ac:dyDescent="0.2">
      <c r="B13349" s="1257"/>
      <c r="C13349" s="1257"/>
      <c r="D13349" s="1257"/>
      <c r="E13349" s="1257"/>
      <c r="F13349" s="1257"/>
      <c r="G13349" s="1257"/>
      <c r="H13349" s="1258"/>
      <c r="I13349" s="1257"/>
      <c r="J13349" s="1257"/>
      <c r="K13349" s="1257"/>
      <c r="L13349" s="1257"/>
      <c r="M13349" s="1257"/>
    </row>
    <row r="13350" spans="2:13" s="1259" customFormat="1" x14ac:dyDescent="0.2">
      <c r="B13350" s="1257"/>
      <c r="C13350" s="1257"/>
      <c r="D13350" s="1257"/>
      <c r="E13350" s="1257"/>
      <c r="F13350" s="1257"/>
      <c r="G13350" s="1257"/>
      <c r="H13350" s="1258"/>
      <c r="I13350" s="1257"/>
      <c r="J13350" s="1257"/>
      <c r="K13350" s="1257"/>
      <c r="L13350" s="1257"/>
      <c r="M13350" s="1257"/>
    </row>
    <row r="13351" spans="2:13" s="1259" customFormat="1" x14ac:dyDescent="0.2">
      <c r="B13351" s="1257"/>
      <c r="C13351" s="1257"/>
      <c r="D13351" s="1257"/>
      <c r="E13351" s="1257"/>
      <c r="F13351" s="1257"/>
      <c r="G13351" s="1257"/>
      <c r="H13351" s="1258"/>
      <c r="I13351" s="1257"/>
      <c r="J13351" s="1257"/>
      <c r="K13351" s="1257"/>
      <c r="L13351" s="1257"/>
      <c r="M13351" s="1257"/>
    </row>
    <row r="13352" spans="2:13" s="1259" customFormat="1" x14ac:dyDescent="0.2">
      <c r="B13352" s="1257"/>
      <c r="C13352" s="1257"/>
      <c r="D13352" s="1257"/>
      <c r="E13352" s="1257"/>
      <c r="F13352" s="1257"/>
      <c r="G13352" s="1257"/>
      <c r="H13352" s="1258"/>
      <c r="I13352" s="1257"/>
      <c r="J13352" s="1257"/>
      <c r="K13352" s="1257"/>
      <c r="L13352" s="1257"/>
      <c r="M13352" s="1257"/>
    </row>
    <row r="13353" spans="2:13" s="1259" customFormat="1" x14ac:dyDescent="0.2">
      <c r="B13353" s="1257"/>
      <c r="C13353" s="1257"/>
      <c r="D13353" s="1257"/>
      <c r="E13353" s="1257"/>
      <c r="F13353" s="1257"/>
      <c r="G13353" s="1257"/>
      <c r="H13353" s="1258"/>
      <c r="I13353" s="1257"/>
      <c r="J13353" s="1257"/>
      <c r="K13353" s="1257"/>
      <c r="L13353" s="1257"/>
      <c r="M13353" s="1257"/>
    </row>
    <row r="13354" spans="2:13" s="1259" customFormat="1" x14ac:dyDescent="0.2">
      <c r="B13354" s="1257"/>
      <c r="C13354" s="1257"/>
      <c r="D13354" s="1257"/>
      <c r="E13354" s="1257"/>
      <c r="F13354" s="1257"/>
      <c r="G13354" s="1257"/>
      <c r="H13354" s="1258"/>
      <c r="I13354" s="1257"/>
      <c r="J13354" s="1257"/>
      <c r="K13354" s="1257"/>
      <c r="L13354" s="1257"/>
      <c r="M13354" s="1257"/>
    </row>
    <row r="13355" spans="2:13" s="1259" customFormat="1" x14ac:dyDescent="0.2">
      <c r="B13355" s="1257"/>
      <c r="C13355" s="1257"/>
      <c r="D13355" s="1257"/>
      <c r="E13355" s="1257"/>
      <c r="F13355" s="1257"/>
      <c r="G13355" s="1257"/>
      <c r="H13355" s="1258"/>
      <c r="I13355" s="1257"/>
      <c r="J13355" s="1257"/>
      <c r="K13355" s="1257"/>
      <c r="L13355" s="1257"/>
      <c r="M13355" s="1257"/>
    </row>
    <row r="13356" spans="2:13" s="1259" customFormat="1" x14ac:dyDescent="0.2">
      <c r="B13356" s="1257"/>
      <c r="C13356" s="1257"/>
      <c r="D13356" s="1257"/>
      <c r="E13356" s="1257"/>
      <c r="F13356" s="1257"/>
      <c r="G13356" s="1257"/>
      <c r="H13356" s="1258"/>
      <c r="I13356" s="1257"/>
      <c r="J13356" s="1257"/>
      <c r="K13356" s="1257"/>
      <c r="L13356" s="1257"/>
      <c r="M13356" s="1257"/>
    </row>
    <row r="13357" spans="2:13" s="1259" customFormat="1" x14ac:dyDescent="0.2">
      <c r="B13357" s="1257"/>
      <c r="C13357" s="1257"/>
      <c r="D13357" s="1257"/>
      <c r="E13357" s="1257"/>
      <c r="F13357" s="1257"/>
      <c r="G13357" s="1257"/>
      <c r="H13357" s="1258"/>
      <c r="I13357" s="1257"/>
      <c r="J13357" s="1257"/>
      <c r="K13357" s="1257"/>
      <c r="L13357" s="1257"/>
      <c r="M13357" s="1257"/>
    </row>
    <row r="13358" spans="2:13" s="1259" customFormat="1" x14ac:dyDescent="0.2">
      <c r="B13358" s="1257"/>
      <c r="C13358" s="1257"/>
      <c r="D13358" s="1257"/>
      <c r="E13358" s="1257"/>
      <c r="F13358" s="1257"/>
      <c r="G13358" s="1257"/>
      <c r="H13358" s="1258"/>
      <c r="I13358" s="1257"/>
      <c r="J13358" s="1257"/>
      <c r="K13358" s="1257"/>
      <c r="L13358" s="1257"/>
      <c r="M13358" s="1257"/>
    </row>
    <row r="13359" spans="2:13" s="1259" customFormat="1" x14ac:dyDescent="0.2">
      <c r="B13359" s="1257"/>
      <c r="C13359" s="1257"/>
      <c r="D13359" s="1257"/>
      <c r="E13359" s="1257"/>
      <c r="F13359" s="1257"/>
      <c r="G13359" s="1257"/>
      <c r="H13359" s="1258"/>
      <c r="I13359" s="1257"/>
      <c r="J13359" s="1257"/>
      <c r="K13359" s="1257"/>
      <c r="L13359" s="1257"/>
      <c r="M13359" s="1257"/>
    </row>
    <row r="13360" spans="2:13" s="1259" customFormat="1" x14ac:dyDescent="0.2">
      <c r="B13360" s="1257"/>
      <c r="C13360" s="1257"/>
      <c r="D13360" s="1257"/>
      <c r="E13360" s="1257"/>
      <c r="F13360" s="1257"/>
      <c r="G13360" s="1257"/>
      <c r="H13360" s="1258"/>
      <c r="I13360" s="1257"/>
      <c r="J13360" s="1257"/>
      <c r="K13360" s="1257"/>
      <c r="L13360" s="1257"/>
      <c r="M13360" s="1257"/>
    </row>
    <row r="13361" spans="2:13" s="1259" customFormat="1" x14ac:dyDescent="0.2">
      <c r="B13361" s="1257"/>
      <c r="C13361" s="1257"/>
      <c r="D13361" s="1257"/>
      <c r="E13361" s="1257"/>
      <c r="F13361" s="1257"/>
      <c r="G13361" s="1257"/>
      <c r="H13361" s="1258"/>
      <c r="I13361" s="1257"/>
      <c r="J13361" s="1257"/>
      <c r="K13361" s="1257"/>
      <c r="L13361" s="1257"/>
      <c r="M13361" s="1257"/>
    </row>
    <row r="13362" spans="2:13" s="1259" customFormat="1" x14ac:dyDescent="0.2">
      <c r="B13362" s="1257"/>
      <c r="C13362" s="1257"/>
      <c r="D13362" s="1257"/>
      <c r="E13362" s="1257"/>
      <c r="F13362" s="1257"/>
      <c r="G13362" s="1257"/>
      <c r="H13362" s="1258"/>
      <c r="I13362" s="1257"/>
      <c r="J13362" s="1257"/>
      <c r="K13362" s="1257"/>
      <c r="L13362" s="1257"/>
      <c r="M13362" s="1257"/>
    </row>
    <row r="13363" spans="2:13" s="1259" customFormat="1" x14ac:dyDescent="0.2">
      <c r="B13363" s="1257"/>
      <c r="C13363" s="1257"/>
      <c r="D13363" s="1257"/>
      <c r="E13363" s="1257"/>
      <c r="F13363" s="1257"/>
      <c r="G13363" s="1257"/>
      <c r="H13363" s="1258"/>
      <c r="I13363" s="1257"/>
      <c r="J13363" s="1257"/>
      <c r="K13363" s="1257"/>
      <c r="L13363" s="1257"/>
      <c r="M13363" s="1257"/>
    </row>
    <row r="13364" spans="2:13" s="1259" customFormat="1" x14ac:dyDescent="0.2">
      <c r="B13364" s="1257"/>
      <c r="C13364" s="1257"/>
      <c r="D13364" s="1257"/>
      <c r="E13364" s="1257"/>
      <c r="F13364" s="1257"/>
      <c r="G13364" s="1257"/>
      <c r="H13364" s="1258"/>
      <c r="I13364" s="1257"/>
      <c r="J13364" s="1257"/>
      <c r="K13364" s="1257"/>
      <c r="L13364" s="1257"/>
      <c r="M13364" s="1257"/>
    </row>
    <row r="13365" spans="2:13" s="1259" customFormat="1" x14ac:dyDescent="0.2">
      <c r="B13365" s="1257"/>
      <c r="C13365" s="1257"/>
      <c r="D13365" s="1257"/>
      <c r="E13365" s="1257"/>
      <c r="F13365" s="1257"/>
      <c r="G13365" s="1257"/>
      <c r="H13365" s="1258"/>
      <c r="I13365" s="1257"/>
      <c r="J13365" s="1257"/>
      <c r="K13365" s="1257"/>
      <c r="L13365" s="1257"/>
      <c r="M13365" s="1257"/>
    </row>
    <row r="13366" spans="2:13" s="1259" customFormat="1" x14ac:dyDescent="0.2">
      <c r="B13366" s="1257"/>
      <c r="C13366" s="1257"/>
      <c r="D13366" s="1257"/>
      <c r="E13366" s="1257"/>
      <c r="F13366" s="1257"/>
      <c r="G13366" s="1257"/>
      <c r="H13366" s="1258"/>
      <c r="I13366" s="1257"/>
      <c r="J13366" s="1257"/>
      <c r="K13366" s="1257"/>
      <c r="L13366" s="1257"/>
      <c r="M13366" s="1257"/>
    </row>
    <row r="13367" spans="2:13" s="1259" customFormat="1" x14ac:dyDescent="0.2">
      <c r="B13367" s="1257"/>
      <c r="C13367" s="1257"/>
      <c r="D13367" s="1257"/>
      <c r="E13367" s="1257"/>
      <c r="F13367" s="1257"/>
      <c r="G13367" s="1257"/>
      <c r="H13367" s="1258"/>
      <c r="I13367" s="1257"/>
      <c r="J13367" s="1257"/>
      <c r="K13367" s="1257"/>
      <c r="L13367" s="1257"/>
      <c r="M13367" s="1257"/>
    </row>
    <row r="13368" spans="2:13" s="1259" customFormat="1" x14ac:dyDescent="0.2">
      <c r="B13368" s="1257"/>
      <c r="C13368" s="1257"/>
      <c r="D13368" s="1257"/>
      <c r="E13368" s="1257"/>
      <c r="F13368" s="1257"/>
      <c r="G13368" s="1257"/>
      <c r="H13368" s="1258"/>
      <c r="I13368" s="1257"/>
      <c r="J13368" s="1257"/>
      <c r="K13368" s="1257"/>
      <c r="L13368" s="1257"/>
      <c r="M13368" s="1257"/>
    </row>
    <row r="13369" spans="2:13" s="1259" customFormat="1" x14ac:dyDescent="0.2">
      <c r="B13369" s="1257"/>
      <c r="C13369" s="1257"/>
      <c r="D13369" s="1257"/>
      <c r="E13369" s="1257"/>
      <c r="F13369" s="1257"/>
      <c r="G13369" s="1257"/>
      <c r="H13369" s="1258"/>
      <c r="I13369" s="1257"/>
      <c r="J13369" s="1257"/>
      <c r="K13369" s="1257"/>
      <c r="L13369" s="1257"/>
      <c r="M13369" s="1257"/>
    </row>
    <row r="13370" spans="2:13" s="1259" customFormat="1" x14ac:dyDescent="0.2">
      <c r="B13370" s="1257"/>
      <c r="C13370" s="1257"/>
      <c r="D13370" s="1257"/>
      <c r="E13370" s="1257"/>
      <c r="F13370" s="1257"/>
      <c r="G13370" s="1257"/>
      <c r="H13370" s="1258"/>
      <c r="I13370" s="1257"/>
      <c r="J13370" s="1257"/>
      <c r="K13370" s="1257"/>
      <c r="L13370" s="1257"/>
      <c r="M13370" s="1257"/>
    </row>
    <row r="13371" spans="2:13" s="1259" customFormat="1" x14ac:dyDescent="0.2">
      <c r="B13371" s="1257"/>
      <c r="C13371" s="1257"/>
      <c r="D13371" s="1257"/>
      <c r="E13371" s="1257"/>
      <c r="F13371" s="1257"/>
      <c r="G13371" s="1257"/>
      <c r="H13371" s="1258"/>
      <c r="I13371" s="1257"/>
      <c r="J13371" s="1257"/>
      <c r="K13371" s="1257"/>
      <c r="L13371" s="1257"/>
      <c r="M13371" s="1257"/>
    </row>
    <row r="13372" spans="2:13" s="1259" customFormat="1" x14ac:dyDescent="0.2">
      <c r="B13372" s="1257"/>
      <c r="C13372" s="1257"/>
      <c r="D13372" s="1257"/>
      <c r="E13372" s="1257"/>
      <c r="F13372" s="1257"/>
      <c r="G13372" s="1257"/>
      <c r="H13372" s="1258"/>
      <c r="I13372" s="1257"/>
      <c r="J13372" s="1257"/>
      <c r="K13372" s="1257"/>
      <c r="L13372" s="1257"/>
      <c r="M13372" s="1257"/>
    </row>
    <row r="13373" spans="2:13" s="1259" customFormat="1" x14ac:dyDescent="0.2">
      <c r="B13373" s="1257"/>
      <c r="C13373" s="1257"/>
      <c r="D13373" s="1257"/>
      <c r="E13373" s="1257"/>
      <c r="F13373" s="1257"/>
      <c r="G13373" s="1257"/>
      <c r="H13373" s="1258"/>
      <c r="I13373" s="1257"/>
      <c r="J13373" s="1257"/>
      <c r="K13373" s="1257"/>
      <c r="L13373" s="1257"/>
      <c r="M13373" s="1257"/>
    </row>
    <row r="13374" spans="2:13" s="1259" customFormat="1" x14ac:dyDescent="0.2">
      <c r="B13374" s="1257"/>
      <c r="C13374" s="1257"/>
      <c r="D13374" s="1257"/>
      <c r="E13374" s="1257"/>
      <c r="F13374" s="1257"/>
      <c r="G13374" s="1257"/>
      <c r="H13374" s="1258"/>
      <c r="I13374" s="1257"/>
      <c r="J13374" s="1257"/>
      <c r="K13374" s="1257"/>
      <c r="L13374" s="1257"/>
      <c r="M13374" s="1257"/>
    </row>
    <row r="13375" spans="2:13" s="1259" customFormat="1" x14ac:dyDescent="0.2">
      <c r="B13375" s="1257"/>
      <c r="C13375" s="1257"/>
      <c r="D13375" s="1257"/>
      <c r="E13375" s="1257"/>
      <c r="F13375" s="1257"/>
      <c r="G13375" s="1257"/>
      <c r="H13375" s="1258"/>
      <c r="I13375" s="1257"/>
      <c r="J13375" s="1257"/>
      <c r="K13375" s="1257"/>
      <c r="L13375" s="1257"/>
      <c r="M13375" s="1257"/>
    </row>
    <row r="13376" spans="2:13" s="1259" customFormat="1" x14ac:dyDescent="0.2">
      <c r="B13376" s="1257"/>
      <c r="C13376" s="1257"/>
      <c r="D13376" s="1257"/>
      <c r="E13376" s="1257"/>
      <c r="F13376" s="1257"/>
      <c r="G13376" s="1257"/>
      <c r="H13376" s="1258"/>
      <c r="I13376" s="1257"/>
      <c r="J13376" s="1257"/>
      <c r="K13376" s="1257"/>
      <c r="L13376" s="1257"/>
      <c r="M13376" s="1257"/>
    </row>
    <row r="13377" spans="2:13" s="1259" customFormat="1" x14ac:dyDescent="0.2">
      <c r="B13377" s="1257"/>
      <c r="C13377" s="1257"/>
      <c r="D13377" s="1257"/>
      <c r="E13377" s="1257"/>
      <c r="F13377" s="1257"/>
      <c r="G13377" s="1257"/>
      <c r="H13377" s="1258"/>
      <c r="I13377" s="1257"/>
      <c r="J13377" s="1257"/>
      <c r="K13377" s="1257"/>
      <c r="L13377" s="1257"/>
      <c r="M13377" s="1257"/>
    </row>
    <row r="13378" spans="2:13" s="1259" customFormat="1" x14ac:dyDescent="0.2">
      <c r="B13378" s="1257"/>
      <c r="C13378" s="1257"/>
      <c r="D13378" s="1257"/>
      <c r="E13378" s="1257"/>
      <c r="F13378" s="1257"/>
      <c r="G13378" s="1257"/>
      <c r="H13378" s="1258"/>
      <c r="I13378" s="1257"/>
      <c r="J13378" s="1257"/>
      <c r="K13378" s="1257"/>
      <c r="L13378" s="1257"/>
      <c r="M13378" s="1257"/>
    </row>
    <row r="13379" spans="2:13" s="1259" customFormat="1" x14ac:dyDescent="0.2">
      <c r="B13379" s="1257"/>
      <c r="C13379" s="1257"/>
      <c r="D13379" s="1257"/>
      <c r="E13379" s="1257"/>
      <c r="F13379" s="1257"/>
      <c r="G13379" s="1257"/>
      <c r="H13379" s="1258"/>
      <c r="I13379" s="1257"/>
      <c r="J13379" s="1257"/>
      <c r="K13379" s="1257"/>
      <c r="L13379" s="1257"/>
      <c r="M13379" s="1257"/>
    </row>
    <row r="13380" spans="2:13" s="1259" customFormat="1" x14ac:dyDescent="0.2">
      <c r="B13380" s="1257"/>
      <c r="C13380" s="1257"/>
      <c r="D13380" s="1257"/>
      <c r="E13380" s="1257"/>
      <c r="F13380" s="1257"/>
      <c r="G13380" s="1257"/>
      <c r="H13380" s="1258"/>
      <c r="I13380" s="1257"/>
      <c r="J13380" s="1257"/>
      <c r="K13380" s="1257"/>
      <c r="L13380" s="1257"/>
      <c r="M13380" s="1257"/>
    </row>
    <row r="13381" spans="2:13" s="1259" customFormat="1" x14ac:dyDescent="0.2">
      <c r="B13381" s="1257"/>
      <c r="C13381" s="1257"/>
      <c r="D13381" s="1257"/>
      <c r="E13381" s="1257"/>
      <c r="F13381" s="1257"/>
      <c r="G13381" s="1257"/>
      <c r="H13381" s="1258"/>
      <c r="I13381" s="1257"/>
      <c r="J13381" s="1257"/>
      <c r="K13381" s="1257"/>
      <c r="L13381" s="1257"/>
      <c r="M13381" s="1257"/>
    </row>
    <row r="13382" spans="2:13" s="1259" customFormat="1" x14ac:dyDescent="0.2">
      <c r="B13382" s="1257"/>
      <c r="C13382" s="1257"/>
      <c r="D13382" s="1257"/>
      <c r="E13382" s="1257"/>
      <c r="F13382" s="1257"/>
      <c r="G13382" s="1257"/>
      <c r="H13382" s="1258"/>
      <c r="I13382" s="1257"/>
      <c r="J13382" s="1257"/>
      <c r="K13382" s="1257"/>
      <c r="L13382" s="1257"/>
      <c r="M13382" s="1257"/>
    </row>
    <row r="13383" spans="2:13" s="1259" customFormat="1" x14ac:dyDescent="0.2">
      <c r="B13383" s="1257"/>
      <c r="C13383" s="1257"/>
      <c r="D13383" s="1257"/>
      <c r="E13383" s="1257"/>
      <c r="F13383" s="1257"/>
      <c r="G13383" s="1257"/>
      <c r="H13383" s="1258"/>
      <c r="I13383" s="1257"/>
      <c r="J13383" s="1257"/>
      <c r="K13383" s="1257"/>
      <c r="L13383" s="1257"/>
      <c r="M13383" s="1257"/>
    </row>
    <row r="13384" spans="2:13" s="1259" customFormat="1" x14ac:dyDescent="0.2">
      <c r="B13384" s="1257"/>
      <c r="C13384" s="1257"/>
      <c r="D13384" s="1257"/>
      <c r="E13384" s="1257"/>
      <c r="F13384" s="1257"/>
      <c r="G13384" s="1257"/>
      <c r="H13384" s="1258"/>
      <c r="I13384" s="1257"/>
      <c r="J13384" s="1257"/>
      <c r="K13384" s="1257"/>
      <c r="L13384" s="1257"/>
      <c r="M13384" s="1257"/>
    </row>
    <row r="13385" spans="2:13" s="1259" customFormat="1" x14ac:dyDescent="0.2">
      <c r="B13385" s="1257"/>
      <c r="C13385" s="1257"/>
      <c r="D13385" s="1257"/>
      <c r="E13385" s="1257"/>
      <c r="F13385" s="1257"/>
      <c r="G13385" s="1257"/>
      <c r="H13385" s="1258"/>
      <c r="I13385" s="1257"/>
      <c r="J13385" s="1257"/>
      <c r="K13385" s="1257"/>
      <c r="L13385" s="1257"/>
      <c r="M13385" s="1257"/>
    </row>
    <row r="13386" spans="2:13" s="1259" customFormat="1" x14ac:dyDescent="0.2">
      <c r="B13386" s="1257"/>
      <c r="C13386" s="1257"/>
      <c r="D13386" s="1257"/>
      <c r="E13386" s="1257"/>
      <c r="F13386" s="1257"/>
      <c r="G13386" s="1257"/>
      <c r="H13386" s="1258"/>
      <c r="I13386" s="1257"/>
      <c r="J13386" s="1257"/>
      <c r="K13386" s="1257"/>
      <c r="L13386" s="1257"/>
      <c r="M13386" s="1257"/>
    </row>
    <row r="13387" spans="2:13" s="1259" customFormat="1" x14ac:dyDescent="0.2">
      <c r="B13387" s="1257"/>
      <c r="C13387" s="1257"/>
      <c r="D13387" s="1257"/>
      <c r="E13387" s="1257"/>
      <c r="F13387" s="1257"/>
      <c r="G13387" s="1257"/>
      <c r="H13387" s="1258"/>
      <c r="I13387" s="1257"/>
      <c r="J13387" s="1257"/>
      <c r="K13387" s="1257"/>
      <c r="L13387" s="1257"/>
      <c r="M13387" s="1257"/>
    </row>
    <row r="13388" spans="2:13" s="1259" customFormat="1" x14ac:dyDescent="0.2">
      <c r="B13388" s="1257"/>
      <c r="C13388" s="1257"/>
      <c r="D13388" s="1257"/>
      <c r="E13388" s="1257"/>
      <c r="F13388" s="1257"/>
      <c r="G13388" s="1257"/>
      <c r="H13388" s="1258"/>
      <c r="I13388" s="1257"/>
      <c r="J13388" s="1257"/>
      <c r="K13388" s="1257"/>
      <c r="L13388" s="1257"/>
      <c r="M13388" s="1257"/>
    </row>
    <row r="13389" spans="2:13" s="1259" customFormat="1" x14ac:dyDescent="0.2">
      <c r="B13389" s="1257"/>
      <c r="C13389" s="1257"/>
      <c r="D13389" s="1257"/>
      <c r="E13389" s="1257"/>
      <c r="F13389" s="1257"/>
      <c r="G13389" s="1257"/>
      <c r="H13389" s="1258"/>
      <c r="I13389" s="1257"/>
      <c r="J13389" s="1257"/>
      <c r="K13389" s="1257"/>
      <c r="L13389" s="1257"/>
      <c r="M13389" s="1257"/>
    </row>
    <row r="13390" spans="2:13" s="1259" customFormat="1" x14ac:dyDescent="0.2">
      <c r="B13390" s="1257"/>
      <c r="C13390" s="1257"/>
      <c r="D13390" s="1257"/>
      <c r="E13390" s="1257"/>
      <c r="F13390" s="1257"/>
      <c r="G13390" s="1257"/>
      <c r="H13390" s="1258"/>
      <c r="I13390" s="1257"/>
      <c r="J13390" s="1257"/>
      <c r="K13390" s="1257"/>
      <c r="L13390" s="1257"/>
      <c r="M13390" s="1257"/>
    </row>
    <row r="13391" spans="2:13" s="1259" customFormat="1" x14ac:dyDescent="0.2">
      <c r="B13391" s="1257"/>
      <c r="C13391" s="1257"/>
      <c r="D13391" s="1257"/>
      <c r="E13391" s="1257"/>
      <c r="F13391" s="1257"/>
      <c r="G13391" s="1257"/>
      <c r="H13391" s="1258"/>
      <c r="I13391" s="1257"/>
      <c r="J13391" s="1257"/>
      <c r="K13391" s="1257"/>
      <c r="L13391" s="1257"/>
      <c r="M13391" s="1257"/>
    </row>
    <row r="13392" spans="2:13" s="1259" customFormat="1" x14ac:dyDescent="0.2">
      <c r="B13392" s="1257"/>
      <c r="C13392" s="1257"/>
      <c r="D13392" s="1257"/>
      <c r="E13392" s="1257"/>
      <c r="F13392" s="1257"/>
      <c r="G13392" s="1257"/>
      <c r="H13392" s="1258"/>
      <c r="I13392" s="1257"/>
      <c r="J13392" s="1257"/>
      <c r="K13392" s="1257"/>
      <c r="L13392" s="1257"/>
      <c r="M13392" s="1257"/>
    </row>
    <row r="13393" spans="2:13" s="1259" customFormat="1" x14ac:dyDescent="0.2">
      <c r="B13393" s="1257"/>
      <c r="C13393" s="1257"/>
      <c r="D13393" s="1257"/>
      <c r="E13393" s="1257"/>
      <c r="F13393" s="1257"/>
      <c r="G13393" s="1257"/>
      <c r="H13393" s="1258"/>
      <c r="I13393" s="1257"/>
      <c r="J13393" s="1257"/>
      <c r="K13393" s="1257"/>
      <c r="L13393" s="1257"/>
      <c r="M13393" s="1257"/>
    </row>
    <row r="13394" spans="2:13" s="1259" customFormat="1" x14ac:dyDescent="0.2">
      <c r="B13394" s="1257"/>
      <c r="C13394" s="1257"/>
      <c r="D13394" s="1257"/>
      <c r="E13394" s="1257"/>
      <c r="F13394" s="1257"/>
      <c r="G13394" s="1257"/>
      <c r="H13394" s="1258"/>
      <c r="I13394" s="1257"/>
      <c r="J13394" s="1257"/>
      <c r="K13394" s="1257"/>
      <c r="L13394" s="1257"/>
      <c r="M13394" s="1257"/>
    </row>
    <row r="13395" spans="2:13" s="1259" customFormat="1" x14ac:dyDescent="0.2">
      <c r="B13395" s="1257"/>
      <c r="C13395" s="1257"/>
      <c r="D13395" s="1257"/>
      <c r="E13395" s="1257"/>
      <c r="F13395" s="1257"/>
      <c r="G13395" s="1257"/>
      <c r="H13395" s="1258"/>
      <c r="I13395" s="1257"/>
      <c r="J13395" s="1257"/>
      <c r="K13395" s="1257"/>
      <c r="L13395" s="1257"/>
      <c r="M13395" s="1257"/>
    </row>
    <row r="13396" spans="2:13" s="1259" customFormat="1" x14ac:dyDescent="0.2">
      <c r="B13396" s="1257"/>
      <c r="C13396" s="1257"/>
      <c r="D13396" s="1257"/>
      <c r="E13396" s="1257"/>
      <c r="F13396" s="1257"/>
      <c r="G13396" s="1257"/>
      <c r="H13396" s="1258"/>
      <c r="I13396" s="1257"/>
      <c r="J13396" s="1257"/>
      <c r="K13396" s="1257"/>
      <c r="L13396" s="1257"/>
      <c r="M13396" s="1257"/>
    </row>
    <row r="13397" spans="2:13" s="1259" customFormat="1" x14ac:dyDescent="0.2">
      <c r="B13397" s="1257"/>
      <c r="C13397" s="1257"/>
      <c r="D13397" s="1257"/>
      <c r="E13397" s="1257"/>
      <c r="F13397" s="1257"/>
      <c r="G13397" s="1257"/>
      <c r="H13397" s="1258"/>
      <c r="I13397" s="1257"/>
      <c r="J13397" s="1257"/>
      <c r="K13397" s="1257"/>
      <c r="L13397" s="1257"/>
      <c r="M13397" s="1257"/>
    </row>
    <row r="13398" spans="2:13" s="1259" customFormat="1" x14ac:dyDescent="0.2">
      <c r="B13398" s="1257"/>
      <c r="C13398" s="1257"/>
      <c r="D13398" s="1257"/>
      <c r="E13398" s="1257"/>
      <c r="F13398" s="1257"/>
      <c r="G13398" s="1257"/>
      <c r="H13398" s="1258"/>
      <c r="I13398" s="1257"/>
      <c r="J13398" s="1257"/>
      <c r="K13398" s="1257"/>
      <c r="L13398" s="1257"/>
      <c r="M13398" s="1257"/>
    </row>
    <row r="13399" spans="2:13" s="1259" customFormat="1" x14ac:dyDescent="0.2">
      <c r="B13399" s="1257"/>
      <c r="C13399" s="1257"/>
      <c r="D13399" s="1257"/>
      <c r="E13399" s="1257"/>
      <c r="F13399" s="1257"/>
      <c r="G13399" s="1257"/>
      <c r="H13399" s="1258"/>
      <c r="I13399" s="1257"/>
      <c r="J13399" s="1257"/>
      <c r="K13399" s="1257"/>
      <c r="L13399" s="1257"/>
      <c r="M13399" s="1257"/>
    </row>
    <row r="13400" spans="2:13" s="1259" customFormat="1" x14ac:dyDescent="0.2">
      <c r="B13400" s="1257"/>
      <c r="C13400" s="1257"/>
      <c r="D13400" s="1257"/>
      <c r="E13400" s="1257"/>
      <c r="F13400" s="1257"/>
      <c r="G13400" s="1257"/>
      <c r="H13400" s="1258"/>
      <c r="I13400" s="1257"/>
      <c r="J13400" s="1257"/>
      <c r="K13400" s="1257"/>
      <c r="L13400" s="1257"/>
      <c r="M13400" s="1257"/>
    </row>
    <row r="13401" spans="2:13" s="1259" customFormat="1" x14ac:dyDescent="0.2">
      <c r="B13401" s="1257"/>
      <c r="C13401" s="1257"/>
      <c r="D13401" s="1257"/>
      <c r="E13401" s="1257"/>
      <c r="F13401" s="1257"/>
      <c r="G13401" s="1257"/>
      <c r="H13401" s="1258"/>
      <c r="I13401" s="1257"/>
      <c r="J13401" s="1257"/>
      <c r="K13401" s="1257"/>
      <c r="L13401" s="1257"/>
      <c r="M13401" s="1257"/>
    </row>
    <row r="13402" spans="2:13" s="1259" customFormat="1" x14ac:dyDescent="0.2">
      <c r="B13402" s="1257"/>
      <c r="C13402" s="1257"/>
      <c r="D13402" s="1257"/>
      <c r="E13402" s="1257"/>
      <c r="F13402" s="1257"/>
      <c r="G13402" s="1257"/>
      <c r="H13402" s="1258"/>
      <c r="I13402" s="1257"/>
      <c r="J13402" s="1257"/>
      <c r="K13402" s="1257"/>
      <c r="L13402" s="1257"/>
      <c r="M13402" s="1257"/>
    </row>
    <row r="13403" spans="2:13" s="1259" customFormat="1" x14ac:dyDescent="0.2">
      <c r="B13403" s="1257"/>
      <c r="C13403" s="1257"/>
      <c r="D13403" s="1257"/>
      <c r="E13403" s="1257"/>
      <c r="F13403" s="1257"/>
      <c r="G13403" s="1257"/>
      <c r="H13403" s="1258"/>
      <c r="I13403" s="1257"/>
      <c r="J13403" s="1257"/>
      <c r="K13403" s="1257"/>
      <c r="L13403" s="1257"/>
      <c r="M13403" s="1257"/>
    </row>
    <row r="13404" spans="2:13" s="1259" customFormat="1" x14ac:dyDescent="0.2">
      <c r="B13404" s="1257"/>
      <c r="C13404" s="1257"/>
      <c r="D13404" s="1257"/>
      <c r="E13404" s="1257"/>
      <c r="F13404" s="1257"/>
      <c r="G13404" s="1257"/>
      <c r="H13404" s="1258"/>
      <c r="I13404" s="1257"/>
      <c r="J13404" s="1257"/>
      <c r="K13404" s="1257"/>
      <c r="L13404" s="1257"/>
      <c r="M13404" s="1257"/>
    </row>
    <row r="13405" spans="2:13" s="1259" customFormat="1" x14ac:dyDescent="0.2">
      <c r="B13405" s="1257"/>
      <c r="C13405" s="1257"/>
      <c r="D13405" s="1257"/>
      <c r="E13405" s="1257"/>
      <c r="F13405" s="1257"/>
      <c r="G13405" s="1257"/>
      <c r="H13405" s="1258"/>
      <c r="I13405" s="1257"/>
      <c r="J13405" s="1257"/>
      <c r="K13405" s="1257"/>
      <c r="L13405" s="1257"/>
      <c r="M13405" s="1257"/>
    </row>
    <row r="13406" spans="2:13" s="1259" customFormat="1" x14ac:dyDescent="0.2">
      <c r="B13406" s="1257"/>
      <c r="C13406" s="1257"/>
      <c r="D13406" s="1257"/>
      <c r="E13406" s="1257"/>
      <c r="F13406" s="1257"/>
      <c r="G13406" s="1257"/>
      <c r="H13406" s="1258"/>
      <c r="I13406" s="1257"/>
      <c r="J13406" s="1257"/>
      <c r="K13406" s="1257"/>
      <c r="L13406" s="1257"/>
      <c r="M13406" s="1257"/>
    </row>
    <row r="13407" spans="2:13" s="1259" customFormat="1" x14ac:dyDescent="0.2">
      <c r="B13407" s="1257"/>
      <c r="C13407" s="1257"/>
      <c r="D13407" s="1257"/>
      <c r="E13407" s="1257"/>
      <c r="F13407" s="1257"/>
      <c r="G13407" s="1257"/>
      <c r="H13407" s="1258"/>
      <c r="I13407" s="1257"/>
      <c r="J13407" s="1257"/>
      <c r="K13407" s="1257"/>
      <c r="L13407" s="1257"/>
      <c r="M13407" s="1257"/>
    </row>
    <row r="13408" spans="2:13" s="1259" customFormat="1" x14ac:dyDescent="0.2">
      <c r="B13408" s="1257"/>
      <c r="C13408" s="1257"/>
      <c r="D13408" s="1257"/>
      <c r="E13408" s="1257"/>
      <c r="F13408" s="1257"/>
      <c r="G13408" s="1257"/>
      <c r="H13408" s="1258"/>
      <c r="I13408" s="1257"/>
      <c r="J13408" s="1257"/>
      <c r="K13408" s="1257"/>
      <c r="L13408" s="1257"/>
      <c r="M13408" s="1257"/>
    </row>
    <row r="13409" spans="2:13" s="1259" customFormat="1" x14ac:dyDescent="0.2">
      <c r="B13409" s="1257"/>
      <c r="C13409" s="1257"/>
      <c r="D13409" s="1257"/>
      <c r="E13409" s="1257"/>
      <c r="F13409" s="1257"/>
      <c r="G13409" s="1257"/>
      <c r="H13409" s="1258"/>
      <c r="I13409" s="1257"/>
      <c r="J13409" s="1257"/>
      <c r="K13409" s="1257"/>
      <c r="L13409" s="1257"/>
      <c r="M13409" s="1257"/>
    </row>
    <row r="13410" spans="2:13" s="1259" customFormat="1" x14ac:dyDescent="0.2">
      <c r="B13410" s="1257"/>
      <c r="C13410" s="1257"/>
      <c r="D13410" s="1257"/>
      <c r="E13410" s="1257"/>
      <c r="F13410" s="1257"/>
      <c r="G13410" s="1257"/>
      <c r="H13410" s="1258"/>
      <c r="I13410" s="1257"/>
      <c r="J13410" s="1257"/>
      <c r="K13410" s="1257"/>
      <c r="L13410" s="1257"/>
      <c r="M13410" s="1257"/>
    </row>
    <row r="13411" spans="2:13" s="1259" customFormat="1" x14ac:dyDescent="0.2">
      <c r="B13411" s="1257"/>
      <c r="C13411" s="1257"/>
      <c r="D13411" s="1257"/>
      <c r="E13411" s="1257"/>
      <c r="F13411" s="1257"/>
      <c r="G13411" s="1257"/>
      <c r="H13411" s="1258"/>
      <c r="I13411" s="1257"/>
      <c r="J13411" s="1257"/>
      <c r="K13411" s="1257"/>
      <c r="L13411" s="1257"/>
      <c r="M13411" s="1257"/>
    </row>
    <row r="13412" spans="2:13" s="1259" customFormat="1" x14ac:dyDescent="0.2">
      <c r="B13412" s="1257"/>
      <c r="C13412" s="1257"/>
      <c r="D13412" s="1257"/>
      <c r="E13412" s="1257"/>
      <c r="F13412" s="1257"/>
      <c r="G13412" s="1257"/>
      <c r="H13412" s="1258"/>
      <c r="I13412" s="1257"/>
      <c r="J13412" s="1257"/>
      <c r="K13412" s="1257"/>
      <c r="L13412" s="1257"/>
      <c r="M13412" s="1257"/>
    </row>
    <row r="13413" spans="2:13" s="1259" customFormat="1" x14ac:dyDescent="0.2">
      <c r="B13413" s="1257"/>
      <c r="C13413" s="1257"/>
      <c r="D13413" s="1257"/>
      <c r="E13413" s="1257"/>
      <c r="F13413" s="1257"/>
      <c r="G13413" s="1257"/>
      <c r="H13413" s="1258"/>
      <c r="I13413" s="1257"/>
      <c r="J13413" s="1257"/>
      <c r="K13413" s="1257"/>
      <c r="L13413" s="1257"/>
      <c r="M13413" s="1257"/>
    </row>
    <row r="13414" spans="2:13" s="1259" customFormat="1" x14ac:dyDescent="0.2">
      <c r="B13414" s="1257"/>
      <c r="C13414" s="1257"/>
      <c r="D13414" s="1257"/>
      <c r="E13414" s="1257"/>
      <c r="F13414" s="1257"/>
      <c r="G13414" s="1257"/>
      <c r="H13414" s="1258"/>
      <c r="I13414" s="1257"/>
      <c r="J13414" s="1257"/>
      <c r="K13414" s="1257"/>
      <c r="L13414" s="1257"/>
      <c r="M13414" s="1257"/>
    </row>
    <row r="13415" spans="2:13" s="1259" customFormat="1" x14ac:dyDescent="0.2">
      <c r="B13415" s="1257"/>
      <c r="C13415" s="1257"/>
      <c r="D13415" s="1257"/>
      <c r="E13415" s="1257"/>
      <c r="F13415" s="1257"/>
      <c r="G13415" s="1257"/>
      <c r="H13415" s="1258"/>
      <c r="I13415" s="1257"/>
      <c r="J13415" s="1257"/>
      <c r="K13415" s="1257"/>
      <c r="L13415" s="1257"/>
      <c r="M13415" s="1257"/>
    </row>
    <row r="13416" spans="2:13" s="1259" customFormat="1" x14ac:dyDescent="0.2">
      <c r="B13416" s="1257"/>
      <c r="C13416" s="1257"/>
      <c r="D13416" s="1257"/>
      <c r="E13416" s="1257"/>
      <c r="F13416" s="1257"/>
      <c r="G13416" s="1257"/>
      <c r="H13416" s="1258"/>
      <c r="I13416" s="1257"/>
      <c r="J13416" s="1257"/>
      <c r="K13416" s="1257"/>
      <c r="L13416" s="1257"/>
      <c r="M13416" s="1257"/>
    </row>
    <row r="13417" spans="2:13" s="1259" customFormat="1" x14ac:dyDescent="0.2">
      <c r="B13417" s="1257"/>
      <c r="C13417" s="1257"/>
      <c r="D13417" s="1257"/>
      <c r="E13417" s="1257"/>
      <c r="F13417" s="1257"/>
      <c r="G13417" s="1257"/>
      <c r="H13417" s="1258"/>
      <c r="I13417" s="1257"/>
      <c r="J13417" s="1257"/>
      <c r="K13417" s="1257"/>
      <c r="L13417" s="1257"/>
      <c r="M13417" s="1257"/>
    </row>
    <row r="13418" spans="2:13" s="1259" customFormat="1" x14ac:dyDescent="0.2">
      <c r="B13418" s="1257"/>
      <c r="C13418" s="1257"/>
      <c r="D13418" s="1257"/>
      <c r="E13418" s="1257"/>
      <c r="F13418" s="1257"/>
      <c r="G13418" s="1257"/>
      <c r="H13418" s="1258"/>
      <c r="I13418" s="1257"/>
      <c r="J13418" s="1257"/>
      <c r="K13418" s="1257"/>
      <c r="L13418" s="1257"/>
      <c r="M13418" s="1257"/>
    </row>
    <row r="13419" spans="2:13" s="1259" customFormat="1" x14ac:dyDescent="0.2">
      <c r="B13419" s="1257"/>
      <c r="C13419" s="1257"/>
      <c r="D13419" s="1257"/>
      <c r="E13419" s="1257"/>
      <c r="F13419" s="1257"/>
      <c r="G13419" s="1257"/>
      <c r="H13419" s="1258"/>
      <c r="I13419" s="1257"/>
      <c r="J13419" s="1257"/>
      <c r="K13419" s="1257"/>
      <c r="L13419" s="1257"/>
      <c r="M13419" s="1257"/>
    </row>
    <row r="13420" spans="2:13" s="1259" customFormat="1" x14ac:dyDescent="0.2">
      <c r="B13420" s="1257"/>
      <c r="C13420" s="1257"/>
      <c r="D13420" s="1257"/>
      <c r="E13420" s="1257"/>
      <c r="F13420" s="1257"/>
      <c r="G13420" s="1257"/>
      <c r="H13420" s="1258"/>
      <c r="I13420" s="1257"/>
      <c r="J13420" s="1257"/>
      <c r="K13420" s="1257"/>
      <c r="L13420" s="1257"/>
      <c r="M13420" s="1257"/>
    </row>
    <row r="13421" spans="2:13" s="1259" customFormat="1" x14ac:dyDescent="0.2">
      <c r="B13421" s="1257"/>
      <c r="C13421" s="1257"/>
      <c r="D13421" s="1257"/>
      <c r="E13421" s="1257"/>
      <c r="F13421" s="1257"/>
      <c r="G13421" s="1257"/>
      <c r="H13421" s="1258"/>
      <c r="I13421" s="1257"/>
      <c r="J13421" s="1257"/>
      <c r="K13421" s="1257"/>
      <c r="L13421" s="1257"/>
      <c r="M13421" s="1257"/>
    </row>
    <row r="13422" spans="2:13" s="1259" customFormat="1" x14ac:dyDescent="0.2">
      <c r="B13422" s="1257"/>
      <c r="C13422" s="1257"/>
      <c r="D13422" s="1257"/>
      <c r="E13422" s="1257"/>
      <c r="F13422" s="1257"/>
      <c r="G13422" s="1257"/>
      <c r="H13422" s="1258"/>
      <c r="I13422" s="1257"/>
      <c r="J13422" s="1257"/>
      <c r="K13422" s="1257"/>
      <c r="L13422" s="1257"/>
      <c r="M13422" s="1257"/>
    </row>
    <row r="13423" spans="2:13" s="1259" customFormat="1" x14ac:dyDescent="0.2">
      <c r="B13423" s="1257"/>
      <c r="C13423" s="1257"/>
      <c r="D13423" s="1257"/>
      <c r="E13423" s="1257"/>
      <c r="F13423" s="1257"/>
      <c r="G13423" s="1257"/>
      <c r="H13423" s="1258"/>
      <c r="I13423" s="1257"/>
      <c r="J13423" s="1257"/>
      <c r="K13423" s="1257"/>
      <c r="L13423" s="1257"/>
      <c r="M13423" s="1257"/>
    </row>
    <row r="13424" spans="2:13" s="1259" customFormat="1" x14ac:dyDescent="0.2">
      <c r="B13424" s="1257"/>
      <c r="C13424" s="1257"/>
      <c r="D13424" s="1257"/>
      <c r="E13424" s="1257"/>
      <c r="F13424" s="1257"/>
      <c r="G13424" s="1257"/>
      <c r="H13424" s="1258"/>
      <c r="I13424" s="1257"/>
      <c r="J13424" s="1257"/>
      <c r="K13424" s="1257"/>
      <c r="L13424" s="1257"/>
      <c r="M13424" s="1257"/>
    </row>
    <row r="13425" spans="2:13" s="1259" customFormat="1" x14ac:dyDescent="0.2">
      <c r="B13425" s="1257"/>
      <c r="C13425" s="1257"/>
      <c r="D13425" s="1257"/>
      <c r="E13425" s="1257"/>
      <c r="F13425" s="1257"/>
      <c r="G13425" s="1257"/>
      <c r="H13425" s="1258"/>
      <c r="I13425" s="1257"/>
      <c r="J13425" s="1257"/>
      <c r="K13425" s="1257"/>
      <c r="L13425" s="1257"/>
      <c r="M13425" s="1257"/>
    </row>
    <row r="13426" spans="2:13" s="1259" customFormat="1" x14ac:dyDescent="0.2">
      <c r="B13426" s="1257"/>
      <c r="C13426" s="1257"/>
      <c r="D13426" s="1257"/>
      <c r="E13426" s="1257"/>
      <c r="F13426" s="1257"/>
      <c r="G13426" s="1257"/>
      <c r="H13426" s="1258"/>
      <c r="I13426" s="1257"/>
      <c r="J13426" s="1257"/>
      <c r="K13426" s="1257"/>
      <c r="L13426" s="1257"/>
      <c r="M13426" s="1257"/>
    </row>
    <row r="13427" spans="2:13" s="1259" customFormat="1" x14ac:dyDescent="0.2">
      <c r="B13427" s="1257"/>
      <c r="C13427" s="1257"/>
      <c r="D13427" s="1257"/>
      <c r="E13427" s="1257"/>
      <c r="F13427" s="1257"/>
      <c r="G13427" s="1257"/>
      <c r="H13427" s="1258"/>
      <c r="I13427" s="1257"/>
      <c r="J13427" s="1257"/>
      <c r="K13427" s="1257"/>
      <c r="L13427" s="1257"/>
      <c r="M13427" s="1257"/>
    </row>
    <row r="13428" spans="2:13" s="1259" customFormat="1" x14ac:dyDescent="0.2">
      <c r="B13428" s="1257"/>
      <c r="C13428" s="1257"/>
      <c r="D13428" s="1257"/>
      <c r="E13428" s="1257"/>
      <c r="F13428" s="1257"/>
      <c r="G13428" s="1257"/>
      <c r="H13428" s="1258"/>
      <c r="I13428" s="1257"/>
      <c r="J13428" s="1257"/>
      <c r="K13428" s="1257"/>
      <c r="L13428" s="1257"/>
      <c r="M13428" s="1257"/>
    </row>
    <row r="13429" spans="2:13" s="1259" customFormat="1" x14ac:dyDescent="0.2">
      <c r="B13429" s="1257"/>
      <c r="C13429" s="1257"/>
      <c r="D13429" s="1257"/>
      <c r="E13429" s="1257"/>
      <c r="F13429" s="1257"/>
      <c r="G13429" s="1257"/>
      <c r="H13429" s="1258"/>
      <c r="I13429" s="1257"/>
      <c r="J13429" s="1257"/>
      <c r="K13429" s="1257"/>
      <c r="L13429" s="1257"/>
      <c r="M13429" s="1257"/>
    </row>
    <row r="13430" spans="2:13" s="1259" customFormat="1" x14ac:dyDescent="0.2">
      <c r="B13430" s="1257"/>
      <c r="C13430" s="1257"/>
      <c r="D13430" s="1257"/>
      <c r="E13430" s="1257"/>
      <c r="F13430" s="1257"/>
      <c r="G13430" s="1257"/>
      <c r="H13430" s="1258"/>
      <c r="I13430" s="1257"/>
      <c r="J13430" s="1257"/>
      <c r="K13430" s="1257"/>
      <c r="L13430" s="1257"/>
      <c r="M13430" s="1257"/>
    </row>
    <row r="13431" spans="2:13" s="1259" customFormat="1" x14ac:dyDescent="0.2">
      <c r="B13431" s="1257"/>
      <c r="C13431" s="1257"/>
      <c r="D13431" s="1257"/>
      <c r="E13431" s="1257"/>
      <c r="F13431" s="1257"/>
      <c r="G13431" s="1257"/>
      <c r="H13431" s="1258"/>
      <c r="I13431" s="1257"/>
      <c r="J13431" s="1257"/>
      <c r="K13431" s="1257"/>
      <c r="L13431" s="1257"/>
      <c r="M13431" s="1257"/>
    </row>
    <row r="13432" spans="2:13" s="1259" customFormat="1" x14ac:dyDescent="0.2">
      <c r="B13432" s="1257"/>
      <c r="C13432" s="1257"/>
      <c r="D13432" s="1257"/>
      <c r="E13432" s="1257"/>
      <c r="F13432" s="1257"/>
      <c r="G13432" s="1257"/>
      <c r="H13432" s="1258"/>
      <c r="I13432" s="1257"/>
      <c r="J13432" s="1257"/>
      <c r="K13432" s="1257"/>
      <c r="L13432" s="1257"/>
      <c r="M13432" s="1257"/>
    </row>
    <row r="13433" spans="2:13" s="1259" customFormat="1" x14ac:dyDescent="0.2">
      <c r="B13433" s="1257"/>
      <c r="C13433" s="1257"/>
      <c r="D13433" s="1257"/>
      <c r="E13433" s="1257"/>
      <c r="F13433" s="1257"/>
      <c r="G13433" s="1257"/>
      <c r="H13433" s="1258"/>
      <c r="I13433" s="1257"/>
      <c r="J13433" s="1257"/>
      <c r="K13433" s="1257"/>
      <c r="L13433" s="1257"/>
      <c r="M13433" s="1257"/>
    </row>
    <row r="13434" spans="2:13" s="1259" customFormat="1" x14ac:dyDescent="0.2">
      <c r="B13434" s="1257"/>
      <c r="C13434" s="1257"/>
      <c r="D13434" s="1257"/>
      <c r="E13434" s="1257"/>
      <c r="F13434" s="1257"/>
      <c r="G13434" s="1257"/>
      <c r="H13434" s="1258"/>
      <c r="I13434" s="1257"/>
      <c r="J13434" s="1257"/>
      <c r="K13434" s="1257"/>
      <c r="L13434" s="1257"/>
      <c r="M13434" s="1257"/>
    </row>
    <row r="13435" spans="2:13" s="1259" customFormat="1" x14ac:dyDescent="0.2">
      <c r="B13435" s="1257"/>
      <c r="C13435" s="1257"/>
      <c r="D13435" s="1257"/>
      <c r="E13435" s="1257"/>
      <c r="F13435" s="1257"/>
      <c r="G13435" s="1257"/>
      <c r="H13435" s="1258"/>
      <c r="I13435" s="1257"/>
      <c r="J13435" s="1257"/>
      <c r="K13435" s="1257"/>
      <c r="L13435" s="1257"/>
      <c r="M13435" s="1257"/>
    </row>
    <row r="13436" spans="2:13" s="1259" customFormat="1" x14ac:dyDescent="0.2">
      <c r="B13436" s="1257"/>
      <c r="C13436" s="1257"/>
      <c r="D13436" s="1257"/>
      <c r="E13436" s="1257"/>
      <c r="F13436" s="1257"/>
      <c r="G13436" s="1257"/>
      <c r="H13436" s="1258"/>
      <c r="I13436" s="1257"/>
      <c r="J13436" s="1257"/>
      <c r="K13436" s="1257"/>
      <c r="L13436" s="1257"/>
      <c r="M13436" s="1257"/>
    </row>
    <row r="13437" spans="2:13" s="1259" customFormat="1" x14ac:dyDescent="0.2">
      <c r="B13437" s="1257"/>
      <c r="C13437" s="1257"/>
      <c r="D13437" s="1257"/>
      <c r="E13437" s="1257"/>
      <c r="F13437" s="1257"/>
      <c r="G13437" s="1257"/>
      <c r="H13437" s="1258"/>
      <c r="I13437" s="1257"/>
      <c r="J13437" s="1257"/>
      <c r="K13437" s="1257"/>
      <c r="L13437" s="1257"/>
      <c r="M13437" s="1257"/>
    </row>
    <row r="13438" spans="2:13" s="1259" customFormat="1" x14ac:dyDescent="0.2">
      <c r="B13438" s="1257"/>
      <c r="C13438" s="1257"/>
      <c r="D13438" s="1257"/>
      <c r="E13438" s="1257"/>
      <c r="F13438" s="1257"/>
      <c r="G13438" s="1257"/>
      <c r="H13438" s="1258"/>
      <c r="I13438" s="1257"/>
      <c r="J13438" s="1257"/>
      <c r="K13438" s="1257"/>
      <c r="L13438" s="1257"/>
      <c r="M13438" s="1257"/>
    </row>
    <row r="13439" spans="2:13" s="1259" customFormat="1" x14ac:dyDescent="0.2">
      <c r="B13439" s="1257"/>
      <c r="C13439" s="1257"/>
      <c r="D13439" s="1257"/>
      <c r="E13439" s="1257"/>
      <c r="F13439" s="1257"/>
      <c r="G13439" s="1257"/>
      <c r="H13439" s="1258"/>
      <c r="I13439" s="1257"/>
      <c r="J13439" s="1257"/>
      <c r="K13439" s="1257"/>
      <c r="L13439" s="1257"/>
      <c r="M13439" s="1257"/>
    </row>
    <row r="13440" spans="2:13" s="1259" customFormat="1" x14ac:dyDescent="0.2">
      <c r="B13440" s="1257"/>
      <c r="C13440" s="1257"/>
      <c r="D13440" s="1257"/>
      <c r="E13440" s="1257"/>
      <c r="F13440" s="1257"/>
      <c r="G13440" s="1257"/>
      <c r="H13440" s="1258"/>
      <c r="I13440" s="1257"/>
      <c r="J13440" s="1257"/>
      <c r="K13440" s="1257"/>
      <c r="L13440" s="1257"/>
      <c r="M13440" s="1257"/>
    </row>
    <row r="13441" spans="2:13" s="1259" customFormat="1" x14ac:dyDescent="0.2">
      <c r="B13441" s="1257"/>
      <c r="C13441" s="1257"/>
      <c r="D13441" s="1257"/>
      <c r="E13441" s="1257"/>
      <c r="F13441" s="1257"/>
      <c r="G13441" s="1257"/>
      <c r="H13441" s="1258"/>
      <c r="I13441" s="1257"/>
      <c r="J13441" s="1257"/>
      <c r="K13441" s="1257"/>
      <c r="L13441" s="1257"/>
      <c r="M13441" s="1257"/>
    </row>
    <row r="13442" spans="2:13" s="1259" customFormat="1" x14ac:dyDescent="0.2">
      <c r="B13442" s="1257"/>
      <c r="C13442" s="1257"/>
      <c r="D13442" s="1257"/>
      <c r="E13442" s="1257"/>
      <c r="F13442" s="1257"/>
      <c r="G13442" s="1257"/>
      <c r="H13442" s="1258"/>
      <c r="I13442" s="1257"/>
      <c r="J13442" s="1257"/>
      <c r="K13442" s="1257"/>
      <c r="L13442" s="1257"/>
      <c r="M13442" s="1257"/>
    </row>
    <row r="13443" spans="2:13" s="1259" customFormat="1" x14ac:dyDescent="0.2">
      <c r="B13443" s="1257"/>
      <c r="C13443" s="1257"/>
      <c r="D13443" s="1257"/>
      <c r="E13443" s="1257"/>
      <c r="F13443" s="1257"/>
      <c r="G13443" s="1257"/>
      <c r="H13443" s="1258"/>
      <c r="I13443" s="1257"/>
      <c r="J13443" s="1257"/>
      <c r="K13443" s="1257"/>
      <c r="L13443" s="1257"/>
      <c r="M13443" s="1257"/>
    </row>
    <row r="13444" spans="2:13" s="1259" customFormat="1" x14ac:dyDescent="0.2">
      <c r="B13444" s="1257"/>
      <c r="C13444" s="1257"/>
      <c r="D13444" s="1257"/>
      <c r="E13444" s="1257"/>
      <c r="F13444" s="1257"/>
      <c r="G13444" s="1257"/>
      <c r="H13444" s="1258"/>
      <c r="I13444" s="1257"/>
      <c r="J13444" s="1257"/>
      <c r="K13444" s="1257"/>
      <c r="L13444" s="1257"/>
      <c r="M13444" s="1257"/>
    </row>
    <row r="13445" spans="2:13" s="1259" customFormat="1" x14ac:dyDescent="0.2">
      <c r="B13445" s="1257"/>
      <c r="C13445" s="1257"/>
      <c r="D13445" s="1257"/>
      <c r="E13445" s="1257"/>
      <c r="F13445" s="1257"/>
      <c r="G13445" s="1257"/>
      <c r="H13445" s="1258"/>
      <c r="I13445" s="1257"/>
      <c r="J13445" s="1257"/>
      <c r="K13445" s="1257"/>
      <c r="L13445" s="1257"/>
      <c r="M13445" s="1257"/>
    </row>
    <row r="13446" spans="2:13" s="1259" customFormat="1" x14ac:dyDescent="0.2">
      <c r="B13446" s="1257"/>
      <c r="C13446" s="1257"/>
      <c r="D13446" s="1257"/>
      <c r="E13446" s="1257"/>
      <c r="F13446" s="1257"/>
      <c r="G13446" s="1257"/>
      <c r="H13446" s="1258"/>
      <c r="I13446" s="1257"/>
      <c r="J13446" s="1257"/>
      <c r="K13446" s="1257"/>
      <c r="L13446" s="1257"/>
      <c r="M13446" s="1257"/>
    </row>
    <row r="13447" spans="2:13" s="1259" customFormat="1" x14ac:dyDescent="0.2">
      <c r="B13447" s="1257"/>
      <c r="C13447" s="1257"/>
      <c r="D13447" s="1257"/>
      <c r="E13447" s="1257"/>
      <c r="F13447" s="1257"/>
      <c r="G13447" s="1257"/>
      <c r="H13447" s="1258"/>
      <c r="I13447" s="1257"/>
      <c r="J13447" s="1257"/>
      <c r="K13447" s="1257"/>
      <c r="L13447" s="1257"/>
      <c r="M13447" s="1257"/>
    </row>
    <row r="13448" spans="2:13" s="1259" customFormat="1" x14ac:dyDescent="0.2">
      <c r="B13448" s="1257"/>
      <c r="C13448" s="1257"/>
      <c r="D13448" s="1257"/>
      <c r="E13448" s="1257"/>
      <c r="F13448" s="1257"/>
      <c r="G13448" s="1257"/>
      <c r="H13448" s="1258"/>
      <c r="I13448" s="1257"/>
      <c r="J13448" s="1257"/>
      <c r="K13448" s="1257"/>
      <c r="L13448" s="1257"/>
      <c r="M13448" s="1257"/>
    </row>
    <row r="13449" spans="2:13" s="1259" customFormat="1" x14ac:dyDescent="0.2">
      <c r="B13449" s="1257"/>
      <c r="C13449" s="1257"/>
      <c r="D13449" s="1257"/>
      <c r="E13449" s="1257"/>
      <c r="F13449" s="1257"/>
      <c r="G13449" s="1257"/>
      <c r="H13449" s="1258"/>
      <c r="I13449" s="1257"/>
      <c r="J13449" s="1257"/>
      <c r="K13449" s="1257"/>
      <c r="L13449" s="1257"/>
      <c r="M13449" s="1257"/>
    </row>
    <row r="13450" spans="2:13" s="1259" customFormat="1" x14ac:dyDescent="0.2">
      <c r="B13450" s="1257"/>
      <c r="C13450" s="1257"/>
      <c r="D13450" s="1257"/>
      <c r="E13450" s="1257"/>
      <c r="F13450" s="1257"/>
      <c r="G13450" s="1257"/>
      <c r="H13450" s="1258"/>
      <c r="I13450" s="1257"/>
      <c r="J13450" s="1257"/>
      <c r="K13450" s="1257"/>
      <c r="L13450" s="1257"/>
      <c r="M13450" s="1257"/>
    </row>
    <row r="13451" spans="2:13" s="1259" customFormat="1" x14ac:dyDescent="0.2">
      <c r="B13451" s="1257"/>
      <c r="C13451" s="1257"/>
      <c r="D13451" s="1257"/>
      <c r="E13451" s="1257"/>
      <c r="F13451" s="1257"/>
      <c r="G13451" s="1257"/>
      <c r="H13451" s="1258"/>
      <c r="I13451" s="1257"/>
      <c r="J13451" s="1257"/>
      <c r="K13451" s="1257"/>
      <c r="L13451" s="1257"/>
      <c r="M13451" s="1257"/>
    </row>
    <row r="13452" spans="2:13" s="1259" customFormat="1" x14ac:dyDescent="0.2">
      <c r="B13452" s="1257"/>
      <c r="C13452" s="1257"/>
      <c r="D13452" s="1257"/>
      <c r="E13452" s="1257"/>
      <c r="F13452" s="1257"/>
      <c r="G13452" s="1257"/>
      <c r="H13452" s="1258"/>
      <c r="I13452" s="1257"/>
      <c r="J13452" s="1257"/>
      <c r="K13452" s="1257"/>
      <c r="L13452" s="1257"/>
      <c r="M13452" s="1257"/>
    </row>
    <row r="13453" spans="2:13" s="1259" customFormat="1" x14ac:dyDescent="0.2">
      <c r="B13453" s="1257"/>
      <c r="C13453" s="1257"/>
      <c r="D13453" s="1257"/>
      <c r="E13453" s="1257"/>
      <c r="F13453" s="1257"/>
      <c r="G13453" s="1257"/>
      <c r="H13453" s="1258"/>
      <c r="I13453" s="1257"/>
      <c r="J13453" s="1257"/>
      <c r="K13453" s="1257"/>
      <c r="L13453" s="1257"/>
      <c r="M13453" s="1257"/>
    </row>
    <row r="13454" spans="2:13" s="1259" customFormat="1" x14ac:dyDescent="0.2">
      <c r="B13454" s="1257"/>
      <c r="C13454" s="1257"/>
      <c r="D13454" s="1257"/>
      <c r="E13454" s="1257"/>
      <c r="F13454" s="1257"/>
      <c r="G13454" s="1257"/>
      <c r="H13454" s="1258"/>
      <c r="I13454" s="1257"/>
      <c r="J13454" s="1257"/>
      <c r="K13454" s="1257"/>
      <c r="L13454" s="1257"/>
      <c r="M13454" s="1257"/>
    </row>
    <row r="13455" spans="2:13" s="1259" customFormat="1" x14ac:dyDescent="0.2">
      <c r="B13455" s="1257"/>
      <c r="C13455" s="1257"/>
      <c r="D13455" s="1257"/>
      <c r="E13455" s="1257"/>
      <c r="F13455" s="1257"/>
      <c r="G13455" s="1257"/>
      <c r="H13455" s="1258"/>
      <c r="I13455" s="1257"/>
      <c r="J13455" s="1257"/>
      <c r="K13455" s="1257"/>
      <c r="L13455" s="1257"/>
      <c r="M13455" s="1257"/>
    </row>
    <row r="13456" spans="2:13" s="1259" customFormat="1" x14ac:dyDescent="0.2">
      <c r="B13456" s="1257"/>
      <c r="C13456" s="1257"/>
      <c r="D13456" s="1257"/>
      <c r="E13456" s="1257"/>
      <c r="F13456" s="1257"/>
      <c r="G13456" s="1257"/>
      <c r="H13456" s="1258"/>
      <c r="I13456" s="1257"/>
      <c r="J13456" s="1257"/>
      <c r="K13456" s="1257"/>
      <c r="L13456" s="1257"/>
      <c r="M13456" s="1257"/>
    </row>
    <row r="13457" spans="2:13" s="1259" customFormat="1" x14ac:dyDescent="0.2">
      <c r="B13457" s="1257"/>
      <c r="C13457" s="1257"/>
      <c r="D13457" s="1257"/>
      <c r="E13457" s="1257"/>
      <c r="F13457" s="1257"/>
      <c r="G13457" s="1257"/>
      <c r="H13457" s="1258"/>
      <c r="I13457" s="1257"/>
      <c r="J13457" s="1257"/>
      <c r="K13457" s="1257"/>
      <c r="L13457" s="1257"/>
      <c r="M13457" s="1257"/>
    </row>
    <row r="13458" spans="2:13" s="1259" customFormat="1" x14ac:dyDescent="0.2">
      <c r="B13458" s="1257"/>
      <c r="C13458" s="1257"/>
      <c r="D13458" s="1257"/>
      <c r="E13458" s="1257"/>
      <c r="F13458" s="1257"/>
      <c r="G13458" s="1257"/>
      <c r="H13458" s="1258"/>
      <c r="I13458" s="1257"/>
      <c r="J13458" s="1257"/>
      <c r="K13458" s="1257"/>
      <c r="L13458" s="1257"/>
      <c r="M13458" s="1257"/>
    </row>
    <row r="13459" spans="2:13" s="1259" customFormat="1" x14ac:dyDescent="0.2">
      <c r="B13459" s="1257"/>
      <c r="C13459" s="1257"/>
      <c r="D13459" s="1257"/>
      <c r="E13459" s="1257"/>
      <c r="F13459" s="1257"/>
      <c r="G13459" s="1257"/>
      <c r="H13459" s="1258"/>
      <c r="I13459" s="1257"/>
      <c r="J13459" s="1257"/>
      <c r="K13459" s="1257"/>
      <c r="L13459" s="1257"/>
      <c r="M13459" s="1257"/>
    </row>
    <row r="13460" spans="2:13" s="1259" customFormat="1" x14ac:dyDescent="0.2">
      <c r="B13460" s="1257"/>
      <c r="C13460" s="1257"/>
      <c r="D13460" s="1257"/>
      <c r="E13460" s="1257"/>
      <c r="F13460" s="1257"/>
      <c r="G13460" s="1257"/>
      <c r="H13460" s="1258"/>
      <c r="I13460" s="1257"/>
      <c r="J13460" s="1257"/>
      <c r="K13460" s="1257"/>
      <c r="L13460" s="1257"/>
      <c r="M13460" s="1257"/>
    </row>
    <row r="13461" spans="2:13" s="1259" customFormat="1" x14ac:dyDescent="0.2">
      <c r="B13461" s="1257"/>
      <c r="C13461" s="1257"/>
      <c r="D13461" s="1257"/>
      <c r="E13461" s="1257"/>
      <c r="F13461" s="1257"/>
      <c r="G13461" s="1257"/>
      <c r="H13461" s="1258"/>
      <c r="I13461" s="1257"/>
      <c r="J13461" s="1257"/>
      <c r="K13461" s="1257"/>
      <c r="L13461" s="1257"/>
      <c r="M13461" s="1257"/>
    </row>
    <row r="13462" spans="2:13" s="1259" customFormat="1" x14ac:dyDescent="0.2">
      <c r="B13462" s="1257"/>
      <c r="C13462" s="1257"/>
      <c r="D13462" s="1257"/>
      <c r="E13462" s="1257"/>
      <c r="F13462" s="1257"/>
      <c r="G13462" s="1257"/>
      <c r="H13462" s="1258"/>
      <c r="I13462" s="1257"/>
      <c r="J13462" s="1257"/>
      <c r="K13462" s="1257"/>
      <c r="L13462" s="1257"/>
      <c r="M13462" s="1257"/>
    </row>
    <row r="13463" spans="2:13" s="1259" customFormat="1" x14ac:dyDescent="0.2">
      <c r="B13463" s="1257"/>
      <c r="C13463" s="1257"/>
      <c r="D13463" s="1257"/>
      <c r="E13463" s="1257"/>
      <c r="F13463" s="1257"/>
      <c r="G13463" s="1257"/>
      <c r="H13463" s="1258"/>
      <c r="I13463" s="1257"/>
      <c r="J13463" s="1257"/>
      <c r="K13463" s="1257"/>
      <c r="L13463" s="1257"/>
      <c r="M13463" s="1257"/>
    </row>
    <row r="13464" spans="2:13" s="1259" customFormat="1" x14ac:dyDescent="0.2">
      <c r="B13464" s="1257"/>
      <c r="C13464" s="1257"/>
      <c r="D13464" s="1257"/>
      <c r="E13464" s="1257"/>
      <c r="F13464" s="1257"/>
      <c r="G13464" s="1257"/>
      <c r="H13464" s="1258"/>
      <c r="I13464" s="1257"/>
      <c r="J13464" s="1257"/>
      <c r="K13464" s="1257"/>
      <c r="L13464" s="1257"/>
      <c r="M13464" s="1257"/>
    </row>
    <row r="13465" spans="2:13" s="1259" customFormat="1" x14ac:dyDescent="0.2">
      <c r="B13465" s="1257"/>
      <c r="C13465" s="1257"/>
      <c r="D13465" s="1257"/>
      <c r="E13465" s="1257"/>
      <c r="F13465" s="1257"/>
      <c r="G13465" s="1257"/>
      <c r="H13465" s="1258"/>
      <c r="I13465" s="1257"/>
      <c r="J13465" s="1257"/>
      <c r="K13465" s="1257"/>
      <c r="L13465" s="1257"/>
      <c r="M13465" s="1257"/>
    </row>
    <row r="13466" spans="2:13" s="1259" customFormat="1" x14ac:dyDescent="0.2">
      <c r="B13466" s="1257"/>
      <c r="C13466" s="1257"/>
      <c r="D13466" s="1257"/>
      <c r="E13466" s="1257"/>
      <c r="F13466" s="1257"/>
      <c r="G13466" s="1257"/>
      <c r="H13466" s="1258"/>
      <c r="I13466" s="1257"/>
      <c r="J13466" s="1257"/>
      <c r="K13466" s="1257"/>
      <c r="L13466" s="1257"/>
      <c r="M13466" s="1257"/>
    </row>
    <row r="13467" spans="2:13" s="1259" customFormat="1" x14ac:dyDescent="0.2">
      <c r="B13467" s="1257"/>
      <c r="C13467" s="1257"/>
      <c r="D13467" s="1257"/>
      <c r="E13467" s="1257"/>
      <c r="F13467" s="1257"/>
      <c r="G13467" s="1257"/>
      <c r="H13467" s="1258"/>
      <c r="I13467" s="1257"/>
      <c r="J13467" s="1257"/>
      <c r="K13467" s="1257"/>
      <c r="L13467" s="1257"/>
      <c r="M13467" s="1257"/>
    </row>
    <row r="13468" spans="2:13" s="1259" customFormat="1" x14ac:dyDescent="0.2">
      <c r="B13468" s="1257"/>
      <c r="C13468" s="1257"/>
      <c r="D13468" s="1257"/>
      <c r="E13468" s="1257"/>
      <c r="F13468" s="1257"/>
      <c r="G13468" s="1257"/>
      <c r="H13468" s="1258"/>
      <c r="I13468" s="1257"/>
      <c r="J13468" s="1257"/>
      <c r="K13468" s="1257"/>
      <c r="L13468" s="1257"/>
      <c r="M13468" s="1257"/>
    </row>
    <row r="13469" spans="2:13" s="1259" customFormat="1" x14ac:dyDescent="0.2">
      <c r="B13469" s="1257"/>
      <c r="C13469" s="1257"/>
      <c r="D13469" s="1257"/>
      <c r="E13469" s="1257"/>
      <c r="F13469" s="1257"/>
      <c r="G13469" s="1257"/>
      <c r="H13469" s="1258"/>
      <c r="I13469" s="1257"/>
      <c r="J13469" s="1257"/>
      <c r="K13469" s="1257"/>
      <c r="L13469" s="1257"/>
      <c r="M13469" s="1257"/>
    </row>
    <row r="13470" spans="2:13" s="1259" customFormat="1" x14ac:dyDescent="0.2">
      <c r="B13470" s="1257"/>
      <c r="C13470" s="1257"/>
      <c r="D13470" s="1257"/>
      <c r="E13470" s="1257"/>
      <c r="F13470" s="1257"/>
      <c r="G13470" s="1257"/>
      <c r="H13470" s="1258"/>
      <c r="I13470" s="1257"/>
      <c r="J13470" s="1257"/>
      <c r="K13470" s="1257"/>
      <c r="L13470" s="1257"/>
      <c r="M13470" s="1257"/>
    </row>
    <row r="13471" spans="2:13" s="1259" customFormat="1" x14ac:dyDescent="0.2">
      <c r="B13471" s="1257"/>
      <c r="C13471" s="1257"/>
      <c r="D13471" s="1257"/>
      <c r="E13471" s="1257"/>
      <c r="F13471" s="1257"/>
      <c r="G13471" s="1257"/>
      <c r="H13471" s="1258"/>
      <c r="I13471" s="1257"/>
      <c r="J13471" s="1257"/>
      <c r="K13471" s="1257"/>
      <c r="L13471" s="1257"/>
      <c r="M13471" s="1257"/>
    </row>
    <row r="13472" spans="2:13" s="1259" customFormat="1" x14ac:dyDescent="0.2">
      <c r="B13472" s="1257"/>
      <c r="C13472" s="1257"/>
      <c r="D13472" s="1257"/>
      <c r="E13472" s="1257"/>
      <c r="F13472" s="1257"/>
      <c r="G13472" s="1257"/>
      <c r="H13472" s="1258"/>
      <c r="I13472" s="1257"/>
      <c r="J13472" s="1257"/>
      <c r="K13472" s="1257"/>
      <c r="L13472" s="1257"/>
      <c r="M13472" s="1257"/>
    </row>
    <row r="13473" spans="2:13" s="1259" customFormat="1" x14ac:dyDescent="0.2">
      <c r="B13473" s="1257"/>
      <c r="C13473" s="1257"/>
      <c r="D13473" s="1257"/>
      <c r="E13473" s="1257"/>
      <c r="F13473" s="1257"/>
      <c r="G13473" s="1257"/>
      <c r="H13473" s="1258"/>
      <c r="I13473" s="1257"/>
      <c r="J13473" s="1257"/>
      <c r="K13473" s="1257"/>
      <c r="L13473" s="1257"/>
      <c r="M13473" s="1257"/>
    </row>
    <row r="13474" spans="2:13" s="1259" customFormat="1" x14ac:dyDescent="0.2">
      <c r="B13474" s="1257"/>
      <c r="C13474" s="1257"/>
      <c r="D13474" s="1257"/>
      <c r="E13474" s="1257"/>
      <c r="F13474" s="1257"/>
      <c r="G13474" s="1257"/>
      <c r="H13474" s="1258"/>
      <c r="I13474" s="1257"/>
      <c r="J13474" s="1257"/>
      <c r="K13474" s="1257"/>
      <c r="L13474" s="1257"/>
      <c r="M13474" s="1257"/>
    </row>
    <row r="13475" spans="2:13" s="1259" customFormat="1" x14ac:dyDescent="0.2">
      <c r="B13475" s="1257"/>
      <c r="C13475" s="1257"/>
      <c r="D13475" s="1257"/>
      <c r="E13475" s="1257"/>
      <c r="F13475" s="1257"/>
      <c r="G13475" s="1257"/>
      <c r="H13475" s="1258"/>
      <c r="I13475" s="1257"/>
      <c r="J13475" s="1257"/>
      <c r="K13475" s="1257"/>
      <c r="L13475" s="1257"/>
      <c r="M13475" s="1257"/>
    </row>
    <row r="13476" spans="2:13" s="1259" customFormat="1" x14ac:dyDescent="0.2">
      <c r="B13476" s="1257"/>
      <c r="C13476" s="1257"/>
      <c r="D13476" s="1257"/>
      <c r="E13476" s="1257"/>
      <c r="F13476" s="1257"/>
      <c r="G13476" s="1257"/>
      <c r="H13476" s="1258"/>
      <c r="I13476" s="1257"/>
      <c r="J13476" s="1257"/>
      <c r="K13476" s="1257"/>
      <c r="L13476" s="1257"/>
      <c r="M13476" s="1257"/>
    </row>
    <row r="13477" spans="2:13" s="1259" customFormat="1" x14ac:dyDescent="0.2">
      <c r="B13477" s="1257"/>
      <c r="C13477" s="1257"/>
      <c r="D13477" s="1257"/>
      <c r="E13477" s="1257"/>
      <c r="F13477" s="1257"/>
      <c r="G13477" s="1257"/>
      <c r="H13477" s="1258"/>
      <c r="I13477" s="1257"/>
      <c r="J13477" s="1257"/>
      <c r="K13477" s="1257"/>
      <c r="L13477" s="1257"/>
      <c r="M13477" s="1257"/>
    </row>
    <row r="13478" spans="2:13" s="1259" customFormat="1" x14ac:dyDescent="0.2">
      <c r="B13478" s="1257"/>
      <c r="C13478" s="1257"/>
      <c r="D13478" s="1257"/>
      <c r="E13478" s="1257"/>
      <c r="F13478" s="1257"/>
      <c r="G13478" s="1257"/>
      <c r="H13478" s="1258"/>
      <c r="I13478" s="1257"/>
      <c r="J13478" s="1257"/>
      <c r="K13478" s="1257"/>
      <c r="L13478" s="1257"/>
      <c r="M13478" s="1257"/>
    </row>
    <row r="13479" spans="2:13" s="1259" customFormat="1" x14ac:dyDescent="0.2">
      <c r="B13479" s="1257"/>
      <c r="C13479" s="1257"/>
      <c r="D13479" s="1257"/>
      <c r="E13479" s="1257"/>
      <c r="F13479" s="1257"/>
      <c r="G13479" s="1257"/>
      <c r="H13479" s="1258"/>
      <c r="I13479" s="1257"/>
      <c r="J13479" s="1257"/>
      <c r="K13479" s="1257"/>
      <c r="L13479" s="1257"/>
      <c r="M13479" s="1257"/>
    </row>
    <row r="13480" spans="2:13" s="1259" customFormat="1" x14ac:dyDescent="0.2">
      <c r="B13480" s="1257"/>
      <c r="C13480" s="1257"/>
      <c r="D13480" s="1257"/>
      <c r="E13480" s="1257"/>
      <c r="F13480" s="1257"/>
      <c r="G13480" s="1257"/>
      <c r="H13480" s="1258"/>
      <c r="I13480" s="1257"/>
      <c r="J13480" s="1257"/>
      <c r="K13480" s="1257"/>
      <c r="L13480" s="1257"/>
      <c r="M13480" s="1257"/>
    </row>
    <row r="13481" spans="2:13" s="1259" customFormat="1" x14ac:dyDescent="0.2">
      <c r="B13481" s="1257"/>
      <c r="C13481" s="1257"/>
      <c r="D13481" s="1257"/>
      <c r="E13481" s="1257"/>
      <c r="F13481" s="1257"/>
      <c r="G13481" s="1257"/>
      <c r="H13481" s="1258"/>
      <c r="I13481" s="1257"/>
      <c r="J13481" s="1257"/>
      <c r="K13481" s="1257"/>
      <c r="L13481" s="1257"/>
      <c r="M13481" s="1257"/>
    </row>
    <row r="13482" spans="2:13" s="1259" customFormat="1" x14ac:dyDescent="0.2">
      <c r="B13482" s="1257"/>
      <c r="C13482" s="1257"/>
      <c r="D13482" s="1257"/>
      <c r="E13482" s="1257"/>
      <c r="F13482" s="1257"/>
      <c r="G13482" s="1257"/>
      <c r="H13482" s="1258"/>
      <c r="I13482" s="1257"/>
      <c r="J13482" s="1257"/>
      <c r="K13482" s="1257"/>
      <c r="L13482" s="1257"/>
      <c r="M13482" s="1257"/>
    </row>
    <row r="13483" spans="2:13" s="1259" customFormat="1" x14ac:dyDescent="0.2">
      <c r="B13483" s="1257"/>
      <c r="C13483" s="1257"/>
      <c r="D13483" s="1257"/>
      <c r="E13483" s="1257"/>
      <c r="F13483" s="1257"/>
      <c r="G13483" s="1257"/>
      <c r="H13483" s="1258"/>
      <c r="I13483" s="1257"/>
      <c r="J13483" s="1257"/>
      <c r="K13483" s="1257"/>
      <c r="L13483" s="1257"/>
      <c r="M13483" s="1257"/>
    </row>
    <row r="13484" spans="2:13" s="1259" customFormat="1" x14ac:dyDescent="0.2">
      <c r="B13484" s="1257"/>
      <c r="C13484" s="1257"/>
      <c r="D13484" s="1257"/>
      <c r="E13484" s="1257"/>
      <c r="F13484" s="1257"/>
      <c r="G13484" s="1257"/>
      <c r="H13484" s="1258"/>
      <c r="I13484" s="1257"/>
      <c r="J13484" s="1257"/>
      <c r="K13484" s="1257"/>
      <c r="L13484" s="1257"/>
      <c r="M13484" s="1257"/>
    </row>
    <row r="13485" spans="2:13" s="1259" customFormat="1" x14ac:dyDescent="0.2">
      <c r="B13485" s="1257"/>
      <c r="C13485" s="1257"/>
      <c r="D13485" s="1257"/>
      <c r="E13485" s="1257"/>
      <c r="F13485" s="1257"/>
      <c r="G13485" s="1257"/>
      <c r="H13485" s="1258"/>
      <c r="I13485" s="1257"/>
      <c r="J13485" s="1257"/>
      <c r="K13485" s="1257"/>
      <c r="L13485" s="1257"/>
      <c r="M13485" s="1257"/>
    </row>
    <row r="13486" spans="2:13" s="1259" customFormat="1" x14ac:dyDescent="0.2">
      <c r="B13486" s="1257"/>
      <c r="C13486" s="1257"/>
      <c r="D13486" s="1257"/>
      <c r="E13486" s="1257"/>
      <c r="F13486" s="1257"/>
      <c r="G13486" s="1257"/>
      <c r="H13486" s="1258"/>
      <c r="I13486" s="1257"/>
      <c r="J13486" s="1257"/>
      <c r="K13486" s="1257"/>
      <c r="L13486" s="1257"/>
      <c r="M13486" s="1257"/>
    </row>
    <row r="13487" spans="2:13" s="1259" customFormat="1" x14ac:dyDescent="0.2">
      <c r="B13487" s="1257"/>
      <c r="C13487" s="1257"/>
      <c r="D13487" s="1257"/>
      <c r="E13487" s="1257"/>
      <c r="F13487" s="1257"/>
      <c r="G13487" s="1257"/>
      <c r="H13487" s="1258"/>
      <c r="I13487" s="1257"/>
      <c r="J13487" s="1257"/>
      <c r="K13487" s="1257"/>
      <c r="L13487" s="1257"/>
      <c r="M13487" s="1257"/>
    </row>
    <row r="13488" spans="2:13" s="1259" customFormat="1" x14ac:dyDescent="0.2">
      <c r="B13488" s="1257"/>
      <c r="C13488" s="1257"/>
      <c r="D13488" s="1257"/>
      <c r="E13488" s="1257"/>
      <c r="F13488" s="1257"/>
      <c r="G13488" s="1257"/>
      <c r="H13488" s="1258"/>
      <c r="I13488" s="1257"/>
      <c r="J13488" s="1257"/>
      <c r="K13488" s="1257"/>
      <c r="L13488" s="1257"/>
      <c r="M13488" s="1257"/>
    </row>
    <row r="13489" spans="2:13" s="1259" customFormat="1" x14ac:dyDescent="0.2">
      <c r="B13489" s="1257"/>
      <c r="C13489" s="1257"/>
      <c r="D13489" s="1257"/>
      <c r="E13489" s="1257"/>
      <c r="F13489" s="1257"/>
      <c r="G13489" s="1257"/>
      <c r="H13489" s="1258"/>
      <c r="I13489" s="1257"/>
      <c r="J13489" s="1257"/>
      <c r="K13489" s="1257"/>
      <c r="L13489" s="1257"/>
      <c r="M13489" s="1257"/>
    </row>
    <row r="13490" spans="2:13" s="1259" customFormat="1" x14ac:dyDescent="0.2">
      <c r="B13490" s="1257"/>
      <c r="C13490" s="1257"/>
      <c r="D13490" s="1257"/>
      <c r="E13490" s="1257"/>
      <c r="F13490" s="1257"/>
      <c r="G13490" s="1257"/>
      <c r="H13490" s="1258"/>
      <c r="I13490" s="1257"/>
      <c r="J13490" s="1257"/>
      <c r="K13490" s="1257"/>
      <c r="L13490" s="1257"/>
      <c r="M13490" s="1257"/>
    </row>
    <row r="13491" spans="2:13" s="1259" customFormat="1" x14ac:dyDescent="0.2">
      <c r="B13491" s="1257"/>
      <c r="C13491" s="1257"/>
      <c r="D13491" s="1257"/>
      <c r="E13491" s="1257"/>
      <c r="F13491" s="1257"/>
      <c r="G13491" s="1257"/>
      <c r="H13491" s="1258"/>
      <c r="I13491" s="1257"/>
      <c r="J13491" s="1257"/>
      <c r="K13491" s="1257"/>
      <c r="L13491" s="1257"/>
      <c r="M13491" s="1257"/>
    </row>
    <row r="13492" spans="2:13" s="1259" customFormat="1" x14ac:dyDescent="0.2">
      <c r="B13492" s="1257"/>
      <c r="C13492" s="1257"/>
      <c r="D13492" s="1257"/>
      <c r="E13492" s="1257"/>
      <c r="F13492" s="1257"/>
      <c r="G13492" s="1257"/>
      <c r="H13492" s="1258"/>
      <c r="I13492" s="1257"/>
      <c r="J13492" s="1257"/>
      <c r="K13492" s="1257"/>
      <c r="L13492" s="1257"/>
      <c r="M13492" s="1257"/>
    </row>
    <row r="13493" spans="2:13" s="1259" customFormat="1" x14ac:dyDescent="0.2">
      <c r="B13493" s="1257"/>
      <c r="C13493" s="1257"/>
      <c r="D13493" s="1257"/>
      <c r="E13493" s="1257"/>
      <c r="F13493" s="1257"/>
      <c r="G13493" s="1257"/>
      <c r="H13493" s="1258"/>
      <c r="I13493" s="1257"/>
      <c r="J13493" s="1257"/>
      <c r="K13493" s="1257"/>
      <c r="L13493" s="1257"/>
      <c r="M13493" s="1257"/>
    </row>
    <row r="13494" spans="2:13" s="1259" customFormat="1" x14ac:dyDescent="0.2">
      <c r="B13494" s="1257"/>
      <c r="C13494" s="1257"/>
      <c r="D13494" s="1257"/>
      <c r="E13494" s="1257"/>
      <c r="F13494" s="1257"/>
      <c r="G13494" s="1257"/>
      <c r="H13494" s="1258"/>
      <c r="I13494" s="1257"/>
      <c r="J13494" s="1257"/>
      <c r="K13494" s="1257"/>
      <c r="L13494" s="1257"/>
      <c r="M13494" s="1257"/>
    </row>
    <row r="13495" spans="2:13" s="1259" customFormat="1" x14ac:dyDescent="0.2">
      <c r="B13495" s="1257"/>
      <c r="C13495" s="1257"/>
      <c r="D13495" s="1257"/>
      <c r="E13495" s="1257"/>
      <c r="F13495" s="1257"/>
      <c r="G13495" s="1257"/>
      <c r="H13495" s="1258"/>
      <c r="I13495" s="1257"/>
      <c r="J13495" s="1257"/>
      <c r="K13495" s="1257"/>
      <c r="L13495" s="1257"/>
      <c r="M13495" s="1257"/>
    </row>
    <row r="13496" spans="2:13" s="1259" customFormat="1" x14ac:dyDescent="0.2">
      <c r="B13496" s="1257"/>
      <c r="C13496" s="1257"/>
      <c r="D13496" s="1257"/>
      <c r="E13496" s="1257"/>
      <c r="F13496" s="1257"/>
      <c r="G13496" s="1257"/>
      <c r="H13496" s="1258"/>
      <c r="I13496" s="1257"/>
      <c r="J13496" s="1257"/>
      <c r="K13496" s="1257"/>
      <c r="L13496" s="1257"/>
      <c r="M13496" s="1257"/>
    </row>
    <row r="13497" spans="2:13" s="1259" customFormat="1" x14ac:dyDescent="0.2">
      <c r="B13497" s="1257"/>
      <c r="C13497" s="1257"/>
      <c r="D13497" s="1257"/>
      <c r="E13497" s="1257"/>
      <c r="F13497" s="1257"/>
      <c r="G13497" s="1257"/>
      <c r="H13497" s="1258"/>
      <c r="I13497" s="1257"/>
      <c r="J13497" s="1257"/>
      <c r="K13497" s="1257"/>
      <c r="L13497" s="1257"/>
      <c r="M13497" s="1257"/>
    </row>
    <row r="13498" spans="2:13" s="1259" customFormat="1" x14ac:dyDescent="0.2">
      <c r="B13498" s="1257"/>
      <c r="C13498" s="1257"/>
      <c r="D13498" s="1257"/>
      <c r="E13498" s="1257"/>
      <c r="F13498" s="1257"/>
      <c r="G13498" s="1257"/>
      <c r="H13498" s="1258"/>
      <c r="I13498" s="1257"/>
      <c r="J13498" s="1257"/>
      <c r="K13498" s="1257"/>
      <c r="L13498" s="1257"/>
      <c r="M13498" s="1257"/>
    </row>
    <row r="13499" spans="2:13" s="1259" customFormat="1" x14ac:dyDescent="0.2">
      <c r="B13499" s="1257"/>
      <c r="C13499" s="1257"/>
      <c r="D13499" s="1257"/>
      <c r="E13499" s="1257"/>
      <c r="F13499" s="1257"/>
      <c r="G13499" s="1257"/>
      <c r="H13499" s="1258"/>
      <c r="I13499" s="1257"/>
      <c r="J13499" s="1257"/>
      <c r="K13499" s="1257"/>
      <c r="L13499" s="1257"/>
      <c r="M13499" s="1257"/>
    </row>
    <row r="13500" spans="2:13" s="1259" customFormat="1" x14ac:dyDescent="0.2">
      <c r="B13500" s="1257"/>
      <c r="C13500" s="1257"/>
      <c r="D13500" s="1257"/>
      <c r="E13500" s="1257"/>
      <c r="F13500" s="1257"/>
      <c r="G13500" s="1257"/>
      <c r="H13500" s="1258"/>
      <c r="I13500" s="1257"/>
      <c r="J13500" s="1257"/>
      <c r="K13500" s="1257"/>
      <c r="L13500" s="1257"/>
      <c r="M13500" s="1257"/>
    </row>
    <row r="13501" spans="2:13" s="1259" customFormat="1" x14ac:dyDescent="0.2">
      <c r="B13501" s="1257"/>
      <c r="C13501" s="1257"/>
      <c r="D13501" s="1257"/>
      <c r="E13501" s="1257"/>
      <c r="F13501" s="1257"/>
      <c r="G13501" s="1257"/>
      <c r="H13501" s="1258"/>
      <c r="I13501" s="1257"/>
      <c r="J13501" s="1257"/>
      <c r="K13501" s="1257"/>
      <c r="L13501" s="1257"/>
      <c r="M13501" s="1257"/>
    </row>
    <row r="13502" spans="2:13" s="1259" customFormat="1" x14ac:dyDescent="0.2">
      <c r="B13502" s="1257"/>
      <c r="C13502" s="1257"/>
      <c r="D13502" s="1257"/>
      <c r="E13502" s="1257"/>
      <c r="F13502" s="1257"/>
      <c r="G13502" s="1257"/>
      <c r="H13502" s="1258"/>
      <c r="I13502" s="1257"/>
      <c r="J13502" s="1257"/>
      <c r="K13502" s="1257"/>
      <c r="L13502" s="1257"/>
      <c r="M13502" s="1257"/>
    </row>
    <row r="13503" spans="2:13" s="1259" customFormat="1" x14ac:dyDescent="0.2">
      <c r="B13503" s="1257"/>
      <c r="C13503" s="1257"/>
      <c r="D13503" s="1257"/>
      <c r="E13503" s="1257"/>
      <c r="F13503" s="1257"/>
      <c r="G13503" s="1257"/>
      <c r="H13503" s="1258"/>
      <c r="I13503" s="1257"/>
      <c r="J13503" s="1257"/>
      <c r="K13503" s="1257"/>
      <c r="L13503" s="1257"/>
      <c r="M13503" s="1257"/>
    </row>
    <row r="13504" spans="2:13" s="1259" customFormat="1" x14ac:dyDescent="0.2">
      <c r="B13504" s="1257"/>
      <c r="C13504" s="1257"/>
      <c r="D13504" s="1257"/>
      <c r="E13504" s="1257"/>
      <c r="F13504" s="1257"/>
      <c r="G13504" s="1257"/>
      <c r="H13504" s="1258"/>
      <c r="I13504" s="1257"/>
      <c r="J13504" s="1257"/>
      <c r="K13504" s="1257"/>
      <c r="L13504" s="1257"/>
      <c r="M13504" s="1257"/>
    </row>
    <row r="13505" spans="2:13" s="1259" customFormat="1" x14ac:dyDescent="0.2">
      <c r="B13505" s="1257"/>
      <c r="C13505" s="1257"/>
      <c r="D13505" s="1257"/>
      <c r="E13505" s="1257"/>
      <c r="F13505" s="1257"/>
      <c r="G13505" s="1257"/>
      <c r="H13505" s="1258"/>
      <c r="I13505" s="1257"/>
      <c r="J13505" s="1257"/>
      <c r="K13505" s="1257"/>
      <c r="L13505" s="1257"/>
      <c r="M13505" s="1257"/>
    </row>
    <row r="13506" spans="2:13" s="1259" customFormat="1" x14ac:dyDescent="0.2">
      <c r="B13506" s="1257"/>
      <c r="C13506" s="1257"/>
      <c r="D13506" s="1257"/>
      <c r="E13506" s="1257"/>
      <c r="F13506" s="1257"/>
      <c r="G13506" s="1257"/>
      <c r="H13506" s="1258"/>
      <c r="I13506" s="1257"/>
      <c r="J13506" s="1257"/>
      <c r="K13506" s="1257"/>
      <c r="L13506" s="1257"/>
      <c r="M13506" s="1257"/>
    </row>
    <row r="13507" spans="2:13" s="1259" customFormat="1" x14ac:dyDescent="0.2">
      <c r="B13507" s="1257"/>
      <c r="C13507" s="1257"/>
      <c r="D13507" s="1257"/>
      <c r="E13507" s="1257"/>
      <c r="F13507" s="1257"/>
      <c r="G13507" s="1257"/>
      <c r="H13507" s="1258"/>
      <c r="I13507" s="1257"/>
      <c r="J13507" s="1257"/>
      <c r="K13507" s="1257"/>
      <c r="L13507" s="1257"/>
      <c r="M13507" s="1257"/>
    </row>
    <row r="13508" spans="2:13" s="1259" customFormat="1" x14ac:dyDescent="0.2">
      <c r="B13508" s="1257"/>
      <c r="C13508" s="1257"/>
      <c r="D13508" s="1257"/>
      <c r="E13508" s="1257"/>
      <c r="F13508" s="1257"/>
      <c r="G13508" s="1257"/>
      <c r="H13508" s="1258"/>
      <c r="I13508" s="1257"/>
      <c r="J13508" s="1257"/>
      <c r="K13508" s="1257"/>
      <c r="L13508" s="1257"/>
      <c r="M13508" s="1257"/>
    </row>
    <row r="13509" spans="2:13" s="1259" customFormat="1" x14ac:dyDescent="0.2">
      <c r="B13509" s="1257"/>
      <c r="C13509" s="1257"/>
      <c r="D13509" s="1257"/>
      <c r="E13509" s="1257"/>
      <c r="F13509" s="1257"/>
      <c r="G13509" s="1257"/>
      <c r="H13509" s="1258"/>
      <c r="I13509" s="1257"/>
      <c r="J13509" s="1257"/>
      <c r="K13509" s="1257"/>
      <c r="L13509" s="1257"/>
      <c r="M13509" s="1257"/>
    </row>
    <row r="13510" spans="2:13" s="1259" customFormat="1" x14ac:dyDescent="0.2">
      <c r="B13510" s="1257"/>
      <c r="C13510" s="1257"/>
      <c r="D13510" s="1257"/>
      <c r="E13510" s="1257"/>
      <c r="F13510" s="1257"/>
      <c r="G13510" s="1257"/>
      <c r="H13510" s="1258"/>
      <c r="I13510" s="1257"/>
      <c r="J13510" s="1257"/>
      <c r="K13510" s="1257"/>
      <c r="L13510" s="1257"/>
      <c r="M13510" s="1257"/>
    </row>
    <row r="13511" spans="2:13" s="1259" customFormat="1" x14ac:dyDescent="0.2">
      <c r="B13511" s="1257"/>
      <c r="C13511" s="1257"/>
      <c r="D13511" s="1257"/>
      <c r="E13511" s="1257"/>
      <c r="F13511" s="1257"/>
      <c r="G13511" s="1257"/>
      <c r="H13511" s="1258"/>
      <c r="I13511" s="1257"/>
      <c r="J13511" s="1257"/>
      <c r="K13511" s="1257"/>
      <c r="L13511" s="1257"/>
      <c r="M13511" s="1257"/>
    </row>
    <row r="13512" spans="2:13" s="1259" customFormat="1" x14ac:dyDescent="0.2">
      <c r="B13512" s="1257"/>
      <c r="C13512" s="1257"/>
      <c r="D13512" s="1257"/>
      <c r="E13512" s="1257"/>
      <c r="F13512" s="1257"/>
      <c r="G13512" s="1257"/>
      <c r="H13512" s="1258"/>
      <c r="I13512" s="1257"/>
      <c r="J13512" s="1257"/>
      <c r="K13512" s="1257"/>
      <c r="L13512" s="1257"/>
      <c r="M13512" s="1257"/>
    </row>
    <row r="13513" spans="2:13" s="1259" customFormat="1" x14ac:dyDescent="0.2">
      <c r="B13513" s="1257"/>
      <c r="C13513" s="1257"/>
      <c r="D13513" s="1257"/>
      <c r="E13513" s="1257"/>
      <c r="F13513" s="1257"/>
      <c r="G13513" s="1257"/>
      <c r="H13513" s="1258"/>
      <c r="I13513" s="1257"/>
      <c r="J13513" s="1257"/>
      <c r="K13513" s="1257"/>
      <c r="L13513" s="1257"/>
      <c r="M13513" s="1257"/>
    </row>
    <row r="13514" spans="2:13" s="1259" customFormat="1" x14ac:dyDescent="0.2">
      <c r="B13514" s="1257"/>
      <c r="C13514" s="1257"/>
      <c r="D13514" s="1257"/>
      <c r="E13514" s="1257"/>
      <c r="F13514" s="1257"/>
      <c r="G13514" s="1257"/>
      <c r="H13514" s="1258"/>
      <c r="I13514" s="1257"/>
      <c r="J13514" s="1257"/>
      <c r="K13514" s="1257"/>
      <c r="L13514" s="1257"/>
      <c r="M13514" s="1257"/>
    </row>
    <row r="13515" spans="2:13" s="1259" customFormat="1" x14ac:dyDescent="0.2">
      <c r="B13515" s="1257"/>
      <c r="C13515" s="1257"/>
      <c r="D13515" s="1257"/>
      <c r="E13515" s="1257"/>
      <c r="F13515" s="1257"/>
      <c r="G13515" s="1257"/>
      <c r="H13515" s="1258"/>
      <c r="I13515" s="1257"/>
      <c r="J13515" s="1257"/>
      <c r="K13515" s="1257"/>
      <c r="L13515" s="1257"/>
      <c r="M13515" s="1257"/>
    </row>
    <row r="13516" spans="2:13" s="1259" customFormat="1" x14ac:dyDescent="0.2">
      <c r="B13516" s="1257"/>
      <c r="C13516" s="1257"/>
      <c r="D13516" s="1257"/>
      <c r="E13516" s="1257"/>
      <c r="F13516" s="1257"/>
      <c r="G13516" s="1257"/>
      <c r="H13516" s="1258"/>
      <c r="I13516" s="1257"/>
      <c r="J13516" s="1257"/>
      <c r="K13516" s="1257"/>
      <c r="L13516" s="1257"/>
      <c r="M13516" s="1257"/>
    </row>
    <row r="13517" spans="2:13" s="1259" customFormat="1" x14ac:dyDescent="0.2">
      <c r="B13517" s="1257"/>
      <c r="C13517" s="1257"/>
      <c r="D13517" s="1257"/>
      <c r="E13517" s="1257"/>
      <c r="F13517" s="1257"/>
      <c r="G13517" s="1257"/>
      <c r="H13517" s="1258"/>
      <c r="I13517" s="1257"/>
      <c r="J13517" s="1257"/>
      <c r="K13517" s="1257"/>
      <c r="L13517" s="1257"/>
      <c r="M13517" s="1257"/>
    </row>
    <row r="13518" spans="2:13" s="1259" customFormat="1" x14ac:dyDescent="0.2">
      <c r="B13518" s="1257"/>
      <c r="C13518" s="1257"/>
      <c r="D13518" s="1257"/>
      <c r="E13518" s="1257"/>
      <c r="F13518" s="1257"/>
      <c r="G13518" s="1257"/>
      <c r="H13518" s="1258"/>
      <c r="I13518" s="1257"/>
      <c r="J13518" s="1257"/>
      <c r="K13518" s="1257"/>
      <c r="L13518" s="1257"/>
      <c r="M13518" s="1257"/>
    </row>
    <row r="13519" spans="2:13" s="1259" customFormat="1" x14ac:dyDescent="0.2">
      <c r="B13519" s="1257"/>
      <c r="C13519" s="1257"/>
      <c r="D13519" s="1257"/>
      <c r="E13519" s="1257"/>
      <c r="F13519" s="1257"/>
      <c r="G13519" s="1257"/>
      <c r="H13519" s="1258"/>
      <c r="I13519" s="1257"/>
      <c r="J13519" s="1257"/>
      <c r="K13519" s="1257"/>
      <c r="L13519" s="1257"/>
      <c r="M13519" s="1257"/>
    </row>
    <row r="13520" spans="2:13" s="1259" customFormat="1" x14ac:dyDescent="0.2">
      <c r="B13520" s="1257"/>
      <c r="C13520" s="1257"/>
      <c r="D13520" s="1257"/>
      <c r="E13520" s="1257"/>
      <c r="F13520" s="1257"/>
      <c r="G13520" s="1257"/>
      <c r="H13520" s="1258"/>
      <c r="I13520" s="1257"/>
      <c r="J13520" s="1257"/>
      <c r="K13520" s="1257"/>
      <c r="L13520" s="1257"/>
      <c r="M13520" s="1257"/>
    </row>
    <row r="13521" spans="2:13" s="1259" customFormat="1" x14ac:dyDescent="0.2">
      <c r="B13521" s="1257"/>
      <c r="C13521" s="1257"/>
      <c r="D13521" s="1257"/>
      <c r="E13521" s="1257"/>
      <c r="F13521" s="1257"/>
      <c r="G13521" s="1257"/>
      <c r="H13521" s="1258"/>
      <c r="I13521" s="1257"/>
      <c r="J13521" s="1257"/>
      <c r="K13521" s="1257"/>
      <c r="L13521" s="1257"/>
      <c r="M13521" s="1257"/>
    </row>
    <row r="13522" spans="2:13" s="1259" customFormat="1" x14ac:dyDescent="0.2">
      <c r="B13522" s="1257"/>
      <c r="C13522" s="1257"/>
      <c r="D13522" s="1257"/>
      <c r="E13522" s="1257"/>
      <c r="F13522" s="1257"/>
      <c r="G13522" s="1257"/>
      <c r="H13522" s="1258"/>
      <c r="I13522" s="1257"/>
      <c r="J13522" s="1257"/>
      <c r="K13522" s="1257"/>
      <c r="L13522" s="1257"/>
      <c r="M13522" s="1257"/>
    </row>
    <row r="13523" spans="2:13" s="1259" customFormat="1" x14ac:dyDescent="0.2">
      <c r="B13523" s="1257"/>
      <c r="C13523" s="1257"/>
      <c r="D13523" s="1257"/>
      <c r="E13523" s="1257"/>
      <c r="F13523" s="1257"/>
      <c r="G13523" s="1257"/>
      <c r="H13523" s="1258"/>
      <c r="I13523" s="1257"/>
      <c r="J13523" s="1257"/>
      <c r="K13523" s="1257"/>
      <c r="L13523" s="1257"/>
      <c r="M13523" s="1257"/>
    </row>
    <row r="13524" spans="2:13" s="1259" customFormat="1" x14ac:dyDescent="0.2">
      <c r="B13524" s="1257"/>
      <c r="C13524" s="1257"/>
      <c r="D13524" s="1257"/>
      <c r="E13524" s="1257"/>
      <c r="F13524" s="1257"/>
      <c r="G13524" s="1257"/>
      <c r="H13524" s="1258"/>
      <c r="I13524" s="1257"/>
      <c r="J13524" s="1257"/>
      <c r="K13524" s="1257"/>
      <c r="L13524" s="1257"/>
      <c r="M13524" s="1257"/>
    </row>
    <row r="13525" spans="2:13" s="1259" customFormat="1" x14ac:dyDescent="0.2">
      <c r="B13525" s="1257"/>
      <c r="C13525" s="1257"/>
      <c r="D13525" s="1257"/>
      <c r="E13525" s="1257"/>
      <c r="F13525" s="1257"/>
      <c r="G13525" s="1257"/>
      <c r="H13525" s="1258"/>
      <c r="I13525" s="1257"/>
      <c r="J13525" s="1257"/>
      <c r="K13525" s="1257"/>
      <c r="L13525" s="1257"/>
      <c r="M13525" s="1257"/>
    </row>
    <row r="13526" spans="2:13" s="1259" customFormat="1" x14ac:dyDescent="0.2">
      <c r="B13526" s="1257"/>
      <c r="C13526" s="1257"/>
      <c r="D13526" s="1257"/>
      <c r="E13526" s="1257"/>
      <c r="F13526" s="1257"/>
      <c r="G13526" s="1257"/>
      <c r="H13526" s="1258"/>
      <c r="I13526" s="1257"/>
      <c r="J13526" s="1257"/>
      <c r="K13526" s="1257"/>
      <c r="L13526" s="1257"/>
      <c r="M13526" s="1257"/>
    </row>
    <row r="13527" spans="2:13" s="1259" customFormat="1" x14ac:dyDescent="0.2">
      <c r="B13527" s="1257"/>
      <c r="C13527" s="1257"/>
      <c r="D13527" s="1257"/>
      <c r="E13527" s="1257"/>
      <c r="F13527" s="1257"/>
      <c r="G13527" s="1257"/>
      <c r="H13527" s="1258"/>
      <c r="I13527" s="1257"/>
      <c r="J13527" s="1257"/>
      <c r="K13527" s="1257"/>
      <c r="L13527" s="1257"/>
      <c r="M13527" s="1257"/>
    </row>
    <row r="13528" spans="2:13" s="1259" customFormat="1" x14ac:dyDescent="0.2">
      <c r="B13528" s="1257"/>
      <c r="C13528" s="1257"/>
      <c r="D13528" s="1257"/>
      <c r="E13528" s="1257"/>
      <c r="F13528" s="1257"/>
      <c r="G13528" s="1257"/>
      <c r="H13528" s="1258"/>
      <c r="I13528" s="1257"/>
      <c r="J13528" s="1257"/>
      <c r="K13528" s="1257"/>
      <c r="L13528" s="1257"/>
      <c r="M13528" s="1257"/>
    </row>
    <row r="13529" spans="2:13" s="1259" customFormat="1" x14ac:dyDescent="0.2">
      <c r="B13529" s="1257"/>
      <c r="C13529" s="1257"/>
      <c r="D13529" s="1257"/>
      <c r="E13529" s="1257"/>
      <c r="F13529" s="1257"/>
      <c r="G13529" s="1257"/>
      <c r="H13529" s="1258"/>
      <c r="I13529" s="1257"/>
      <c r="J13529" s="1257"/>
      <c r="K13529" s="1257"/>
      <c r="L13529" s="1257"/>
      <c r="M13529" s="1257"/>
    </row>
    <row r="13530" spans="2:13" s="1259" customFormat="1" x14ac:dyDescent="0.2">
      <c r="B13530" s="1257"/>
      <c r="C13530" s="1257"/>
      <c r="D13530" s="1257"/>
      <c r="E13530" s="1257"/>
      <c r="F13530" s="1257"/>
      <c r="G13530" s="1257"/>
      <c r="H13530" s="1258"/>
      <c r="I13530" s="1257"/>
      <c r="J13530" s="1257"/>
      <c r="K13530" s="1257"/>
      <c r="L13530" s="1257"/>
      <c r="M13530" s="1257"/>
    </row>
    <row r="13531" spans="2:13" s="1259" customFormat="1" x14ac:dyDescent="0.2">
      <c r="B13531" s="1257"/>
      <c r="C13531" s="1257"/>
      <c r="D13531" s="1257"/>
      <c r="E13531" s="1257"/>
      <c r="F13531" s="1257"/>
      <c r="G13531" s="1257"/>
      <c r="H13531" s="1258"/>
      <c r="I13531" s="1257"/>
      <c r="J13531" s="1257"/>
      <c r="K13531" s="1257"/>
      <c r="L13531" s="1257"/>
      <c r="M13531" s="1257"/>
    </row>
    <row r="13532" spans="2:13" s="1259" customFormat="1" x14ac:dyDescent="0.2">
      <c r="B13532" s="1257"/>
      <c r="C13532" s="1257"/>
      <c r="D13532" s="1257"/>
      <c r="E13532" s="1257"/>
      <c r="F13532" s="1257"/>
      <c r="G13532" s="1257"/>
      <c r="H13532" s="1258"/>
      <c r="I13532" s="1257"/>
      <c r="J13532" s="1257"/>
      <c r="K13532" s="1257"/>
      <c r="L13532" s="1257"/>
      <c r="M13532" s="1257"/>
    </row>
    <row r="13533" spans="2:13" s="1259" customFormat="1" x14ac:dyDescent="0.2">
      <c r="B13533" s="1257"/>
      <c r="C13533" s="1257"/>
      <c r="D13533" s="1257"/>
      <c r="E13533" s="1257"/>
      <c r="F13533" s="1257"/>
      <c r="G13533" s="1257"/>
      <c r="H13533" s="1258"/>
      <c r="I13533" s="1257"/>
      <c r="J13533" s="1257"/>
      <c r="K13533" s="1257"/>
      <c r="L13533" s="1257"/>
      <c r="M13533" s="1257"/>
    </row>
    <row r="13534" spans="2:13" s="1259" customFormat="1" x14ac:dyDescent="0.2">
      <c r="B13534" s="1257"/>
      <c r="C13534" s="1257"/>
      <c r="D13534" s="1257"/>
      <c r="E13534" s="1257"/>
      <c r="F13534" s="1257"/>
      <c r="G13534" s="1257"/>
      <c r="H13534" s="1258"/>
      <c r="I13534" s="1257"/>
      <c r="J13534" s="1257"/>
      <c r="K13534" s="1257"/>
      <c r="L13534" s="1257"/>
      <c r="M13534" s="1257"/>
    </row>
    <row r="13535" spans="2:13" s="1259" customFormat="1" x14ac:dyDescent="0.2">
      <c r="B13535" s="1257"/>
      <c r="C13535" s="1257"/>
      <c r="D13535" s="1257"/>
      <c r="E13535" s="1257"/>
      <c r="F13535" s="1257"/>
      <c r="G13535" s="1257"/>
      <c r="H13535" s="1258"/>
      <c r="I13535" s="1257"/>
      <c r="J13535" s="1257"/>
      <c r="K13535" s="1257"/>
      <c r="L13535" s="1257"/>
      <c r="M13535" s="1257"/>
    </row>
    <row r="13536" spans="2:13" s="1259" customFormat="1" x14ac:dyDescent="0.2">
      <c r="B13536" s="1257"/>
      <c r="C13536" s="1257"/>
      <c r="D13536" s="1257"/>
      <c r="E13536" s="1257"/>
      <c r="F13536" s="1257"/>
      <c r="G13536" s="1257"/>
      <c r="H13536" s="1258"/>
      <c r="I13536" s="1257"/>
      <c r="J13536" s="1257"/>
      <c r="K13536" s="1257"/>
      <c r="L13536" s="1257"/>
      <c r="M13536" s="1257"/>
    </row>
    <row r="13537" spans="2:13" s="1259" customFormat="1" x14ac:dyDescent="0.2">
      <c r="B13537" s="1257"/>
      <c r="C13537" s="1257"/>
      <c r="D13537" s="1257"/>
      <c r="E13537" s="1257"/>
      <c r="F13537" s="1257"/>
      <c r="G13537" s="1257"/>
      <c r="H13537" s="1258"/>
      <c r="I13537" s="1257"/>
      <c r="J13537" s="1257"/>
      <c r="K13537" s="1257"/>
      <c r="L13537" s="1257"/>
      <c r="M13537" s="1257"/>
    </row>
    <row r="13538" spans="2:13" s="1259" customFormat="1" x14ac:dyDescent="0.2">
      <c r="B13538" s="1257"/>
      <c r="C13538" s="1257"/>
      <c r="D13538" s="1257"/>
      <c r="E13538" s="1257"/>
      <c r="F13538" s="1257"/>
      <c r="G13538" s="1257"/>
      <c r="H13538" s="1258"/>
      <c r="I13538" s="1257"/>
      <c r="J13538" s="1257"/>
      <c r="K13538" s="1257"/>
      <c r="L13538" s="1257"/>
      <c r="M13538" s="1257"/>
    </row>
    <row r="13539" spans="2:13" s="1259" customFormat="1" x14ac:dyDescent="0.2">
      <c r="B13539" s="1257"/>
      <c r="C13539" s="1257"/>
      <c r="D13539" s="1257"/>
      <c r="E13539" s="1257"/>
      <c r="F13539" s="1257"/>
      <c r="G13539" s="1257"/>
      <c r="H13539" s="1258"/>
      <c r="I13539" s="1257"/>
      <c r="J13539" s="1257"/>
      <c r="K13539" s="1257"/>
      <c r="L13539" s="1257"/>
      <c r="M13539" s="1257"/>
    </row>
    <row r="13540" spans="2:13" s="1259" customFormat="1" x14ac:dyDescent="0.2">
      <c r="B13540" s="1257"/>
      <c r="C13540" s="1257"/>
      <c r="D13540" s="1257"/>
      <c r="E13540" s="1257"/>
      <c r="F13540" s="1257"/>
      <c r="G13540" s="1257"/>
      <c r="H13540" s="1258"/>
      <c r="I13540" s="1257"/>
      <c r="J13540" s="1257"/>
      <c r="K13540" s="1257"/>
      <c r="L13540" s="1257"/>
      <c r="M13540" s="1257"/>
    </row>
    <row r="13541" spans="2:13" s="1259" customFormat="1" x14ac:dyDescent="0.2">
      <c r="B13541" s="1257"/>
      <c r="C13541" s="1257"/>
      <c r="D13541" s="1257"/>
      <c r="E13541" s="1257"/>
      <c r="F13541" s="1257"/>
      <c r="G13541" s="1257"/>
      <c r="H13541" s="1258"/>
      <c r="I13541" s="1257"/>
      <c r="J13541" s="1257"/>
      <c r="K13541" s="1257"/>
      <c r="L13541" s="1257"/>
      <c r="M13541" s="1257"/>
    </row>
    <row r="13542" spans="2:13" s="1259" customFormat="1" x14ac:dyDescent="0.2">
      <c r="B13542" s="1257"/>
      <c r="C13542" s="1257"/>
      <c r="D13542" s="1257"/>
      <c r="E13542" s="1257"/>
      <c r="F13542" s="1257"/>
      <c r="G13542" s="1257"/>
      <c r="H13542" s="1258"/>
      <c r="I13542" s="1257"/>
      <c r="J13542" s="1257"/>
      <c r="K13542" s="1257"/>
      <c r="L13542" s="1257"/>
      <c r="M13542" s="1257"/>
    </row>
    <row r="13543" spans="2:13" s="1259" customFormat="1" x14ac:dyDescent="0.2">
      <c r="B13543" s="1257"/>
      <c r="C13543" s="1257"/>
      <c r="D13543" s="1257"/>
      <c r="E13543" s="1257"/>
      <c r="F13543" s="1257"/>
      <c r="G13543" s="1257"/>
      <c r="H13543" s="1258"/>
      <c r="I13543" s="1257"/>
      <c r="J13543" s="1257"/>
      <c r="K13543" s="1257"/>
      <c r="L13543" s="1257"/>
      <c r="M13543" s="1257"/>
    </row>
    <row r="13544" spans="2:13" s="1259" customFormat="1" x14ac:dyDescent="0.2">
      <c r="B13544" s="1257"/>
      <c r="C13544" s="1257"/>
      <c r="D13544" s="1257"/>
      <c r="E13544" s="1257"/>
      <c r="F13544" s="1257"/>
      <c r="G13544" s="1257"/>
      <c r="H13544" s="1258"/>
      <c r="I13544" s="1257"/>
      <c r="J13544" s="1257"/>
      <c r="K13544" s="1257"/>
      <c r="L13544" s="1257"/>
      <c r="M13544" s="1257"/>
    </row>
    <row r="13545" spans="2:13" s="1259" customFormat="1" x14ac:dyDescent="0.2">
      <c r="B13545" s="1257"/>
      <c r="C13545" s="1257"/>
      <c r="D13545" s="1257"/>
      <c r="E13545" s="1257"/>
      <c r="F13545" s="1257"/>
      <c r="G13545" s="1257"/>
      <c r="H13545" s="1258"/>
      <c r="I13545" s="1257"/>
      <c r="J13545" s="1257"/>
      <c r="K13545" s="1257"/>
      <c r="L13545" s="1257"/>
      <c r="M13545" s="1257"/>
    </row>
    <row r="13546" spans="2:13" s="1259" customFormat="1" x14ac:dyDescent="0.2">
      <c r="B13546" s="1257"/>
      <c r="C13546" s="1257"/>
      <c r="D13546" s="1257"/>
      <c r="E13546" s="1257"/>
      <c r="F13546" s="1257"/>
      <c r="G13546" s="1257"/>
      <c r="H13546" s="1258"/>
      <c r="I13546" s="1257"/>
      <c r="J13546" s="1257"/>
      <c r="K13546" s="1257"/>
      <c r="L13546" s="1257"/>
      <c r="M13546" s="1257"/>
    </row>
    <row r="13547" spans="2:13" s="1259" customFormat="1" x14ac:dyDescent="0.2">
      <c r="B13547" s="1257"/>
      <c r="C13547" s="1257"/>
      <c r="D13547" s="1257"/>
      <c r="E13547" s="1257"/>
      <c r="F13547" s="1257"/>
      <c r="G13547" s="1257"/>
      <c r="H13547" s="1258"/>
      <c r="I13547" s="1257"/>
      <c r="J13547" s="1257"/>
      <c r="K13547" s="1257"/>
      <c r="L13547" s="1257"/>
      <c r="M13547" s="1257"/>
    </row>
    <row r="13548" spans="2:13" s="1259" customFormat="1" x14ac:dyDescent="0.2">
      <c r="B13548" s="1257"/>
      <c r="C13548" s="1257"/>
      <c r="D13548" s="1257"/>
      <c r="E13548" s="1257"/>
      <c r="F13548" s="1257"/>
      <c r="G13548" s="1257"/>
      <c r="H13548" s="1258"/>
      <c r="I13548" s="1257"/>
      <c r="J13548" s="1257"/>
      <c r="K13548" s="1257"/>
      <c r="L13548" s="1257"/>
      <c r="M13548" s="1257"/>
    </row>
    <row r="13549" spans="2:13" s="1259" customFormat="1" x14ac:dyDescent="0.2">
      <c r="B13549" s="1257"/>
      <c r="C13549" s="1257"/>
      <c r="D13549" s="1257"/>
      <c r="E13549" s="1257"/>
      <c r="F13549" s="1257"/>
      <c r="G13549" s="1257"/>
      <c r="H13549" s="1258"/>
      <c r="I13549" s="1257"/>
      <c r="J13549" s="1257"/>
      <c r="K13549" s="1257"/>
      <c r="L13549" s="1257"/>
      <c r="M13549" s="1257"/>
    </row>
    <row r="13550" spans="2:13" s="1259" customFormat="1" x14ac:dyDescent="0.2">
      <c r="B13550" s="1257"/>
      <c r="C13550" s="1257"/>
      <c r="D13550" s="1257"/>
      <c r="E13550" s="1257"/>
      <c r="F13550" s="1257"/>
      <c r="G13550" s="1257"/>
      <c r="H13550" s="1258"/>
      <c r="I13550" s="1257"/>
      <c r="J13550" s="1257"/>
      <c r="K13550" s="1257"/>
      <c r="L13550" s="1257"/>
      <c r="M13550" s="1257"/>
    </row>
    <row r="13551" spans="2:13" s="1259" customFormat="1" x14ac:dyDescent="0.2">
      <c r="B13551" s="1257"/>
      <c r="C13551" s="1257"/>
      <c r="D13551" s="1257"/>
      <c r="E13551" s="1257"/>
      <c r="F13551" s="1257"/>
      <c r="G13551" s="1257"/>
      <c r="H13551" s="1258"/>
      <c r="I13551" s="1257"/>
      <c r="J13551" s="1257"/>
      <c r="K13551" s="1257"/>
      <c r="L13551" s="1257"/>
      <c r="M13551" s="1257"/>
    </row>
    <row r="13552" spans="2:13" s="1259" customFormat="1" x14ac:dyDescent="0.2">
      <c r="B13552" s="1257"/>
      <c r="C13552" s="1257"/>
      <c r="D13552" s="1257"/>
      <c r="E13552" s="1257"/>
      <c r="F13552" s="1257"/>
      <c r="G13552" s="1257"/>
      <c r="H13552" s="1258"/>
      <c r="I13552" s="1257"/>
      <c r="J13552" s="1257"/>
      <c r="K13552" s="1257"/>
      <c r="L13552" s="1257"/>
      <c r="M13552" s="1257"/>
    </row>
    <row r="13553" spans="2:13" s="1259" customFormat="1" x14ac:dyDescent="0.2">
      <c r="B13553" s="1257"/>
      <c r="C13553" s="1257"/>
      <c r="D13553" s="1257"/>
      <c r="E13553" s="1257"/>
      <c r="F13553" s="1257"/>
      <c r="G13553" s="1257"/>
      <c r="H13553" s="1258"/>
      <c r="I13553" s="1257"/>
      <c r="J13553" s="1257"/>
      <c r="K13553" s="1257"/>
      <c r="L13553" s="1257"/>
      <c r="M13553" s="1257"/>
    </row>
    <row r="13554" spans="2:13" s="1259" customFormat="1" x14ac:dyDescent="0.2">
      <c r="B13554" s="1257"/>
      <c r="C13554" s="1257"/>
      <c r="D13554" s="1257"/>
      <c r="E13554" s="1257"/>
      <c r="F13554" s="1257"/>
      <c r="G13554" s="1257"/>
      <c r="H13554" s="1258"/>
      <c r="I13554" s="1257"/>
      <c r="J13554" s="1257"/>
      <c r="K13554" s="1257"/>
      <c r="L13554" s="1257"/>
      <c r="M13554" s="1257"/>
    </row>
    <row r="13555" spans="2:13" s="1259" customFormat="1" x14ac:dyDescent="0.2">
      <c r="B13555" s="1257"/>
      <c r="C13555" s="1257"/>
      <c r="D13555" s="1257"/>
      <c r="E13555" s="1257"/>
      <c r="F13555" s="1257"/>
      <c r="G13555" s="1257"/>
      <c r="H13555" s="1258"/>
      <c r="I13555" s="1257"/>
      <c r="J13555" s="1257"/>
      <c r="K13555" s="1257"/>
      <c r="L13555" s="1257"/>
      <c r="M13555" s="1257"/>
    </row>
    <row r="13556" spans="2:13" s="1259" customFormat="1" x14ac:dyDescent="0.2">
      <c r="B13556" s="1257"/>
      <c r="C13556" s="1257"/>
      <c r="D13556" s="1257"/>
      <c r="E13556" s="1257"/>
      <c r="F13556" s="1257"/>
      <c r="G13556" s="1257"/>
      <c r="H13556" s="1258"/>
      <c r="I13556" s="1257"/>
      <c r="J13556" s="1257"/>
      <c r="K13556" s="1257"/>
      <c r="L13556" s="1257"/>
      <c r="M13556" s="1257"/>
    </row>
    <row r="13557" spans="2:13" s="1259" customFormat="1" x14ac:dyDescent="0.2">
      <c r="B13557" s="1257"/>
      <c r="C13557" s="1257"/>
      <c r="D13557" s="1257"/>
      <c r="E13557" s="1257"/>
      <c r="F13557" s="1257"/>
      <c r="G13557" s="1257"/>
      <c r="H13557" s="1258"/>
      <c r="I13557" s="1257"/>
      <c r="J13557" s="1257"/>
      <c r="K13557" s="1257"/>
      <c r="L13557" s="1257"/>
      <c r="M13557" s="1257"/>
    </row>
    <row r="13558" spans="2:13" s="1259" customFormat="1" x14ac:dyDescent="0.2">
      <c r="B13558" s="1257"/>
      <c r="C13558" s="1257"/>
      <c r="D13558" s="1257"/>
      <c r="E13558" s="1257"/>
      <c r="F13558" s="1257"/>
      <c r="G13558" s="1257"/>
      <c r="H13558" s="1258"/>
      <c r="I13558" s="1257"/>
      <c r="J13558" s="1257"/>
      <c r="K13558" s="1257"/>
      <c r="L13558" s="1257"/>
      <c r="M13558" s="1257"/>
    </row>
    <row r="13559" spans="2:13" s="1259" customFormat="1" x14ac:dyDescent="0.2">
      <c r="B13559" s="1257"/>
      <c r="C13559" s="1257"/>
      <c r="D13559" s="1257"/>
      <c r="E13559" s="1257"/>
      <c r="F13559" s="1257"/>
      <c r="G13559" s="1257"/>
      <c r="H13559" s="1258"/>
      <c r="I13559" s="1257"/>
      <c r="J13559" s="1257"/>
      <c r="K13559" s="1257"/>
      <c r="L13559" s="1257"/>
      <c r="M13559" s="1257"/>
    </row>
    <row r="13560" spans="2:13" s="1259" customFormat="1" x14ac:dyDescent="0.2">
      <c r="B13560" s="1257"/>
      <c r="C13560" s="1257"/>
      <c r="D13560" s="1257"/>
      <c r="E13560" s="1257"/>
      <c r="F13560" s="1257"/>
      <c r="G13560" s="1257"/>
      <c r="H13560" s="1258"/>
      <c r="I13560" s="1257"/>
      <c r="J13560" s="1257"/>
      <c r="K13560" s="1257"/>
      <c r="L13560" s="1257"/>
      <c r="M13560" s="1257"/>
    </row>
    <row r="13561" spans="2:13" s="1259" customFormat="1" x14ac:dyDescent="0.2">
      <c r="B13561" s="1257"/>
      <c r="C13561" s="1257"/>
      <c r="D13561" s="1257"/>
      <c r="E13561" s="1257"/>
      <c r="F13561" s="1257"/>
      <c r="G13561" s="1257"/>
      <c r="H13561" s="1258"/>
      <c r="I13561" s="1257"/>
      <c r="J13561" s="1257"/>
      <c r="K13561" s="1257"/>
      <c r="L13561" s="1257"/>
      <c r="M13561" s="1257"/>
    </row>
    <row r="13562" spans="2:13" s="1259" customFormat="1" x14ac:dyDescent="0.2">
      <c r="B13562" s="1257"/>
      <c r="C13562" s="1257"/>
      <c r="D13562" s="1257"/>
      <c r="E13562" s="1257"/>
      <c r="F13562" s="1257"/>
      <c r="G13562" s="1257"/>
      <c r="H13562" s="1258"/>
      <c r="I13562" s="1257"/>
      <c r="J13562" s="1257"/>
      <c r="K13562" s="1257"/>
      <c r="L13562" s="1257"/>
      <c r="M13562" s="1257"/>
    </row>
    <row r="13563" spans="2:13" s="1259" customFormat="1" x14ac:dyDescent="0.2">
      <c r="B13563" s="1257"/>
      <c r="C13563" s="1257"/>
      <c r="D13563" s="1257"/>
      <c r="E13563" s="1257"/>
      <c r="F13563" s="1257"/>
      <c r="G13563" s="1257"/>
      <c r="H13563" s="1258"/>
      <c r="I13563" s="1257"/>
      <c r="J13563" s="1257"/>
      <c r="K13563" s="1257"/>
      <c r="L13563" s="1257"/>
      <c r="M13563" s="1257"/>
    </row>
    <row r="13564" spans="2:13" s="1259" customFormat="1" x14ac:dyDescent="0.2">
      <c r="B13564" s="1257"/>
      <c r="C13564" s="1257"/>
      <c r="D13564" s="1257"/>
      <c r="E13564" s="1257"/>
      <c r="F13564" s="1257"/>
      <c r="G13564" s="1257"/>
      <c r="H13564" s="1258"/>
      <c r="I13564" s="1257"/>
      <c r="J13564" s="1257"/>
      <c r="K13564" s="1257"/>
      <c r="L13564" s="1257"/>
      <c r="M13564" s="1257"/>
    </row>
    <row r="13565" spans="2:13" s="1259" customFormat="1" x14ac:dyDescent="0.2">
      <c r="B13565" s="1257"/>
      <c r="C13565" s="1257"/>
      <c r="D13565" s="1257"/>
      <c r="E13565" s="1257"/>
      <c r="F13565" s="1257"/>
      <c r="G13565" s="1257"/>
      <c r="H13565" s="1258"/>
      <c r="I13565" s="1257"/>
      <c r="J13565" s="1257"/>
      <c r="K13565" s="1257"/>
      <c r="L13565" s="1257"/>
      <c r="M13565" s="1257"/>
    </row>
    <row r="13566" spans="2:13" s="1259" customFormat="1" x14ac:dyDescent="0.2">
      <c r="B13566" s="1257"/>
      <c r="C13566" s="1257"/>
      <c r="D13566" s="1257"/>
      <c r="E13566" s="1257"/>
      <c r="F13566" s="1257"/>
      <c r="G13566" s="1257"/>
      <c r="H13566" s="1258"/>
      <c r="I13566" s="1257"/>
      <c r="J13566" s="1257"/>
      <c r="K13566" s="1257"/>
      <c r="L13566" s="1257"/>
      <c r="M13566" s="1257"/>
    </row>
    <row r="13567" spans="2:13" s="1259" customFormat="1" x14ac:dyDescent="0.2">
      <c r="B13567" s="1257"/>
      <c r="C13567" s="1257"/>
      <c r="D13567" s="1257"/>
      <c r="E13567" s="1257"/>
      <c r="F13567" s="1257"/>
      <c r="G13567" s="1257"/>
      <c r="H13567" s="1258"/>
      <c r="I13567" s="1257"/>
      <c r="J13567" s="1257"/>
      <c r="K13567" s="1257"/>
      <c r="L13567" s="1257"/>
      <c r="M13567" s="1257"/>
    </row>
    <row r="13568" spans="2:13" s="1259" customFormat="1" x14ac:dyDescent="0.2">
      <c r="B13568" s="1257"/>
      <c r="C13568" s="1257"/>
      <c r="D13568" s="1257"/>
      <c r="E13568" s="1257"/>
      <c r="F13568" s="1257"/>
      <c r="G13568" s="1257"/>
      <c r="H13568" s="1258"/>
      <c r="I13568" s="1257"/>
      <c r="J13568" s="1257"/>
      <c r="K13568" s="1257"/>
      <c r="L13568" s="1257"/>
      <c r="M13568" s="1257"/>
    </row>
    <row r="13569" spans="2:13" s="1259" customFormat="1" x14ac:dyDescent="0.2">
      <c r="B13569" s="1257"/>
      <c r="C13569" s="1257"/>
      <c r="D13569" s="1257"/>
      <c r="E13569" s="1257"/>
      <c r="F13569" s="1257"/>
      <c r="G13569" s="1257"/>
      <c r="H13569" s="1258"/>
      <c r="I13569" s="1257"/>
      <c r="J13569" s="1257"/>
      <c r="K13569" s="1257"/>
      <c r="L13569" s="1257"/>
      <c r="M13569" s="1257"/>
    </row>
    <row r="13570" spans="2:13" s="1259" customFormat="1" x14ac:dyDescent="0.2">
      <c r="B13570" s="1257"/>
      <c r="C13570" s="1257"/>
      <c r="D13570" s="1257"/>
      <c r="E13570" s="1257"/>
      <c r="F13570" s="1257"/>
      <c r="G13570" s="1257"/>
      <c r="H13570" s="1258"/>
      <c r="I13570" s="1257"/>
      <c r="J13570" s="1257"/>
      <c r="K13570" s="1257"/>
      <c r="L13570" s="1257"/>
      <c r="M13570" s="1257"/>
    </row>
    <row r="13571" spans="2:13" s="1259" customFormat="1" x14ac:dyDescent="0.2">
      <c r="B13571" s="1257"/>
      <c r="C13571" s="1257"/>
      <c r="D13571" s="1257"/>
      <c r="E13571" s="1257"/>
      <c r="F13571" s="1257"/>
      <c r="G13571" s="1257"/>
      <c r="H13571" s="1258"/>
      <c r="I13571" s="1257"/>
      <c r="J13571" s="1257"/>
      <c r="K13571" s="1257"/>
      <c r="L13571" s="1257"/>
      <c r="M13571" s="1257"/>
    </row>
    <row r="13572" spans="2:13" s="1259" customFormat="1" x14ac:dyDescent="0.2">
      <c r="B13572" s="1257"/>
      <c r="C13572" s="1257"/>
      <c r="D13572" s="1257"/>
      <c r="E13572" s="1257"/>
      <c r="F13572" s="1257"/>
      <c r="G13572" s="1257"/>
      <c r="H13572" s="1258"/>
      <c r="I13572" s="1257"/>
      <c r="J13572" s="1257"/>
      <c r="K13572" s="1257"/>
      <c r="L13572" s="1257"/>
      <c r="M13572" s="1257"/>
    </row>
    <row r="13573" spans="2:13" s="1259" customFormat="1" x14ac:dyDescent="0.2">
      <c r="B13573" s="1257"/>
      <c r="C13573" s="1257"/>
      <c r="D13573" s="1257"/>
      <c r="E13573" s="1257"/>
      <c r="F13573" s="1257"/>
      <c r="G13573" s="1257"/>
      <c r="H13573" s="1258"/>
      <c r="I13573" s="1257"/>
      <c r="J13573" s="1257"/>
      <c r="K13573" s="1257"/>
      <c r="L13573" s="1257"/>
      <c r="M13573" s="1257"/>
    </row>
    <row r="13574" spans="2:13" s="1259" customFormat="1" x14ac:dyDescent="0.2">
      <c r="B13574" s="1257"/>
      <c r="C13574" s="1257"/>
      <c r="D13574" s="1257"/>
      <c r="E13574" s="1257"/>
      <c r="F13574" s="1257"/>
      <c r="G13574" s="1257"/>
      <c r="H13574" s="1258"/>
      <c r="I13574" s="1257"/>
      <c r="J13574" s="1257"/>
      <c r="K13574" s="1257"/>
      <c r="L13574" s="1257"/>
      <c r="M13574" s="1257"/>
    </row>
    <row r="13575" spans="2:13" s="1259" customFormat="1" x14ac:dyDescent="0.2">
      <c r="B13575" s="1257"/>
      <c r="C13575" s="1257"/>
      <c r="D13575" s="1257"/>
      <c r="E13575" s="1257"/>
      <c r="F13575" s="1257"/>
      <c r="G13575" s="1257"/>
      <c r="H13575" s="1258"/>
      <c r="I13575" s="1257"/>
      <c r="J13575" s="1257"/>
      <c r="K13575" s="1257"/>
      <c r="L13575" s="1257"/>
      <c r="M13575" s="1257"/>
    </row>
    <row r="13576" spans="2:13" s="1259" customFormat="1" x14ac:dyDescent="0.2">
      <c r="B13576" s="1257"/>
      <c r="C13576" s="1257"/>
      <c r="D13576" s="1257"/>
      <c r="E13576" s="1257"/>
      <c r="F13576" s="1257"/>
      <c r="G13576" s="1257"/>
      <c r="H13576" s="1258"/>
      <c r="I13576" s="1257"/>
      <c r="J13576" s="1257"/>
      <c r="K13576" s="1257"/>
      <c r="L13576" s="1257"/>
      <c r="M13576" s="1257"/>
    </row>
    <row r="13577" spans="2:13" s="1259" customFormat="1" x14ac:dyDescent="0.2">
      <c r="B13577" s="1257"/>
      <c r="C13577" s="1257"/>
      <c r="D13577" s="1257"/>
      <c r="E13577" s="1257"/>
      <c r="F13577" s="1257"/>
      <c r="G13577" s="1257"/>
      <c r="H13577" s="1258"/>
      <c r="I13577" s="1257"/>
      <c r="J13577" s="1257"/>
      <c r="K13577" s="1257"/>
      <c r="L13577" s="1257"/>
      <c r="M13577" s="1257"/>
    </row>
    <row r="13578" spans="2:13" s="1259" customFormat="1" x14ac:dyDescent="0.2">
      <c r="B13578" s="1257"/>
      <c r="C13578" s="1257"/>
      <c r="D13578" s="1257"/>
      <c r="E13578" s="1257"/>
      <c r="F13578" s="1257"/>
      <c r="G13578" s="1257"/>
      <c r="H13578" s="1258"/>
      <c r="I13578" s="1257"/>
      <c r="J13578" s="1257"/>
      <c r="K13578" s="1257"/>
      <c r="L13578" s="1257"/>
      <c r="M13578" s="1257"/>
    </row>
    <row r="13579" spans="2:13" s="1259" customFormat="1" x14ac:dyDescent="0.2">
      <c r="B13579" s="1257"/>
      <c r="C13579" s="1257"/>
      <c r="D13579" s="1257"/>
      <c r="E13579" s="1257"/>
      <c r="F13579" s="1257"/>
      <c r="G13579" s="1257"/>
      <c r="H13579" s="1258"/>
      <c r="I13579" s="1257"/>
      <c r="J13579" s="1257"/>
      <c r="K13579" s="1257"/>
      <c r="L13579" s="1257"/>
      <c r="M13579" s="1257"/>
    </row>
    <row r="13580" spans="2:13" s="1259" customFormat="1" x14ac:dyDescent="0.2">
      <c r="B13580" s="1257"/>
      <c r="C13580" s="1257"/>
      <c r="D13580" s="1257"/>
      <c r="E13580" s="1257"/>
      <c r="F13580" s="1257"/>
      <c r="G13580" s="1257"/>
      <c r="H13580" s="1258"/>
      <c r="I13580" s="1257"/>
      <c r="J13580" s="1257"/>
      <c r="K13580" s="1257"/>
      <c r="L13580" s="1257"/>
      <c r="M13580" s="1257"/>
    </row>
    <row r="13581" spans="2:13" s="1259" customFormat="1" x14ac:dyDescent="0.2">
      <c r="B13581" s="1257"/>
      <c r="C13581" s="1257"/>
      <c r="D13581" s="1257"/>
      <c r="E13581" s="1257"/>
      <c r="F13581" s="1257"/>
      <c r="G13581" s="1257"/>
      <c r="H13581" s="1258"/>
      <c r="I13581" s="1257"/>
      <c r="J13581" s="1257"/>
      <c r="K13581" s="1257"/>
      <c r="L13581" s="1257"/>
      <c r="M13581" s="1257"/>
    </row>
    <row r="13582" spans="2:13" s="1259" customFormat="1" x14ac:dyDescent="0.2">
      <c r="B13582" s="1257"/>
      <c r="C13582" s="1257"/>
      <c r="D13582" s="1257"/>
      <c r="E13582" s="1257"/>
      <c r="F13582" s="1257"/>
      <c r="G13582" s="1257"/>
      <c r="H13582" s="1258"/>
      <c r="I13582" s="1257"/>
      <c r="J13582" s="1257"/>
      <c r="K13582" s="1257"/>
      <c r="L13582" s="1257"/>
      <c r="M13582" s="1257"/>
    </row>
    <row r="13583" spans="2:13" s="1259" customFormat="1" x14ac:dyDescent="0.2">
      <c r="B13583" s="1257"/>
      <c r="C13583" s="1257"/>
      <c r="D13583" s="1257"/>
      <c r="E13583" s="1257"/>
      <c r="F13583" s="1257"/>
      <c r="G13583" s="1257"/>
      <c r="H13583" s="1258"/>
      <c r="I13583" s="1257"/>
      <c r="J13583" s="1257"/>
      <c r="K13583" s="1257"/>
      <c r="L13583" s="1257"/>
      <c r="M13583" s="1257"/>
    </row>
    <row r="13584" spans="2:13" s="1259" customFormat="1" x14ac:dyDescent="0.2">
      <c r="B13584" s="1257"/>
      <c r="C13584" s="1257"/>
      <c r="D13584" s="1257"/>
      <c r="E13584" s="1257"/>
      <c r="F13584" s="1257"/>
      <c r="G13584" s="1257"/>
      <c r="H13584" s="1258"/>
      <c r="I13584" s="1257"/>
      <c r="J13584" s="1257"/>
      <c r="K13584" s="1257"/>
      <c r="L13584" s="1257"/>
      <c r="M13584" s="1257"/>
    </row>
    <row r="13585" spans="2:13" s="1259" customFormat="1" x14ac:dyDescent="0.2">
      <c r="B13585" s="1257"/>
      <c r="C13585" s="1257"/>
      <c r="D13585" s="1257"/>
      <c r="E13585" s="1257"/>
      <c r="F13585" s="1257"/>
      <c r="G13585" s="1257"/>
      <c r="H13585" s="1258"/>
      <c r="I13585" s="1257"/>
      <c r="J13585" s="1257"/>
      <c r="K13585" s="1257"/>
      <c r="L13585" s="1257"/>
      <c r="M13585" s="1257"/>
    </row>
    <row r="13586" spans="2:13" s="1259" customFormat="1" x14ac:dyDescent="0.2">
      <c r="B13586" s="1257"/>
      <c r="C13586" s="1257"/>
      <c r="D13586" s="1257"/>
      <c r="E13586" s="1257"/>
      <c r="F13586" s="1257"/>
      <c r="G13586" s="1257"/>
      <c r="H13586" s="1258"/>
      <c r="I13586" s="1257"/>
      <c r="J13586" s="1257"/>
      <c r="K13586" s="1257"/>
      <c r="L13586" s="1257"/>
      <c r="M13586" s="1257"/>
    </row>
    <row r="13587" spans="2:13" s="1259" customFormat="1" x14ac:dyDescent="0.2">
      <c r="B13587" s="1257"/>
      <c r="C13587" s="1257"/>
      <c r="D13587" s="1257"/>
      <c r="E13587" s="1257"/>
      <c r="F13587" s="1257"/>
      <c r="G13587" s="1257"/>
      <c r="H13587" s="1258"/>
      <c r="I13587" s="1257"/>
      <c r="J13587" s="1257"/>
      <c r="K13587" s="1257"/>
      <c r="L13587" s="1257"/>
      <c r="M13587" s="1257"/>
    </row>
    <row r="13588" spans="2:13" s="1259" customFormat="1" x14ac:dyDescent="0.2">
      <c r="B13588" s="1257"/>
      <c r="C13588" s="1257"/>
      <c r="D13588" s="1257"/>
      <c r="E13588" s="1257"/>
      <c r="F13588" s="1257"/>
      <c r="G13588" s="1257"/>
      <c r="H13588" s="1258"/>
      <c r="I13588" s="1257"/>
      <c r="J13588" s="1257"/>
      <c r="K13588" s="1257"/>
      <c r="L13588" s="1257"/>
      <c r="M13588" s="1257"/>
    </row>
    <row r="13589" spans="2:13" s="1259" customFormat="1" x14ac:dyDescent="0.2">
      <c r="B13589" s="1257"/>
      <c r="C13589" s="1257"/>
      <c r="D13589" s="1257"/>
      <c r="E13589" s="1257"/>
      <c r="F13589" s="1257"/>
      <c r="G13589" s="1257"/>
      <c r="H13589" s="1258"/>
      <c r="I13589" s="1257"/>
      <c r="J13589" s="1257"/>
      <c r="K13589" s="1257"/>
      <c r="L13589" s="1257"/>
      <c r="M13589" s="1257"/>
    </row>
    <row r="13590" spans="2:13" s="1259" customFormat="1" x14ac:dyDescent="0.2">
      <c r="B13590" s="1257"/>
      <c r="C13590" s="1257"/>
      <c r="D13590" s="1257"/>
      <c r="E13590" s="1257"/>
      <c r="F13590" s="1257"/>
      <c r="G13590" s="1257"/>
      <c r="H13590" s="1258"/>
      <c r="I13590" s="1257"/>
      <c r="J13590" s="1257"/>
      <c r="K13590" s="1257"/>
      <c r="L13590" s="1257"/>
      <c r="M13590" s="1257"/>
    </row>
    <row r="13591" spans="2:13" s="1259" customFormat="1" x14ac:dyDescent="0.2">
      <c r="B13591" s="1257"/>
      <c r="C13591" s="1257"/>
      <c r="D13591" s="1257"/>
      <c r="E13591" s="1257"/>
      <c r="F13591" s="1257"/>
      <c r="G13591" s="1257"/>
      <c r="H13591" s="1258"/>
      <c r="I13591" s="1257"/>
      <c r="J13591" s="1257"/>
      <c r="K13591" s="1257"/>
      <c r="L13591" s="1257"/>
      <c r="M13591" s="1257"/>
    </row>
    <row r="13592" spans="2:13" s="1259" customFormat="1" x14ac:dyDescent="0.2">
      <c r="B13592" s="1257"/>
      <c r="C13592" s="1257"/>
      <c r="D13592" s="1257"/>
      <c r="E13592" s="1257"/>
      <c r="F13592" s="1257"/>
      <c r="G13592" s="1257"/>
      <c r="H13592" s="1258"/>
      <c r="I13592" s="1257"/>
      <c r="J13592" s="1257"/>
      <c r="K13592" s="1257"/>
      <c r="L13592" s="1257"/>
      <c r="M13592" s="1257"/>
    </row>
    <row r="13593" spans="2:13" s="1259" customFormat="1" x14ac:dyDescent="0.2">
      <c r="B13593" s="1257"/>
      <c r="C13593" s="1257"/>
      <c r="D13593" s="1257"/>
      <c r="E13593" s="1257"/>
      <c r="F13593" s="1257"/>
      <c r="G13593" s="1257"/>
      <c r="H13593" s="1258"/>
      <c r="I13593" s="1257"/>
      <c r="J13593" s="1257"/>
      <c r="K13593" s="1257"/>
      <c r="L13593" s="1257"/>
      <c r="M13593" s="1257"/>
    </row>
    <row r="13594" spans="2:13" s="1259" customFormat="1" x14ac:dyDescent="0.2">
      <c r="B13594" s="1257"/>
      <c r="C13594" s="1257"/>
      <c r="D13594" s="1257"/>
      <c r="E13594" s="1257"/>
      <c r="F13594" s="1257"/>
      <c r="G13594" s="1257"/>
      <c r="H13594" s="1258"/>
      <c r="I13594" s="1257"/>
      <c r="J13594" s="1257"/>
      <c r="K13594" s="1257"/>
      <c r="L13594" s="1257"/>
      <c r="M13594" s="1257"/>
    </row>
    <row r="13595" spans="2:13" s="1259" customFormat="1" x14ac:dyDescent="0.2">
      <c r="B13595" s="1257"/>
      <c r="C13595" s="1257"/>
      <c r="D13595" s="1257"/>
      <c r="E13595" s="1257"/>
      <c r="F13595" s="1257"/>
      <c r="G13595" s="1257"/>
      <c r="H13595" s="1258"/>
      <c r="I13595" s="1257"/>
      <c r="J13595" s="1257"/>
      <c r="K13595" s="1257"/>
      <c r="L13595" s="1257"/>
      <c r="M13595" s="1257"/>
    </row>
    <row r="13596" spans="2:13" s="1259" customFormat="1" x14ac:dyDescent="0.2">
      <c r="B13596" s="1257"/>
      <c r="C13596" s="1257"/>
      <c r="D13596" s="1257"/>
      <c r="E13596" s="1257"/>
      <c r="F13596" s="1257"/>
      <c r="G13596" s="1257"/>
      <c r="H13596" s="1258"/>
      <c r="I13596" s="1257"/>
      <c r="J13596" s="1257"/>
      <c r="K13596" s="1257"/>
      <c r="L13596" s="1257"/>
      <c r="M13596" s="1257"/>
    </row>
    <row r="13597" spans="2:13" s="1259" customFormat="1" x14ac:dyDescent="0.2">
      <c r="B13597" s="1257"/>
      <c r="C13597" s="1257"/>
      <c r="D13597" s="1257"/>
      <c r="E13597" s="1257"/>
      <c r="F13597" s="1257"/>
      <c r="G13597" s="1257"/>
      <c r="H13597" s="1258"/>
      <c r="I13597" s="1257"/>
      <c r="J13597" s="1257"/>
      <c r="K13597" s="1257"/>
      <c r="L13597" s="1257"/>
      <c r="M13597" s="1257"/>
    </row>
    <row r="13598" spans="2:13" s="1259" customFormat="1" x14ac:dyDescent="0.2">
      <c r="B13598" s="1257"/>
      <c r="C13598" s="1257"/>
      <c r="D13598" s="1257"/>
      <c r="E13598" s="1257"/>
      <c r="F13598" s="1257"/>
      <c r="G13598" s="1257"/>
      <c r="H13598" s="1258"/>
      <c r="I13598" s="1257"/>
      <c r="J13598" s="1257"/>
      <c r="K13598" s="1257"/>
      <c r="L13598" s="1257"/>
      <c r="M13598" s="1257"/>
    </row>
    <row r="13599" spans="2:13" s="1259" customFormat="1" x14ac:dyDescent="0.2">
      <c r="B13599" s="1257"/>
      <c r="C13599" s="1257"/>
      <c r="D13599" s="1257"/>
      <c r="E13599" s="1257"/>
      <c r="F13599" s="1257"/>
      <c r="G13599" s="1257"/>
      <c r="H13599" s="1258"/>
      <c r="I13599" s="1257"/>
      <c r="J13599" s="1257"/>
      <c r="K13599" s="1257"/>
      <c r="L13599" s="1257"/>
      <c r="M13599" s="1257"/>
    </row>
    <row r="13600" spans="2:13" s="1259" customFormat="1" x14ac:dyDescent="0.2">
      <c r="B13600" s="1257"/>
      <c r="C13600" s="1257"/>
      <c r="D13600" s="1257"/>
      <c r="E13600" s="1257"/>
      <c r="F13600" s="1257"/>
      <c r="G13600" s="1257"/>
      <c r="H13600" s="1258"/>
      <c r="I13600" s="1257"/>
      <c r="J13600" s="1257"/>
      <c r="K13600" s="1257"/>
      <c r="L13600" s="1257"/>
      <c r="M13600" s="1257"/>
    </row>
    <row r="13601" spans="2:13" s="1259" customFormat="1" x14ac:dyDescent="0.2">
      <c r="B13601" s="1257"/>
      <c r="C13601" s="1257"/>
      <c r="D13601" s="1257"/>
      <c r="E13601" s="1257"/>
      <c r="F13601" s="1257"/>
      <c r="G13601" s="1257"/>
      <c r="H13601" s="1258"/>
      <c r="I13601" s="1257"/>
      <c r="J13601" s="1257"/>
      <c r="K13601" s="1257"/>
      <c r="L13601" s="1257"/>
      <c r="M13601" s="1257"/>
    </row>
    <row r="13602" spans="2:13" s="1259" customFormat="1" x14ac:dyDescent="0.2">
      <c r="B13602" s="1257"/>
      <c r="C13602" s="1257"/>
      <c r="D13602" s="1257"/>
      <c r="E13602" s="1257"/>
      <c r="F13602" s="1257"/>
      <c r="G13602" s="1257"/>
      <c r="H13602" s="1258"/>
      <c r="I13602" s="1257"/>
      <c r="J13602" s="1257"/>
      <c r="K13602" s="1257"/>
      <c r="L13602" s="1257"/>
      <c r="M13602" s="1257"/>
    </row>
    <row r="13603" spans="2:13" s="1259" customFormat="1" x14ac:dyDescent="0.2">
      <c r="B13603" s="1257"/>
      <c r="C13603" s="1257"/>
      <c r="D13603" s="1257"/>
      <c r="E13603" s="1257"/>
      <c r="F13603" s="1257"/>
      <c r="G13603" s="1257"/>
      <c r="H13603" s="1258"/>
      <c r="I13603" s="1257"/>
      <c r="J13603" s="1257"/>
      <c r="K13603" s="1257"/>
      <c r="L13603" s="1257"/>
      <c r="M13603" s="1257"/>
    </row>
    <row r="13604" spans="2:13" s="1259" customFormat="1" x14ac:dyDescent="0.2">
      <c r="B13604" s="1257"/>
      <c r="C13604" s="1257"/>
      <c r="D13604" s="1257"/>
      <c r="E13604" s="1257"/>
      <c r="F13604" s="1257"/>
      <c r="G13604" s="1257"/>
      <c r="H13604" s="1258"/>
      <c r="I13604" s="1257"/>
      <c r="J13604" s="1257"/>
      <c r="K13604" s="1257"/>
      <c r="L13604" s="1257"/>
      <c r="M13604" s="1257"/>
    </row>
    <row r="13605" spans="2:13" s="1259" customFormat="1" x14ac:dyDescent="0.2">
      <c r="B13605" s="1257"/>
      <c r="C13605" s="1257"/>
      <c r="D13605" s="1257"/>
      <c r="E13605" s="1257"/>
      <c r="F13605" s="1257"/>
      <c r="G13605" s="1257"/>
      <c r="H13605" s="1258"/>
      <c r="I13605" s="1257"/>
      <c r="J13605" s="1257"/>
      <c r="K13605" s="1257"/>
      <c r="L13605" s="1257"/>
      <c r="M13605" s="1257"/>
    </row>
    <row r="13606" spans="2:13" s="1259" customFormat="1" x14ac:dyDescent="0.2">
      <c r="B13606" s="1257"/>
      <c r="C13606" s="1257"/>
      <c r="D13606" s="1257"/>
      <c r="E13606" s="1257"/>
      <c r="F13606" s="1257"/>
      <c r="G13606" s="1257"/>
      <c r="H13606" s="1258"/>
      <c r="I13606" s="1257"/>
      <c r="J13606" s="1257"/>
      <c r="K13606" s="1257"/>
      <c r="L13606" s="1257"/>
      <c r="M13606" s="1257"/>
    </row>
    <row r="13607" spans="2:13" s="1259" customFormat="1" x14ac:dyDescent="0.2">
      <c r="B13607" s="1257"/>
      <c r="C13607" s="1257"/>
      <c r="D13607" s="1257"/>
      <c r="E13607" s="1257"/>
      <c r="F13607" s="1257"/>
      <c r="G13607" s="1257"/>
      <c r="H13607" s="1258"/>
      <c r="I13607" s="1257"/>
      <c r="J13607" s="1257"/>
      <c r="K13607" s="1257"/>
      <c r="L13607" s="1257"/>
      <c r="M13607" s="1257"/>
    </row>
    <row r="13608" spans="2:13" s="1259" customFormat="1" x14ac:dyDescent="0.2">
      <c r="B13608" s="1257"/>
      <c r="C13608" s="1257"/>
      <c r="D13608" s="1257"/>
      <c r="E13608" s="1257"/>
      <c r="F13608" s="1257"/>
      <c r="G13608" s="1257"/>
      <c r="H13608" s="1258"/>
      <c r="I13608" s="1257"/>
      <c r="J13608" s="1257"/>
      <c r="K13608" s="1257"/>
      <c r="L13608" s="1257"/>
      <c r="M13608" s="1257"/>
    </row>
    <row r="13609" spans="2:13" s="1259" customFormat="1" x14ac:dyDescent="0.2">
      <c r="B13609" s="1257"/>
      <c r="C13609" s="1257"/>
      <c r="D13609" s="1257"/>
      <c r="E13609" s="1257"/>
      <c r="F13609" s="1257"/>
      <c r="G13609" s="1257"/>
      <c r="H13609" s="1258"/>
      <c r="I13609" s="1257"/>
      <c r="J13609" s="1257"/>
      <c r="K13609" s="1257"/>
      <c r="L13609" s="1257"/>
      <c r="M13609" s="1257"/>
    </row>
    <row r="13610" spans="2:13" s="1259" customFormat="1" x14ac:dyDescent="0.2">
      <c r="B13610" s="1257"/>
      <c r="C13610" s="1257"/>
      <c r="D13610" s="1257"/>
      <c r="E13610" s="1257"/>
      <c r="F13610" s="1257"/>
      <c r="G13610" s="1257"/>
      <c r="H13610" s="1258"/>
      <c r="I13610" s="1257"/>
      <c r="J13610" s="1257"/>
      <c r="K13610" s="1257"/>
      <c r="L13610" s="1257"/>
      <c r="M13610" s="1257"/>
    </row>
    <row r="13611" spans="2:13" s="1259" customFormat="1" x14ac:dyDescent="0.2">
      <c r="B13611" s="1257"/>
      <c r="C13611" s="1257"/>
      <c r="D13611" s="1257"/>
      <c r="E13611" s="1257"/>
      <c r="F13611" s="1257"/>
      <c r="G13611" s="1257"/>
      <c r="H13611" s="1258"/>
      <c r="I13611" s="1257"/>
      <c r="J13611" s="1257"/>
      <c r="K13611" s="1257"/>
      <c r="L13611" s="1257"/>
      <c r="M13611" s="1257"/>
    </row>
    <row r="13612" spans="2:13" s="1259" customFormat="1" x14ac:dyDescent="0.2">
      <c r="B13612" s="1257"/>
      <c r="C13612" s="1257"/>
      <c r="D13612" s="1257"/>
      <c r="E13612" s="1257"/>
      <c r="F13612" s="1257"/>
      <c r="G13612" s="1257"/>
      <c r="H13612" s="1258"/>
      <c r="I13612" s="1257"/>
      <c r="J13612" s="1257"/>
      <c r="K13612" s="1257"/>
      <c r="L13612" s="1257"/>
      <c r="M13612" s="1257"/>
    </row>
    <row r="13613" spans="2:13" s="1259" customFormat="1" x14ac:dyDescent="0.2">
      <c r="B13613" s="1257"/>
      <c r="C13613" s="1257"/>
      <c r="D13613" s="1257"/>
      <c r="E13613" s="1257"/>
      <c r="F13613" s="1257"/>
      <c r="G13613" s="1257"/>
      <c r="H13613" s="1258"/>
      <c r="I13613" s="1257"/>
      <c r="J13613" s="1257"/>
      <c r="K13613" s="1257"/>
      <c r="L13613" s="1257"/>
      <c r="M13613" s="1257"/>
    </row>
    <row r="13614" spans="2:13" s="1259" customFormat="1" x14ac:dyDescent="0.2">
      <c r="B13614" s="1257"/>
      <c r="C13614" s="1257"/>
      <c r="D13614" s="1257"/>
      <c r="E13614" s="1257"/>
      <c r="F13614" s="1257"/>
      <c r="G13614" s="1257"/>
      <c r="H13614" s="1258"/>
      <c r="I13614" s="1257"/>
      <c r="J13614" s="1257"/>
      <c r="K13614" s="1257"/>
      <c r="L13614" s="1257"/>
      <c r="M13614" s="1257"/>
    </row>
    <row r="13615" spans="2:13" s="1259" customFormat="1" x14ac:dyDescent="0.2">
      <c r="B13615" s="1257"/>
      <c r="C13615" s="1257"/>
      <c r="D13615" s="1257"/>
      <c r="E13615" s="1257"/>
      <c r="F13615" s="1257"/>
      <c r="G13615" s="1257"/>
      <c r="H13615" s="1258"/>
      <c r="I13615" s="1257"/>
      <c r="J13615" s="1257"/>
      <c r="K13615" s="1257"/>
      <c r="L13615" s="1257"/>
      <c r="M13615" s="1257"/>
    </row>
    <row r="13616" spans="2:13" s="1259" customFormat="1" x14ac:dyDescent="0.2">
      <c r="B13616" s="1257"/>
      <c r="C13616" s="1257"/>
      <c r="D13616" s="1257"/>
      <c r="E13616" s="1257"/>
      <c r="F13616" s="1257"/>
      <c r="G13616" s="1257"/>
      <c r="H13616" s="1258"/>
      <c r="I13616" s="1257"/>
      <c r="J13616" s="1257"/>
      <c r="K13616" s="1257"/>
      <c r="L13616" s="1257"/>
      <c r="M13616" s="1257"/>
    </row>
    <row r="13617" spans="2:13" s="1259" customFormat="1" x14ac:dyDescent="0.2">
      <c r="B13617" s="1257"/>
      <c r="C13617" s="1257"/>
      <c r="D13617" s="1257"/>
      <c r="E13617" s="1257"/>
      <c r="F13617" s="1257"/>
      <c r="G13617" s="1257"/>
      <c r="H13617" s="1258"/>
      <c r="I13617" s="1257"/>
      <c r="J13617" s="1257"/>
      <c r="K13617" s="1257"/>
      <c r="L13617" s="1257"/>
      <c r="M13617" s="1257"/>
    </row>
    <row r="13618" spans="2:13" s="1259" customFormat="1" x14ac:dyDescent="0.2">
      <c r="B13618" s="1257"/>
      <c r="C13618" s="1257"/>
      <c r="D13618" s="1257"/>
      <c r="E13618" s="1257"/>
      <c r="F13618" s="1257"/>
      <c r="G13618" s="1257"/>
      <c r="H13618" s="1258"/>
      <c r="I13618" s="1257"/>
      <c r="J13618" s="1257"/>
      <c r="K13618" s="1257"/>
      <c r="L13618" s="1257"/>
      <c r="M13618" s="1257"/>
    </row>
    <row r="13619" spans="2:13" s="1259" customFormat="1" x14ac:dyDescent="0.2">
      <c r="B13619" s="1257"/>
      <c r="C13619" s="1257"/>
      <c r="D13619" s="1257"/>
      <c r="E13619" s="1257"/>
      <c r="F13619" s="1257"/>
      <c r="G13619" s="1257"/>
      <c r="H13619" s="1258"/>
      <c r="I13619" s="1257"/>
      <c r="J13619" s="1257"/>
      <c r="K13619" s="1257"/>
      <c r="L13619" s="1257"/>
      <c r="M13619" s="1257"/>
    </row>
    <row r="13620" spans="2:13" s="1259" customFormat="1" x14ac:dyDescent="0.2">
      <c r="B13620" s="1257"/>
      <c r="C13620" s="1257"/>
      <c r="D13620" s="1257"/>
      <c r="E13620" s="1257"/>
      <c r="F13620" s="1257"/>
      <c r="G13620" s="1257"/>
      <c r="H13620" s="1258"/>
      <c r="I13620" s="1257"/>
      <c r="J13620" s="1257"/>
      <c r="K13620" s="1257"/>
      <c r="L13620" s="1257"/>
      <c r="M13620" s="1257"/>
    </row>
    <row r="13621" spans="2:13" s="1259" customFormat="1" x14ac:dyDescent="0.2">
      <c r="B13621" s="1257"/>
      <c r="C13621" s="1257"/>
      <c r="D13621" s="1257"/>
      <c r="E13621" s="1257"/>
      <c r="F13621" s="1257"/>
      <c r="G13621" s="1257"/>
      <c r="H13621" s="1258"/>
      <c r="I13621" s="1257"/>
      <c r="J13621" s="1257"/>
      <c r="K13621" s="1257"/>
      <c r="L13621" s="1257"/>
      <c r="M13621" s="1257"/>
    </row>
    <row r="13622" spans="2:13" s="1259" customFormat="1" x14ac:dyDescent="0.2">
      <c r="B13622" s="1257"/>
      <c r="C13622" s="1257"/>
      <c r="D13622" s="1257"/>
      <c r="E13622" s="1257"/>
      <c r="F13622" s="1257"/>
      <c r="G13622" s="1257"/>
      <c r="H13622" s="1258"/>
      <c r="I13622" s="1257"/>
      <c r="J13622" s="1257"/>
      <c r="K13622" s="1257"/>
      <c r="L13622" s="1257"/>
      <c r="M13622" s="1257"/>
    </row>
    <row r="13623" spans="2:13" s="1259" customFormat="1" x14ac:dyDescent="0.2">
      <c r="B13623" s="1257"/>
      <c r="C13623" s="1257"/>
      <c r="D13623" s="1257"/>
      <c r="E13623" s="1257"/>
      <c r="F13623" s="1257"/>
      <c r="G13623" s="1257"/>
      <c r="H13623" s="1258"/>
      <c r="I13623" s="1257"/>
      <c r="J13623" s="1257"/>
      <c r="K13623" s="1257"/>
      <c r="L13623" s="1257"/>
      <c r="M13623" s="1257"/>
    </row>
    <row r="13624" spans="2:13" s="1259" customFormat="1" x14ac:dyDescent="0.2">
      <c r="B13624" s="1257"/>
      <c r="C13624" s="1257"/>
      <c r="D13624" s="1257"/>
      <c r="E13624" s="1257"/>
      <c r="F13624" s="1257"/>
      <c r="G13624" s="1257"/>
      <c r="H13624" s="1258"/>
      <c r="I13624" s="1257"/>
      <c r="J13624" s="1257"/>
      <c r="K13624" s="1257"/>
      <c r="L13624" s="1257"/>
      <c r="M13624" s="1257"/>
    </row>
    <row r="13625" spans="2:13" s="1259" customFormat="1" x14ac:dyDescent="0.2">
      <c r="B13625" s="1257"/>
      <c r="C13625" s="1257"/>
      <c r="D13625" s="1257"/>
      <c r="E13625" s="1257"/>
      <c r="F13625" s="1257"/>
      <c r="G13625" s="1257"/>
      <c r="H13625" s="1258"/>
      <c r="I13625" s="1257"/>
      <c r="J13625" s="1257"/>
      <c r="K13625" s="1257"/>
      <c r="L13625" s="1257"/>
      <c r="M13625" s="1257"/>
    </row>
    <row r="13626" spans="2:13" s="1259" customFormat="1" x14ac:dyDescent="0.2">
      <c r="B13626" s="1257"/>
      <c r="C13626" s="1257"/>
      <c r="D13626" s="1257"/>
      <c r="E13626" s="1257"/>
      <c r="F13626" s="1257"/>
      <c r="G13626" s="1257"/>
      <c r="H13626" s="1258"/>
      <c r="I13626" s="1257"/>
      <c r="J13626" s="1257"/>
      <c r="K13626" s="1257"/>
      <c r="L13626" s="1257"/>
      <c r="M13626" s="1257"/>
    </row>
    <row r="13627" spans="2:13" s="1259" customFormat="1" x14ac:dyDescent="0.2">
      <c r="B13627" s="1257"/>
      <c r="C13627" s="1257"/>
      <c r="D13627" s="1257"/>
      <c r="E13627" s="1257"/>
      <c r="F13627" s="1257"/>
      <c r="G13627" s="1257"/>
      <c r="H13627" s="1258"/>
      <c r="I13627" s="1257"/>
      <c r="J13627" s="1257"/>
      <c r="K13627" s="1257"/>
      <c r="L13627" s="1257"/>
      <c r="M13627" s="1257"/>
    </row>
    <row r="13628" spans="2:13" s="1259" customFormat="1" x14ac:dyDescent="0.2">
      <c r="B13628" s="1257"/>
      <c r="C13628" s="1257"/>
      <c r="D13628" s="1257"/>
      <c r="E13628" s="1257"/>
      <c r="F13628" s="1257"/>
      <c r="G13628" s="1257"/>
      <c r="H13628" s="1258"/>
      <c r="I13628" s="1257"/>
      <c r="J13628" s="1257"/>
      <c r="K13628" s="1257"/>
      <c r="L13628" s="1257"/>
      <c r="M13628" s="1257"/>
    </row>
    <row r="13629" spans="2:13" s="1259" customFormat="1" x14ac:dyDescent="0.2">
      <c r="B13629" s="1257"/>
      <c r="C13629" s="1257"/>
      <c r="D13629" s="1257"/>
      <c r="E13629" s="1257"/>
      <c r="F13629" s="1257"/>
      <c r="G13629" s="1257"/>
      <c r="H13629" s="1258"/>
      <c r="I13629" s="1257"/>
      <c r="J13629" s="1257"/>
      <c r="K13629" s="1257"/>
      <c r="L13629" s="1257"/>
      <c r="M13629" s="1257"/>
    </row>
    <row r="13630" spans="2:13" s="1259" customFormat="1" x14ac:dyDescent="0.2">
      <c r="B13630" s="1257"/>
      <c r="C13630" s="1257"/>
      <c r="D13630" s="1257"/>
      <c r="E13630" s="1257"/>
      <c r="F13630" s="1257"/>
      <c r="G13630" s="1257"/>
      <c r="H13630" s="1258"/>
      <c r="I13630" s="1257"/>
      <c r="J13630" s="1257"/>
      <c r="K13630" s="1257"/>
      <c r="L13630" s="1257"/>
      <c r="M13630" s="1257"/>
    </row>
    <row r="13631" spans="2:13" s="1259" customFormat="1" x14ac:dyDescent="0.2">
      <c r="B13631" s="1257"/>
      <c r="C13631" s="1257"/>
      <c r="D13631" s="1257"/>
      <c r="E13631" s="1257"/>
      <c r="F13631" s="1257"/>
      <c r="G13631" s="1257"/>
      <c r="H13631" s="1258"/>
      <c r="I13631" s="1257"/>
      <c r="J13631" s="1257"/>
      <c r="K13631" s="1257"/>
      <c r="L13631" s="1257"/>
      <c r="M13631" s="1257"/>
    </row>
    <row r="13632" spans="2:13" s="1259" customFormat="1" x14ac:dyDescent="0.2">
      <c r="B13632" s="1257"/>
      <c r="C13632" s="1257"/>
      <c r="D13632" s="1257"/>
      <c r="E13632" s="1257"/>
      <c r="F13632" s="1257"/>
      <c r="G13632" s="1257"/>
      <c r="H13632" s="1258"/>
      <c r="I13632" s="1257"/>
      <c r="J13632" s="1257"/>
      <c r="K13632" s="1257"/>
      <c r="L13632" s="1257"/>
      <c r="M13632" s="1257"/>
    </row>
    <row r="13633" spans="2:13" s="1259" customFormat="1" x14ac:dyDescent="0.2">
      <c r="B13633" s="1257"/>
      <c r="C13633" s="1257"/>
      <c r="D13633" s="1257"/>
      <c r="E13633" s="1257"/>
      <c r="F13633" s="1257"/>
      <c r="G13633" s="1257"/>
      <c r="H13633" s="1258"/>
      <c r="I13633" s="1257"/>
      <c r="J13633" s="1257"/>
      <c r="K13633" s="1257"/>
      <c r="L13633" s="1257"/>
      <c r="M13633" s="1257"/>
    </row>
    <row r="13634" spans="2:13" s="1259" customFormat="1" x14ac:dyDescent="0.2">
      <c r="B13634" s="1257"/>
      <c r="C13634" s="1257"/>
      <c r="D13634" s="1257"/>
      <c r="E13634" s="1257"/>
      <c r="F13634" s="1257"/>
      <c r="G13634" s="1257"/>
      <c r="H13634" s="1258"/>
      <c r="I13634" s="1257"/>
      <c r="J13634" s="1257"/>
      <c r="K13634" s="1257"/>
      <c r="L13634" s="1257"/>
      <c r="M13634" s="1257"/>
    </row>
    <row r="13635" spans="2:13" s="1259" customFormat="1" x14ac:dyDescent="0.2">
      <c r="B13635" s="1257"/>
      <c r="C13635" s="1257"/>
      <c r="D13635" s="1257"/>
      <c r="E13635" s="1257"/>
      <c r="F13635" s="1257"/>
      <c r="G13635" s="1257"/>
      <c r="H13635" s="1258"/>
      <c r="I13635" s="1257"/>
      <c r="J13635" s="1257"/>
      <c r="K13635" s="1257"/>
      <c r="L13635" s="1257"/>
      <c r="M13635" s="1257"/>
    </row>
    <row r="13636" spans="2:13" s="1259" customFormat="1" x14ac:dyDescent="0.2">
      <c r="B13636" s="1257"/>
      <c r="C13636" s="1257"/>
      <c r="D13636" s="1257"/>
      <c r="E13636" s="1257"/>
      <c r="F13636" s="1257"/>
      <c r="G13636" s="1257"/>
      <c r="H13636" s="1258"/>
      <c r="I13636" s="1257"/>
      <c r="J13636" s="1257"/>
      <c r="K13636" s="1257"/>
      <c r="L13636" s="1257"/>
      <c r="M13636" s="1257"/>
    </row>
    <row r="13637" spans="2:13" s="1259" customFormat="1" x14ac:dyDescent="0.2">
      <c r="B13637" s="1257"/>
      <c r="C13637" s="1257"/>
      <c r="D13637" s="1257"/>
      <c r="E13637" s="1257"/>
      <c r="F13637" s="1257"/>
      <c r="G13637" s="1257"/>
      <c r="H13637" s="1258"/>
      <c r="I13637" s="1257"/>
      <c r="J13637" s="1257"/>
      <c r="K13637" s="1257"/>
      <c r="L13637" s="1257"/>
      <c r="M13637" s="1257"/>
    </row>
    <row r="13638" spans="2:13" s="1259" customFormat="1" x14ac:dyDescent="0.2">
      <c r="B13638" s="1257"/>
      <c r="C13638" s="1257"/>
      <c r="D13638" s="1257"/>
      <c r="E13638" s="1257"/>
      <c r="F13638" s="1257"/>
      <c r="G13638" s="1257"/>
      <c r="H13638" s="1258"/>
      <c r="I13638" s="1257"/>
      <c r="J13638" s="1257"/>
      <c r="K13638" s="1257"/>
      <c r="L13638" s="1257"/>
      <c r="M13638" s="1257"/>
    </row>
    <row r="13639" spans="2:13" s="1259" customFormat="1" x14ac:dyDescent="0.2">
      <c r="B13639" s="1257"/>
      <c r="C13639" s="1257"/>
      <c r="D13639" s="1257"/>
      <c r="E13639" s="1257"/>
      <c r="F13639" s="1257"/>
      <c r="G13639" s="1257"/>
      <c r="H13639" s="1258"/>
      <c r="I13639" s="1257"/>
      <c r="J13639" s="1257"/>
      <c r="K13639" s="1257"/>
      <c r="L13639" s="1257"/>
      <c r="M13639" s="1257"/>
    </row>
    <row r="13640" spans="2:13" s="1259" customFormat="1" x14ac:dyDescent="0.2">
      <c r="B13640" s="1257"/>
      <c r="C13640" s="1257"/>
      <c r="D13640" s="1257"/>
      <c r="E13640" s="1257"/>
      <c r="F13640" s="1257"/>
      <c r="G13640" s="1257"/>
      <c r="H13640" s="1258"/>
      <c r="I13640" s="1257"/>
      <c r="J13640" s="1257"/>
      <c r="K13640" s="1257"/>
      <c r="L13640" s="1257"/>
      <c r="M13640" s="1257"/>
    </row>
    <row r="13641" spans="2:13" s="1259" customFormat="1" x14ac:dyDescent="0.2">
      <c r="B13641" s="1257"/>
      <c r="C13641" s="1257"/>
      <c r="D13641" s="1257"/>
      <c r="E13641" s="1257"/>
      <c r="F13641" s="1257"/>
      <c r="G13641" s="1257"/>
      <c r="H13641" s="1258"/>
      <c r="I13641" s="1257"/>
      <c r="J13641" s="1257"/>
      <c r="K13641" s="1257"/>
      <c r="L13641" s="1257"/>
      <c r="M13641" s="1257"/>
    </row>
    <row r="13642" spans="2:13" s="1259" customFormat="1" x14ac:dyDescent="0.2">
      <c r="B13642" s="1257"/>
      <c r="C13642" s="1257"/>
      <c r="D13642" s="1257"/>
      <c r="E13642" s="1257"/>
      <c r="F13642" s="1257"/>
      <c r="G13642" s="1257"/>
      <c r="H13642" s="1258"/>
      <c r="I13642" s="1257"/>
      <c r="J13642" s="1257"/>
      <c r="K13642" s="1257"/>
      <c r="L13642" s="1257"/>
      <c r="M13642" s="1257"/>
    </row>
    <row r="13643" spans="2:13" s="1259" customFormat="1" x14ac:dyDescent="0.2">
      <c r="B13643" s="1257"/>
      <c r="C13643" s="1257"/>
      <c r="D13643" s="1257"/>
      <c r="E13643" s="1257"/>
      <c r="F13643" s="1257"/>
      <c r="G13643" s="1257"/>
      <c r="H13643" s="1258"/>
      <c r="I13643" s="1257"/>
      <c r="J13643" s="1257"/>
      <c r="K13643" s="1257"/>
      <c r="L13643" s="1257"/>
      <c r="M13643" s="1257"/>
    </row>
    <row r="13644" spans="2:13" s="1259" customFormat="1" x14ac:dyDescent="0.2">
      <c r="B13644" s="1257"/>
      <c r="C13644" s="1257"/>
      <c r="D13644" s="1257"/>
      <c r="E13644" s="1257"/>
      <c r="F13644" s="1257"/>
      <c r="G13644" s="1257"/>
      <c r="H13644" s="1258"/>
      <c r="I13644" s="1257"/>
      <c r="J13644" s="1257"/>
      <c r="K13644" s="1257"/>
      <c r="L13644" s="1257"/>
      <c r="M13644" s="1257"/>
    </row>
    <row r="13645" spans="2:13" s="1259" customFormat="1" x14ac:dyDescent="0.2">
      <c r="B13645" s="1257"/>
      <c r="C13645" s="1257"/>
      <c r="D13645" s="1257"/>
      <c r="E13645" s="1257"/>
      <c r="F13645" s="1257"/>
      <c r="G13645" s="1257"/>
      <c r="H13645" s="1258"/>
      <c r="I13645" s="1257"/>
      <c r="J13645" s="1257"/>
      <c r="K13645" s="1257"/>
      <c r="L13645" s="1257"/>
      <c r="M13645" s="1257"/>
    </row>
    <row r="13646" spans="2:13" s="1259" customFormat="1" x14ac:dyDescent="0.2">
      <c r="B13646" s="1257"/>
      <c r="C13646" s="1257"/>
      <c r="D13646" s="1257"/>
      <c r="E13646" s="1257"/>
      <c r="F13646" s="1257"/>
      <c r="G13646" s="1257"/>
      <c r="H13646" s="1258"/>
      <c r="I13646" s="1257"/>
      <c r="J13646" s="1257"/>
      <c r="K13646" s="1257"/>
      <c r="L13646" s="1257"/>
      <c r="M13646" s="1257"/>
    </row>
    <row r="13647" spans="2:13" s="1259" customFormat="1" x14ac:dyDescent="0.2">
      <c r="B13647" s="1257"/>
      <c r="C13647" s="1257"/>
      <c r="D13647" s="1257"/>
      <c r="E13647" s="1257"/>
      <c r="F13647" s="1257"/>
      <c r="G13647" s="1257"/>
      <c r="H13647" s="1258"/>
      <c r="I13647" s="1257"/>
      <c r="J13647" s="1257"/>
      <c r="K13647" s="1257"/>
      <c r="L13647" s="1257"/>
      <c r="M13647" s="1257"/>
    </row>
    <row r="13648" spans="2:13" s="1259" customFormat="1" x14ac:dyDescent="0.2">
      <c r="B13648" s="1257"/>
      <c r="C13648" s="1257"/>
      <c r="D13648" s="1257"/>
      <c r="E13648" s="1257"/>
      <c r="F13648" s="1257"/>
      <c r="G13648" s="1257"/>
      <c r="H13648" s="1258"/>
      <c r="I13648" s="1257"/>
      <c r="J13648" s="1257"/>
      <c r="K13648" s="1257"/>
      <c r="L13648" s="1257"/>
      <c r="M13648" s="1257"/>
    </row>
    <row r="13649" spans="2:13" s="1259" customFormat="1" x14ac:dyDescent="0.2">
      <c r="B13649" s="1257"/>
      <c r="C13649" s="1257"/>
      <c r="D13649" s="1257"/>
      <c r="E13649" s="1257"/>
      <c r="F13649" s="1257"/>
      <c r="G13649" s="1257"/>
      <c r="H13649" s="1258"/>
      <c r="I13649" s="1257"/>
      <c r="J13649" s="1257"/>
      <c r="K13649" s="1257"/>
      <c r="L13649" s="1257"/>
      <c r="M13649" s="1257"/>
    </row>
    <row r="13650" spans="2:13" s="1259" customFormat="1" x14ac:dyDescent="0.2">
      <c r="B13650" s="1257"/>
      <c r="C13650" s="1257"/>
      <c r="D13650" s="1257"/>
      <c r="E13650" s="1257"/>
      <c r="F13650" s="1257"/>
      <c r="G13650" s="1257"/>
      <c r="H13650" s="1258"/>
      <c r="I13650" s="1257"/>
      <c r="J13650" s="1257"/>
      <c r="K13650" s="1257"/>
      <c r="L13650" s="1257"/>
      <c r="M13650" s="1257"/>
    </row>
    <row r="13651" spans="2:13" s="1259" customFormat="1" x14ac:dyDescent="0.2">
      <c r="B13651" s="1257"/>
      <c r="C13651" s="1257"/>
      <c r="D13651" s="1257"/>
      <c r="E13651" s="1257"/>
      <c r="F13651" s="1257"/>
      <c r="G13651" s="1257"/>
      <c r="H13651" s="1258"/>
      <c r="I13651" s="1257"/>
      <c r="J13651" s="1257"/>
      <c r="K13651" s="1257"/>
      <c r="L13651" s="1257"/>
      <c r="M13651" s="1257"/>
    </row>
    <row r="13652" spans="2:13" s="1259" customFormat="1" x14ac:dyDescent="0.2">
      <c r="B13652" s="1257"/>
      <c r="C13652" s="1257"/>
      <c r="D13652" s="1257"/>
      <c r="E13652" s="1257"/>
      <c r="F13652" s="1257"/>
      <c r="G13652" s="1257"/>
      <c r="H13652" s="1258"/>
      <c r="I13652" s="1257"/>
      <c r="J13652" s="1257"/>
      <c r="K13652" s="1257"/>
      <c r="L13652" s="1257"/>
      <c r="M13652" s="1257"/>
    </row>
    <row r="13653" spans="2:13" s="1259" customFormat="1" x14ac:dyDescent="0.2">
      <c r="B13653" s="1257"/>
      <c r="C13653" s="1257"/>
      <c r="D13653" s="1257"/>
      <c r="E13653" s="1257"/>
      <c r="F13653" s="1257"/>
      <c r="G13653" s="1257"/>
      <c r="H13653" s="1258"/>
      <c r="I13653" s="1257"/>
      <c r="J13653" s="1257"/>
      <c r="K13653" s="1257"/>
      <c r="L13653" s="1257"/>
      <c r="M13653" s="1257"/>
    </row>
    <row r="13654" spans="2:13" s="1259" customFormat="1" x14ac:dyDescent="0.2">
      <c r="B13654" s="1257"/>
      <c r="C13654" s="1257"/>
      <c r="D13654" s="1257"/>
      <c r="E13654" s="1257"/>
      <c r="F13654" s="1257"/>
      <c r="G13654" s="1257"/>
      <c r="H13654" s="1258"/>
      <c r="I13654" s="1257"/>
      <c r="J13654" s="1257"/>
      <c r="K13654" s="1257"/>
      <c r="L13654" s="1257"/>
      <c r="M13654" s="1257"/>
    </row>
    <row r="13655" spans="2:13" s="1259" customFormat="1" x14ac:dyDescent="0.2">
      <c r="B13655" s="1257"/>
      <c r="C13655" s="1257"/>
      <c r="D13655" s="1257"/>
      <c r="E13655" s="1257"/>
      <c r="F13655" s="1257"/>
      <c r="G13655" s="1257"/>
      <c r="H13655" s="1258"/>
      <c r="I13655" s="1257"/>
      <c r="J13655" s="1257"/>
      <c r="K13655" s="1257"/>
      <c r="L13655" s="1257"/>
      <c r="M13655" s="1257"/>
    </row>
    <row r="13656" spans="2:13" s="1259" customFormat="1" x14ac:dyDescent="0.2">
      <c r="B13656" s="1257"/>
      <c r="C13656" s="1257"/>
      <c r="D13656" s="1257"/>
      <c r="E13656" s="1257"/>
      <c r="F13656" s="1257"/>
      <c r="G13656" s="1257"/>
      <c r="H13656" s="1258"/>
      <c r="I13656" s="1257"/>
      <c r="J13656" s="1257"/>
      <c r="K13656" s="1257"/>
      <c r="L13656" s="1257"/>
      <c r="M13656" s="1257"/>
    </row>
    <row r="13657" spans="2:13" s="1259" customFormat="1" x14ac:dyDescent="0.2">
      <c r="B13657" s="1257"/>
      <c r="C13657" s="1257"/>
      <c r="D13657" s="1257"/>
      <c r="E13657" s="1257"/>
      <c r="F13657" s="1257"/>
      <c r="G13657" s="1257"/>
      <c r="H13657" s="1258"/>
      <c r="I13657" s="1257"/>
      <c r="J13657" s="1257"/>
      <c r="K13657" s="1257"/>
      <c r="L13657" s="1257"/>
      <c r="M13657" s="1257"/>
    </row>
    <row r="13658" spans="2:13" s="1259" customFormat="1" x14ac:dyDescent="0.2">
      <c r="B13658" s="1257"/>
      <c r="C13658" s="1257"/>
      <c r="D13658" s="1257"/>
      <c r="E13658" s="1257"/>
      <c r="F13658" s="1257"/>
      <c r="G13658" s="1257"/>
      <c r="H13658" s="1258"/>
      <c r="I13658" s="1257"/>
      <c r="J13658" s="1257"/>
      <c r="K13658" s="1257"/>
      <c r="L13658" s="1257"/>
      <c r="M13658" s="1257"/>
    </row>
    <row r="13659" spans="2:13" s="1259" customFormat="1" x14ac:dyDescent="0.2">
      <c r="B13659" s="1257"/>
      <c r="C13659" s="1257"/>
      <c r="D13659" s="1257"/>
      <c r="E13659" s="1257"/>
      <c r="F13659" s="1257"/>
      <c r="G13659" s="1257"/>
      <c r="H13659" s="1258"/>
      <c r="I13659" s="1257"/>
      <c r="J13659" s="1257"/>
      <c r="K13659" s="1257"/>
      <c r="L13659" s="1257"/>
      <c r="M13659" s="1257"/>
    </row>
    <row r="13660" spans="2:13" s="1259" customFormat="1" x14ac:dyDescent="0.2">
      <c r="B13660" s="1257"/>
      <c r="C13660" s="1257"/>
      <c r="D13660" s="1257"/>
      <c r="E13660" s="1257"/>
      <c r="F13660" s="1257"/>
      <c r="G13660" s="1257"/>
      <c r="H13660" s="1258"/>
      <c r="I13660" s="1257"/>
      <c r="J13660" s="1257"/>
      <c r="K13660" s="1257"/>
      <c r="L13660" s="1257"/>
      <c r="M13660" s="1257"/>
    </row>
    <row r="13661" spans="2:13" s="1259" customFormat="1" x14ac:dyDescent="0.2">
      <c r="B13661" s="1257"/>
      <c r="C13661" s="1257"/>
      <c r="D13661" s="1257"/>
      <c r="E13661" s="1257"/>
      <c r="F13661" s="1257"/>
      <c r="G13661" s="1257"/>
      <c r="H13661" s="1258"/>
      <c r="I13661" s="1257"/>
      <c r="J13661" s="1257"/>
      <c r="K13661" s="1257"/>
      <c r="L13661" s="1257"/>
      <c r="M13661" s="1257"/>
    </row>
    <row r="13662" spans="2:13" s="1259" customFormat="1" x14ac:dyDescent="0.2">
      <c r="B13662" s="1257"/>
      <c r="C13662" s="1257"/>
      <c r="D13662" s="1257"/>
      <c r="E13662" s="1257"/>
      <c r="F13662" s="1257"/>
      <c r="G13662" s="1257"/>
      <c r="H13662" s="1258"/>
      <c r="I13662" s="1257"/>
      <c r="J13662" s="1257"/>
      <c r="K13662" s="1257"/>
      <c r="L13662" s="1257"/>
      <c r="M13662" s="1257"/>
    </row>
    <row r="13663" spans="2:13" s="1259" customFormat="1" x14ac:dyDescent="0.2">
      <c r="B13663" s="1257"/>
      <c r="C13663" s="1257"/>
      <c r="D13663" s="1257"/>
      <c r="E13663" s="1257"/>
      <c r="F13663" s="1257"/>
      <c r="G13663" s="1257"/>
      <c r="H13663" s="1258"/>
      <c r="I13663" s="1257"/>
      <c r="J13663" s="1257"/>
      <c r="K13663" s="1257"/>
      <c r="L13663" s="1257"/>
      <c r="M13663" s="1257"/>
    </row>
    <row r="13664" spans="2:13" s="1259" customFormat="1" x14ac:dyDescent="0.2">
      <c r="B13664" s="1257"/>
      <c r="C13664" s="1257"/>
      <c r="D13664" s="1257"/>
      <c r="E13664" s="1257"/>
      <c r="F13664" s="1257"/>
      <c r="G13664" s="1257"/>
      <c r="H13664" s="1258"/>
      <c r="I13664" s="1257"/>
      <c r="J13664" s="1257"/>
      <c r="K13664" s="1257"/>
      <c r="L13664" s="1257"/>
      <c r="M13664" s="1257"/>
    </row>
    <row r="13665" spans="2:13" s="1259" customFormat="1" x14ac:dyDescent="0.2">
      <c r="B13665" s="1257"/>
      <c r="C13665" s="1257"/>
      <c r="D13665" s="1257"/>
      <c r="E13665" s="1257"/>
      <c r="F13665" s="1257"/>
      <c r="G13665" s="1257"/>
      <c r="H13665" s="1258"/>
      <c r="I13665" s="1257"/>
      <c r="J13665" s="1257"/>
      <c r="K13665" s="1257"/>
      <c r="L13665" s="1257"/>
      <c r="M13665" s="1257"/>
    </row>
    <row r="13666" spans="2:13" s="1259" customFormat="1" x14ac:dyDescent="0.2">
      <c r="B13666" s="1257"/>
      <c r="C13666" s="1257"/>
      <c r="D13666" s="1257"/>
      <c r="E13666" s="1257"/>
      <c r="F13666" s="1257"/>
      <c r="G13666" s="1257"/>
      <c r="H13666" s="1258"/>
      <c r="I13666" s="1257"/>
      <c r="J13666" s="1257"/>
      <c r="K13666" s="1257"/>
      <c r="L13666" s="1257"/>
      <c r="M13666" s="1257"/>
    </row>
    <row r="13667" spans="2:13" s="1259" customFormat="1" x14ac:dyDescent="0.2">
      <c r="B13667" s="1257"/>
      <c r="C13667" s="1257"/>
      <c r="D13667" s="1257"/>
      <c r="E13667" s="1257"/>
      <c r="F13667" s="1257"/>
      <c r="G13667" s="1257"/>
      <c r="H13667" s="1258"/>
      <c r="I13667" s="1257"/>
      <c r="J13667" s="1257"/>
      <c r="K13667" s="1257"/>
      <c r="L13667" s="1257"/>
      <c r="M13667" s="1257"/>
    </row>
    <row r="13668" spans="2:13" s="1259" customFormat="1" x14ac:dyDescent="0.2">
      <c r="B13668" s="1257"/>
      <c r="C13668" s="1257"/>
      <c r="D13668" s="1257"/>
      <c r="E13668" s="1257"/>
      <c r="F13668" s="1257"/>
      <c r="G13668" s="1257"/>
      <c r="H13668" s="1258"/>
      <c r="I13668" s="1257"/>
      <c r="J13668" s="1257"/>
      <c r="K13668" s="1257"/>
      <c r="L13668" s="1257"/>
      <c r="M13668" s="1257"/>
    </row>
    <row r="13669" spans="2:13" s="1259" customFormat="1" x14ac:dyDescent="0.2">
      <c r="B13669" s="1257"/>
      <c r="C13669" s="1257"/>
      <c r="D13669" s="1257"/>
      <c r="E13669" s="1257"/>
      <c r="F13669" s="1257"/>
      <c r="G13669" s="1257"/>
      <c r="H13669" s="1258"/>
      <c r="I13669" s="1257"/>
      <c r="J13669" s="1257"/>
      <c r="K13669" s="1257"/>
      <c r="L13669" s="1257"/>
      <c r="M13669" s="1257"/>
    </row>
    <row r="13670" spans="2:13" s="1259" customFormat="1" x14ac:dyDescent="0.2">
      <c r="B13670" s="1257"/>
      <c r="C13670" s="1257"/>
      <c r="D13670" s="1257"/>
      <c r="E13670" s="1257"/>
      <c r="F13670" s="1257"/>
      <c r="G13670" s="1257"/>
      <c r="H13670" s="1258"/>
      <c r="I13670" s="1257"/>
      <c r="J13670" s="1257"/>
      <c r="K13670" s="1257"/>
      <c r="L13670" s="1257"/>
      <c r="M13670" s="1257"/>
    </row>
    <row r="13671" spans="2:13" s="1259" customFormat="1" x14ac:dyDescent="0.2">
      <c r="B13671" s="1257"/>
      <c r="C13671" s="1257"/>
      <c r="D13671" s="1257"/>
      <c r="E13671" s="1257"/>
      <c r="F13671" s="1257"/>
      <c r="G13671" s="1257"/>
      <c r="H13671" s="1258"/>
      <c r="I13671" s="1257"/>
      <c r="J13671" s="1257"/>
      <c r="K13671" s="1257"/>
      <c r="L13671" s="1257"/>
      <c r="M13671" s="1257"/>
    </row>
    <row r="13672" spans="2:13" s="1259" customFormat="1" x14ac:dyDescent="0.2">
      <c r="B13672" s="1257"/>
      <c r="C13672" s="1257"/>
      <c r="D13672" s="1257"/>
      <c r="E13672" s="1257"/>
      <c r="F13672" s="1257"/>
      <c r="G13672" s="1257"/>
      <c r="H13672" s="1258"/>
      <c r="I13672" s="1257"/>
      <c r="J13672" s="1257"/>
      <c r="K13672" s="1257"/>
      <c r="L13672" s="1257"/>
      <c r="M13672" s="1257"/>
    </row>
    <row r="13673" spans="2:13" s="1259" customFormat="1" x14ac:dyDescent="0.2">
      <c r="B13673" s="1257"/>
      <c r="C13673" s="1257"/>
      <c r="D13673" s="1257"/>
      <c r="E13673" s="1257"/>
      <c r="F13673" s="1257"/>
      <c r="G13673" s="1257"/>
      <c r="H13673" s="1258"/>
      <c r="I13673" s="1257"/>
      <c r="J13673" s="1257"/>
      <c r="K13673" s="1257"/>
      <c r="L13673" s="1257"/>
      <c r="M13673" s="1257"/>
    </row>
    <row r="13674" spans="2:13" s="1259" customFormat="1" x14ac:dyDescent="0.2">
      <c r="B13674" s="1257"/>
      <c r="C13674" s="1257"/>
      <c r="D13674" s="1257"/>
      <c r="E13674" s="1257"/>
      <c r="F13674" s="1257"/>
      <c r="G13674" s="1257"/>
      <c r="H13674" s="1258"/>
      <c r="I13674" s="1257"/>
      <c r="J13674" s="1257"/>
      <c r="K13674" s="1257"/>
      <c r="L13674" s="1257"/>
      <c r="M13674" s="1257"/>
    </row>
    <row r="13675" spans="2:13" s="1259" customFormat="1" x14ac:dyDescent="0.2">
      <c r="B13675" s="1257"/>
      <c r="C13675" s="1257"/>
      <c r="D13675" s="1257"/>
      <c r="E13675" s="1257"/>
      <c r="F13675" s="1257"/>
      <c r="G13675" s="1257"/>
      <c r="H13675" s="1258"/>
      <c r="I13675" s="1257"/>
      <c r="J13675" s="1257"/>
      <c r="K13675" s="1257"/>
      <c r="L13675" s="1257"/>
      <c r="M13675" s="1257"/>
    </row>
    <row r="13676" spans="2:13" s="1259" customFormat="1" x14ac:dyDescent="0.2">
      <c r="B13676" s="1257"/>
      <c r="C13676" s="1257"/>
      <c r="D13676" s="1257"/>
      <c r="E13676" s="1257"/>
      <c r="F13676" s="1257"/>
      <c r="G13676" s="1257"/>
      <c r="H13676" s="1258"/>
      <c r="I13676" s="1257"/>
      <c r="J13676" s="1257"/>
      <c r="K13676" s="1257"/>
      <c r="L13676" s="1257"/>
      <c r="M13676" s="1257"/>
    </row>
    <row r="13677" spans="2:13" s="1259" customFormat="1" x14ac:dyDescent="0.2">
      <c r="B13677" s="1257"/>
      <c r="C13677" s="1257"/>
      <c r="D13677" s="1257"/>
      <c r="E13677" s="1257"/>
      <c r="F13677" s="1257"/>
      <c r="G13677" s="1257"/>
      <c r="H13677" s="1258"/>
      <c r="I13677" s="1257"/>
      <c r="J13677" s="1257"/>
      <c r="K13677" s="1257"/>
      <c r="L13677" s="1257"/>
      <c r="M13677" s="1257"/>
    </row>
    <row r="13678" spans="2:13" s="1259" customFormat="1" x14ac:dyDescent="0.2">
      <c r="B13678" s="1257"/>
      <c r="C13678" s="1257"/>
      <c r="D13678" s="1257"/>
      <c r="E13678" s="1257"/>
      <c r="F13678" s="1257"/>
      <c r="G13678" s="1257"/>
      <c r="H13678" s="1258"/>
      <c r="I13678" s="1257"/>
      <c r="J13678" s="1257"/>
      <c r="K13678" s="1257"/>
      <c r="L13678" s="1257"/>
      <c r="M13678" s="1257"/>
    </row>
    <row r="13679" spans="2:13" s="1259" customFormat="1" x14ac:dyDescent="0.2">
      <c r="B13679" s="1257"/>
      <c r="C13679" s="1257"/>
      <c r="D13679" s="1257"/>
      <c r="E13679" s="1257"/>
      <c r="F13679" s="1257"/>
      <c r="G13679" s="1257"/>
      <c r="H13679" s="1258"/>
      <c r="I13679" s="1257"/>
      <c r="J13679" s="1257"/>
      <c r="K13679" s="1257"/>
      <c r="L13679" s="1257"/>
      <c r="M13679" s="1257"/>
    </row>
    <row r="13680" spans="2:13" s="1259" customFormat="1" x14ac:dyDescent="0.2">
      <c r="B13680" s="1257"/>
      <c r="C13680" s="1257"/>
      <c r="D13680" s="1257"/>
      <c r="E13680" s="1257"/>
      <c r="F13680" s="1257"/>
      <c r="G13680" s="1257"/>
      <c r="H13680" s="1258"/>
      <c r="I13680" s="1257"/>
      <c r="J13680" s="1257"/>
      <c r="K13680" s="1257"/>
      <c r="L13680" s="1257"/>
      <c r="M13680" s="1257"/>
    </row>
    <row r="13681" spans="2:13" s="1259" customFormat="1" x14ac:dyDescent="0.2">
      <c r="B13681" s="1257"/>
      <c r="C13681" s="1257"/>
      <c r="D13681" s="1257"/>
      <c r="E13681" s="1257"/>
      <c r="F13681" s="1257"/>
      <c r="G13681" s="1257"/>
      <c r="H13681" s="1258"/>
      <c r="I13681" s="1257"/>
      <c r="J13681" s="1257"/>
      <c r="K13681" s="1257"/>
      <c r="L13681" s="1257"/>
      <c r="M13681" s="1257"/>
    </row>
    <row r="13682" spans="2:13" s="1259" customFormat="1" x14ac:dyDescent="0.2">
      <c r="B13682" s="1257"/>
      <c r="C13682" s="1257"/>
      <c r="D13682" s="1257"/>
      <c r="E13682" s="1257"/>
      <c r="F13682" s="1257"/>
      <c r="G13682" s="1257"/>
      <c r="H13682" s="1258"/>
      <c r="I13682" s="1257"/>
      <c r="J13682" s="1257"/>
      <c r="K13682" s="1257"/>
      <c r="L13682" s="1257"/>
      <c r="M13682" s="1257"/>
    </row>
    <row r="13683" spans="2:13" s="1259" customFormat="1" x14ac:dyDescent="0.2">
      <c r="B13683" s="1257"/>
      <c r="C13683" s="1257"/>
      <c r="D13683" s="1257"/>
      <c r="E13683" s="1257"/>
      <c r="F13683" s="1257"/>
      <c r="G13683" s="1257"/>
      <c r="H13683" s="1258"/>
      <c r="I13683" s="1257"/>
      <c r="J13683" s="1257"/>
      <c r="K13683" s="1257"/>
      <c r="L13683" s="1257"/>
      <c r="M13683" s="1257"/>
    </row>
    <row r="13684" spans="2:13" s="1259" customFormat="1" x14ac:dyDescent="0.2">
      <c r="B13684" s="1257"/>
      <c r="C13684" s="1257"/>
      <c r="D13684" s="1257"/>
      <c r="E13684" s="1257"/>
      <c r="F13684" s="1257"/>
      <c r="G13684" s="1257"/>
      <c r="H13684" s="1258"/>
      <c r="I13684" s="1257"/>
      <c r="J13684" s="1257"/>
      <c r="K13684" s="1257"/>
      <c r="L13684" s="1257"/>
      <c r="M13684" s="1257"/>
    </row>
    <row r="13685" spans="2:13" s="1259" customFormat="1" x14ac:dyDescent="0.2">
      <c r="B13685" s="1257"/>
      <c r="C13685" s="1257"/>
      <c r="D13685" s="1257"/>
      <c r="E13685" s="1257"/>
      <c r="F13685" s="1257"/>
      <c r="G13685" s="1257"/>
      <c r="H13685" s="1258"/>
      <c r="I13685" s="1257"/>
      <c r="J13685" s="1257"/>
      <c r="K13685" s="1257"/>
      <c r="L13685" s="1257"/>
      <c r="M13685" s="1257"/>
    </row>
    <row r="13686" spans="2:13" s="1259" customFormat="1" x14ac:dyDescent="0.2">
      <c r="B13686" s="1257"/>
      <c r="C13686" s="1257"/>
      <c r="D13686" s="1257"/>
      <c r="E13686" s="1257"/>
      <c r="F13686" s="1257"/>
      <c r="G13686" s="1257"/>
      <c r="H13686" s="1258"/>
      <c r="I13686" s="1257"/>
      <c r="J13686" s="1257"/>
      <c r="K13686" s="1257"/>
      <c r="L13686" s="1257"/>
      <c r="M13686" s="1257"/>
    </row>
    <row r="13687" spans="2:13" s="1259" customFormat="1" x14ac:dyDescent="0.2">
      <c r="B13687" s="1257"/>
      <c r="C13687" s="1257"/>
      <c r="D13687" s="1257"/>
      <c r="E13687" s="1257"/>
      <c r="F13687" s="1257"/>
      <c r="G13687" s="1257"/>
      <c r="H13687" s="1258"/>
      <c r="I13687" s="1257"/>
      <c r="J13687" s="1257"/>
      <c r="K13687" s="1257"/>
      <c r="L13687" s="1257"/>
      <c r="M13687" s="1257"/>
    </row>
    <row r="13688" spans="2:13" s="1259" customFormat="1" x14ac:dyDescent="0.2">
      <c r="B13688" s="1257"/>
      <c r="C13688" s="1257"/>
      <c r="D13688" s="1257"/>
      <c r="E13688" s="1257"/>
      <c r="F13688" s="1257"/>
      <c r="G13688" s="1257"/>
      <c r="H13688" s="1258"/>
      <c r="I13688" s="1257"/>
      <c r="J13688" s="1257"/>
      <c r="K13688" s="1257"/>
      <c r="L13688" s="1257"/>
      <c r="M13688" s="1257"/>
    </row>
    <row r="13689" spans="2:13" s="1259" customFormat="1" x14ac:dyDescent="0.2">
      <c r="B13689" s="1257"/>
      <c r="C13689" s="1257"/>
      <c r="D13689" s="1257"/>
      <c r="E13689" s="1257"/>
      <c r="F13689" s="1257"/>
      <c r="G13689" s="1257"/>
      <c r="H13689" s="1258"/>
      <c r="I13689" s="1257"/>
      <c r="J13689" s="1257"/>
      <c r="K13689" s="1257"/>
      <c r="L13689" s="1257"/>
      <c r="M13689" s="1257"/>
    </row>
    <row r="13690" spans="2:13" s="1259" customFormat="1" x14ac:dyDescent="0.2">
      <c r="B13690" s="1257"/>
      <c r="C13690" s="1257"/>
      <c r="D13690" s="1257"/>
      <c r="E13690" s="1257"/>
      <c r="F13690" s="1257"/>
      <c r="G13690" s="1257"/>
      <c r="H13690" s="1258"/>
      <c r="I13690" s="1257"/>
      <c r="J13690" s="1257"/>
      <c r="K13690" s="1257"/>
      <c r="L13690" s="1257"/>
      <c r="M13690" s="1257"/>
    </row>
    <row r="13691" spans="2:13" s="1259" customFormat="1" x14ac:dyDescent="0.2">
      <c r="B13691" s="1257"/>
      <c r="C13691" s="1257"/>
      <c r="D13691" s="1257"/>
      <c r="E13691" s="1257"/>
      <c r="F13691" s="1257"/>
      <c r="G13691" s="1257"/>
      <c r="H13691" s="1258"/>
      <c r="I13691" s="1257"/>
      <c r="J13691" s="1257"/>
      <c r="K13691" s="1257"/>
      <c r="L13691" s="1257"/>
      <c r="M13691" s="1257"/>
    </row>
    <row r="13692" spans="2:13" s="1259" customFormat="1" x14ac:dyDescent="0.2">
      <c r="B13692" s="1257"/>
      <c r="C13692" s="1257"/>
      <c r="D13692" s="1257"/>
      <c r="E13692" s="1257"/>
      <c r="F13692" s="1257"/>
      <c r="G13692" s="1257"/>
      <c r="H13692" s="1258"/>
      <c r="I13692" s="1257"/>
      <c r="J13692" s="1257"/>
      <c r="K13692" s="1257"/>
      <c r="L13692" s="1257"/>
      <c r="M13692" s="1257"/>
    </row>
    <row r="13693" spans="2:13" s="1259" customFormat="1" x14ac:dyDescent="0.2">
      <c r="B13693" s="1257"/>
      <c r="C13693" s="1257"/>
      <c r="D13693" s="1257"/>
      <c r="E13693" s="1257"/>
      <c r="F13693" s="1257"/>
      <c r="G13693" s="1257"/>
      <c r="H13693" s="1258"/>
      <c r="I13693" s="1257"/>
      <c r="J13693" s="1257"/>
      <c r="K13693" s="1257"/>
      <c r="L13693" s="1257"/>
      <c r="M13693" s="1257"/>
    </row>
    <row r="13694" spans="2:13" s="1259" customFormat="1" x14ac:dyDescent="0.2">
      <c r="B13694" s="1257"/>
      <c r="C13694" s="1257"/>
      <c r="D13694" s="1257"/>
      <c r="E13694" s="1257"/>
      <c r="F13694" s="1257"/>
      <c r="G13694" s="1257"/>
      <c r="H13694" s="1258"/>
      <c r="I13694" s="1257"/>
      <c r="J13694" s="1257"/>
      <c r="K13694" s="1257"/>
      <c r="L13694" s="1257"/>
      <c r="M13694" s="1257"/>
    </row>
    <row r="13695" spans="2:13" s="1259" customFormat="1" x14ac:dyDescent="0.2">
      <c r="B13695" s="1257"/>
      <c r="C13695" s="1257"/>
      <c r="D13695" s="1257"/>
      <c r="E13695" s="1257"/>
      <c r="F13695" s="1257"/>
      <c r="G13695" s="1257"/>
      <c r="H13695" s="1258"/>
      <c r="I13695" s="1257"/>
      <c r="J13695" s="1257"/>
      <c r="K13695" s="1257"/>
      <c r="L13695" s="1257"/>
      <c r="M13695" s="1257"/>
    </row>
    <row r="13696" spans="2:13" s="1259" customFormat="1" x14ac:dyDescent="0.2">
      <c r="B13696" s="1257"/>
      <c r="C13696" s="1257"/>
      <c r="D13696" s="1257"/>
      <c r="E13696" s="1257"/>
      <c r="F13696" s="1257"/>
      <c r="G13696" s="1257"/>
      <c r="H13696" s="1258"/>
      <c r="I13696" s="1257"/>
      <c r="J13696" s="1257"/>
      <c r="K13696" s="1257"/>
      <c r="L13696" s="1257"/>
      <c r="M13696" s="1257"/>
    </row>
    <row r="13697" spans="2:13" s="1259" customFormat="1" x14ac:dyDescent="0.2">
      <c r="B13697" s="1257"/>
      <c r="C13697" s="1257"/>
      <c r="D13697" s="1257"/>
      <c r="E13697" s="1257"/>
      <c r="F13697" s="1257"/>
      <c r="G13697" s="1257"/>
      <c r="H13697" s="1258"/>
      <c r="I13697" s="1257"/>
      <c r="J13697" s="1257"/>
      <c r="K13697" s="1257"/>
      <c r="L13697" s="1257"/>
      <c r="M13697" s="1257"/>
    </row>
    <row r="13698" spans="2:13" s="1259" customFormat="1" x14ac:dyDescent="0.2">
      <c r="B13698" s="1257"/>
      <c r="C13698" s="1257"/>
      <c r="D13698" s="1257"/>
      <c r="E13698" s="1257"/>
      <c r="F13698" s="1257"/>
      <c r="G13698" s="1257"/>
      <c r="H13698" s="1258"/>
      <c r="I13698" s="1257"/>
      <c r="J13698" s="1257"/>
      <c r="K13698" s="1257"/>
      <c r="L13698" s="1257"/>
      <c r="M13698" s="1257"/>
    </row>
    <row r="13699" spans="2:13" s="1259" customFormat="1" x14ac:dyDescent="0.2">
      <c r="B13699" s="1257"/>
      <c r="C13699" s="1257"/>
      <c r="D13699" s="1257"/>
      <c r="E13699" s="1257"/>
      <c r="F13699" s="1257"/>
      <c r="G13699" s="1257"/>
      <c r="H13699" s="1258"/>
      <c r="I13699" s="1257"/>
      <c r="J13699" s="1257"/>
      <c r="K13699" s="1257"/>
      <c r="L13699" s="1257"/>
      <c r="M13699" s="1257"/>
    </row>
    <row r="13700" spans="2:13" s="1259" customFormat="1" x14ac:dyDescent="0.2">
      <c r="B13700" s="1257"/>
      <c r="C13700" s="1257"/>
      <c r="D13700" s="1257"/>
      <c r="E13700" s="1257"/>
      <c r="F13700" s="1257"/>
      <c r="G13700" s="1257"/>
      <c r="H13700" s="1258"/>
      <c r="I13700" s="1257"/>
      <c r="J13700" s="1257"/>
      <c r="K13700" s="1257"/>
      <c r="L13700" s="1257"/>
      <c r="M13700" s="1257"/>
    </row>
    <row r="13701" spans="2:13" s="1259" customFormat="1" x14ac:dyDescent="0.2">
      <c r="B13701" s="1257"/>
      <c r="C13701" s="1257"/>
      <c r="D13701" s="1257"/>
      <c r="E13701" s="1257"/>
      <c r="F13701" s="1257"/>
      <c r="G13701" s="1257"/>
      <c r="H13701" s="1258"/>
      <c r="I13701" s="1257"/>
      <c r="J13701" s="1257"/>
      <c r="K13701" s="1257"/>
      <c r="L13701" s="1257"/>
      <c r="M13701" s="1257"/>
    </row>
    <row r="13702" spans="2:13" s="1259" customFormat="1" x14ac:dyDescent="0.2">
      <c r="B13702" s="1257"/>
      <c r="C13702" s="1257"/>
      <c r="D13702" s="1257"/>
      <c r="E13702" s="1257"/>
      <c r="F13702" s="1257"/>
      <c r="G13702" s="1257"/>
      <c r="H13702" s="1258"/>
      <c r="I13702" s="1257"/>
      <c r="J13702" s="1257"/>
      <c r="K13702" s="1257"/>
      <c r="L13702" s="1257"/>
      <c r="M13702" s="1257"/>
    </row>
    <row r="13703" spans="2:13" s="1259" customFormat="1" x14ac:dyDescent="0.2">
      <c r="B13703" s="1257"/>
      <c r="C13703" s="1257"/>
      <c r="D13703" s="1257"/>
      <c r="E13703" s="1257"/>
      <c r="F13703" s="1257"/>
      <c r="G13703" s="1257"/>
      <c r="H13703" s="1258"/>
      <c r="I13703" s="1257"/>
      <c r="J13703" s="1257"/>
      <c r="K13703" s="1257"/>
      <c r="L13703" s="1257"/>
      <c r="M13703" s="1257"/>
    </row>
    <row r="13704" spans="2:13" s="1259" customFormat="1" x14ac:dyDescent="0.2">
      <c r="B13704" s="1257"/>
      <c r="C13704" s="1257"/>
      <c r="D13704" s="1257"/>
      <c r="E13704" s="1257"/>
      <c r="F13704" s="1257"/>
      <c r="G13704" s="1257"/>
      <c r="H13704" s="1258"/>
      <c r="I13704" s="1257"/>
      <c r="J13704" s="1257"/>
      <c r="K13704" s="1257"/>
      <c r="L13704" s="1257"/>
      <c r="M13704" s="1257"/>
    </row>
    <row r="13705" spans="2:13" s="1259" customFormat="1" x14ac:dyDescent="0.2">
      <c r="B13705" s="1257"/>
      <c r="C13705" s="1257"/>
      <c r="D13705" s="1257"/>
      <c r="E13705" s="1257"/>
      <c r="F13705" s="1257"/>
      <c r="G13705" s="1257"/>
      <c r="H13705" s="1258"/>
      <c r="I13705" s="1257"/>
      <c r="J13705" s="1257"/>
      <c r="K13705" s="1257"/>
      <c r="L13705" s="1257"/>
      <c r="M13705" s="1257"/>
    </row>
    <row r="13706" spans="2:13" s="1259" customFormat="1" x14ac:dyDescent="0.2">
      <c r="B13706" s="1257"/>
      <c r="C13706" s="1257"/>
      <c r="D13706" s="1257"/>
      <c r="E13706" s="1257"/>
      <c r="F13706" s="1257"/>
      <c r="G13706" s="1257"/>
      <c r="H13706" s="1258"/>
      <c r="I13706" s="1257"/>
      <c r="J13706" s="1257"/>
      <c r="K13706" s="1257"/>
      <c r="L13706" s="1257"/>
      <c r="M13706" s="1257"/>
    </row>
    <row r="13707" spans="2:13" s="1259" customFormat="1" x14ac:dyDescent="0.2">
      <c r="B13707" s="1257"/>
      <c r="C13707" s="1257"/>
      <c r="D13707" s="1257"/>
      <c r="E13707" s="1257"/>
      <c r="F13707" s="1257"/>
      <c r="G13707" s="1257"/>
      <c r="H13707" s="1258"/>
      <c r="I13707" s="1257"/>
      <c r="J13707" s="1257"/>
      <c r="K13707" s="1257"/>
      <c r="L13707" s="1257"/>
      <c r="M13707" s="1257"/>
    </row>
    <row r="13708" spans="2:13" s="1259" customFormat="1" x14ac:dyDescent="0.2">
      <c r="B13708" s="1257"/>
      <c r="C13708" s="1257"/>
      <c r="D13708" s="1257"/>
      <c r="E13708" s="1257"/>
      <c r="F13708" s="1257"/>
      <c r="G13708" s="1257"/>
      <c r="H13708" s="1258"/>
      <c r="I13708" s="1257"/>
      <c r="J13708" s="1257"/>
      <c r="K13708" s="1257"/>
      <c r="L13708" s="1257"/>
      <c r="M13708" s="1257"/>
    </row>
    <row r="13709" spans="2:13" s="1259" customFormat="1" x14ac:dyDescent="0.2">
      <c r="B13709" s="1257"/>
      <c r="C13709" s="1257"/>
      <c r="D13709" s="1257"/>
      <c r="E13709" s="1257"/>
      <c r="F13709" s="1257"/>
      <c r="G13709" s="1257"/>
      <c r="H13709" s="1258"/>
      <c r="I13709" s="1257"/>
      <c r="J13709" s="1257"/>
      <c r="K13709" s="1257"/>
      <c r="L13709" s="1257"/>
      <c r="M13709" s="1257"/>
    </row>
    <row r="13710" spans="2:13" s="1259" customFormat="1" x14ac:dyDescent="0.2">
      <c r="B13710" s="1257"/>
      <c r="C13710" s="1257"/>
      <c r="D13710" s="1257"/>
      <c r="E13710" s="1257"/>
      <c r="F13710" s="1257"/>
      <c r="G13710" s="1257"/>
      <c r="H13710" s="1258"/>
      <c r="I13710" s="1257"/>
      <c r="J13710" s="1257"/>
      <c r="K13710" s="1257"/>
      <c r="L13710" s="1257"/>
      <c r="M13710" s="1257"/>
    </row>
    <row r="13711" spans="2:13" s="1259" customFormat="1" x14ac:dyDescent="0.2">
      <c r="B13711" s="1257"/>
      <c r="C13711" s="1257"/>
      <c r="D13711" s="1257"/>
      <c r="E13711" s="1257"/>
      <c r="F13711" s="1257"/>
      <c r="G13711" s="1257"/>
      <c r="H13711" s="1258"/>
      <c r="I13711" s="1257"/>
      <c r="J13711" s="1257"/>
      <c r="K13711" s="1257"/>
      <c r="L13711" s="1257"/>
      <c r="M13711" s="1257"/>
    </row>
    <row r="13712" spans="2:13" s="1259" customFormat="1" x14ac:dyDescent="0.2">
      <c r="B13712" s="1257"/>
      <c r="C13712" s="1257"/>
      <c r="D13712" s="1257"/>
      <c r="E13712" s="1257"/>
      <c r="F13712" s="1257"/>
      <c r="G13712" s="1257"/>
      <c r="H13712" s="1258"/>
      <c r="I13712" s="1257"/>
      <c r="J13712" s="1257"/>
      <c r="K13712" s="1257"/>
      <c r="L13712" s="1257"/>
      <c r="M13712" s="1257"/>
    </row>
    <row r="13713" spans="2:13" s="1259" customFormat="1" x14ac:dyDescent="0.2">
      <c r="B13713" s="1257"/>
      <c r="C13713" s="1257"/>
      <c r="D13713" s="1257"/>
      <c r="E13713" s="1257"/>
      <c r="F13713" s="1257"/>
      <c r="G13713" s="1257"/>
      <c r="H13713" s="1258"/>
      <c r="I13713" s="1257"/>
      <c r="J13713" s="1257"/>
      <c r="K13713" s="1257"/>
      <c r="L13713" s="1257"/>
      <c r="M13713" s="1257"/>
    </row>
    <row r="13714" spans="2:13" s="1259" customFormat="1" x14ac:dyDescent="0.2">
      <c r="B13714" s="1257"/>
      <c r="C13714" s="1257"/>
      <c r="D13714" s="1257"/>
      <c r="E13714" s="1257"/>
      <c r="F13714" s="1257"/>
      <c r="G13714" s="1257"/>
      <c r="H13714" s="1258"/>
      <c r="I13714" s="1257"/>
      <c r="J13714" s="1257"/>
      <c r="K13714" s="1257"/>
      <c r="L13714" s="1257"/>
      <c r="M13714" s="1257"/>
    </row>
    <row r="13715" spans="2:13" s="1259" customFormat="1" x14ac:dyDescent="0.2">
      <c r="B13715" s="1257"/>
      <c r="C13715" s="1257"/>
      <c r="D13715" s="1257"/>
      <c r="E13715" s="1257"/>
      <c r="F13715" s="1257"/>
      <c r="G13715" s="1257"/>
      <c r="H13715" s="1258"/>
      <c r="I13715" s="1257"/>
      <c r="J13715" s="1257"/>
      <c r="K13715" s="1257"/>
      <c r="L13715" s="1257"/>
      <c r="M13715" s="1257"/>
    </row>
    <row r="13716" spans="2:13" s="1259" customFormat="1" x14ac:dyDescent="0.2">
      <c r="B13716" s="1257"/>
      <c r="C13716" s="1257"/>
      <c r="D13716" s="1257"/>
      <c r="E13716" s="1257"/>
      <c r="F13716" s="1257"/>
      <c r="G13716" s="1257"/>
      <c r="H13716" s="1258"/>
      <c r="I13716" s="1257"/>
      <c r="J13716" s="1257"/>
      <c r="K13716" s="1257"/>
      <c r="L13716" s="1257"/>
      <c r="M13716" s="1257"/>
    </row>
    <row r="13717" spans="2:13" s="1259" customFormat="1" x14ac:dyDescent="0.2">
      <c r="B13717" s="1257"/>
      <c r="C13717" s="1257"/>
      <c r="D13717" s="1257"/>
      <c r="E13717" s="1257"/>
      <c r="F13717" s="1257"/>
      <c r="G13717" s="1257"/>
      <c r="H13717" s="1258"/>
      <c r="I13717" s="1257"/>
      <c r="J13717" s="1257"/>
      <c r="K13717" s="1257"/>
      <c r="L13717" s="1257"/>
      <c r="M13717" s="1257"/>
    </row>
    <row r="13718" spans="2:13" s="1259" customFormat="1" x14ac:dyDescent="0.2">
      <c r="B13718" s="1257"/>
      <c r="C13718" s="1257"/>
      <c r="D13718" s="1257"/>
      <c r="E13718" s="1257"/>
      <c r="F13718" s="1257"/>
      <c r="G13718" s="1257"/>
      <c r="H13718" s="1258"/>
      <c r="I13718" s="1257"/>
      <c r="J13718" s="1257"/>
      <c r="K13718" s="1257"/>
      <c r="L13718" s="1257"/>
      <c r="M13718" s="1257"/>
    </row>
    <row r="13719" spans="2:13" s="1259" customFormat="1" x14ac:dyDescent="0.2">
      <c r="B13719" s="1257"/>
      <c r="C13719" s="1257"/>
      <c r="D13719" s="1257"/>
      <c r="E13719" s="1257"/>
      <c r="F13719" s="1257"/>
      <c r="G13719" s="1257"/>
      <c r="H13719" s="1258"/>
      <c r="I13719" s="1257"/>
      <c r="J13719" s="1257"/>
      <c r="K13719" s="1257"/>
      <c r="L13719" s="1257"/>
      <c r="M13719" s="1257"/>
    </row>
    <row r="13720" spans="2:13" s="1259" customFormat="1" x14ac:dyDescent="0.2">
      <c r="B13720" s="1257"/>
      <c r="C13720" s="1257"/>
      <c r="D13720" s="1257"/>
      <c r="E13720" s="1257"/>
      <c r="F13720" s="1257"/>
      <c r="G13720" s="1257"/>
      <c r="H13720" s="1258"/>
      <c r="I13720" s="1257"/>
      <c r="J13720" s="1257"/>
      <c r="K13720" s="1257"/>
      <c r="L13720" s="1257"/>
      <c r="M13720" s="1257"/>
    </row>
    <row r="13721" spans="2:13" s="1259" customFormat="1" x14ac:dyDescent="0.2">
      <c r="B13721" s="1257"/>
      <c r="C13721" s="1257"/>
      <c r="D13721" s="1257"/>
      <c r="E13721" s="1257"/>
      <c r="F13721" s="1257"/>
      <c r="G13721" s="1257"/>
      <c r="H13721" s="1258"/>
      <c r="I13721" s="1257"/>
      <c r="J13721" s="1257"/>
      <c r="K13721" s="1257"/>
      <c r="L13721" s="1257"/>
      <c r="M13721" s="1257"/>
    </row>
    <row r="13722" spans="2:13" s="1259" customFormat="1" x14ac:dyDescent="0.2">
      <c r="B13722" s="1257"/>
      <c r="C13722" s="1257"/>
      <c r="D13722" s="1257"/>
      <c r="E13722" s="1257"/>
      <c r="F13722" s="1257"/>
      <c r="G13722" s="1257"/>
      <c r="H13722" s="1258"/>
      <c r="I13722" s="1257"/>
      <c r="J13722" s="1257"/>
      <c r="K13722" s="1257"/>
      <c r="L13722" s="1257"/>
      <c r="M13722" s="1257"/>
    </row>
    <row r="13723" spans="2:13" s="1259" customFormat="1" x14ac:dyDescent="0.2">
      <c r="B13723" s="1257"/>
      <c r="C13723" s="1257"/>
      <c r="D13723" s="1257"/>
      <c r="E13723" s="1257"/>
      <c r="F13723" s="1257"/>
      <c r="G13723" s="1257"/>
      <c r="H13723" s="1258"/>
      <c r="I13723" s="1257"/>
      <c r="J13723" s="1257"/>
      <c r="K13723" s="1257"/>
      <c r="L13723" s="1257"/>
      <c r="M13723" s="1257"/>
    </row>
    <row r="13724" spans="2:13" s="1259" customFormat="1" x14ac:dyDescent="0.2">
      <c r="B13724" s="1257"/>
      <c r="C13724" s="1257"/>
      <c r="D13724" s="1257"/>
      <c r="E13724" s="1257"/>
      <c r="F13724" s="1257"/>
      <c r="G13724" s="1257"/>
      <c r="H13724" s="1258"/>
      <c r="I13724" s="1257"/>
      <c r="J13724" s="1257"/>
      <c r="K13724" s="1257"/>
      <c r="L13724" s="1257"/>
      <c r="M13724" s="1257"/>
    </row>
    <row r="13725" spans="2:13" s="1259" customFormat="1" x14ac:dyDescent="0.2">
      <c r="B13725" s="1257"/>
      <c r="C13725" s="1257"/>
      <c r="D13725" s="1257"/>
      <c r="E13725" s="1257"/>
      <c r="F13725" s="1257"/>
      <c r="G13725" s="1257"/>
      <c r="H13725" s="1258"/>
      <c r="I13725" s="1257"/>
      <c r="J13725" s="1257"/>
      <c r="K13725" s="1257"/>
      <c r="L13725" s="1257"/>
      <c r="M13725" s="1257"/>
    </row>
    <row r="13726" spans="2:13" s="1259" customFormat="1" x14ac:dyDescent="0.2">
      <c r="B13726" s="1257"/>
      <c r="C13726" s="1257"/>
      <c r="D13726" s="1257"/>
      <c r="E13726" s="1257"/>
      <c r="F13726" s="1257"/>
      <c r="G13726" s="1257"/>
      <c r="H13726" s="1258"/>
      <c r="I13726" s="1257"/>
      <c r="J13726" s="1257"/>
      <c r="K13726" s="1257"/>
      <c r="L13726" s="1257"/>
      <c r="M13726" s="1257"/>
    </row>
    <row r="13727" spans="2:13" s="1259" customFormat="1" x14ac:dyDescent="0.2">
      <c r="B13727" s="1257"/>
      <c r="C13727" s="1257"/>
      <c r="D13727" s="1257"/>
      <c r="E13727" s="1257"/>
      <c r="F13727" s="1257"/>
      <c r="G13727" s="1257"/>
      <c r="H13727" s="1258"/>
      <c r="I13727" s="1257"/>
      <c r="J13727" s="1257"/>
      <c r="K13727" s="1257"/>
      <c r="L13727" s="1257"/>
      <c r="M13727" s="1257"/>
    </row>
    <row r="13728" spans="2:13" s="1259" customFormat="1" x14ac:dyDescent="0.2">
      <c r="B13728" s="1257"/>
      <c r="C13728" s="1257"/>
      <c r="D13728" s="1257"/>
      <c r="E13728" s="1257"/>
      <c r="F13728" s="1257"/>
      <c r="G13728" s="1257"/>
      <c r="H13728" s="1258"/>
      <c r="I13728" s="1257"/>
      <c r="J13728" s="1257"/>
      <c r="K13728" s="1257"/>
      <c r="L13728" s="1257"/>
      <c r="M13728" s="1257"/>
    </row>
    <row r="13729" spans="2:13" s="1259" customFormat="1" x14ac:dyDescent="0.2">
      <c r="B13729" s="1257"/>
      <c r="C13729" s="1257"/>
      <c r="D13729" s="1257"/>
      <c r="E13729" s="1257"/>
      <c r="F13729" s="1257"/>
      <c r="G13729" s="1257"/>
      <c r="H13729" s="1258"/>
      <c r="I13729" s="1257"/>
      <c r="J13729" s="1257"/>
      <c r="K13729" s="1257"/>
      <c r="L13729" s="1257"/>
      <c r="M13729" s="1257"/>
    </row>
    <row r="13730" spans="2:13" s="1259" customFormat="1" x14ac:dyDescent="0.2">
      <c r="B13730" s="1257"/>
      <c r="C13730" s="1257"/>
      <c r="D13730" s="1257"/>
      <c r="E13730" s="1257"/>
      <c r="F13730" s="1257"/>
      <c r="G13730" s="1257"/>
      <c r="H13730" s="1258"/>
      <c r="I13730" s="1257"/>
      <c r="J13730" s="1257"/>
      <c r="K13730" s="1257"/>
      <c r="L13730" s="1257"/>
      <c r="M13730" s="1257"/>
    </row>
    <row r="13731" spans="2:13" s="1259" customFormat="1" x14ac:dyDescent="0.2">
      <c r="B13731" s="1257"/>
      <c r="C13731" s="1257"/>
      <c r="D13731" s="1257"/>
      <c r="E13731" s="1257"/>
      <c r="F13731" s="1257"/>
      <c r="G13731" s="1257"/>
      <c r="H13731" s="1258"/>
      <c r="I13731" s="1257"/>
      <c r="J13731" s="1257"/>
      <c r="K13731" s="1257"/>
      <c r="L13731" s="1257"/>
      <c r="M13731" s="1257"/>
    </row>
    <row r="13732" spans="2:13" s="1259" customFormat="1" x14ac:dyDescent="0.2">
      <c r="B13732" s="1257"/>
      <c r="C13732" s="1257"/>
      <c r="D13732" s="1257"/>
      <c r="E13732" s="1257"/>
      <c r="F13732" s="1257"/>
      <c r="G13732" s="1257"/>
      <c r="H13732" s="1258"/>
      <c r="I13732" s="1257"/>
      <c r="J13732" s="1257"/>
      <c r="K13732" s="1257"/>
      <c r="L13732" s="1257"/>
      <c r="M13732" s="1257"/>
    </row>
    <row r="13733" spans="2:13" s="1259" customFormat="1" x14ac:dyDescent="0.2">
      <c r="B13733" s="1257"/>
      <c r="C13733" s="1257"/>
      <c r="D13733" s="1257"/>
      <c r="E13733" s="1257"/>
      <c r="F13733" s="1257"/>
      <c r="G13733" s="1257"/>
      <c r="H13733" s="1258"/>
      <c r="I13733" s="1257"/>
      <c r="J13733" s="1257"/>
      <c r="K13733" s="1257"/>
      <c r="L13733" s="1257"/>
      <c r="M13733" s="1257"/>
    </row>
    <row r="13734" spans="2:13" s="1259" customFormat="1" x14ac:dyDescent="0.2">
      <c r="B13734" s="1257"/>
      <c r="C13734" s="1257"/>
      <c r="D13734" s="1257"/>
      <c r="E13734" s="1257"/>
      <c r="F13734" s="1257"/>
      <c r="G13734" s="1257"/>
      <c r="H13734" s="1258"/>
      <c r="I13734" s="1257"/>
      <c r="J13734" s="1257"/>
      <c r="K13734" s="1257"/>
      <c r="L13734" s="1257"/>
      <c r="M13734" s="1257"/>
    </row>
    <row r="13735" spans="2:13" s="1259" customFormat="1" x14ac:dyDescent="0.2">
      <c r="B13735" s="1257"/>
      <c r="C13735" s="1257"/>
      <c r="D13735" s="1257"/>
      <c r="E13735" s="1257"/>
      <c r="F13735" s="1257"/>
      <c r="G13735" s="1257"/>
      <c r="H13735" s="1258"/>
      <c r="I13735" s="1257"/>
      <c r="J13735" s="1257"/>
      <c r="K13735" s="1257"/>
      <c r="L13735" s="1257"/>
      <c r="M13735" s="1257"/>
    </row>
    <row r="13736" spans="2:13" s="1259" customFormat="1" x14ac:dyDescent="0.2">
      <c r="B13736" s="1257"/>
      <c r="C13736" s="1257"/>
      <c r="D13736" s="1257"/>
      <c r="E13736" s="1257"/>
      <c r="F13736" s="1257"/>
      <c r="G13736" s="1257"/>
      <c r="H13736" s="1258"/>
      <c r="I13736" s="1257"/>
      <c r="J13736" s="1257"/>
      <c r="K13736" s="1257"/>
      <c r="L13736" s="1257"/>
      <c r="M13736" s="1257"/>
    </row>
    <row r="13737" spans="2:13" s="1259" customFormat="1" x14ac:dyDescent="0.2">
      <c r="B13737" s="1257"/>
      <c r="C13737" s="1257"/>
      <c r="D13737" s="1257"/>
      <c r="E13737" s="1257"/>
      <c r="F13737" s="1257"/>
      <c r="G13737" s="1257"/>
      <c r="H13737" s="1258"/>
      <c r="I13737" s="1257"/>
      <c r="J13737" s="1257"/>
      <c r="K13737" s="1257"/>
      <c r="L13737" s="1257"/>
      <c r="M13737" s="1257"/>
    </row>
    <row r="13738" spans="2:13" s="1259" customFormat="1" x14ac:dyDescent="0.2">
      <c r="B13738" s="1257"/>
      <c r="C13738" s="1257"/>
      <c r="D13738" s="1257"/>
      <c r="E13738" s="1257"/>
      <c r="F13738" s="1257"/>
      <c r="G13738" s="1257"/>
      <c r="H13738" s="1258"/>
      <c r="I13738" s="1257"/>
      <c r="J13738" s="1257"/>
      <c r="K13738" s="1257"/>
      <c r="L13738" s="1257"/>
      <c r="M13738" s="1257"/>
    </row>
    <row r="13739" spans="2:13" s="1259" customFormat="1" x14ac:dyDescent="0.2">
      <c r="B13739" s="1257"/>
      <c r="C13739" s="1257"/>
      <c r="D13739" s="1257"/>
      <c r="E13739" s="1257"/>
      <c r="F13739" s="1257"/>
      <c r="G13739" s="1257"/>
      <c r="H13739" s="1258"/>
      <c r="I13739" s="1257"/>
      <c r="J13739" s="1257"/>
      <c r="K13739" s="1257"/>
      <c r="L13739" s="1257"/>
      <c r="M13739" s="1257"/>
    </row>
    <row r="13740" spans="2:13" s="1259" customFormat="1" x14ac:dyDescent="0.2">
      <c r="B13740" s="1257"/>
      <c r="C13740" s="1257"/>
      <c r="D13740" s="1257"/>
      <c r="E13740" s="1257"/>
      <c r="F13740" s="1257"/>
      <c r="G13740" s="1257"/>
      <c r="H13740" s="1258"/>
      <c r="I13740" s="1257"/>
      <c r="J13740" s="1257"/>
      <c r="K13740" s="1257"/>
      <c r="L13740" s="1257"/>
      <c r="M13740" s="1257"/>
    </row>
    <row r="13741" spans="2:13" s="1259" customFormat="1" x14ac:dyDescent="0.2">
      <c r="B13741" s="1257"/>
      <c r="C13741" s="1257"/>
      <c r="D13741" s="1257"/>
      <c r="E13741" s="1257"/>
      <c r="F13741" s="1257"/>
      <c r="G13741" s="1257"/>
      <c r="H13741" s="1258"/>
      <c r="I13741" s="1257"/>
      <c r="J13741" s="1257"/>
      <c r="K13741" s="1257"/>
      <c r="L13741" s="1257"/>
      <c r="M13741" s="1257"/>
    </row>
    <row r="13742" spans="2:13" s="1259" customFormat="1" x14ac:dyDescent="0.2">
      <c r="B13742" s="1257"/>
      <c r="C13742" s="1257"/>
      <c r="D13742" s="1257"/>
      <c r="E13742" s="1257"/>
      <c r="F13742" s="1257"/>
      <c r="G13742" s="1257"/>
      <c r="H13742" s="1258"/>
      <c r="I13742" s="1257"/>
      <c r="J13742" s="1257"/>
      <c r="K13742" s="1257"/>
      <c r="L13742" s="1257"/>
      <c r="M13742" s="1257"/>
    </row>
    <row r="13743" spans="2:13" s="1259" customFormat="1" x14ac:dyDescent="0.2">
      <c r="B13743" s="1257"/>
      <c r="C13743" s="1257"/>
      <c r="D13743" s="1257"/>
      <c r="E13743" s="1257"/>
      <c r="F13743" s="1257"/>
      <c r="G13743" s="1257"/>
      <c r="H13743" s="1258"/>
      <c r="I13743" s="1257"/>
      <c r="J13743" s="1257"/>
      <c r="K13743" s="1257"/>
      <c r="L13743" s="1257"/>
      <c r="M13743" s="1257"/>
    </row>
    <row r="13744" spans="2:13" s="1259" customFormat="1" x14ac:dyDescent="0.2">
      <c r="B13744" s="1257"/>
      <c r="C13744" s="1257"/>
      <c r="D13744" s="1257"/>
      <c r="E13744" s="1257"/>
      <c r="F13744" s="1257"/>
      <c r="G13744" s="1257"/>
      <c r="H13744" s="1258"/>
      <c r="I13744" s="1257"/>
      <c r="J13744" s="1257"/>
      <c r="K13744" s="1257"/>
      <c r="L13744" s="1257"/>
      <c r="M13744" s="1257"/>
    </row>
    <row r="13745" spans="2:13" s="1259" customFormat="1" x14ac:dyDescent="0.2">
      <c r="B13745" s="1257"/>
      <c r="C13745" s="1257"/>
      <c r="D13745" s="1257"/>
      <c r="E13745" s="1257"/>
      <c r="F13745" s="1257"/>
      <c r="G13745" s="1257"/>
      <c r="H13745" s="1258"/>
      <c r="I13745" s="1257"/>
      <c r="J13745" s="1257"/>
      <c r="K13745" s="1257"/>
      <c r="L13745" s="1257"/>
      <c r="M13745" s="1257"/>
    </row>
    <row r="13746" spans="2:13" s="1259" customFormat="1" x14ac:dyDescent="0.2">
      <c r="B13746" s="1257"/>
      <c r="C13746" s="1257"/>
      <c r="D13746" s="1257"/>
      <c r="E13746" s="1257"/>
      <c r="F13746" s="1257"/>
      <c r="G13746" s="1257"/>
      <c r="H13746" s="1258"/>
      <c r="I13746" s="1257"/>
      <c r="J13746" s="1257"/>
      <c r="K13746" s="1257"/>
      <c r="L13746" s="1257"/>
      <c r="M13746" s="1257"/>
    </row>
    <row r="13747" spans="2:13" s="1259" customFormat="1" x14ac:dyDescent="0.2">
      <c r="B13747" s="1257"/>
      <c r="C13747" s="1257"/>
      <c r="D13747" s="1257"/>
      <c r="E13747" s="1257"/>
      <c r="F13747" s="1257"/>
      <c r="G13747" s="1257"/>
      <c r="H13747" s="1258"/>
      <c r="I13747" s="1257"/>
      <c r="J13747" s="1257"/>
      <c r="K13747" s="1257"/>
      <c r="L13747" s="1257"/>
      <c r="M13747" s="1257"/>
    </row>
    <row r="13748" spans="2:13" s="1259" customFormat="1" x14ac:dyDescent="0.2">
      <c r="B13748" s="1257"/>
      <c r="C13748" s="1257"/>
      <c r="D13748" s="1257"/>
      <c r="E13748" s="1257"/>
      <c r="F13748" s="1257"/>
      <c r="G13748" s="1257"/>
      <c r="H13748" s="1258"/>
      <c r="I13748" s="1257"/>
      <c r="J13748" s="1257"/>
      <c r="K13748" s="1257"/>
      <c r="L13748" s="1257"/>
      <c r="M13748" s="1257"/>
    </row>
    <row r="13749" spans="2:13" s="1259" customFormat="1" x14ac:dyDescent="0.2">
      <c r="B13749" s="1257"/>
      <c r="C13749" s="1257"/>
      <c r="D13749" s="1257"/>
      <c r="E13749" s="1257"/>
      <c r="F13749" s="1257"/>
      <c r="G13749" s="1257"/>
      <c r="H13749" s="1258"/>
      <c r="I13749" s="1257"/>
      <c r="J13749" s="1257"/>
      <c r="K13749" s="1257"/>
      <c r="L13749" s="1257"/>
      <c r="M13749" s="1257"/>
    </row>
    <row r="13750" spans="2:13" s="1259" customFormat="1" x14ac:dyDescent="0.2">
      <c r="B13750" s="1257"/>
      <c r="C13750" s="1257"/>
      <c r="D13750" s="1257"/>
      <c r="E13750" s="1257"/>
      <c r="F13750" s="1257"/>
      <c r="G13750" s="1257"/>
      <c r="H13750" s="1258"/>
      <c r="I13750" s="1257"/>
      <c r="J13750" s="1257"/>
      <c r="K13750" s="1257"/>
      <c r="L13750" s="1257"/>
      <c r="M13750" s="1257"/>
    </row>
    <row r="13751" spans="2:13" s="1259" customFormat="1" x14ac:dyDescent="0.2">
      <c r="B13751" s="1257"/>
      <c r="C13751" s="1257"/>
      <c r="D13751" s="1257"/>
      <c r="E13751" s="1257"/>
      <c r="F13751" s="1257"/>
      <c r="G13751" s="1257"/>
      <c r="H13751" s="1258"/>
      <c r="I13751" s="1257"/>
      <c r="J13751" s="1257"/>
      <c r="K13751" s="1257"/>
      <c r="L13751" s="1257"/>
      <c r="M13751" s="1257"/>
    </row>
    <row r="13752" spans="2:13" s="1259" customFormat="1" x14ac:dyDescent="0.2">
      <c r="B13752" s="1257"/>
      <c r="C13752" s="1257"/>
      <c r="D13752" s="1257"/>
      <c r="E13752" s="1257"/>
      <c r="F13752" s="1257"/>
      <c r="G13752" s="1257"/>
      <c r="H13752" s="1258"/>
      <c r="I13752" s="1257"/>
      <c r="J13752" s="1257"/>
      <c r="K13752" s="1257"/>
      <c r="L13752" s="1257"/>
      <c r="M13752" s="1257"/>
    </row>
    <row r="13753" spans="2:13" s="1259" customFormat="1" x14ac:dyDescent="0.2">
      <c r="B13753" s="1257"/>
      <c r="C13753" s="1257"/>
      <c r="D13753" s="1257"/>
      <c r="E13753" s="1257"/>
      <c r="F13753" s="1257"/>
      <c r="G13753" s="1257"/>
      <c r="H13753" s="1258"/>
      <c r="I13753" s="1257"/>
      <c r="J13753" s="1257"/>
      <c r="K13753" s="1257"/>
      <c r="L13753" s="1257"/>
      <c r="M13753" s="1257"/>
    </row>
    <row r="13754" spans="2:13" s="1259" customFormat="1" x14ac:dyDescent="0.2">
      <c r="B13754" s="1257"/>
      <c r="C13754" s="1257"/>
      <c r="D13754" s="1257"/>
      <c r="E13754" s="1257"/>
      <c r="F13754" s="1257"/>
      <c r="G13754" s="1257"/>
      <c r="H13754" s="1258"/>
      <c r="I13754" s="1257"/>
      <c r="J13754" s="1257"/>
      <c r="K13754" s="1257"/>
      <c r="L13754" s="1257"/>
      <c r="M13754" s="1257"/>
    </row>
    <row r="13755" spans="2:13" s="1259" customFormat="1" x14ac:dyDescent="0.2">
      <c r="B13755" s="1257"/>
      <c r="C13755" s="1257"/>
      <c r="D13755" s="1257"/>
      <c r="E13755" s="1257"/>
      <c r="F13755" s="1257"/>
      <c r="G13755" s="1257"/>
      <c r="H13755" s="1258"/>
      <c r="I13755" s="1257"/>
      <c r="J13755" s="1257"/>
      <c r="K13755" s="1257"/>
      <c r="L13755" s="1257"/>
      <c r="M13755" s="1257"/>
    </row>
    <row r="13756" spans="2:13" s="1259" customFormat="1" x14ac:dyDescent="0.2">
      <c r="B13756" s="1257"/>
      <c r="C13756" s="1257"/>
      <c r="D13756" s="1257"/>
      <c r="E13756" s="1257"/>
      <c r="F13756" s="1257"/>
      <c r="G13756" s="1257"/>
      <c r="H13756" s="1258"/>
      <c r="I13756" s="1257"/>
      <c r="J13756" s="1257"/>
      <c r="K13756" s="1257"/>
      <c r="L13756" s="1257"/>
      <c r="M13756" s="1257"/>
    </row>
    <row r="13757" spans="2:13" s="1259" customFormat="1" x14ac:dyDescent="0.2">
      <c r="B13757" s="1257"/>
      <c r="C13757" s="1257"/>
      <c r="D13757" s="1257"/>
      <c r="E13757" s="1257"/>
      <c r="F13757" s="1257"/>
      <c r="G13757" s="1257"/>
      <c r="H13757" s="1258"/>
      <c r="I13757" s="1257"/>
      <c r="J13757" s="1257"/>
      <c r="K13757" s="1257"/>
      <c r="L13757" s="1257"/>
      <c r="M13757" s="1257"/>
    </row>
    <row r="13758" spans="2:13" s="1259" customFormat="1" x14ac:dyDescent="0.2">
      <c r="B13758" s="1257"/>
      <c r="C13758" s="1257"/>
      <c r="D13758" s="1257"/>
      <c r="E13758" s="1257"/>
      <c r="F13758" s="1257"/>
      <c r="G13758" s="1257"/>
      <c r="H13758" s="1258"/>
      <c r="I13758" s="1257"/>
      <c r="J13758" s="1257"/>
      <c r="K13758" s="1257"/>
      <c r="L13758" s="1257"/>
      <c r="M13758" s="1257"/>
    </row>
    <row r="13759" spans="2:13" s="1259" customFormat="1" x14ac:dyDescent="0.2">
      <c r="B13759" s="1257"/>
      <c r="C13759" s="1257"/>
      <c r="D13759" s="1257"/>
      <c r="E13759" s="1257"/>
      <c r="F13759" s="1257"/>
      <c r="G13759" s="1257"/>
      <c r="H13759" s="1258"/>
      <c r="I13759" s="1257"/>
      <c r="J13759" s="1257"/>
      <c r="K13759" s="1257"/>
      <c r="L13759" s="1257"/>
      <c r="M13759" s="1257"/>
    </row>
    <row r="13760" spans="2:13" s="1259" customFormat="1" x14ac:dyDescent="0.2">
      <c r="B13760" s="1257"/>
      <c r="C13760" s="1257"/>
      <c r="D13760" s="1257"/>
      <c r="E13760" s="1257"/>
      <c r="F13760" s="1257"/>
      <c r="G13760" s="1257"/>
      <c r="H13760" s="1258"/>
      <c r="I13760" s="1257"/>
      <c r="J13760" s="1257"/>
      <c r="K13760" s="1257"/>
      <c r="L13760" s="1257"/>
      <c r="M13760" s="1257"/>
    </row>
    <row r="13761" spans="2:13" s="1259" customFormat="1" x14ac:dyDescent="0.2">
      <c r="B13761" s="1257"/>
      <c r="C13761" s="1257"/>
      <c r="D13761" s="1257"/>
      <c r="E13761" s="1257"/>
      <c r="F13761" s="1257"/>
      <c r="G13761" s="1257"/>
      <c r="H13761" s="1258"/>
      <c r="I13761" s="1257"/>
      <c r="J13761" s="1257"/>
      <c r="K13761" s="1257"/>
      <c r="L13761" s="1257"/>
      <c r="M13761" s="1257"/>
    </row>
    <row r="13762" spans="2:13" s="1259" customFormat="1" x14ac:dyDescent="0.2">
      <c r="B13762" s="1257"/>
      <c r="C13762" s="1257"/>
      <c r="D13762" s="1257"/>
      <c r="E13762" s="1257"/>
      <c r="F13762" s="1257"/>
      <c r="G13762" s="1257"/>
      <c r="H13762" s="1258"/>
      <c r="I13762" s="1257"/>
      <c r="J13762" s="1257"/>
      <c r="K13762" s="1257"/>
      <c r="L13762" s="1257"/>
      <c r="M13762" s="1257"/>
    </row>
    <row r="13763" spans="2:13" s="1259" customFormat="1" x14ac:dyDescent="0.2">
      <c r="B13763" s="1257"/>
      <c r="C13763" s="1257"/>
      <c r="D13763" s="1257"/>
      <c r="E13763" s="1257"/>
      <c r="F13763" s="1257"/>
      <c r="G13763" s="1257"/>
      <c r="H13763" s="1258"/>
      <c r="I13763" s="1257"/>
      <c r="J13763" s="1257"/>
      <c r="K13763" s="1257"/>
      <c r="L13763" s="1257"/>
      <c r="M13763" s="1257"/>
    </row>
    <row r="13764" spans="2:13" s="1259" customFormat="1" x14ac:dyDescent="0.2">
      <c r="B13764" s="1257"/>
      <c r="C13764" s="1257"/>
      <c r="D13764" s="1257"/>
      <c r="E13764" s="1257"/>
      <c r="F13764" s="1257"/>
      <c r="G13764" s="1257"/>
      <c r="H13764" s="1258"/>
      <c r="I13764" s="1257"/>
      <c r="J13764" s="1257"/>
      <c r="K13764" s="1257"/>
      <c r="L13764" s="1257"/>
      <c r="M13764" s="1257"/>
    </row>
    <row r="13765" spans="2:13" s="1259" customFormat="1" x14ac:dyDescent="0.2">
      <c r="B13765" s="1257"/>
      <c r="C13765" s="1257"/>
      <c r="D13765" s="1257"/>
      <c r="E13765" s="1257"/>
      <c r="F13765" s="1257"/>
      <c r="G13765" s="1257"/>
      <c r="H13765" s="1258"/>
      <c r="I13765" s="1257"/>
      <c r="J13765" s="1257"/>
      <c r="K13765" s="1257"/>
      <c r="L13765" s="1257"/>
      <c r="M13765" s="1257"/>
    </row>
    <row r="13766" spans="2:13" s="1259" customFormat="1" x14ac:dyDescent="0.2">
      <c r="B13766" s="1257"/>
      <c r="C13766" s="1257"/>
      <c r="D13766" s="1257"/>
      <c r="E13766" s="1257"/>
      <c r="F13766" s="1257"/>
      <c r="G13766" s="1257"/>
      <c r="H13766" s="1258"/>
      <c r="I13766" s="1257"/>
      <c r="J13766" s="1257"/>
      <c r="K13766" s="1257"/>
      <c r="L13766" s="1257"/>
      <c r="M13766" s="1257"/>
    </row>
    <row r="13767" spans="2:13" s="1259" customFormat="1" x14ac:dyDescent="0.2">
      <c r="B13767" s="1257"/>
      <c r="C13767" s="1257"/>
      <c r="D13767" s="1257"/>
      <c r="E13767" s="1257"/>
      <c r="F13767" s="1257"/>
      <c r="G13767" s="1257"/>
      <c r="H13767" s="1258"/>
      <c r="I13767" s="1257"/>
      <c r="J13767" s="1257"/>
      <c r="K13767" s="1257"/>
      <c r="L13767" s="1257"/>
      <c r="M13767" s="1257"/>
    </row>
    <row r="13768" spans="2:13" s="1259" customFormat="1" x14ac:dyDescent="0.2">
      <c r="B13768" s="1257"/>
      <c r="C13768" s="1257"/>
      <c r="D13768" s="1257"/>
      <c r="E13768" s="1257"/>
      <c r="F13768" s="1257"/>
      <c r="G13768" s="1257"/>
      <c r="H13768" s="1258"/>
      <c r="I13768" s="1257"/>
      <c r="J13768" s="1257"/>
      <c r="K13768" s="1257"/>
      <c r="L13768" s="1257"/>
      <c r="M13768" s="1257"/>
    </row>
    <row r="13769" spans="2:13" s="1259" customFormat="1" x14ac:dyDescent="0.2">
      <c r="B13769" s="1257"/>
      <c r="C13769" s="1257"/>
      <c r="D13769" s="1257"/>
      <c r="E13769" s="1257"/>
      <c r="F13769" s="1257"/>
      <c r="G13769" s="1257"/>
      <c r="H13769" s="1258"/>
      <c r="I13769" s="1257"/>
      <c r="J13769" s="1257"/>
      <c r="K13769" s="1257"/>
      <c r="L13769" s="1257"/>
      <c r="M13769" s="1257"/>
    </row>
    <row r="13770" spans="2:13" s="1259" customFormat="1" x14ac:dyDescent="0.2">
      <c r="B13770" s="1257"/>
      <c r="C13770" s="1257"/>
      <c r="D13770" s="1257"/>
      <c r="E13770" s="1257"/>
      <c r="F13770" s="1257"/>
      <c r="G13770" s="1257"/>
      <c r="H13770" s="1258"/>
      <c r="I13770" s="1257"/>
      <c r="J13770" s="1257"/>
      <c r="K13770" s="1257"/>
      <c r="L13770" s="1257"/>
      <c r="M13770" s="1257"/>
    </row>
    <row r="13771" spans="2:13" s="1259" customFormat="1" x14ac:dyDescent="0.2">
      <c r="B13771" s="1257"/>
      <c r="C13771" s="1257"/>
      <c r="D13771" s="1257"/>
      <c r="E13771" s="1257"/>
      <c r="F13771" s="1257"/>
      <c r="G13771" s="1257"/>
      <c r="H13771" s="1258"/>
      <c r="I13771" s="1257"/>
      <c r="J13771" s="1257"/>
      <c r="K13771" s="1257"/>
      <c r="L13771" s="1257"/>
      <c r="M13771" s="1257"/>
    </row>
    <row r="13772" spans="2:13" s="1259" customFormat="1" x14ac:dyDescent="0.2">
      <c r="B13772" s="1257"/>
      <c r="C13772" s="1257"/>
      <c r="D13772" s="1257"/>
      <c r="E13772" s="1257"/>
      <c r="F13772" s="1257"/>
      <c r="G13772" s="1257"/>
      <c r="H13772" s="1258"/>
      <c r="I13772" s="1257"/>
      <c r="J13772" s="1257"/>
      <c r="K13772" s="1257"/>
      <c r="L13772" s="1257"/>
      <c r="M13772" s="1257"/>
    </row>
    <row r="13773" spans="2:13" s="1259" customFormat="1" x14ac:dyDescent="0.2">
      <c r="B13773" s="1257"/>
      <c r="C13773" s="1257"/>
      <c r="D13773" s="1257"/>
      <c r="E13773" s="1257"/>
      <c r="F13773" s="1257"/>
      <c r="G13773" s="1257"/>
      <c r="H13773" s="1258"/>
      <c r="I13773" s="1257"/>
      <c r="J13773" s="1257"/>
      <c r="K13773" s="1257"/>
      <c r="L13773" s="1257"/>
      <c r="M13773" s="1257"/>
    </row>
    <row r="13774" spans="2:13" s="1259" customFormat="1" x14ac:dyDescent="0.2">
      <c r="B13774" s="1257"/>
      <c r="C13774" s="1257"/>
      <c r="D13774" s="1257"/>
      <c r="E13774" s="1257"/>
      <c r="F13774" s="1257"/>
      <c r="G13774" s="1257"/>
      <c r="H13774" s="1258"/>
      <c r="I13774" s="1257"/>
      <c r="J13774" s="1257"/>
      <c r="K13774" s="1257"/>
      <c r="L13774" s="1257"/>
      <c r="M13774" s="1257"/>
    </row>
    <row r="13775" spans="2:13" s="1259" customFormat="1" x14ac:dyDescent="0.2">
      <c r="B13775" s="1257"/>
      <c r="C13775" s="1257"/>
      <c r="D13775" s="1257"/>
      <c r="E13775" s="1257"/>
      <c r="F13775" s="1257"/>
      <c r="G13775" s="1257"/>
      <c r="H13775" s="1258"/>
      <c r="I13775" s="1257"/>
      <c r="J13775" s="1257"/>
      <c r="K13775" s="1257"/>
      <c r="L13775" s="1257"/>
      <c r="M13775" s="1257"/>
    </row>
    <row r="13776" spans="2:13" s="1259" customFormat="1" x14ac:dyDescent="0.2">
      <c r="B13776" s="1257"/>
      <c r="C13776" s="1257"/>
      <c r="D13776" s="1257"/>
      <c r="E13776" s="1257"/>
      <c r="F13776" s="1257"/>
      <c r="G13776" s="1257"/>
      <c r="H13776" s="1258"/>
      <c r="I13776" s="1257"/>
      <c r="J13776" s="1257"/>
      <c r="K13776" s="1257"/>
      <c r="L13776" s="1257"/>
      <c r="M13776" s="1257"/>
    </row>
    <row r="13777" spans="2:13" s="1259" customFormat="1" x14ac:dyDescent="0.2">
      <c r="B13777" s="1257"/>
      <c r="C13777" s="1257"/>
      <c r="D13777" s="1257"/>
      <c r="E13777" s="1257"/>
      <c r="F13777" s="1257"/>
      <c r="G13777" s="1257"/>
      <c r="H13777" s="1258"/>
      <c r="I13777" s="1257"/>
      <c r="J13777" s="1257"/>
      <c r="K13777" s="1257"/>
      <c r="L13777" s="1257"/>
      <c r="M13777" s="1257"/>
    </row>
    <row r="13778" spans="2:13" s="1259" customFormat="1" x14ac:dyDescent="0.2">
      <c r="B13778" s="1257"/>
      <c r="C13778" s="1257"/>
      <c r="D13778" s="1257"/>
      <c r="E13778" s="1257"/>
      <c r="F13778" s="1257"/>
      <c r="G13778" s="1257"/>
      <c r="H13778" s="1258"/>
      <c r="I13778" s="1257"/>
      <c r="J13778" s="1257"/>
      <c r="K13778" s="1257"/>
      <c r="L13778" s="1257"/>
      <c r="M13778" s="1257"/>
    </row>
    <row r="13779" spans="2:13" s="1259" customFormat="1" x14ac:dyDescent="0.2">
      <c r="B13779" s="1257"/>
      <c r="C13779" s="1257"/>
      <c r="D13779" s="1257"/>
      <c r="E13779" s="1257"/>
      <c r="F13779" s="1257"/>
      <c r="G13779" s="1257"/>
      <c r="H13779" s="1258"/>
      <c r="I13779" s="1257"/>
      <c r="J13779" s="1257"/>
      <c r="K13779" s="1257"/>
      <c r="L13779" s="1257"/>
      <c r="M13779" s="1257"/>
    </row>
    <row r="13780" spans="2:13" s="1259" customFormat="1" x14ac:dyDescent="0.2">
      <c r="B13780" s="1257"/>
      <c r="C13780" s="1257"/>
      <c r="D13780" s="1257"/>
      <c r="E13780" s="1257"/>
      <c r="F13780" s="1257"/>
      <c r="G13780" s="1257"/>
      <c r="H13780" s="1258"/>
      <c r="I13780" s="1257"/>
      <c r="J13780" s="1257"/>
      <c r="K13780" s="1257"/>
      <c r="L13780" s="1257"/>
      <c r="M13780" s="1257"/>
    </row>
    <row r="13781" spans="2:13" s="1259" customFormat="1" x14ac:dyDescent="0.2">
      <c r="B13781" s="1257"/>
      <c r="C13781" s="1257"/>
      <c r="D13781" s="1257"/>
      <c r="E13781" s="1257"/>
      <c r="F13781" s="1257"/>
      <c r="G13781" s="1257"/>
      <c r="H13781" s="1258"/>
      <c r="I13781" s="1257"/>
      <c r="J13781" s="1257"/>
      <c r="K13781" s="1257"/>
      <c r="L13781" s="1257"/>
      <c r="M13781" s="1257"/>
    </row>
    <row r="13782" spans="2:13" s="1259" customFormat="1" x14ac:dyDescent="0.2">
      <c r="B13782" s="1257"/>
      <c r="C13782" s="1257"/>
      <c r="D13782" s="1257"/>
      <c r="E13782" s="1257"/>
      <c r="F13782" s="1257"/>
      <c r="G13782" s="1257"/>
      <c r="H13782" s="1258"/>
      <c r="I13782" s="1257"/>
      <c r="J13782" s="1257"/>
      <c r="K13782" s="1257"/>
      <c r="L13782" s="1257"/>
      <c r="M13782" s="1257"/>
    </row>
    <row r="13783" spans="2:13" s="1259" customFormat="1" x14ac:dyDescent="0.2">
      <c r="B13783" s="1257"/>
      <c r="C13783" s="1257"/>
      <c r="D13783" s="1257"/>
      <c r="E13783" s="1257"/>
      <c r="F13783" s="1257"/>
      <c r="G13783" s="1257"/>
      <c r="H13783" s="1258"/>
      <c r="I13783" s="1257"/>
      <c r="J13783" s="1257"/>
      <c r="K13783" s="1257"/>
      <c r="L13783" s="1257"/>
      <c r="M13783" s="1257"/>
    </row>
    <row r="13784" spans="2:13" s="1259" customFormat="1" x14ac:dyDescent="0.2">
      <c r="B13784" s="1257"/>
      <c r="C13784" s="1257"/>
      <c r="D13784" s="1257"/>
      <c r="E13784" s="1257"/>
      <c r="F13784" s="1257"/>
      <c r="G13784" s="1257"/>
      <c r="H13784" s="1258"/>
      <c r="I13784" s="1257"/>
      <c r="J13784" s="1257"/>
      <c r="K13784" s="1257"/>
      <c r="L13784" s="1257"/>
      <c r="M13784" s="1257"/>
    </row>
    <row r="13785" spans="2:13" s="1259" customFormat="1" x14ac:dyDescent="0.2">
      <c r="B13785" s="1257"/>
      <c r="C13785" s="1257"/>
      <c r="D13785" s="1257"/>
      <c r="E13785" s="1257"/>
      <c r="F13785" s="1257"/>
      <c r="G13785" s="1257"/>
      <c r="H13785" s="1258"/>
      <c r="I13785" s="1257"/>
      <c r="J13785" s="1257"/>
      <c r="K13785" s="1257"/>
      <c r="L13785" s="1257"/>
      <c r="M13785" s="1257"/>
    </row>
    <row r="13786" spans="2:13" s="1259" customFormat="1" x14ac:dyDescent="0.2">
      <c r="B13786" s="1257"/>
      <c r="C13786" s="1257"/>
      <c r="D13786" s="1257"/>
      <c r="E13786" s="1257"/>
      <c r="F13786" s="1257"/>
      <c r="G13786" s="1257"/>
      <c r="H13786" s="1258"/>
      <c r="I13786" s="1257"/>
      <c r="J13786" s="1257"/>
      <c r="K13786" s="1257"/>
      <c r="L13786" s="1257"/>
      <c r="M13786" s="1257"/>
    </row>
    <row r="13787" spans="2:13" s="1259" customFormat="1" x14ac:dyDescent="0.2">
      <c r="B13787" s="1257"/>
      <c r="C13787" s="1257"/>
      <c r="D13787" s="1257"/>
      <c r="E13787" s="1257"/>
      <c r="F13787" s="1257"/>
      <c r="G13787" s="1257"/>
      <c r="H13787" s="1258"/>
      <c r="I13787" s="1257"/>
      <c r="J13787" s="1257"/>
      <c r="K13787" s="1257"/>
      <c r="L13787" s="1257"/>
      <c r="M13787" s="1257"/>
    </row>
    <row r="13788" spans="2:13" s="1259" customFormat="1" x14ac:dyDescent="0.2">
      <c r="B13788" s="1257"/>
      <c r="C13788" s="1257"/>
      <c r="D13788" s="1257"/>
      <c r="E13788" s="1257"/>
      <c r="F13788" s="1257"/>
      <c r="G13788" s="1257"/>
      <c r="H13788" s="1258"/>
      <c r="I13788" s="1257"/>
      <c r="J13788" s="1257"/>
      <c r="K13788" s="1257"/>
      <c r="L13788" s="1257"/>
      <c r="M13788" s="1257"/>
    </row>
    <row r="13789" spans="2:13" s="1259" customFormat="1" x14ac:dyDescent="0.2">
      <c r="B13789" s="1257"/>
      <c r="C13789" s="1257"/>
      <c r="D13789" s="1257"/>
      <c r="E13789" s="1257"/>
      <c r="F13789" s="1257"/>
      <c r="G13789" s="1257"/>
      <c r="H13789" s="1258"/>
      <c r="I13789" s="1257"/>
      <c r="J13789" s="1257"/>
      <c r="K13789" s="1257"/>
      <c r="L13789" s="1257"/>
      <c r="M13789" s="1257"/>
    </row>
    <row r="13790" spans="2:13" s="1259" customFormat="1" x14ac:dyDescent="0.2">
      <c r="B13790" s="1257"/>
      <c r="C13790" s="1257"/>
      <c r="D13790" s="1257"/>
      <c r="E13790" s="1257"/>
      <c r="F13790" s="1257"/>
      <c r="G13790" s="1257"/>
      <c r="H13790" s="1258"/>
      <c r="I13790" s="1257"/>
      <c r="J13790" s="1257"/>
      <c r="K13790" s="1257"/>
      <c r="L13790" s="1257"/>
      <c r="M13790" s="1257"/>
    </row>
    <row r="13791" spans="2:13" s="1259" customFormat="1" x14ac:dyDescent="0.2">
      <c r="B13791" s="1257"/>
      <c r="C13791" s="1257"/>
      <c r="D13791" s="1257"/>
      <c r="E13791" s="1257"/>
      <c r="F13791" s="1257"/>
      <c r="G13791" s="1257"/>
      <c r="H13791" s="1258"/>
      <c r="I13791" s="1257"/>
      <c r="J13791" s="1257"/>
      <c r="K13791" s="1257"/>
      <c r="L13791" s="1257"/>
      <c r="M13791" s="1257"/>
    </row>
    <row r="13792" spans="2:13" s="1259" customFormat="1" x14ac:dyDescent="0.2">
      <c r="B13792" s="1257"/>
      <c r="C13792" s="1257"/>
      <c r="D13792" s="1257"/>
      <c r="E13792" s="1257"/>
      <c r="F13792" s="1257"/>
      <c r="G13792" s="1257"/>
      <c r="H13792" s="1258"/>
      <c r="I13792" s="1257"/>
      <c r="J13792" s="1257"/>
      <c r="K13792" s="1257"/>
      <c r="L13792" s="1257"/>
      <c r="M13792" s="1257"/>
    </row>
    <row r="13793" spans="2:13" s="1259" customFormat="1" x14ac:dyDescent="0.2">
      <c r="B13793" s="1257"/>
      <c r="C13793" s="1257"/>
      <c r="D13793" s="1257"/>
      <c r="E13793" s="1257"/>
      <c r="F13793" s="1257"/>
      <c r="G13793" s="1257"/>
      <c r="H13793" s="1258"/>
      <c r="I13793" s="1257"/>
      <c r="J13793" s="1257"/>
      <c r="K13793" s="1257"/>
      <c r="L13793" s="1257"/>
      <c r="M13793" s="1257"/>
    </row>
    <row r="13794" spans="2:13" s="1259" customFormat="1" x14ac:dyDescent="0.2">
      <c r="B13794" s="1257"/>
      <c r="C13794" s="1257"/>
      <c r="D13794" s="1257"/>
      <c r="E13794" s="1257"/>
      <c r="F13794" s="1257"/>
      <c r="G13794" s="1257"/>
      <c r="H13794" s="1258"/>
      <c r="I13794" s="1257"/>
      <c r="J13794" s="1257"/>
      <c r="K13794" s="1257"/>
      <c r="L13794" s="1257"/>
      <c r="M13794" s="1257"/>
    </row>
    <row r="13795" spans="2:13" s="1259" customFormat="1" x14ac:dyDescent="0.2">
      <c r="B13795" s="1257"/>
      <c r="C13795" s="1257"/>
      <c r="D13795" s="1257"/>
      <c r="E13795" s="1257"/>
      <c r="F13795" s="1257"/>
      <c r="G13795" s="1257"/>
      <c r="H13795" s="1258"/>
      <c r="I13795" s="1257"/>
      <c r="J13795" s="1257"/>
      <c r="K13795" s="1257"/>
      <c r="L13795" s="1257"/>
      <c r="M13795" s="1257"/>
    </row>
    <row r="13796" spans="2:13" s="1259" customFormat="1" x14ac:dyDescent="0.2">
      <c r="B13796" s="1257"/>
      <c r="C13796" s="1257"/>
      <c r="D13796" s="1257"/>
      <c r="E13796" s="1257"/>
      <c r="F13796" s="1257"/>
      <c r="G13796" s="1257"/>
      <c r="H13796" s="1258"/>
      <c r="I13796" s="1257"/>
      <c r="J13796" s="1257"/>
      <c r="K13796" s="1257"/>
      <c r="L13796" s="1257"/>
      <c r="M13796" s="1257"/>
    </row>
    <row r="13797" spans="2:13" s="1259" customFormat="1" x14ac:dyDescent="0.2">
      <c r="B13797" s="1257"/>
      <c r="C13797" s="1257"/>
      <c r="D13797" s="1257"/>
      <c r="E13797" s="1257"/>
      <c r="F13797" s="1257"/>
      <c r="G13797" s="1257"/>
      <c r="H13797" s="1258"/>
      <c r="I13797" s="1257"/>
      <c r="J13797" s="1257"/>
      <c r="K13797" s="1257"/>
      <c r="L13797" s="1257"/>
      <c r="M13797" s="1257"/>
    </row>
    <row r="13798" spans="2:13" s="1259" customFormat="1" x14ac:dyDescent="0.2">
      <c r="B13798" s="1257"/>
      <c r="C13798" s="1257"/>
      <c r="D13798" s="1257"/>
      <c r="E13798" s="1257"/>
      <c r="F13798" s="1257"/>
      <c r="G13798" s="1257"/>
      <c r="H13798" s="1258"/>
      <c r="I13798" s="1257"/>
      <c r="J13798" s="1257"/>
      <c r="K13798" s="1257"/>
      <c r="L13798" s="1257"/>
      <c r="M13798" s="1257"/>
    </row>
    <row r="13799" spans="2:13" s="1259" customFormat="1" x14ac:dyDescent="0.2">
      <c r="B13799" s="1257"/>
      <c r="C13799" s="1257"/>
      <c r="D13799" s="1257"/>
      <c r="E13799" s="1257"/>
      <c r="F13799" s="1257"/>
      <c r="G13799" s="1257"/>
      <c r="H13799" s="1258"/>
      <c r="I13799" s="1257"/>
      <c r="J13799" s="1257"/>
      <c r="K13799" s="1257"/>
      <c r="L13799" s="1257"/>
      <c r="M13799" s="1257"/>
    </row>
    <row r="13800" spans="2:13" s="1259" customFormat="1" x14ac:dyDescent="0.2">
      <c r="B13800" s="1257"/>
      <c r="C13800" s="1257"/>
      <c r="D13800" s="1257"/>
      <c r="E13800" s="1257"/>
      <c r="F13800" s="1257"/>
      <c r="G13800" s="1257"/>
      <c r="H13800" s="1258"/>
      <c r="I13800" s="1257"/>
      <c r="J13800" s="1257"/>
      <c r="K13800" s="1257"/>
      <c r="L13800" s="1257"/>
      <c r="M13800" s="1257"/>
    </row>
    <row r="13801" spans="2:13" s="1259" customFormat="1" x14ac:dyDescent="0.2">
      <c r="B13801" s="1257"/>
      <c r="C13801" s="1257"/>
      <c r="D13801" s="1257"/>
      <c r="E13801" s="1257"/>
      <c r="F13801" s="1257"/>
      <c r="G13801" s="1257"/>
      <c r="H13801" s="1258"/>
      <c r="I13801" s="1257"/>
      <c r="J13801" s="1257"/>
      <c r="K13801" s="1257"/>
      <c r="L13801" s="1257"/>
      <c r="M13801" s="1257"/>
    </row>
    <row r="13802" spans="2:13" s="1259" customFormat="1" x14ac:dyDescent="0.2">
      <c r="B13802" s="1257"/>
      <c r="C13802" s="1257"/>
      <c r="D13802" s="1257"/>
      <c r="E13802" s="1257"/>
      <c r="F13802" s="1257"/>
      <c r="G13802" s="1257"/>
      <c r="H13802" s="1258"/>
      <c r="I13802" s="1257"/>
      <c r="J13802" s="1257"/>
      <c r="K13802" s="1257"/>
      <c r="L13802" s="1257"/>
      <c r="M13802" s="1257"/>
    </row>
    <row r="13803" spans="2:13" s="1259" customFormat="1" x14ac:dyDescent="0.2">
      <c r="B13803" s="1257"/>
      <c r="C13803" s="1257"/>
      <c r="D13803" s="1257"/>
      <c r="E13803" s="1257"/>
      <c r="F13803" s="1257"/>
      <c r="G13803" s="1257"/>
      <c r="H13803" s="1258"/>
      <c r="I13803" s="1257"/>
      <c r="J13803" s="1257"/>
      <c r="K13803" s="1257"/>
      <c r="L13803" s="1257"/>
      <c r="M13803" s="1257"/>
    </row>
    <row r="13804" spans="2:13" s="1259" customFormat="1" x14ac:dyDescent="0.2">
      <c r="B13804" s="1257"/>
      <c r="C13804" s="1257"/>
      <c r="D13804" s="1257"/>
      <c r="E13804" s="1257"/>
      <c r="F13804" s="1257"/>
      <c r="G13804" s="1257"/>
      <c r="H13804" s="1258"/>
      <c r="I13804" s="1257"/>
      <c r="J13804" s="1257"/>
      <c r="K13804" s="1257"/>
      <c r="L13804" s="1257"/>
      <c r="M13804" s="1257"/>
    </row>
    <row r="13805" spans="2:13" s="1259" customFormat="1" x14ac:dyDescent="0.2">
      <c r="B13805" s="1257"/>
      <c r="C13805" s="1257"/>
      <c r="D13805" s="1257"/>
      <c r="E13805" s="1257"/>
      <c r="F13805" s="1257"/>
      <c r="G13805" s="1257"/>
      <c r="H13805" s="1258"/>
      <c r="I13805" s="1257"/>
      <c r="J13805" s="1257"/>
      <c r="K13805" s="1257"/>
      <c r="L13805" s="1257"/>
      <c r="M13805" s="1257"/>
    </row>
    <row r="13806" spans="2:13" s="1259" customFormat="1" x14ac:dyDescent="0.2">
      <c r="B13806" s="1257"/>
      <c r="C13806" s="1257"/>
      <c r="D13806" s="1257"/>
      <c r="E13806" s="1257"/>
      <c r="F13806" s="1257"/>
      <c r="G13806" s="1257"/>
      <c r="H13806" s="1258"/>
      <c r="I13806" s="1257"/>
      <c r="J13806" s="1257"/>
      <c r="K13806" s="1257"/>
      <c r="L13806" s="1257"/>
      <c r="M13806" s="1257"/>
    </row>
    <row r="13807" spans="2:13" s="1259" customFormat="1" x14ac:dyDescent="0.2">
      <c r="B13807" s="1257"/>
      <c r="C13807" s="1257"/>
      <c r="D13807" s="1257"/>
      <c r="E13807" s="1257"/>
      <c r="F13807" s="1257"/>
      <c r="G13807" s="1257"/>
      <c r="H13807" s="1258"/>
      <c r="I13807" s="1257"/>
      <c r="J13807" s="1257"/>
      <c r="K13807" s="1257"/>
      <c r="L13807" s="1257"/>
      <c r="M13807" s="1257"/>
    </row>
    <row r="13808" spans="2:13" s="1259" customFormat="1" x14ac:dyDescent="0.2">
      <c r="B13808" s="1257"/>
      <c r="C13808" s="1257"/>
      <c r="D13808" s="1257"/>
      <c r="E13808" s="1257"/>
      <c r="F13808" s="1257"/>
      <c r="G13808" s="1257"/>
      <c r="H13808" s="1258"/>
      <c r="I13808" s="1257"/>
      <c r="J13808" s="1257"/>
      <c r="K13808" s="1257"/>
      <c r="L13808" s="1257"/>
      <c r="M13808" s="1257"/>
    </row>
    <row r="13809" spans="2:13" s="1259" customFormat="1" x14ac:dyDescent="0.2">
      <c r="B13809" s="1257"/>
      <c r="C13809" s="1257"/>
      <c r="D13809" s="1257"/>
      <c r="E13809" s="1257"/>
      <c r="F13809" s="1257"/>
      <c r="G13809" s="1257"/>
      <c r="H13809" s="1258"/>
      <c r="I13809" s="1257"/>
      <c r="J13809" s="1257"/>
      <c r="K13809" s="1257"/>
      <c r="L13809" s="1257"/>
      <c r="M13809" s="1257"/>
    </row>
    <row r="13810" spans="2:13" s="1259" customFormat="1" x14ac:dyDescent="0.2">
      <c r="B13810" s="1257"/>
      <c r="C13810" s="1257"/>
      <c r="D13810" s="1257"/>
      <c r="E13810" s="1257"/>
      <c r="F13810" s="1257"/>
      <c r="G13810" s="1257"/>
      <c r="H13810" s="1258"/>
      <c r="I13810" s="1257"/>
      <c r="J13810" s="1257"/>
      <c r="K13810" s="1257"/>
      <c r="L13810" s="1257"/>
      <c r="M13810" s="1257"/>
    </row>
    <row r="13811" spans="2:13" s="1259" customFormat="1" x14ac:dyDescent="0.2">
      <c r="B13811" s="1257"/>
      <c r="C13811" s="1257"/>
      <c r="D13811" s="1257"/>
      <c r="E13811" s="1257"/>
      <c r="F13811" s="1257"/>
      <c r="G13811" s="1257"/>
      <c r="H13811" s="1258"/>
      <c r="I13811" s="1257"/>
      <c r="J13811" s="1257"/>
      <c r="K13811" s="1257"/>
      <c r="L13811" s="1257"/>
      <c r="M13811" s="1257"/>
    </row>
    <row r="13812" spans="2:13" s="1259" customFormat="1" x14ac:dyDescent="0.2">
      <c r="B13812" s="1257"/>
      <c r="C13812" s="1257"/>
      <c r="D13812" s="1257"/>
      <c r="E13812" s="1257"/>
      <c r="F13812" s="1257"/>
      <c r="G13812" s="1257"/>
      <c r="H13812" s="1258"/>
      <c r="I13812" s="1257"/>
      <c r="J13812" s="1257"/>
      <c r="K13812" s="1257"/>
      <c r="L13812" s="1257"/>
      <c r="M13812" s="1257"/>
    </row>
    <row r="13813" spans="2:13" s="1259" customFormat="1" x14ac:dyDescent="0.2">
      <c r="B13813" s="1257"/>
      <c r="C13813" s="1257"/>
      <c r="D13813" s="1257"/>
      <c r="E13813" s="1257"/>
      <c r="F13813" s="1257"/>
      <c r="G13813" s="1257"/>
      <c r="H13813" s="1258"/>
      <c r="I13813" s="1257"/>
      <c r="J13813" s="1257"/>
      <c r="K13813" s="1257"/>
      <c r="L13813" s="1257"/>
      <c r="M13813" s="1257"/>
    </row>
    <row r="13814" spans="2:13" s="1259" customFormat="1" x14ac:dyDescent="0.2">
      <c r="B13814" s="1257"/>
      <c r="C13814" s="1257"/>
      <c r="D13814" s="1257"/>
      <c r="E13814" s="1257"/>
      <c r="F13814" s="1257"/>
      <c r="G13814" s="1257"/>
      <c r="H13814" s="1258"/>
      <c r="I13814" s="1257"/>
      <c r="J13814" s="1257"/>
      <c r="K13814" s="1257"/>
      <c r="L13814" s="1257"/>
      <c r="M13814" s="1257"/>
    </row>
    <row r="13815" spans="2:13" s="1259" customFormat="1" x14ac:dyDescent="0.2">
      <c r="B13815" s="1257"/>
      <c r="C13815" s="1257"/>
      <c r="D13815" s="1257"/>
      <c r="E13815" s="1257"/>
      <c r="F13815" s="1257"/>
      <c r="G13815" s="1257"/>
      <c r="H13815" s="1258"/>
      <c r="I13815" s="1257"/>
      <c r="J13815" s="1257"/>
      <c r="K13815" s="1257"/>
      <c r="L13815" s="1257"/>
      <c r="M13815" s="1257"/>
    </row>
    <row r="13816" spans="2:13" s="1259" customFormat="1" x14ac:dyDescent="0.2">
      <c r="B13816" s="1257"/>
      <c r="C13816" s="1257"/>
      <c r="D13816" s="1257"/>
      <c r="E13816" s="1257"/>
      <c r="F13816" s="1257"/>
      <c r="G13816" s="1257"/>
      <c r="H13816" s="1258"/>
      <c r="I13816" s="1257"/>
      <c r="J13816" s="1257"/>
      <c r="K13816" s="1257"/>
      <c r="L13816" s="1257"/>
      <c r="M13816" s="1257"/>
    </row>
    <row r="13817" spans="2:13" s="1259" customFormat="1" x14ac:dyDescent="0.2">
      <c r="B13817" s="1257"/>
      <c r="C13817" s="1257"/>
      <c r="D13817" s="1257"/>
      <c r="E13817" s="1257"/>
      <c r="F13817" s="1257"/>
      <c r="G13817" s="1257"/>
      <c r="H13817" s="1258"/>
      <c r="I13817" s="1257"/>
      <c r="J13817" s="1257"/>
      <c r="K13817" s="1257"/>
      <c r="L13817" s="1257"/>
      <c r="M13817" s="1257"/>
    </row>
    <row r="13818" spans="2:13" s="1259" customFormat="1" x14ac:dyDescent="0.2">
      <c r="B13818" s="1257"/>
      <c r="C13818" s="1257"/>
      <c r="D13818" s="1257"/>
      <c r="E13818" s="1257"/>
      <c r="F13818" s="1257"/>
      <c r="G13818" s="1257"/>
      <c r="H13818" s="1258"/>
      <c r="I13818" s="1257"/>
      <c r="J13818" s="1257"/>
      <c r="K13818" s="1257"/>
      <c r="L13818" s="1257"/>
      <c r="M13818" s="1257"/>
    </row>
    <row r="13819" spans="2:13" s="1259" customFormat="1" x14ac:dyDescent="0.2">
      <c r="B13819" s="1257"/>
      <c r="C13819" s="1257"/>
      <c r="D13819" s="1257"/>
      <c r="E13819" s="1257"/>
      <c r="F13819" s="1257"/>
      <c r="G13819" s="1257"/>
      <c r="H13819" s="1258"/>
      <c r="I13819" s="1257"/>
      <c r="J13819" s="1257"/>
      <c r="K13819" s="1257"/>
      <c r="L13819" s="1257"/>
      <c r="M13819" s="1257"/>
    </row>
    <row r="13820" spans="2:13" s="1259" customFormat="1" x14ac:dyDescent="0.2">
      <c r="B13820" s="1257"/>
      <c r="C13820" s="1257"/>
      <c r="D13820" s="1257"/>
      <c r="E13820" s="1257"/>
      <c r="F13820" s="1257"/>
      <c r="G13820" s="1257"/>
      <c r="H13820" s="1258"/>
      <c r="I13820" s="1257"/>
      <c r="J13820" s="1257"/>
      <c r="K13820" s="1257"/>
      <c r="L13820" s="1257"/>
      <c r="M13820" s="1257"/>
    </row>
    <row r="13821" spans="2:13" s="1259" customFormat="1" x14ac:dyDescent="0.2">
      <c r="B13821" s="1257"/>
      <c r="C13821" s="1257"/>
      <c r="D13821" s="1257"/>
      <c r="E13821" s="1257"/>
      <c r="F13821" s="1257"/>
      <c r="G13821" s="1257"/>
      <c r="H13821" s="1258"/>
      <c r="I13821" s="1257"/>
      <c r="J13821" s="1257"/>
      <c r="K13821" s="1257"/>
      <c r="L13821" s="1257"/>
      <c r="M13821" s="1257"/>
    </row>
    <row r="13822" spans="2:13" s="1259" customFormat="1" x14ac:dyDescent="0.2">
      <c r="B13822" s="1257"/>
      <c r="C13822" s="1257"/>
      <c r="D13822" s="1257"/>
      <c r="E13822" s="1257"/>
      <c r="F13822" s="1257"/>
      <c r="G13822" s="1257"/>
      <c r="H13822" s="1258"/>
      <c r="I13822" s="1257"/>
      <c r="J13822" s="1257"/>
      <c r="K13822" s="1257"/>
      <c r="L13822" s="1257"/>
      <c r="M13822" s="1257"/>
    </row>
    <row r="13823" spans="2:13" s="1259" customFormat="1" x14ac:dyDescent="0.2">
      <c r="B13823" s="1257"/>
      <c r="C13823" s="1257"/>
      <c r="D13823" s="1257"/>
      <c r="E13823" s="1257"/>
      <c r="F13823" s="1257"/>
      <c r="G13823" s="1257"/>
      <c r="H13823" s="1258"/>
      <c r="I13823" s="1257"/>
      <c r="J13823" s="1257"/>
      <c r="K13823" s="1257"/>
      <c r="L13823" s="1257"/>
      <c r="M13823" s="1257"/>
    </row>
    <row r="13824" spans="2:13" s="1259" customFormat="1" x14ac:dyDescent="0.2">
      <c r="B13824" s="1257"/>
      <c r="C13824" s="1257"/>
      <c r="D13824" s="1257"/>
      <c r="E13824" s="1257"/>
      <c r="F13824" s="1257"/>
      <c r="G13824" s="1257"/>
      <c r="H13824" s="1258"/>
      <c r="I13824" s="1257"/>
      <c r="J13824" s="1257"/>
      <c r="K13824" s="1257"/>
      <c r="L13824" s="1257"/>
      <c r="M13824" s="1257"/>
    </row>
    <row r="13825" spans="2:13" s="1259" customFormat="1" x14ac:dyDescent="0.2">
      <c r="B13825" s="1257"/>
      <c r="C13825" s="1257"/>
      <c r="D13825" s="1257"/>
      <c r="E13825" s="1257"/>
      <c r="F13825" s="1257"/>
      <c r="G13825" s="1257"/>
      <c r="H13825" s="1258"/>
      <c r="I13825" s="1257"/>
      <c r="J13825" s="1257"/>
      <c r="K13825" s="1257"/>
      <c r="L13825" s="1257"/>
      <c r="M13825" s="1257"/>
    </row>
    <row r="13826" spans="2:13" s="1259" customFormat="1" x14ac:dyDescent="0.2">
      <c r="B13826" s="1257"/>
      <c r="C13826" s="1257"/>
      <c r="D13826" s="1257"/>
      <c r="E13826" s="1257"/>
      <c r="F13826" s="1257"/>
      <c r="G13826" s="1257"/>
      <c r="H13826" s="1258"/>
      <c r="I13826" s="1257"/>
      <c r="J13826" s="1257"/>
      <c r="K13826" s="1257"/>
      <c r="L13826" s="1257"/>
      <c r="M13826" s="1257"/>
    </row>
    <row r="13827" spans="2:13" s="1259" customFormat="1" x14ac:dyDescent="0.2">
      <c r="B13827" s="1257"/>
      <c r="C13827" s="1257"/>
      <c r="D13827" s="1257"/>
      <c r="E13827" s="1257"/>
      <c r="F13827" s="1257"/>
      <c r="G13827" s="1257"/>
      <c r="H13827" s="1258"/>
      <c r="I13827" s="1257"/>
      <c r="J13827" s="1257"/>
      <c r="K13827" s="1257"/>
      <c r="L13827" s="1257"/>
      <c r="M13827" s="1257"/>
    </row>
    <row r="13828" spans="2:13" s="1259" customFormat="1" x14ac:dyDescent="0.2">
      <c r="B13828" s="1257"/>
      <c r="C13828" s="1257"/>
      <c r="D13828" s="1257"/>
      <c r="E13828" s="1257"/>
      <c r="F13828" s="1257"/>
      <c r="G13828" s="1257"/>
      <c r="H13828" s="1258"/>
      <c r="I13828" s="1257"/>
      <c r="J13828" s="1257"/>
      <c r="K13828" s="1257"/>
      <c r="L13828" s="1257"/>
      <c r="M13828" s="1257"/>
    </row>
    <row r="13829" spans="2:13" s="1259" customFormat="1" x14ac:dyDescent="0.2">
      <c r="B13829" s="1257"/>
      <c r="C13829" s="1257"/>
      <c r="D13829" s="1257"/>
      <c r="E13829" s="1257"/>
      <c r="F13829" s="1257"/>
      <c r="G13829" s="1257"/>
      <c r="H13829" s="1258"/>
      <c r="I13829" s="1257"/>
      <c r="J13829" s="1257"/>
      <c r="K13829" s="1257"/>
      <c r="L13829" s="1257"/>
      <c r="M13829" s="1257"/>
    </row>
    <row r="13830" spans="2:13" s="1259" customFormat="1" x14ac:dyDescent="0.2">
      <c r="B13830" s="1257"/>
      <c r="C13830" s="1257"/>
      <c r="D13830" s="1257"/>
      <c r="E13830" s="1257"/>
      <c r="F13830" s="1257"/>
      <c r="G13830" s="1257"/>
      <c r="H13830" s="1258"/>
      <c r="I13830" s="1257"/>
      <c r="J13830" s="1257"/>
      <c r="K13830" s="1257"/>
      <c r="L13830" s="1257"/>
      <c r="M13830" s="1257"/>
    </row>
    <row r="13831" spans="2:13" s="1259" customFormat="1" x14ac:dyDescent="0.2">
      <c r="B13831" s="1257"/>
      <c r="C13831" s="1257"/>
      <c r="D13831" s="1257"/>
      <c r="E13831" s="1257"/>
      <c r="F13831" s="1257"/>
      <c r="G13831" s="1257"/>
      <c r="H13831" s="1258"/>
      <c r="I13831" s="1257"/>
      <c r="J13831" s="1257"/>
      <c r="K13831" s="1257"/>
      <c r="L13831" s="1257"/>
      <c r="M13831" s="1257"/>
    </row>
    <row r="13832" spans="2:13" s="1259" customFormat="1" x14ac:dyDescent="0.2">
      <c r="B13832" s="1257"/>
      <c r="C13832" s="1257"/>
      <c r="D13832" s="1257"/>
      <c r="E13832" s="1257"/>
      <c r="F13832" s="1257"/>
      <c r="G13832" s="1257"/>
      <c r="H13832" s="1258"/>
      <c r="I13832" s="1257"/>
      <c r="J13832" s="1257"/>
      <c r="K13832" s="1257"/>
      <c r="L13832" s="1257"/>
      <c r="M13832" s="1257"/>
    </row>
    <row r="13833" spans="2:13" s="1259" customFormat="1" x14ac:dyDescent="0.2">
      <c r="B13833" s="1257"/>
      <c r="C13833" s="1257"/>
      <c r="D13833" s="1257"/>
      <c r="E13833" s="1257"/>
      <c r="F13833" s="1257"/>
      <c r="G13833" s="1257"/>
      <c r="H13833" s="1258"/>
      <c r="I13833" s="1257"/>
      <c r="J13833" s="1257"/>
      <c r="K13833" s="1257"/>
      <c r="L13833" s="1257"/>
      <c r="M13833" s="1257"/>
    </row>
    <row r="13834" spans="2:13" s="1259" customFormat="1" x14ac:dyDescent="0.2">
      <c r="B13834" s="1257"/>
      <c r="C13834" s="1257"/>
      <c r="D13834" s="1257"/>
      <c r="E13834" s="1257"/>
      <c r="F13834" s="1257"/>
      <c r="G13834" s="1257"/>
      <c r="H13834" s="1258"/>
      <c r="I13834" s="1257"/>
      <c r="J13834" s="1257"/>
      <c r="K13834" s="1257"/>
      <c r="L13834" s="1257"/>
      <c r="M13834" s="1257"/>
    </row>
    <row r="13835" spans="2:13" s="1259" customFormat="1" x14ac:dyDescent="0.2">
      <c r="B13835" s="1257"/>
      <c r="C13835" s="1257"/>
      <c r="D13835" s="1257"/>
      <c r="E13835" s="1257"/>
      <c r="F13835" s="1257"/>
      <c r="G13835" s="1257"/>
      <c r="H13835" s="1258"/>
      <c r="I13835" s="1257"/>
      <c r="J13835" s="1257"/>
      <c r="K13835" s="1257"/>
      <c r="L13835" s="1257"/>
      <c r="M13835" s="1257"/>
    </row>
    <row r="13836" spans="2:13" s="1259" customFormat="1" x14ac:dyDescent="0.2">
      <c r="B13836" s="1257"/>
      <c r="C13836" s="1257"/>
      <c r="D13836" s="1257"/>
      <c r="E13836" s="1257"/>
      <c r="F13836" s="1257"/>
      <c r="G13836" s="1257"/>
      <c r="H13836" s="1258"/>
      <c r="I13836" s="1257"/>
      <c r="J13836" s="1257"/>
      <c r="K13836" s="1257"/>
      <c r="L13836" s="1257"/>
      <c r="M13836" s="1257"/>
    </row>
    <row r="13837" spans="2:13" s="1259" customFormat="1" x14ac:dyDescent="0.2">
      <c r="B13837" s="1257"/>
      <c r="C13837" s="1257"/>
      <c r="D13837" s="1257"/>
      <c r="E13837" s="1257"/>
      <c r="F13837" s="1257"/>
      <c r="G13837" s="1257"/>
      <c r="H13837" s="1258"/>
      <c r="I13837" s="1257"/>
      <c r="J13837" s="1257"/>
      <c r="K13837" s="1257"/>
      <c r="L13837" s="1257"/>
      <c r="M13837" s="1257"/>
    </row>
    <row r="13838" spans="2:13" s="1259" customFormat="1" x14ac:dyDescent="0.2">
      <c r="B13838" s="1257"/>
      <c r="C13838" s="1257"/>
      <c r="D13838" s="1257"/>
      <c r="E13838" s="1257"/>
      <c r="F13838" s="1257"/>
      <c r="G13838" s="1257"/>
      <c r="H13838" s="1258"/>
      <c r="I13838" s="1257"/>
      <c r="J13838" s="1257"/>
      <c r="K13838" s="1257"/>
      <c r="L13838" s="1257"/>
      <c r="M13838" s="1257"/>
    </row>
    <row r="13839" spans="2:13" s="1259" customFormat="1" x14ac:dyDescent="0.2">
      <c r="B13839" s="1257"/>
      <c r="C13839" s="1257"/>
      <c r="D13839" s="1257"/>
      <c r="E13839" s="1257"/>
      <c r="F13839" s="1257"/>
      <c r="G13839" s="1257"/>
      <c r="H13839" s="1258"/>
      <c r="I13839" s="1257"/>
      <c r="J13839" s="1257"/>
      <c r="K13839" s="1257"/>
      <c r="L13839" s="1257"/>
      <c r="M13839" s="1257"/>
    </row>
    <row r="13840" spans="2:13" s="1259" customFormat="1" x14ac:dyDescent="0.2">
      <c r="B13840" s="1257"/>
      <c r="C13840" s="1257"/>
      <c r="D13840" s="1257"/>
      <c r="E13840" s="1257"/>
      <c r="F13840" s="1257"/>
      <c r="G13840" s="1257"/>
      <c r="H13840" s="1258"/>
      <c r="I13840" s="1257"/>
      <c r="J13840" s="1257"/>
      <c r="K13840" s="1257"/>
      <c r="L13840" s="1257"/>
      <c r="M13840" s="1257"/>
    </row>
    <row r="13841" spans="2:13" s="1259" customFormat="1" x14ac:dyDescent="0.2">
      <c r="B13841" s="1257"/>
      <c r="C13841" s="1257"/>
      <c r="D13841" s="1257"/>
      <c r="E13841" s="1257"/>
      <c r="F13841" s="1257"/>
      <c r="G13841" s="1257"/>
      <c r="H13841" s="1258"/>
      <c r="I13841" s="1257"/>
      <c r="J13841" s="1257"/>
      <c r="K13841" s="1257"/>
      <c r="L13841" s="1257"/>
      <c r="M13841" s="1257"/>
    </row>
    <row r="13842" spans="2:13" s="1259" customFormat="1" x14ac:dyDescent="0.2">
      <c r="B13842" s="1257"/>
      <c r="C13842" s="1257"/>
      <c r="D13842" s="1257"/>
      <c r="E13842" s="1257"/>
      <c r="F13842" s="1257"/>
      <c r="G13842" s="1257"/>
      <c r="H13842" s="1258"/>
      <c r="I13842" s="1257"/>
      <c r="J13842" s="1257"/>
      <c r="K13842" s="1257"/>
      <c r="L13842" s="1257"/>
      <c r="M13842" s="1257"/>
    </row>
    <row r="13843" spans="2:13" s="1259" customFormat="1" x14ac:dyDescent="0.2">
      <c r="B13843" s="1257"/>
      <c r="C13843" s="1257"/>
      <c r="D13843" s="1257"/>
      <c r="E13843" s="1257"/>
      <c r="F13843" s="1257"/>
      <c r="G13843" s="1257"/>
      <c r="H13843" s="1258"/>
      <c r="I13843" s="1257"/>
      <c r="J13843" s="1257"/>
      <c r="K13843" s="1257"/>
      <c r="L13843" s="1257"/>
      <c r="M13843" s="1257"/>
    </row>
    <row r="13844" spans="2:13" s="1259" customFormat="1" x14ac:dyDescent="0.2">
      <c r="B13844" s="1257"/>
      <c r="C13844" s="1257"/>
      <c r="D13844" s="1257"/>
      <c r="E13844" s="1257"/>
      <c r="F13844" s="1257"/>
      <c r="G13844" s="1257"/>
      <c r="H13844" s="1258"/>
      <c r="I13844" s="1257"/>
      <c r="J13844" s="1257"/>
      <c r="K13844" s="1257"/>
      <c r="L13844" s="1257"/>
      <c r="M13844" s="1257"/>
    </row>
    <row r="13845" spans="2:13" s="1259" customFormat="1" x14ac:dyDescent="0.2">
      <c r="B13845" s="1257"/>
      <c r="C13845" s="1257"/>
      <c r="D13845" s="1257"/>
      <c r="E13845" s="1257"/>
      <c r="F13845" s="1257"/>
      <c r="G13845" s="1257"/>
      <c r="H13845" s="1258"/>
      <c r="I13845" s="1257"/>
      <c r="J13845" s="1257"/>
      <c r="K13845" s="1257"/>
      <c r="L13845" s="1257"/>
      <c r="M13845" s="1257"/>
    </row>
    <row r="13846" spans="2:13" s="1259" customFormat="1" x14ac:dyDescent="0.2">
      <c r="B13846" s="1257"/>
      <c r="C13846" s="1257"/>
      <c r="D13846" s="1257"/>
      <c r="E13846" s="1257"/>
      <c r="F13846" s="1257"/>
      <c r="G13846" s="1257"/>
      <c r="H13846" s="1258"/>
      <c r="I13846" s="1257"/>
      <c r="J13846" s="1257"/>
      <c r="K13846" s="1257"/>
      <c r="L13846" s="1257"/>
      <c r="M13846" s="1257"/>
    </row>
    <row r="13847" spans="2:13" s="1259" customFormat="1" x14ac:dyDescent="0.2">
      <c r="B13847" s="1257"/>
      <c r="C13847" s="1257"/>
      <c r="D13847" s="1257"/>
      <c r="E13847" s="1257"/>
      <c r="F13847" s="1257"/>
      <c r="G13847" s="1257"/>
      <c r="H13847" s="1258"/>
      <c r="I13847" s="1257"/>
      <c r="J13847" s="1257"/>
      <c r="K13847" s="1257"/>
      <c r="L13847" s="1257"/>
      <c r="M13847" s="1257"/>
    </row>
    <row r="13848" spans="2:13" s="1259" customFormat="1" x14ac:dyDescent="0.2">
      <c r="B13848" s="1257"/>
      <c r="C13848" s="1257"/>
      <c r="D13848" s="1257"/>
      <c r="E13848" s="1257"/>
      <c r="F13848" s="1257"/>
      <c r="G13848" s="1257"/>
      <c r="H13848" s="1258"/>
      <c r="I13848" s="1257"/>
      <c r="J13848" s="1257"/>
      <c r="K13848" s="1257"/>
      <c r="L13848" s="1257"/>
      <c r="M13848" s="1257"/>
    </row>
    <row r="13849" spans="2:13" s="1259" customFormat="1" x14ac:dyDescent="0.2">
      <c r="B13849" s="1257"/>
      <c r="C13849" s="1257"/>
      <c r="D13849" s="1257"/>
      <c r="E13849" s="1257"/>
      <c r="F13849" s="1257"/>
      <c r="G13849" s="1257"/>
      <c r="H13849" s="1258"/>
      <c r="I13849" s="1257"/>
      <c r="J13849" s="1257"/>
      <c r="K13849" s="1257"/>
      <c r="L13849" s="1257"/>
      <c r="M13849" s="1257"/>
    </row>
    <row r="13850" spans="2:13" s="1259" customFormat="1" x14ac:dyDescent="0.2">
      <c r="B13850" s="1257"/>
      <c r="C13850" s="1257"/>
      <c r="D13850" s="1257"/>
      <c r="E13850" s="1257"/>
      <c r="F13850" s="1257"/>
      <c r="G13850" s="1257"/>
      <c r="H13850" s="1258"/>
      <c r="I13850" s="1257"/>
      <c r="J13850" s="1257"/>
      <c r="K13850" s="1257"/>
      <c r="L13850" s="1257"/>
      <c r="M13850" s="1257"/>
    </row>
    <row r="13851" spans="2:13" s="1259" customFormat="1" x14ac:dyDescent="0.2">
      <c r="B13851" s="1257"/>
      <c r="C13851" s="1257"/>
      <c r="D13851" s="1257"/>
      <c r="E13851" s="1257"/>
      <c r="F13851" s="1257"/>
      <c r="G13851" s="1257"/>
      <c r="H13851" s="1258"/>
      <c r="I13851" s="1257"/>
      <c r="J13851" s="1257"/>
      <c r="K13851" s="1257"/>
      <c r="L13851" s="1257"/>
      <c r="M13851" s="1257"/>
    </row>
    <row r="13852" spans="2:13" s="1259" customFormat="1" x14ac:dyDescent="0.2">
      <c r="B13852" s="1257"/>
      <c r="C13852" s="1257"/>
      <c r="D13852" s="1257"/>
      <c r="E13852" s="1257"/>
      <c r="F13852" s="1257"/>
      <c r="G13852" s="1257"/>
      <c r="H13852" s="1258"/>
      <c r="I13852" s="1257"/>
      <c r="J13852" s="1257"/>
      <c r="K13852" s="1257"/>
      <c r="L13852" s="1257"/>
      <c r="M13852" s="1257"/>
    </row>
    <row r="13853" spans="2:13" s="1259" customFormat="1" x14ac:dyDescent="0.2">
      <c r="B13853" s="1257"/>
      <c r="C13853" s="1257"/>
      <c r="D13853" s="1257"/>
      <c r="E13853" s="1257"/>
      <c r="F13853" s="1257"/>
      <c r="G13853" s="1257"/>
      <c r="H13853" s="1258"/>
      <c r="I13853" s="1257"/>
      <c r="J13853" s="1257"/>
      <c r="K13853" s="1257"/>
      <c r="L13853" s="1257"/>
      <c r="M13853" s="1257"/>
    </row>
    <row r="13854" spans="2:13" s="1259" customFormat="1" x14ac:dyDescent="0.2">
      <c r="B13854" s="1257"/>
      <c r="C13854" s="1257"/>
      <c r="D13854" s="1257"/>
      <c r="E13854" s="1257"/>
      <c r="F13854" s="1257"/>
      <c r="G13854" s="1257"/>
      <c r="H13854" s="1258"/>
      <c r="I13854" s="1257"/>
      <c r="J13854" s="1257"/>
      <c r="K13854" s="1257"/>
      <c r="L13854" s="1257"/>
      <c r="M13854" s="1257"/>
    </row>
    <row r="13855" spans="2:13" s="1259" customFormat="1" x14ac:dyDescent="0.2">
      <c r="B13855" s="1257"/>
      <c r="C13855" s="1257"/>
      <c r="D13855" s="1257"/>
      <c r="E13855" s="1257"/>
      <c r="F13855" s="1257"/>
      <c r="G13855" s="1257"/>
      <c r="H13855" s="1258"/>
      <c r="I13855" s="1257"/>
      <c r="J13855" s="1257"/>
      <c r="K13855" s="1257"/>
      <c r="L13855" s="1257"/>
      <c r="M13855" s="1257"/>
    </row>
    <row r="13856" spans="2:13" s="1259" customFormat="1" x14ac:dyDescent="0.2">
      <c r="B13856" s="1257"/>
      <c r="C13856" s="1257"/>
      <c r="D13856" s="1257"/>
      <c r="E13856" s="1257"/>
      <c r="F13856" s="1257"/>
      <c r="G13856" s="1257"/>
      <c r="H13856" s="1258"/>
      <c r="I13856" s="1257"/>
      <c r="J13856" s="1257"/>
      <c r="K13856" s="1257"/>
      <c r="L13856" s="1257"/>
      <c r="M13856" s="1257"/>
    </row>
    <row r="13857" spans="2:13" s="1259" customFormat="1" x14ac:dyDescent="0.2">
      <c r="B13857" s="1257"/>
      <c r="C13857" s="1257"/>
      <c r="D13857" s="1257"/>
      <c r="E13857" s="1257"/>
      <c r="F13857" s="1257"/>
      <c r="G13857" s="1257"/>
      <c r="H13857" s="1258"/>
      <c r="I13857" s="1257"/>
      <c r="J13857" s="1257"/>
      <c r="K13857" s="1257"/>
      <c r="L13857" s="1257"/>
      <c r="M13857" s="1257"/>
    </row>
    <row r="13858" spans="2:13" s="1259" customFormat="1" x14ac:dyDescent="0.2">
      <c r="B13858" s="1257"/>
      <c r="C13858" s="1257"/>
      <c r="D13858" s="1257"/>
      <c r="E13858" s="1257"/>
      <c r="F13858" s="1257"/>
      <c r="G13858" s="1257"/>
      <c r="H13858" s="1258"/>
      <c r="I13858" s="1257"/>
      <c r="J13858" s="1257"/>
      <c r="K13858" s="1257"/>
      <c r="L13858" s="1257"/>
      <c r="M13858" s="1257"/>
    </row>
    <row r="13859" spans="2:13" s="1259" customFormat="1" x14ac:dyDescent="0.2">
      <c r="B13859" s="1257"/>
      <c r="C13859" s="1257"/>
      <c r="D13859" s="1257"/>
      <c r="E13859" s="1257"/>
      <c r="F13859" s="1257"/>
      <c r="G13859" s="1257"/>
      <c r="H13859" s="1258"/>
      <c r="I13859" s="1257"/>
      <c r="J13859" s="1257"/>
      <c r="K13859" s="1257"/>
      <c r="L13859" s="1257"/>
      <c r="M13859" s="1257"/>
    </row>
    <row r="13860" spans="2:13" s="1259" customFormat="1" x14ac:dyDescent="0.2">
      <c r="B13860" s="1257"/>
      <c r="C13860" s="1257"/>
      <c r="D13860" s="1257"/>
      <c r="E13860" s="1257"/>
      <c r="F13860" s="1257"/>
      <c r="G13860" s="1257"/>
      <c r="H13860" s="1258"/>
      <c r="I13860" s="1257"/>
      <c r="J13860" s="1257"/>
      <c r="K13860" s="1257"/>
      <c r="L13860" s="1257"/>
      <c r="M13860" s="1257"/>
    </row>
    <row r="13861" spans="2:13" s="1259" customFormat="1" x14ac:dyDescent="0.2">
      <c r="B13861" s="1257"/>
      <c r="C13861" s="1257"/>
      <c r="D13861" s="1257"/>
      <c r="E13861" s="1257"/>
      <c r="F13861" s="1257"/>
      <c r="G13861" s="1257"/>
      <c r="H13861" s="1258"/>
      <c r="I13861" s="1257"/>
      <c r="J13861" s="1257"/>
      <c r="K13861" s="1257"/>
      <c r="L13861" s="1257"/>
      <c r="M13861" s="1257"/>
    </row>
    <row r="13862" spans="2:13" s="1259" customFormat="1" x14ac:dyDescent="0.2">
      <c r="B13862" s="1257"/>
      <c r="C13862" s="1257"/>
      <c r="D13862" s="1257"/>
      <c r="E13862" s="1257"/>
      <c r="F13862" s="1257"/>
      <c r="G13862" s="1257"/>
      <c r="H13862" s="1258"/>
      <c r="I13862" s="1257"/>
      <c r="J13862" s="1257"/>
      <c r="K13862" s="1257"/>
      <c r="L13862" s="1257"/>
      <c r="M13862" s="1257"/>
    </row>
    <row r="13863" spans="2:13" s="1259" customFormat="1" x14ac:dyDescent="0.2">
      <c r="B13863" s="1257"/>
      <c r="C13863" s="1257"/>
      <c r="D13863" s="1257"/>
      <c r="E13863" s="1257"/>
      <c r="F13863" s="1257"/>
      <c r="G13863" s="1257"/>
      <c r="H13863" s="1258"/>
      <c r="I13863" s="1257"/>
      <c r="J13863" s="1257"/>
      <c r="K13863" s="1257"/>
      <c r="L13863" s="1257"/>
      <c r="M13863" s="1257"/>
    </row>
    <row r="13864" spans="2:13" s="1259" customFormat="1" x14ac:dyDescent="0.2">
      <c r="B13864" s="1257"/>
      <c r="C13864" s="1257"/>
      <c r="D13864" s="1257"/>
      <c r="E13864" s="1257"/>
      <c r="F13864" s="1257"/>
      <c r="G13864" s="1257"/>
      <c r="H13864" s="1258"/>
      <c r="I13864" s="1257"/>
      <c r="J13864" s="1257"/>
      <c r="K13864" s="1257"/>
      <c r="L13864" s="1257"/>
      <c r="M13864" s="1257"/>
    </row>
    <row r="13865" spans="2:13" s="1259" customFormat="1" x14ac:dyDescent="0.2">
      <c r="B13865" s="1257"/>
      <c r="C13865" s="1257"/>
      <c r="D13865" s="1257"/>
      <c r="E13865" s="1257"/>
      <c r="F13865" s="1257"/>
      <c r="G13865" s="1257"/>
      <c r="H13865" s="1258"/>
      <c r="I13865" s="1257"/>
      <c r="J13865" s="1257"/>
      <c r="K13865" s="1257"/>
      <c r="L13865" s="1257"/>
      <c r="M13865" s="1257"/>
    </row>
    <row r="13866" spans="2:13" s="1259" customFormat="1" x14ac:dyDescent="0.2">
      <c r="B13866" s="1257"/>
      <c r="C13866" s="1257"/>
      <c r="D13866" s="1257"/>
      <c r="E13866" s="1257"/>
      <c r="F13866" s="1257"/>
      <c r="G13866" s="1257"/>
      <c r="H13866" s="1258"/>
      <c r="I13866" s="1257"/>
      <c r="J13866" s="1257"/>
      <c r="K13866" s="1257"/>
      <c r="L13866" s="1257"/>
      <c r="M13866" s="1257"/>
    </row>
    <row r="13867" spans="2:13" s="1259" customFormat="1" x14ac:dyDescent="0.2">
      <c r="B13867" s="1257"/>
      <c r="C13867" s="1257"/>
      <c r="D13867" s="1257"/>
      <c r="E13867" s="1257"/>
      <c r="F13867" s="1257"/>
      <c r="G13867" s="1257"/>
      <c r="H13867" s="1258"/>
      <c r="I13867" s="1257"/>
      <c r="J13867" s="1257"/>
      <c r="K13867" s="1257"/>
      <c r="L13867" s="1257"/>
      <c r="M13867" s="1257"/>
    </row>
    <row r="13868" spans="2:13" s="1259" customFormat="1" x14ac:dyDescent="0.2">
      <c r="B13868" s="1257"/>
      <c r="C13868" s="1257"/>
      <c r="D13868" s="1257"/>
      <c r="E13868" s="1257"/>
      <c r="F13868" s="1257"/>
      <c r="G13868" s="1257"/>
      <c r="H13868" s="1258"/>
      <c r="I13868" s="1257"/>
      <c r="J13868" s="1257"/>
      <c r="K13868" s="1257"/>
      <c r="L13868" s="1257"/>
      <c r="M13868" s="1257"/>
    </row>
    <row r="13869" spans="2:13" s="1259" customFormat="1" x14ac:dyDescent="0.2">
      <c r="B13869" s="1257"/>
      <c r="C13869" s="1257"/>
      <c r="D13869" s="1257"/>
      <c r="E13869" s="1257"/>
      <c r="F13869" s="1257"/>
      <c r="G13869" s="1257"/>
      <c r="H13869" s="1258"/>
      <c r="I13869" s="1257"/>
      <c r="J13869" s="1257"/>
      <c r="K13869" s="1257"/>
      <c r="L13869" s="1257"/>
      <c r="M13869" s="1257"/>
    </row>
    <row r="13870" spans="2:13" s="1259" customFormat="1" x14ac:dyDescent="0.2">
      <c r="B13870" s="1257"/>
      <c r="C13870" s="1257"/>
      <c r="D13870" s="1257"/>
      <c r="E13870" s="1257"/>
      <c r="F13870" s="1257"/>
      <c r="G13870" s="1257"/>
      <c r="H13870" s="1258"/>
      <c r="I13870" s="1257"/>
      <c r="J13870" s="1257"/>
      <c r="K13870" s="1257"/>
      <c r="L13870" s="1257"/>
      <c r="M13870" s="1257"/>
    </row>
    <row r="13871" spans="2:13" s="1259" customFormat="1" x14ac:dyDescent="0.2">
      <c r="B13871" s="1257"/>
      <c r="C13871" s="1257"/>
      <c r="D13871" s="1257"/>
      <c r="E13871" s="1257"/>
      <c r="F13871" s="1257"/>
      <c r="G13871" s="1257"/>
      <c r="H13871" s="1258"/>
      <c r="I13871" s="1257"/>
      <c r="J13871" s="1257"/>
      <c r="K13871" s="1257"/>
      <c r="L13871" s="1257"/>
      <c r="M13871" s="1257"/>
    </row>
    <row r="13872" spans="2:13" s="1259" customFormat="1" x14ac:dyDescent="0.2">
      <c r="B13872" s="1257"/>
      <c r="C13872" s="1257"/>
      <c r="D13872" s="1257"/>
      <c r="E13872" s="1257"/>
      <c r="F13872" s="1257"/>
      <c r="G13872" s="1257"/>
      <c r="H13872" s="1258"/>
      <c r="I13872" s="1257"/>
      <c r="J13872" s="1257"/>
      <c r="K13872" s="1257"/>
      <c r="L13872" s="1257"/>
      <c r="M13872" s="1257"/>
    </row>
    <row r="13873" spans="2:13" s="1259" customFormat="1" x14ac:dyDescent="0.2">
      <c r="B13873" s="1257"/>
      <c r="C13873" s="1257"/>
      <c r="D13873" s="1257"/>
      <c r="E13873" s="1257"/>
      <c r="F13873" s="1257"/>
      <c r="G13873" s="1257"/>
      <c r="H13873" s="1258"/>
      <c r="I13873" s="1257"/>
      <c r="J13873" s="1257"/>
      <c r="K13873" s="1257"/>
      <c r="L13873" s="1257"/>
      <c r="M13873" s="1257"/>
    </row>
    <row r="13874" spans="2:13" s="1259" customFormat="1" x14ac:dyDescent="0.2">
      <c r="B13874" s="1257"/>
      <c r="C13874" s="1257"/>
      <c r="D13874" s="1257"/>
      <c r="E13874" s="1257"/>
      <c r="F13874" s="1257"/>
      <c r="G13874" s="1257"/>
      <c r="H13874" s="1258"/>
      <c r="I13874" s="1257"/>
      <c r="J13874" s="1257"/>
      <c r="K13874" s="1257"/>
      <c r="L13874" s="1257"/>
      <c r="M13874" s="1257"/>
    </row>
    <row r="13875" spans="2:13" s="1259" customFormat="1" x14ac:dyDescent="0.2">
      <c r="B13875" s="1257"/>
      <c r="C13875" s="1257"/>
      <c r="D13875" s="1257"/>
      <c r="E13875" s="1257"/>
      <c r="F13875" s="1257"/>
      <c r="G13875" s="1257"/>
      <c r="H13875" s="1258"/>
      <c r="I13875" s="1257"/>
      <c r="J13875" s="1257"/>
      <c r="K13875" s="1257"/>
      <c r="L13875" s="1257"/>
      <c r="M13875" s="1257"/>
    </row>
    <row r="13876" spans="2:13" s="1259" customFormat="1" x14ac:dyDescent="0.2">
      <c r="B13876" s="1257"/>
      <c r="C13876" s="1257"/>
      <c r="D13876" s="1257"/>
      <c r="E13876" s="1257"/>
      <c r="F13876" s="1257"/>
      <c r="G13876" s="1257"/>
      <c r="H13876" s="1258"/>
      <c r="I13876" s="1257"/>
      <c r="J13876" s="1257"/>
      <c r="K13876" s="1257"/>
      <c r="L13876" s="1257"/>
      <c r="M13876" s="1257"/>
    </row>
    <row r="13877" spans="2:13" s="1259" customFormat="1" x14ac:dyDescent="0.2">
      <c r="B13877" s="1257"/>
      <c r="C13877" s="1257"/>
      <c r="D13877" s="1257"/>
      <c r="E13877" s="1257"/>
      <c r="F13877" s="1257"/>
      <c r="G13877" s="1257"/>
      <c r="H13877" s="1258"/>
      <c r="I13877" s="1257"/>
      <c r="J13877" s="1257"/>
      <c r="K13877" s="1257"/>
      <c r="L13877" s="1257"/>
      <c r="M13877" s="1257"/>
    </row>
    <row r="13878" spans="2:13" s="1259" customFormat="1" x14ac:dyDescent="0.2">
      <c r="B13878" s="1257"/>
      <c r="C13878" s="1257"/>
      <c r="D13878" s="1257"/>
      <c r="E13878" s="1257"/>
      <c r="F13878" s="1257"/>
      <c r="G13878" s="1257"/>
      <c r="H13878" s="1258"/>
      <c r="I13878" s="1257"/>
      <c r="J13878" s="1257"/>
      <c r="K13878" s="1257"/>
      <c r="L13878" s="1257"/>
      <c r="M13878" s="1257"/>
    </row>
    <row r="13879" spans="2:13" s="1259" customFormat="1" x14ac:dyDescent="0.2">
      <c r="B13879" s="1257"/>
      <c r="C13879" s="1257"/>
      <c r="D13879" s="1257"/>
      <c r="E13879" s="1257"/>
      <c r="F13879" s="1257"/>
      <c r="G13879" s="1257"/>
      <c r="H13879" s="1258"/>
      <c r="I13879" s="1257"/>
      <c r="J13879" s="1257"/>
      <c r="K13879" s="1257"/>
      <c r="L13879" s="1257"/>
      <c r="M13879" s="1257"/>
    </row>
    <row r="13880" spans="2:13" s="1259" customFormat="1" x14ac:dyDescent="0.2">
      <c r="B13880" s="1257"/>
      <c r="C13880" s="1257"/>
      <c r="D13880" s="1257"/>
      <c r="E13880" s="1257"/>
      <c r="F13880" s="1257"/>
      <c r="G13880" s="1257"/>
      <c r="H13880" s="1258"/>
      <c r="I13880" s="1257"/>
      <c r="J13880" s="1257"/>
      <c r="K13880" s="1257"/>
      <c r="L13880" s="1257"/>
      <c r="M13880" s="1257"/>
    </row>
    <row r="13881" spans="2:13" s="1259" customFormat="1" x14ac:dyDescent="0.2">
      <c r="B13881" s="1257"/>
      <c r="C13881" s="1257"/>
      <c r="D13881" s="1257"/>
      <c r="E13881" s="1257"/>
      <c r="F13881" s="1257"/>
      <c r="G13881" s="1257"/>
      <c r="H13881" s="1258"/>
      <c r="I13881" s="1257"/>
      <c r="J13881" s="1257"/>
      <c r="K13881" s="1257"/>
      <c r="L13881" s="1257"/>
      <c r="M13881" s="1257"/>
    </row>
    <row r="13882" spans="2:13" s="1259" customFormat="1" x14ac:dyDescent="0.2">
      <c r="B13882" s="1257"/>
      <c r="C13882" s="1257"/>
      <c r="D13882" s="1257"/>
      <c r="E13882" s="1257"/>
      <c r="F13882" s="1257"/>
      <c r="G13882" s="1257"/>
      <c r="H13882" s="1258"/>
      <c r="I13882" s="1257"/>
      <c r="J13882" s="1257"/>
      <c r="K13882" s="1257"/>
      <c r="L13882" s="1257"/>
      <c r="M13882" s="1257"/>
    </row>
    <row r="13883" spans="2:13" s="1259" customFormat="1" x14ac:dyDescent="0.2">
      <c r="B13883" s="1257"/>
      <c r="C13883" s="1257"/>
      <c r="D13883" s="1257"/>
      <c r="E13883" s="1257"/>
      <c r="F13883" s="1257"/>
      <c r="G13883" s="1257"/>
      <c r="H13883" s="1258"/>
      <c r="I13883" s="1257"/>
      <c r="J13883" s="1257"/>
      <c r="K13883" s="1257"/>
      <c r="L13883" s="1257"/>
      <c r="M13883" s="1257"/>
    </row>
    <row r="13884" spans="2:13" s="1259" customFormat="1" x14ac:dyDescent="0.2">
      <c r="B13884" s="1257"/>
      <c r="C13884" s="1257"/>
      <c r="D13884" s="1257"/>
      <c r="E13884" s="1257"/>
      <c r="F13884" s="1257"/>
      <c r="G13884" s="1257"/>
      <c r="H13884" s="1258"/>
      <c r="I13884" s="1257"/>
      <c r="J13884" s="1257"/>
      <c r="K13884" s="1257"/>
      <c r="L13884" s="1257"/>
      <c r="M13884" s="1257"/>
    </row>
    <row r="13885" spans="2:13" s="1259" customFormat="1" x14ac:dyDescent="0.2">
      <c r="B13885" s="1257"/>
      <c r="C13885" s="1257"/>
      <c r="D13885" s="1257"/>
      <c r="E13885" s="1257"/>
      <c r="F13885" s="1257"/>
      <c r="G13885" s="1257"/>
      <c r="H13885" s="1258"/>
      <c r="I13885" s="1257"/>
      <c r="J13885" s="1257"/>
      <c r="K13885" s="1257"/>
      <c r="L13885" s="1257"/>
      <c r="M13885" s="1257"/>
    </row>
    <row r="13886" spans="2:13" s="1259" customFormat="1" x14ac:dyDescent="0.2">
      <c r="B13886" s="1257"/>
      <c r="C13886" s="1257"/>
      <c r="D13886" s="1257"/>
      <c r="E13886" s="1257"/>
      <c r="F13886" s="1257"/>
      <c r="G13886" s="1257"/>
      <c r="H13886" s="1258"/>
      <c r="I13886" s="1257"/>
      <c r="J13886" s="1257"/>
      <c r="K13886" s="1257"/>
      <c r="L13886" s="1257"/>
      <c r="M13886" s="1257"/>
    </row>
    <row r="13887" spans="2:13" s="1259" customFormat="1" x14ac:dyDescent="0.2">
      <c r="B13887" s="1257"/>
      <c r="C13887" s="1257"/>
      <c r="D13887" s="1257"/>
      <c r="E13887" s="1257"/>
      <c r="F13887" s="1257"/>
      <c r="G13887" s="1257"/>
      <c r="H13887" s="1258"/>
      <c r="I13887" s="1257"/>
      <c r="J13887" s="1257"/>
      <c r="K13887" s="1257"/>
      <c r="L13887" s="1257"/>
      <c r="M13887" s="1257"/>
    </row>
    <row r="13888" spans="2:13" s="1259" customFormat="1" x14ac:dyDescent="0.2">
      <c r="B13888" s="1257"/>
      <c r="C13888" s="1257"/>
      <c r="D13888" s="1257"/>
      <c r="E13888" s="1257"/>
      <c r="F13888" s="1257"/>
      <c r="G13888" s="1257"/>
      <c r="H13888" s="1258"/>
      <c r="I13888" s="1257"/>
      <c r="J13888" s="1257"/>
      <c r="K13888" s="1257"/>
      <c r="L13888" s="1257"/>
      <c r="M13888" s="1257"/>
    </row>
    <row r="13889" spans="2:13" s="1259" customFormat="1" x14ac:dyDescent="0.2">
      <c r="B13889" s="1257"/>
      <c r="C13889" s="1257"/>
      <c r="D13889" s="1257"/>
      <c r="E13889" s="1257"/>
      <c r="F13889" s="1257"/>
      <c r="G13889" s="1257"/>
      <c r="H13889" s="1258"/>
      <c r="I13889" s="1257"/>
      <c r="J13889" s="1257"/>
      <c r="K13889" s="1257"/>
      <c r="L13889" s="1257"/>
      <c r="M13889" s="1257"/>
    </row>
    <row r="13890" spans="2:13" s="1259" customFormat="1" x14ac:dyDescent="0.2">
      <c r="B13890" s="1257"/>
      <c r="C13890" s="1257"/>
      <c r="D13890" s="1257"/>
      <c r="E13890" s="1257"/>
      <c r="F13890" s="1257"/>
      <c r="G13890" s="1257"/>
      <c r="H13890" s="1258"/>
      <c r="I13890" s="1257"/>
      <c r="J13890" s="1257"/>
      <c r="K13890" s="1257"/>
      <c r="L13890" s="1257"/>
      <c r="M13890" s="1257"/>
    </row>
    <row r="13891" spans="2:13" s="1259" customFormat="1" x14ac:dyDescent="0.2">
      <c r="B13891" s="1257"/>
      <c r="C13891" s="1257"/>
      <c r="D13891" s="1257"/>
      <c r="E13891" s="1257"/>
      <c r="F13891" s="1257"/>
      <c r="G13891" s="1257"/>
      <c r="H13891" s="1258"/>
      <c r="I13891" s="1257"/>
      <c r="J13891" s="1257"/>
      <c r="K13891" s="1257"/>
      <c r="L13891" s="1257"/>
      <c r="M13891" s="1257"/>
    </row>
    <row r="13892" spans="2:13" s="1259" customFormat="1" x14ac:dyDescent="0.2">
      <c r="B13892" s="1257"/>
      <c r="C13892" s="1257"/>
      <c r="D13892" s="1257"/>
      <c r="E13892" s="1257"/>
      <c r="F13892" s="1257"/>
      <c r="G13892" s="1257"/>
      <c r="H13892" s="1258"/>
      <c r="I13892" s="1257"/>
      <c r="J13892" s="1257"/>
      <c r="K13892" s="1257"/>
      <c r="L13892" s="1257"/>
      <c r="M13892" s="1257"/>
    </row>
    <row r="13893" spans="2:13" s="1259" customFormat="1" x14ac:dyDescent="0.2">
      <c r="B13893" s="1257"/>
      <c r="C13893" s="1257"/>
      <c r="D13893" s="1257"/>
      <c r="E13893" s="1257"/>
      <c r="F13893" s="1257"/>
      <c r="G13893" s="1257"/>
      <c r="H13893" s="1258"/>
      <c r="I13893" s="1257"/>
      <c r="J13893" s="1257"/>
      <c r="K13893" s="1257"/>
      <c r="L13893" s="1257"/>
      <c r="M13893" s="1257"/>
    </row>
    <row r="13894" spans="2:13" s="1259" customFormat="1" x14ac:dyDescent="0.2">
      <c r="B13894" s="1257"/>
      <c r="C13894" s="1257"/>
      <c r="D13894" s="1257"/>
      <c r="E13894" s="1257"/>
      <c r="F13894" s="1257"/>
      <c r="G13894" s="1257"/>
      <c r="H13894" s="1258"/>
      <c r="I13894" s="1257"/>
      <c r="J13894" s="1257"/>
      <c r="K13894" s="1257"/>
      <c r="L13894" s="1257"/>
      <c r="M13894" s="1257"/>
    </row>
    <row r="13895" spans="2:13" s="1259" customFormat="1" x14ac:dyDescent="0.2">
      <c r="B13895" s="1257"/>
      <c r="C13895" s="1257"/>
      <c r="D13895" s="1257"/>
      <c r="E13895" s="1257"/>
      <c r="F13895" s="1257"/>
      <c r="G13895" s="1257"/>
      <c r="H13895" s="1258"/>
      <c r="I13895" s="1257"/>
      <c r="J13895" s="1257"/>
      <c r="K13895" s="1257"/>
      <c r="L13895" s="1257"/>
      <c r="M13895" s="1257"/>
    </row>
    <row r="13896" spans="2:13" s="1259" customFormat="1" x14ac:dyDescent="0.2">
      <c r="B13896" s="1257"/>
      <c r="C13896" s="1257"/>
      <c r="D13896" s="1257"/>
      <c r="E13896" s="1257"/>
      <c r="F13896" s="1257"/>
      <c r="G13896" s="1257"/>
      <c r="H13896" s="1258"/>
      <c r="I13896" s="1257"/>
      <c r="J13896" s="1257"/>
      <c r="K13896" s="1257"/>
      <c r="L13896" s="1257"/>
      <c r="M13896" s="1257"/>
    </row>
    <row r="13897" spans="2:13" s="1259" customFormat="1" x14ac:dyDescent="0.2">
      <c r="B13897" s="1257"/>
      <c r="C13897" s="1257"/>
      <c r="D13897" s="1257"/>
      <c r="E13897" s="1257"/>
      <c r="F13897" s="1257"/>
      <c r="G13897" s="1257"/>
      <c r="H13897" s="1258"/>
      <c r="I13897" s="1257"/>
      <c r="J13897" s="1257"/>
      <c r="K13897" s="1257"/>
      <c r="L13897" s="1257"/>
      <c r="M13897" s="1257"/>
    </row>
    <row r="13898" spans="2:13" s="1259" customFormat="1" x14ac:dyDescent="0.2">
      <c r="B13898" s="1257"/>
      <c r="C13898" s="1257"/>
      <c r="D13898" s="1257"/>
      <c r="E13898" s="1257"/>
      <c r="F13898" s="1257"/>
      <c r="G13898" s="1257"/>
      <c r="H13898" s="1258"/>
      <c r="I13898" s="1257"/>
      <c r="J13898" s="1257"/>
      <c r="K13898" s="1257"/>
      <c r="L13898" s="1257"/>
      <c r="M13898" s="1257"/>
    </row>
    <row r="13899" spans="2:13" s="1259" customFormat="1" x14ac:dyDescent="0.2">
      <c r="B13899" s="1257"/>
      <c r="C13899" s="1257"/>
      <c r="D13899" s="1257"/>
      <c r="E13899" s="1257"/>
      <c r="F13899" s="1257"/>
      <c r="G13899" s="1257"/>
      <c r="H13899" s="1258"/>
      <c r="I13899" s="1257"/>
      <c r="J13899" s="1257"/>
      <c r="K13899" s="1257"/>
      <c r="L13899" s="1257"/>
      <c r="M13899" s="1257"/>
    </row>
    <row r="13900" spans="2:13" s="1259" customFormat="1" x14ac:dyDescent="0.2">
      <c r="B13900" s="1257"/>
      <c r="C13900" s="1257"/>
      <c r="D13900" s="1257"/>
      <c r="E13900" s="1257"/>
      <c r="F13900" s="1257"/>
      <c r="G13900" s="1257"/>
      <c r="H13900" s="1258"/>
      <c r="I13900" s="1257"/>
      <c r="J13900" s="1257"/>
      <c r="K13900" s="1257"/>
      <c r="L13900" s="1257"/>
      <c r="M13900" s="1257"/>
    </row>
    <row r="13901" spans="2:13" s="1259" customFormat="1" x14ac:dyDescent="0.2">
      <c r="B13901" s="1257"/>
      <c r="C13901" s="1257"/>
      <c r="D13901" s="1257"/>
      <c r="E13901" s="1257"/>
      <c r="F13901" s="1257"/>
      <c r="G13901" s="1257"/>
      <c r="H13901" s="1258"/>
      <c r="I13901" s="1257"/>
      <c r="J13901" s="1257"/>
      <c r="K13901" s="1257"/>
      <c r="L13901" s="1257"/>
      <c r="M13901" s="1257"/>
    </row>
    <row r="13902" spans="2:13" s="1259" customFormat="1" x14ac:dyDescent="0.2">
      <c r="B13902" s="1257"/>
      <c r="C13902" s="1257"/>
      <c r="D13902" s="1257"/>
      <c r="E13902" s="1257"/>
      <c r="F13902" s="1257"/>
      <c r="G13902" s="1257"/>
      <c r="H13902" s="1258"/>
      <c r="I13902" s="1257"/>
      <c r="J13902" s="1257"/>
      <c r="K13902" s="1257"/>
      <c r="L13902" s="1257"/>
      <c r="M13902" s="1257"/>
    </row>
    <row r="13903" spans="2:13" s="1259" customFormat="1" x14ac:dyDescent="0.2">
      <c r="B13903" s="1257"/>
      <c r="C13903" s="1257"/>
      <c r="D13903" s="1257"/>
      <c r="E13903" s="1257"/>
      <c r="F13903" s="1257"/>
      <c r="G13903" s="1257"/>
      <c r="H13903" s="1258"/>
      <c r="I13903" s="1257"/>
      <c r="J13903" s="1257"/>
      <c r="K13903" s="1257"/>
      <c r="L13903" s="1257"/>
      <c r="M13903" s="1257"/>
    </row>
    <row r="13904" spans="2:13" s="1259" customFormat="1" x14ac:dyDescent="0.2">
      <c r="B13904" s="1257"/>
      <c r="C13904" s="1257"/>
      <c r="D13904" s="1257"/>
      <c r="E13904" s="1257"/>
      <c r="F13904" s="1257"/>
      <c r="G13904" s="1257"/>
      <c r="H13904" s="1258"/>
      <c r="I13904" s="1257"/>
      <c r="J13904" s="1257"/>
      <c r="K13904" s="1257"/>
      <c r="L13904" s="1257"/>
      <c r="M13904" s="1257"/>
    </row>
    <row r="13905" spans="2:13" s="1259" customFormat="1" x14ac:dyDescent="0.2">
      <c r="B13905" s="1257"/>
      <c r="C13905" s="1257"/>
      <c r="D13905" s="1257"/>
      <c r="E13905" s="1257"/>
      <c r="F13905" s="1257"/>
      <c r="G13905" s="1257"/>
      <c r="H13905" s="1258"/>
      <c r="I13905" s="1257"/>
      <c r="J13905" s="1257"/>
      <c r="K13905" s="1257"/>
      <c r="L13905" s="1257"/>
      <c r="M13905" s="1257"/>
    </row>
    <row r="13906" spans="2:13" s="1259" customFormat="1" x14ac:dyDescent="0.2">
      <c r="B13906" s="1257"/>
      <c r="C13906" s="1257"/>
      <c r="D13906" s="1257"/>
      <c r="E13906" s="1257"/>
      <c r="F13906" s="1257"/>
      <c r="G13906" s="1257"/>
      <c r="H13906" s="1258"/>
      <c r="I13906" s="1257"/>
      <c r="J13906" s="1257"/>
      <c r="K13906" s="1257"/>
      <c r="L13906" s="1257"/>
      <c r="M13906" s="1257"/>
    </row>
    <row r="13907" spans="2:13" s="1259" customFormat="1" x14ac:dyDescent="0.2">
      <c r="B13907" s="1257"/>
      <c r="C13907" s="1257"/>
      <c r="D13907" s="1257"/>
      <c r="E13907" s="1257"/>
      <c r="F13907" s="1257"/>
      <c r="G13907" s="1257"/>
      <c r="H13907" s="1258"/>
      <c r="I13907" s="1257"/>
      <c r="J13907" s="1257"/>
      <c r="K13907" s="1257"/>
      <c r="L13907" s="1257"/>
      <c r="M13907" s="1257"/>
    </row>
    <row r="13908" spans="2:13" s="1259" customFormat="1" x14ac:dyDescent="0.2">
      <c r="B13908" s="1257"/>
      <c r="C13908" s="1257"/>
      <c r="D13908" s="1257"/>
      <c r="E13908" s="1257"/>
      <c r="F13908" s="1257"/>
      <c r="G13908" s="1257"/>
      <c r="H13908" s="1258"/>
      <c r="I13908" s="1257"/>
      <c r="J13908" s="1257"/>
      <c r="K13908" s="1257"/>
      <c r="L13908" s="1257"/>
      <c r="M13908" s="1257"/>
    </row>
    <row r="13909" spans="2:13" s="1259" customFormat="1" x14ac:dyDescent="0.2">
      <c r="B13909" s="1257"/>
      <c r="C13909" s="1257"/>
      <c r="D13909" s="1257"/>
      <c r="E13909" s="1257"/>
      <c r="F13909" s="1257"/>
      <c r="G13909" s="1257"/>
      <c r="H13909" s="1258"/>
      <c r="I13909" s="1257"/>
      <c r="J13909" s="1257"/>
      <c r="K13909" s="1257"/>
      <c r="L13909" s="1257"/>
      <c r="M13909" s="1257"/>
    </row>
    <row r="13910" spans="2:13" s="1259" customFormat="1" x14ac:dyDescent="0.2">
      <c r="B13910" s="1257"/>
      <c r="C13910" s="1257"/>
      <c r="D13910" s="1257"/>
      <c r="E13910" s="1257"/>
      <c r="F13910" s="1257"/>
      <c r="G13910" s="1257"/>
      <c r="H13910" s="1258"/>
      <c r="I13910" s="1257"/>
      <c r="J13910" s="1257"/>
      <c r="K13910" s="1257"/>
      <c r="L13910" s="1257"/>
      <c r="M13910" s="1257"/>
    </row>
    <row r="13911" spans="2:13" s="1259" customFormat="1" x14ac:dyDescent="0.2">
      <c r="B13911" s="1257"/>
      <c r="C13911" s="1257"/>
      <c r="D13911" s="1257"/>
      <c r="E13911" s="1257"/>
      <c r="F13911" s="1257"/>
      <c r="G13911" s="1257"/>
      <c r="H13911" s="1258"/>
      <c r="I13911" s="1257"/>
      <c r="J13911" s="1257"/>
      <c r="K13911" s="1257"/>
      <c r="L13911" s="1257"/>
      <c r="M13911" s="1257"/>
    </row>
    <row r="13912" spans="2:13" s="1259" customFormat="1" x14ac:dyDescent="0.2">
      <c r="B13912" s="1257"/>
      <c r="C13912" s="1257"/>
      <c r="D13912" s="1257"/>
      <c r="E13912" s="1257"/>
      <c r="F13912" s="1257"/>
      <c r="G13912" s="1257"/>
      <c r="H13912" s="1258"/>
      <c r="I13912" s="1257"/>
      <c r="J13912" s="1257"/>
      <c r="K13912" s="1257"/>
      <c r="L13912" s="1257"/>
      <c r="M13912" s="1257"/>
    </row>
    <row r="13913" spans="2:13" s="1259" customFormat="1" x14ac:dyDescent="0.2">
      <c r="B13913" s="1257"/>
      <c r="C13913" s="1257"/>
      <c r="D13913" s="1257"/>
      <c r="E13913" s="1257"/>
      <c r="F13913" s="1257"/>
      <c r="G13913" s="1257"/>
      <c r="H13913" s="1258"/>
      <c r="I13913" s="1257"/>
      <c r="J13913" s="1257"/>
      <c r="K13913" s="1257"/>
      <c r="L13913" s="1257"/>
      <c r="M13913" s="1257"/>
    </row>
    <row r="13914" spans="2:13" s="1259" customFormat="1" x14ac:dyDescent="0.2">
      <c r="B13914" s="1257"/>
      <c r="C13914" s="1257"/>
      <c r="D13914" s="1257"/>
      <c r="E13914" s="1257"/>
      <c r="F13914" s="1257"/>
      <c r="G13914" s="1257"/>
      <c r="H13914" s="1258"/>
      <c r="I13914" s="1257"/>
      <c r="J13914" s="1257"/>
      <c r="K13914" s="1257"/>
      <c r="L13914" s="1257"/>
      <c r="M13914" s="1257"/>
    </row>
    <row r="13915" spans="2:13" s="1259" customFormat="1" x14ac:dyDescent="0.2">
      <c r="B13915" s="1257"/>
      <c r="C13915" s="1257"/>
      <c r="D13915" s="1257"/>
      <c r="E13915" s="1257"/>
      <c r="F13915" s="1257"/>
      <c r="G13915" s="1257"/>
      <c r="H13915" s="1258"/>
      <c r="I13915" s="1257"/>
      <c r="J13915" s="1257"/>
      <c r="K13915" s="1257"/>
      <c r="L13915" s="1257"/>
      <c r="M13915" s="1257"/>
    </row>
    <row r="13916" spans="2:13" s="1259" customFormat="1" x14ac:dyDescent="0.2">
      <c r="B13916" s="1257"/>
      <c r="C13916" s="1257"/>
      <c r="D13916" s="1257"/>
      <c r="E13916" s="1257"/>
      <c r="F13916" s="1257"/>
      <c r="G13916" s="1257"/>
      <c r="H13916" s="1258"/>
      <c r="I13916" s="1257"/>
      <c r="J13916" s="1257"/>
      <c r="K13916" s="1257"/>
      <c r="L13916" s="1257"/>
      <c r="M13916" s="1257"/>
    </row>
    <row r="13917" spans="2:13" s="1259" customFormat="1" x14ac:dyDescent="0.2">
      <c r="B13917" s="1257"/>
      <c r="C13917" s="1257"/>
      <c r="D13917" s="1257"/>
      <c r="E13917" s="1257"/>
      <c r="F13917" s="1257"/>
      <c r="G13917" s="1257"/>
      <c r="H13917" s="1258"/>
      <c r="I13917" s="1257"/>
      <c r="J13917" s="1257"/>
      <c r="K13917" s="1257"/>
      <c r="L13917" s="1257"/>
      <c r="M13917" s="1257"/>
    </row>
    <row r="13918" spans="2:13" s="1259" customFormat="1" x14ac:dyDescent="0.2">
      <c r="B13918" s="1257"/>
      <c r="C13918" s="1257"/>
      <c r="D13918" s="1257"/>
      <c r="E13918" s="1257"/>
      <c r="F13918" s="1257"/>
      <c r="G13918" s="1257"/>
      <c r="H13918" s="1258"/>
      <c r="I13918" s="1257"/>
      <c r="J13918" s="1257"/>
      <c r="K13918" s="1257"/>
      <c r="L13918" s="1257"/>
      <c r="M13918" s="1257"/>
    </row>
    <row r="13919" spans="2:13" s="1259" customFormat="1" x14ac:dyDescent="0.2">
      <c r="B13919" s="1257"/>
      <c r="C13919" s="1257"/>
      <c r="D13919" s="1257"/>
      <c r="E13919" s="1257"/>
      <c r="F13919" s="1257"/>
      <c r="G13919" s="1257"/>
      <c r="H13919" s="1258"/>
      <c r="I13919" s="1257"/>
      <c r="J13919" s="1257"/>
      <c r="K13919" s="1257"/>
      <c r="L13919" s="1257"/>
      <c r="M13919" s="1257"/>
    </row>
    <row r="13920" spans="2:13" s="1259" customFormat="1" x14ac:dyDescent="0.2">
      <c r="B13920" s="1257"/>
      <c r="C13920" s="1257"/>
      <c r="D13920" s="1257"/>
      <c r="E13920" s="1257"/>
      <c r="F13920" s="1257"/>
      <c r="G13920" s="1257"/>
      <c r="H13920" s="1258"/>
      <c r="I13920" s="1257"/>
      <c r="J13920" s="1257"/>
      <c r="K13920" s="1257"/>
      <c r="L13920" s="1257"/>
      <c r="M13920" s="1257"/>
    </row>
    <row r="13921" spans="2:13" s="1259" customFormat="1" x14ac:dyDescent="0.2">
      <c r="B13921" s="1257"/>
      <c r="C13921" s="1257"/>
      <c r="D13921" s="1257"/>
      <c r="E13921" s="1257"/>
      <c r="F13921" s="1257"/>
      <c r="G13921" s="1257"/>
      <c r="H13921" s="1258"/>
      <c r="I13921" s="1257"/>
      <c r="J13921" s="1257"/>
      <c r="K13921" s="1257"/>
      <c r="L13921" s="1257"/>
      <c r="M13921" s="1257"/>
    </row>
    <row r="13922" spans="2:13" s="1259" customFormat="1" x14ac:dyDescent="0.2">
      <c r="B13922" s="1257"/>
      <c r="C13922" s="1257"/>
      <c r="D13922" s="1257"/>
      <c r="E13922" s="1257"/>
      <c r="F13922" s="1257"/>
      <c r="G13922" s="1257"/>
      <c r="H13922" s="1258"/>
      <c r="I13922" s="1257"/>
      <c r="J13922" s="1257"/>
      <c r="K13922" s="1257"/>
      <c r="L13922" s="1257"/>
      <c r="M13922" s="1257"/>
    </row>
    <row r="13923" spans="2:13" s="1259" customFormat="1" x14ac:dyDescent="0.2">
      <c r="B13923" s="1257"/>
      <c r="C13923" s="1257"/>
      <c r="D13923" s="1257"/>
      <c r="E13923" s="1257"/>
      <c r="F13923" s="1257"/>
      <c r="G13923" s="1257"/>
      <c r="H13923" s="1258"/>
      <c r="I13923" s="1257"/>
      <c r="J13923" s="1257"/>
      <c r="K13923" s="1257"/>
      <c r="L13923" s="1257"/>
      <c r="M13923" s="1257"/>
    </row>
    <row r="13924" spans="2:13" s="1259" customFormat="1" x14ac:dyDescent="0.2">
      <c r="B13924" s="1257"/>
      <c r="C13924" s="1257"/>
      <c r="D13924" s="1257"/>
      <c r="E13924" s="1257"/>
      <c r="F13924" s="1257"/>
      <c r="G13924" s="1257"/>
      <c r="H13924" s="1258"/>
      <c r="I13924" s="1257"/>
      <c r="J13924" s="1257"/>
      <c r="K13924" s="1257"/>
      <c r="L13924" s="1257"/>
      <c r="M13924" s="1257"/>
    </row>
    <row r="13925" spans="2:13" s="1259" customFormat="1" x14ac:dyDescent="0.2">
      <c r="B13925" s="1257"/>
      <c r="C13925" s="1257"/>
      <c r="D13925" s="1257"/>
      <c r="E13925" s="1257"/>
      <c r="F13925" s="1257"/>
      <c r="G13925" s="1257"/>
      <c r="H13925" s="1258"/>
      <c r="I13925" s="1257"/>
      <c r="J13925" s="1257"/>
      <c r="K13925" s="1257"/>
      <c r="L13925" s="1257"/>
      <c r="M13925" s="1257"/>
    </row>
    <row r="13926" spans="2:13" s="1259" customFormat="1" x14ac:dyDescent="0.2">
      <c r="B13926" s="1257"/>
      <c r="C13926" s="1257"/>
      <c r="D13926" s="1257"/>
      <c r="E13926" s="1257"/>
      <c r="F13926" s="1257"/>
      <c r="G13926" s="1257"/>
      <c r="H13926" s="1258"/>
      <c r="I13926" s="1257"/>
      <c r="J13926" s="1257"/>
      <c r="K13926" s="1257"/>
      <c r="L13926" s="1257"/>
      <c r="M13926" s="1257"/>
    </row>
    <row r="13927" spans="2:13" s="1259" customFormat="1" x14ac:dyDescent="0.2">
      <c r="B13927" s="1257"/>
      <c r="C13927" s="1257"/>
      <c r="D13927" s="1257"/>
      <c r="E13927" s="1257"/>
      <c r="F13927" s="1257"/>
      <c r="G13927" s="1257"/>
      <c r="H13927" s="1258"/>
      <c r="I13927" s="1257"/>
      <c r="J13927" s="1257"/>
      <c r="K13927" s="1257"/>
      <c r="L13927" s="1257"/>
      <c r="M13927" s="1257"/>
    </row>
    <row r="13928" spans="2:13" s="1259" customFormat="1" x14ac:dyDescent="0.2">
      <c r="B13928" s="1257"/>
      <c r="C13928" s="1257"/>
      <c r="D13928" s="1257"/>
      <c r="E13928" s="1257"/>
      <c r="F13928" s="1257"/>
      <c r="G13928" s="1257"/>
      <c r="H13928" s="1258"/>
      <c r="I13928" s="1257"/>
      <c r="J13928" s="1257"/>
      <c r="K13928" s="1257"/>
      <c r="L13928" s="1257"/>
      <c r="M13928" s="1257"/>
    </row>
    <row r="13929" spans="2:13" s="1259" customFormat="1" x14ac:dyDescent="0.2">
      <c r="B13929" s="1257"/>
      <c r="C13929" s="1257"/>
      <c r="D13929" s="1257"/>
      <c r="E13929" s="1257"/>
      <c r="F13929" s="1257"/>
      <c r="G13929" s="1257"/>
      <c r="H13929" s="1258"/>
      <c r="I13929" s="1257"/>
      <c r="J13929" s="1257"/>
      <c r="K13929" s="1257"/>
      <c r="L13929" s="1257"/>
      <c r="M13929" s="1257"/>
    </row>
    <row r="13930" spans="2:13" s="1259" customFormat="1" x14ac:dyDescent="0.2">
      <c r="B13930" s="1257"/>
      <c r="C13930" s="1257"/>
      <c r="D13930" s="1257"/>
      <c r="E13930" s="1257"/>
      <c r="F13930" s="1257"/>
      <c r="G13930" s="1257"/>
      <c r="H13930" s="1258"/>
      <c r="I13930" s="1257"/>
      <c r="J13930" s="1257"/>
      <c r="K13930" s="1257"/>
      <c r="L13930" s="1257"/>
      <c r="M13930" s="1257"/>
    </row>
    <row r="13931" spans="2:13" s="1259" customFormat="1" x14ac:dyDescent="0.2">
      <c r="B13931" s="1257"/>
      <c r="C13931" s="1257"/>
      <c r="D13931" s="1257"/>
      <c r="E13931" s="1257"/>
      <c r="F13931" s="1257"/>
      <c r="G13931" s="1257"/>
      <c r="H13931" s="1258"/>
      <c r="I13931" s="1257"/>
      <c r="J13931" s="1257"/>
      <c r="K13931" s="1257"/>
      <c r="L13931" s="1257"/>
      <c r="M13931" s="1257"/>
    </row>
    <row r="13932" spans="2:13" s="1259" customFormat="1" x14ac:dyDescent="0.2">
      <c r="B13932" s="1257"/>
      <c r="C13932" s="1257"/>
      <c r="D13932" s="1257"/>
      <c r="E13932" s="1257"/>
      <c r="F13932" s="1257"/>
      <c r="G13932" s="1257"/>
      <c r="H13932" s="1258"/>
      <c r="I13932" s="1257"/>
      <c r="J13932" s="1257"/>
      <c r="K13932" s="1257"/>
      <c r="L13932" s="1257"/>
      <c r="M13932" s="1257"/>
    </row>
    <row r="13933" spans="2:13" s="1259" customFormat="1" x14ac:dyDescent="0.2">
      <c r="B13933" s="1257"/>
      <c r="C13933" s="1257"/>
      <c r="D13933" s="1257"/>
      <c r="E13933" s="1257"/>
      <c r="F13933" s="1257"/>
      <c r="G13933" s="1257"/>
      <c r="H13933" s="1258"/>
      <c r="I13933" s="1257"/>
      <c r="J13933" s="1257"/>
      <c r="K13933" s="1257"/>
      <c r="L13933" s="1257"/>
      <c r="M13933" s="1257"/>
    </row>
    <row r="13934" spans="2:13" s="1259" customFormat="1" x14ac:dyDescent="0.2">
      <c r="B13934" s="1257"/>
      <c r="C13934" s="1257"/>
      <c r="D13934" s="1257"/>
      <c r="E13934" s="1257"/>
      <c r="F13934" s="1257"/>
      <c r="G13934" s="1257"/>
      <c r="H13934" s="1258"/>
      <c r="I13934" s="1257"/>
      <c r="J13934" s="1257"/>
      <c r="K13934" s="1257"/>
      <c r="L13934" s="1257"/>
      <c r="M13934" s="1257"/>
    </row>
    <row r="13935" spans="2:13" s="1259" customFormat="1" x14ac:dyDescent="0.2">
      <c r="B13935" s="1257"/>
      <c r="C13935" s="1257"/>
      <c r="D13935" s="1257"/>
      <c r="E13935" s="1257"/>
      <c r="F13935" s="1257"/>
      <c r="G13935" s="1257"/>
      <c r="H13935" s="1258"/>
      <c r="I13935" s="1257"/>
      <c r="J13935" s="1257"/>
      <c r="K13935" s="1257"/>
      <c r="L13935" s="1257"/>
      <c r="M13935" s="1257"/>
    </row>
    <row r="13936" spans="2:13" s="1259" customFormat="1" x14ac:dyDescent="0.2">
      <c r="B13936" s="1257"/>
      <c r="C13936" s="1257"/>
      <c r="D13936" s="1257"/>
      <c r="E13936" s="1257"/>
      <c r="F13936" s="1257"/>
      <c r="G13936" s="1257"/>
      <c r="H13936" s="1258"/>
      <c r="I13936" s="1257"/>
      <c r="J13936" s="1257"/>
      <c r="K13936" s="1257"/>
      <c r="L13936" s="1257"/>
      <c r="M13936" s="1257"/>
    </row>
    <row r="13937" spans="2:13" s="1259" customFormat="1" x14ac:dyDescent="0.2">
      <c r="B13937" s="1257"/>
      <c r="C13937" s="1257"/>
      <c r="D13937" s="1257"/>
      <c r="E13937" s="1257"/>
      <c r="F13937" s="1257"/>
      <c r="G13937" s="1257"/>
      <c r="H13937" s="1258"/>
      <c r="I13937" s="1257"/>
      <c r="J13937" s="1257"/>
      <c r="K13937" s="1257"/>
      <c r="L13937" s="1257"/>
      <c r="M13937" s="1257"/>
    </row>
    <row r="13938" spans="2:13" s="1259" customFormat="1" x14ac:dyDescent="0.2">
      <c r="B13938" s="1257"/>
      <c r="C13938" s="1257"/>
      <c r="D13938" s="1257"/>
      <c r="E13938" s="1257"/>
      <c r="F13938" s="1257"/>
      <c r="G13938" s="1257"/>
      <c r="H13938" s="1258"/>
      <c r="I13938" s="1257"/>
      <c r="J13938" s="1257"/>
      <c r="K13938" s="1257"/>
      <c r="L13938" s="1257"/>
      <c r="M13938" s="1257"/>
    </row>
    <row r="13939" spans="2:13" s="1259" customFormat="1" x14ac:dyDescent="0.2">
      <c r="B13939" s="1257"/>
      <c r="C13939" s="1257"/>
      <c r="D13939" s="1257"/>
      <c r="E13939" s="1257"/>
      <c r="F13939" s="1257"/>
      <c r="G13939" s="1257"/>
      <c r="H13939" s="1258"/>
      <c r="I13939" s="1257"/>
      <c r="J13939" s="1257"/>
      <c r="K13939" s="1257"/>
      <c r="L13939" s="1257"/>
      <c r="M13939" s="1257"/>
    </row>
    <row r="13940" spans="2:13" s="1259" customFormat="1" x14ac:dyDescent="0.2">
      <c r="B13940" s="1257"/>
      <c r="C13940" s="1257"/>
      <c r="D13940" s="1257"/>
      <c r="E13940" s="1257"/>
      <c r="F13940" s="1257"/>
      <c r="G13940" s="1257"/>
      <c r="H13940" s="1258"/>
      <c r="I13940" s="1257"/>
      <c r="J13940" s="1257"/>
      <c r="K13940" s="1257"/>
      <c r="L13940" s="1257"/>
      <c r="M13940" s="1257"/>
    </row>
    <row r="13941" spans="2:13" s="1259" customFormat="1" x14ac:dyDescent="0.2">
      <c r="B13941" s="1257"/>
      <c r="C13941" s="1257"/>
      <c r="D13941" s="1257"/>
      <c r="E13941" s="1257"/>
      <c r="F13941" s="1257"/>
      <c r="G13941" s="1257"/>
      <c r="H13941" s="1258"/>
      <c r="I13941" s="1257"/>
      <c r="J13941" s="1257"/>
      <c r="K13941" s="1257"/>
      <c r="L13941" s="1257"/>
      <c r="M13941" s="1257"/>
    </row>
    <row r="13942" spans="2:13" s="1259" customFormat="1" x14ac:dyDescent="0.2">
      <c r="B13942" s="1257"/>
      <c r="C13942" s="1257"/>
      <c r="D13942" s="1257"/>
      <c r="E13942" s="1257"/>
      <c r="F13942" s="1257"/>
      <c r="G13942" s="1257"/>
      <c r="H13942" s="1258"/>
      <c r="I13942" s="1257"/>
      <c r="J13942" s="1257"/>
      <c r="K13942" s="1257"/>
      <c r="L13942" s="1257"/>
      <c r="M13942" s="1257"/>
    </row>
    <row r="13943" spans="2:13" s="1259" customFormat="1" x14ac:dyDescent="0.2">
      <c r="B13943" s="1257"/>
      <c r="C13943" s="1257"/>
      <c r="D13943" s="1257"/>
      <c r="E13943" s="1257"/>
      <c r="F13943" s="1257"/>
      <c r="G13943" s="1257"/>
      <c r="H13943" s="1258"/>
      <c r="I13943" s="1257"/>
      <c r="J13943" s="1257"/>
      <c r="K13943" s="1257"/>
      <c r="L13943" s="1257"/>
      <c r="M13943" s="1257"/>
    </row>
    <row r="13944" spans="2:13" s="1259" customFormat="1" x14ac:dyDescent="0.2">
      <c r="B13944" s="1257"/>
      <c r="C13944" s="1257"/>
      <c r="D13944" s="1257"/>
      <c r="E13944" s="1257"/>
      <c r="F13944" s="1257"/>
      <c r="G13944" s="1257"/>
      <c r="H13944" s="1258"/>
      <c r="I13944" s="1257"/>
      <c r="J13944" s="1257"/>
      <c r="K13944" s="1257"/>
      <c r="L13944" s="1257"/>
      <c r="M13944" s="1257"/>
    </row>
    <row r="13945" spans="2:13" s="1259" customFormat="1" x14ac:dyDescent="0.2">
      <c r="B13945" s="1257"/>
      <c r="C13945" s="1257"/>
      <c r="D13945" s="1257"/>
      <c r="E13945" s="1257"/>
      <c r="F13945" s="1257"/>
      <c r="G13945" s="1257"/>
      <c r="H13945" s="1258"/>
      <c r="I13945" s="1257"/>
      <c r="J13945" s="1257"/>
      <c r="K13945" s="1257"/>
      <c r="L13945" s="1257"/>
      <c r="M13945" s="1257"/>
    </row>
    <row r="13946" spans="2:13" s="1259" customFormat="1" x14ac:dyDescent="0.2">
      <c r="B13946" s="1257"/>
      <c r="C13946" s="1257"/>
      <c r="D13946" s="1257"/>
      <c r="E13946" s="1257"/>
      <c r="F13946" s="1257"/>
      <c r="G13946" s="1257"/>
      <c r="H13946" s="1258"/>
      <c r="I13946" s="1257"/>
      <c r="J13946" s="1257"/>
      <c r="K13946" s="1257"/>
      <c r="L13946" s="1257"/>
      <c r="M13946" s="1257"/>
    </row>
    <row r="13947" spans="2:13" s="1259" customFormat="1" x14ac:dyDescent="0.2">
      <c r="B13947" s="1257"/>
      <c r="C13947" s="1257"/>
      <c r="D13947" s="1257"/>
      <c r="E13947" s="1257"/>
      <c r="F13947" s="1257"/>
      <c r="G13947" s="1257"/>
      <c r="H13947" s="1258"/>
      <c r="I13947" s="1257"/>
      <c r="J13947" s="1257"/>
      <c r="K13947" s="1257"/>
      <c r="L13947" s="1257"/>
      <c r="M13947" s="1257"/>
    </row>
    <row r="13948" spans="2:13" s="1259" customFormat="1" x14ac:dyDescent="0.2">
      <c r="B13948" s="1257"/>
      <c r="C13948" s="1257"/>
      <c r="D13948" s="1257"/>
      <c r="E13948" s="1257"/>
      <c r="F13948" s="1257"/>
      <c r="G13948" s="1257"/>
      <c r="H13948" s="1258"/>
      <c r="I13948" s="1257"/>
      <c r="J13948" s="1257"/>
      <c r="K13948" s="1257"/>
      <c r="L13948" s="1257"/>
      <c r="M13948" s="1257"/>
    </row>
    <row r="13949" spans="2:13" s="1259" customFormat="1" x14ac:dyDescent="0.2">
      <c r="B13949" s="1257"/>
      <c r="C13949" s="1257"/>
      <c r="D13949" s="1257"/>
      <c r="E13949" s="1257"/>
      <c r="F13949" s="1257"/>
      <c r="G13949" s="1257"/>
      <c r="H13949" s="1258"/>
      <c r="I13949" s="1257"/>
      <c r="J13949" s="1257"/>
      <c r="K13949" s="1257"/>
      <c r="L13949" s="1257"/>
      <c r="M13949" s="1257"/>
    </row>
    <row r="13950" spans="2:13" s="1259" customFormat="1" x14ac:dyDescent="0.2">
      <c r="B13950" s="1257"/>
      <c r="C13950" s="1257"/>
      <c r="D13950" s="1257"/>
      <c r="E13950" s="1257"/>
      <c r="F13950" s="1257"/>
      <c r="G13950" s="1257"/>
      <c r="H13950" s="1258"/>
      <c r="I13950" s="1257"/>
      <c r="J13950" s="1257"/>
      <c r="K13950" s="1257"/>
      <c r="L13950" s="1257"/>
      <c r="M13950" s="1257"/>
    </row>
    <row r="13951" spans="2:13" s="1259" customFormat="1" x14ac:dyDescent="0.2">
      <c r="B13951" s="1257"/>
      <c r="C13951" s="1257"/>
      <c r="D13951" s="1257"/>
      <c r="E13951" s="1257"/>
      <c r="F13951" s="1257"/>
      <c r="G13951" s="1257"/>
      <c r="H13951" s="1258"/>
      <c r="I13951" s="1257"/>
      <c r="J13951" s="1257"/>
      <c r="K13951" s="1257"/>
      <c r="L13951" s="1257"/>
      <c r="M13951" s="1257"/>
    </row>
    <row r="13952" spans="2:13" s="1259" customFormat="1" x14ac:dyDescent="0.2">
      <c r="B13952" s="1257"/>
      <c r="C13952" s="1257"/>
      <c r="D13952" s="1257"/>
      <c r="E13952" s="1257"/>
      <c r="F13952" s="1257"/>
      <c r="G13952" s="1257"/>
      <c r="H13952" s="1258"/>
      <c r="I13952" s="1257"/>
      <c r="J13952" s="1257"/>
      <c r="K13952" s="1257"/>
      <c r="L13952" s="1257"/>
      <c r="M13952" s="1257"/>
    </row>
    <row r="13953" spans="2:13" s="1259" customFormat="1" x14ac:dyDescent="0.2">
      <c r="B13953" s="1257"/>
      <c r="C13953" s="1257"/>
      <c r="D13953" s="1257"/>
      <c r="E13953" s="1257"/>
      <c r="F13953" s="1257"/>
      <c r="G13953" s="1257"/>
      <c r="H13953" s="1258"/>
      <c r="I13953" s="1257"/>
      <c r="J13953" s="1257"/>
      <c r="K13953" s="1257"/>
      <c r="L13953" s="1257"/>
      <c r="M13953" s="1257"/>
    </row>
    <row r="13954" spans="2:13" s="1259" customFormat="1" x14ac:dyDescent="0.2">
      <c r="B13954" s="1257"/>
      <c r="C13954" s="1257"/>
      <c r="D13954" s="1257"/>
      <c r="E13954" s="1257"/>
      <c r="F13954" s="1257"/>
      <c r="G13954" s="1257"/>
      <c r="H13954" s="1258"/>
      <c r="I13954" s="1257"/>
      <c r="J13954" s="1257"/>
      <c r="K13954" s="1257"/>
      <c r="L13954" s="1257"/>
      <c r="M13954" s="1257"/>
    </row>
    <row r="13955" spans="2:13" s="1259" customFormat="1" x14ac:dyDescent="0.2">
      <c r="B13955" s="1257"/>
      <c r="C13955" s="1257"/>
      <c r="D13955" s="1257"/>
      <c r="E13955" s="1257"/>
      <c r="F13955" s="1257"/>
      <c r="G13955" s="1257"/>
      <c r="H13955" s="1258"/>
      <c r="I13955" s="1257"/>
      <c r="J13955" s="1257"/>
      <c r="K13955" s="1257"/>
      <c r="L13955" s="1257"/>
      <c r="M13955" s="1257"/>
    </row>
    <row r="13956" spans="2:13" s="1259" customFormat="1" x14ac:dyDescent="0.2">
      <c r="B13956" s="1257"/>
      <c r="C13956" s="1257"/>
      <c r="D13956" s="1257"/>
      <c r="E13956" s="1257"/>
      <c r="F13956" s="1257"/>
      <c r="G13956" s="1257"/>
      <c r="H13956" s="1258"/>
      <c r="I13956" s="1257"/>
      <c r="J13956" s="1257"/>
      <c r="K13956" s="1257"/>
      <c r="L13956" s="1257"/>
      <c r="M13956" s="1257"/>
    </row>
    <row r="13957" spans="2:13" s="1259" customFormat="1" x14ac:dyDescent="0.2">
      <c r="B13957" s="1257"/>
      <c r="C13957" s="1257"/>
      <c r="D13957" s="1257"/>
      <c r="E13957" s="1257"/>
      <c r="F13957" s="1257"/>
      <c r="G13957" s="1257"/>
      <c r="H13957" s="1258"/>
      <c r="I13957" s="1257"/>
      <c r="J13957" s="1257"/>
      <c r="K13957" s="1257"/>
      <c r="L13957" s="1257"/>
      <c r="M13957" s="1257"/>
    </row>
    <row r="13958" spans="2:13" s="1259" customFormat="1" x14ac:dyDescent="0.2">
      <c r="B13958" s="1257"/>
      <c r="C13958" s="1257"/>
      <c r="D13958" s="1257"/>
      <c r="E13958" s="1257"/>
      <c r="F13958" s="1257"/>
      <c r="G13958" s="1257"/>
      <c r="H13958" s="1258"/>
      <c r="I13958" s="1257"/>
      <c r="J13958" s="1257"/>
      <c r="K13958" s="1257"/>
      <c r="L13958" s="1257"/>
      <c r="M13958" s="1257"/>
    </row>
    <row r="13959" spans="2:13" s="1259" customFormat="1" x14ac:dyDescent="0.2">
      <c r="B13959" s="1257"/>
      <c r="C13959" s="1257"/>
      <c r="D13959" s="1257"/>
      <c r="E13959" s="1257"/>
      <c r="F13959" s="1257"/>
      <c r="G13959" s="1257"/>
      <c r="H13959" s="1258"/>
      <c r="I13959" s="1257"/>
      <c r="J13959" s="1257"/>
      <c r="K13959" s="1257"/>
      <c r="L13959" s="1257"/>
      <c r="M13959" s="1257"/>
    </row>
    <row r="13960" spans="2:13" s="1259" customFormat="1" x14ac:dyDescent="0.2">
      <c r="B13960" s="1257"/>
      <c r="C13960" s="1257"/>
      <c r="D13960" s="1257"/>
      <c r="E13960" s="1257"/>
      <c r="F13960" s="1257"/>
      <c r="G13960" s="1257"/>
      <c r="H13960" s="1258"/>
      <c r="I13960" s="1257"/>
      <c r="J13960" s="1257"/>
      <c r="K13960" s="1257"/>
      <c r="L13960" s="1257"/>
      <c r="M13960" s="1257"/>
    </row>
    <row r="13961" spans="2:13" s="1259" customFormat="1" x14ac:dyDescent="0.2">
      <c r="B13961" s="1257"/>
      <c r="C13961" s="1257"/>
      <c r="D13961" s="1257"/>
      <c r="E13961" s="1257"/>
      <c r="F13961" s="1257"/>
      <c r="G13961" s="1257"/>
      <c r="H13961" s="1258"/>
      <c r="I13961" s="1257"/>
      <c r="J13961" s="1257"/>
      <c r="K13961" s="1257"/>
      <c r="L13961" s="1257"/>
      <c r="M13961" s="1257"/>
    </row>
    <row r="13962" spans="2:13" s="1259" customFormat="1" x14ac:dyDescent="0.2">
      <c r="B13962" s="1257"/>
      <c r="C13962" s="1257"/>
      <c r="D13962" s="1257"/>
      <c r="E13962" s="1257"/>
      <c r="F13962" s="1257"/>
      <c r="G13962" s="1257"/>
      <c r="H13962" s="1258"/>
      <c r="I13962" s="1257"/>
      <c r="J13962" s="1257"/>
      <c r="K13962" s="1257"/>
      <c r="L13962" s="1257"/>
      <c r="M13962" s="1257"/>
    </row>
    <row r="13963" spans="2:13" s="1259" customFormat="1" x14ac:dyDescent="0.2">
      <c r="B13963" s="1257"/>
      <c r="C13963" s="1257"/>
      <c r="D13963" s="1257"/>
      <c r="E13963" s="1257"/>
      <c r="F13963" s="1257"/>
      <c r="G13963" s="1257"/>
      <c r="H13963" s="1258"/>
      <c r="I13963" s="1257"/>
      <c r="J13963" s="1257"/>
      <c r="K13963" s="1257"/>
      <c r="L13963" s="1257"/>
      <c r="M13963" s="1257"/>
    </row>
    <row r="13964" spans="2:13" s="1259" customFormat="1" x14ac:dyDescent="0.2">
      <c r="B13964" s="1257"/>
      <c r="C13964" s="1257"/>
      <c r="D13964" s="1257"/>
      <c r="E13964" s="1257"/>
      <c r="F13964" s="1257"/>
      <c r="G13964" s="1257"/>
      <c r="H13964" s="1258"/>
      <c r="I13964" s="1257"/>
      <c r="J13964" s="1257"/>
      <c r="K13964" s="1257"/>
      <c r="L13964" s="1257"/>
      <c r="M13964" s="1257"/>
    </row>
    <row r="13965" spans="2:13" s="1259" customFormat="1" x14ac:dyDescent="0.2">
      <c r="B13965" s="1257"/>
      <c r="C13965" s="1257"/>
      <c r="D13965" s="1257"/>
      <c r="E13965" s="1257"/>
      <c r="F13965" s="1257"/>
      <c r="G13965" s="1257"/>
      <c r="H13965" s="1258"/>
      <c r="I13965" s="1257"/>
      <c r="J13965" s="1257"/>
      <c r="K13965" s="1257"/>
      <c r="L13965" s="1257"/>
      <c r="M13965" s="1257"/>
    </row>
    <row r="13966" spans="2:13" s="1259" customFormat="1" x14ac:dyDescent="0.2">
      <c r="B13966" s="1257"/>
      <c r="C13966" s="1257"/>
      <c r="D13966" s="1257"/>
      <c r="E13966" s="1257"/>
      <c r="F13966" s="1257"/>
      <c r="G13966" s="1257"/>
      <c r="H13966" s="1258"/>
      <c r="I13966" s="1257"/>
      <c r="J13966" s="1257"/>
      <c r="K13966" s="1257"/>
      <c r="L13966" s="1257"/>
      <c r="M13966" s="1257"/>
    </row>
    <row r="13967" spans="2:13" s="1259" customFormat="1" x14ac:dyDescent="0.2">
      <c r="B13967" s="1257"/>
      <c r="C13967" s="1257"/>
      <c r="D13967" s="1257"/>
      <c r="E13967" s="1257"/>
      <c r="F13967" s="1257"/>
      <c r="G13967" s="1257"/>
      <c r="H13967" s="1258"/>
      <c r="I13967" s="1257"/>
      <c r="J13967" s="1257"/>
      <c r="K13967" s="1257"/>
      <c r="L13967" s="1257"/>
      <c r="M13967" s="1257"/>
    </row>
    <row r="13968" spans="2:13" s="1259" customFormat="1" x14ac:dyDescent="0.2">
      <c r="B13968" s="1257"/>
      <c r="C13968" s="1257"/>
      <c r="D13968" s="1257"/>
      <c r="E13968" s="1257"/>
      <c r="F13968" s="1257"/>
      <c r="G13968" s="1257"/>
      <c r="H13968" s="1258"/>
      <c r="I13968" s="1257"/>
      <c r="J13968" s="1257"/>
      <c r="K13968" s="1257"/>
      <c r="L13968" s="1257"/>
      <c r="M13968" s="1257"/>
    </row>
    <row r="13969" spans="2:13" s="1259" customFormat="1" x14ac:dyDescent="0.2">
      <c r="B13969" s="1257"/>
      <c r="C13969" s="1257"/>
      <c r="D13969" s="1257"/>
      <c r="E13969" s="1257"/>
      <c r="F13969" s="1257"/>
      <c r="G13969" s="1257"/>
      <c r="H13969" s="1258"/>
      <c r="I13969" s="1257"/>
      <c r="J13969" s="1257"/>
      <c r="K13969" s="1257"/>
      <c r="L13969" s="1257"/>
      <c r="M13969" s="1257"/>
    </row>
    <row r="13970" spans="2:13" s="1259" customFormat="1" x14ac:dyDescent="0.2">
      <c r="B13970" s="1257"/>
      <c r="C13970" s="1257"/>
      <c r="D13970" s="1257"/>
      <c r="E13970" s="1257"/>
      <c r="F13970" s="1257"/>
      <c r="G13970" s="1257"/>
      <c r="H13970" s="1258"/>
      <c r="I13970" s="1257"/>
      <c r="J13970" s="1257"/>
      <c r="K13970" s="1257"/>
      <c r="L13970" s="1257"/>
      <c r="M13970" s="1257"/>
    </row>
    <row r="13971" spans="2:13" s="1259" customFormat="1" x14ac:dyDescent="0.2">
      <c r="B13971" s="1257"/>
      <c r="C13971" s="1257"/>
      <c r="D13971" s="1257"/>
      <c r="E13971" s="1257"/>
      <c r="F13971" s="1257"/>
      <c r="G13971" s="1257"/>
      <c r="H13971" s="1258"/>
      <c r="I13971" s="1257"/>
      <c r="J13971" s="1257"/>
      <c r="K13971" s="1257"/>
      <c r="L13971" s="1257"/>
      <c r="M13971" s="1257"/>
    </row>
    <row r="13972" spans="2:13" s="1259" customFormat="1" x14ac:dyDescent="0.2">
      <c r="B13972" s="1257"/>
      <c r="C13972" s="1257"/>
      <c r="D13972" s="1257"/>
      <c r="E13972" s="1257"/>
      <c r="F13972" s="1257"/>
      <c r="G13972" s="1257"/>
      <c r="H13972" s="1258"/>
      <c r="I13972" s="1257"/>
      <c r="J13972" s="1257"/>
      <c r="K13972" s="1257"/>
      <c r="L13972" s="1257"/>
      <c r="M13972" s="1257"/>
    </row>
    <row r="13973" spans="2:13" s="1259" customFormat="1" x14ac:dyDescent="0.2">
      <c r="B13973" s="1257"/>
      <c r="C13973" s="1257"/>
      <c r="D13973" s="1257"/>
      <c r="E13973" s="1257"/>
      <c r="F13973" s="1257"/>
      <c r="G13973" s="1257"/>
      <c r="H13973" s="1258"/>
      <c r="I13973" s="1257"/>
      <c r="J13973" s="1257"/>
      <c r="K13973" s="1257"/>
      <c r="L13973" s="1257"/>
      <c r="M13973" s="1257"/>
    </row>
    <row r="13974" spans="2:13" s="1259" customFormat="1" x14ac:dyDescent="0.2">
      <c r="B13974" s="1257"/>
      <c r="C13974" s="1257"/>
      <c r="D13974" s="1257"/>
      <c r="E13974" s="1257"/>
      <c r="F13974" s="1257"/>
      <c r="G13974" s="1257"/>
      <c r="H13974" s="1258"/>
      <c r="I13974" s="1257"/>
      <c r="J13974" s="1257"/>
      <c r="K13974" s="1257"/>
      <c r="L13974" s="1257"/>
      <c r="M13974" s="1257"/>
    </row>
    <row r="13975" spans="2:13" s="1259" customFormat="1" x14ac:dyDescent="0.2">
      <c r="B13975" s="1257"/>
      <c r="C13975" s="1257"/>
      <c r="D13975" s="1257"/>
      <c r="E13975" s="1257"/>
      <c r="F13975" s="1257"/>
      <c r="G13975" s="1257"/>
      <c r="H13975" s="1258"/>
      <c r="I13975" s="1257"/>
      <c r="J13975" s="1257"/>
      <c r="K13975" s="1257"/>
      <c r="L13975" s="1257"/>
      <c r="M13975" s="1257"/>
    </row>
    <row r="13976" spans="2:13" s="1259" customFormat="1" x14ac:dyDescent="0.2">
      <c r="B13976" s="1257"/>
      <c r="C13976" s="1257"/>
      <c r="D13976" s="1257"/>
      <c r="E13976" s="1257"/>
      <c r="F13976" s="1257"/>
      <c r="G13976" s="1257"/>
      <c r="H13976" s="1258"/>
      <c r="I13976" s="1257"/>
      <c r="J13976" s="1257"/>
      <c r="K13976" s="1257"/>
      <c r="L13976" s="1257"/>
      <c r="M13976" s="1257"/>
    </row>
    <row r="13977" spans="2:13" s="1259" customFormat="1" x14ac:dyDescent="0.2">
      <c r="B13977" s="1257"/>
      <c r="C13977" s="1257"/>
      <c r="D13977" s="1257"/>
      <c r="E13977" s="1257"/>
      <c r="F13977" s="1257"/>
      <c r="G13977" s="1257"/>
      <c r="H13977" s="1258"/>
      <c r="I13977" s="1257"/>
      <c r="J13977" s="1257"/>
      <c r="K13977" s="1257"/>
      <c r="L13977" s="1257"/>
      <c r="M13977" s="1257"/>
    </row>
    <row r="13978" spans="2:13" s="1259" customFormat="1" x14ac:dyDescent="0.2">
      <c r="B13978" s="1257"/>
      <c r="C13978" s="1257"/>
      <c r="D13978" s="1257"/>
      <c r="E13978" s="1257"/>
      <c r="F13978" s="1257"/>
      <c r="G13978" s="1257"/>
      <c r="H13978" s="1258"/>
      <c r="I13978" s="1257"/>
      <c r="J13978" s="1257"/>
      <c r="K13978" s="1257"/>
      <c r="L13978" s="1257"/>
      <c r="M13978" s="1257"/>
    </row>
    <row r="13979" spans="2:13" s="1259" customFormat="1" x14ac:dyDescent="0.2">
      <c r="B13979" s="1257"/>
      <c r="C13979" s="1257"/>
      <c r="D13979" s="1257"/>
      <c r="E13979" s="1257"/>
      <c r="F13979" s="1257"/>
      <c r="G13979" s="1257"/>
      <c r="H13979" s="1258"/>
      <c r="I13979" s="1257"/>
      <c r="J13979" s="1257"/>
      <c r="K13979" s="1257"/>
      <c r="L13979" s="1257"/>
      <c r="M13979" s="1257"/>
    </row>
    <row r="13980" spans="2:13" s="1259" customFormat="1" x14ac:dyDescent="0.2">
      <c r="B13980" s="1257"/>
      <c r="C13980" s="1257"/>
      <c r="D13980" s="1257"/>
      <c r="E13980" s="1257"/>
      <c r="F13980" s="1257"/>
      <c r="G13980" s="1257"/>
      <c r="H13980" s="1258"/>
      <c r="I13980" s="1257"/>
      <c r="J13980" s="1257"/>
      <c r="K13980" s="1257"/>
      <c r="L13980" s="1257"/>
      <c r="M13980" s="1257"/>
    </row>
    <row r="13981" spans="2:13" s="1259" customFormat="1" x14ac:dyDescent="0.2">
      <c r="B13981" s="1257"/>
      <c r="C13981" s="1257"/>
      <c r="D13981" s="1257"/>
      <c r="E13981" s="1257"/>
      <c r="F13981" s="1257"/>
      <c r="G13981" s="1257"/>
      <c r="H13981" s="1258"/>
      <c r="I13981" s="1257"/>
      <c r="J13981" s="1257"/>
      <c r="K13981" s="1257"/>
      <c r="L13981" s="1257"/>
      <c r="M13981" s="1257"/>
    </row>
    <row r="13982" spans="2:13" s="1259" customFormat="1" x14ac:dyDescent="0.2">
      <c r="B13982" s="1257"/>
      <c r="C13982" s="1257"/>
      <c r="D13982" s="1257"/>
      <c r="E13982" s="1257"/>
      <c r="F13982" s="1257"/>
      <c r="G13982" s="1257"/>
      <c r="H13982" s="1258"/>
      <c r="I13982" s="1257"/>
      <c r="J13982" s="1257"/>
      <c r="K13982" s="1257"/>
      <c r="L13982" s="1257"/>
      <c r="M13982" s="1257"/>
    </row>
    <row r="13983" spans="2:13" s="1259" customFormat="1" x14ac:dyDescent="0.2">
      <c r="B13983" s="1257"/>
      <c r="C13983" s="1257"/>
      <c r="D13983" s="1257"/>
      <c r="E13983" s="1257"/>
      <c r="F13983" s="1257"/>
      <c r="G13983" s="1257"/>
      <c r="H13983" s="1258"/>
      <c r="I13983" s="1257"/>
      <c r="J13983" s="1257"/>
      <c r="K13983" s="1257"/>
      <c r="L13983" s="1257"/>
      <c r="M13983" s="1257"/>
    </row>
    <row r="13984" spans="2:13" s="1259" customFormat="1" x14ac:dyDescent="0.2">
      <c r="B13984" s="1257"/>
      <c r="C13984" s="1257"/>
      <c r="D13984" s="1257"/>
      <c r="E13984" s="1257"/>
      <c r="F13984" s="1257"/>
      <c r="G13984" s="1257"/>
      <c r="H13984" s="1258"/>
      <c r="I13984" s="1257"/>
      <c r="J13984" s="1257"/>
      <c r="K13984" s="1257"/>
      <c r="L13984" s="1257"/>
      <c r="M13984" s="1257"/>
    </row>
    <row r="13985" spans="2:13" s="1259" customFormat="1" x14ac:dyDescent="0.2">
      <c r="B13985" s="1257"/>
      <c r="C13985" s="1257"/>
      <c r="D13985" s="1257"/>
      <c r="E13985" s="1257"/>
      <c r="F13985" s="1257"/>
      <c r="G13985" s="1257"/>
      <c r="H13985" s="1258"/>
      <c r="I13985" s="1257"/>
      <c r="J13985" s="1257"/>
      <c r="K13985" s="1257"/>
      <c r="L13985" s="1257"/>
      <c r="M13985" s="1257"/>
    </row>
    <row r="13986" spans="2:13" s="1259" customFormat="1" x14ac:dyDescent="0.2">
      <c r="B13986" s="1257"/>
      <c r="C13986" s="1257"/>
      <c r="D13986" s="1257"/>
      <c r="E13986" s="1257"/>
      <c r="F13986" s="1257"/>
      <c r="G13986" s="1257"/>
      <c r="H13986" s="1258"/>
      <c r="I13986" s="1257"/>
      <c r="J13986" s="1257"/>
      <c r="K13986" s="1257"/>
      <c r="L13986" s="1257"/>
      <c r="M13986" s="1257"/>
    </row>
    <row r="13987" spans="2:13" s="1259" customFormat="1" x14ac:dyDescent="0.2">
      <c r="B13987" s="1257"/>
      <c r="C13987" s="1257"/>
      <c r="D13987" s="1257"/>
      <c r="E13987" s="1257"/>
      <c r="F13987" s="1257"/>
      <c r="G13987" s="1257"/>
      <c r="H13987" s="1258"/>
      <c r="I13987" s="1257"/>
      <c r="J13987" s="1257"/>
      <c r="K13987" s="1257"/>
      <c r="L13987" s="1257"/>
      <c r="M13987" s="1257"/>
    </row>
    <row r="13988" spans="2:13" s="1259" customFormat="1" x14ac:dyDescent="0.2">
      <c r="B13988" s="1257"/>
      <c r="C13988" s="1257"/>
      <c r="D13988" s="1257"/>
      <c r="E13988" s="1257"/>
      <c r="F13988" s="1257"/>
      <c r="G13988" s="1257"/>
      <c r="H13988" s="1258"/>
      <c r="I13988" s="1257"/>
      <c r="J13988" s="1257"/>
      <c r="K13988" s="1257"/>
      <c r="L13988" s="1257"/>
      <c r="M13988" s="1257"/>
    </row>
    <row r="13989" spans="2:13" s="1259" customFormat="1" x14ac:dyDescent="0.2">
      <c r="B13989" s="1257"/>
      <c r="C13989" s="1257"/>
      <c r="D13989" s="1257"/>
      <c r="E13989" s="1257"/>
      <c r="F13989" s="1257"/>
      <c r="G13989" s="1257"/>
      <c r="H13989" s="1258"/>
      <c r="I13989" s="1257"/>
      <c r="J13989" s="1257"/>
      <c r="K13989" s="1257"/>
      <c r="L13989" s="1257"/>
      <c r="M13989" s="1257"/>
    </row>
    <row r="13990" spans="2:13" s="1259" customFormat="1" x14ac:dyDescent="0.2">
      <c r="B13990" s="1257"/>
      <c r="C13990" s="1257"/>
      <c r="D13990" s="1257"/>
      <c r="E13990" s="1257"/>
      <c r="F13990" s="1257"/>
      <c r="G13990" s="1257"/>
      <c r="H13990" s="1258"/>
      <c r="I13990" s="1257"/>
      <c r="J13990" s="1257"/>
      <c r="K13990" s="1257"/>
      <c r="L13990" s="1257"/>
      <c r="M13990" s="1257"/>
    </row>
    <row r="13991" spans="2:13" s="1259" customFormat="1" x14ac:dyDescent="0.2">
      <c r="B13991" s="1257"/>
      <c r="C13991" s="1257"/>
      <c r="D13991" s="1257"/>
      <c r="E13991" s="1257"/>
      <c r="F13991" s="1257"/>
      <c r="G13991" s="1257"/>
      <c r="H13991" s="1258"/>
      <c r="I13991" s="1257"/>
      <c r="J13991" s="1257"/>
      <c r="K13991" s="1257"/>
      <c r="L13991" s="1257"/>
      <c r="M13991" s="1257"/>
    </row>
    <row r="13992" spans="2:13" s="1259" customFormat="1" x14ac:dyDescent="0.2">
      <c r="B13992" s="1257"/>
      <c r="C13992" s="1257"/>
      <c r="D13992" s="1257"/>
      <c r="E13992" s="1257"/>
      <c r="F13992" s="1257"/>
      <c r="G13992" s="1257"/>
      <c r="H13992" s="1258"/>
      <c r="I13992" s="1257"/>
      <c r="J13992" s="1257"/>
      <c r="K13992" s="1257"/>
      <c r="L13992" s="1257"/>
      <c r="M13992" s="1257"/>
    </row>
    <row r="13993" spans="2:13" s="1259" customFormat="1" x14ac:dyDescent="0.2">
      <c r="B13993" s="1257"/>
      <c r="C13993" s="1257"/>
      <c r="D13993" s="1257"/>
      <c r="E13993" s="1257"/>
      <c r="F13993" s="1257"/>
      <c r="G13993" s="1257"/>
      <c r="H13993" s="1258"/>
      <c r="I13993" s="1257"/>
      <c r="J13993" s="1257"/>
      <c r="K13993" s="1257"/>
      <c r="L13993" s="1257"/>
      <c r="M13993" s="1257"/>
    </row>
    <row r="13994" spans="2:13" s="1259" customFormat="1" x14ac:dyDescent="0.2">
      <c r="B13994" s="1257"/>
      <c r="C13994" s="1257"/>
      <c r="D13994" s="1257"/>
      <c r="E13994" s="1257"/>
      <c r="F13994" s="1257"/>
      <c r="G13994" s="1257"/>
      <c r="H13994" s="1258"/>
      <c r="I13994" s="1257"/>
      <c r="J13994" s="1257"/>
      <c r="K13994" s="1257"/>
      <c r="L13994" s="1257"/>
      <c r="M13994" s="1257"/>
    </row>
    <row r="13995" spans="2:13" s="1259" customFormat="1" x14ac:dyDescent="0.2">
      <c r="B13995" s="1257"/>
      <c r="C13995" s="1257"/>
      <c r="D13995" s="1257"/>
      <c r="E13995" s="1257"/>
      <c r="F13995" s="1257"/>
      <c r="G13995" s="1257"/>
      <c r="H13995" s="1258"/>
      <c r="I13995" s="1257"/>
      <c r="J13995" s="1257"/>
      <c r="K13995" s="1257"/>
      <c r="L13995" s="1257"/>
      <c r="M13995" s="1257"/>
    </row>
    <row r="13996" spans="2:13" s="1259" customFormat="1" x14ac:dyDescent="0.2">
      <c r="B13996" s="1257"/>
      <c r="C13996" s="1257"/>
      <c r="D13996" s="1257"/>
      <c r="E13996" s="1257"/>
      <c r="F13996" s="1257"/>
      <c r="G13996" s="1257"/>
      <c r="H13996" s="1258"/>
      <c r="I13996" s="1257"/>
      <c r="J13996" s="1257"/>
      <c r="K13996" s="1257"/>
      <c r="L13996" s="1257"/>
      <c r="M13996" s="1257"/>
    </row>
    <row r="13997" spans="2:13" s="1259" customFormat="1" x14ac:dyDescent="0.2">
      <c r="B13997" s="1257"/>
      <c r="C13997" s="1257"/>
      <c r="D13997" s="1257"/>
      <c r="E13997" s="1257"/>
      <c r="F13997" s="1257"/>
      <c r="G13997" s="1257"/>
      <c r="H13997" s="1258"/>
      <c r="I13997" s="1257"/>
      <c r="J13997" s="1257"/>
      <c r="K13997" s="1257"/>
      <c r="L13997" s="1257"/>
      <c r="M13997" s="1257"/>
    </row>
    <row r="13998" spans="2:13" s="1259" customFormat="1" x14ac:dyDescent="0.2">
      <c r="B13998" s="1257"/>
      <c r="C13998" s="1257"/>
      <c r="D13998" s="1257"/>
      <c r="E13998" s="1257"/>
      <c r="F13998" s="1257"/>
      <c r="G13998" s="1257"/>
      <c r="H13998" s="1258"/>
      <c r="I13998" s="1257"/>
      <c r="J13998" s="1257"/>
      <c r="K13998" s="1257"/>
      <c r="L13998" s="1257"/>
      <c r="M13998" s="1257"/>
    </row>
    <row r="13999" spans="2:13" s="1259" customFormat="1" x14ac:dyDescent="0.2">
      <c r="B13999" s="1257"/>
      <c r="C13999" s="1257"/>
      <c r="D13999" s="1257"/>
      <c r="E13999" s="1257"/>
      <c r="F13999" s="1257"/>
      <c r="G13999" s="1257"/>
      <c r="H13999" s="1258"/>
      <c r="I13999" s="1257"/>
      <c r="J13999" s="1257"/>
      <c r="K13999" s="1257"/>
      <c r="L13999" s="1257"/>
      <c r="M13999" s="1257"/>
    </row>
    <row r="14000" spans="2:13" s="1259" customFormat="1" x14ac:dyDescent="0.2">
      <c r="B14000" s="1257"/>
      <c r="C14000" s="1257"/>
      <c r="D14000" s="1257"/>
      <c r="E14000" s="1257"/>
      <c r="F14000" s="1257"/>
      <c r="G14000" s="1257"/>
      <c r="H14000" s="1258"/>
      <c r="I14000" s="1257"/>
      <c r="J14000" s="1257"/>
      <c r="K14000" s="1257"/>
      <c r="L14000" s="1257"/>
      <c r="M14000" s="1257"/>
    </row>
    <row r="14001" spans="2:13" s="1259" customFormat="1" x14ac:dyDescent="0.2">
      <c r="B14001" s="1257"/>
      <c r="C14001" s="1257"/>
      <c r="D14001" s="1257"/>
      <c r="E14001" s="1257"/>
      <c r="F14001" s="1257"/>
      <c r="G14001" s="1257"/>
      <c r="H14001" s="1258"/>
      <c r="I14001" s="1257"/>
      <c r="J14001" s="1257"/>
      <c r="K14001" s="1257"/>
      <c r="L14001" s="1257"/>
      <c r="M14001" s="1257"/>
    </row>
    <row r="14002" spans="2:13" s="1259" customFormat="1" x14ac:dyDescent="0.2">
      <c r="B14002" s="1257"/>
      <c r="C14002" s="1257"/>
      <c r="D14002" s="1257"/>
      <c r="E14002" s="1257"/>
      <c r="F14002" s="1257"/>
      <c r="G14002" s="1257"/>
      <c r="H14002" s="1258"/>
      <c r="I14002" s="1257"/>
      <c r="J14002" s="1257"/>
      <c r="K14002" s="1257"/>
      <c r="L14002" s="1257"/>
      <c r="M14002" s="1257"/>
    </row>
    <row r="14003" spans="2:13" s="1259" customFormat="1" x14ac:dyDescent="0.2">
      <c r="B14003" s="1257"/>
      <c r="C14003" s="1257"/>
      <c r="D14003" s="1257"/>
      <c r="E14003" s="1257"/>
      <c r="F14003" s="1257"/>
      <c r="G14003" s="1257"/>
      <c r="H14003" s="1258"/>
      <c r="I14003" s="1257"/>
      <c r="J14003" s="1257"/>
      <c r="K14003" s="1257"/>
      <c r="L14003" s="1257"/>
      <c r="M14003" s="1257"/>
    </row>
    <row r="14004" spans="2:13" s="1259" customFormat="1" x14ac:dyDescent="0.2">
      <c r="B14004" s="1257"/>
      <c r="C14004" s="1257"/>
      <c r="D14004" s="1257"/>
      <c r="E14004" s="1257"/>
      <c r="F14004" s="1257"/>
      <c r="G14004" s="1257"/>
      <c r="H14004" s="1258"/>
      <c r="I14004" s="1257"/>
      <c r="J14004" s="1257"/>
      <c r="K14004" s="1257"/>
      <c r="L14004" s="1257"/>
      <c r="M14004" s="1257"/>
    </row>
    <row r="14005" spans="2:13" s="1259" customFormat="1" x14ac:dyDescent="0.2">
      <c r="B14005" s="1257"/>
      <c r="C14005" s="1257"/>
      <c r="D14005" s="1257"/>
      <c r="E14005" s="1257"/>
      <c r="F14005" s="1257"/>
      <c r="G14005" s="1257"/>
      <c r="H14005" s="1258"/>
      <c r="I14005" s="1257"/>
      <c r="J14005" s="1257"/>
      <c r="K14005" s="1257"/>
      <c r="L14005" s="1257"/>
      <c r="M14005" s="1257"/>
    </row>
    <row r="14006" spans="2:13" s="1259" customFormat="1" x14ac:dyDescent="0.2">
      <c r="B14006" s="1257"/>
      <c r="C14006" s="1257"/>
      <c r="D14006" s="1257"/>
      <c r="E14006" s="1257"/>
      <c r="F14006" s="1257"/>
      <c r="G14006" s="1257"/>
      <c r="H14006" s="1258"/>
      <c r="I14006" s="1257"/>
      <c r="J14006" s="1257"/>
      <c r="K14006" s="1257"/>
      <c r="L14006" s="1257"/>
      <c r="M14006" s="1257"/>
    </row>
    <row r="14007" spans="2:13" s="1259" customFormat="1" x14ac:dyDescent="0.2">
      <c r="B14007" s="1257"/>
      <c r="C14007" s="1257"/>
      <c r="D14007" s="1257"/>
      <c r="E14007" s="1257"/>
      <c r="F14007" s="1257"/>
      <c r="G14007" s="1257"/>
      <c r="H14007" s="1258"/>
      <c r="I14007" s="1257"/>
      <c r="J14007" s="1257"/>
      <c r="K14007" s="1257"/>
      <c r="L14007" s="1257"/>
      <c r="M14007" s="1257"/>
    </row>
    <row r="14008" spans="2:13" s="1259" customFormat="1" x14ac:dyDescent="0.2">
      <c r="B14008" s="1257"/>
      <c r="C14008" s="1257"/>
      <c r="D14008" s="1257"/>
      <c r="E14008" s="1257"/>
      <c r="F14008" s="1257"/>
      <c r="G14008" s="1257"/>
      <c r="H14008" s="1258"/>
      <c r="I14008" s="1257"/>
      <c r="J14008" s="1257"/>
      <c r="K14008" s="1257"/>
      <c r="L14008" s="1257"/>
      <c r="M14008" s="1257"/>
    </row>
    <row r="14009" spans="2:13" s="1259" customFormat="1" x14ac:dyDescent="0.2">
      <c r="B14009" s="1257"/>
      <c r="C14009" s="1257"/>
      <c r="D14009" s="1257"/>
      <c r="E14009" s="1257"/>
      <c r="F14009" s="1257"/>
      <c r="G14009" s="1257"/>
      <c r="H14009" s="1258"/>
      <c r="I14009" s="1257"/>
      <c r="J14009" s="1257"/>
      <c r="K14009" s="1257"/>
      <c r="L14009" s="1257"/>
      <c r="M14009" s="1257"/>
    </row>
    <row r="14010" spans="2:13" s="1259" customFormat="1" x14ac:dyDescent="0.2">
      <c r="B14010" s="1257"/>
      <c r="C14010" s="1257"/>
      <c r="D14010" s="1257"/>
      <c r="E14010" s="1257"/>
      <c r="F14010" s="1257"/>
      <c r="G14010" s="1257"/>
      <c r="H14010" s="1258"/>
      <c r="I14010" s="1257"/>
      <c r="J14010" s="1257"/>
      <c r="K14010" s="1257"/>
      <c r="L14010" s="1257"/>
      <c r="M14010" s="1257"/>
    </row>
    <row r="14011" spans="2:13" s="1259" customFormat="1" x14ac:dyDescent="0.2">
      <c r="B14011" s="1257"/>
      <c r="C14011" s="1257"/>
      <c r="D14011" s="1257"/>
      <c r="E14011" s="1257"/>
      <c r="F14011" s="1257"/>
      <c r="G14011" s="1257"/>
      <c r="H14011" s="1258"/>
      <c r="I14011" s="1257"/>
      <c r="J14011" s="1257"/>
      <c r="K14011" s="1257"/>
      <c r="L14011" s="1257"/>
      <c r="M14011" s="1257"/>
    </row>
    <row r="14012" spans="2:13" s="1259" customFormat="1" x14ac:dyDescent="0.2">
      <c r="B14012" s="1257"/>
      <c r="C14012" s="1257"/>
      <c r="D14012" s="1257"/>
      <c r="E14012" s="1257"/>
      <c r="F14012" s="1257"/>
      <c r="G14012" s="1257"/>
      <c r="H14012" s="1258"/>
      <c r="I14012" s="1257"/>
      <c r="J14012" s="1257"/>
      <c r="K14012" s="1257"/>
      <c r="L14012" s="1257"/>
      <c r="M14012" s="1257"/>
    </row>
    <row r="14013" spans="2:13" s="1259" customFormat="1" x14ac:dyDescent="0.2">
      <c r="B14013" s="1257"/>
      <c r="C14013" s="1257"/>
      <c r="D14013" s="1257"/>
      <c r="E14013" s="1257"/>
      <c r="F14013" s="1257"/>
      <c r="G14013" s="1257"/>
      <c r="H14013" s="1258"/>
      <c r="I14013" s="1257"/>
      <c r="J14013" s="1257"/>
      <c r="K14013" s="1257"/>
      <c r="L14013" s="1257"/>
      <c r="M14013" s="1257"/>
    </row>
    <row r="14014" spans="2:13" s="1259" customFormat="1" x14ac:dyDescent="0.2">
      <c r="B14014" s="1257"/>
      <c r="C14014" s="1257"/>
      <c r="D14014" s="1257"/>
      <c r="E14014" s="1257"/>
      <c r="F14014" s="1257"/>
      <c r="G14014" s="1257"/>
      <c r="H14014" s="1258"/>
      <c r="I14014" s="1257"/>
      <c r="J14014" s="1257"/>
      <c r="K14014" s="1257"/>
      <c r="L14014" s="1257"/>
      <c r="M14014" s="1257"/>
    </row>
    <row r="14015" spans="2:13" s="1259" customFormat="1" x14ac:dyDescent="0.2">
      <c r="B14015" s="1257"/>
      <c r="C14015" s="1257"/>
      <c r="D14015" s="1257"/>
      <c r="E14015" s="1257"/>
      <c r="F14015" s="1257"/>
      <c r="G14015" s="1257"/>
      <c r="H14015" s="1258"/>
      <c r="I14015" s="1257"/>
      <c r="J14015" s="1257"/>
      <c r="K14015" s="1257"/>
      <c r="L14015" s="1257"/>
      <c r="M14015" s="1257"/>
    </row>
    <row r="14016" spans="2:13" s="1259" customFormat="1" x14ac:dyDescent="0.2">
      <c r="B14016" s="1257"/>
      <c r="C14016" s="1257"/>
      <c r="D14016" s="1257"/>
      <c r="E14016" s="1257"/>
      <c r="F14016" s="1257"/>
      <c r="G14016" s="1257"/>
      <c r="H14016" s="1258"/>
      <c r="I14016" s="1257"/>
      <c r="J14016" s="1257"/>
      <c r="K14016" s="1257"/>
      <c r="L14016" s="1257"/>
      <c r="M14016" s="1257"/>
    </row>
    <row r="14017" spans="2:13" s="1259" customFormat="1" x14ac:dyDescent="0.2">
      <c r="B14017" s="1257"/>
      <c r="C14017" s="1257"/>
      <c r="D14017" s="1257"/>
      <c r="E14017" s="1257"/>
      <c r="F14017" s="1257"/>
      <c r="G14017" s="1257"/>
      <c r="H14017" s="1258"/>
      <c r="I14017" s="1257"/>
      <c r="J14017" s="1257"/>
      <c r="K14017" s="1257"/>
      <c r="L14017" s="1257"/>
      <c r="M14017" s="1257"/>
    </row>
    <row r="14018" spans="2:13" s="1259" customFormat="1" x14ac:dyDescent="0.2">
      <c r="B14018" s="1257"/>
      <c r="C14018" s="1257"/>
      <c r="D14018" s="1257"/>
      <c r="E14018" s="1257"/>
      <c r="F14018" s="1257"/>
      <c r="G14018" s="1257"/>
      <c r="H14018" s="1258"/>
      <c r="I14018" s="1257"/>
      <c r="J14018" s="1257"/>
      <c r="K14018" s="1257"/>
      <c r="L14018" s="1257"/>
      <c r="M14018" s="1257"/>
    </row>
    <row r="14019" spans="2:13" s="1259" customFormat="1" x14ac:dyDescent="0.2">
      <c r="B14019" s="1257"/>
      <c r="C14019" s="1257"/>
      <c r="D14019" s="1257"/>
      <c r="E14019" s="1257"/>
      <c r="F14019" s="1257"/>
      <c r="G14019" s="1257"/>
      <c r="H14019" s="1258"/>
      <c r="I14019" s="1257"/>
      <c r="J14019" s="1257"/>
      <c r="K14019" s="1257"/>
      <c r="L14019" s="1257"/>
      <c r="M14019" s="1257"/>
    </row>
    <row r="14020" spans="2:13" s="1259" customFormat="1" x14ac:dyDescent="0.2">
      <c r="B14020" s="1257"/>
      <c r="C14020" s="1257"/>
      <c r="D14020" s="1257"/>
      <c r="E14020" s="1257"/>
      <c r="F14020" s="1257"/>
      <c r="G14020" s="1257"/>
      <c r="H14020" s="1258"/>
      <c r="I14020" s="1257"/>
      <c r="J14020" s="1257"/>
      <c r="K14020" s="1257"/>
      <c r="L14020" s="1257"/>
      <c r="M14020" s="1257"/>
    </row>
    <row r="14021" spans="2:13" s="1259" customFormat="1" x14ac:dyDescent="0.2">
      <c r="B14021" s="1257"/>
      <c r="C14021" s="1257"/>
      <c r="D14021" s="1257"/>
      <c r="E14021" s="1257"/>
      <c r="F14021" s="1257"/>
      <c r="G14021" s="1257"/>
      <c r="H14021" s="1258"/>
      <c r="I14021" s="1257"/>
      <c r="J14021" s="1257"/>
      <c r="K14021" s="1257"/>
      <c r="L14021" s="1257"/>
      <c r="M14021" s="1257"/>
    </row>
    <row r="14022" spans="2:13" s="1259" customFormat="1" x14ac:dyDescent="0.2">
      <c r="B14022" s="1257"/>
      <c r="C14022" s="1257"/>
      <c r="D14022" s="1257"/>
      <c r="E14022" s="1257"/>
      <c r="F14022" s="1257"/>
      <c r="G14022" s="1257"/>
      <c r="H14022" s="1258"/>
      <c r="I14022" s="1257"/>
      <c r="J14022" s="1257"/>
      <c r="K14022" s="1257"/>
      <c r="L14022" s="1257"/>
      <c r="M14022" s="1257"/>
    </row>
    <row r="14023" spans="2:13" s="1259" customFormat="1" x14ac:dyDescent="0.2">
      <c r="B14023" s="1257"/>
      <c r="C14023" s="1257"/>
      <c r="D14023" s="1257"/>
      <c r="E14023" s="1257"/>
      <c r="F14023" s="1257"/>
      <c r="G14023" s="1257"/>
      <c r="H14023" s="1258"/>
      <c r="I14023" s="1257"/>
      <c r="J14023" s="1257"/>
      <c r="K14023" s="1257"/>
      <c r="L14023" s="1257"/>
      <c r="M14023" s="1257"/>
    </row>
    <row r="14024" spans="2:13" s="1259" customFormat="1" x14ac:dyDescent="0.2">
      <c r="B14024" s="1257"/>
      <c r="C14024" s="1257"/>
      <c r="D14024" s="1257"/>
      <c r="E14024" s="1257"/>
      <c r="F14024" s="1257"/>
      <c r="G14024" s="1257"/>
      <c r="H14024" s="1258"/>
      <c r="I14024" s="1257"/>
      <c r="J14024" s="1257"/>
      <c r="K14024" s="1257"/>
      <c r="L14024" s="1257"/>
      <c r="M14024" s="1257"/>
    </row>
    <row r="14025" spans="2:13" s="1259" customFormat="1" x14ac:dyDescent="0.2">
      <c r="B14025" s="1257"/>
      <c r="C14025" s="1257"/>
      <c r="D14025" s="1257"/>
      <c r="E14025" s="1257"/>
      <c r="F14025" s="1257"/>
      <c r="G14025" s="1257"/>
      <c r="H14025" s="1258"/>
      <c r="I14025" s="1257"/>
      <c r="J14025" s="1257"/>
      <c r="K14025" s="1257"/>
      <c r="L14025" s="1257"/>
      <c r="M14025" s="1257"/>
    </row>
    <row r="14026" spans="2:13" s="1259" customFormat="1" x14ac:dyDescent="0.2">
      <c r="B14026" s="1257"/>
      <c r="C14026" s="1257"/>
      <c r="D14026" s="1257"/>
      <c r="E14026" s="1257"/>
      <c r="F14026" s="1257"/>
      <c r="G14026" s="1257"/>
      <c r="H14026" s="1258"/>
      <c r="I14026" s="1257"/>
      <c r="J14026" s="1257"/>
      <c r="K14026" s="1257"/>
      <c r="L14026" s="1257"/>
      <c r="M14026" s="1257"/>
    </row>
    <row r="14027" spans="2:13" s="1259" customFormat="1" x14ac:dyDescent="0.2">
      <c r="B14027" s="1257"/>
      <c r="C14027" s="1257"/>
      <c r="D14027" s="1257"/>
      <c r="E14027" s="1257"/>
      <c r="F14027" s="1257"/>
      <c r="G14027" s="1257"/>
      <c r="H14027" s="1258"/>
      <c r="I14027" s="1257"/>
      <c r="J14027" s="1257"/>
      <c r="K14027" s="1257"/>
      <c r="L14027" s="1257"/>
      <c r="M14027" s="1257"/>
    </row>
    <row r="14028" spans="2:13" s="1259" customFormat="1" x14ac:dyDescent="0.2">
      <c r="B14028" s="1257"/>
      <c r="C14028" s="1257"/>
      <c r="D14028" s="1257"/>
      <c r="E14028" s="1257"/>
      <c r="F14028" s="1257"/>
      <c r="G14028" s="1257"/>
      <c r="H14028" s="1258"/>
      <c r="I14028" s="1257"/>
      <c r="J14028" s="1257"/>
      <c r="K14028" s="1257"/>
      <c r="L14028" s="1257"/>
      <c r="M14028" s="1257"/>
    </row>
    <row r="14029" spans="2:13" s="1259" customFormat="1" x14ac:dyDescent="0.2">
      <c r="B14029" s="1257"/>
      <c r="C14029" s="1257"/>
      <c r="D14029" s="1257"/>
      <c r="E14029" s="1257"/>
      <c r="F14029" s="1257"/>
      <c r="G14029" s="1257"/>
      <c r="H14029" s="1258"/>
      <c r="I14029" s="1257"/>
      <c r="J14029" s="1257"/>
      <c r="K14029" s="1257"/>
      <c r="L14029" s="1257"/>
      <c r="M14029" s="1257"/>
    </row>
    <row r="14030" spans="2:13" s="1259" customFormat="1" x14ac:dyDescent="0.2">
      <c r="B14030" s="1257"/>
      <c r="C14030" s="1257"/>
      <c r="D14030" s="1257"/>
      <c r="E14030" s="1257"/>
      <c r="F14030" s="1257"/>
      <c r="G14030" s="1257"/>
      <c r="H14030" s="1258"/>
      <c r="I14030" s="1257"/>
      <c r="J14030" s="1257"/>
      <c r="K14030" s="1257"/>
      <c r="L14030" s="1257"/>
      <c r="M14030" s="1257"/>
    </row>
    <row r="14031" spans="2:13" s="1259" customFormat="1" x14ac:dyDescent="0.2">
      <c r="B14031" s="1257"/>
      <c r="C14031" s="1257"/>
      <c r="D14031" s="1257"/>
      <c r="E14031" s="1257"/>
      <c r="F14031" s="1257"/>
      <c r="G14031" s="1257"/>
      <c r="H14031" s="1258"/>
      <c r="I14031" s="1257"/>
      <c r="J14031" s="1257"/>
      <c r="K14031" s="1257"/>
      <c r="L14031" s="1257"/>
      <c r="M14031" s="1257"/>
    </row>
    <row r="14032" spans="2:13" s="1259" customFormat="1" x14ac:dyDescent="0.2">
      <c r="B14032" s="1257"/>
      <c r="C14032" s="1257"/>
      <c r="D14032" s="1257"/>
      <c r="E14032" s="1257"/>
      <c r="F14032" s="1257"/>
      <c r="G14032" s="1257"/>
      <c r="H14032" s="1258"/>
      <c r="I14032" s="1257"/>
      <c r="J14032" s="1257"/>
      <c r="K14032" s="1257"/>
      <c r="L14032" s="1257"/>
      <c r="M14032" s="1257"/>
    </row>
    <row r="14033" spans="2:13" s="1259" customFormat="1" x14ac:dyDescent="0.2">
      <c r="B14033" s="1257"/>
      <c r="C14033" s="1257"/>
      <c r="D14033" s="1257"/>
      <c r="E14033" s="1257"/>
      <c r="F14033" s="1257"/>
      <c r="G14033" s="1257"/>
      <c r="H14033" s="1258"/>
      <c r="I14033" s="1257"/>
      <c r="J14033" s="1257"/>
      <c r="K14033" s="1257"/>
      <c r="L14033" s="1257"/>
      <c r="M14033" s="1257"/>
    </row>
    <row r="14034" spans="2:13" s="1259" customFormat="1" x14ac:dyDescent="0.2">
      <c r="B14034" s="1257"/>
      <c r="C14034" s="1257"/>
      <c r="D14034" s="1257"/>
      <c r="E14034" s="1257"/>
      <c r="F14034" s="1257"/>
      <c r="G14034" s="1257"/>
      <c r="H14034" s="1258"/>
      <c r="I14034" s="1257"/>
      <c r="J14034" s="1257"/>
      <c r="K14034" s="1257"/>
      <c r="L14034" s="1257"/>
      <c r="M14034" s="1257"/>
    </row>
    <row r="14035" spans="2:13" s="1259" customFormat="1" x14ac:dyDescent="0.2">
      <c r="B14035" s="1257"/>
      <c r="C14035" s="1257"/>
      <c r="D14035" s="1257"/>
      <c r="E14035" s="1257"/>
      <c r="F14035" s="1257"/>
      <c r="G14035" s="1257"/>
      <c r="H14035" s="1258"/>
      <c r="I14035" s="1257"/>
      <c r="J14035" s="1257"/>
      <c r="K14035" s="1257"/>
      <c r="L14035" s="1257"/>
      <c r="M14035" s="1257"/>
    </row>
    <row r="14036" spans="2:13" s="1259" customFormat="1" x14ac:dyDescent="0.2">
      <c r="B14036" s="1257"/>
      <c r="C14036" s="1257"/>
      <c r="D14036" s="1257"/>
      <c r="E14036" s="1257"/>
      <c r="F14036" s="1257"/>
      <c r="G14036" s="1257"/>
      <c r="H14036" s="1258"/>
      <c r="I14036" s="1257"/>
      <c r="J14036" s="1257"/>
      <c r="K14036" s="1257"/>
      <c r="L14036" s="1257"/>
      <c r="M14036" s="1257"/>
    </row>
    <row r="14037" spans="2:13" s="1259" customFormat="1" x14ac:dyDescent="0.2">
      <c r="B14037" s="1257"/>
      <c r="C14037" s="1257"/>
      <c r="D14037" s="1257"/>
      <c r="E14037" s="1257"/>
      <c r="F14037" s="1257"/>
      <c r="G14037" s="1257"/>
      <c r="H14037" s="1258"/>
      <c r="I14037" s="1257"/>
      <c r="J14037" s="1257"/>
      <c r="K14037" s="1257"/>
      <c r="L14037" s="1257"/>
      <c r="M14037" s="1257"/>
    </row>
    <row r="14038" spans="2:13" s="1259" customFormat="1" x14ac:dyDescent="0.2">
      <c r="B14038" s="1257"/>
      <c r="C14038" s="1257"/>
      <c r="D14038" s="1257"/>
      <c r="E14038" s="1257"/>
      <c r="F14038" s="1257"/>
      <c r="G14038" s="1257"/>
      <c r="H14038" s="1258"/>
      <c r="I14038" s="1257"/>
      <c r="J14038" s="1257"/>
      <c r="K14038" s="1257"/>
      <c r="L14038" s="1257"/>
      <c r="M14038" s="1257"/>
    </row>
    <row r="14039" spans="2:13" s="1259" customFormat="1" x14ac:dyDescent="0.2">
      <c r="B14039" s="1257"/>
      <c r="C14039" s="1257"/>
      <c r="D14039" s="1257"/>
      <c r="E14039" s="1257"/>
      <c r="F14039" s="1257"/>
      <c r="G14039" s="1257"/>
      <c r="H14039" s="1258"/>
      <c r="I14039" s="1257"/>
      <c r="J14039" s="1257"/>
      <c r="K14039" s="1257"/>
      <c r="L14039" s="1257"/>
      <c r="M14039" s="1257"/>
    </row>
    <row r="14040" spans="2:13" s="1259" customFormat="1" x14ac:dyDescent="0.2">
      <c r="B14040" s="1257"/>
      <c r="C14040" s="1257"/>
      <c r="D14040" s="1257"/>
      <c r="E14040" s="1257"/>
      <c r="F14040" s="1257"/>
      <c r="G14040" s="1257"/>
      <c r="H14040" s="1258"/>
      <c r="I14040" s="1257"/>
      <c r="J14040" s="1257"/>
      <c r="K14040" s="1257"/>
      <c r="L14040" s="1257"/>
      <c r="M14040" s="1257"/>
    </row>
    <row r="14041" spans="2:13" s="1259" customFormat="1" x14ac:dyDescent="0.2">
      <c r="B14041" s="1257"/>
      <c r="C14041" s="1257"/>
      <c r="D14041" s="1257"/>
      <c r="E14041" s="1257"/>
      <c r="F14041" s="1257"/>
      <c r="G14041" s="1257"/>
      <c r="H14041" s="1258"/>
      <c r="I14041" s="1257"/>
      <c r="J14041" s="1257"/>
      <c r="K14041" s="1257"/>
      <c r="L14041" s="1257"/>
      <c r="M14041" s="1257"/>
    </row>
    <row r="14042" spans="2:13" s="1259" customFormat="1" x14ac:dyDescent="0.2">
      <c r="B14042" s="1257"/>
      <c r="C14042" s="1257"/>
      <c r="D14042" s="1257"/>
      <c r="E14042" s="1257"/>
      <c r="F14042" s="1257"/>
      <c r="G14042" s="1257"/>
      <c r="H14042" s="1258"/>
      <c r="I14042" s="1257"/>
      <c r="J14042" s="1257"/>
      <c r="K14042" s="1257"/>
      <c r="L14042" s="1257"/>
      <c r="M14042" s="1257"/>
    </row>
    <row r="14043" spans="2:13" s="1259" customFormat="1" x14ac:dyDescent="0.2">
      <c r="B14043" s="1257"/>
      <c r="C14043" s="1257"/>
      <c r="D14043" s="1257"/>
      <c r="E14043" s="1257"/>
      <c r="F14043" s="1257"/>
      <c r="G14043" s="1257"/>
      <c r="H14043" s="1258"/>
      <c r="I14043" s="1257"/>
      <c r="J14043" s="1257"/>
      <c r="K14043" s="1257"/>
      <c r="L14043" s="1257"/>
      <c r="M14043" s="1257"/>
    </row>
    <row r="14044" spans="2:13" s="1259" customFormat="1" x14ac:dyDescent="0.2">
      <c r="B14044" s="1257"/>
      <c r="C14044" s="1257"/>
      <c r="D14044" s="1257"/>
      <c r="E14044" s="1257"/>
      <c r="F14044" s="1257"/>
      <c r="G14044" s="1257"/>
      <c r="H14044" s="1258"/>
      <c r="I14044" s="1257"/>
      <c r="J14044" s="1257"/>
      <c r="K14044" s="1257"/>
      <c r="L14044" s="1257"/>
      <c r="M14044" s="1257"/>
    </row>
    <row r="14045" spans="2:13" s="1259" customFormat="1" x14ac:dyDescent="0.2">
      <c r="B14045" s="1257"/>
      <c r="C14045" s="1257"/>
      <c r="D14045" s="1257"/>
      <c r="E14045" s="1257"/>
      <c r="F14045" s="1257"/>
      <c r="G14045" s="1257"/>
      <c r="H14045" s="1258"/>
      <c r="I14045" s="1257"/>
      <c r="J14045" s="1257"/>
      <c r="K14045" s="1257"/>
      <c r="L14045" s="1257"/>
      <c r="M14045" s="1257"/>
    </row>
    <row r="14046" spans="2:13" s="1259" customFormat="1" x14ac:dyDescent="0.2">
      <c r="B14046" s="1257"/>
      <c r="C14046" s="1257"/>
      <c r="D14046" s="1257"/>
      <c r="E14046" s="1257"/>
      <c r="F14046" s="1257"/>
      <c r="G14046" s="1257"/>
      <c r="H14046" s="1258"/>
      <c r="I14046" s="1257"/>
      <c r="J14046" s="1257"/>
      <c r="K14046" s="1257"/>
      <c r="L14046" s="1257"/>
      <c r="M14046" s="1257"/>
    </row>
    <row r="14047" spans="2:13" s="1259" customFormat="1" x14ac:dyDescent="0.2">
      <c r="B14047" s="1257"/>
      <c r="C14047" s="1257"/>
      <c r="D14047" s="1257"/>
      <c r="E14047" s="1257"/>
      <c r="F14047" s="1257"/>
      <c r="G14047" s="1257"/>
      <c r="H14047" s="1258"/>
      <c r="I14047" s="1257"/>
      <c r="J14047" s="1257"/>
      <c r="K14047" s="1257"/>
      <c r="L14047" s="1257"/>
      <c r="M14047" s="1257"/>
    </row>
    <row r="14048" spans="2:13" s="1259" customFormat="1" x14ac:dyDescent="0.2">
      <c r="B14048" s="1257"/>
      <c r="C14048" s="1257"/>
      <c r="D14048" s="1257"/>
      <c r="E14048" s="1257"/>
      <c r="F14048" s="1257"/>
      <c r="G14048" s="1257"/>
      <c r="H14048" s="1258"/>
      <c r="I14048" s="1257"/>
      <c r="J14048" s="1257"/>
      <c r="K14048" s="1257"/>
      <c r="L14048" s="1257"/>
      <c r="M14048" s="1257"/>
    </row>
    <row r="14049" spans="2:13" s="1259" customFormat="1" x14ac:dyDescent="0.2">
      <c r="B14049" s="1257"/>
      <c r="C14049" s="1257"/>
      <c r="D14049" s="1257"/>
      <c r="E14049" s="1257"/>
      <c r="F14049" s="1257"/>
      <c r="G14049" s="1257"/>
      <c r="H14049" s="1258"/>
      <c r="I14049" s="1257"/>
      <c r="J14049" s="1257"/>
      <c r="K14049" s="1257"/>
      <c r="L14049" s="1257"/>
      <c r="M14049" s="1257"/>
    </row>
    <row r="14050" spans="2:13" s="1259" customFormat="1" x14ac:dyDescent="0.2">
      <c r="B14050" s="1257"/>
      <c r="C14050" s="1257"/>
      <c r="D14050" s="1257"/>
      <c r="E14050" s="1257"/>
      <c r="F14050" s="1257"/>
      <c r="G14050" s="1257"/>
      <c r="H14050" s="1258"/>
      <c r="I14050" s="1257"/>
      <c r="J14050" s="1257"/>
      <c r="K14050" s="1257"/>
      <c r="L14050" s="1257"/>
      <c r="M14050" s="1257"/>
    </row>
    <row r="14051" spans="2:13" s="1259" customFormat="1" x14ac:dyDescent="0.2">
      <c r="B14051" s="1257"/>
      <c r="C14051" s="1257"/>
      <c r="D14051" s="1257"/>
      <c r="E14051" s="1257"/>
      <c r="F14051" s="1257"/>
      <c r="G14051" s="1257"/>
      <c r="H14051" s="1258"/>
      <c r="I14051" s="1257"/>
      <c r="J14051" s="1257"/>
      <c r="K14051" s="1257"/>
      <c r="L14051" s="1257"/>
      <c r="M14051" s="1257"/>
    </row>
    <row r="14052" spans="2:13" s="1259" customFormat="1" x14ac:dyDescent="0.2">
      <c r="B14052" s="1257"/>
      <c r="C14052" s="1257"/>
      <c r="D14052" s="1257"/>
      <c r="E14052" s="1257"/>
      <c r="F14052" s="1257"/>
      <c r="G14052" s="1257"/>
      <c r="H14052" s="1258"/>
      <c r="I14052" s="1257"/>
      <c r="J14052" s="1257"/>
      <c r="K14052" s="1257"/>
      <c r="L14052" s="1257"/>
      <c r="M14052" s="1257"/>
    </row>
    <row r="14053" spans="2:13" s="1259" customFormat="1" x14ac:dyDescent="0.2">
      <c r="B14053" s="1257"/>
      <c r="C14053" s="1257"/>
      <c r="D14053" s="1257"/>
      <c r="E14053" s="1257"/>
      <c r="F14053" s="1257"/>
      <c r="G14053" s="1257"/>
      <c r="H14053" s="1258"/>
      <c r="I14053" s="1257"/>
      <c r="J14053" s="1257"/>
      <c r="K14053" s="1257"/>
      <c r="L14053" s="1257"/>
      <c r="M14053" s="1257"/>
    </row>
    <row r="14054" spans="2:13" s="1259" customFormat="1" x14ac:dyDescent="0.2">
      <c r="B14054" s="1257"/>
      <c r="C14054" s="1257"/>
      <c r="D14054" s="1257"/>
      <c r="E14054" s="1257"/>
      <c r="F14054" s="1257"/>
      <c r="G14054" s="1257"/>
      <c r="H14054" s="1258"/>
      <c r="I14054" s="1257"/>
      <c r="J14054" s="1257"/>
      <c r="K14054" s="1257"/>
      <c r="L14054" s="1257"/>
      <c r="M14054" s="1257"/>
    </row>
    <row r="14055" spans="2:13" s="1259" customFormat="1" x14ac:dyDescent="0.2">
      <c r="B14055" s="1257"/>
      <c r="C14055" s="1257"/>
      <c r="D14055" s="1257"/>
      <c r="E14055" s="1257"/>
      <c r="F14055" s="1257"/>
      <c r="G14055" s="1257"/>
      <c r="H14055" s="1258"/>
      <c r="I14055" s="1257"/>
      <c r="J14055" s="1257"/>
      <c r="K14055" s="1257"/>
      <c r="L14055" s="1257"/>
      <c r="M14055" s="1257"/>
    </row>
    <row r="14056" spans="2:13" s="1259" customFormat="1" x14ac:dyDescent="0.2">
      <c r="B14056" s="1257"/>
      <c r="C14056" s="1257"/>
      <c r="D14056" s="1257"/>
      <c r="E14056" s="1257"/>
      <c r="F14056" s="1257"/>
      <c r="G14056" s="1257"/>
      <c r="H14056" s="1258"/>
      <c r="I14056" s="1257"/>
      <c r="J14056" s="1257"/>
      <c r="K14056" s="1257"/>
      <c r="L14056" s="1257"/>
      <c r="M14056" s="1257"/>
    </row>
    <row r="14057" spans="2:13" s="1259" customFormat="1" x14ac:dyDescent="0.2">
      <c r="B14057" s="1257"/>
      <c r="C14057" s="1257"/>
      <c r="D14057" s="1257"/>
      <c r="E14057" s="1257"/>
      <c r="F14057" s="1257"/>
      <c r="G14057" s="1257"/>
      <c r="H14057" s="1258"/>
      <c r="I14057" s="1257"/>
      <c r="J14057" s="1257"/>
      <c r="K14057" s="1257"/>
      <c r="L14057" s="1257"/>
      <c r="M14057" s="1257"/>
    </row>
    <row r="14058" spans="2:13" s="1259" customFormat="1" x14ac:dyDescent="0.2">
      <c r="B14058" s="1257"/>
      <c r="C14058" s="1257"/>
      <c r="D14058" s="1257"/>
      <c r="E14058" s="1257"/>
      <c r="F14058" s="1257"/>
      <c r="G14058" s="1257"/>
      <c r="H14058" s="1258"/>
      <c r="I14058" s="1257"/>
      <c r="J14058" s="1257"/>
      <c r="K14058" s="1257"/>
      <c r="L14058" s="1257"/>
      <c r="M14058" s="1257"/>
    </row>
    <row r="14059" spans="2:13" s="1259" customFormat="1" x14ac:dyDescent="0.2">
      <c r="B14059" s="1257"/>
      <c r="C14059" s="1257"/>
      <c r="D14059" s="1257"/>
      <c r="E14059" s="1257"/>
      <c r="F14059" s="1257"/>
      <c r="G14059" s="1257"/>
      <c r="H14059" s="1258"/>
      <c r="I14059" s="1257"/>
      <c r="J14059" s="1257"/>
      <c r="K14059" s="1257"/>
      <c r="L14059" s="1257"/>
      <c r="M14059" s="1257"/>
    </row>
    <row r="14060" spans="2:13" s="1259" customFormat="1" x14ac:dyDescent="0.2">
      <c r="B14060" s="1257"/>
      <c r="C14060" s="1257"/>
      <c r="D14060" s="1257"/>
      <c r="E14060" s="1257"/>
      <c r="F14060" s="1257"/>
      <c r="G14060" s="1257"/>
      <c r="H14060" s="1258"/>
      <c r="I14060" s="1257"/>
      <c r="J14060" s="1257"/>
      <c r="K14060" s="1257"/>
      <c r="L14060" s="1257"/>
      <c r="M14060" s="1257"/>
    </row>
    <row r="14061" spans="2:13" s="1259" customFormat="1" x14ac:dyDescent="0.2">
      <c r="B14061" s="1257"/>
      <c r="C14061" s="1257"/>
      <c r="D14061" s="1257"/>
      <c r="E14061" s="1257"/>
      <c r="F14061" s="1257"/>
      <c r="G14061" s="1257"/>
      <c r="H14061" s="1258"/>
      <c r="I14061" s="1257"/>
      <c r="J14061" s="1257"/>
      <c r="K14061" s="1257"/>
      <c r="L14061" s="1257"/>
      <c r="M14061" s="1257"/>
    </row>
    <row r="14062" spans="2:13" s="1259" customFormat="1" x14ac:dyDescent="0.2">
      <c r="B14062" s="1257"/>
      <c r="C14062" s="1257"/>
      <c r="D14062" s="1257"/>
      <c r="E14062" s="1257"/>
      <c r="F14062" s="1257"/>
      <c r="G14062" s="1257"/>
      <c r="H14062" s="1258"/>
      <c r="I14062" s="1257"/>
      <c r="J14062" s="1257"/>
      <c r="K14062" s="1257"/>
      <c r="L14062" s="1257"/>
      <c r="M14062" s="1257"/>
    </row>
    <row r="14063" spans="2:13" s="1259" customFormat="1" x14ac:dyDescent="0.2">
      <c r="B14063" s="1257"/>
      <c r="C14063" s="1257"/>
      <c r="D14063" s="1257"/>
      <c r="E14063" s="1257"/>
      <c r="F14063" s="1257"/>
      <c r="G14063" s="1257"/>
      <c r="H14063" s="1258"/>
      <c r="I14063" s="1257"/>
      <c r="J14063" s="1257"/>
      <c r="K14063" s="1257"/>
      <c r="L14063" s="1257"/>
      <c r="M14063" s="1257"/>
    </row>
    <row r="14064" spans="2:13" s="1259" customFormat="1" x14ac:dyDescent="0.2">
      <c r="B14064" s="1257"/>
      <c r="C14064" s="1257"/>
      <c r="D14064" s="1257"/>
      <c r="E14064" s="1257"/>
      <c r="F14064" s="1257"/>
      <c r="G14064" s="1257"/>
      <c r="H14064" s="1258"/>
      <c r="I14064" s="1257"/>
      <c r="J14064" s="1257"/>
      <c r="K14064" s="1257"/>
      <c r="L14064" s="1257"/>
      <c r="M14064" s="1257"/>
    </row>
    <row r="14065" spans="2:13" s="1259" customFormat="1" x14ac:dyDescent="0.2">
      <c r="B14065" s="1257"/>
      <c r="C14065" s="1257"/>
      <c r="D14065" s="1257"/>
      <c r="E14065" s="1257"/>
      <c r="F14065" s="1257"/>
      <c r="G14065" s="1257"/>
      <c r="H14065" s="1258"/>
      <c r="I14065" s="1257"/>
      <c r="J14065" s="1257"/>
      <c r="K14065" s="1257"/>
      <c r="L14065" s="1257"/>
      <c r="M14065" s="1257"/>
    </row>
    <row r="14066" spans="2:13" s="1259" customFormat="1" x14ac:dyDescent="0.2">
      <c r="B14066" s="1257"/>
      <c r="C14066" s="1257"/>
      <c r="D14066" s="1257"/>
      <c r="E14066" s="1257"/>
      <c r="F14066" s="1257"/>
      <c r="G14066" s="1257"/>
      <c r="H14066" s="1258"/>
      <c r="I14066" s="1257"/>
      <c r="J14066" s="1257"/>
      <c r="K14066" s="1257"/>
      <c r="L14066" s="1257"/>
      <c r="M14066" s="1257"/>
    </row>
    <row r="14067" spans="2:13" s="1259" customFormat="1" x14ac:dyDescent="0.2">
      <c r="B14067" s="1257"/>
      <c r="C14067" s="1257"/>
      <c r="D14067" s="1257"/>
      <c r="E14067" s="1257"/>
      <c r="F14067" s="1257"/>
      <c r="G14067" s="1257"/>
      <c r="H14067" s="1258"/>
      <c r="I14067" s="1257"/>
      <c r="J14067" s="1257"/>
      <c r="K14067" s="1257"/>
      <c r="L14067" s="1257"/>
      <c r="M14067" s="1257"/>
    </row>
    <row r="14068" spans="2:13" s="1259" customFormat="1" x14ac:dyDescent="0.2">
      <c r="B14068" s="1257"/>
      <c r="C14068" s="1257"/>
      <c r="D14068" s="1257"/>
      <c r="E14068" s="1257"/>
      <c r="F14068" s="1257"/>
      <c r="G14068" s="1257"/>
      <c r="H14068" s="1258"/>
      <c r="I14068" s="1257"/>
      <c r="J14068" s="1257"/>
      <c r="K14068" s="1257"/>
      <c r="L14068" s="1257"/>
      <c r="M14068" s="1257"/>
    </row>
    <row r="14069" spans="2:13" s="1259" customFormat="1" x14ac:dyDescent="0.2">
      <c r="B14069" s="1257"/>
      <c r="C14069" s="1257"/>
      <c r="D14069" s="1257"/>
      <c r="E14069" s="1257"/>
      <c r="F14069" s="1257"/>
      <c r="G14069" s="1257"/>
      <c r="H14069" s="1258"/>
      <c r="I14069" s="1257"/>
      <c r="J14069" s="1257"/>
      <c r="K14069" s="1257"/>
      <c r="L14069" s="1257"/>
      <c r="M14069" s="1257"/>
    </row>
    <row r="14070" spans="2:13" s="1259" customFormat="1" x14ac:dyDescent="0.2">
      <c r="B14070" s="1257"/>
      <c r="C14070" s="1257"/>
      <c r="D14070" s="1257"/>
      <c r="E14070" s="1257"/>
      <c r="F14070" s="1257"/>
      <c r="G14070" s="1257"/>
      <c r="H14070" s="1258"/>
      <c r="I14070" s="1257"/>
      <c r="J14070" s="1257"/>
      <c r="K14070" s="1257"/>
      <c r="L14070" s="1257"/>
      <c r="M14070" s="1257"/>
    </row>
    <row r="14071" spans="2:13" s="1259" customFormat="1" x14ac:dyDescent="0.2">
      <c r="B14071" s="1257"/>
      <c r="C14071" s="1257"/>
      <c r="D14071" s="1257"/>
      <c r="E14071" s="1257"/>
      <c r="F14071" s="1257"/>
      <c r="G14071" s="1257"/>
      <c r="H14071" s="1258"/>
      <c r="I14071" s="1257"/>
      <c r="J14071" s="1257"/>
      <c r="K14071" s="1257"/>
      <c r="L14071" s="1257"/>
      <c r="M14071" s="1257"/>
    </row>
    <row r="14072" spans="2:13" s="1259" customFormat="1" x14ac:dyDescent="0.2">
      <c r="B14072" s="1257"/>
      <c r="C14072" s="1257"/>
      <c r="D14072" s="1257"/>
      <c r="E14072" s="1257"/>
      <c r="F14072" s="1257"/>
      <c r="G14072" s="1257"/>
      <c r="H14072" s="1258"/>
      <c r="I14072" s="1257"/>
      <c r="J14072" s="1257"/>
      <c r="K14072" s="1257"/>
      <c r="L14072" s="1257"/>
      <c r="M14072" s="1257"/>
    </row>
    <row r="14073" spans="2:13" s="1259" customFormat="1" x14ac:dyDescent="0.2">
      <c r="B14073" s="1257"/>
      <c r="C14073" s="1257"/>
      <c r="D14073" s="1257"/>
      <c r="E14073" s="1257"/>
      <c r="F14073" s="1257"/>
      <c r="G14073" s="1257"/>
      <c r="H14073" s="1258"/>
      <c r="I14073" s="1257"/>
      <c r="J14073" s="1257"/>
      <c r="K14073" s="1257"/>
      <c r="L14073" s="1257"/>
      <c r="M14073" s="1257"/>
    </row>
    <row r="14074" spans="2:13" s="1259" customFormat="1" x14ac:dyDescent="0.2">
      <c r="B14074" s="1257"/>
      <c r="C14074" s="1257"/>
      <c r="D14074" s="1257"/>
      <c r="E14074" s="1257"/>
      <c r="F14074" s="1257"/>
      <c r="G14074" s="1257"/>
      <c r="H14074" s="1258"/>
      <c r="I14074" s="1257"/>
      <c r="J14074" s="1257"/>
      <c r="K14074" s="1257"/>
      <c r="L14074" s="1257"/>
      <c r="M14074" s="1257"/>
    </row>
    <row r="14075" spans="2:13" s="1259" customFormat="1" x14ac:dyDescent="0.2">
      <c r="B14075" s="1257"/>
      <c r="C14075" s="1257"/>
      <c r="D14075" s="1257"/>
      <c r="E14075" s="1257"/>
      <c r="F14075" s="1257"/>
      <c r="G14075" s="1257"/>
      <c r="H14075" s="1258"/>
      <c r="I14075" s="1257"/>
      <c r="J14075" s="1257"/>
      <c r="K14075" s="1257"/>
      <c r="L14075" s="1257"/>
      <c r="M14075" s="1257"/>
    </row>
    <row r="14076" spans="2:13" s="1259" customFormat="1" x14ac:dyDescent="0.2">
      <c r="B14076" s="1257"/>
      <c r="C14076" s="1257"/>
      <c r="D14076" s="1257"/>
      <c r="E14076" s="1257"/>
      <c r="F14076" s="1257"/>
      <c r="G14076" s="1257"/>
      <c r="H14076" s="1258"/>
      <c r="I14076" s="1257"/>
      <c r="J14076" s="1257"/>
      <c r="K14076" s="1257"/>
      <c r="L14076" s="1257"/>
      <c r="M14076" s="1257"/>
    </row>
    <row r="14077" spans="2:13" s="1259" customFormat="1" x14ac:dyDescent="0.2">
      <c r="B14077" s="1257"/>
      <c r="C14077" s="1257"/>
      <c r="D14077" s="1257"/>
      <c r="E14077" s="1257"/>
      <c r="F14077" s="1257"/>
      <c r="G14077" s="1257"/>
      <c r="H14077" s="1258"/>
      <c r="I14077" s="1257"/>
      <c r="J14077" s="1257"/>
      <c r="K14077" s="1257"/>
      <c r="L14077" s="1257"/>
      <c r="M14077" s="1257"/>
    </row>
    <row r="14078" spans="2:13" s="1259" customFormat="1" x14ac:dyDescent="0.2">
      <c r="B14078" s="1257"/>
      <c r="C14078" s="1257"/>
      <c r="D14078" s="1257"/>
      <c r="E14078" s="1257"/>
      <c r="F14078" s="1257"/>
      <c r="G14078" s="1257"/>
      <c r="H14078" s="1258"/>
      <c r="I14078" s="1257"/>
      <c r="J14078" s="1257"/>
      <c r="K14078" s="1257"/>
      <c r="L14078" s="1257"/>
      <c r="M14078" s="1257"/>
    </row>
    <row r="14079" spans="2:13" s="1259" customFormat="1" x14ac:dyDescent="0.2">
      <c r="B14079" s="1257"/>
      <c r="C14079" s="1257"/>
      <c r="D14079" s="1257"/>
      <c r="E14079" s="1257"/>
      <c r="F14079" s="1257"/>
      <c r="G14079" s="1257"/>
      <c r="H14079" s="1258"/>
      <c r="I14079" s="1257"/>
      <c r="J14079" s="1257"/>
      <c r="K14079" s="1257"/>
      <c r="L14079" s="1257"/>
      <c r="M14079" s="1257"/>
    </row>
    <row r="14080" spans="2:13" s="1259" customFormat="1" x14ac:dyDescent="0.2">
      <c r="B14080" s="1257"/>
      <c r="C14080" s="1257"/>
      <c r="D14080" s="1257"/>
      <c r="E14080" s="1257"/>
      <c r="F14080" s="1257"/>
      <c r="G14080" s="1257"/>
      <c r="H14080" s="1258"/>
      <c r="I14080" s="1257"/>
      <c r="J14080" s="1257"/>
      <c r="K14080" s="1257"/>
      <c r="L14080" s="1257"/>
      <c r="M14080" s="1257"/>
    </row>
    <row r="14081" spans="2:13" s="1259" customFormat="1" x14ac:dyDescent="0.2">
      <c r="B14081" s="1257"/>
      <c r="C14081" s="1257"/>
      <c r="D14081" s="1257"/>
      <c r="E14081" s="1257"/>
      <c r="F14081" s="1257"/>
      <c r="G14081" s="1257"/>
      <c r="H14081" s="1258"/>
      <c r="I14081" s="1257"/>
      <c r="J14081" s="1257"/>
      <c r="K14081" s="1257"/>
      <c r="L14081" s="1257"/>
      <c r="M14081" s="1257"/>
    </row>
    <row r="14082" spans="2:13" s="1259" customFormat="1" x14ac:dyDescent="0.2">
      <c r="B14082" s="1257"/>
      <c r="C14082" s="1257"/>
      <c r="D14082" s="1257"/>
      <c r="E14082" s="1257"/>
      <c r="F14082" s="1257"/>
      <c r="G14082" s="1257"/>
      <c r="H14082" s="1258"/>
      <c r="I14082" s="1257"/>
      <c r="J14082" s="1257"/>
      <c r="K14082" s="1257"/>
      <c r="L14082" s="1257"/>
      <c r="M14082" s="1257"/>
    </row>
    <row r="14083" spans="2:13" s="1259" customFormat="1" x14ac:dyDescent="0.2">
      <c r="B14083" s="1257"/>
      <c r="C14083" s="1257"/>
      <c r="D14083" s="1257"/>
      <c r="E14083" s="1257"/>
      <c r="F14083" s="1257"/>
      <c r="G14083" s="1257"/>
      <c r="H14083" s="1258"/>
      <c r="I14083" s="1257"/>
      <c r="J14083" s="1257"/>
      <c r="K14083" s="1257"/>
      <c r="L14083" s="1257"/>
      <c r="M14083" s="1257"/>
    </row>
    <row r="14084" spans="2:13" s="1259" customFormat="1" x14ac:dyDescent="0.2">
      <c r="B14084" s="1257"/>
      <c r="C14084" s="1257"/>
      <c r="D14084" s="1257"/>
      <c r="E14084" s="1257"/>
      <c r="F14084" s="1257"/>
      <c r="G14084" s="1257"/>
      <c r="H14084" s="1258"/>
      <c r="I14084" s="1257"/>
      <c r="J14084" s="1257"/>
      <c r="K14084" s="1257"/>
      <c r="L14084" s="1257"/>
      <c r="M14084" s="1257"/>
    </row>
    <row r="14085" spans="2:13" s="1259" customFormat="1" x14ac:dyDescent="0.2">
      <c r="B14085" s="1257"/>
      <c r="C14085" s="1257"/>
      <c r="D14085" s="1257"/>
      <c r="E14085" s="1257"/>
      <c r="F14085" s="1257"/>
      <c r="G14085" s="1257"/>
      <c r="H14085" s="1258"/>
      <c r="I14085" s="1257"/>
      <c r="J14085" s="1257"/>
      <c r="K14085" s="1257"/>
      <c r="L14085" s="1257"/>
      <c r="M14085" s="1257"/>
    </row>
    <row r="14086" spans="2:13" s="1259" customFormat="1" x14ac:dyDescent="0.2">
      <c r="B14086" s="1257"/>
      <c r="C14086" s="1257"/>
      <c r="D14086" s="1257"/>
      <c r="E14086" s="1257"/>
      <c r="F14086" s="1257"/>
      <c r="G14086" s="1257"/>
      <c r="H14086" s="1258"/>
      <c r="I14086" s="1257"/>
      <c r="J14086" s="1257"/>
      <c r="K14086" s="1257"/>
      <c r="L14086" s="1257"/>
      <c r="M14086" s="1257"/>
    </row>
    <row r="14087" spans="2:13" s="1259" customFormat="1" x14ac:dyDescent="0.2">
      <c r="B14087" s="1257"/>
      <c r="C14087" s="1257"/>
      <c r="D14087" s="1257"/>
      <c r="E14087" s="1257"/>
      <c r="F14087" s="1257"/>
      <c r="G14087" s="1257"/>
      <c r="H14087" s="1258"/>
      <c r="I14087" s="1257"/>
      <c r="J14087" s="1257"/>
      <c r="K14087" s="1257"/>
      <c r="L14087" s="1257"/>
      <c r="M14087" s="1257"/>
    </row>
    <row r="14088" spans="2:13" s="1259" customFormat="1" x14ac:dyDescent="0.2">
      <c r="B14088" s="1257"/>
      <c r="C14088" s="1257"/>
      <c r="D14088" s="1257"/>
      <c r="E14088" s="1257"/>
      <c r="F14088" s="1257"/>
      <c r="G14088" s="1257"/>
      <c r="H14088" s="1258"/>
      <c r="I14088" s="1257"/>
      <c r="J14088" s="1257"/>
      <c r="K14088" s="1257"/>
      <c r="L14088" s="1257"/>
      <c r="M14088" s="1257"/>
    </row>
    <row r="14089" spans="2:13" s="1259" customFormat="1" x14ac:dyDescent="0.2">
      <c r="B14089" s="1257"/>
      <c r="C14089" s="1257"/>
      <c r="D14089" s="1257"/>
      <c r="E14089" s="1257"/>
      <c r="F14089" s="1257"/>
      <c r="G14089" s="1257"/>
      <c r="H14089" s="1258"/>
      <c r="I14089" s="1257"/>
      <c r="J14089" s="1257"/>
      <c r="K14089" s="1257"/>
      <c r="L14089" s="1257"/>
      <c r="M14089" s="1257"/>
    </row>
    <row r="14090" spans="2:13" s="1259" customFormat="1" x14ac:dyDescent="0.2">
      <c r="B14090" s="1257"/>
      <c r="C14090" s="1257"/>
      <c r="D14090" s="1257"/>
      <c r="E14090" s="1257"/>
      <c r="F14090" s="1257"/>
      <c r="G14090" s="1257"/>
      <c r="H14090" s="1258"/>
      <c r="I14090" s="1257"/>
      <c r="J14090" s="1257"/>
      <c r="K14090" s="1257"/>
      <c r="L14090" s="1257"/>
      <c r="M14090" s="1257"/>
    </row>
    <row r="14091" spans="2:13" s="1259" customFormat="1" x14ac:dyDescent="0.2">
      <c r="B14091" s="1257"/>
      <c r="C14091" s="1257"/>
      <c r="D14091" s="1257"/>
      <c r="E14091" s="1257"/>
      <c r="F14091" s="1257"/>
      <c r="G14091" s="1257"/>
      <c r="H14091" s="1258"/>
      <c r="I14091" s="1257"/>
      <c r="J14091" s="1257"/>
      <c r="K14091" s="1257"/>
      <c r="L14091" s="1257"/>
      <c r="M14091" s="1257"/>
    </row>
    <row r="14092" spans="2:13" s="1259" customFormat="1" x14ac:dyDescent="0.2">
      <c r="B14092" s="1257"/>
      <c r="C14092" s="1257"/>
      <c r="D14092" s="1257"/>
      <c r="E14092" s="1257"/>
      <c r="F14092" s="1257"/>
      <c r="G14092" s="1257"/>
      <c r="H14092" s="1258"/>
      <c r="I14092" s="1257"/>
      <c r="J14092" s="1257"/>
      <c r="K14092" s="1257"/>
      <c r="L14092" s="1257"/>
      <c r="M14092" s="1257"/>
    </row>
    <row r="14093" spans="2:13" s="1259" customFormat="1" x14ac:dyDescent="0.2">
      <c r="B14093" s="1257"/>
      <c r="C14093" s="1257"/>
      <c r="D14093" s="1257"/>
      <c r="E14093" s="1257"/>
      <c r="F14093" s="1257"/>
      <c r="G14093" s="1257"/>
      <c r="H14093" s="1258"/>
      <c r="I14093" s="1257"/>
      <c r="J14093" s="1257"/>
      <c r="K14093" s="1257"/>
      <c r="L14093" s="1257"/>
      <c r="M14093" s="1257"/>
    </row>
    <row r="14094" spans="2:13" s="1259" customFormat="1" x14ac:dyDescent="0.2">
      <c r="B14094" s="1257"/>
      <c r="C14094" s="1257"/>
      <c r="D14094" s="1257"/>
      <c r="E14094" s="1257"/>
      <c r="F14094" s="1257"/>
      <c r="G14094" s="1257"/>
      <c r="H14094" s="1258"/>
      <c r="I14094" s="1257"/>
      <c r="J14094" s="1257"/>
      <c r="K14094" s="1257"/>
      <c r="L14094" s="1257"/>
      <c r="M14094" s="1257"/>
    </row>
    <row r="14095" spans="2:13" s="1259" customFormat="1" x14ac:dyDescent="0.2">
      <c r="B14095" s="1257"/>
      <c r="C14095" s="1257"/>
      <c r="D14095" s="1257"/>
      <c r="E14095" s="1257"/>
      <c r="F14095" s="1257"/>
      <c r="G14095" s="1257"/>
      <c r="H14095" s="1258"/>
      <c r="I14095" s="1257"/>
      <c r="J14095" s="1257"/>
      <c r="K14095" s="1257"/>
      <c r="L14095" s="1257"/>
      <c r="M14095" s="1257"/>
    </row>
    <row r="14096" spans="2:13" s="1259" customFormat="1" x14ac:dyDescent="0.2">
      <c r="B14096" s="1257"/>
      <c r="C14096" s="1257"/>
      <c r="D14096" s="1257"/>
      <c r="E14096" s="1257"/>
      <c r="F14096" s="1257"/>
      <c r="G14096" s="1257"/>
      <c r="H14096" s="1258"/>
      <c r="I14096" s="1257"/>
      <c r="J14096" s="1257"/>
      <c r="K14096" s="1257"/>
      <c r="L14096" s="1257"/>
      <c r="M14096" s="1257"/>
    </row>
    <row r="14097" spans="2:13" s="1259" customFormat="1" x14ac:dyDescent="0.2">
      <c r="B14097" s="1257"/>
      <c r="C14097" s="1257"/>
      <c r="D14097" s="1257"/>
      <c r="E14097" s="1257"/>
      <c r="F14097" s="1257"/>
      <c r="G14097" s="1257"/>
      <c r="H14097" s="1258"/>
      <c r="I14097" s="1257"/>
      <c r="J14097" s="1257"/>
      <c r="K14097" s="1257"/>
      <c r="L14097" s="1257"/>
      <c r="M14097" s="1257"/>
    </row>
    <row r="14098" spans="2:13" s="1259" customFormat="1" x14ac:dyDescent="0.2">
      <c r="B14098" s="1257"/>
      <c r="C14098" s="1257"/>
      <c r="D14098" s="1257"/>
      <c r="E14098" s="1257"/>
      <c r="F14098" s="1257"/>
      <c r="G14098" s="1257"/>
      <c r="H14098" s="1258"/>
      <c r="I14098" s="1257"/>
      <c r="J14098" s="1257"/>
      <c r="K14098" s="1257"/>
      <c r="L14098" s="1257"/>
      <c r="M14098" s="1257"/>
    </row>
    <row r="14099" spans="2:13" s="1259" customFormat="1" x14ac:dyDescent="0.2">
      <c r="B14099" s="1257"/>
      <c r="C14099" s="1257"/>
      <c r="D14099" s="1257"/>
      <c r="E14099" s="1257"/>
      <c r="F14099" s="1257"/>
      <c r="G14099" s="1257"/>
      <c r="H14099" s="1258"/>
      <c r="I14099" s="1257"/>
      <c r="J14099" s="1257"/>
      <c r="K14099" s="1257"/>
      <c r="L14099" s="1257"/>
      <c r="M14099" s="1257"/>
    </row>
    <row r="14100" spans="2:13" s="1259" customFormat="1" x14ac:dyDescent="0.2">
      <c r="B14100" s="1257"/>
      <c r="C14100" s="1257"/>
      <c r="D14100" s="1257"/>
      <c r="E14100" s="1257"/>
      <c r="F14100" s="1257"/>
      <c r="G14100" s="1257"/>
      <c r="H14100" s="1258"/>
      <c r="I14100" s="1257"/>
      <c r="J14100" s="1257"/>
      <c r="K14100" s="1257"/>
      <c r="L14100" s="1257"/>
      <c r="M14100" s="1257"/>
    </row>
    <row r="14101" spans="2:13" s="1259" customFormat="1" x14ac:dyDescent="0.2">
      <c r="B14101" s="1257"/>
      <c r="C14101" s="1257"/>
      <c r="D14101" s="1257"/>
      <c r="E14101" s="1257"/>
      <c r="F14101" s="1257"/>
      <c r="G14101" s="1257"/>
      <c r="H14101" s="1258"/>
      <c r="I14101" s="1257"/>
      <c r="J14101" s="1257"/>
      <c r="K14101" s="1257"/>
      <c r="L14101" s="1257"/>
      <c r="M14101" s="1257"/>
    </row>
    <row r="14102" spans="2:13" s="1259" customFormat="1" x14ac:dyDescent="0.2">
      <c r="B14102" s="1257"/>
      <c r="C14102" s="1257"/>
      <c r="D14102" s="1257"/>
      <c r="E14102" s="1257"/>
      <c r="F14102" s="1257"/>
      <c r="G14102" s="1257"/>
      <c r="H14102" s="1258"/>
      <c r="I14102" s="1257"/>
      <c r="J14102" s="1257"/>
      <c r="K14102" s="1257"/>
      <c r="L14102" s="1257"/>
      <c r="M14102" s="1257"/>
    </row>
    <row r="14103" spans="2:13" s="1259" customFormat="1" x14ac:dyDescent="0.2">
      <c r="B14103" s="1257"/>
      <c r="C14103" s="1257"/>
      <c r="D14103" s="1257"/>
      <c r="E14103" s="1257"/>
      <c r="F14103" s="1257"/>
      <c r="G14103" s="1257"/>
      <c r="H14103" s="1258"/>
      <c r="I14103" s="1257"/>
      <c r="J14103" s="1257"/>
      <c r="K14103" s="1257"/>
      <c r="L14103" s="1257"/>
      <c r="M14103" s="1257"/>
    </row>
    <row r="14104" spans="2:13" s="1259" customFormat="1" x14ac:dyDescent="0.2">
      <c r="B14104" s="1257"/>
      <c r="C14104" s="1257"/>
      <c r="D14104" s="1257"/>
      <c r="E14104" s="1257"/>
      <c r="F14104" s="1257"/>
      <c r="G14104" s="1257"/>
      <c r="H14104" s="1258"/>
      <c r="I14104" s="1257"/>
      <c r="J14104" s="1257"/>
      <c r="K14104" s="1257"/>
      <c r="L14104" s="1257"/>
      <c r="M14104" s="1257"/>
    </row>
    <row r="14105" spans="2:13" s="1259" customFormat="1" x14ac:dyDescent="0.2">
      <c r="B14105" s="1257"/>
      <c r="C14105" s="1257"/>
      <c r="D14105" s="1257"/>
      <c r="E14105" s="1257"/>
      <c r="F14105" s="1257"/>
      <c r="G14105" s="1257"/>
      <c r="H14105" s="1258"/>
      <c r="I14105" s="1257"/>
      <c r="J14105" s="1257"/>
      <c r="K14105" s="1257"/>
      <c r="L14105" s="1257"/>
      <c r="M14105" s="1257"/>
    </row>
    <row r="14106" spans="2:13" s="1259" customFormat="1" x14ac:dyDescent="0.2">
      <c r="B14106" s="1257"/>
      <c r="C14106" s="1257"/>
      <c r="D14106" s="1257"/>
      <c r="E14106" s="1257"/>
      <c r="F14106" s="1257"/>
      <c r="G14106" s="1257"/>
      <c r="H14106" s="1258"/>
      <c r="I14106" s="1257"/>
      <c r="J14106" s="1257"/>
      <c r="K14106" s="1257"/>
      <c r="L14106" s="1257"/>
      <c r="M14106" s="1257"/>
    </row>
    <row r="14107" spans="2:13" s="1259" customFormat="1" x14ac:dyDescent="0.2">
      <c r="B14107" s="1257"/>
      <c r="C14107" s="1257"/>
      <c r="D14107" s="1257"/>
      <c r="E14107" s="1257"/>
      <c r="F14107" s="1257"/>
      <c r="G14107" s="1257"/>
      <c r="H14107" s="1258"/>
      <c r="I14107" s="1257"/>
      <c r="J14107" s="1257"/>
      <c r="K14107" s="1257"/>
      <c r="L14107" s="1257"/>
      <c r="M14107" s="1257"/>
    </row>
    <row r="14108" spans="2:13" s="1259" customFormat="1" x14ac:dyDescent="0.2">
      <c r="B14108" s="1257"/>
      <c r="C14108" s="1257"/>
      <c r="D14108" s="1257"/>
      <c r="E14108" s="1257"/>
      <c r="F14108" s="1257"/>
      <c r="G14108" s="1257"/>
      <c r="H14108" s="1258"/>
      <c r="I14108" s="1257"/>
      <c r="J14108" s="1257"/>
      <c r="K14108" s="1257"/>
      <c r="L14108" s="1257"/>
      <c r="M14108" s="1257"/>
    </row>
    <row r="14109" spans="2:13" s="1259" customFormat="1" x14ac:dyDescent="0.2">
      <c r="B14109" s="1257"/>
      <c r="C14109" s="1257"/>
      <c r="D14109" s="1257"/>
      <c r="E14109" s="1257"/>
      <c r="F14109" s="1257"/>
      <c r="G14109" s="1257"/>
      <c r="H14109" s="1258"/>
      <c r="I14109" s="1257"/>
      <c r="J14109" s="1257"/>
      <c r="K14109" s="1257"/>
      <c r="L14109" s="1257"/>
      <c r="M14109" s="1257"/>
    </row>
    <row r="14110" spans="2:13" s="1259" customFormat="1" x14ac:dyDescent="0.2">
      <c r="B14110" s="1257"/>
      <c r="C14110" s="1257"/>
      <c r="D14110" s="1257"/>
      <c r="E14110" s="1257"/>
      <c r="F14110" s="1257"/>
      <c r="G14110" s="1257"/>
      <c r="H14110" s="1258"/>
      <c r="I14110" s="1257"/>
      <c r="J14110" s="1257"/>
      <c r="K14110" s="1257"/>
      <c r="L14110" s="1257"/>
      <c r="M14110" s="1257"/>
    </row>
    <row r="14111" spans="2:13" s="1259" customFormat="1" x14ac:dyDescent="0.2">
      <c r="B14111" s="1257"/>
      <c r="C14111" s="1257"/>
      <c r="D14111" s="1257"/>
      <c r="E14111" s="1257"/>
      <c r="F14111" s="1257"/>
      <c r="G14111" s="1257"/>
      <c r="H14111" s="1258"/>
      <c r="I14111" s="1257"/>
      <c r="J14111" s="1257"/>
      <c r="K14111" s="1257"/>
      <c r="L14111" s="1257"/>
      <c r="M14111" s="1257"/>
    </row>
    <row r="14112" spans="2:13" s="1259" customFormat="1" x14ac:dyDescent="0.2">
      <c r="B14112" s="1257"/>
      <c r="C14112" s="1257"/>
      <c r="D14112" s="1257"/>
      <c r="E14112" s="1257"/>
      <c r="F14112" s="1257"/>
      <c r="G14112" s="1257"/>
      <c r="H14112" s="1258"/>
      <c r="I14112" s="1257"/>
      <c r="J14112" s="1257"/>
      <c r="K14112" s="1257"/>
      <c r="L14112" s="1257"/>
      <c r="M14112" s="1257"/>
    </row>
    <row r="14113" spans="2:13" s="1259" customFormat="1" x14ac:dyDescent="0.2">
      <c r="B14113" s="1257"/>
      <c r="C14113" s="1257"/>
      <c r="D14113" s="1257"/>
      <c r="E14113" s="1257"/>
      <c r="F14113" s="1257"/>
      <c r="G14113" s="1257"/>
      <c r="H14113" s="1258"/>
      <c r="I14113" s="1257"/>
      <c r="J14113" s="1257"/>
      <c r="K14113" s="1257"/>
      <c r="L14113" s="1257"/>
      <c r="M14113" s="1257"/>
    </row>
    <row r="14114" spans="2:13" s="1259" customFormat="1" x14ac:dyDescent="0.2">
      <c r="B14114" s="1257"/>
      <c r="C14114" s="1257"/>
      <c r="D14114" s="1257"/>
      <c r="E14114" s="1257"/>
      <c r="F14114" s="1257"/>
      <c r="G14114" s="1257"/>
      <c r="H14114" s="1258"/>
      <c r="I14114" s="1257"/>
      <c r="J14114" s="1257"/>
      <c r="K14114" s="1257"/>
      <c r="L14114" s="1257"/>
      <c r="M14114" s="1257"/>
    </row>
    <row r="14115" spans="2:13" s="1259" customFormat="1" x14ac:dyDescent="0.2">
      <c r="B14115" s="1257"/>
      <c r="C14115" s="1257"/>
      <c r="D14115" s="1257"/>
      <c r="E14115" s="1257"/>
      <c r="F14115" s="1257"/>
      <c r="G14115" s="1257"/>
      <c r="H14115" s="1258"/>
      <c r="I14115" s="1257"/>
      <c r="J14115" s="1257"/>
      <c r="K14115" s="1257"/>
      <c r="L14115" s="1257"/>
      <c r="M14115" s="1257"/>
    </row>
    <row r="14116" spans="2:13" s="1259" customFormat="1" x14ac:dyDescent="0.2">
      <c r="B14116" s="1257"/>
      <c r="C14116" s="1257"/>
      <c r="D14116" s="1257"/>
      <c r="E14116" s="1257"/>
      <c r="F14116" s="1257"/>
      <c r="G14116" s="1257"/>
      <c r="H14116" s="1258"/>
      <c r="I14116" s="1257"/>
      <c r="J14116" s="1257"/>
      <c r="K14116" s="1257"/>
      <c r="L14116" s="1257"/>
      <c r="M14116" s="1257"/>
    </row>
    <row r="14117" spans="2:13" s="1259" customFormat="1" x14ac:dyDescent="0.2">
      <c r="B14117" s="1257"/>
      <c r="C14117" s="1257"/>
      <c r="D14117" s="1257"/>
      <c r="E14117" s="1257"/>
      <c r="F14117" s="1257"/>
      <c r="G14117" s="1257"/>
      <c r="H14117" s="1258"/>
      <c r="I14117" s="1257"/>
      <c r="J14117" s="1257"/>
      <c r="K14117" s="1257"/>
      <c r="L14117" s="1257"/>
      <c r="M14117" s="1257"/>
    </row>
    <row r="14118" spans="2:13" s="1259" customFormat="1" x14ac:dyDescent="0.2">
      <c r="B14118" s="1257"/>
      <c r="C14118" s="1257"/>
      <c r="D14118" s="1257"/>
      <c r="E14118" s="1257"/>
      <c r="F14118" s="1257"/>
      <c r="G14118" s="1257"/>
      <c r="H14118" s="1258"/>
      <c r="I14118" s="1257"/>
      <c r="J14118" s="1257"/>
      <c r="K14118" s="1257"/>
      <c r="L14118" s="1257"/>
      <c r="M14118" s="1257"/>
    </row>
    <row r="14119" spans="2:13" s="1259" customFormat="1" x14ac:dyDescent="0.2">
      <c r="B14119" s="1257"/>
      <c r="C14119" s="1257"/>
      <c r="D14119" s="1257"/>
      <c r="E14119" s="1257"/>
      <c r="F14119" s="1257"/>
      <c r="G14119" s="1257"/>
      <c r="H14119" s="1258"/>
      <c r="I14119" s="1257"/>
      <c r="J14119" s="1257"/>
      <c r="K14119" s="1257"/>
      <c r="L14119" s="1257"/>
      <c r="M14119" s="1257"/>
    </row>
    <row r="14120" spans="2:13" s="1259" customFormat="1" x14ac:dyDescent="0.2">
      <c r="B14120" s="1257"/>
      <c r="C14120" s="1257"/>
      <c r="D14120" s="1257"/>
      <c r="E14120" s="1257"/>
      <c r="F14120" s="1257"/>
      <c r="G14120" s="1257"/>
      <c r="H14120" s="1258"/>
      <c r="I14120" s="1257"/>
      <c r="J14120" s="1257"/>
      <c r="K14120" s="1257"/>
      <c r="L14120" s="1257"/>
      <c r="M14120" s="1257"/>
    </row>
    <row r="14121" spans="2:13" s="1259" customFormat="1" x14ac:dyDescent="0.2">
      <c r="B14121" s="1257"/>
      <c r="C14121" s="1257"/>
      <c r="D14121" s="1257"/>
      <c r="E14121" s="1257"/>
      <c r="F14121" s="1257"/>
      <c r="G14121" s="1257"/>
      <c r="H14121" s="1258"/>
      <c r="I14121" s="1257"/>
      <c r="J14121" s="1257"/>
      <c r="K14121" s="1257"/>
      <c r="L14121" s="1257"/>
      <c r="M14121" s="1257"/>
    </row>
    <row r="14122" spans="2:13" s="1259" customFormat="1" x14ac:dyDescent="0.2">
      <c r="B14122" s="1257"/>
      <c r="C14122" s="1257"/>
      <c r="D14122" s="1257"/>
      <c r="E14122" s="1257"/>
      <c r="F14122" s="1257"/>
      <c r="G14122" s="1257"/>
      <c r="H14122" s="1258"/>
      <c r="I14122" s="1257"/>
      <c r="J14122" s="1257"/>
      <c r="K14122" s="1257"/>
      <c r="L14122" s="1257"/>
      <c r="M14122" s="1257"/>
    </row>
    <row r="14123" spans="2:13" s="1259" customFormat="1" x14ac:dyDescent="0.2">
      <c r="B14123" s="1257"/>
      <c r="C14123" s="1257"/>
      <c r="D14123" s="1257"/>
      <c r="E14123" s="1257"/>
      <c r="F14123" s="1257"/>
      <c r="G14123" s="1257"/>
      <c r="H14123" s="1258"/>
      <c r="I14123" s="1257"/>
      <c r="J14123" s="1257"/>
      <c r="K14123" s="1257"/>
      <c r="L14123" s="1257"/>
      <c r="M14123" s="1257"/>
    </row>
    <row r="14124" spans="2:13" s="1259" customFormat="1" x14ac:dyDescent="0.2">
      <c r="B14124" s="1257"/>
      <c r="C14124" s="1257"/>
      <c r="D14124" s="1257"/>
      <c r="E14124" s="1257"/>
      <c r="F14124" s="1257"/>
      <c r="G14124" s="1257"/>
      <c r="H14124" s="1258"/>
      <c r="I14124" s="1257"/>
      <c r="J14124" s="1257"/>
      <c r="K14124" s="1257"/>
      <c r="L14124" s="1257"/>
      <c r="M14124" s="1257"/>
    </row>
    <row r="14125" spans="2:13" s="1259" customFormat="1" x14ac:dyDescent="0.2">
      <c r="B14125" s="1257"/>
      <c r="C14125" s="1257"/>
      <c r="D14125" s="1257"/>
      <c r="E14125" s="1257"/>
      <c r="F14125" s="1257"/>
      <c r="G14125" s="1257"/>
      <c r="H14125" s="1258"/>
      <c r="I14125" s="1257"/>
      <c r="J14125" s="1257"/>
      <c r="K14125" s="1257"/>
      <c r="L14125" s="1257"/>
      <c r="M14125" s="1257"/>
    </row>
    <row r="14126" spans="2:13" s="1259" customFormat="1" x14ac:dyDescent="0.2">
      <c r="B14126" s="1257"/>
      <c r="C14126" s="1257"/>
      <c r="D14126" s="1257"/>
      <c r="E14126" s="1257"/>
      <c r="F14126" s="1257"/>
      <c r="G14126" s="1257"/>
      <c r="H14126" s="1258"/>
      <c r="I14126" s="1257"/>
      <c r="J14126" s="1257"/>
      <c r="K14126" s="1257"/>
      <c r="L14126" s="1257"/>
      <c r="M14126" s="1257"/>
    </row>
    <row r="14127" spans="2:13" s="1259" customFormat="1" x14ac:dyDescent="0.2">
      <c r="B14127" s="1257"/>
      <c r="C14127" s="1257"/>
      <c r="D14127" s="1257"/>
      <c r="E14127" s="1257"/>
      <c r="F14127" s="1257"/>
      <c r="G14127" s="1257"/>
      <c r="H14127" s="1258"/>
      <c r="I14127" s="1257"/>
      <c r="J14127" s="1257"/>
      <c r="K14127" s="1257"/>
      <c r="L14127" s="1257"/>
      <c r="M14127" s="1257"/>
    </row>
    <row r="14128" spans="2:13" s="1259" customFormat="1" x14ac:dyDescent="0.2">
      <c r="B14128" s="1257"/>
      <c r="C14128" s="1257"/>
      <c r="D14128" s="1257"/>
      <c r="E14128" s="1257"/>
      <c r="F14128" s="1257"/>
      <c r="G14128" s="1257"/>
      <c r="H14128" s="1258"/>
      <c r="I14128" s="1257"/>
      <c r="J14128" s="1257"/>
      <c r="K14128" s="1257"/>
      <c r="L14128" s="1257"/>
      <c r="M14128" s="1257"/>
    </row>
    <row r="14129" spans="2:13" s="1259" customFormat="1" x14ac:dyDescent="0.2">
      <c r="B14129" s="1257"/>
      <c r="C14129" s="1257"/>
      <c r="D14129" s="1257"/>
      <c r="E14129" s="1257"/>
      <c r="F14129" s="1257"/>
      <c r="G14129" s="1257"/>
      <c r="H14129" s="1258"/>
      <c r="I14129" s="1257"/>
      <c r="J14129" s="1257"/>
      <c r="K14129" s="1257"/>
      <c r="L14129" s="1257"/>
      <c r="M14129" s="1257"/>
    </row>
    <row r="14130" spans="2:13" s="1259" customFormat="1" x14ac:dyDescent="0.2">
      <c r="B14130" s="1257"/>
      <c r="C14130" s="1257"/>
      <c r="D14130" s="1257"/>
      <c r="E14130" s="1257"/>
      <c r="F14130" s="1257"/>
      <c r="G14130" s="1257"/>
      <c r="H14130" s="1258"/>
      <c r="I14130" s="1257"/>
      <c r="J14130" s="1257"/>
      <c r="K14130" s="1257"/>
      <c r="L14130" s="1257"/>
      <c r="M14130" s="1257"/>
    </row>
    <row r="14131" spans="2:13" s="1259" customFormat="1" x14ac:dyDescent="0.2">
      <c r="B14131" s="1257"/>
      <c r="C14131" s="1257"/>
      <c r="D14131" s="1257"/>
      <c r="E14131" s="1257"/>
      <c r="F14131" s="1257"/>
      <c r="G14131" s="1257"/>
      <c r="H14131" s="1258"/>
      <c r="I14131" s="1257"/>
      <c r="J14131" s="1257"/>
      <c r="K14131" s="1257"/>
      <c r="L14131" s="1257"/>
      <c r="M14131" s="1257"/>
    </row>
    <row r="14132" spans="2:13" s="1259" customFormat="1" x14ac:dyDescent="0.2">
      <c r="B14132" s="1257"/>
      <c r="C14132" s="1257"/>
      <c r="D14132" s="1257"/>
      <c r="E14132" s="1257"/>
      <c r="F14132" s="1257"/>
      <c r="G14132" s="1257"/>
      <c r="H14132" s="1258"/>
      <c r="I14132" s="1257"/>
      <c r="J14132" s="1257"/>
      <c r="K14132" s="1257"/>
      <c r="L14132" s="1257"/>
      <c r="M14132" s="1257"/>
    </row>
    <row r="14133" spans="2:13" s="1259" customFormat="1" x14ac:dyDescent="0.2">
      <c r="B14133" s="1257"/>
      <c r="C14133" s="1257"/>
      <c r="D14133" s="1257"/>
      <c r="E14133" s="1257"/>
      <c r="F14133" s="1257"/>
      <c r="G14133" s="1257"/>
      <c r="H14133" s="1258"/>
      <c r="I14133" s="1257"/>
      <c r="J14133" s="1257"/>
      <c r="K14133" s="1257"/>
      <c r="L14133" s="1257"/>
      <c r="M14133" s="1257"/>
    </row>
    <row r="14134" spans="2:13" s="1259" customFormat="1" x14ac:dyDescent="0.2">
      <c r="B14134" s="1257"/>
      <c r="C14134" s="1257"/>
      <c r="D14134" s="1257"/>
      <c r="E14134" s="1257"/>
      <c r="F14134" s="1257"/>
      <c r="G14134" s="1257"/>
      <c r="H14134" s="1258"/>
      <c r="I14134" s="1257"/>
      <c r="J14134" s="1257"/>
      <c r="K14134" s="1257"/>
      <c r="L14134" s="1257"/>
      <c r="M14134" s="1257"/>
    </row>
    <row r="14135" spans="2:13" s="1259" customFormat="1" x14ac:dyDescent="0.2">
      <c r="B14135" s="1257"/>
      <c r="C14135" s="1257"/>
      <c r="D14135" s="1257"/>
      <c r="E14135" s="1257"/>
      <c r="F14135" s="1257"/>
      <c r="G14135" s="1257"/>
      <c r="H14135" s="1258"/>
      <c r="I14135" s="1257"/>
      <c r="J14135" s="1257"/>
      <c r="K14135" s="1257"/>
      <c r="L14135" s="1257"/>
      <c r="M14135" s="1257"/>
    </row>
    <row r="14136" spans="2:13" s="1259" customFormat="1" x14ac:dyDescent="0.2">
      <c r="B14136" s="1257"/>
      <c r="C14136" s="1257"/>
      <c r="D14136" s="1257"/>
      <c r="E14136" s="1257"/>
      <c r="F14136" s="1257"/>
      <c r="G14136" s="1257"/>
      <c r="H14136" s="1258"/>
      <c r="I14136" s="1257"/>
      <c r="J14136" s="1257"/>
      <c r="K14136" s="1257"/>
      <c r="L14136" s="1257"/>
      <c r="M14136" s="1257"/>
    </row>
    <row r="14137" spans="2:13" s="1259" customFormat="1" x14ac:dyDescent="0.2">
      <c r="B14137" s="1257"/>
      <c r="C14137" s="1257"/>
      <c r="D14137" s="1257"/>
      <c r="E14137" s="1257"/>
      <c r="F14137" s="1257"/>
      <c r="G14137" s="1257"/>
      <c r="H14137" s="1258"/>
      <c r="I14137" s="1257"/>
      <c r="J14137" s="1257"/>
      <c r="K14137" s="1257"/>
      <c r="L14137" s="1257"/>
      <c r="M14137" s="1257"/>
    </row>
    <row r="14138" spans="2:13" s="1259" customFormat="1" x14ac:dyDescent="0.2">
      <c r="B14138" s="1257"/>
      <c r="C14138" s="1257"/>
      <c r="D14138" s="1257"/>
      <c r="E14138" s="1257"/>
      <c r="F14138" s="1257"/>
      <c r="G14138" s="1257"/>
      <c r="H14138" s="1258"/>
      <c r="I14138" s="1257"/>
      <c r="J14138" s="1257"/>
      <c r="K14138" s="1257"/>
      <c r="L14138" s="1257"/>
      <c r="M14138" s="1257"/>
    </row>
    <row r="14139" spans="2:13" s="1259" customFormat="1" x14ac:dyDescent="0.2">
      <c r="B14139" s="1257"/>
      <c r="C14139" s="1257"/>
      <c r="D14139" s="1257"/>
      <c r="E14139" s="1257"/>
      <c r="F14139" s="1257"/>
      <c r="G14139" s="1257"/>
      <c r="H14139" s="1258"/>
      <c r="I14139" s="1257"/>
      <c r="J14139" s="1257"/>
      <c r="K14139" s="1257"/>
      <c r="L14139" s="1257"/>
      <c r="M14139" s="1257"/>
    </row>
    <row r="14140" spans="2:13" s="1259" customFormat="1" x14ac:dyDescent="0.2">
      <c r="B14140" s="1257"/>
      <c r="C14140" s="1257"/>
      <c r="D14140" s="1257"/>
      <c r="E14140" s="1257"/>
      <c r="F14140" s="1257"/>
      <c r="G14140" s="1257"/>
      <c r="H14140" s="1258"/>
      <c r="I14140" s="1257"/>
      <c r="J14140" s="1257"/>
      <c r="K14140" s="1257"/>
      <c r="L14140" s="1257"/>
      <c r="M14140" s="1257"/>
    </row>
    <row r="14141" spans="2:13" s="1259" customFormat="1" x14ac:dyDescent="0.2">
      <c r="B14141" s="1257"/>
      <c r="C14141" s="1257"/>
      <c r="D14141" s="1257"/>
      <c r="E14141" s="1257"/>
      <c r="F14141" s="1257"/>
      <c r="G14141" s="1257"/>
      <c r="H14141" s="1258"/>
      <c r="I14141" s="1257"/>
      <c r="J14141" s="1257"/>
      <c r="K14141" s="1257"/>
      <c r="L14141" s="1257"/>
      <c r="M14141" s="1257"/>
    </row>
    <row r="14142" spans="2:13" s="1259" customFormat="1" x14ac:dyDescent="0.2">
      <c r="B14142" s="1257"/>
      <c r="C14142" s="1257"/>
      <c r="D14142" s="1257"/>
      <c r="E14142" s="1257"/>
      <c r="F14142" s="1257"/>
      <c r="G14142" s="1257"/>
      <c r="H14142" s="1258"/>
      <c r="I14142" s="1257"/>
      <c r="J14142" s="1257"/>
      <c r="K14142" s="1257"/>
      <c r="L14142" s="1257"/>
      <c r="M14142" s="1257"/>
    </row>
    <row r="14143" spans="2:13" s="1259" customFormat="1" x14ac:dyDescent="0.2">
      <c r="B14143" s="1257"/>
      <c r="C14143" s="1257"/>
      <c r="D14143" s="1257"/>
      <c r="E14143" s="1257"/>
      <c r="F14143" s="1257"/>
      <c r="G14143" s="1257"/>
      <c r="H14143" s="1258"/>
      <c r="I14143" s="1257"/>
      <c r="J14143" s="1257"/>
      <c r="K14143" s="1257"/>
      <c r="L14143" s="1257"/>
      <c r="M14143" s="1257"/>
    </row>
    <row r="14144" spans="2:13" s="1259" customFormat="1" x14ac:dyDescent="0.2">
      <c r="B14144" s="1257"/>
      <c r="C14144" s="1257"/>
      <c r="D14144" s="1257"/>
      <c r="E14144" s="1257"/>
      <c r="F14144" s="1257"/>
      <c r="G14144" s="1257"/>
      <c r="H14144" s="1258"/>
      <c r="I14144" s="1257"/>
      <c r="J14144" s="1257"/>
      <c r="K14144" s="1257"/>
      <c r="L14144" s="1257"/>
      <c r="M14144" s="1257"/>
    </row>
    <row r="14145" spans="2:13" s="1259" customFormat="1" x14ac:dyDescent="0.2">
      <c r="B14145" s="1257"/>
      <c r="C14145" s="1257"/>
      <c r="D14145" s="1257"/>
      <c r="E14145" s="1257"/>
      <c r="F14145" s="1257"/>
      <c r="G14145" s="1257"/>
      <c r="H14145" s="1258"/>
      <c r="I14145" s="1257"/>
      <c r="J14145" s="1257"/>
      <c r="K14145" s="1257"/>
      <c r="L14145" s="1257"/>
      <c r="M14145" s="1257"/>
    </row>
    <row r="14146" spans="2:13" s="1259" customFormat="1" x14ac:dyDescent="0.2">
      <c r="B14146" s="1257"/>
      <c r="C14146" s="1257"/>
      <c r="D14146" s="1257"/>
      <c r="E14146" s="1257"/>
      <c r="F14146" s="1257"/>
      <c r="G14146" s="1257"/>
      <c r="H14146" s="1258"/>
      <c r="I14146" s="1257"/>
      <c r="J14146" s="1257"/>
      <c r="K14146" s="1257"/>
      <c r="L14146" s="1257"/>
      <c r="M14146" s="1257"/>
    </row>
    <row r="14147" spans="2:13" s="1259" customFormat="1" x14ac:dyDescent="0.2">
      <c r="B14147" s="1257"/>
      <c r="C14147" s="1257"/>
      <c r="D14147" s="1257"/>
      <c r="E14147" s="1257"/>
      <c r="F14147" s="1257"/>
      <c r="G14147" s="1257"/>
      <c r="H14147" s="1258"/>
      <c r="I14147" s="1257"/>
      <c r="J14147" s="1257"/>
      <c r="K14147" s="1257"/>
      <c r="L14147" s="1257"/>
      <c r="M14147" s="1257"/>
    </row>
    <row r="14148" spans="2:13" s="1259" customFormat="1" x14ac:dyDescent="0.2">
      <c r="B14148" s="1257"/>
      <c r="C14148" s="1257"/>
      <c r="D14148" s="1257"/>
      <c r="E14148" s="1257"/>
      <c r="F14148" s="1257"/>
      <c r="G14148" s="1257"/>
      <c r="H14148" s="1258"/>
      <c r="I14148" s="1257"/>
      <c r="J14148" s="1257"/>
      <c r="K14148" s="1257"/>
      <c r="L14148" s="1257"/>
      <c r="M14148" s="1257"/>
    </row>
    <row r="14149" spans="2:13" s="1259" customFormat="1" x14ac:dyDescent="0.2">
      <c r="B14149" s="1257"/>
      <c r="C14149" s="1257"/>
      <c r="D14149" s="1257"/>
      <c r="E14149" s="1257"/>
      <c r="F14149" s="1257"/>
      <c r="G14149" s="1257"/>
      <c r="H14149" s="1258"/>
      <c r="I14149" s="1257"/>
      <c r="J14149" s="1257"/>
      <c r="K14149" s="1257"/>
      <c r="L14149" s="1257"/>
      <c r="M14149" s="1257"/>
    </row>
    <row r="14150" spans="2:13" s="1259" customFormat="1" x14ac:dyDescent="0.2">
      <c r="B14150" s="1257"/>
      <c r="C14150" s="1257"/>
      <c r="D14150" s="1257"/>
      <c r="E14150" s="1257"/>
      <c r="F14150" s="1257"/>
      <c r="G14150" s="1257"/>
      <c r="H14150" s="1258"/>
      <c r="I14150" s="1257"/>
      <c r="J14150" s="1257"/>
      <c r="K14150" s="1257"/>
      <c r="L14150" s="1257"/>
      <c r="M14150" s="1257"/>
    </row>
    <row r="14151" spans="2:13" s="1259" customFormat="1" x14ac:dyDescent="0.2">
      <c r="B14151" s="1257"/>
      <c r="C14151" s="1257"/>
      <c r="D14151" s="1257"/>
      <c r="E14151" s="1257"/>
      <c r="F14151" s="1257"/>
      <c r="G14151" s="1257"/>
      <c r="H14151" s="1258"/>
      <c r="I14151" s="1257"/>
      <c r="J14151" s="1257"/>
      <c r="K14151" s="1257"/>
      <c r="L14151" s="1257"/>
      <c r="M14151" s="1257"/>
    </row>
    <row r="14152" spans="2:13" s="1259" customFormat="1" x14ac:dyDescent="0.2">
      <c r="B14152" s="1257"/>
      <c r="C14152" s="1257"/>
      <c r="D14152" s="1257"/>
      <c r="E14152" s="1257"/>
      <c r="F14152" s="1257"/>
      <c r="G14152" s="1257"/>
      <c r="H14152" s="1258"/>
      <c r="I14152" s="1257"/>
      <c r="J14152" s="1257"/>
      <c r="K14152" s="1257"/>
      <c r="L14152" s="1257"/>
      <c r="M14152" s="1257"/>
    </row>
    <row r="14153" spans="2:13" s="1259" customFormat="1" x14ac:dyDescent="0.2">
      <c r="B14153" s="1257"/>
      <c r="C14153" s="1257"/>
      <c r="D14153" s="1257"/>
      <c r="E14153" s="1257"/>
      <c r="F14153" s="1257"/>
      <c r="G14153" s="1257"/>
      <c r="H14153" s="1258"/>
      <c r="I14153" s="1257"/>
      <c r="J14153" s="1257"/>
      <c r="K14153" s="1257"/>
      <c r="L14153" s="1257"/>
      <c r="M14153" s="1257"/>
    </row>
    <row r="14154" spans="2:13" s="1259" customFormat="1" x14ac:dyDescent="0.2">
      <c r="B14154" s="1257"/>
      <c r="C14154" s="1257"/>
      <c r="D14154" s="1257"/>
      <c r="E14154" s="1257"/>
      <c r="F14154" s="1257"/>
      <c r="G14154" s="1257"/>
      <c r="H14154" s="1258"/>
      <c r="I14154" s="1257"/>
      <c r="J14154" s="1257"/>
      <c r="K14154" s="1257"/>
      <c r="L14154" s="1257"/>
      <c r="M14154" s="1257"/>
    </row>
    <row r="14155" spans="2:13" s="1259" customFormat="1" x14ac:dyDescent="0.2">
      <c r="B14155" s="1257"/>
      <c r="C14155" s="1257"/>
      <c r="D14155" s="1257"/>
      <c r="E14155" s="1257"/>
      <c r="F14155" s="1257"/>
      <c r="G14155" s="1257"/>
      <c r="H14155" s="1258"/>
      <c r="I14155" s="1257"/>
      <c r="J14155" s="1257"/>
      <c r="K14155" s="1257"/>
      <c r="L14155" s="1257"/>
      <c r="M14155" s="1257"/>
    </row>
    <row r="14156" spans="2:13" s="1259" customFormat="1" x14ac:dyDescent="0.2">
      <c r="B14156" s="1257"/>
      <c r="C14156" s="1257"/>
      <c r="D14156" s="1257"/>
      <c r="E14156" s="1257"/>
      <c r="F14156" s="1257"/>
      <c r="G14156" s="1257"/>
      <c r="H14156" s="1258"/>
      <c r="I14156" s="1257"/>
      <c r="J14156" s="1257"/>
      <c r="K14156" s="1257"/>
      <c r="L14156" s="1257"/>
      <c r="M14156" s="1257"/>
    </row>
    <row r="14157" spans="2:13" s="1259" customFormat="1" x14ac:dyDescent="0.2">
      <c r="B14157" s="1257"/>
      <c r="C14157" s="1257"/>
      <c r="D14157" s="1257"/>
      <c r="E14157" s="1257"/>
      <c r="F14157" s="1257"/>
      <c r="G14157" s="1257"/>
      <c r="H14157" s="1258"/>
      <c r="I14157" s="1257"/>
      <c r="J14157" s="1257"/>
      <c r="K14157" s="1257"/>
      <c r="L14157" s="1257"/>
      <c r="M14157" s="1257"/>
    </row>
    <row r="14158" spans="2:13" s="1259" customFormat="1" x14ac:dyDescent="0.2">
      <c r="B14158" s="1257"/>
      <c r="C14158" s="1257"/>
      <c r="D14158" s="1257"/>
      <c r="E14158" s="1257"/>
      <c r="F14158" s="1257"/>
      <c r="G14158" s="1257"/>
      <c r="H14158" s="1258"/>
      <c r="I14158" s="1257"/>
      <c r="J14158" s="1257"/>
      <c r="K14158" s="1257"/>
      <c r="L14158" s="1257"/>
      <c r="M14158" s="1257"/>
    </row>
    <row r="14159" spans="2:13" s="1259" customFormat="1" x14ac:dyDescent="0.2">
      <c r="B14159" s="1257"/>
      <c r="C14159" s="1257"/>
      <c r="D14159" s="1257"/>
      <c r="E14159" s="1257"/>
      <c r="F14159" s="1257"/>
      <c r="G14159" s="1257"/>
      <c r="H14159" s="1258"/>
      <c r="I14159" s="1257"/>
      <c r="J14159" s="1257"/>
      <c r="K14159" s="1257"/>
      <c r="L14159" s="1257"/>
      <c r="M14159" s="1257"/>
    </row>
    <row r="14160" spans="2:13" s="1259" customFormat="1" x14ac:dyDescent="0.2">
      <c r="B14160" s="1257"/>
      <c r="C14160" s="1257"/>
      <c r="D14160" s="1257"/>
      <c r="E14160" s="1257"/>
      <c r="F14160" s="1257"/>
      <c r="G14160" s="1257"/>
      <c r="H14160" s="1258"/>
      <c r="I14160" s="1257"/>
      <c r="J14160" s="1257"/>
      <c r="K14160" s="1257"/>
      <c r="L14160" s="1257"/>
      <c r="M14160" s="1257"/>
    </row>
    <row r="14161" spans="2:13" s="1259" customFormat="1" x14ac:dyDescent="0.2">
      <c r="B14161" s="1257"/>
      <c r="C14161" s="1257"/>
      <c r="D14161" s="1257"/>
      <c r="E14161" s="1257"/>
      <c r="F14161" s="1257"/>
      <c r="G14161" s="1257"/>
      <c r="H14161" s="1258"/>
      <c r="I14161" s="1257"/>
      <c r="J14161" s="1257"/>
      <c r="K14161" s="1257"/>
      <c r="L14161" s="1257"/>
      <c r="M14161" s="1257"/>
    </row>
    <row r="14162" spans="2:13" s="1259" customFormat="1" x14ac:dyDescent="0.2">
      <c r="B14162" s="1257"/>
      <c r="C14162" s="1257"/>
      <c r="D14162" s="1257"/>
      <c r="E14162" s="1257"/>
      <c r="F14162" s="1257"/>
      <c r="G14162" s="1257"/>
      <c r="H14162" s="1258"/>
      <c r="I14162" s="1257"/>
      <c r="J14162" s="1257"/>
      <c r="K14162" s="1257"/>
      <c r="L14162" s="1257"/>
      <c r="M14162" s="1257"/>
    </row>
    <row r="14163" spans="2:13" s="1259" customFormat="1" x14ac:dyDescent="0.2">
      <c r="B14163" s="1257"/>
      <c r="C14163" s="1257"/>
      <c r="D14163" s="1257"/>
      <c r="E14163" s="1257"/>
      <c r="F14163" s="1257"/>
      <c r="G14163" s="1257"/>
      <c r="H14163" s="1258"/>
      <c r="I14163" s="1257"/>
      <c r="J14163" s="1257"/>
      <c r="K14163" s="1257"/>
      <c r="L14163" s="1257"/>
      <c r="M14163" s="1257"/>
    </row>
    <row r="14164" spans="2:13" s="1259" customFormat="1" x14ac:dyDescent="0.2">
      <c r="B14164" s="1257"/>
      <c r="C14164" s="1257"/>
      <c r="D14164" s="1257"/>
      <c r="E14164" s="1257"/>
      <c r="F14164" s="1257"/>
      <c r="G14164" s="1257"/>
      <c r="H14164" s="1258"/>
      <c r="I14164" s="1257"/>
      <c r="J14164" s="1257"/>
      <c r="K14164" s="1257"/>
      <c r="L14164" s="1257"/>
      <c r="M14164" s="1257"/>
    </row>
    <row r="14165" spans="2:13" s="1259" customFormat="1" x14ac:dyDescent="0.2">
      <c r="B14165" s="1257"/>
      <c r="C14165" s="1257"/>
      <c r="D14165" s="1257"/>
      <c r="E14165" s="1257"/>
      <c r="F14165" s="1257"/>
      <c r="G14165" s="1257"/>
      <c r="H14165" s="1258"/>
      <c r="I14165" s="1257"/>
      <c r="J14165" s="1257"/>
      <c r="K14165" s="1257"/>
      <c r="L14165" s="1257"/>
      <c r="M14165" s="1257"/>
    </row>
    <row r="14166" spans="2:13" s="1259" customFormat="1" x14ac:dyDescent="0.2">
      <c r="B14166" s="1257"/>
      <c r="C14166" s="1257"/>
      <c r="D14166" s="1257"/>
      <c r="E14166" s="1257"/>
      <c r="F14166" s="1257"/>
      <c r="G14166" s="1257"/>
      <c r="H14166" s="1258"/>
      <c r="I14166" s="1257"/>
      <c r="J14166" s="1257"/>
      <c r="K14166" s="1257"/>
      <c r="L14166" s="1257"/>
      <c r="M14166" s="1257"/>
    </row>
    <row r="14167" spans="2:13" s="1259" customFormat="1" x14ac:dyDescent="0.2">
      <c r="B14167" s="1257"/>
      <c r="C14167" s="1257"/>
      <c r="D14167" s="1257"/>
      <c r="E14167" s="1257"/>
      <c r="F14167" s="1257"/>
      <c r="G14167" s="1257"/>
      <c r="H14167" s="1258"/>
      <c r="I14167" s="1257"/>
      <c r="J14167" s="1257"/>
      <c r="K14167" s="1257"/>
      <c r="L14167" s="1257"/>
      <c r="M14167" s="1257"/>
    </row>
    <row r="14168" spans="2:13" s="1259" customFormat="1" x14ac:dyDescent="0.2">
      <c r="B14168" s="1257"/>
      <c r="C14168" s="1257"/>
      <c r="D14168" s="1257"/>
      <c r="E14168" s="1257"/>
      <c r="F14168" s="1257"/>
      <c r="G14168" s="1257"/>
      <c r="H14168" s="1258"/>
      <c r="I14168" s="1257"/>
      <c r="J14168" s="1257"/>
      <c r="K14168" s="1257"/>
      <c r="L14168" s="1257"/>
      <c r="M14168" s="1257"/>
    </row>
    <row r="14169" spans="2:13" s="1259" customFormat="1" x14ac:dyDescent="0.2">
      <c r="B14169" s="1257"/>
      <c r="C14169" s="1257"/>
      <c r="D14169" s="1257"/>
      <c r="E14169" s="1257"/>
      <c r="F14169" s="1257"/>
      <c r="G14169" s="1257"/>
      <c r="H14169" s="1258"/>
      <c r="I14169" s="1257"/>
      <c r="J14169" s="1257"/>
      <c r="K14169" s="1257"/>
      <c r="L14169" s="1257"/>
      <c r="M14169" s="1257"/>
    </row>
    <row r="14170" spans="2:13" s="1259" customFormat="1" x14ac:dyDescent="0.2">
      <c r="B14170" s="1257"/>
      <c r="C14170" s="1257"/>
      <c r="D14170" s="1257"/>
      <c r="E14170" s="1257"/>
      <c r="F14170" s="1257"/>
      <c r="G14170" s="1257"/>
      <c r="H14170" s="1258"/>
      <c r="I14170" s="1257"/>
      <c r="J14170" s="1257"/>
      <c r="K14170" s="1257"/>
      <c r="L14170" s="1257"/>
      <c r="M14170" s="1257"/>
    </row>
    <row r="14171" spans="2:13" s="1259" customFormat="1" x14ac:dyDescent="0.2">
      <c r="B14171" s="1257"/>
      <c r="C14171" s="1257"/>
      <c r="D14171" s="1257"/>
      <c r="E14171" s="1257"/>
      <c r="F14171" s="1257"/>
      <c r="G14171" s="1257"/>
      <c r="H14171" s="1258"/>
      <c r="I14171" s="1257"/>
      <c r="J14171" s="1257"/>
      <c r="K14171" s="1257"/>
      <c r="L14171" s="1257"/>
      <c r="M14171" s="1257"/>
    </row>
    <row r="14172" spans="2:13" s="1259" customFormat="1" x14ac:dyDescent="0.2">
      <c r="B14172" s="1257"/>
      <c r="C14172" s="1257"/>
      <c r="D14172" s="1257"/>
      <c r="E14172" s="1257"/>
      <c r="F14172" s="1257"/>
      <c r="G14172" s="1257"/>
      <c r="H14172" s="1258"/>
      <c r="I14172" s="1257"/>
      <c r="J14172" s="1257"/>
      <c r="K14172" s="1257"/>
      <c r="L14172" s="1257"/>
      <c r="M14172" s="1257"/>
    </row>
    <row r="14173" spans="2:13" s="1259" customFormat="1" x14ac:dyDescent="0.2">
      <c r="B14173" s="1257"/>
      <c r="C14173" s="1257"/>
      <c r="D14173" s="1257"/>
      <c r="E14173" s="1257"/>
      <c r="F14173" s="1257"/>
      <c r="G14173" s="1257"/>
      <c r="H14173" s="1258"/>
      <c r="I14173" s="1257"/>
      <c r="J14173" s="1257"/>
      <c r="K14173" s="1257"/>
      <c r="L14173" s="1257"/>
      <c r="M14173" s="1257"/>
    </row>
    <row r="14174" spans="2:13" s="1259" customFormat="1" x14ac:dyDescent="0.2">
      <c r="B14174" s="1257"/>
      <c r="C14174" s="1257"/>
      <c r="D14174" s="1257"/>
      <c r="E14174" s="1257"/>
      <c r="F14174" s="1257"/>
      <c r="G14174" s="1257"/>
      <c r="H14174" s="1258"/>
      <c r="I14174" s="1257"/>
      <c r="J14174" s="1257"/>
      <c r="K14174" s="1257"/>
      <c r="L14174" s="1257"/>
      <c r="M14174" s="1257"/>
    </row>
    <row r="14175" spans="2:13" s="1259" customFormat="1" x14ac:dyDescent="0.2">
      <c r="B14175" s="1257"/>
      <c r="C14175" s="1257"/>
      <c r="D14175" s="1257"/>
      <c r="E14175" s="1257"/>
      <c r="F14175" s="1257"/>
      <c r="G14175" s="1257"/>
      <c r="H14175" s="1258"/>
      <c r="I14175" s="1257"/>
      <c r="J14175" s="1257"/>
      <c r="K14175" s="1257"/>
      <c r="L14175" s="1257"/>
      <c r="M14175" s="1257"/>
    </row>
    <row r="14176" spans="2:13" s="1259" customFormat="1" x14ac:dyDescent="0.2">
      <c r="B14176" s="1257"/>
      <c r="C14176" s="1257"/>
      <c r="D14176" s="1257"/>
      <c r="E14176" s="1257"/>
      <c r="F14176" s="1257"/>
      <c r="G14176" s="1257"/>
      <c r="H14176" s="1258"/>
      <c r="I14176" s="1257"/>
      <c r="J14176" s="1257"/>
      <c r="K14176" s="1257"/>
      <c r="L14176" s="1257"/>
      <c r="M14176" s="1257"/>
    </row>
    <row r="14177" spans="2:13" s="1259" customFormat="1" x14ac:dyDescent="0.2">
      <c r="B14177" s="1257"/>
      <c r="C14177" s="1257"/>
      <c r="D14177" s="1257"/>
      <c r="E14177" s="1257"/>
      <c r="F14177" s="1257"/>
      <c r="G14177" s="1257"/>
      <c r="H14177" s="1258"/>
      <c r="I14177" s="1257"/>
      <c r="J14177" s="1257"/>
      <c r="K14177" s="1257"/>
      <c r="L14177" s="1257"/>
      <c r="M14177" s="1257"/>
    </row>
    <row r="14178" spans="2:13" s="1259" customFormat="1" x14ac:dyDescent="0.2">
      <c r="B14178" s="1257"/>
      <c r="C14178" s="1257"/>
      <c r="D14178" s="1257"/>
      <c r="E14178" s="1257"/>
      <c r="F14178" s="1257"/>
      <c r="G14178" s="1257"/>
      <c r="H14178" s="1258"/>
      <c r="I14178" s="1257"/>
      <c r="J14178" s="1257"/>
      <c r="K14178" s="1257"/>
      <c r="L14178" s="1257"/>
      <c r="M14178" s="1257"/>
    </row>
    <row r="14179" spans="2:13" s="1259" customFormat="1" x14ac:dyDescent="0.2">
      <c r="B14179" s="1257"/>
      <c r="C14179" s="1257"/>
      <c r="D14179" s="1257"/>
      <c r="E14179" s="1257"/>
      <c r="F14179" s="1257"/>
      <c r="G14179" s="1257"/>
      <c r="H14179" s="1258"/>
      <c r="I14179" s="1257"/>
      <c r="J14179" s="1257"/>
      <c r="K14179" s="1257"/>
      <c r="L14179" s="1257"/>
      <c r="M14179" s="1257"/>
    </row>
    <row r="14180" spans="2:13" s="1259" customFormat="1" x14ac:dyDescent="0.2">
      <c r="B14180" s="1257"/>
      <c r="C14180" s="1257"/>
      <c r="D14180" s="1257"/>
      <c r="E14180" s="1257"/>
      <c r="F14180" s="1257"/>
      <c r="G14180" s="1257"/>
      <c r="H14180" s="1258"/>
      <c r="I14180" s="1257"/>
      <c r="J14180" s="1257"/>
      <c r="K14180" s="1257"/>
      <c r="L14180" s="1257"/>
      <c r="M14180" s="1257"/>
    </row>
    <row r="14181" spans="2:13" s="1259" customFormat="1" x14ac:dyDescent="0.2">
      <c r="B14181" s="1257"/>
      <c r="C14181" s="1257"/>
      <c r="D14181" s="1257"/>
      <c r="E14181" s="1257"/>
      <c r="F14181" s="1257"/>
      <c r="G14181" s="1257"/>
      <c r="H14181" s="1258"/>
      <c r="I14181" s="1257"/>
      <c r="J14181" s="1257"/>
      <c r="K14181" s="1257"/>
      <c r="L14181" s="1257"/>
      <c r="M14181" s="1257"/>
    </row>
    <row r="14182" spans="2:13" s="1259" customFormat="1" x14ac:dyDescent="0.2">
      <c r="B14182" s="1257"/>
      <c r="C14182" s="1257"/>
      <c r="D14182" s="1257"/>
      <c r="E14182" s="1257"/>
      <c r="F14182" s="1257"/>
      <c r="G14182" s="1257"/>
      <c r="H14182" s="1258"/>
      <c r="I14182" s="1257"/>
      <c r="J14182" s="1257"/>
      <c r="K14182" s="1257"/>
      <c r="L14182" s="1257"/>
      <c r="M14182" s="1257"/>
    </row>
    <row r="14183" spans="2:13" s="1259" customFormat="1" x14ac:dyDescent="0.2">
      <c r="B14183" s="1257"/>
      <c r="C14183" s="1257"/>
      <c r="D14183" s="1257"/>
      <c r="E14183" s="1257"/>
      <c r="F14183" s="1257"/>
      <c r="G14183" s="1257"/>
      <c r="H14183" s="1258"/>
      <c r="I14183" s="1257"/>
      <c r="J14183" s="1257"/>
      <c r="K14183" s="1257"/>
      <c r="L14183" s="1257"/>
      <c r="M14183" s="1257"/>
    </row>
    <row r="14184" spans="2:13" s="1259" customFormat="1" x14ac:dyDescent="0.2">
      <c r="B14184" s="1257"/>
      <c r="C14184" s="1257"/>
      <c r="D14184" s="1257"/>
      <c r="E14184" s="1257"/>
      <c r="F14184" s="1257"/>
      <c r="G14184" s="1257"/>
      <c r="H14184" s="1258"/>
      <c r="I14184" s="1257"/>
      <c r="J14184" s="1257"/>
      <c r="K14184" s="1257"/>
      <c r="L14184" s="1257"/>
      <c r="M14184" s="1257"/>
    </row>
    <row r="14185" spans="2:13" s="1259" customFormat="1" x14ac:dyDescent="0.2">
      <c r="B14185" s="1257"/>
      <c r="C14185" s="1257"/>
      <c r="D14185" s="1257"/>
      <c r="E14185" s="1257"/>
      <c r="F14185" s="1257"/>
      <c r="G14185" s="1257"/>
      <c r="H14185" s="1258"/>
      <c r="I14185" s="1257"/>
      <c r="J14185" s="1257"/>
      <c r="K14185" s="1257"/>
      <c r="L14185" s="1257"/>
      <c r="M14185" s="1257"/>
    </row>
    <row r="14186" spans="2:13" s="1259" customFormat="1" x14ac:dyDescent="0.2">
      <c r="B14186" s="1257"/>
      <c r="C14186" s="1257"/>
      <c r="D14186" s="1257"/>
      <c r="E14186" s="1257"/>
      <c r="F14186" s="1257"/>
      <c r="G14186" s="1257"/>
      <c r="H14186" s="1258"/>
      <c r="I14186" s="1257"/>
      <c r="J14186" s="1257"/>
      <c r="K14186" s="1257"/>
      <c r="L14186" s="1257"/>
      <c r="M14186" s="1257"/>
    </row>
    <row r="14187" spans="2:13" s="1259" customFormat="1" x14ac:dyDescent="0.2">
      <c r="B14187" s="1257"/>
      <c r="C14187" s="1257"/>
      <c r="D14187" s="1257"/>
      <c r="E14187" s="1257"/>
      <c r="F14187" s="1257"/>
      <c r="G14187" s="1257"/>
      <c r="H14187" s="1258"/>
      <c r="I14187" s="1257"/>
      <c r="J14187" s="1257"/>
      <c r="K14187" s="1257"/>
      <c r="L14187" s="1257"/>
      <c r="M14187" s="1257"/>
    </row>
    <row r="14188" spans="2:13" s="1259" customFormat="1" x14ac:dyDescent="0.2">
      <c r="B14188" s="1257"/>
      <c r="C14188" s="1257"/>
      <c r="D14188" s="1257"/>
      <c r="E14188" s="1257"/>
      <c r="F14188" s="1257"/>
      <c r="G14188" s="1257"/>
      <c r="H14188" s="1258"/>
      <c r="I14188" s="1257"/>
      <c r="J14188" s="1257"/>
      <c r="K14188" s="1257"/>
      <c r="L14188" s="1257"/>
      <c r="M14188" s="1257"/>
    </row>
    <row r="14189" spans="2:13" s="1259" customFormat="1" x14ac:dyDescent="0.2">
      <c r="B14189" s="1257"/>
      <c r="C14189" s="1257"/>
      <c r="D14189" s="1257"/>
      <c r="E14189" s="1257"/>
      <c r="F14189" s="1257"/>
      <c r="G14189" s="1257"/>
      <c r="H14189" s="1258"/>
      <c r="I14189" s="1257"/>
      <c r="J14189" s="1257"/>
      <c r="K14189" s="1257"/>
      <c r="L14189" s="1257"/>
      <c r="M14189" s="1257"/>
    </row>
    <row r="14190" spans="2:13" s="1259" customFormat="1" x14ac:dyDescent="0.2">
      <c r="B14190" s="1257"/>
      <c r="C14190" s="1257"/>
      <c r="D14190" s="1257"/>
      <c r="E14190" s="1257"/>
      <c r="F14190" s="1257"/>
      <c r="G14190" s="1257"/>
      <c r="H14190" s="1258"/>
      <c r="I14190" s="1257"/>
      <c r="J14190" s="1257"/>
      <c r="K14190" s="1257"/>
      <c r="L14190" s="1257"/>
      <c r="M14190" s="1257"/>
    </row>
    <row r="14191" spans="2:13" s="1259" customFormat="1" x14ac:dyDescent="0.2">
      <c r="B14191" s="1257"/>
      <c r="C14191" s="1257"/>
      <c r="D14191" s="1257"/>
      <c r="E14191" s="1257"/>
      <c r="F14191" s="1257"/>
      <c r="G14191" s="1257"/>
      <c r="H14191" s="1258"/>
      <c r="I14191" s="1257"/>
      <c r="J14191" s="1257"/>
      <c r="K14191" s="1257"/>
      <c r="L14191" s="1257"/>
      <c r="M14191" s="1257"/>
    </row>
    <row r="14192" spans="2:13" s="1259" customFormat="1" x14ac:dyDescent="0.2">
      <c r="B14192" s="1257"/>
      <c r="C14192" s="1257"/>
      <c r="D14192" s="1257"/>
      <c r="E14192" s="1257"/>
      <c r="F14192" s="1257"/>
      <c r="G14192" s="1257"/>
      <c r="H14192" s="1258"/>
      <c r="I14192" s="1257"/>
      <c r="J14192" s="1257"/>
      <c r="K14192" s="1257"/>
      <c r="L14192" s="1257"/>
      <c r="M14192" s="1257"/>
    </row>
    <row r="14193" spans="2:13" s="1259" customFormat="1" x14ac:dyDescent="0.2">
      <c r="B14193" s="1257"/>
      <c r="C14193" s="1257"/>
      <c r="D14193" s="1257"/>
      <c r="E14193" s="1257"/>
      <c r="F14193" s="1257"/>
      <c r="G14193" s="1257"/>
      <c r="H14193" s="1258"/>
      <c r="I14193" s="1257"/>
      <c r="J14193" s="1257"/>
      <c r="K14193" s="1257"/>
      <c r="L14193" s="1257"/>
      <c r="M14193" s="1257"/>
    </row>
    <row r="14194" spans="2:13" s="1259" customFormat="1" x14ac:dyDescent="0.2">
      <c r="B14194" s="1257"/>
      <c r="C14194" s="1257"/>
      <c r="D14194" s="1257"/>
      <c r="E14194" s="1257"/>
      <c r="F14194" s="1257"/>
      <c r="G14194" s="1257"/>
      <c r="H14194" s="1258"/>
      <c r="I14194" s="1257"/>
      <c r="J14194" s="1257"/>
      <c r="K14194" s="1257"/>
      <c r="L14194" s="1257"/>
      <c r="M14194" s="1257"/>
    </row>
    <row r="14195" spans="2:13" s="1259" customFormat="1" x14ac:dyDescent="0.2">
      <c r="B14195" s="1257"/>
      <c r="C14195" s="1257"/>
      <c r="D14195" s="1257"/>
      <c r="E14195" s="1257"/>
      <c r="F14195" s="1257"/>
      <c r="G14195" s="1257"/>
      <c r="H14195" s="1258"/>
      <c r="I14195" s="1257"/>
      <c r="J14195" s="1257"/>
      <c r="K14195" s="1257"/>
      <c r="L14195" s="1257"/>
      <c r="M14195" s="1257"/>
    </row>
    <row r="14196" spans="2:13" s="1259" customFormat="1" x14ac:dyDescent="0.2">
      <c r="B14196" s="1257"/>
      <c r="C14196" s="1257"/>
      <c r="D14196" s="1257"/>
      <c r="E14196" s="1257"/>
      <c r="F14196" s="1257"/>
      <c r="G14196" s="1257"/>
      <c r="H14196" s="1258"/>
      <c r="I14196" s="1257"/>
      <c r="J14196" s="1257"/>
      <c r="K14196" s="1257"/>
      <c r="L14196" s="1257"/>
      <c r="M14196" s="1257"/>
    </row>
    <row r="14197" spans="2:13" s="1259" customFormat="1" x14ac:dyDescent="0.2">
      <c r="B14197" s="1257"/>
      <c r="C14197" s="1257"/>
      <c r="D14197" s="1257"/>
      <c r="E14197" s="1257"/>
      <c r="F14197" s="1257"/>
      <c r="G14197" s="1257"/>
      <c r="H14197" s="1258"/>
      <c r="I14197" s="1257"/>
      <c r="J14197" s="1257"/>
      <c r="K14197" s="1257"/>
      <c r="L14197" s="1257"/>
      <c r="M14197" s="1257"/>
    </row>
    <row r="14198" spans="2:13" s="1259" customFormat="1" x14ac:dyDescent="0.2">
      <c r="B14198" s="1257"/>
      <c r="C14198" s="1257"/>
      <c r="D14198" s="1257"/>
      <c r="E14198" s="1257"/>
      <c r="F14198" s="1257"/>
      <c r="G14198" s="1257"/>
      <c r="H14198" s="1258"/>
      <c r="I14198" s="1257"/>
      <c r="J14198" s="1257"/>
      <c r="K14198" s="1257"/>
      <c r="L14198" s="1257"/>
      <c r="M14198" s="1257"/>
    </row>
    <row r="14199" spans="2:13" s="1259" customFormat="1" x14ac:dyDescent="0.2">
      <c r="B14199" s="1257"/>
      <c r="C14199" s="1257"/>
      <c r="D14199" s="1257"/>
      <c r="E14199" s="1257"/>
      <c r="F14199" s="1257"/>
      <c r="G14199" s="1257"/>
      <c r="H14199" s="1258"/>
      <c r="I14199" s="1257"/>
      <c r="J14199" s="1257"/>
      <c r="K14199" s="1257"/>
      <c r="L14199" s="1257"/>
      <c r="M14199" s="1257"/>
    </row>
    <row r="14200" spans="2:13" s="1259" customFormat="1" x14ac:dyDescent="0.2">
      <c r="B14200" s="1257"/>
      <c r="C14200" s="1257"/>
      <c r="D14200" s="1257"/>
      <c r="E14200" s="1257"/>
      <c r="F14200" s="1257"/>
      <c r="G14200" s="1257"/>
      <c r="H14200" s="1258"/>
      <c r="I14200" s="1257"/>
      <c r="J14200" s="1257"/>
      <c r="K14200" s="1257"/>
      <c r="L14200" s="1257"/>
      <c r="M14200" s="1257"/>
    </row>
    <row r="14201" spans="2:13" s="1259" customFormat="1" x14ac:dyDescent="0.2">
      <c r="B14201" s="1257"/>
      <c r="C14201" s="1257"/>
      <c r="D14201" s="1257"/>
      <c r="E14201" s="1257"/>
      <c r="F14201" s="1257"/>
      <c r="G14201" s="1257"/>
      <c r="H14201" s="1258"/>
      <c r="I14201" s="1257"/>
      <c r="J14201" s="1257"/>
      <c r="K14201" s="1257"/>
      <c r="L14201" s="1257"/>
      <c r="M14201" s="1257"/>
    </row>
    <row r="14202" spans="2:13" s="1259" customFormat="1" x14ac:dyDescent="0.2">
      <c r="B14202" s="1257"/>
      <c r="C14202" s="1257"/>
      <c r="D14202" s="1257"/>
      <c r="E14202" s="1257"/>
      <c r="F14202" s="1257"/>
      <c r="G14202" s="1257"/>
      <c r="H14202" s="1258"/>
      <c r="I14202" s="1257"/>
      <c r="J14202" s="1257"/>
      <c r="K14202" s="1257"/>
      <c r="L14202" s="1257"/>
      <c r="M14202" s="1257"/>
    </row>
    <row r="14203" spans="2:13" s="1259" customFormat="1" x14ac:dyDescent="0.2">
      <c r="B14203" s="1257"/>
      <c r="C14203" s="1257"/>
      <c r="D14203" s="1257"/>
      <c r="E14203" s="1257"/>
      <c r="F14203" s="1257"/>
      <c r="G14203" s="1257"/>
      <c r="H14203" s="1258"/>
      <c r="I14203" s="1257"/>
      <c r="J14203" s="1257"/>
      <c r="K14203" s="1257"/>
      <c r="L14203" s="1257"/>
      <c r="M14203" s="1257"/>
    </row>
    <row r="14204" spans="2:13" s="1259" customFormat="1" x14ac:dyDescent="0.2">
      <c r="B14204" s="1257"/>
      <c r="C14204" s="1257"/>
      <c r="D14204" s="1257"/>
      <c r="E14204" s="1257"/>
      <c r="F14204" s="1257"/>
      <c r="G14204" s="1257"/>
      <c r="H14204" s="1258"/>
      <c r="I14204" s="1257"/>
      <c r="J14204" s="1257"/>
      <c r="K14204" s="1257"/>
      <c r="L14204" s="1257"/>
      <c r="M14204" s="1257"/>
    </row>
    <row r="14205" spans="2:13" s="1259" customFormat="1" x14ac:dyDescent="0.2">
      <c r="B14205" s="1257"/>
      <c r="C14205" s="1257"/>
      <c r="D14205" s="1257"/>
      <c r="E14205" s="1257"/>
      <c r="F14205" s="1257"/>
      <c r="G14205" s="1257"/>
      <c r="H14205" s="1258"/>
      <c r="I14205" s="1257"/>
      <c r="J14205" s="1257"/>
      <c r="K14205" s="1257"/>
      <c r="L14205" s="1257"/>
      <c r="M14205" s="1257"/>
    </row>
    <row r="14206" spans="2:13" s="1259" customFormat="1" x14ac:dyDescent="0.2">
      <c r="B14206" s="1257"/>
      <c r="C14206" s="1257"/>
      <c r="D14206" s="1257"/>
      <c r="E14206" s="1257"/>
      <c r="F14206" s="1257"/>
      <c r="G14206" s="1257"/>
      <c r="H14206" s="1258"/>
      <c r="I14206" s="1257"/>
      <c r="J14206" s="1257"/>
      <c r="K14206" s="1257"/>
      <c r="L14206" s="1257"/>
      <c r="M14206" s="1257"/>
    </row>
    <row r="14207" spans="2:13" s="1259" customFormat="1" x14ac:dyDescent="0.2">
      <c r="B14207" s="1257"/>
      <c r="C14207" s="1257"/>
      <c r="D14207" s="1257"/>
      <c r="E14207" s="1257"/>
      <c r="F14207" s="1257"/>
      <c r="G14207" s="1257"/>
      <c r="H14207" s="1258"/>
      <c r="I14207" s="1257"/>
      <c r="J14207" s="1257"/>
      <c r="K14207" s="1257"/>
      <c r="L14207" s="1257"/>
      <c r="M14207" s="1257"/>
    </row>
    <row r="14208" spans="2:13" s="1259" customFormat="1" x14ac:dyDescent="0.2">
      <c r="B14208" s="1257"/>
      <c r="C14208" s="1257"/>
      <c r="D14208" s="1257"/>
      <c r="E14208" s="1257"/>
      <c r="F14208" s="1257"/>
      <c r="G14208" s="1257"/>
      <c r="H14208" s="1258"/>
      <c r="I14208" s="1257"/>
      <c r="J14208" s="1257"/>
      <c r="K14208" s="1257"/>
      <c r="L14208" s="1257"/>
      <c r="M14208" s="1257"/>
    </row>
    <row r="14209" spans="2:13" s="1259" customFormat="1" x14ac:dyDescent="0.2">
      <c r="B14209" s="1257"/>
      <c r="C14209" s="1257"/>
      <c r="D14209" s="1257"/>
      <c r="E14209" s="1257"/>
      <c r="F14209" s="1257"/>
      <c r="G14209" s="1257"/>
      <c r="H14209" s="1258"/>
      <c r="I14209" s="1257"/>
      <c r="J14209" s="1257"/>
      <c r="K14209" s="1257"/>
      <c r="L14209" s="1257"/>
      <c r="M14209" s="1257"/>
    </row>
    <row r="14210" spans="2:13" s="1259" customFormat="1" x14ac:dyDescent="0.2">
      <c r="B14210" s="1257"/>
      <c r="C14210" s="1257"/>
      <c r="D14210" s="1257"/>
      <c r="E14210" s="1257"/>
      <c r="F14210" s="1257"/>
      <c r="G14210" s="1257"/>
      <c r="H14210" s="1258"/>
      <c r="I14210" s="1257"/>
      <c r="J14210" s="1257"/>
      <c r="K14210" s="1257"/>
      <c r="L14210" s="1257"/>
      <c r="M14210" s="1257"/>
    </row>
    <row r="14211" spans="2:13" s="1259" customFormat="1" x14ac:dyDescent="0.2">
      <c r="B14211" s="1257"/>
      <c r="C14211" s="1257"/>
      <c r="D14211" s="1257"/>
      <c r="E14211" s="1257"/>
      <c r="F14211" s="1257"/>
      <c r="G14211" s="1257"/>
      <c r="H14211" s="1258"/>
      <c r="I14211" s="1257"/>
      <c r="J14211" s="1257"/>
      <c r="K14211" s="1257"/>
      <c r="L14211" s="1257"/>
      <c r="M14211" s="1257"/>
    </row>
    <row r="14212" spans="2:13" s="1259" customFormat="1" x14ac:dyDescent="0.2">
      <c r="B14212" s="1257"/>
      <c r="C14212" s="1257"/>
      <c r="D14212" s="1257"/>
      <c r="E14212" s="1257"/>
      <c r="F14212" s="1257"/>
      <c r="G14212" s="1257"/>
      <c r="H14212" s="1258"/>
      <c r="I14212" s="1257"/>
      <c r="J14212" s="1257"/>
      <c r="K14212" s="1257"/>
      <c r="L14212" s="1257"/>
      <c r="M14212" s="1257"/>
    </row>
    <row r="14213" spans="2:13" s="1259" customFormat="1" x14ac:dyDescent="0.2">
      <c r="B14213" s="1257"/>
      <c r="C14213" s="1257"/>
      <c r="D14213" s="1257"/>
      <c r="E14213" s="1257"/>
      <c r="F14213" s="1257"/>
      <c r="G14213" s="1257"/>
      <c r="H14213" s="1258"/>
      <c r="I14213" s="1257"/>
      <c r="J14213" s="1257"/>
      <c r="K14213" s="1257"/>
      <c r="L14213" s="1257"/>
      <c r="M14213" s="1257"/>
    </row>
    <row r="14214" spans="2:13" s="1259" customFormat="1" x14ac:dyDescent="0.2">
      <c r="B14214" s="1257"/>
      <c r="C14214" s="1257"/>
      <c r="D14214" s="1257"/>
      <c r="E14214" s="1257"/>
      <c r="F14214" s="1257"/>
      <c r="G14214" s="1257"/>
      <c r="H14214" s="1258"/>
      <c r="I14214" s="1257"/>
      <c r="J14214" s="1257"/>
      <c r="K14214" s="1257"/>
      <c r="L14214" s="1257"/>
      <c r="M14214" s="1257"/>
    </row>
    <row r="14215" spans="2:13" s="1259" customFormat="1" x14ac:dyDescent="0.2">
      <c r="B14215" s="1257"/>
      <c r="C14215" s="1257"/>
      <c r="D14215" s="1257"/>
      <c r="E14215" s="1257"/>
      <c r="F14215" s="1257"/>
      <c r="G14215" s="1257"/>
      <c r="H14215" s="1258"/>
      <c r="I14215" s="1257"/>
      <c r="J14215" s="1257"/>
      <c r="K14215" s="1257"/>
      <c r="L14215" s="1257"/>
      <c r="M14215" s="1257"/>
    </row>
    <row r="14216" spans="2:13" s="1259" customFormat="1" x14ac:dyDescent="0.2">
      <c r="B14216" s="1257"/>
      <c r="C14216" s="1257"/>
      <c r="D14216" s="1257"/>
      <c r="E14216" s="1257"/>
      <c r="F14216" s="1257"/>
      <c r="G14216" s="1257"/>
      <c r="H14216" s="1258"/>
      <c r="I14216" s="1257"/>
      <c r="J14216" s="1257"/>
      <c r="K14216" s="1257"/>
      <c r="L14216" s="1257"/>
      <c r="M14216" s="1257"/>
    </row>
    <row r="14217" spans="2:13" s="1259" customFormat="1" x14ac:dyDescent="0.2">
      <c r="B14217" s="1257"/>
      <c r="C14217" s="1257"/>
      <c r="D14217" s="1257"/>
      <c r="E14217" s="1257"/>
      <c r="F14217" s="1257"/>
      <c r="G14217" s="1257"/>
      <c r="H14217" s="1258"/>
      <c r="I14217" s="1257"/>
      <c r="J14217" s="1257"/>
      <c r="K14217" s="1257"/>
      <c r="L14217" s="1257"/>
      <c r="M14217" s="1257"/>
    </row>
    <row r="14218" spans="2:13" s="1259" customFormat="1" x14ac:dyDescent="0.2">
      <c r="B14218" s="1257"/>
      <c r="C14218" s="1257"/>
      <c r="D14218" s="1257"/>
      <c r="E14218" s="1257"/>
      <c r="F14218" s="1257"/>
      <c r="G14218" s="1257"/>
      <c r="H14218" s="1258"/>
      <c r="I14218" s="1257"/>
      <c r="J14218" s="1257"/>
      <c r="K14218" s="1257"/>
      <c r="L14218" s="1257"/>
      <c r="M14218" s="1257"/>
    </row>
    <row r="14219" spans="2:13" s="1259" customFormat="1" x14ac:dyDescent="0.2">
      <c r="B14219" s="1257"/>
      <c r="C14219" s="1257"/>
      <c r="D14219" s="1257"/>
      <c r="E14219" s="1257"/>
      <c r="F14219" s="1257"/>
      <c r="G14219" s="1257"/>
      <c r="H14219" s="1258"/>
      <c r="I14219" s="1257"/>
      <c r="J14219" s="1257"/>
      <c r="K14219" s="1257"/>
      <c r="L14219" s="1257"/>
      <c r="M14219" s="1257"/>
    </row>
    <row r="14220" spans="2:13" s="1259" customFormat="1" x14ac:dyDescent="0.2">
      <c r="B14220" s="1257"/>
      <c r="C14220" s="1257"/>
      <c r="D14220" s="1257"/>
      <c r="E14220" s="1257"/>
      <c r="F14220" s="1257"/>
      <c r="G14220" s="1257"/>
      <c r="H14220" s="1258"/>
      <c r="I14220" s="1257"/>
      <c r="J14220" s="1257"/>
      <c r="K14220" s="1257"/>
      <c r="L14220" s="1257"/>
      <c r="M14220" s="1257"/>
    </row>
    <row r="14221" spans="2:13" s="1259" customFormat="1" x14ac:dyDescent="0.2">
      <c r="B14221" s="1257"/>
      <c r="C14221" s="1257"/>
      <c r="D14221" s="1257"/>
      <c r="E14221" s="1257"/>
      <c r="F14221" s="1257"/>
      <c r="G14221" s="1257"/>
      <c r="H14221" s="1258"/>
      <c r="I14221" s="1257"/>
      <c r="J14221" s="1257"/>
      <c r="K14221" s="1257"/>
      <c r="L14221" s="1257"/>
      <c r="M14221" s="1257"/>
    </row>
    <row r="14222" spans="2:13" s="1259" customFormat="1" x14ac:dyDescent="0.2">
      <c r="B14222" s="1257"/>
      <c r="C14222" s="1257"/>
      <c r="D14222" s="1257"/>
      <c r="E14222" s="1257"/>
      <c r="F14222" s="1257"/>
      <c r="G14222" s="1257"/>
      <c r="H14222" s="1258"/>
      <c r="I14222" s="1257"/>
      <c r="J14222" s="1257"/>
      <c r="K14222" s="1257"/>
      <c r="L14222" s="1257"/>
      <c r="M14222" s="1257"/>
    </row>
    <row r="14223" spans="2:13" s="1259" customFormat="1" x14ac:dyDescent="0.2">
      <c r="B14223" s="1257"/>
      <c r="C14223" s="1257"/>
      <c r="D14223" s="1257"/>
      <c r="E14223" s="1257"/>
      <c r="F14223" s="1257"/>
      <c r="G14223" s="1257"/>
      <c r="H14223" s="1258"/>
      <c r="I14223" s="1257"/>
      <c r="J14223" s="1257"/>
      <c r="K14223" s="1257"/>
      <c r="L14223" s="1257"/>
      <c r="M14223" s="1257"/>
    </row>
    <row r="14224" spans="2:13" s="1259" customFormat="1" x14ac:dyDescent="0.2">
      <c r="B14224" s="1257"/>
      <c r="C14224" s="1257"/>
      <c r="D14224" s="1257"/>
      <c r="E14224" s="1257"/>
      <c r="F14224" s="1257"/>
      <c r="G14224" s="1257"/>
      <c r="H14224" s="1258"/>
      <c r="I14224" s="1257"/>
      <c r="J14224" s="1257"/>
      <c r="K14224" s="1257"/>
      <c r="L14224" s="1257"/>
      <c r="M14224" s="1257"/>
    </row>
    <row r="14225" spans="2:13" s="1259" customFormat="1" x14ac:dyDescent="0.2">
      <c r="B14225" s="1257"/>
      <c r="C14225" s="1257"/>
      <c r="D14225" s="1257"/>
      <c r="E14225" s="1257"/>
      <c r="F14225" s="1257"/>
      <c r="G14225" s="1257"/>
      <c r="H14225" s="1258"/>
      <c r="I14225" s="1257"/>
      <c r="J14225" s="1257"/>
      <c r="K14225" s="1257"/>
      <c r="L14225" s="1257"/>
      <c r="M14225" s="1257"/>
    </row>
    <row r="14226" spans="2:13" s="1259" customFormat="1" x14ac:dyDescent="0.2">
      <c r="B14226" s="1257"/>
      <c r="C14226" s="1257"/>
      <c r="D14226" s="1257"/>
      <c r="E14226" s="1257"/>
      <c r="F14226" s="1257"/>
      <c r="G14226" s="1257"/>
      <c r="H14226" s="1258"/>
      <c r="I14226" s="1257"/>
      <c r="J14226" s="1257"/>
      <c r="K14226" s="1257"/>
      <c r="L14226" s="1257"/>
      <c r="M14226" s="1257"/>
    </row>
    <row r="14227" spans="2:13" s="1259" customFormat="1" x14ac:dyDescent="0.2">
      <c r="B14227" s="1257"/>
      <c r="C14227" s="1257"/>
      <c r="D14227" s="1257"/>
      <c r="E14227" s="1257"/>
      <c r="F14227" s="1257"/>
      <c r="G14227" s="1257"/>
      <c r="H14227" s="1258"/>
      <c r="I14227" s="1257"/>
      <c r="J14227" s="1257"/>
      <c r="K14227" s="1257"/>
      <c r="L14227" s="1257"/>
      <c r="M14227" s="1257"/>
    </row>
    <row r="14228" spans="2:13" s="1259" customFormat="1" x14ac:dyDescent="0.2">
      <c r="B14228" s="1257"/>
      <c r="C14228" s="1257"/>
      <c r="D14228" s="1257"/>
      <c r="E14228" s="1257"/>
      <c r="F14228" s="1257"/>
      <c r="G14228" s="1257"/>
      <c r="H14228" s="1258"/>
      <c r="I14228" s="1257"/>
      <c r="J14228" s="1257"/>
      <c r="K14228" s="1257"/>
      <c r="L14228" s="1257"/>
      <c r="M14228" s="1257"/>
    </row>
    <row r="14229" spans="2:13" s="1259" customFormat="1" x14ac:dyDescent="0.2">
      <c r="B14229" s="1257"/>
      <c r="C14229" s="1257"/>
      <c r="D14229" s="1257"/>
      <c r="E14229" s="1257"/>
      <c r="F14229" s="1257"/>
      <c r="G14229" s="1257"/>
      <c r="H14229" s="1258"/>
      <c r="I14229" s="1257"/>
      <c r="J14229" s="1257"/>
      <c r="K14229" s="1257"/>
      <c r="L14229" s="1257"/>
      <c r="M14229" s="1257"/>
    </row>
    <row r="14230" spans="2:13" s="1259" customFormat="1" x14ac:dyDescent="0.2">
      <c r="B14230" s="1257"/>
      <c r="C14230" s="1257"/>
      <c r="D14230" s="1257"/>
      <c r="E14230" s="1257"/>
      <c r="F14230" s="1257"/>
      <c r="G14230" s="1257"/>
      <c r="H14230" s="1258"/>
      <c r="I14230" s="1257"/>
      <c r="J14230" s="1257"/>
      <c r="K14230" s="1257"/>
      <c r="L14230" s="1257"/>
      <c r="M14230" s="1257"/>
    </row>
    <row r="14231" spans="2:13" s="1259" customFormat="1" x14ac:dyDescent="0.2">
      <c r="B14231" s="1257"/>
      <c r="C14231" s="1257"/>
      <c r="D14231" s="1257"/>
      <c r="E14231" s="1257"/>
      <c r="F14231" s="1257"/>
      <c r="G14231" s="1257"/>
      <c r="H14231" s="1258"/>
      <c r="I14231" s="1257"/>
      <c r="J14231" s="1257"/>
      <c r="K14231" s="1257"/>
      <c r="L14231" s="1257"/>
      <c r="M14231" s="1257"/>
    </row>
    <row r="14232" spans="2:13" s="1259" customFormat="1" x14ac:dyDescent="0.2">
      <c r="B14232" s="1257"/>
      <c r="C14232" s="1257"/>
      <c r="D14232" s="1257"/>
      <c r="E14232" s="1257"/>
      <c r="F14232" s="1257"/>
      <c r="G14232" s="1257"/>
      <c r="H14232" s="1258"/>
      <c r="I14232" s="1257"/>
      <c r="J14232" s="1257"/>
      <c r="K14232" s="1257"/>
      <c r="L14232" s="1257"/>
      <c r="M14232" s="1257"/>
    </row>
    <row r="14233" spans="2:13" s="1259" customFormat="1" x14ac:dyDescent="0.2">
      <c r="B14233" s="1257"/>
      <c r="C14233" s="1257"/>
      <c r="D14233" s="1257"/>
      <c r="E14233" s="1257"/>
      <c r="F14233" s="1257"/>
      <c r="G14233" s="1257"/>
      <c r="H14233" s="1258"/>
      <c r="I14233" s="1257"/>
      <c r="J14233" s="1257"/>
      <c r="K14233" s="1257"/>
      <c r="L14233" s="1257"/>
      <c r="M14233" s="1257"/>
    </row>
    <row r="14234" spans="2:13" s="1259" customFormat="1" x14ac:dyDescent="0.2">
      <c r="B14234" s="1257"/>
      <c r="C14234" s="1257"/>
      <c r="D14234" s="1257"/>
      <c r="E14234" s="1257"/>
      <c r="F14234" s="1257"/>
      <c r="G14234" s="1257"/>
      <c r="H14234" s="1258"/>
      <c r="I14234" s="1257"/>
      <c r="J14234" s="1257"/>
      <c r="K14234" s="1257"/>
      <c r="L14234" s="1257"/>
      <c r="M14234" s="1257"/>
    </row>
    <row r="14235" spans="2:13" s="1259" customFormat="1" x14ac:dyDescent="0.2">
      <c r="B14235" s="1257"/>
      <c r="C14235" s="1257"/>
      <c r="D14235" s="1257"/>
      <c r="E14235" s="1257"/>
      <c r="F14235" s="1257"/>
      <c r="G14235" s="1257"/>
      <c r="H14235" s="1258"/>
      <c r="I14235" s="1257"/>
      <c r="J14235" s="1257"/>
      <c r="K14235" s="1257"/>
      <c r="L14235" s="1257"/>
      <c r="M14235" s="1257"/>
    </row>
    <row r="14236" spans="2:13" s="1259" customFormat="1" x14ac:dyDescent="0.2">
      <c r="B14236" s="1257"/>
      <c r="C14236" s="1257"/>
      <c r="D14236" s="1257"/>
      <c r="E14236" s="1257"/>
      <c r="F14236" s="1257"/>
      <c r="G14236" s="1257"/>
      <c r="H14236" s="1258"/>
      <c r="I14236" s="1257"/>
      <c r="J14236" s="1257"/>
      <c r="K14236" s="1257"/>
      <c r="L14236" s="1257"/>
      <c r="M14236" s="1257"/>
    </row>
    <row r="14237" spans="2:13" s="1259" customFormat="1" x14ac:dyDescent="0.2">
      <c r="B14237" s="1257"/>
      <c r="C14237" s="1257"/>
      <c r="D14237" s="1257"/>
      <c r="E14237" s="1257"/>
      <c r="F14237" s="1257"/>
      <c r="G14237" s="1257"/>
      <c r="H14237" s="1258"/>
      <c r="I14237" s="1257"/>
      <c r="J14237" s="1257"/>
      <c r="K14237" s="1257"/>
      <c r="L14237" s="1257"/>
      <c r="M14237" s="1257"/>
    </row>
    <row r="14238" spans="2:13" s="1259" customFormat="1" x14ac:dyDescent="0.2">
      <c r="B14238" s="1257"/>
      <c r="C14238" s="1257"/>
      <c r="D14238" s="1257"/>
      <c r="E14238" s="1257"/>
      <c r="F14238" s="1257"/>
      <c r="G14238" s="1257"/>
      <c r="H14238" s="1258"/>
      <c r="I14238" s="1257"/>
      <c r="J14238" s="1257"/>
      <c r="K14238" s="1257"/>
      <c r="L14238" s="1257"/>
      <c r="M14238" s="1257"/>
    </row>
    <row r="14239" spans="2:13" s="1259" customFormat="1" x14ac:dyDescent="0.2">
      <c r="B14239" s="1257"/>
      <c r="C14239" s="1257"/>
      <c r="D14239" s="1257"/>
      <c r="E14239" s="1257"/>
      <c r="F14239" s="1257"/>
      <c r="G14239" s="1257"/>
      <c r="H14239" s="1258"/>
      <c r="I14239" s="1257"/>
      <c r="J14239" s="1257"/>
      <c r="K14239" s="1257"/>
      <c r="L14239" s="1257"/>
      <c r="M14239" s="1257"/>
    </row>
    <row r="14240" spans="2:13" s="1259" customFormat="1" x14ac:dyDescent="0.2">
      <c r="B14240" s="1257"/>
      <c r="C14240" s="1257"/>
      <c r="D14240" s="1257"/>
      <c r="E14240" s="1257"/>
      <c r="F14240" s="1257"/>
      <c r="G14240" s="1257"/>
      <c r="H14240" s="1258"/>
      <c r="I14240" s="1257"/>
      <c r="J14240" s="1257"/>
      <c r="K14240" s="1257"/>
      <c r="L14240" s="1257"/>
      <c r="M14240" s="1257"/>
    </row>
    <row r="14241" spans="2:13" s="1259" customFormat="1" x14ac:dyDescent="0.2">
      <c r="B14241" s="1257"/>
      <c r="C14241" s="1257"/>
      <c r="D14241" s="1257"/>
      <c r="E14241" s="1257"/>
      <c r="F14241" s="1257"/>
      <c r="G14241" s="1257"/>
      <c r="H14241" s="1258"/>
      <c r="I14241" s="1257"/>
      <c r="J14241" s="1257"/>
      <c r="K14241" s="1257"/>
      <c r="L14241" s="1257"/>
      <c r="M14241" s="1257"/>
    </row>
    <row r="14242" spans="2:13" s="1259" customFormat="1" x14ac:dyDescent="0.2">
      <c r="B14242" s="1257"/>
      <c r="C14242" s="1257"/>
      <c r="D14242" s="1257"/>
      <c r="E14242" s="1257"/>
      <c r="F14242" s="1257"/>
      <c r="G14242" s="1257"/>
      <c r="H14242" s="1258"/>
      <c r="I14242" s="1257"/>
      <c r="J14242" s="1257"/>
      <c r="K14242" s="1257"/>
      <c r="L14242" s="1257"/>
      <c r="M14242" s="1257"/>
    </row>
    <row r="14243" spans="2:13" s="1259" customFormat="1" x14ac:dyDescent="0.2">
      <c r="B14243" s="1257"/>
      <c r="C14243" s="1257"/>
      <c r="D14243" s="1257"/>
      <c r="E14243" s="1257"/>
      <c r="F14243" s="1257"/>
      <c r="G14243" s="1257"/>
      <c r="H14243" s="1258"/>
      <c r="I14243" s="1257"/>
      <c r="J14243" s="1257"/>
      <c r="K14243" s="1257"/>
      <c r="L14243" s="1257"/>
      <c r="M14243" s="1257"/>
    </row>
    <row r="14244" spans="2:13" s="1259" customFormat="1" x14ac:dyDescent="0.2">
      <c r="B14244" s="1257"/>
      <c r="C14244" s="1257"/>
      <c r="D14244" s="1257"/>
      <c r="E14244" s="1257"/>
      <c r="F14244" s="1257"/>
      <c r="G14244" s="1257"/>
      <c r="H14244" s="1258"/>
      <c r="I14244" s="1257"/>
      <c r="J14244" s="1257"/>
      <c r="K14244" s="1257"/>
      <c r="L14244" s="1257"/>
      <c r="M14244" s="1257"/>
    </row>
    <row r="14245" spans="2:13" s="1259" customFormat="1" x14ac:dyDescent="0.2">
      <c r="B14245" s="1257"/>
      <c r="C14245" s="1257"/>
      <c r="D14245" s="1257"/>
      <c r="E14245" s="1257"/>
      <c r="F14245" s="1257"/>
      <c r="G14245" s="1257"/>
      <c r="H14245" s="1258"/>
      <c r="I14245" s="1257"/>
      <c r="J14245" s="1257"/>
      <c r="K14245" s="1257"/>
      <c r="L14245" s="1257"/>
      <c r="M14245" s="1257"/>
    </row>
    <row r="14246" spans="2:13" s="1259" customFormat="1" x14ac:dyDescent="0.2">
      <c r="B14246" s="1257"/>
      <c r="C14246" s="1257"/>
      <c r="D14246" s="1257"/>
      <c r="E14246" s="1257"/>
      <c r="F14246" s="1257"/>
      <c r="G14246" s="1257"/>
      <c r="H14246" s="1258"/>
      <c r="I14246" s="1257"/>
      <c r="J14246" s="1257"/>
      <c r="K14246" s="1257"/>
      <c r="L14246" s="1257"/>
      <c r="M14246" s="1257"/>
    </row>
    <row r="14247" spans="2:13" s="1259" customFormat="1" x14ac:dyDescent="0.2">
      <c r="B14247" s="1257"/>
      <c r="C14247" s="1257"/>
      <c r="D14247" s="1257"/>
      <c r="E14247" s="1257"/>
      <c r="F14247" s="1257"/>
      <c r="G14247" s="1257"/>
      <c r="H14247" s="1258"/>
      <c r="I14247" s="1257"/>
      <c r="J14247" s="1257"/>
      <c r="K14247" s="1257"/>
      <c r="L14247" s="1257"/>
      <c r="M14247" s="1257"/>
    </row>
    <row r="14248" spans="2:13" s="1259" customFormat="1" x14ac:dyDescent="0.2">
      <c r="B14248" s="1257"/>
      <c r="C14248" s="1257"/>
      <c r="D14248" s="1257"/>
      <c r="E14248" s="1257"/>
      <c r="F14248" s="1257"/>
      <c r="G14248" s="1257"/>
      <c r="H14248" s="1258"/>
      <c r="I14248" s="1257"/>
      <c r="J14248" s="1257"/>
      <c r="K14248" s="1257"/>
      <c r="L14248" s="1257"/>
      <c r="M14248" s="1257"/>
    </row>
    <row r="14249" spans="2:13" s="1259" customFormat="1" x14ac:dyDescent="0.2">
      <c r="B14249" s="1257"/>
      <c r="C14249" s="1257"/>
      <c r="D14249" s="1257"/>
      <c r="E14249" s="1257"/>
      <c r="F14249" s="1257"/>
      <c r="G14249" s="1257"/>
      <c r="H14249" s="1258"/>
      <c r="I14249" s="1257"/>
      <c r="J14249" s="1257"/>
      <c r="K14249" s="1257"/>
      <c r="L14249" s="1257"/>
      <c r="M14249" s="1257"/>
    </row>
    <row r="14250" spans="2:13" s="1259" customFormat="1" x14ac:dyDescent="0.2">
      <c r="B14250" s="1257"/>
      <c r="C14250" s="1257"/>
      <c r="D14250" s="1257"/>
      <c r="E14250" s="1257"/>
      <c r="F14250" s="1257"/>
      <c r="G14250" s="1257"/>
      <c r="H14250" s="1258"/>
      <c r="I14250" s="1257"/>
      <c r="J14250" s="1257"/>
      <c r="K14250" s="1257"/>
      <c r="L14250" s="1257"/>
      <c r="M14250" s="1257"/>
    </row>
    <row r="14251" spans="2:13" s="1259" customFormat="1" x14ac:dyDescent="0.2">
      <c r="B14251" s="1257"/>
      <c r="C14251" s="1257"/>
      <c r="D14251" s="1257"/>
      <c r="E14251" s="1257"/>
      <c r="F14251" s="1257"/>
      <c r="G14251" s="1257"/>
      <c r="H14251" s="1258"/>
      <c r="I14251" s="1257"/>
      <c r="J14251" s="1257"/>
      <c r="K14251" s="1257"/>
      <c r="L14251" s="1257"/>
      <c r="M14251" s="1257"/>
    </row>
    <row r="14252" spans="2:13" s="1259" customFormat="1" x14ac:dyDescent="0.2">
      <c r="B14252" s="1257"/>
      <c r="C14252" s="1257"/>
      <c r="D14252" s="1257"/>
      <c r="E14252" s="1257"/>
      <c r="F14252" s="1257"/>
      <c r="G14252" s="1257"/>
      <c r="H14252" s="1258"/>
      <c r="I14252" s="1257"/>
      <c r="J14252" s="1257"/>
      <c r="K14252" s="1257"/>
      <c r="L14252" s="1257"/>
      <c r="M14252" s="1257"/>
    </row>
    <row r="14253" spans="2:13" s="1259" customFormat="1" x14ac:dyDescent="0.2">
      <c r="B14253" s="1257"/>
      <c r="C14253" s="1257"/>
      <c r="D14253" s="1257"/>
      <c r="E14253" s="1257"/>
      <c r="F14253" s="1257"/>
      <c r="G14253" s="1257"/>
      <c r="H14253" s="1258"/>
      <c r="I14253" s="1257"/>
      <c r="J14253" s="1257"/>
      <c r="K14253" s="1257"/>
      <c r="L14253" s="1257"/>
      <c r="M14253" s="1257"/>
    </row>
    <row r="14254" spans="2:13" s="1259" customFormat="1" x14ac:dyDescent="0.2">
      <c r="B14254" s="1257"/>
      <c r="C14254" s="1257"/>
      <c r="D14254" s="1257"/>
      <c r="E14254" s="1257"/>
      <c r="F14254" s="1257"/>
      <c r="G14254" s="1257"/>
      <c r="H14254" s="1258"/>
      <c r="I14254" s="1257"/>
      <c r="J14254" s="1257"/>
      <c r="K14254" s="1257"/>
      <c r="L14254" s="1257"/>
      <c r="M14254" s="1257"/>
    </row>
    <row r="14255" spans="2:13" s="1259" customFormat="1" x14ac:dyDescent="0.2">
      <c r="B14255" s="1257"/>
      <c r="C14255" s="1257"/>
      <c r="D14255" s="1257"/>
      <c r="E14255" s="1257"/>
      <c r="F14255" s="1257"/>
      <c r="G14255" s="1257"/>
      <c r="H14255" s="1258"/>
      <c r="I14255" s="1257"/>
      <c r="J14255" s="1257"/>
      <c r="K14255" s="1257"/>
      <c r="L14255" s="1257"/>
      <c r="M14255" s="1257"/>
    </row>
    <row r="14256" spans="2:13" s="1259" customFormat="1" x14ac:dyDescent="0.2">
      <c r="B14256" s="1257"/>
      <c r="C14256" s="1257"/>
      <c r="D14256" s="1257"/>
      <c r="E14256" s="1257"/>
      <c r="F14256" s="1257"/>
      <c r="G14256" s="1257"/>
      <c r="H14256" s="1258"/>
      <c r="I14256" s="1257"/>
      <c r="J14256" s="1257"/>
      <c r="K14256" s="1257"/>
      <c r="L14256" s="1257"/>
      <c r="M14256" s="1257"/>
    </row>
    <row r="14257" spans="2:13" s="1259" customFormat="1" x14ac:dyDescent="0.2">
      <c r="B14257" s="1257"/>
      <c r="C14257" s="1257"/>
      <c r="D14257" s="1257"/>
      <c r="E14257" s="1257"/>
      <c r="F14257" s="1257"/>
      <c r="G14257" s="1257"/>
      <c r="H14257" s="1258"/>
      <c r="I14257" s="1257"/>
      <c r="J14257" s="1257"/>
      <c r="K14257" s="1257"/>
      <c r="L14257" s="1257"/>
      <c r="M14257" s="1257"/>
    </row>
    <row r="14258" spans="2:13" s="1259" customFormat="1" x14ac:dyDescent="0.2">
      <c r="B14258" s="1257"/>
      <c r="C14258" s="1257"/>
      <c r="D14258" s="1257"/>
      <c r="E14258" s="1257"/>
      <c r="F14258" s="1257"/>
      <c r="G14258" s="1257"/>
      <c r="H14258" s="1258"/>
      <c r="I14258" s="1257"/>
      <c r="J14258" s="1257"/>
      <c r="K14258" s="1257"/>
      <c r="L14258" s="1257"/>
      <c r="M14258" s="1257"/>
    </row>
    <row r="14259" spans="2:13" s="1259" customFormat="1" x14ac:dyDescent="0.2">
      <c r="B14259" s="1257"/>
      <c r="C14259" s="1257"/>
      <c r="D14259" s="1257"/>
      <c r="E14259" s="1257"/>
      <c r="F14259" s="1257"/>
      <c r="G14259" s="1257"/>
      <c r="H14259" s="1258"/>
      <c r="I14259" s="1257"/>
      <c r="J14259" s="1257"/>
      <c r="K14259" s="1257"/>
      <c r="L14259" s="1257"/>
      <c r="M14259" s="1257"/>
    </row>
    <row r="14260" spans="2:13" s="1259" customFormat="1" x14ac:dyDescent="0.2">
      <c r="B14260" s="1257"/>
      <c r="C14260" s="1257"/>
      <c r="D14260" s="1257"/>
      <c r="E14260" s="1257"/>
      <c r="F14260" s="1257"/>
      <c r="G14260" s="1257"/>
      <c r="H14260" s="1258"/>
      <c r="I14260" s="1257"/>
      <c r="J14260" s="1257"/>
      <c r="K14260" s="1257"/>
      <c r="L14260" s="1257"/>
      <c r="M14260" s="1257"/>
    </row>
    <row r="14261" spans="2:13" s="1259" customFormat="1" x14ac:dyDescent="0.2">
      <c r="B14261" s="1257"/>
      <c r="C14261" s="1257"/>
      <c r="D14261" s="1257"/>
      <c r="E14261" s="1257"/>
      <c r="F14261" s="1257"/>
      <c r="G14261" s="1257"/>
      <c r="H14261" s="1258"/>
      <c r="I14261" s="1257"/>
      <c r="J14261" s="1257"/>
      <c r="K14261" s="1257"/>
      <c r="L14261" s="1257"/>
      <c r="M14261" s="1257"/>
    </row>
    <row r="14262" spans="2:13" s="1259" customFormat="1" x14ac:dyDescent="0.2">
      <c r="B14262" s="1257"/>
      <c r="C14262" s="1257"/>
      <c r="D14262" s="1257"/>
      <c r="E14262" s="1257"/>
      <c r="F14262" s="1257"/>
      <c r="G14262" s="1257"/>
      <c r="H14262" s="1258"/>
      <c r="I14262" s="1257"/>
      <c r="J14262" s="1257"/>
      <c r="K14262" s="1257"/>
      <c r="L14262" s="1257"/>
      <c r="M14262" s="1257"/>
    </row>
    <row r="14263" spans="2:13" s="1259" customFormat="1" x14ac:dyDescent="0.2">
      <c r="B14263" s="1257"/>
      <c r="C14263" s="1257"/>
      <c r="D14263" s="1257"/>
      <c r="E14263" s="1257"/>
      <c r="F14263" s="1257"/>
      <c r="G14263" s="1257"/>
      <c r="H14263" s="1258"/>
      <c r="I14263" s="1257"/>
      <c r="J14263" s="1257"/>
      <c r="K14263" s="1257"/>
      <c r="L14263" s="1257"/>
      <c r="M14263" s="1257"/>
    </row>
    <row r="14264" spans="2:13" s="1259" customFormat="1" x14ac:dyDescent="0.2">
      <c r="B14264" s="1257"/>
      <c r="C14264" s="1257"/>
      <c r="D14264" s="1257"/>
      <c r="E14264" s="1257"/>
      <c r="F14264" s="1257"/>
      <c r="G14264" s="1257"/>
      <c r="H14264" s="1258"/>
      <c r="I14264" s="1257"/>
      <c r="J14264" s="1257"/>
      <c r="K14264" s="1257"/>
      <c r="L14264" s="1257"/>
      <c r="M14264" s="1257"/>
    </row>
    <row r="14265" spans="2:13" s="1259" customFormat="1" x14ac:dyDescent="0.2">
      <c r="B14265" s="1257"/>
      <c r="C14265" s="1257"/>
      <c r="D14265" s="1257"/>
      <c r="E14265" s="1257"/>
      <c r="F14265" s="1257"/>
      <c r="G14265" s="1257"/>
      <c r="H14265" s="1258"/>
      <c r="I14265" s="1257"/>
      <c r="J14265" s="1257"/>
      <c r="K14265" s="1257"/>
      <c r="L14265" s="1257"/>
      <c r="M14265" s="1257"/>
    </row>
    <row r="14266" spans="2:13" s="1259" customFormat="1" x14ac:dyDescent="0.2">
      <c r="B14266" s="1257"/>
      <c r="C14266" s="1257"/>
      <c r="D14266" s="1257"/>
      <c r="E14266" s="1257"/>
      <c r="F14266" s="1257"/>
      <c r="G14266" s="1257"/>
      <c r="H14266" s="1258"/>
      <c r="I14266" s="1257"/>
      <c r="J14266" s="1257"/>
      <c r="K14266" s="1257"/>
      <c r="L14266" s="1257"/>
      <c r="M14266" s="1257"/>
    </row>
    <row r="14267" spans="2:13" s="1259" customFormat="1" x14ac:dyDescent="0.2">
      <c r="B14267" s="1257"/>
      <c r="C14267" s="1257"/>
      <c r="D14267" s="1257"/>
      <c r="E14267" s="1257"/>
      <c r="F14267" s="1257"/>
      <c r="G14267" s="1257"/>
      <c r="H14267" s="1258"/>
      <c r="I14267" s="1257"/>
      <c r="J14267" s="1257"/>
      <c r="K14267" s="1257"/>
      <c r="L14267" s="1257"/>
      <c r="M14267" s="1257"/>
    </row>
    <row r="14268" spans="2:13" s="1259" customFormat="1" x14ac:dyDescent="0.2">
      <c r="B14268" s="1257"/>
      <c r="C14268" s="1257"/>
      <c r="D14268" s="1257"/>
      <c r="E14268" s="1257"/>
      <c r="F14268" s="1257"/>
      <c r="G14268" s="1257"/>
      <c r="H14268" s="1258"/>
      <c r="I14268" s="1257"/>
      <c r="J14268" s="1257"/>
      <c r="K14268" s="1257"/>
      <c r="L14268" s="1257"/>
      <c r="M14268" s="1257"/>
    </row>
    <row r="14269" spans="2:13" s="1259" customFormat="1" x14ac:dyDescent="0.2">
      <c r="B14269" s="1257"/>
      <c r="C14269" s="1257"/>
      <c r="D14269" s="1257"/>
      <c r="E14269" s="1257"/>
      <c r="F14269" s="1257"/>
      <c r="G14269" s="1257"/>
      <c r="H14269" s="1258"/>
      <c r="I14269" s="1257"/>
      <c r="J14269" s="1257"/>
      <c r="K14269" s="1257"/>
      <c r="L14269" s="1257"/>
      <c r="M14269" s="1257"/>
    </row>
    <row r="14270" spans="2:13" s="1259" customFormat="1" x14ac:dyDescent="0.2">
      <c r="B14270" s="1257"/>
      <c r="C14270" s="1257"/>
      <c r="D14270" s="1257"/>
      <c r="E14270" s="1257"/>
      <c r="F14270" s="1257"/>
      <c r="G14270" s="1257"/>
      <c r="H14270" s="1258"/>
      <c r="I14270" s="1257"/>
      <c r="J14270" s="1257"/>
      <c r="K14270" s="1257"/>
      <c r="L14270" s="1257"/>
      <c r="M14270" s="1257"/>
    </row>
    <row r="14271" spans="2:13" s="1259" customFormat="1" x14ac:dyDescent="0.2">
      <c r="B14271" s="1257"/>
      <c r="C14271" s="1257"/>
      <c r="D14271" s="1257"/>
      <c r="E14271" s="1257"/>
      <c r="F14271" s="1257"/>
      <c r="G14271" s="1257"/>
      <c r="H14271" s="1258"/>
      <c r="I14271" s="1257"/>
      <c r="J14271" s="1257"/>
      <c r="K14271" s="1257"/>
      <c r="L14271" s="1257"/>
      <c r="M14271" s="1257"/>
    </row>
    <row r="14272" spans="2:13" s="1259" customFormat="1" x14ac:dyDescent="0.2">
      <c r="B14272" s="1257"/>
      <c r="C14272" s="1257"/>
      <c r="D14272" s="1257"/>
      <c r="E14272" s="1257"/>
      <c r="F14272" s="1257"/>
      <c r="G14272" s="1257"/>
      <c r="H14272" s="1258"/>
      <c r="I14272" s="1257"/>
      <c r="J14272" s="1257"/>
      <c r="K14272" s="1257"/>
      <c r="L14272" s="1257"/>
      <c r="M14272" s="1257"/>
    </row>
    <row r="14273" spans="2:13" s="1259" customFormat="1" x14ac:dyDescent="0.2">
      <c r="B14273" s="1257"/>
      <c r="C14273" s="1257"/>
      <c r="D14273" s="1257"/>
      <c r="E14273" s="1257"/>
      <c r="F14273" s="1257"/>
      <c r="G14273" s="1257"/>
      <c r="H14273" s="1258"/>
      <c r="I14273" s="1257"/>
      <c r="J14273" s="1257"/>
      <c r="K14273" s="1257"/>
      <c r="L14273" s="1257"/>
      <c r="M14273" s="1257"/>
    </row>
    <row r="14274" spans="2:13" s="1259" customFormat="1" x14ac:dyDescent="0.2">
      <c r="B14274" s="1257"/>
      <c r="C14274" s="1257"/>
      <c r="D14274" s="1257"/>
      <c r="E14274" s="1257"/>
      <c r="F14274" s="1257"/>
      <c r="G14274" s="1257"/>
      <c r="H14274" s="1258"/>
      <c r="I14274" s="1257"/>
      <c r="J14274" s="1257"/>
      <c r="K14274" s="1257"/>
      <c r="L14274" s="1257"/>
      <c r="M14274" s="1257"/>
    </row>
    <row r="14275" spans="2:13" s="1259" customFormat="1" x14ac:dyDescent="0.2">
      <c r="B14275" s="1257"/>
      <c r="C14275" s="1257"/>
      <c r="D14275" s="1257"/>
      <c r="E14275" s="1257"/>
      <c r="F14275" s="1257"/>
      <c r="G14275" s="1257"/>
      <c r="H14275" s="1258"/>
      <c r="I14275" s="1257"/>
      <c r="J14275" s="1257"/>
      <c r="K14275" s="1257"/>
      <c r="L14275" s="1257"/>
      <c r="M14275" s="1257"/>
    </row>
    <row r="14276" spans="2:13" s="1259" customFormat="1" x14ac:dyDescent="0.2">
      <c r="B14276" s="1257"/>
      <c r="C14276" s="1257"/>
      <c r="D14276" s="1257"/>
      <c r="E14276" s="1257"/>
      <c r="F14276" s="1257"/>
      <c r="G14276" s="1257"/>
      <c r="H14276" s="1258"/>
      <c r="I14276" s="1257"/>
      <c r="J14276" s="1257"/>
      <c r="K14276" s="1257"/>
      <c r="L14276" s="1257"/>
      <c r="M14276" s="1257"/>
    </row>
    <row r="14277" spans="2:13" s="1259" customFormat="1" x14ac:dyDescent="0.2">
      <c r="B14277" s="1257"/>
      <c r="C14277" s="1257"/>
      <c r="D14277" s="1257"/>
      <c r="E14277" s="1257"/>
      <c r="F14277" s="1257"/>
      <c r="G14277" s="1257"/>
      <c r="H14277" s="1258"/>
      <c r="I14277" s="1257"/>
      <c r="J14277" s="1257"/>
      <c r="K14277" s="1257"/>
      <c r="L14277" s="1257"/>
      <c r="M14277" s="1257"/>
    </row>
    <row r="14278" spans="2:13" s="1259" customFormat="1" x14ac:dyDescent="0.2">
      <c r="B14278" s="1257"/>
      <c r="C14278" s="1257"/>
      <c r="D14278" s="1257"/>
      <c r="E14278" s="1257"/>
      <c r="F14278" s="1257"/>
      <c r="G14278" s="1257"/>
      <c r="H14278" s="1258"/>
      <c r="I14278" s="1257"/>
      <c r="J14278" s="1257"/>
      <c r="K14278" s="1257"/>
      <c r="L14278" s="1257"/>
      <c r="M14278" s="1257"/>
    </row>
    <row r="14279" spans="2:13" s="1259" customFormat="1" x14ac:dyDescent="0.2">
      <c r="B14279" s="1257"/>
      <c r="C14279" s="1257"/>
      <c r="D14279" s="1257"/>
      <c r="E14279" s="1257"/>
      <c r="F14279" s="1257"/>
      <c r="G14279" s="1257"/>
      <c r="H14279" s="1258"/>
      <c r="I14279" s="1257"/>
      <c r="J14279" s="1257"/>
      <c r="K14279" s="1257"/>
      <c r="L14279" s="1257"/>
      <c r="M14279" s="1257"/>
    </row>
    <row r="14280" spans="2:13" s="1259" customFormat="1" x14ac:dyDescent="0.2">
      <c r="B14280" s="1257"/>
      <c r="C14280" s="1257"/>
      <c r="D14280" s="1257"/>
      <c r="E14280" s="1257"/>
      <c r="F14280" s="1257"/>
      <c r="G14280" s="1257"/>
      <c r="H14280" s="1258"/>
      <c r="I14280" s="1257"/>
      <c r="J14280" s="1257"/>
      <c r="K14280" s="1257"/>
      <c r="L14280" s="1257"/>
      <c r="M14280" s="1257"/>
    </row>
    <row r="14281" spans="2:13" s="1259" customFormat="1" x14ac:dyDescent="0.2">
      <c r="B14281" s="1257"/>
      <c r="C14281" s="1257"/>
      <c r="D14281" s="1257"/>
      <c r="E14281" s="1257"/>
      <c r="F14281" s="1257"/>
      <c r="G14281" s="1257"/>
      <c r="H14281" s="1258"/>
      <c r="I14281" s="1257"/>
      <c r="J14281" s="1257"/>
      <c r="K14281" s="1257"/>
      <c r="L14281" s="1257"/>
      <c r="M14281" s="1257"/>
    </row>
    <row r="14282" spans="2:13" s="1259" customFormat="1" x14ac:dyDescent="0.2">
      <c r="B14282" s="1257"/>
      <c r="C14282" s="1257"/>
      <c r="D14282" s="1257"/>
      <c r="E14282" s="1257"/>
      <c r="F14282" s="1257"/>
      <c r="G14282" s="1257"/>
      <c r="H14282" s="1258"/>
      <c r="I14282" s="1257"/>
      <c r="J14282" s="1257"/>
      <c r="K14282" s="1257"/>
      <c r="L14282" s="1257"/>
      <c r="M14282" s="1257"/>
    </row>
    <row r="14283" spans="2:13" s="1259" customFormat="1" x14ac:dyDescent="0.2">
      <c r="B14283" s="1257"/>
      <c r="C14283" s="1257"/>
      <c r="D14283" s="1257"/>
      <c r="E14283" s="1257"/>
      <c r="F14283" s="1257"/>
      <c r="G14283" s="1257"/>
      <c r="H14283" s="1258"/>
      <c r="I14283" s="1257"/>
      <c r="J14283" s="1257"/>
      <c r="K14283" s="1257"/>
      <c r="L14283" s="1257"/>
      <c r="M14283" s="1257"/>
    </row>
    <row r="14284" spans="2:13" s="1259" customFormat="1" x14ac:dyDescent="0.2">
      <c r="B14284" s="1257"/>
      <c r="C14284" s="1257"/>
      <c r="D14284" s="1257"/>
      <c r="E14284" s="1257"/>
      <c r="F14284" s="1257"/>
      <c r="G14284" s="1257"/>
      <c r="H14284" s="1258"/>
      <c r="I14284" s="1257"/>
      <c r="J14284" s="1257"/>
      <c r="K14284" s="1257"/>
      <c r="L14284" s="1257"/>
      <c r="M14284" s="1257"/>
    </row>
    <row r="14285" spans="2:13" s="1259" customFormat="1" x14ac:dyDescent="0.2">
      <c r="B14285" s="1257"/>
      <c r="C14285" s="1257"/>
      <c r="D14285" s="1257"/>
      <c r="E14285" s="1257"/>
      <c r="F14285" s="1257"/>
      <c r="G14285" s="1257"/>
      <c r="H14285" s="1258"/>
      <c r="I14285" s="1257"/>
      <c r="J14285" s="1257"/>
      <c r="K14285" s="1257"/>
      <c r="L14285" s="1257"/>
      <c r="M14285" s="1257"/>
    </row>
    <row r="14286" spans="2:13" s="1259" customFormat="1" x14ac:dyDescent="0.2">
      <c r="B14286" s="1257"/>
      <c r="C14286" s="1257"/>
      <c r="D14286" s="1257"/>
      <c r="E14286" s="1257"/>
      <c r="F14286" s="1257"/>
      <c r="G14286" s="1257"/>
      <c r="H14286" s="1258"/>
      <c r="I14286" s="1257"/>
      <c r="J14286" s="1257"/>
      <c r="K14286" s="1257"/>
      <c r="L14286" s="1257"/>
      <c r="M14286" s="1257"/>
    </row>
    <row r="14287" spans="2:13" s="1259" customFormat="1" x14ac:dyDescent="0.2">
      <c r="B14287" s="1257"/>
      <c r="C14287" s="1257"/>
      <c r="D14287" s="1257"/>
      <c r="E14287" s="1257"/>
      <c r="F14287" s="1257"/>
      <c r="G14287" s="1257"/>
      <c r="H14287" s="1258"/>
      <c r="I14287" s="1257"/>
      <c r="J14287" s="1257"/>
      <c r="K14287" s="1257"/>
      <c r="L14287" s="1257"/>
      <c r="M14287" s="1257"/>
    </row>
    <row r="14288" spans="2:13" s="1259" customFormat="1" x14ac:dyDescent="0.2">
      <c r="B14288" s="1257"/>
      <c r="C14288" s="1257"/>
      <c r="D14288" s="1257"/>
      <c r="E14288" s="1257"/>
      <c r="F14288" s="1257"/>
      <c r="G14288" s="1257"/>
      <c r="H14288" s="1258"/>
      <c r="I14288" s="1257"/>
      <c r="J14288" s="1257"/>
      <c r="K14288" s="1257"/>
      <c r="L14288" s="1257"/>
      <c r="M14288" s="1257"/>
    </row>
    <row r="14289" spans="2:13" s="1259" customFormat="1" x14ac:dyDescent="0.2">
      <c r="B14289" s="1257"/>
      <c r="C14289" s="1257"/>
      <c r="D14289" s="1257"/>
      <c r="E14289" s="1257"/>
      <c r="F14289" s="1257"/>
      <c r="G14289" s="1257"/>
      <c r="H14289" s="1258"/>
      <c r="I14289" s="1257"/>
      <c r="J14289" s="1257"/>
      <c r="K14289" s="1257"/>
      <c r="L14289" s="1257"/>
      <c r="M14289" s="1257"/>
    </row>
    <row r="14290" spans="2:13" s="1259" customFormat="1" x14ac:dyDescent="0.2">
      <c r="B14290" s="1257"/>
      <c r="C14290" s="1257"/>
      <c r="D14290" s="1257"/>
      <c r="E14290" s="1257"/>
      <c r="F14290" s="1257"/>
      <c r="G14290" s="1257"/>
      <c r="H14290" s="1258"/>
      <c r="I14290" s="1257"/>
      <c r="J14290" s="1257"/>
      <c r="K14290" s="1257"/>
      <c r="L14290" s="1257"/>
      <c r="M14290" s="1257"/>
    </row>
    <row r="14291" spans="2:13" s="1259" customFormat="1" x14ac:dyDescent="0.2">
      <c r="B14291" s="1257"/>
      <c r="C14291" s="1257"/>
      <c r="D14291" s="1257"/>
      <c r="E14291" s="1257"/>
      <c r="F14291" s="1257"/>
      <c r="G14291" s="1257"/>
      <c r="H14291" s="1258"/>
      <c r="I14291" s="1257"/>
      <c r="J14291" s="1257"/>
      <c r="K14291" s="1257"/>
      <c r="L14291" s="1257"/>
      <c r="M14291" s="1257"/>
    </row>
    <row r="14292" spans="2:13" s="1259" customFormat="1" x14ac:dyDescent="0.2">
      <c r="B14292" s="1257"/>
      <c r="C14292" s="1257"/>
      <c r="D14292" s="1257"/>
      <c r="E14292" s="1257"/>
      <c r="F14292" s="1257"/>
      <c r="G14292" s="1257"/>
      <c r="H14292" s="1258"/>
      <c r="I14292" s="1257"/>
      <c r="J14292" s="1257"/>
      <c r="K14292" s="1257"/>
      <c r="L14292" s="1257"/>
      <c r="M14292" s="1257"/>
    </row>
    <row r="14293" spans="2:13" s="1259" customFormat="1" x14ac:dyDescent="0.2">
      <c r="B14293" s="1257"/>
      <c r="C14293" s="1257"/>
      <c r="D14293" s="1257"/>
      <c r="E14293" s="1257"/>
      <c r="F14293" s="1257"/>
      <c r="G14293" s="1257"/>
      <c r="H14293" s="1258"/>
      <c r="I14293" s="1257"/>
      <c r="J14293" s="1257"/>
      <c r="K14293" s="1257"/>
      <c r="L14293" s="1257"/>
      <c r="M14293" s="1257"/>
    </row>
    <row r="14294" spans="2:13" s="1259" customFormat="1" x14ac:dyDescent="0.2">
      <c r="B14294" s="1257"/>
      <c r="C14294" s="1257"/>
      <c r="D14294" s="1257"/>
      <c r="E14294" s="1257"/>
      <c r="F14294" s="1257"/>
      <c r="G14294" s="1257"/>
      <c r="H14294" s="1258"/>
      <c r="I14294" s="1257"/>
      <c r="J14294" s="1257"/>
      <c r="K14294" s="1257"/>
      <c r="L14294" s="1257"/>
      <c r="M14294" s="1257"/>
    </row>
    <row r="14295" spans="2:13" s="1259" customFormat="1" x14ac:dyDescent="0.2">
      <c r="B14295" s="1257"/>
      <c r="C14295" s="1257"/>
      <c r="D14295" s="1257"/>
      <c r="E14295" s="1257"/>
      <c r="F14295" s="1257"/>
      <c r="G14295" s="1257"/>
      <c r="H14295" s="1258"/>
      <c r="I14295" s="1257"/>
      <c r="J14295" s="1257"/>
      <c r="K14295" s="1257"/>
      <c r="L14295" s="1257"/>
      <c r="M14295" s="1257"/>
    </row>
    <row r="14296" spans="2:13" s="1259" customFormat="1" x14ac:dyDescent="0.2">
      <c r="B14296" s="1257"/>
      <c r="C14296" s="1257"/>
      <c r="D14296" s="1257"/>
      <c r="E14296" s="1257"/>
      <c r="F14296" s="1257"/>
      <c r="G14296" s="1257"/>
      <c r="H14296" s="1258"/>
      <c r="I14296" s="1257"/>
      <c r="J14296" s="1257"/>
      <c r="K14296" s="1257"/>
      <c r="L14296" s="1257"/>
      <c r="M14296" s="1257"/>
    </row>
    <row r="14297" spans="2:13" s="1259" customFormat="1" x14ac:dyDescent="0.2">
      <c r="B14297" s="1257"/>
      <c r="C14297" s="1257"/>
      <c r="D14297" s="1257"/>
      <c r="E14297" s="1257"/>
      <c r="F14297" s="1257"/>
      <c r="G14297" s="1257"/>
      <c r="H14297" s="1258"/>
      <c r="I14297" s="1257"/>
      <c r="J14297" s="1257"/>
      <c r="K14297" s="1257"/>
      <c r="L14297" s="1257"/>
      <c r="M14297" s="1257"/>
    </row>
    <row r="14298" spans="2:13" s="1259" customFormat="1" x14ac:dyDescent="0.2">
      <c r="B14298" s="1257"/>
      <c r="C14298" s="1257"/>
      <c r="D14298" s="1257"/>
      <c r="E14298" s="1257"/>
      <c r="F14298" s="1257"/>
      <c r="G14298" s="1257"/>
      <c r="H14298" s="1258"/>
      <c r="I14298" s="1257"/>
      <c r="J14298" s="1257"/>
      <c r="K14298" s="1257"/>
      <c r="L14298" s="1257"/>
      <c r="M14298" s="1257"/>
    </row>
    <row r="14299" spans="2:13" s="1259" customFormat="1" x14ac:dyDescent="0.2">
      <c r="B14299" s="1257"/>
      <c r="C14299" s="1257"/>
      <c r="D14299" s="1257"/>
      <c r="E14299" s="1257"/>
      <c r="F14299" s="1257"/>
      <c r="G14299" s="1257"/>
      <c r="H14299" s="1258"/>
      <c r="I14299" s="1257"/>
      <c r="J14299" s="1257"/>
      <c r="K14299" s="1257"/>
      <c r="L14299" s="1257"/>
      <c r="M14299" s="1257"/>
    </row>
    <row r="14300" spans="2:13" s="1259" customFormat="1" x14ac:dyDescent="0.2">
      <c r="B14300" s="1257"/>
      <c r="C14300" s="1257"/>
      <c r="D14300" s="1257"/>
      <c r="E14300" s="1257"/>
      <c r="F14300" s="1257"/>
      <c r="G14300" s="1257"/>
      <c r="H14300" s="1258"/>
      <c r="I14300" s="1257"/>
      <c r="J14300" s="1257"/>
      <c r="K14300" s="1257"/>
      <c r="L14300" s="1257"/>
      <c r="M14300" s="1257"/>
    </row>
    <row r="14301" spans="2:13" s="1259" customFormat="1" x14ac:dyDescent="0.2">
      <c r="B14301" s="1257"/>
      <c r="C14301" s="1257"/>
      <c r="D14301" s="1257"/>
      <c r="E14301" s="1257"/>
      <c r="F14301" s="1257"/>
      <c r="G14301" s="1257"/>
      <c r="H14301" s="1258"/>
      <c r="I14301" s="1257"/>
      <c r="J14301" s="1257"/>
      <c r="K14301" s="1257"/>
      <c r="L14301" s="1257"/>
      <c r="M14301" s="1257"/>
    </row>
    <row r="14302" spans="2:13" s="1259" customFormat="1" x14ac:dyDescent="0.2">
      <c r="B14302" s="1257"/>
      <c r="C14302" s="1257"/>
      <c r="D14302" s="1257"/>
      <c r="E14302" s="1257"/>
      <c r="F14302" s="1257"/>
      <c r="G14302" s="1257"/>
      <c r="H14302" s="1258"/>
      <c r="I14302" s="1257"/>
      <c r="J14302" s="1257"/>
      <c r="K14302" s="1257"/>
      <c r="L14302" s="1257"/>
      <c r="M14302" s="1257"/>
    </row>
    <row r="14303" spans="2:13" s="1259" customFormat="1" x14ac:dyDescent="0.2">
      <c r="B14303" s="1257"/>
      <c r="C14303" s="1257"/>
      <c r="D14303" s="1257"/>
      <c r="E14303" s="1257"/>
      <c r="F14303" s="1257"/>
      <c r="G14303" s="1257"/>
      <c r="H14303" s="1258"/>
      <c r="I14303" s="1257"/>
      <c r="J14303" s="1257"/>
      <c r="K14303" s="1257"/>
      <c r="L14303" s="1257"/>
      <c r="M14303" s="1257"/>
    </row>
    <row r="14304" spans="2:13" s="1259" customFormat="1" x14ac:dyDescent="0.2">
      <c r="B14304" s="1257"/>
      <c r="C14304" s="1257"/>
      <c r="D14304" s="1257"/>
      <c r="E14304" s="1257"/>
      <c r="F14304" s="1257"/>
      <c r="G14304" s="1257"/>
      <c r="H14304" s="1258"/>
      <c r="I14304" s="1257"/>
      <c r="J14304" s="1257"/>
      <c r="K14304" s="1257"/>
      <c r="L14304" s="1257"/>
      <c r="M14304" s="1257"/>
    </row>
    <row r="14305" spans="2:13" s="1259" customFormat="1" x14ac:dyDescent="0.2">
      <c r="B14305" s="1257"/>
      <c r="C14305" s="1257"/>
      <c r="D14305" s="1257"/>
      <c r="E14305" s="1257"/>
      <c r="F14305" s="1257"/>
      <c r="G14305" s="1257"/>
      <c r="H14305" s="1258"/>
      <c r="I14305" s="1257"/>
      <c r="J14305" s="1257"/>
      <c r="K14305" s="1257"/>
      <c r="L14305" s="1257"/>
      <c r="M14305" s="1257"/>
    </row>
    <row r="14306" spans="2:13" s="1259" customFormat="1" x14ac:dyDescent="0.2">
      <c r="B14306" s="1257"/>
      <c r="C14306" s="1257"/>
      <c r="D14306" s="1257"/>
      <c r="E14306" s="1257"/>
      <c r="F14306" s="1257"/>
      <c r="G14306" s="1257"/>
      <c r="H14306" s="1258"/>
      <c r="I14306" s="1257"/>
      <c r="J14306" s="1257"/>
      <c r="K14306" s="1257"/>
      <c r="L14306" s="1257"/>
      <c r="M14306" s="1257"/>
    </row>
    <row r="14307" spans="2:13" s="1259" customFormat="1" x14ac:dyDescent="0.2">
      <c r="B14307" s="1257"/>
      <c r="C14307" s="1257"/>
      <c r="D14307" s="1257"/>
      <c r="E14307" s="1257"/>
      <c r="F14307" s="1257"/>
      <c r="G14307" s="1257"/>
      <c r="H14307" s="1258"/>
      <c r="I14307" s="1257"/>
      <c r="J14307" s="1257"/>
      <c r="K14307" s="1257"/>
      <c r="L14307" s="1257"/>
      <c r="M14307" s="1257"/>
    </row>
    <row r="14308" spans="2:13" s="1259" customFormat="1" x14ac:dyDescent="0.2">
      <c r="B14308" s="1257"/>
      <c r="C14308" s="1257"/>
      <c r="D14308" s="1257"/>
      <c r="E14308" s="1257"/>
      <c r="F14308" s="1257"/>
      <c r="G14308" s="1257"/>
      <c r="H14308" s="1258"/>
      <c r="I14308" s="1257"/>
      <c r="J14308" s="1257"/>
      <c r="K14308" s="1257"/>
      <c r="L14308" s="1257"/>
      <c r="M14308" s="1257"/>
    </row>
    <row r="14309" spans="2:13" s="1259" customFormat="1" x14ac:dyDescent="0.2">
      <c r="B14309" s="1257"/>
      <c r="C14309" s="1257"/>
      <c r="D14309" s="1257"/>
      <c r="E14309" s="1257"/>
      <c r="F14309" s="1257"/>
      <c r="G14309" s="1257"/>
      <c r="H14309" s="1258"/>
      <c r="I14309" s="1257"/>
      <c r="J14309" s="1257"/>
      <c r="K14309" s="1257"/>
      <c r="L14309" s="1257"/>
      <c r="M14309" s="1257"/>
    </row>
    <row r="14310" spans="2:13" s="1259" customFormat="1" x14ac:dyDescent="0.2">
      <c r="B14310" s="1257"/>
      <c r="C14310" s="1257"/>
      <c r="D14310" s="1257"/>
      <c r="E14310" s="1257"/>
      <c r="F14310" s="1257"/>
      <c r="G14310" s="1257"/>
      <c r="H14310" s="1258"/>
      <c r="I14310" s="1257"/>
      <c r="J14310" s="1257"/>
      <c r="K14310" s="1257"/>
      <c r="L14310" s="1257"/>
      <c r="M14310" s="1257"/>
    </row>
    <row r="14311" spans="2:13" s="1259" customFormat="1" x14ac:dyDescent="0.2">
      <c r="B14311" s="1257"/>
      <c r="C14311" s="1257"/>
      <c r="D14311" s="1257"/>
      <c r="E14311" s="1257"/>
      <c r="F14311" s="1257"/>
      <c r="G14311" s="1257"/>
      <c r="H14311" s="1258"/>
      <c r="I14311" s="1257"/>
      <c r="J14311" s="1257"/>
      <c r="K14311" s="1257"/>
      <c r="L14311" s="1257"/>
      <c r="M14311" s="1257"/>
    </row>
    <row r="14312" spans="2:13" s="1259" customFormat="1" x14ac:dyDescent="0.2">
      <c r="B14312" s="1257"/>
      <c r="C14312" s="1257"/>
      <c r="D14312" s="1257"/>
      <c r="E14312" s="1257"/>
      <c r="F14312" s="1257"/>
      <c r="G14312" s="1257"/>
      <c r="H14312" s="1258"/>
      <c r="I14312" s="1257"/>
      <c r="J14312" s="1257"/>
      <c r="K14312" s="1257"/>
      <c r="L14312" s="1257"/>
      <c r="M14312" s="1257"/>
    </row>
    <row r="14313" spans="2:13" s="1259" customFormat="1" x14ac:dyDescent="0.2">
      <c r="B14313" s="1257"/>
      <c r="C14313" s="1257"/>
      <c r="D14313" s="1257"/>
      <c r="E14313" s="1257"/>
      <c r="F14313" s="1257"/>
      <c r="G14313" s="1257"/>
      <c r="H14313" s="1258"/>
      <c r="I14313" s="1257"/>
      <c r="J14313" s="1257"/>
      <c r="K14313" s="1257"/>
      <c r="L14313" s="1257"/>
      <c r="M14313" s="1257"/>
    </row>
    <row r="14314" spans="2:13" s="1259" customFormat="1" x14ac:dyDescent="0.2">
      <c r="B14314" s="1257"/>
      <c r="C14314" s="1257"/>
      <c r="D14314" s="1257"/>
      <c r="E14314" s="1257"/>
      <c r="F14314" s="1257"/>
      <c r="G14314" s="1257"/>
      <c r="H14314" s="1258"/>
      <c r="I14314" s="1257"/>
      <c r="J14314" s="1257"/>
      <c r="K14314" s="1257"/>
      <c r="L14314" s="1257"/>
      <c r="M14314" s="1257"/>
    </row>
    <row r="14315" spans="2:13" s="1259" customFormat="1" x14ac:dyDescent="0.2">
      <c r="B14315" s="1257"/>
      <c r="C14315" s="1257"/>
      <c r="D14315" s="1257"/>
      <c r="E14315" s="1257"/>
      <c r="F14315" s="1257"/>
      <c r="G14315" s="1257"/>
      <c r="H14315" s="1258"/>
      <c r="I14315" s="1257"/>
      <c r="J14315" s="1257"/>
      <c r="K14315" s="1257"/>
      <c r="L14315" s="1257"/>
      <c r="M14315" s="1257"/>
    </row>
    <row r="14316" spans="2:13" s="1259" customFormat="1" x14ac:dyDescent="0.2">
      <c r="B14316" s="1257"/>
      <c r="C14316" s="1257"/>
      <c r="D14316" s="1257"/>
      <c r="E14316" s="1257"/>
      <c r="F14316" s="1257"/>
      <c r="G14316" s="1257"/>
      <c r="H14316" s="1258"/>
      <c r="I14316" s="1257"/>
      <c r="J14316" s="1257"/>
      <c r="K14316" s="1257"/>
      <c r="L14316" s="1257"/>
      <c r="M14316" s="1257"/>
    </row>
    <row r="14317" spans="2:13" s="1259" customFormat="1" x14ac:dyDescent="0.2">
      <c r="B14317" s="1257"/>
      <c r="C14317" s="1257"/>
      <c r="D14317" s="1257"/>
      <c r="E14317" s="1257"/>
      <c r="F14317" s="1257"/>
      <c r="G14317" s="1257"/>
      <c r="H14317" s="1258"/>
      <c r="I14317" s="1257"/>
      <c r="J14317" s="1257"/>
      <c r="K14317" s="1257"/>
      <c r="L14317" s="1257"/>
      <c r="M14317" s="1257"/>
    </row>
    <row r="14318" spans="2:13" s="1259" customFormat="1" x14ac:dyDescent="0.2">
      <c r="B14318" s="1257"/>
      <c r="C14318" s="1257"/>
      <c r="D14318" s="1257"/>
      <c r="E14318" s="1257"/>
      <c r="F14318" s="1257"/>
      <c r="G14318" s="1257"/>
      <c r="H14318" s="1258"/>
      <c r="I14318" s="1257"/>
      <c r="J14318" s="1257"/>
      <c r="K14318" s="1257"/>
      <c r="L14318" s="1257"/>
      <c r="M14318" s="1257"/>
    </row>
    <row r="14319" spans="2:13" s="1259" customFormat="1" x14ac:dyDescent="0.2">
      <c r="B14319" s="1257"/>
      <c r="C14319" s="1257"/>
      <c r="D14319" s="1257"/>
      <c r="E14319" s="1257"/>
      <c r="F14319" s="1257"/>
      <c r="G14319" s="1257"/>
      <c r="H14319" s="1258"/>
      <c r="I14319" s="1257"/>
      <c r="J14319" s="1257"/>
      <c r="K14319" s="1257"/>
      <c r="L14319" s="1257"/>
      <c r="M14319" s="1257"/>
    </row>
    <row r="14320" spans="2:13" s="1259" customFormat="1" x14ac:dyDescent="0.2">
      <c r="B14320" s="1257"/>
      <c r="C14320" s="1257"/>
      <c r="D14320" s="1257"/>
      <c r="E14320" s="1257"/>
      <c r="F14320" s="1257"/>
      <c r="G14320" s="1257"/>
      <c r="H14320" s="1258"/>
      <c r="I14320" s="1257"/>
      <c r="J14320" s="1257"/>
      <c r="K14320" s="1257"/>
      <c r="L14320" s="1257"/>
      <c r="M14320" s="1257"/>
    </row>
    <row r="14321" spans="2:13" s="1259" customFormat="1" x14ac:dyDescent="0.2">
      <c r="B14321" s="1257"/>
      <c r="C14321" s="1257"/>
      <c r="D14321" s="1257"/>
      <c r="E14321" s="1257"/>
      <c r="F14321" s="1257"/>
      <c r="G14321" s="1257"/>
      <c r="H14321" s="1258"/>
      <c r="I14321" s="1257"/>
      <c r="J14321" s="1257"/>
      <c r="K14321" s="1257"/>
      <c r="L14321" s="1257"/>
      <c r="M14321" s="1257"/>
    </row>
    <row r="14322" spans="2:13" s="1259" customFormat="1" x14ac:dyDescent="0.2">
      <c r="B14322" s="1257"/>
      <c r="C14322" s="1257"/>
      <c r="D14322" s="1257"/>
      <c r="E14322" s="1257"/>
      <c r="F14322" s="1257"/>
      <c r="G14322" s="1257"/>
      <c r="H14322" s="1258"/>
      <c r="I14322" s="1257"/>
      <c r="J14322" s="1257"/>
      <c r="K14322" s="1257"/>
      <c r="L14322" s="1257"/>
      <c r="M14322" s="1257"/>
    </row>
    <row r="14323" spans="2:13" s="1259" customFormat="1" x14ac:dyDescent="0.2">
      <c r="B14323" s="1257"/>
      <c r="C14323" s="1257"/>
      <c r="D14323" s="1257"/>
      <c r="E14323" s="1257"/>
      <c r="F14323" s="1257"/>
      <c r="G14323" s="1257"/>
      <c r="H14323" s="1258"/>
      <c r="I14323" s="1257"/>
      <c r="J14323" s="1257"/>
      <c r="K14323" s="1257"/>
      <c r="L14323" s="1257"/>
      <c r="M14323" s="1257"/>
    </row>
    <row r="14324" spans="2:13" s="1259" customFormat="1" x14ac:dyDescent="0.2">
      <c r="B14324" s="1257"/>
      <c r="C14324" s="1257"/>
      <c r="D14324" s="1257"/>
      <c r="E14324" s="1257"/>
      <c r="F14324" s="1257"/>
      <c r="G14324" s="1257"/>
      <c r="H14324" s="1258"/>
      <c r="I14324" s="1257"/>
      <c r="J14324" s="1257"/>
      <c r="K14324" s="1257"/>
      <c r="L14324" s="1257"/>
      <c r="M14324" s="1257"/>
    </row>
    <row r="14325" spans="2:13" s="1259" customFormat="1" x14ac:dyDescent="0.2">
      <c r="B14325" s="1257"/>
      <c r="C14325" s="1257"/>
      <c r="D14325" s="1257"/>
      <c r="E14325" s="1257"/>
      <c r="F14325" s="1257"/>
      <c r="G14325" s="1257"/>
      <c r="H14325" s="1258"/>
      <c r="I14325" s="1257"/>
      <c r="J14325" s="1257"/>
      <c r="K14325" s="1257"/>
      <c r="L14325" s="1257"/>
      <c r="M14325" s="1257"/>
    </row>
    <row r="14326" spans="2:13" s="1259" customFormat="1" x14ac:dyDescent="0.2">
      <c r="B14326" s="1257"/>
      <c r="C14326" s="1257"/>
      <c r="D14326" s="1257"/>
      <c r="E14326" s="1257"/>
      <c r="F14326" s="1257"/>
      <c r="G14326" s="1257"/>
      <c r="H14326" s="1258"/>
      <c r="I14326" s="1257"/>
      <c r="J14326" s="1257"/>
      <c r="K14326" s="1257"/>
      <c r="L14326" s="1257"/>
      <c r="M14326" s="1257"/>
    </row>
    <row r="14327" spans="2:13" s="1259" customFormat="1" x14ac:dyDescent="0.2">
      <c r="B14327" s="1257"/>
      <c r="C14327" s="1257"/>
      <c r="D14327" s="1257"/>
      <c r="E14327" s="1257"/>
      <c r="F14327" s="1257"/>
      <c r="G14327" s="1257"/>
      <c r="H14327" s="1258"/>
      <c r="I14327" s="1257"/>
      <c r="J14327" s="1257"/>
      <c r="K14327" s="1257"/>
      <c r="L14327" s="1257"/>
      <c r="M14327" s="1257"/>
    </row>
    <row r="14328" spans="2:13" s="1259" customFormat="1" x14ac:dyDescent="0.2">
      <c r="B14328" s="1257"/>
      <c r="C14328" s="1257"/>
      <c r="D14328" s="1257"/>
      <c r="E14328" s="1257"/>
      <c r="F14328" s="1257"/>
      <c r="G14328" s="1257"/>
      <c r="H14328" s="1258"/>
      <c r="I14328" s="1257"/>
      <c r="J14328" s="1257"/>
      <c r="K14328" s="1257"/>
      <c r="L14328" s="1257"/>
      <c r="M14328" s="1257"/>
    </row>
    <row r="14329" spans="2:13" s="1259" customFormat="1" x14ac:dyDescent="0.2">
      <c r="B14329" s="1257"/>
      <c r="C14329" s="1257"/>
      <c r="D14329" s="1257"/>
      <c r="E14329" s="1257"/>
      <c r="F14329" s="1257"/>
      <c r="G14329" s="1257"/>
      <c r="H14329" s="1258"/>
      <c r="I14329" s="1257"/>
      <c r="J14329" s="1257"/>
      <c r="K14329" s="1257"/>
      <c r="L14329" s="1257"/>
      <c r="M14329" s="1257"/>
    </row>
    <row r="14330" spans="2:13" s="1259" customFormat="1" x14ac:dyDescent="0.2">
      <c r="B14330" s="1257"/>
      <c r="C14330" s="1257"/>
      <c r="D14330" s="1257"/>
      <c r="E14330" s="1257"/>
      <c r="F14330" s="1257"/>
      <c r="G14330" s="1257"/>
      <c r="H14330" s="1258"/>
      <c r="I14330" s="1257"/>
      <c r="J14330" s="1257"/>
      <c r="K14330" s="1257"/>
      <c r="L14330" s="1257"/>
      <c r="M14330" s="1257"/>
    </row>
    <row r="14331" spans="2:13" s="1259" customFormat="1" x14ac:dyDescent="0.2">
      <c r="B14331" s="1257"/>
      <c r="C14331" s="1257"/>
      <c r="D14331" s="1257"/>
      <c r="E14331" s="1257"/>
      <c r="F14331" s="1257"/>
      <c r="G14331" s="1257"/>
      <c r="H14331" s="1258"/>
      <c r="I14331" s="1257"/>
      <c r="J14331" s="1257"/>
      <c r="K14331" s="1257"/>
      <c r="L14331" s="1257"/>
      <c r="M14331" s="1257"/>
    </row>
    <row r="14332" spans="2:13" s="1259" customFormat="1" x14ac:dyDescent="0.2">
      <c r="B14332" s="1257"/>
      <c r="C14332" s="1257"/>
      <c r="D14332" s="1257"/>
      <c r="E14332" s="1257"/>
      <c r="F14332" s="1257"/>
      <c r="G14332" s="1257"/>
      <c r="H14332" s="1258"/>
      <c r="I14332" s="1257"/>
      <c r="J14332" s="1257"/>
      <c r="K14332" s="1257"/>
      <c r="L14332" s="1257"/>
      <c r="M14332" s="1257"/>
    </row>
    <row r="14333" spans="2:13" s="1259" customFormat="1" x14ac:dyDescent="0.2">
      <c r="B14333" s="1257"/>
      <c r="C14333" s="1257"/>
      <c r="D14333" s="1257"/>
      <c r="E14333" s="1257"/>
      <c r="F14333" s="1257"/>
      <c r="G14333" s="1257"/>
      <c r="H14333" s="1258"/>
      <c r="I14333" s="1257"/>
      <c r="J14333" s="1257"/>
      <c r="K14333" s="1257"/>
      <c r="L14333" s="1257"/>
      <c r="M14333" s="1257"/>
    </row>
    <row r="14334" spans="2:13" s="1259" customFormat="1" x14ac:dyDescent="0.2">
      <c r="B14334" s="1257"/>
      <c r="C14334" s="1257"/>
      <c r="D14334" s="1257"/>
      <c r="E14334" s="1257"/>
      <c r="F14334" s="1257"/>
      <c r="G14334" s="1257"/>
      <c r="H14334" s="1258"/>
      <c r="I14334" s="1257"/>
      <c r="J14334" s="1257"/>
      <c r="K14334" s="1257"/>
      <c r="L14334" s="1257"/>
      <c r="M14334" s="1257"/>
    </row>
    <row r="14335" spans="2:13" s="1259" customFormat="1" x14ac:dyDescent="0.2">
      <c r="B14335" s="1257"/>
      <c r="C14335" s="1257"/>
      <c r="D14335" s="1257"/>
      <c r="E14335" s="1257"/>
      <c r="F14335" s="1257"/>
      <c r="G14335" s="1257"/>
      <c r="H14335" s="1258"/>
      <c r="I14335" s="1257"/>
      <c r="J14335" s="1257"/>
      <c r="K14335" s="1257"/>
      <c r="L14335" s="1257"/>
      <c r="M14335" s="1257"/>
    </row>
    <row r="14336" spans="2:13" s="1259" customFormat="1" x14ac:dyDescent="0.2">
      <c r="B14336" s="1257"/>
      <c r="C14336" s="1257"/>
      <c r="D14336" s="1257"/>
      <c r="E14336" s="1257"/>
      <c r="F14336" s="1257"/>
      <c r="G14336" s="1257"/>
      <c r="H14336" s="1258"/>
      <c r="I14336" s="1257"/>
      <c r="J14336" s="1257"/>
      <c r="K14336" s="1257"/>
      <c r="L14336" s="1257"/>
      <c r="M14336" s="1257"/>
    </row>
    <row r="14337" spans="2:13" s="1259" customFormat="1" x14ac:dyDescent="0.2">
      <c r="B14337" s="1257"/>
      <c r="C14337" s="1257"/>
      <c r="D14337" s="1257"/>
      <c r="E14337" s="1257"/>
      <c r="F14337" s="1257"/>
      <c r="G14337" s="1257"/>
      <c r="H14337" s="1258"/>
      <c r="I14337" s="1257"/>
      <c r="J14337" s="1257"/>
      <c r="K14337" s="1257"/>
      <c r="L14337" s="1257"/>
      <c r="M14337" s="1257"/>
    </row>
    <row r="14338" spans="2:13" s="1259" customFormat="1" x14ac:dyDescent="0.2">
      <c r="B14338" s="1257"/>
      <c r="C14338" s="1257"/>
      <c r="D14338" s="1257"/>
      <c r="E14338" s="1257"/>
      <c r="F14338" s="1257"/>
      <c r="G14338" s="1257"/>
      <c r="H14338" s="1258"/>
      <c r="I14338" s="1257"/>
      <c r="J14338" s="1257"/>
      <c r="K14338" s="1257"/>
      <c r="L14338" s="1257"/>
      <c r="M14338" s="1257"/>
    </row>
    <row r="14339" spans="2:13" s="1259" customFormat="1" x14ac:dyDescent="0.2">
      <c r="B14339" s="1257"/>
      <c r="C14339" s="1257"/>
      <c r="D14339" s="1257"/>
      <c r="E14339" s="1257"/>
      <c r="F14339" s="1257"/>
      <c r="G14339" s="1257"/>
      <c r="H14339" s="1258"/>
      <c r="I14339" s="1257"/>
      <c r="J14339" s="1257"/>
      <c r="K14339" s="1257"/>
      <c r="L14339" s="1257"/>
      <c r="M14339" s="1257"/>
    </row>
    <row r="14340" spans="2:13" s="1259" customFormat="1" x14ac:dyDescent="0.2">
      <c r="B14340" s="1257"/>
      <c r="C14340" s="1257"/>
      <c r="D14340" s="1257"/>
      <c r="E14340" s="1257"/>
      <c r="F14340" s="1257"/>
      <c r="G14340" s="1257"/>
      <c r="H14340" s="1258"/>
      <c r="I14340" s="1257"/>
      <c r="J14340" s="1257"/>
      <c r="K14340" s="1257"/>
      <c r="L14340" s="1257"/>
      <c r="M14340" s="1257"/>
    </row>
    <row r="14341" spans="2:13" s="1259" customFormat="1" x14ac:dyDescent="0.2">
      <c r="B14341" s="1257"/>
      <c r="C14341" s="1257"/>
      <c r="D14341" s="1257"/>
      <c r="E14341" s="1257"/>
      <c r="F14341" s="1257"/>
      <c r="G14341" s="1257"/>
      <c r="H14341" s="1258"/>
      <c r="I14341" s="1257"/>
      <c r="J14341" s="1257"/>
      <c r="K14341" s="1257"/>
      <c r="L14341" s="1257"/>
      <c r="M14341" s="1257"/>
    </row>
    <row r="14342" spans="2:13" s="1259" customFormat="1" x14ac:dyDescent="0.2">
      <c r="B14342" s="1257"/>
      <c r="C14342" s="1257"/>
      <c r="D14342" s="1257"/>
      <c r="E14342" s="1257"/>
      <c r="F14342" s="1257"/>
      <c r="G14342" s="1257"/>
      <c r="H14342" s="1258"/>
      <c r="I14342" s="1257"/>
      <c r="J14342" s="1257"/>
      <c r="K14342" s="1257"/>
      <c r="L14342" s="1257"/>
      <c r="M14342" s="1257"/>
    </row>
    <row r="14343" spans="2:13" s="1259" customFormat="1" x14ac:dyDescent="0.2">
      <c r="B14343" s="1257"/>
      <c r="C14343" s="1257"/>
      <c r="D14343" s="1257"/>
      <c r="E14343" s="1257"/>
      <c r="F14343" s="1257"/>
      <c r="G14343" s="1257"/>
      <c r="H14343" s="1258"/>
      <c r="I14343" s="1257"/>
      <c r="J14343" s="1257"/>
      <c r="K14343" s="1257"/>
      <c r="L14343" s="1257"/>
      <c r="M14343" s="1257"/>
    </row>
    <row r="14344" spans="2:13" s="1259" customFormat="1" x14ac:dyDescent="0.2">
      <c r="B14344" s="1257"/>
      <c r="C14344" s="1257"/>
      <c r="D14344" s="1257"/>
      <c r="E14344" s="1257"/>
      <c r="F14344" s="1257"/>
      <c r="G14344" s="1257"/>
      <c r="H14344" s="1258"/>
      <c r="I14344" s="1257"/>
      <c r="J14344" s="1257"/>
      <c r="K14344" s="1257"/>
      <c r="L14344" s="1257"/>
      <c r="M14344" s="1257"/>
    </row>
    <row r="14345" spans="2:13" s="1259" customFormat="1" x14ac:dyDescent="0.2">
      <c r="B14345" s="1257"/>
      <c r="C14345" s="1257"/>
      <c r="D14345" s="1257"/>
      <c r="E14345" s="1257"/>
      <c r="F14345" s="1257"/>
      <c r="G14345" s="1257"/>
      <c r="H14345" s="1258"/>
      <c r="I14345" s="1257"/>
      <c r="J14345" s="1257"/>
      <c r="K14345" s="1257"/>
      <c r="L14345" s="1257"/>
      <c r="M14345" s="1257"/>
    </row>
    <row r="14346" spans="2:13" s="1259" customFormat="1" x14ac:dyDescent="0.2">
      <c r="B14346" s="1257"/>
      <c r="C14346" s="1257"/>
      <c r="D14346" s="1257"/>
      <c r="E14346" s="1257"/>
      <c r="F14346" s="1257"/>
      <c r="G14346" s="1257"/>
      <c r="H14346" s="1258"/>
      <c r="I14346" s="1257"/>
      <c r="J14346" s="1257"/>
      <c r="K14346" s="1257"/>
      <c r="L14346" s="1257"/>
      <c r="M14346" s="1257"/>
    </row>
    <row r="14347" spans="2:13" s="1259" customFormat="1" x14ac:dyDescent="0.2">
      <c r="B14347" s="1257"/>
      <c r="C14347" s="1257"/>
      <c r="D14347" s="1257"/>
      <c r="E14347" s="1257"/>
      <c r="F14347" s="1257"/>
      <c r="G14347" s="1257"/>
      <c r="H14347" s="1258"/>
      <c r="I14347" s="1257"/>
      <c r="J14347" s="1257"/>
      <c r="K14347" s="1257"/>
      <c r="L14347" s="1257"/>
      <c r="M14347" s="1257"/>
    </row>
    <row r="14348" spans="2:13" s="1259" customFormat="1" x14ac:dyDescent="0.2">
      <c r="B14348" s="1257"/>
      <c r="C14348" s="1257"/>
      <c r="D14348" s="1257"/>
      <c r="E14348" s="1257"/>
      <c r="F14348" s="1257"/>
      <c r="G14348" s="1257"/>
      <c r="H14348" s="1258"/>
      <c r="I14348" s="1257"/>
      <c r="J14348" s="1257"/>
      <c r="K14348" s="1257"/>
      <c r="L14348" s="1257"/>
      <c r="M14348" s="1257"/>
    </row>
    <row r="14349" spans="2:13" s="1259" customFormat="1" x14ac:dyDescent="0.2">
      <c r="B14349" s="1257"/>
      <c r="C14349" s="1257"/>
      <c r="D14349" s="1257"/>
      <c r="E14349" s="1257"/>
      <c r="F14349" s="1257"/>
      <c r="G14349" s="1257"/>
      <c r="H14349" s="1258"/>
      <c r="I14349" s="1257"/>
      <c r="J14349" s="1257"/>
      <c r="K14349" s="1257"/>
      <c r="L14349" s="1257"/>
      <c r="M14349" s="1257"/>
    </row>
    <row r="14350" spans="2:13" s="1259" customFormat="1" x14ac:dyDescent="0.2">
      <c r="B14350" s="1257"/>
      <c r="C14350" s="1257"/>
      <c r="D14350" s="1257"/>
      <c r="E14350" s="1257"/>
      <c r="F14350" s="1257"/>
      <c r="G14350" s="1257"/>
      <c r="H14350" s="1258"/>
      <c r="I14350" s="1257"/>
      <c r="J14350" s="1257"/>
      <c r="K14350" s="1257"/>
      <c r="L14350" s="1257"/>
      <c r="M14350" s="1257"/>
    </row>
    <row r="14351" spans="2:13" s="1259" customFormat="1" x14ac:dyDescent="0.2">
      <c r="B14351" s="1257"/>
      <c r="C14351" s="1257"/>
      <c r="D14351" s="1257"/>
      <c r="E14351" s="1257"/>
      <c r="F14351" s="1257"/>
      <c r="G14351" s="1257"/>
      <c r="H14351" s="1258"/>
      <c r="I14351" s="1257"/>
      <c r="J14351" s="1257"/>
      <c r="K14351" s="1257"/>
      <c r="L14351" s="1257"/>
      <c r="M14351" s="1257"/>
    </row>
    <row r="14352" spans="2:13" s="1259" customFormat="1" x14ac:dyDescent="0.2">
      <c r="B14352" s="1257"/>
      <c r="C14352" s="1257"/>
      <c r="D14352" s="1257"/>
      <c r="E14352" s="1257"/>
      <c r="F14352" s="1257"/>
      <c r="G14352" s="1257"/>
      <c r="H14352" s="1258"/>
      <c r="I14352" s="1257"/>
      <c r="J14352" s="1257"/>
      <c r="K14352" s="1257"/>
      <c r="L14352" s="1257"/>
      <c r="M14352" s="1257"/>
    </row>
    <row r="14353" spans="2:13" s="1259" customFormat="1" x14ac:dyDescent="0.2">
      <c r="B14353" s="1257"/>
      <c r="C14353" s="1257"/>
      <c r="D14353" s="1257"/>
      <c r="E14353" s="1257"/>
      <c r="F14353" s="1257"/>
      <c r="G14353" s="1257"/>
      <c r="H14353" s="1258"/>
      <c r="I14353" s="1257"/>
      <c r="J14353" s="1257"/>
      <c r="K14353" s="1257"/>
      <c r="L14353" s="1257"/>
      <c r="M14353" s="1257"/>
    </row>
    <row r="14354" spans="2:13" s="1259" customFormat="1" x14ac:dyDescent="0.2">
      <c r="B14354" s="1257"/>
      <c r="C14354" s="1257"/>
      <c r="D14354" s="1257"/>
      <c r="E14354" s="1257"/>
      <c r="F14354" s="1257"/>
      <c r="G14354" s="1257"/>
      <c r="H14354" s="1258"/>
      <c r="I14354" s="1257"/>
      <c r="J14354" s="1257"/>
      <c r="K14354" s="1257"/>
      <c r="L14354" s="1257"/>
      <c r="M14354" s="1257"/>
    </row>
    <row r="14355" spans="2:13" s="1259" customFormat="1" x14ac:dyDescent="0.2">
      <c r="B14355" s="1257"/>
      <c r="C14355" s="1257"/>
      <c r="D14355" s="1257"/>
      <c r="E14355" s="1257"/>
      <c r="F14355" s="1257"/>
      <c r="G14355" s="1257"/>
      <c r="H14355" s="1258"/>
      <c r="I14355" s="1257"/>
      <c r="J14355" s="1257"/>
      <c r="K14355" s="1257"/>
      <c r="L14355" s="1257"/>
      <c r="M14355" s="1257"/>
    </row>
    <row r="14356" spans="2:13" s="1259" customFormat="1" x14ac:dyDescent="0.2">
      <c r="B14356" s="1257"/>
      <c r="C14356" s="1257"/>
      <c r="D14356" s="1257"/>
      <c r="E14356" s="1257"/>
      <c r="F14356" s="1257"/>
      <c r="G14356" s="1257"/>
      <c r="H14356" s="1258"/>
      <c r="I14356" s="1257"/>
      <c r="J14356" s="1257"/>
      <c r="K14356" s="1257"/>
      <c r="L14356" s="1257"/>
      <c r="M14356" s="1257"/>
    </row>
    <row r="14357" spans="2:13" s="1259" customFormat="1" x14ac:dyDescent="0.2">
      <c r="B14357" s="1257"/>
      <c r="C14357" s="1257"/>
      <c r="D14357" s="1257"/>
      <c r="E14357" s="1257"/>
      <c r="F14357" s="1257"/>
      <c r="G14357" s="1257"/>
      <c r="H14357" s="1258"/>
      <c r="I14357" s="1257"/>
      <c r="J14357" s="1257"/>
      <c r="K14357" s="1257"/>
      <c r="L14357" s="1257"/>
      <c r="M14357" s="1257"/>
    </row>
    <row r="14358" spans="2:13" s="1259" customFormat="1" x14ac:dyDescent="0.2">
      <c r="B14358" s="1257"/>
      <c r="C14358" s="1257"/>
      <c r="D14358" s="1257"/>
      <c r="E14358" s="1257"/>
      <c r="F14358" s="1257"/>
      <c r="G14358" s="1257"/>
      <c r="H14358" s="1258"/>
      <c r="I14358" s="1257"/>
      <c r="J14358" s="1257"/>
      <c r="K14358" s="1257"/>
      <c r="L14358" s="1257"/>
      <c r="M14358" s="1257"/>
    </row>
    <row r="14359" spans="2:13" s="1259" customFormat="1" x14ac:dyDescent="0.2">
      <c r="B14359" s="1257"/>
      <c r="C14359" s="1257"/>
      <c r="D14359" s="1257"/>
      <c r="E14359" s="1257"/>
      <c r="F14359" s="1257"/>
      <c r="G14359" s="1257"/>
      <c r="H14359" s="1258"/>
      <c r="I14359" s="1257"/>
      <c r="J14359" s="1257"/>
      <c r="K14359" s="1257"/>
      <c r="L14359" s="1257"/>
      <c r="M14359" s="1257"/>
    </row>
    <row r="14360" spans="2:13" s="1259" customFormat="1" x14ac:dyDescent="0.2">
      <c r="B14360" s="1257"/>
      <c r="C14360" s="1257"/>
      <c r="D14360" s="1257"/>
      <c r="E14360" s="1257"/>
      <c r="F14360" s="1257"/>
      <c r="G14360" s="1257"/>
      <c r="H14360" s="1258"/>
      <c r="I14360" s="1257"/>
      <c r="J14360" s="1257"/>
      <c r="K14360" s="1257"/>
      <c r="L14360" s="1257"/>
      <c r="M14360" s="1257"/>
    </row>
    <row r="14361" spans="2:13" s="1259" customFormat="1" x14ac:dyDescent="0.2">
      <c r="B14361" s="1257"/>
      <c r="C14361" s="1257"/>
      <c r="D14361" s="1257"/>
      <c r="E14361" s="1257"/>
      <c r="F14361" s="1257"/>
      <c r="G14361" s="1257"/>
      <c r="H14361" s="1258"/>
      <c r="I14361" s="1257"/>
      <c r="J14361" s="1257"/>
      <c r="K14361" s="1257"/>
      <c r="L14361" s="1257"/>
      <c r="M14361" s="1257"/>
    </row>
    <row r="14362" spans="2:13" s="1259" customFormat="1" x14ac:dyDescent="0.2">
      <c r="B14362" s="1257"/>
      <c r="C14362" s="1257"/>
      <c r="D14362" s="1257"/>
      <c r="E14362" s="1257"/>
      <c r="F14362" s="1257"/>
      <c r="G14362" s="1257"/>
      <c r="H14362" s="1258"/>
      <c r="I14362" s="1257"/>
      <c r="J14362" s="1257"/>
      <c r="K14362" s="1257"/>
      <c r="L14362" s="1257"/>
      <c r="M14362" s="1257"/>
    </row>
    <row r="14363" spans="2:13" s="1259" customFormat="1" x14ac:dyDescent="0.2">
      <c r="B14363" s="1257"/>
      <c r="C14363" s="1257"/>
      <c r="D14363" s="1257"/>
      <c r="E14363" s="1257"/>
      <c r="F14363" s="1257"/>
      <c r="G14363" s="1257"/>
      <c r="H14363" s="1258"/>
      <c r="I14363" s="1257"/>
      <c r="J14363" s="1257"/>
      <c r="K14363" s="1257"/>
      <c r="L14363" s="1257"/>
      <c r="M14363" s="1257"/>
    </row>
    <row r="14364" spans="2:13" s="1259" customFormat="1" x14ac:dyDescent="0.2">
      <c r="B14364" s="1257"/>
      <c r="C14364" s="1257"/>
      <c r="D14364" s="1257"/>
      <c r="E14364" s="1257"/>
      <c r="F14364" s="1257"/>
      <c r="G14364" s="1257"/>
      <c r="H14364" s="1258"/>
      <c r="I14364" s="1257"/>
      <c r="J14364" s="1257"/>
      <c r="K14364" s="1257"/>
      <c r="L14364" s="1257"/>
      <c r="M14364" s="1257"/>
    </row>
    <row r="14365" spans="2:13" s="1259" customFormat="1" x14ac:dyDescent="0.2">
      <c r="B14365" s="1257"/>
      <c r="C14365" s="1257"/>
      <c r="D14365" s="1257"/>
      <c r="E14365" s="1257"/>
      <c r="F14365" s="1257"/>
      <c r="G14365" s="1257"/>
      <c r="H14365" s="1258"/>
      <c r="I14365" s="1257"/>
      <c r="J14365" s="1257"/>
      <c r="K14365" s="1257"/>
      <c r="L14365" s="1257"/>
      <c r="M14365" s="1257"/>
    </row>
    <row r="14366" spans="2:13" s="1259" customFormat="1" x14ac:dyDescent="0.2">
      <c r="B14366" s="1257"/>
      <c r="C14366" s="1257"/>
      <c r="D14366" s="1257"/>
      <c r="E14366" s="1257"/>
      <c r="F14366" s="1257"/>
      <c r="G14366" s="1257"/>
      <c r="H14366" s="1258"/>
      <c r="I14366" s="1257"/>
      <c r="J14366" s="1257"/>
      <c r="K14366" s="1257"/>
      <c r="L14366" s="1257"/>
      <c r="M14366" s="1257"/>
    </row>
    <row r="14367" spans="2:13" s="1259" customFormat="1" x14ac:dyDescent="0.2">
      <c r="B14367" s="1257"/>
      <c r="C14367" s="1257"/>
      <c r="D14367" s="1257"/>
      <c r="E14367" s="1257"/>
      <c r="F14367" s="1257"/>
      <c r="G14367" s="1257"/>
      <c r="H14367" s="1258"/>
      <c r="I14367" s="1257"/>
      <c r="J14367" s="1257"/>
      <c r="K14367" s="1257"/>
      <c r="L14367" s="1257"/>
      <c r="M14367" s="1257"/>
    </row>
    <row r="14368" spans="2:13" s="1259" customFormat="1" x14ac:dyDescent="0.2">
      <c r="B14368" s="1257"/>
      <c r="C14368" s="1257"/>
      <c r="D14368" s="1257"/>
      <c r="E14368" s="1257"/>
      <c r="F14368" s="1257"/>
      <c r="G14368" s="1257"/>
      <c r="H14368" s="1258"/>
      <c r="I14368" s="1257"/>
      <c r="J14368" s="1257"/>
      <c r="K14368" s="1257"/>
      <c r="L14368" s="1257"/>
      <c r="M14368" s="1257"/>
    </row>
    <row r="14369" spans="2:13" s="1259" customFormat="1" x14ac:dyDescent="0.2">
      <c r="B14369" s="1257"/>
      <c r="C14369" s="1257"/>
      <c r="D14369" s="1257"/>
      <c r="E14369" s="1257"/>
      <c r="F14369" s="1257"/>
      <c r="G14369" s="1257"/>
      <c r="H14369" s="1258"/>
      <c r="I14369" s="1257"/>
      <c r="J14369" s="1257"/>
      <c r="K14369" s="1257"/>
      <c r="L14369" s="1257"/>
      <c r="M14369" s="1257"/>
    </row>
    <row r="14370" spans="2:13" s="1259" customFormat="1" x14ac:dyDescent="0.2">
      <c r="B14370" s="1257"/>
      <c r="C14370" s="1257"/>
      <c r="D14370" s="1257"/>
      <c r="E14370" s="1257"/>
      <c r="F14370" s="1257"/>
      <c r="G14370" s="1257"/>
      <c r="H14370" s="1258"/>
      <c r="I14370" s="1257"/>
      <c r="J14370" s="1257"/>
      <c r="K14370" s="1257"/>
      <c r="L14370" s="1257"/>
      <c r="M14370" s="1257"/>
    </row>
    <row r="14371" spans="2:13" s="1259" customFormat="1" x14ac:dyDescent="0.2">
      <c r="B14371" s="1257"/>
      <c r="C14371" s="1257"/>
      <c r="D14371" s="1257"/>
      <c r="E14371" s="1257"/>
      <c r="F14371" s="1257"/>
      <c r="G14371" s="1257"/>
      <c r="H14371" s="1258"/>
      <c r="I14371" s="1257"/>
      <c r="J14371" s="1257"/>
      <c r="K14371" s="1257"/>
      <c r="L14371" s="1257"/>
      <c r="M14371" s="1257"/>
    </row>
    <row r="14372" spans="2:13" s="1259" customFormat="1" x14ac:dyDescent="0.2">
      <c r="B14372" s="1257"/>
      <c r="C14372" s="1257"/>
      <c r="D14372" s="1257"/>
      <c r="E14372" s="1257"/>
      <c r="F14372" s="1257"/>
      <c r="G14372" s="1257"/>
      <c r="H14372" s="1258"/>
      <c r="I14372" s="1257"/>
      <c r="J14372" s="1257"/>
      <c r="K14372" s="1257"/>
      <c r="L14372" s="1257"/>
      <c r="M14372" s="1257"/>
    </row>
    <row r="14373" spans="2:13" s="1259" customFormat="1" x14ac:dyDescent="0.2">
      <c r="B14373" s="1257"/>
      <c r="C14373" s="1257"/>
      <c r="D14373" s="1257"/>
      <c r="E14373" s="1257"/>
      <c r="F14373" s="1257"/>
      <c r="G14373" s="1257"/>
      <c r="H14373" s="1258"/>
      <c r="I14373" s="1257"/>
      <c r="J14373" s="1257"/>
      <c r="K14373" s="1257"/>
      <c r="L14373" s="1257"/>
      <c r="M14373" s="1257"/>
    </row>
    <row r="14374" spans="2:13" s="1259" customFormat="1" x14ac:dyDescent="0.2">
      <c r="B14374" s="1257"/>
      <c r="C14374" s="1257"/>
      <c r="D14374" s="1257"/>
      <c r="E14374" s="1257"/>
      <c r="F14374" s="1257"/>
      <c r="G14374" s="1257"/>
      <c r="H14374" s="1258"/>
      <c r="I14374" s="1257"/>
      <c r="J14374" s="1257"/>
      <c r="K14374" s="1257"/>
      <c r="L14374" s="1257"/>
      <c r="M14374" s="1257"/>
    </row>
    <row r="14375" spans="2:13" s="1259" customFormat="1" x14ac:dyDescent="0.2">
      <c r="B14375" s="1257"/>
      <c r="C14375" s="1257"/>
      <c r="D14375" s="1257"/>
      <c r="E14375" s="1257"/>
      <c r="F14375" s="1257"/>
      <c r="G14375" s="1257"/>
      <c r="H14375" s="1258"/>
      <c r="I14375" s="1257"/>
      <c r="J14375" s="1257"/>
      <c r="K14375" s="1257"/>
      <c r="L14375" s="1257"/>
      <c r="M14375" s="1257"/>
    </row>
    <row r="14376" spans="2:13" s="1259" customFormat="1" x14ac:dyDescent="0.2">
      <c r="B14376" s="1257"/>
      <c r="C14376" s="1257"/>
      <c r="D14376" s="1257"/>
      <c r="E14376" s="1257"/>
      <c r="F14376" s="1257"/>
      <c r="G14376" s="1257"/>
      <c r="H14376" s="1258"/>
      <c r="I14376" s="1257"/>
      <c r="J14376" s="1257"/>
      <c r="K14376" s="1257"/>
      <c r="L14376" s="1257"/>
      <c r="M14376" s="1257"/>
    </row>
    <row r="14377" spans="2:13" s="1259" customFormat="1" x14ac:dyDescent="0.2">
      <c r="B14377" s="1257"/>
      <c r="C14377" s="1257"/>
      <c r="D14377" s="1257"/>
      <c r="E14377" s="1257"/>
      <c r="F14377" s="1257"/>
      <c r="G14377" s="1257"/>
      <c r="H14377" s="1258"/>
      <c r="I14377" s="1257"/>
      <c r="J14377" s="1257"/>
      <c r="K14377" s="1257"/>
      <c r="L14377" s="1257"/>
      <c r="M14377" s="1257"/>
    </row>
    <row r="14378" spans="2:13" s="1259" customFormat="1" x14ac:dyDescent="0.2">
      <c r="B14378" s="1257"/>
      <c r="C14378" s="1257"/>
      <c r="D14378" s="1257"/>
      <c r="E14378" s="1257"/>
      <c r="F14378" s="1257"/>
      <c r="G14378" s="1257"/>
      <c r="H14378" s="1258"/>
      <c r="I14378" s="1257"/>
      <c r="J14378" s="1257"/>
      <c r="K14378" s="1257"/>
      <c r="L14378" s="1257"/>
      <c r="M14378" s="1257"/>
    </row>
    <row r="14379" spans="2:13" s="1259" customFormat="1" x14ac:dyDescent="0.2">
      <c r="B14379" s="1257"/>
      <c r="C14379" s="1257"/>
      <c r="D14379" s="1257"/>
      <c r="E14379" s="1257"/>
      <c r="F14379" s="1257"/>
      <c r="G14379" s="1257"/>
      <c r="H14379" s="1258"/>
      <c r="I14379" s="1257"/>
      <c r="J14379" s="1257"/>
      <c r="K14379" s="1257"/>
      <c r="L14379" s="1257"/>
      <c r="M14379" s="1257"/>
    </row>
    <row r="14380" spans="2:13" s="1259" customFormat="1" x14ac:dyDescent="0.2">
      <c r="B14380" s="1257"/>
      <c r="C14380" s="1257"/>
      <c r="D14380" s="1257"/>
      <c r="E14380" s="1257"/>
      <c r="F14380" s="1257"/>
      <c r="G14380" s="1257"/>
      <c r="H14380" s="1258"/>
      <c r="I14380" s="1257"/>
      <c r="J14380" s="1257"/>
      <c r="K14380" s="1257"/>
      <c r="L14380" s="1257"/>
      <c r="M14380" s="1257"/>
    </row>
    <row r="14381" spans="2:13" s="1259" customFormat="1" x14ac:dyDescent="0.2">
      <c r="B14381" s="1257"/>
      <c r="C14381" s="1257"/>
      <c r="D14381" s="1257"/>
      <c r="E14381" s="1257"/>
      <c r="F14381" s="1257"/>
      <c r="G14381" s="1257"/>
      <c r="H14381" s="1258"/>
      <c r="I14381" s="1257"/>
      <c r="J14381" s="1257"/>
      <c r="K14381" s="1257"/>
      <c r="L14381" s="1257"/>
      <c r="M14381" s="1257"/>
    </row>
    <row r="14382" spans="2:13" s="1259" customFormat="1" x14ac:dyDescent="0.2">
      <c r="B14382" s="1257"/>
      <c r="C14382" s="1257"/>
      <c r="D14382" s="1257"/>
      <c r="E14382" s="1257"/>
      <c r="F14382" s="1257"/>
      <c r="G14382" s="1257"/>
      <c r="H14382" s="1258"/>
      <c r="I14382" s="1257"/>
      <c r="J14382" s="1257"/>
      <c r="K14382" s="1257"/>
      <c r="L14382" s="1257"/>
      <c r="M14382" s="1257"/>
    </row>
    <row r="14383" spans="2:13" s="1259" customFormat="1" x14ac:dyDescent="0.2">
      <c r="B14383" s="1257"/>
      <c r="C14383" s="1257"/>
      <c r="D14383" s="1257"/>
      <c r="E14383" s="1257"/>
      <c r="F14383" s="1257"/>
      <c r="G14383" s="1257"/>
      <c r="H14383" s="1258"/>
      <c r="I14383" s="1257"/>
      <c r="J14383" s="1257"/>
      <c r="K14383" s="1257"/>
      <c r="L14383" s="1257"/>
      <c r="M14383" s="1257"/>
    </row>
    <row r="14384" spans="2:13" s="1259" customFormat="1" x14ac:dyDescent="0.2">
      <c r="B14384" s="1257"/>
      <c r="C14384" s="1257"/>
      <c r="D14384" s="1257"/>
      <c r="E14384" s="1257"/>
      <c r="F14384" s="1257"/>
      <c r="G14384" s="1257"/>
      <c r="H14384" s="1258"/>
      <c r="I14384" s="1257"/>
      <c r="J14384" s="1257"/>
      <c r="K14384" s="1257"/>
      <c r="L14384" s="1257"/>
      <c r="M14384" s="1257"/>
    </row>
    <row r="14385" spans="2:13" s="1259" customFormat="1" x14ac:dyDescent="0.2">
      <c r="B14385" s="1257"/>
      <c r="C14385" s="1257"/>
      <c r="D14385" s="1257"/>
      <c r="E14385" s="1257"/>
      <c r="F14385" s="1257"/>
      <c r="G14385" s="1257"/>
      <c r="H14385" s="1258"/>
      <c r="I14385" s="1257"/>
      <c r="J14385" s="1257"/>
      <c r="K14385" s="1257"/>
      <c r="L14385" s="1257"/>
      <c r="M14385" s="1257"/>
    </row>
    <row r="14386" spans="2:13" s="1259" customFormat="1" x14ac:dyDescent="0.2">
      <c r="B14386" s="1257"/>
      <c r="C14386" s="1257"/>
      <c r="D14386" s="1257"/>
      <c r="E14386" s="1257"/>
      <c r="F14386" s="1257"/>
      <c r="G14386" s="1257"/>
      <c r="H14386" s="1258"/>
      <c r="I14386" s="1257"/>
      <c r="J14386" s="1257"/>
      <c r="K14386" s="1257"/>
      <c r="L14386" s="1257"/>
      <c r="M14386" s="1257"/>
    </row>
    <row r="14387" spans="2:13" s="1259" customFormat="1" x14ac:dyDescent="0.2">
      <c r="B14387" s="1257"/>
      <c r="C14387" s="1257"/>
      <c r="D14387" s="1257"/>
      <c r="E14387" s="1257"/>
      <c r="F14387" s="1257"/>
      <c r="G14387" s="1257"/>
      <c r="H14387" s="1258"/>
      <c r="I14387" s="1257"/>
      <c r="J14387" s="1257"/>
      <c r="K14387" s="1257"/>
      <c r="L14387" s="1257"/>
      <c r="M14387" s="1257"/>
    </row>
    <row r="14388" spans="2:13" s="1259" customFormat="1" x14ac:dyDescent="0.2">
      <c r="B14388" s="1257"/>
      <c r="C14388" s="1257"/>
      <c r="D14388" s="1257"/>
      <c r="E14388" s="1257"/>
      <c r="F14388" s="1257"/>
      <c r="G14388" s="1257"/>
      <c r="H14388" s="1258"/>
      <c r="I14388" s="1257"/>
      <c r="J14388" s="1257"/>
      <c r="K14388" s="1257"/>
      <c r="L14388" s="1257"/>
      <c r="M14388" s="1257"/>
    </row>
    <row r="14389" spans="2:13" s="1259" customFormat="1" x14ac:dyDescent="0.2">
      <c r="B14389" s="1257"/>
      <c r="C14389" s="1257"/>
      <c r="D14389" s="1257"/>
      <c r="E14389" s="1257"/>
      <c r="F14389" s="1257"/>
      <c r="G14389" s="1257"/>
      <c r="H14389" s="1258"/>
      <c r="I14389" s="1257"/>
      <c r="J14389" s="1257"/>
      <c r="K14389" s="1257"/>
      <c r="L14389" s="1257"/>
      <c r="M14389" s="1257"/>
    </row>
    <row r="14390" spans="2:13" s="1259" customFormat="1" x14ac:dyDescent="0.2">
      <c r="B14390" s="1257"/>
      <c r="C14390" s="1257"/>
      <c r="D14390" s="1257"/>
      <c r="E14390" s="1257"/>
      <c r="F14390" s="1257"/>
      <c r="G14390" s="1257"/>
      <c r="H14390" s="1258"/>
      <c r="I14390" s="1257"/>
      <c r="J14390" s="1257"/>
      <c r="K14390" s="1257"/>
      <c r="L14390" s="1257"/>
      <c r="M14390" s="1257"/>
    </row>
    <row r="14391" spans="2:13" s="1259" customFormat="1" x14ac:dyDescent="0.2">
      <c r="B14391" s="1257"/>
      <c r="C14391" s="1257"/>
      <c r="D14391" s="1257"/>
      <c r="E14391" s="1257"/>
      <c r="F14391" s="1257"/>
      <c r="G14391" s="1257"/>
      <c r="H14391" s="1258"/>
      <c r="I14391" s="1257"/>
      <c r="J14391" s="1257"/>
      <c r="K14391" s="1257"/>
      <c r="L14391" s="1257"/>
      <c r="M14391" s="1257"/>
    </row>
    <row r="14392" spans="2:13" s="1259" customFormat="1" x14ac:dyDescent="0.2">
      <c r="B14392" s="1257"/>
      <c r="C14392" s="1257"/>
      <c r="D14392" s="1257"/>
      <c r="E14392" s="1257"/>
      <c r="F14392" s="1257"/>
      <c r="G14392" s="1257"/>
      <c r="H14392" s="1258"/>
      <c r="I14392" s="1257"/>
      <c r="J14392" s="1257"/>
      <c r="K14392" s="1257"/>
      <c r="L14392" s="1257"/>
      <c r="M14392" s="1257"/>
    </row>
    <row r="14393" spans="2:13" s="1259" customFormat="1" x14ac:dyDescent="0.2">
      <c r="B14393" s="1257"/>
      <c r="C14393" s="1257"/>
      <c r="D14393" s="1257"/>
      <c r="E14393" s="1257"/>
      <c r="F14393" s="1257"/>
      <c r="G14393" s="1257"/>
      <c r="H14393" s="1258"/>
      <c r="I14393" s="1257"/>
      <c r="J14393" s="1257"/>
      <c r="K14393" s="1257"/>
      <c r="L14393" s="1257"/>
      <c r="M14393" s="1257"/>
    </row>
    <row r="14394" spans="2:13" s="1259" customFormat="1" x14ac:dyDescent="0.2">
      <c r="B14394" s="1257"/>
      <c r="C14394" s="1257"/>
      <c r="D14394" s="1257"/>
      <c r="E14394" s="1257"/>
      <c r="F14394" s="1257"/>
      <c r="G14394" s="1257"/>
      <c r="H14394" s="1258"/>
      <c r="I14394" s="1257"/>
      <c r="J14394" s="1257"/>
      <c r="K14394" s="1257"/>
      <c r="L14394" s="1257"/>
      <c r="M14394" s="1257"/>
    </row>
    <row r="14395" spans="2:13" s="1259" customFormat="1" x14ac:dyDescent="0.2">
      <c r="B14395" s="1257"/>
      <c r="C14395" s="1257"/>
      <c r="D14395" s="1257"/>
      <c r="E14395" s="1257"/>
      <c r="F14395" s="1257"/>
      <c r="G14395" s="1257"/>
      <c r="H14395" s="1258"/>
      <c r="I14395" s="1257"/>
      <c r="J14395" s="1257"/>
      <c r="K14395" s="1257"/>
      <c r="L14395" s="1257"/>
      <c r="M14395" s="1257"/>
    </row>
    <row r="14396" spans="2:13" s="1259" customFormat="1" x14ac:dyDescent="0.2">
      <c r="B14396" s="1257"/>
      <c r="C14396" s="1257"/>
      <c r="D14396" s="1257"/>
      <c r="E14396" s="1257"/>
      <c r="F14396" s="1257"/>
      <c r="G14396" s="1257"/>
      <c r="H14396" s="1258"/>
      <c r="I14396" s="1257"/>
      <c r="J14396" s="1257"/>
      <c r="K14396" s="1257"/>
      <c r="L14396" s="1257"/>
      <c r="M14396" s="1257"/>
    </row>
    <row r="14397" spans="2:13" s="1259" customFormat="1" x14ac:dyDescent="0.2">
      <c r="B14397" s="1257"/>
      <c r="C14397" s="1257"/>
      <c r="D14397" s="1257"/>
      <c r="E14397" s="1257"/>
      <c r="F14397" s="1257"/>
      <c r="G14397" s="1257"/>
      <c r="H14397" s="1258"/>
      <c r="I14397" s="1257"/>
      <c r="J14397" s="1257"/>
      <c r="K14397" s="1257"/>
      <c r="L14397" s="1257"/>
      <c r="M14397" s="1257"/>
    </row>
    <row r="14398" spans="2:13" s="1259" customFormat="1" x14ac:dyDescent="0.2">
      <c r="B14398" s="1257"/>
      <c r="C14398" s="1257"/>
      <c r="D14398" s="1257"/>
      <c r="E14398" s="1257"/>
      <c r="F14398" s="1257"/>
      <c r="G14398" s="1257"/>
      <c r="H14398" s="1258"/>
      <c r="I14398" s="1257"/>
      <c r="J14398" s="1257"/>
      <c r="K14398" s="1257"/>
      <c r="L14398" s="1257"/>
      <c r="M14398" s="1257"/>
    </row>
    <row r="14399" spans="2:13" s="1259" customFormat="1" x14ac:dyDescent="0.2">
      <c r="B14399" s="1257"/>
      <c r="C14399" s="1257"/>
      <c r="D14399" s="1257"/>
      <c r="E14399" s="1257"/>
      <c r="F14399" s="1257"/>
      <c r="G14399" s="1257"/>
      <c r="H14399" s="1258"/>
      <c r="I14399" s="1257"/>
      <c r="J14399" s="1257"/>
      <c r="K14399" s="1257"/>
      <c r="L14399" s="1257"/>
      <c r="M14399" s="1257"/>
    </row>
    <row r="14400" spans="2:13" s="1259" customFormat="1" x14ac:dyDescent="0.2">
      <c r="B14400" s="1257"/>
      <c r="C14400" s="1257"/>
      <c r="D14400" s="1257"/>
      <c r="E14400" s="1257"/>
      <c r="F14400" s="1257"/>
      <c r="G14400" s="1257"/>
      <c r="H14400" s="1258"/>
      <c r="I14400" s="1257"/>
      <c r="J14400" s="1257"/>
      <c r="K14400" s="1257"/>
      <c r="L14400" s="1257"/>
      <c r="M14400" s="1257"/>
    </row>
    <row r="14401" spans="2:13" s="1259" customFormat="1" x14ac:dyDescent="0.2">
      <c r="B14401" s="1257"/>
      <c r="C14401" s="1257"/>
      <c r="D14401" s="1257"/>
      <c r="E14401" s="1257"/>
      <c r="F14401" s="1257"/>
      <c r="G14401" s="1257"/>
      <c r="H14401" s="1258"/>
      <c r="I14401" s="1257"/>
      <c r="J14401" s="1257"/>
      <c r="K14401" s="1257"/>
      <c r="L14401" s="1257"/>
      <c r="M14401" s="1257"/>
    </row>
    <row r="14402" spans="2:13" s="1259" customFormat="1" x14ac:dyDescent="0.2">
      <c r="B14402" s="1257"/>
      <c r="C14402" s="1257"/>
      <c r="D14402" s="1257"/>
      <c r="E14402" s="1257"/>
      <c r="F14402" s="1257"/>
      <c r="G14402" s="1257"/>
      <c r="H14402" s="1258"/>
      <c r="I14402" s="1257"/>
      <c r="J14402" s="1257"/>
      <c r="K14402" s="1257"/>
      <c r="L14402" s="1257"/>
      <c r="M14402" s="1257"/>
    </row>
    <row r="14403" spans="2:13" s="1259" customFormat="1" x14ac:dyDescent="0.2">
      <c r="B14403" s="1257"/>
      <c r="C14403" s="1257"/>
      <c r="D14403" s="1257"/>
      <c r="E14403" s="1257"/>
      <c r="F14403" s="1257"/>
      <c r="G14403" s="1257"/>
      <c r="H14403" s="1258"/>
      <c r="I14403" s="1257"/>
      <c r="J14403" s="1257"/>
      <c r="K14403" s="1257"/>
      <c r="L14403" s="1257"/>
      <c r="M14403" s="1257"/>
    </row>
    <row r="14404" spans="2:13" s="1259" customFormat="1" x14ac:dyDescent="0.2">
      <c r="B14404" s="1257"/>
      <c r="C14404" s="1257"/>
      <c r="D14404" s="1257"/>
      <c r="E14404" s="1257"/>
      <c r="F14404" s="1257"/>
      <c r="G14404" s="1257"/>
      <c r="H14404" s="1258"/>
      <c r="I14404" s="1257"/>
      <c r="J14404" s="1257"/>
      <c r="K14404" s="1257"/>
      <c r="L14404" s="1257"/>
      <c r="M14404" s="1257"/>
    </row>
    <row r="14405" spans="2:13" s="1259" customFormat="1" x14ac:dyDescent="0.2">
      <c r="B14405" s="1257"/>
      <c r="C14405" s="1257"/>
      <c r="D14405" s="1257"/>
      <c r="E14405" s="1257"/>
      <c r="F14405" s="1257"/>
      <c r="G14405" s="1257"/>
      <c r="H14405" s="1258"/>
      <c r="I14405" s="1257"/>
      <c r="J14405" s="1257"/>
      <c r="K14405" s="1257"/>
      <c r="L14405" s="1257"/>
      <c r="M14405" s="1257"/>
    </row>
    <row r="14406" spans="2:13" s="1259" customFormat="1" x14ac:dyDescent="0.2">
      <c r="B14406" s="1257"/>
      <c r="C14406" s="1257"/>
      <c r="D14406" s="1257"/>
      <c r="E14406" s="1257"/>
      <c r="F14406" s="1257"/>
      <c r="G14406" s="1257"/>
      <c r="H14406" s="1258"/>
      <c r="I14406" s="1257"/>
      <c r="J14406" s="1257"/>
      <c r="K14406" s="1257"/>
      <c r="L14406" s="1257"/>
      <c r="M14406" s="1257"/>
    </row>
    <row r="14407" spans="2:13" s="1259" customFormat="1" x14ac:dyDescent="0.2">
      <c r="B14407" s="1257"/>
      <c r="C14407" s="1257"/>
      <c r="D14407" s="1257"/>
      <c r="E14407" s="1257"/>
      <c r="F14407" s="1257"/>
      <c r="G14407" s="1257"/>
      <c r="H14407" s="1258"/>
      <c r="I14407" s="1257"/>
      <c r="J14407" s="1257"/>
      <c r="K14407" s="1257"/>
      <c r="L14407" s="1257"/>
      <c r="M14407" s="1257"/>
    </row>
    <row r="14408" spans="2:13" s="1259" customFormat="1" x14ac:dyDescent="0.2">
      <c r="B14408" s="1257"/>
      <c r="C14408" s="1257"/>
      <c r="D14408" s="1257"/>
      <c r="E14408" s="1257"/>
      <c r="F14408" s="1257"/>
      <c r="G14408" s="1257"/>
      <c r="H14408" s="1258"/>
      <c r="I14408" s="1257"/>
      <c r="J14408" s="1257"/>
      <c r="K14408" s="1257"/>
      <c r="L14408" s="1257"/>
      <c r="M14408" s="1257"/>
    </row>
    <row r="14409" spans="2:13" s="1259" customFormat="1" x14ac:dyDescent="0.2">
      <c r="B14409" s="1257"/>
      <c r="C14409" s="1257"/>
      <c r="D14409" s="1257"/>
      <c r="E14409" s="1257"/>
      <c r="F14409" s="1257"/>
      <c r="G14409" s="1257"/>
      <c r="H14409" s="1258"/>
      <c r="I14409" s="1257"/>
      <c r="J14409" s="1257"/>
      <c r="K14409" s="1257"/>
      <c r="L14409" s="1257"/>
      <c r="M14409" s="1257"/>
    </row>
    <row r="14410" spans="2:13" s="1259" customFormat="1" x14ac:dyDescent="0.2">
      <c r="B14410" s="1257"/>
      <c r="C14410" s="1257"/>
      <c r="D14410" s="1257"/>
      <c r="E14410" s="1257"/>
      <c r="F14410" s="1257"/>
      <c r="G14410" s="1257"/>
      <c r="H14410" s="1258"/>
      <c r="I14410" s="1257"/>
      <c r="J14410" s="1257"/>
      <c r="K14410" s="1257"/>
      <c r="L14410" s="1257"/>
      <c r="M14410" s="1257"/>
    </row>
    <row r="14411" spans="2:13" s="1259" customFormat="1" x14ac:dyDescent="0.2">
      <c r="B14411" s="1257"/>
      <c r="C14411" s="1257"/>
      <c r="D14411" s="1257"/>
      <c r="E14411" s="1257"/>
      <c r="F14411" s="1257"/>
      <c r="G14411" s="1257"/>
      <c r="H14411" s="1258"/>
      <c r="I14411" s="1257"/>
      <c r="J14411" s="1257"/>
      <c r="K14411" s="1257"/>
      <c r="L14411" s="1257"/>
      <c r="M14411" s="1257"/>
    </row>
    <row r="14412" spans="2:13" s="1259" customFormat="1" x14ac:dyDescent="0.2">
      <c r="B14412" s="1257"/>
      <c r="C14412" s="1257"/>
      <c r="D14412" s="1257"/>
      <c r="E14412" s="1257"/>
      <c r="F14412" s="1257"/>
      <c r="G14412" s="1257"/>
      <c r="H14412" s="1258"/>
      <c r="I14412" s="1257"/>
      <c r="J14412" s="1257"/>
      <c r="K14412" s="1257"/>
      <c r="L14412" s="1257"/>
      <c r="M14412" s="1257"/>
    </row>
    <row r="14413" spans="2:13" s="1259" customFormat="1" x14ac:dyDescent="0.2">
      <c r="B14413" s="1257"/>
      <c r="C14413" s="1257"/>
      <c r="D14413" s="1257"/>
      <c r="E14413" s="1257"/>
      <c r="F14413" s="1257"/>
      <c r="G14413" s="1257"/>
      <c r="H14413" s="1258"/>
      <c r="I14413" s="1257"/>
      <c r="J14413" s="1257"/>
      <c r="K14413" s="1257"/>
      <c r="L14413" s="1257"/>
      <c r="M14413" s="1257"/>
    </row>
    <row r="14414" spans="2:13" s="1259" customFormat="1" x14ac:dyDescent="0.2">
      <c r="B14414" s="1257"/>
      <c r="C14414" s="1257"/>
      <c r="D14414" s="1257"/>
      <c r="E14414" s="1257"/>
      <c r="F14414" s="1257"/>
      <c r="G14414" s="1257"/>
      <c r="H14414" s="1258"/>
      <c r="I14414" s="1257"/>
      <c r="J14414" s="1257"/>
      <c r="K14414" s="1257"/>
      <c r="L14414" s="1257"/>
      <c r="M14414" s="1257"/>
    </row>
    <row r="14415" spans="2:13" s="1259" customFormat="1" x14ac:dyDescent="0.2">
      <c r="B14415" s="1257"/>
      <c r="C14415" s="1257"/>
      <c r="D14415" s="1257"/>
      <c r="E14415" s="1257"/>
      <c r="F14415" s="1257"/>
      <c r="G14415" s="1257"/>
      <c r="H14415" s="1258"/>
      <c r="I14415" s="1257"/>
      <c r="J14415" s="1257"/>
      <c r="K14415" s="1257"/>
      <c r="L14415" s="1257"/>
      <c r="M14415" s="1257"/>
    </row>
    <row r="14416" spans="2:13" s="1259" customFormat="1" x14ac:dyDescent="0.2">
      <c r="B14416" s="1257"/>
      <c r="C14416" s="1257"/>
      <c r="D14416" s="1257"/>
      <c r="E14416" s="1257"/>
      <c r="F14416" s="1257"/>
      <c r="G14416" s="1257"/>
      <c r="H14416" s="1258"/>
      <c r="I14416" s="1257"/>
      <c r="J14416" s="1257"/>
      <c r="K14416" s="1257"/>
      <c r="L14416" s="1257"/>
      <c r="M14416" s="1257"/>
    </row>
    <row r="14417" spans="2:13" s="1259" customFormat="1" x14ac:dyDescent="0.2">
      <c r="B14417" s="1257"/>
      <c r="C14417" s="1257"/>
      <c r="D14417" s="1257"/>
      <c r="E14417" s="1257"/>
      <c r="F14417" s="1257"/>
      <c r="G14417" s="1257"/>
      <c r="H14417" s="1258"/>
      <c r="I14417" s="1257"/>
      <c r="J14417" s="1257"/>
      <c r="K14417" s="1257"/>
      <c r="L14417" s="1257"/>
      <c r="M14417" s="1257"/>
    </row>
    <row r="14418" spans="2:13" s="1259" customFormat="1" x14ac:dyDescent="0.2">
      <c r="B14418" s="1257"/>
      <c r="C14418" s="1257"/>
      <c r="D14418" s="1257"/>
      <c r="E14418" s="1257"/>
      <c r="F14418" s="1257"/>
      <c r="G14418" s="1257"/>
      <c r="H14418" s="1258"/>
      <c r="I14418" s="1257"/>
      <c r="J14418" s="1257"/>
      <c r="K14418" s="1257"/>
      <c r="L14418" s="1257"/>
      <c r="M14418" s="1257"/>
    </row>
    <row r="14419" spans="2:13" s="1259" customFormat="1" x14ac:dyDescent="0.2">
      <c r="B14419" s="1257"/>
      <c r="C14419" s="1257"/>
      <c r="D14419" s="1257"/>
      <c r="E14419" s="1257"/>
      <c r="F14419" s="1257"/>
      <c r="G14419" s="1257"/>
      <c r="H14419" s="1258"/>
      <c r="I14419" s="1257"/>
      <c r="J14419" s="1257"/>
      <c r="K14419" s="1257"/>
      <c r="L14419" s="1257"/>
      <c r="M14419" s="1257"/>
    </row>
    <row r="14420" spans="2:13" s="1259" customFormat="1" x14ac:dyDescent="0.2">
      <c r="B14420" s="1257"/>
      <c r="C14420" s="1257"/>
      <c r="D14420" s="1257"/>
      <c r="E14420" s="1257"/>
      <c r="F14420" s="1257"/>
      <c r="G14420" s="1257"/>
      <c r="H14420" s="1258"/>
      <c r="I14420" s="1257"/>
      <c r="J14420" s="1257"/>
      <c r="K14420" s="1257"/>
      <c r="L14420" s="1257"/>
      <c r="M14420" s="1257"/>
    </row>
    <row r="14421" spans="2:13" s="1259" customFormat="1" x14ac:dyDescent="0.2">
      <c r="B14421" s="1257"/>
      <c r="C14421" s="1257"/>
      <c r="D14421" s="1257"/>
      <c r="E14421" s="1257"/>
      <c r="F14421" s="1257"/>
      <c r="G14421" s="1257"/>
      <c r="H14421" s="1258"/>
      <c r="I14421" s="1257"/>
      <c r="J14421" s="1257"/>
      <c r="K14421" s="1257"/>
      <c r="L14421" s="1257"/>
      <c r="M14421" s="1257"/>
    </row>
    <row r="14422" spans="2:13" s="1259" customFormat="1" x14ac:dyDescent="0.2">
      <c r="B14422" s="1257"/>
      <c r="C14422" s="1257"/>
      <c r="D14422" s="1257"/>
      <c r="E14422" s="1257"/>
      <c r="F14422" s="1257"/>
      <c r="G14422" s="1257"/>
      <c r="H14422" s="1258"/>
      <c r="I14422" s="1257"/>
      <c r="J14422" s="1257"/>
      <c r="K14422" s="1257"/>
      <c r="L14422" s="1257"/>
      <c r="M14422" s="1257"/>
    </row>
    <row r="14423" spans="2:13" s="1259" customFormat="1" x14ac:dyDescent="0.2">
      <c r="B14423" s="1257"/>
      <c r="C14423" s="1257"/>
      <c r="D14423" s="1257"/>
      <c r="E14423" s="1257"/>
      <c r="F14423" s="1257"/>
      <c r="G14423" s="1257"/>
      <c r="H14423" s="1258"/>
      <c r="I14423" s="1257"/>
      <c r="J14423" s="1257"/>
      <c r="K14423" s="1257"/>
      <c r="L14423" s="1257"/>
      <c r="M14423" s="1257"/>
    </row>
    <row r="14424" spans="2:13" s="1259" customFormat="1" x14ac:dyDescent="0.2">
      <c r="B14424" s="1257"/>
      <c r="C14424" s="1257"/>
      <c r="D14424" s="1257"/>
      <c r="E14424" s="1257"/>
      <c r="F14424" s="1257"/>
      <c r="G14424" s="1257"/>
      <c r="H14424" s="1258"/>
      <c r="I14424" s="1257"/>
      <c r="J14424" s="1257"/>
      <c r="K14424" s="1257"/>
      <c r="L14424" s="1257"/>
      <c r="M14424" s="1257"/>
    </row>
    <row r="14425" spans="2:13" s="1259" customFormat="1" x14ac:dyDescent="0.2">
      <c r="B14425" s="1257"/>
      <c r="C14425" s="1257"/>
      <c r="D14425" s="1257"/>
      <c r="E14425" s="1257"/>
      <c r="F14425" s="1257"/>
      <c r="G14425" s="1257"/>
      <c r="H14425" s="1258"/>
      <c r="I14425" s="1257"/>
      <c r="J14425" s="1257"/>
      <c r="K14425" s="1257"/>
      <c r="L14425" s="1257"/>
      <c r="M14425" s="1257"/>
    </row>
    <row r="14426" spans="2:13" s="1259" customFormat="1" x14ac:dyDescent="0.2">
      <c r="B14426" s="1257"/>
      <c r="C14426" s="1257"/>
      <c r="D14426" s="1257"/>
      <c r="E14426" s="1257"/>
      <c r="F14426" s="1257"/>
      <c r="G14426" s="1257"/>
      <c r="H14426" s="1258"/>
      <c r="I14426" s="1257"/>
      <c r="J14426" s="1257"/>
      <c r="K14426" s="1257"/>
      <c r="L14426" s="1257"/>
      <c r="M14426" s="1257"/>
    </row>
    <row r="14427" spans="2:13" s="1259" customFormat="1" x14ac:dyDescent="0.2">
      <c r="B14427" s="1257"/>
      <c r="C14427" s="1257"/>
      <c r="D14427" s="1257"/>
      <c r="E14427" s="1257"/>
      <c r="F14427" s="1257"/>
      <c r="G14427" s="1257"/>
      <c r="H14427" s="1258"/>
      <c r="I14427" s="1257"/>
      <c r="J14427" s="1257"/>
      <c r="K14427" s="1257"/>
      <c r="L14427" s="1257"/>
      <c r="M14427" s="1257"/>
    </row>
    <row r="14428" spans="2:13" s="1259" customFormat="1" x14ac:dyDescent="0.2">
      <c r="B14428" s="1257"/>
      <c r="C14428" s="1257"/>
      <c r="D14428" s="1257"/>
      <c r="E14428" s="1257"/>
      <c r="F14428" s="1257"/>
      <c r="G14428" s="1257"/>
      <c r="H14428" s="1258"/>
      <c r="I14428" s="1257"/>
      <c r="J14428" s="1257"/>
      <c r="K14428" s="1257"/>
      <c r="L14428" s="1257"/>
      <c r="M14428" s="1257"/>
    </row>
    <row r="14429" spans="2:13" s="1259" customFormat="1" x14ac:dyDescent="0.2">
      <c r="B14429" s="1257"/>
      <c r="C14429" s="1257"/>
      <c r="D14429" s="1257"/>
      <c r="E14429" s="1257"/>
      <c r="F14429" s="1257"/>
      <c r="G14429" s="1257"/>
      <c r="H14429" s="1258"/>
      <c r="I14429" s="1257"/>
      <c r="J14429" s="1257"/>
      <c r="K14429" s="1257"/>
      <c r="L14429" s="1257"/>
      <c r="M14429" s="1257"/>
    </row>
    <row r="14430" spans="2:13" s="1259" customFormat="1" x14ac:dyDescent="0.2">
      <c r="B14430" s="1257"/>
      <c r="C14430" s="1257"/>
      <c r="D14430" s="1257"/>
      <c r="E14430" s="1257"/>
      <c r="F14430" s="1257"/>
      <c r="G14430" s="1257"/>
      <c r="H14430" s="1258"/>
      <c r="I14430" s="1257"/>
      <c r="J14430" s="1257"/>
      <c r="K14430" s="1257"/>
      <c r="L14430" s="1257"/>
      <c r="M14430" s="1257"/>
    </row>
    <row r="14431" spans="2:13" s="1259" customFormat="1" x14ac:dyDescent="0.2">
      <c r="B14431" s="1257"/>
      <c r="C14431" s="1257"/>
      <c r="D14431" s="1257"/>
      <c r="E14431" s="1257"/>
      <c r="F14431" s="1257"/>
      <c r="G14431" s="1257"/>
      <c r="H14431" s="1258"/>
      <c r="I14431" s="1257"/>
      <c r="J14431" s="1257"/>
      <c r="K14431" s="1257"/>
      <c r="L14431" s="1257"/>
      <c r="M14431" s="1257"/>
    </row>
    <row r="14432" spans="2:13" s="1259" customFormat="1" x14ac:dyDescent="0.2">
      <c r="B14432" s="1257"/>
      <c r="C14432" s="1257"/>
      <c r="D14432" s="1257"/>
      <c r="E14432" s="1257"/>
      <c r="F14432" s="1257"/>
      <c r="G14432" s="1257"/>
      <c r="H14432" s="1258"/>
      <c r="I14432" s="1257"/>
      <c r="J14432" s="1257"/>
      <c r="K14432" s="1257"/>
      <c r="L14432" s="1257"/>
      <c r="M14432" s="1257"/>
    </row>
    <row r="14433" spans="2:13" s="1259" customFormat="1" x14ac:dyDescent="0.2">
      <c r="B14433" s="1257"/>
      <c r="C14433" s="1257"/>
      <c r="D14433" s="1257"/>
      <c r="E14433" s="1257"/>
      <c r="F14433" s="1257"/>
      <c r="G14433" s="1257"/>
      <c r="H14433" s="1258"/>
      <c r="I14433" s="1257"/>
      <c r="J14433" s="1257"/>
      <c r="K14433" s="1257"/>
      <c r="L14433" s="1257"/>
      <c r="M14433" s="1257"/>
    </row>
    <row r="14434" spans="2:13" s="1259" customFormat="1" x14ac:dyDescent="0.2">
      <c r="B14434" s="1257"/>
      <c r="C14434" s="1257"/>
      <c r="D14434" s="1257"/>
      <c r="E14434" s="1257"/>
      <c r="F14434" s="1257"/>
      <c r="G14434" s="1257"/>
      <c r="H14434" s="1258"/>
      <c r="I14434" s="1257"/>
      <c r="J14434" s="1257"/>
      <c r="K14434" s="1257"/>
      <c r="L14434" s="1257"/>
      <c r="M14434" s="1257"/>
    </row>
    <row r="14435" spans="2:13" s="1259" customFormat="1" x14ac:dyDescent="0.2">
      <c r="B14435" s="1257"/>
      <c r="C14435" s="1257"/>
      <c r="D14435" s="1257"/>
      <c r="E14435" s="1257"/>
      <c r="F14435" s="1257"/>
      <c r="G14435" s="1257"/>
      <c r="H14435" s="1258"/>
      <c r="I14435" s="1257"/>
      <c r="J14435" s="1257"/>
      <c r="K14435" s="1257"/>
      <c r="L14435" s="1257"/>
      <c r="M14435" s="1257"/>
    </row>
    <row r="14436" spans="2:13" s="1259" customFormat="1" x14ac:dyDescent="0.2">
      <c r="B14436" s="1257"/>
      <c r="C14436" s="1257"/>
      <c r="D14436" s="1257"/>
      <c r="E14436" s="1257"/>
      <c r="F14436" s="1257"/>
      <c r="G14436" s="1257"/>
      <c r="H14436" s="1258"/>
      <c r="I14436" s="1257"/>
      <c r="J14436" s="1257"/>
      <c r="K14436" s="1257"/>
      <c r="L14436" s="1257"/>
      <c r="M14436" s="1257"/>
    </row>
    <row r="14437" spans="2:13" s="1259" customFormat="1" x14ac:dyDescent="0.2">
      <c r="B14437" s="1257"/>
      <c r="C14437" s="1257"/>
      <c r="D14437" s="1257"/>
      <c r="E14437" s="1257"/>
      <c r="F14437" s="1257"/>
      <c r="G14437" s="1257"/>
      <c r="H14437" s="1258"/>
      <c r="I14437" s="1257"/>
      <c r="J14437" s="1257"/>
      <c r="K14437" s="1257"/>
      <c r="L14437" s="1257"/>
      <c r="M14437" s="1257"/>
    </row>
    <row r="14438" spans="2:13" s="1259" customFormat="1" x14ac:dyDescent="0.2">
      <c r="B14438" s="1257"/>
      <c r="C14438" s="1257"/>
      <c r="D14438" s="1257"/>
      <c r="E14438" s="1257"/>
      <c r="F14438" s="1257"/>
      <c r="G14438" s="1257"/>
      <c r="H14438" s="1258"/>
      <c r="I14438" s="1257"/>
      <c r="J14438" s="1257"/>
      <c r="K14438" s="1257"/>
      <c r="L14438" s="1257"/>
      <c r="M14438" s="1257"/>
    </row>
    <row r="14439" spans="2:13" s="1259" customFormat="1" x14ac:dyDescent="0.2">
      <c r="B14439" s="1257"/>
      <c r="C14439" s="1257"/>
      <c r="D14439" s="1257"/>
      <c r="E14439" s="1257"/>
      <c r="F14439" s="1257"/>
      <c r="G14439" s="1257"/>
      <c r="H14439" s="1258"/>
      <c r="I14439" s="1257"/>
      <c r="J14439" s="1257"/>
      <c r="K14439" s="1257"/>
      <c r="L14439" s="1257"/>
      <c r="M14439" s="1257"/>
    </row>
    <row r="14440" spans="2:13" s="1259" customFormat="1" x14ac:dyDescent="0.2">
      <c r="B14440" s="1257"/>
      <c r="C14440" s="1257"/>
      <c r="D14440" s="1257"/>
      <c r="E14440" s="1257"/>
      <c r="F14440" s="1257"/>
      <c r="G14440" s="1257"/>
      <c r="H14440" s="1258"/>
      <c r="I14440" s="1257"/>
      <c r="J14440" s="1257"/>
      <c r="K14440" s="1257"/>
      <c r="L14440" s="1257"/>
      <c r="M14440" s="1257"/>
    </row>
    <row r="14441" spans="2:13" s="1259" customFormat="1" x14ac:dyDescent="0.2">
      <c r="B14441" s="1257"/>
      <c r="C14441" s="1257"/>
      <c r="D14441" s="1257"/>
      <c r="E14441" s="1257"/>
      <c r="F14441" s="1257"/>
      <c r="G14441" s="1257"/>
      <c r="H14441" s="1258"/>
      <c r="I14441" s="1257"/>
      <c r="J14441" s="1257"/>
      <c r="K14441" s="1257"/>
      <c r="L14441" s="1257"/>
      <c r="M14441" s="1257"/>
    </row>
    <row r="14442" spans="2:13" s="1259" customFormat="1" x14ac:dyDescent="0.2">
      <c r="B14442" s="1257"/>
      <c r="C14442" s="1257"/>
      <c r="D14442" s="1257"/>
      <c r="E14442" s="1257"/>
      <c r="F14442" s="1257"/>
      <c r="G14442" s="1257"/>
      <c r="H14442" s="1258"/>
      <c r="I14442" s="1257"/>
      <c r="J14442" s="1257"/>
      <c r="K14442" s="1257"/>
      <c r="L14442" s="1257"/>
      <c r="M14442" s="1257"/>
    </row>
    <row r="14443" spans="2:13" s="1259" customFormat="1" x14ac:dyDescent="0.2">
      <c r="B14443" s="1257"/>
      <c r="C14443" s="1257"/>
      <c r="D14443" s="1257"/>
      <c r="E14443" s="1257"/>
      <c r="F14443" s="1257"/>
      <c r="G14443" s="1257"/>
      <c r="H14443" s="1258"/>
      <c r="I14443" s="1257"/>
      <c r="J14443" s="1257"/>
      <c r="K14443" s="1257"/>
      <c r="L14443" s="1257"/>
      <c r="M14443" s="1257"/>
    </row>
    <row r="14444" spans="2:13" s="1259" customFormat="1" x14ac:dyDescent="0.2">
      <c r="B14444" s="1257"/>
      <c r="C14444" s="1257"/>
      <c r="D14444" s="1257"/>
      <c r="E14444" s="1257"/>
      <c r="F14444" s="1257"/>
      <c r="G14444" s="1257"/>
      <c r="H14444" s="1258"/>
      <c r="I14444" s="1257"/>
      <c r="J14444" s="1257"/>
      <c r="K14444" s="1257"/>
      <c r="L14444" s="1257"/>
      <c r="M14444" s="1257"/>
    </row>
    <row r="14445" spans="2:13" s="1259" customFormat="1" x14ac:dyDescent="0.2">
      <c r="B14445" s="1257"/>
      <c r="C14445" s="1257"/>
      <c r="D14445" s="1257"/>
      <c r="E14445" s="1257"/>
      <c r="F14445" s="1257"/>
      <c r="G14445" s="1257"/>
      <c r="H14445" s="1258"/>
      <c r="I14445" s="1257"/>
      <c r="J14445" s="1257"/>
      <c r="K14445" s="1257"/>
      <c r="L14445" s="1257"/>
      <c r="M14445" s="1257"/>
    </row>
    <row r="14446" spans="2:13" s="1259" customFormat="1" x14ac:dyDescent="0.2">
      <c r="B14446" s="1257"/>
      <c r="C14446" s="1257"/>
      <c r="D14446" s="1257"/>
      <c r="E14446" s="1257"/>
      <c r="F14446" s="1257"/>
      <c r="G14446" s="1257"/>
      <c r="H14446" s="1258"/>
      <c r="I14446" s="1257"/>
      <c r="J14446" s="1257"/>
      <c r="K14446" s="1257"/>
      <c r="L14446" s="1257"/>
      <c r="M14446" s="1257"/>
    </row>
    <row r="14447" spans="2:13" s="1259" customFormat="1" x14ac:dyDescent="0.2">
      <c r="B14447" s="1257"/>
      <c r="C14447" s="1257"/>
      <c r="D14447" s="1257"/>
      <c r="E14447" s="1257"/>
      <c r="F14447" s="1257"/>
      <c r="G14447" s="1257"/>
      <c r="H14447" s="1258"/>
      <c r="I14447" s="1257"/>
      <c r="J14447" s="1257"/>
      <c r="K14447" s="1257"/>
      <c r="L14447" s="1257"/>
      <c r="M14447" s="1257"/>
    </row>
    <row r="14448" spans="2:13" s="1259" customFormat="1" x14ac:dyDescent="0.2">
      <c r="B14448" s="1257"/>
      <c r="C14448" s="1257"/>
      <c r="D14448" s="1257"/>
      <c r="E14448" s="1257"/>
      <c r="F14448" s="1257"/>
      <c r="G14448" s="1257"/>
      <c r="H14448" s="1258"/>
      <c r="I14448" s="1257"/>
      <c r="J14448" s="1257"/>
      <c r="K14448" s="1257"/>
      <c r="L14448" s="1257"/>
      <c r="M14448" s="1257"/>
    </row>
    <row r="14449" spans="2:13" s="1259" customFormat="1" x14ac:dyDescent="0.2">
      <c r="B14449" s="1257"/>
      <c r="C14449" s="1257"/>
      <c r="D14449" s="1257"/>
      <c r="E14449" s="1257"/>
      <c r="F14449" s="1257"/>
      <c r="G14449" s="1257"/>
      <c r="H14449" s="1258"/>
      <c r="I14449" s="1257"/>
      <c r="J14449" s="1257"/>
      <c r="K14449" s="1257"/>
      <c r="L14449" s="1257"/>
      <c r="M14449" s="1257"/>
    </row>
    <row r="14450" spans="2:13" s="1259" customFormat="1" x14ac:dyDescent="0.2">
      <c r="B14450" s="1257"/>
      <c r="C14450" s="1257"/>
      <c r="D14450" s="1257"/>
      <c r="E14450" s="1257"/>
      <c r="F14450" s="1257"/>
      <c r="G14450" s="1257"/>
      <c r="H14450" s="1258"/>
      <c r="I14450" s="1257"/>
      <c r="J14450" s="1257"/>
      <c r="K14450" s="1257"/>
      <c r="L14450" s="1257"/>
      <c r="M14450" s="1257"/>
    </row>
    <row r="14451" spans="2:13" s="1259" customFormat="1" x14ac:dyDescent="0.2">
      <c r="B14451" s="1257"/>
      <c r="C14451" s="1257"/>
      <c r="D14451" s="1257"/>
      <c r="E14451" s="1257"/>
      <c r="F14451" s="1257"/>
      <c r="G14451" s="1257"/>
      <c r="H14451" s="1258"/>
      <c r="I14451" s="1257"/>
      <c r="J14451" s="1257"/>
      <c r="K14451" s="1257"/>
      <c r="L14451" s="1257"/>
      <c r="M14451" s="1257"/>
    </row>
    <row r="14452" spans="2:13" s="1259" customFormat="1" x14ac:dyDescent="0.2">
      <c r="B14452" s="1257"/>
      <c r="C14452" s="1257"/>
      <c r="D14452" s="1257"/>
      <c r="E14452" s="1257"/>
      <c r="F14452" s="1257"/>
      <c r="G14452" s="1257"/>
      <c r="H14452" s="1258"/>
      <c r="I14452" s="1257"/>
      <c r="J14452" s="1257"/>
      <c r="K14452" s="1257"/>
      <c r="L14452" s="1257"/>
      <c r="M14452" s="1257"/>
    </row>
    <row r="14453" spans="2:13" s="1259" customFormat="1" x14ac:dyDescent="0.2">
      <c r="B14453" s="1257"/>
      <c r="C14453" s="1257"/>
      <c r="D14453" s="1257"/>
      <c r="E14453" s="1257"/>
      <c r="F14453" s="1257"/>
      <c r="G14453" s="1257"/>
      <c r="H14453" s="1258"/>
      <c r="I14453" s="1257"/>
      <c r="J14453" s="1257"/>
      <c r="K14453" s="1257"/>
      <c r="L14453" s="1257"/>
      <c r="M14453" s="1257"/>
    </row>
    <row r="14454" spans="2:13" s="1259" customFormat="1" x14ac:dyDescent="0.2">
      <c r="B14454" s="1257"/>
      <c r="C14454" s="1257"/>
      <c r="D14454" s="1257"/>
      <c r="E14454" s="1257"/>
      <c r="F14454" s="1257"/>
      <c r="G14454" s="1257"/>
      <c r="H14454" s="1258"/>
      <c r="I14454" s="1257"/>
      <c r="J14454" s="1257"/>
      <c r="K14454" s="1257"/>
      <c r="L14454" s="1257"/>
      <c r="M14454" s="1257"/>
    </row>
    <row r="14455" spans="2:13" s="1259" customFormat="1" x14ac:dyDescent="0.2">
      <c r="B14455" s="1257"/>
      <c r="C14455" s="1257"/>
      <c r="D14455" s="1257"/>
      <c r="E14455" s="1257"/>
      <c r="F14455" s="1257"/>
      <c r="G14455" s="1257"/>
      <c r="H14455" s="1258"/>
      <c r="I14455" s="1257"/>
      <c r="J14455" s="1257"/>
      <c r="K14455" s="1257"/>
      <c r="L14455" s="1257"/>
      <c r="M14455" s="1257"/>
    </row>
    <row r="14456" spans="2:13" s="1259" customFormat="1" x14ac:dyDescent="0.2">
      <c r="B14456" s="1257"/>
      <c r="C14456" s="1257"/>
      <c r="D14456" s="1257"/>
      <c r="E14456" s="1257"/>
      <c r="F14456" s="1257"/>
      <c r="G14456" s="1257"/>
      <c r="H14456" s="1258"/>
      <c r="I14456" s="1257"/>
      <c r="J14456" s="1257"/>
      <c r="K14456" s="1257"/>
      <c r="L14456" s="1257"/>
      <c r="M14456" s="1257"/>
    </row>
    <row r="14457" spans="2:13" s="1259" customFormat="1" x14ac:dyDescent="0.2">
      <c r="B14457" s="1257"/>
      <c r="C14457" s="1257"/>
      <c r="D14457" s="1257"/>
      <c r="E14457" s="1257"/>
      <c r="F14457" s="1257"/>
      <c r="G14457" s="1257"/>
      <c r="H14457" s="1258"/>
      <c r="I14457" s="1257"/>
      <c r="J14457" s="1257"/>
      <c r="K14457" s="1257"/>
      <c r="L14457" s="1257"/>
      <c r="M14457" s="1257"/>
    </row>
    <row r="14458" spans="2:13" s="1259" customFormat="1" x14ac:dyDescent="0.2">
      <c r="B14458" s="1257"/>
      <c r="C14458" s="1257"/>
      <c r="D14458" s="1257"/>
      <c r="E14458" s="1257"/>
      <c r="F14458" s="1257"/>
      <c r="G14458" s="1257"/>
      <c r="H14458" s="1258"/>
      <c r="I14458" s="1257"/>
      <c r="J14458" s="1257"/>
      <c r="K14458" s="1257"/>
      <c r="L14458" s="1257"/>
      <c r="M14458" s="1257"/>
    </row>
    <row r="14459" spans="2:13" s="1259" customFormat="1" x14ac:dyDescent="0.2">
      <c r="B14459" s="1257"/>
      <c r="C14459" s="1257"/>
      <c r="D14459" s="1257"/>
      <c r="E14459" s="1257"/>
      <c r="F14459" s="1257"/>
      <c r="G14459" s="1257"/>
      <c r="H14459" s="1258"/>
      <c r="I14459" s="1257"/>
      <c r="J14459" s="1257"/>
      <c r="K14459" s="1257"/>
      <c r="L14459" s="1257"/>
      <c r="M14459" s="1257"/>
    </row>
    <row r="14460" spans="2:13" s="1259" customFormat="1" x14ac:dyDescent="0.2">
      <c r="B14460" s="1257"/>
      <c r="C14460" s="1257"/>
      <c r="D14460" s="1257"/>
      <c r="E14460" s="1257"/>
      <c r="F14460" s="1257"/>
      <c r="G14460" s="1257"/>
      <c r="H14460" s="1258"/>
      <c r="I14460" s="1257"/>
      <c r="J14460" s="1257"/>
      <c r="K14460" s="1257"/>
      <c r="L14460" s="1257"/>
      <c r="M14460" s="1257"/>
    </row>
    <row r="14461" spans="2:13" s="1259" customFormat="1" x14ac:dyDescent="0.2">
      <c r="B14461" s="1257"/>
      <c r="C14461" s="1257"/>
      <c r="D14461" s="1257"/>
      <c r="E14461" s="1257"/>
      <c r="F14461" s="1257"/>
      <c r="G14461" s="1257"/>
      <c r="H14461" s="1258"/>
      <c r="I14461" s="1257"/>
      <c r="J14461" s="1257"/>
      <c r="K14461" s="1257"/>
      <c r="L14461" s="1257"/>
      <c r="M14461" s="1257"/>
    </row>
    <row r="14462" spans="2:13" s="1259" customFormat="1" x14ac:dyDescent="0.2">
      <c r="B14462" s="1257"/>
      <c r="C14462" s="1257"/>
      <c r="D14462" s="1257"/>
      <c r="E14462" s="1257"/>
      <c r="F14462" s="1257"/>
      <c r="G14462" s="1257"/>
      <c r="H14462" s="1258"/>
      <c r="I14462" s="1257"/>
      <c r="J14462" s="1257"/>
      <c r="K14462" s="1257"/>
      <c r="L14462" s="1257"/>
      <c r="M14462" s="1257"/>
    </row>
    <row r="14463" spans="2:13" s="1259" customFormat="1" x14ac:dyDescent="0.2">
      <c r="B14463" s="1257"/>
      <c r="C14463" s="1257"/>
      <c r="D14463" s="1257"/>
      <c r="E14463" s="1257"/>
      <c r="F14463" s="1257"/>
      <c r="G14463" s="1257"/>
      <c r="H14463" s="1258"/>
      <c r="I14463" s="1257"/>
      <c r="J14463" s="1257"/>
      <c r="K14463" s="1257"/>
      <c r="L14463" s="1257"/>
      <c r="M14463" s="1257"/>
    </row>
    <row r="14464" spans="2:13" s="1259" customFormat="1" x14ac:dyDescent="0.2">
      <c r="B14464" s="1257"/>
      <c r="C14464" s="1257"/>
      <c r="D14464" s="1257"/>
      <c r="E14464" s="1257"/>
      <c r="F14464" s="1257"/>
      <c r="G14464" s="1257"/>
      <c r="H14464" s="1258"/>
      <c r="I14464" s="1257"/>
      <c r="J14464" s="1257"/>
      <c r="K14464" s="1257"/>
      <c r="L14464" s="1257"/>
      <c r="M14464" s="1257"/>
    </row>
    <row r="14465" spans="2:13" s="1259" customFormat="1" x14ac:dyDescent="0.2">
      <c r="B14465" s="1257"/>
      <c r="C14465" s="1257"/>
      <c r="D14465" s="1257"/>
      <c r="E14465" s="1257"/>
      <c r="F14465" s="1257"/>
      <c r="G14465" s="1257"/>
      <c r="H14465" s="1258"/>
      <c r="I14465" s="1257"/>
      <c r="J14465" s="1257"/>
      <c r="K14465" s="1257"/>
      <c r="L14465" s="1257"/>
      <c r="M14465" s="1257"/>
    </row>
    <row r="14466" spans="2:13" s="1259" customFormat="1" x14ac:dyDescent="0.2">
      <c r="B14466" s="1257"/>
      <c r="C14466" s="1257"/>
      <c r="D14466" s="1257"/>
      <c r="E14466" s="1257"/>
      <c r="F14466" s="1257"/>
      <c r="G14466" s="1257"/>
      <c r="H14466" s="1258"/>
      <c r="I14466" s="1257"/>
      <c r="J14466" s="1257"/>
      <c r="K14466" s="1257"/>
      <c r="L14466" s="1257"/>
      <c r="M14466" s="1257"/>
    </row>
    <row r="14467" spans="2:13" s="1259" customFormat="1" x14ac:dyDescent="0.2">
      <c r="B14467" s="1257"/>
      <c r="C14467" s="1257"/>
      <c r="D14467" s="1257"/>
      <c r="E14467" s="1257"/>
      <c r="F14467" s="1257"/>
      <c r="G14467" s="1257"/>
      <c r="H14467" s="1258"/>
      <c r="I14467" s="1257"/>
      <c r="J14467" s="1257"/>
      <c r="K14467" s="1257"/>
      <c r="L14467" s="1257"/>
      <c r="M14467" s="1257"/>
    </row>
    <row r="14468" spans="2:13" s="1259" customFormat="1" x14ac:dyDescent="0.2">
      <c r="B14468" s="1257"/>
      <c r="C14468" s="1257"/>
      <c r="D14468" s="1257"/>
      <c r="E14468" s="1257"/>
      <c r="F14468" s="1257"/>
      <c r="G14468" s="1257"/>
      <c r="H14468" s="1258"/>
      <c r="I14468" s="1257"/>
      <c r="J14468" s="1257"/>
      <c r="K14468" s="1257"/>
      <c r="L14468" s="1257"/>
      <c r="M14468" s="1257"/>
    </row>
    <row r="14469" spans="2:13" s="1259" customFormat="1" x14ac:dyDescent="0.2">
      <c r="B14469" s="1257"/>
      <c r="C14469" s="1257"/>
      <c r="D14469" s="1257"/>
      <c r="E14469" s="1257"/>
      <c r="F14469" s="1257"/>
      <c r="G14469" s="1257"/>
      <c r="H14469" s="1258"/>
      <c r="I14469" s="1257"/>
      <c r="J14469" s="1257"/>
      <c r="K14469" s="1257"/>
      <c r="L14469" s="1257"/>
      <c r="M14469" s="1257"/>
    </row>
    <row r="14470" spans="2:13" s="1259" customFormat="1" x14ac:dyDescent="0.2">
      <c r="B14470" s="1257"/>
      <c r="C14470" s="1257"/>
      <c r="D14470" s="1257"/>
      <c r="E14470" s="1257"/>
      <c r="F14470" s="1257"/>
      <c r="G14470" s="1257"/>
      <c r="H14470" s="1258"/>
      <c r="I14470" s="1257"/>
      <c r="J14470" s="1257"/>
      <c r="K14470" s="1257"/>
      <c r="L14470" s="1257"/>
      <c r="M14470" s="1257"/>
    </row>
    <row r="14471" spans="2:13" s="1259" customFormat="1" x14ac:dyDescent="0.2">
      <c r="B14471" s="1257"/>
      <c r="C14471" s="1257"/>
      <c r="D14471" s="1257"/>
      <c r="E14471" s="1257"/>
      <c r="F14471" s="1257"/>
      <c r="G14471" s="1257"/>
      <c r="H14471" s="1258"/>
      <c r="I14471" s="1257"/>
      <c r="J14471" s="1257"/>
      <c r="K14471" s="1257"/>
      <c r="L14471" s="1257"/>
      <c r="M14471" s="1257"/>
    </row>
    <row r="14472" spans="2:13" s="1259" customFormat="1" x14ac:dyDescent="0.2">
      <c r="B14472" s="1257"/>
      <c r="C14472" s="1257"/>
      <c r="D14472" s="1257"/>
      <c r="E14472" s="1257"/>
      <c r="F14472" s="1257"/>
      <c r="G14472" s="1257"/>
      <c r="H14472" s="1258"/>
      <c r="I14472" s="1257"/>
      <c r="J14472" s="1257"/>
      <c r="K14472" s="1257"/>
      <c r="L14472" s="1257"/>
      <c r="M14472" s="1257"/>
    </row>
    <row r="14473" spans="2:13" s="1259" customFormat="1" x14ac:dyDescent="0.2">
      <c r="B14473" s="1257"/>
      <c r="C14473" s="1257"/>
      <c r="D14473" s="1257"/>
      <c r="E14473" s="1257"/>
      <c r="F14473" s="1257"/>
      <c r="G14473" s="1257"/>
      <c r="H14473" s="1258"/>
      <c r="I14473" s="1257"/>
      <c r="J14473" s="1257"/>
      <c r="K14473" s="1257"/>
      <c r="L14473" s="1257"/>
      <c r="M14473" s="1257"/>
    </row>
    <row r="14474" spans="2:13" s="1259" customFormat="1" x14ac:dyDescent="0.2">
      <c r="B14474" s="1257"/>
      <c r="C14474" s="1257"/>
      <c r="D14474" s="1257"/>
      <c r="E14474" s="1257"/>
      <c r="F14474" s="1257"/>
      <c r="G14474" s="1257"/>
      <c r="H14474" s="1258"/>
      <c r="I14474" s="1257"/>
      <c r="J14474" s="1257"/>
      <c r="K14474" s="1257"/>
      <c r="L14474" s="1257"/>
      <c r="M14474" s="1257"/>
    </row>
    <row r="14475" spans="2:13" s="1259" customFormat="1" x14ac:dyDescent="0.2">
      <c r="B14475" s="1257"/>
      <c r="C14475" s="1257"/>
      <c r="D14475" s="1257"/>
      <c r="E14475" s="1257"/>
      <c r="F14475" s="1257"/>
      <c r="G14475" s="1257"/>
      <c r="H14475" s="1258"/>
      <c r="I14475" s="1257"/>
      <c r="J14475" s="1257"/>
      <c r="K14475" s="1257"/>
      <c r="L14475" s="1257"/>
      <c r="M14475" s="1257"/>
    </row>
    <row r="14476" spans="2:13" s="1259" customFormat="1" x14ac:dyDescent="0.2">
      <c r="B14476" s="1257"/>
      <c r="C14476" s="1257"/>
      <c r="D14476" s="1257"/>
      <c r="E14476" s="1257"/>
      <c r="F14476" s="1257"/>
      <c r="G14476" s="1257"/>
      <c r="H14476" s="1258"/>
      <c r="I14476" s="1257"/>
      <c r="J14476" s="1257"/>
      <c r="K14476" s="1257"/>
      <c r="L14476" s="1257"/>
      <c r="M14476" s="1257"/>
    </row>
    <row r="14477" spans="2:13" s="1259" customFormat="1" x14ac:dyDescent="0.2">
      <c r="B14477" s="1257"/>
      <c r="C14477" s="1257"/>
      <c r="D14477" s="1257"/>
      <c r="E14477" s="1257"/>
      <c r="F14477" s="1257"/>
      <c r="G14477" s="1257"/>
      <c r="H14477" s="1258"/>
      <c r="I14477" s="1257"/>
      <c r="J14477" s="1257"/>
      <c r="K14477" s="1257"/>
      <c r="L14477" s="1257"/>
      <c r="M14477" s="1257"/>
    </row>
    <row r="14478" spans="2:13" s="1259" customFormat="1" x14ac:dyDescent="0.2">
      <c r="B14478" s="1257"/>
      <c r="C14478" s="1257"/>
      <c r="D14478" s="1257"/>
      <c r="E14478" s="1257"/>
      <c r="F14478" s="1257"/>
      <c r="G14478" s="1257"/>
      <c r="H14478" s="1258"/>
      <c r="I14478" s="1257"/>
      <c r="J14478" s="1257"/>
      <c r="K14478" s="1257"/>
      <c r="L14478" s="1257"/>
      <c r="M14478" s="1257"/>
    </row>
    <row r="14479" spans="2:13" s="1259" customFormat="1" x14ac:dyDescent="0.2">
      <c r="B14479" s="1257"/>
      <c r="C14479" s="1257"/>
      <c r="D14479" s="1257"/>
      <c r="E14479" s="1257"/>
      <c r="F14479" s="1257"/>
      <c r="G14479" s="1257"/>
      <c r="H14479" s="1258"/>
      <c r="I14479" s="1257"/>
      <c r="J14479" s="1257"/>
      <c r="K14479" s="1257"/>
      <c r="L14479" s="1257"/>
      <c r="M14479" s="1257"/>
    </row>
    <row r="14480" spans="2:13" s="1259" customFormat="1" x14ac:dyDescent="0.2">
      <c r="B14480" s="1257"/>
      <c r="C14480" s="1257"/>
      <c r="D14480" s="1257"/>
      <c r="E14480" s="1257"/>
      <c r="F14480" s="1257"/>
      <c r="G14480" s="1257"/>
      <c r="H14480" s="1258"/>
      <c r="I14480" s="1257"/>
      <c r="J14480" s="1257"/>
      <c r="K14480" s="1257"/>
      <c r="L14480" s="1257"/>
      <c r="M14480" s="1257"/>
    </row>
    <row r="14481" spans="2:13" s="1259" customFormat="1" x14ac:dyDescent="0.2">
      <c r="B14481" s="1257"/>
      <c r="C14481" s="1257"/>
      <c r="D14481" s="1257"/>
      <c r="E14481" s="1257"/>
      <c r="F14481" s="1257"/>
      <c r="G14481" s="1257"/>
      <c r="H14481" s="1258"/>
      <c r="I14481" s="1257"/>
      <c r="J14481" s="1257"/>
      <c r="K14481" s="1257"/>
      <c r="L14481" s="1257"/>
      <c r="M14481" s="1257"/>
    </row>
    <row r="14482" spans="2:13" s="1259" customFormat="1" x14ac:dyDescent="0.2">
      <c r="B14482" s="1257"/>
      <c r="C14482" s="1257"/>
      <c r="D14482" s="1257"/>
      <c r="E14482" s="1257"/>
      <c r="F14482" s="1257"/>
      <c r="G14482" s="1257"/>
      <c r="H14482" s="1258"/>
      <c r="I14482" s="1257"/>
      <c r="J14482" s="1257"/>
      <c r="K14482" s="1257"/>
      <c r="L14482" s="1257"/>
      <c r="M14482" s="1257"/>
    </row>
    <row r="14483" spans="2:13" s="1259" customFormat="1" x14ac:dyDescent="0.2">
      <c r="B14483" s="1257"/>
      <c r="C14483" s="1257"/>
      <c r="D14483" s="1257"/>
      <c r="E14483" s="1257"/>
      <c r="F14483" s="1257"/>
      <c r="G14483" s="1257"/>
      <c r="H14483" s="1258"/>
      <c r="I14483" s="1257"/>
      <c r="J14483" s="1257"/>
      <c r="K14483" s="1257"/>
      <c r="L14483" s="1257"/>
      <c r="M14483" s="1257"/>
    </row>
    <row r="14484" spans="2:13" s="1259" customFormat="1" x14ac:dyDescent="0.2">
      <c r="B14484" s="1257"/>
      <c r="C14484" s="1257"/>
      <c r="D14484" s="1257"/>
      <c r="E14484" s="1257"/>
      <c r="F14484" s="1257"/>
      <c r="G14484" s="1257"/>
      <c r="H14484" s="1258"/>
      <c r="I14484" s="1257"/>
      <c r="J14484" s="1257"/>
      <c r="K14484" s="1257"/>
      <c r="L14484" s="1257"/>
      <c r="M14484" s="1257"/>
    </row>
    <row r="14485" spans="2:13" s="1259" customFormat="1" x14ac:dyDescent="0.2">
      <c r="B14485" s="1257"/>
      <c r="C14485" s="1257"/>
      <c r="D14485" s="1257"/>
      <c r="E14485" s="1257"/>
      <c r="F14485" s="1257"/>
      <c r="G14485" s="1257"/>
      <c r="H14485" s="1258"/>
      <c r="I14485" s="1257"/>
      <c r="J14485" s="1257"/>
      <c r="K14485" s="1257"/>
      <c r="L14485" s="1257"/>
      <c r="M14485" s="1257"/>
    </row>
    <row r="14486" spans="2:13" s="1259" customFormat="1" x14ac:dyDescent="0.2">
      <c r="B14486" s="1257"/>
      <c r="C14486" s="1257"/>
      <c r="D14486" s="1257"/>
      <c r="E14486" s="1257"/>
      <c r="F14486" s="1257"/>
      <c r="G14486" s="1257"/>
      <c r="H14486" s="1258"/>
      <c r="I14486" s="1257"/>
      <c r="J14486" s="1257"/>
      <c r="K14486" s="1257"/>
      <c r="L14486" s="1257"/>
      <c r="M14486" s="1257"/>
    </row>
    <row r="14487" spans="2:13" s="1259" customFormat="1" x14ac:dyDescent="0.2">
      <c r="B14487" s="1257"/>
      <c r="C14487" s="1257"/>
      <c r="D14487" s="1257"/>
      <c r="E14487" s="1257"/>
      <c r="F14487" s="1257"/>
      <c r="G14487" s="1257"/>
      <c r="H14487" s="1258"/>
      <c r="I14487" s="1257"/>
      <c r="J14487" s="1257"/>
      <c r="K14487" s="1257"/>
      <c r="L14487" s="1257"/>
      <c r="M14487" s="1257"/>
    </row>
    <row r="14488" spans="2:13" s="1259" customFormat="1" x14ac:dyDescent="0.2">
      <c r="B14488" s="1257"/>
      <c r="C14488" s="1257"/>
      <c r="D14488" s="1257"/>
      <c r="E14488" s="1257"/>
      <c r="F14488" s="1257"/>
      <c r="G14488" s="1257"/>
      <c r="H14488" s="1258"/>
      <c r="I14488" s="1257"/>
      <c r="J14488" s="1257"/>
      <c r="K14488" s="1257"/>
      <c r="L14488" s="1257"/>
      <c r="M14488" s="1257"/>
    </row>
    <row r="14489" spans="2:13" s="1259" customFormat="1" x14ac:dyDescent="0.2">
      <c r="B14489" s="1257"/>
      <c r="C14489" s="1257"/>
      <c r="D14489" s="1257"/>
      <c r="E14489" s="1257"/>
      <c r="F14489" s="1257"/>
      <c r="G14489" s="1257"/>
      <c r="H14489" s="1258"/>
      <c r="I14489" s="1257"/>
      <c r="J14489" s="1257"/>
      <c r="K14489" s="1257"/>
      <c r="L14489" s="1257"/>
      <c r="M14489" s="1257"/>
    </row>
    <row r="14490" spans="2:13" s="1259" customFormat="1" x14ac:dyDescent="0.2">
      <c r="B14490" s="1257"/>
      <c r="C14490" s="1257"/>
      <c r="D14490" s="1257"/>
      <c r="E14490" s="1257"/>
      <c r="F14490" s="1257"/>
      <c r="G14490" s="1257"/>
      <c r="H14490" s="1258"/>
      <c r="I14490" s="1257"/>
      <c r="J14490" s="1257"/>
      <c r="K14490" s="1257"/>
      <c r="L14490" s="1257"/>
      <c r="M14490" s="1257"/>
    </row>
    <row r="14491" spans="2:13" s="1259" customFormat="1" x14ac:dyDescent="0.2">
      <c r="B14491" s="1257"/>
      <c r="C14491" s="1257"/>
      <c r="D14491" s="1257"/>
      <c r="E14491" s="1257"/>
      <c r="F14491" s="1257"/>
      <c r="G14491" s="1257"/>
      <c r="H14491" s="1258"/>
      <c r="I14491" s="1257"/>
      <c r="J14491" s="1257"/>
      <c r="K14491" s="1257"/>
      <c r="L14491" s="1257"/>
      <c r="M14491" s="1257"/>
    </row>
    <row r="14492" spans="2:13" s="1259" customFormat="1" x14ac:dyDescent="0.2">
      <c r="B14492" s="1257"/>
      <c r="C14492" s="1257"/>
      <c r="D14492" s="1257"/>
      <c r="E14492" s="1257"/>
      <c r="F14492" s="1257"/>
      <c r="G14492" s="1257"/>
      <c r="H14492" s="1258"/>
      <c r="I14492" s="1257"/>
      <c r="J14492" s="1257"/>
      <c r="K14492" s="1257"/>
      <c r="L14492" s="1257"/>
      <c r="M14492" s="1257"/>
    </row>
    <row r="14493" spans="2:13" s="1259" customFormat="1" x14ac:dyDescent="0.2">
      <c r="B14493" s="1257"/>
      <c r="C14493" s="1257"/>
      <c r="D14493" s="1257"/>
      <c r="E14493" s="1257"/>
      <c r="F14493" s="1257"/>
      <c r="G14493" s="1257"/>
      <c r="H14493" s="1258"/>
      <c r="I14493" s="1257"/>
      <c r="J14493" s="1257"/>
      <c r="K14493" s="1257"/>
      <c r="L14493" s="1257"/>
      <c r="M14493" s="1257"/>
    </row>
    <row r="14494" spans="2:13" s="1259" customFormat="1" x14ac:dyDescent="0.2">
      <c r="B14494" s="1257"/>
      <c r="C14494" s="1257"/>
      <c r="D14494" s="1257"/>
      <c r="E14494" s="1257"/>
      <c r="F14494" s="1257"/>
      <c r="G14494" s="1257"/>
      <c r="H14494" s="1258"/>
      <c r="I14494" s="1257"/>
      <c r="J14494" s="1257"/>
      <c r="K14494" s="1257"/>
      <c r="L14494" s="1257"/>
      <c r="M14494" s="1257"/>
    </row>
    <row r="14495" spans="2:13" s="1259" customFormat="1" x14ac:dyDescent="0.2">
      <c r="B14495" s="1257"/>
      <c r="C14495" s="1257"/>
      <c r="D14495" s="1257"/>
      <c r="E14495" s="1257"/>
      <c r="F14495" s="1257"/>
      <c r="G14495" s="1257"/>
      <c r="H14495" s="1258"/>
      <c r="I14495" s="1257"/>
      <c r="J14495" s="1257"/>
      <c r="K14495" s="1257"/>
      <c r="L14495" s="1257"/>
      <c r="M14495" s="1257"/>
    </row>
    <row r="14496" spans="2:13" s="1259" customFormat="1" x14ac:dyDescent="0.2">
      <c r="B14496" s="1257"/>
      <c r="C14496" s="1257"/>
      <c r="D14496" s="1257"/>
      <c r="E14496" s="1257"/>
      <c r="F14496" s="1257"/>
      <c r="G14496" s="1257"/>
      <c r="H14496" s="1258"/>
      <c r="I14496" s="1257"/>
      <c r="J14496" s="1257"/>
      <c r="K14496" s="1257"/>
      <c r="L14496" s="1257"/>
      <c r="M14496" s="1257"/>
    </row>
    <row r="14497" spans="2:13" s="1259" customFormat="1" x14ac:dyDescent="0.2">
      <c r="B14497" s="1257"/>
      <c r="C14497" s="1257"/>
      <c r="D14497" s="1257"/>
      <c r="E14497" s="1257"/>
      <c r="F14497" s="1257"/>
      <c r="G14497" s="1257"/>
      <c r="H14497" s="1258"/>
      <c r="I14497" s="1257"/>
      <c r="J14497" s="1257"/>
      <c r="K14497" s="1257"/>
      <c r="L14497" s="1257"/>
      <c r="M14497" s="1257"/>
    </row>
    <row r="14498" spans="2:13" s="1259" customFormat="1" x14ac:dyDescent="0.2">
      <c r="B14498" s="1257"/>
      <c r="C14498" s="1257"/>
      <c r="D14498" s="1257"/>
      <c r="E14498" s="1257"/>
      <c r="F14498" s="1257"/>
      <c r="G14498" s="1257"/>
      <c r="H14498" s="1258"/>
      <c r="I14498" s="1257"/>
      <c r="J14498" s="1257"/>
      <c r="K14498" s="1257"/>
      <c r="L14498" s="1257"/>
      <c r="M14498" s="1257"/>
    </row>
    <row r="14499" spans="2:13" s="1259" customFormat="1" x14ac:dyDescent="0.2">
      <c r="B14499" s="1257"/>
      <c r="C14499" s="1257"/>
      <c r="D14499" s="1257"/>
      <c r="E14499" s="1257"/>
      <c r="F14499" s="1257"/>
      <c r="G14499" s="1257"/>
      <c r="H14499" s="1258"/>
      <c r="I14499" s="1257"/>
      <c r="J14499" s="1257"/>
      <c r="K14499" s="1257"/>
      <c r="L14499" s="1257"/>
      <c r="M14499" s="1257"/>
    </row>
    <row r="14500" spans="2:13" s="1259" customFormat="1" x14ac:dyDescent="0.2">
      <c r="B14500" s="1257"/>
      <c r="C14500" s="1257"/>
      <c r="D14500" s="1257"/>
      <c r="E14500" s="1257"/>
      <c r="F14500" s="1257"/>
      <c r="G14500" s="1257"/>
      <c r="H14500" s="1258"/>
      <c r="I14500" s="1257"/>
      <c r="J14500" s="1257"/>
      <c r="K14500" s="1257"/>
      <c r="L14500" s="1257"/>
      <c r="M14500" s="1257"/>
    </row>
    <row r="14501" spans="2:13" s="1259" customFormat="1" x14ac:dyDescent="0.2">
      <c r="B14501" s="1257"/>
      <c r="C14501" s="1257"/>
      <c r="D14501" s="1257"/>
      <c r="E14501" s="1257"/>
      <c r="F14501" s="1257"/>
      <c r="G14501" s="1257"/>
      <c r="H14501" s="1258"/>
      <c r="I14501" s="1257"/>
      <c r="J14501" s="1257"/>
      <c r="K14501" s="1257"/>
      <c r="L14501" s="1257"/>
      <c r="M14501" s="1257"/>
    </row>
    <row r="14502" spans="2:13" s="1259" customFormat="1" x14ac:dyDescent="0.2">
      <c r="B14502" s="1257"/>
      <c r="C14502" s="1257"/>
      <c r="D14502" s="1257"/>
      <c r="E14502" s="1257"/>
      <c r="F14502" s="1257"/>
      <c r="G14502" s="1257"/>
      <c r="H14502" s="1258"/>
      <c r="I14502" s="1257"/>
      <c r="J14502" s="1257"/>
      <c r="K14502" s="1257"/>
      <c r="L14502" s="1257"/>
      <c r="M14502" s="1257"/>
    </row>
    <row r="14503" spans="2:13" s="1259" customFormat="1" x14ac:dyDescent="0.2">
      <c r="B14503" s="1257"/>
      <c r="C14503" s="1257"/>
      <c r="D14503" s="1257"/>
      <c r="E14503" s="1257"/>
      <c r="F14503" s="1257"/>
      <c r="G14503" s="1257"/>
      <c r="H14503" s="1258"/>
      <c r="I14503" s="1257"/>
      <c r="J14503" s="1257"/>
      <c r="K14503" s="1257"/>
      <c r="L14503" s="1257"/>
      <c r="M14503" s="1257"/>
    </row>
    <row r="14504" spans="2:13" s="1259" customFormat="1" x14ac:dyDescent="0.2">
      <c r="B14504" s="1257"/>
      <c r="C14504" s="1257"/>
      <c r="D14504" s="1257"/>
      <c r="E14504" s="1257"/>
      <c r="F14504" s="1257"/>
      <c r="G14504" s="1257"/>
      <c r="H14504" s="1258"/>
      <c r="I14504" s="1257"/>
      <c r="J14504" s="1257"/>
      <c r="K14504" s="1257"/>
      <c r="L14504" s="1257"/>
      <c r="M14504" s="1257"/>
    </row>
    <row r="14505" spans="2:13" s="1259" customFormat="1" x14ac:dyDescent="0.2">
      <c r="B14505" s="1257"/>
      <c r="C14505" s="1257"/>
      <c r="D14505" s="1257"/>
      <c r="E14505" s="1257"/>
      <c r="F14505" s="1257"/>
      <c r="G14505" s="1257"/>
      <c r="H14505" s="1258"/>
      <c r="I14505" s="1257"/>
      <c r="J14505" s="1257"/>
      <c r="K14505" s="1257"/>
      <c r="L14505" s="1257"/>
      <c r="M14505" s="1257"/>
    </row>
    <row r="14506" spans="2:13" s="1259" customFormat="1" x14ac:dyDescent="0.2">
      <c r="B14506" s="1257"/>
      <c r="C14506" s="1257"/>
      <c r="D14506" s="1257"/>
      <c r="E14506" s="1257"/>
      <c r="F14506" s="1257"/>
      <c r="G14506" s="1257"/>
      <c r="H14506" s="1258"/>
      <c r="I14506" s="1257"/>
      <c r="J14506" s="1257"/>
      <c r="K14506" s="1257"/>
      <c r="L14506" s="1257"/>
      <c r="M14506" s="1257"/>
    </row>
    <row r="14507" spans="2:13" s="1259" customFormat="1" x14ac:dyDescent="0.2">
      <c r="B14507" s="1257"/>
      <c r="C14507" s="1257"/>
      <c r="D14507" s="1257"/>
      <c r="E14507" s="1257"/>
      <c r="F14507" s="1257"/>
      <c r="G14507" s="1257"/>
      <c r="H14507" s="1258"/>
      <c r="I14507" s="1257"/>
      <c r="J14507" s="1257"/>
      <c r="K14507" s="1257"/>
      <c r="L14507" s="1257"/>
      <c r="M14507" s="1257"/>
    </row>
    <row r="14508" spans="2:13" s="1259" customFormat="1" x14ac:dyDescent="0.2">
      <c r="B14508" s="1257"/>
      <c r="C14508" s="1257"/>
      <c r="D14508" s="1257"/>
      <c r="E14508" s="1257"/>
      <c r="F14508" s="1257"/>
      <c r="G14508" s="1257"/>
      <c r="H14508" s="1258"/>
      <c r="I14508" s="1257"/>
      <c r="J14508" s="1257"/>
      <c r="K14508" s="1257"/>
      <c r="L14508" s="1257"/>
      <c r="M14508" s="1257"/>
    </row>
    <row r="14509" spans="2:13" s="1259" customFormat="1" x14ac:dyDescent="0.2">
      <c r="B14509" s="1257"/>
      <c r="C14509" s="1257"/>
      <c r="D14509" s="1257"/>
      <c r="E14509" s="1257"/>
      <c r="F14509" s="1257"/>
      <c r="G14509" s="1257"/>
      <c r="H14509" s="1258"/>
      <c r="I14509" s="1257"/>
      <c r="J14509" s="1257"/>
      <c r="K14509" s="1257"/>
      <c r="L14509" s="1257"/>
      <c r="M14509" s="1257"/>
    </row>
    <row r="14510" spans="2:13" s="1259" customFormat="1" x14ac:dyDescent="0.2">
      <c r="B14510" s="1257"/>
      <c r="C14510" s="1257"/>
      <c r="D14510" s="1257"/>
      <c r="E14510" s="1257"/>
      <c r="F14510" s="1257"/>
      <c r="G14510" s="1257"/>
      <c r="H14510" s="1258"/>
      <c r="I14510" s="1257"/>
      <c r="J14510" s="1257"/>
      <c r="K14510" s="1257"/>
      <c r="L14510" s="1257"/>
      <c r="M14510" s="1257"/>
    </row>
    <row r="14511" spans="2:13" s="1259" customFormat="1" x14ac:dyDescent="0.2">
      <c r="B14511" s="1257"/>
      <c r="C14511" s="1257"/>
      <c r="D14511" s="1257"/>
      <c r="E14511" s="1257"/>
      <c r="F14511" s="1257"/>
      <c r="G14511" s="1257"/>
      <c r="H14511" s="1258"/>
      <c r="I14511" s="1257"/>
      <c r="J14511" s="1257"/>
      <c r="K14511" s="1257"/>
      <c r="L14511" s="1257"/>
      <c r="M14511" s="1257"/>
    </row>
    <row r="14512" spans="2:13" s="1259" customFormat="1" x14ac:dyDescent="0.2">
      <c r="B14512" s="1257"/>
      <c r="C14512" s="1257"/>
      <c r="D14512" s="1257"/>
      <c r="E14512" s="1257"/>
      <c r="F14512" s="1257"/>
      <c r="G14512" s="1257"/>
      <c r="H14512" s="1258"/>
      <c r="I14512" s="1257"/>
      <c r="J14512" s="1257"/>
      <c r="K14512" s="1257"/>
      <c r="L14512" s="1257"/>
      <c r="M14512" s="1257"/>
    </row>
    <row r="14513" spans="2:13" s="1259" customFormat="1" x14ac:dyDescent="0.2">
      <c r="B14513" s="1257"/>
      <c r="C14513" s="1257"/>
      <c r="D14513" s="1257"/>
      <c r="E14513" s="1257"/>
      <c r="F14513" s="1257"/>
      <c r="G14513" s="1257"/>
      <c r="H14513" s="1258"/>
      <c r="I14513" s="1257"/>
      <c r="J14513" s="1257"/>
      <c r="K14513" s="1257"/>
      <c r="L14513" s="1257"/>
      <c r="M14513" s="1257"/>
    </row>
    <row r="14514" spans="2:13" s="1259" customFormat="1" x14ac:dyDescent="0.2">
      <c r="B14514" s="1257"/>
      <c r="C14514" s="1257"/>
      <c r="D14514" s="1257"/>
      <c r="E14514" s="1257"/>
      <c r="F14514" s="1257"/>
      <c r="G14514" s="1257"/>
      <c r="H14514" s="1258"/>
      <c r="I14514" s="1257"/>
      <c r="J14514" s="1257"/>
      <c r="K14514" s="1257"/>
      <c r="L14514" s="1257"/>
      <c r="M14514" s="1257"/>
    </row>
    <row r="14515" spans="2:13" s="1259" customFormat="1" x14ac:dyDescent="0.2">
      <c r="B14515" s="1257"/>
      <c r="C14515" s="1257"/>
      <c r="D14515" s="1257"/>
      <c r="E14515" s="1257"/>
      <c r="F14515" s="1257"/>
      <c r="G14515" s="1257"/>
      <c r="H14515" s="1258"/>
      <c r="I14515" s="1257"/>
      <c r="J14515" s="1257"/>
      <c r="K14515" s="1257"/>
      <c r="L14515" s="1257"/>
      <c r="M14515" s="1257"/>
    </row>
    <row r="14516" spans="2:13" s="1259" customFormat="1" x14ac:dyDescent="0.2">
      <c r="B14516" s="1257"/>
      <c r="C14516" s="1257"/>
      <c r="D14516" s="1257"/>
      <c r="E14516" s="1257"/>
      <c r="F14516" s="1257"/>
      <c r="G14516" s="1257"/>
      <c r="H14516" s="1258"/>
      <c r="I14516" s="1257"/>
      <c r="J14516" s="1257"/>
      <c r="K14516" s="1257"/>
      <c r="L14516" s="1257"/>
      <c r="M14516" s="1257"/>
    </row>
    <row r="14517" spans="2:13" s="1259" customFormat="1" x14ac:dyDescent="0.2">
      <c r="B14517" s="1257"/>
      <c r="C14517" s="1257"/>
      <c r="D14517" s="1257"/>
      <c r="E14517" s="1257"/>
      <c r="F14517" s="1257"/>
      <c r="G14517" s="1257"/>
      <c r="H14517" s="1258"/>
      <c r="I14517" s="1257"/>
      <c r="J14517" s="1257"/>
      <c r="K14517" s="1257"/>
      <c r="L14517" s="1257"/>
      <c r="M14517" s="1257"/>
    </row>
    <row r="14518" spans="2:13" s="1259" customFormat="1" x14ac:dyDescent="0.2">
      <c r="B14518" s="1257"/>
      <c r="C14518" s="1257"/>
      <c r="D14518" s="1257"/>
      <c r="E14518" s="1257"/>
      <c r="F14518" s="1257"/>
      <c r="G14518" s="1257"/>
      <c r="H14518" s="1258"/>
      <c r="I14518" s="1257"/>
      <c r="J14518" s="1257"/>
      <c r="K14518" s="1257"/>
      <c r="L14518" s="1257"/>
      <c r="M14518" s="1257"/>
    </row>
    <row r="14519" spans="2:13" s="1259" customFormat="1" x14ac:dyDescent="0.2">
      <c r="B14519" s="1257"/>
      <c r="C14519" s="1257"/>
      <c r="D14519" s="1257"/>
      <c r="E14519" s="1257"/>
      <c r="F14519" s="1257"/>
      <c r="G14519" s="1257"/>
      <c r="H14519" s="1258"/>
      <c r="I14519" s="1257"/>
      <c r="J14519" s="1257"/>
      <c r="K14519" s="1257"/>
      <c r="L14519" s="1257"/>
      <c r="M14519" s="1257"/>
    </row>
    <row r="14520" spans="2:13" s="1259" customFormat="1" x14ac:dyDescent="0.2">
      <c r="B14520" s="1257"/>
      <c r="C14520" s="1257"/>
      <c r="D14520" s="1257"/>
      <c r="E14520" s="1257"/>
      <c r="F14520" s="1257"/>
      <c r="G14520" s="1257"/>
      <c r="H14520" s="1258"/>
      <c r="I14520" s="1257"/>
      <c r="J14520" s="1257"/>
      <c r="K14520" s="1257"/>
      <c r="L14520" s="1257"/>
      <c r="M14520" s="1257"/>
    </row>
    <row r="14521" spans="2:13" s="1259" customFormat="1" x14ac:dyDescent="0.2">
      <c r="B14521" s="1257"/>
      <c r="C14521" s="1257"/>
      <c r="D14521" s="1257"/>
      <c r="E14521" s="1257"/>
      <c r="F14521" s="1257"/>
      <c r="G14521" s="1257"/>
      <c r="H14521" s="1258"/>
      <c r="I14521" s="1257"/>
      <c r="J14521" s="1257"/>
      <c r="K14521" s="1257"/>
      <c r="L14521" s="1257"/>
      <c r="M14521" s="1257"/>
    </row>
    <row r="14522" spans="2:13" s="1259" customFormat="1" x14ac:dyDescent="0.2">
      <c r="B14522" s="1257"/>
      <c r="C14522" s="1257"/>
      <c r="D14522" s="1257"/>
      <c r="E14522" s="1257"/>
      <c r="F14522" s="1257"/>
      <c r="G14522" s="1257"/>
      <c r="H14522" s="1258"/>
      <c r="I14522" s="1257"/>
      <c r="J14522" s="1257"/>
      <c r="K14522" s="1257"/>
      <c r="L14522" s="1257"/>
      <c r="M14522" s="1257"/>
    </row>
    <row r="14523" spans="2:13" s="1259" customFormat="1" x14ac:dyDescent="0.2">
      <c r="B14523" s="1257"/>
      <c r="C14523" s="1257"/>
      <c r="D14523" s="1257"/>
      <c r="E14523" s="1257"/>
      <c r="F14523" s="1257"/>
      <c r="G14523" s="1257"/>
      <c r="H14523" s="1258"/>
      <c r="I14523" s="1257"/>
      <c r="J14523" s="1257"/>
      <c r="K14523" s="1257"/>
      <c r="L14523" s="1257"/>
      <c r="M14523" s="1257"/>
    </row>
    <row r="14524" spans="2:13" s="1259" customFormat="1" x14ac:dyDescent="0.2">
      <c r="B14524" s="1257"/>
      <c r="C14524" s="1257"/>
      <c r="D14524" s="1257"/>
      <c r="E14524" s="1257"/>
      <c r="F14524" s="1257"/>
      <c r="G14524" s="1257"/>
      <c r="H14524" s="1258"/>
      <c r="I14524" s="1257"/>
      <c r="J14524" s="1257"/>
      <c r="K14524" s="1257"/>
      <c r="L14524" s="1257"/>
      <c r="M14524" s="1257"/>
    </row>
    <row r="14525" spans="2:13" s="1259" customFormat="1" x14ac:dyDescent="0.2">
      <c r="B14525" s="1257"/>
      <c r="C14525" s="1257"/>
      <c r="D14525" s="1257"/>
      <c r="E14525" s="1257"/>
      <c r="F14525" s="1257"/>
      <c r="G14525" s="1257"/>
      <c r="H14525" s="1258"/>
      <c r="I14525" s="1257"/>
      <c r="J14525" s="1257"/>
      <c r="K14525" s="1257"/>
      <c r="L14525" s="1257"/>
      <c r="M14525" s="1257"/>
    </row>
    <row r="14526" spans="2:13" s="1259" customFormat="1" x14ac:dyDescent="0.2">
      <c r="B14526" s="1257"/>
      <c r="C14526" s="1257"/>
      <c r="D14526" s="1257"/>
      <c r="E14526" s="1257"/>
      <c r="F14526" s="1257"/>
      <c r="G14526" s="1257"/>
      <c r="H14526" s="1258"/>
      <c r="I14526" s="1257"/>
      <c r="J14526" s="1257"/>
      <c r="K14526" s="1257"/>
      <c r="L14526" s="1257"/>
      <c r="M14526" s="1257"/>
    </row>
    <row r="14527" spans="2:13" s="1259" customFormat="1" x14ac:dyDescent="0.2">
      <c r="B14527" s="1257"/>
      <c r="C14527" s="1257"/>
      <c r="D14527" s="1257"/>
      <c r="E14527" s="1257"/>
      <c r="F14527" s="1257"/>
      <c r="G14527" s="1257"/>
      <c r="H14527" s="1258"/>
      <c r="I14527" s="1257"/>
      <c r="J14527" s="1257"/>
      <c r="K14527" s="1257"/>
      <c r="L14527" s="1257"/>
      <c r="M14527" s="1257"/>
    </row>
    <row r="14528" spans="2:13" s="1259" customFormat="1" x14ac:dyDescent="0.2">
      <c r="B14528" s="1257"/>
      <c r="C14528" s="1257"/>
      <c r="D14528" s="1257"/>
      <c r="E14528" s="1257"/>
      <c r="F14528" s="1257"/>
      <c r="G14528" s="1257"/>
      <c r="H14528" s="1258"/>
      <c r="I14528" s="1257"/>
      <c r="J14528" s="1257"/>
      <c r="K14528" s="1257"/>
      <c r="L14528" s="1257"/>
      <c r="M14528" s="1257"/>
    </row>
    <row r="14529" spans="2:13" s="1259" customFormat="1" x14ac:dyDescent="0.2">
      <c r="B14529" s="1257"/>
      <c r="C14529" s="1257"/>
      <c r="D14529" s="1257"/>
      <c r="E14529" s="1257"/>
      <c r="F14529" s="1257"/>
      <c r="G14529" s="1257"/>
      <c r="H14529" s="1258"/>
      <c r="I14529" s="1257"/>
      <c r="J14529" s="1257"/>
      <c r="K14529" s="1257"/>
      <c r="L14529" s="1257"/>
      <c r="M14529" s="1257"/>
    </row>
    <row r="14530" spans="2:13" s="1259" customFormat="1" x14ac:dyDescent="0.2">
      <c r="B14530" s="1257"/>
      <c r="C14530" s="1257"/>
      <c r="D14530" s="1257"/>
      <c r="E14530" s="1257"/>
      <c r="F14530" s="1257"/>
      <c r="G14530" s="1257"/>
      <c r="H14530" s="1258"/>
      <c r="I14530" s="1257"/>
      <c r="J14530" s="1257"/>
      <c r="K14530" s="1257"/>
      <c r="L14530" s="1257"/>
      <c r="M14530" s="1257"/>
    </row>
    <row r="14531" spans="2:13" s="1259" customFormat="1" x14ac:dyDescent="0.2">
      <c r="B14531" s="1257"/>
      <c r="C14531" s="1257"/>
      <c r="D14531" s="1257"/>
      <c r="E14531" s="1257"/>
      <c r="F14531" s="1257"/>
      <c r="G14531" s="1257"/>
      <c r="H14531" s="1258"/>
      <c r="I14531" s="1257"/>
      <c r="J14531" s="1257"/>
      <c r="K14531" s="1257"/>
      <c r="L14531" s="1257"/>
      <c r="M14531" s="1257"/>
    </row>
    <row r="14532" spans="2:13" s="1259" customFormat="1" x14ac:dyDescent="0.2">
      <c r="B14532" s="1257"/>
      <c r="C14532" s="1257"/>
      <c r="D14532" s="1257"/>
      <c r="E14532" s="1257"/>
      <c r="F14532" s="1257"/>
      <c r="G14532" s="1257"/>
      <c r="H14532" s="1258"/>
      <c r="I14532" s="1257"/>
      <c r="J14532" s="1257"/>
      <c r="K14532" s="1257"/>
      <c r="L14532" s="1257"/>
      <c r="M14532" s="1257"/>
    </row>
    <row r="14533" spans="2:13" s="1259" customFormat="1" x14ac:dyDescent="0.2">
      <c r="B14533" s="1257"/>
      <c r="C14533" s="1257"/>
      <c r="D14533" s="1257"/>
      <c r="E14533" s="1257"/>
      <c r="F14533" s="1257"/>
      <c r="G14533" s="1257"/>
      <c r="H14533" s="1258"/>
      <c r="I14533" s="1257"/>
      <c r="J14533" s="1257"/>
      <c r="K14533" s="1257"/>
      <c r="L14533" s="1257"/>
      <c r="M14533" s="1257"/>
    </row>
    <row r="14534" spans="2:13" s="1259" customFormat="1" x14ac:dyDescent="0.2">
      <c r="B14534" s="1257"/>
      <c r="C14534" s="1257"/>
      <c r="D14534" s="1257"/>
      <c r="E14534" s="1257"/>
      <c r="F14534" s="1257"/>
      <c r="G14534" s="1257"/>
      <c r="H14534" s="1258"/>
      <c r="I14534" s="1257"/>
      <c r="J14534" s="1257"/>
      <c r="K14534" s="1257"/>
      <c r="L14534" s="1257"/>
      <c r="M14534" s="1257"/>
    </row>
    <row r="14535" spans="2:13" s="1259" customFormat="1" x14ac:dyDescent="0.2">
      <c r="B14535" s="1257"/>
      <c r="C14535" s="1257"/>
      <c r="D14535" s="1257"/>
      <c r="E14535" s="1257"/>
      <c r="F14535" s="1257"/>
      <c r="G14535" s="1257"/>
      <c r="H14535" s="1258"/>
      <c r="I14535" s="1257"/>
      <c r="J14535" s="1257"/>
      <c r="K14535" s="1257"/>
      <c r="L14535" s="1257"/>
      <c r="M14535" s="1257"/>
    </row>
    <row r="14536" spans="2:13" s="1259" customFormat="1" x14ac:dyDescent="0.2">
      <c r="B14536" s="1257"/>
      <c r="C14536" s="1257"/>
      <c r="D14536" s="1257"/>
      <c r="E14536" s="1257"/>
      <c r="F14536" s="1257"/>
      <c r="G14536" s="1257"/>
      <c r="H14536" s="1258"/>
      <c r="I14536" s="1257"/>
      <c r="J14536" s="1257"/>
      <c r="K14536" s="1257"/>
      <c r="L14536" s="1257"/>
      <c r="M14536" s="1257"/>
    </row>
    <row r="14537" spans="2:13" s="1259" customFormat="1" x14ac:dyDescent="0.2">
      <c r="B14537" s="1257"/>
      <c r="C14537" s="1257"/>
      <c r="D14537" s="1257"/>
      <c r="E14537" s="1257"/>
      <c r="F14537" s="1257"/>
      <c r="G14537" s="1257"/>
      <c r="H14537" s="1258"/>
      <c r="I14537" s="1257"/>
      <c r="J14537" s="1257"/>
      <c r="K14537" s="1257"/>
      <c r="L14537" s="1257"/>
      <c r="M14537" s="1257"/>
    </row>
    <row r="14538" spans="2:13" s="1259" customFormat="1" x14ac:dyDescent="0.2">
      <c r="B14538" s="1257"/>
      <c r="C14538" s="1257"/>
      <c r="D14538" s="1257"/>
      <c r="E14538" s="1257"/>
      <c r="F14538" s="1257"/>
      <c r="G14538" s="1257"/>
      <c r="H14538" s="1258"/>
      <c r="I14538" s="1257"/>
      <c r="J14538" s="1257"/>
      <c r="K14538" s="1257"/>
      <c r="L14538" s="1257"/>
      <c r="M14538" s="1257"/>
    </row>
    <row r="14539" spans="2:13" s="1259" customFormat="1" x14ac:dyDescent="0.2">
      <c r="B14539" s="1257"/>
      <c r="C14539" s="1257"/>
      <c r="D14539" s="1257"/>
      <c r="E14539" s="1257"/>
      <c r="F14539" s="1257"/>
      <c r="G14539" s="1257"/>
      <c r="H14539" s="1258"/>
      <c r="I14539" s="1257"/>
      <c r="J14539" s="1257"/>
      <c r="K14539" s="1257"/>
      <c r="L14539" s="1257"/>
      <c r="M14539" s="1257"/>
    </row>
    <row r="14540" spans="2:13" s="1259" customFormat="1" x14ac:dyDescent="0.2">
      <c r="B14540" s="1257"/>
      <c r="C14540" s="1257"/>
      <c r="D14540" s="1257"/>
      <c r="E14540" s="1257"/>
      <c r="F14540" s="1257"/>
      <c r="G14540" s="1257"/>
      <c r="H14540" s="1258"/>
      <c r="I14540" s="1257"/>
      <c r="J14540" s="1257"/>
      <c r="K14540" s="1257"/>
      <c r="L14540" s="1257"/>
      <c r="M14540" s="1257"/>
    </row>
    <row r="14541" spans="2:13" s="1259" customFormat="1" x14ac:dyDescent="0.2">
      <c r="B14541" s="1257"/>
      <c r="C14541" s="1257"/>
      <c r="D14541" s="1257"/>
      <c r="E14541" s="1257"/>
      <c r="F14541" s="1257"/>
      <c r="G14541" s="1257"/>
      <c r="H14541" s="1258"/>
      <c r="I14541" s="1257"/>
      <c r="J14541" s="1257"/>
      <c r="K14541" s="1257"/>
      <c r="L14541" s="1257"/>
      <c r="M14541" s="1257"/>
    </row>
    <row r="14542" spans="2:13" s="1259" customFormat="1" x14ac:dyDescent="0.2">
      <c r="B14542" s="1257"/>
      <c r="C14542" s="1257"/>
      <c r="D14542" s="1257"/>
      <c r="E14542" s="1257"/>
      <c r="F14542" s="1257"/>
      <c r="G14542" s="1257"/>
      <c r="H14542" s="1258"/>
      <c r="I14542" s="1257"/>
      <c r="J14542" s="1257"/>
      <c r="K14542" s="1257"/>
      <c r="L14542" s="1257"/>
      <c r="M14542" s="1257"/>
    </row>
    <row r="14543" spans="2:13" s="1259" customFormat="1" x14ac:dyDescent="0.2">
      <c r="B14543" s="1257"/>
      <c r="C14543" s="1257"/>
      <c r="D14543" s="1257"/>
      <c r="E14543" s="1257"/>
      <c r="F14543" s="1257"/>
      <c r="G14543" s="1257"/>
      <c r="H14543" s="1258"/>
      <c r="I14543" s="1257"/>
      <c r="J14543" s="1257"/>
      <c r="K14543" s="1257"/>
      <c r="L14543" s="1257"/>
      <c r="M14543" s="1257"/>
    </row>
    <row r="14544" spans="2:13" s="1259" customFormat="1" x14ac:dyDescent="0.2">
      <c r="B14544" s="1257"/>
      <c r="C14544" s="1257"/>
      <c r="D14544" s="1257"/>
      <c r="E14544" s="1257"/>
      <c r="F14544" s="1257"/>
      <c r="G14544" s="1257"/>
      <c r="H14544" s="1258"/>
      <c r="I14544" s="1257"/>
      <c r="J14544" s="1257"/>
      <c r="K14544" s="1257"/>
      <c r="L14544" s="1257"/>
      <c r="M14544" s="1257"/>
    </row>
    <row r="14545" spans="2:13" s="1259" customFormat="1" x14ac:dyDescent="0.2">
      <c r="B14545" s="1257"/>
      <c r="C14545" s="1257"/>
      <c r="D14545" s="1257"/>
      <c r="E14545" s="1257"/>
      <c r="F14545" s="1257"/>
      <c r="G14545" s="1257"/>
      <c r="H14545" s="1258"/>
      <c r="I14545" s="1257"/>
      <c r="J14545" s="1257"/>
      <c r="K14545" s="1257"/>
      <c r="L14545" s="1257"/>
      <c r="M14545" s="1257"/>
    </row>
    <row r="14546" spans="2:13" s="1259" customFormat="1" x14ac:dyDescent="0.2">
      <c r="B14546" s="1257"/>
      <c r="C14546" s="1257"/>
      <c r="D14546" s="1257"/>
      <c r="E14546" s="1257"/>
      <c r="F14546" s="1257"/>
      <c r="G14546" s="1257"/>
      <c r="H14546" s="1258"/>
      <c r="I14546" s="1257"/>
      <c r="J14546" s="1257"/>
      <c r="K14546" s="1257"/>
      <c r="L14546" s="1257"/>
      <c r="M14546" s="1257"/>
    </row>
    <row r="14547" spans="2:13" s="1259" customFormat="1" x14ac:dyDescent="0.2">
      <c r="B14547" s="1257"/>
      <c r="C14547" s="1257"/>
      <c r="D14547" s="1257"/>
      <c r="E14547" s="1257"/>
      <c r="F14547" s="1257"/>
      <c r="G14547" s="1257"/>
      <c r="H14547" s="1258"/>
      <c r="I14547" s="1257"/>
      <c r="J14547" s="1257"/>
      <c r="K14547" s="1257"/>
      <c r="L14547" s="1257"/>
      <c r="M14547" s="1257"/>
    </row>
    <row r="14548" spans="2:13" s="1259" customFormat="1" x14ac:dyDescent="0.2">
      <c r="B14548" s="1257"/>
      <c r="C14548" s="1257"/>
      <c r="D14548" s="1257"/>
      <c r="E14548" s="1257"/>
      <c r="F14548" s="1257"/>
      <c r="G14548" s="1257"/>
      <c r="H14548" s="1258"/>
      <c r="I14548" s="1257"/>
      <c r="J14548" s="1257"/>
      <c r="K14548" s="1257"/>
      <c r="L14548" s="1257"/>
      <c r="M14548" s="1257"/>
    </row>
    <row r="14549" spans="2:13" s="1259" customFormat="1" x14ac:dyDescent="0.2">
      <c r="B14549" s="1257"/>
      <c r="C14549" s="1257"/>
      <c r="D14549" s="1257"/>
      <c r="E14549" s="1257"/>
      <c r="F14549" s="1257"/>
      <c r="G14549" s="1257"/>
      <c r="H14549" s="1258"/>
      <c r="I14549" s="1257"/>
      <c r="J14549" s="1257"/>
      <c r="K14549" s="1257"/>
      <c r="L14549" s="1257"/>
      <c r="M14549" s="1257"/>
    </row>
    <row r="14550" spans="2:13" s="1259" customFormat="1" x14ac:dyDescent="0.2">
      <c r="B14550" s="1257"/>
      <c r="C14550" s="1257"/>
      <c r="D14550" s="1257"/>
      <c r="E14550" s="1257"/>
      <c r="F14550" s="1257"/>
      <c r="G14550" s="1257"/>
      <c r="H14550" s="1258"/>
      <c r="I14550" s="1257"/>
      <c r="J14550" s="1257"/>
      <c r="K14550" s="1257"/>
      <c r="L14550" s="1257"/>
      <c r="M14550" s="1257"/>
    </row>
    <row r="14551" spans="2:13" s="1259" customFormat="1" x14ac:dyDescent="0.2">
      <c r="B14551" s="1257"/>
      <c r="C14551" s="1257"/>
      <c r="D14551" s="1257"/>
      <c r="E14551" s="1257"/>
      <c r="F14551" s="1257"/>
      <c r="G14551" s="1257"/>
      <c r="H14551" s="1258"/>
      <c r="I14551" s="1257"/>
      <c r="J14551" s="1257"/>
      <c r="K14551" s="1257"/>
      <c r="L14551" s="1257"/>
      <c r="M14551" s="1257"/>
    </row>
    <row r="14552" spans="2:13" s="1259" customFormat="1" x14ac:dyDescent="0.2">
      <c r="B14552" s="1257"/>
      <c r="C14552" s="1257"/>
      <c r="D14552" s="1257"/>
      <c r="E14552" s="1257"/>
      <c r="F14552" s="1257"/>
      <c r="G14552" s="1257"/>
      <c r="H14552" s="1258"/>
      <c r="I14552" s="1257"/>
      <c r="J14552" s="1257"/>
      <c r="K14552" s="1257"/>
      <c r="L14552" s="1257"/>
      <c r="M14552" s="1257"/>
    </row>
    <row r="14553" spans="2:13" s="1259" customFormat="1" x14ac:dyDescent="0.2">
      <c r="B14553" s="1257"/>
      <c r="C14553" s="1257"/>
      <c r="D14553" s="1257"/>
      <c r="E14553" s="1257"/>
      <c r="F14553" s="1257"/>
      <c r="G14553" s="1257"/>
      <c r="H14553" s="1258"/>
      <c r="I14553" s="1257"/>
      <c r="J14553" s="1257"/>
      <c r="K14553" s="1257"/>
      <c r="L14553" s="1257"/>
      <c r="M14553" s="1257"/>
    </row>
    <row r="14554" spans="2:13" s="1259" customFormat="1" x14ac:dyDescent="0.2">
      <c r="B14554" s="1257"/>
      <c r="C14554" s="1257"/>
      <c r="D14554" s="1257"/>
      <c r="E14554" s="1257"/>
      <c r="F14554" s="1257"/>
      <c r="G14554" s="1257"/>
      <c r="H14554" s="1258"/>
      <c r="I14554" s="1257"/>
      <c r="J14554" s="1257"/>
      <c r="K14554" s="1257"/>
      <c r="L14554" s="1257"/>
      <c r="M14554" s="1257"/>
    </row>
    <row r="14555" spans="2:13" s="1259" customFormat="1" x14ac:dyDescent="0.2">
      <c r="B14555" s="1257"/>
      <c r="C14555" s="1257"/>
      <c r="D14555" s="1257"/>
      <c r="E14555" s="1257"/>
      <c r="F14555" s="1257"/>
      <c r="G14555" s="1257"/>
      <c r="H14555" s="1258"/>
      <c r="I14555" s="1257"/>
      <c r="J14555" s="1257"/>
      <c r="K14555" s="1257"/>
      <c r="L14555" s="1257"/>
      <c r="M14555" s="1257"/>
    </row>
    <row r="14556" spans="2:13" s="1259" customFormat="1" x14ac:dyDescent="0.2">
      <c r="B14556" s="1257"/>
      <c r="C14556" s="1257"/>
      <c r="D14556" s="1257"/>
      <c r="E14556" s="1257"/>
      <c r="F14556" s="1257"/>
      <c r="G14556" s="1257"/>
      <c r="H14556" s="1258"/>
      <c r="I14556" s="1257"/>
      <c r="J14556" s="1257"/>
      <c r="K14556" s="1257"/>
      <c r="L14556" s="1257"/>
      <c r="M14556" s="1257"/>
    </row>
    <row r="14557" spans="2:13" s="1259" customFormat="1" x14ac:dyDescent="0.2">
      <c r="B14557" s="1257"/>
      <c r="C14557" s="1257"/>
      <c r="D14557" s="1257"/>
      <c r="E14557" s="1257"/>
      <c r="F14557" s="1257"/>
      <c r="G14557" s="1257"/>
      <c r="H14557" s="1258"/>
      <c r="I14557" s="1257"/>
      <c r="J14557" s="1257"/>
      <c r="K14557" s="1257"/>
      <c r="L14557" s="1257"/>
      <c r="M14557" s="1257"/>
    </row>
    <row r="14558" spans="2:13" s="1259" customFormat="1" x14ac:dyDescent="0.2">
      <c r="B14558" s="1257"/>
      <c r="C14558" s="1257"/>
      <c r="D14558" s="1257"/>
      <c r="E14558" s="1257"/>
      <c r="F14558" s="1257"/>
      <c r="G14558" s="1257"/>
      <c r="H14558" s="1258"/>
      <c r="I14558" s="1257"/>
      <c r="J14558" s="1257"/>
      <c r="K14558" s="1257"/>
      <c r="L14558" s="1257"/>
      <c r="M14558" s="1257"/>
    </row>
    <row r="14559" spans="2:13" s="1259" customFormat="1" x14ac:dyDescent="0.2">
      <c r="B14559" s="1257"/>
      <c r="C14559" s="1257"/>
      <c r="D14559" s="1257"/>
      <c r="E14559" s="1257"/>
      <c r="F14559" s="1257"/>
      <c r="G14559" s="1257"/>
      <c r="H14559" s="1258"/>
      <c r="I14559" s="1257"/>
      <c r="J14559" s="1257"/>
      <c r="K14559" s="1257"/>
      <c r="L14559" s="1257"/>
      <c r="M14559" s="1257"/>
    </row>
    <row r="14560" spans="2:13" s="1259" customFormat="1" x14ac:dyDescent="0.2">
      <c r="B14560" s="1257"/>
      <c r="C14560" s="1257"/>
      <c r="D14560" s="1257"/>
      <c r="E14560" s="1257"/>
      <c r="F14560" s="1257"/>
      <c r="G14560" s="1257"/>
      <c r="H14560" s="1258"/>
      <c r="I14560" s="1257"/>
      <c r="J14560" s="1257"/>
      <c r="K14560" s="1257"/>
      <c r="L14560" s="1257"/>
      <c r="M14560" s="1257"/>
    </row>
    <row r="14561" spans="2:13" s="1259" customFormat="1" x14ac:dyDescent="0.2">
      <c r="B14561" s="1257"/>
      <c r="C14561" s="1257"/>
      <c r="D14561" s="1257"/>
      <c r="E14561" s="1257"/>
      <c r="F14561" s="1257"/>
      <c r="G14561" s="1257"/>
      <c r="H14561" s="1258"/>
      <c r="I14561" s="1257"/>
      <c r="J14561" s="1257"/>
      <c r="K14561" s="1257"/>
      <c r="L14561" s="1257"/>
      <c r="M14561" s="1257"/>
    </row>
    <row r="14562" spans="2:13" s="1259" customFormat="1" x14ac:dyDescent="0.2">
      <c r="B14562" s="1257"/>
      <c r="C14562" s="1257"/>
      <c r="D14562" s="1257"/>
      <c r="E14562" s="1257"/>
      <c r="F14562" s="1257"/>
      <c r="G14562" s="1257"/>
      <c r="H14562" s="1258"/>
      <c r="I14562" s="1257"/>
      <c r="J14562" s="1257"/>
      <c r="K14562" s="1257"/>
      <c r="L14562" s="1257"/>
      <c r="M14562" s="1257"/>
    </row>
    <row r="14563" spans="2:13" s="1259" customFormat="1" x14ac:dyDescent="0.2">
      <c r="B14563" s="1257"/>
      <c r="C14563" s="1257"/>
      <c r="D14563" s="1257"/>
      <c r="E14563" s="1257"/>
      <c r="F14563" s="1257"/>
      <c r="G14563" s="1257"/>
      <c r="H14563" s="1258"/>
      <c r="I14563" s="1257"/>
      <c r="J14563" s="1257"/>
      <c r="K14563" s="1257"/>
      <c r="L14563" s="1257"/>
      <c r="M14563" s="1257"/>
    </row>
    <row r="14564" spans="2:13" s="1259" customFormat="1" x14ac:dyDescent="0.2">
      <c r="B14564" s="1257"/>
      <c r="C14564" s="1257"/>
      <c r="D14564" s="1257"/>
      <c r="E14564" s="1257"/>
      <c r="F14564" s="1257"/>
      <c r="G14564" s="1257"/>
      <c r="H14564" s="1258"/>
      <c r="I14564" s="1257"/>
      <c r="J14564" s="1257"/>
      <c r="K14564" s="1257"/>
      <c r="L14564" s="1257"/>
      <c r="M14564" s="1257"/>
    </row>
    <row r="14565" spans="2:13" s="1259" customFormat="1" x14ac:dyDescent="0.2">
      <c r="B14565" s="1257"/>
      <c r="C14565" s="1257"/>
      <c r="D14565" s="1257"/>
      <c r="E14565" s="1257"/>
      <c r="F14565" s="1257"/>
      <c r="G14565" s="1257"/>
      <c r="H14565" s="1258"/>
      <c r="I14565" s="1257"/>
      <c r="J14565" s="1257"/>
      <c r="K14565" s="1257"/>
      <c r="L14565" s="1257"/>
      <c r="M14565" s="1257"/>
    </row>
    <row r="14566" spans="2:13" s="1259" customFormat="1" x14ac:dyDescent="0.2">
      <c r="B14566" s="1257"/>
      <c r="C14566" s="1257"/>
      <c r="D14566" s="1257"/>
      <c r="E14566" s="1257"/>
      <c r="F14566" s="1257"/>
      <c r="G14566" s="1257"/>
      <c r="H14566" s="1258"/>
      <c r="I14566" s="1257"/>
      <c r="J14566" s="1257"/>
      <c r="K14566" s="1257"/>
      <c r="L14566" s="1257"/>
      <c r="M14566" s="1257"/>
    </row>
    <row r="14567" spans="2:13" s="1259" customFormat="1" x14ac:dyDescent="0.2">
      <c r="B14567" s="1257"/>
      <c r="C14567" s="1257"/>
      <c r="D14567" s="1257"/>
      <c r="E14567" s="1257"/>
      <c r="F14567" s="1257"/>
      <c r="G14567" s="1257"/>
      <c r="H14567" s="1258"/>
      <c r="I14567" s="1257"/>
      <c r="J14567" s="1257"/>
      <c r="K14567" s="1257"/>
      <c r="L14567" s="1257"/>
      <c r="M14567" s="1257"/>
    </row>
    <row r="14568" spans="2:13" s="1259" customFormat="1" x14ac:dyDescent="0.2">
      <c r="B14568" s="1257"/>
      <c r="C14568" s="1257"/>
      <c r="D14568" s="1257"/>
      <c r="E14568" s="1257"/>
      <c r="F14568" s="1257"/>
      <c r="G14568" s="1257"/>
      <c r="H14568" s="1258"/>
      <c r="I14568" s="1257"/>
      <c r="J14568" s="1257"/>
      <c r="K14568" s="1257"/>
      <c r="L14568" s="1257"/>
      <c r="M14568" s="1257"/>
    </row>
    <row r="14569" spans="2:13" s="1259" customFormat="1" x14ac:dyDescent="0.2">
      <c r="B14569" s="1257"/>
      <c r="C14569" s="1257"/>
      <c r="D14569" s="1257"/>
      <c r="E14569" s="1257"/>
      <c r="F14569" s="1257"/>
      <c r="G14569" s="1257"/>
      <c r="H14569" s="1258"/>
      <c r="I14569" s="1257"/>
      <c r="J14569" s="1257"/>
      <c r="K14569" s="1257"/>
      <c r="L14569" s="1257"/>
      <c r="M14569" s="1257"/>
    </row>
    <row r="14570" spans="2:13" s="1259" customFormat="1" x14ac:dyDescent="0.2">
      <c r="B14570" s="1257"/>
      <c r="C14570" s="1257"/>
      <c r="D14570" s="1257"/>
      <c r="E14570" s="1257"/>
      <c r="F14570" s="1257"/>
      <c r="G14570" s="1257"/>
      <c r="H14570" s="1258"/>
      <c r="I14570" s="1257"/>
      <c r="J14570" s="1257"/>
      <c r="K14570" s="1257"/>
      <c r="L14570" s="1257"/>
      <c r="M14570" s="1257"/>
    </row>
    <row r="14571" spans="2:13" s="1259" customFormat="1" x14ac:dyDescent="0.2">
      <c r="B14571" s="1257"/>
      <c r="C14571" s="1257"/>
      <c r="D14571" s="1257"/>
      <c r="E14571" s="1257"/>
      <c r="F14571" s="1257"/>
      <c r="G14571" s="1257"/>
      <c r="H14571" s="1258"/>
      <c r="I14571" s="1257"/>
      <c r="J14571" s="1257"/>
      <c r="K14571" s="1257"/>
      <c r="L14571" s="1257"/>
      <c r="M14571" s="1257"/>
    </row>
    <row r="14572" spans="2:13" s="1259" customFormat="1" x14ac:dyDescent="0.2">
      <c r="B14572" s="1257"/>
      <c r="C14572" s="1257"/>
      <c r="D14572" s="1257"/>
      <c r="E14572" s="1257"/>
      <c r="F14572" s="1257"/>
      <c r="G14572" s="1257"/>
      <c r="H14572" s="1258"/>
      <c r="I14572" s="1257"/>
      <c r="J14572" s="1257"/>
      <c r="K14572" s="1257"/>
      <c r="L14572" s="1257"/>
      <c r="M14572" s="1257"/>
    </row>
    <row r="14573" spans="2:13" s="1259" customFormat="1" x14ac:dyDescent="0.2">
      <c r="B14573" s="1257"/>
      <c r="C14573" s="1257"/>
      <c r="D14573" s="1257"/>
      <c r="E14573" s="1257"/>
      <c r="F14573" s="1257"/>
      <c r="G14573" s="1257"/>
      <c r="H14573" s="1258"/>
      <c r="I14573" s="1257"/>
      <c r="J14573" s="1257"/>
      <c r="K14573" s="1257"/>
      <c r="L14573" s="1257"/>
      <c r="M14573" s="1257"/>
    </row>
    <row r="14574" spans="2:13" s="1259" customFormat="1" x14ac:dyDescent="0.2">
      <c r="B14574" s="1257"/>
      <c r="C14574" s="1257"/>
      <c r="D14574" s="1257"/>
      <c r="E14574" s="1257"/>
      <c r="F14574" s="1257"/>
      <c r="G14574" s="1257"/>
      <c r="H14574" s="1258"/>
      <c r="I14574" s="1257"/>
      <c r="J14574" s="1257"/>
      <c r="K14574" s="1257"/>
      <c r="L14574" s="1257"/>
      <c r="M14574" s="1257"/>
    </row>
    <row r="14575" spans="2:13" s="1259" customFormat="1" x14ac:dyDescent="0.2">
      <c r="B14575" s="1257"/>
      <c r="C14575" s="1257"/>
      <c r="D14575" s="1257"/>
      <c r="E14575" s="1257"/>
      <c r="F14575" s="1257"/>
      <c r="G14575" s="1257"/>
      <c r="H14575" s="1258"/>
      <c r="I14575" s="1257"/>
      <c r="J14575" s="1257"/>
      <c r="K14575" s="1257"/>
      <c r="L14575" s="1257"/>
      <c r="M14575" s="1257"/>
    </row>
    <row r="14576" spans="2:13" s="1259" customFormat="1" x14ac:dyDescent="0.2">
      <c r="B14576" s="1257"/>
      <c r="C14576" s="1257"/>
      <c r="D14576" s="1257"/>
      <c r="E14576" s="1257"/>
      <c r="F14576" s="1257"/>
      <c r="G14576" s="1257"/>
      <c r="H14576" s="1258"/>
      <c r="I14576" s="1257"/>
      <c r="J14576" s="1257"/>
      <c r="K14576" s="1257"/>
      <c r="L14576" s="1257"/>
      <c r="M14576" s="1257"/>
    </row>
    <row r="14577" spans="2:13" s="1259" customFormat="1" x14ac:dyDescent="0.2">
      <c r="B14577" s="1257"/>
      <c r="C14577" s="1257"/>
      <c r="D14577" s="1257"/>
      <c r="E14577" s="1257"/>
      <c r="F14577" s="1257"/>
      <c r="G14577" s="1257"/>
      <c r="H14577" s="1258"/>
      <c r="I14577" s="1257"/>
      <c r="J14577" s="1257"/>
      <c r="K14577" s="1257"/>
      <c r="L14577" s="1257"/>
      <c r="M14577" s="1257"/>
    </row>
    <row r="14578" spans="2:13" s="1259" customFormat="1" x14ac:dyDescent="0.2">
      <c r="B14578" s="1257"/>
      <c r="C14578" s="1257"/>
      <c r="D14578" s="1257"/>
      <c r="E14578" s="1257"/>
      <c r="F14578" s="1257"/>
      <c r="G14578" s="1257"/>
      <c r="H14578" s="1258"/>
      <c r="I14578" s="1257"/>
      <c r="J14578" s="1257"/>
      <c r="K14578" s="1257"/>
      <c r="L14578" s="1257"/>
      <c r="M14578" s="1257"/>
    </row>
    <row r="14579" spans="2:13" s="1259" customFormat="1" x14ac:dyDescent="0.2">
      <c r="B14579" s="1257"/>
      <c r="C14579" s="1257"/>
      <c r="D14579" s="1257"/>
      <c r="E14579" s="1257"/>
      <c r="F14579" s="1257"/>
      <c r="G14579" s="1257"/>
      <c r="H14579" s="1258"/>
      <c r="I14579" s="1257"/>
      <c r="J14579" s="1257"/>
      <c r="K14579" s="1257"/>
      <c r="L14579" s="1257"/>
      <c r="M14579" s="1257"/>
    </row>
    <row r="14580" spans="2:13" s="1259" customFormat="1" x14ac:dyDescent="0.2">
      <c r="B14580" s="1257"/>
      <c r="C14580" s="1257"/>
      <c r="D14580" s="1257"/>
      <c r="E14580" s="1257"/>
      <c r="F14580" s="1257"/>
      <c r="G14580" s="1257"/>
      <c r="H14580" s="1258"/>
      <c r="I14580" s="1257"/>
      <c r="J14580" s="1257"/>
      <c r="K14580" s="1257"/>
      <c r="L14580" s="1257"/>
      <c r="M14580" s="1257"/>
    </row>
    <row r="14581" spans="2:13" s="1259" customFormat="1" x14ac:dyDescent="0.2">
      <c r="B14581" s="1257"/>
      <c r="C14581" s="1257"/>
      <c r="D14581" s="1257"/>
      <c r="E14581" s="1257"/>
      <c r="F14581" s="1257"/>
      <c r="G14581" s="1257"/>
      <c r="H14581" s="1258"/>
      <c r="I14581" s="1257"/>
      <c r="J14581" s="1257"/>
      <c r="K14581" s="1257"/>
      <c r="L14581" s="1257"/>
      <c r="M14581" s="1257"/>
    </row>
    <row r="14582" spans="2:13" s="1259" customFormat="1" x14ac:dyDescent="0.2">
      <c r="B14582" s="1257"/>
      <c r="C14582" s="1257"/>
      <c r="D14582" s="1257"/>
      <c r="E14582" s="1257"/>
      <c r="F14582" s="1257"/>
      <c r="G14582" s="1257"/>
      <c r="H14582" s="1258"/>
      <c r="I14582" s="1257"/>
      <c r="J14582" s="1257"/>
      <c r="K14582" s="1257"/>
      <c r="L14582" s="1257"/>
      <c r="M14582" s="1257"/>
    </row>
    <row r="14583" spans="2:13" s="1259" customFormat="1" x14ac:dyDescent="0.2">
      <c r="B14583" s="1257"/>
      <c r="C14583" s="1257"/>
      <c r="D14583" s="1257"/>
      <c r="E14583" s="1257"/>
      <c r="F14583" s="1257"/>
      <c r="G14583" s="1257"/>
      <c r="H14583" s="1258"/>
      <c r="I14583" s="1257"/>
      <c r="J14583" s="1257"/>
      <c r="K14583" s="1257"/>
      <c r="L14583" s="1257"/>
      <c r="M14583" s="1257"/>
    </row>
    <row r="14584" spans="2:13" s="1259" customFormat="1" x14ac:dyDescent="0.2">
      <c r="B14584" s="1257"/>
      <c r="C14584" s="1257"/>
      <c r="D14584" s="1257"/>
      <c r="E14584" s="1257"/>
      <c r="F14584" s="1257"/>
      <c r="G14584" s="1257"/>
      <c r="H14584" s="1258"/>
      <c r="I14584" s="1257"/>
      <c r="J14584" s="1257"/>
      <c r="K14584" s="1257"/>
      <c r="L14584" s="1257"/>
      <c r="M14584" s="1257"/>
    </row>
    <row r="14585" spans="2:13" s="1259" customFormat="1" x14ac:dyDescent="0.2">
      <c r="B14585" s="1257"/>
      <c r="C14585" s="1257"/>
      <c r="D14585" s="1257"/>
      <c r="E14585" s="1257"/>
      <c r="F14585" s="1257"/>
      <c r="G14585" s="1257"/>
      <c r="H14585" s="1258"/>
      <c r="I14585" s="1257"/>
      <c r="J14585" s="1257"/>
      <c r="K14585" s="1257"/>
      <c r="L14585" s="1257"/>
      <c r="M14585" s="1257"/>
    </row>
    <row r="14586" spans="2:13" s="1259" customFormat="1" x14ac:dyDescent="0.2">
      <c r="B14586" s="1257"/>
      <c r="C14586" s="1257"/>
      <c r="D14586" s="1257"/>
      <c r="E14586" s="1257"/>
      <c r="F14586" s="1257"/>
      <c r="G14586" s="1257"/>
      <c r="H14586" s="1258"/>
      <c r="I14586" s="1257"/>
      <c r="J14586" s="1257"/>
      <c r="K14586" s="1257"/>
      <c r="L14586" s="1257"/>
      <c r="M14586" s="1257"/>
    </row>
    <row r="14587" spans="2:13" s="1259" customFormat="1" x14ac:dyDescent="0.2">
      <c r="B14587" s="1257"/>
      <c r="C14587" s="1257"/>
      <c r="D14587" s="1257"/>
      <c r="E14587" s="1257"/>
      <c r="F14587" s="1257"/>
      <c r="G14587" s="1257"/>
      <c r="H14587" s="1258"/>
      <c r="I14587" s="1257"/>
      <c r="J14587" s="1257"/>
      <c r="K14587" s="1257"/>
      <c r="L14587" s="1257"/>
      <c r="M14587" s="1257"/>
    </row>
    <row r="14588" spans="2:13" s="1259" customFormat="1" x14ac:dyDescent="0.2">
      <c r="B14588" s="1257"/>
      <c r="C14588" s="1257"/>
      <c r="D14588" s="1257"/>
      <c r="E14588" s="1257"/>
      <c r="F14588" s="1257"/>
      <c r="G14588" s="1257"/>
      <c r="H14588" s="1258"/>
      <c r="I14588" s="1257"/>
      <c r="J14588" s="1257"/>
      <c r="K14588" s="1257"/>
      <c r="L14588" s="1257"/>
      <c r="M14588" s="1257"/>
    </row>
    <row r="14589" spans="2:13" s="1259" customFormat="1" x14ac:dyDescent="0.2">
      <c r="B14589" s="1257"/>
      <c r="C14589" s="1257"/>
      <c r="D14589" s="1257"/>
      <c r="E14589" s="1257"/>
      <c r="F14589" s="1257"/>
      <c r="G14589" s="1257"/>
      <c r="H14589" s="1258"/>
      <c r="I14589" s="1257"/>
      <c r="J14589" s="1257"/>
      <c r="K14589" s="1257"/>
      <c r="L14589" s="1257"/>
      <c r="M14589" s="1257"/>
    </row>
    <row r="14590" spans="2:13" s="1259" customFormat="1" x14ac:dyDescent="0.2">
      <c r="B14590" s="1257"/>
      <c r="C14590" s="1257"/>
      <c r="D14590" s="1257"/>
      <c r="E14590" s="1257"/>
      <c r="F14590" s="1257"/>
      <c r="G14590" s="1257"/>
      <c r="H14590" s="1258"/>
      <c r="I14590" s="1257"/>
      <c r="J14590" s="1257"/>
      <c r="K14590" s="1257"/>
      <c r="L14590" s="1257"/>
      <c r="M14590" s="1257"/>
    </row>
    <row r="14591" spans="2:13" s="1259" customFormat="1" x14ac:dyDescent="0.2">
      <c r="B14591" s="1257"/>
      <c r="C14591" s="1257"/>
      <c r="D14591" s="1257"/>
      <c r="E14591" s="1257"/>
      <c r="F14591" s="1257"/>
      <c r="G14591" s="1257"/>
      <c r="H14591" s="1258"/>
      <c r="I14591" s="1257"/>
      <c r="J14591" s="1257"/>
      <c r="K14591" s="1257"/>
      <c r="L14591" s="1257"/>
      <c r="M14591" s="1257"/>
    </row>
    <row r="14592" spans="2:13" s="1259" customFormat="1" x14ac:dyDescent="0.2">
      <c r="B14592" s="1257"/>
      <c r="C14592" s="1257"/>
      <c r="D14592" s="1257"/>
      <c r="E14592" s="1257"/>
      <c r="F14592" s="1257"/>
      <c r="G14592" s="1257"/>
      <c r="H14592" s="1258"/>
      <c r="I14592" s="1257"/>
      <c r="J14592" s="1257"/>
      <c r="K14592" s="1257"/>
      <c r="L14592" s="1257"/>
      <c r="M14592" s="1257"/>
    </row>
    <row r="14593" spans="2:13" s="1259" customFormat="1" x14ac:dyDescent="0.2">
      <c r="B14593" s="1257"/>
      <c r="C14593" s="1257"/>
      <c r="D14593" s="1257"/>
      <c r="E14593" s="1257"/>
      <c r="F14593" s="1257"/>
      <c r="G14593" s="1257"/>
      <c r="H14593" s="1258"/>
      <c r="I14593" s="1257"/>
      <c r="J14593" s="1257"/>
      <c r="K14593" s="1257"/>
      <c r="L14593" s="1257"/>
      <c r="M14593" s="1257"/>
    </row>
    <row r="14594" spans="2:13" s="1259" customFormat="1" x14ac:dyDescent="0.2">
      <c r="B14594" s="1257"/>
      <c r="C14594" s="1257"/>
      <c r="D14594" s="1257"/>
      <c r="E14594" s="1257"/>
      <c r="F14594" s="1257"/>
      <c r="G14594" s="1257"/>
      <c r="H14594" s="1258"/>
      <c r="I14594" s="1257"/>
      <c r="J14594" s="1257"/>
      <c r="K14594" s="1257"/>
      <c r="L14594" s="1257"/>
      <c r="M14594" s="1257"/>
    </row>
    <row r="14595" spans="2:13" s="1259" customFormat="1" x14ac:dyDescent="0.2">
      <c r="B14595" s="1257"/>
      <c r="C14595" s="1257"/>
      <c r="D14595" s="1257"/>
      <c r="E14595" s="1257"/>
      <c r="F14595" s="1257"/>
      <c r="G14595" s="1257"/>
      <c r="H14595" s="1258"/>
      <c r="I14595" s="1257"/>
      <c r="J14595" s="1257"/>
      <c r="K14595" s="1257"/>
      <c r="L14595" s="1257"/>
      <c r="M14595" s="1257"/>
    </row>
    <row r="14596" spans="2:13" s="1259" customFormat="1" x14ac:dyDescent="0.2">
      <c r="B14596" s="1257"/>
      <c r="C14596" s="1257"/>
      <c r="D14596" s="1257"/>
      <c r="E14596" s="1257"/>
      <c r="F14596" s="1257"/>
      <c r="G14596" s="1257"/>
      <c r="H14596" s="1258"/>
      <c r="I14596" s="1257"/>
      <c r="J14596" s="1257"/>
      <c r="K14596" s="1257"/>
      <c r="L14596" s="1257"/>
      <c r="M14596" s="1257"/>
    </row>
    <row r="14597" spans="2:13" s="1259" customFormat="1" x14ac:dyDescent="0.2">
      <c r="B14597" s="1257"/>
      <c r="C14597" s="1257"/>
      <c r="D14597" s="1257"/>
      <c r="E14597" s="1257"/>
      <c r="F14597" s="1257"/>
      <c r="G14597" s="1257"/>
      <c r="H14597" s="1258"/>
      <c r="I14597" s="1257"/>
      <c r="J14597" s="1257"/>
      <c r="K14597" s="1257"/>
      <c r="L14597" s="1257"/>
      <c r="M14597" s="1257"/>
    </row>
    <row r="14598" spans="2:13" s="1259" customFormat="1" x14ac:dyDescent="0.2">
      <c r="B14598" s="1257"/>
      <c r="C14598" s="1257"/>
      <c r="D14598" s="1257"/>
      <c r="E14598" s="1257"/>
      <c r="F14598" s="1257"/>
      <c r="G14598" s="1257"/>
      <c r="H14598" s="1258"/>
      <c r="I14598" s="1257"/>
      <c r="J14598" s="1257"/>
      <c r="K14598" s="1257"/>
      <c r="L14598" s="1257"/>
      <c r="M14598" s="1257"/>
    </row>
    <row r="14599" spans="2:13" s="1259" customFormat="1" x14ac:dyDescent="0.2">
      <c r="B14599" s="1257"/>
      <c r="C14599" s="1257"/>
      <c r="D14599" s="1257"/>
      <c r="E14599" s="1257"/>
      <c r="F14599" s="1257"/>
      <c r="G14599" s="1257"/>
      <c r="H14599" s="1258"/>
      <c r="I14599" s="1257"/>
      <c r="J14599" s="1257"/>
      <c r="K14599" s="1257"/>
      <c r="L14599" s="1257"/>
      <c r="M14599" s="1257"/>
    </row>
    <row r="14600" spans="2:13" s="1259" customFormat="1" x14ac:dyDescent="0.2">
      <c r="B14600" s="1257"/>
      <c r="C14600" s="1257"/>
      <c r="D14600" s="1257"/>
      <c r="E14600" s="1257"/>
      <c r="F14600" s="1257"/>
      <c r="G14600" s="1257"/>
      <c r="H14600" s="1258"/>
      <c r="I14600" s="1257"/>
      <c r="J14600" s="1257"/>
      <c r="K14600" s="1257"/>
      <c r="L14600" s="1257"/>
      <c r="M14600" s="1257"/>
    </row>
    <row r="14601" spans="2:13" s="1259" customFormat="1" x14ac:dyDescent="0.2">
      <c r="B14601" s="1257"/>
      <c r="C14601" s="1257"/>
      <c r="D14601" s="1257"/>
      <c r="E14601" s="1257"/>
      <c r="F14601" s="1257"/>
      <c r="G14601" s="1257"/>
      <c r="H14601" s="1258"/>
      <c r="I14601" s="1257"/>
      <c r="J14601" s="1257"/>
      <c r="K14601" s="1257"/>
      <c r="L14601" s="1257"/>
      <c r="M14601" s="1257"/>
    </row>
    <row r="14602" spans="2:13" s="1259" customFormat="1" x14ac:dyDescent="0.2">
      <c r="B14602" s="1257"/>
      <c r="C14602" s="1257"/>
      <c r="D14602" s="1257"/>
      <c r="E14602" s="1257"/>
      <c r="F14602" s="1257"/>
      <c r="G14602" s="1257"/>
      <c r="H14602" s="1258"/>
      <c r="I14602" s="1257"/>
      <c r="J14602" s="1257"/>
      <c r="K14602" s="1257"/>
      <c r="L14602" s="1257"/>
      <c r="M14602" s="1257"/>
    </row>
    <row r="14603" spans="2:13" s="1259" customFormat="1" x14ac:dyDescent="0.2">
      <c r="B14603" s="1257"/>
      <c r="C14603" s="1257"/>
      <c r="D14603" s="1257"/>
      <c r="E14603" s="1257"/>
      <c r="F14603" s="1257"/>
      <c r="G14603" s="1257"/>
      <c r="H14603" s="1258"/>
      <c r="I14603" s="1257"/>
      <c r="J14603" s="1257"/>
      <c r="K14603" s="1257"/>
      <c r="L14603" s="1257"/>
      <c r="M14603" s="1257"/>
    </row>
    <row r="14604" spans="2:13" s="1259" customFormat="1" x14ac:dyDescent="0.2">
      <c r="B14604" s="1257"/>
      <c r="C14604" s="1257"/>
      <c r="D14604" s="1257"/>
      <c r="E14604" s="1257"/>
      <c r="F14604" s="1257"/>
      <c r="G14604" s="1257"/>
      <c r="H14604" s="1258"/>
      <c r="I14604" s="1257"/>
      <c r="J14604" s="1257"/>
      <c r="K14604" s="1257"/>
      <c r="L14604" s="1257"/>
      <c r="M14604" s="1257"/>
    </row>
    <row r="14605" spans="2:13" s="1259" customFormat="1" x14ac:dyDescent="0.2">
      <c r="B14605" s="1257"/>
      <c r="C14605" s="1257"/>
      <c r="D14605" s="1257"/>
      <c r="E14605" s="1257"/>
      <c r="F14605" s="1257"/>
      <c r="G14605" s="1257"/>
      <c r="H14605" s="1258"/>
      <c r="I14605" s="1257"/>
      <c r="J14605" s="1257"/>
      <c r="K14605" s="1257"/>
      <c r="L14605" s="1257"/>
      <c r="M14605" s="1257"/>
    </row>
    <row r="14606" spans="2:13" s="1259" customFormat="1" x14ac:dyDescent="0.2">
      <c r="B14606" s="1257"/>
      <c r="C14606" s="1257"/>
      <c r="D14606" s="1257"/>
      <c r="E14606" s="1257"/>
      <c r="F14606" s="1257"/>
      <c r="G14606" s="1257"/>
      <c r="H14606" s="1258"/>
      <c r="I14606" s="1257"/>
      <c r="J14606" s="1257"/>
      <c r="K14606" s="1257"/>
      <c r="L14606" s="1257"/>
      <c r="M14606" s="1257"/>
    </row>
    <row r="14607" spans="2:13" s="1259" customFormat="1" x14ac:dyDescent="0.2">
      <c r="B14607" s="1257"/>
      <c r="C14607" s="1257"/>
      <c r="D14607" s="1257"/>
      <c r="E14607" s="1257"/>
      <c r="F14607" s="1257"/>
      <c r="G14607" s="1257"/>
      <c r="H14607" s="1258"/>
      <c r="I14607" s="1257"/>
      <c r="J14607" s="1257"/>
      <c r="K14607" s="1257"/>
      <c r="L14607" s="1257"/>
      <c r="M14607" s="1257"/>
    </row>
    <row r="14608" spans="2:13" s="1259" customFormat="1" x14ac:dyDescent="0.2">
      <c r="B14608" s="1257"/>
      <c r="C14608" s="1257"/>
      <c r="D14608" s="1257"/>
      <c r="E14608" s="1257"/>
      <c r="F14608" s="1257"/>
      <c r="G14608" s="1257"/>
      <c r="H14608" s="1258"/>
      <c r="I14608" s="1257"/>
      <c r="J14608" s="1257"/>
      <c r="K14608" s="1257"/>
      <c r="L14608" s="1257"/>
      <c r="M14608" s="1257"/>
    </row>
    <row r="14609" spans="2:13" s="1259" customFormat="1" x14ac:dyDescent="0.2">
      <c r="B14609" s="1257"/>
      <c r="C14609" s="1257"/>
      <c r="D14609" s="1257"/>
      <c r="E14609" s="1257"/>
      <c r="F14609" s="1257"/>
      <c r="G14609" s="1257"/>
      <c r="H14609" s="1258"/>
      <c r="I14609" s="1257"/>
      <c r="J14609" s="1257"/>
      <c r="K14609" s="1257"/>
      <c r="L14609" s="1257"/>
      <c r="M14609" s="1257"/>
    </row>
    <row r="14610" spans="2:13" s="1259" customFormat="1" x14ac:dyDescent="0.2">
      <c r="B14610" s="1257"/>
      <c r="C14610" s="1257"/>
      <c r="D14610" s="1257"/>
      <c r="E14610" s="1257"/>
      <c r="F14610" s="1257"/>
      <c r="G14610" s="1257"/>
      <c r="H14610" s="1258"/>
      <c r="I14610" s="1257"/>
      <c r="J14610" s="1257"/>
      <c r="K14610" s="1257"/>
      <c r="L14610" s="1257"/>
      <c r="M14610" s="1257"/>
    </row>
    <row r="14611" spans="2:13" s="1259" customFormat="1" x14ac:dyDescent="0.2">
      <c r="B14611" s="1257"/>
      <c r="C14611" s="1257"/>
      <c r="D14611" s="1257"/>
      <c r="E14611" s="1257"/>
      <c r="F14611" s="1257"/>
      <c r="G14611" s="1257"/>
      <c r="H14611" s="1258"/>
      <c r="I14611" s="1257"/>
      <c r="J14611" s="1257"/>
      <c r="K14611" s="1257"/>
      <c r="L14611" s="1257"/>
      <c r="M14611" s="1257"/>
    </row>
    <row r="14612" spans="2:13" s="1259" customFormat="1" x14ac:dyDescent="0.2">
      <c r="B14612" s="1257"/>
      <c r="C14612" s="1257"/>
      <c r="D14612" s="1257"/>
      <c r="E14612" s="1257"/>
      <c r="F14612" s="1257"/>
      <c r="G14612" s="1257"/>
      <c r="H14612" s="1258"/>
      <c r="I14612" s="1257"/>
      <c r="J14612" s="1257"/>
      <c r="K14612" s="1257"/>
      <c r="L14612" s="1257"/>
      <c r="M14612" s="1257"/>
    </row>
    <row r="14613" spans="2:13" s="1259" customFormat="1" x14ac:dyDescent="0.2">
      <c r="B14613" s="1257"/>
      <c r="C14613" s="1257"/>
      <c r="D14613" s="1257"/>
      <c r="E14613" s="1257"/>
      <c r="F14613" s="1257"/>
      <c r="G14613" s="1257"/>
      <c r="H14613" s="1258"/>
      <c r="I14613" s="1257"/>
      <c r="J14613" s="1257"/>
      <c r="K14613" s="1257"/>
      <c r="L14613" s="1257"/>
      <c r="M14613" s="1257"/>
    </row>
    <row r="14614" spans="2:13" s="1259" customFormat="1" x14ac:dyDescent="0.2">
      <c r="B14614" s="1257"/>
      <c r="C14614" s="1257"/>
      <c r="D14614" s="1257"/>
      <c r="E14614" s="1257"/>
      <c r="F14614" s="1257"/>
      <c r="G14614" s="1257"/>
      <c r="H14614" s="1258"/>
      <c r="I14614" s="1257"/>
      <c r="J14614" s="1257"/>
      <c r="K14614" s="1257"/>
      <c r="L14614" s="1257"/>
      <c r="M14614" s="1257"/>
    </row>
    <row r="14615" spans="2:13" s="1259" customFormat="1" x14ac:dyDescent="0.2">
      <c r="B14615" s="1257"/>
      <c r="C14615" s="1257"/>
      <c r="D14615" s="1257"/>
      <c r="E14615" s="1257"/>
      <c r="F14615" s="1257"/>
      <c r="G14615" s="1257"/>
      <c r="H14615" s="1258"/>
      <c r="I14615" s="1257"/>
      <c r="J14615" s="1257"/>
      <c r="K14615" s="1257"/>
      <c r="L14615" s="1257"/>
      <c r="M14615" s="1257"/>
    </row>
    <row r="14616" spans="2:13" s="1259" customFormat="1" x14ac:dyDescent="0.2">
      <c r="B14616" s="1257"/>
      <c r="C14616" s="1257"/>
      <c r="D14616" s="1257"/>
      <c r="E14616" s="1257"/>
      <c r="F14616" s="1257"/>
      <c r="G14616" s="1257"/>
      <c r="H14616" s="1258"/>
      <c r="I14616" s="1257"/>
      <c r="J14616" s="1257"/>
      <c r="K14616" s="1257"/>
      <c r="L14616" s="1257"/>
      <c r="M14616" s="1257"/>
    </row>
    <row r="14617" spans="2:13" s="1259" customFormat="1" x14ac:dyDescent="0.2">
      <c r="B14617" s="1257"/>
      <c r="C14617" s="1257"/>
      <c r="D14617" s="1257"/>
      <c r="E14617" s="1257"/>
      <c r="F14617" s="1257"/>
      <c r="G14617" s="1257"/>
      <c r="H14617" s="1258"/>
      <c r="I14617" s="1257"/>
      <c r="J14617" s="1257"/>
      <c r="K14617" s="1257"/>
      <c r="L14617" s="1257"/>
      <c r="M14617" s="1257"/>
    </row>
    <row r="14618" spans="2:13" s="1259" customFormat="1" x14ac:dyDescent="0.2">
      <c r="B14618" s="1257"/>
      <c r="C14618" s="1257"/>
      <c r="D14618" s="1257"/>
      <c r="E14618" s="1257"/>
      <c r="F14618" s="1257"/>
      <c r="G14618" s="1257"/>
      <c r="H14618" s="1258"/>
      <c r="I14618" s="1257"/>
      <c r="J14618" s="1257"/>
      <c r="K14618" s="1257"/>
      <c r="L14618" s="1257"/>
      <c r="M14618" s="1257"/>
    </row>
    <row r="14619" spans="2:13" s="1259" customFormat="1" x14ac:dyDescent="0.2">
      <c r="B14619" s="1257"/>
      <c r="C14619" s="1257"/>
      <c r="D14619" s="1257"/>
      <c r="E14619" s="1257"/>
      <c r="F14619" s="1257"/>
      <c r="G14619" s="1257"/>
      <c r="H14619" s="1258"/>
      <c r="I14619" s="1257"/>
      <c r="J14619" s="1257"/>
      <c r="K14619" s="1257"/>
      <c r="L14619" s="1257"/>
      <c r="M14619" s="1257"/>
    </row>
    <row r="14620" spans="2:13" s="1259" customFormat="1" x14ac:dyDescent="0.2">
      <c r="B14620" s="1257"/>
      <c r="C14620" s="1257"/>
      <c r="D14620" s="1257"/>
      <c r="E14620" s="1257"/>
      <c r="F14620" s="1257"/>
      <c r="G14620" s="1257"/>
      <c r="H14620" s="1258"/>
      <c r="I14620" s="1257"/>
      <c r="J14620" s="1257"/>
      <c r="K14620" s="1257"/>
      <c r="L14620" s="1257"/>
      <c r="M14620" s="1257"/>
    </row>
    <row r="14621" spans="2:13" s="1259" customFormat="1" x14ac:dyDescent="0.2">
      <c r="B14621" s="1257"/>
      <c r="C14621" s="1257"/>
      <c r="D14621" s="1257"/>
      <c r="E14621" s="1257"/>
      <c r="F14621" s="1257"/>
      <c r="G14621" s="1257"/>
      <c r="H14621" s="1258"/>
      <c r="I14621" s="1257"/>
      <c r="J14621" s="1257"/>
      <c r="K14621" s="1257"/>
      <c r="L14621" s="1257"/>
      <c r="M14621" s="1257"/>
    </row>
    <row r="14622" spans="2:13" s="1259" customFormat="1" x14ac:dyDescent="0.2">
      <c r="B14622" s="1257"/>
      <c r="C14622" s="1257"/>
      <c r="D14622" s="1257"/>
      <c r="E14622" s="1257"/>
      <c r="F14622" s="1257"/>
      <c r="G14622" s="1257"/>
      <c r="H14622" s="1258"/>
      <c r="I14622" s="1257"/>
      <c r="J14622" s="1257"/>
      <c r="K14622" s="1257"/>
      <c r="L14622" s="1257"/>
      <c r="M14622" s="1257"/>
    </row>
    <row r="14623" spans="2:13" s="1259" customFormat="1" x14ac:dyDescent="0.2">
      <c r="B14623" s="1257"/>
      <c r="C14623" s="1257"/>
      <c r="D14623" s="1257"/>
      <c r="E14623" s="1257"/>
      <c r="F14623" s="1257"/>
      <c r="G14623" s="1257"/>
      <c r="H14623" s="1258"/>
      <c r="I14623" s="1257"/>
      <c r="J14623" s="1257"/>
      <c r="K14623" s="1257"/>
      <c r="L14623" s="1257"/>
      <c r="M14623" s="1257"/>
    </row>
    <row r="14624" spans="2:13" s="1259" customFormat="1" x14ac:dyDescent="0.2">
      <c r="B14624" s="1257"/>
      <c r="C14624" s="1257"/>
      <c r="D14624" s="1257"/>
      <c r="E14624" s="1257"/>
      <c r="F14624" s="1257"/>
      <c r="G14624" s="1257"/>
      <c r="H14624" s="1258"/>
      <c r="I14624" s="1257"/>
      <c r="J14624" s="1257"/>
      <c r="K14624" s="1257"/>
      <c r="L14624" s="1257"/>
      <c r="M14624" s="1257"/>
    </row>
    <row r="14625" spans="2:13" s="1259" customFormat="1" x14ac:dyDescent="0.2">
      <c r="B14625" s="1257"/>
      <c r="C14625" s="1257"/>
      <c r="D14625" s="1257"/>
      <c r="E14625" s="1257"/>
      <c r="F14625" s="1257"/>
      <c r="G14625" s="1257"/>
      <c r="H14625" s="1258"/>
      <c r="I14625" s="1257"/>
      <c r="J14625" s="1257"/>
      <c r="K14625" s="1257"/>
      <c r="L14625" s="1257"/>
      <c r="M14625" s="1257"/>
    </row>
    <row r="14626" spans="2:13" s="1259" customFormat="1" x14ac:dyDescent="0.2">
      <c r="B14626" s="1257"/>
      <c r="C14626" s="1257"/>
      <c r="D14626" s="1257"/>
      <c r="E14626" s="1257"/>
      <c r="F14626" s="1257"/>
      <c r="G14626" s="1257"/>
      <c r="H14626" s="1258"/>
      <c r="I14626" s="1257"/>
      <c r="J14626" s="1257"/>
      <c r="K14626" s="1257"/>
      <c r="L14626" s="1257"/>
      <c r="M14626" s="1257"/>
    </row>
    <row r="14627" spans="2:13" s="1259" customFormat="1" x14ac:dyDescent="0.2">
      <c r="B14627" s="1257"/>
      <c r="C14627" s="1257"/>
      <c r="D14627" s="1257"/>
      <c r="E14627" s="1257"/>
      <c r="F14627" s="1257"/>
      <c r="G14627" s="1257"/>
      <c r="H14627" s="1258"/>
      <c r="I14627" s="1257"/>
      <c r="J14627" s="1257"/>
      <c r="K14627" s="1257"/>
      <c r="L14627" s="1257"/>
      <c r="M14627" s="1257"/>
    </row>
    <row r="14628" spans="2:13" s="1259" customFormat="1" x14ac:dyDescent="0.2">
      <c r="B14628" s="1257"/>
      <c r="C14628" s="1257"/>
      <c r="D14628" s="1257"/>
      <c r="E14628" s="1257"/>
      <c r="F14628" s="1257"/>
      <c r="G14628" s="1257"/>
      <c r="H14628" s="1258"/>
      <c r="I14628" s="1257"/>
      <c r="J14628" s="1257"/>
      <c r="K14628" s="1257"/>
      <c r="L14628" s="1257"/>
      <c r="M14628" s="1257"/>
    </row>
    <row r="14629" spans="2:13" s="1259" customFormat="1" x14ac:dyDescent="0.2">
      <c r="B14629" s="1257"/>
      <c r="C14629" s="1257"/>
      <c r="D14629" s="1257"/>
      <c r="E14629" s="1257"/>
      <c r="F14629" s="1257"/>
      <c r="G14629" s="1257"/>
      <c r="H14629" s="1258"/>
      <c r="I14629" s="1257"/>
      <c r="J14629" s="1257"/>
      <c r="K14629" s="1257"/>
      <c r="L14629" s="1257"/>
      <c r="M14629" s="1257"/>
    </row>
    <row r="14630" spans="2:13" s="1259" customFormat="1" x14ac:dyDescent="0.2">
      <c r="B14630" s="1257"/>
      <c r="C14630" s="1257"/>
      <c r="D14630" s="1257"/>
      <c r="E14630" s="1257"/>
      <c r="F14630" s="1257"/>
      <c r="G14630" s="1257"/>
      <c r="H14630" s="1258"/>
      <c r="I14630" s="1257"/>
      <c r="J14630" s="1257"/>
      <c r="K14630" s="1257"/>
      <c r="L14630" s="1257"/>
      <c r="M14630" s="1257"/>
    </row>
    <row r="14631" spans="2:13" s="1259" customFormat="1" x14ac:dyDescent="0.2">
      <c r="B14631" s="1257"/>
      <c r="C14631" s="1257"/>
      <c r="D14631" s="1257"/>
      <c r="E14631" s="1257"/>
      <c r="F14631" s="1257"/>
      <c r="G14631" s="1257"/>
      <c r="H14631" s="1258"/>
      <c r="I14631" s="1257"/>
      <c r="J14631" s="1257"/>
      <c r="K14631" s="1257"/>
      <c r="L14631" s="1257"/>
      <c r="M14631" s="1257"/>
    </row>
    <row r="14632" spans="2:13" s="1259" customFormat="1" x14ac:dyDescent="0.2">
      <c r="B14632" s="1257"/>
      <c r="C14632" s="1257"/>
      <c r="D14632" s="1257"/>
      <c r="E14632" s="1257"/>
      <c r="F14632" s="1257"/>
      <c r="G14632" s="1257"/>
      <c r="H14632" s="1258"/>
      <c r="I14632" s="1257"/>
      <c r="J14632" s="1257"/>
      <c r="K14632" s="1257"/>
      <c r="L14632" s="1257"/>
      <c r="M14632" s="1257"/>
    </row>
    <row r="14633" spans="2:13" s="1259" customFormat="1" x14ac:dyDescent="0.2">
      <c r="B14633" s="1257"/>
      <c r="C14633" s="1257"/>
      <c r="D14633" s="1257"/>
      <c r="E14633" s="1257"/>
      <c r="F14633" s="1257"/>
      <c r="G14633" s="1257"/>
      <c r="H14633" s="1258"/>
      <c r="I14633" s="1257"/>
      <c r="J14633" s="1257"/>
      <c r="K14633" s="1257"/>
      <c r="L14633" s="1257"/>
      <c r="M14633" s="1257"/>
    </row>
    <row r="14634" spans="2:13" s="1259" customFormat="1" x14ac:dyDescent="0.2">
      <c r="B14634" s="1257"/>
      <c r="C14634" s="1257"/>
      <c r="D14634" s="1257"/>
      <c r="E14634" s="1257"/>
      <c r="F14634" s="1257"/>
      <c r="G14634" s="1257"/>
      <c r="H14634" s="1258"/>
      <c r="I14634" s="1257"/>
      <c r="J14634" s="1257"/>
      <c r="K14634" s="1257"/>
      <c r="L14634" s="1257"/>
      <c r="M14634" s="1257"/>
    </row>
    <row r="14635" spans="2:13" s="1259" customFormat="1" x14ac:dyDescent="0.2">
      <c r="B14635" s="1257"/>
      <c r="C14635" s="1257"/>
      <c r="D14635" s="1257"/>
      <c r="E14635" s="1257"/>
      <c r="F14635" s="1257"/>
      <c r="G14635" s="1257"/>
      <c r="H14635" s="1258"/>
      <c r="I14635" s="1257"/>
      <c r="J14635" s="1257"/>
      <c r="K14635" s="1257"/>
      <c r="L14635" s="1257"/>
      <c r="M14635" s="1257"/>
    </row>
    <row r="14636" spans="2:13" s="1259" customFormat="1" x14ac:dyDescent="0.2">
      <c r="B14636" s="1257"/>
      <c r="C14636" s="1257"/>
      <c r="D14636" s="1257"/>
      <c r="E14636" s="1257"/>
      <c r="F14636" s="1257"/>
      <c r="G14636" s="1257"/>
      <c r="H14636" s="1258"/>
      <c r="I14636" s="1257"/>
      <c r="J14636" s="1257"/>
      <c r="K14636" s="1257"/>
      <c r="L14636" s="1257"/>
      <c r="M14636" s="1257"/>
    </row>
    <row r="14637" spans="2:13" s="1259" customFormat="1" x14ac:dyDescent="0.2">
      <c r="B14637" s="1257"/>
      <c r="C14637" s="1257"/>
      <c r="D14637" s="1257"/>
      <c r="E14637" s="1257"/>
      <c r="F14637" s="1257"/>
      <c r="G14637" s="1257"/>
      <c r="H14637" s="1258"/>
      <c r="I14637" s="1257"/>
      <c r="J14637" s="1257"/>
      <c r="K14637" s="1257"/>
      <c r="L14637" s="1257"/>
      <c r="M14637" s="1257"/>
    </row>
    <row r="14638" spans="2:13" s="1259" customFormat="1" x14ac:dyDescent="0.2">
      <c r="B14638" s="1257"/>
      <c r="C14638" s="1257"/>
      <c r="D14638" s="1257"/>
      <c r="E14638" s="1257"/>
      <c r="F14638" s="1257"/>
      <c r="G14638" s="1257"/>
      <c r="H14638" s="1258"/>
      <c r="I14638" s="1257"/>
      <c r="J14638" s="1257"/>
      <c r="K14638" s="1257"/>
      <c r="L14638" s="1257"/>
      <c r="M14638" s="1257"/>
    </row>
    <row r="14639" spans="2:13" s="1259" customFormat="1" x14ac:dyDescent="0.2">
      <c r="B14639" s="1257"/>
      <c r="C14639" s="1257"/>
      <c r="D14639" s="1257"/>
      <c r="E14639" s="1257"/>
      <c r="F14639" s="1257"/>
      <c r="G14639" s="1257"/>
      <c r="H14639" s="1258"/>
      <c r="I14639" s="1257"/>
      <c r="J14639" s="1257"/>
      <c r="K14639" s="1257"/>
      <c r="L14639" s="1257"/>
      <c r="M14639" s="1257"/>
    </row>
    <row r="14640" spans="2:13" s="1259" customFormat="1" x14ac:dyDescent="0.2">
      <c r="B14640" s="1257"/>
      <c r="C14640" s="1257"/>
      <c r="D14640" s="1257"/>
      <c r="E14640" s="1257"/>
      <c r="F14640" s="1257"/>
      <c r="G14640" s="1257"/>
      <c r="H14640" s="1258"/>
      <c r="I14640" s="1257"/>
      <c r="J14640" s="1257"/>
      <c r="K14640" s="1257"/>
      <c r="L14640" s="1257"/>
      <c r="M14640" s="1257"/>
    </row>
    <row r="14641" spans="2:13" s="1259" customFormat="1" x14ac:dyDescent="0.2">
      <c r="B14641" s="1257"/>
      <c r="C14641" s="1257"/>
      <c r="D14641" s="1257"/>
      <c r="E14641" s="1257"/>
      <c r="F14641" s="1257"/>
      <c r="G14641" s="1257"/>
      <c r="H14641" s="1258"/>
      <c r="I14641" s="1257"/>
      <c r="J14641" s="1257"/>
      <c r="K14641" s="1257"/>
      <c r="L14641" s="1257"/>
      <c r="M14641" s="1257"/>
    </row>
    <row r="14642" spans="2:13" s="1259" customFormat="1" x14ac:dyDescent="0.2">
      <c r="B14642" s="1257"/>
      <c r="C14642" s="1257"/>
      <c r="D14642" s="1257"/>
      <c r="E14642" s="1257"/>
      <c r="F14642" s="1257"/>
      <c r="G14642" s="1257"/>
      <c r="H14642" s="1258"/>
      <c r="I14642" s="1257"/>
      <c r="J14642" s="1257"/>
      <c r="K14642" s="1257"/>
      <c r="L14642" s="1257"/>
      <c r="M14642" s="1257"/>
    </row>
    <row r="14643" spans="2:13" s="1259" customFormat="1" x14ac:dyDescent="0.2">
      <c r="B14643" s="1257"/>
      <c r="C14643" s="1257"/>
      <c r="D14643" s="1257"/>
      <c r="E14643" s="1257"/>
      <c r="F14643" s="1257"/>
      <c r="G14643" s="1257"/>
      <c r="H14643" s="1258"/>
      <c r="I14643" s="1257"/>
      <c r="J14643" s="1257"/>
      <c r="K14643" s="1257"/>
      <c r="L14643" s="1257"/>
      <c r="M14643" s="1257"/>
    </row>
    <row r="14644" spans="2:13" s="1259" customFormat="1" x14ac:dyDescent="0.2">
      <c r="B14644" s="1257"/>
      <c r="C14644" s="1257"/>
      <c r="D14644" s="1257"/>
      <c r="E14644" s="1257"/>
      <c r="F14644" s="1257"/>
      <c r="G14644" s="1257"/>
      <c r="H14644" s="1258"/>
      <c r="I14644" s="1257"/>
      <c r="J14644" s="1257"/>
      <c r="K14644" s="1257"/>
      <c r="L14644" s="1257"/>
      <c r="M14644" s="1257"/>
    </row>
    <row r="14645" spans="2:13" s="1259" customFormat="1" x14ac:dyDescent="0.2">
      <c r="B14645" s="1257"/>
      <c r="C14645" s="1257"/>
      <c r="D14645" s="1257"/>
      <c r="E14645" s="1257"/>
      <c r="F14645" s="1257"/>
      <c r="G14645" s="1257"/>
      <c r="H14645" s="1258"/>
      <c r="I14645" s="1257"/>
      <c r="J14645" s="1257"/>
      <c r="K14645" s="1257"/>
      <c r="L14645" s="1257"/>
      <c r="M14645" s="1257"/>
    </row>
    <row r="14646" spans="2:13" s="1259" customFormat="1" x14ac:dyDescent="0.2">
      <c r="B14646" s="1257"/>
      <c r="C14646" s="1257"/>
      <c r="D14646" s="1257"/>
      <c r="E14646" s="1257"/>
      <c r="F14646" s="1257"/>
      <c r="G14646" s="1257"/>
      <c r="H14646" s="1258"/>
      <c r="I14646" s="1257"/>
      <c r="J14646" s="1257"/>
      <c r="K14646" s="1257"/>
      <c r="L14646" s="1257"/>
      <c r="M14646" s="1257"/>
    </row>
    <row r="14647" spans="2:13" s="1259" customFormat="1" x14ac:dyDescent="0.2">
      <c r="B14647" s="1257"/>
      <c r="C14647" s="1257"/>
      <c r="D14647" s="1257"/>
      <c r="E14647" s="1257"/>
      <c r="F14647" s="1257"/>
      <c r="G14647" s="1257"/>
      <c r="H14647" s="1258"/>
      <c r="I14647" s="1257"/>
      <c r="J14647" s="1257"/>
      <c r="K14647" s="1257"/>
      <c r="L14647" s="1257"/>
      <c r="M14647" s="1257"/>
    </row>
    <row r="14648" spans="2:13" s="1259" customFormat="1" x14ac:dyDescent="0.2">
      <c r="B14648" s="1257"/>
      <c r="C14648" s="1257"/>
      <c r="D14648" s="1257"/>
      <c r="E14648" s="1257"/>
      <c r="F14648" s="1257"/>
      <c r="G14648" s="1257"/>
      <c r="H14648" s="1258"/>
      <c r="I14648" s="1257"/>
      <c r="J14648" s="1257"/>
      <c r="K14648" s="1257"/>
      <c r="L14648" s="1257"/>
      <c r="M14648" s="1257"/>
    </row>
    <row r="14649" spans="2:13" s="1259" customFormat="1" x14ac:dyDescent="0.2">
      <c r="B14649" s="1257"/>
      <c r="C14649" s="1257"/>
      <c r="D14649" s="1257"/>
      <c r="E14649" s="1257"/>
      <c r="F14649" s="1257"/>
      <c r="G14649" s="1257"/>
      <c r="H14649" s="1258"/>
      <c r="I14649" s="1257"/>
      <c r="J14649" s="1257"/>
      <c r="K14649" s="1257"/>
      <c r="L14649" s="1257"/>
      <c r="M14649" s="1257"/>
    </row>
    <row r="14650" spans="2:13" s="1259" customFormat="1" x14ac:dyDescent="0.2">
      <c r="B14650" s="1257"/>
      <c r="C14650" s="1257"/>
      <c r="D14650" s="1257"/>
      <c r="E14650" s="1257"/>
      <c r="F14650" s="1257"/>
      <c r="G14650" s="1257"/>
      <c r="H14650" s="1258"/>
      <c r="I14650" s="1257"/>
      <c r="J14650" s="1257"/>
      <c r="K14650" s="1257"/>
      <c r="L14650" s="1257"/>
      <c r="M14650" s="1257"/>
    </row>
    <row r="14651" spans="2:13" s="1259" customFormat="1" x14ac:dyDescent="0.2">
      <c r="B14651" s="1257"/>
      <c r="C14651" s="1257"/>
      <c r="D14651" s="1257"/>
      <c r="E14651" s="1257"/>
      <c r="F14651" s="1257"/>
      <c r="G14651" s="1257"/>
      <c r="H14651" s="1258"/>
      <c r="I14651" s="1257"/>
      <c r="J14651" s="1257"/>
      <c r="K14651" s="1257"/>
      <c r="L14651" s="1257"/>
      <c r="M14651" s="1257"/>
    </row>
    <row r="14652" spans="2:13" s="1259" customFormat="1" x14ac:dyDescent="0.2">
      <c r="B14652" s="1257"/>
      <c r="C14652" s="1257"/>
      <c r="D14652" s="1257"/>
      <c r="E14652" s="1257"/>
      <c r="F14652" s="1257"/>
      <c r="G14652" s="1257"/>
      <c r="H14652" s="1258"/>
      <c r="I14652" s="1257"/>
      <c r="J14652" s="1257"/>
      <c r="K14652" s="1257"/>
      <c r="L14652" s="1257"/>
      <c r="M14652" s="1257"/>
    </row>
    <row r="14653" spans="2:13" s="1259" customFormat="1" x14ac:dyDescent="0.2">
      <c r="B14653" s="1257"/>
      <c r="C14653" s="1257"/>
      <c r="D14653" s="1257"/>
      <c r="E14653" s="1257"/>
      <c r="F14653" s="1257"/>
      <c r="G14653" s="1257"/>
      <c r="H14653" s="1258"/>
      <c r="I14653" s="1257"/>
      <c r="J14653" s="1257"/>
      <c r="K14653" s="1257"/>
      <c r="L14653" s="1257"/>
      <c r="M14653" s="1257"/>
    </row>
    <row r="14654" spans="2:13" s="1259" customFormat="1" x14ac:dyDescent="0.2">
      <c r="B14654" s="1257"/>
      <c r="C14654" s="1257"/>
      <c r="D14654" s="1257"/>
      <c r="E14654" s="1257"/>
      <c r="F14654" s="1257"/>
      <c r="G14654" s="1257"/>
      <c r="H14654" s="1258"/>
      <c r="I14654" s="1257"/>
      <c r="J14654" s="1257"/>
      <c r="K14654" s="1257"/>
      <c r="L14654" s="1257"/>
      <c r="M14654" s="1257"/>
    </row>
    <row r="14655" spans="2:13" s="1259" customFormat="1" x14ac:dyDescent="0.2">
      <c r="B14655" s="1257"/>
      <c r="C14655" s="1257"/>
      <c r="D14655" s="1257"/>
      <c r="E14655" s="1257"/>
      <c r="F14655" s="1257"/>
      <c r="G14655" s="1257"/>
      <c r="H14655" s="1258"/>
      <c r="I14655" s="1257"/>
      <c r="J14655" s="1257"/>
      <c r="K14655" s="1257"/>
      <c r="L14655" s="1257"/>
      <c r="M14655" s="1257"/>
    </row>
    <row r="14656" spans="2:13" s="1259" customFormat="1" x14ac:dyDescent="0.2">
      <c r="B14656" s="1257"/>
      <c r="C14656" s="1257"/>
      <c r="D14656" s="1257"/>
      <c r="E14656" s="1257"/>
      <c r="F14656" s="1257"/>
      <c r="G14656" s="1257"/>
      <c r="H14656" s="1258"/>
      <c r="I14656" s="1257"/>
      <c r="J14656" s="1257"/>
      <c r="K14656" s="1257"/>
      <c r="L14656" s="1257"/>
      <c r="M14656" s="1257"/>
    </row>
    <row r="14657" spans="2:13" s="1259" customFormat="1" x14ac:dyDescent="0.2">
      <c r="B14657" s="1257"/>
      <c r="C14657" s="1257"/>
      <c r="D14657" s="1257"/>
      <c r="E14657" s="1257"/>
      <c r="F14657" s="1257"/>
      <c r="G14657" s="1257"/>
      <c r="H14657" s="1258"/>
      <c r="I14657" s="1257"/>
      <c r="J14657" s="1257"/>
      <c r="K14657" s="1257"/>
      <c r="L14657" s="1257"/>
      <c r="M14657" s="1257"/>
    </row>
    <row r="14658" spans="2:13" s="1259" customFormat="1" x14ac:dyDescent="0.2">
      <c r="B14658" s="1257"/>
      <c r="C14658" s="1257"/>
      <c r="D14658" s="1257"/>
      <c r="E14658" s="1257"/>
      <c r="F14658" s="1257"/>
      <c r="G14658" s="1257"/>
      <c r="H14658" s="1258"/>
      <c r="I14658" s="1257"/>
      <c r="J14658" s="1257"/>
      <c r="K14658" s="1257"/>
      <c r="L14658" s="1257"/>
      <c r="M14658" s="1257"/>
    </row>
    <row r="14659" spans="2:13" s="1259" customFormat="1" x14ac:dyDescent="0.2">
      <c r="B14659" s="1257"/>
      <c r="C14659" s="1257"/>
      <c r="D14659" s="1257"/>
      <c r="E14659" s="1257"/>
      <c r="F14659" s="1257"/>
      <c r="G14659" s="1257"/>
      <c r="H14659" s="1258"/>
      <c r="I14659" s="1257"/>
      <c r="J14659" s="1257"/>
      <c r="K14659" s="1257"/>
      <c r="L14659" s="1257"/>
      <c r="M14659" s="1257"/>
    </row>
    <row r="14660" spans="2:13" s="1259" customFormat="1" x14ac:dyDescent="0.2">
      <c r="B14660" s="1257"/>
      <c r="C14660" s="1257"/>
      <c r="D14660" s="1257"/>
      <c r="E14660" s="1257"/>
      <c r="F14660" s="1257"/>
      <c r="G14660" s="1257"/>
      <c r="H14660" s="1258"/>
      <c r="I14660" s="1257"/>
      <c r="J14660" s="1257"/>
      <c r="K14660" s="1257"/>
      <c r="L14660" s="1257"/>
      <c r="M14660" s="1257"/>
    </row>
    <row r="14661" spans="2:13" s="1259" customFormat="1" x14ac:dyDescent="0.2">
      <c r="B14661" s="1257"/>
      <c r="C14661" s="1257"/>
      <c r="D14661" s="1257"/>
      <c r="E14661" s="1257"/>
      <c r="F14661" s="1257"/>
      <c r="G14661" s="1257"/>
      <c r="H14661" s="1258"/>
      <c r="I14661" s="1257"/>
      <c r="J14661" s="1257"/>
      <c r="K14661" s="1257"/>
      <c r="L14661" s="1257"/>
      <c r="M14661" s="1257"/>
    </row>
    <row r="14662" spans="2:13" s="1259" customFormat="1" x14ac:dyDescent="0.2">
      <c r="B14662" s="1257"/>
      <c r="C14662" s="1257"/>
      <c r="D14662" s="1257"/>
      <c r="E14662" s="1257"/>
      <c r="F14662" s="1257"/>
      <c r="G14662" s="1257"/>
      <c r="H14662" s="1258"/>
      <c r="I14662" s="1257"/>
      <c r="J14662" s="1257"/>
      <c r="K14662" s="1257"/>
      <c r="L14662" s="1257"/>
      <c r="M14662" s="1257"/>
    </row>
    <row r="14663" spans="2:13" s="1259" customFormat="1" x14ac:dyDescent="0.2">
      <c r="B14663" s="1257"/>
      <c r="C14663" s="1257"/>
      <c r="D14663" s="1257"/>
      <c r="E14663" s="1257"/>
      <c r="F14663" s="1257"/>
      <c r="G14663" s="1257"/>
      <c r="H14663" s="1258"/>
      <c r="I14663" s="1257"/>
      <c r="J14663" s="1257"/>
      <c r="K14663" s="1257"/>
      <c r="L14663" s="1257"/>
      <c r="M14663" s="1257"/>
    </row>
    <row r="14664" spans="2:13" s="1259" customFormat="1" x14ac:dyDescent="0.2">
      <c r="B14664" s="1257"/>
      <c r="C14664" s="1257"/>
      <c r="D14664" s="1257"/>
      <c r="E14664" s="1257"/>
      <c r="F14664" s="1257"/>
      <c r="G14664" s="1257"/>
      <c r="H14664" s="1258"/>
      <c r="I14664" s="1257"/>
      <c r="J14664" s="1257"/>
      <c r="K14664" s="1257"/>
      <c r="L14664" s="1257"/>
      <c r="M14664" s="1257"/>
    </row>
    <row r="14665" spans="2:13" s="1259" customFormat="1" x14ac:dyDescent="0.2">
      <c r="B14665" s="1257"/>
      <c r="C14665" s="1257"/>
      <c r="D14665" s="1257"/>
      <c r="E14665" s="1257"/>
      <c r="F14665" s="1257"/>
      <c r="G14665" s="1257"/>
      <c r="H14665" s="1258"/>
      <c r="I14665" s="1257"/>
      <c r="J14665" s="1257"/>
      <c r="K14665" s="1257"/>
      <c r="L14665" s="1257"/>
      <c r="M14665" s="1257"/>
    </row>
    <row r="14666" spans="2:13" s="1259" customFormat="1" x14ac:dyDescent="0.2">
      <c r="B14666" s="1257"/>
      <c r="C14666" s="1257"/>
      <c r="D14666" s="1257"/>
      <c r="E14666" s="1257"/>
      <c r="F14666" s="1257"/>
      <c r="G14666" s="1257"/>
      <c r="H14666" s="1258"/>
      <c r="I14666" s="1257"/>
      <c r="J14666" s="1257"/>
      <c r="K14666" s="1257"/>
      <c r="L14666" s="1257"/>
      <c r="M14666" s="1257"/>
    </row>
    <row r="14667" spans="2:13" s="1259" customFormat="1" x14ac:dyDescent="0.2">
      <c r="B14667" s="1257"/>
      <c r="C14667" s="1257"/>
      <c r="D14667" s="1257"/>
      <c r="E14667" s="1257"/>
      <c r="F14667" s="1257"/>
      <c r="G14667" s="1257"/>
      <c r="H14667" s="1258"/>
      <c r="I14667" s="1257"/>
      <c r="J14667" s="1257"/>
      <c r="K14667" s="1257"/>
      <c r="L14667" s="1257"/>
      <c r="M14667" s="1257"/>
    </row>
    <row r="14668" spans="2:13" s="1259" customFormat="1" x14ac:dyDescent="0.2">
      <c r="B14668" s="1257"/>
      <c r="C14668" s="1257"/>
      <c r="D14668" s="1257"/>
      <c r="E14668" s="1257"/>
      <c r="F14668" s="1257"/>
      <c r="G14668" s="1257"/>
      <c r="H14668" s="1258"/>
      <c r="I14668" s="1257"/>
      <c r="J14668" s="1257"/>
      <c r="K14668" s="1257"/>
      <c r="L14668" s="1257"/>
      <c r="M14668" s="1257"/>
    </row>
    <row r="14669" spans="2:13" s="1259" customFormat="1" x14ac:dyDescent="0.2">
      <c r="B14669" s="1257"/>
      <c r="C14669" s="1257"/>
      <c r="D14669" s="1257"/>
      <c r="E14669" s="1257"/>
      <c r="F14669" s="1257"/>
      <c r="G14669" s="1257"/>
      <c r="H14669" s="1258"/>
      <c r="I14669" s="1257"/>
      <c r="J14669" s="1257"/>
      <c r="K14669" s="1257"/>
      <c r="L14669" s="1257"/>
      <c r="M14669" s="1257"/>
    </row>
    <row r="14670" spans="2:13" s="1259" customFormat="1" x14ac:dyDescent="0.2">
      <c r="B14670" s="1257"/>
      <c r="C14670" s="1257"/>
      <c r="D14670" s="1257"/>
      <c r="E14670" s="1257"/>
      <c r="F14670" s="1257"/>
      <c r="G14670" s="1257"/>
      <c r="H14670" s="1258"/>
      <c r="I14670" s="1257"/>
      <c r="J14670" s="1257"/>
      <c r="K14670" s="1257"/>
      <c r="L14670" s="1257"/>
      <c r="M14670" s="1257"/>
    </row>
    <row r="14671" spans="2:13" s="1259" customFormat="1" x14ac:dyDescent="0.2">
      <c r="B14671" s="1257"/>
      <c r="C14671" s="1257"/>
      <c r="D14671" s="1257"/>
      <c r="E14671" s="1257"/>
      <c r="F14671" s="1257"/>
      <c r="G14671" s="1257"/>
      <c r="H14671" s="1258"/>
      <c r="I14671" s="1257"/>
      <c r="J14671" s="1257"/>
      <c r="K14671" s="1257"/>
      <c r="L14671" s="1257"/>
      <c r="M14671" s="1257"/>
    </row>
    <row r="14672" spans="2:13" s="1259" customFormat="1" x14ac:dyDescent="0.2">
      <c r="B14672" s="1257"/>
      <c r="C14672" s="1257"/>
      <c r="D14672" s="1257"/>
      <c r="E14672" s="1257"/>
      <c r="F14672" s="1257"/>
      <c r="G14672" s="1257"/>
      <c r="H14672" s="1258"/>
      <c r="I14672" s="1257"/>
      <c r="J14672" s="1257"/>
      <c r="K14672" s="1257"/>
      <c r="L14672" s="1257"/>
      <c r="M14672" s="1257"/>
    </row>
    <row r="14673" spans="2:13" s="1259" customFormat="1" x14ac:dyDescent="0.2">
      <c r="B14673" s="1257"/>
      <c r="C14673" s="1257"/>
      <c r="D14673" s="1257"/>
      <c r="E14673" s="1257"/>
      <c r="F14673" s="1257"/>
      <c r="G14673" s="1257"/>
      <c r="H14673" s="1258"/>
      <c r="I14673" s="1257"/>
      <c r="J14673" s="1257"/>
      <c r="K14673" s="1257"/>
      <c r="L14673" s="1257"/>
      <c r="M14673" s="1257"/>
    </row>
    <row r="14674" spans="2:13" s="1259" customFormat="1" x14ac:dyDescent="0.2">
      <c r="B14674" s="1257"/>
      <c r="C14674" s="1257"/>
      <c r="D14674" s="1257"/>
      <c r="E14674" s="1257"/>
      <c r="F14674" s="1257"/>
      <c r="G14674" s="1257"/>
      <c r="H14674" s="1258"/>
      <c r="I14674" s="1257"/>
      <c r="J14674" s="1257"/>
      <c r="K14674" s="1257"/>
      <c r="L14674" s="1257"/>
      <c r="M14674" s="1257"/>
    </row>
    <row r="14675" spans="2:13" s="1259" customFormat="1" x14ac:dyDescent="0.2">
      <c r="B14675" s="1257"/>
      <c r="C14675" s="1257"/>
      <c r="D14675" s="1257"/>
      <c r="E14675" s="1257"/>
      <c r="F14675" s="1257"/>
      <c r="G14675" s="1257"/>
      <c r="H14675" s="1258"/>
      <c r="I14675" s="1257"/>
      <c r="J14675" s="1257"/>
      <c r="K14675" s="1257"/>
      <c r="L14675" s="1257"/>
      <c r="M14675" s="1257"/>
    </row>
    <row r="14676" spans="2:13" s="1259" customFormat="1" x14ac:dyDescent="0.2">
      <c r="B14676" s="1257"/>
      <c r="C14676" s="1257"/>
      <c r="D14676" s="1257"/>
      <c r="E14676" s="1257"/>
      <c r="F14676" s="1257"/>
      <c r="G14676" s="1257"/>
      <c r="H14676" s="1258"/>
      <c r="I14676" s="1257"/>
      <c r="J14676" s="1257"/>
      <c r="K14676" s="1257"/>
      <c r="L14676" s="1257"/>
      <c r="M14676" s="1257"/>
    </row>
    <row r="14677" spans="2:13" s="1259" customFormat="1" x14ac:dyDescent="0.2">
      <c r="B14677" s="1257"/>
      <c r="C14677" s="1257"/>
      <c r="D14677" s="1257"/>
      <c r="E14677" s="1257"/>
      <c r="F14677" s="1257"/>
      <c r="G14677" s="1257"/>
      <c r="H14677" s="1258"/>
      <c r="I14677" s="1257"/>
      <c r="J14677" s="1257"/>
      <c r="K14677" s="1257"/>
      <c r="L14677" s="1257"/>
      <c r="M14677" s="1257"/>
    </row>
    <row r="14678" spans="2:13" s="1259" customFormat="1" x14ac:dyDescent="0.2">
      <c r="B14678" s="1257"/>
      <c r="C14678" s="1257"/>
      <c r="D14678" s="1257"/>
      <c r="E14678" s="1257"/>
      <c r="F14678" s="1257"/>
      <c r="G14678" s="1257"/>
      <c r="H14678" s="1258"/>
      <c r="I14678" s="1257"/>
      <c r="J14678" s="1257"/>
      <c r="K14678" s="1257"/>
      <c r="L14678" s="1257"/>
      <c r="M14678" s="1257"/>
    </row>
    <row r="14679" spans="2:13" s="1259" customFormat="1" x14ac:dyDescent="0.2">
      <c r="B14679" s="1257"/>
      <c r="C14679" s="1257"/>
      <c r="D14679" s="1257"/>
      <c r="E14679" s="1257"/>
      <c r="F14679" s="1257"/>
      <c r="G14679" s="1257"/>
      <c r="H14679" s="1258"/>
      <c r="I14679" s="1257"/>
      <c r="J14679" s="1257"/>
      <c r="K14679" s="1257"/>
      <c r="L14679" s="1257"/>
      <c r="M14679" s="1257"/>
    </row>
    <row r="14680" spans="2:13" s="1259" customFormat="1" x14ac:dyDescent="0.2">
      <c r="B14680" s="1257"/>
      <c r="C14680" s="1257"/>
      <c r="D14680" s="1257"/>
      <c r="E14680" s="1257"/>
      <c r="F14680" s="1257"/>
      <c r="G14680" s="1257"/>
      <c r="H14680" s="1258"/>
      <c r="I14680" s="1257"/>
      <c r="J14680" s="1257"/>
      <c r="K14680" s="1257"/>
      <c r="L14680" s="1257"/>
      <c r="M14680" s="1257"/>
    </row>
    <row r="14681" spans="2:13" s="1259" customFormat="1" x14ac:dyDescent="0.2">
      <c r="B14681" s="1257"/>
      <c r="C14681" s="1257"/>
      <c r="D14681" s="1257"/>
      <c r="E14681" s="1257"/>
      <c r="F14681" s="1257"/>
      <c r="G14681" s="1257"/>
      <c r="H14681" s="1258"/>
      <c r="I14681" s="1257"/>
      <c r="J14681" s="1257"/>
      <c r="K14681" s="1257"/>
      <c r="L14681" s="1257"/>
      <c r="M14681" s="1257"/>
    </row>
    <row r="14682" spans="2:13" s="1259" customFormat="1" x14ac:dyDescent="0.2">
      <c r="B14682" s="1257"/>
      <c r="C14682" s="1257"/>
      <c r="D14682" s="1257"/>
      <c r="E14682" s="1257"/>
      <c r="F14682" s="1257"/>
      <c r="G14682" s="1257"/>
      <c r="H14682" s="1258"/>
      <c r="I14682" s="1257"/>
      <c r="J14682" s="1257"/>
      <c r="K14682" s="1257"/>
      <c r="L14682" s="1257"/>
      <c r="M14682" s="1257"/>
    </row>
    <row r="14683" spans="2:13" s="1259" customFormat="1" x14ac:dyDescent="0.2">
      <c r="B14683" s="1257"/>
      <c r="C14683" s="1257"/>
      <c r="D14683" s="1257"/>
      <c r="E14683" s="1257"/>
      <c r="F14683" s="1257"/>
      <c r="G14683" s="1257"/>
      <c r="H14683" s="1258"/>
      <c r="I14683" s="1257"/>
      <c r="J14683" s="1257"/>
      <c r="K14683" s="1257"/>
      <c r="L14683" s="1257"/>
      <c r="M14683" s="1257"/>
    </row>
    <row r="14684" spans="2:13" s="1259" customFormat="1" x14ac:dyDescent="0.2">
      <c r="B14684" s="1257"/>
      <c r="C14684" s="1257"/>
      <c r="D14684" s="1257"/>
      <c r="E14684" s="1257"/>
      <c r="F14684" s="1257"/>
      <c r="G14684" s="1257"/>
      <c r="H14684" s="1258"/>
      <c r="I14684" s="1257"/>
      <c r="J14684" s="1257"/>
      <c r="K14684" s="1257"/>
      <c r="L14684" s="1257"/>
      <c r="M14684" s="1257"/>
    </row>
    <row r="14685" spans="2:13" s="1259" customFormat="1" x14ac:dyDescent="0.2">
      <c r="B14685" s="1257"/>
      <c r="C14685" s="1257"/>
      <c r="D14685" s="1257"/>
      <c r="E14685" s="1257"/>
      <c r="F14685" s="1257"/>
      <c r="G14685" s="1257"/>
      <c r="H14685" s="1258"/>
      <c r="I14685" s="1257"/>
      <c r="J14685" s="1257"/>
      <c r="K14685" s="1257"/>
      <c r="L14685" s="1257"/>
      <c r="M14685" s="1257"/>
    </row>
    <row r="14686" spans="2:13" s="1259" customFormat="1" x14ac:dyDescent="0.2">
      <c r="B14686" s="1257"/>
      <c r="C14686" s="1257"/>
      <c r="D14686" s="1257"/>
      <c r="E14686" s="1257"/>
      <c r="F14686" s="1257"/>
      <c r="G14686" s="1257"/>
      <c r="H14686" s="1258"/>
      <c r="I14686" s="1257"/>
      <c r="J14686" s="1257"/>
      <c r="K14686" s="1257"/>
      <c r="L14686" s="1257"/>
      <c r="M14686" s="1257"/>
    </row>
    <row r="14687" spans="2:13" s="1259" customFormat="1" x14ac:dyDescent="0.2">
      <c r="B14687" s="1257"/>
      <c r="C14687" s="1257"/>
      <c r="D14687" s="1257"/>
      <c r="E14687" s="1257"/>
      <c r="F14687" s="1257"/>
      <c r="G14687" s="1257"/>
      <c r="H14687" s="1258"/>
      <c r="I14687" s="1257"/>
      <c r="J14687" s="1257"/>
      <c r="K14687" s="1257"/>
      <c r="L14687" s="1257"/>
      <c r="M14687" s="1257"/>
    </row>
    <row r="14688" spans="2:13" s="1259" customFormat="1" x14ac:dyDescent="0.2">
      <c r="B14688" s="1257"/>
      <c r="C14688" s="1257"/>
      <c r="D14688" s="1257"/>
      <c r="E14688" s="1257"/>
      <c r="F14688" s="1257"/>
      <c r="G14688" s="1257"/>
      <c r="H14688" s="1258"/>
      <c r="I14688" s="1257"/>
      <c r="J14688" s="1257"/>
      <c r="K14688" s="1257"/>
      <c r="L14688" s="1257"/>
      <c r="M14688" s="1257"/>
    </row>
    <row r="14689" spans="2:13" s="1259" customFormat="1" x14ac:dyDescent="0.2">
      <c r="B14689" s="1257"/>
      <c r="C14689" s="1257"/>
      <c r="D14689" s="1257"/>
      <c r="E14689" s="1257"/>
      <c r="F14689" s="1257"/>
      <c r="G14689" s="1257"/>
      <c r="H14689" s="1258"/>
      <c r="I14689" s="1257"/>
      <c r="J14689" s="1257"/>
      <c r="K14689" s="1257"/>
      <c r="L14689" s="1257"/>
      <c r="M14689" s="1257"/>
    </row>
    <row r="14690" spans="2:13" s="1259" customFormat="1" x14ac:dyDescent="0.2">
      <c r="B14690" s="1257"/>
      <c r="C14690" s="1257"/>
      <c r="D14690" s="1257"/>
      <c r="E14690" s="1257"/>
      <c r="F14690" s="1257"/>
      <c r="G14690" s="1257"/>
      <c r="H14690" s="1258"/>
      <c r="I14690" s="1257"/>
      <c r="J14690" s="1257"/>
      <c r="K14690" s="1257"/>
      <c r="L14690" s="1257"/>
      <c r="M14690" s="1257"/>
    </row>
    <row r="14691" spans="2:13" s="1259" customFormat="1" x14ac:dyDescent="0.2">
      <c r="B14691" s="1257"/>
      <c r="C14691" s="1257"/>
      <c r="D14691" s="1257"/>
      <c r="E14691" s="1257"/>
      <c r="F14691" s="1257"/>
      <c r="G14691" s="1257"/>
      <c r="H14691" s="1258"/>
      <c r="I14691" s="1257"/>
      <c r="J14691" s="1257"/>
      <c r="K14691" s="1257"/>
      <c r="L14691" s="1257"/>
      <c r="M14691" s="1257"/>
    </row>
    <row r="14692" spans="2:13" s="1259" customFormat="1" x14ac:dyDescent="0.2">
      <c r="B14692" s="1257"/>
      <c r="C14692" s="1257"/>
      <c r="D14692" s="1257"/>
      <c r="E14692" s="1257"/>
      <c r="F14692" s="1257"/>
      <c r="G14692" s="1257"/>
      <c r="H14692" s="1258"/>
      <c r="I14692" s="1257"/>
      <c r="J14692" s="1257"/>
      <c r="K14692" s="1257"/>
      <c r="L14692" s="1257"/>
      <c r="M14692" s="1257"/>
    </row>
    <row r="14693" spans="2:13" s="1259" customFormat="1" x14ac:dyDescent="0.2">
      <c r="B14693" s="1257"/>
      <c r="C14693" s="1257"/>
      <c r="D14693" s="1257"/>
      <c r="E14693" s="1257"/>
      <c r="F14693" s="1257"/>
      <c r="G14693" s="1257"/>
      <c r="H14693" s="1258"/>
      <c r="I14693" s="1257"/>
      <c r="J14693" s="1257"/>
      <c r="K14693" s="1257"/>
      <c r="L14693" s="1257"/>
      <c r="M14693" s="1257"/>
    </row>
    <row r="14694" spans="2:13" s="1259" customFormat="1" x14ac:dyDescent="0.2">
      <c r="B14694" s="1257"/>
      <c r="C14694" s="1257"/>
      <c r="D14694" s="1257"/>
      <c r="E14694" s="1257"/>
      <c r="F14694" s="1257"/>
      <c r="G14694" s="1257"/>
      <c r="H14694" s="1258"/>
      <c r="I14694" s="1257"/>
      <c r="J14694" s="1257"/>
      <c r="K14694" s="1257"/>
      <c r="L14694" s="1257"/>
      <c r="M14694" s="1257"/>
    </row>
    <row r="14695" spans="2:13" s="1259" customFormat="1" x14ac:dyDescent="0.2">
      <c r="B14695" s="1257"/>
      <c r="C14695" s="1257"/>
      <c r="D14695" s="1257"/>
      <c r="E14695" s="1257"/>
      <c r="F14695" s="1257"/>
      <c r="G14695" s="1257"/>
      <c r="H14695" s="1258"/>
      <c r="I14695" s="1257"/>
      <c r="J14695" s="1257"/>
      <c r="K14695" s="1257"/>
      <c r="L14695" s="1257"/>
      <c r="M14695" s="1257"/>
    </row>
    <row r="14696" spans="2:13" s="1259" customFormat="1" x14ac:dyDescent="0.2">
      <c r="B14696" s="1257"/>
      <c r="C14696" s="1257"/>
      <c r="D14696" s="1257"/>
      <c r="E14696" s="1257"/>
      <c r="F14696" s="1257"/>
      <c r="G14696" s="1257"/>
      <c r="H14696" s="1258"/>
      <c r="I14696" s="1257"/>
      <c r="J14696" s="1257"/>
      <c r="K14696" s="1257"/>
      <c r="L14696" s="1257"/>
      <c r="M14696" s="1257"/>
    </row>
    <row r="14697" spans="2:13" s="1259" customFormat="1" x14ac:dyDescent="0.2">
      <c r="B14697" s="1257"/>
      <c r="C14697" s="1257"/>
      <c r="D14697" s="1257"/>
      <c r="E14697" s="1257"/>
      <c r="F14697" s="1257"/>
      <c r="G14697" s="1257"/>
      <c r="H14697" s="1258"/>
      <c r="I14697" s="1257"/>
      <c r="J14697" s="1257"/>
      <c r="K14697" s="1257"/>
      <c r="L14697" s="1257"/>
      <c r="M14697" s="1257"/>
    </row>
    <row r="14698" spans="2:13" s="1259" customFormat="1" x14ac:dyDescent="0.2">
      <c r="B14698" s="1257"/>
      <c r="C14698" s="1257"/>
      <c r="D14698" s="1257"/>
      <c r="E14698" s="1257"/>
      <c r="F14698" s="1257"/>
      <c r="G14698" s="1257"/>
      <c r="H14698" s="1258"/>
      <c r="I14698" s="1257"/>
      <c r="J14698" s="1257"/>
      <c r="K14698" s="1257"/>
      <c r="L14698" s="1257"/>
      <c r="M14698" s="1257"/>
    </row>
    <row r="14699" spans="2:13" s="1259" customFormat="1" x14ac:dyDescent="0.2">
      <c r="B14699" s="1257"/>
      <c r="C14699" s="1257"/>
      <c r="D14699" s="1257"/>
      <c r="E14699" s="1257"/>
      <c r="F14699" s="1257"/>
      <c r="G14699" s="1257"/>
      <c r="H14699" s="1258"/>
      <c r="I14699" s="1257"/>
      <c r="J14699" s="1257"/>
      <c r="K14699" s="1257"/>
      <c r="L14699" s="1257"/>
      <c r="M14699" s="1257"/>
    </row>
    <row r="14700" spans="2:13" s="1259" customFormat="1" x14ac:dyDescent="0.2">
      <c r="B14700" s="1257"/>
      <c r="C14700" s="1257"/>
      <c r="D14700" s="1257"/>
      <c r="E14700" s="1257"/>
      <c r="F14700" s="1257"/>
      <c r="G14700" s="1257"/>
      <c r="H14700" s="1258"/>
      <c r="I14700" s="1257"/>
      <c r="J14700" s="1257"/>
      <c r="K14700" s="1257"/>
      <c r="L14700" s="1257"/>
      <c r="M14700" s="1257"/>
    </row>
    <row r="14701" spans="2:13" s="1259" customFormat="1" x14ac:dyDescent="0.2">
      <c r="B14701" s="1257"/>
      <c r="C14701" s="1257"/>
      <c r="D14701" s="1257"/>
      <c r="E14701" s="1257"/>
      <c r="F14701" s="1257"/>
      <c r="G14701" s="1257"/>
      <c r="H14701" s="1258"/>
      <c r="I14701" s="1257"/>
      <c r="J14701" s="1257"/>
      <c r="K14701" s="1257"/>
      <c r="L14701" s="1257"/>
      <c r="M14701" s="1257"/>
    </row>
    <row r="14702" spans="2:13" s="1259" customFormat="1" x14ac:dyDescent="0.2">
      <c r="B14702" s="1257"/>
      <c r="C14702" s="1257"/>
      <c r="D14702" s="1257"/>
      <c r="E14702" s="1257"/>
      <c r="F14702" s="1257"/>
      <c r="G14702" s="1257"/>
      <c r="H14702" s="1258"/>
      <c r="I14702" s="1257"/>
      <c r="J14702" s="1257"/>
      <c r="K14702" s="1257"/>
      <c r="L14702" s="1257"/>
      <c r="M14702" s="1257"/>
    </row>
    <row r="14703" spans="2:13" s="1259" customFormat="1" x14ac:dyDescent="0.2">
      <c r="B14703" s="1257"/>
      <c r="C14703" s="1257"/>
      <c r="D14703" s="1257"/>
      <c r="E14703" s="1257"/>
      <c r="F14703" s="1257"/>
      <c r="G14703" s="1257"/>
      <c r="H14703" s="1258"/>
      <c r="I14703" s="1257"/>
      <c r="J14703" s="1257"/>
      <c r="K14703" s="1257"/>
      <c r="L14703" s="1257"/>
      <c r="M14703" s="1257"/>
    </row>
    <row r="14704" spans="2:13" s="1259" customFormat="1" x14ac:dyDescent="0.2">
      <c r="B14704" s="1257"/>
      <c r="C14704" s="1257"/>
      <c r="D14704" s="1257"/>
      <c r="E14704" s="1257"/>
      <c r="F14704" s="1257"/>
      <c r="G14704" s="1257"/>
      <c r="H14704" s="1258"/>
      <c r="I14704" s="1257"/>
      <c r="J14704" s="1257"/>
      <c r="K14704" s="1257"/>
      <c r="L14704" s="1257"/>
      <c r="M14704" s="1257"/>
    </row>
    <row r="14705" spans="2:13" s="1259" customFormat="1" x14ac:dyDescent="0.2">
      <c r="B14705" s="1257"/>
      <c r="C14705" s="1257"/>
      <c r="D14705" s="1257"/>
      <c r="E14705" s="1257"/>
      <c r="F14705" s="1257"/>
      <c r="G14705" s="1257"/>
      <c r="H14705" s="1258"/>
      <c r="I14705" s="1257"/>
      <c r="J14705" s="1257"/>
      <c r="K14705" s="1257"/>
      <c r="L14705" s="1257"/>
      <c r="M14705" s="1257"/>
    </row>
    <row r="14706" spans="2:13" s="1259" customFormat="1" x14ac:dyDescent="0.2">
      <c r="B14706" s="1257"/>
      <c r="C14706" s="1257"/>
      <c r="D14706" s="1257"/>
      <c r="E14706" s="1257"/>
      <c r="F14706" s="1257"/>
      <c r="G14706" s="1257"/>
      <c r="H14706" s="1258"/>
      <c r="I14706" s="1257"/>
      <c r="J14706" s="1257"/>
      <c r="K14706" s="1257"/>
      <c r="L14706" s="1257"/>
      <c r="M14706" s="1257"/>
    </row>
    <row r="14707" spans="2:13" s="1259" customFormat="1" x14ac:dyDescent="0.2">
      <c r="B14707" s="1257"/>
      <c r="C14707" s="1257"/>
      <c r="D14707" s="1257"/>
      <c r="E14707" s="1257"/>
      <c r="F14707" s="1257"/>
      <c r="G14707" s="1257"/>
      <c r="H14707" s="1258"/>
      <c r="I14707" s="1257"/>
      <c r="J14707" s="1257"/>
      <c r="K14707" s="1257"/>
      <c r="L14707" s="1257"/>
      <c r="M14707" s="1257"/>
    </row>
    <row r="14708" spans="2:13" s="1259" customFormat="1" x14ac:dyDescent="0.2">
      <c r="B14708" s="1257"/>
      <c r="C14708" s="1257"/>
      <c r="D14708" s="1257"/>
      <c r="E14708" s="1257"/>
      <c r="F14708" s="1257"/>
      <c r="G14708" s="1257"/>
      <c r="H14708" s="1258"/>
      <c r="I14708" s="1257"/>
      <c r="J14708" s="1257"/>
      <c r="K14708" s="1257"/>
      <c r="L14708" s="1257"/>
      <c r="M14708" s="1257"/>
    </row>
    <row r="14709" spans="2:13" s="1259" customFormat="1" x14ac:dyDescent="0.2">
      <c r="B14709" s="1257"/>
      <c r="C14709" s="1257"/>
      <c r="D14709" s="1257"/>
      <c r="E14709" s="1257"/>
      <c r="F14709" s="1257"/>
      <c r="G14709" s="1257"/>
      <c r="H14709" s="1258"/>
      <c r="I14709" s="1257"/>
      <c r="J14709" s="1257"/>
      <c r="K14709" s="1257"/>
      <c r="L14709" s="1257"/>
      <c r="M14709" s="1257"/>
    </row>
    <row r="14710" spans="2:13" s="1259" customFormat="1" x14ac:dyDescent="0.2">
      <c r="B14710" s="1257"/>
      <c r="C14710" s="1257"/>
      <c r="D14710" s="1257"/>
      <c r="E14710" s="1257"/>
      <c r="F14710" s="1257"/>
      <c r="G14710" s="1257"/>
      <c r="H14710" s="1258"/>
      <c r="I14710" s="1257"/>
      <c r="J14710" s="1257"/>
      <c r="K14710" s="1257"/>
      <c r="L14710" s="1257"/>
      <c r="M14710" s="1257"/>
    </row>
    <row r="14711" spans="2:13" s="1259" customFormat="1" x14ac:dyDescent="0.2">
      <c r="B14711" s="1257"/>
      <c r="C14711" s="1257"/>
      <c r="D14711" s="1257"/>
      <c r="E14711" s="1257"/>
      <c r="F14711" s="1257"/>
      <c r="G14711" s="1257"/>
      <c r="H14711" s="1258"/>
      <c r="I14711" s="1257"/>
      <c r="J14711" s="1257"/>
      <c r="K14711" s="1257"/>
      <c r="L14711" s="1257"/>
      <c r="M14711" s="1257"/>
    </row>
    <row r="14712" spans="2:13" s="1259" customFormat="1" x14ac:dyDescent="0.2">
      <c r="B14712" s="1257"/>
      <c r="C14712" s="1257"/>
      <c r="D14712" s="1257"/>
      <c r="E14712" s="1257"/>
      <c r="F14712" s="1257"/>
      <c r="G14712" s="1257"/>
      <c r="H14712" s="1258"/>
      <c r="I14712" s="1257"/>
      <c r="J14712" s="1257"/>
      <c r="K14712" s="1257"/>
      <c r="L14712" s="1257"/>
      <c r="M14712" s="1257"/>
    </row>
    <row r="14713" spans="2:13" s="1259" customFormat="1" x14ac:dyDescent="0.2">
      <c r="B14713" s="1257"/>
      <c r="C14713" s="1257"/>
      <c r="D14713" s="1257"/>
      <c r="E14713" s="1257"/>
      <c r="F14713" s="1257"/>
      <c r="G14713" s="1257"/>
      <c r="H14713" s="1258"/>
      <c r="I14713" s="1257"/>
      <c r="J14713" s="1257"/>
      <c r="K14713" s="1257"/>
      <c r="L14713" s="1257"/>
      <c r="M14713" s="1257"/>
    </row>
    <row r="14714" spans="2:13" s="1259" customFormat="1" x14ac:dyDescent="0.2">
      <c r="B14714" s="1257"/>
      <c r="C14714" s="1257"/>
      <c r="D14714" s="1257"/>
      <c r="E14714" s="1257"/>
      <c r="F14714" s="1257"/>
      <c r="G14714" s="1257"/>
      <c r="H14714" s="1258"/>
      <c r="I14714" s="1257"/>
      <c r="J14714" s="1257"/>
      <c r="K14714" s="1257"/>
      <c r="L14714" s="1257"/>
      <c r="M14714" s="1257"/>
    </row>
    <row r="14715" spans="2:13" s="1259" customFormat="1" x14ac:dyDescent="0.2">
      <c r="B14715" s="1257"/>
      <c r="C14715" s="1257"/>
      <c r="D14715" s="1257"/>
      <c r="E14715" s="1257"/>
      <c r="F14715" s="1257"/>
      <c r="G14715" s="1257"/>
      <c r="H14715" s="1258"/>
      <c r="I14715" s="1257"/>
      <c r="J14715" s="1257"/>
      <c r="K14715" s="1257"/>
      <c r="L14715" s="1257"/>
      <c r="M14715" s="1257"/>
    </row>
    <row r="14716" spans="2:13" s="1259" customFormat="1" x14ac:dyDescent="0.2">
      <c r="B14716" s="1257"/>
      <c r="C14716" s="1257"/>
      <c r="D14716" s="1257"/>
      <c r="E14716" s="1257"/>
      <c r="F14716" s="1257"/>
      <c r="G14716" s="1257"/>
      <c r="H14716" s="1258"/>
      <c r="I14716" s="1257"/>
      <c r="J14716" s="1257"/>
      <c r="K14716" s="1257"/>
      <c r="L14716" s="1257"/>
      <c r="M14716" s="1257"/>
    </row>
    <row r="14717" spans="2:13" s="1259" customFormat="1" x14ac:dyDescent="0.2">
      <c r="B14717" s="1257"/>
      <c r="C14717" s="1257"/>
      <c r="D14717" s="1257"/>
      <c r="E14717" s="1257"/>
      <c r="F14717" s="1257"/>
      <c r="G14717" s="1257"/>
      <c r="H14717" s="1258"/>
      <c r="I14717" s="1257"/>
      <c r="J14717" s="1257"/>
      <c r="K14717" s="1257"/>
      <c r="L14717" s="1257"/>
      <c r="M14717" s="1257"/>
    </row>
    <row r="14718" spans="2:13" s="1259" customFormat="1" x14ac:dyDescent="0.2">
      <c r="B14718" s="1257"/>
      <c r="C14718" s="1257"/>
      <c r="D14718" s="1257"/>
      <c r="E14718" s="1257"/>
      <c r="F14718" s="1257"/>
      <c r="G14718" s="1257"/>
      <c r="H14718" s="1258"/>
      <c r="I14718" s="1257"/>
      <c r="J14718" s="1257"/>
      <c r="K14718" s="1257"/>
      <c r="L14718" s="1257"/>
      <c r="M14718" s="1257"/>
    </row>
    <row r="14719" spans="2:13" s="1259" customFormat="1" x14ac:dyDescent="0.2">
      <c r="B14719" s="1257"/>
      <c r="C14719" s="1257"/>
      <c r="D14719" s="1257"/>
      <c r="E14719" s="1257"/>
      <c r="F14719" s="1257"/>
      <c r="G14719" s="1257"/>
      <c r="H14719" s="1258"/>
      <c r="I14719" s="1257"/>
      <c r="J14719" s="1257"/>
      <c r="K14719" s="1257"/>
      <c r="L14719" s="1257"/>
      <c r="M14719" s="1257"/>
    </row>
    <row r="14720" spans="2:13" s="1259" customFormat="1" x14ac:dyDescent="0.2">
      <c r="B14720" s="1257"/>
      <c r="C14720" s="1257"/>
      <c r="D14720" s="1257"/>
      <c r="E14720" s="1257"/>
      <c r="F14720" s="1257"/>
      <c r="G14720" s="1257"/>
      <c r="H14720" s="1258"/>
      <c r="I14720" s="1257"/>
      <c r="J14720" s="1257"/>
      <c r="K14720" s="1257"/>
      <c r="L14720" s="1257"/>
      <c r="M14720" s="1257"/>
    </row>
    <row r="14721" spans="2:13" s="1259" customFormat="1" x14ac:dyDescent="0.2">
      <c r="B14721" s="1257"/>
      <c r="C14721" s="1257"/>
      <c r="D14721" s="1257"/>
      <c r="E14721" s="1257"/>
      <c r="F14721" s="1257"/>
      <c r="G14721" s="1257"/>
      <c r="H14721" s="1258"/>
      <c r="I14721" s="1257"/>
      <c r="J14721" s="1257"/>
      <c r="K14721" s="1257"/>
      <c r="L14721" s="1257"/>
      <c r="M14721" s="1257"/>
    </row>
    <row r="14722" spans="2:13" s="1259" customFormat="1" x14ac:dyDescent="0.2">
      <c r="B14722" s="1257"/>
      <c r="C14722" s="1257"/>
      <c r="D14722" s="1257"/>
      <c r="E14722" s="1257"/>
      <c r="F14722" s="1257"/>
      <c r="G14722" s="1257"/>
      <c r="H14722" s="1258"/>
      <c r="I14722" s="1257"/>
      <c r="J14722" s="1257"/>
      <c r="K14722" s="1257"/>
      <c r="L14722" s="1257"/>
      <c r="M14722" s="1257"/>
    </row>
    <row r="14723" spans="2:13" s="1259" customFormat="1" x14ac:dyDescent="0.2">
      <c r="B14723" s="1257"/>
      <c r="C14723" s="1257"/>
      <c r="D14723" s="1257"/>
      <c r="E14723" s="1257"/>
      <c r="F14723" s="1257"/>
      <c r="G14723" s="1257"/>
      <c r="H14723" s="1258"/>
      <c r="I14723" s="1257"/>
      <c r="J14723" s="1257"/>
      <c r="K14723" s="1257"/>
      <c r="L14723" s="1257"/>
      <c r="M14723" s="1257"/>
    </row>
    <row r="14724" spans="2:13" s="1259" customFormat="1" x14ac:dyDescent="0.2">
      <c r="B14724" s="1257"/>
      <c r="C14724" s="1257"/>
      <c r="D14724" s="1257"/>
      <c r="E14724" s="1257"/>
      <c r="F14724" s="1257"/>
      <c r="G14724" s="1257"/>
      <c r="H14724" s="1258"/>
      <c r="I14724" s="1257"/>
      <c r="J14724" s="1257"/>
      <c r="K14724" s="1257"/>
      <c r="L14724" s="1257"/>
      <c r="M14724" s="1257"/>
    </row>
    <row r="14725" spans="2:13" s="1259" customFormat="1" x14ac:dyDescent="0.2">
      <c r="B14725" s="1257"/>
      <c r="C14725" s="1257"/>
      <c r="D14725" s="1257"/>
      <c r="E14725" s="1257"/>
      <c r="F14725" s="1257"/>
      <c r="G14725" s="1257"/>
      <c r="H14725" s="1258"/>
      <c r="I14725" s="1257"/>
      <c r="J14725" s="1257"/>
      <c r="K14725" s="1257"/>
      <c r="L14725" s="1257"/>
      <c r="M14725" s="1257"/>
    </row>
    <row r="14726" spans="2:13" s="1259" customFormat="1" x14ac:dyDescent="0.2">
      <c r="B14726" s="1257"/>
      <c r="C14726" s="1257"/>
      <c r="D14726" s="1257"/>
      <c r="E14726" s="1257"/>
      <c r="F14726" s="1257"/>
      <c r="G14726" s="1257"/>
      <c r="H14726" s="1258"/>
      <c r="I14726" s="1257"/>
      <c r="J14726" s="1257"/>
      <c r="K14726" s="1257"/>
      <c r="L14726" s="1257"/>
      <c r="M14726" s="1257"/>
    </row>
    <row r="14727" spans="2:13" s="1259" customFormat="1" x14ac:dyDescent="0.2">
      <c r="B14727" s="1257"/>
      <c r="C14727" s="1257"/>
      <c r="D14727" s="1257"/>
      <c r="E14727" s="1257"/>
      <c r="F14727" s="1257"/>
      <c r="G14727" s="1257"/>
      <c r="H14727" s="1258"/>
      <c r="I14727" s="1257"/>
      <c r="J14727" s="1257"/>
      <c r="K14727" s="1257"/>
      <c r="L14727" s="1257"/>
      <c r="M14727" s="1257"/>
    </row>
    <row r="14728" spans="2:13" s="1259" customFormat="1" x14ac:dyDescent="0.2">
      <c r="B14728" s="1257"/>
      <c r="C14728" s="1257"/>
      <c r="D14728" s="1257"/>
      <c r="E14728" s="1257"/>
      <c r="F14728" s="1257"/>
      <c r="G14728" s="1257"/>
      <c r="H14728" s="1258"/>
      <c r="I14728" s="1257"/>
      <c r="J14728" s="1257"/>
      <c r="K14728" s="1257"/>
      <c r="L14728" s="1257"/>
      <c r="M14728" s="1257"/>
    </row>
    <row r="14729" spans="2:13" s="1259" customFormat="1" x14ac:dyDescent="0.2">
      <c r="B14729" s="1257"/>
      <c r="C14729" s="1257"/>
      <c r="D14729" s="1257"/>
      <c r="E14729" s="1257"/>
      <c r="F14729" s="1257"/>
      <c r="G14729" s="1257"/>
      <c r="H14729" s="1258"/>
      <c r="I14729" s="1257"/>
      <c r="J14729" s="1257"/>
      <c r="K14729" s="1257"/>
      <c r="L14729" s="1257"/>
      <c r="M14729" s="1257"/>
    </row>
    <row r="14730" spans="2:13" s="1259" customFormat="1" x14ac:dyDescent="0.2">
      <c r="B14730" s="1257"/>
      <c r="C14730" s="1257"/>
      <c r="D14730" s="1257"/>
      <c r="E14730" s="1257"/>
      <c r="F14730" s="1257"/>
      <c r="G14730" s="1257"/>
      <c r="H14730" s="1258"/>
      <c r="I14730" s="1257"/>
      <c r="J14730" s="1257"/>
      <c r="K14730" s="1257"/>
      <c r="L14730" s="1257"/>
      <c r="M14730" s="1257"/>
    </row>
    <row r="14731" spans="2:13" s="1259" customFormat="1" x14ac:dyDescent="0.2">
      <c r="B14731" s="1257"/>
      <c r="C14731" s="1257"/>
      <c r="D14731" s="1257"/>
      <c r="E14731" s="1257"/>
      <c r="F14731" s="1257"/>
      <c r="G14731" s="1257"/>
      <c r="H14731" s="1258"/>
      <c r="I14731" s="1257"/>
      <c r="J14731" s="1257"/>
      <c r="K14731" s="1257"/>
      <c r="L14731" s="1257"/>
      <c r="M14731" s="1257"/>
    </row>
    <row r="14732" spans="2:13" s="1259" customFormat="1" x14ac:dyDescent="0.2">
      <c r="B14732" s="1257"/>
      <c r="C14732" s="1257"/>
      <c r="D14732" s="1257"/>
      <c r="E14732" s="1257"/>
      <c r="F14732" s="1257"/>
      <c r="G14732" s="1257"/>
      <c r="H14732" s="1258"/>
      <c r="I14732" s="1257"/>
      <c r="J14732" s="1257"/>
      <c r="K14732" s="1257"/>
      <c r="L14732" s="1257"/>
      <c r="M14732" s="1257"/>
    </row>
    <row r="14733" spans="2:13" s="1259" customFormat="1" x14ac:dyDescent="0.2">
      <c r="B14733" s="1257"/>
      <c r="C14733" s="1257"/>
      <c r="D14733" s="1257"/>
      <c r="E14733" s="1257"/>
      <c r="F14733" s="1257"/>
      <c r="G14733" s="1257"/>
      <c r="H14733" s="1258"/>
      <c r="I14733" s="1257"/>
      <c r="J14733" s="1257"/>
      <c r="K14733" s="1257"/>
      <c r="L14733" s="1257"/>
      <c r="M14733" s="1257"/>
    </row>
    <row r="14734" spans="2:13" s="1259" customFormat="1" x14ac:dyDescent="0.2">
      <c r="B14734" s="1257"/>
      <c r="C14734" s="1257"/>
      <c r="D14734" s="1257"/>
      <c r="E14734" s="1257"/>
      <c r="F14734" s="1257"/>
      <c r="G14734" s="1257"/>
      <c r="H14734" s="1258"/>
      <c r="I14734" s="1257"/>
      <c r="J14734" s="1257"/>
      <c r="K14734" s="1257"/>
      <c r="L14734" s="1257"/>
      <c r="M14734" s="1257"/>
    </row>
    <row r="14735" spans="2:13" s="1259" customFormat="1" x14ac:dyDescent="0.2">
      <c r="B14735" s="1257"/>
      <c r="C14735" s="1257"/>
      <c r="D14735" s="1257"/>
      <c r="E14735" s="1257"/>
      <c r="F14735" s="1257"/>
      <c r="G14735" s="1257"/>
      <c r="H14735" s="1258"/>
      <c r="I14735" s="1257"/>
      <c r="J14735" s="1257"/>
      <c r="K14735" s="1257"/>
      <c r="L14735" s="1257"/>
      <c r="M14735" s="1257"/>
    </row>
    <row r="14736" spans="2:13" s="1259" customFormat="1" x14ac:dyDescent="0.2">
      <c r="B14736" s="1257"/>
      <c r="C14736" s="1257"/>
      <c r="D14736" s="1257"/>
      <c r="E14736" s="1257"/>
      <c r="F14736" s="1257"/>
      <c r="G14736" s="1257"/>
      <c r="H14736" s="1258"/>
      <c r="I14736" s="1257"/>
      <c r="J14736" s="1257"/>
      <c r="K14736" s="1257"/>
      <c r="L14736" s="1257"/>
      <c r="M14736" s="1257"/>
    </row>
    <row r="14737" spans="2:13" s="1259" customFormat="1" x14ac:dyDescent="0.2">
      <c r="B14737" s="1257"/>
      <c r="C14737" s="1257"/>
      <c r="D14737" s="1257"/>
      <c r="E14737" s="1257"/>
      <c r="F14737" s="1257"/>
      <c r="G14737" s="1257"/>
      <c r="H14737" s="1258"/>
      <c r="I14737" s="1257"/>
      <c r="J14737" s="1257"/>
      <c r="K14737" s="1257"/>
      <c r="L14737" s="1257"/>
      <c r="M14737" s="1257"/>
    </row>
    <row r="14738" spans="2:13" s="1259" customFormat="1" x14ac:dyDescent="0.2">
      <c r="B14738" s="1257"/>
      <c r="C14738" s="1257"/>
      <c r="D14738" s="1257"/>
      <c r="E14738" s="1257"/>
      <c r="F14738" s="1257"/>
      <c r="G14738" s="1257"/>
      <c r="H14738" s="1258"/>
      <c r="I14738" s="1257"/>
      <c r="J14738" s="1257"/>
      <c r="K14738" s="1257"/>
      <c r="L14738" s="1257"/>
      <c r="M14738" s="1257"/>
    </row>
    <row r="14739" spans="2:13" s="1259" customFormat="1" x14ac:dyDescent="0.2">
      <c r="B14739" s="1257"/>
      <c r="C14739" s="1257"/>
      <c r="D14739" s="1257"/>
      <c r="E14739" s="1257"/>
      <c r="F14739" s="1257"/>
      <c r="G14739" s="1257"/>
      <c r="H14739" s="1258"/>
      <c r="I14739" s="1257"/>
      <c r="J14739" s="1257"/>
      <c r="K14739" s="1257"/>
      <c r="L14739" s="1257"/>
      <c r="M14739" s="1257"/>
    </row>
    <row r="14740" spans="2:13" s="1259" customFormat="1" x14ac:dyDescent="0.2">
      <c r="B14740" s="1257"/>
      <c r="C14740" s="1257"/>
      <c r="D14740" s="1257"/>
      <c r="E14740" s="1257"/>
      <c r="F14740" s="1257"/>
      <c r="G14740" s="1257"/>
      <c r="H14740" s="1258"/>
      <c r="I14740" s="1257"/>
      <c r="J14740" s="1257"/>
      <c r="K14740" s="1257"/>
      <c r="L14740" s="1257"/>
      <c r="M14740" s="1257"/>
    </row>
    <row r="14741" spans="2:13" s="1259" customFormat="1" x14ac:dyDescent="0.2">
      <c r="B14741" s="1257"/>
      <c r="C14741" s="1257"/>
      <c r="D14741" s="1257"/>
      <c r="E14741" s="1257"/>
      <c r="F14741" s="1257"/>
      <c r="G14741" s="1257"/>
      <c r="H14741" s="1258"/>
      <c r="I14741" s="1257"/>
      <c r="J14741" s="1257"/>
      <c r="K14741" s="1257"/>
      <c r="L14741" s="1257"/>
      <c r="M14741" s="1257"/>
    </row>
    <row r="14742" spans="2:13" s="1259" customFormat="1" x14ac:dyDescent="0.2">
      <c r="B14742" s="1257"/>
      <c r="C14742" s="1257"/>
      <c r="D14742" s="1257"/>
      <c r="E14742" s="1257"/>
      <c r="F14742" s="1257"/>
      <c r="G14742" s="1257"/>
      <c r="H14742" s="1258"/>
      <c r="I14742" s="1257"/>
      <c r="J14742" s="1257"/>
      <c r="K14742" s="1257"/>
      <c r="L14742" s="1257"/>
      <c r="M14742" s="1257"/>
    </row>
    <row r="14743" spans="2:13" s="1259" customFormat="1" x14ac:dyDescent="0.2">
      <c r="B14743" s="1257"/>
      <c r="C14743" s="1257"/>
      <c r="D14743" s="1257"/>
      <c r="E14743" s="1257"/>
      <c r="F14743" s="1257"/>
      <c r="G14743" s="1257"/>
      <c r="H14743" s="1258"/>
      <c r="I14743" s="1257"/>
      <c r="J14743" s="1257"/>
      <c r="K14743" s="1257"/>
      <c r="L14743" s="1257"/>
      <c r="M14743" s="1257"/>
    </row>
    <row r="14744" spans="2:13" s="1259" customFormat="1" x14ac:dyDescent="0.2">
      <c r="B14744" s="1257"/>
      <c r="C14744" s="1257"/>
      <c r="D14744" s="1257"/>
      <c r="E14744" s="1257"/>
      <c r="F14744" s="1257"/>
      <c r="G14744" s="1257"/>
      <c r="H14744" s="1258"/>
      <c r="I14744" s="1257"/>
      <c r="J14744" s="1257"/>
      <c r="K14744" s="1257"/>
      <c r="L14744" s="1257"/>
      <c r="M14744" s="1257"/>
    </row>
    <row r="14745" spans="2:13" s="1259" customFormat="1" x14ac:dyDescent="0.2">
      <c r="B14745" s="1257"/>
      <c r="C14745" s="1257"/>
      <c r="D14745" s="1257"/>
      <c r="E14745" s="1257"/>
      <c r="F14745" s="1257"/>
      <c r="G14745" s="1257"/>
      <c r="H14745" s="1258"/>
      <c r="I14745" s="1257"/>
      <c r="J14745" s="1257"/>
      <c r="K14745" s="1257"/>
      <c r="L14745" s="1257"/>
      <c r="M14745" s="1257"/>
    </row>
    <row r="14746" spans="2:13" s="1259" customFormat="1" x14ac:dyDescent="0.2">
      <c r="B14746" s="1257"/>
      <c r="C14746" s="1257"/>
      <c r="D14746" s="1257"/>
      <c r="E14746" s="1257"/>
      <c r="F14746" s="1257"/>
      <c r="G14746" s="1257"/>
      <c r="H14746" s="1258"/>
      <c r="I14746" s="1257"/>
      <c r="J14746" s="1257"/>
      <c r="K14746" s="1257"/>
      <c r="L14746" s="1257"/>
      <c r="M14746" s="1257"/>
    </row>
    <row r="14747" spans="2:13" s="1259" customFormat="1" x14ac:dyDescent="0.2">
      <c r="B14747" s="1257"/>
      <c r="C14747" s="1257"/>
      <c r="D14747" s="1257"/>
      <c r="E14747" s="1257"/>
      <c r="F14747" s="1257"/>
      <c r="G14747" s="1257"/>
      <c r="H14747" s="1258"/>
      <c r="I14747" s="1257"/>
      <c r="J14747" s="1257"/>
      <c r="K14747" s="1257"/>
      <c r="L14747" s="1257"/>
      <c r="M14747" s="1257"/>
    </row>
    <row r="14748" spans="2:13" s="1259" customFormat="1" x14ac:dyDescent="0.2">
      <c r="B14748" s="1257"/>
      <c r="C14748" s="1257"/>
      <c r="D14748" s="1257"/>
      <c r="E14748" s="1257"/>
      <c r="F14748" s="1257"/>
      <c r="G14748" s="1257"/>
      <c r="H14748" s="1258"/>
      <c r="I14748" s="1257"/>
      <c r="J14748" s="1257"/>
      <c r="K14748" s="1257"/>
      <c r="L14748" s="1257"/>
      <c r="M14748" s="1257"/>
    </row>
    <row r="14749" spans="2:13" s="1259" customFormat="1" x14ac:dyDescent="0.2">
      <c r="B14749" s="1257"/>
      <c r="C14749" s="1257"/>
      <c r="D14749" s="1257"/>
      <c r="E14749" s="1257"/>
      <c r="F14749" s="1257"/>
      <c r="G14749" s="1257"/>
      <c r="H14749" s="1258"/>
      <c r="I14749" s="1257"/>
      <c r="J14749" s="1257"/>
      <c r="K14749" s="1257"/>
      <c r="L14749" s="1257"/>
      <c r="M14749" s="1257"/>
    </row>
    <row r="14750" spans="2:13" s="1259" customFormat="1" x14ac:dyDescent="0.2">
      <c r="B14750" s="1257"/>
      <c r="C14750" s="1257"/>
      <c r="D14750" s="1257"/>
      <c r="E14750" s="1257"/>
      <c r="F14750" s="1257"/>
      <c r="G14750" s="1257"/>
      <c r="H14750" s="1258"/>
      <c r="I14750" s="1257"/>
      <c r="J14750" s="1257"/>
      <c r="K14750" s="1257"/>
      <c r="L14750" s="1257"/>
      <c r="M14750" s="1257"/>
    </row>
    <row r="14751" spans="2:13" s="1259" customFormat="1" x14ac:dyDescent="0.2">
      <c r="B14751" s="1257"/>
      <c r="C14751" s="1257"/>
      <c r="D14751" s="1257"/>
      <c r="E14751" s="1257"/>
      <c r="F14751" s="1257"/>
      <c r="G14751" s="1257"/>
      <c r="H14751" s="1258"/>
      <c r="I14751" s="1257"/>
      <c r="J14751" s="1257"/>
      <c r="K14751" s="1257"/>
      <c r="L14751" s="1257"/>
      <c r="M14751" s="1257"/>
    </row>
    <row r="14752" spans="2:13" s="1259" customFormat="1" x14ac:dyDescent="0.2">
      <c r="B14752" s="1257"/>
      <c r="C14752" s="1257"/>
      <c r="D14752" s="1257"/>
      <c r="E14752" s="1257"/>
      <c r="F14752" s="1257"/>
      <c r="G14752" s="1257"/>
      <c r="H14752" s="1258"/>
      <c r="I14752" s="1257"/>
      <c r="J14752" s="1257"/>
      <c r="K14752" s="1257"/>
      <c r="L14752" s="1257"/>
      <c r="M14752" s="1257"/>
    </row>
    <row r="14753" spans="2:13" s="1259" customFormat="1" x14ac:dyDescent="0.2">
      <c r="B14753" s="1257"/>
      <c r="C14753" s="1257"/>
      <c r="D14753" s="1257"/>
      <c r="E14753" s="1257"/>
      <c r="F14753" s="1257"/>
      <c r="G14753" s="1257"/>
      <c r="H14753" s="1258"/>
      <c r="I14753" s="1257"/>
      <c r="J14753" s="1257"/>
      <c r="K14753" s="1257"/>
      <c r="L14753" s="1257"/>
      <c r="M14753" s="1257"/>
    </row>
    <row r="14754" spans="2:13" s="1259" customFormat="1" x14ac:dyDescent="0.2">
      <c r="B14754" s="1257"/>
      <c r="C14754" s="1257"/>
      <c r="D14754" s="1257"/>
      <c r="E14754" s="1257"/>
      <c r="F14754" s="1257"/>
      <c r="G14754" s="1257"/>
      <c r="H14754" s="1258"/>
      <c r="I14754" s="1257"/>
      <c r="J14754" s="1257"/>
      <c r="K14754" s="1257"/>
      <c r="L14754" s="1257"/>
      <c r="M14754" s="1257"/>
    </row>
    <row r="14755" spans="2:13" s="1259" customFormat="1" x14ac:dyDescent="0.2">
      <c r="B14755" s="1257"/>
      <c r="C14755" s="1257"/>
      <c r="D14755" s="1257"/>
      <c r="E14755" s="1257"/>
      <c r="F14755" s="1257"/>
      <c r="G14755" s="1257"/>
      <c r="H14755" s="1258"/>
      <c r="I14755" s="1257"/>
      <c r="J14755" s="1257"/>
      <c r="K14755" s="1257"/>
      <c r="L14755" s="1257"/>
      <c r="M14755" s="1257"/>
    </row>
    <row r="14756" spans="2:13" s="1259" customFormat="1" x14ac:dyDescent="0.2">
      <c r="B14756" s="1257"/>
      <c r="C14756" s="1257"/>
      <c r="D14756" s="1257"/>
      <c r="E14756" s="1257"/>
      <c r="F14756" s="1257"/>
      <c r="G14756" s="1257"/>
      <c r="H14756" s="1258"/>
      <c r="I14756" s="1257"/>
      <c r="J14756" s="1257"/>
      <c r="K14756" s="1257"/>
      <c r="L14756" s="1257"/>
      <c r="M14756" s="1257"/>
    </row>
    <row r="14757" spans="2:13" s="1259" customFormat="1" x14ac:dyDescent="0.2">
      <c r="B14757" s="1257"/>
      <c r="C14757" s="1257"/>
      <c r="D14757" s="1257"/>
      <c r="E14757" s="1257"/>
      <c r="F14757" s="1257"/>
      <c r="G14757" s="1257"/>
      <c r="H14757" s="1258"/>
      <c r="I14757" s="1257"/>
      <c r="J14757" s="1257"/>
      <c r="K14757" s="1257"/>
      <c r="L14757" s="1257"/>
      <c r="M14757" s="1257"/>
    </row>
    <row r="14758" spans="2:13" s="1259" customFormat="1" x14ac:dyDescent="0.2">
      <c r="B14758" s="1257"/>
      <c r="C14758" s="1257"/>
      <c r="D14758" s="1257"/>
      <c r="E14758" s="1257"/>
      <c r="F14758" s="1257"/>
      <c r="G14758" s="1257"/>
      <c r="H14758" s="1258"/>
      <c r="I14758" s="1257"/>
      <c r="J14758" s="1257"/>
      <c r="K14758" s="1257"/>
      <c r="L14758" s="1257"/>
      <c r="M14758" s="1257"/>
    </row>
    <row r="14759" spans="2:13" s="1259" customFormat="1" x14ac:dyDescent="0.2">
      <c r="B14759" s="1257"/>
      <c r="C14759" s="1257"/>
      <c r="D14759" s="1257"/>
      <c r="E14759" s="1257"/>
      <c r="F14759" s="1257"/>
      <c r="G14759" s="1257"/>
      <c r="H14759" s="1258"/>
      <c r="I14759" s="1257"/>
      <c r="J14759" s="1257"/>
      <c r="K14759" s="1257"/>
      <c r="L14759" s="1257"/>
      <c r="M14759" s="1257"/>
    </row>
    <row r="14760" spans="2:13" s="1259" customFormat="1" x14ac:dyDescent="0.2">
      <c r="B14760" s="1257"/>
      <c r="C14760" s="1257"/>
      <c r="D14760" s="1257"/>
      <c r="E14760" s="1257"/>
      <c r="F14760" s="1257"/>
      <c r="G14760" s="1257"/>
      <c r="H14760" s="1258"/>
      <c r="I14760" s="1257"/>
      <c r="J14760" s="1257"/>
      <c r="K14760" s="1257"/>
      <c r="L14760" s="1257"/>
      <c r="M14760" s="1257"/>
    </row>
    <row r="14761" spans="2:13" s="1259" customFormat="1" x14ac:dyDescent="0.2">
      <c r="B14761" s="1257"/>
      <c r="C14761" s="1257"/>
      <c r="D14761" s="1257"/>
      <c r="E14761" s="1257"/>
      <c r="F14761" s="1257"/>
      <c r="G14761" s="1257"/>
      <c r="H14761" s="1258"/>
      <c r="I14761" s="1257"/>
      <c r="J14761" s="1257"/>
      <c r="K14761" s="1257"/>
      <c r="L14761" s="1257"/>
      <c r="M14761" s="1257"/>
    </row>
    <row r="14762" spans="2:13" s="1259" customFormat="1" x14ac:dyDescent="0.2">
      <c r="B14762" s="1257"/>
      <c r="C14762" s="1257"/>
      <c r="D14762" s="1257"/>
      <c r="E14762" s="1257"/>
      <c r="F14762" s="1257"/>
      <c r="G14762" s="1257"/>
      <c r="H14762" s="1258"/>
      <c r="I14762" s="1257"/>
      <c r="J14762" s="1257"/>
      <c r="K14762" s="1257"/>
      <c r="L14762" s="1257"/>
      <c r="M14762" s="1257"/>
    </row>
    <row r="14763" spans="2:13" s="1259" customFormat="1" x14ac:dyDescent="0.2">
      <c r="B14763" s="1257"/>
      <c r="C14763" s="1257"/>
      <c r="D14763" s="1257"/>
      <c r="E14763" s="1257"/>
      <c r="F14763" s="1257"/>
      <c r="G14763" s="1257"/>
      <c r="H14763" s="1258"/>
      <c r="I14763" s="1257"/>
      <c r="J14763" s="1257"/>
      <c r="K14763" s="1257"/>
      <c r="L14763" s="1257"/>
      <c r="M14763" s="1257"/>
    </row>
    <row r="14764" spans="2:13" s="1259" customFormat="1" x14ac:dyDescent="0.2">
      <c r="B14764" s="1257"/>
      <c r="C14764" s="1257"/>
      <c r="D14764" s="1257"/>
      <c r="E14764" s="1257"/>
      <c r="F14764" s="1257"/>
      <c r="G14764" s="1257"/>
      <c r="H14764" s="1258"/>
      <c r="I14764" s="1257"/>
      <c r="J14764" s="1257"/>
      <c r="K14764" s="1257"/>
      <c r="L14764" s="1257"/>
      <c r="M14764" s="1257"/>
    </row>
    <row r="14765" spans="2:13" s="1259" customFormat="1" x14ac:dyDescent="0.2">
      <c r="B14765" s="1257"/>
      <c r="C14765" s="1257"/>
      <c r="D14765" s="1257"/>
      <c r="E14765" s="1257"/>
      <c r="F14765" s="1257"/>
      <c r="G14765" s="1257"/>
      <c r="H14765" s="1258"/>
      <c r="I14765" s="1257"/>
      <c r="J14765" s="1257"/>
      <c r="K14765" s="1257"/>
      <c r="L14765" s="1257"/>
      <c r="M14765" s="1257"/>
    </row>
    <row r="14766" spans="2:13" s="1259" customFormat="1" x14ac:dyDescent="0.2">
      <c r="B14766" s="1257"/>
      <c r="C14766" s="1257"/>
      <c r="D14766" s="1257"/>
      <c r="E14766" s="1257"/>
      <c r="F14766" s="1257"/>
      <c r="G14766" s="1257"/>
      <c r="H14766" s="1258"/>
      <c r="I14766" s="1257"/>
      <c r="J14766" s="1257"/>
      <c r="K14766" s="1257"/>
      <c r="L14766" s="1257"/>
      <c r="M14766" s="1257"/>
    </row>
    <row r="14767" spans="2:13" s="1259" customFormat="1" x14ac:dyDescent="0.2">
      <c r="B14767" s="1257"/>
      <c r="C14767" s="1257"/>
      <c r="D14767" s="1257"/>
      <c r="E14767" s="1257"/>
      <c r="F14767" s="1257"/>
      <c r="G14767" s="1257"/>
      <c r="H14767" s="1258"/>
      <c r="I14767" s="1257"/>
      <c r="J14767" s="1257"/>
      <c r="K14767" s="1257"/>
      <c r="L14767" s="1257"/>
      <c r="M14767" s="1257"/>
    </row>
    <row r="14768" spans="2:13" s="1259" customFormat="1" x14ac:dyDescent="0.2">
      <c r="B14768" s="1257"/>
      <c r="C14768" s="1257"/>
      <c r="D14768" s="1257"/>
      <c r="E14768" s="1257"/>
      <c r="F14768" s="1257"/>
      <c r="G14768" s="1257"/>
      <c r="H14768" s="1258"/>
      <c r="I14768" s="1257"/>
      <c r="J14768" s="1257"/>
      <c r="K14768" s="1257"/>
      <c r="L14768" s="1257"/>
      <c r="M14768" s="1257"/>
    </row>
    <row r="14769" spans="2:13" s="1259" customFormat="1" x14ac:dyDescent="0.2">
      <c r="B14769" s="1257"/>
      <c r="C14769" s="1257"/>
      <c r="D14769" s="1257"/>
      <c r="E14769" s="1257"/>
      <c r="F14769" s="1257"/>
      <c r="G14769" s="1257"/>
      <c r="H14769" s="1258"/>
      <c r="I14769" s="1257"/>
      <c r="J14769" s="1257"/>
      <c r="K14769" s="1257"/>
      <c r="L14769" s="1257"/>
      <c r="M14769" s="1257"/>
    </row>
    <row r="14770" spans="2:13" s="1259" customFormat="1" x14ac:dyDescent="0.2">
      <c r="B14770" s="1257"/>
      <c r="C14770" s="1257"/>
      <c r="D14770" s="1257"/>
      <c r="E14770" s="1257"/>
      <c r="F14770" s="1257"/>
      <c r="G14770" s="1257"/>
      <c r="H14770" s="1258"/>
      <c r="I14770" s="1257"/>
      <c r="J14770" s="1257"/>
      <c r="K14770" s="1257"/>
      <c r="L14770" s="1257"/>
      <c r="M14770" s="1257"/>
    </row>
    <row r="14771" spans="2:13" s="1259" customFormat="1" x14ac:dyDescent="0.2">
      <c r="B14771" s="1257"/>
      <c r="C14771" s="1257"/>
      <c r="D14771" s="1257"/>
      <c r="E14771" s="1257"/>
      <c r="F14771" s="1257"/>
      <c r="G14771" s="1257"/>
      <c r="H14771" s="1258"/>
      <c r="I14771" s="1257"/>
      <c r="J14771" s="1257"/>
      <c r="K14771" s="1257"/>
      <c r="L14771" s="1257"/>
      <c r="M14771" s="1257"/>
    </row>
    <row r="14772" spans="2:13" s="1259" customFormat="1" x14ac:dyDescent="0.2">
      <c r="B14772" s="1257"/>
      <c r="C14772" s="1257"/>
      <c r="D14772" s="1257"/>
      <c r="E14772" s="1257"/>
      <c r="F14772" s="1257"/>
      <c r="G14772" s="1257"/>
      <c r="H14772" s="1258"/>
      <c r="I14772" s="1257"/>
      <c r="J14772" s="1257"/>
      <c r="K14772" s="1257"/>
      <c r="L14772" s="1257"/>
      <c r="M14772" s="1257"/>
    </row>
    <row r="14773" spans="2:13" s="1259" customFormat="1" x14ac:dyDescent="0.2">
      <c r="B14773" s="1257"/>
      <c r="C14773" s="1257"/>
      <c r="D14773" s="1257"/>
      <c r="E14773" s="1257"/>
      <c r="F14773" s="1257"/>
      <c r="G14773" s="1257"/>
      <c r="H14773" s="1258"/>
      <c r="I14773" s="1257"/>
      <c r="J14773" s="1257"/>
      <c r="K14773" s="1257"/>
      <c r="L14773" s="1257"/>
      <c r="M14773" s="1257"/>
    </row>
    <row r="14774" spans="2:13" s="1259" customFormat="1" x14ac:dyDescent="0.2">
      <c r="B14774" s="1257"/>
      <c r="C14774" s="1257"/>
      <c r="D14774" s="1257"/>
      <c r="E14774" s="1257"/>
      <c r="F14774" s="1257"/>
      <c r="G14774" s="1257"/>
      <c r="H14774" s="1258"/>
      <c r="I14774" s="1257"/>
      <c r="J14774" s="1257"/>
      <c r="K14774" s="1257"/>
      <c r="L14774" s="1257"/>
      <c r="M14774" s="1257"/>
    </row>
    <row r="14775" spans="2:13" s="1259" customFormat="1" x14ac:dyDescent="0.2">
      <c r="B14775" s="1257"/>
      <c r="C14775" s="1257"/>
      <c r="D14775" s="1257"/>
      <c r="E14775" s="1257"/>
      <c r="F14775" s="1257"/>
      <c r="G14775" s="1257"/>
      <c r="H14775" s="1258"/>
      <c r="I14775" s="1257"/>
      <c r="J14775" s="1257"/>
      <c r="K14775" s="1257"/>
      <c r="L14775" s="1257"/>
      <c r="M14775" s="1257"/>
    </row>
    <row r="14776" spans="2:13" s="1259" customFormat="1" x14ac:dyDescent="0.2">
      <c r="B14776" s="1257"/>
      <c r="C14776" s="1257"/>
      <c r="D14776" s="1257"/>
      <c r="E14776" s="1257"/>
      <c r="F14776" s="1257"/>
      <c r="G14776" s="1257"/>
      <c r="H14776" s="1258"/>
      <c r="I14776" s="1257"/>
      <c r="J14776" s="1257"/>
      <c r="K14776" s="1257"/>
      <c r="L14776" s="1257"/>
      <c r="M14776" s="1257"/>
    </row>
    <row r="14777" spans="2:13" s="1259" customFormat="1" x14ac:dyDescent="0.2">
      <c r="B14777" s="1257"/>
      <c r="C14777" s="1257"/>
      <c r="D14777" s="1257"/>
      <c r="E14777" s="1257"/>
      <c r="F14777" s="1257"/>
      <c r="G14777" s="1257"/>
      <c r="H14777" s="1258"/>
      <c r="I14777" s="1257"/>
      <c r="J14777" s="1257"/>
      <c r="K14777" s="1257"/>
      <c r="L14777" s="1257"/>
      <c r="M14777" s="1257"/>
    </row>
    <row r="14778" spans="2:13" s="1259" customFormat="1" x14ac:dyDescent="0.2">
      <c r="B14778" s="1257"/>
      <c r="C14778" s="1257"/>
      <c r="D14778" s="1257"/>
      <c r="E14778" s="1257"/>
      <c r="F14778" s="1257"/>
      <c r="G14778" s="1257"/>
      <c r="H14778" s="1258"/>
      <c r="I14778" s="1257"/>
      <c r="J14778" s="1257"/>
      <c r="K14778" s="1257"/>
      <c r="L14778" s="1257"/>
      <c r="M14778" s="1257"/>
    </row>
    <row r="14779" spans="2:13" s="1259" customFormat="1" x14ac:dyDescent="0.2">
      <c r="B14779" s="1257"/>
      <c r="C14779" s="1257"/>
      <c r="D14779" s="1257"/>
      <c r="E14779" s="1257"/>
      <c r="F14779" s="1257"/>
      <c r="G14779" s="1257"/>
      <c r="H14779" s="1258"/>
      <c r="I14779" s="1257"/>
      <c r="J14779" s="1257"/>
      <c r="K14779" s="1257"/>
      <c r="L14779" s="1257"/>
      <c r="M14779" s="1257"/>
    </row>
    <row r="14780" spans="2:13" s="1259" customFormat="1" x14ac:dyDescent="0.2">
      <c r="B14780" s="1257"/>
      <c r="C14780" s="1257"/>
      <c r="D14780" s="1257"/>
      <c r="E14780" s="1257"/>
      <c r="F14780" s="1257"/>
      <c r="G14780" s="1257"/>
      <c r="H14780" s="1258"/>
      <c r="I14780" s="1257"/>
      <c r="J14780" s="1257"/>
      <c r="K14780" s="1257"/>
      <c r="L14780" s="1257"/>
      <c r="M14780" s="1257"/>
    </row>
    <row r="14781" spans="2:13" s="1259" customFormat="1" x14ac:dyDescent="0.2">
      <c r="B14781" s="1257"/>
      <c r="C14781" s="1257"/>
      <c r="D14781" s="1257"/>
      <c r="E14781" s="1257"/>
      <c r="F14781" s="1257"/>
      <c r="G14781" s="1257"/>
      <c r="H14781" s="1258"/>
      <c r="I14781" s="1257"/>
      <c r="J14781" s="1257"/>
      <c r="K14781" s="1257"/>
      <c r="L14781" s="1257"/>
      <c r="M14781" s="1257"/>
    </row>
    <row r="14782" spans="2:13" s="1259" customFormat="1" x14ac:dyDescent="0.2">
      <c r="B14782" s="1257"/>
      <c r="C14782" s="1257"/>
      <c r="D14782" s="1257"/>
      <c r="E14782" s="1257"/>
      <c r="F14782" s="1257"/>
      <c r="G14782" s="1257"/>
      <c r="H14782" s="1258"/>
      <c r="I14782" s="1257"/>
      <c r="J14782" s="1257"/>
      <c r="K14782" s="1257"/>
      <c r="L14782" s="1257"/>
      <c r="M14782" s="1257"/>
    </row>
    <row r="14783" spans="2:13" s="1259" customFormat="1" x14ac:dyDescent="0.2">
      <c r="B14783" s="1257"/>
      <c r="C14783" s="1257"/>
      <c r="D14783" s="1257"/>
      <c r="E14783" s="1257"/>
      <c r="F14783" s="1257"/>
      <c r="G14783" s="1257"/>
      <c r="H14783" s="1258"/>
      <c r="I14783" s="1257"/>
      <c r="J14783" s="1257"/>
      <c r="K14783" s="1257"/>
      <c r="L14783" s="1257"/>
      <c r="M14783" s="1257"/>
    </row>
    <row r="14784" spans="2:13" s="1259" customFormat="1" x14ac:dyDescent="0.2">
      <c r="B14784" s="1257"/>
      <c r="C14784" s="1257"/>
      <c r="D14784" s="1257"/>
      <c r="E14784" s="1257"/>
      <c r="F14784" s="1257"/>
      <c r="G14784" s="1257"/>
      <c r="H14784" s="1258"/>
      <c r="I14784" s="1257"/>
      <c r="J14784" s="1257"/>
      <c r="K14784" s="1257"/>
      <c r="L14784" s="1257"/>
      <c r="M14784" s="1257"/>
    </row>
    <row r="14785" spans="2:13" s="1259" customFormat="1" x14ac:dyDescent="0.2">
      <c r="B14785" s="1257"/>
      <c r="C14785" s="1257"/>
      <c r="D14785" s="1257"/>
      <c r="E14785" s="1257"/>
      <c r="F14785" s="1257"/>
      <c r="G14785" s="1257"/>
      <c r="H14785" s="1258"/>
      <c r="I14785" s="1257"/>
      <c r="J14785" s="1257"/>
      <c r="K14785" s="1257"/>
      <c r="L14785" s="1257"/>
      <c r="M14785" s="1257"/>
    </row>
    <row r="14786" spans="2:13" s="1259" customFormat="1" x14ac:dyDescent="0.2">
      <c r="B14786" s="1257"/>
      <c r="C14786" s="1257"/>
      <c r="D14786" s="1257"/>
      <c r="E14786" s="1257"/>
      <c r="F14786" s="1257"/>
      <c r="G14786" s="1257"/>
      <c r="H14786" s="1258"/>
      <c r="I14786" s="1257"/>
      <c r="J14786" s="1257"/>
      <c r="K14786" s="1257"/>
      <c r="L14786" s="1257"/>
      <c r="M14786" s="1257"/>
    </row>
    <row r="14787" spans="2:13" s="1259" customFormat="1" x14ac:dyDescent="0.2">
      <c r="B14787" s="1257"/>
      <c r="C14787" s="1257"/>
      <c r="D14787" s="1257"/>
      <c r="E14787" s="1257"/>
      <c r="F14787" s="1257"/>
      <c r="G14787" s="1257"/>
      <c r="H14787" s="1258"/>
      <c r="I14787" s="1257"/>
      <c r="J14787" s="1257"/>
      <c r="K14787" s="1257"/>
      <c r="L14787" s="1257"/>
      <c r="M14787" s="1257"/>
    </row>
    <row r="14788" spans="2:13" s="1259" customFormat="1" x14ac:dyDescent="0.2">
      <c r="B14788" s="1257"/>
      <c r="C14788" s="1257"/>
      <c r="D14788" s="1257"/>
      <c r="E14788" s="1257"/>
      <c r="F14788" s="1257"/>
      <c r="G14788" s="1257"/>
      <c r="H14788" s="1258"/>
      <c r="I14788" s="1257"/>
      <c r="J14788" s="1257"/>
      <c r="K14788" s="1257"/>
      <c r="L14788" s="1257"/>
      <c r="M14788" s="1257"/>
    </row>
    <row r="14789" spans="2:13" s="1259" customFormat="1" x14ac:dyDescent="0.2">
      <c r="B14789" s="1257"/>
      <c r="C14789" s="1257"/>
      <c r="D14789" s="1257"/>
      <c r="E14789" s="1257"/>
      <c r="F14789" s="1257"/>
      <c r="G14789" s="1257"/>
      <c r="H14789" s="1258"/>
      <c r="I14789" s="1257"/>
      <c r="J14789" s="1257"/>
      <c r="K14789" s="1257"/>
      <c r="L14789" s="1257"/>
      <c r="M14789" s="1257"/>
    </row>
    <row r="14790" spans="2:13" s="1259" customFormat="1" x14ac:dyDescent="0.2">
      <c r="B14790" s="1257"/>
      <c r="C14790" s="1257"/>
      <c r="D14790" s="1257"/>
      <c r="E14790" s="1257"/>
      <c r="F14790" s="1257"/>
      <c r="G14790" s="1257"/>
      <c r="H14790" s="1258"/>
      <c r="I14790" s="1257"/>
      <c r="J14790" s="1257"/>
      <c r="K14790" s="1257"/>
      <c r="L14790" s="1257"/>
      <c r="M14790" s="1257"/>
    </row>
    <row r="14791" spans="2:13" s="1259" customFormat="1" x14ac:dyDescent="0.2">
      <c r="B14791" s="1257"/>
      <c r="C14791" s="1257"/>
      <c r="D14791" s="1257"/>
      <c r="E14791" s="1257"/>
      <c r="F14791" s="1257"/>
      <c r="G14791" s="1257"/>
      <c r="H14791" s="1258"/>
      <c r="I14791" s="1257"/>
      <c r="J14791" s="1257"/>
      <c r="K14791" s="1257"/>
      <c r="L14791" s="1257"/>
      <c r="M14791" s="1257"/>
    </row>
    <row r="14792" spans="2:13" s="1259" customFormat="1" x14ac:dyDescent="0.2">
      <c r="B14792" s="1257"/>
      <c r="C14792" s="1257"/>
      <c r="D14792" s="1257"/>
      <c r="E14792" s="1257"/>
      <c r="F14792" s="1257"/>
      <c r="G14792" s="1257"/>
      <c r="H14792" s="1258"/>
      <c r="I14792" s="1257"/>
      <c r="J14792" s="1257"/>
      <c r="K14792" s="1257"/>
      <c r="L14792" s="1257"/>
      <c r="M14792" s="1257"/>
    </row>
    <row r="14793" spans="2:13" s="1259" customFormat="1" x14ac:dyDescent="0.2">
      <c r="B14793" s="1257"/>
      <c r="C14793" s="1257"/>
      <c r="D14793" s="1257"/>
      <c r="E14793" s="1257"/>
      <c r="F14793" s="1257"/>
      <c r="G14793" s="1257"/>
      <c r="H14793" s="1258"/>
      <c r="I14793" s="1257"/>
      <c r="J14793" s="1257"/>
      <c r="K14793" s="1257"/>
      <c r="L14793" s="1257"/>
      <c r="M14793" s="1257"/>
    </row>
    <row r="14794" spans="2:13" s="1259" customFormat="1" x14ac:dyDescent="0.2">
      <c r="B14794" s="1257"/>
      <c r="C14794" s="1257"/>
      <c r="D14794" s="1257"/>
      <c r="E14794" s="1257"/>
      <c r="F14794" s="1257"/>
      <c r="G14794" s="1257"/>
      <c r="H14794" s="1258"/>
      <c r="I14794" s="1257"/>
      <c r="J14794" s="1257"/>
      <c r="K14794" s="1257"/>
      <c r="L14794" s="1257"/>
      <c r="M14794" s="1257"/>
    </row>
    <row r="14795" spans="2:13" s="1259" customFormat="1" x14ac:dyDescent="0.2">
      <c r="B14795" s="1257"/>
      <c r="C14795" s="1257"/>
      <c r="D14795" s="1257"/>
      <c r="E14795" s="1257"/>
      <c r="F14795" s="1257"/>
      <c r="G14795" s="1257"/>
      <c r="H14795" s="1258"/>
      <c r="I14795" s="1257"/>
      <c r="J14795" s="1257"/>
      <c r="K14795" s="1257"/>
      <c r="L14795" s="1257"/>
      <c r="M14795" s="1257"/>
    </row>
    <row r="14796" spans="2:13" s="1259" customFormat="1" x14ac:dyDescent="0.2">
      <c r="B14796" s="1257"/>
      <c r="C14796" s="1257"/>
      <c r="D14796" s="1257"/>
      <c r="E14796" s="1257"/>
      <c r="F14796" s="1257"/>
      <c r="G14796" s="1257"/>
      <c r="H14796" s="1258"/>
      <c r="I14796" s="1257"/>
      <c r="J14796" s="1257"/>
      <c r="K14796" s="1257"/>
      <c r="L14796" s="1257"/>
      <c r="M14796" s="1257"/>
    </row>
    <row r="14797" spans="2:13" s="1259" customFormat="1" x14ac:dyDescent="0.2">
      <c r="B14797" s="1257"/>
      <c r="C14797" s="1257"/>
      <c r="D14797" s="1257"/>
      <c r="E14797" s="1257"/>
      <c r="F14797" s="1257"/>
      <c r="G14797" s="1257"/>
      <c r="H14797" s="1258"/>
      <c r="I14797" s="1257"/>
      <c r="J14797" s="1257"/>
      <c r="K14797" s="1257"/>
      <c r="L14797" s="1257"/>
      <c r="M14797" s="1257"/>
    </row>
    <row r="14798" spans="2:13" s="1259" customFormat="1" x14ac:dyDescent="0.2">
      <c r="B14798" s="1257"/>
      <c r="C14798" s="1257"/>
      <c r="D14798" s="1257"/>
      <c r="E14798" s="1257"/>
      <c r="F14798" s="1257"/>
      <c r="G14798" s="1257"/>
      <c r="H14798" s="1258"/>
      <c r="I14798" s="1257"/>
      <c r="J14798" s="1257"/>
      <c r="K14798" s="1257"/>
      <c r="L14798" s="1257"/>
      <c r="M14798" s="1257"/>
    </row>
    <row r="14799" spans="2:13" s="1259" customFormat="1" x14ac:dyDescent="0.2">
      <c r="B14799" s="1257"/>
      <c r="C14799" s="1257"/>
      <c r="D14799" s="1257"/>
      <c r="E14799" s="1257"/>
      <c r="F14799" s="1257"/>
      <c r="G14799" s="1257"/>
      <c r="H14799" s="1258"/>
      <c r="I14799" s="1257"/>
      <c r="J14799" s="1257"/>
      <c r="K14799" s="1257"/>
      <c r="L14799" s="1257"/>
      <c r="M14799" s="1257"/>
    </row>
    <row r="14800" spans="2:13" s="1259" customFormat="1" x14ac:dyDescent="0.2">
      <c r="B14800" s="1257"/>
      <c r="C14800" s="1257"/>
      <c r="D14800" s="1257"/>
      <c r="E14800" s="1257"/>
      <c r="F14800" s="1257"/>
      <c r="G14800" s="1257"/>
      <c r="H14800" s="1258"/>
      <c r="I14800" s="1257"/>
      <c r="J14800" s="1257"/>
      <c r="K14800" s="1257"/>
      <c r="L14800" s="1257"/>
      <c r="M14800" s="1257"/>
    </row>
    <row r="14801" spans="2:13" s="1259" customFormat="1" x14ac:dyDescent="0.2">
      <c r="B14801" s="1257"/>
      <c r="C14801" s="1257"/>
      <c r="D14801" s="1257"/>
      <c r="E14801" s="1257"/>
      <c r="F14801" s="1257"/>
      <c r="G14801" s="1257"/>
      <c r="H14801" s="1258"/>
      <c r="I14801" s="1257"/>
      <c r="J14801" s="1257"/>
      <c r="K14801" s="1257"/>
      <c r="L14801" s="1257"/>
      <c r="M14801" s="1257"/>
    </row>
    <row r="14802" spans="2:13" s="1259" customFormat="1" x14ac:dyDescent="0.2">
      <c r="B14802" s="1257"/>
      <c r="C14802" s="1257"/>
      <c r="D14802" s="1257"/>
      <c r="E14802" s="1257"/>
      <c r="F14802" s="1257"/>
      <c r="G14802" s="1257"/>
      <c r="H14802" s="1258"/>
      <c r="I14802" s="1257"/>
      <c r="J14802" s="1257"/>
      <c r="K14802" s="1257"/>
      <c r="L14802" s="1257"/>
      <c r="M14802" s="1257"/>
    </row>
    <row r="14803" spans="2:13" s="1259" customFormat="1" x14ac:dyDescent="0.2">
      <c r="B14803" s="1257"/>
      <c r="C14803" s="1257"/>
      <c r="D14803" s="1257"/>
      <c r="E14803" s="1257"/>
      <c r="F14803" s="1257"/>
      <c r="G14803" s="1257"/>
      <c r="H14803" s="1258"/>
      <c r="I14803" s="1257"/>
      <c r="J14803" s="1257"/>
      <c r="K14803" s="1257"/>
      <c r="L14803" s="1257"/>
      <c r="M14803" s="1257"/>
    </row>
    <row r="14804" spans="2:13" s="1259" customFormat="1" x14ac:dyDescent="0.2">
      <c r="B14804" s="1257"/>
      <c r="C14804" s="1257"/>
      <c r="D14804" s="1257"/>
      <c r="E14804" s="1257"/>
      <c r="F14804" s="1257"/>
      <c r="G14804" s="1257"/>
      <c r="H14804" s="1258"/>
      <c r="I14804" s="1257"/>
      <c r="J14804" s="1257"/>
      <c r="K14804" s="1257"/>
      <c r="L14804" s="1257"/>
      <c r="M14804" s="1257"/>
    </row>
    <row r="14805" spans="2:13" s="1259" customFormat="1" x14ac:dyDescent="0.2">
      <c r="B14805" s="1257"/>
      <c r="C14805" s="1257"/>
      <c r="D14805" s="1257"/>
      <c r="E14805" s="1257"/>
      <c r="F14805" s="1257"/>
      <c r="G14805" s="1257"/>
      <c r="H14805" s="1258"/>
      <c r="I14805" s="1257"/>
      <c r="J14805" s="1257"/>
      <c r="K14805" s="1257"/>
      <c r="L14805" s="1257"/>
      <c r="M14805" s="1257"/>
    </row>
    <row r="14806" spans="2:13" s="1259" customFormat="1" x14ac:dyDescent="0.2">
      <c r="B14806" s="1257"/>
      <c r="C14806" s="1257"/>
      <c r="D14806" s="1257"/>
      <c r="E14806" s="1257"/>
      <c r="F14806" s="1257"/>
      <c r="G14806" s="1257"/>
      <c r="H14806" s="1258"/>
      <c r="I14806" s="1257"/>
      <c r="J14806" s="1257"/>
      <c r="K14806" s="1257"/>
      <c r="L14806" s="1257"/>
      <c r="M14806" s="1257"/>
    </row>
    <row r="14807" spans="2:13" s="1259" customFormat="1" x14ac:dyDescent="0.2">
      <c r="B14807" s="1257"/>
      <c r="C14807" s="1257"/>
      <c r="D14807" s="1257"/>
      <c r="E14807" s="1257"/>
      <c r="F14807" s="1257"/>
      <c r="G14807" s="1257"/>
      <c r="H14807" s="1258"/>
      <c r="I14807" s="1257"/>
      <c r="J14807" s="1257"/>
      <c r="K14807" s="1257"/>
      <c r="L14807" s="1257"/>
      <c r="M14807" s="1257"/>
    </row>
    <row r="14808" spans="2:13" s="1259" customFormat="1" x14ac:dyDescent="0.2">
      <c r="B14808" s="1257"/>
      <c r="C14808" s="1257"/>
      <c r="D14808" s="1257"/>
      <c r="E14808" s="1257"/>
      <c r="F14808" s="1257"/>
      <c r="G14808" s="1257"/>
      <c r="H14808" s="1258"/>
      <c r="I14808" s="1257"/>
      <c r="J14808" s="1257"/>
      <c r="K14808" s="1257"/>
      <c r="L14808" s="1257"/>
      <c r="M14808" s="1257"/>
    </row>
    <row r="14809" spans="2:13" s="1259" customFormat="1" x14ac:dyDescent="0.2">
      <c r="B14809" s="1257"/>
      <c r="C14809" s="1257"/>
      <c r="D14809" s="1257"/>
      <c r="E14809" s="1257"/>
      <c r="F14809" s="1257"/>
      <c r="G14809" s="1257"/>
      <c r="H14809" s="1258"/>
      <c r="I14809" s="1257"/>
      <c r="J14809" s="1257"/>
      <c r="K14809" s="1257"/>
      <c r="L14809" s="1257"/>
      <c r="M14809" s="1257"/>
    </row>
    <row r="14810" spans="2:13" s="1259" customFormat="1" x14ac:dyDescent="0.2">
      <c r="B14810" s="1257"/>
      <c r="C14810" s="1257"/>
      <c r="D14810" s="1257"/>
      <c r="E14810" s="1257"/>
      <c r="F14810" s="1257"/>
      <c r="G14810" s="1257"/>
      <c r="H14810" s="1258"/>
      <c r="I14810" s="1257"/>
      <c r="J14810" s="1257"/>
      <c r="K14810" s="1257"/>
      <c r="L14810" s="1257"/>
      <c r="M14810" s="1257"/>
    </row>
    <row r="14811" spans="2:13" s="1259" customFormat="1" x14ac:dyDescent="0.2">
      <c r="B14811" s="1257"/>
      <c r="C14811" s="1257"/>
      <c r="D14811" s="1257"/>
      <c r="E14811" s="1257"/>
      <c r="F14811" s="1257"/>
      <c r="G14811" s="1257"/>
      <c r="H14811" s="1258"/>
      <c r="I14811" s="1257"/>
      <c r="J14811" s="1257"/>
      <c r="K14811" s="1257"/>
      <c r="L14811" s="1257"/>
      <c r="M14811" s="1257"/>
    </row>
    <row r="14812" spans="2:13" s="1259" customFormat="1" x14ac:dyDescent="0.2">
      <c r="B14812" s="1257"/>
      <c r="C14812" s="1257"/>
      <c r="D14812" s="1257"/>
      <c r="E14812" s="1257"/>
      <c r="F14812" s="1257"/>
      <c r="G14812" s="1257"/>
      <c r="H14812" s="1258"/>
      <c r="I14812" s="1257"/>
      <c r="J14812" s="1257"/>
      <c r="K14812" s="1257"/>
      <c r="L14812" s="1257"/>
      <c r="M14812" s="1257"/>
    </row>
    <row r="14813" spans="2:13" s="1259" customFormat="1" x14ac:dyDescent="0.2">
      <c r="B14813" s="1257"/>
      <c r="C14813" s="1257"/>
      <c r="D14813" s="1257"/>
      <c r="E14813" s="1257"/>
      <c r="F14813" s="1257"/>
      <c r="G14813" s="1257"/>
      <c r="H14813" s="1258"/>
      <c r="I14813" s="1257"/>
      <c r="J14813" s="1257"/>
      <c r="K14813" s="1257"/>
      <c r="L14813" s="1257"/>
      <c r="M14813" s="1257"/>
    </row>
    <row r="14814" spans="2:13" s="1259" customFormat="1" x14ac:dyDescent="0.2">
      <c r="B14814" s="1257"/>
      <c r="C14814" s="1257"/>
      <c r="D14814" s="1257"/>
      <c r="E14814" s="1257"/>
      <c r="F14814" s="1257"/>
      <c r="G14814" s="1257"/>
      <c r="H14814" s="1258"/>
      <c r="I14814" s="1257"/>
      <c r="J14814" s="1257"/>
      <c r="K14814" s="1257"/>
      <c r="L14814" s="1257"/>
      <c r="M14814" s="1257"/>
    </row>
    <row r="14815" spans="2:13" s="1259" customFormat="1" x14ac:dyDescent="0.2">
      <c r="B14815" s="1257"/>
      <c r="C14815" s="1257"/>
      <c r="D14815" s="1257"/>
      <c r="E14815" s="1257"/>
      <c r="F14815" s="1257"/>
      <c r="G14815" s="1257"/>
      <c r="H14815" s="1258"/>
      <c r="I14815" s="1257"/>
      <c r="J14815" s="1257"/>
      <c r="K14815" s="1257"/>
      <c r="L14815" s="1257"/>
      <c r="M14815" s="1257"/>
    </row>
    <row r="14816" spans="2:13" s="1259" customFormat="1" x14ac:dyDescent="0.2">
      <c r="B14816" s="1257"/>
      <c r="C14816" s="1257"/>
      <c r="D14816" s="1257"/>
      <c r="E14816" s="1257"/>
      <c r="F14816" s="1257"/>
      <c r="G14816" s="1257"/>
      <c r="H14816" s="1258"/>
      <c r="I14816" s="1257"/>
      <c r="J14816" s="1257"/>
      <c r="K14816" s="1257"/>
      <c r="L14816" s="1257"/>
      <c r="M14816" s="1257"/>
    </row>
    <row r="14817" spans="2:13" s="1259" customFormat="1" x14ac:dyDescent="0.2">
      <c r="B14817" s="1257"/>
      <c r="C14817" s="1257"/>
      <c r="D14817" s="1257"/>
      <c r="E14817" s="1257"/>
      <c r="F14817" s="1257"/>
      <c r="G14817" s="1257"/>
      <c r="H14817" s="1258"/>
      <c r="I14817" s="1257"/>
      <c r="J14817" s="1257"/>
      <c r="K14817" s="1257"/>
      <c r="L14817" s="1257"/>
      <c r="M14817" s="1257"/>
    </row>
    <row r="14818" spans="2:13" s="1259" customFormat="1" x14ac:dyDescent="0.2">
      <c r="B14818" s="1257"/>
      <c r="C14818" s="1257"/>
      <c r="D14818" s="1257"/>
      <c r="E14818" s="1257"/>
      <c r="F14818" s="1257"/>
      <c r="G14818" s="1257"/>
      <c r="H14818" s="1258"/>
      <c r="I14818" s="1257"/>
      <c r="J14818" s="1257"/>
      <c r="K14818" s="1257"/>
      <c r="L14818" s="1257"/>
      <c r="M14818" s="1257"/>
    </row>
    <row r="14819" spans="2:13" s="1259" customFormat="1" x14ac:dyDescent="0.2">
      <c r="B14819" s="1257"/>
      <c r="C14819" s="1257"/>
      <c r="D14819" s="1257"/>
      <c r="E14819" s="1257"/>
      <c r="F14819" s="1257"/>
      <c r="G14819" s="1257"/>
      <c r="H14819" s="1258"/>
      <c r="I14819" s="1257"/>
      <c r="J14819" s="1257"/>
      <c r="K14819" s="1257"/>
      <c r="L14819" s="1257"/>
      <c r="M14819" s="1257"/>
    </row>
    <row r="14820" spans="2:13" s="1259" customFormat="1" x14ac:dyDescent="0.2">
      <c r="B14820" s="1257"/>
      <c r="C14820" s="1257"/>
      <c r="D14820" s="1257"/>
      <c r="E14820" s="1257"/>
      <c r="F14820" s="1257"/>
      <c r="G14820" s="1257"/>
      <c r="H14820" s="1258"/>
      <c r="I14820" s="1257"/>
      <c r="J14820" s="1257"/>
      <c r="K14820" s="1257"/>
      <c r="L14820" s="1257"/>
      <c r="M14820" s="1257"/>
    </row>
    <row r="14821" spans="2:13" s="1259" customFormat="1" x14ac:dyDescent="0.2">
      <c r="B14821" s="1257"/>
      <c r="C14821" s="1257"/>
      <c r="D14821" s="1257"/>
      <c r="E14821" s="1257"/>
      <c r="F14821" s="1257"/>
      <c r="G14821" s="1257"/>
      <c r="H14821" s="1258"/>
      <c r="I14821" s="1257"/>
      <c r="J14821" s="1257"/>
      <c r="K14821" s="1257"/>
      <c r="L14821" s="1257"/>
      <c r="M14821" s="1257"/>
    </row>
    <row r="14822" spans="2:13" s="1259" customFormat="1" x14ac:dyDescent="0.2">
      <c r="B14822" s="1257"/>
      <c r="C14822" s="1257"/>
      <c r="D14822" s="1257"/>
      <c r="E14822" s="1257"/>
      <c r="F14822" s="1257"/>
      <c r="G14822" s="1257"/>
      <c r="H14822" s="1258"/>
      <c r="I14822" s="1257"/>
      <c r="J14822" s="1257"/>
      <c r="K14822" s="1257"/>
      <c r="L14822" s="1257"/>
      <c r="M14822" s="1257"/>
    </row>
    <row r="14823" spans="2:13" s="1259" customFormat="1" x14ac:dyDescent="0.2">
      <c r="B14823" s="1257"/>
      <c r="C14823" s="1257"/>
      <c r="D14823" s="1257"/>
      <c r="E14823" s="1257"/>
      <c r="F14823" s="1257"/>
      <c r="G14823" s="1257"/>
      <c r="H14823" s="1258"/>
      <c r="I14823" s="1257"/>
      <c r="J14823" s="1257"/>
      <c r="K14823" s="1257"/>
      <c r="L14823" s="1257"/>
      <c r="M14823" s="1257"/>
    </row>
    <row r="14824" spans="2:13" s="1259" customFormat="1" x14ac:dyDescent="0.2">
      <c r="B14824" s="1257"/>
      <c r="C14824" s="1257"/>
      <c r="D14824" s="1257"/>
      <c r="E14824" s="1257"/>
      <c r="F14824" s="1257"/>
      <c r="G14824" s="1257"/>
      <c r="H14824" s="1258"/>
      <c r="I14824" s="1257"/>
      <c r="J14824" s="1257"/>
      <c r="K14824" s="1257"/>
      <c r="L14824" s="1257"/>
      <c r="M14824" s="1257"/>
    </row>
    <row r="14825" spans="2:13" s="1259" customFormat="1" x14ac:dyDescent="0.2">
      <c r="B14825" s="1257"/>
      <c r="C14825" s="1257"/>
      <c r="D14825" s="1257"/>
      <c r="E14825" s="1257"/>
      <c r="F14825" s="1257"/>
      <c r="G14825" s="1257"/>
      <c r="H14825" s="1258"/>
      <c r="I14825" s="1257"/>
      <c r="J14825" s="1257"/>
      <c r="K14825" s="1257"/>
      <c r="L14825" s="1257"/>
      <c r="M14825" s="1257"/>
    </row>
    <row r="14826" spans="2:13" s="1259" customFormat="1" x14ac:dyDescent="0.2">
      <c r="B14826" s="1257"/>
      <c r="C14826" s="1257"/>
      <c r="D14826" s="1257"/>
      <c r="E14826" s="1257"/>
      <c r="F14826" s="1257"/>
      <c r="G14826" s="1257"/>
      <c r="H14826" s="1258"/>
      <c r="I14826" s="1257"/>
      <c r="J14826" s="1257"/>
      <c r="K14826" s="1257"/>
      <c r="L14826" s="1257"/>
      <c r="M14826" s="1257"/>
    </row>
    <row r="14827" spans="2:13" s="1259" customFormat="1" x14ac:dyDescent="0.2">
      <c r="B14827" s="1257"/>
      <c r="C14827" s="1257"/>
      <c r="D14827" s="1257"/>
      <c r="E14827" s="1257"/>
      <c r="F14827" s="1257"/>
      <c r="G14827" s="1257"/>
      <c r="H14827" s="1258"/>
      <c r="I14827" s="1257"/>
      <c r="J14827" s="1257"/>
      <c r="K14827" s="1257"/>
      <c r="L14827" s="1257"/>
      <c r="M14827" s="1257"/>
    </row>
    <row r="14828" spans="2:13" s="1259" customFormat="1" x14ac:dyDescent="0.2">
      <c r="B14828" s="1257"/>
      <c r="C14828" s="1257"/>
      <c r="D14828" s="1257"/>
      <c r="E14828" s="1257"/>
      <c r="F14828" s="1257"/>
      <c r="G14828" s="1257"/>
      <c r="H14828" s="1258"/>
      <c r="I14828" s="1257"/>
      <c r="J14828" s="1257"/>
      <c r="K14828" s="1257"/>
      <c r="L14828" s="1257"/>
      <c r="M14828" s="1257"/>
    </row>
    <row r="14829" spans="2:13" s="1259" customFormat="1" x14ac:dyDescent="0.2">
      <c r="B14829" s="1257"/>
      <c r="C14829" s="1257"/>
      <c r="D14829" s="1257"/>
      <c r="E14829" s="1257"/>
      <c r="F14829" s="1257"/>
      <c r="G14829" s="1257"/>
      <c r="H14829" s="1258"/>
      <c r="I14829" s="1257"/>
      <c r="J14829" s="1257"/>
      <c r="K14829" s="1257"/>
      <c r="L14829" s="1257"/>
      <c r="M14829" s="1257"/>
    </row>
    <row r="14830" spans="2:13" s="1259" customFormat="1" x14ac:dyDescent="0.2">
      <c r="B14830" s="1257"/>
      <c r="C14830" s="1257"/>
      <c r="D14830" s="1257"/>
      <c r="E14830" s="1257"/>
      <c r="F14830" s="1257"/>
      <c r="G14830" s="1257"/>
      <c r="H14830" s="1258"/>
      <c r="I14830" s="1257"/>
      <c r="J14830" s="1257"/>
      <c r="K14830" s="1257"/>
      <c r="L14830" s="1257"/>
      <c r="M14830" s="1257"/>
    </row>
    <row r="14831" spans="2:13" s="1259" customFormat="1" x14ac:dyDescent="0.2">
      <c r="B14831" s="1257"/>
      <c r="C14831" s="1257"/>
      <c r="D14831" s="1257"/>
      <c r="E14831" s="1257"/>
      <c r="F14831" s="1257"/>
      <c r="G14831" s="1257"/>
      <c r="H14831" s="1258"/>
      <c r="I14831" s="1257"/>
      <c r="J14831" s="1257"/>
      <c r="K14831" s="1257"/>
      <c r="L14831" s="1257"/>
      <c r="M14831" s="1257"/>
    </row>
    <row r="14832" spans="2:13" s="1259" customFormat="1" x14ac:dyDescent="0.2">
      <c r="B14832" s="1257"/>
      <c r="C14832" s="1257"/>
      <c r="D14832" s="1257"/>
      <c r="E14832" s="1257"/>
      <c r="F14832" s="1257"/>
      <c r="G14832" s="1257"/>
      <c r="H14832" s="1258"/>
      <c r="I14832" s="1257"/>
      <c r="J14832" s="1257"/>
      <c r="K14832" s="1257"/>
      <c r="L14832" s="1257"/>
      <c r="M14832" s="1257"/>
    </row>
    <row r="14833" spans="2:13" s="1259" customFormat="1" x14ac:dyDescent="0.2">
      <c r="B14833" s="1257"/>
      <c r="C14833" s="1257"/>
      <c r="D14833" s="1257"/>
      <c r="E14833" s="1257"/>
      <c r="F14833" s="1257"/>
      <c r="G14833" s="1257"/>
      <c r="H14833" s="1258"/>
      <c r="I14833" s="1257"/>
      <c r="J14833" s="1257"/>
      <c r="K14833" s="1257"/>
      <c r="L14833" s="1257"/>
      <c r="M14833" s="1257"/>
    </row>
    <row r="14834" spans="2:13" s="1259" customFormat="1" x14ac:dyDescent="0.2">
      <c r="B14834" s="1257"/>
      <c r="C14834" s="1257"/>
      <c r="D14834" s="1257"/>
      <c r="E14834" s="1257"/>
      <c r="F14834" s="1257"/>
      <c r="G14834" s="1257"/>
      <c r="H14834" s="1258"/>
      <c r="I14834" s="1257"/>
      <c r="J14834" s="1257"/>
      <c r="K14834" s="1257"/>
      <c r="L14834" s="1257"/>
      <c r="M14834" s="1257"/>
    </row>
    <row r="14835" spans="2:13" s="1259" customFormat="1" x14ac:dyDescent="0.2">
      <c r="B14835" s="1257"/>
      <c r="C14835" s="1257"/>
      <c r="D14835" s="1257"/>
      <c r="E14835" s="1257"/>
      <c r="F14835" s="1257"/>
      <c r="G14835" s="1257"/>
      <c r="H14835" s="1258"/>
      <c r="I14835" s="1257"/>
      <c r="J14835" s="1257"/>
      <c r="K14835" s="1257"/>
      <c r="L14835" s="1257"/>
      <c r="M14835" s="1257"/>
    </row>
    <row r="14836" spans="2:13" s="1259" customFormat="1" x14ac:dyDescent="0.2">
      <c r="B14836" s="1257"/>
      <c r="C14836" s="1257"/>
      <c r="D14836" s="1257"/>
      <c r="E14836" s="1257"/>
      <c r="F14836" s="1257"/>
      <c r="G14836" s="1257"/>
      <c r="H14836" s="1258"/>
      <c r="I14836" s="1257"/>
      <c r="J14836" s="1257"/>
      <c r="K14836" s="1257"/>
      <c r="L14836" s="1257"/>
      <c r="M14836" s="1257"/>
    </row>
    <row r="14837" spans="2:13" s="1259" customFormat="1" x14ac:dyDescent="0.2">
      <c r="B14837" s="1257"/>
      <c r="C14837" s="1257"/>
      <c r="D14837" s="1257"/>
      <c r="E14837" s="1257"/>
      <c r="F14837" s="1257"/>
      <c r="G14837" s="1257"/>
      <c r="H14837" s="1258"/>
      <c r="I14837" s="1257"/>
      <c r="J14837" s="1257"/>
      <c r="K14837" s="1257"/>
      <c r="L14837" s="1257"/>
      <c r="M14837" s="1257"/>
    </row>
    <row r="14838" spans="2:13" s="1259" customFormat="1" x14ac:dyDescent="0.2">
      <c r="B14838" s="1257"/>
      <c r="C14838" s="1257"/>
      <c r="D14838" s="1257"/>
      <c r="E14838" s="1257"/>
      <c r="F14838" s="1257"/>
      <c r="G14838" s="1257"/>
      <c r="H14838" s="1258"/>
      <c r="I14838" s="1257"/>
      <c r="J14838" s="1257"/>
      <c r="K14838" s="1257"/>
      <c r="L14838" s="1257"/>
      <c r="M14838" s="1257"/>
    </row>
    <row r="14839" spans="2:13" s="1259" customFormat="1" x14ac:dyDescent="0.2">
      <c r="B14839" s="1257"/>
      <c r="C14839" s="1257"/>
      <c r="D14839" s="1257"/>
      <c r="E14839" s="1257"/>
      <c r="F14839" s="1257"/>
      <c r="G14839" s="1257"/>
      <c r="H14839" s="1258"/>
      <c r="I14839" s="1257"/>
      <c r="J14839" s="1257"/>
      <c r="K14839" s="1257"/>
      <c r="L14839" s="1257"/>
      <c r="M14839" s="1257"/>
    </row>
    <row r="14840" spans="2:13" s="1259" customFormat="1" x14ac:dyDescent="0.2">
      <c r="B14840" s="1257"/>
      <c r="C14840" s="1257"/>
      <c r="D14840" s="1257"/>
      <c r="E14840" s="1257"/>
      <c r="F14840" s="1257"/>
      <c r="G14840" s="1257"/>
      <c r="H14840" s="1258"/>
      <c r="I14840" s="1257"/>
      <c r="J14840" s="1257"/>
      <c r="K14840" s="1257"/>
      <c r="L14840" s="1257"/>
      <c r="M14840" s="1257"/>
    </row>
    <row r="14841" spans="2:13" s="1259" customFormat="1" x14ac:dyDescent="0.2">
      <c r="B14841" s="1257"/>
      <c r="C14841" s="1257"/>
      <c r="D14841" s="1257"/>
      <c r="E14841" s="1257"/>
      <c r="F14841" s="1257"/>
      <c r="G14841" s="1257"/>
      <c r="H14841" s="1258"/>
      <c r="I14841" s="1257"/>
      <c r="J14841" s="1257"/>
      <c r="K14841" s="1257"/>
      <c r="L14841" s="1257"/>
      <c r="M14841" s="1257"/>
    </row>
    <row r="14842" spans="2:13" s="1259" customFormat="1" x14ac:dyDescent="0.2">
      <c r="B14842" s="1257"/>
      <c r="C14842" s="1257"/>
      <c r="D14842" s="1257"/>
      <c r="E14842" s="1257"/>
      <c r="F14842" s="1257"/>
      <c r="G14842" s="1257"/>
      <c r="H14842" s="1258"/>
      <c r="I14842" s="1257"/>
      <c r="J14842" s="1257"/>
      <c r="K14842" s="1257"/>
      <c r="L14842" s="1257"/>
      <c r="M14842" s="1257"/>
    </row>
    <row r="14843" spans="2:13" s="1259" customFormat="1" x14ac:dyDescent="0.2">
      <c r="B14843" s="1257"/>
      <c r="C14843" s="1257"/>
      <c r="D14843" s="1257"/>
      <c r="E14843" s="1257"/>
      <c r="F14843" s="1257"/>
      <c r="G14843" s="1257"/>
      <c r="H14843" s="1258"/>
      <c r="I14843" s="1257"/>
      <c r="J14843" s="1257"/>
      <c r="K14843" s="1257"/>
      <c r="L14843" s="1257"/>
      <c r="M14843" s="1257"/>
    </row>
    <row r="14844" spans="2:13" s="1259" customFormat="1" x14ac:dyDescent="0.2">
      <c r="B14844" s="1257"/>
      <c r="C14844" s="1257"/>
      <c r="D14844" s="1257"/>
      <c r="E14844" s="1257"/>
      <c r="F14844" s="1257"/>
      <c r="G14844" s="1257"/>
      <c r="H14844" s="1258"/>
      <c r="I14844" s="1257"/>
      <c r="J14844" s="1257"/>
      <c r="K14844" s="1257"/>
      <c r="L14844" s="1257"/>
      <c r="M14844" s="1257"/>
    </row>
    <row r="14845" spans="2:13" s="1259" customFormat="1" x14ac:dyDescent="0.2">
      <c r="B14845" s="1257"/>
      <c r="C14845" s="1257"/>
      <c r="D14845" s="1257"/>
      <c r="E14845" s="1257"/>
      <c r="F14845" s="1257"/>
      <c r="G14845" s="1257"/>
      <c r="H14845" s="1258"/>
      <c r="I14845" s="1257"/>
      <c r="J14845" s="1257"/>
      <c r="K14845" s="1257"/>
      <c r="L14845" s="1257"/>
      <c r="M14845" s="1257"/>
    </row>
    <row r="14846" spans="2:13" s="1259" customFormat="1" x14ac:dyDescent="0.2">
      <c r="B14846" s="1257"/>
      <c r="C14846" s="1257"/>
      <c r="D14846" s="1257"/>
      <c r="E14846" s="1257"/>
      <c r="F14846" s="1257"/>
      <c r="G14846" s="1257"/>
      <c r="H14846" s="1258"/>
      <c r="I14846" s="1257"/>
      <c r="J14846" s="1257"/>
      <c r="K14846" s="1257"/>
      <c r="L14846" s="1257"/>
      <c r="M14846" s="1257"/>
    </row>
    <row r="14847" spans="2:13" s="1259" customFormat="1" x14ac:dyDescent="0.2">
      <c r="B14847" s="1257"/>
      <c r="C14847" s="1257"/>
      <c r="D14847" s="1257"/>
      <c r="E14847" s="1257"/>
      <c r="F14847" s="1257"/>
      <c r="G14847" s="1257"/>
      <c r="H14847" s="1258"/>
      <c r="I14847" s="1257"/>
      <c r="J14847" s="1257"/>
      <c r="K14847" s="1257"/>
      <c r="L14847" s="1257"/>
      <c r="M14847" s="1257"/>
    </row>
    <row r="14848" spans="2:13" s="1259" customFormat="1" x14ac:dyDescent="0.2">
      <c r="B14848" s="1257"/>
      <c r="C14848" s="1257"/>
      <c r="D14848" s="1257"/>
      <c r="E14848" s="1257"/>
      <c r="F14848" s="1257"/>
      <c r="G14848" s="1257"/>
      <c r="H14848" s="1258"/>
      <c r="I14848" s="1257"/>
      <c r="J14848" s="1257"/>
      <c r="K14848" s="1257"/>
      <c r="L14848" s="1257"/>
      <c r="M14848" s="1257"/>
    </row>
    <row r="14849" spans="2:13" s="1259" customFormat="1" x14ac:dyDescent="0.2">
      <c r="B14849" s="1257"/>
      <c r="C14849" s="1257"/>
      <c r="D14849" s="1257"/>
      <c r="E14849" s="1257"/>
      <c r="F14849" s="1257"/>
      <c r="G14849" s="1257"/>
      <c r="H14849" s="1258"/>
      <c r="I14849" s="1257"/>
      <c r="J14849" s="1257"/>
      <c r="K14849" s="1257"/>
      <c r="L14849" s="1257"/>
      <c r="M14849" s="1257"/>
    </row>
    <row r="14850" spans="2:13" s="1259" customFormat="1" x14ac:dyDescent="0.2">
      <c r="B14850" s="1257"/>
      <c r="C14850" s="1257"/>
      <c r="D14850" s="1257"/>
      <c r="E14850" s="1257"/>
      <c r="F14850" s="1257"/>
      <c r="G14850" s="1257"/>
      <c r="H14850" s="1258"/>
      <c r="I14850" s="1257"/>
      <c r="J14850" s="1257"/>
      <c r="K14850" s="1257"/>
      <c r="L14850" s="1257"/>
      <c r="M14850" s="1257"/>
    </row>
    <row r="14851" spans="2:13" s="1259" customFormat="1" x14ac:dyDescent="0.2">
      <c r="B14851" s="1257"/>
      <c r="C14851" s="1257"/>
      <c r="D14851" s="1257"/>
      <c r="E14851" s="1257"/>
      <c r="F14851" s="1257"/>
      <c r="G14851" s="1257"/>
      <c r="H14851" s="1258"/>
      <c r="I14851" s="1257"/>
      <c r="J14851" s="1257"/>
      <c r="K14851" s="1257"/>
      <c r="L14851" s="1257"/>
      <c r="M14851" s="1257"/>
    </row>
    <row r="14852" spans="2:13" s="1259" customFormat="1" x14ac:dyDescent="0.2">
      <c r="B14852" s="1257"/>
      <c r="C14852" s="1257"/>
      <c r="D14852" s="1257"/>
      <c r="E14852" s="1257"/>
      <c r="F14852" s="1257"/>
      <c r="G14852" s="1257"/>
      <c r="H14852" s="1258"/>
      <c r="I14852" s="1257"/>
      <c r="J14852" s="1257"/>
      <c r="K14852" s="1257"/>
      <c r="L14852" s="1257"/>
      <c r="M14852" s="1257"/>
    </row>
    <row r="14853" spans="2:13" s="1259" customFormat="1" x14ac:dyDescent="0.2">
      <c r="B14853" s="1257"/>
      <c r="C14853" s="1257"/>
      <c r="D14853" s="1257"/>
      <c r="E14853" s="1257"/>
      <c r="F14853" s="1257"/>
      <c r="G14853" s="1257"/>
      <c r="H14853" s="1258"/>
      <c r="I14853" s="1257"/>
      <c r="J14853" s="1257"/>
      <c r="K14853" s="1257"/>
      <c r="L14853" s="1257"/>
      <c r="M14853" s="1257"/>
    </row>
    <row r="14854" spans="2:13" s="1259" customFormat="1" x14ac:dyDescent="0.2">
      <c r="B14854" s="1257"/>
      <c r="C14854" s="1257"/>
      <c r="D14854" s="1257"/>
      <c r="E14854" s="1257"/>
      <c r="F14854" s="1257"/>
      <c r="G14854" s="1257"/>
      <c r="H14854" s="1258"/>
      <c r="I14854" s="1257"/>
      <c r="J14854" s="1257"/>
      <c r="K14854" s="1257"/>
      <c r="L14854" s="1257"/>
      <c r="M14854" s="1257"/>
    </row>
    <row r="14855" spans="2:13" s="1259" customFormat="1" x14ac:dyDescent="0.2">
      <c r="B14855" s="1257"/>
      <c r="C14855" s="1257"/>
      <c r="D14855" s="1257"/>
      <c r="E14855" s="1257"/>
      <c r="F14855" s="1257"/>
      <c r="G14855" s="1257"/>
      <c r="H14855" s="1258"/>
      <c r="I14855" s="1257"/>
      <c r="J14855" s="1257"/>
      <c r="K14855" s="1257"/>
      <c r="L14855" s="1257"/>
      <c r="M14855" s="1257"/>
    </row>
    <row r="14856" spans="2:13" s="1259" customFormat="1" x14ac:dyDescent="0.2">
      <c r="B14856" s="1257"/>
      <c r="C14856" s="1257"/>
      <c r="D14856" s="1257"/>
      <c r="E14856" s="1257"/>
      <c r="F14856" s="1257"/>
      <c r="G14856" s="1257"/>
      <c r="H14856" s="1258"/>
      <c r="I14856" s="1257"/>
      <c r="J14856" s="1257"/>
      <c r="K14856" s="1257"/>
      <c r="L14856" s="1257"/>
      <c r="M14856" s="1257"/>
    </row>
    <row r="14857" spans="2:13" s="1259" customFormat="1" x14ac:dyDescent="0.2">
      <c r="B14857" s="1257"/>
      <c r="C14857" s="1257"/>
      <c r="D14857" s="1257"/>
      <c r="E14857" s="1257"/>
      <c r="F14857" s="1257"/>
      <c r="G14857" s="1257"/>
      <c r="H14857" s="1258"/>
      <c r="I14857" s="1257"/>
      <c r="J14857" s="1257"/>
      <c r="K14857" s="1257"/>
      <c r="L14857" s="1257"/>
      <c r="M14857" s="1257"/>
    </row>
    <row r="14858" spans="2:13" s="1259" customFormat="1" x14ac:dyDescent="0.2">
      <c r="B14858" s="1257"/>
      <c r="C14858" s="1257"/>
      <c r="D14858" s="1257"/>
      <c r="E14858" s="1257"/>
      <c r="F14858" s="1257"/>
      <c r="G14858" s="1257"/>
      <c r="H14858" s="1258"/>
      <c r="I14858" s="1257"/>
      <c r="J14858" s="1257"/>
      <c r="K14858" s="1257"/>
      <c r="L14858" s="1257"/>
      <c r="M14858" s="1257"/>
    </row>
    <row r="14859" spans="2:13" s="1259" customFormat="1" x14ac:dyDescent="0.2">
      <c r="B14859" s="1257"/>
      <c r="C14859" s="1257"/>
      <c r="D14859" s="1257"/>
      <c r="E14859" s="1257"/>
      <c r="F14859" s="1257"/>
      <c r="G14859" s="1257"/>
      <c r="H14859" s="1258"/>
      <c r="I14859" s="1257"/>
      <c r="J14859" s="1257"/>
      <c r="K14859" s="1257"/>
      <c r="L14859" s="1257"/>
      <c r="M14859" s="1257"/>
    </row>
    <row r="14860" spans="2:13" s="1259" customFormat="1" x14ac:dyDescent="0.2">
      <c r="B14860" s="1257"/>
      <c r="C14860" s="1257"/>
      <c r="D14860" s="1257"/>
      <c r="E14860" s="1257"/>
      <c r="F14860" s="1257"/>
      <c r="G14860" s="1257"/>
      <c r="H14860" s="1258"/>
      <c r="I14860" s="1257"/>
      <c r="J14860" s="1257"/>
      <c r="K14860" s="1257"/>
      <c r="L14860" s="1257"/>
      <c r="M14860" s="1257"/>
    </row>
    <row r="14861" spans="2:13" s="1259" customFormat="1" x14ac:dyDescent="0.2">
      <c r="B14861" s="1257"/>
      <c r="C14861" s="1257"/>
      <c r="D14861" s="1257"/>
      <c r="E14861" s="1257"/>
      <c r="F14861" s="1257"/>
      <c r="G14861" s="1257"/>
      <c r="H14861" s="1258"/>
      <c r="I14861" s="1257"/>
      <c r="J14861" s="1257"/>
      <c r="K14861" s="1257"/>
      <c r="L14861" s="1257"/>
      <c r="M14861" s="1257"/>
    </row>
    <row r="14862" spans="2:13" s="1259" customFormat="1" x14ac:dyDescent="0.2">
      <c r="B14862" s="1257"/>
      <c r="C14862" s="1257"/>
      <c r="D14862" s="1257"/>
      <c r="E14862" s="1257"/>
      <c r="F14862" s="1257"/>
      <c r="G14862" s="1257"/>
      <c r="H14862" s="1258"/>
      <c r="I14862" s="1257"/>
      <c r="J14862" s="1257"/>
      <c r="K14862" s="1257"/>
      <c r="L14862" s="1257"/>
      <c r="M14862" s="1257"/>
    </row>
    <row r="14863" spans="2:13" s="1259" customFormat="1" x14ac:dyDescent="0.2">
      <c r="B14863" s="1257"/>
      <c r="C14863" s="1257"/>
      <c r="D14863" s="1257"/>
      <c r="E14863" s="1257"/>
      <c r="F14863" s="1257"/>
      <c r="G14863" s="1257"/>
      <c r="H14863" s="1258"/>
      <c r="I14863" s="1257"/>
      <c r="J14863" s="1257"/>
      <c r="K14863" s="1257"/>
      <c r="L14863" s="1257"/>
      <c r="M14863" s="1257"/>
    </row>
    <row r="14864" spans="2:13" s="1259" customFormat="1" x14ac:dyDescent="0.2">
      <c r="B14864" s="1257"/>
      <c r="C14864" s="1257"/>
      <c r="D14864" s="1257"/>
      <c r="E14864" s="1257"/>
      <c r="F14864" s="1257"/>
      <c r="G14864" s="1257"/>
      <c r="H14864" s="1258"/>
      <c r="I14864" s="1257"/>
      <c r="J14864" s="1257"/>
      <c r="K14864" s="1257"/>
      <c r="L14864" s="1257"/>
      <c r="M14864" s="1257"/>
    </row>
    <row r="14865" spans="2:13" s="1259" customFormat="1" x14ac:dyDescent="0.2">
      <c r="B14865" s="1257"/>
      <c r="C14865" s="1257"/>
      <c r="D14865" s="1257"/>
      <c r="E14865" s="1257"/>
      <c r="F14865" s="1257"/>
      <c r="G14865" s="1257"/>
      <c r="H14865" s="1258"/>
      <c r="I14865" s="1257"/>
      <c r="J14865" s="1257"/>
      <c r="K14865" s="1257"/>
      <c r="L14865" s="1257"/>
      <c r="M14865" s="1257"/>
    </row>
    <row r="14866" spans="2:13" s="1259" customFormat="1" x14ac:dyDescent="0.2">
      <c r="B14866" s="1257"/>
      <c r="C14866" s="1257"/>
      <c r="D14866" s="1257"/>
      <c r="E14866" s="1257"/>
      <c r="F14866" s="1257"/>
      <c r="G14866" s="1257"/>
      <c r="H14866" s="1258"/>
      <c r="I14866" s="1257"/>
      <c r="J14866" s="1257"/>
      <c r="K14866" s="1257"/>
      <c r="L14866" s="1257"/>
      <c r="M14866" s="1257"/>
    </row>
    <row r="14867" spans="2:13" s="1259" customFormat="1" x14ac:dyDescent="0.2">
      <c r="B14867" s="1257"/>
      <c r="C14867" s="1257"/>
      <c r="D14867" s="1257"/>
      <c r="E14867" s="1257"/>
      <c r="F14867" s="1257"/>
      <c r="G14867" s="1257"/>
      <c r="H14867" s="1258"/>
      <c r="I14867" s="1257"/>
      <c r="J14867" s="1257"/>
      <c r="K14867" s="1257"/>
      <c r="L14867" s="1257"/>
      <c r="M14867" s="1257"/>
    </row>
    <row r="14868" spans="2:13" s="1259" customFormat="1" x14ac:dyDescent="0.2">
      <c r="B14868" s="1257"/>
      <c r="C14868" s="1257"/>
      <c r="D14868" s="1257"/>
      <c r="E14868" s="1257"/>
      <c r="F14868" s="1257"/>
      <c r="G14868" s="1257"/>
      <c r="H14868" s="1258"/>
      <c r="I14868" s="1257"/>
      <c r="J14868" s="1257"/>
      <c r="K14868" s="1257"/>
      <c r="L14868" s="1257"/>
      <c r="M14868" s="1257"/>
    </row>
    <row r="14869" spans="2:13" s="1259" customFormat="1" x14ac:dyDescent="0.2">
      <c r="B14869" s="1257"/>
      <c r="C14869" s="1257"/>
      <c r="D14869" s="1257"/>
      <c r="E14869" s="1257"/>
      <c r="F14869" s="1257"/>
      <c r="G14869" s="1257"/>
      <c r="H14869" s="1258"/>
      <c r="I14869" s="1257"/>
      <c r="J14869" s="1257"/>
      <c r="K14869" s="1257"/>
      <c r="L14869" s="1257"/>
      <c r="M14869" s="1257"/>
    </row>
    <row r="14870" spans="2:13" s="1259" customFormat="1" x14ac:dyDescent="0.2">
      <c r="B14870" s="1257"/>
      <c r="C14870" s="1257"/>
      <c r="D14870" s="1257"/>
      <c r="E14870" s="1257"/>
      <c r="F14870" s="1257"/>
      <c r="G14870" s="1257"/>
      <c r="H14870" s="1258"/>
      <c r="I14870" s="1257"/>
      <c r="J14870" s="1257"/>
      <c r="K14870" s="1257"/>
      <c r="L14870" s="1257"/>
      <c r="M14870" s="1257"/>
    </row>
    <row r="14871" spans="2:13" s="1259" customFormat="1" x14ac:dyDescent="0.2">
      <c r="B14871" s="1257"/>
      <c r="C14871" s="1257"/>
      <c r="D14871" s="1257"/>
      <c r="E14871" s="1257"/>
      <c r="F14871" s="1257"/>
      <c r="G14871" s="1257"/>
      <c r="H14871" s="1258"/>
      <c r="I14871" s="1257"/>
      <c r="J14871" s="1257"/>
      <c r="K14871" s="1257"/>
      <c r="L14871" s="1257"/>
      <c r="M14871" s="1257"/>
    </row>
    <row r="14872" spans="2:13" s="1259" customFormat="1" x14ac:dyDescent="0.2">
      <c r="B14872" s="1257"/>
      <c r="C14872" s="1257"/>
      <c r="D14872" s="1257"/>
      <c r="E14872" s="1257"/>
      <c r="F14872" s="1257"/>
      <c r="G14872" s="1257"/>
      <c r="H14872" s="1258"/>
      <c r="I14872" s="1257"/>
      <c r="J14872" s="1257"/>
      <c r="K14872" s="1257"/>
      <c r="L14872" s="1257"/>
      <c r="M14872" s="1257"/>
    </row>
    <row r="14873" spans="2:13" s="1259" customFormat="1" x14ac:dyDescent="0.2">
      <c r="B14873" s="1257"/>
      <c r="C14873" s="1257"/>
      <c r="D14873" s="1257"/>
      <c r="E14873" s="1257"/>
      <c r="F14873" s="1257"/>
      <c r="G14873" s="1257"/>
      <c r="H14873" s="1258"/>
      <c r="I14873" s="1257"/>
      <c r="J14873" s="1257"/>
      <c r="K14873" s="1257"/>
      <c r="L14873" s="1257"/>
      <c r="M14873" s="1257"/>
    </row>
    <row r="14874" spans="2:13" s="1259" customFormat="1" x14ac:dyDescent="0.2">
      <c r="B14874" s="1257"/>
      <c r="C14874" s="1257"/>
      <c r="D14874" s="1257"/>
      <c r="E14874" s="1257"/>
      <c r="F14874" s="1257"/>
      <c r="G14874" s="1257"/>
      <c r="H14874" s="1258"/>
      <c r="I14874" s="1257"/>
      <c r="J14874" s="1257"/>
      <c r="K14874" s="1257"/>
      <c r="L14874" s="1257"/>
      <c r="M14874" s="1257"/>
    </row>
    <row r="14875" spans="2:13" s="1259" customFormat="1" x14ac:dyDescent="0.2">
      <c r="B14875" s="1257"/>
      <c r="C14875" s="1257"/>
      <c r="D14875" s="1257"/>
      <c r="E14875" s="1257"/>
      <c r="F14875" s="1257"/>
      <c r="G14875" s="1257"/>
      <c r="H14875" s="1258"/>
      <c r="I14875" s="1257"/>
      <c r="J14875" s="1257"/>
      <c r="K14875" s="1257"/>
      <c r="L14875" s="1257"/>
      <c r="M14875" s="1257"/>
    </row>
    <row r="14876" spans="2:13" s="1259" customFormat="1" x14ac:dyDescent="0.2">
      <c r="B14876" s="1257"/>
      <c r="C14876" s="1257"/>
      <c r="D14876" s="1257"/>
      <c r="E14876" s="1257"/>
      <c r="F14876" s="1257"/>
      <c r="G14876" s="1257"/>
      <c r="H14876" s="1258"/>
      <c r="I14876" s="1257"/>
      <c r="J14876" s="1257"/>
      <c r="K14876" s="1257"/>
      <c r="L14876" s="1257"/>
      <c r="M14876" s="1257"/>
    </row>
    <row r="14877" spans="2:13" s="1259" customFormat="1" x14ac:dyDescent="0.2">
      <c r="B14877" s="1257"/>
      <c r="C14877" s="1257"/>
      <c r="D14877" s="1257"/>
      <c r="E14877" s="1257"/>
      <c r="F14877" s="1257"/>
      <c r="G14877" s="1257"/>
      <c r="H14877" s="1258"/>
      <c r="I14877" s="1257"/>
      <c r="J14877" s="1257"/>
      <c r="K14877" s="1257"/>
      <c r="L14877" s="1257"/>
      <c r="M14877" s="1257"/>
    </row>
    <row r="14878" spans="2:13" s="1259" customFormat="1" x14ac:dyDescent="0.2">
      <c r="B14878" s="1257"/>
      <c r="C14878" s="1257"/>
      <c r="D14878" s="1257"/>
      <c r="E14878" s="1257"/>
      <c r="F14878" s="1257"/>
      <c r="G14878" s="1257"/>
      <c r="H14878" s="1258"/>
      <c r="I14878" s="1257"/>
      <c r="J14878" s="1257"/>
      <c r="K14878" s="1257"/>
      <c r="L14878" s="1257"/>
      <c r="M14878" s="1257"/>
    </row>
    <row r="14879" spans="2:13" s="1259" customFormat="1" x14ac:dyDescent="0.2">
      <c r="B14879" s="1257"/>
      <c r="C14879" s="1257"/>
      <c r="D14879" s="1257"/>
      <c r="E14879" s="1257"/>
      <c r="F14879" s="1257"/>
      <c r="G14879" s="1257"/>
      <c r="H14879" s="1258"/>
      <c r="I14879" s="1257"/>
      <c r="J14879" s="1257"/>
      <c r="K14879" s="1257"/>
      <c r="L14879" s="1257"/>
      <c r="M14879" s="1257"/>
    </row>
    <row r="14880" spans="2:13" s="1259" customFormat="1" x14ac:dyDescent="0.2">
      <c r="B14880" s="1257"/>
      <c r="C14880" s="1257"/>
      <c r="D14880" s="1257"/>
      <c r="E14880" s="1257"/>
      <c r="F14880" s="1257"/>
      <c r="G14880" s="1257"/>
      <c r="H14880" s="1258"/>
      <c r="I14880" s="1257"/>
      <c r="J14880" s="1257"/>
      <c r="K14880" s="1257"/>
      <c r="L14880" s="1257"/>
      <c r="M14880" s="1257"/>
    </row>
    <row r="14881" spans="2:13" s="1259" customFormat="1" x14ac:dyDescent="0.2">
      <c r="B14881" s="1257"/>
      <c r="C14881" s="1257"/>
      <c r="D14881" s="1257"/>
      <c r="E14881" s="1257"/>
      <c r="F14881" s="1257"/>
      <c r="G14881" s="1257"/>
      <c r="H14881" s="1258"/>
      <c r="I14881" s="1257"/>
      <c r="J14881" s="1257"/>
      <c r="K14881" s="1257"/>
      <c r="L14881" s="1257"/>
      <c r="M14881" s="1257"/>
    </row>
    <row r="14882" spans="2:13" s="1259" customFormat="1" x14ac:dyDescent="0.2">
      <c r="B14882" s="1257"/>
      <c r="C14882" s="1257"/>
      <c r="D14882" s="1257"/>
      <c r="E14882" s="1257"/>
      <c r="F14882" s="1257"/>
      <c r="G14882" s="1257"/>
      <c r="H14882" s="1258"/>
      <c r="I14882" s="1257"/>
      <c r="J14882" s="1257"/>
      <c r="K14882" s="1257"/>
      <c r="L14882" s="1257"/>
      <c r="M14882" s="1257"/>
    </row>
    <row r="14883" spans="2:13" s="1259" customFormat="1" x14ac:dyDescent="0.2">
      <c r="B14883" s="1257"/>
      <c r="C14883" s="1257"/>
      <c r="D14883" s="1257"/>
      <c r="E14883" s="1257"/>
      <c r="F14883" s="1257"/>
      <c r="G14883" s="1257"/>
      <c r="H14883" s="1258"/>
      <c r="I14883" s="1257"/>
      <c r="J14883" s="1257"/>
      <c r="K14883" s="1257"/>
      <c r="L14883" s="1257"/>
      <c r="M14883" s="1257"/>
    </row>
    <row r="14884" spans="2:13" s="1259" customFormat="1" x14ac:dyDescent="0.2">
      <c r="B14884" s="1257"/>
      <c r="C14884" s="1257"/>
      <c r="D14884" s="1257"/>
      <c r="E14884" s="1257"/>
      <c r="F14884" s="1257"/>
      <c r="G14884" s="1257"/>
      <c r="H14884" s="1258"/>
      <c r="I14884" s="1257"/>
      <c r="J14884" s="1257"/>
      <c r="K14884" s="1257"/>
      <c r="L14884" s="1257"/>
      <c r="M14884" s="1257"/>
    </row>
    <row r="14885" spans="2:13" s="1259" customFormat="1" x14ac:dyDescent="0.2">
      <c r="B14885" s="1257"/>
      <c r="C14885" s="1257"/>
      <c r="D14885" s="1257"/>
      <c r="E14885" s="1257"/>
      <c r="F14885" s="1257"/>
      <c r="G14885" s="1257"/>
      <c r="H14885" s="1258"/>
      <c r="I14885" s="1257"/>
      <c r="J14885" s="1257"/>
      <c r="K14885" s="1257"/>
      <c r="L14885" s="1257"/>
      <c r="M14885" s="1257"/>
    </row>
    <row r="14886" spans="2:13" s="1259" customFormat="1" x14ac:dyDescent="0.2">
      <c r="B14886" s="1257"/>
      <c r="C14886" s="1257"/>
      <c r="D14886" s="1257"/>
      <c r="E14886" s="1257"/>
      <c r="F14886" s="1257"/>
      <c r="G14886" s="1257"/>
      <c r="H14886" s="1258"/>
      <c r="I14886" s="1257"/>
      <c r="J14886" s="1257"/>
      <c r="K14886" s="1257"/>
      <c r="L14886" s="1257"/>
      <c r="M14886" s="1257"/>
    </row>
    <row r="14887" spans="2:13" s="1259" customFormat="1" x14ac:dyDescent="0.2">
      <c r="B14887" s="1257"/>
      <c r="C14887" s="1257"/>
      <c r="D14887" s="1257"/>
      <c r="E14887" s="1257"/>
      <c r="F14887" s="1257"/>
      <c r="G14887" s="1257"/>
      <c r="H14887" s="1258"/>
      <c r="I14887" s="1257"/>
      <c r="J14887" s="1257"/>
      <c r="K14887" s="1257"/>
      <c r="L14887" s="1257"/>
      <c r="M14887" s="1257"/>
    </row>
    <row r="14888" spans="2:13" s="1259" customFormat="1" x14ac:dyDescent="0.2">
      <c r="B14888" s="1257"/>
      <c r="C14888" s="1257"/>
      <c r="D14888" s="1257"/>
      <c r="E14888" s="1257"/>
      <c r="F14888" s="1257"/>
      <c r="G14888" s="1257"/>
      <c r="H14888" s="1258"/>
      <c r="I14888" s="1257"/>
      <c r="J14888" s="1257"/>
      <c r="K14888" s="1257"/>
      <c r="L14888" s="1257"/>
      <c r="M14888" s="1257"/>
    </row>
    <row r="14889" spans="2:13" s="1259" customFormat="1" x14ac:dyDescent="0.2">
      <c r="B14889" s="1257"/>
      <c r="C14889" s="1257"/>
      <c r="D14889" s="1257"/>
      <c r="E14889" s="1257"/>
      <c r="F14889" s="1257"/>
      <c r="G14889" s="1257"/>
      <c r="H14889" s="1258"/>
      <c r="I14889" s="1257"/>
      <c r="J14889" s="1257"/>
      <c r="K14889" s="1257"/>
      <c r="L14889" s="1257"/>
      <c r="M14889" s="1257"/>
    </row>
    <row r="14890" spans="2:13" s="1259" customFormat="1" x14ac:dyDescent="0.2">
      <c r="B14890" s="1257"/>
      <c r="C14890" s="1257"/>
      <c r="D14890" s="1257"/>
      <c r="E14890" s="1257"/>
      <c r="F14890" s="1257"/>
      <c r="G14890" s="1257"/>
      <c r="H14890" s="1258"/>
      <c r="I14890" s="1257"/>
      <c r="J14890" s="1257"/>
      <c r="K14890" s="1257"/>
      <c r="L14890" s="1257"/>
      <c r="M14890" s="1257"/>
    </row>
    <row r="14891" spans="2:13" s="1259" customFormat="1" x14ac:dyDescent="0.2">
      <c r="B14891" s="1257"/>
      <c r="C14891" s="1257"/>
      <c r="D14891" s="1257"/>
      <c r="E14891" s="1257"/>
      <c r="F14891" s="1257"/>
      <c r="G14891" s="1257"/>
      <c r="H14891" s="1258"/>
      <c r="I14891" s="1257"/>
      <c r="J14891" s="1257"/>
      <c r="K14891" s="1257"/>
      <c r="L14891" s="1257"/>
      <c r="M14891" s="1257"/>
    </row>
    <row r="14892" spans="2:13" s="1259" customFormat="1" x14ac:dyDescent="0.2">
      <c r="B14892" s="1257"/>
      <c r="C14892" s="1257"/>
      <c r="D14892" s="1257"/>
      <c r="E14892" s="1257"/>
      <c r="F14892" s="1257"/>
      <c r="G14892" s="1257"/>
      <c r="H14892" s="1258"/>
      <c r="I14892" s="1257"/>
      <c r="J14892" s="1257"/>
      <c r="K14892" s="1257"/>
      <c r="L14892" s="1257"/>
      <c r="M14892" s="1257"/>
    </row>
    <row r="14893" spans="2:13" s="1259" customFormat="1" x14ac:dyDescent="0.2">
      <c r="B14893" s="1257"/>
      <c r="C14893" s="1257"/>
      <c r="D14893" s="1257"/>
      <c r="E14893" s="1257"/>
      <c r="F14893" s="1257"/>
      <c r="G14893" s="1257"/>
      <c r="H14893" s="1258"/>
      <c r="I14893" s="1257"/>
      <c r="J14893" s="1257"/>
      <c r="K14893" s="1257"/>
      <c r="L14893" s="1257"/>
      <c r="M14893" s="1257"/>
    </row>
    <row r="14894" spans="2:13" s="1259" customFormat="1" x14ac:dyDescent="0.2">
      <c r="B14894" s="1257"/>
      <c r="C14894" s="1257"/>
      <c r="D14894" s="1257"/>
      <c r="E14894" s="1257"/>
      <c r="F14894" s="1257"/>
      <c r="G14894" s="1257"/>
      <c r="H14894" s="1258"/>
      <c r="I14894" s="1257"/>
      <c r="J14894" s="1257"/>
      <c r="K14894" s="1257"/>
      <c r="L14894" s="1257"/>
      <c r="M14894" s="1257"/>
    </row>
    <row r="14895" spans="2:13" s="1259" customFormat="1" x14ac:dyDescent="0.2">
      <c r="B14895" s="1257"/>
      <c r="C14895" s="1257"/>
      <c r="D14895" s="1257"/>
      <c r="E14895" s="1257"/>
      <c r="F14895" s="1257"/>
      <c r="G14895" s="1257"/>
      <c r="H14895" s="1258"/>
      <c r="I14895" s="1257"/>
      <c r="J14895" s="1257"/>
      <c r="K14895" s="1257"/>
      <c r="L14895" s="1257"/>
      <c r="M14895" s="1257"/>
    </row>
    <row r="14896" spans="2:13" s="1259" customFormat="1" x14ac:dyDescent="0.2">
      <c r="B14896" s="1257"/>
      <c r="C14896" s="1257"/>
      <c r="D14896" s="1257"/>
      <c r="E14896" s="1257"/>
      <c r="F14896" s="1257"/>
      <c r="G14896" s="1257"/>
      <c r="H14896" s="1258"/>
      <c r="I14896" s="1257"/>
      <c r="J14896" s="1257"/>
      <c r="K14896" s="1257"/>
      <c r="L14896" s="1257"/>
      <c r="M14896" s="1257"/>
    </row>
    <row r="14897" spans="2:13" s="1259" customFormat="1" x14ac:dyDescent="0.2">
      <c r="B14897" s="1257"/>
      <c r="C14897" s="1257"/>
      <c r="D14897" s="1257"/>
      <c r="E14897" s="1257"/>
      <c r="F14897" s="1257"/>
      <c r="G14897" s="1257"/>
      <c r="H14897" s="1258"/>
      <c r="I14897" s="1257"/>
      <c r="J14897" s="1257"/>
      <c r="K14897" s="1257"/>
      <c r="L14897" s="1257"/>
      <c r="M14897" s="1257"/>
    </row>
    <row r="14898" spans="2:13" s="1259" customFormat="1" x14ac:dyDescent="0.2">
      <c r="B14898" s="1257"/>
      <c r="C14898" s="1257"/>
      <c r="D14898" s="1257"/>
      <c r="E14898" s="1257"/>
      <c r="F14898" s="1257"/>
      <c r="G14898" s="1257"/>
      <c r="H14898" s="1258"/>
      <c r="I14898" s="1257"/>
      <c r="J14898" s="1257"/>
      <c r="K14898" s="1257"/>
      <c r="L14898" s="1257"/>
      <c r="M14898" s="1257"/>
    </row>
    <row r="14899" spans="2:13" s="1259" customFormat="1" x14ac:dyDescent="0.2">
      <c r="B14899" s="1257"/>
      <c r="C14899" s="1257"/>
      <c r="D14899" s="1257"/>
      <c r="E14899" s="1257"/>
      <c r="F14899" s="1257"/>
      <c r="G14899" s="1257"/>
      <c r="H14899" s="1258"/>
      <c r="I14899" s="1257"/>
      <c r="J14899" s="1257"/>
      <c r="K14899" s="1257"/>
      <c r="L14899" s="1257"/>
      <c r="M14899" s="1257"/>
    </row>
    <row r="14900" spans="2:13" s="1259" customFormat="1" x14ac:dyDescent="0.2">
      <c r="B14900" s="1257"/>
      <c r="C14900" s="1257"/>
      <c r="D14900" s="1257"/>
      <c r="E14900" s="1257"/>
      <c r="F14900" s="1257"/>
      <c r="G14900" s="1257"/>
      <c r="H14900" s="1258"/>
      <c r="I14900" s="1257"/>
      <c r="J14900" s="1257"/>
      <c r="K14900" s="1257"/>
      <c r="L14900" s="1257"/>
      <c r="M14900" s="1257"/>
    </row>
    <row r="14901" spans="2:13" s="1259" customFormat="1" x14ac:dyDescent="0.2">
      <c r="B14901" s="1257"/>
      <c r="C14901" s="1257"/>
      <c r="D14901" s="1257"/>
      <c r="E14901" s="1257"/>
      <c r="F14901" s="1257"/>
      <c r="G14901" s="1257"/>
      <c r="H14901" s="1258"/>
      <c r="I14901" s="1257"/>
      <c r="J14901" s="1257"/>
      <c r="K14901" s="1257"/>
      <c r="L14901" s="1257"/>
      <c r="M14901" s="1257"/>
    </row>
    <row r="14902" spans="2:13" s="1259" customFormat="1" x14ac:dyDescent="0.2">
      <c r="B14902" s="1257"/>
      <c r="C14902" s="1257"/>
      <c r="D14902" s="1257"/>
      <c r="E14902" s="1257"/>
      <c r="F14902" s="1257"/>
      <c r="G14902" s="1257"/>
      <c r="H14902" s="1258"/>
      <c r="I14902" s="1257"/>
      <c r="J14902" s="1257"/>
      <c r="K14902" s="1257"/>
      <c r="L14902" s="1257"/>
      <c r="M14902" s="1257"/>
    </row>
    <row r="14903" spans="2:13" s="1259" customFormat="1" x14ac:dyDescent="0.2">
      <c r="B14903" s="1257"/>
      <c r="C14903" s="1257"/>
      <c r="D14903" s="1257"/>
      <c r="E14903" s="1257"/>
      <c r="F14903" s="1257"/>
      <c r="G14903" s="1257"/>
      <c r="H14903" s="1258"/>
      <c r="I14903" s="1257"/>
      <c r="J14903" s="1257"/>
      <c r="K14903" s="1257"/>
      <c r="L14903" s="1257"/>
      <c r="M14903" s="1257"/>
    </row>
    <row r="14904" spans="2:13" s="1259" customFormat="1" x14ac:dyDescent="0.2">
      <c r="B14904" s="1257"/>
      <c r="C14904" s="1257"/>
      <c r="D14904" s="1257"/>
      <c r="E14904" s="1257"/>
      <c r="F14904" s="1257"/>
      <c r="G14904" s="1257"/>
      <c r="H14904" s="1258"/>
      <c r="I14904" s="1257"/>
      <c r="J14904" s="1257"/>
      <c r="K14904" s="1257"/>
      <c r="L14904" s="1257"/>
      <c r="M14904" s="1257"/>
    </row>
    <row r="14905" spans="2:13" s="1259" customFormat="1" x14ac:dyDescent="0.2">
      <c r="B14905" s="1257"/>
      <c r="C14905" s="1257"/>
      <c r="D14905" s="1257"/>
      <c r="E14905" s="1257"/>
      <c r="F14905" s="1257"/>
      <c r="G14905" s="1257"/>
      <c r="H14905" s="1258"/>
      <c r="I14905" s="1257"/>
      <c r="J14905" s="1257"/>
      <c r="K14905" s="1257"/>
      <c r="L14905" s="1257"/>
      <c r="M14905" s="1257"/>
    </row>
    <row r="14906" spans="2:13" s="1259" customFormat="1" x14ac:dyDescent="0.2">
      <c r="B14906" s="1257"/>
      <c r="C14906" s="1257"/>
      <c r="D14906" s="1257"/>
      <c r="E14906" s="1257"/>
      <c r="F14906" s="1257"/>
      <c r="G14906" s="1257"/>
      <c r="H14906" s="1258"/>
      <c r="I14906" s="1257"/>
      <c r="J14906" s="1257"/>
      <c r="K14906" s="1257"/>
      <c r="L14906" s="1257"/>
      <c r="M14906" s="1257"/>
    </row>
    <row r="14907" spans="2:13" s="1259" customFormat="1" x14ac:dyDescent="0.2">
      <c r="B14907" s="1257"/>
      <c r="C14907" s="1257"/>
      <c r="D14907" s="1257"/>
      <c r="E14907" s="1257"/>
      <c r="F14907" s="1257"/>
      <c r="G14907" s="1257"/>
      <c r="H14907" s="1258"/>
      <c r="I14907" s="1257"/>
      <c r="J14907" s="1257"/>
      <c r="K14907" s="1257"/>
      <c r="L14907" s="1257"/>
      <c r="M14907" s="1257"/>
    </row>
    <row r="14908" spans="2:13" s="1259" customFormat="1" x14ac:dyDescent="0.2">
      <c r="B14908" s="1257"/>
      <c r="C14908" s="1257"/>
      <c r="D14908" s="1257"/>
      <c r="E14908" s="1257"/>
      <c r="F14908" s="1257"/>
      <c r="G14908" s="1257"/>
      <c r="H14908" s="1258"/>
      <c r="I14908" s="1257"/>
      <c r="J14908" s="1257"/>
      <c r="K14908" s="1257"/>
      <c r="L14908" s="1257"/>
      <c r="M14908" s="1257"/>
    </row>
    <row r="14909" spans="2:13" s="1259" customFormat="1" x14ac:dyDescent="0.2">
      <c r="B14909" s="1257"/>
      <c r="C14909" s="1257"/>
      <c r="D14909" s="1257"/>
      <c r="E14909" s="1257"/>
      <c r="F14909" s="1257"/>
      <c r="G14909" s="1257"/>
      <c r="H14909" s="1258"/>
      <c r="I14909" s="1257"/>
      <c r="J14909" s="1257"/>
      <c r="K14909" s="1257"/>
      <c r="L14909" s="1257"/>
      <c r="M14909" s="1257"/>
    </row>
    <row r="14910" spans="2:13" s="1259" customFormat="1" x14ac:dyDescent="0.2">
      <c r="B14910" s="1257"/>
      <c r="C14910" s="1257"/>
      <c r="D14910" s="1257"/>
      <c r="E14910" s="1257"/>
      <c r="F14910" s="1257"/>
      <c r="G14910" s="1257"/>
      <c r="H14910" s="1258"/>
      <c r="I14910" s="1257"/>
      <c r="J14910" s="1257"/>
      <c r="K14910" s="1257"/>
      <c r="L14910" s="1257"/>
      <c r="M14910" s="1257"/>
    </row>
    <row r="14911" spans="2:13" s="1259" customFormat="1" x14ac:dyDescent="0.2">
      <c r="B14911" s="1257"/>
      <c r="C14911" s="1257"/>
      <c r="D14911" s="1257"/>
      <c r="E14911" s="1257"/>
      <c r="F14911" s="1257"/>
      <c r="G14911" s="1257"/>
      <c r="H14911" s="1258"/>
      <c r="I14911" s="1257"/>
      <c r="J14911" s="1257"/>
      <c r="K14911" s="1257"/>
      <c r="L14911" s="1257"/>
      <c r="M14911" s="1257"/>
    </row>
    <row r="14912" spans="2:13" s="1259" customFormat="1" x14ac:dyDescent="0.2">
      <c r="B14912" s="1257"/>
      <c r="C14912" s="1257"/>
      <c r="D14912" s="1257"/>
      <c r="E14912" s="1257"/>
      <c r="F14912" s="1257"/>
      <c r="G14912" s="1257"/>
      <c r="H14912" s="1258"/>
      <c r="I14912" s="1257"/>
      <c r="J14912" s="1257"/>
      <c r="K14912" s="1257"/>
      <c r="L14912" s="1257"/>
      <c r="M14912" s="1257"/>
    </row>
    <row r="14913" spans="2:13" s="1259" customFormat="1" x14ac:dyDescent="0.2">
      <c r="B14913" s="1257"/>
      <c r="C14913" s="1257"/>
      <c r="D14913" s="1257"/>
      <c r="E14913" s="1257"/>
      <c r="F14913" s="1257"/>
      <c r="G14913" s="1257"/>
      <c r="H14913" s="1258"/>
      <c r="I14913" s="1257"/>
      <c r="J14913" s="1257"/>
      <c r="K14913" s="1257"/>
      <c r="L14913" s="1257"/>
      <c r="M14913" s="1257"/>
    </row>
    <row r="14914" spans="2:13" s="1259" customFormat="1" x14ac:dyDescent="0.2">
      <c r="B14914" s="1257"/>
      <c r="C14914" s="1257"/>
      <c r="D14914" s="1257"/>
      <c r="E14914" s="1257"/>
      <c r="F14914" s="1257"/>
      <c r="G14914" s="1257"/>
      <c r="H14914" s="1258"/>
      <c r="I14914" s="1257"/>
      <c r="J14914" s="1257"/>
      <c r="K14914" s="1257"/>
      <c r="L14914" s="1257"/>
      <c r="M14914" s="1257"/>
    </row>
    <row r="14915" spans="2:13" s="1259" customFormat="1" x14ac:dyDescent="0.2">
      <c r="B14915" s="1257"/>
      <c r="C14915" s="1257"/>
      <c r="D14915" s="1257"/>
      <c r="E14915" s="1257"/>
      <c r="F14915" s="1257"/>
      <c r="G14915" s="1257"/>
      <c r="H14915" s="1258"/>
      <c r="I14915" s="1257"/>
      <c r="J14915" s="1257"/>
      <c r="K14915" s="1257"/>
      <c r="L14915" s="1257"/>
      <c r="M14915" s="1257"/>
    </row>
    <row r="14916" spans="2:13" s="1259" customFormat="1" x14ac:dyDescent="0.2">
      <c r="B14916" s="1257"/>
      <c r="C14916" s="1257"/>
      <c r="D14916" s="1257"/>
      <c r="E14916" s="1257"/>
      <c r="F14916" s="1257"/>
      <c r="G14916" s="1257"/>
      <c r="H14916" s="1258"/>
      <c r="I14916" s="1257"/>
      <c r="J14916" s="1257"/>
      <c r="K14916" s="1257"/>
      <c r="L14916" s="1257"/>
      <c r="M14916" s="1257"/>
    </row>
    <row r="14917" spans="2:13" s="1259" customFormat="1" x14ac:dyDescent="0.2">
      <c r="B14917" s="1257"/>
      <c r="C14917" s="1257"/>
      <c r="D14917" s="1257"/>
      <c r="E14917" s="1257"/>
      <c r="F14917" s="1257"/>
      <c r="G14917" s="1257"/>
      <c r="H14917" s="1258"/>
      <c r="I14917" s="1257"/>
      <c r="J14917" s="1257"/>
      <c r="K14917" s="1257"/>
      <c r="L14917" s="1257"/>
      <c r="M14917" s="1257"/>
    </row>
    <row r="14918" spans="2:13" s="1259" customFormat="1" x14ac:dyDescent="0.2">
      <c r="B14918" s="1257"/>
      <c r="C14918" s="1257"/>
      <c r="D14918" s="1257"/>
      <c r="E14918" s="1257"/>
      <c r="F14918" s="1257"/>
      <c r="G14918" s="1257"/>
      <c r="H14918" s="1258"/>
      <c r="I14918" s="1257"/>
      <c r="J14918" s="1257"/>
      <c r="K14918" s="1257"/>
      <c r="L14918" s="1257"/>
      <c r="M14918" s="1257"/>
    </row>
    <row r="14919" spans="2:13" s="1259" customFormat="1" x14ac:dyDescent="0.2">
      <c r="B14919" s="1257"/>
      <c r="C14919" s="1257"/>
      <c r="D14919" s="1257"/>
      <c r="E14919" s="1257"/>
      <c r="F14919" s="1257"/>
      <c r="G14919" s="1257"/>
      <c r="H14919" s="1258"/>
      <c r="I14919" s="1257"/>
      <c r="J14919" s="1257"/>
      <c r="K14919" s="1257"/>
      <c r="L14919" s="1257"/>
      <c r="M14919" s="1257"/>
    </row>
    <row r="14920" spans="2:13" s="1259" customFormat="1" x14ac:dyDescent="0.2">
      <c r="B14920" s="1257"/>
      <c r="C14920" s="1257"/>
      <c r="D14920" s="1257"/>
      <c r="E14920" s="1257"/>
      <c r="F14920" s="1257"/>
      <c r="G14920" s="1257"/>
      <c r="H14920" s="1258"/>
      <c r="I14920" s="1257"/>
      <c r="J14920" s="1257"/>
      <c r="K14920" s="1257"/>
      <c r="L14920" s="1257"/>
      <c r="M14920" s="1257"/>
    </row>
    <row r="14921" spans="2:13" s="1259" customFormat="1" x14ac:dyDescent="0.2">
      <c r="B14921" s="1257"/>
      <c r="C14921" s="1257"/>
      <c r="D14921" s="1257"/>
      <c r="E14921" s="1257"/>
      <c r="F14921" s="1257"/>
      <c r="G14921" s="1257"/>
      <c r="H14921" s="1258"/>
      <c r="I14921" s="1257"/>
      <c r="J14921" s="1257"/>
      <c r="K14921" s="1257"/>
      <c r="L14921" s="1257"/>
      <c r="M14921" s="1257"/>
    </row>
    <row r="14922" spans="2:13" s="1259" customFormat="1" x14ac:dyDescent="0.2">
      <c r="B14922" s="1257"/>
      <c r="C14922" s="1257"/>
      <c r="D14922" s="1257"/>
      <c r="E14922" s="1257"/>
      <c r="F14922" s="1257"/>
      <c r="G14922" s="1257"/>
      <c r="H14922" s="1258"/>
      <c r="I14922" s="1257"/>
      <c r="J14922" s="1257"/>
      <c r="K14922" s="1257"/>
      <c r="L14922" s="1257"/>
      <c r="M14922" s="1257"/>
    </row>
    <row r="14923" spans="2:13" s="1259" customFormat="1" x14ac:dyDescent="0.2">
      <c r="B14923" s="1257"/>
      <c r="C14923" s="1257"/>
      <c r="D14923" s="1257"/>
      <c r="E14923" s="1257"/>
      <c r="F14923" s="1257"/>
      <c r="G14923" s="1257"/>
      <c r="H14923" s="1258"/>
      <c r="I14923" s="1257"/>
      <c r="J14923" s="1257"/>
      <c r="K14923" s="1257"/>
      <c r="L14923" s="1257"/>
      <c r="M14923" s="1257"/>
    </row>
    <row r="14924" spans="2:13" s="1259" customFormat="1" x14ac:dyDescent="0.2">
      <c r="B14924" s="1257"/>
      <c r="C14924" s="1257"/>
      <c r="D14924" s="1257"/>
      <c r="E14924" s="1257"/>
      <c r="F14924" s="1257"/>
      <c r="G14924" s="1257"/>
      <c r="H14924" s="1258"/>
      <c r="I14924" s="1257"/>
      <c r="J14924" s="1257"/>
      <c r="K14924" s="1257"/>
      <c r="L14924" s="1257"/>
      <c r="M14924" s="1257"/>
    </row>
    <row r="14925" spans="2:13" s="1259" customFormat="1" x14ac:dyDescent="0.2">
      <c r="B14925" s="1257"/>
      <c r="C14925" s="1257"/>
      <c r="D14925" s="1257"/>
      <c r="E14925" s="1257"/>
      <c r="F14925" s="1257"/>
      <c r="G14925" s="1257"/>
      <c r="H14925" s="1258"/>
      <c r="I14925" s="1257"/>
      <c r="J14925" s="1257"/>
      <c r="K14925" s="1257"/>
      <c r="L14925" s="1257"/>
      <c r="M14925" s="1257"/>
    </row>
    <row r="14926" spans="2:13" s="1259" customFormat="1" x14ac:dyDescent="0.2">
      <c r="B14926" s="1257"/>
      <c r="C14926" s="1257"/>
      <c r="D14926" s="1257"/>
      <c r="E14926" s="1257"/>
      <c r="F14926" s="1257"/>
      <c r="G14926" s="1257"/>
      <c r="H14926" s="1258"/>
      <c r="I14926" s="1257"/>
      <c r="J14926" s="1257"/>
      <c r="K14926" s="1257"/>
      <c r="L14926" s="1257"/>
      <c r="M14926" s="1257"/>
    </row>
    <row r="14927" spans="2:13" s="1259" customFormat="1" x14ac:dyDescent="0.2">
      <c r="B14927" s="1257"/>
      <c r="C14927" s="1257"/>
      <c r="D14927" s="1257"/>
      <c r="E14927" s="1257"/>
      <c r="F14927" s="1257"/>
      <c r="G14927" s="1257"/>
      <c r="H14927" s="1258"/>
      <c r="I14927" s="1257"/>
      <c r="J14927" s="1257"/>
      <c r="K14927" s="1257"/>
      <c r="L14927" s="1257"/>
      <c r="M14927" s="1257"/>
    </row>
    <row r="14928" spans="2:13" s="1259" customFormat="1" x14ac:dyDescent="0.2">
      <c r="B14928" s="1257"/>
      <c r="C14928" s="1257"/>
      <c r="D14928" s="1257"/>
      <c r="E14928" s="1257"/>
      <c r="F14928" s="1257"/>
      <c r="G14928" s="1257"/>
      <c r="H14928" s="1258"/>
      <c r="I14928" s="1257"/>
      <c r="J14928" s="1257"/>
      <c r="K14928" s="1257"/>
      <c r="L14928" s="1257"/>
      <c r="M14928" s="1257"/>
    </row>
    <row r="14929" spans="2:13" s="1259" customFormat="1" x14ac:dyDescent="0.2">
      <c r="B14929" s="1257"/>
      <c r="C14929" s="1257"/>
      <c r="D14929" s="1257"/>
      <c r="E14929" s="1257"/>
      <c r="F14929" s="1257"/>
      <c r="G14929" s="1257"/>
      <c r="H14929" s="1258"/>
      <c r="I14929" s="1257"/>
      <c r="J14929" s="1257"/>
      <c r="K14929" s="1257"/>
      <c r="L14929" s="1257"/>
      <c r="M14929" s="1257"/>
    </row>
    <row r="14930" spans="2:13" s="1259" customFormat="1" x14ac:dyDescent="0.2">
      <c r="B14930" s="1257"/>
      <c r="C14930" s="1257"/>
      <c r="D14930" s="1257"/>
      <c r="E14930" s="1257"/>
      <c r="F14930" s="1257"/>
      <c r="G14930" s="1257"/>
      <c r="H14930" s="1258"/>
      <c r="I14930" s="1257"/>
      <c r="J14930" s="1257"/>
      <c r="K14930" s="1257"/>
      <c r="L14930" s="1257"/>
      <c r="M14930" s="1257"/>
    </row>
    <row r="14931" spans="2:13" s="1259" customFormat="1" x14ac:dyDescent="0.2">
      <c r="B14931" s="1257"/>
      <c r="C14931" s="1257"/>
      <c r="D14931" s="1257"/>
      <c r="E14931" s="1257"/>
      <c r="F14931" s="1257"/>
      <c r="G14931" s="1257"/>
      <c r="H14931" s="1258"/>
      <c r="I14931" s="1257"/>
      <c r="J14931" s="1257"/>
      <c r="K14931" s="1257"/>
      <c r="L14931" s="1257"/>
      <c r="M14931" s="1257"/>
    </row>
    <row r="14932" spans="2:13" s="1259" customFormat="1" x14ac:dyDescent="0.2">
      <c r="B14932" s="1257"/>
      <c r="C14932" s="1257"/>
      <c r="D14932" s="1257"/>
      <c r="E14932" s="1257"/>
      <c r="F14932" s="1257"/>
      <c r="G14932" s="1257"/>
      <c r="H14932" s="1258"/>
      <c r="I14932" s="1257"/>
      <c r="J14932" s="1257"/>
      <c r="K14932" s="1257"/>
      <c r="L14932" s="1257"/>
      <c r="M14932" s="1257"/>
    </row>
    <row r="14933" spans="2:13" s="1259" customFormat="1" x14ac:dyDescent="0.2">
      <c r="B14933" s="1257"/>
      <c r="C14933" s="1257"/>
      <c r="D14933" s="1257"/>
      <c r="E14933" s="1257"/>
      <c r="F14933" s="1257"/>
      <c r="G14933" s="1257"/>
      <c r="H14933" s="1258"/>
      <c r="I14933" s="1257"/>
      <c r="J14933" s="1257"/>
      <c r="K14933" s="1257"/>
      <c r="L14933" s="1257"/>
      <c r="M14933" s="1257"/>
    </row>
    <row r="14934" spans="2:13" s="1259" customFormat="1" x14ac:dyDescent="0.2">
      <c r="B14934" s="1257"/>
      <c r="C14934" s="1257"/>
      <c r="D14934" s="1257"/>
      <c r="E14934" s="1257"/>
      <c r="F14934" s="1257"/>
      <c r="G14934" s="1257"/>
      <c r="H14934" s="1258"/>
      <c r="I14934" s="1257"/>
      <c r="J14934" s="1257"/>
      <c r="K14934" s="1257"/>
      <c r="L14934" s="1257"/>
      <c r="M14934" s="1257"/>
    </row>
    <row r="14935" spans="2:13" s="1259" customFormat="1" x14ac:dyDescent="0.2">
      <c r="B14935" s="1257"/>
      <c r="C14935" s="1257"/>
      <c r="D14935" s="1257"/>
      <c r="E14935" s="1257"/>
      <c r="F14935" s="1257"/>
      <c r="G14935" s="1257"/>
      <c r="H14935" s="1258"/>
      <c r="I14935" s="1257"/>
      <c r="J14935" s="1257"/>
      <c r="K14935" s="1257"/>
      <c r="L14935" s="1257"/>
      <c r="M14935" s="1257"/>
    </row>
    <row r="14936" spans="2:13" s="1259" customFormat="1" x14ac:dyDescent="0.2">
      <c r="B14936" s="1257"/>
      <c r="C14936" s="1257"/>
      <c r="D14936" s="1257"/>
      <c r="E14936" s="1257"/>
      <c r="F14936" s="1257"/>
      <c r="G14936" s="1257"/>
      <c r="H14936" s="1258"/>
      <c r="I14936" s="1257"/>
      <c r="J14936" s="1257"/>
      <c r="K14936" s="1257"/>
      <c r="L14936" s="1257"/>
      <c r="M14936" s="1257"/>
    </row>
    <row r="14937" spans="2:13" s="1259" customFormat="1" x14ac:dyDescent="0.2">
      <c r="B14937" s="1257"/>
      <c r="C14937" s="1257"/>
      <c r="D14937" s="1257"/>
      <c r="E14937" s="1257"/>
      <c r="F14937" s="1257"/>
      <c r="G14937" s="1257"/>
      <c r="H14937" s="1258"/>
      <c r="I14937" s="1257"/>
      <c r="J14937" s="1257"/>
      <c r="K14937" s="1257"/>
      <c r="L14937" s="1257"/>
      <c r="M14937" s="1257"/>
    </row>
    <row r="14938" spans="2:13" s="1259" customFormat="1" x14ac:dyDescent="0.2">
      <c r="B14938" s="1257"/>
      <c r="C14938" s="1257"/>
      <c r="D14938" s="1257"/>
      <c r="E14938" s="1257"/>
      <c r="F14938" s="1257"/>
      <c r="G14938" s="1257"/>
      <c r="H14938" s="1258"/>
      <c r="I14938" s="1257"/>
      <c r="J14938" s="1257"/>
      <c r="K14938" s="1257"/>
      <c r="L14938" s="1257"/>
      <c r="M14938" s="1257"/>
    </row>
    <row r="14939" spans="2:13" s="1259" customFormat="1" x14ac:dyDescent="0.2">
      <c r="B14939" s="1257"/>
      <c r="C14939" s="1257"/>
      <c r="D14939" s="1257"/>
      <c r="E14939" s="1257"/>
      <c r="F14939" s="1257"/>
      <c r="G14939" s="1257"/>
      <c r="H14939" s="1258"/>
      <c r="I14939" s="1257"/>
      <c r="J14939" s="1257"/>
      <c r="K14939" s="1257"/>
      <c r="L14939" s="1257"/>
      <c r="M14939" s="1257"/>
    </row>
    <row r="14940" spans="2:13" s="1259" customFormat="1" x14ac:dyDescent="0.2">
      <c r="B14940" s="1257"/>
      <c r="C14940" s="1257"/>
      <c r="D14940" s="1257"/>
      <c r="E14940" s="1257"/>
      <c r="F14940" s="1257"/>
      <c r="G14940" s="1257"/>
      <c r="H14940" s="1258"/>
      <c r="I14940" s="1257"/>
      <c r="J14940" s="1257"/>
      <c r="K14940" s="1257"/>
      <c r="L14940" s="1257"/>
      <c r="M14940" s="1257"/>
    </row>
    <row r="14941" spans="2:13" s="1259" customFormat="1" x14ac:dyDescent="0.2">
      <c r="B14941" s="1257"/>
      <c r="C14941" s="1257"/>
      <c r="D14941" s="1257"/>
      <c r="E14941" s="1257"/>
      <c r="F14941" s="1257"/>
      <c r="G14941" s="1257"/>
      <c r="H14941" s="1258"/>
      <c r="I14941" s="1257"/>
      <c r="J14941" s="1257"/>
      <c r="K14941" s="1257"/>
      <c r="L14941" s="1257"/>
      <c r="M14941" s="1257"/>
    </row>
    <row r="14942" spans="2:13" s="1259" customFormat="1" x14ac:dyDescent="0.2">
      <c r="B14942" s="1257"/>
      <c r="C14942" s="1257"/>
      <c r="D14942" s="1257"/>
      <c r="E14942" s="1257"/>
      <c r="F14942" s="1257"/>
      <c r="G14942" s="1257"/>
      <c r="H14942" s="1258"/>
      <c r="I14942" s="1257"/>
      <c r="J14942" s="1257"/>
      <c r="K14942" s="1257"/>
      <c r="L14942" s="1257"/>
      <c r="M14942" s="1257"/>
    </row>
    <row r="14943" spans="2:13" s="1259" customFormat="1" x14ac:dyDescent="0.2">
      <c r="B14943" s="1257"/>
      <c r="C14943" s="1257"/>
      <c r="D14943" s="1257"/>
      <c r="E14943" s="1257"/>
      <c r="F14943" s="1257"/>
      <c r="G14943" s="1257"/>
      <c r="H14943" s="1258"/>
      <c r="I14943" s="1257"/>
      <c r="J14943" s="1257"/>
      <c r="K14943" s="1257"/>
      <c r="L14943" s="1257"/>
      <c r="M14943" s="1257"/>
    </row>
    <row r="14944" spans="2:13" s="1259" customFormat="1" x14ac:dyDescent="0.2">
      <c r="B14944" s="1257"/>
      <c r="C14944" s="1257"/>
      <c r="D14944" s="1257"/>
      <c r="E14944" s="1257"/>
      <c r="F14944" s="1257"/>
      <c r="G14944" s="1257"/>
      <c r="H14944" s="1258"/>
      <c r="I14944" s="1257"/>
      <c r="J14944" s="1257"/>
      <c r="K14944" s="1257"/>
      <c r="L14944" s="1257"/>
      <c r="M14944" s="1257"/>
    </row>
    <row r="14945" spans="2:13" s="1259" customFormat="1" x14ac:dyDescent="0.2">
      <c r="B14945" s="1257"/>
      <c r="C14945" s="1257"/>
      <c r="D14945" s="1257"/>
      <c r="E14945" s="1257"/>
      <c r="F14945" s="1257"/>
      <c r="G14945" s="1257"/>
      <c r="H14945" s="1258"/>
      <c r="I14945" s="1257"/>
      <c r="J14945" s="1257"/>
      <c r="K14945" s="1257"/>
      <c r="L14945" s="1257"/>
      <c r="M14945" s="1257"/>
    </row>
    <row r="14946" spans="2:13" s="1259" customFormat="1" x14ac:dyDescent="0.2">
      <c r="B14946" s="1257"/>
      <c r="C14946" s="1257"/>
      <c r="D14946" s="1257"/>
      <c r="E14946" s="1257"/>
      <c r="F14946" s="1257"/>
      <c r="G14946" s="1257"/>
      <c r="H14946" s="1258"/>
      <c r="I14946" s="1257"/>
      <c r="J14946" s="1257"/>
      <c r="K14946" s="1257"/>
      <c r="L14946" s="1257"/>
      <c r="M14946" s="1257"/>
    </row>
    <row r="14947" spans="2:13" s="1259" customFormat="1" x14ac:dyDescent="0.2">
      <c r="B14947" s="1257"/>
      <c r="C14947" s="1257"/>
      <c r="D14947" s="1257"/>
      <c r="E14947" s="1257"/>
      <c r="F14947" s="1257"/>
      <c r="G14947" s="1257"/>
      <c r="H14947" s="1258"/>
      <c r="I14947" s="1257"/>
      <c r="J14947" s="1257"/>
      <c r="K14947" s="1257"/>
      <c r="L14947" s="1257"/>
      <c r="M14947" s="1257"/>
    </row>
    <row r="14948" spans="2:13" s="1259" customFormat="1" x14ac:dyDescent="0.2">
      <c r="B14948" s="1257"/>
      <c r="C14948" s="1257"/>
      <c r="D14948" s="1257"/>
      <c r="E14948" s="1257"/>
      <c r="F14948" s="1257"/>
      <c r="G14948" s="1257"/>
      <c r="H14948" s="1258"/>
      <c r="I14948" s="1257"/>
      <c r="J14948" s="1257"/>
      <c r="K14948" s="1257"/>
      <c r="L14948" s="1257"/>
      <c r="M14948" s="1257"/>
    </row>
    <row r="14949" spans="2:13" s="1259" customFormat="1" x14ac:dyDescent="0.2">
      <c r="B14949" s="1257"/>
      <c r="C14949" s="1257"/>
      <c r="D14949" s="1257"/>
      <c r="E14949" s="1257"/>
      <c r="F14949" s="1257"/>
      <c r="G14949" s="1257"/>
      <c r="H14949" s="1258"/>
      <c r="I14949" s="1257"/>
      <c r="J14949" s="1257"/>
      <c r="K14949" s="1257"/>
      <c r="L14949" s="1257"/>
      <c r="M14949" s="1257"/>
    </row>
    <row r="14950" spans="2:13" s="1259" customFormat="1" x14ac:dyDescent="0.2">
      <c r="B14950" s="1257"/>
      <c r="C14950" s="1257"/>
      <c r="D14950" s="1257"/>
      <c r="E14950" s="1257"/>
      <c r="F14950" s="1257"/>
      <c r="G14950" s="1257"/>
      <c r="H14950" s="1258"/>
      <c r="I14950" s="1257"/>
      <c r="J14950" s="1257"/>
      <c r="K14950" s="1257"/>
      <c r="L14950" s="1257"/>
      <c r="M14950" s="1257"/>
    </row>
    <row r="14951" spans="2:13" s="1259" customFormat="1" x14ac:dyDescent="0.2">
      <c r="B14951" s="1257"/>
      <c r="C14951" s="1257"/>
      <c r="D14951" s="1257"/>
      <c r="E14951" s="1257"/>
      <c r="F14951" s="1257"/>
      <c r="G14951" s="1257"/>
      <c r="H14951" s="1258"/>
      <c r="I14951" s="1257"/>
      <c r="J14951" s="1257"/>
      <c r="K14951" s="1257"/>
      <c r="L14951" s="1257"/>
      <c r="M14951" s="1257"/>
    </row>
    <row r="14952" spans="2:13" s="1259" customFormat="1" x14ac:dyDescent="0.2">
      <c r="B14952" s="1257"/>
      <c r="C14952" s="1257"/>
      <c r="D14952" s="1257"/>
      <c r="E14952" s="1257"/>
      <c r="F14952" s="1257"/>
      <c r="G14952" s="1257"/>
      <c r="H14952" s="1258"/>
      <c r="I14952" s="1257"/>
      <c r="J14952" s="1257"/>
      <c r="K14952" s="1257"/>
      <c r="L14952" s="1257"/>
      <c r="M14952" s="1257"/>
    </row>
    <row r="14953" spans="2:13" s="1259" customFormat="1" x14ac:dyDescent="0.2">
      <c r="B14953" s="1257"/>
      <c r="C14953" s="1257"/>
      <c r="D14953" s="1257"/>
      <c r="E14953" s="1257"/>
      <c r="F14953" s="1257"/>
      <c r="G14953" s="1257"/>
      <c r="H14953" s="1258"/>
      <c r="I14953" s="1257"/>
      <c r="J14953" s="1257"/>
      <c r="K14953" s="1257"/>
      <c r="L14953" s="1257"/>
      <c r="M14953" s="1257"/>
    </row>
    <row r="14954" spans="2:13" s="1259" customFormat="1" x14ac:dyDescent="0.2">
      <c r="B14954" s="1257"/>
      <c r="C14954" s="1257"/>
      <c r="D14954" s="1257"/>
      <c r="E14954" s="1257"/>
      <c r="F14954" s="1257"/>
      <c r="G14954" s="1257"/>
      <c r="H14954" s="1258"/>
      <c r="I14954" s="1257"/>
      <c r="J14954" s="1257"/>
      <c r="K14954" s="1257"/>
      <c r="L14954" s="1257"/>
      <c r="M14954" s="1257"/>
    </row>
    <row r="14955" spans="2:13" s="1259" customFormat="1" x14ac:dyDescent="0.2">
      <c r="B14955" s="1257"/>
      <c r="C14955" s="1257"/>
      <c r="D14955" s="1257"/>
      <c r="E14955" s="1257"/>
      <c r="F14955" s="1257"/>
      <c r="G14955" s="1257"/>
      <c r="H14955" s="1258"/>
      <c r="I14955" s="1257"/>
      <c r="J14955" s="1257"/>
      <c r="K14955" s="1257"/>
      <c r="L14955" s="1257"/>
      <c r="M14955" s="1257"/>
    </row>
    <row r="14956" spans="2:13" s="1259" customFormat="1" x14ac:dyDescent="0.2">
      <c r="B14956" s="1257"/>
      <c r="C14956" s="1257"/>
      <c r="D14956" s="1257"/>
      <c r="E14956" s="1257"/>
      <c r="F14956" s="1257"/>
      <c r="G14956" s="1257"/>
      <c r="H14956" s="1258"/>
      <c r="I14956" s="1257"/>
      <c r="J14956" s="1257"/>
      <c r="K14956" s="1257"/>
      <c r="L14956" s="1257"/>
      <c r="M14956" s="1257"/>
    </row>
    <row r="14957" spans="2:13" s="1259" customFormat="1" x14ac:dyDescent="0.2">
      <c r="B14957" s="1257"/>
      <c r="C14957" s="1257"/>
      <c r="D14957" s="1257"/>
      <c r="E14957" s="1257"/>
      <c r="F14957" s="1257"/>
      <c r="G14957" s="1257"/>
      <c r="H14957" s="1258"/>
      <c r="I14957" s="1257"/>
      <c r="J14957" s="1257"/>
      <c r="K14957" s="1257"/>
      <c r="L14957" s="1257"/>
      <c r="M14957" s="1257"/>
    </row>
    <row r="14958" spans="2:13" s="1259" customFormat="1" x14ac:dyDescent="0.2">
      <c r="B14958" s="1257"/>
      <c r="C14958" s="1257"/>
      <c r="D14958" s="1257"/>
      <c r="E14958" s="1257"/>
      <c r="F14958" s="1257"/>
      <c r="G14958" s="1257"/>
      <c r="H14958" s="1258"/>
      <c r="I14958" s="1257"/>
      <c r="J14958" s="1257"/>
      <c r="K14958" s="1257"/>
      <c r="L14958" s="1257"/>
      <c r="M14958" s="1257"/>
    </row>
    <row r="14959" spans="2:13" s="1259" customFormat="1" x14ac:dyDescent="0.2">
      <c r="B14959" s="1257"/>
      <c r="C14959" s="1257"/>
      <c r="D14959" s="1257"/>
      <c r="E14959" s="1257"/>
      <c r="F14959" s="1257"/>
      <c r="G14959" s="1257"/>
      <c r="H14959" s="1258"/>
      <c r="I14959" s="1257"/>
      <c r="J14959" s="1257"/>
      <c r="K14959" s="1257"/>
      <c r="L14959" s="1257"/>
      <c r="M14959" s="1257"/>
    </row>
    <row r="14960" spans="2:13" s="1259" customFormat="1" x14ac:dyDescent="0.2">
      <c r="B14960" s="1257"/>
      <c r="C14960" s="1257"/>
      <c r="D14960" s="1257"/>
      <c r="E14960" s="1257"/>
      <c r="F14960" s="1257"/>
      <c r="G14960" s="1257"/>
      <c r="H14960" s="1258"/>
      <c r="I14960" s="1257"/>
      <c r="J14960" s="1257"/>
      <c r="K14960" s="1257"/>
      <c r="L14960" s="1257"/>
      <c r="M14960" s="1257"/>
    </row>
    <row r="14961" spans="2:13" s="1259" customFormat="1" x14ac:dyDescent="0.2">
      <c r="B14961" s="1257"/>
      <c r="C14961" s="1257"/>
      <c r="D14961" s="1257"/>
      <c r="E14961" s="1257"/>
      <c r="F14961" s="1257"/>
      <c r="G14961" s="1257"/>
      <c r="H14961" s="1258"/>
      <c r="I14961" s="1257"/>
      <c r="J14961" s="1257"/>
      <c r="K14961" s="1257"/>
      <c r="L14961" s="1257"/>
      <c r="M14961" s="1257"/>
    </row>
    <row r="14962" spans="2:13" s="1259" customFormat="1" x14ac:dyDescent="0.2">
      <c r="B14962" s="1257"/>
      <c r="C14962" s="1257"/>
      <c r="D14962" s="1257"/>
      <c r="E14962" s="1257"/>
      <c r="F14962" s="1257"/>
      <c r="G14962" s="1257"/>
      <c r="H14962" s="1258"/>
      <c r="I14962" s="1257"/>
      <c r="J14962" s="1257"/>
      <c r="K14962" s="1257"/>
      <c r="L14962" s="1257"/>
      <c r="M14962" s="1257"/>
    </row>
    <row r="14963" spans="2:13" s="1259" customFormat="1" x14ac:dyDescent="0.2">
      <c r="B14963" s="1257"/>
      <c r="C14963" s="1257"/>
      <c r="D14963" s="1257"/>
      <c r="E14963" s="1257"/>
      <c r="F14963" s="1257"/>
      <c r="G14963" s="1257"/>
      <c r="H14963" s="1258"/>
      <c r="I14963" s="1257"/>
      <c r="J14963" s="1257"/>
      <c r="K14963" s="1257"/>
      <c r="L14963" s="1257"/>
      <c r="M14963" s="1257"/>
    </row>
    <row r="14964" spans="2:13" s="1259" customFormat="1" x14ac:dyDescent="0.2">
      <c r="B14964" s="1257"/>
      <c r="C14964" s="1257"/>
      <c r="D14964" s="1257"/>
      <c r="E14964" s="1257"/>
      <c r="F14964" s="1257"/>
      <c r="G14964" s="1257"/>
      <c r="H14964" s="1258"/>
      <c r="I14964" s="1257"/>
      <c r="J14964" s="1257"/>
      <c r="K14964" s="1257"/>
      <c r="L14964" s="1257"/>
      <c r="M14964" s="1257"/>
    </row>
    <row r="14965" spans="2:13" s="1259" customFormat="1" x14ac:dyDescent="0.2">
      <c r="B14965" s="1257"/>
      <c r="C14965" s="1257"/>
      <c r="D14965" s="1257"/>
      <c r="E14965" s="1257"/>
      <c r="F14965" s="1257"/>
      <c r="G14965" s="1257"/>
      <c r="H14965" s="1258"/>
      <c r="I14965" s="1257"/>
      <c r="J14965" s="1257"/>
      <c r="K14965" s="1257"/>
      <c r="L14965" s="1257"/>
      <c r="M14965" s="1257"/>
    </row>
    <row r="14966" spans="2:13" s="1259" customFormat="1" x14ac:dyDescent="0.2">
      <c r="B14966" s="1257"/>
      <c r="C14966" s="1257"/>
      <c r="D14966" s="1257"/>
      <c r="E14966" s="1257"/>
      <c r="F14966" s="1257"/>
      <c r="G14966" s="1257"/>
      <c r="H14966" s="1258"/>
      <c r="I14966" s="1257"/>
      <c r="J14966" s="1257"/>
      <c r="K14966" s="1257"/>
      <c r="L14966" s="1257"/>
      <c r="M14966" s="1257"/>
    </row>
    <row r="14967" spans="2:13" s="1259" customFormat="1" x14ac:dyDescent="0.2">
      <c r="B14967" s="1257"/>
      <c r="C14967" s="1257"/>
      <c r="D14967" s="1257"/>
      <c r="E14967" s="1257"/>
      <c r="F14967" s="1257"/>
      <c r="G14967" s="1257"/>
      <c r="H14967" s="1258"/>
      <c r="I14967" s="1257"/>
      <c r="J14967" s="1257"/>
      <c r="K14967" s="1257"/>
      <c r="L14967" s="1257"/>
      <c r="M14967" s="1257"/>
    </row>
    <row r="14968" spans="2:13" s="1259" customFormat="1" x14ac:dyDescent="0.2">
      <c r="B14968" s="1257"/>
      <c r="C14968" s="1257"/>
      <c r="D14968" s="1257"/>
      <c r="E14968" s="1257"/>
      <c r="F14968" s="1257"/>
      <c r="G14968" s="1257"/>
      <c r="H14968" s="1258"/>
      <c r="I14968" s="1257"/>
      <c r="J14968" s="1257"/>
      <c r="K14968" s="1257"/>
      <c r="L14968" s="1257"/>
      <c r="M14968" s="1257"/>
    </row>
    <row r="14969" spans="2:13" s="1259" customFormat="1" x14ac:dyDescent="0.2">
      <c r="B14969" s="1257"/>
      <c r="C14969" s="1257"/>
      <c r="D14969" s="1257"/>
      <c r="E14969" s="1257"/>
      <c r="F14969" s="1257"/>
      <c r="G14969" s="1257"/>
      <c r="H14969" s="1258"/>
      <c r="I14969" s="1257"/>
      <c r="J14969" s="1257"/>
      <c r="K14969" s="1257"/>
      <c r="L14969" s="1257"/>
      <c r="M14969" s="1257"/>
    </row>
    <row r="14970" spans="2:13" s="1259" customFormat="1" x14ac:dyDescent="0.2">
      <c r="B14970" s="1257"/>
      <c r="C14970" s="1257"/>
      <c r="D14970" s="1257"/>
      <c r="E14970" s="1257"/>
      <c r="F14970" s="1257"/>
      <c r="G14970" s="1257"/>
      <c r="H14970" s="1258"/>
      <c r="I14970" s="1257"/>
      <c r="J14970" s="1257"/>
      <c r="K14970" s="1257"/>
      <c r="L14970" s="1257"/>
      <c r="M14970" s="1257"/>
    </row>
    <row r="14971" spans="2:13" s="1259" customFormat="1" x14ac:dyDescent="0.2">
      <c r="B14971" s="1257"/>
      <c r="C14971" s="1257"/>
      <c r="D14971" s="1257"/>
      <c r="E14971" s="1257"/>
      <c r="F14971" s="1257"/>
      <c r="G14971" s="1257"/>
      <c r="H14971" s="1258"/>
      <c r="I14971" s="1257"/>
      <c r="J14971" s="1257"/>
      <c r="K14971" s="1257"/>
      <c r="L14971" s="1257"/>
      <c r="M14971" s="1257"/>
    </row>
    <row r="14972" spans="2:13" s="1259" customFormat="1" x14ac:dyDescent="0.2">
      <c r="B14972" s="1257"/>
      <c r="C14972" s="1257"/>
      <c r="D14972" s="1257"/>
      <c r="E14972" s="1257"/>
      <c r="F14972" s="1257"/>
      <c r="G14972" s="1257"/>
      <c r="H14972" s="1258"/>
      <c r="I14972" s="1257"/>
      <c r="J14972" s="1257"/>
      <c r="K14972" s="1257"/>
      <c r="L14972" s="1257"/>
      <c r="M14972" s="1257"/>
    </row>
    <row r="14973" spans="2:13" s="1259" customFormat="1" x14ac:dyDescent="0.2">
      <c r="B14973" s="1257"/>
      <c r="C14973" s="1257"/>
      <c r="D14973" s="1257"/>
      <c r="E14973" s="1257"/>
      <c r="F14973" s="1257"/>
      <c r="G14973" s="1257"/>
      <c r="H14973" s="1258"/>
      <c r="I14973" s="1257"/>
      <c r="J14973" s="1257"/>
      <c r="K14973" s="1257"/>
      <c r="L14973" s="1257"/>
      <c r="M14973" s="1257"/>
    </row>
    <row r="14974" spans="2:13" s="1259" customFormat="1" x14ac:dyDescent="0.2">
      <c r="B14974" s="1257"/>
      <c r="C14974" s="1257"/>
      <c r="D14974" s="1257"/>
      <c r="E14974" s="1257"/>
      <c r="F14974" s="1257"/>
      <c r="G14974" s="1257"/>
      <c r="H14974" s="1258"/>
      <c r="I14974" s="1257"/>
      <c r="J14974" s="1257"/>
      <c r="K14974" s="1257"/>
      <c r="L14974" s="1257"/>
      <c r="M14974" s="1257"/>
    </row>
    <row r="14975" spans="2:13" s="1259" customFormat="1" x14ac:dyDescent="0.2">
      <c r="B14975" s="1257"/>
      <c r="C14975" s="1257"/>
      <c r="D14975" s="1257"/>
      <c r="E14975" s="1257"/>
      <c r="F14975" s="1257"/>
      <c r="G14975" s="1257"/>
      <c r="H14975" s="1258"/>
      <c r="I14975" s="1257"/>
      <c r="J14975" s="1257"/>
      <c r="K14975" s="1257"/>
      <c r="L14975" s="1257"/>
      <c r="M14975" s="1257"/>
    </row>
    <row r="14976" spans="2:13" s="1259" customFormat="1" x14ac:dyDescent="0.2">
      <c r="B14976" s="1257"/>
      <c r="C14976" s="1257"/>
      <c r="D14976" s="1257"/>
      <c r="E14976" s="1257"/>
      <c r="F14976" s="1257"/>
      <c r="G14976" s="1257"/>
      <c r="H14976" s="1258"/>
      <c r="I14976" s="1257"/>
      <c r="J14976" s="1257"/>
      <c r="K14976" s="1257"/>
      <c r="L14976" s="1257"/>
      <c r="M14976" s="1257"/>
    </row>
    <row r="14977" spans="2:13" s="1259" customFormat="1" x14ac:dyDescent="0.2">
      <c r="B14977" s="1257"/>
      <c r="C14977" s="1257"/>
      <c r="D14977" s="1257"/>
      <c r="E14977" s="1257"/>
      <c r="F14977" s="1257"/>
      <c r="G14977" s="1257"/>
      <c r="H14977" s="1258"/>
      <c r="I14977" s="1257"/>
      <c r="J14977" s="1257"/>
      <c r="K14977" s="1257"/>
      <c r="L14977" s="1257"/>
      <c r="M14977" s="1257"/>
    </row>
    <row r="14978" spans="2:13" s="1259" customFormat="1" x14ac:dyDescent="0.2">
      <c r="B14978" s="1257"/>
      <c r="C14978" s="1257"/>
      <c r="D14978" s="1257"/>
      <c r="E14978" s="1257"/>
      <c r="F14978" s="1257"/>
      <c r="G14978" s="1257"/>
      <c r="H14978" s="1258"/>
      <c r="I14978" s="1257"/>
      <c r="J14978" s="1257"/>
      <c r="K14978" s="1257"/>
      <c r="L14978" s="1257"/>
      <c r="M14978" s="1257"/>
    </row>
    <row r="14979" spans="2:13" s="1259" customFormat="1" x14ac:dyDescent="0.2">
      <c r="B14979" s="1257"/>
      <c r="C14979" s="1257"/>
      <c r="D14979" s="1257"/>
      <c r="E14979" s="1257"/>
      <c r="F14979" s="1257"/>
      <c r="G14979" s="1257"/>
      <c r="H14979" s="1258"/>
      <c r="I14979" s="1257"/>
      <c r="J14979" s="1257"/>
      <c r="K14979" s="1257"/>
      <c r="L14979" s="1257"/>
      <c r="M14979" s="1257"/>
    </row>
    <row r="14980" spans="2:13" s="1259" customFormat="1" x14ac:dyDescent="0.2">
      <c r="B14980" s="1257"/>
      <c r="C14980" s="1257"/>
      <c r="D14980" s="1257"/>
      <c r="E14980" s="1257"/>
      <c r="F14980" s="1257"/>
      <c r="G14980" s="1257"/>
      <c r="H14980" s="1258"/>
      <c r="I14980" s="1257"/>
      <c r="J14980" s="1257"/>
      <c r="K14980" s="1257"/>
      <c r="L14980" s="1257"/>
      <c r="M14980" s="1257"/>
    </row>
    <row r="14981" spans="2:13" s="1259" customFormat="1" x14ac:dyDescent="0.2">
      <c r="B14981" s="1257"/>
      <c r="C14981" s="1257"/>
      <c r="D14981" s="1257"/>
      <c r="E14981" s="1257"/>
      <c r="F14981" s="1257"/>
      <c r="G14981" s="1257"/>
      <c r="H14981" s="1258"/>
      <c r="I14981" s="1257"/>
      <c r="J14981" s="1257"/>
      <c r="K14981" s="1257"/>
      <c r="L14981" s="1257"/>
      <c r="M14981" s="1257"/>
    </row>
    <row r="14982" spans="2:13" s="1259" customFormat="1" x14ac:dyDescent="0.2">
      <c r="B14982" s="1257"/>
      <c r="C14982" s="1257"/>
      <c r="D14982" s="1257"/>
      <c r="E14982" s="1257"/>
      <c r="F14982" s="1257"/>
      <c r="G14982" s="1257"/>
      <c r="H14982" s="1258"/>
      <c r="I14982" s="1257"/>
      <c r="J14982" s="1257"/>
      <c r="K14982" s="1257"/>
      <c r="L14982" s="1257"/>
      <c r="M14982" s="1257"/>
    </row>
    <row r="14983" spans="2:13" s="1259" customFormat="1" x14ac:dyDescent="0.2">
      <c r="B14983" s="1257"/>
      <c r="C14983" s="1257"/>
      <c r="D14983" s="1257"/>
      <c r="E14983" s="1257"/>
      <c r="F14983" s="1257"/>
      <c r="G14983" s="1257"/>
      <c r="H14983" s="1258"/>
      <c r="I14983" s="1257"/>
      <c r="J14983" s="1257"/>
      <c r="K14983" s="1257"/>
      <c r="L14983" s="1257"/>
      <c r="M14983" s="1257"/>
    </row>
    <row r="14984" spans="2:13" s="1259" customFormat="1" x14ac:dyDescent="0.2">
      <c r="B14984" s="1257"/>
      <c r="C14984" s="1257"/>
      <c r="D14984" s="1257"/>
      <c r="E14984" s="1257"/>
      <c r="F14984" s="1257"/>
      <c r="G14984" s="1257"/>
      <c r="H14984" s="1258"/>
      <c r="I14984" s="1257"/>
      <c r="J14984" s="1257"/>
      <c r="K14984" s="1257"/>
      <c r="L14984" s="1257"/>
      <c r="M14984" s="1257"/>
    </row>
    <row r="14985" spans="2:13" s="1259" customFormat="1" x14ac:dyDescent="0.2">
      <c r="B14985" s="1257"/>
      <c r="C14985" s="1257"/>
      <c r="D14985" s="1257"/>
      <c r="E14985" s="1257"/>
      <c r="F14985" s="1257"/>
      <c r="G14985" s="1257"/>
      <c r="H14985" s="1258"/>
      <c r="I14985" s="1257"/>
      <c r="J14985" s="1257"/>
      <c r="K14985" s="1257"/>
      <c r="L14985" s="1257"/>
      <c r="M14985" s="1257"/>
    </row>
    <row r="14986" spans="2:13" s="1259" customFormat="1" x14ac:dyDescent="0.2">
      <c r="B14986" s="1257"/>
      <c r="C14986" s="1257"/>
      <c r="D14986" s="1257"/>
      <c r="E14986" s="1257"/>
      <c r="F14986" s="1257"/>
      <c r="G14986" s="1257"/>
      <c r="H14986" s="1258"/>
      <c r="I14986" s="1257"/>
      <c r="J14986" s="1257"/>
      <c r="K14986" s="1257"/>
      <c r="L14986" s="1257"/>
      <c r="M14986" s="1257"/>
    </row>
    <row r="14987" spans="2:13" s="1259" customFormat="1" x14ac:dyDescent="0.2">
      <c r="B14987" s="1257"/>
      <c r="C14987" s="1257"/>
      <c r="D14987" s="1257"/>
      <c r="E14987" s="1257"/>
      <c r="F14987" s="1257"/>
      <c r="G14987" s="1257"/>
      <c r="H14987" s="1258"/>
      <c r="I14987" s="1257"/>
      <c r="J14987" s="1257"/>
      <c r="K14987" s="1257"/>
      <c r="L14987" s="1257"/>
      <c r="M14987" s="1257"/>
    </row>
    <row r="14988" spans="2:13" s="1259" customFormat="1" x14ac:dyDescent="0.2">
      <c r="B14988" s="1257"/>
      <c r="C14988" s="1257"/>
      <c r="D14988" s="1257"/>
      <c r="E14988" s="1257"/>
      <c r="F14988" s="1257"/>
      <c r="G14988" s="1257"/>
      <c r="H14988" s="1258"/>
      <c r="I14988" s="1257"/>
      <c r="J14988" s="1257"/>
      <c r="K14988" s="1257"/>
      <c r="L14988" s="1257"/>
      <c r="M14988" s="1257"/>
    </row>
    <row r="14989" spans="2:13" s="1259" customFormat="1" x14ac:dyDescent="0.2">
      <c r="B14989" s="1257"/>
      <c r="C14989" s="1257"/>
      <c r="D14989" s="1257"/>
      <c r="E14989" s="1257"/>
      <c r="F14989" s="1257"/>
      <c r="G14989" s="1257"/>
      <c r="H14989" s="1258"/>
      <c r="I14989" s="1257"/>
      <c r="J14989" s="1257"/>
      <c r="K14989" s="1257"/>
      <c r="L14989" s="1257"/>
      <c r="M14989" s="1257"/>
    </row>
    <row r="14990" spans="2:13" s="1259" customFormat="1" x14ac:dyDescent="0.2">
      <c r="B14990" s="1257"/>
      <c r="C14990" s="1257"/>
      <c r="D14990" s="1257"/>
      <c r="E14990" s="1257"/>
      <c r="F14990" s="1257"/>
      <c r="G14990" s="1257"/>
      <c r="H14990" s="1258"/>
      <c r="I14990" s="1257"/>
      <c r="J14990" s="1257"/>
      <c r="K14990" s="1257"/>
      <c r="L14990" s="1257"/>
      <c r="M14990" s="1257"/>
    </row>
    <row r="14991" spans="2:13" s="1259" customFormat="1" x14ac:dyDescent="0.2">
      <c r="B14991" s="1257"/>
      <c r="C14991" s="1257"/>
      <c r="D14991" s="1257"/>
      <c r="E14991" s="1257"/>
      <c r="F14991" s="1257"/>
      <c r="G14991" s="1257"/>
      <c r="H14991" s="1258"/>
      <c r="I14991" s="1257"/>
      <c r="J14991" s="1257"/>
      <c r="K14991" s="1257"/>
      <c r="L14991" s="1257"/>
      <c r="M14991" s="1257"/>
    </row>
    <row r="14992" spans="2:13" s="1259" customFormat="1" x14ac:dyDescent="0.2">
      <c r="B14992" s="1257"/>
      <c r="C14992" s="1257"/>
      <c r="D14992" s="1257"/>
      <c r="E14992" s="1257"/>
      <c r="F14992" s="1257"/>
      <c r="G14992" s="1257"/>
      <c r="H14992" s="1258"/>
      <c r="I14992" s="1257"/>
      <c r="J14992" s="1257"/>
      <c r="K14992" s="1257"/>
      <c r="L14992" s="1257"/>
      <c r="M14992" s="1257"/>
    </row>
    <row r="14993" spans="2:13" s="1259" customFormat="1" x14ac:dyDescent="0.2">
      <c r="B14993" s="1257"/>
      <c r="C14993" s="1257"/>
      <c r="D14993" s="1257"/>
      <c r="E14993" s="1257"/>
      <c r="F14993" s="1257"/>
      <c r="G14993" s="1257"/>
      <c r="H14993" s="1258"/>
      <c r="I14993" s="1257"/>
      <c r="J14993" s="1257"/>
      <c r="K14993" s="1257"/>
      <c r="L14993" s="1257"/>
      <c r="M14993" s="1257"/>
    </row>
    <row r="14994" spans="2:13" s="1259" customFormat="1" x14ac:dyDescent="0.2">
      <c r="B14994" s="1257"/>
      <c r="C14994" s="1257"/>
      <c r="D14994" s="1257"/>
      <c r="E14994" s="1257"/>
      <c r="F14994" s="1257"/>
      <c r="G14994" s="1257"/>
      <c r="H14994" s="1258"/>
      <c r="I14994" s="1257"/>
      <c r="J14994" s="1257"/>
      <c r="K14994" s="1257"/>
      <c r="L14994" s="1257"/>
      <c r="M14994" s="1257"/>
    </row>
    <row r="14995" spans="2:13" s="1259" customFormat="1" x14ac:dyDescent="0.2">
      <c r="B14995" s="1257"/>
      <c r="C14995" s="1257"/>
      <c r="D14995" s="1257"/>
      <c r="E14995" s="1257"/>
      <c r="F14995" s="1257"/>
      <c r="G14995" s="1257"/>
      <c r="H14995" s="1258"/>
      <c r="I14995" s="1257"/>
      <c r="J14995" s="1257"/>
      <c r="K14995" s="1257"/>
      <c r="L14995" s="1257"/>
      <c r="M14995" s="1257"/>
    </row>
    <row r="14996" spans="2:13" s="1259" customFormat="1" x14ac:dyDescent="0.2">
      <c r="B14996" s="1257"/>
      <c r="C14996" s="1257"/>
      <c r="D14996" s="1257"/>
      <c r="E14996" s="1257"/>
      <c r="F14996" s="1257"/>
      <c r="G14996" s="1257"/>
      <c r="H14996" s="1258"/>
      <c r="I14996" s="1257"/>
      <c r="J14996" s="1257"/>
      <c r="K14996" s="1257"/>
      <c r="L14996" s="1257"/>
      <c r="M14996" s="1257"/>
    </row>
    <row r="14997" spans="2:13" s="1259" customFormat="1" x14ac:dyDescent="0.2">
      <c r="B14997" s="1257"/>
      <c r="C14997" s="1257"/>
      <c r="D14997" s="1257"/>
      <c r="E14997" s="1257"/>
      <c r="F14997" s="1257"/>
      <c r="G14997" s="1257"/>
      <c r="H14997" s="1258"/>
      <c r="I14997" s="1257"/>
      <c r="J14997" s="1257"/>
      <c r="K14997" s="1257"/>
      <c r="L14997" s="1257"/>
      <c r="M14997" s="1257"/>
    </row>
    <row r="14998" spans="2:13" s="1259" customFormat="1" x14ac:dyDescent="0.2">
      <c r="B14998" s="1257"/>
      <c r="C14998" s="1257"/>
      <c r="D14998" s="1257"/>
      <c r="E14998" s="1257"/>
      <c r="F14998" s="1257"/>
      <c r="G14998" s="1257"/>
      <c r="H14998" s="1258"/>
      <c r="I14998" s="1257"/>
      <c r="J14998" s="1257"/>
      <c r="K14998" s="1257"/>
      <c r="L14998" s="1257"/>
      <c r="M14998" s="1257"/>
    </row>
    <row r="14999" spans="2:13" s="1259" customFormat="1" x14ac:dyDescent="0.2">
      <c r="B14999" s="1257"/>
      <c r="C14999" s="1257"/>
      <c r="D14999" s="1257"/>
      <c r="E14999" s="1257"/>
      <c r="F14999" s="1257"/>
      <c r="G14999" s="1257"/>
      <c r="H14999" s="1258"/>
      <c r="I14999" s="1257"/>
      <c r="J14999" s="1257"/>
      <c r="K14999" s="1257"/>
      <c r="L14999" s="1257"/>
      <c r="M14999" s="1257"/>
    </row>
    <row r="15000" spans="2:13" s="1259" customFormat="1" x14ac:dyDescent="0.2">
      <c r="B15000" s="1257"/>
      <c r="C15000" s="1257"/>
      <c r="D15000" s="1257"/>
      <c r="E15000" s="1257"/>
      <c r="F15000" s="1257"/>
      <c r="G15000" s="1257"/>
      <c r="H15000" s="1258"/>
      <c r="I15000" s="1257"/>
      <c r="J15000" s="1257"/>
      <c r="K15000" s="1257"/>
      <c r="L15000" s="1257"/>
      <c r="M15000" s="1257"/>
    </row>
    <row r="15001" spans="2:13" s="1259" customFormat="1" x14ac:dyDescent="0.2">
      <c r="B15001" s="1257"/>
      <c r="C15001" s="1257"/>
      <c r="D15001" s="1257"/>
      <c r="E15001" s="1257"/>
      <c r="F15001" s="1257"/>
      <c r="G15001" s="1257"/>
      <c r="H15001" s="1258"/>
      <c r="I15001" s="1257"/>
      <c r="J15001" s="1257"/>
      <c r="K15001" s="1257"/>
      <c r="L15001" s="1257"/>
      <c r="M15001" s="1257"/>
    </row>
    <row r="15002" spans="2:13" s="1259" customFormat="1" x14ac:dyDescent="0.2">
      <c r="B15002" s="1257"/>
      <c r="C15002" s="1257"/>
      <c r="D15002" s="1257"/>
      <c r="E15002" s="1257"/>
      <c r="F15002" s="1257"/>
      <c r="G15002" s="1257"/>
      <c r="H15002" s="1258"/>
      <c r="I15002" s="1257"/>
      <c r="J15002" s="1257"/>
      <c r="K15002" s="1257"/>
      <c r="L15002" s="1257"/>
      <c r="M15002" s="1257"/>
    </row>
    <row r="15003" spans="2:13" s="1259" customFormat="1" x14ac:dyDescent="0.2">
      <c r="B15003" s="1257"/>
      <c r="C15003" s="1257"/>
      <c r="D15003" s="1257"/>
      <c r="E15003" s="1257"/>
      <c r="F15003" s="1257"/>
      <c r="G15003" s="1257"/>
      <c r="H15003" s="1258"/>
      <c r="I15003" s="1257"/>
      <c r="J15003" s="1257"/>
      <c r="K15003" s="1257"/>
      <c r="L15003" s="1257"/>
      <c r="M15003" s="1257"/>
    </row>
    <row r="15004" spans="2:13" s="1259" customFormat="1" x14ac:dyDescent="0.2">
      <c r="B15004" s="1257"/>
      <c r="C15004" s="1257"/>
      <c r="D15004" s="1257"/>
      <c r="E15004" s="1257"/>
      <c r="F15004" s="1257"/>
      <c r="G15004" s="1257"/>
      <c r="H15004" s="1258"/>
      <c r="I15004" s="1257"/>
      <c r="J15004" s="1257"/>
      <c r="K15004" s="1257"/>
      <c r="L15004" s="1257"/>
      <c r="M15004" s="1257"/>
    </row>
    <row r="15005" spans="2:13" s="1259" customFormat="1" x14ac:dyDescent="0.2">
      <c r="B15005" s="1257"/>
      <c r="C15005" s="1257"/>
      <c r="D15005" s="1257"/>
      <c r="E15005" s="1257"/>
      <c r="F15005" s="1257"/>
      <c r="G15005" s="1257"/>
      <c r="H15005" s="1258"/>
      <c r="I15005" s="1257"/>
      <c r="J15005" s="1257"/>
      <c r="K15005" s="1257"/>
      <c r="L15005" s="1257"/>
      <c r="M15005" s="1257"/>
    </row>
    <row r="15006" spans="2:13" s="1259" customFormat="1" x14ac:dyDescent="0.2">
      <c r="B15006" s="1257"/>
      <c r="C15006" s="1257"/>
      <c r="D15006" s="1257"/>
      <c r="E15006" s="1257"/>
      <c r="F15006" s="1257"/>
      <c r="G15006" s="1257"/>
      <c r="H15006" s="1258"/>
      <c r="I15006" s="1257"/>
      <c r="J15006" s="1257"/>
      <c r="K15006" s="1257"/>
      <c r="L15006" s="1257"/>
      <c r="M15006" s="1257"/>
    </row>
    <row r="15007" spans="2:13" s="1259" customFormat="1" x14ac:dyDescent="0.2">
      <c r="B15007" s="1257"/>
      <c r="C15007" s="1257"/>
      <c r="D15007" s="1257"/>
      <c r="E15007" s="1257"/>
      <c r="F15007" s="1257"/>
      <c r="G15007" s="1257"/>
      <c r="H15007" s="1258"/>
      <c r="I15007" s="1257"/>
      <c r="J15007" s="1257"/>
      <c r="K15007" s="1257"/>
      <c r="L15007" s="1257"/>
      <c r="M15007" s="1257"/>
    </row>
    <row r="15008" spans="2:13" s="1259" customFormat="1" x14ac:dyDescent="0.2">
      <c r="B15008" s="1257"/>
      <c r="C15008" s="1257"/>
      <c r="D15008" s="1257"/>
      <c r="E15008" s="1257"/>
      <c r="F15008" s="1257"/>
      <c r="G15008" s="1257"/>
      <c r="H15008" s="1258"/>
      <c r="I15008" s="1257"/>
      <c r="J15008" s="1257"/>
      <c r="K15008" s="1257"/>
      <c r="L15008" s="1257"/>
      <c r="M15008" s="1257"/>
    </row>
    <row r="15009" spans="2:13" s="1259" customFormat="1" x14ac:dyDescent="0.2">
      <c r="B15009" s="1257"/>
      <c r="C15009" s="1257"/>
      <c r="D15009" s="1257"/>
      <c r="E15009" s="1257"/>
      <c r="F15009" s="1257"/>
      <c r="G15009" s="1257"/>
      <c r="H15009" s="1258"/>
      <c r="I15009" s="1257"/>
      <c r="J15009" s="1257"/>
      <c r="K15009" s="1257"/>
      <c r="L15009" s="1257"/>
      <c r="M15009" s="1257"/>
    </row>
    <row r="15010" spans="2:13" s="1259" customFormat="1" x14ac:dyDescent="0.2">
      <c r="B15010" s="1257"/>
      <c r="C15010" s="1257"/>
      <c r="D15010" s="1257"/>
      <c r="E15010" s="1257"/>
      <c r="F15010" s="1257"/>
      <c r="G15010" s="1257"/>
      <c r="H15010" s="1258"/>
      <c r="I15010" s="1257"/>
      <c r="J15010" s="1257"/>
      <c r="K15010" s="1257"/>
      <c r="L15010" s="1257"/>
      <c r="M15010" s="1257"/>
    </row>
    <row r="15011" spans="2:13" s="1259" customFormat="1" x14ac:dyDescent="0.2">
      <c r="B15011" s="1257"/>
      <c r="C15011" s="1257"/>
      <c r="D15011" s="1257"/>
      <c r="E15011" s="1257"/>
      <c r="F15011" s="1257"/>
      <c r="G15011" s="1257"/>
      <c r="H15011" s="1258"/>
      <c r="I15011" s="1257"/>
      <c r="J15011" s="1257"/>
      <c r="K15011" s="1257"/>
      <c r="L15011" s="1257"/>
      <c r="M15011" s="1257"/>
    </row>
    <row r="15012" spans="2:13" s="1259" customFormat="1" x14ac:dyDescent="0.2">
      <c r="B15012" s="1257"/>
      <c r="C15012" s="1257"/>
      <c r="D15012" s="1257"/>
      <c r="E15012" s="1257"/>
      <c r="F15012" s="1257"/>
      <c r="G15012" s="1257"/>
      <c r="H15012" s="1258"/>
      <c r="I15012" s="1257"/>
      <c r="J15012" s="1257"/>
      <c r="K15012" s="1257"/>
      <c r="L15012" s="1257"/>
      <c r="M15012" s="1257"/>
    </row>
    <row r="15013" spans="2:13" s="1259" customFormat="1" x14ac:dyDescent="0.2">
      <c r="B15013" s="1257"/>
      <c r="C15013" s="1257"/>
      <c r="D15013" s="1257"/>
      <c r="E15013" s="1257"/>
      <c r="F15013" s="1257"/>
      <c r="G15013" s="1257"/>
      <c r="H15013" s="1258"/>
      <c r="I15013" s="1257"/>
      <c r="J15013" s="1257"/>
      <c r="K15013" s="1257"/>
      <c r="L15013" s="1257"/>
      <c r="M15013" s="1257"/>
    </row>
    <row r="15014" spans="2:13" s="1259" customFormat="1" x14ac:dyDescent="0.2">
      <c r="B15014" s="1257"/>
      <c r="C15014" s="1257"/>
      <c r="D15014" s="1257"/>
      <c r="E15014" s="1257"/>
      <c r="F15014" s="1257"/>
      <c r="G15014" s="1257"/>
      <c r="H15014" s="1258"/>
      <c r="I15014" s="1257"/>
      <c r="J15014" s="1257"/>
      <c r="K15014" s="1257"/>
      <c r="L15014" s="1257"/>
      <c r="M15014" s="1257"/>
    </row>
    <row r="15015" spans="2:13" s="1259" customFormat="1" x14ac:dyDescent="0.2">
      <c r="B15015" s="1257"/>
      <c r="C15015" s="1257"/>
      <c r="D15015" s="1257"/>
      <c r="E15015" s="1257"/>
      <c r="F15015" s="1257"/>
      <c r="G15015" s="1257"/>
      <c r="H15015" s="1258"/>
      <c r="I15015" s="1257"/>
      <c r="J15015" s="1257"/>
      <c r="K15015" s="1257"/>
      <c r="L15015" s="1257"/>
      <c r="M15015" s="1257"/>
    </row>
    <row r="15016" spans="2:13" s="1259" customFormat="1" x14ac:dyDescent="0.2">
      <c r="B15016" s="1257"/>
      <c r="C15016" s="1257"/>
      <c r="D15016" s="1257"/>
      <c r="E15016" s="1257"/>
      <c r="F15016" s="1257"/>
      <c r="G15016" s="1257"/>
      <c r="H15016" s="1258"/>
      <c r="I15016" s="1257"/>
      <c r="J15016" s="1257"/>
      <c r="K15016" s="1257"/>
      <c r="L15016" s="1257"/>
      <c r="M15016" s="1257"/>
    </row>
    <row r="15017" spans="2:13" s="1259" customFormat="1" x14ac:dyDescent="0.2">
      <c r="B15017" s="1257"/>
      <c r="C15017" s="1257"/>
      <c r="D15017" s="1257"/>
      <c r="E15017" s="1257"/>
      <c r="F15017" s="1257"/>
      <c r="G15017" s="1257"/>
      <c r="H15017" s="1258"/>
      <c r="I15017" s="1257"/>
      <c r="J15017" s="1257"/>
      <c r="K15017" s="1257"/>
      <c r="L15017" s="1257"/>
      <c r="M15017" s="1257"/>
    </row>
    <row r="15018" spans="2:13" s="1259" customFormat="1" x14ac:dyDescent="0.2">
      <c r="B15018" s="1257"/>
      <c r="C15018" s="1257"/>
      <c r="D15018" s="1257"/>
      <c r="E15018" s="1257"/>
      <c r="F15018" s="1257"/>
      <c r="G15018" s="1257"/>
      <c r="H15018" s="1258"/>
      <c r="I15018" s="1257"/>
      <c r="J15018" s="1257"/>
      <c r="K15018" s="1257"/>
      <c r="L15018" s="1257"/>
      <c r="M15018" s="1257"/>
    </row>
    <row r="15019" spans="2:13" s="1259" customFormat="1" x14ac:dyDescent="0.2">
      <c r="B15019" s="1257"/>
      <c r="C15019" s="1257"/>
      <c r="D15019" s="1257"/>
      <c r="E15019" s="1257"/>
      <c r="F15019" s="1257"/>
      <c r="G15019" s="1257"/>
      <c r="H15019" s="1258"/>
      <c r="I15019" s="1257"/>
      <c r="J15019" s="1257"/>
      <c r="K15019" s="1257"/>
      <c r="L15019" s="1257"/>
      <c r="M15019" s="1257"/>
    </row>
    <row r="15020" spans="2:13" s="1259" customFormat="1" x14ac:dyDescent="0.2">
      <c r="B15020" s="1257"/>
      <c r="C15020" s="1257"/>
      <c r="D15020" s="1257"/>
      <c r="E15020" s="1257"/>
      <c r="F15020" s="1257"/>
      <c r="G15020" s="1257"/>
      <c r="H15020" s="1258"/>
      <c r="I15020" s="1257"/>
      <c r="J15020" s="1257"/>
      <c r="K15020" s="1257"/>
      <c r="L15020" s="1257"/>
      <c r="M15020" s="1257"/>
    </row>
    <row r="15021" spans="2:13" s="1259" customFormat="1" x14ac:dyDescent="0.2">
      <c r="B15021" s="1257"/>
      <c r="C15021" s="1257"/>
      <c r="D15021" s="1257"/>
      <c r="E15021" s="1257"/>
      <c r="F15021" s="1257"/>
      <c r="G15021" s="1257"/>
      <c r="H15021" s="1258"/>
      <c r="I15021" s="1257"/>
      <c r="J15021" s="1257"/>
      <c r="K15021" s="1257"/>
      <c r="L15021" s="1257"/>
      <c r="M15021" s="1257"/>
    </row>
    <row r="15022" spans="2:13" s="1259" customFormat="1" x14ac:dyDescent="0.2">
      <c r="B15022" s="1257"/>
      <c r="C15022" s="1257"/>
      <c r="D15022" s="1257"/>
      <c r="E15022" s="1257"/>
      <c r="F15022" s="1257"/>
      <c r="G15022" s="1257"/>
      <c r="H15022" s="1258"/>
      <c r="I15022" s="1257"/>
      <c r="J15022" s="1257"/>
      <c r="K15022" s="1257"/>
      <c r="L15022" s="1257"/>
      <c r="M15022" s="1257"/>
    </row>
    <row r="15023" spans="2:13" s="1259" customFormat="1" x14ac:dyDescent="0.2">
      <c r="B15023" s="1257"/>
      <c r="C15023" s="1257"/>
      <c r="D15023" s="1257"/>
      <c r="E15023" s="1257"/>
      <c r="F15023" s="1257"/>
      <c r="G15023" s="1257"/>
      <c r="H15023" s="1258"/>
      <c r="I15023" s="1257"/>
      <c r="J15023" s="1257"/>
      <c r="K15023" s="1257"/>
      <c r="L15023" s="1257"/>
      <c r="M15023" s="1257"/>
    </row>
    <row r="15024" spans="2:13" s="1259" customFormat="1" x14ac:dyDescent="0.2">
      <c r="B15024" s="1257"/>
      <c r="C15024" s="1257"/>
      <c r="D15024" s="1257"/>
      <c r="E15024" s="1257"/>
      <c r="F15024" s="1257"/>
      <c r="G15024" s="1257"/>
      <c r="H15024" s="1258"/>
      <c r="I15024" s="1257"/>
      <c r="J15024" s="1257"/>
      <c r="K15024" s="1257"/>
      <c r="L15024" s="1257"/>
      <c r="M15024" s="1257"/>
    </row>
    <row r="15025" spans="2:13" s="1259" customFormat="1" x14ac:dyDescent="0.2">
      <c r="B15025" s="1257"/>
      <c r="C15025" s="1257"/>
      <c r="D15025" s="1257"/>
      <c r="E15025" s="1257"/>
      <c r="F15025" s="1257"/>
      <c r="G15025" s="1257"/>
      <c r="H15025" s="1258"/>
      <c r="I15025" s="1257"/>
      <c r="J15025" s="1257"/>
      <c r="K15025" s="1257"/>
      <c r="L15025" s="1257"/>
      <c r="M15025" s="1257"/>
    </row>
    <row r="15026" spans="2:13" s="1259" customFormat="1" x14ac:dyDescent="0.2">
      <c r="B15026" s="1257"/>
      <c r="C15026" s="1257"/>
      <c r="D15026" s="1257"/>
      <c r="E15026" s="1257"/>
      <c r="F15026" s="1257"/>
      <c r="G15026" s="1257"/>
      <c r="H15026" s="1258"/>
      <c r="I15026" s="1257"/>
      <c r="J15026" s="1257"/>
      <c r="K15026" s="1257"/>
      <c r="L15026" s="1257"/>
      <c r="M15026" s="1257"/>
    </row>
    <row r="15027" spans="2:13" s="1259" customFormat="1" x14ac:dyDescent="0.2">
      <c r="B15027" s="1257"/>
      <c r="C15027" s="1257"/>
      <c r="D15027" s="1257"/>
      <c r="E15027" s="1257"/>
      <c r="F15027" s="1257"/>
      <c r="G15027" s="1257"/>
      <c r="H15027" s="1258"/>
      <c r="I15027" s="1257"/>
      <c r="J15027" s="1257"/>
      <c r="K15027" s="1257"/>
      <c r="L15027" s="1257"/>
      <c r="M15027" s="1257"/>
    </row>
    <row r="15028" spans="2:13" s="1259" customFormat="1" x14ac:dyDescent="0.2">
      <c r="B15028" s="1257"/>
      <c r="C15028" s="1257"/>
      <c r="D15028" s="1257"/>
      <c r="E15028" s="1257"/>
      <c r="F15028" s="1257"/>
      <c r="G15028" s="1257"/>
      <c r="H15028" s="1258"/>
      <c r="I15028" s="1257"/>
      <c r="J15028" s="1257"/>
      <c r="K15028" s="1257"/>
      <c r="L15028" s="1257"/>
      <c r="M15028" s="1257"/>
    </row>
    <row r="15029" spans="2:13" s="1259" customFormat="1" x14ac:dyDescent="0.2">
      <c r="B15029" s="1257"/>
      <c r="C15029" s="1257"/>
      <c r="D15029" s="1257"/>
      <c r="E15029" s="1257"/>
      <c r="F15029" s="1257"/>
      <c r="G15029" s="1257"/>
      <c r="H15029" s="1258"/>
      <c r="I15029" s="1257"/>
      <c r="J15029" s="1257"/>
      <c r="K15029" s="1257"/>
      <c r="L15029" s="1257"/>
      <c r="M15029" s="1257"/>
    </row>
    <row r="15030" spans="2:13" s="1259" customFormat="1" x14ac:dyDescent="0.2">
      <c r="B15030" s="1257"/>
      <c r="C15030" s="1257"/>
      <c r="D15030" s="1257"/>
      <c r="E15030" s="1257"/>
      <c r="F15030" s="1257"/>
      <c r="G15030" s="1257"/>
      <c r="H15030" s="1258"/>
      <c r="I15030" s="1257"/>
      <c r="J15030" s="1257"/>
      <c r="K15030" s="1257"/>
      <c r="L15030" s="1257"/>
      <c r="M15030" s="1257"/>
    </row>
    <row r="15031" spans="2:13" s="1259" customFormat="1" x14ac:dyDescent="0.2">
      <c r="B15031" s="1257"/>
      <c r="C15031" s="1257"/>
      <c r="D15031" s="1257"/>
      <c r="E15031" s="1257"/>
      <c r="F15031" s="1257"/>
      <c r="G15031" s="1257"/>
      <c r="H15031" s="1258"/>
      <c r="I15031" s="1257"/>
      <c r="J15031" s="1257"/>
      <c r="K15031" s="1257"/>
      <c r="L15031" s="1257"/>
      <c r="M15031" s="1257"/>
    </row>
    <row r="15032" spans="2:13" s="1259" customFormat="1" x14ac:dyDescent="0.2">
      <c r="B15032" s="1257"/>
      <c r="C15032" s="1257"/>
      <c r="D15032" s="1257"/>
      <c r="E15032" s="1257"/>
      <c r="F15032" s="1257"/>
      <c r="G15032" s="1257"/>
      <c r="H15032" s="1258"/>
      <c r="I15032" s="1257"/>
      <c r="J15032" s="1257"/>
      <c r="K15032" s="1257"/>
      <c r="L15032" s="1257"/>
      <c r="M15032" s="1257"/>
    </row>
    <row r="15033" spans="2:13" s="1259" customFormat="1" x14ac:dyDescent="0.2">
      <c r="B15033" s="1257"/>
      <c r="C15033" s="1257"/>
      <c r="D15033" s="1257"/>
      <c r="E15033" s="1257"/>
      <c r="F15033" s="1257"/>
      <c r="G15033" s="1257"/>
      <c r="H15033" s="1258"/>
      <c r="I15033" s="1257"/>
      <c r="J15033" s="1257"/>
      <c r="K15033" s="1257"/>
      <c r="L15033" s="1257"/>
      <c r="M15033" s="1257"/>
    </row>
    <row r="15034" spans="2:13" s="1259" customFormat="1" x14ac:dyDescent="0.2">
      <c r="B15034" s="1257"/>
      <c r="C15034" s="1257"/>
      <c r="D15034" s="1257"/>
      <c r="E15034" s="1257"/>
      <c r="F15034" s="1257"/>
      <c r="G15034" s="1257"/>
      <c r="H15034" s="1258"/>
      <c r="I15034" s="1257"/>
      <c r="J15034" s="1257"/>
      <c r="K15034" s="1257"/>
      <c r="L15034" s="1257"/>
      <c r="M15034" s="1257"/>
    </row>
    <row r="15035" spans="2:13" s="1259" customFormat="1" x14ac:dyDescent="0.2">
      <c r="B15035" s="1257"/>
      <c r="C15035" s="1257"/>
      <c r="D15035" s="1257"/>
      <c r="E15035" s="1257"/>
      <c r="F15035" s="1257"/>
      <c r="G15035" s="1257"/>
      <c r="H15035" s="1258"/>
      <c r="I15035" s="1257"/>
      <c r="J15035" s="1257"/>
      <c r="K15035" s="1257"/>
      <c r="L15035" s="1257"/>
      <c r="M15035" s="1257"/>
    </row>
    <row r="15036" spans="2:13" s="1259" customFormat="1" x14ac:dyDescent="0.2">
      <c r="B15036" s="1257"/>
      <c r="C15036" s="1257"/>
      <c r="D15036" s="1257"/>
      <c r="E15036" s="1257"/>
      <c r="F15036" s="1257"/>
      <c r="G15036" s="1257"/>
      <c r="H15036" s="1258"/>
      <c r="I15036" s="1257"/>
      <c r="J15036" s="1257"/>
      <c r="K15036" s="1257"/>
      <c r="L15036" s="1257"/>
      <c r="M15036" s="1257"/>
    </row>
    <row r="15037" spans="2:13" s="1259" customFormat="1" x14ac:dyDescent="0.2">
      <c r="B15037" s="1257"/>
      <c r="C15037" s="1257"/>
      <c r="D15037" s="1257"/>
      <c r="E15037" s="1257"/>
      <c r="F15037" s="1257"/>
      <c r="G15037" s="1257"/>
      <c r="H15037" s="1258"/>
      <c r="I15037" s="1257"/>
      <c r="J15037" s="1257"/>
      <c r="K15037" s="1257"/>
      <c r="L15037" s="1257"/>
      <c r="M15037" s="1257"/>
    </row>
    <row r="15038" spans="2:13" s="1259" customFormat="1" x14ac:dyDescent="0.2">
      <c r="B15038" s="1257"/>
      <c r="C15038" s="1257"/>
      <c r="D15038" s="1257"/>
      <c r="E15038" s="1257"/>
      <c r="F15038" s="1257"/>
      <c r="G15038" s="1257"/>
      <c r="H15038" s="1258"/>
      <c r="I15038" s="1257"/>
      <c r="J15038" s="1257"/>
      <c r="K15038" s="1257"/>
      <c r="L15038" s="1257"/>
      <c r="M15038" s="1257"/>
    </row>
    <row r="15039" spans="2:13" s="1259" customFormat="1" x14ac:dyDescent="0.2">
      <c r="B15039" s="1257"/>
      <c r="C15039" s="1257"/>
      <c r="D15039" s="1257"/>
      <c r="E15039" s="1257"/>
      <c r="F15039" s="1257"/>
      <c r="G15039" s="1257"/>
      <c r="H15039" s="1258"/>
      <c r="I15039" s="1257"/>
      <c r="J15039" s="1257"/>
      <c r="K15039" s="1257"/>
      <c r="L15039" s="1257"/>
      <c r="M15039" s="1257"/>
    </row>
    <row r="15040" spans="2:13" s="1259" customFormat="1" x14ac:dyDescent="0.2">
      <c r="B15040" s="1257"/>
      <c r="C15040" s="1257"/>
      <c r="D15040" s="1257"/>
      <c r="E15040" s="1257"/>
      <c r="F15040" s="1257"/>
      <c r="G15040" s="1257"/>
      <c r="H15040" s="1258"/>
      <c r="I15040" s="1257"/>
      <c r="J15040" s="1257"/>
      <c r="K15040" s="1257"/>
      <c r="L15040" s="1257"/>
      <c r="M15040" s="1257"/>
    </row>
    <row r="15041" spans="2:13" s="1259" customFormat="1" x14ac:dyDescent="0.2">
      <c r="B15041" s="1257"/>
      <c r="C15041" s="1257"/>
      <c r="D15041" s="1257"/>
      <c r="E15041" s="1257"/>
      <c r="F15041" s="1257"/>
      <c r="G15041" s="1257"/>
      <c r="H15041" s="1258"/>
      <c r="I15041" s="1257"/>
      <c r="J15041" s="1257"/>
      <c r="K15041" s="1257"/>
      <c r="L15041" s="1257"/>
      <c r="M15041" s="1257"/>
    </row>
    <row r="15042" spans="2:13" s="1259" customFormat="1" x14ac:dyDescent="0.2">
      <c r="B15042" s="1257"/>
      <c r="C15042" s="1257"/>
      <c r="D15042" s="1257"/>
      <c r="E15042" s="1257"/>
      <c r="F15042" s="1257"/>
      <c r="G15042" s="1257"/>
      <c r="H15042" s="1258"/>
      <c r="I15042" s="1257"/>
      <c r="J15042" s="1257"/>
      <c r="K15042" s="1257"/>
      <c r="L15042" s="1257"/>
      <c r="M15042" s="1257"/>
    </row>
    <row r="15043" spans="2:13" s="1259" customFormat="1" x14ac:dyDescent="0.2">
      <c r="B15043" s="1257"/>
      <c r="C15043" s="1257"/>
      <c r="D15043" s="1257"/>
      <c r="E15043" s="1257"/>
      <c r="F15043" s="1257"/>
      <c r="G15043" s="1257"/>
      <c r="H15043" s="1258"/>
      <c r="I15043" s="1257"/>
      <c r="J15043" s="1257"/>
      <c r="K15043" s="1257"/>
      <c r="L15043" s="1257"/>
      <c r="M15043" s="1257"/>
    </row>
    <row r="15044" spans="2:13" s="1259" customFormat="1" x14ac:dyDescent="0.2">
      <c r="B15044" s="1257"/>
      <c r="C15044" s="1257"/>
      <c r="D15044" s="1257"/>
      <c r="E15044" s="1257"/>
      <c r="F15044" s="1257"/>
      <c r="G15044" s="1257"/>
      <c r="H15044" s="1258"/>
      <c r="I15044" s="1257"/>
      <c r="J15044" s="1257"/>
      <c r="K15044" s="1257"/>
      <c r="L15044" s="1257"/>
      <c r="M15044" s="1257"/>
    </row>
    <row r="15045" spans="2:13" s="1259" customFormat="1" x14ac:dyDescent="0.2">
      <c r="B15045" s="1257"/>
      <c r="C15045" s="1257"/>
      <c r="D15045" s="1257"/>
      <c r="E15045" s="1257"/>
      <c r="F15045" s="1257"/>
      <c r="G15045" s="1257"/>
      <c r="H15045" s="1258"/>
      <c r="I15045" s="1257"/>
      <c r="J15045" s="1257"/>
      <c r="K15045" s="1257"/>
      <c r="L15045" s="1257"/>
      <c r="M15045" s="1257"/>
    </row>
    <row r="15046" spans="2:13" s="1259" customFormat="1" x14ac:dyDescent="0.2">
      <c r="B15046" s="1257"/>
      <c r="C15046" s="1257"/>
      <c r="D15046" s="1257"/>
      <c r="E15046" s="1257"/>
      <c r="F15046" s="1257"/>
      <c r="G15046" s="1257"/>
      <c r="H15046" s="1258"/>
      <c r="I15046" s="1257"/>
      <c r="J15046" s="1257"/>
      <c r="K15046" s="1257"/>
      <c r="L15046" s="1257"/>
      <c r="M15046" s="1257"/>
    </row>
    <row r="15047" spans="2:13" s="1259" customFormat="1" x14ac:dyDescent="0.2">
      <c r="B15047" s="1257"/>
      <c r="C15047" s="1257"/>
      <c r="D15047" s="1257"/>
      <c r="E15047" s="1257"/>
      <c r="F15047" s="1257"/>
      <c r="G15047" s="1257"/>
      <c r="H15047" s="1258"/>
      <c r="I15047" s="1257"/>
      <c r="J15047" s="1257"/>
      <c r="K15047" s="1257"/>
      <c r="L15047" s="1257"/>
      <c r="M15047" s="1257"/>
    </row>
    <row r="15048" spans="2:13" s="1259" customFormat="1" x14ac:dyDescent="0.2">
      <c r="B15048" s="1257"/>
      <c r="C15048" s="1257"/>
      <c r="D15048" s="1257"/>
      <c r="E15048" s="1257"/>
      <c r="F15048" s="1257"/>
      <c r="G15048" s="1257"/>
      <c r="H15048" s="1258"/>
      <c r="I15048" s="1257"/>
      <c r="J15048" s="1257"/>
      <c r="K15048" s="1257"/>
      <c r="L15048" s="1257"/>
      <c r="M15048" s="1257"/>
    </row>
    <row r="15049" spans="2:13" s="1259" customFormat="1" x14ac:dyDescent="0.2">
      <c r="B15049" s="1257"/>
      <c r="C15049" s="1257"/>
      <c r="D15049" s="1257"/>
      <c r="E15049" s="1257"/>
      <c r="F15049" s="1257"/>
      <c r="G15049" s="1257"/>
      <c r="H15049" s="1258"/>
      <c r="I15049" s="1257"/>
      <c r="J15049" s="1257"/>
      <c r="K15049" s="1257"/>
      <c r="L15049" s="1257"/>
      <c r="M15049" s="1257"/>
    </row>
    <row r="15050" spans="2:13" s="1259" customFormat="1" x14ac:dyDescent="0.2">
      <c r="B15050" s="1257"/>
      <c r="C15050" s="1257"/>
      <c r="D15050" s="1257"/>
      <c r="E15050" s="1257"/>
      <c r="F15050" s="1257"/>
      <c r="G15050" s="1257"/>
      <c r="H15050" s="1258"/>
      <c r="I15050" s="1257"/>
      <c r="J15050" s="1257"/>
      <c r="K15050" s="1257"/>
      <c r="L15050" s="1257"/>
      <c r="M15050" s="1257"/>
    </row>
    <row r="15051" spans="2:13" s="1259" customFormat="1" x14ac:dyDescent="0.2">
      <c r="B15051" s="1257"/>
      <c r="C15051" s="1257"/>
      <c r="D15051" s="1257"/>
      <c r="E15051" s="1257"/>
      <c r="F15051" s="1257"/>
      <c r="G15051" s="1257"/>
      <c r="H15051" s="1258"/>
      <c r="I15051" s="1257"/>
      <c r="J15051" s="1257"/>
      <c r="K15051" s="1257"/>
      <c r="L15051" s="1257"/>
      <c r="M15051" s="1257"/>
    </row>
    <row r="15052" spans="2:13" s="1259" customFormat="1" x14ac:dyDescent="0.2">
      <c r="B15052" s="1257"/>
      <c r="C15052" s="1257"/>
      <c r="D15052" s="1257"/>
      <c r="E15052" s="1257"/>
      <c r="F15052" s="1257"/>
      <c r="G15052" s="1257"/>
      <c r="H15052" s="1258"/>
      <c r="I15052" s="1257"/>
      <c r="J15052" s="1257"/>
      <c r="K15052" s="1257"/>
      <c r="L15052" s="1257"/>
      <c r="M15052" s="1257"/>
    </row>
    <row r="15053" spans="2:13" s="1259" customFormat="1" x14ac:dyDescent="0.2">
      <c r="B15053" s="1257"/>
      <c r="C15053" s="1257"/>
      <c r="D15053" s="1257"/>
      <c r="E15053" s="1257"/>
      <c r="F15053" s="1257"/>
      <c r="G15053" s="1257"/>
      <c r="H15053" s="1258"/>
      <c r="I15053" s="1257"/>
      <c r="J15053" s="1257"/>
      <c r="K15053" s="1257"/>
      <c r="L15053" s="1257"/>
      <c r="M15053" s="1257"/>
    </row>
    <row r="15054" spans="2:13" s="1259" customFormat="1" x14ac:dyDescent="0.2">
      <c r="B15054" s="1257"/>
      <c r="C15054" s="1257"/>
      <c r="D15054" s="1257"/>
      <c r="E15054" s="1257"/>
      <c r="F15054" s="1257"/>
      <c r="G15054" s="1257"/>
      <c r="H15054" s="1258"/>
      <c r="I15054" s="1257"/>
      <c r="J15054" s="1257"/>
      <c r="K15054" s="1257"/>
      <c r="L15054" s="1257"/>
      <c r="M15054" s="1257"/>
    </row>
    <row r="15055" spans="2:13" s="1259" customFormat="1" x14ac:dyDescent="0.2">
      <c r="B15055" s="1257"/>
      <c r="C15055" s="1257"/>
      <c r="D15055" s="1257"/>
      <c r="E15055" s="1257"/>
      <c r="F15055" s="1257"/>
      <c r="G15055" s="1257"/>
      <c r="H15055" s="1258"/>
      <c r="I15055" s="1257"/>
      <c r="J15055" s="1257"/>
      <c r="K15055" s="1257"/>
      <c r="L15055" s="1257"/>
      <c r="M15055" s="1257"/>
    </row>
    <row r="15056" spans="2:13" s="1259" customFormat="1" x14ac:dyDescent="0.2">
      <c r="B15056" s="1257"/>
      <c r="C15056" s="1257"/>
      <c r="D15056" s="1257"/>
      <c r="E15056" s="1257"/>
      <c r="F15056" s="1257"/>
      <c r="G15056" s="1257"/>
      <c r="H15056" s="1258"/>
      <c r="I15056" s="1257"/>
      <c r="J15056" s="1257"/>
      <c r="K15056" s="1257"/>
      <c r="L15056" s="1257"/>
      <c r="M15056" s="1257"/>
    </row>
    <row r="15057" spans="2:13" s="1259" customFormat="1" x14ac:dyDescent="0.2">
      <c r="B15057" s="1257"/>
      <c r="C15057" s="1257"/>
      <c r="D15057" s="1257"/>
      <c r="E15057" s="1257"/>
      <c r="F15057" s="1257"/>
      <c r="G15057" s="1257"/>
      <c r="H15057" s="1258"/>
      <c r="I15057" s="1257"/>
      <c r="J15057" s="1257"/>
      <c r="K15057" s="1257"/>
      <c r="L15057" s="1257"/>
      <c r="M15057" s="1257"/>
    </row>
    <row r="15058" spans="2:13" s="1259" customFormat="1" x14ac:dyDescent="0.2">
      <c r="B15058" s="1257"/>
      <c r="C15058" s="1257"/>
      <c r="D15058" s="1257"/>
      <c r="E15058" s="1257"/>
      <c r="F15058" s="1257"/>
      <c r="G15058" s="1257"/>
      <c r="H15058" s="1258"/>
      <c r="I15058" s="1257"/>
      <c r="J15058" s="1257"/>
      <c r="K15058" s="1257"/>
      <c r="L15058" s="1257"/>
      <c r="M15058" s="1257"/>
    </row>
    <row r="15059" spans="2:13" s="1259" customFormat="1" x14ac:dyDescent="0.2">
      <c r="B15059" s="1257"/>
      <c r="C15059" s="1257"/>
      <c r="D15059" s="1257"/>
      <c r="E15059" s="1257"/>
      <c r="F15059" s="1257"/>
      <c r="G15059" s="1257"/>
      <c r="H15059" s="1258"/>
      <c r="I15059" s="1257"/>
      <c r="J15059" s="1257"/>
      <c r="K15059" s="1257"/>
      <c r="L15059" s="1257"/>
      <c r="M15059" s="1257"/>
    </row>
    <row r="15060" spans="2:13" s="1259" customFormat="1" x14ac:dyDescent="0.2">
      <c r="B15060" s="1257"/>
      <c r="C15060" s="1257"/>
      <c r="D15060" s="1257"/>
      <c r="E15060" s="1257"/>
      <c r="F15060" s="1257"/>
      <c r="G15060" s="1257"/>
      <c r="H15060" s="1258"/>
      <c r="I15060" s="1257"/>
      <c r="J15060" s="1257"/>
      <c r="K15060" s="1257"/>
      <c r="L15060" s="1257"/>
      <c r="M15060" s="1257"/>
    </row>
    <row r="15061" spans="2:13" s="1259" customFormat="1" x14ac:dyDescent="0.2">
      <c r="B15061" s="1257"/>
      <c r="C15061" s="1257"/>
      <c r="D15061" s="1257"/>
      <c r="E15061" s="1257"/>
      <c r="F15061" s="1257"/>
      <c r="G15061" s="1257"/>
      <c r="H15061" s="1258"/>
      <c r="I15061" s="1257"/>
      <c r="J15061" s="1257"/>
      <c r="K15061" s="1257"/>
      <c r="L15061" s="1257"/>
      <c r="M15061" s="1257"/>
    </row>
    <row r="15062" spans="2:13" s="1259" customFormat="1" x14ac:dyDescent="0.2">
      <c r="B15062" s="1257"/>
      <c r="C15062" s="1257"/>
      <c r="D15062" s="1257"/>
      <c r="E15062" s="1257"/>
      <c r="F15062" s="1257"/>
      <c r="G15062" s="1257"/>
      <c r="H15062" s="1258"/>
      <c r="I15062" s="1257"/>
      <c r="J15062" s="1257"/>
      <c r="K15062" s="1257"/>
      <c r="L15062" s="1257"/>
      <c r="M15062" s="1257"/>
    </row>
    <row r="15063" spans="2:13" s="1259" customFormat="1" x14ac:dyDescent="0.2">
      <c r="B15063" s="1257"/>
      <c r="C15063" s="1257"/>
      <c r="D15063" s="1257"/>
      <c r="E15063" s="1257"/>
      <c r="F15063" s="1257"/>
      <c r="G15063" s="1257"/>
      <c r="H15063" s="1258"/>
      <c r="I15063" s="1257"/>
      <c r="J15063" s="1257"/>
      <c r="K15063" s="1257"/>
      <c r="L15063" s="1257"/>
      <c r="M15063" s="1257"/>
    </row>
    <row r="15064" spans="2:13" s="1259" customFormat="1" x14ac:dyDescent="0.2">
      <c r="B15064" s="1257"/>
      <c r="C15064" s="1257"/>
      <c r="D15064" s="1257"/>
      <c r="E15064" s="1257"/>
      <c r="F15064" s="1257"/>
      <c r="G15064" s="1257"/>
      <c r="H15064" s="1258"/>
      <c r="I15064" s="1257"/>
      <c r="J15064" s="1257"/>
      <c r="K15064" s="1257"/>
      <c r="L15064" s="1257"/>
      <c r="M15064" s="1257"/>
    </row>
    <row r="15065" spans="2:13" s="1259" customFormat="1" x14ac:dyDescent="0.2">
      <c r="B15065" s="1257"/>
      <c r="C15065" s="1257"/>
      <c r="D15065" s="1257"/>
      <c r="E15065" s="1257"/>
      <c r="F15065" s="1257"/>
      <c r="G15065" s="1257"/>
      <c r="H15065" s="1258"/>
      <c r="I15065" s="1257"/>
      <c r="J15065" s="1257"/>
      <c r="K15065" s="1257"/>
      <c r="L15065" s="1257"/>
      <c r="M15065" s="1257"/>
    </row>
    <row r="15066" spans="2:13" s="1259" customFormat="1" x14ac:dyDescent="0.2">
      <c r="B15066" s="1257"/>
      <c r="C15066" s="1257"/>
      <c r="D15066" s="1257"/>
      <c r="E15066" s="1257"/>
      <c r="F15066" s="1257"/>
      <c r="G15066" s="1257"/>
      <c r="H15066" s="1258"/>
      <c r="I15066" s="1257"/>
      <c r="J15066" s="1257"/>
      <c r="K15066" s="1257"/>
      <c r="L15066" s="1257"/>
      <c r="M15066" s="1257"/>
    </row>
    <row r="15067" spans="2:13" s="1259" customFormat="1" x14ac:dyDescent="0.2">
      <c r="B15067" s="1257"/>
      <c r="C15067" s="1257"/>
      <c r="D15067" s="1257"/>
      <c r="E15067" s="1257"/>
      <c r="F15067" s="1257"/>
      <c r="G15067" s="1257"/>
      <c r="H15067" s="1258"/>
      <c r="I15067" s="1257"/>
      <c r="J15067" s="1257"/>
      <c r="K15067" s="1257"/>
      <c r="L15067" s="1257"/>
      <c r="M15067" s="1257"/>
    </row>
    <row r="15068" spans="2:13" s="1259" customFormat="1" x14ac:dyDescent="0.2">
      <c r="B15068" s="1257"/>
      <c r="C15068" s="1257"/>
      <c r="D15068" s="1257"/>
      <c r="E15068" s="1257"/>
      <c r="F15068" s="1257"/>
      <c r="G15068" s="1257"/>
      <c r="H15068" s="1258"/>
      <c r="I15068" s="1257"/>
      <c r="J15068" s="1257"/>
      <c r="K15068" s="1257"/>
      <c r="L15068" s="1257"/>
      <c r="M15068" s="1257"/>
    </row>
    <row r="15069" spans="2:13" s="1259" customFormat="1" x14ac:dyDescent="0.2">
      <c r="B15069" s="1257"/>
      <c r="C15069" s="1257"/>
      <c r="D15069" s="1257"/>
      <c r="E15069" s="1257"/>
      <c r="F15069" s="1257"/>
      <c r="G15069" s="1257"/>
      <c r="H15069" s="1258"/>
      <c r="I15069" s="1257"/>
      <c r="J15069" s="1257"/>
      <c r="K15069" s="1257"/>
      <c r="L15069" s="1257"/>
      <c r="M15069" s="1257"/>
    </row>
    <row r="15070" spans="2:13" s="1259" customFormat="1" x14ac:dyDescent="0.2">
      <c r="B15070" s="1257"/>
      <c r="C15070" s="1257"/>
      <c r="D15070" s="1257"/>
      <c r="E15070" s="1257"/>
      <c r="F15070" s="1257"/>
      <c r="G15070" s="1257"/>
      <c r="H15070" s="1258"/>
      <c r="I15070" s="1257"/>
      <c r="J15070" s="1257"/>
      <c r="K15070" s="1257"/>
      <c r="L15070" s="1257"/>
      <c r="M15070" s="1257"/>
    </row>
    <row r="15071" spans="2:13" s="1259" customFormat="1" x14ac:dyDescent="0.2">
      <c r="B15071" s="1257"/>
      <c r="C15071" s="1257"/>
      <c r="D15071" s="1257"/>
      <c r="E15071" s="1257"/>
      <c r="F15071" s="1257"/>
      <c r="G15071" s="1257"/>
      <c r="H15071" s="1258"/>
      <c r="I15071" s="1257"/>
      <c r="J15071" s="1257"/>
      <c r="K15071" s="1257"/>
      <c r="L15071" s="1257"/>
      <c r="M15071" s="1257"/>
    </row>
    <row r="15072" spans="2:13" s="1259" customFormat="1" x14ac:dyDescent="0.2">
      <c r="B15072" s="1257"/>
      <c r="C15072" s="1257"/>
      <c r="D15072" s="1257"/>
      <c r="E15072" s="1257"/>
      <c r="F15072" s="1257"/>
      <c r="G15072" s="1257"/>
      <c r="H15072" s="1258"/>
      <c r="I15072" s="1257"/>
      <c r="J15072" s="1257"/>
      <c r="K15072" s="1257"/>
      <c r="L15072" s="1257"/>
      <c r="M15072" s="1257"/>
    </row>
    <row r="15073" spans="2:13" s="1259" customFormat="1" x14ac:dyDescent="0.2">
      <c r="B15073" s="1257"/>
      <c r="C15073" s="1257"/>
      <c r="D15073" s="1257"/>
      <c r="E15073" s="1257"/>
      <c r="F15073" s="1257"/>
      <c r="G15073" s="1257"/>
      <c r="H15073" s="1258"/>
      <c r="I15073" s="1257"/>
      <c r="J15073" s="1257"/>
      <c r="K15073" s="1257"/>
      <c r="L15073" s="1257"/>
      <c r="M15073" s="1257"/>
    </row>
    <row r="15074" spans="2:13" s="1259" customFormat="1" x14ac:dyDescent="0.2">
      <c r="B15074" s="1257"/>
      <c r="C15074" s="1257"/>
      <c r="D15074" s="1257"/>
      <c r="E15074" s="1257"/>
      <c r="F15074" s="1257"/>
      <c r="G15074" s="1257"/>
      <c r="H15074" s="1258"/>
      <c r="I15074" s="1257"/>
      <c r="J15074" s="1257"/>
      <c r="K15074" s="1257"/>
      <c r="L15074" s="1257"/>
      <c r="M15074" s="1257"/>
    </row>
    <row r="15075" spans="2:13" s="1259" customFormat="1" x14ac:dyDescent="0.2">
      <c r="B15075" s="1257"/>
      <c r="C15075" s="1257"/>
      <c r="D15075" s="1257"/>
      <c r="E15075" s="1257"/>
      <c r="F15075" s="1257"/>
      <c r="G15075" s="1257"/>
      <c r="H15075" s="1258"/>
      <c r="I15075" s="1257"/>
      <c r="J15075" s="1257"/>
      <c r="K15075" s="1257"/>
      <c r="L15075" s="1257"/>
      <c r="M15075" s="1257"/>
    </row>
    <row r="15076" spans="2:13" s="1259" customFormat="1" x14ac:dyDescent="0.2">
      <c r="B15076" s="1257"/>
      <c r="C15076" s="1257"/>
      <c r="D15076" s="1257"/>
      <c r="E15076" s="1257"/>
      <c r="F15076" s="1257"/>
      <c r="G15076" s="1257"/>
      <c r="H15076" s="1258"/>
      <c r="I15076" s="1257"/>
      <c r="J15076" s="1257"/>
      <c r="K15076" s="1257"/>
      <c r="L15076" s="1257"/>
      <c r="M15076" s="1257"/>
    </row>
    <row r="15077" spans="2:13" s="1259" customFormat="1" x14ac:dyDescent="0.2">
      <c r="B15077" s="1257"/>
      <c r="C15077" s="1257"/>
      <c r="D15077" s="1257"/>
      <c r="E15077" s="1257"/>
      <c r="F15077" s="1257"/>
      <c r="G15077" s="1257"/>
      <c r="H15077" s="1258"/>
      <c r="I15077" s="1257"/>
      <c r="J15077" s="1257"/>
      <c r="K15077" s="1257"/>
      <c r="L15077" s="1257"/>
      <c r="M15077" s="1257"/>
    </row>
    <row r="15078" spans="2:13" s="1259" customFormat="1" x14ac:dyDescent="0.2">
      <c r="B15078" s="1257"/>
      <c r="C15078" s="1257"/>
      <c r="D15078" s="1257"/>
      <c r="E15078" s="1257"/>
      <c r="F15078" s="1257"/>
      <c r="G15078" s="1257"/>
      <c r="H15078" s="1258"/>
      <c r="I15078" s="1257"/>
      <c r="J15078" s="1257"/>
      <c r="K15078" s="1257"/>
      <c r="L15078" s="1257"/>
      <c r="M15078" s="1257"/>
    </row>
    <row r="15079" spans="2:13" s="1259" customFormat="1" x14ac:dyDescent="0.2">
      <c r="B15079" s="1257"/>
      <c r="C15079" s="1257"/>
      <c r="D15079" s="1257"/>
      <c r="E15079" s="1257"/>
      <c r="F15079" s="1257"/>
      <c r="G15079" s="1257"/>
      <c r="H15079" s="1258"/>
      <c r="I15079" s="1257"/>
      <c r="J15079" s="1257"/>
      <c r="K15079" s="1257"/>
      <c r="L15079" s="1257"/>
      <c r="M15079" s="1257"/>
    </row>
    <row r="15080" spans="2:13" s="1259" customFormat="1" x14ac:dyDescent="0.2">
      <c r="B15080" s="1257"/>
      <c r="C15080" s="1257"/>
      <c r="D15080" s="1257"/>
      <c r="E15080" s="1257"/>
      <c r="F15080" s="1257"/>
      <c r="G15080" s="1257"/>
      <c r="H15080" s="1258"/>
      <c r="I15080" s="1257"/>
      <c r="J15080" s="1257"/>
      <c r="K15080" s="1257"/>
      <c r="L15080" s="1257"/>
      <c r="M15080" s="1257"/>
    </row>
    <row r="15081" spans="2:13" s="1259" customFormat="1" x14ac:dyDescent="0.2">
      <c r="B15081" s="1257"/>
      <c r="C15081" s="1257"/>
      <c r="D15081" s="1257"/>
      <c r="E15081" s="1257"/>
      <c r="F15081" s="1257"/>
      <c r="G15081" s="1257"/>
      <c r="H15081" s="1258"/>
      <c r="I15081" s="1257"/>
      <c r="J15081" s="1257"/>
      <c r="K15081" s="1257"/>
      <c r="L15081" s="1257"/>
      <c r="M15081" s="1257"/>
    </row>
    <row r="15082" spans="2:13" s="1259" customFormat="1" x14ac:dyDescent="0.2">
      <c r="B15082" s="1257"/>
      <c r="C15082" s="1257"/>
      <c r="D15082" s="1257"/>
      <c r="E15082" s="1257"/>
      <c r="F15082" s="1257"/>
      <c r="G15082" s="1257"/>
      <c r="H15082" s="1258"/>
      <c r="I15082" s="1257"/>
      <c r="J15082" s="1257"/>
      <c r="K15082" s="1257"/>
      <c r="L15082" s="1257"/>
      <c r="M15082" s="1257"/>
    </row>
    <row r="15083" spans="2:13" s="1259" customFormat="1" x14ac:dyDescent="0.2">
      <c r="B15083" s="1257"/>
      <c r="C15083" s="1257"/>
      <c r="D15083" s="1257"/>
      <c r="E15083" s="1257"/>
      <c r="F15083" s="1257"/>
      <c r="G15083" s="1257"/>
      <c r="H15083" s="1258"/>
      <c r="I15083" s="1257"/>
      <c r="J15083" s="1257"/>
      <c r="K15083" s="1257"/>
      <c r="L15083" s="1257"/>
      <c r="M15083" s="1257"/>
    </row>
    <row r="15084" spans="2:13" s="1259" customFormat="1" x14ac:dyDescent="0.2">
      <c r="B15084" s="1257"/>
      <c r="C15084" s="1257"/>
      <c r="D15084" s="1257"/>
      <c r="E15084" s="1257"/>
      <c r="F15084" s="1257"/>
      <c r="G15084" s="1257"/>
      <c r="H15084" s="1258"/>
      <c r="I15084" s="1257"/>
      <c r="J15084" s="1257"/>
      <c r="K15084" s="1257"/>
      <c r="L15084" s="1257"/>
      <c r="M15084" s="1257"/>
    </row>
    <row r="15085" spans="2:13" s="1259" customFormat="1" x14ac:dyDescent="0.2">
      <c r="B15085" s="1257"/>
      <c r="C15085" s="1257"/>
      <c r="D15085" s="1257"/>
      <c r="E15085" s="1257"/>
      <c r="F15085" s="1257"/>
      <c r="G15085" s="1257"/>
      <c r="H15085" s="1258"/>
      <c r="I15085" s="1257"/>
      <c r="J15085" s="1257"/>
      <c r="K15085" s="1257"/>
      <c r="L15085" s="1257"/>
      <c r="M15085" s="1257"/>
    </row>
    <row r="15086" spans="2:13" s="1259" customFormat="1" x14ac:dyDescent="0.2">
      <c r="B15086" s="1257"/>
      <c r="C15086" s="1257"/>
      <c r="D15086" s="1257"/>
      <c r="E15086" s="1257"/>
      <c r="F15086" s="1257"/>
      <c r="G15086" s="1257"/>
      <c r="H15086" s="1258"/>
      <c r="I15086" s="1257"/>
      <c r="J15086" s="1257"/>
      <c r="K15086" s="1257"/>
      <c r="L15086" s="1257"/>
      <c r="M15086" s="1257"/>
    </row>
    <row r="15087" spans="2:13" s="1259" customFormat="1" x14ac:dyDescent="0.2">
      <c r="B15087" s="1257"/>
      <c r="C15087" s="1257"/>
      <c r="D15087" s="1257"/>
      <c r="E15087" s="1257"/>
      <c r="F15087" s="1257"/>
      <c r="G15087" s="1257"/>
      <c r="H15087" s="1258"/>
      <c r="I15087" s="1257"/>
      <c r="J15087" s="1257"/>
      <c r="K15087" s="1257"/>
      <c r="L15087" s="1257"/>
      <c r="M15087" s="1257"/>
    </row>
    <row r="15088" spans="2:13" s="1259" customFormat="1" x14ac:dyDescent="0.2">
      <c r="B15088" s="1257"/>
      <c r="C15088" s="1257"/>
      <c r="D15088" s="1257"/>
      <c r="E15088" s="1257"/>
      <c r="F15088" s="1257"/>
      <c r="G15088" s="1257"/>
      <c r="H15088" s="1258"/>
      <c r="I15088" s="1257"/>
      <c r="J15088" s="1257"/>
      <c r="K15088" s="1257"/>
      <c r="L15088" s="1257"/>
      <c r="M15088" s="1257"/>
    </row>
    <row r="15089" spans="2:13" s="1259" customFormat="1" x14ac:dyDescent="0.2">
      <c r="B15089" s="1257"/>
      <c r="C15089" s="1257"/>
      <c r="D15089" s="1257"/>
      <c r="E15089" s="1257"/>
      <c r="F15089" s="1257"/>
      <c r="G15089" s="1257"/>
      <c r="H15089" s="1258"/>
      <c r="I15089" s="1257"/>
      <c r="J15089" s="1257"/>
      <c r="K15089" s="1257"/>
      <c r="L15089" s="1257"/>
      <c r="M15089" s="1257"/>
    </row>
    <row r="15090" spans="2:13" s="1259" customFormat="1" x14ac:dyDescent="0.2">
      <c r="B15090" s="1257"/>
      <c r="C15090" s="1257"/>
      <c r="D15090" s="1257"/>
      <c r="E15090" s="1257"/>
      <c r="F15090" s="1257"/>
      <c r="G15090" s="1257"/>
      <c r="H15090" s="1258"/>
      <c r="I15090" s="1257"/>
      <c r="J15090" s="1257"/>
      <c r="K15090" s="1257"/>
      <c r="L15090" s="1257"/>
      <c r="M15090" s="1257"/>
    </row>
    <row r="15091" spans="2:13" s="1259" customFormat="1" x14ac:dyDescent="0.2">
      <c r="B15091" s="1257"/>
      <c r="C15091" s="1257"/>
      <c r="D15091" s="1257"/>
      <c r="E15091" s="1257"/>
      <c r="F15091" s="1257"/>
      <c r="G15091" s="1257"/>
      <c r="H15091" s="1258"/>
      <c r="I15091" s="1257"/>
      <c r="J15091" s="1257"/>
      <c r="K15091" s="1257"/>
      <c r="L15091" s="1257"/>
      <c r="M15091" s="1257"/>
    </row>
    <row r="15092" spans="2:13" s="1259" customFormat="1" x14ac:dyDescent="0.2">
      <c r="B15092" s="1257"/>
      <c r="C15092" s="1257"/>
      <c r="D15092" s="1257"/>
      <c r="E15092" s="1257"/>
      <c r="F15092" s="1257"/>
      <c r="G15092" s="1257"/>
      <c r="H15092" s="1258"/>
      <c r="I15092" s="1257"/>
      <c r="J15092" s="1257"/>
      <c r="K15092" s="1257"/>
      <c r="L15092" s="1257"/>
      <c r="M15092" s="1257"/>
    </row>
    <row r="15093" spans="2:13" s="1259" customFormat="1" x14ac:dyDescent="0.2">
      <c r="B15093" s="1257"/>
      <c r="C15093" s="1257"/>
      <c r="D15093" s="1257"/>
      <c r="E15093" s="1257"/>
      <c r="F15093" s="1257"/>
      <c r="G15093" s="1257"/>
      <c r="H15093" s="1258"/>
      <c r="I15093" s="1257"/>
      <c r="J15093" s="1257"/>
      <c r="K15093" s="1257"/>
      <c r="L15093" s="1257"/>
      <c r="M15093" s="1257"/>
    </row>
    <row r="15094" spans="2:13" s="1259" customFormat="1" x14ac:dyDescent="0.2">
      <c r="B15094" s="1257"/>
      <c r="C15094" s="1257"/>
      <c r="D15094" s="1257"/>
      <c r="E15094" s="1257"/>
      <c r="F15094" s="1257"/>
      <c r="G15094" s="1257"/>
      <c r="H15094" s="1258"/>
      <c r="I15094" s="1257"/>
      <c r="J15094" s="1257"/>
      <c r="K15094" s="1257"/>
      <c r="L15094" s="1257"/>
      <c r="M15094" s="1257"/>
    </row>
    <row r="15095" spans="2:13" s="1259" customFormat="1" x14ac:dyDescent="0.2">
      <c r="B15095" s="1257"/>
      <c r="C15095" s="1257"/>
      <c r="D15095" s="1257"/>
      <c r="E15095" s="1257"/>
      <c r="F15095" s="1257"/>
      <c r="G15095" s="1257"/>
      <c r="H15095" s="1258"/>
      <c r="I15095" s="1257"/>
      <c r="J15095" s="1257"/>
      <c r="K15095" s="1257"/>
      <c r="L15095" s="1257"/>
      <c r="M15095" s="1257"/>
    </row>
    <row r="15096" spans="2:13" s="1259" customFormat="1" x14ac:dyDescent="0.2">
      <c r="B15096" s="1257"/>
      <c r="C15096" s="1257"/>
      <c r="D15096" s="1257"/>
      <c r="E15096" s="1257"/>
      <c r="F15096" s="1257"/>
      <c r="G15096" s="1257"/>
      <c r="H15096" s="1258"/>
      <c r="I15096" s="1257"/>
      <c r="J15096" s="1257"/>
      <c r="K15096" s="1257"/>
      <c r="L15096" s="1257"/>
      <c r="M15096" s="1257"/>
    </row>
    <row r="15097" spans="2:13" s="1259" customFormat="1" x14ac:dyDescent="0.2">
      <c r="B15097" s="1257"/>
      <c r="C15097" s="1257"/>
      <c r="D15097" s="1257"/>
      <c r="E15097" s="1257"/>
      <c r="F15097" s="1257"/>
      <c r="G15097" s="1257"/>
      <c r="H15097" s="1258"/>
      <c r="I15097" s="1257"/>
      <c r="J15097" s="1257"/>
      <c r="K15097" s="1257"/>
      <c r="L15097" s="1257"/>
      <c r="M15097" s="1257"/>
    </row>
    <row r="15098" spans="2:13" s="1259" customFormat="1" x14ac:dyDescent="0.2">
      <c r="B15098" s="1257"/>
      <c r="C15098" s="1257"/>
      <c r="D15098" s="1257"/>
      <c r="E15098" s="1257"/>
      <c r="F15098" s="1257"/>
      <c r="G15098" s="1257"/>
      <c r="H15098" s="1258"/>
      <c r="I15098" s="1257"/>
      <c r="J15098" s="1257"/>
      <c r="K15098" s="1257"/>
      <c r="L15098" s="1257"/>
      <c r="M15098" s="1257"/>
    </row>
    <row r="15099" spans="2:13" s="1259" customFormat="1" x14ac:dyDescent="0.2">
      <c r="B15099" s="1257"/>
      <c r="C15099" s="1257"/>
      <c r="D15099" s="1257"/>
      <c r="E15099" s="1257"/>
      <c r="F15099" s="1257"/>
      <c r="G15099" s="1257"/>
      <c r="H15099" s="1258"/>
      <c r="I15099" s="1257"/>
      <c r="J15099" s="1257"/>
      <c r="K15099" s="1257"/>
      <c r="L15099" s="1257"/>
      <c r="M15099" s="1257"/>
    </row>
    <row r="15100" spans="2:13" s="1259" customFormat="1" x14ac:dyDescent="0.2">
      <c r="B15100" s="1257"/>
      <c r="C15100" s="1257"/>
      <c r="D15100" s="1257"/>
      <c r="E15100" s="1257"/>
      <c r="F15100" s="1257"/>
      <c r="G15100" s="1257"/>
      <c r="H15100" s="1258"/>
      <c r="I15100" s="1257"/>
      <c r="J15100" s="1257"/>
      <c r="K15100" s="1257"/>
      <c r="L15100" s="1257"/>
      <c r="M15100" s="1257"/>
    </row>
    <row r="15101" spans="2:13" s="1259" customFormat="1" x14ac:dyDescent="0.2">
      <c r="B15101" s="1257"/>
      <c r="C15101" s="1257"/>
      <c r="D15101" s="1257"/>
      <c r="E15101" s="1257"/>
      <c r="F15101" s="1257"/>
      <c r="G15101" s="1257"/>
      <c r="H15101" s="1258"/>
      <c r="I15101" s="1257"/>
      <c r="J15101" s="1257"/>
      <c r="K15101" s="1257"/>
      <c r="L15101" s="1257"/>
      <c r="M15101" s="1257"/>
    </row>
    <row r="15102" spans="2:13" s="1259" customFormat="1" x14ac:dyDescent="0.2">
      <c r="B15102" s="1257"/>
      <c r="C15102" s="1257"/>
      <c r="D15102" s="1257"/>
      <c r="E15102" s="1257"/>
      <c r="F15102" s="1257"/>
      <c r="G15102" s="1257"/>
      <c r="H15102" s="1258"/>
      <c r="I15102" s="1257"/>
      <c r="J15102" s="1257"/>
      <c r="K15102" s="1257"/>
      <c r="L15102" s="1257"/>
      <c r="M15102" s="1257"/>
    </row>
    <row r="15103" spans="2:13" s="1259" customFormat="1" x14ac:dyDescent="0.2">
      <c r="B15103" s="1257"/>
      <c r="C15103" s="1257"/>
      <c r="D15103" s="1257"/>
      <c r="E15103" s="1257"/>
      <c r="F15103" s="1257"/>
      <c r="G15103" s="1257"/>
      <c r="H15103" s="1258"/>
      <c r="I15103" s="1257"/>
      <c r="J15103" s="1257"/>
      <c r="K15103" s="1257"/>
      <c r="L15103" s="1257"/>
      <c r="M15103" s="1257"/>
    </row>
    <row r="15104" spans="2:13" s="1259" customFormat="1" x14ac:dyDescent="0.2">
      <c r="B15104" s="1257"/>
      <c r="C15104" s="1257"/>
      <c r="D15104" s="1257"/>
      <c r="E15104" s="1257"/>
      <c r="F15104" s="1257"/>
      <c r="G15104" s="1257"/>
      <c r="H15104" s="1258"/>
      <c r="I15104" s="1257"/>
      <c r="J15104" s="1257"/>
      <c r="K15104" s="1257"/>
      <c r="L15104" s="1257"/>
      <c r="M15104" s="1257"/>
    </row>
    <row r="15105" spans="2:13" s="1259" customFormat="1" x14ac:dyDescent="0.2">
      <c r="B15105" s="1257"/>
      <c r="C15105" s="1257"/>
      <c r="D15105" s="1257"/>
      <c r="E15105" s="1257"/>
      <c r="F15105" s="1257"/>
      <c r="G15105" s="1257"/>
      <c r="H15105" s="1258"/>
      <c r="I15105" s="1257"/>
      <c r="J15105" s="1257"/>
      <c r="K15105" s="1257"/>
      <c r="L15105" s="1257"/>
      <c r="M15105" s="1257"/>
    </row>
    <row r="15106" spans="2:13" s="1259" customFormat="1" x14ac:dyDescent="0.2">
      <c r="B15106" s="1257"/>
      <c r="C15106" s="1257"/>
      <c r="D15106" s="1257"/>
      <c r="E15106" s="1257"/>
      <c r="F15106" s="1257"/>
      <c r="G15106" s="1257"/>
      <c r="H15106" s="1258"/>
      <c r="I15106" s="1257"/>
      <c r="J15106" s="1257"/>
      <c r="K15106" s="1257"/>
      <c r="L15106" s="1257"/>
      <c r="M15106" s="1257"/>
    </row>
    <row r="15107" spans="2:13" s="1259" customFormat="1" x14ac:dyDescent="0.2">
      <c r="B15107" s="1257"/>
      <c r="C15107" s="1257"/>
      <c r="D15107" s="1257"/>
      <c r="E15107" s="1257"/>
      <c r="F15107" s="1257"/>
      <c r="G15107" s="1257"/>
      <c r="H15107" s="1258"/>
      <c r="I15107" s="1257"/>
      <c r="J15107" s="1257"/>
      <c r="K15107" s="1257"/>
      <c r="L15107" s="1257"/>
      <c r="M15107" s="1257"/>
    </row>
    <row r="15108" spans="2:13" s="1259" customFormat="1" x14ac:dyDescent="0.2">
      <c r="B15108" s="1257"/>
      <c r="C15108" s="1257"/>
      <c r="D15108" s="1257"/>
      <c r="E15108" s="1257"/>
      <c r="F15108" s="1257"/>
      <c r="G15108" s="1257"/>
      <c r="H15108" s="1258"/>
      <c r="I15108" s="1257"/>
      <c r="J15108" s="1257"/>
      <c r="K15108" s="1257"/>
      <c r="L15108" s="1257"/>
      <c r="M15108" s="1257"/>
    </row>
    <row r="15109" spans="2:13" s="1259" customFormat="1" x14ac:dyDescent="0.2">
      <c r="B15109" s="1257"/>
      <c r="C15109" s="1257"/>
      <c r="D15109" s="1257"/>
      <c r="E15109" s="1257"/>
      <c r="F15109" s="1257"/>
      <c r="G15109" s="1257"/>
      <c r="H15109" s="1258"/>
      <c r="I15109" s="1257"/>
      <c r="J15109" s="1257"/>
      <c r="K15109" s="1257"/>
      <c r="L15109" s="1257"/>
      <c r="M15109" s="1257"/>
    </row>
    <row r="15110" spans="2:13" s="1259" customFormat="1" x14ac:dyDescent="0.2">
      <c r="B15110" s="1257"/>
      <c r="C15110" s="1257"/>
      <c r="D15110" s="1257"/>
      <c r="E15110" s="1257"/>
      <c r="F15110" s="1257"/>
      <c r="G15110" s="1257"/>
      <c r="H15110" s="1258"/>
      <c r="I15110" s="1257"/>
      <c r="J15110" s="1257"/>
      <c r="K15110" s="1257"/>
      <c r="L15110" s="1257"/>
      <c r="M15110" s="1257"/>
    </row>
    <row r="15111" spans="2:13" s="1259" customFormat="1" x14ac:dyDescent="0.2">
      <c r="B15111" s="1257"/>
      <c r="C15111" s="1257"/>
      <c r="D15111" s="1257"/>
      <c r="E15111" s="1257"/>
      <c r="F15111" s="1257"/>
      <c r="G15111" s="1257"/>
      <c r="H15111" s="1258"/>
      <c r="I15111" s="1257"/>
      <c r="J15111" s="1257"/>
      <c r="K15111" s="1257"/>
      <c r="L15111" s="1257"/>
      <c r="M15111" s="1257"/>
    </row>
    <row r="15112" spans="2:13" s="1259" customFormat="1" x14ac:dyDescent="0.2">
      <c r="B15112" s="1257"/>
      <c r="C15112" s="1257"/>
      <c r="D15112" s="1257"/>
      <c r="E15112" s="1257"/>
      <c r="F15112" s="1257"/>
      <c r="G15112" s="1257"/>
      <c r="H15112" s="1258"/>
      <c r="I15112" s="1257"/>
      <c r="J15112" s="1257"/>
      <c r="K15112" s="1257"/>
      <c r="L15112" s="1257"/>
      <c r="M15112" s="1257"/>
    </row>
    <row r="15113" spans="2:13" s="1259" customFormat="1" x14ac:dyDescent="0.2">
      <c r="B15113" s="1257"/>
      <c r="C15113" s="1257"/>
      <c r="D15113" s="1257"/>
      <c r="E15113" s="1257"/>
      <c r="F15113" s="1257"/>
      <c r="G15113" s="1257"/>
      <c r="H15113" s="1258"/>
      <c r="I15113" s="1257"/>
      <c r="J15113" s="1257"/>
      <c r="K15113" s="1257"/>
      <c r="L15113" s="1257"/>
      <c r="M15113" s="1257"/>
    </row>
    <row r="15114" spans="2:13" s="1259" customFormat="1" x14ac:dyDescent="0.2">
      <c r="B15114" s="1257"/>
      <c r="C15114" s="1257"/>
      <c r="D15114" s="1257"/>
      <c r="E15114" s="1257"/>
      <c r="F15114" s="1257"/>
      <c r="G15114" s="1257"/>
      <c r="H15114" s="1258"/>
      <c r="I15114" s="1257"/>
      <c r="J15114" s="1257"/>
      <c r="K15114" s="1257"/>
      <c r="L15114" s="1257"/>
      <c r="M15114" s="1257"/>
    </row>
    <row r="15115" spans="2:13" s="1259" customFormat="1" x14ac:dyDescent="0.2">
      <c r="B15115" s="1257"/>
      <c r="C15115" s="1257"/>
      <c r="D15115" s="1257"/>
      <c r="E15115" s="1257"/>
      <c r="F15115" s="1257"/>
      <c r="G15115" s="1257"/>
      <c r="H15115" s="1258"/>
      <c r="I15115" s="1257"/>
      <c r="J15115" s="1257"/>
      <c r="K15115" s="1257"/>
      <c r="L15115" s="1257"/>
      <c r="M15115" s="1257"/>
    </row>
    <row r="15116" spans="2:13" s="1259" customFormat="1" x14ac:dyDescent="0.2">
      <c r="B15116" s="1257"/>
      <c r="C15116" s="1257"/>
      <c r="D15116" s="1257"/>
      <c r="E15116" s="1257"/>
      <c r="F15116" s="1257"/>
      <c r="G15116" s="1257"/>
      <c r="H15116" s="1258"/>
      <c r="I15116" s="1257"/>
      <c r="J15116" s="1257"/>
      <c r="K15116" s="1257"/>
      <c r="L15116" s="1257"/>
      <c r="M15116" s="1257"/>
    </row>
    <row r="15117" spans="2:13" s="1259" customFormat="1" x14ac:dyDescent="0.2">
      <c r="B15117" s="1257"/>
      <c r="C15117" s="1257"/>
      <c r="D15117" s="1257"/>
      <c r="E15117" s="1257"/>
      <c r="F15117" s="1257"/>
      <c r="G15117" s="1257"/>
      <c r="H15117" s="1258"/>
      <c r="I15117" s="1257"/>
      <c r="J15117" s="1257"/>
      <c r="K15117" s="1257"/>
      <c r="L15117" s="1257"/>
      <c r="M15117" s="1257"/>
    </row>
    <row r="15118" spans="2:13" s="1259" customFormat="1" x14ac:dyDescent="0.2">
      <c r="B15118" s="1257"/>
      <c r="C15118" s="1257"/>
      <c r="D15118" s="1257"/>
      <c r="E15118" s="1257"/>
      <c r="F15118" s="1257"/>
      <c r="G15118" s="1257"/>
      <c r="H15118" s="1258"/>
      <c r="I15118" s="1257"/>
      <c r="J15118" s="1257"/>
      <c r="K15118" s="1257"/>
      <c r="L15118" s="1257"/>
      <c r="M15118" s="1257"/>
    </row>
    <row r="15119" spans="2:13" s="1259" customFormat="1" x14ac:dyDescent="0.2">
      <c r="B15119" s="1257"/>
      <c r="C15119" s="1257"/>
      <c r="D15119" s="1257"/>
      <c r="E15119" s="1257"/>
      <c r="F15119" s="1257"/>
      <c r="G15119" s="1257"/>
      <c r="H15119" s="1258"/>
      <c r="I15119" s="1257"/>
      <c r="J15119" s="1257"/>
      <c r="K15119" s="1257"/>
      <c r="L15119" s="1257"/>
      <c r="M15119" s="1257"/>
    </row>
    <row r="15120" spans="2:13" s="1259" customFormat="1" x14ac:dyDescent="0.2">
      <c r="B15120" s="1257"/>
      <c r="C15120" s="1257"/>
      <c r="D15120" s="1257"/>
      <c r="E15120" s="1257"/>
      <c r="F15120" s="1257"/>
      <c r="G15120" s="1257"/>
      <c r="H15120" s="1258"/>
      <c r="I15120" s="1257"/>
      <c r="J15120" s="1257"/>
      <c r="K15120" s="1257"/>
      <c r="L15120" s="1257"/>
      <c r="M15120" s="1257"/>
    </row>
    <row r="15121" spans="2:13" s="1259" customFormat="1" x14ac:dyDescent="0.2">
      <c r="B15121" s="1257"/>
      <c r="C15121" s="1257"/>
      <c r="D15121" s="1257"/>
      <c r="E15121" s="1257"/>
      <c r="F15121" s="1257"/>
      <c r="G15121" s="1257"/>
      <c r="H15121" s="1258"/>
      <c r="I15121" s="1257"/>
      <c r="J15121" s="1257"/>
      <c r="K15121" s="1257"/>
      <c r="L15121" s="1257"/>
      <c r="M15121" s="1257"/>
    </row>
    <row r="15122" spans="2:13" s="1259" customFormat="1" x14ac:dyDescent="0.2">
      <c r="B15122" s="1257"/>
      <c r="C15122" s="1257"/>
      <c r="D15122" s="1257"/>
      <c r="E15122" s="1257"/>
      <c r="F15122" s="1257"/>
      <c r="G15122" s="1257"/>
      <c r="H15122" s="1258"/>
      <c r="I15122" s="1257"/>
      <c r="J15122" s="1257"/>
      <c r="K15122" s="1257"/>
      <c r="L15122" s="1257"/>
      <c r="M15122" s="1257"/>
    </row>
    <row r="15123" spans="2:13" s="1259" customFormat="1" x14ac:dyDescent="0.2">
      <c r="B15123" s="1257"/>
      <c r="C15123" s="1257"/>
      <c r="D15123" s="1257"/>
      <c r="E15123" s="1257"/>
      <c r="F15123" s="1257"/>
      <c r="G15123" s="1257"/>
      <c r="H15123" s="1258"/>
      <c r="I15123" s="1257"/>
      <c r="J15123" s="1257"/>
      <c r="K15123" s="1257"/>
      <c r="L15123" s="1257"/>
      <c r="M15123" s="1257"/>
    </row>
    <row r="15124" spans="2:13" s="1259" customFormat="1" x14ac:dyDescent="0.2">
      <c r="B15124" s="1257"/>
      <c r="C15124" s="1257"/>
      <c r="D15124" s="1257"/>
      <c r="E15124" s="1257"/>
      <c r="F15124" s="1257"/>
      <c r="G15124" s="1257"/>
      <c r="H15124" s="1258"/>
      <c r="I15124" s="1257"/>
      <c r="J15124" s="1257"/>
      <c r="K15124" s="1257"/>
      <c r="L15124" s="1257"/>
      <c r="M15124" s="1257"/>
    </row>
    <row r="15125" spans="2:13" s="1259" customFormat="1" x14ac:dyDescent="0.2">
      <c r="B15125" s="1257"/>
      <c r="C15125" s="1257"/>
      <c r="D15125" s="1257"/>
      <c r="E15125" s="1257"/>
      <c r="F15125" s="1257"/>
      <c r="G15125" s="1257"/>
      <c r="H15125" s="1258"/>
      <c r="I15125" s="1257"/>
      <c r="J15125" s="1257"/>
      <c r="K15125" s="1257"/>
      <c r="L15125" s="1257"/>
      <c r="M15125" s="1257"/>
    </row>
    <row r="15126" spans="2:13" s="1259" customFormat="1" x14ac:dyDescent="0.2">
      <c r="B15126" s="1257"/>
      <c r="C15126" s="1257"/>
      <c r="D15126" s="1257"/>
      <c r="E15126" s="1257"/>
      <c r="F15126" s="1257"/>
      <c r="G15126" s="1257"/>
      <c r="H15126" s="1258"/>
      <c r="I15126" s="1257"/>
      <c r="J15126" s="1257"/>
      <c r="K15126" s="1257"/>
      <c r="L15126" s="1257"/>
      <c r="M15126" s="1257"/>
    </row>
    <row r="15127" spans="2:13" s="1259" customFormat="1" x14ac:dyDescent="0.2">
      <c r="B15127" s="1257"/>
      <c r="C15127" s="1257"/>
      <c r="D15127" s="1257"/>
      <c r="E15127" s="1257"/>
      <c r="F15127" s="1257"/>
      <c r="G15127" s="1257"/>
      <c r="H15127" s="1258"/>
      <c r="I15127" s="1257"/>
      <c r="J15127" s="1257"/>
      <c r="K15127" s="1257"/>
      <c r="L15127" s="1257"/>
      <c r="M15127" s="1257"/>
    </row>
    <row r="15128" spans="2:13" s="1259" customFormat="1" x14ac:dyDescent="0.2">
      <c r="B15128" s="1257"/>
      <c r="C15128" s="1257"/>
      <c r="D15128" s="1257"/>
      <c r="E15128" s="1257"/>
      <c r="F15128" s="1257"/>
      <c r="G15128" s="1257"/>
      <c r="H15128" s="1258"/>
      <c r="I15128" s="1257"/>
      <c r="J15128" s="1257"/>
      <c r="K15128" s="1257"/>
      <c r="L15128" s="1257"/>
      <c r="M15128" s="1257"/>
    </row>
    <row r="15129" spans="2:13" s="1259" customFormat="1" x14ac:dyDescent="0.2">
      <c r="B15129" s="1257"/>
      <c r="C15129" s="1257"/>
      <c r="D15129" s="1257"/>
      <c r="E15129" s="1257"/>
      <c r="F15129" s="1257"/>
      <c r="G15129" s="1257"/>
      <c r="H15129" s="1258"/>
      <c r="I15129" s="1257"/>
      <c r="J15129" s="1257"/>
      <c r="K15129" s="1257"/>
      <c r="L15129" s="1257"/>
      <c r="M15129" s="1257"/>
    </row>
    <row r="15130" spans="2:13" s="1259" customFormat="1" x14ac:dyDescent="0.2">
      <c r="B15130" s="1257"/>
      <c r="C15130" s="1257"/>
      <c r="D15130" s="1257"/>
      <c r="E15130" s="1257"/>
      <c r="F15130" s="1257"/>
      <c r="G15130" s="1257"/>
      <c r="H15130" s="1258"/>
      <c r="I15130" s="1257"/>
      <c r="J15130" s="1257"/>
      <c r="K15130" s="1257"/>
      <c r="L15130" s="1257"/>
      <c r="M15130" s="1257"/>
    </row>
    <row r="15131" spans="2:13" s="1259" customFormat="1" x14ac:dyDescent="0.2">
      <c r="B15131" s="1257"/>
      <c r="C15131" s="1257"/>
      <c r="D15131" s="1257"/>
      <c r="E15131" s="1257"/>
      <c r="F15131" s="1257"/>
      <c r="G15131" s="1257"/>
      <c r="H15131" s="1258"/>
      <c r="I15131" s="1257"/>
      <c r="J15131" s="1257"/>
      <c r="K15131" s="1257"/>
      <c r="L15131" s="1257"/>
      <c r="M15131" s="1257"/>
    </row>
    <row r="15132" spans="2:13" s="1259" customFormat="1" x14ac:dyDescent="0.2">
      <c r="B15132" s="1257"/>
      <c r="C15132" s="1257"/>
      <c r="D15132" s="1257"/>
      <c r="E15132" s="1257"/>
      <c r="F15132" s="1257"/>
      <c r="G15132" s="1257"/>
      <c r="H15132" s="1258"/>
      <c r="I15132" s="1257"/>
      <c r="J15132" s="1257"/>
      <c r="K15132" s="1257"/>
      <c r="L15132" s="1257"/>
      <c r="M15132" s="1257"/>
    </row>
    <row r="15133" spans="2:13" s="1259" customFormat="1" x14ac:dyDescent="0.2">
      <c r="B15133" s="1257"/>
      <c r="C15133" s="1257"/>
      <c r="D15133" s="1257"/>
      <c r="E15133" s="1257"/>
      <c r="F15133" s="1257"/>
      <c r="G15133" s="1257"/>
      <c r="H15133" s="1258"/>
      <c r="I15133" s="1257"/>
      <c r="J15133" s="1257"/>
      <c r="K15133" s="1257"/>
      <c r="L15133" s="1257"/>
      <c r="M15133" s="1257"/>
    </row>
    <row r="15134" spans="2:13" s="1259" customFormat="1" x14ac:dyDescent="0.2">
      <c r="B15134" s="1257"/>
      <c r="C15134" s="1257"/>
      <c r="D15134" s="1257"/>
      <c r="E15134" s="1257"/>
      <c r="F15134" s="1257"/>
      <c r="G15134" s="1257"/>
      <c r="H15134" s="1258"/>
      <c r="I15134" s="1257"/>
      <c r="J15134" s="1257"/>
      <c r="K15134" s="1257"/>
      <c r="L15134" s="1257"/>
      <c r="M15134" s="1257"/>
    </row>
    <row r="15135" spans="2:13" s="1259" customFormat="1" x14ac:dyDescent="0.2">
      <c r="B15135" s="1257"/>
      <c r="C15135" s="1257"/>
      <c r="D15135" s="1257"/>
      <c r="E15135" s="1257"/>
      <c r="F15135" s="1257"/>
      <c r="G15135" s="1257"/>
      <c r="H15135" s="1258"/>
      <c r="I15135" s="1257"/>
      <c r="J15135" s="1257"/>
      <c r="K15135" s="1257"/>
      <c r="L15135" s="1257"/>
      <c r="M15135" s="1257"/>
    </row>
    <row r="15136" spans="2:13" s="1259" customFormat="1" x14ac:dyDescent="0.2">
      <c r="B15136" s="1257"/>
      <c r="C15136" s="1257"/>
      <c r="D15136" s="1257"/>
      <c r="E15136" s="1257"/>
      <c r="F15136" s="1257"/>
      <c r="G15136" s="1257"/>
      <c r="H15136" s="1258"/>
      <c r="I15136" s="1257"/>
      <c r="J15136" s="1257"/>
      <c r="K15136" s="1257"/>
      <c r="L15136" s="1257"/>
      <c r="M15136" s="1257"/>
    </row>
    <row r="15137" spans="2:13" s="1259" customFormat="1" x14ac:dyDescent="0.2">
      <c r="B15137" s="1257"/>
      <c r="C15137" s="1257"/>
      <c r="D15137" s="1257"/>
      <c r="E15137" s="1257"/>
      <c r="F15137" s="1257"/>
      <c r="G15137" s="1257"/>
      <c r="H15137" s="1258"/>
      <c r="I15137" s="1257"/>
      <c r="J15137" s="1257"/>
      <c r="K15137" s="1257"/>
      <c r="L15137" s="1257"/>
      <c r="M15137" s="1257"/>
    </row>
    <row r="15138" spans="2:13" s="1259" customFormat="1" x14ac:dyDescent="0.2">
      <c r="B15138" s="1257"/>
      <c r="C15138" s="1257"/>
      <c r="D15138" s="1257"/>
      <c r="E15138" s="1257"/>
      <c r="F15138" s="1257"/>
      <c r="G15138" s="1257"/>
      <c r="H15138" s="1258"/>
      <c r="I15138" s="1257"/>
      <c r="J15138" s="1257"/>
      <c r="K15138" s="1257"/>
      <c r="L15138" s="1257"/>
      <c r="M15138" s="1257"/>
    </row>
    <row r="15139" spans="2:13" s="1259" customFormat="1" x14ac:dyDescent="0.2">
      <c r="B15139" s="1257"/>
      <c r="C15139" s="1257"/>
      <c r="D15139" s="1257"/>
      <c r="E15139" s="1257"/>
      <c r="F15139" s="1257"/>
      <c r="G15139" s="1257"/>
      <c r="H15139" s="1258"/>
      <c r="I15139" s="1257"/>
      <c r="J15139" s="1257"/>
      <c r="K15139" s="1257"/>
      <c r="L15139" s="1257"/>
      <c r="M15139" s="1257"/>
    </row>
    <row r="15140" spans="2:13" s="1259" customFormat="1" x14ac:dyDescent="0.2">
      <c r="B15140" s="1257"/>
      <c r="C15140" s="1257"/>
      <c r="D15140" s="1257"/>
      <c r="E15140" s="1257"/>
      <c r="F15140" s="1257"/>
      <c r="G15140" s="1257"/>
      <c r="H15140" s="1258"/>
      <c r="I15140" s="1257"/>
      <c r="J15140" s="1257"/>
      <c r="K15140" s="1257"/>
      <c r="L15140" s="1257"/>
      <c r="M15140" s="1257"/>
    </row>
    <row r="15141" spans="2:13" s="1259" customFormat="1" x14ac:dyDescent="0.2">
      <c r="B15141" s="1257"/>
      <c r="C15141" s="1257"/>
      <c r="D15141" s="1257"/>
      <c r="E15141" s="1257"/>
      <c r="F15141" s="1257"/>
      <c r="G15141" s="1257"/>
      <c r="H15141" s="1258"/>
      <c r="I15141" s="1257"/>
      <c r="J15141" s="1257"/>
      <c r="K15141" s="1257"/>
      <c r="L15141" s="1257"/>
      <c r="M15141" s="1257"/>
    </row>
    <row r="15142" spans="2:13" s="1259" customFormat="1" x14ac:dyDescent="0.2">
      <c r="B15142" s="1257"/>
      <c r="C15142" s="1257"/>
      <c r="D15142" s="1257"/>
      <c r="E15142" s="1257"/>
      <c r="F15142" s="1257"/>
      <c r="G15142" s="1257"/>
      <c r="H15142" s="1258"/>
      <c r="I15142" s="1257"/>
      <c r="J15142" s="1257"/>
      <c r="K15142" s="1257"/>
      <c r="L15142" s="1257"/>
      <c r="M15142" s="1257"/>
    </row>
    <row r="15143" spans="2:13" s="1259" customFormat="1" x14ac:dyDescent="0.2">
      <c r="B15143" s="1257"/>
      <c r="C15143" s="1257"/>
      <c r="D15143" s="1257"/>
      <c r="E15143" s="1257"/>
      <c r="F15143" s="1257"/>
      <c r="G15143" s="1257"/>
      <c r="H15143" s="1258"/>
      <c r="I15143" s="1257"/>
      <c r="J15143" s="1257"/>
      <c r="K15143" s="1257"/>
      <c r="L15143" s="1257"/>
      <c r="M15143" s="1257"/>
    </row>
    <row r="15144" spans="2:13" s="1259" customFormat="1" x14ac:dyDescent="0.2">
      <c r="B15144" s="1257"/>
      <c r="C15144" s="1257"/>
      <c r="D15144" s="1257"/>
      <c r="E15144" s="1257"/>
      <c r="F15144" s="1257"/>
      <c r="G15144" s="1257"/>
      <c r="H15144" s="1258"/>
      <c r="I15144" s="1257"/>
      <c r="J15144" s="1257"/>
      <c r="K15144" s="1257"/>
      <c r="L15144" s="1257"/>
      <c r="M15144" s="1257"/>
    </row>
    <row r="15145" spans="2:13" s="1259" customFormat="1" x14ac:dyDescent="0.2">
      <c r="B15145" s="1257"/>
      <c r="C15145" s="1257"/>
      <c r="D15145" s="1257"/>
      <c r="E15145" s="1257"/>
      <c r="F15145" s="1257"/>
      <c r="G15145" s="1257"/>
      <c r="H15145" s="1258"/>
      <c r="I15145" s="1257"/>
      <c r="J15145" s="1257"/>
      <c r="K15145" s="1257"/>
      <c r="L15145" s="1257"/>
      <c r="M15145" s="1257"/>
    </row>
    <row r="15146" spans="2:13" s="1259" customFormat="1" x14ac:dyDescent="0.2">
      <c r="B15146" s="1257"/>
      <c r="C15146" s="1257"/>
      <c r="D15146" s="1257"/>
      <c r="E15146" s="1257"/>
      <c r="F15146" s="1257"/>
      <c r="G15146" s="1257"/>
      <c r="H15146" s="1258"/>
      <c r="I15146" s="1257"/>
      <c r="J15146" s="1257"/>
      <c r="K15146" s="1257"/>
      <c r="L15146" s="1257"/>
      <c r="M15146" s="1257"/>
    </row>
    <row r="15147" spans="2:13" s="1259" customFormat="1" x14ac:dyDescent="0.2">
      <c r="B15147" s="1257"/>
      <c r="C15147" s="1257"/>
      <c r="D15147" s="1257"/>
      <c r="E15147" s="1257"/>
      <c r="F15147" s="1257"/>
      <c r="G15147" s="1257"/>
      <c r="H15147" s="1258"/>
      <c r="I15147" s="1257"/>
      <c r="J15147" s="1257"/>
      <c r="K15147" s="1257"/>
      <c r="L15147" s="1257"/>
      <c r="M15147" s="1257"/>
    </row>
    <row r="15148" spans="2:13" s="1259" customFormat="1" x14ac:dyDescent="0.2">
      <c r="B15148" s="1257"/>
      <c r="C15148" s="1257"/>
      <c r="D15148" s="1257"/>
      <c r="E15148" s="1257"/>
      <c r="F15148" s="1257"/>
      <c r="G15148" s="1257"/>
      <c r="H15148" s="1258"/>
      <c r="I15148" s="1257"/>
      <c r="J15148" s="1257"/>
      <c r="K15148" s="1257"/>
      <c r="L15148" s="1257"/>
      <c r="M15148" s="1257"/>
    </row>
    <row r="15149" spans="2:13" s="1259" customFormat="1" x14ac:dyDescent="0.2">
      <c r="B15149" s="1257"/>
      <c r="C15149" s="1257"/>
      <c r="D15149" s="1257"/>
      <c r="E15149" s="1257"/>
      <c r="F15149" s="1257"/>
      <c r="G15149" s="1257"/>
      <c r="H15149" s="1258"/>
      <c r="I15149" s="1257"/>
      <c r="J15149" s="1257"/>
      <c r="K15149" s="1257"/>
      <c r="L15149" s="1257"/>
      <c r="M15149" s="1257"/>
    </row>
    <row r="15150" spans="2:13" s="1259" customFormat="1" x14ac:dyDescent="0.2">
      <c r="B15150" s="1257"/>
      <c r="C15150" s="1257"/>
      <c r="D15150" s="1257"/>
      <c r="E15150" s="1257"/>
      <c r="F15150" s="1257"/>
      <c r="G15150" s="1257"/>
      <c r="H15150" s="1258"/>
      <c r="I15150" s="1257"/>
      <c r="J15150" s="1257"/>
      <c r="K15150" s="1257"/>
      <c r="L15150" s="1257"/>
      <c r="M15150" s="1257"/>
    </row>
    <row r="15151" spans="2:13" s="1259" customFormat="1" x14ac:dyDescent="0.2">
      <c r="B15151" s="1257"/>
      <c r="C15151" s="1257"/>
      <c r="D15151" s="1257"/>
      <c r="E15151" s="1257"/>
      <c r="F15151" s="1257"/>
      <c r="G15151" s="1257"/>
      <c r="H15151" s="1258"/>
      <c r="I15151" s="1257"/>
      <c r="J15151" s="1257"/>
      <c r="K15151" s="1257"/>
      <c r="L15151" s="1257"/>
      <c r="M15151" s="1257"/>
    </row>
    <row r="15152" spans="2:13" s="1259" customFormat="1" x14ac:dyDescent="0.2">
      <c r="B15152" s="1257"/>
      <c r="C15152" s="1257"/>
      <c r="D15152" s="1257"/>
      <c r="E15152" s="1257"/>
      <c r="F15152" s="1257"/>
      <c r="G15152" s="1257"/>
      <c r="H15152" s="1258"/>
      <c r="I15152" s="1257"/>
      <c r="J15152" s="1257"/>
      <c r="K15152" s="1257"/>
      <c r="L15152" s="1257"/>
      <c r="M15152" s="1257"/>
    </row>
    <row r="15153" spans="2:13" s="1259" customFormat="1" x14ac:dyDescent="0.2">
      <c r="B15153" s="1257"/>
      <c r="C15153" s="1257"/>
      <c r="D15153" s="1257"/>
      <c r="E15153" s="1257"/>
      <c r="F15153" s="1257"/>
      <c r="G15153" s="1257"/>
      <c r="H15153" s="1258"/>
      <c r="I15153" s="1257"/>
      <c r="J15153" s="1257"/>
      <c r="K15153" s="1257"/>
      <c r="L15153" s="1257"/>
      <c r="M15153" s="1257"/>
    </row>
    <row r="15154" spans="2:13" s="1259" customFormat="1" x14ac:dyDescent="0.2">
      <c r="B15154" s="1257"/>
      <c r="C15154" s="1257"/>
      <c r="D15154" s="1257"/>
      <c r="E15154" s="1257"/>
      <c r="F15154" s="1257"/>
      <c r="G15154" s="1257"/>
      <c r="H15154" s="1258"/>
      <c r="I15154" s="1257"/>
      <c r="J15154" s="1257"/>
      <c r="K15154" s="1257"/>
      <c r="L15154" s="1257"/>
      <c r="M15154" s="1257"/>
    </row>
    <row r="15155" spans="2:13" s="1259" customFormat="1" x14ac:dyDescent="0.2">
      <c r="B15155" s="1257"/>
      <c r="C15155" s="1257"/>
      <c r="D15155" s="1257"/>
      <c r="E15155" s="1257"/>
      <c r="F15155" s="1257"/>
      <c r="G15155" s="1257"/>
      <c r="H15155" s="1258"/>
      <c r="I15155" s="1257"/>
      <c r="J15155" s="1257"/>
      <c r="K15155" s="1257"/>
      <c r="L15155" s="1257"/>
      <c r="M15155" s="1257"/>
    </row>
    <row r="15156" spans="2:13" s="1259" customFormat="1" x14ac:dyDescent="0.2">
      <c r="B15156" s="1257"/>
      <c r="C15156" s="1257"/>
      <c r="D15156" s="1257"/>
      <c r="E15156" s="1257"/>
      <c r="F15156" s="1257"/>
      <c r="G15156" s="1257"/>
      <c r="H15156" s="1258"/>
      <c r="I15156" s="1257"/>
      <c r="J15156" s="1257"/>
      <c r="K15156" s="1257"/>
      <c r="L15156" s="1257"/>
      <c r="M15156" s="1257"/>
    </row>
    <row r="15157" spans="2:13" s="1259" customFormat="1" x14ac:dyDescent="0.2">
      <c r="B15157" s="1257"/>
      <c r="C15157" s="1257"/>
      <c r="D15157" s="1257"/>
      <c r="E15157" s="1257"/>
      <c r="F15157" s="1257"/>
      <c r="G15157" s="1257"/>
      <c r="H15157" s="1258"/>
      <c r="I15157" s="1257"/>
      <c r="J15157" s="1257"/>
      <c r="K15157" s="1257"/>
      <c r="L15157" s="1257"/>
      <c r="M15157" s="1257"/>
    </row>
    <row r="15158" spans="2:13" s="1259" customFormat="1" x14ac:dyDescent="0.2">
      <c r="B15158" s="1257"/>
      <c r="C15158" s="1257"/>
      <c r="D15158" s="1257"/>
      <c r="E15158" s="1257"/>
      <c r="F15158" s="1257"/>
      <c r="G15158" s="1257"/>
      <c r="H15158" s="1258"/>
      <c r="I15158" s="1257"/>
      <c r="J15158" s="1257"/>
      <c r="K15158" s="1257"/>
      <c r="L15158" s="1257"/>
      <c r="M15158" s="1257"/>
    </row>
    <row r="15159" spans="2:13" s="1259" customFormat="1" x14ac:dyDescent="0.2">
      <c r="B15159" s="1257"/>
      <c r="C15159" s="1257"/>
      <c r="D15159" s="1257"/>
      <c r="E15159" s="1257"/>
      <c r="F15159" s="1257"/>
      <c r="G15159" s="1257"/>
      <c r="H15159" s="1258"/>
      <c r="I15159" s="1257"/>
      <c r="J15159" s="1257"/>
      <c r="K15159" s="1257"/>
      <c r="L15159" s="1257"/>
      <c r="M15159" s="1257"/>
    </row>
    <row r="15160" spans="2:13" s="1259" customFormat="1" x14ac:dyDescent="0.2">
      <c r="B15160" s="1257"/>
      <c r="C15160" s="1257"/>
      <c r="D15160" s="1257"/>
      <c r="E15160" s="1257"/>
      <c r="F15160" s="1257"/>
      <c r="G15160" s="1257"/>
      <c r="H15160" s="1258"/>
      <c r="I15160" s="1257"/>
      <c r="J15160" s="1257"/>
      <c r="K15160" s="1257"/>
      <c r="L15160" s="1257"/>
      <c r="M15160" s="1257"/>
    </row>
    <row r="15161" spans="2:13" s="1259" customFormat="1" x14ac:dyDescent="0.2">
      <c r="B15161" s="1257"/>
      <c r="C15161" s="1257"/>
      <c r="D15161" s="1257"/>
      <c r="E15161" s="1257"/>
      <c r="F15161" s="1257"/>
      <c r="G15161" s="1257"/>
      <c r="H15161" s="1258"/>
      <c r="I15161" s="1257"/>
      <c r="J15161" s="1257"/>
      <c r="K15161" s="1257"/>
      <c r="L15161" s="1257"/>
      <c r="M15161" s="1257"/>
    </row>
    <row r="15162" spans="2:13" s="1259" customFormat="1" x14ac:dyDescent="0.2">
      <c r="B15162" s="1257"/>
      <c r="C15162" s="1257"/>
      <c r="D15162" s="1257"/>
      <c r="E15162" s="1257"/>
      <c r="F15162" s="1257"/>
      <c r="G15162" s="1257"/>
      <c r="H15162" s="1258"/>
      <c r="I15162" s="1257"/>
      <c r="J15162" s="1257"/>
      <c r="K15162" s="1257"/>
      <c r="L15162" s="1257"/>
      <c r="M15162" s="1257"/>
    </row>
    <row r="15163" spans="2:13" s="1259" customFormat="1" x14ac:dyDescent="0.2">
      <c r="B15163" s="1257"/>
      <c r="C15163" s="1257"/>
      <c r="D15163" s="1257"/>
      <c r="E15163" s="1257"/>
      <c r="F15163" s="1257"/>
      <c r="G15163" s="1257"/>
      <c r="H15163" s="1258"/>
      <c r="I15163" s="1257"/>
      <c r="J15163" s="1257"/>
      <c r="K15163" s="1257"/>
      <c r="L15163" s="1257"/>
      <c r="M15163" s="1257"/>
    </row>
    <row r="15164" spans="2:13" s="1259" customFormat="1" x14ac:dyDescent="0.2">
      <c r="B15164" s="1257"/>
      <c r="C15164" s="1257"/>
      <c r="D15164" s="1257"/>
      <c r="E15164" s="1257"/>
      <c r="F15164" s="1257"/>
      <c r="G15164" s="1257"/>
      <c r="H15164" s="1258"/>
      <c r="I15164" s="1257"/>
      <c r="J15164" s="1257"/>
      <c r="K15164" s="1257"/>
      <c r="L15164" s="1257"/>
      <c r="M15164" s="1257"/>
    </row>
    <row r="15165" spans="2:13" s="1259" customFormat="1" x14ac:dyDescent="0.2">
      <c r="B15165" s="1257"/>
      <c r="C15165" s="1257"/>
      <c r="D15165" s="1257"/>
      <c r="E15165" s="1257"/>
      <c r="F15165" s="1257"/>
      <c r="G15165" s="1257"/>
      <c r="H15165" s="1258"/>
      <c r="I15165" s="1257"/>
      <c r="J15165" s="1257"/>
      <c r="K15165" s="1257"/>
      <c r="L15165" s="1257"/>
      <c r="M15165" s="1257"/>
    </row>
    <row r="15166" spans="2:13" s="1259" customFormat="1" x14ac:dyDescent="0.2">
      <c r="B15166" s="1257"/>
      <c r="C15166" s="1257"/>
      <c r="D15166" s="1257"/>
      <c r="E15166" s="1257"/>
      <c r="F15166" s="1257"/>
      <c r="G15166" s="1257"/>
      <c r="H15166" s="1258"/>
      <c r="I15166" s="1257"/>
      <c r="J15166" s="1257"/>
      <c r="K15166" s="1257"/>
      <c r="L15166" s="1257"/>
      <c r="M15166" s="1257"/>
    </row>
    <row r="15167" spans="2:13" s="1259" customFormat="1" x14ac:dyDescent="0.2">
      <c r="B15167" s="1257"/>
      <c r="C15167" s="1257"/>
      <c r="D15167" s="1257"/>
      <c r="E15167" s="1257"/>
      <c r="F15167" s="1257"/>
      <c r="G15167" s="1257"/>
      <c r="H15167" s="1258"/>
      <c r="I15167" s="1257"/>
      <c r="J15167" s="1257"/>
      <c r="K15167" s="1257"/>
      <c r="L15167" s="1257"/>
      <c r="M15167" s="1257"/>
    </row>
    <row r="15168" spans="2:13" s="1259" customFormat="1" x14ac:dyDescent="0.2">
      <c r="B15168" s="1257"/>
      <c r="C15168" s="1257"/>
      <c r="D15168" s="1257"/>
      <c r="E15168" s="1257"/>
      <c r="F15168" s="1257"/>
      <c r="G15168" s="1257"/>
      <c r="H15168" s="1258"/>
      <c r="I15168" s="1257"/>
      <c r="J15168" s="1257"/>
      <c r="K15168" s="1257"/>
      <c r="L15168" s="1257"/>
      <c r="M15168" s="1257"/>
    </row>
    <row r="15169" spans="2:13" s="1259" customFormat="1" x14ac:dyDescent="0.2">
      <c r="B15169" s="1257"/>
      <c r="C15169" s="1257"/>
      <c r="D15169" s="1257"/>
      <c r="E15169" s="1257"/>
      <c r="F15169" s="1257"/>
      <c r="G15169" s="1257"/>
      <c r="H15169" s="1258"/>
      <c r="I15169" s="1257"/>
      <c r="J15169" s="1257"/>
      <c r="K15169" s="1257"/>
      <c r="L15169" s="1257"/>
      <c r="M15169" s="1257"/>
    </row>
    <row r="15170" spans="2:13" s="1259" customFormat="1" x14ac:dyDescent="0.2">
      <c r="B15170" s="1257"/>
      <c r="C15170" s="1257"/>
      <c r="D15170" s="1257"/>
      <c r="E15170" s="1257"/>
      <c r="F15170" s="1257"/>
      <c r="G15170" s="1257"/>
      <c r="H15170" s="1258"/>
      <c r="I15170" s="1257"/>
      <c r="J15170" s="1257"/>
      <c r="K15170" s="1257"/>
      <c r="L15170" s="1257"/>
      <c r="M15170" s="1257"/>
    </row>
    <row r="15171" spans="2:13" s="1259" customFormat="1" x14ac:dyDescent="0.2">
      <c r="B15171" s="1257"/>
      <c r="C15171" s="1257"/>
      <c r="D15171" s="1257"/>
      <c r="E15171" s="1257"/>
      <c r="F15171" s="1257"/>
      <c r="G15171" s="1257"/>
      <c r="H15171" s="1258"/>
      <c r="I15171" s="1257"/>
      <c r="J15171" s="1257"/>
      <c r="K15171" s="1257"/>
      <c r="L15171" s="1257"/>
      <c r="M15171" s="1257"/>
    </row>
    <row r="15172" spans="2:13" s="1259" customFormat="1" x14ac:dyDescent="0.2">
      <c r="B15172" s="1257"/>
      <c r="C15172" s="1257"/>
      <c r="D15172" s="1257"/>
      <c r="E15172" s="1257"/>
      <c r="F15172" s="1257"/>
      <c r="G15172" s="1257"/>
      <c r="H15172" s="1258"/>
      <c r="I15172" s="1257"/>
      <c r="J15172" s="1257"/>
      <c r="K15172" s="1257"/>
      <c r="L15172" s="1257"/>
      <c r="M15172" s="1257"/>
    </row>
    <row r="15173" spans="2:13" s="1259" customFormat="1" x14ac:dyDescent="0.2">
      <c r="B15173" s="1257"/>
      <c r="C15173" s="1257"/>
      <c r="D15173" s="1257"/>
      <c r="E15173" s="1257"/>
      <c r="F15173" s="1257"/>
      <c r="G15173" s="1257"/>
      <c r="H15173" s="1258"/>
      <c r="I15173" s="1257"/>
      <c r="J15173" s="1257"/>
      <c r="K15173" s="1257"/>
      <c r="L15173" s="1257"/>
      <c r="M15173" s="1257"/>
    </row>
    <row r="15174" spans="2:13" s="1259" customFormat="1" x14ac:dyDescent="0.2">
      <c r="B15174" s="1257"/>
      <c r="C15174" s="1257"/>
      <c r="D15174" s="1257"/>
      <c r="E15174" s="1257"/>
      <c r="F15174" s="1257"/>
      <c r="G15174" s="1257"/>
      <c r="H15174" s="1258"/>
      <c r="I15174" s="1257"/>
      <c r="J15174" s="1257"/>
      <c r="K15174" s="1257"/>
      <c r="L15174" s="1257"/>
      <c r="M15174" s="1257"/>
    </row>
    <row r="15175" spans="2:13" s="1259" customFormat="1" x14ac:dyDescent="0.2">
      <c r="B15175" s="1257"/>
      <c r="C15175" s="1257"/>
      <c r="D15175" s="1257"/>
      <c r="E15175" s="1257"/>
      <c r="F15175" s="1257"/>
      <c r="G15175" s="1257"/>
      <c r="H15175" s="1258"/>
      <c r="I15175" s="1257"/>
      <c r="J15175" s="1257"/>
      <c r="K15175" s="1257"/>
      <c r="L15175" s="1257"/>
      <c r="M15175" s="1257"/>
    </row>
    <row r="15176" spans="2:13" s="1259" customFormat="1" x14ac:dyDescent="0.2">
      <c r="B15176" s="1257"/>
      <c r="C15176" s="1257"/>
      <c r="D15176" s="1257"/>
      <c r="E15176" s="1257"/>
      <c r="F15176" s="1257"/>
      <c r="G15176" s="1257"/>
      <c r="H15176" s="1258"/>
      <c r="I15176" s="1257"/>
      <c r="J15176" s="1257"/>
      <c r="K15176" s="1257"/>
      <c r="L15176" s="1257"/>
      <c r="M15176" s="1257"/>
    </row>
    <row r="15177" spans="2:13" s="1259" customFormat="1" x14ac:dyDescent="0.2">
      <c r="B15177" s="1257"/>
      <c r="C15177" s="1257"/>
      <c r="D15177" s="1257"/>
      <c r="E15177" s="1257"/>
      <c r="F15177" s="1257"/>
      <c r="G15177" s="1257"/>
      <c r="H15177" s="1258"/>
      <c r="I15177" s="1257"/>
      <c r="J15177" s="1257"/>
      <c r="K15177" s="1257"/>
      <c r="L15177" s="1257"/>
      <c r="M15177" s="1257"/>
    </row>
    <row r="15178" spans="2:13" s="1259" customFormat="1" x14ac:dyDescent="0.2">
      <c r="B15178" s="1257"/>
      <c r="C15178" s="1257"/>
      <c r="D15178" s="1257"/>
      <c r="E15178" s="1257"/>
      <c r="F15178" s="1257"/>
      <c r="G15178" s="1257"/>
      <c r="H15178" s="1258"/>
      <c r="I15178" s="1257"/>
      <c r="J15178" s="1257"/>
      <c r="K15178" s="1257"/>
      <c r="L15178" s="1257"/>
      <c r="M15178" s="1257"/>
    </row>
    <row r="15179" spans="2:13" s="1259" customFormat="1" x14ac:dyDescent="0.2">
      <c r="B15179" s="1257"/>
      <c r="C15179" s="1257"/>
      <c r="D15179" s="1257"/>
      <c r="E15179" s="1257"/>
      <c r="F15179" s="1257"/>
      <c r="G15179" s="1257"/>
      <c r="H15179" s="1258"/>
      <c r="I15179" s="1257"/>
      <c r="J15179" s="1257"/>
      <c r="K15179" s="1257"/>
      <c r="L15179" s="1257"/>
      <c r="M15179" s="1257"/>
    </row>
    <row r="15180" spans="2:13" s="1259" customFormat="1" x14ac:dyDescent="0.2">
      <c r="B15180" s="1257"/>
      <c r="C15180" s="1257"/>
      <c r="D15180" s="1257"/>
      <c r="E15180" s="1257"/>
      <c r="F15180" s="1257"/>
      <c r="G15180" s="1257"/>
      <c r="H15180" s="1258"/>
      <c r="I15180" s="1257"/>
      <c r="J15180" s="1257"/>
      <c r="K15180" s="1257"/>
      <c r="L15180" s="1257"/>
      <c r="M15180" s="1257"/>
    </row>
    <row r="15181" spans="2:13" s="1259" customFormat="1" x14ac:dyDescent="0.2">
      <c r="B15181" s="1257"/>
      <c r="C15181" s="1257"/>
      <c r="D15181" s="1257"/>
      <c r="E15181" s="1257"/>
      <c r="F15181" s="1257"/>
      <c r="G15181" s="1257"/>
      <c r="H15181" s="1258"/>
      <c r="I15181" s="1257"/>
      <c r="J15181" s="1257"/>
      <c r="K15181" s="1257"/>
      <c r="L15181" s="1257"/>
      <c r="M15181" s="1257"/>
    </row>
    <row r="15182" spans="2:13" s="1259" customFormat="1" x14ac:dyDescent="0.2">
      <c r="B15182" s="1257"/>
      <c r="C15182" s="1257"/>
      <c r="D15182" s="1257"/>
      <c r="E15182" s="1257"/>
      <c r="F15182" s="1257"/>
      <c r="G15182" s="1257"/>
      <c r="H15182" s="1258"/>
      <c r="I15182" s="1257"/>
      <c r="J15182" s="1257"/>
      <c r="K15182" s="1257"/>
      <c r="L15182" s="1257"/>
      <c r="M15182" s="1257"/>
    </row>
    <row r="15183" spans="2:13" s="1259" customFormat="1" x14ac:dyDescent="0.2">
      <c r="B15183" s="1257"/>
      <c r="C15183" s="1257"/>
      <c r="D15183" s="1257"/>
      <c r="E15183" s="1257"/>
      <c r="F15183" s="1257"/>
      <c r="G15183" s="1257"/>
      <c r="H15183" s="1258"/>
      <c r="I15183" s="1257"/>
      <c r="J15183" s="1257"/>
      <c r="K15183" s="1257"/>
      <c r="L15183" s="1257"/>
      <c r="M15183" s="1257"/>
    </row>
    <row r="15184" spans="2:13" s="1259" customFormat="1" x14ac:dyDescent="0.2">
      <c r="B15184" s="1257"/>
      <c r="C15184" s="1257"/>
      <c r="D15184" s="1257"/>
      <c r="E15184" s="1257"/>
      <c r="F15184" s="1257"/>
      <c r="G15184" s="1257"/>
      <c r="H15184" s="1258"/>
      <c r="I15184" s="1257"/>
      <c r="J15184" s="1257"/>
      <c r="K15184" s="1257"/>
      <c r="L15184" s="1257"/>
      <c r="M15184" s="1257"/>
    </row>
    <row r="15185" spans="2:13" s="1259" customFormat="1" x14ac:dyDescent="0.2">
      <c r="B15185" s="1257"/>
      <c r="C15185" s="1257"/>
      <c r="D15185" s="1257"/>
      <c r="E15185" s="1257"/>
      <c r="F15185" s="1257"/>
      <c r="G15185" s="1257"/>
      <c r="H15185" s="1258"/>
      <c r="I15185" s="1257"/>
      <c r="J15185" s="1257"/>
      <c r="K15185" s="1257"/>
      <c r="L15185" s="1257"/>
      <c r="M15185" s="1257"/>
    </row>
    <row r="15186" spans="2:13" s="1259" customFormat="1" x14ac:dyDescent="0.2">
      <c r="B15186" s="1257"/>
      <c r="C15186" s="1257"/>
      <c r="D15186" s="1257"/>
      <c r="E15186" s="1257"/>
      <c r="F15186" s="1257"/>
      <c r="G15186" s="1257"/>
      <c r="H15186" s="1258"/>
      <c r="I15186" s="1257"/>
      <c r="J15186" s="1257"/>
      <c r="K15186" s="1257"/>
      <c r="L15186" s="1257"/>
      <c r="M15186" s="1257"/>
    </row>
    <row r="15187" spans="2:13" s="1259" customFormat="1" x14ac:dyDescent="0.2">
      <c r="B15187" s="1257"/>
      <c r="C15187" s="1257"/>
      <c r="D15187" s="1257"/>
      <c r="E15187" s="1257"/>
      <c r="F15187" s="1257"/>
      <c r="G15187" s="1257"/>
      <c r="H15187" s="1258"/>
      <c r="I15187" s="1257"/>
      <c r="J15187" s="1257"/>
      <c r="K15187" s="1257"/>
      <c r="L15187" s="1257"/>
      <c r="M15187" s="1257"/>
    </row>
    <row r="15188" spans="2:13" s="1259" customFormat="1" x14ac:dyDescent="0.2">
      <c r="B15188" s="1257"/>
      <c r="C15188" s="1257"/>
      <c r="D15188" s="1257"/>
      <c r="E15188" s="1257"/>
      <c r="F15188" s="1257"/>
      <c r="G15188" s="1257"/>
      <c r="H15188" s="1258"/>
      <c r="I15188" s="1257"/>
      <c r="J15188" s="1257"/>
      <c r="K15188" s="1257"/>
      <c r="L15188" s="1257"/>
      <c r="M15188" s="1257"/>
    </row>
    <row r="15189" spans="2:13" s="1259" customFormat="1" x14ac:dyDescent="0.2">
      <c r="B15189" s="1257"/>
      <c r="C15189" s="1257"/>
      <c r="D15189" s="1257"/>
      <c r="E15189" s="1257"/>
      <c r="F15189" s="1257"/>
      <c r="G15189" s="1257"/>
      <c r="H15189" s="1258"/>
      <c r="I15189" s="1257"/>
      <c r="J15189" s="1257"/>
      <c r="K15189" s="1257"/>
      <c r="L15189" s="1257"/>
      <c r="M15189" s="1257"/>
    </row>
    <row r="15190" spans="2:13" s="1259" customFormat="1" x14ac:dyDescent="0.2">
      <c r="B15190" s="1257"/>
      <c r="C15190" s="1257"/>
      <c r="D15190" s="1257"/>
      <c r="E15190" s="1257"/>
      <c r="F15190" s="1257"/>
      <c r="G15190" s="1257"/>
      <c r="H15190" s="1258"/>
      <c r="I15190" s="1257"/>
      <c r="J15190" s="1257"/>
      <c r="K15190" s="1257"/>
      <c r="L15190" s="1257"/>
      <c r="M15190" s="1257"/>
    </row>
    <row r="15191" spans="2:13" s="1259" customFormat="1" x14ac:dyDescent="0.2">
      <c r="B15191" s="1257"/>
      <c r="C15191" s="1257"/>
      <c r="D15191" s="1257"/>
      <c r="E15191" s="1257"/>
      <c r="F15191" s="1257"/>
      <c r="G15191" s="1257"/>
      <c r="H15191" s="1258"/>
      <c r="I15191" s="1257"/>
      <c r="J15191" s="1257"/>
      <c r="K15191" s="1257"/>
      <c r="L15191" s="1257"/>
      <c r="M15191" s="1257"/>
    </row>
    <row r="15192" spans="2:13" s="1259" customFormat="1" x14ac:dyDescent="0.2">
      <c r="B15192" s="1257"/>
      <c r="C15192" s="1257"/>
      <c r="D15192" s="1257"/>
      <c r="E15192" s="1257"/>
      <c r="F15192" s="1257"/>
      <c r="G15192" s="1257"/>
      <c r="H15192" s="1258"/>
      <c r="I15192" s="1257"/>
      <c r="J15192" s="1257"/>
      <c r="K15192" s="1257"/>
      <c r="L15192" s="1257"/>
      <c r="M15192" s="1257"/>
    </row>
    <row r="15193" spans="2:13" s="1259" customFormat="1" x14ac:dyDescent="0.2">
      <c r="B15193" s="1257"/>
      <c r="C15193" s="1257"/>
      <c r="D15193" s="1257"/>
      <c r="E15193" s="1257"/>
      <c r="F15193" s="1257"/>
      <c r="G15193" s="1257"/>
      <c r="H15193" s="1258"/>
      <c r="I15193" s="1257"/>
      <c r="J15193" s="1257"/>
      <c r="K15193" s="1257"/>
      <c r="L15193" s="1257"/>
      <c r="M15193" s="1257"/>
    </row>
    <row r="15194" spans="2:13" s="1259" customFormat="1" x14ac:dyDescent="0.2">
      <c r="B15194" s="1257"/>
      <c r="C15194" s="1257"/>
      <c r="D15194" s="1257"/>
      <c r="E15194" s="1257"/>
      <c r="F15194" s="1257"/>
      <c r="G15194" s="1257"/>
      <c r="H15194" s="1258"/>
      <c r="I15194" s="1257"/>
      <c r="J15194" s="1257"/>
      <c r="K15194" s="1257"/>
      <c r="L15194" s="1257"/>
      <c r="M15194" s="1257"/>
    </row>
    <row r="15195" spans="2:13" s="1259" customFormat="1" x14ac:dyDescent="0.2">
      <c r="B15195" s="1257"/>
      <c r="C15195" s="1257"/>
      <c r="D15195" s="1257"/>
      <c r="E15195" s="1257"/>
      <c r="F15195" s="1257"/>
      <c r="G15195" s="1257"/>
      <c r="H15195" s="1258"/>
      <c r="I15195" s="1257"/>
      <c r="J15195" s="1257"/>
      <c r="K15195" s="1257"/>
      <c r="L15195" s="1257"/>
      <c r="M15195" s="1257"/>
    </row>
    <row r="15196" spans="2:13" s="1259" customFormat="1" x14ac:dyDescent="0.2">
      <c r="B15196" s="1257"/>
      <c r="C15196" s="1257"/>
      <c r="D15196" s="1257"/>
      <c r="E15196" s="1257"/>
      <c r="F15196" s="1257"/>
      <c r="G15196" s="1257"/>
      <c r="H15196" s="1258"/>
      <c r="I15196" s="1257"/>
      <c r="J15196" s="1257"/>
      <c r="K15196" s="1257"/>
      <c r="L15196" s="1257"/>
      <c r="M15196" s="1257"/>
    </row>
    <row r="15197" spans="2:13" s="1259" customFormat="1" x14ac:dyDescent="0.2">
      <c r="B15197" s="1257"/>
      <c r="C15197" s="1257"/>
      <c r="D15197" s="1257"/>
      <c r="E15197" s="1257"/>
      <c r="F15197" s="1257"/>
      <c r="G15197" s="1257"/>
      <c r="H15197" s="1258"/>
      <c r="I15197" s="1257"/>
      <c r="J15197" s="1257"/>
      <c r="K15197" s="1257"/>
      <c r="L15197" s="1257"/>
      <c r="M15197" s="1257"/>
    </row>
    <row r="15198" spans="2:13" s="1259" customFormat="1" x14ac:dyDescent="0.2">
      <c r="B15198" s="1257"/>
      <c r="C15198" s="1257"/>
      <c r="D15198" s="1257"/>
      <c r="E15198" s="1257"/>
      <c r="F15198" s="1257"/>
      <c r="G15198" s="1257"/>
      <c r="H15198" s="1258"/>
      <c r="I15198" s="1257"/>
      <c r="J15198" s="1257"/>
      <c r="K15198" s="1257"/>
      <c r="L15198" s="1257"/>
      <c r="M15198" s="1257"/>
    </row>
    <row r="15199" spans="2:13" s="1259" customFormat="1" x14ac:dyDescent="0.2">
      <c r="B15199" s="1257"/>
      <c r="C15199" s="1257"/>
      <c r="D15199" s="1257"/>
      <c r="E15199" s="1257"/>
      <c r="F15199" s="1257"/>
      <c r="G15199" s="1257"/>
      <c r="H15199" s="1258"/>
      <c r="I15199" s="1257"/>
      <c r="J15199" s="1257"/>
      <c r="K15199" s="1257"/>
      <c r="L15199" s="1257"/>
      <c r="M15199" s="1257"/>
    </row>
    <row r="15200" spans="2:13" s="1259" customFormat="1" x14ac:dyDescent="0.2">
      <c r="B15200" s="1257"/>
      <c r="C15200" s="1257"/>
      <c r="D15200" s="1257"/>
      <c r="E15200" s="1257"/>
      <c r="F15200" s="1257"/>
      <c r="G15200" s="1257"/>
      <c r="H15200" s="1258"/>
      <c r="I15200" s="1257"/>
      <c r="J15200" s="1257"/>
      <c r="K15200" s="1257"/>
      <c r="L15200" s="1257"/>
      <c r="M15200" s="1257"/>
    </row>
    <row r="15201" spans="2:13" s="1259" customFormat="1" x14ac:dyDescent="0.2">
      <c r="B15201" s="1257"/>
      <c r="C15201" s="1257"/>
      <c r="D15201" s="1257"/>
      <c r="E15201" s="1257"/>
      <c r="F15201" s="1257"/>
      <c r="G15201" s="1257"/>
      <c r="H15201" s="1258"/>
      <c r="I15201" s="1257"/>
      <c r="J15201" s="1257"/>
      <c r="K15201" s="1257"/>
      <c r="L15201" s="1257"/>
      <c r="M15201" s="1257"/>
    </row>
    <row r="15202" spans="2:13" s="1259" customFormat="1" x14ac:dyDescent="0.2">
      <c r="B15202" s="1257"/>
      <c r="C15202" s="1257"/>
      <c r="D15202" s="1257"/>
      <c r="E15202" s="1257"/>
      <c r="F15202" s="1257"/>
      <c r="G15202" s="1257"/>
      <c r="H15202" s="1258"/>
      <c r="I15202" s="1257"/>
      <c r="J15202" s="1257"/>
      <c r="K15202" s="1257"/>
      <c r="L15202" s="1257"/>
      <c r="M15202" s="1257"/>
    </row>
    <row r="15203" spans="2:13" s="1259" customFormat="1" x14ac:dyDescent="0.2">
      <c r="B15203" s="1257"/>
      <c r="C15203" s="1257"/>
      <c r="D15203" s="1257"/>
      <c r="E15203" s="1257"/>
      <c r="F15203" s="1257"/>
      <c r="G15203" s="1257"/>
      <c r="H15203" s="1258"/>
      <c r="I15203" s="1257"/>
      <c r="J15203" s="1257"/>
      <c r="K15203" s="1257"/>
      <c r="L15203" s="1257"/>
      <c r="M15203" s="1257"/>
    </row>
    <row r="15204" spans="2:13" s="1259" customFormat="1" x14ac:dyDescent="0.2">
      <c r="B15204" s="1257"/>
      <c r="C15204" s="1257"/>
      <c r="D15204" s="1257"/>
      <c r="E15204" s="1257"/>
      <c r="F15204" s="1257"/>
      <c r="G15204" s="1257"/>
      <c r="H15204" s="1258"/>
      <c r="I15204" s="1257"/>
      <c r="J15204" s="1257"/>
      <c r="K15204" s="1257"/>
      <c r="L15204" s="1257"/>
      <c r="M15204" s="1257"/>
    </row>
    <row r="15205" spans="2:13" s="1259" customFormat="1" x14ac:dyDescent="0.2">
      <c r="B15205" s="1257"/>
      <c r="C15205" s="1257"/>
      <c r="D15205" s="1257"/>
      <c r="E15205" s="1257"/>
      <c r="F15205" s="1257"/>
      <c r="G15205" s="1257"/>
      <c r="H15205" s="1258"/>
      <c r="I15205" s="1257"/>
      <c r="J15205" s="1257"/>
      <c r="K15205" s="1257"/>
      <c r="L15205" s="1257"/>
      <c r="M15205" s="1257"/>
    </row>
    <row r="15206" spans="2:13" s="1259" customFormat="1" x14ac:dyDescent="0.2">
      <c r="B15206" s="1257"/>
      <c r="C15206" s="1257"/>
      <c r="D15206" s="1257"/>
      <c r="E15206" s="1257"/>
      <c r="F15206" s="1257"/>
      <c r="G15206" s="1257"/>
      <c r="H15206" s="1258"/>
      <c r="I15206" s="1257"/>
      <c r="J15206" s="1257"/>
      <c r="K15206" s="1257"/>
      <c r="L15206" s="1257"/>
      <c r="M15206" s="1257"/>
    </row>
    <row r="15207" spans="2:13" s="1259" customFormat="1" x14ac:dyDescent="0.2">
      <c r="B15207" s="1257"/>
      <c r="C15207" s="1257"/>
      <c r="D15207" s="1257"/>
      <c r="E15207" s="1257"/>
      <c r="F15207" s="1257"/>
      <c r="G15207" s="1257"/>
      <c r="H15207" s="1258"/>
      <c r="I15207" s="1257"/>
      <c r="J15207" s="1257"/>
      <c r="K15207" s="1257"/>
      <c r="L15207" s="1257"/>
      <c r="M15207" s="1257"/>
    </row>
    <row r="15208" spans="2:13" s="1259" customFormat="1" x14ac:dyDescent="0.2">
      <c r="B15208" s="1257"/>
      <c r="C15208" s="1257"/>
      <c r="D15208" s="1257"/>
      <c r="E15208" s="1257"/>
      <c r="F15208" s="1257"/>
      <c r="G15208" s="1257"/>
      <c r="H15208" s="1258"/>
      <c r="I15208" s="1257"/>
      <c r="J15208" s="1257"/>
      <c r="K15208" s="1257"/>
      <c r="L15208" s="1257"/>
      <c r="M15208" s="1257"/>
    </row>
    <row r="15209" spans="2:13" s="1259" customFormat="1" x14ac:dyDescent="0.2">
      <c r="B15209" s="1257"/>
      <c r="C15209" s="1257"/>
      <c r="D15209" s="1257"/>
      <c r="E15209" s="1257"/>
      <c r="F15209" s="1257"/>
      <c r="G15209" s="1257"/>
      <c r="H15209" s="1258"/>
      <c r="I15209" s="1257"/>
      <c r="J15209" s="1257"/>
      <c r="K15209" s="1257"/>
      <c r="L15209" s="1257"/>
      <c r="M15209" s="1257"/>
    </row>
    <row r="15210" spans="2:13" s="1259" customFormat="1" x14ac:dyDescent="0.2">
      <c r="B15210" s="1257"/>
      <c r="C15210" s="1257"/>
      <c r="D15210" s="1257"/>
      <c r="E15210" s="1257"/>
      <c r="F15210" s="1257"/>
      <c r="G15210" s="1257"/>
      <c r="H15210" s="1258"/>
      <c r="I15210" s="1257"/>
      <c r="J15210" s="1257"/>
      <c r="K15210" s="1257"/>
      <c r="L15210" s="1257"/>
      <c r="M15210" s="1257"/>
    </row>
    <row r="15211" spans="2:13" s="1259" customFormat="1" x14ac:dyDescent="0.2">
      <c r="B15211" s="1257"/>
      <c r="C15211" s="1257"/>
      <c r="D15211" s="1257"/>
      <c r="E15211" s="1257"/>
      <c r="F15211" s="1257"/>
      <c r="G15211" s="1257"/>
      <c r="H15211" s="1258"/>
      <c r="I15211" s="1257"/>
      <c r="J15211" s="1257"/>
      <c r="K15211" s="1257"/>
      <c r="L15211" s="1257"/>
      <c r="M15211" s="1257"/>
    </row>
    <row r="15212" spans="2:13" s="1259" customFormat="1" x14ac:dyDescent="0.2">
      <c r="B15212" s="1257"/>
      <c r="C15212" s="1257"/>
      <c r="D15212" s="1257"/>
      <c r="E15212" s="1257"/>
      <c r="F15212" s="1257"/>
      <c r="G15212" s="1257"/>
      <c r="H15212" s="1258"/>
      <c r="I15212" s="1257"/>
      <c r="J15212" s="1257"/>
      <c r="K15212" s="1257"/>
      <c r="L15212" s="1257"/>
      <c r="M15212" s="1257"/>
    </row>
    <row r="15213" spans="2:13" s="1259" customFormat="1" x14ac:dyDescent="0.2">
      <c r="B15213" s="1257"/>
      <c r="C15213" s="1257"/>
      <c r="D15213" s="1257"/>
      <c r="E15213" s="1257"/>
      <c r="F15213" s="1257"/>
      <c r="G15213" s="1257"/>
      <c r="H15213" s="1258"/>
      <c r="I15213" s="1257"/>
      <c r="J15213" s="1257"/>
      <c r="K15213" s="1257"/>
      <c r="L15213" s="1257"/>
      <c r="M15213" s="1257"/>
    </row>
    <row r="15214" spans="2:13" s="1259" customFormat="1" x14ac:dyDescent="0.2">
      <c r="B15214" s="1257"/>
      <c r="C15214" s="1257"/>
      <c r="D15214" s="1257"/>
      <c r="E15214" s="1257"/>
      <c r="F15214" s="1257"/>
      <c r="G15214" s="1257"/>
      <c r="H15214" s="1258"/>
      <c r="I15214" s="1257"/>
      <c r="J15214" s="1257"/>
      <c r="K15214" s="1257"/>
      <c r="L15214" s="1257"/>
      <c r="M15214" s="1257"/>
    </row>
    <row r="15215" spans="2:13" s="1259" customFormat="1" x14ac:dyDescent="0.2">
      <c r="B15215" s="1257"/>
      <c r="C15215" s="1257"/>
      <c r="D15215" s="1257"/>
      <c r="E15215" s="1257"/>
      <c r="F15215" s="1257"/>
      <c r="G15215" s="1257"/>
      <c r="H15215" s="1258"/>
      <c r="I15215" s="1257"/>
      <c r="J15215" s="1257"/>
      <c r="K15215" s="1257"/>
      <c r="L15215" s="1257"/>
      <c r="M15215" s="1257"/>
    </row>
    <row r="15216" spans="2:13" s="1259" customFormat="1" x14ac:dyDescent="0.2">
      <c r="B15216" s="1257"/>
      <c r="C15216" s="1257"/>
      <c r="D15216" s="1257"/>
      <c r="E15216" s="1257"/>
      <c r="F15216" s="1257"/>
      <c r="G15216" s="1257"/>
      <c r="H15216" s="1258"/>
      <c r="I15216" s="1257"/>
      <c r="J15216" s="1257"/>
      <c r="K15216" s="1257"/>
      <c r="L15216" s="1257"/>
      <c r="M15216" s="1257"/>
    </row>
    <row r="15217" spans="2:13" s="1259" customFormat="1" x14ac:dyDescent="0.2">
      <c r="B15217" s="1257"/>
      <c r="C15217" s="1257"/>
      <c r="D15217" s="1257"/>
      <c r="E15217" s="1257"/>
      <c r="F15217" s="1257"/>
      <c r="G15217" s="1257"/>
      <c r="H15217" s="1258"/>
      <c r="I15217" s="1257"/>
      <c r="J15217" s="1257"/>
      <c r="K15217" s="1257"/>
      <c r="L15217" s="1257"/>
      <c r="M15217" s="1257"/>
    </row>
    <row r="15218" spans="2:13" s="1259" customFormat="1" x14ac:dyDescent="0.2">
      <c r="B15218" s="1257"/>
      <c r="C15218" s="1257"/>
      <c r="D15218" s="1257"/>
      <c r="E15218" s="1257"/>
      <c r="F15218" s="1257"/>
      <c r="G15218" s="1257"/>
      <c r="H15218" s="1258"/>
      <c r="I15218" s="1257"/>
      <c r="J15218" s="1257"/>
      <c r="K15218" s="1257"/>
      <c r="L15218" s="1257"/>
      <c r="M15218" s="1257"/>
    </row>
    <row r="15219" spans="2:13" s="1259" customFormat="1" x14ac:dyDescent="0.2">
      <c r="B15219" s="1257"/>
      <c r="C15219" s="1257"/>
      <c r="D15219" s="1257"/>
      <c r="E15219" s="1257"/>
      <c r="F15219" s="1257"/>
      <c r="G15219" s="1257"/>
      <c r="H15219" s="1258"/>
      <c r="I15219" s="1257"/>
      <c r="J15219" s="1257"/>
      <c r="K15219" s="1257"/>
      <c r="L15219" s="1257"/>
      <c r="M15219" s="1257"/>
    </row>
    <row r="15220" spans="2:13" s="1259" customFormat="1" x14ac:dyDescent="0.2">
      <c r="B15220" s="1257"/>
      <c r="C15220" s="1257"/>
      <c r="D15220" s="1257"/>
      <c r="E15220" s="1257"/>
      <c r="F15220" s="1257"/>
      <c r="G15220" s="1257"/>
      <c r="H15220" s="1258"/>
      <c r="I15220" s="1257"/>
      <c r="J15220" s="1257"/>
      <c r="K15220" s="1257"/>
      <c r="L15220" s="1257"/>
      <c r="M15220" s="1257"/>
    </row>
    <row r="15221" spans="2:13" s="1259" customFormat="1" x14ac:dyDescent="0.2">
      <c r="B15221" s="1257"/>
      <c r="C15221" s="1257"/>
      <c r="D15221" s="1257"/>
      <c r="E15221" s="1257"/>
      <c r="F15221" s="1257"/>
      <c r="G15221" s="1257"/>
      <c r="H15221" s="1258"/>
      <c r="I15221" s="1257"/>
      <c r="J15221" s="1257"/>
      <c r="K15221" s="1257"/>
      <c r="L15221" s="1257"/>
      <c r="M15221" s="1257"/>
    </row>
    <row r="15222" spans="2:13" s="1259" customFormat="1" x14ac:dyDescent="0.2">
      <c r="B15222" s="1257"/>
      <c r="C15222" s="1257"/>
      <c r="D15222" s="1257"/>
      <c r="E15222" s="1257"/>
      <c r="F15222" s="1257"/>
      <c r="G15222" s="1257"/>
      <c r="H15222" s="1258"/>
      <c r="I15222" s="1257"/>
      <c r="J15222" s="1257"/>
      <c r="K15222" s="1257"/>
      <c r="L15222" s="1257"/>
      <c r="M15222" s="1257"/>
    </row>
    <row r="15223" spans="2:13" s="1259" customFormat="1" x14ac:dyDescent="0.2">
      <c r="B15223" s="1257"/>
      <c r="C15223" s="1257"/>
      <c r="D15223" s="1257"/>
      <c r="E15223" s="1257"/>
      <c r="F15223" s="1257"/>
      <c r="G15223" s="1257"/>
      <c r="H15223" s="1258"/>
      <c r="I15223" s="1257"/>
      <c r="J15223" s="1257"/>
      <c r="K15223" s="1257"/>
      <c r="L15223" s="1257"/>
      <c r="M15223" s="1257"/>
    </row>
    <row r="15224" spans="2:13" s="1259" customFormat="1" x14ac:dyDescent="0.2">
      <c r="B15224" s="1257"/>
      <c r="C15224" s="1257"/>
      <c r="D15224" s="1257"/>
      <c r="E15224" s="1257"/>
      <c r="F15224" s="1257"/>
      <c r="G15224" s="1257"/>
      <c r="H15224" s="1258"/>
      <c r="I15224" s="1257"/>
      <c r="J15224" s="1257"/>
      <c r="K15224" s="1257"/>
      <c r="L15224" s="1257"/>
      <c r="M15224" s="1257"/>
    </row>
    <row r="15225" spans="2:13" s="1259" customFormat="1" x14ac:dyDescent="0.2">
      <c r="B15225" s="1257"/>
      <c r="C15225" s="1257"/>
      <c r="D15225" s="1257"/>
      <c r="E15225" s="1257"/>
      <c r="F15225" s="1257"/>
      <c r="G15225" s="1257"/>
      <c r="H15225" s="1258"/>
      <c r="I15225" s="1257"/>
      <c r="J15225" s="1257"/>
      <c r="K15225" s="1257"/>
      <c r="L15225" s="1257"/>
      <c r="M15225" s="1257"/>
    </row>
    <row r="15226" spans="2:13" s="1259" customFormat="1" x14ac:dyDescent="0.2">
      <c r="B15226" s="1257"/>
      <c r="C15226" s="1257"/>
      <c r="D15226" s="1257"/>
      <c r="E15226" s="1257"/>
      <c r="F15226" s="1257"/>
      <c r="G15226" s="1257"/>
      <c r="H15226" s="1258"/>
      <c r="I15226" s="1257"/>
      <c r="J15226" s="1257"/>
      <c r="K15226" s="1257"/>
      <c r="L15226" s="1257"/>
      <c r="M15226" s="1257"/>
    </row>
    <row r="15227" spans="2:13" s="1259" customFormat="1" x14ac:dyDescent="0.2">
      <c r="B15227" s="1257"/>
      <c r="C15227" s="1257"/>
      <c r="D15227" s="1257"/>
      <c r="E15227" s="1257"/>
      <c r="F15227" s="1257"/>
      <c r="G15227" s="1257"/>
      <c r="H15227" s="1258"/>
      <c r="I15227" s="1257"/>
      <c r="J15227" s="1257"/>
      <c r="K15227" s="1257"/>
      <c r="L15227" s="1257"/>
      <c r="M15227" s="1257"/>
    </row>
    <row r="15228" spans="2:13" s="1259" customFormat="1" x14ac:dyDescent="0.2">
      <c r="B15228" s="1257"/>
      <c r="C15228" s="1257"/>
      <c r="D15228" s="1257"/>
      <c r="E15228" s="1257"/>
      <c r="F15228" s="1257"/>
      <c r="G15228" s="1257"/>
      <c r="H15228" s="1258"/>
      <c r="I15228" s="1257"/>
      <c r="J15228" s="1257"/>
      <c r="K15228" s="1257"/>
      <c r="L15228" s="1257"/>
      <c r="M15228" s="1257"/>
    </row>
    <row r="15229" spans="2:13" s="1259" customFormat="1" x14ac:dyDescent="0.2">
      <c r="B15229" s="1257"/>
      <c r="C15229" s="1257"/>
      <c r="D15229" s="1257"/>
      <c r="E15229" s="1257"/>
      <c r="F15229" s="1257"/>
      <c r="G15229" s="1257"/>
      <c r="H15229" s="1258"/>
      <c r="I15229" s="1257"/>
      <c r="J15229" s="1257"/>
      <c r="K15229" s="1257"/>
      <c r="L15229" s="1257"/>
      <c r="M15229" s="1257"/>
    </row>
    <row r="15230" spans="2:13" s="1259" customFormat="1" x14ac:dyDescent="0.2">
      <c r="B15230" s="1257"/>
      <c r="C15230" s="1257"/>
      <c r="D15230" s="1257"/>
      <c r="E15230" s="1257"/>
      <c r="F15230" s="1257"/>
      <c r="G15230" s="1257"/>
      <c r="H15230" s="1258"/>
      <c r="I15230" s="1257"/>
      <c r="J15230" s="1257"/>
      <c r="K15230" s="1257"/>
      <c r="L15230" s="1257"/>
      <c r="M15230" s="1257"/>
    </row>
    <row r="15231" spans="2:13" s="1259" customFormat="1" x14ac:dyDescent="0.2">
      <c r="B15231" s="1257"/>
      <c r="C15231" s="1257"/>
      <c r="D15231" s="1257"/>
      <c r="E15231" s="1257"/>
      <c r="F15231" s="1257"/>
      <c r="G15231" s="1257"/>
      <c r="H15231" s="1258"/>
      <c r="I15231" s="1257"/>
      <c r="J15231" s="1257"/>
      <c r="K15231" s="1257"/>
      <c r="L15231" s="1257"/>
      <c r="M15231" s="1257"/>
    </row>
    <row r="15232" spans="2:13" s="1259" customFormat="1" x14ac:dyDescent="0.2">
      <c r="B15232" s="1257"/>
      <c r="C15232" s="1257"/>
      <c r="D15232" s="1257"/>
      <c r="E15232" s="1257"/>
      <c r="F15232" s="1257"/>
      <c r="G15232" s="1257"/>
      <c r="H15232" s="1258"/>
      <c r="I15232" s="1257"/>
      <c r="J15232" s="1257"/>
      <c r="K15232" s="1257"/>
      <c r="L15232" s="1257"/>
      <c r="M15232" s="1257"/>
    </row>
    <row r="15233" spans="2:13" s="1259" customFormat="1" x14ac:dyDescent="0.2">
      <c r="B15233" s="1257"/>
      <c r="C15233" s="1257"/>
      <c r="D15233" s="1257"/>
      <c r="E15233" s="1257"/>
      <c r="F15233" s="1257"/>
      <c r="G15233" s="1257"/>
      <c r="H15233" s="1258"/>
      <c r="I15233" s="1257"/>
      <c r="J15233" s="1257"/>
      <c r="K15233" s="1257"/>
      <c r="L15233" s="1257"/>
      <c r="M15233" s="1257"/>
    </row>
    <row r="15234" spans="2:13" s="1259" customFormat="1" x14ac:dyDescent="0.2">
      <c r="B15234" s="1257"/>
      <c r="C15234" s="1257"/>
      <c r="D15234" s="1257"/>
      <c r="E15234" s="1257"/>
      <c r="F15234" s="1257"/>
      <c r="G15234" s="1257"/>
      <c r="H15234" s="1258"/>
      <c r="I15234" s="1257"/>
      <c r="J15234" s="1257"/>
      <c r="K15234" s="1257"/>
      <c r="L15234" s="1257"/>
      <c r="M15234" s="1257"/>
    </row>
    <row r="15235" spans="2:13" s="1259" customFormat="1" x14ac:dyDescent="0.2">
      <c r="B15235" s="1257"/>
      <c r="C15235" s="1257"/>
      <c r="D15235" s="1257"/>
      <c r="E15235" s="1257"/>
      <c r="F15235" s="1257"/>
      <c r="G15235" s="1257"/>
      <c r="H15235" s="1258"/>
      <c r="I15235" s="1257"/>
      <c r="J15235" s="1257"/>
      <c r="K15235" s="1257"/>
      <c r="L15235" s="1257"/>
      <c r="M15235" s="1257"/>
    </row>
    <row r="15236" spans="2:13" s="1259" customFormat="1" x14ac:dyDescent="0.2">
      <c r="B15236" s="1257"/>
      <c r="C15236" s="1257"/>
      <c r="D15236" s="1257"/>
      <c r="E15236" s="1257"/>
      <c r="F15236" s="1257"/>
      <c r="G15236" s="1257"/>
      <c r="H15236" s="1258"/>
      <c r="I15236" s="1257"/>
      <c r="J15236" s="1257"/>
      <c r="K15236" s="1257"/>
      <c r="L15236" s="1257"/>
      <c r="M15236" s="1257"/>
    </row>
    <row r="15237" spans="2:13" s="1259" customFormat="1" x14ac:dyDescent="0.2">
      <c r="B15237" s="1257"/>
      <c r="C15237" s="1257"/>
      <c r="D15237" s="1257"/>
      <c r="E15237" s="1257"/>
      <c r="F15237" s="1257"/>
      <c r="G15237" s="1257"/>
      <c r="H15237" s="1258"/>
      <c r="I15237" s="1257"/>
      <c r="J15237" s="1257"/>
      <c r="K15237" s="1257"/>
      <c r="L15237" s="1257"/>
      <c r="M15237" s="1257"/>
    </row>
    <row r="15238" spans="2:13" s="1259" customFormat="1" x14ac:dyDescent="0.2">
      <c r="B15238" s="1257"/>
      <c r="C15238" s="1257"/>
      <c r="D15238" s="1257"/>
      <c r="E15238" s="1257"/>
      <c r="F15238" s="1257"/>
      <c r="G15238" s="1257"/>
      <c r="H15238" s="1258"/>
      <c r="I15238" s="1257"/>
      <c r="J15238" s="1257"/>
      <c r="K15238" s="1257"/>
      <c r="L15238" s="1257"/>
      <c r="M15238" s="1257"/>
    </row>
    <row r="15239" spans="2:13" s="1259" customFormat="1" x14ac:dyDescent="0.2">
      <c r="B15239" s="1257"/>
      <c r="C15239" s="1257"/>
      <c r="D15239" s="1257"/>
      <c r="E15239" s="1257"/>
      <c r="F15239" s="1257"/>
      <c r="G15239" s="1257"/>
      <c r="H15239" s="1258"/>
      <c r="I15239" s="1257"/>
      <c r="J15239" s="1257"/>
      <c r="K15239" s="1257"/>
      <c r="L15239" s="1257"/>
      <c r="M15239" s="1257"/>
    </row>
    <row r="15240" spans="2:13" s="1259" customFormat="1" x14ac:dyDescent="0.2">
      <c r="B15240" s="1257"/>
      <c r="C15240" s="1257"/>
      <c r="D15240" s="1257"/>
      <c r="E15240" s="1257"/>
      <c r="F15240" s="1257"/>
      <c r="G15240" s="1257"/>
      <c r="H15240" s="1258"/>
      <c r="I15240" s="1257"/>
      <c r="J15240" s="1257"/>
      <c r="K15240" s="1257"/>
      <c r="L15240" s="1257"/>
      <c r="M15240" s="1257"/>
    </row>
    <row r="15241" spans="2:13" s="1259" customFormat="1" x14ac:dyDescent="0.2">
      <c r="B15241" s="1257"/>
      <c r="C15241" s="1257"/>
      <c r="D15241" s="1257"/>
      <c r="E15241" s="1257"/>
      <c r="F15241" s="1257"/>
      <c r="G15241" s="1257"/>
      <c r="H15241" s="1258"/>
      <c r="I15241" s="1257"/>
      <c r="J15241" s="1257"/>
      <c r="K15241" s="1257"/>
      <c r="L15241" s="1257"/>
      <c r="M15241" s="1257"/>
    </row>
    <row r="15242" spans="2:13" s="1259" customFormat="1" x14ac:dyDescent="0.2">
      <c r="B15242" s="1257"/>
      <c r="C15242" s="1257"/>
      <c r="D15242" s="1257"/>
      <c r="E15242" s="1257"/>
      <c r="F15242" s="1257"/>
      <c r="G15242" s="1257"/>
      <c r="H15242" s="1258"/>
      <c r="I15242" s="1257"/>
      <c r="J15242" s="1257"/>
      <c r="K15242" s="1257"/>
      <c r="L15242" s="1257"/>
      <c r="M15242" s="1257"/>
    </row>
    <row r="15243" spans="2:13" s="1259" customFormat="1" x14ac:dyDescent="0.2">
      <c r="B15243" s="1257"/>
      <c r="C15243" s="1257"/>
      <c r="D15243" s="1257"/>
      <c r="E15243" s="1257"/>
      <c r="F15243" s="1257"/>
      <c r="G15243" s="1257"/>
      <c r="H15243" s="1258"/>
      <c r="I15243" s="1257"/>
      <c r="J15243" s="1257"/>
      <c r="K15243" s="1257"/>
      <c r="L15243" s="1257"/>
      <c r="M15243" s="1257"/>
    </row>
    <row r="15244" spans="2:13" s="1259" customFormat="1" x14ac:dyDescent="0.2">
      <c r="B15244" s="1257"/>
      <c r="C15244" s="1257"/>
      <c r="D15244" s="1257"/>
      <c r="E15244" s="1257"/>
      <c r="F15244" s="1257"/>
      <c r="G15244" s="1257"/>
      <c r="H15244" s="1258"/>
      <c r="I15244" s="1257"/>
      <c r="J15244" s="1257"/>
      <c r="K15244" s="1257"/>
      <c r="L15244" s="1257"/>
      <c r="M15244" s="1257"/>
    </row>
    <row r="15245" spans="2:13" s="1259" customFormat="1" x14ac:dyDescent="0.2">
      <c r="B15245" s="1257"/>
      <c r="C15245" s="1257"/>
      <c r="D15245" s="1257"/>
      <c r="E15245" s="1257"/>
      <c r="F15245" s="1257"/>
      <c r="G15245" s="1257"/>
      <c r="H15245" s="1258"/>
      <c r="I15245" s="1257"/>
      <c r="J15245" s="1257"/>
      <c r="K15245" s="1257"/>
      <c r="L15245" s="1257"/>
      <c r="M15245" s="1257"/>
    </row>
    <row r="15246" spans="2:13" s="1259" customFormat="1" x14ac:dyDescent="0.2">
      <c r="B15246" s="1257"/>
      <c r="C15246" s="1257"/>
      <c r="D15246" s="1257"/>
      <c r="E15246" s="1257"/>
      <c r="F15246" s="1257"/>
      <c r="G15246" s="1257"/>
      <c r="H15246" s="1258"/>
      <c r="I15246" s="1257"/>
      <c r="J15246" s="1257"/>
      <c r="K15246" s="1257"/>
      <c r="L15246" s="1257"/>
      <c r="M15246" s="1257"/>
    </row>
    <row r="15247" spans="2:13" s="1259" customFormat="1" x14ac:dyDescent="0.2">
      <c r="B15247" s="1257"/>
      <c r="C15247" s="1257"/>
      <c r="D15247" s="1257"/>
      <c r="E15247" s="1257"/>
      <c r="F15247" s="1257"/>
      <c r="G15247" s="1257"/>
      <c r="H15247" s="1258"/>
      <c r="I15247" s="1257"/>
      <c r="J15247" s="1257"/>
      <c r="K15247" s="1257"/>
      <c r="L15247" s="1257"/>
      <c r="M15247" s="1257"/>
    </row>
    <row r="15248" spans="2:13" s="1259" customFormat="1" x14ac:dyDescent="0.2">
      <c r="B15248" s="1257"/>
      <c r="C15248" s="1257"/>
      <c r="D15248" s="1257"/>
      <c r="E15248" s="1257"/>
      <c r="F15248" s="1257"/>
      <c r="G15248" s="1257"/>
      <c r="H15248" s="1258"/>
      <c r="I15248" s="1257"/>
      <c r="J15248" s="1257"/>
      <c r="K15248" s="1257"/>
      <c r="L15248" s="1257"/>
      <c r="M15248" s="1257"/>
    </row>
    <row r="15249" spans="2:13" s="1259" customFormat="1" x14ac:dyDescent="0.2">
      <c r="B15249" s="1257"/>
      <c r="C15249" s="1257"/>
      <c r="D15249" s="1257"/>
      <c r="E15249" s="1257"/>
      <c r="F15249" s="1257"/>
      <c r="G15249" s="1257"/>
      <c r="H15249" s="1258"/>
      <c r="I15249" s="1257"/>
      <c r="J15249" s="1257"/>
      <c r="K15249" s="1257"/>
      <c r="L15249" s="1257"/>
      <c r="M15249" s="1257"/>
    </row>
    <row r="15250" spans="2:13" s="1259" customFormat="1" x14ac:dyDescent="0.2">
      <c r="B15250" s="1257"/>
      <c r="C15250" s="1257"/>
      <c r="D15250" s="1257"/>
      <c r="E15250" s="1257"/>
      <c r="F15250" s="1257"/>
      <c r="G15250" s="1257"/>
      <c r="H15250" s="1258"/>
      <c r="I15250" s="1257"/>
      <c r="J15250" s="1257"/>
      <c r="K15250" s="1257"/>
      <c r="L15250" s="1257"/>
      <c r="M15250" s="1257"/>
    </row>
    <row r="15251" spans="2:13" s="1259" customFormat="1" x14ac:dyDescent="0.2">
      <c r="B15251" s="1257"/>
      <c r="C15251" s="1257"/>
      <c r="D15251" s="1257"/>
      <c r="E15251" s="1257"/>
      <c r="F15251" s="1257"/>
      <c r="G15251" s="1257"/>
      <c r="H15251" s="1258"/>
      <c r="I15251" s="1257"/>
      <c r="J15251" s="1257"/>
      <c r="K15251" s="1257"/>
      <c r="L15251" s="1257"/>
      <c r="M15251" s="1257"/>
    </row>
    <row r="15252" spans="2:13" s="1259" customFormat="1" x14ac:dyDescent="0.2">
      <c r="B15252" s="1257"/>
      <c r="C15252" s="1257"/>
      <c r="D15252" s="1257"/>
      <c r="E15252" s="1257"/>
      <c r="F15252" s="1257"/>
      <c r="G15252" s="1257"/>
      <c r="H15252" s="1258"/>
      <c r="I15252" s="1257"/>
      <c r="J15252" s="1257"/>
      <c r="K15252" s="1257"/>
      <c r="L15252" s="1257"/>
      <c r="M15252" s="1257"/>
    </row>
    <row r="15253" spans="2:13" s="1259" customFormat="1" x14ac:dyDescent="0.2">
      <c r="B15253" s="1257"/>
      <c r="C15253" s="1257"/>
      <c r="D15253" s="1257"/>
      <c r="E15253" s="1257"/>
      <c r="F15253" s="1257"/>
      <c r="G15253" s="1257"/>
      <c r="H15253" s="1258"/>
      <c r="I15253" s="1257"/>
      <c r="J15253" s="1257"/>
      <c r="K15253" s="1257"/>
      <c r="L15253" s="1257"/>
      <c r="M15253" s="1257"/>
    </row>
    <row r="15254" spans="2:13" s="1259" customFormat="1" x14ac:dyDescent="0.2">
      <c r="B15254" s="1257"/>
      <c r="C15254" s="1257"/>
      <c r="D15254" s="1257"/>
      <c r="E15254" s="1257"/>
      <c r="F15254" s="1257"/>
      <c r="G15254" s="1257"/>
      <c r="H15254" s="1258"/>
      <c r="I15254" s="1257"/>
      <c r="J15254" s="1257"/>
      <c r="K15254" s="1257"/>
      <c r="L15254" s="1257"/>
      <c r="M15254" s="1257"/>
    </row>
    <row r="15255" spans="2:13" s="1259" customFormat="1" x14ac:dyDescent="0.2">
      <c r="B15255" s="1257"/>
      <c r="C15255" s="1257"/>
      <c r="D15255" s="1257"/>
      <c r="E15255" s="1257"/>
      <c r="F15255" s="1257"/>
      <c r="G15255" s="1257"/>
      <c r="H15255" s="1258"/>
      <c r="I15255" s="1257"/>
      <c r="J15255" s="1257"/>
      <c r="K15255" s="1257"/>
      <c r="L15255" s="1257"/>
      <c r="M15255" s="1257"/>
    </row>
    <row r="15256" spans="2:13" s="1259" customFormat="1" x14ac:dyDescent="0.2">
      <c r="B15256" s="1257"/>
      <c r="C15256" s="1257"/>
      <c r="D15256" s="1257"/>
      <c r="E15256" s="1257"/>
      <c r="F15256" s="1257"/>
      <c r="G15256" s="1257"/>
      <c r="H15256" s="1258"/>
      <c r="I15256" s="1257"/>
      <c r="J15256" s="1257"/>
      <c r="K15256" s="1257"/>
      <c r="L15256" s="1257"/>
      <c r="M15256" s="1257"/>
    </row>
    <row r="15257" spans="2:13" s="1259" customFormat="1" x14ac:dyDescent="0.2">
      <c r="B15257" s="1257"/>
      <c r="C15257" s="1257"/>
      <c r="D15257" s="1257"/>
      <c r="E15257" s="1257"/>
      <c r="F15257" s="1257"/>
      <c r="G15257" s="1257"/>
      <c r="H15257" s="1258"/>
      <c r="I15257" s="1257"/>
      <c r="J15257" s="1257"/>
      <c r="K15257" s="1257"/>
      <c r="L15257" s="1257"/>
      <c r="M15257" s="1257"/>
    </row>
    <row r="15258" spans="2:13" s="1259" customFormat="1" x14ac:dyDescent="0.2">
      <c r="B15258" s="1257"/>
      <c r="C15258" s="1257"/>
      <c r="D15258" s="1257"/>
      <c r="E15258" s="1257"/>
      <c r="F15258" s="1257"/>
      <c r="G15258" s="1257"/>
      <c r="H15258" s="1258"/>
      <c r="I15258" s="1257"/>
      <c r="J15258" s="1257"/>
      <c r="K15258" s="1257"/>
      <c r="L15258" s="1257"/>
      <c r="M15258" s="1257"/>
    </row>
    <row r="15259" spans="2:13" s="1259" customFormat="1" x14ac:dyDescent="0.2">
      <c r="B15259" s="1257"/>
      <c r="C15259" s="1257"/>
      <c r="D15259" s="1257"/>
      <c r="E15259" s="1257"/>
      <c r="F15259" s="1257"/>
      <c r="G15259" s="1257"/>
      <c r="H15259" s="1258"/>
      <c r="I15259" s="1257"/>
      <c r="J15259" s="1257"/>
      <c r="K15259" s="1257"/>
      <c r="L15259" s="1257"/>
      <c r="M15259" s="1257"/>
    </row>
    <row r="15260" spans="2:13" s="1259" customFormat="1" x14ac:dyDescent="0.2">
      <c r="B15260" s="1257"/>
      <c r="C15260" s="1257"/>
      <c r="D15260" s="1257"/>
      <c r="E15260" s="1257"/>
      <c r="F15260" s="1257"/>
      <c r="G15260" s="1257"/>
      <c r="H15260" s="1258"/>
      <c r="I15260" s="1257"/>
      <c r="J15260" s="1257"/>
      <c r="K15260" s="1257"/>
      <c r="L15260" s="1257"/>
      <c r="M15260" s="1257"/>
    </row>
    <row r="15261" spans="2:13" s="1259" customFormat="1" x14ac:dyDescent="0.2">
      <c r="B15261" s="1257"/>
      <c r="C15261" s="1257"/>
      <c r="D15261" s="1257"/>
      <c r="E15261" s="1257"/>
      <c r="F15261" s="1257"/>
      <c r="G15261" s="1257"/>
      <c r="H15261" s="1258"/>
      <c r="I15261" s="1257"/>
      <c r="J15261" s="1257"/>
      <c r="K15261" s="1257"/>
      <c r="L15261" s="1257"/>
      <c r="M15261" s="1257"/>
    </row>
    <row r="15262" spans="2:13" s="1259" customFormat="1" x14ac:dyDescent="0.2">
      <c r="B15262" s="1257"/>
      <c r="C15262" s="1257"/>
      <c r="D15262" s="1257"/>
      <c r="E15262" s="1257"/>
      <c r="F15262" s="1257"/>
      <c r="G15262" s="1257"/>
      <c r="H15262" s="1258"/>
      <c r="I15262" s="1257"/>
      <c r="J15262" s="1257"/>
      <c r="K15262" s="1257"/>
      <c r="L15262" s="1257"/>
      <c r="M15262" s="1257"/>
    </row>
    <row r="15263" spans="2:13" s="1259" customFormat="1" x14ac:dyDescent="0.2">
      <c r="B15263" s="1257"/>
      <c r="C15263" s="1257"/>
      <c r="D15263" s="1257"/>
      <c r="E15263" s="1257"/>
      <c r="F15263" s="1257"/>
      <c r="G15263" s="1257"/>
      <c r="H15263" s="1258"/>
      <c r="I15263" s="1257"/>
      <c r="J15263" s="1257"/>
      <c r="K15263" s="1257"/>
      <c r="L15263" s="1257"/>
      <c r="M15263" s="1257"/>
    </row>
    <row r="15264" spans="2:13" s="1259" customFormat="1" x14ac:dyDescent="0.2">
      <c r="B15264" s="1257"/>
      <c r="C15264" s="1257"/>
      <c r="D15264" s="1257"/>
      <c r="E15264" s="1257"/>
      <c r="F15264" s="1257"/>
      <c r="G15264" s="1257"/>
      <c r="H15264" s="1258"/>
      <c r="I15264" s="1257"/>
      <c r="J15264" s="1257"/>
      <c r="K15264" s="1257"/>
      <c r="L15264" s="1257"/>
      <c r="M15264" s="1257"/>
    </row>
    <row r="15265" spans="2:13" s="1259" customFormat="1" x14ac:dyDescent="0.2">
      <c r="B15265" s="1257"/>
      <c r="C15265" s="1257"/>
      <c r="D15265" s="1257"/>
      <c r="E15265" s="1257"/>
      <c r="F15265" s="1257"/>
      <c r="G15265" s="1257"/>
      <c r="H15265" s="1258"/>
      <c r="I15265" s="1257"/>
      <c r="J15265" s="1257"/>
      <c r="K15265" s="1257"/>
      <c r="L15265" s="1257"/>
      <c r="M15265" s="1257"/>
    </row>
    <row r="15266" spans="2:13" s="1259" customFormat="1" x14ac:dyDescent="0.2">
      <c r="B15266" s="1257"/>
      <c r="C15266" s="1257"/>
      <c r="D15266" s="1257"/>
      <c r="E15266" s="1257"/>
      <c r="F15266" s="1257"/>
      <c r="G15266" s="1257"/>
      <c r="H15266" s="1258"/>
      <c r="I15266" s="1257"/>
      <c r="J15266" s="1257"/>
      <c r="K15266" s="1257"/>
      <c r="L15266" s="1257"/>
      <c r="M15266" s="1257"/>
    </row>
    <row r="15267" spans="2:13" s="1259" customFormat="1" x14ac:dyDescent="0.2">
      <c r="B15267" s="1257"/>
      <c r="C15267" s="1257"/>
      <c r="D15267" s="1257"/>
      <c r="E15267" s="1257"/>
      <c r="F15267" s="1257"/>
      <c r="G15267" s="1257"/>
      <c r="H15267" s="1258"/>
      <c r="I15267" s="1257"/>
      <c r="J15267" s="1257"/>
      <c r="K15267" s="1257"/>
      <c r="L15267" s="1257"/>
      <c r="M15267" s="1257"/>
    </row>
    <row r="15268" spans="2:13" s="1259" customFormat="1" x14ac:dyDescent="0.2">
      <c r="B15268" s="1257"/>
      <c r="C15268" s="1257"/>
      <c r="D15268" s="1257"/>
      <c r="E15268" s="1257"/>
      <c r="F15268" s="1257"/>
      <c r="G15268" s="1257"/>
      <c r="H15268" s="1258"/>
      <c r="I15268" s="1257"/>
      <c r="J15268" s="1257"/>
      <c r="K15268" s="1257"/>
      <c r="L15268" s="1257"/>
      <c r="M15268" s="1257"/>
    </row>
    <row r="15269" spans="2:13" s="1259" customFormat="1" x14ac:dyDescent="0.2">
      <c r="B15269" s="1257"/>
      <c r="C15269" s="1257"/>
      <c r="D15269" s="1257"/>
      <c r="E15269" s="1257"/>
      <c r="F15269" s="1257"/>
      <c r="G15269" s="1257"/>
      <c r="H15269" s="1258"/>
      <c r="I15269" s="1257"/>
      <c r="J15269" s="1257"/>
      <c r="K15269" s="1257"/>
      <c r="L15269" s="1257"/>
      <c r="M15269" s="1257"/>
    </row>
    <row r="15270" spans="2:13" s="1259" customFormat="1" x14ac:dyDescent="0.2">
      <c r="B15270" s="1257"/>
      <c r="C15270" s="1257"/>
      <c r="D15270" s="1257"/>
      <c r="E15270" s="1257"/>
      <c r="F15270" s="1257"/>
      <c r="G15270" s="1257"/>
      <c r="H15270" s="1258"/>
      <c r="I15270" s="1257"/>
      <c r="J15270" s="1257"/>
      <c r="K15270" s="1257"/>
      <c r="L15270" s="1257"/>
      <c r="M15270" s="1257"/>
    </row>
    <row r="15271" spans="2:13" s="1259" customFormat="1" x14ac:dyDescent="0.2">
      <c r="B15271" s="1257"/>
      <c r="C15271" s="1257"/>
      <c r="D15271" s="1257"/>
      <c r="E15271" s="1257"/>
      <c r="F15271" s="1257"/>
      <c r="G15271" s="1257"/>
      <c r="H15271" s="1258"/>
      <c r="I15271" s="1257"/>
      <c r="J15271" s="1257"/>
      <c r="K15271" s="1257"/>
      <c r="L15271" s="1257"/>
      <c r="M15271" s="1257"/>
    </row>
    <row r="15272" spans="2:13" s="1259" customFormat="1" x14ac:dyDescent="0.2">
      <c r="B15272" s="1257"/>
      <c r="C15272" s="1257"/>
      <c r="D15272" s="1257"/>
      <c r="E15272" s="1257"/>
      <c r="F15272" s="1257"/>
      <c r="G15272" s="1257"/>
      <c r="H15272" s="1258"/>
      <c r="I15272" s="1257"/>
      <c r="J15272" s="1257"/>
      <c r="K15272" s="1257"/>
      <c r="L15272" s="1257"/>
      <c r="M15272" s="1257"/>
    </row>
    <row r="15273" spans="2:13" s="1259" customFormat="1" x14ac:dyDescent="0.2">
      <c r="B15273" s="1257"/>
      <c r="C15273" s="1257"/>
      <c r="D15273" s="1257"/>
      <c r="E15273" s="1257"/>
      <c r="F15273" s="1257"/>
      <c r="G15273" s="1257"/>
      <c r="H15273" s="1258"/>
      <c r="I15273" s="1257"/>
      <c r="J15273" s="1257"/>
      <c r="K15273" s="1257"/>
      <c r="L15273" s="1257"/>
      <c r="M15273" s="1257"/>
    </row>
    <row r="15274" spans="2:13" s="1259" customFormat="1" x14ac:dyDescent="0.2">
      <c r="B15274" s="1257"/>
      <c r="C15274" s="1257"/>
      <c r="D15274" s="1257"/>
      <c r="E15274" s="1257"/>
      <c r="F15274" s="1257"/>
      <c r="G15274" s="1257"/>
      <c r="H15274" s="1258"/>
      <c r="I15274" s="1257"/>
      <c r="J15274" s="1257"/>
      <c r="K15274" s="1257"/>
      <c r="L15274" s="1257"/>
      <c r="M15274" s="1257"/>
    </row>
    <row r="15275" spans="2:13" s="1259" customFormat="1" x14ac:dyDescent="0.2">
      <c r="B15275" s="1257"/>
      <c r="C15275" s="1257"/>
      <c r="D15275" s="1257"/>
      <c r="E15275" s="1257"/>
      <c r="F15275" s="1257"/>
      <c r="G15275" s="1257"/>
      <c r="H15275" s="1258"/>
      <c r="I15275" s="1257"/>
      <c r="J15275" s="1257"/>
      <c r="K15275" s="1257"/>
      <c r="L15275" s="1257"/>
      <c r="M15275" s="1257"/>
    </row>
    <row r="15276" spans="2:13" s="1259" customFormat="1" x14ac:dyDescent="0.2">
      <c r="B15276" s="1257"/>
      <c r="C15276" s="1257"/>
      <c r="D15276" s="1257"/>
      <c r="E15276" s="1257"/>
      <c r="F15276" s="1257"/>
      <c r="G15276" s="1257"/>
      <c r="H15276" s="1258"/>
      <c r="I15276" s="1257"/>
      <c r="J15276" s="1257"/>
      <c r="K15276" s="1257"/>
      <c r="L15276" s="1257"/>
      <c r="M15276" s="1257"/>
    </row>
    <row r="15277" spans="2:13" s="1259" customFormat="1" x14ac:dyDescent="0.2">
      <c r="B15277" s="1257"/>
      <c r="C15277" s="1257"/>
      <c r="D15277" s="1257"/>
      <c r="E15277" s="1257"/>
      <c r="F15277" s="1257"/>
      <c r="G15277" s="1257"/>
      <c r="H15277" s="1258"/>
      <c r="I15277" s="1257"/>
      <c r="J15277" s="1257"/>
      <c r="K15277" s="1257"/>
      <c r="L15277" s="1257"/>
      <c r="M15277" s="1257"/>
    </row>
    <row r="15278" spans="2:13" s="1259" customFormat="1" x14ac:dyDescent="0.2">
      <c r="B15278" s="1257"/>
      <c r="C15278" s="1257"/>
      <c r="D15278" s="1257"/>
      <c r="E15278" s="1257"/>
      <c r="F15278" s="1257"/>
      <c r="G15278" s="1257"/>
      <c r="H15278" s="1258"/>
      <c r="I15278" s="1257"/>
      <c r="J15278" s="1257"/>
      <c r="K15278" s="1257"/>
      <c r="L15278" s="1257"/>
      <c r="M15278" s="1257"/>
    </row>
    <row r="15279" spans="2:13" s="1259" customFormat="1" x14ac:dyDescent="0.2">
      <c r="B15279" s="1257"/>
      <c r="C15279" s="1257"/>
      <c r="D15279" s="1257"/>
      <c r="E15279" s="1257"/>
      <c r="F15279" s="1257"/>
      <c r="G15279" s="1257"/>
      <c r="H15279" s="1258"/>
      <c r="I15279" s="1257"/>
      <c r="J15279" s="1257"/>
      <c r="K15279" s="1257"/>
      <c r="L15279" s="1257"/>
      <c r="M15279" s="1257"/>
    </row>
    <row r="15280" spans="2:13" s="1259" customFormat="1" x14ac:dyDescent="0.2">
      <c r="B15280" s="1257"/>
      <c r="C15280" s="1257"/>
      <c r="D15280" s="1257"/>
      <c r="E15280" s="1257"/>
      <c r="F15280" s="1257"/>
      <c r="G15280" s="1257"/>
      <c r="H15280" s="1258"/>
      <c r="I15280" s="1257"/>
      <c r="J15280" s="1257"/>
      <c r="K15280" s="1257"/>
      <c r="L15280" s="1257"/>
      <c r="M15280" s="1257"/>
    </row>
    <row r="15281" spans="2:13" s="1259" customFormat="1" x14ac:dyDescent="0.2">
      <c r="B15281" s="1257"/>
      <c r="C15281" s="1257"/>
      <c r="D15281" s="1257"/>
      <c r="E15281" s="1257"/>
      <c r="F15281" s="1257"/>
      <c r="G15281" s="1257"/>
      <c r="H15281" s="1258"/>
      <c r="I15281" s="1257"/>
      <c r="J15281" s="1257"/>
      <c r="K15281" s="1257"/>
      <c r="L15281" s="1257"/>
      <c r="M15281" s="1257"/>
    </row>
    <row r="15282" spans="2:13" s="1259" customFormat="1" x14ac:dyDescent="0.2">
      <c r="B15282" s="1257"/>
      <c r="C15282" s="1257"/>
      <c r="D15282" s="1257"/>
      <c r="E15282" s="1257"/>
      <c r="F15282" s="1257"/>
      <c r="G15282" s="1257"/>
      <c r="H15282" s="1258"/>
      <c r="I15282" s="1257"/>
      <c r="J15282" s="1257"/>
      <c r="K15282" s="1257"/>
      <c r="L15282" s="1257"/>
      <c r="M15282" s="1257"/>
    </row>
    <row r="15283" spans="2:13" s="1259" customFormat="1" x14ac:dyDescent="0.2">
      <c r="B15283" s="1257"/>
      <c r="C15283" s="1257"/>
      <c r="D15283" s="1257"/>
      <c r="E15283" s="1257"/>
      <c r="F15283" s="1257"/>
      <c r="G15283" s="1257"/>
      <c r="H15283" s="1258"/>
      <c r="I15283" s="1257"/>
      <c r="J15283" s="1257"/>
      <c r="K15283" s="1257"/>
      <c r="L15283" s="1257"/>
      <c r="M15283" s="1257"/>
    </row>
    <row r="15284" spans="2:13" s="1259" customFormat="1" x14ac:dyDescent="0.2">
      <c r="B15284" s="1257"/>
      <c r="C15284" s="1257"/>
      <c r="D15284" s="1257"/>
      <c r="E15284" s="1257"/>
      <c r="F15284" s="1257"/>
      <c r="G15284" s="1257"/>
      <c r="H15284" s="1258"/>
      <c r="I15284" s="1257"/>
      <c r="J15284" s="1257"/>
      <c r="K15284" s="1257"/>
      <c r="L15284" s="1257"/>
      <c r="M15284" s="1257"/>
    </row>
    <row r="15285" spans="2:13" s="1259" customFormat="1" x14ac:dyDescent="0.2">
      <c r="B15285" s="1257"/>
      <c r="C15285" s="1257"/>
      <c r="D15285" s="1257"/>
      <c r="E15285" s="1257"/>
      <c r="F15285" s="1257"/>
      <c r="G15285" s="1257"/>
      <c r="H15285" s="1258"/>
      <c r="I15285" s="1257"/>
      <c r="J15285" s="1257"/>
      <c r="K15285" s="1257"/>
      <c r="L15285" s="1257"/>
      <c r="M15285" s="1257"/>
    </row>
    <row r="15286" spans="2:13" s="1259" customFormat="1" x14ac:dyDescent="0.2">
      <c r="B15286" s="1257"/>
      <c r="C15286" s="1257"/>
      <c r="D15286" s="1257"/>
      <c r="E15286" s="1257"/>
      <c r="F15286" s="1257"/>
      <c r="G15286" s="1257"/>
      <c r="H15286" s="1258"/>
      <c r="I15286" s="1257"/>
      <c r="J15286" s="1257"/>
      <c r="K15286" s="1257"/>
      <c r="L15286" s="1257"/>
      <c r="M15286" s="1257"/>
    </row>
    <row r="15287" spans="2:13" s="1259" customFormat="1" x14ac:dyDescent="0.2">
      <c r="B15287" s="1257"/>
      <c r="C15287" s="1257"/>
      <c r="D15287" s="1257"/>
      <c r="E15287" s="1257"/>
      <c r="F15287" s="1257"/>
      <c r="G15287" s="1257"/>
      <c r="H15287" s="1258"/>
      <c r="I15287" s="1257"/>
      <c r="J15287" s="1257"/>
      <c r="K15287" s="1257"/>
      <c r="L15287" s="1257"/>
      <c r="M15287" s="1257"/>
    </row>
    <row r="15288" spans="2:13" s="1259" customFormat="1" x14ac:dyDescent="0.2">
      <c r="B15288" s="1257"/>
      <c r="C15288" s="1257"/>
      <c r="D15288" s="1257"/>
      <c r="E15288" s="1257"/>
      <c r="F15288" s="1257"/>
      <c r="G15288" s="1257"/>
      <c r="H15288" s="1258"/>
      <c r="I15288" s="1257"/>
      <c r="J15288" s="1257"/>
      <c r="K15288" s="1257"/>
      <c r="L15288" s="1257"/>
      <c r="M15288" s="1257"/>
    </row>
    <row r="15289" spans="2:13" s="1259" customFormat="1" x14ac:dyDescent="0.2">
      <c r="B15289" s="1257"/>
      <c r="C15289" s="1257"/>
      <c r="D15289" s="1257"/>
      <c r="E15289" s="1257"/>
      <c r="F15289" s="1257"/>
      <c r="G15289" s="1257"/>
      <c r="H15289" s="1258"/>
      <c r="I15289" s="1257"/>
      <c r="J15289" s="1257"/>
      <c r="K15289" s="1257"/>
      <c r="L15289" s="1257"/>
      <c r="M15289" s="1257"/>
    </row>
    <row r="15290" spans="2:13" s="1259" customFormat="1" x14ac:dyDescent="0.2">
      <c r="B15290" s="1257"/>
      <c r="C15290" s="1257"/>
      <c r="D15290" s="1257"/>
      <c r="E15290" s="1257"/>
      <c r="F15290" s="1257"/>
      <c r="G15290" s="1257"/>
      <c r="H15290" s="1258"/>
      <c r="I15290" s="1257"/>
      <c r="J15290" s="1257"/>
      <c r="K15290" s="1257"/>
      <c r="L15290" s="1257"/>
      <c r="M15290" s="1257"/>
    </row>
    <row r="15291" spans="2:13" s="1259" customFormat="1" x14ac:dyDescent="0.2">
      <c r="B15291" s="1257"/>
      <c r="C15291" s="1257"/>
      <c r="D15291" s="1257"/>
      <c r="E15291" s="1257"/>
      <c r="F15291" s="1257"/>
      <c r="G15291" s="1257"/>
      <c r="H15291" s="1258"/>
      <c r="I15291" s="1257"/>
      <c r="J15291" s="1257"/>
      <c r="K15291" s="1257"/>
      <c r="L15291" s="1257"/>
      <c r="M15291" s="1257"/>
    </row>
    <row r="15292" spans="2:13" s="1259" customFormat="1" x14ac:dyDescent="0.2">
      <c r="B15292" s="1257"/>
      <c r="C15292" s="1257"/>
      <c r="D15292" s="1257"/>
      <c r="E15292" s="1257"/>
      <c r="F15292" s="1257"/>
      <c r="G15292" s="1257"/>
      <c r="H15292" s="1258"/>
      <c r="I15292" s="1257"/>
      <c r="J15292" s="1257"/>
      <c r="K15292" s="1257"/>
      <c r="L15292" s="1257"/>
      <c r="M15292" s="1257"/>
    </row>
    <row r="15293" spans="2:13" s="1259" customFormat="1" x14ac:dyDescent="0.2">
      <c r="B15293" s="1257"/>
      <c r="C15293" s="1257"/>
      <c r="D15293" s="1257"/>
      <c r="E15293" s="1257"/>
      <c r="F15293" s="1257"/>
      <c r="G15293" s="1257"/>
      <c r="H15293" s="1258"/>
      <c r="I15293" s="1257"/>
      <c r="J15293" s="1257"/>
      <c r="K15293" s="1257"/>
      <c r="L15293" s="1257"/>
      <c r="M15293" s="1257"/>
    </row>
    <row r="15294" spans="2:13" s="1259" customFormat="1" x14ac:dyDescent="0.2">
      <c r="B15294" s="1257"/>
      <c r="C15294" s="1257"/>
      <c r="D15294" s="1257"/>
      <c r="E15294" s="1257"/>
      <c r="F15294" s="1257"/>
      <c r="G15294" s="1257"/>
      <c r="H15294" s="1258"/>
      <c r="I15294" s="1257"/>
      <c r="J15294" s="1257"/>
      <c r="K15294" s="1257"/>
      <c r="L15294" s="1257"/>
      <c r="M15294" s="1257"/>
    </row>
    <row r="15295" spans="2:13" s="1259" customFormat="1" x14ac:dyDescent="0.2">
      <c r="B15295" s="1257"/>
      <c r="C15295" s="1257"/>
      <c r="D15295" s="1257"/>
      <c r="E15295" s="1257"/>
      <c r="F15295" s="1257"/>
      <c r="G15295" s="1257"/>
      <c r="H15295" s="1258"/>
      <c r="I15295" s="1257"/>
      <c r="J15295" s="1257"/>
      <c r="K15295" s="1257"/>
      <c r="L15295" s="1257"/>
      <c r="M15295" s="1257"/>
    </row>
    <row r="15296" spans="2:13" s="1259" customFormat="1" x14ac:dyDescent="0.2">
      <c r="B15296" s="1257"/>
      <c r="C15296" s="1257"/>
      <c r="D15296" s="1257"/>
      <c r="E15296" s="1257"/>
      <c r="F15296" s="1257"/>
      <c r="G15296" s="1257"/>
      <c r="H15296" s="1258"/>
      <c r="I15296" s="1257"/>
      <c r="J15296" s="1257"/>
      <c r="K15296" s="1257"/>
      <c r="L15296" s="1257"/>
      <c r="M15296" s="1257"/>
    </row>
    <row r="15297" spans="2:13" s="1259" customFormat="1" x14ac:dyDescent="0.2">
      <c r="B15297" s="1257"/>
      <c r="C15297" s="1257"/>
      <c r="D15297" s="1257"/>
      <c r="E15297" s="1257"/>
      <c r="F15297" s="1257"/>
      <c r="G15297" s="1257"/>
      <c r="H15297" s="1258"/>
      <c r="I15297" s="1257"/>
      <c r="J15297" s="1257"/>
      <c r="K15297" s="1257"/>
      <c r="L15297" s="1257"/>
      <c r="M15297" s="1257"/>
    </row>
    <row r="15298" spans="2:13" s="1259" customFormat="1" x14ac:dyDescent="0.2">
      <c r="B15298" s="1257"/>
      <c r="C15298" s="1257"/>
      <c r="D15298" s="1257"/>
      <c r="E15298" s="1257"/>
      <c r="F15298" s="1257"/>
      <c r="G15298" s="1257"/>
      <c r="H15298" s="1258"/>
      <c r="I15298" s="1257"/>
      <c r="J15298" s="1257"/>
      <c r="K15298" s="1257"/>
      <c r="L15298" s="1257"/>
      <c r="M15298" s="1257"/>
    </row>
    <row r="15299" spans="2:13" s="1259" customFormat="1" x14ac:dyDescent="0.2">
      <c r="B15299" s="1257"/>
      <c r="C15299" s="1257"/>
      <c r="D15299" s="1257"/>
      <c r="E15299" s="1257"/>
      <c r="F15299" s="1257"/>
      <c r="G15299" s="1257"/>
      <c r="H15299" s="1258"/>
      <c r="I15299" s="1257"/>
      <c r="J15299" s="1257"/>
      <c r="K15299" s="1257"/>
      <c r="L15299" s="1257"/>
      <c r="M15299" s="1257"/>
    </row>
    <row r="15300" spans="2:13" s="1259" customFormat="1" x14ac:dyDescent="0.2">
      <c r="B15300" s="1257"/>
      <c r="C15300" s="1257"/>
      <c r="D15300" s="1257"/>
      <c r="E15300" s="1257"/>
      <c r="F15300" s="1257"/>
      <c r="G15300" s="1257"/>
      <c r="H15300" s="1258"/>
      <c r="I15300" s="1257"/>
      <c r="J15300" s="1257"/>
      <c r="K15300" s="1257"/>
      <c r="L15300" s="1257"/>
      <c r="M15300" s="1257"/>
    </row>
    <row r="15301" spans="2:13" s="1259" customFormat="1" x14ac:dyDescent="0.2">
      <c r="B15301" s="1257"/>
      <c r="C15301" s="1257"/>
      <c r="D15301" s="1257"/>
      <c r="E15301" s="1257"/>
      <c r="F15301" s="1257"/>
      <c r="G15301" s="1257"/>
      <c r="H15301" s="1258"/>
      <c r="I15301" s="1257"/>
      <c r="J15301" s="1257"/>
      <c r="K15301" s="1257"/>
      <c r="L15301" s="1257"/>
      <c r="M15301" s="1257"/>
    </row>
    <row r="15302" spans="2:13" s="1259" customFormat="1" x14ac:dyDescent="0.2">
      <c r="B15302" s="1257"/>
      <c r="C15302" s="1257"/>
      <c r="D15302" s="1257"/>
      <c r="E15302" s="1257"/>
      <c r="F15302" s="1257"/>
      <c r="G15302" s="1257"/>
      <c r="H15302" s="1258"/>
      <c r="I15302" s="1257"/>
      <c r="J15302" s="1257"/>
      <c r="K15302" s="1257"/>
      <c r="L15302" s="1257"/>
      <c r="M15302" s="1257"/>
    </row>
    <row r="15303" spans="2:13" s="1259" customFormat="1" x14ac:dyDescent="0.2">
      <c r="B15303" s="1257"/>
      <c r="C15303" s="1257"/>
      <c r="D15303" s="1257"/>
      <c r="E15303" s="1257"/>
      <c r="F15303" s="1257"/>
      <c r="G15303" s="1257"/>
      <c r="H15303" s="1258"/>
      <c r="I15303" s="1257"/>
      <c r="J15303" s="1257"/>
      <c r="K15303" s="1257"/>
      <c r="L15303" s="1257"/>
      <c r="M15303" s="1257"/>
    </row>
    <row r="15304" spans="2:13" s="1259" customFormat="1" x14ac:dyDescent="0.2">
      <c r="B15304" s="1257"/>
      <c r="C15304" s="1257"/>
      <c r="D15304" s="1257"/>
      <c r="E15304" s="1257"/>
      <c r="F15304" s="1257"/>
      <c r="G15304" s="1257"/>
      <c r="H15304" s="1258"/>
      <c r="I15304" s="1257"/>
      <c r="J15304" s="1257"/>
      <c r="K15304" s="1257"/>
      <c r="L15304" s="1257"/>
      <c r="M15304" s="1257"/>
    </row>
    <row r="15305" spans="2:13" s="1259" customFormat="1" x14ac:dyDescent="0.2">
      <c r="B15305" s="1257"/>
      <c r="C15305" s="1257"/>
      <c r="D15305" s="1257"/>
      <c r="E15305" s="1257"/>
      <c r="F15305" s="1257"/>
      <c r="G15305" s="1257"/>
      <c r="H15305" s="1258"/>
      <c r="I15305" s="1257"/>
      <c r="J15305" s="1257"/>
      <c r="K15305" s="1257"/>
      <c r="L15305" s="1257"/>
      <c r="M15305" s="1257"/>
    </row>
    <row r="15306" spans="2:13" s="1259" customFormat="1" x14ac:dyDescent="0.2">
      <c r="B15306" s="1257"/>
      <c r="C15306" s="1257"/>
      <c r="D15306" s="1257"/>
      <c r="E15306" s="1257"/>
      <c r="F15306" s="1257"/>
      <c r="G15306" s="1257"/>
      <c r="H15306" s="1258"/>
      <c r="I15306" s="1257"/>
      <c r="J15306" s="1257"/>
      <c r="K15306" s="1257"/>
      <c r="L15306" s="1257"/>
      <c r="M15306" s="1257"/>
    </row>
    <row r="15307" spans="2:13" s="1259" customFormat="1" x14ac:dyDescent="0.2">
      <c r="B15307" s="1257"/>
      <c r="C15307" s="1257"/>
      <c r="D15307" s="1257"/>
      <c r="E15307" s="1257"/>
      <c r="F15307" s="1257"/>
      <c r="G15307" s="1257"/>
      <c r="H15307" s="1258"/>
      <c r="I15307" s="1257"/>
      <c r="J15307" s="1257"/>
      <c r="K15307" s="1257"/>
      <c r="L15307" s="1257"/>
      <c r="M15307" s="1257"/>
    </row>
    <row r="15308" spans="2:13" s="1259" customFormat="1" x14ac:dyDescent="0.2">
      <c r="B15308" s="1257"/>
      <c r="C15308" s="1257"/>
      <c r="D15308" s="1257"/>
      <c r="E15308" s="1257"/>
      <c r="F15308" s="1257"/>
      <c r="G15308" s="1257"/>
      <c r="H15308" s="1258"/>
      <c r="I15308" s="1257"/>
      <c r="J15308" s="1257"/>
      <c r="K15308" s="1257"/>
      <c r="L15308" s="1257"/>
      <c r="M15308" s="1257"/>
    </row>
    <row r="15309" spans="2:13" s="1259" customFormat="1" x14ac:dyDescent="0.2">
      <c r="B15309" s="1257"/>
      <c r="C15309" s="1257"/>
      <c r="D15309" s="1257"/>
      <c r="E15309" s="1257"/>
      <c r="F15309" s="1257"/>
      <c r="G15309" s="1257"/>
      <c r="H15309" s="1258"/>
      <c r="I15309" s="1257"/>
      <c r="J15309" s="1257"/>
      <c r="K15309" s="1257"/>
      <c r="L15309" s="1257"/>
      <c r="M15309" s="1257"/>
    </row>
    <row r="15310" spans="2:13" s="1259" customFormat="1" x14ac:dyDescent="0.2">
      <c r="B15310" s="1257"/>
      <c r="C15310" s="1257"/>
      <c r="D15310" s="1257"/>
      <c r="E15310" s="1257"/>
      <c r="F15310" s="1257"/>
      <c r="G15310" s="1257"/>
      <c r="H15310" s="1258"/>
      <c r="I15310" s="1257"/>
      <c r="J15310" s="1257"/>
      <c r="K15310" s="1257"/>
      <c r="L15310" s="1257"/>
      <c r="M15310" s="1257"/>
    </row>
    <row r="15311" spans="2:13" s="1259" customFormat="1" x14ac:dyDescent="0.2">
      <c r="B15311" s="1257"/>
      <c r="C15311" s="1257"/>
      <c r="D15311" s="1257"/>
      <c r="E15311" s="1257"/>
      <c r="F15311" s="1257"/>
      <c r="G15311" s="1257"/>
      <c r="H15311" s="1258"/>
      <c r="I15311" s="1257"/>
      <c r="J15311" s="1257"/>
      <c r="K15311" s="1257"/>
      <c r="L15311" s="1257"/>
      <c r="M15311" s="1257"/>
    </row>
    <row r="15312" spans="2:13" s="1259" customFormat="1" x14ac:dyDescent="0.2">
      <c r="B15312" s="1257"/>
      <c r="C15312" s="1257"/>
      <c r="D15312" s="1257"/>
      <c r="E15312" s="1257"/>
      <c r="F15312" s="1257"/>
      <c r="G15312" s="1257"/>
      <c r="H15312" s="1258"/>
      <c r="I15312" s="1257"/>
      <c r="J15312" s="1257"/>
      <c r="K15312" s="1257"/>
      <c r="L15312" s="1257"/>
      <c r="M15312" s="1257"/>
    </row>
    <row r="15313" spans="2:13" s="1259" customFormat="1" x14ac:dyDescent="0.2">
      <c r="B15313" s="1257"/>
      <c r="C15313" s="1257"/>
      <c r="D15313" s="1257"/>
      <c r="E15313" s="1257"/>
      <c r="F15313" s="1257"/>
      <c r="G15313" s="1257"/>
      <c r="H15313" s="1258"/>
      <c r="I15313" s="1257"/>
      <c r="J15313" s="1257"/>
      <c r="K15313" s="1257"/>
      <c r="L15313" s="1257"/>
      <c r="M15313" s="1257"/>
    </row>
    <row r="15314" spans="2:13" s="1259" customFormat="1" x14ac:dyDescent="0.2">
      <c r="B15314" s="1257"/>
      <c r="C15314" s="1257"/>
      <c r="D15314" s="1257"/>
      <c r="E15314" s="1257"/>
      <c r="F15314" s="1257"/>
      <c r="G15314" s="1257"/>
      <c r="H15314" s="1258"/>
      <c r="I15314" s="1257"/>
      <c r="J15314" s="1257"/>
      <c r="K15314" s="1257"/>
      <c r="L15314" s="1257"/>
      <c r="M15314" s="1257"/>
    </row>
    <row r="15315" spans="2:13" s="1259" customFormat="1" x14ac:dyDescent="0.2">
      <c r="B15315" s="1257"/>
      <c r="C15315" s="1257"/>
      <c r="D15315" s="1257"/>
      <c r="E15315" s="1257"/>
      <c r="F15315" s="1257"/>
      <c r="G15315" s="1257"/>
      <c r="H15315" s="1258"/>
      <c r="I15315" s="1257"/>
      <c r="J15315" s="1257"/>
      <c r="K15315" s="1257"/>
      <c r="L15315" s="1257"/>
      <c r="M15315" s="1257"/>
    </row>
    <row r="15316" spans="2:13" s="1259" customFormat="1" x14ac:dyDescent="0.2">
      <c r="B15316" s="1257"/>
      <c r="C15316" s="1257"/>
      <c r="D15316" s="1257"/>
      <c r="E15316" s="1257"/>
      <c r="F15316" s="1257"/>
      <c r="G15316" s="1257"/>
      <c r="H15316" s="1258"/>
      <c r="I15316" s="1257"/>
      <c r="J15316" s="1257"/>
      <c r="K15316" s="1257"/>
      <c r="L15316" s="1257"/>
      <c r="M15316" s="1257"/>
    </row>
    <row r="15317" spans="2:13" s="1259" customFormat="1" x14ac:dyDescent="0.2">
      <c r="B15317" s="1257"/>
      <c r="C15317" s="1257"/>
      <c r="D15317" s="1257"/>
      <c r="E15317" s="1257"/>
      <c r="F15317" s="1257"/>
      <c r="G15317" s="1257"/>
      <c r="H15317" s="1258"/>
      <c r="I15317" s="1257"/>
      <c r="J15317" s="1257"/>
      <c r="K15317" s="1257"/>
      <c r="L15317" s="1257"/>
      <c r="M15317" s="1257"/>
    </row>
    <row r="15318" spans="2:13" s="1259" customFormat="1" x14ac:dyDescent="0.2">
      <c r="B15318" s="1257"/>
      <c r="C15318" s="1257"/>
      <c r="D15318" s="1257"/>
      <c r="E15318" s="1257"/>
      <c r="F15318" s="1257"/>
      <c r="G15318" s="1257"/>
      <c r="H15318" s="1258"/>
      <c r="I15318" s="1257"/>
      <c r="J15318" s="1257"/>
      <c r="K15318" s="1257"/>
      <c r="L15318" s="1257"/>
      <c r="M15318" s="1257"/>
    </row>
    <row r="15319" spans="2:13" s="1259" customFormat="1" x14ac:dyDescent="0.2">
      <c r="B15319" s="1257"/>
      <c r="C15319" s="1257"/>
      <c r="D15319" s="1257"/>
      <c r="E15319" s="1257"/>
      <c r="F15319" s="1257"/>
      <c r="G15319" s="1257"/>
      <c r="H15319" s="1258"/>
      <c r="I15319" s="1257"/>
      <c r="J15319" s="1257"/>
      <c r="K15319" s="1257"/>
      <c r="L15319" s="1257"/>
      <c r="M15319" s="1257"/>
    </row>
    <row r="15320" spans="2:13" s="1259" customFormat="1" x14ac:dyDescent="0.2">
      <c r="B15320" s="1257"/>
      <c r="C15320" s="1257"/>
      <c r="D15320" s="1257"/>
      <c r="E15320" s="1257"/>
      <c r="F15320" s="1257"/>
      <c r="G15320" s="1257"/>
      <c r="H15320" s="1258"/>
      <c r="I15320" s="1257"/>
      <c r="J15320" s="1257"/>
      <c r="K15320" s="1257"/>
      <c r="L15320" s="1257"/>
      <c r="M15320" s="1257"/>
    </row>
    <row r="15321" spans="2:13" s="1259" customFormat="1" x14ac:dyDescent="0.2">
      <c r="B15321" s="1257"/>
      <c r="C15321" s="1257"/>
      <c r="D15321" s="1257"/>
      <c r="E15321" s="1257"/>
      <c r="F15321" s="1257"/>
      <c r="G15321" s="1257"/>
      <c r="H15321" s="1258"/>
      <c r="I15321" s="1257"/>
      <c r="J15321" s="1257"/>
      <c r="K15321" s="1257"/>
      <c r="L15321" s="1257"/>
      <c r="M15321" s="1257"/>
    </row>
    <row r="15322" spans="2:13" s="1259" customFormat="1" x14ac:dyDescent="0.2">
      <c r="B15322" s="1257"/>
      <c r="C15322" s="1257"/>
      <c r="D15322" s="1257"/>
      <c r="E15322" s="1257"/>
      <c r="F15322" s="1257"/>
      <c r="G15322" s="1257"/>
      <c r="H15322" s="1258"/>
      <c r="I15322" s="1257"/>
      <c r="J15322" s="1257"/>
      <c r="K15322" s="1257"/>
      <c r="L15322" s="1257"/>
      <c r="M15322" s="1257"/>
    </row>
    <row r="15323" spans="2:13" s="1259" customFormat="1" x14ac:dyDescent="0.2">
      <c r="B15323" s="1257"/>
      <c r="C15323" s="1257"/>
      <c r="D15323" s="1257"/>
      <c r="E15323" s="1257"/>
      <c r="F15323" s="1257"/>
      <c r="G15323" s="1257"/>
      <c r="H15323" s="1258"/>
      <c r="I15323" s="1257"/>
      <c r="J15323" s="1257"/>
      <c r="K15323" s="1257"/>
      <c r="L15323" s="1257"/>
      <c r="M15323" s="1257"/>
    </row>
    <row r="15324" spans="2:13" s="1259" customFormat="1" x14ac:dyDescent="0.2">
      <c r="B15324" s="1257"/>
      <c r="C15324" s="1257"/>
      <c r="D15324" s="1257"/>
      <c r="E15324" s="1257"/>
      <c r="F15324" s="1257"/>
      <c r="G15324" s="1257"/>
      <c r="H15324" s="1258"/>
      <c r="I15324" s="1257"/>
      <c r="J15324" s="1257"/>
      <c r="K15324" s="1257"/>
      <c r="L15324" s="1257"/>
      <c r="M15324" s="1257"/>
    </row>
    <row r="15325" spans="2:13" s="1259" customFormat="1" x14ac:dyDescent="0.2">
      <c r="B15325" s="1257"/>
      <c r="C15325" s="1257"/>
      <c r="D15325" s="1257"/>
      <c r="E15325" s="1257"/>
      <c r="F15325" s="1257"/>
      <c r="G15325" s="1257"/>
      <c r="H15325" s="1258"/>
      <c r="I15325" s="1257"/>
      <c r="J15325" s="1257"/>
      <c r="K15325" s="1257"/>
      <c r="L15325" s="1257"/>
      <c r="M15325" s="1257"/>
    </row>
    <row r="15326" spans="2:13" s="1259" customFormat="1" x14ac:dyDescent="0.2">
      <c r="B15326" s="1257"/>
      <c r="C15326" s="1257"/>
      <c r="D15326" s="1257"/>
      <c r="E15326" s="1257"/>
      <c r="F15326" s="1257"/>
      <c r="G15326" s="1257"/>
      <c r="H15326" s="1258"/>
      <c r="I15326" s="1257"/>
      <c r="J15326" s="1257"/>
      <c r="K15326" s="1257"/>
      <c r="L15326" s="1257"/>
      <c r="M15326" s="1257"/>
    </row>
    <row r="15327" spans="2:13" s="1259" customFormat="1" x14ac:dyDescent="0.2">
      <c r="B15327" s="1257"/>
      <c r="C15327" s="1257"/>
      <c r="D15327" s="1257"/>
      <c r="E15327" s="1257"/>
      <c r="F15327" s="1257"/>
      <c r="G15327" s="1257"/>
      <c r="H15327" s="1258"/>
      <c r="I15327" s="1257"/>
      <c r="J15327" s="1257"/>
      <c r="K15327" s="1257"/>
      <c r="L15327" s="1257"/>
      <c r="M15327" s="1257"/>
    </row>
    <row r="15328" spans="2:13" s="1259" customFormat="1" x14ac:dyDescent="0.2">
      <c r="B15328" s="1257"/>
      <c r="C15328" s="1257"/>
      <c r="D15328" s="1257"/>
      <c r="E15328" s="1257"/>
      <c r="F15328" s="1257"/>
      <c r="G15328" s="1257"/>
      <c r="H15328" s="1258"/>
      <c r="I15328" s="1257"/>
      <c r="J15328" s="1257"/>
      <c r="K15328" s="1257"/>
      <c r="L15328" s="1257"/>
      <c r="M15328" s="1257"/>
    </row>
    <row r="15329" spans="2:13" s="1259" customFormat="1" x14ac:dyDescent="0.2">
      <c r="B15329" s="1257"/>
      <c r="C15329" s="1257"/>
      <c r="D15329" s="1257"/>
      <c r="E15329" s="1257"/>
      <c r="F15329" s="1257"/>
      <c r="G15329" s="1257"/>
      <c r="H15329" s="1258"/>
      <c r="I15329" s="1257"/>
      <c r="J15329" s="1257"/>
      <c r="K15329" s="1257"/>
      <c r="L15329" s="1257"/>
      <c r="M15329" s="1257"/>
    </row>
    <row r="15330" spans="2:13" s="1259" customFormat="1" x14ac:dyDescent="0.2">
      <c r="B15330" s="1257"/>
      <c r="C15330" s="1257"/>
      <c r="D15330" s="1257"/>
      <c r="E15330" s="1257"/>
      <c r="F15330" s="1257"/>
      <c r="G15330" s="1257"/>
      <c r="H15330" s="1258"/>
      <c r="I15330" s="1257"/>
      <c r="J15330" s="1257"/>
      <c r="K15330" s="1257"/>
      <c r="L15330" s="1257"/>
      <c r="M15330" s="1257"/>
    </row>
    <row r="15331" spans="2:13" s="1259" customFormat="1" x14ac:dyDescent="0.2">
      <c r="B15331" s="1257"/>
      <c r="C15331" s="1257"/>
      <c r="D15331" s="1257"/>
      <c r="E15331" s="1257"/>
      <c r="F15331" s="1257"/>
      <c r="G15331" s="1257"/>
      <c r="H15331" s="1258"/>
      <c r="I15331" s="1257"/>
      <c r="J15331" s="1257"/>
      <c r="K15331" s="1257"/>
      <c r="L15331" s="1257"/>
      <c r="M15331" s="1257"/>
    </row>
    <row r="15332" spans="2:13" s="1259" customFormat="1" x14ac:dyDescent="0.2">
      <c r="B15332" s="1257"/>
      <c r="C15332" s="1257"/>
      <c r="D15332" s="1257"/>
      <c r="E15332" s="1257"/>
      <c r="F15332" s="1257"/>
      <c r="G15332" s="1257"/>
      <c r="H15332" s="1258"/>
      <c r="I15332" s="1257"/>
      <c r="J15332" s="1257"/>
      <c r="K15332" s="1257"/>
      <c r="L15332" s="1257"/>
      <c r="M15332" s="1257"/>
    </row>
    <row r="15333" spans="2:13" s="1259" customFormat="1" x14ac:dyDescent="0.2">
      <c r="B15333" s="1257"/>
      <c r="C15333" s="1257"/>
      <c r="D15333" s="1257"/>
      <c r="E15333" s="1257"/>
      <c r="F15333" s="1257"/>
      <c r="G15333" s="1257"/>
      <c r="H15333" s="1258"/>
      <c r="I15333" s="1257"/>
      <c r="J15333" s="1257"/>
      <c r="K15333" s="1257"/>
      <c r="L15333" s="1257"/>
      <c r="M15333" s="1257"/>
    </row>
    <row r="15334" spans="2:13" s="1259" customFormat="1" x14ac:dyDescent="0.2">
      <c r="B15334" s="1257"/>
      <c r="C15334" s="1257"/>
      <c r="D15334" s="1257"/>
      <c r="E15334" s="1257"/>
      <c r="F15334" s="1257"/>
      <c r="G15334" s="1257"/>
      <c r="H15334" s="1258"/>
      <c r="I15334" s="1257"/>
      <c r="J15334" s="1257"/>
      <c r="K15334" s="1257"/>
      <c r="L15334" s="1257"/>
      <c r="M15334" s="1257"/>
    </row>
    <row r="15335" spans="2:13" s="1259" customFormat="1" x14ac:dyDescent="0.2">
      <c r="B15335" s="1257"/>
      <c r="C15335" s="1257"/>
      <c r="D15335" s="1257"/>
      <c r="E15335" s="1257"/>
      <c r="F15335" s="1257"/>
      <c r="G15335" s="1257"/>
      <c r="H15335" s="1258"/>
      <c r="I15335" s="1257"/>
      <c r="J15335" s="1257"/>
      <c r="K15335" s="1257"/>
      <c r="L15335" s="1257"/>
      <c r="M15335" s="1257"/>
    </row>
    <row r="15336" spans="2:13" s="1259" customFormat="1" x14ac:dyDescent="0.2">
      <c r="B15336" s="1257"/>
      <c r="C15336" s="1257"/>
      <c r="D15336" s="1257"/>
      <c r="E15336" s="1257"/>
      <c r="F15336" s="1257"/>
      <c r="G15336" s="1257"/>
      <c r="H15336" s="1258"/>
      <c r="I15336" s="1257"/>
      <c r="J15336" s="1257"/>
      <c r="K15336" s="1257"/>
      <c r="L15336" s="1257"/>
      <c r="M15336" s="1257"/>
    </row>
    <row r="15337" spans="2:13" s="1259" customFormat="1" x14ac:dyDescent="0.2">
      <c r="B15337" s="1257"/>
      <c r="C15337" s="1257"/>
      <c r="D15337" s="1257"/>
      <c r="E15337" s="1257"/>
      <c r="F15337" s="1257"/>
      <c r="G15337" s="1257"/>
      <c r="H15337" s="1258"/>
      <c r="I15337" s="1257"/>
      <c r="J15337" s="1257"/>
      <c r="K15337" s="1257"/>
      <c r="L15337" s="1257"/>
      <c r="M15337" s="1257"/>
    </row>
    <row r="15338" spans="2:13" s="1259" customFormat="1" x14ac:dyDescent="0.2">
      <c r="B15338" s="1257"/>
      <c r="C15338" s="1257"/>
      <c r="D15338" s="1257"/>
      <c r="E15338" s="1257"/>
      <c r="F15338" s="1257"/>
      <c r="G15338" s="1257"/>
      <c r="H15338" s="1258"/>
      <c r="I15338" s="1257"/>
      <c r="J15338" s="1257"/>
      <c r="K15338" s="1257"/>
      <c r="L15338" s="1257"/>
      <c r="M15338" s="1257"/>
    </row>
    <row r="15339" spans="2:13" s="1259" customFormat="1" x14ac:dyDescent="0.2">
      <c r="B15339" s="1257"/>
      <c r="C15339" s="1257"/>
      <c r="D15339" s="1257"/>
      <c r="E15339" s="1257"/>
      <c r="F15339" s="1257"/>
      <c r="G15339" s="1257"/>
      <c r="H15339" s="1258"/>
      <c r="I15339" s="1257"/>
      <c r="J15339" s="1257"/>
      <c r="K15339" s="1257"/>
      <c r="L15339" s="1257"/>
      <c r="M15339" s="1257"/>
    </row>
    <row r="15340" spans="2:13" s="1259" customFormat="1" x14ac:dyDescent="0.2">
      <c r="B15340" s="1257"/>
      <c r="C15340" s="1257"/>
      <c r="D15340" s="1257"/>
      <c r="E15340" s="1257"/>
      <c r="F15340" s="1257"/>
      <c r="G15340" s="1257"/>
      <c r="H15340" s="1258"/>
      <c r="I15340" s="1257"/>
      <c r="J15340" s="1257"/>
      <c r="K15340" s="1257"/>
      <c r="L15340" s="1257"/>
      <c r="M15340" s="1257"/>
    </row>
    <row r="15341" spans="2:13" s="1259" customFormat="1" x14ac:dyDescent="0.2">
      <c r="B15341" s="1257"/>
      <c r="C15341" s="1257"/>
      <c r="D15341" s="1257"/>
      <c r="E15341" s="1257"/>
      <c r="F15341" s="1257"/>
      <c r="G15341" s="1257"/>
      <c r="H15341" s="1258"/>
      <c r="I15341" s="1257"/>
      <c r="J15341" s="1257"/>
      <c r="K15341" s="1257"/>
      <c r="L15341" s="1257"/>
      <c r="M15341" s="1257"/>
    </row>
    <row r="15342" spans="2:13" s="1259" customFormat="1" x14ac:dyDescent="0.2">
      <c r="B15342" s="1257"/>
      <c r="C15342" s="1257"/>
      <c r="D15342" s="1257"/>
      <c r="E15342" s="1257"/>
      <c r="F15342" s="1257"/>
      <c r="G15342" s="1257"/>
      <c r="H15342" s="1258"/>
      <c r="I15342" s="1257"/>
      <c r="J15342" s="1257"/>
      <c r="K15342" s="1257"/>
      <c r="L15342" s="1257"/>
      <c r="M15342" s="1257"/>
    </row>
    <row r="15343" spans="2:13" s="1259" customFormat="1" x14ac:dyDescent="0.2">
      <c r="B15343" s="1257"/>
      <c r="C15343" s="1257"/>
      <c r="D15343" s="1257"/>
      <c r="E15343" s="1257"/>
      <c r="F15343" s="1257"/>
      <c r="G15343" s="1257"/>
      <c r="H15343" s="1258"/>
      <c r="I15343" s="1257"/>
      <c r="J15343" s="1257"/>
      <c r="K15343" s="1257"/>
      <c r="L15343" s="1257"/>
      <c r="M15343" s="1257"/>
    </row>
    <row r="15344" spans="2:13" s="1259" customFormat="1" x14ac:dyDescent="0.2">
      <c r="B15344" s="1257"/>
      <c r="C15344" s="1257"/>
      <c r="D15344" s="1257"/>
      <c r="E15344" s="1257"/>
      <c r="F15344" s="1257"/>
      <c r="G15344" s="1257"/>
      <c r="H15344" s="1258"/>
      <c r="I15344" s="1257"/>
      <c r="J15344" s="1257"/>
      <c r="K15344" s="1257"/>
      <c r="L15344" s="1257"/>
      <c r="M15344" s="1257"/>
    </row>
    <row r="15345" spans="2:13" s="1259" customFormat="1" x14ac:dyDescent="0.2">
      <c r="B15345" s="1257"/>
      <c r="C15345" s="1257"/>
      <c r="D15345" s="1257"/>
      <c r="E15345" s="1257"/>
      <c r="F15345" s="1257"/>
      <c r="G15345" s="1257"/>
      <c r="H15345" s="1258"/>
      <c r="I15345" s="1257"/>
      <c r="J15345" s="1257"/>
      <c r="K15345" s="1257"/>
      <c r="L15345" s="1257"/>
      <c r="M15345" s="1257"/>
    </row>
    <row r="15346" spans="2:13" s="1259" customFormat="1" x14ac:dyDescent="0.2">
      <c r="B15346" s="1257"/>
      <c r="C15346" s="1257"/>
      <c r="D15346" s="1257"/>
      <c r="E15346" s="1257"/>
      <c r="F15346" s="1257"/>
      <c r="G15346" s="1257"/>
      <c r="H15346" s="1258"/>
      <c r="I15346" s="1257"/>
      <c r="J15346" s="1257"/>
      <c r="K15346" s="1257"/>
      <c r="L15346" s="1257"/>
      <c r="M15346" s="1257"/>
    </row>
    <row r="15347" spans="2:13" s="1259" customFormat="1" x14ac:dyDescent="0.2">
      <c r="B15347" s="1257"/>
      <c r="C15347" s="1257"/>
      <c r="D15347" s="1257"/>
      <c r="E15347" s="1257"/>
      <c r="F15347" s="1257"/>
      <c r="G15347" s="1257"/>
      <c r="H15347" s="1258"/>
      <c r="I15347" s="1257"/>
      <c r="J15347" s="1257"/>
      <c r="K15347" s="1257"/>
      <c r="L15347" s="1257"/>
      <c r="M15347" s="1257"/>
    </row>
    <row r="15348" spans="2:13" s="1259" customFormat="1" x14ac:dyDescent="0.2">
      <c r="B15348" s="1257"/>
      <c r="C15348" s="1257"/>
      <c r="D15348" s="1257"/>
      <c r="E15348" s="1257"/>
      <c r="F15348" s="1257"/>
      <c r="G15348" s="1257"/>
      <c r="H15348" s="1258"/>
      <c r="I15348" s="1257"/>
      <c r="J15348" s="1257"/>
      <c r="K15348" s="1257"/>
      <c r="L15348" s="1257"/>
      <c r="M15348" s="1257"/>
    </row>
    <row r="15349" spans="2:13" s="1259" customFormat="1" x14ac:dyDescent="0.2">
      <c r="B15349" s="1257"/>
      <c r="C15349" s="1257"/>
      <c r="D15349" s="1257"/>
      <c r="E15349" s="1257"/>
      <c r="F15349" s="1257"/>
      <c r="G15349" s="1257"/>
      <c r="H15349" s="1258"/>
      <c r="I15349" s="1257"/>
      <c r="J15349" s="1257"/>
      <c r="K15349" s="1257"/>
      <c r="L15349" s="1257"/>
      <c r="M15349" s="1257"/>
    </row>
    <row r="15350" spans="2:13" s="1259" customFormat="1" x14ac:dyDescent="0.2">
      <c r="B15350" s="1257"/>
      <c r="C15350" s="1257"/>
      <c r="D15350" s="1257"/>
      <c r="E15350" s="1257"/>
      <c r="F15350" s="1257"/>
      <c r="G15350" s="1257"/>
      <c r="H15350" s="1258"/>
      <c r="I15350" s="1257"/>
      <c r="J15350" s="1257"/>
      <c r="K15350" s="1257"/>
      <c r="L15350" s="1257"/>
      <c r="M15350" s="1257"/>
    </row>
    <row r="15351" spans="2:13" s="1259" customFormat="1" x14ac:dyDescent="0.2">
      <c r="B15351" s="1257"/>
      <c r="C15351" s="1257"/>
      <c r="D15351" s="1257"/>
      <c r="E15351" s="1257"/>
      <c r="F15351" s="1257"/>
      <c r="G15351" s="1257"/>
      <c r="H15351" s="1258"/>
      <c r="I15351" s="1257"/>
      <c r="J15351" s="1257"/>
      <c r="K15351" s="1257"/>
      <c r="L15351" s="1257"/>
      <c r="M15351" s="1257"/>
    </row>
    <row r="15352" spans="2:13" s="1259" customFormat="1" x14ac:dyDescent="0.2">
      <c r="B15352" s="1257"/>
      <c r="C15352" s="1257"/>
      <c r="D15352" s="1257"/>
      <c r="E15352" s="1257"/>
      <c r="F15352" s="1257"/>
      <c r="G15352" s="1257"/>
      <c r="H15352" s="1258"/>
      <c r="I15352" s="1257"/>
      <c r="J15352" s="1257"/>
      <c r="K15352" s="1257"/>
      <c r="L15352" s="1257"/>
      <c r="M15352" s="1257"/>
    </row>
    <row r="15353" spans="2:13" s="1259" customFormat="1" x14ac:dyDescent="0.2">
      <c r="B15353" s="1257"/>
      <c r="C15353" s="1257"/>
      <c r="D15353" s="1257"/>
      <c r="E15353" s="1257"/>
      <c r="F15353" s="1257"/>
      <c r="G15353" s="1257"/>
      <c r="H15353" s="1258"/>
      <c r="I15353" s="1257"/>
      <c r="J15353" s="1257"/>
      <c r="K15353" s="1257"/>
      <c r="L15353" s="1257"/>
      <c r="M15353" s="1257"/>
    </row>
    <row r="15354" spans="2:13" s="1259" customFormat="1" x14ac:dyDescent="0.2">
      <c r="B15354" s="1257"/>
      <c r="C15354" s="1257"/>
      <c r="D15354" s="1257"/>
      <c r="E15354" s="1257"/>
      <c r="F15354" s="1257"/>
      <c r="G15354" s="1257"/>
      <c r="H15354" s="1258"/>
      <c r="I15354" s="1257"/>
      <c r="J15354" s="1257"/>
      <c r="K15354" s="1257"/>
      <c r="L15354" s="1257"/>
      <c r="M15354" s="1257"/>
    </row>
    <row r="15355" spans="2:13" s="1259" customFormat="1" x14ac:dyDescent="0.2">
      <c r="B15355" s="1257"/>
      <c r="C15355" s="1257"/>
      <c r="D15355" s="1257"/>
      <c r="E15355" s="1257"/>
      <c r="F15355" s="1257"/>
      <c r="G15355" s="1257"/>
      <c r="H15355" s="1258"/>
      <c r="I15355" s="1257"/>
      <c r="J15355" s="1257"/>
      <c r="K15355" s="1257"/>
      <c r="L15355" s="1257"/>
      <c r="M15355" s="1257"/>
    </row>
    <row r="15356" spans="2:13" s="1259" customFormat="1" x14ac:dyDescent="0.2">
      <c r="B15356" s="1257"/>
      <c r="C15356" s="1257"/>
      <c r="D15356" s="1257"/>
      <c r="E15356" s="1257"/>
      <c r="F15356" s="1257"/>
      <c r="G15356" s="1257"/>
      <c r="H15356" s="1258"/>
      <c r="I15356" s="1257"/>
      <c r="J15356" s="1257"/>
      <c r="K15356" s="1257"/>
      <c r="L15356" s="1257"/>
      <c r="M15356" s="1257"/>
    </row>
    <row r="15357" spans="2:13" s="1259" customFormat="1" x14ac:dyDescent="0.2">
      <c r="B15357" s="1257"/>
      <c r="C15357" s="1257"/>
      <c r="D15357" s="1257"/>
      <c r="E15357" s="1257"/>
      <c r="F15357" s="1257"/>
      <c r="G15357" s="1257"/>
      <c r="H15357" s="1258"/>
      <c r="I15357" s="1257"/>
      <c r="J15357" s="1257"/>
      <c r="K15357" s="1257"/>
      <c r="L15357" s="1257"/>
      <c r="M15357" s="1257"/>
    </row>
    <row r="15358" spans="2:13" s="1259" customFormat="1" x14ac:dyDescent="0.2">
      <c r="B15358" s="1257"/>
      <c r="C15358" s="1257"/>
      <c r="D15358" s="1257"/>
      <c r="E15358" s="1257"/>
      <c r="F15358" s="1257"/>
      <c r="G15358" s="1257"/>
      <c r="H15358" s="1258"/>
      <c r="I15358" s="1257"/>
      <c r="J15358" s="1257"/>
      <c r="K15358" s="1257"/>
      <c r="L15358" s="1257"/>
      <c r="M15358" s="1257"/>
    </row>
    <row r="15359" spans="2:13" s="1259" customFormat="1" x14ac:dyDescent="0.2">
      <c r="B15359" s="1257"/>
      <c r="C15359" s="1257"/>
      <c r="D15359" s="1257"/>
      <c r="E15359" s="1257"/>
      <c r="F15359" s="1257"/>
      <c r="G15359" s="1257"/>
      <c r="H15359" s="1258"/>
      <c r="I15359" s="1257"/>
      <c r="J15359" s="1257"/>
      <c r="K15359" s="1257"/>
      <c r="L15359" s="1257"/>
      <c r="M15359" s="1257"/>
    </row>
    <row r="15360" spans="2:13" s="1259" customFormat="1" x14ac:dyDescent="0.2">
      <c r="B15360" s="1257"/>
      <c r="C15360" s="1257"/>
      <c r="D15360" s="1257"/>
      <c r="E15360" s="1257"/>
      <c r="F15360" s="1257"/>
      <c r="G15360" s="1257"/>
      <c r="H15360" s="1258"/>
      <c r="I15360" s="1257"/>
      <c r="J15360" s="1257"/>
      <c r="K15360" s="1257"/>
      <c r="L15360" s="1257"/>
      <c r="M15360" s="1257"/>
    </row>
    <row r="15361" spans="2:13" s="1259" customFormat="1" x14ac:dyDescent="0.2">
      <c r="B15361" s="1257"/>
      <c r="C15361" s="1257"/>
      <c r="D15361" s="1257"/>
      <c r="E15361" s="1257"/>
      <c r="F15361" s="1257"/>
      <c r="G15361" s="1257"/>
      <c r="H15361" s="1258"/>
      <c r="I15361" s="1257"/>
      <c r="J15361" s="1257"/>
      <c r="K15361" s="1257"/>
      <c r="L15361" s="1257"/>
      <c r="M15361" s="1257"/>
    </row>
    <row r="15362" spans="2:13" s="1259" customFormat="1" x14ac:dyDescent="0.2">
      <c r="B15362" s="1257"/>
      <c r="C15362" s="1257"/>
      <c r="D15362" s="1257"/>
      <c r="E15362" s="1257"/>
      <c r="F15362" s="1257"/>
      <c r="G15362" s="1257"/>
      <c r="H15362" s="1258"/>
      <c r="I15362" s="1257"/>
      <c r="J15362" s="1257"/>
      <c r="K15362" s="1257"/>
      <c r="L15362" s="1257"/>
      <c r="M15362" s="1257"/>
    </row>
    <row r="15363" spans="2:13" s="1259" customFormat="1" x14ac:dyDescent="0.2">
      <c r="B15363" s="1257"/>
      <c r="C15363" s="1257"/>
      <c r="D15363" s="1257"/>
      <c r="E15363" s="1257"/>
      <c r="F15363" s="1257"/>
      <c r="G15363" s="1257"/>
      <c r="H15363" s="1258"/>
      <c r="I15363" s="1257"/>
      <c r="J15363" s="1257"/>
      <c r="K15363" s="1257"/>
      <c r="L15363" s="1257"/>
      <c r="M15363" s="1257"/>
    </row>
    <row r="15364" spans="2:13" s="1259" customFormat="1" x14ac:dyDescent="0.2">
      <c r="B15364" s="1257"/>
      <c r="C15364" s="1257"/>
      <c r="D15364" s="1257"/>
      <c r="E15364" s="1257"/>
      <c r="F15364" s="1257"/>
      <c r="G15364" s="1257"/>
      <c r="H15364" s="1258"/>
      <c r="I15364" s="1257"/>
      <c r="J15364" s="1257"/>
      <c r="K15364" s="1257"/>
      <c r="L15364" s="1257"/>
      <c r="M15364" s="1257"/>
    </row>
    <row r="15365" spans="2:13" s="1259" customFormat="1" x14ac:dyDescent="0.2">
      <c r="B15365" s="1257"/>
      <c r="C15365" s="1257"/>
      <c r="D15365" s="1257"/>
      <c r="E15365" s="1257"/>
      <c r="F15365" s="1257"/>
      <c r="G15365" s="1257"/>
      <c r="H15365" s="1258"/>
      <c r="I15365" s="1257"/>
      <c r="J15365" s="1257"/>
      <c r="K15365" s="1257"/>
      <c r="L15365" s="1257"/>
      <c r="M15365" s="1257"/>
    </row>
    <row r="15366" spans="2:13" s="1259" customFormat="1" x14ac:dyDescent="0.2">
      <c r="B15366" s="1257"/>
      <c r="C15366" s="1257"/>
      <c r="D15366" s="1257"/>
      <c r="E15366" s="1257"/>
      <c r="F15366" s="1257"/>
      <c r="G15366" s="1257"/>
      <c r="H15366" s="1258"/>
      <c r="I15366" s="1257"/>
      <c r="J15366" s="1257"/>
      <c r="K15366" s="1257"/>
      <c r="L15366" s="1257"/>
      <c r="M15366" s="1257"/>
    </row>
    <row r="15367" spans="2:13" s="1259" customFormat="1" x14ac:dyDescent="0.2">
      <c r="B15367" s="1257"/>
      <c r="C15367" s="1257"/>
      <c r="D15367" s="1257"/>
      <c r="E15367" s="1257"/>
      <c r="F15367" s="1257"/>
      <c r="G15367" s="1257"/>
      <c r="H15367" s="1258"/>
      <c r="I15367" s="1257"/>
      <c r="J15367" s="1257"/>
      <c r="K15367" s="1257"/>
      <c r="L15367" s="1257"/>
      <c r="M15367" s="1257"/>
    </row>
    <row r="15368" spans="2:13" s="1259" customFormat="1" x14ac:dyDescent="0.2">
      <c r="B15368" s="1257"/>
      <c r="C15368" s="1257"/>
      <c r="D15368" s="1257"/>
      <c r="E15368" s="1257"/>
      <c r="F15368" s="1257"/>
      <c r="G15368" s="1257"/>
      <c r="H15368" s="1258"/>
      <c r="I15368" s="1257"/>
      <c r="J15368" s="1257"/>
      <c r="K15368" s="1257"/>
      <c r="L15368" s="1257"/>
      <c r="M15368" s="1257"/>
    </row>
    <row r="15369" spans="2:13" s="1259" customFormat="1" x14ac:dyDescent="0.2">
      <c r="B15369" s="1257"/>
      <c r="C15369" s="1257"/>
      <c r="D15369" s="1257"/>
      <c r="E15369" s="1257"/>
      <c r="F15369" s="1257"/>
      <c r="G15369" s="1257"/>
      <c r="H15369" s="1258"/>
      <c r="I15369" s="1257"/>
      <c r="J15369" s="1257"/>
      <c r="K15369" s="1257"/>
      <c r="L15369" s="1257"/>
      <c r="M15369" s="1257"/>
    </row>
    <row r="15370" spans="2:13" s="1259" customFormat="1" x14ac:dyDescent="0.2">
      <c r="B15370" s="1257"/>
      <c r="C15370" s="1257"/>
      <c r="D15370" s="1257"/>
      <c r="E15370" s="1257"/>
      <c r="F15370" s="1257"/>
      <c r="G15370" s="1257"/>
      <c r="H15370" s="1258"/>
      <c r="I15370" s="1257"/>
      <c r="J15370" s="1257"/>
      <c r="K15370" s="1257"/>
      <c r="L15370" s="1257"/>
      <c r="M15370" s="1257"/>
    </row>
    <row r="15371" spans="2:13" s="1259" customFormat="1" x14ac:dyDescent="0.2">
      <c r="B15371" s="1257"/>
      <c r="C15371" s="1257"/>
      <c r="D15371" s="1257"/>
      <c r="E15371" s="1257"/>
      <c r="F15371" s="1257"/>
      <c r="G15371" s="1257"/>
      <c r="H15371" s="1258"/>
      <c r="I15371" s="1257"/>
      <c r="J15371" s="1257"/>
      <c r="K15371" s="1257"/>
      <c r="L15371" s="1257"/>
      <c r="M15371" s="1257"/>
    </row>
    <row r="15372" spans="2:13" s="1259" customFormat="1" x14ac:dyDescent="0.2">
      <c r="B15372" s="1257"/>
      <c r="C15372" s="1257"/>
      <c r="D15372" s="1257"/>
      <c r="E15372" s="1257"/>
      <c r="F15372" s="1257"/>
      <c r="G15372" s="1257"/>
      <c r="H15372" s="1258"/>
      <c r="I15372" s="1257"/>
      <c r="J15372" s="1257"/>
      <c r="K15372" s="1257"/>
      <c r="L15372" s="1257"/>
      <c r="M15372" s="1257"/>
    </row>
    <row r="15373" spans="2:13" s="1259" customFormat="1" x14ac:dyDescent="0.2">
      <c r="B15373" s="1257"/>
      <c r="C15373" s="1257"/>
      <c r="D15373" s="1257"/>
      <c r="E15373" s="1257"/>
      <c r="F15373" s="1257"/>
      <c r="G15373" s="1257"/>
      <c r="H15373" s="1258"/>
      <c r="I15373" s="1257"/>
      <c r="J15373" s="1257"/>
      <c r="K15373" s="1257"/>
      <c r="L15373" s="1257"/>
      <c r="M15373" s="1257"/>
    </row>
    <row r="15374" spans="2:13" s="1259" customFormat="1" x14ac:dyDescent="0.2">
      <c r="B15374" s="1257"/>
      <c r="C15374" s="1257"/>
      <c r="D15374" s="1257"/>
      <c r="E15374" s="1257"/>
      <c r="F15374" s="1257"/>
      <c r="G15374" s="1257"/>
      <c r="H15374" s="1258"/>
      <c r="I15374" s="1257"/>
      <c r="J15374" s="1257"/>
      <c r="K15374" s="1257"/>
      <c r="L15374" s="1257"/>
      <c r="M15374" s="1257"/>
    </row>
    <row r="15375" spans="2:13" s="1259" customFormat="1" x14ac:dyDescent="0.2">
      <c r="B15375" s="1257"/>
      <c r="C15375" s="1257"/>
      <c r="D15375" s="1257"/>
      <c r="E15375" s="1257"/>
      <c r="F15375" s="1257"/>
      <c r="G15375" s="1257"/>
      <c r="H15375" s="1258"/>
      <c r="I15375" s="1257"/>
      <c r="J15375" s="1257"/>
      <c r="K15375" s="1257"/>
      <c r="L15375" s="1257"/>
      <c r="M15375" s="1257"/>
    </row>
    <row r="15376" spans="2:13" s="1259" customFormat="1" x14ac:dyDescent="0.2">
      <c r="B15376" s="1257"/>
      <c r="C15376" s="1257"/>
      <c r="D15376" s="1257"/>
      <c r="E15376" s="1257"/>
      <c r="F15376" s="1257"/>
      <c r="G15376" s="1257"/>
      <c r="H15376" s="1258"/>
      <c r="I15376" s="1257"/>
      <c r="J15376" s="1257"/>
      <c r="K15376" s="1257"/>
      <c r="L15376" s="1257"/>
      <c r="M15376" s="1257"/>
    </row>
    <row r="15377" spans="2:13" s="1259" customFormat="1" x14ac:dyDescent="0.2">
      <c r="B15377" s="1257"/>
      <c r="C15377" s="1257"/>
      <c r="D15377" s="1257"/>
      <c r="E15377" s="1257"/>
      <c r="F15377" s="1257"/>
      <c r="G15377" s="1257"/>
      <c r="H15377" s="1258"/>
      <c r="I15377" s="1257"/>
      <c r="J15377" s="1257"/>
      <c r="K15377" s="1257"/>
      <c r="L15377" s="1257"/>
      <c r="M15377" s="1257"/>
    </row>
    <row r="15378" spans="2:13" s="1259" customFormat="1" x14ac:dyDescent="0.2">
      <c r="B15378" s="1257"/>
      <c r="C15378" s="1257"/>
      <c r="D15378" s="1257"/>
      <c r="E15378" s="1257"/>
      <c r="F15378" s="1257"/>
      <c r="G15378" s="1257"/>
      <c r="H15378" s="1258"/>
      <c r="I15378" s="1257"/>
      <c r="J15378" s="1257"/>
      <c r="K15378" s="1257"/>
      <c r="L15378" s="1257"/>
      <c r="M15378" s="1257"/>
    </row>
    <row r="15379" spans="2:13" s="1259" customFormat="1" x14ac:dyDescent="0.2">
      <c r="B15379" s="1257"/>
      <c r="C15379" s="1257"/>
      <c r="D15379" s="1257"/>
      <c r="E15379" s="1257"/>
      <c r="F15379" s="1257"/>
      <c r="G15379" s="1257"/>
      <c r="H15379" s="1258"/>
      <c r="I15379" s="1257"/>
      <c r="J15379" s="1257"/>
      <c r="K15379" s="1257"/>
      <c r="L15379" s="1257"/>
      <c r="M15379" s="1257"/>
    </row>
    <row r="15380" spans="2:13" s="1259" customFormat="1" x14ac:dyDescent="0.2">
      <c r="B15380" s="1257"/>
      <c r="C15380" s="1257"/>
      <c r="D15380" s="1257"/>
      <c r="E15380" s="1257"/>
      <c r="F15380" s="1257"/>
      <c r="G15380" s="1257"/>
      <c r="H15380" s="1258"/>
      <c r="I15380" s="1257"/>
      <c r="J15380" s="1257"/>
      <c r="K15380" s="1257"/>
      <c r="L15380" s="1257"/>
      <c r="M15380" s="1257"/>
    </row>
    <row r="15381" spans="2:13" s="1259" customFormat="1" x14ac:dyDescent="0.2">
      <c r="B15381" s="1257"/>
      <c r="C15381" s="1257"/>
      <c r="D15381" s="1257"/>
      <c r="E15381" s="1257"/>
      <c r="F15381" s="1257"/>
      <c r="G15381" s="1257"/>
      <c r="H15381" s="1258"/>
      <c r="I15381" s="1257"/>
      <c r="J15381" s="1257"/>
      <c r="K15381" s="1257"/>
      <c r="L15381" s="1257"/>
      <c r="M15381" s="1257"/>
    </row>
    <row r="15382" spans="2:13" s="1259" customFormat="1" x14ac:dyDescent="0.2">
      <c r="B15382" s="1257"/>
      <c r="C15382" s="1257"/>
      <c r="D15382" s="1257"/>
      <c r="E15382" s="1257"/>
      <c r="F15382" s="1257"/>
      <c r="G15382" s="1257"/>
      <c r="H15382" s="1258"/>
      <c r="I15382" s="1257"/>
      <c r="J15382" s="1257"/>
      <c r="K15382" s="1257"/>
      <c r="L15382" s="1257"/>
      <c r="M15382" s="1257"/>
    </row>
    <row r="15383" spans="2:13" s="1259" customFormat="1" x14ac:dyDescent="0.2">
      <c r="B15383" s="1257"/>
      <c r="C15383" s="1257"/>
      <c r="D15383" s="1257"/>
      <c r="E15383" s="1257"/>
      <c r="F15383" s="1257"/>
      <c r="G15383" s="1257"/>
      <c r="H15383" s="1258"/>
      <c r="I15383" s="1257"/>
      <c r="J15383" s="1257"/>
      <c r="K15383" s="1257"/>
      <c r="L15383" s="1257"/>
      <c r="M15383" s="1257"/>
    </row>
    <row r="15384" spans="2:13" s="1259" customFormat="1" x14ac:dyDescent="0.2">
      <c r="B15384" s="1257"/>
      <c r="C15384" s="1257"/>
      <c r="D15384" s="1257"/>
      <c r="E15384" s="1257"/>
      <c r="F15384" s="1257"/>
      <c r="G15384" s="1257"/>
      <c r="H15384" s="1258"/>
      <c r="I15384" s="1257"/>
      <c r="J15384" s="1257"/>
      <c r="K15384" s="1257"/>
      <c r="L15384" s="1257"/>
      <c r="M15384" s="1257"/>
    </row>
    <row r="15385" spans="2:13" s="1259" customFormat="1" x14ac:dyDescent="0.2">
      <c r="B15385" s="1257"/>
      <c r="C15385" s="1257"/>
      <c r="D15385" s="1257"/>
      <c r="E15385" s="1257"/>
      <c r="F15385" s="1257"/>
      <c r="G15385" s="1257"/>
      <c r="H15385" s="1258"/>
      <c r="I15385" s="1257"/>
      <c r="J15385" s="1257"/>
      <c r="K15385" s="1257"/>
      <c r="L15385" s="1257"/>
      <c r="M15385" s="1257"/>
    </row>
    <row r="15386" spans="2:13" s="1259" customFormat="1" x14ac:dyDescent="0.2">
      <c r="B15386" s="1257"/>
      <c r="C15386" s="1257"/>
      <c r="D15386" s="1257"/>
      <c r="E15386" s="1257"/>
      <c r="F15386" s="1257"/>
      <c r="G15386" s="1257"/>
      <c r="H15386" s="1258"/>
      <c r="I15386" s="1257"/>
      <c r="J15386" s="1257"/>
      <c r="K15386" s="1257"/>
      <c r="L15386" s="1257"/>
      <c r="M15386" s="1257"/>
    </row>
    <row r="15387" spans="2:13" s="1259" customFormat="1" x14ac:dyDescent="0.2">
      <c r="B15387" s="1257"/>
      <c r="C15387" s="1257"/>
      <c r="D15387" s="1257"/>
      <c r="E15387" s="1257"/>
      <c r="F15387" s="1257"/>
      <c r="G15387" s="1257"/>
      <c r="H15387" s="1258"/>
      <c r="I15387" s="1257"/>
      <c r="J15387" s="1257"/>
      <c r="K15387" s="1257"/>
      <c r="L15387" s="1257"/>
      <c r="M15387" s="1257"/>
    </row>
    <row r="15388" spans="2:13" s="1259" customFormat="1" x14ac:dyDescent="0.2">
      <c r="B15388" s="1257"/>
      <c r="C15388" s="1257"/>
      <c r="D15388" s="1257"/>
      <c r="E15388" s="1257"/>
      <c r="F15388" s="1257"/>
      <c r="G15388" s="1257"/>
      <c r="H15388" s="1258"/>
      <c r="I15388" s="1257"/>
      <c r="J15388" s="1257"/>
      <c r="K15388" s="1257"/>
      <c r="L15388" s="1257"/>
      <c r="M15388" s="1257"/>
    </row>
    <row r="15389" spans="2:13" s="1259" customFormat="1" x14ac:dyDescent="0.2">
      <c r="B15389" s="1257"/>
      <c r="C15389" s="1257"/>
      <c r="D15389" s="1257"/>
      <c r="E15389" s="1257"/>
      <c r="F15389" s="1257"/>
      <c r="G15389" s="1257"/>
      <c r="H15389" s="1258"/>
      <c r="I15389" s="1257"/>
      <c r="J15389" s="1257"/>
      <c r="K15389" s="1257"/>
      <c r="L15389" s="1257"/>
      <c r="M15389" s="1257"/>
    </row>
    <row r="15390" spans="2:13" s="1259" customFormat="1" x14ac:dyDescent="0.2">
      <c r="B15390" s="1257"/>
      <c r="C15390" s="1257"/>
      <c r="D15390" s="1257"/>
      <c r="E15390" s="1257"/>
      <c r="F15390" s="1257"/>
      <c r="G15390" s="1257"/>
      <c r="H15390" s="1258"/>
      <c r="I15390" s="1257"/>
      <c r="J15390" s="1257"/>
      <c r="K15390" s="1257"/>
      <c r="L15390" s="1257"/>
      <c r="M15390" s="1257"/>
    </row>
    <row r="15391" spans="2:13" s="1259" customFormat="1" x14ac:dyDescent="0.2">
      <c r="B15391" s="1257"/>
      <c r="C15391" s="1257"/>
      <c r="D15391" s="1257"/>
      <c r="E15391" s="1257"/>
      <c r="F15391" s="1257"/>
      <c r="G15391" s="1257"/>
      <c r="H15391" s="1258"/>
      <c r="I15391" s="1257"/>
      <c r="J15391" s="1257"/>
      <c r="K15391" s="1257"/>
      <c r="L15391" s="1257"/>
      <c r="M15391" s="1257"/>
    </row>
    <row r="15392" spans="2:13" s="1259" customFormat="1" x14ac:dyDescent="0.2">
      <c r="B15392" s="1257"/>
      <c r="C15392" s="1257"/>
      <c r="D15392" s="1257"/>
      <c r="E15392" s="1257"/>
      <c r="F15392" s="1257"/>
      <c r="G15392" s="1257"/>
      <c r="H15392" s="1258"/>
      <c r="I15392" s="1257"/>
      <c r="J15392" s="1257"/>
      <c r="K15392" s="1257"/>
      <c r="L15392" s="1257"/>
      <c r="M15392" s="1257"/>
    </row>
    <row r="15393" spans="2:13" s="1259" customFormat="1" x14ac:dyDescent="0.2">
      <c r="B15393" s="1257"/>
      <c r="C15393" s="1257"/>
      <c r="D15393" s="1257"/>
      <c r="E15393" s="1257"/>
      <c r="F15393" s="1257"/>
      <c r="G15393" s="1257"/>
      <c r="H15393" s="1258"/>
      <c r="I15393" s="1257"/>
      <c r="J15393" s="1257"/>
      <c r="K15393" s="1257"/>
      <c r="L15393" s="1257"/>
      <c r="M15393" s="1257"/>
    </row>
    <row r="15394" spans="2:13" s="1259" customFormat="1" x14ac:dyDescent="0.2">
      <c r="B15394" s="1257"/>
      <c r="C15394" s="1257"/>
      <c r="D15394" s="1257"/>
      <c r="E15394" s="1257"/>
      <c r="F15394" s="1257"/>
      <c r="G15394" s="1257"/>
      <c r="H15394" s="1258"/>
      <c r="I15394" s="1257"/>
      <c r="J15394" s="1257"/>
      <c r="K15394" s="1257"/>
      <c r="L15394" s="1257"/>
      <c r="M15394" s="1257"/>
    </row>
    <row r="15395" spans="2:13" s="1259" customFormat="1" x14ac:dyDescent="0.2">
      <c r="B15395" s="1257"/>
      <c r="C15395" s="1257"/>
      <c r="D15395" s="1257"/>
      <c r="E15395" s="1257"/>
      <c r="F15395" s="1257"/>
      <c r="G15395" s="1257"/>
      <c r="H15395" s="1258"/>
      <c r="I15395" s="1257"/>
      <c r="J15395" s="1257"/>
      <c r="K15395" s="1257"/>
      <c r="L15395" s="1257"/>
      <c r="M15395" s="1257"/>
    </row>
    <row r="15396" spans="2:13" s="1259" customFormat="1" x14ac:dyDescent="0.2">
      <c r="B15396" s="1257"/>
      <c r="C15396" s="1257"/>
      <c r="D15396" s="1257"/>
      <c r="E15396" s="1257"/>
      <c r="F15396" s="1257"/>
      <c r="G15396" s="1257"/>
      <c r="H15396" s="1258"/>
      <c r="I15396" s="1257"/>
      <c r="J15396" s="1257"/>
      <c r="K15396" s="1257"/>
      <c r="L15396" s="1257"/>
      <c r="M15396" s="1257"/>
    </row>
    <row r="15397" spans="2:13" s="1259" customFormat="1" x14ac:dyDescent="0.2">
      <c r="B15397" s="1257"/>
      <c r="C15397" s="1257"/>
      <c r="D15397" s="1257"/>
      <c r="E15397" s="1257"/>
      <c r="F15397" s="1257"/>
      <c r="G15397" s="1257"/>
      <c r="H15397" s="1258"/>
      <c r="I15397" s="1257"/>
      <c r="J15397" s="1257"/>
      <c r="K15397" s="1257"/>
      <c r="L15397" s="1257"/>
      <c r="M15397" s="1257"/>
    </row>
    <row r="15398" spans="2:13" s="1259" customFormat="1" x14ac:dyDescent="0.2">
      <c r="B15398" s="1257"/>
      <c r="C15398" s="1257"/>
      <c r="D15398" s="1257"/>
      <c r="E15398" s="1257"/>
      <c r="F15398" s="1257"/>
      <c r="G15398" s="1257"/>
      <c r="H15398" s="1258"/>
      <c r="I15398" s="1257"/>
      <c r="J15398" s="1257"/>
      <c r="K15398" s="1257"/>
      <c r="L15398" s="1257"/>
      <c r="M15398" s="1257"/>
    </row>
    <row r="15399" spans="2:13" s="1259" customFormat="1" x14ac:dyDescent="0.2">
      <c r="B15399" s="1257"/>
      <c r="C15399" s="1257"/>
      <c r="D15399" s="1257"/>
      <c r="E15399" s="1257"/>
      <c r="F15399" s="1257"/>
      <c r="G15399" s="1257"/>
      <c r="H15399" s="1258"/>
      <c r="I15399" s="1257"/>
      <c r="J15399" s="1257"/>
      <c r="K15399" s="1257"/>
      <c r="L15399" s="1257"/>
      <c r="M15399" s="1257"/>
    </row>
    <row r="15400" spans="2:13" s="1259" customFormat="1" x14ac:dyDescent="0.2">
      <c r="B15400" s="1257"/>
      <c r="C15400" s="1257"/>
      <c r="D15400" s="1257"/>
      <c r="E15400" s="1257"/>
      <c r="F15400" s="1257"/>
      <c r="G15400" s="1257"/>
      <c r="H15400" s="1258"/>
      <c r="I15400" s="1257"/>
      <c r="J15400" s="1257"/>
      <c r="K15400" s="1257"/>
      <c r="L15400" s="1257"/>
      <c r="M15400" s="1257"/>
    </row>
    <row r="15401" spans="2:13" s="1259" customFormat="1" x14ac:dyDescent="0.2">
      <c r="B15401" s="1257"/>
      <c r="C15401" s="1257"/>
      <c r="D15401" s="1257"/>
      <c r="E15401" s="1257"/>
      <c r="F15401" s="1257"/>
      <c r="G15401" s="1257"/>
      <c r="H15401" s="1258"/>
      <c r="I15401" s="1257"/>
      <c r="J15401" s="1257"/>
      <c r="K15401" s="1257"/>
      <c r="L15401" s="1257"/>
      <c r="M15401" s="1257"/>
    </row>
    <row r="15402" spans="2:13" s="1259" customFormat="1" x14ac:dyDescent="0.2">
      <c r="B15402" s="1257"/>
      <c r="C15402" s="1257"/>
      <c r="D15402" s="1257"/>
      <c r="E15402" s="1257"/>
      <c r="F15402" s="1257"/>
      <c r="G15402" s="1257"/>
      <c r="H15402" s="1258"/>
      <c r="I15402" s="1257"/>
      <c r="J15402" s="1257"/>
      <c r="K15402" s="1257"/>
      <c r="L15402" s="1257"/>
      <c r="M15402" s="1257"/>
    </row>
    <row r="15403" spans="2:13" s="1259" customFormat="1" x14ac:dyDescent="0.2">
      <c r="B15403" s="1257"/>
      <c r="C15403" s="1257"/>
      <c r="D15403" s="1257"/>
      <c r="E15403" s="1257"/>
      <c r="F15403" s="1257"/>
      <c r="G15403" s="1257"/>
      <c r="H15403" s="1258"/>
      <c r="I15403" s="1257"/>
      <c r="J15403" s="1257"/>
      <c r="K15403" s="1257"/>
      <c r="L15403" s="1257"/>
      <c r="M15403" s="1257"/>
    </row>
    <row r="15404" spans="2:13" s="1259" customFormat="1" x14ac:dyDescent="0.2">
      <c r="B15404" s="1257"/>
      <c r="C15404" s="1257"/>
      <c r="D15404" s="1257"/>
      <c r="E15404" s="1257"/>
      <c r="F15404" s="1257"/>
      <c r="G15404" s="1257"/>
      <c r="H15404" s="1258"/>
      <c r="I15404" s="1257"/>
      <c r="J15404" s="1257"/>
      <c r="K15404" s="1257"/>
      <c r="L15404" s="1257"/>
      <c r="M15404" s="1257"/>
    </row>
    <row r="15405" spans="2:13" s="1259" customFormat="1" x14ac:dyDescent="0.2">
      <c r="B15405" s="1257"/>
      <c r="C15405" s="1257"/>
      <c r="D15405" s="1257"/>
      <c r="E15405" s="1257"/>
      <c r="F15405" s="1257"/>
      <c r="G15405" s="1257"/>
      <c r="H15405" s="1258"/>
      <c r="I15405" s="1257"/>
      <c r="J15405" s="1257"/>
      <c r="K15405" s="1257"/>
      <c r="L15405" s="1257"/>
      <c r="M15405" s="1257"/>
    </row>
    <row r="15406" spans="2:13" s="1259" customFormat="1" x14ac:dyDescent="0.2">
      <c r="B15406" s="1257"/>
      <c r="C15406" s="1257"/>
      <c r="D15406" s="1257"/>
      <c r="E15406" s="1257"/>
      <c r="F15406" s="1257"/>
      <c r="G15406" s="1257"/>
      <c r="H15406" s="1258"/>
      <c r="I15406" s="1257"/>
      <c r="J15406" s="1257"/>
      <c r="K15406" s="1257"/>
      <c r="L15406" s="1257"/>
      <c r="M15406" s="1257"/>
    </row>
    <row r="15407" spans="2:13" s="1259" customFormat="1" x14ac:dyDescent="0.2">
      <c r="B15407" s="1257"/>
      <c r="C15407" s="1257"/>
      <c r="D15407" s="1257"/>
      <c r="E15407" s="1257"/>
      <c r="F15407" s="1257"/>
      <c r="G15407" s="1257"/>
      <c r="H15407" s="1258"/>
      <c r="I15407" s="1257"/>
      <c r="J15407" s="1257"/>
      <c r="K15407" s="1257"/>
      <c r="L15407" s="1257"/>
      <c r="M15407" s="1257"/>
    </row>
    <row r="15408" spans="2:13" s="1259" customFormat="1" x14ac:dyDescent="0.2">
      <c r="B15408" s="1257"/>
      <c r="C15408" s="1257"/>
      <c r="D15408" s="1257"/>
      <c r="E15408" s="1257"/>
      <c r="F15408" s="1257"/>
      <c r="G15408" s="1257"/>
      <c r="H15408" s="1258"/>
      <c r="I15408" s="1257"/>
      <c r="J15408" s="1257"/>
      <c r="K15408" s="1257"/>
      <c r="L15408" s="1257"/>
      <c r="M15408" s="1257"/>
    </row>
    <row r="15409" spans="2:13" s="1259" customFormat="1" x14ac:dyDescent="0.2">
      <c r="B15409" s="1257"/>
      <c r="C15409" s="1257"/>
      <c r="D15409" s="1257"/>
      <c r="E15409" s="1257"/>
      <c r="F15409" s="1257"/>
      <c r="G15409" s="1257"/>
      <c r="H15409" s="1258"/>
      <c r="I15409" s="1257"/>
      <c r="J15409" s="1257"/>
      <c r="K15409" s="1257"/>
      <c r="L15409" s="1257"/>
      <c r="M15409" s="1257"/>
    </row>
    <row r="15410" spans="2:13" s="1259" customFormat="1" x14ac:dyDescent="0.2">
      <c r="B15410" s="1257"/>
      <c r="C15410" s="1257"/>
      <c r="D15410" s="1257"/>
      <c r="E15410" s="1257"/>
      <c r="F15410" s="1257"/>
      <c r="G15410" s="1257"/>
      <c r="H15410" s="1258"/>
      <c r="I15410" s="1257"/>
      <c r="J15410" s="1257"/>
      <c r="K15410" s="1257"/>
      <c r="L15410" s="1257"/>
      <c r="M15410" s="1257"/>
    </row>
    <row r="15411" spans="2:13" s="1259" customFormat="1" x14ac:dyDescent="0.2">
      <c r="B15411" s="1257"/>
      <c r="C15411" s="1257"/>
      <c r="D15411" s="1257"/>
      <c r="E15411" s="1257"/>
      <c r="F15411" s="1257"/>
      <c r="G15411" s="1257"/>
      <c r="H15411" s="1258"/>
      <c r="I15411" s="1257"/>
      <c r="J15411" s="1257"/>
      <c r="K15411" s="1257"/>
      <c r="L15411" s="1257"/>
      <c r="M15411" s="1257"/>
    </row>
    <row r="15412" spans="2:13" s="1259" customFormat="1" x14ac:dyDescent="0.2">
      <c r="B15412" s="1257"/>
      <c r="C15412" s="1257"/>
      <c r="D15412" s="1257"/>
      <c r="E15412" s="1257"/>
      <c r="F15412" s="1257"/>
      <c r="G15412" s="1257"/>
      <c r="H15412" s="1258"/>
      <c r="I15412" s="1257"/>
      <c r="J15412" s="1257"/>
      <c r="K15412" s="1257"/>
      <c r="L15412" s="1257"/>
      <c r="M15412" s="1257"/>
    </row>
    <row r="15413" spans="2:13" s="1259" customFormat="1" x14ac:dyDescent="0.2">
      <c r="B15413" s="1257"/>
      <c r="C15413" s="1257"/>
      <c r="D15413" s="1257"/>
      <c r="E15413" s="1257"/>
      <c r="F15413" s="1257"/>
      <c r="G15413" s="1257"/>
      <c r="H15413" s="1258"/>
      <c r="I15413" s="1257"/>
      <c r="J15413" s="1257"/>
      <c r="K15413" s="1257"/>
      <c r="L15413" s="1257"/>
      <c r="M15413" s="1257"/>
    </row>
    <row r="15414" spans="2:13" s="1259" customFormat="1" x14ac:dyDescent="0.2">
      <c r="B15414" s="1257"/>
      <c r="C15414" s="1257"/>
      <c r="D15414" s="1257"/>
      <c r="E15414" s="1257"/>
      <c r="F15414" s="1257"/>
      <c r="G15414" s="1257"/>
      <c r="H15414" s="1258"/>
      <c r="I15414" s="1257"/>
      <c r="J15414" s="1257"/>
      <c r="K15414" s="1257"/>
      <c r="L15414" s="1257"/>
      <c r="M15414" s="1257"/>
    </row>
    <row r="15415" spans="2:13" s="1259" customFormat="1" x14ac:dyDescent="0.2">
      <c r="B15415" s="1257"/>
      <c r="C15415" s="1257"/>
      <c r="D15415" s="1257"/>
      <c r="E15415" s="1257"/>
      <c r="F15415" s="1257"/>
      <c r="G15415" s="1257"/>
      <c r="H15415" s="1258"/>
      <c r="I15415" s="1257"/>
      <c r="J15415" s="1257"/>
      <c r="K15415" s="1257"/>
      <c r="L15415" s="1257"/>
      <c r="M15415" s="1257"/>
    </row>
    <row r="15416" spans="2:13" s="1259" customFormat="1" x14ac:dyDescent="0.2">
      <c r="B15416" s="1257"/>
      <c r="C15416" s="1257"/>
      <c r="D15416" s="1257"/>
      <c r="E15416" s="1257"/>
      <c r="F15416" s="1257"/>
      <c r="G15416" s="1257"/>
      <c r="H15416" s="1258"/>
      <c r="I15416" s="1257"/>
      <c r="J15416" s="1257"/>
      <c r="K15416" s="1257"/>
      <c r="L15416" s="1257"/>
      <c r="M15416" s="1257"/>
    </row>
    <row r="15417" spans="2:13" s="1259" customFormat="1" x14ac:dyDescent="0.2">
      <c r="B15417" s="1257"/>
      <c r="C15417" s="1257"/>
      <c r="D15417" s="1257"/>
      <c r="E15417" s="1257"/>
      <c r="F15417" s="1257"/>
      <c r="G15417" s="1257"/>
      <c r="H15417" s="1258"/>
      <c r="I15417" s="1257"/>
      <c r="J15417" s="1257"/>
      <c r="K15417" s="1257"/>
      <c r="L15417" s="1257"/>
      <c r="M15417" s="1257"/>
    </row>
    <row r="15418" spans="2:13" s="1259" customFormat="1" x14ac:dyDescent="0.2">
      <c r="B15418" s="1257"/>
      <c r="C15418" s="1257"/>
      <c r="D15418" s="1257"/>
      <c r="E15418" s="1257"/>
      <c r="F15418" s="1257"/>
      <c r="G15418" s="1257"/>
      <c r="H15418" s="1258"/>
      <c r="I15418" s="1257"/>
      <c r="J15418" s="1257"/>
      <c r="K15418" s="1257"/>
      <c r="L15418" s="1257"/>
      <c r="M15418" s="1257"/>
    </row>
    <row r="15419" spans="2:13" s="1259" customFormat="1" x14ac:dyDescent="0.2">
      <c r="B15419" s="1257"/>
      <c r="C15419" s="1257"/>
      <c r="D15419" s="1257"/>
      <c r="E15419" s="1257"/>
      <c r="F15419" s="1257"/>
      <c r="G15419" s="1257"/>
      <c r="H15419" s="1258"/>
      <c r="I15419" s="1257"/>
      <c r="J15419" s="1257"/>
      <c r="K15419" s="1257"/>
      <c r="L15419" s="1257"/>
      <c r="M15419" s="1257"/>
    </row>
    <row r="15420" spans="2:13" s="1259" customFormat="1" x14ac:dyDescent="0.2">
      <c r="B15420" s="1257"/>
      <c r="C15420" s="1257"/>
      <c r="D15420" s="1257"/>
      <c r="E15420" s="1257"/>
      <c r="F15420" s="1257"/>
      <c r="G15420" s="1257"/>
      <c r="H15420" s="1258"/>
      <c r="I15420" s="1257"/>
      <c r="J15420" s="1257"/>
      <c r="K15420" s="1257"/>
      <c r="L15420" s="1257"/>
      <c r="M15420" s="1257"/>
    </row>
    <row r="15421" spans="2:13" s="1259" customFormat="1" x14ac:dyDescent="0.2">
      <c r="B15421" s="1257"/>
      <c r="C15421" s="1257"/>
      <c r="D15421" s="1257"/>
      <c r="E15421" s="1257"/>
      <c r="F15421" s="1257"/>
      <c r="G15421" s="1257"/>
      <c r="H15421" s="1258"/>
      <c r="I15421" s="1257"/>
      <c r="J15421" s="1257"/>
      <c r="K15421" s="1257"/>
      <c r="L15421" s="1257"/>
      <c r="M15421" s="1257"/>
    </row>
    <row r="15422" spans="2:13" s="1259" customFormat="1" x14ac:dyDescent="0.2">
      <c r="B15422" s="1257"/>
      <c r="C15422" s="1257"/>
      <c r="D15422" s="1257"/>
      <c r="E15422" s="1257"/>
      <c r="F15422" s="1257"/>
      <c r="G15422" s="1257"/>
      <c r="H15422" s="1258"/>
      <c r="I15422" s="1257"/>
      <c r="J15422" s="1257"/>
      <c r="K15422" s="1257"/>
      <c r="L15422" s="1257"/>
      <c r="M15422" s="1257"/>
    </row>
    <row r="15423" spans="2:13" s="1259" customFormat="1" x14ac:dyDescent="0.2">
      <c r="B15423" s="1257"/>
      <c r="C15423" s="1257"/>
      <c r="D15423" s="1257"/>
      <c r="E15423" s="1257"/>
      <c r="F15423" s="1257"/>
      <c r="G15423" s="1257"/>
      <c r="H15423" s="1258"/>
      <c r="I15423" s="1257"/>
      <c r="J15423" s="1257"/>
      <c r="K15423" s="1257"/>
      <c r="L15423" s="1257"/>
      <c r="M15423" s="1257"/>
    </row>
    <row r="15424" spans="2:13" s="1259" customFormat="1" x14ac:dyDescent="0.2">
      <c r="B15424" s="1257"/>
      <c r="C15424" s="1257"/>
      <c r="D15424" s="1257"/>
      <c r="E15424" s="1257"/>
      <c r="F15424" s="1257"/>
      <c r="G15424" s="1257"/>
      <c r="H15424" s="1258"/>
      <c r="I15424" s="1257"/>
      <c r="J15424" s="1257"/>
      <c r="K15424" s="1257"/>
      <c r="L15424" s="1257"/>
      <c r="M15424" s="1257"/>
    </row>
    <row r="15425" spans="2:13" s="1259" customFormat="1" x14ac:dyDescent="0.2">
      <c r="B15425" s="1257"/>
      <c r="C15425" s="1257"/>
      <c r="D15425" s="1257"/>
      <c r="E15425" s="1257"/>
      <c r="F15425" s="1257"/>
      <c r="G15425" s="1257"/>
      <c r="H15425" s="1258"/>
      <c r="I15425" s="1257"/>
      <c r="J15425" s="1257"/>
      <c r="K15425" s="1257"/>
      <c r="L15425" s="1257"/>
      <c r="M15425" s="1257"/>
    </row>
    <row r="15426" spans="2:13" s="1259" customFormat="1" x14ac:dyDescent="0.2">
      <c r="B15426" s="1257"/>
      <c r="C15426" s="1257"/>
      <c r="D15426" s="1257"/>
      <c r="E15426" s="1257"/>
      <c r="F15426" s="1257"/>
      <c r="G15426" s="1257"/>
      <c r="H15426" s="1258"/>
      <c r="I15426" s="1257"/>
      <c r="J15426" s="1257"/>
      <c r="K15426" s="1257"/>
      <c r="L15426" s="1257"/>
      <c r="M15426" s="1257"/>
    </row>
    <row r="15427" spans="2:13" s="1259" customFormat="1" x14ac:dyDescent="0.2">
      <c r="B15427" s="1257"/>
      <c r="C15427" s="1257"/>
      <c r="D15427" s="1257"/>
      <c r="E15427" s="1257"/>
      <c r="F15427" s="1257"/>
      <c r="G15427" s="1257"/>
      <c r="H15427" s="1258"/>
      <c r="I15427" s="1257"/>
      <c r="J15427" s="1257"/>
      <c r="K15427" s="1257"/>
      <c r="L15427" s="1257"/>
      <c r="M15427" s="1257"/>
    </row>
    <row r="15428" spans="2:13" s="1259" customFormat="1" x14ac:dyDescent="0.2">
      <c r="B15428" s="1257"/>
      <c r="C15428" s="1257"/>
      <c r="D15428" s="1257"/>
      <c r="E15428" s="1257"/>
      <c r="F15428" s="1257"/>
      <c r="G15428" s="1257"/>
      <c r="H15428" s="1258"/>
      <c r="I15428" s="1257"/>
      <c r="J15428" s="1257"/>
      <c r="K15428" s="1257"/>
      <c r="L15428" s="1257"/>
      <c r="M15428" s="1257"/>
    </row>
    <row r="15429" spans="2:13" s="1259" customFormat="1" x14ac:dyDescent="0.2">
      <c r="B15429" s="1257"/>
      <c r="C15429" s="1257"/>
      <c r="D15429" s="1257"/>
      <c r="E15429" s="1257"/>
      <c r="F15429" s="1257"/>
      <c r="G15429" s="1257"/>
      <c r="H15429" s="1258"/>
      <c r="I15429" s="1257"/>
      <c r="J15429" s="1257"/>
      <c r="K15429" s="1257"/>
      <c r="L15429" s="1257"/>
      <c r="M15429" s="1257"/>
    </row>
    <row r="15430" spans="2:13" s="1259" customFormat="1" x14ac:dyDescent="0.2">
      <c r="B15430" s="1257"/>
      <c r="C15430" s="1257"/>
      <c r="D15430" s="1257"/>
      <c r="E15430" s="1257"/>
      <c r="F15430" s="1257"/>
      <c r="G15430" s="1257"/>
      <c r="H15430" s="1258"/>
      <c r="I15430" s="1257"/>
      <c r="J15430" s="1257"/>
      <c r="K15430" s="1257"/>
      <c r="L15430" s="1257"/>
      <c r="M15430" s="1257"/>
    </row>
    <row r="15431" spans="2:13" s="1259" customFormat="1" x14ac:dyDescent="0.2">
      <c r="B15431" s="1257"/>
      <c r="C15431" s="1257"/>
      <c r="D15431" s="1257"/>
      <c r="E15431" s="1257"/>
      <c r="F15431" s="1257"/>
      <c r="G15431" s="1257"/>
      <c r="H15431" s="1258"/>
      <c r="I15431" s="1257"/>
      <c r="J15431" s="1257"/>
      <c r="K15431" s="1257"/>
      <c r="L15431" s="1257"/>
      <c r="M15431" s="1257"/>
    </row>
    <row r="15432" spans="2:13" s="1259" customFormat="1" x14ac:dyDescent="0.2">
      <c r="B15432" s="1257"/>
      <c r="C15432" s="1257"/>
      <c r="D15432" s="1257"/>
      <c r="E15432" s="1257"/>
      <c r="F15432" s="1257"/>
      <c r="G15432" s="1257"/>
      <c r="H15432" s="1258"/>
      <c r="I15432" s="1257"/>
      <c r="J15432" s="1257"/>
      <c r="K15432" s="1257"/>
      <c r="L15432" s="1257"/>
      <c r="M15432" s="1257"/>
    </row>
    <row r="15433" spans="2:13" s="1259" customFormat="1" x14ac:dyDescent="0.2">
      <c r="B15433" s="1257"/>
      <c r="C15433" s="1257"/>
      <c r="D15433" s="1257"/>
      <c r="E15433" s="1257"/>
      <c r="F15433" s="1257"/>
      <c r="G15433" s="1257"/>
      <c r="H15433" s="1258"/>
      <c r="I15433" s="1257"/>
      <c r="J15433" s="1257"/>
      <c r="K15433" s="1257"/>
      <c r="L15433" s="1257"/>
      <c r="M15433" s="1257"/>
    </row>
    <row r="15434" spans="2:13" s="1259" customFormat="1" x14ac:dyDescent="0.2">
      <c r="B15434" s="1257"/>
      <c r="C15434" s="1257"/>
      <c r="D15434" s="1257"/>
      <c r="E15434" s="1257"/>
      <c r="F15434" s="1257"/>
      <c r="G15434" s="1257"/>
      <c r="H15434" s="1258"/>
      <c r="I15434" s="1257"/>
      <c r="J15434" s="1257"/>
      <c r="K15434" s="1257"/>
      <c r="L15434" s="1257"/>
      <c r="M15434" s="1257"/>
    </row>
    <row r="15435" spans="2:13" s="1259" customFormat="1" x14ac:dyDescent="0.2">
      <c r="B15435" s="1257"/>
      <c r="C15435" s="1257"/>
      <c r="D15435" s="1257"/>
      <c r="E15435" s="1257"/>
      <c r="F15435" s="1257"/>
      <c r="G15435" s="1257"/>
      <c r="H15435" s="1258"/>
      <c r="I15435" s="1257"/>
      <c r="J15435" s="1257"/>
      <c r="K15435" s="1257"/>
      <c r="L15435" s="1257"/>
      <c r="M15435" s="1257"/>
    </row>
    <row r="15436" spans="2:13" s="1259" customFormat="1" x14ac:dyDescent="0.2">
      <c r="B15436" s="1257"/>
      <c r="C15436" s="1257"/>
      <c r="D15436" s="1257"/>
      <c r="E15436" s="1257"/>
      <c r="F15436" s="1257"/>
      <c r="G15436" s="1257"/>
      <c r="H15436" s="1258"/>
      <c r="I15436" s="1257"/>
      <c r="J15436" s="1257"/>
      <c r="K15436" s="1257"/>
      <c r="L15436" s="1257"/>
      <c r="M15436" s="1257"/>
    </row>
    <row r="15437" spans="2:13" s="1259" customFormat="1" x14ac:dyDescent="0.2">
      <c r="B15437" s="1257"/>
      <c r="C15437" s="1257"/>
      <c r="D15437" s="1257"/>
      <c r="E15437" s="1257"/>
      <c r="F15437" s="1257"/>
      <c r="G15437" s="1257"/>
      <c r="H15437" s="1258"/>
      <c r="I15437" s="1257"/>
      <c r="J15437" s="1257"/>
      <c r="K15437" s="1257"/>
      <c r="L15437" s="1257"/>
      <c r="M15437" s="1257"/>
    </row>
    <row r="15438" spans="2:13" s="1259" customFormat="1" x14ac:dyDescent="0.2">
      <c r="B15438" s="1257"/>
      <c r="C15438" s="1257"/>
      <c r="D15438" s="1257"/>
      <c r="E15438" s="1257"/>
      <c r="F15438" s="1257"/>
      <c r="G15438" s="1257"/>
      <c r="H15438" s="1258"/>
      <c r="I15438" s="1257"/>
      <c r="J15438" s="1257"/>
      <c r="K15438" s="1257"/>
      <c r="L15438" s="1257"/>
      <c r="M15438" s="1257"/>
    </row>
    <row r="15439" spans="2:13" s="1259" customFormat="1" x14ac:dyDescent="0.2">
      <c r="B15439" s="1257"/>
      <c r="C15439" s="1257"/>
      <c r="D15439" s="1257"/>
      <c r="E15439" s="1257"/>
      <c r="F15439" s="1257"/>
      <c r="G15439" s="1257"/>
      <c r="H15439" s="1258"/>
      <c r="I15439" s="1257"/>
      <c r="J15439" s="1257"/>
      <c r="K15439" s="1257"/>
      <c r="L15439" s="1257"/>
      <c r="M15439" s="1257"/>
    </row>
    <row r="15440" spans="2:13" s="1259" customFormat="1" x14ac:dyDescent="0.2">
      <c r="B15440" s="1257"/>
      <c r="C15440" s="1257"/>
      <c r="D15440" s="1257"/>
      <c r="E15440" s="1257"/>
      <c r="F15440" s="1257"/>
      <c r="G15440" s="1257"/>
      <c r="H15440" s="1258"/>
      <c r="I15440" s="1257"/>
      <c r="J15440" s="1257"/>
      <c r="K15440" s="1257"/>
      <c r="L15440" s="1257"/>
      <c r="M15440" s="1257"/>
    </row>
    <row r="15441" spans="2:13" s="1259" customFormat="1" x14ac:dyDescent="0.2">
      <c r="B15441" s="1257"/>
      <c r="C15441" s="1257"/>
      <c r="D15441" s="1257"/>
      <c r="E15441" s="1257"/>
      <c r="F15441" s="1257"/>
      <c r="G15441" s="1257"/>
      <c r="H15441" s="1258"/>
      <c r="I15441" s="1257"/>
      <c r="J15441" s="1257"/>
      <c r="K15441" s="1257"/>
      <c r="L15441" s="1257"/>
      <c r="M15441" s="1257"/>
    </row>
    <row r="15442" spans="2:13" s="1259" customFormat="1" x14ac:dyDescent="0.2">
      <c r="B15442" s="1257"/>
      <c r="C15442" s="1257"/>
      <c r="D15442" s="1257"/>
      <c r="E15442" s="1257"/>
      <c r="F15442" s="1257"/>
      <c r="G15442" s="1257"/>
      <c r="H15442" s="1258"/>
      <c r="I15442" s="1257"/>
      <c r="J15442" s="1257"/>
      <c r="K15442" s="1257"/>
      <c r="L15442" s="1257"/>
      <c r="M15442" s="1257"/>
    </row>
    <row r="15443" spans="2:13" s="1259" customFormat="1" x14ac:dyDescent="0.2">
      <c r="B15443" s="1257"/>
      <c r="C15443" s="1257"/>
      <c r="D15443" s="1257"/>
      <c r="E15443" s="1257"/>
      <c r="F15443" s="1257"/>
      <c r="G15443" s="1257"/>
      <c r="H15443" s="1258"/>
      <c r="I15443" s="1257"/>
      <c r="J15443" s="1257"/>
      <c r="K15443" s="1257"/>
      <c r="L15443" s="1257"/>
      <c r="M15443" s="1257"/>
    </row>
    <row r="15444" spans="2:13" s="1259" customFormat="1" x14ac:dyDescent="0.2">
      <c r="B15444" s="1257"/>
      <c r="C15444" s="1257"/>
      <c r="D15444" s="1257"/>
      <c r="E15444" s="1257"/>
      <c r="F15444" s="1257"/>
      <c r="G15444" s="1257"/>
      <c r="H15444" s="1258"/>
      <c r="I15444" s="1257"/>
      <c r="J15444" s="1257"/>
      <c r="K15444" s="1257"/>
      <c r="L15444" s="1257"/>
      <c r="M15444" s="1257"/>
    </row>
    <row r="15445" spans="2:13" s="1259" customFormat="1" x14ac:dyDescent="0.2">
      <c r="B15445" s="1257"/>
      <c r="C15445" s="1257"/>
      <c r="D15445" s="1257"/>
      <c r="E15445" s="1257"/>
      <c r="F15445" s="1257"/>
      <c r="G15445" s="1257"/>
      <c r="H15445" s="1258"/>
      <c r="I15445" s="1257"/>
      <c r="J15445" s="1257"/>
      <c r="K15445" s="1257"/>
      <c r="L15445" s="1257"/>
      <c r="M15445" s="1257"/>
    </row>
    <row r="15446" spans="2:13" s="1259" customFormat="1" x14ac:dyDescent="0.2">
      <c r="B15446" s="1257"/>
      <c r="C15446" s="1257"/>
      <c r="D15446" s="1257"/>
      <c r="E15446" s="1257"/>
      <c r="F15446" s="1257"/>
      <c r="G15446" s="1257"/>
      <c r="H15446" s="1258"/>
      <c r="I15446" s="1257"/>
      <c r="J15446" s="1257"/>
      <c r="K15446" s="1257"/>
      <c r="L15446" s="1257"/>
      <c r="M15446" s="1257"/>
    </row>
    <row r="15447" spans="2:13" s="1259" customFormat="1" x14ac:dyDescent="0.2">
      <c r="B15447" s="1257"/>
      <c r="C15447" s="1257"/>
      <c r="D15447" s="1257"/>
      <c r="E15447" s="1257"/>
      <c r="F15447" s="1257"/>
      <c r="G15447" s="1257"/>
      <c r="H15447" s="1258"/>
      <c r="I15447" s="1257"/>
      <c r="J15447" s="1257"/>
      <c r="K15447" s="1257"/>
      <c r="L15447" s="1257"/>
      <c r="M15447" s="1257"/>
    </row>
    <row r="15448" spans="2:13" s="1259" customFormat="1" x14ac:dyDescent="0.2">
      <c r="B15448" s="1257"/>
      <c r="C15448" s="1257"/>
      <c r="D15448" s="1257"/>
      <c r="E15448" s="1257"/>
      <c r="F15448" s="1257"/>
      <c r="G15448" s="1257"/>
      <c r="H15448" s="1258"/>
      <c r="I15448" s="1257"/>
      <c r="J15448" s="1257"/>
      <c r="K15448" s="1257"/>
      <c r="L15448" s="1257"/>
      <c r="M15448" s="1257"/>
    </row>
    <row r="15449" spans="2:13" s="1259" customFormat="1" x14ac:dyDescent="0.2">
      <c r="B15449" s="1257"/>
      <c r="C15449" s="1257"/>
      <c r="D15449" s="1257"/>
      <c r="E15449" s="1257"/>
      <c r="F15449" s="1257"/>
      <c r="G15449" s="1257"/>
      <c r="H15449" s="1258"/>
      <c r="I15449" s="1257"/>
      <c r="J15449" s="1257"/>
      <c r="K15449" s="1257"/>
      <c r="L15449" s="1257"/>
      <c r="M15449" s="1257"/>
    </row>
    <row r="15450" spans="2:13" s="1259" customFormat="1" x14ac:dyDescent="0.2">
      <c r="B15450" s="1257"/>
      <c r="C15450" s="1257"/>
      <c r="D15450" s="1257"/>
      <c r="E15450" s="1257"/>
      <c r="F15450" s="1257"/>
      <c r="G15450" s="1257"/>
      <c r="H15450" s="1258"/>
      <c r="I15450" s="1257"/>
      <c r="J15450" s="1257"/>
      <c r="K15450" s="1257"/>
      <c r="L15450" s="1257"/>
      <c r="M15450" s="1257"/>
    </row>
    <row r="15451" spans="2:13" s="1259" customFormat="1" x14ac:dyDescent="0.2">
      <c r="B15451" s="1257"/>
      <c r="C15451" s="1257"/>
      <c r="D15451" s="1257"/>
      <c r="E15451" s="1257"/>
      <c r="F15451" s="1257"/>
      <c r="G15451" s="1257"/>
      <c r="H15451" s="1258"/>
      <c r="I15451" s="1257"/>
      <c r="J15451" s="1257"/>
      <c r="K15451" s="1257"/>
      <c r="L15451" s="1257"/>
      <c r="M15451" s="1257"/>
    </row>
    <row r="15452" spans="2:13" s="1259" customFormat="1" x14ac:dyDescent="0.2">
      <c r="B15452" s="1257"/>
      <c r="C15452" s="1257"/>
      <c r="D15452" s="1257"/>
      <c r="E15452" s="1257"/>
      <c r="F15452" s="1257"/>
      <c r="G15452" s="1257"/>
      <c r="H15452" s="1258"/>
      <c r="I15452" s="1257"/>
      <c r="J15452" s="1257"/>
      <c r="K15452" s="1257"/>
      <c r="L15452" s="1257"/>
      <c r="M15452" s="1257"/>
    </row>
    <row r="15453" spans="2:13" s="1259" customFormat="1" x14ac:dyDescent="0.2">
      <c r="B15453" s="1257"/>
      <c r="C15453" s="1257"/>
      <c r="D15453" s="1257"/>
      <c r="E15453" s="1257"/>
      <c r="F15453" s="1257"/>
      <c r="G15453" s="1257"/>
      <c r="H15453" s="1258"/>
      <c r="I15453" s="1257"/>
      <c r="J15453" s="1257"/>
      <c r="K15453" s="1257"/>
      <c r="L15453" s="1257"/>
      <c r="M15453" s="1257"/>
    </row>
    <row r="15454" spans="2:13" s="1259" customFormat="1" x14ac:dyDescent="0.2">
      <c r="B15454" s="1257"/>
      <c r="C15454" s="1257"/>
      <c r="D15454" s="1257"/>
      <c r="E15454" s="1257"/>
      <c r="F15454" s="1257"/>
      <c r="G15454" s="1257"/>
      <c r="H15454" s="1258"/>
      <c r="I15454" s="1257"/>
      <c r="J15454" s="1257"/>
      <c r="K15454" s="1257"/>
      <c r="L15454" s="1257"/>
      <c r="M15454" s="1257"/>
    </row>
    <row r="15455" spans="2:13" s="1259" customFormat="1" x14ac:dyDescent="0.2">
      <c r="B15455" s="1257"/>
      <c r="C15455" s="1257"/>
      <c r="D15455" s="1257"/>
      <c r="E15455" s="1257"/>
      <c r="F15455" s="1257"/>
      <c r="G15455" s="1257"/>
      <c r="H15455" s="1258"/>
      <c r="I15455" s="1257"/>
      <c r="J15455" s="1257"/>
      <c r="K15455" s="1257"/>
      <c r="L15455" s="1257"/>
      <c r="M15455" s="1257"/>
    </row>
    <row r="15456" spans="2:13" s="1259" customFormat="1" x14ac:dyDescent="0.2">
      <c r="B15456" s="1257"/>
      <c r="C15456" s="1257"/>
      <c r="D15456" s="1257"/>
      <c r="E15456" s="1257"/>
      <c r="F15456" s="1257"/>
      <c r="G15456" s="1257"/>
      <c r="H15456" s="1258"/>
      <c r="I15456" s="1257"/>
      <c r="J15456" s="1257"/>
      <c r="K15456" s="1257"/>
      <c r="L15456" s="1257"/>
      <c r="M15456" s="1257"/>
    </row>
    <row r="15457" spans="2:13" s="1259" customFormat="1" x14ac:dyDescent="0.2">
      <c r="B15457" s="1257"/>
      <c r="C15457" s="1257"/>
      <c r="D15457" s="1257"/>
      <c r="E15457" s="1257"/>
      <c r="F15457" s="1257"/>
      <c r="G15457" s="1257"/>
      <c r="H15457" s="1258"/>
      <c r="I15457" s="1257"/>
      <c r="J15457" s="1257"/>
      <c r="K15457" s="1257"/>
      <c r="L15457" s="1257"/>
      <c r="M15457" s="1257"/>
    </row>
    <row r="15458" spans="2:13" s="1259" customFormat="1" x14ac:dyDescent="0.2">
      <c r="B15458" s="1257"/>
      <c r="C15458" s="1257"/>
      <c r="D15458" s="1257"/>
      <c r="E15458" s="1257"/>
      <c r="F15458" s="1257"/>
      <c r="G15458" s="1257"/>
      <c r="H15458" s="1258"/>
      <c r="I15458" s="1257"/>
      <c r="J15458" s="1257"/>
      <c r="K15458" s="1257"/>
      <c r="L15458" s="1257"/>
      <c r="M15458" s="1257"/>
    </row>
    <row r="15459" spans="2:13" s="1259" customFormat="1" x14ac:dyDescent="0.2">
      <c r="B15459" s="1257"/>
      <c r="C15459" s="1257"/>
      <c r="D15459" s="1257"/>
      <c r="E15459" s="1257"/>
      <c r="F15459" s="1257"/>
      <c r="G15459" s="1257"/>
      <c r="H15459" s="1258"/>
      <c r="I15459" s="1257"/>
      <c r="J15459" s="1257"/>
      <c r="K15459" s="1257"/>
      <c r="L15459" s="1257"/>
      <c r="M15459" s="1257"/>
    </row>
    <row r="15460" spans="2:13" s="1259" customFormat="1" x14ac:dyDescent="0.2">
      <c r="B15460" s="1257"/>
      <c r="C15460" s="1257"/>
      <c r="D15460" s="1257"/>
      <c r="E15460" s="1257"/>
      <c r="F15460" s="1257"/>
      <c r="G15460" s="1257"/>
      <c r="H15460" s="1258"/>
      <c r="I15460" s="1257"/>
      <c r="J15460" s="1257"/>
      <c r="K15460" s="1257"/>
      <c r="L15460" s="1257"/>
      <c r="M15460" s="1257"/>
    </row>
    <row r="15461" spans="2:13" s="1259" customFormat="1" x14ac:dyDescent="0.2">
      <c r="B15461" s="1257"/>
      <c r="C15461" s="1257"/>
      <c r="D15461" s="1257"/>
      <c r="E15461" s="1257"/>
      <c r="F15461" s="1257"/>
      <c r="G15461" s="1257"/>
      <c r="H15461" s="1258"/>
      <c r="I15461" s="1257"/>
      <c r="J15461" s="1257"/>
      <c r="K15461" s="1257"/>
      <c r="L15461" s="1257"/>
      <c r="M15461" s="1257"/>
    </row>
    <row r="15462" spans="2:13" s="1259" customFormat="1" x14ac:dyDescent="0.2">
      <c r="B15462" s="1257"/>
      <c r="C15462" s="1257"/>
      <c r="D15462" s="1257"/>
      <c r="E15462" s="1257"/>
      <c r="F15462" s="1257"/>
      <c r="G15462" s="1257"/>
      <c r="H15462" s="1258"/>
      <c r="I15462" s="1257"/>
      <c r="J15462" s="1257"/>
      <c r="K15462" s="1257"/>
      <c r="L15462" s="1257"/>
      <c r="M15462" s="1257"/>
    </row>
    <row r="15463" spans="2:13" s="1259" customFormat="1" x14ac:dyDescent="0.2">
      <c r="B15463" s="1257"/>
      <c r="C15463" s="1257"/>
      <c r="D15463" s="1257"/>
      <c r="E15463" s="1257"/>
      <c r="F15463" s="1257"/>
      <c r="G15463" s="1257"/>
      <c r="H15463" s="1258"/>
      <c r="I15463" s="1257"/>
      <c r="J15463" s="1257"/>
      <c r="K15463" s="1257"/>
      <c r="L15463" s="1257"/>
      <c r="M15463" s="1257"/>
    </row>
    <row r="15464" spans="2:13" s="1259" customFormat="1" x14ac:dyDescent="0.2">
      <c r="B15464" s="1257"/>
      <c r="C15464" s="1257"/>
      <c r="D15464" s="1257"/>
      <c r="E15464" s="1257"/>
      <c r="F15464" s="1257"/>
      <c r="G15464" s="1257"/>
      <c r="H15464" s="1258"/>
      <c r="I15464" s="1257"/>
      <c r="J15464" s="1257"/>
      <c r="K15464" s="1257"/>
      <c r="L15464" s="1257"/>
      <c r="M15464" s="1257"/>
    </row>
    <row r="15465" spans="2:13" s="1259" customFormat="1" x14ac:dyDescent="0.2">
      <c r="B15465" s="1257"/>
      <c r="C15465" s="1257"/>
      <c r="D15465" s="1257"/>
      <c r="E15465" s="1257"/>
      <c r="F15465" s="1257"/>
      <c r="G15465" s="1257"/>
      <c r="H15465" s="1258"/>
      <c r="I15465" s="1257"/>
      <c r="J15465" s="1257"/>
      <c r="K15465" s="1257"/>
      <c r="L15465" s="1257"/>
      <c r="M15465" s="1257"/>
    </row>
    <row r="15466" spans="2:13" s="1259" customFormat="1" x14ac:dyDescent="0.2">
      <c r="B15466" s="1257"/>
      <c r="C15466" s="1257"/>
      <c r="D15466" s="1257"/>
      <c r="E15466" s="1257"/>
      <c r="F15466" s="1257"/>
      <c r="G15466" s="1257"/>
      <c r="H15466" s="1258"/>
      <c r="I15466" s="1257"/>
      <c r="J15466" s="1257"/>
      <c r="K15466" s="1257"/>
      <c r="L15466" s="1257"/>
      <c r="M15466" s="1257"/>
    </row>
    <row r="15467" spans="2:13" s="1259" customFormat="1" x14ac:dyDescent="0.2">
      <c r="B15467" s="1257"/>
      <c r="C15467" s="1257"/>
      <c r="D15467" s="1257"/>
      <c r="E15467" s="1257"/>
      <c r="F15467" s="1257"/>
      <c r="G15467" s="1257"/>
      <c r="H15467" s="1258"/>
      <c r="I15467" s="1257"/>
      <c r="J15467" s="1257"/>
      <c r="K15467" s="1257"/>
      <c r="L15467" s="1257"/>
      <c r="M15467" s="1257"/>
    </row>
    <row r="15468" spans="2:13" s="1259" customFormat="1" x14ac:dyDescent="0.2">
      <c r="B15468" s="1257"/>
      <c r="C15468" s="1257"/>
      <c r="D15468" s="1257"/>
      <c r="E15468" s="1257"/>
      <c r="F15468" s="1257"/>
      <c r="G15468" s="1257"/>
      <c r="H15468" s="1258"/>
      <c r="I15468" s="1257"/>
      <c r="J15468" s="1257"/>
      <c r="K15468" s="1257"/>
      <c r="L15468" s="1257"/>
      <c r="M15468" s="1257"/>
    </row>
    <row r="15469" spans="2:13" s="1259" customFormat="1" x14ac:dyDescent="0.2">
      <c r="B15469" s="1257"/>
      <c r="C15469" s="1257"/>
      <c r="D15469" s="1257"/>
      <c r="E15469" s="1257"/>
      <c r="F15469" s="1257"/>
      <c r="G15469" s="1257"/>
      <c r="H15469" s="1258"/>
      <c r="I15469" s="1257"/>
      <c r="J15469" s="1257"/>
      <c r="K15469" s="1257"/>
      <c r="L15469" s="1257"/>
      <c r="M15469" s="1257"/>
    </row>
    <row r="15470" spans="2:13" s="1259" customFormat="1" x14ac:dyDescent="0.2">
      <c r="B15470" s="1257"/>
      <c r="C15470" s="1257"/>
      <c r="D15470" s="1257"/>
      <c r="E15470" s="1257"/>
      <c r="F15470" s="1257"/>
      <c r="G15470" s="1257"/>
      <c r="H15470" s="1258"/>
      <c r="I15470" s="1257"/>
      <c r="J15470" s="1257"/>
      <c r="K15470" s="1257"/>
      <c r="L15470" s="1257"/>
      <c r="M15470" s="1257"/>
    </row>
    <row r="15471" spans="2:13" s="1259" customFormat="1" x14ac:dyDescent="0.2">
      <c r="B15471" s="1257"/>
      <c r="C15471" s="1257"/>
      <c r="D15471" s="1257"/>
      <c r="E15471" s="1257"/>
      <c r="F15471" s="1257"/>
      <c r="G15471" s="1257"/>
      <c r="H15471" s="1258"/>
      <c r="I15471" s="1257"/>
      <c r="J15471" s="1257"/>
      <c r="K15471" s="1257"/>
      <c r="L15471" s="1257"/>
      <c r="M15471" s="1257"/>
    </row>
    <row r="15472" spans="2:13" s="1259" customFormat="1" x14ac:dyDescent="0.2">
      <c r="B15472" s="1257"/>
      <c r="C15472" s="1257"/>
      <c r="D15472" s="1257"/>
      <c r="E15472" s="1257"/>
      <c r="F15472" s="1257"/>
      <c r="G15472" s="1257"/>
      <c r="H15472" s="1258"/>
      <c r="I15472" s="1257"/>
      <c r="J15472" s="1257"/>
      <c r="K15472" s="1257"/>
      <c r="L15472" s="1257"/>
      <c r="M15472" s="1257"/>
    </row>
    <row r="15473" spans="2:13" s="1259" customFormat="1" x14ac:dyDescent="0.2">
      <c r="B15473" s="1257"/>
      <c r="C15473" s="1257"/>
      <c r="D15473" s="1257"/>
      <c r="E15473" s="1257"/>
      <c r="F15473" s="1257"/>
      <c r="G15473" s="1257"/>
      <c r="H15473" s="1258"/>
      <c r="I15473" s="1257"/>
      <c r="J15473" s="1257"/>
      <c r="K15473" s="1257"/>
      <c r="L15473" s="1257"/>
      <c r="M15473" s="1257"/>
    </row>
    <row r="15474" spans="2:13" s="1259" customFormat="1" x14ac:dyDescent="0.2">
      <c r="B15474" s="1257"/>
      <c r="C15474" s="1257"/>
      <c r="D15474" s="1257"/>
      <c r="E15474" s="1257"/>
      <c r="F15474" s="1257"/>
      <c r="G15474" s="1257"/>
      <c r="H15474" s="1258"/>
      <c r="I15474" s="1257"/>
      <c r="J15474" s="1257"/>
      <c r="K15474" s="1257"/>
      <c r="L15474" s="1257"/>
      <c r="M15474" s="1257"/>
    </row>
    <row r="15475" spans="2:13" s="1259" customFormat="1" x14ac:dyDescent="0.2">
      <c r="B15475" s="1257"/>
      <c r="C15475" s="1257"/>
      <c r="D15475" s="1257"/>
      <c r="E15475" s="1257"/>
      <c r="F15475" s="1257"/>
      <c r="G15475" s="1257"/>
      <c r="H15475" s="1258"/>
      <c r="I15475" s="1257"/>
      <c r="J15475" s="1257"/>
      <c r="K15475" s="1257"/>
      <c r="L15475" s="1257"/>
      <c r="M15475" s="1257"/>
    </row>
    <row r="15476" spans="2:13" s="1259" customFormat="1" x14ac:dyDescent="0.2">
      <c r="B15476" s="1257"/>
      <c r="C15476" s="1257"/>
      <c r="D15476" s="1257"/>
      <c r="E15476" s="1257"/>
      <c r="F15476" s="1257"/>
      <c r="G15476" s="1257"/>
      <c r="H15476" s="1258"/>
      <c r="I15476" s="1257"/>
      <c r="J15476" s="1257"/>
      <c r="K15476" s="1257"/>
      <c r="L15476" s="1257"/>
      <c r="M15476" s="1257"/>
    </row>
    <row r="15477" spans="2:13" s="1259" customFormat="1" x14ac:dyDescent="0.2">
      <c r="B15477" s="1257"/>
      <c r="C15477" s="1257"/>
      <c r="D15477" s="1257"/>
      <c r="E15477" s="1257"/>
      <c r="F15477" s="1257"/>
      <c r="G15477" s="1257"/>
      <c r="H15477" s="1258"/>
      <c r="I15477" s="1257"/>
      <c r="J15477" s="1257"/>
      <c r="K15477" s="1257"/>
      <c r="L15477" s="1257"/>
      <c r="M15477" s="1257"/>
    </row>
    <row r="15478" spans="2:13" s="1259" customFormat="1" x14ac:dyDescent="0.2">
      <c r="B15478" s="1257"/>
      <c r="C15478" s="1257"/>
      <c r="D15478" s="1257"/>
      <c r="E15478" s="1257"/>
      <c r="F15478" s="1257"/>
      <c r="G15478" s="1257"/>
      <c r="H15478" s="1258"/>
      <c r="I15478" s="1257"/>
      <c r="J15478" s="1257"/>
      <c r="K15478" s="1257"/>
      <c r="L15478" s="1257"/>
      <c r="M15478" s="1257"/>
    </row>
    <row r="15479" spans="2:13" s="1259" customFormat="1" x14ac:dyDescent="0.2">
      <c r="B15479" s="1257"/>
      <c r="C15479" s="1257"/>
      <c r="D15479" s="1257"/>
      <c r="E15479" s="1257"/>
      <c r="F15479" s="1257"/>
      <c r="G15479" s="1257"/>
      <c r="H15479" s="1258"/>
      <c r="I15479" s="1257"/>
      <c r="J15479" s="1257"/>
      <c r="K15479" s="1257"/>
      <c r="L15479" s="1257"/>
      <c r="M15479" s="1257"/>
    </row>
    <row r="15480" spans="2:13" s="1259" customFormat="1" x14ac:dyDescent="0.2">
      <c r="B15480" s="1257"/>
      <c r="C15480" s="1257"/>
      <c r="D15480" s="1257"/>
      <c r="E15480" s="1257"/>
      <c r="F15480" s="1257"/>
      <c r="G15480" s="1257"/>
      <c r="H15480" s="1258"/>
      <c r="I15480" s="1257"/>
      <c r="J15480" s="1257"/>
      <c r="K15480" s="1257"/>
      <c r="L15480" s="1257"/>
      <c r="M15480" s="1257"/>
    </row>
    <row r="15481" spans="2:13" s="1259" customFormat="1" x14ac:dyDescent="0.2">
      <c r="B15481" s="1257"/>
      <c r="C15481" s="1257"/>
      <c r="D15481" s="1257"/>
      <c r="E15481" s="1257"/>
      <c r="F15481" s="1257"/>
      <c r="G15481" s="1257"/>
      <c r="H15481" s="1258"/>
      <c r="I15481" s="1257"/>
      <c r="J15481" s="1257"/>
      <c r="K15481" s="1257"/>
      <c r="L15481" s="1257"/>
      <c r="M15481" s="1257"/>
    </row>
    <row r="15482" spans="2:13" s="1259" customFormat="1" x14ac:dyDescent="0.2">
      <c r="B15482" s="1257"/>
      <c r="C15482" s="1257"/>
      <c r="D15482" s="1257"/>
      <c r="E15482" s="1257"/>
      <c r="F15482" s="1257"/>
      <c r="G15482" s="1257"/>
      <c r="H15482" s="1258"/>
      <c r="I15482" s="1257"/>
      <c r="J15482" s="1257"/>
      <c r="K15482" s="1257"/>
      <c r="L15482" s="1257"/>
      <c r="M15482" s="1257"/>
    </row>
    <row r="15483" spans="2:13" s="1259" customFormat="1" x14ac:dyDescent="0.2">
      <c r="B15483" s="1257"/>
      <c r="C15483" s="1257"/>
      <c r="D15483" s="1257"/>
      <c r="E15483" s="1257"/>
      <c r="F15483" s="1257"/>
      <c r="G15483" s="1257"/>
      <c r="H15483" s="1258"/>
      <c r="I15483" s="1257"/>
      <c r="J15483" s="1257"/>
      <c r="K15483" s="1257"/>
      <c r="L15483" s="1257"/>
      <c r="M15483" s="1257"/>
    </row>
    <row r="15484" spans="2:13" s="1259" customFormat="1" x14ac:dyDescent="0.2">
      <c r="B15484" s="1257"/>
      <c r="C15484" s="1257"/>
      <c r="D15484" s="1257"/>
      <c r="E15484" s="1257"/>
      <c r="F15484" s="1257"/>
      <c r="G15484" s="1257"/>
      <c r="H15484" s="1258"/>
      <c r="I15484" s="1257"/>
      <c r="J15484" s="1257"/>
      <c r="K15484" s="1257"/>
      <c r="L15484" s="1257"/>
      <c r="M15484" s="1257"/>
    </row>
    <row r="15485" spans="2:13" s="1259" customFormat="1" x14ac:dyDescent="0.2">
      <c r="B15485" s="1257"/>
      <c r="C15485" s="1257"/>
      <c r="D15485" s="1257"/>
      <c r="E15485" s="1257"/>
      <c r="F15485" s="1257"/>
      <c r="G15485" s="1257"/>
      <c r="H15485" s="1258"/>
      <c r="I15485" s="1257"/>
      <c r="J15485" s="1257"/>
      <c r="K15485" s="1257"/>
      <c r="L15485" s="1257"/>
      <c r="M15485" s="1257"/>
    </row>
    <row r="15486" spans="2:13" s="1259" customFormat="1" x14ac:dyDescent="0.2">
      <c r="B15486" s="1257"/>
      <c r="C15486" s="1257"/>
      <c r="D15486" s="1257"/>
      <c r="E15486" s="1257"/>
      <c r="F15486" s="1257"/>
      <c r="G15486" s="1257"/>
      <c r="H15486" s="1258"/>
      <c r="I15486" s="1257"/>
      <c r="J15486" s="1257"/>
      <c r="K15486" s="1257"/>
      <c r="L15486" s="1257"/>
      <c r="M15486" s="1257"/>
    </row>
    <row r="15487" spans="2:13" s="1259" customFormat="1" x14ac:dyDescent="0.2">
      <c r="B15487" s="1257"/>
      <c r="C15487" s="1257"/>
      <c r="D15487" s="1257"/>
      <c r="E15487" s="1257"/>
      <c r="F15487" s="1257"/>
      <c r="G15487" s="1257"/>
      <c r="H15487" s="1258"/>
      <c r="I15487" s="1257"/>
      <c r="J15487" s="1257"/>
      <c r="K15487" s="1257"/>
      <c r="L15487" s="1257"/>
      <c r="M15487" s="1257"/>
    </row>
    <row r="15488" spans="2:13" s="1259" customFormat="1" x14ac:dyDescent="0.2">
      <c r="B15488" s="1257"/>
      <c r="C15488" s="1257"/>
      <c r="D15488" s="1257"/>
      <c r="E15488" s="1257"/>
      <c r="F15488" s="1257"/>
      <c r="G15488" s="1257"/>
      <c r="H15488" s="1258"/>
      <c r="I15488" s="1257"/>
      <c r="J15488" s="1257"/>
      <c r="K15488" s="1257"/>
      <c r="L15488" s="1257"/>
      <c r="M15488" s="1257"/>
    </row>
    <row r="15489" spans="2:13" s="1259" customFormat="1" x14ac:dyDescent="0.2">
      <c r="B15489" s="1257"/>
      <c r="C15489" s="1257"/>
      <c r="D15489" s="1257"/>
      <c r="E15489" s="1257"/>
      <c r="F15489" s="1257"/>
      <c r="G15489" s="1257"/>
      <c r="H15489" s="1258"/>
      <c r="I15489" s="1257"/>
      <c r="J15489" s="1257"/>
      <c r="K15489" s="1257"/>
      <c r="L15489" s="1257"/>
      <c r="M15489" s="1257"/>
    </row>
    <row r="15490" spans="2:13" s="1259" customFormat="1" x14ac:dyDescent="0.2">
      <c r="B15490" s="1257"/>
      <c r="C15490" s="1257"/>
      <c r="D15490" s="1257"/>
      <c r="E15490" s="1257"/>
      <c r="F15490" s="1257"/>
      <c r="G15490" s="1257"/>
      <c r="H15490" s="1258"/>
      <c r="I15490" s="1257"/>
      <c r="J15490" s="1257"/>
      <c r="K15490" s="1257"/>
      <c r="L15490" s="1257"/>
      <c r="M15490" s="1257"/>
    </row>
    <row r="15491" spans="2:13" s="1259" customFormat="1" x14ac:dyDescent="0.2">
      <c r="B15491" s="1257"/>
      <c r="C15491" s="1257"/>
      <c r="D15491" s="1257"/>
      <c r="E15491" s="1257"/>
      <c r="F15491" s="1257"/>
      <c r="G15491" s="1257"/>
      <c r="H15491" s="1258"/>
      <c r="I15491" s="1257"/>
      <c r="J15491" s="1257"/>
      <c r="K15491" s="1257"/>
      <c r="L15491" s="1257"/>
      <c r="M15491" s="1257"/>
    </row>
    <row r="15492" spans="2:13" s="1259" customFormat="1" x14ac:dyDescent="0.2">
      <c r="B15492" s="1257"/>
      <c r="C15492" s="1257"/>
      <c r="D15492" s="1257"/>
      <c r="E15492" s="1257"/>
      <c r="F15492" s="1257"/>
      <c r="G15492" s="1257"/>
      <c r="H15492" s="1258"/>
      <c r="I15492" s="1257"/>
      <c r="J15492" s="1257"/>
      <c r="K15492" s="1257"/>
      <c r="L15492" s="1257"/>
      <c r="M15492" s="1257"/>
    </row>
    <row r="15493" spans="2:13" s="1259" customFormat="1" x14ac:dyDescent="0.2">
      <c r="B15493" s="1257"/>
      <c r="C15493" s="1257"/>
      <c r="D15493" s="1257"/>
      <c r="E15493" s="1257"/>
      <c r="F15493" s="1257"/>
      <c r="G15493" s="1257"/>
      <c r="H15493" s="1258"/>
      <c r="I15493" s="1257"/>
      <c r="J15493" s="1257"/>
      <c r="K15493" s="1257"/>
      <c r="L15493" s="1257"/>
      <c r="M15493" s="1257"/>
    </row>
    <row r="15494" spans="2:13" s="1259" customFormat="1" x14ac:dyDescent="0.2">
      <c r="B15494" s="1257"/>
      <c r="C15494" s="1257"/>
      <c r="D15494" s="1257"/>
      <c r="E15494" s="1257"/>
      <c r="F15494" s="1257"/>
      <c r="G15494" s="1257"/>
      <c r="H15494" s="1258"/>
      <c r="I15494" s="1257"/>
      <c r="J15494" s="1257"/>
      <c r="K15494" s="1257"/>
      <c r="L15494" s="1257"/>
      <c r="M15494" s="1257"/>
    </row>
    <row r="15495" spans="2:13" s="1259" customFormat="1" x14ac:dyDescent="0.2">
      <c r="B15495" s="1257"/>
      <c r="C15495" s="1257"/>
      <c r="D15495" s="1257"/>
      <c r="E15495" s="1257"/>
      <c r="F15495" s="1257"/>
      <c r="G15495" s="1257"/>
      <c r="H15495" s="1258"/>
      <c r="I15495" s="1257"/>
      <c r="J15495" s="1257"/>
      <c r="K15495" s="1257"/>
      <c r="L15495" s="1257"/>
      <c r="M15495" s="1257"/>
    </row>
    <row r="15496" spans="2:13" s="1259" customFormat="1" x14ac:dyDescent="0.2">
      <c r="B15496" s="1257"/>
      <c r="C15496" s="1257"/>
      <c r="D15496" s="1257"/>
      <c r="E15496" s="1257"/>
      <c r="F15496" s="1257"/>
      <c r="G15496" s="1257"/>
      <c r="H15496" s="1258"/>
      <c r="I15496" s="1257"/>
      <c r="J15496" s="1257"/>
      <c r="K15496" s="1257"/>
      <c r="L15496" s="1257"/>
      <c r="M15496" s="1257"/>
    </row>
    <row r="15497" spans="2:13" s="1259" customFormat="1" x14ac:dyDescent="0.2">
      <c r="B15497" s="1257"/>
      <c r="C15497" s="1257"/>
      <c r="D15497" s="1257"/>
      <c r="E15497" s="1257"/>
      <c r="F15497" s="1257"/>
      <c r="G15497" s="1257"/>
      <c r="H15497" s="1258"/>
      <c r="I15497" s="1257"/>
      <c r="J15497" s="1257"/>
      <c r="K15497" s="1257"/>
      <c r="L15497" s="1257"/>
      <c r="M15497" s="1257"/>
    </row>
    <row r="15498" spans="2:13" s="1259" customFormat="1" x14ac:dyDescent="0.2">
      <c r="B15498" s="1257"/>
      <c r="C15498" s="1257"/>
      <c r="D15498" s="1257"/>
      <c r="E15498" s="1257"/>
      <c r="F15498" s="1257"/>
      <c r="G15498" s="1257"/>
      <c r="H15498" s="1258"/>
      <c r="I15498" s="1257"/>
      <c r="J15498" s="1257"/>
      <c r="K15498" s="1257"/>
      <c r="L15498" s="1257"/>
      <c r="M15498" s="1257"/>
    </row>
    <row r="15499" spans="2:13" s="1259" customFormat="1" x14ac:dyDescent="0.2">
      <c r="B15499" s="1257"/>
      <c r="C15499" s="1257"/>
      <c r="D15499" s="1257"/>
      <c r="E15499" s="1257"/>
      <c r="F15499" s="1257"/>
      <c r="G15499" s="1257"/>
      <c r="H15499" s="1258"/>
      <c r="I15499" s="1257"/>
      <c r="J15499" s="1257"/>
      <c r="K15499" s="1257"/>
      <c r="L15499" s="1257"/>
      <c r="M15499" s="1257"/>
    </row>
    <row r="15500" spans="2:13" s="1259" customFormat="1" x14ac:dyDescent="0.2">
      <c r="B15500" s="1257"/>
      <c r="C15500" s="1257"/>
      <c r="D15500" s="1257"/>
      <c r="E15500" s="1257"/>
      <c r="F15500" s="1257"/>
      <c r="G15500" s="1257"/>
      <c r="H15500" s="1258"/>
      <c r="I15500" s="1257"/>
      <c r="J15500" s="1257"/>
      <c r="K15500" s="1257"/>
      <c r="L15500" s="1257"/>
      <c r="M15500" s="1257"/>
    </row>
    <row r="15501" spans="2:13" s="1259" customFormat="1" x14ac:dyDescent="0.2">
      <c r="B15501" s="1257"/>
      <c r="C15501" s="1257"/>
      <c r="D15501" s="1257"/>
      <c r="E15501" s="1257"/>
      <c r="F15501" s="1257"/>
      <c r="G15501" s="1257"/>
      <c r="H15501" s="1258"/>
      <c r="I15501" s="1257"/>
      <c r="J15501" s="1257"/>
      <c r="K15501" s="1257"/>
      <c r="L15501" s="1257"/>
      <c r="M15501" s="1257"/>
    </row>
    <row r="15502" spans="2:13" s="1259" customFormat="1" x14ac:dyDescent="0.2">
      <c r="B15502" s="1257"/>
      <c r="C15502" s="1257"/>
      <c r="D15502" s="1257"/>
      <c r="E15502" s="1257"/>
      <c r="F15502" s="1257"/>
      <c r="G15502" s="1257"/>
      <c r="H15502" s="1258"/>
      <c r="I15502" s="1257"/>
      <c r="J15502" s="1257"/>
      <c r="K15502" s="1257"/>
      <c r="L15502" s="1257"/>
      <c r="M15502" s="1257"/>
    </row>
    <row r="15503" spans="2:13" s="1259" customFormat="1" x14ac:dyDescent="0.2">
      <c r="B15503" s="1257"/>
      <c r="C15503" s="1257"/>
      <c r="D15503" s="1257"/>
      <c r="E15503" s="1257"/>
      <c r="F15503" s="1257"/>
      <c r="G15503" s="1257"/>
      <c r="H15503" s="1258"/>
      <c r="I15503" s="1257"/>
      <c r="J15503" s="1257"/>
      <c r="K15503" s="1257"/>
      <c r="L15503" s="1257"/>
      <c r="M15503" s="1257"/>
    </row>
    <row r="15504" spans="2:13" s="1259" customFormat="1" x14ac:dyDescent="0.2">
      <c r="B15504" s="1257"/>
      <c r="C15504" s="1257"/>
      <c r="D15504" s="1257"/>
      <c r="E15504" s="1257"/>
      <c r="F15504" s="1257"/>
      <c r="G15504" s="1257"/>
      <c r="H15504" s="1258"/>
      <c r="I15504" s="1257"/>
      <c r="J15504" s="1257"/>
      <c r="K15504" s="1257"/>
      <c r="L15504" s="1257"/>
      <c r="M15504" s="1257"/>
    </row>
    <row r="15505" spans="2:13" s="1259" customFormat="1" x14ac:dyDescent="0.2">
      <c r="B15505" s="1257"/>
      <c r="C15505" s="1257"/>
      <c r="D15505" s="1257"/>
      <c r="E15505" s="1257"/>
      <c r="F15505" s="1257"/>
      <c r="G15505" s="1257"/>
      <c r="H15505" s="1258"/>
      <c r="I15505" s="1257"/>
      <c r="J15505" s="1257"/>
      <c r="K15505" s="1257"/>
      <c r="L15505" s="1257"/>
      <c r="M15505" s="1257"/>
    </row>
    <row r="15506" spans="2:13" s="1259" customFormat="1" x14ac:dyDescent="0.2">
      <c r="B15506" s="1257"/>
      <c r="C15506" s="1257"/>
      <c r="D15506" s="1257"/>
      <c r="E15506" s="1257"/>
      <c r="F15506" s="1257"/>
      <c r="G15506" s="1257"/>
      <c r="H15506" s="1258"/>
      <c r="I15506" s="1257"/>
      <c r="J15506" s="1257"/>
      <c r="K15506" s="1257"/>
      <c r="L15506" s="1257"/>
      <c r="M15506" s="1257"/>
    </row>
    <row r="15507" spans="2:13" s="1259" customFormat="1" x14ac:dyDescent="0.2">
      <c r="B15507" s="1257"/>
      <c r="C15507" s="1257"/>
      <c r="D15507" s="1257"/>
      <c r="E15507" s="1257"/>
      <c r="F15507" s="1257"/>
      <c r="G15507" s="1257"/>
      <c r="H15507" s="1258"/>
      <c r="I15507" s="1257"/>
      <c r="J15507" s="1257"/>
      <c r="K15507" s="1257"/>
      <c r="L15507" s="1257"/>
      <c r="M15507" s="1257"/>
    </row>
    <row r="15508" spans="2:13" s="1259" customFormat="1" x14ac:dyDescent="0.2">
      <c r="B15508" s="1257"/>
      <c r="C15508" s="1257"/>
      <c r="D15508" s="1257"/>
      <c r="E15508" s="1257"/>
      <c r="F15508" s="1257"/>
      <c r="G15508" s="1257"/>
      <c r="H15508" s="1258"/>
      <c r="I15508" s="1257"/>
      <c r="J15508" s="1257"/>
      <c r="K15508" s="1257"/>
      <c r="L15508" s="1257"/>
      <c r="M15508" s="1257"/>
    </row>
    <row r="15509" spans="2:13" s="1259" customFormat="1" x14ac:dyDescent="0.2">
      <c r="B15509" s="1257"/>
      <c r="C15509" s="1257"/>
      <c r="D15509" s="1257"/>
      <c r="E15509" s="1257"/>
      <c r="F15509" s="1257"/>
      <c r="G15509" s="1257"/>
      <c r="H15509" s="1258"/>
      <c r="I15509" s="1257"/>
      <c r="J15509" s="1257"/>
      <c r="K15509" s="1257"/>
      <c r="L15509" s="1257"/>
      <c r="M15509" s="1257"/>
    </row>
    <row r="15510" spans="2:13" s="1259" customFormat="1" x14ac:dyDescent="0.2">
      <c r="B15510" s="1257"/>
      <c r="C15510" s="1257"/>
      <c r="D15510" s="1257"/>
      <c r="E15510" s="1257"/>
      <c r="F15510" s="1257"/>
      <c r="G15510" s="1257"/>
      <c r="H15510" s="1258"/>
      <c r="I15510" s="1257"/>
      <c r="J15510" s="1257"/>
      <c r="K15510" s="1257"/>
      <c r="L15510" s="1257"/>
      <c r="M15510" s="1257"/>
    </row>
    <row r="15511" spans="2:13" s="1259" customFormat="1" x14ac:dyDescent="0.2">
      <c r="B15511" s="1257"/>
      <c r="C15511" s="1257"/>
      <c r="D15511" s="1257"/>
      <c r="E15511" s="1257"/>
      <c r="F15511" s="1257"/>
      <c r="G15511" s="1257"/>
      <c r="H15511" s="1258"/>
      <c r="I15511" s="1257"/>
      <c r="J15511" s="1257"/>
      <c r="K15511" s="1257"/>
      <c r="L15511" s="1257"/>
      <c r="M15511" s="1257"/>
    </row>
    <row r="15512" spans="2:13" s="1259" customFormat="1" x14ac:dyDescent="0.2">
      <c r="B15512" s="1257"/>
      <c r="C15512" s="1257"/>
      <c r="D15512" s="1257"/>
      <c r="E15512" s="1257"/>
      <c r="F15512" s="1257"/>
      <c r="G15512" s="1257"/>
      <c r="H15512" s="1258"/>
      <c r="I15512" s="1257"/>
      <c r="J15512" s="1257"/>
      <c r="K15512" s="1257"/>
      <c r="L15512" s="1257"/>
      <c r="M15512" s="1257"/>
    </row>
    <row r="15513" spans="2:13" s="1259" customFormat="1" x14ac:dyDescent="0.2">
      <c r="B15513" s="1257"/>
      <c r="C15513" s="1257"/>
      <c r="D15513" s="1257"/>
      <c r="E15513" s="1257"/>
      <c r="F15513" s="1257"/>
      <c r="G15513" s="1257"/>
      <c r="H15513" s="1258"/>
      <c r="I15513" s="1257"/>
      <c r="J15513" s="1257"/>
      <c r="K15513" s="1257"/>
      <c r="L15513" s="1257"/>
      <c r="M15513" s="1257"/>
    </row>
    <row r="15514" spans="2:13" s="1259" customFormat="1" x14ac:dyDescent="0.2">
      <c r="B15514" s="1257"/>
      <c r="C15514" s="1257"/>
      <c r="D15514" s="1257"/>
      <c r="E15514" s="1257"/>
      <c r="F15514" s="1257"/>
      <c r="G15514" s="1257"/>
      <c r="H15514" s="1258"/>
      <c r="I15514" s="1257"/>
      <c r="J15514" s="1257"/>
      <c r="K15514" s="1257"/>
      <c r="L15514" s="1257"/>
      <c r="M15514" s="1257"/>
    </row>
    <row r="15515" spans="2:13" s="1259" customFormat="1" x14ac:dyDescent="0.2">
      <c r="B15515" s="1257"/>
      <c r="C15515" s="1257"/>
      <c r="D15515" s="1257"/>
      <c r="E15515" s="1257"/>
      <c r="F15515" s="1257"/>
      <c r="G15515" s="1257"/>
      <c r="H15515" s="1258"/>
      <c r="I15515" s="1257"/>
      <c r="J15515" s="1257"/>
      <c r="K15515" s="1257"/>
      <c r="L15515" s="1257"/>
      <c r="M15515" s="1257"/>
    </row>
    <row r="15516" spans="2:13" s="1259" customFormat="1" x14ac:dyDescent="0.2">
      <c r="B15516" s="1257"/>
      <c r="C15516" s="1257"/>
      <c r="D15516" s="1257"/>
      <c r="E15516" s="1257"/>
      <c r="F15516" s="1257"/>
      <c r="G15516" s="1257"/>
      <c r="H15516" s="1258"/>
      <c r="I15516" s="1257"/>
      <c r="J15516" s="1257"/>
      <c r="K15516" s="1257"/>
      <c r="L15516" s="1257"/>
      <c r="M15516" s="1257"/>
    </row>
    <row r="15517" spans="2:13" s="1259" customFormat="1" x14ac:dyDescent="0.2">
      <c r="B15517" s="1257"/>
      <c r="C15517" s="1257"/>
      <c r="D15517" s="1257"/>
      <c r="E15517" s="1257"/>
      <c r="F15517" s="1257"/>
      <c r="G15517" s="1257"/>
      <c r="H15517" s="1258"/>
      <c r="I15517" s="1257"/>
      <c r="J15517" s="1257"/>
      <c r="K15517" s="1257"/>
      <c r="L15517" s="1257"/>
      <c r="M15517" s="1257"/>
    </row>
    <row r="15518" spans="2:13" s="1259" customFormat="1" x14ac:dyDescent="0.2">
      <c r="B15518" s="1257"/>
      <c r="C15518" s="1257"/>
      <c r="D15518" s="1257"/>
      <c r="E15518" s="1257"/>
      <c r="F15518" s="1257"/>
      <c r="G15518" s="1257"/>
      <c r="H15518" s="1258"/>
      <c r="I15518" s="1257"/>
      <c r="J15518" s="1257"/>
      <c r="K15518" s="1257"/>
      <c r="L15518" s="1257"/>
      <c r="M15518" s="1257"/>
    </row>
    <row r="15519" spans="2:13" s="1259" customFormat="1" x14ac:dyDescent="0.2">
      <c r="B15519" s="1257"/>
      <c r="C15519" s="1257"/>
      <c r="D15519" s="1257"/>
      <c r="E15519" s="1257"/>
      <c r="F15519" s="1257"/>
      <c r="G15519" s="1257"/>
      <c r="H15519" s="1258"/>
      <c r="I15519" s="1257"/>
      <c r="J15519" s="1257"/>
      <c r="K15519" s="1257"/>
      <c r="L15519" s="1257"/>
      <c r="M15519" s="1257"/>
    </row>
    <row r="15520" spans="2:13" s="1259" customFormat="1" x14ac:dyDescent="0.2">
      <c r="B15520" s="1257"/>
      <c r="C15520" s="1257"/>
      <c r="D15520" s="1257"/>
      <c r="E15520" s="1257"/>
      <c r="F15520" s="1257"/>
      <c r="G15520" s="1257"/>
      <c r="H15520" s="1258"/>
      <c r="I15520" s="1257"/>
      <c r="J15520" s="1257"/>
      <c r="K15520" s="1257"/>
      <c r="L15520" s="1257"/>
      <c r="M15520" s="1257"/>
    </row>
    <row r="15521" spans="2:13" s="1259" customFormat="1" x14ac:dyDescent="0.2">
      <c r="B15521" s="1257"/>
      <c r="C15521" s="1257"/>
      <c r="D15521" s="1257"/>
      <c r="E15521" s="1257"/>
      <c r="F15521" s="1257"/>
      <c r="G15521" s="1257"/>
      <c r="H15521" s="1258"/>
      <c r="I15521" s="1257"/>
      <c r="J15521" s="1257"/>
      <c r="K15521" s="1257"/>
      <c r="L15521" s="1257"/>
      <c r="M15521" s="1257"/>
    </row>
    <row r="15522" spans="2:13" s="1259" customFormat="1" x14ac:dyDescent="0.2">
      <c r="B15522" s="1257"/>
      <c r="C15522" s="1257"/>
      <c r="D15522" s="1257"/>
      <c r="E15522" s="1257"/>
      <c r="F15522" s="1257"/>
      <c r="G15522" s="1257"/>
      <c r="H15522" s="1258"/>
      <c r="I15522" s="1257"/>
      <c r="J15522" s="1257"/>
      <c r="K15522" s="1257"/>
      <c r="L15522" s="1257"/>
      <c r="M15522" s="1257"/>
    </row>
    <row r="15523" spans="2:13" s="1259" customFormat="1" x14ac:dyDescent="0.2">
      <c r="B15523" s="1257"/>
      <c r="C15523" s="1257"/>
      <c r="D15523" s="1257"/>
      <c r="E15523" s="1257"/>
      <c r="F15523" s="1257"/>
      <c r="G15523" s="1257"/>
      <c r="H15523" s="1258"/>
      <c r="I15523" s="1257"/>
      <c r="J15523" s="1257"/>
      <c r="K15523" s="1257"/>
      <c r="L15523" s="1257"/>
      <c r="M15523" s="1257"/>
    </row>
    <row r="15524" spans="2:13" s="1259" customFormat="1" x14ac:dyDescent="0.2">
      <c r="B15524" s="1257"/>
      <c r="C15524" s="1257"/>
      <c r="D15524" s="1257"/>
      <c r="E15524" s="1257"/>
      <c r="F15524" s="1257"/>
      <c r="G15524" s="1257"/>
      <c r="H15524" s="1258"/>
      <c r="I15524" s="1257"/>
      <c r="J15524" s="1257"/>
      <c r="K15524" s="1257"/>
      <c r="L15524" s="1257"/>
      <c r="M15524" s="1257"/>
    </row>
    <row r="15525" spans="2:13" s="1259" customFormat="1" x14ac:dyDescent="0.2">
      <c r="B15525" s="1257"/>
      <c r="C15525" s="1257"/>
      <c r="D15525" s="1257"/>
      <c r="E15525" s="1257"/>
      <c r="F15525" s="1257"/>
      <c r="G15525" s="1257"/>
      <c r="H15525" s="1258"/>
      <c r="I15525" s="1257"/>
      <c r="J15525" s="1257"/>
      <c r="K15525" s="1257"/>
      <c r="L15525" s="1257"/>
      <c r="M15525" s="1257"/>
    </row>
    <row r="15526" spans="2:13" s="1259" customFormat="1" x14ac:dyDescent="0.2">
      <c r="B15526" s="1257"/>
      <c r="C15526" s="1257"/>
      <c r="D15526" s="1257"/>
      <c r="E15526" s="1257"/>
      <c r="F15526" s="1257"/>
      <c r="G15526" s="1257"/>
      <c r="H15526" s="1258"/>
      <c r="I15526" s="1257"/>
      <c r="J15526" s="1257"/>
      <c r="K15526" s="1257"/>
      <c r="L15526" s="1257"/>
      <c r="M15526" s="1257"/>
    </row>
    <row r="15527" spans="2:13" s="1259" customFormat="1" x14ac:dyDescent="0.2">
      <c r="B15527" s="1257"/>
      <c r="C15527" s="1257"/>
      <c r="D15527" s="1257"/>
      <c r="E15527" s="1257"/>
      <c r="F15527" s="1257"/>
      <c r="G15527" s="1257"/>
      <c r="H15527" s="1258"/>
      <c r="I15527" s="1257"/>
      <c r="J15527" s="1257"/>
      <c r="K15527" s="1257"/>
      <c r="L15527" s="1257"/>
      <c r="M15527" s="1257"/>
    </row>
    <row r="15528" spans="2:13" s="1259" customFormat="1" x14ac:dyDescent="0.2">
      <c r="B15528" s="1257"/>
      <c r="C15528" s="1257"/>
      <c r="D15528" s="1257"/>
      <c r="E15528" s="1257"/>
      <c r="F15528" s="1257"/>
      <c r="G15528" s="1257"/>
      <c r="H15528" s="1258"/>
      <c r="I15528" s="1257"/>
      <c r="J15528" s="1257"/>
      <c r="K15528" s="1257"/>
      <c r="L15528" s="1257"/>
      <c r="M15528" s="1257"/>
    </row>
    <row r="15529" spans="2:13" s="1259" customFormat="1" x14ac:dyDescent="0.2">
      <c r="B15529" s="1257"/>
      <c r="C15529" s="1257"/>
      <c r="D15529" s="1257"/>
      <c r="E15529" s="1257"/>
      <c r="F15529" s="1257"/>
      <c r="G15529" s="1257"/>
      <c r="H15529" s="1258"/>
      <c r="I15529" s="1257"/>
      <c r="J15529" s="1257"/>
      <c r="K15529" s="1257"/>
      <c r="L15529" s="1257"/>
      <c r="M15529" s="1257"/>
    </row>
    <row r="15530" spans="2:13" s="1259" customFormat="1" x14ac:dyDescent="0.2">
      <c r="B15530" s="1257"/>
      <c r="C15530" s="1257"/>
      <c r="D15530" s="1257"/>
      <c r="E15530" s="1257"/>
      <c r="F15530" s="1257"/>
      <c r="G15530" s="1257"/>
      <c r="H15530" s="1258"/>
      <c r="I15530" s="1257"/>
      <c r="J15530" s="1257"/>
      <c r="K15530" s="1257"/>
      <c r="L15530" s="1257"/>
      <c r="M15530" s="1257"/>
    </row>
    <row r="15531" spans="2:13" s="1259" customFormat="1" x14ac:dyDescent="0.2">
      <c r="B15531" s="1257"/>
      <c r="C15531" s="1257"/>
      <c r="D15531" s="1257"/>
      <c r="E15531" s="1257"/>
      <c r="F15531" s="1257"/>
      <c r="G15531" s="1257"/>
      <c r="H15531" s="1258"/>
      <c r="I15531" s="1257"/>
      <c r="J15531" s="1257"/>
      <c r="K15531" s="1257"/>
      <c r="L15531" s="1257"/>
      <c r="M15531" s="1257"/>
    </row>
    <row r="15532" spans="2:13" s="1259" customFormat="1" x14ac:dyDescent="0.2">
      <c r="B15532" s="1257"/>
      <c r="C15532" s="1257"/>
      <c r="D15532" s="1257"/>
      <c r="E15532" s="1257"/>
      <c r="F15532" s="1257"/>
      <c r="G15532" s="1257"/>
      <c r="H15532" s="1258"/>
      <c r="I15532" s="1257"/>
      <c r="J15532" s="1257"/>
      <c r="K15532" s="1257"/>
      <c r="L15532" s="1257"/>
      <c r="M15532" s="1257"/>
    </row>
    <row r="15533" spans="2:13" s="1259" customFormat="1" x14ac:dyDescent="0.2">
      <c r="B15533" s="1257"/>
      <c r="C15533" s="1257"/>
      <c r="D15533" s="1257"/>
      <c r="E15533" s="1257"/>
      <c r="F15533" s="1257"/>
      <c r="G15533" s="1257"/>
      <c r="H15533" s="1258"/>
      <c r="I15533" s="1257"/>
      <c r="J15533" s="1257"/>
      <c r="K15533" s="1257"/>
      <c r="L15533" s="1257"/>
      <c r="M15533" s="1257"/>
    </row>
    <row r="15534" spans="2:13" s="1259" customFormat="1" x14ac:dyDescent="0.2">
      <c r="B15534" s="1257"/>
      <c r="C15534" s="1257"/>
      <c r="D15534" s="1257"/>
      <c r="E15534" s="1257"/>
      <c r="F15534" s="1257"/>
      <c r="G15534" s="1257"/>
      <c r="H15534" s="1258"/>
      <c r="I15534" s="1257"/>
      <c r="J15534" s="1257"/>
      <c r="K15534" s="1257"/>
      <c r="L15534" s="1257"/>
      <c r="M15534" s="1257"/>
    </row>
    <row r="15535" spans="2:13" s="1259" customFormat="1" x14ac:dyDescent="0.2">
      <c r="B15535" s="1257"/>
      <c r="C15535" s="1257"/>
      <c r="D15535" s="1257"/>
      <c r="E15535" s="1257"/>
      <c r="F15535" s="1257"/>
      <c r="G15535" s="1257"/>
      <c r="H15535" s="1258"/>
      <c r="I15535" s="1257"/>
      <c r="J15535" s="1257"/>
      <c r="K15535" s="1257"/>
      <c r="L15535" s="1257"/>
      <c r="M15535" s="1257"/>
    </row>
    <row r="15536" spans="2:13" s="1259" customFormat="1" x14ac:dyDescent="0.2">
      <c r="B15536" s="1257"/>
      <c r="C15536" s="1257"/>
      <c r="D15536" s="1257"/>
      <c r="E15536" s="1257"/>
      <c r="F15536" s="1257"/>
      <c r="G15536" s="1257"/>
      <c r="H15536" s="1258"/>
      <c r="I15536" s="1257"/>
      <c r="J15536" s="1257"/>
      <c r="K15536" s="1257"/>
      <c r="L15536" s="1257"/>
      <c r="M15536" s="1257"/>
    </row>
    <row r="15537" spans="2:13" s="1259" customFormat="1" x14ac:dyDescent="0.2">
      <c r="B15537" s="1257"/>
      <c r="C15537" s="1257"/>
      <c r="D15537" s="1257"/>
      <c r="E15537" s="1257"/>
      <c r="F15537" s="1257"/>
      <c r="G15537" s="1257"/>
      <c r="H15537" s="1258"/>
      <c r="I15537" s="1257"/>
      <c r="J15537" s="1257"/>
      <c r="K15537" s="1257"/>
      <c r="L15537" s="1257"/>
      <c r="M15537" s="1257"/>
    </row>
    <row r="15538" spans="2:13" s="1259" customFormat="1" x14ac:dyDescent="0.2">
      <c r="B15538" s="1257"/>
      <c r="C15538" s="1257"/>
      <c r="D15538" s="1257"/>
      <c r="E15538" s="1257"/>
      <c r="F15538" s="1257"/>
      <c r="G15538" s="1257"/>
      <c r="H15538" s="1258"/>
      <c r="I15538" s="1257"/>
      <c r="J15538" s="1257"/>
      <c r="K15538" s="1257"/>
      <c r="L15538" s="1257"/>
      <c r="M15538" s="1257"/>
    </row>
    <row r="15539" spans="2:13" s="1259" customFormat="1" x14ac:dyDescent="0.2">
      <c r="B15539" s="1257"/>
      <c r="C15539" s="1257"/>
      <c r="D15539" s="1257"/>
      <c r="E15539" s="1257"/>
      <c r="F15539" s="1257"/>
      <c r="G15539" s="1257"/>
      <c r="H15539" s="1258"/>
      <c r="I15539" s="1257"/>
      <c r="J15539" s="1257"/>
      <c r="K15539" s="1257"/>
      <c r="L15539" s="1257"/>
      <c r="M15539" s="1257"/>
    </row>
    <row r="15540" spans="2:13" s="1259" customFormat="1" x14ac:dyDescent="0.2">
      <c r="B15540" s="1257"/>
      <c r="C15540" s="1257"/>
      <c r="D15540" s="1257"/>
      <c r="E15540" s="1257"/>
      <c r="F15540" s="1257"/>
      <c r="G15540" s="1257"/>
      <c r="H15540" s="1258"/>
      <c r="I15540" s="1257"/>
      <c r="J15540" s="1257"/>
      <c r="K15540" s="1257"/>
      <c r="L15540" s="1257"/>
      <c r="M15540" s="1257"/>
    </row>
    <row r="15541" spans="2:13" s="1259" customFormat="1" x14ac:dyDescent="0.2">
      <c r="B15541" s="1257"/>
      <c r="C15541" s="1257"/>
      <c r="D15541" s="1257"/>
      <c r="E15541" s="1257"/>
      <c r="F15541" s="1257"/>
      <c r="G15541" s="1257"/>
      <c r="H15541" s="1258"/>
      <c r="I15541" s="1257"/>
      <c r="J15541" s="1257"/>
      <c r="K15541" s="1257"/>
      <c r="L15541" s="1257"/>
      <c r="M15541" s="1257"/>
    </row>
    <row r="15542" spans="2:13" s="1259" customFormat="1" x14ac:dyDescent="0.2">
      <c r="B15542" s="1257"/>
      <c r="C15542" s="1257"/>
      <c r="D15542" s="1257"/>
      <c r="E15542" s="1257"/>
      <c r="F15542" s="1257"/>
      <c r="G15542" s="1257"/>
      <c r="H15542" s="1258"/>
      <c r="I15542" s="1257"/>
      <c r="J15542" s="1257"/>
      <c r="K15542" s="1257"/>
      <c r="L15542" s="1257"/>
      <c r="M15542" s="1257"/>
    </row>
    <row r="15543" spans="2:13" s="1259" customFormat="1" x14ac:dyDescent="0.2">
      <c r="B15543" s="1257"/>
      <c r="C15543" s="1257"/>
      <c r="D15543" s="1257"/>
      <c r="E15543" s="1257"/>
      <c r="F15543" s="1257"/>
      <c r="G15543" s="1257"/>
      <c r="H15543" s="1258"/>
      <c r="I15543" s="1257"/>
      <c r="J15543" s="1257"/>
      <c r="K15543" s="1257"/>
      <c r="L15543" s="1257"/>
      <c r="M15543" s="1257"/>
    </row>
    <row r="15544" spans="2:13" s="1259" customFormat="1" x14ac:dyDescent="0.2">
      <c r="B15544" s="1257"/>
      <c r="C15544" s="1257"/>
      <c r="D15544" s="1257"/>
      <c r="E15544" s="1257"/>
      <c r="F15544" s="1257"/>
      <c r="G15544" s="1257"/>
      <c r="H15544" s="1258"/>
      <c r="I15544" s="1257"/>
      <c r="J15544" s="1257"/>
      <c r="K15544" s="1257"/>
      <c r="L15544" s="1257"/>
      <c r="M15544" s="1257"/>
    </row>
    <row r="15545" spans="2:13" s="1259" customFormat="1" x14ac:dyDescent="0.2">
      <c r="B15545" s="1257"/>
      <c r="C15545" s="1257"/>
      <c r="D15545" s="1257"/>
      <c r="E15545" s="1257"/>
      <c r="F15545" s="1257"/>
      <c r="G15545" s="1257"/>
      <c r="H15545" s="1258"/>
      <c r="I15545" s="1257"/>
      <c r="J15545" s="1257"/>
      <c r="K15545" s="1257"/>
      <c r="L15545" s="1257"/>
      <c r="M15545" s="1257"/>
    </row>
    <row r="15546" spans="2:13" s="1259" customFormat="1" x14ac:dyDescent="0.2">
      <c r="B15546" s="1257"/>
      <c r="C15546" s="1257"/>
      <c r="D15546" s="1257"/>
      <c r="E15546" s="1257"/>
      <c r="F15546" s="1257"/>
      <c r="G15546" s="1257"/>
      <c r="H15546" s="1258"/>
      <c r="I15546" s="1257"/>
      <c r="J15546" s="1257"/>
      <c r="K15546" s="1257"/>
      <c r="L15546" s="1257"/>
      <c r="M15546" s="1257"/>
    </row>
    <row r="15547" spans="2:13" s="1259" customFormat="1" x14ac:dyDescent="0.2">
      <c r="B15547" s="1257"/>
      <c r="C15547" s="1257"/>
      <c r="D15547" s="1257"/>
      <c r="E15547" s="1257"/>
      <c r="F15547" s="1257"/>
      <c r="G15547" s="1257"/>
      <c r="H15547" s="1258"/>
      <c r="I15547" s="1257"/>
      <c r="J15547" s="1257"/>
      <c r="K15547" s="1257"/>
      <c r="L15547" s="1257"/>
      <c r="M15547" s="1257"/>
    </row>
    <row r="15548" spans="2:13" s="1259" customFormat="1" x14ac:dyDescent="0.2">
      <c r="B15548" s="1257"/>
      <c r="C15548" s="1257"/>
      <c r="D15548" s="1257"/>
      <c r="E15548" s="1257"/>
      <c r="F15548" s="1257"/>
      <c r="G15548" s="1257"/>
      <c r="H15548" s="1258"/>
      <c r="I15548" s="1257"/>
      <c r="J15548" s="1257"/>
      <c r="K15548" s="1257"/>
      <c r="L15548" s="1257"/>
      <c r="M15548" s="1257"/>
    </row>
    <row r="15549" spans="2:13" s="1259" customFormat="1" x14ac:dyDescent="0.2">
      <c r="B15549" s="1257"/>
      <c r="C15549" s="1257"/>
      <c r="D15549" s="1257"/>
      <c r="E15549" s="1257"/>
      <c r="F15549" s="1257"/>
      <c r="G15549" s="1257"/>
      <c r="H15549" s="1258"/>
      <c r="I15549" s="1257"/>
      <c r="J15549" s="1257"/>
      <c r="K15549" s="1257"/>
      <c r="L15549" s="1257"/>
      <c r="M15549" s="1257"/>
    </row>
    <row r="15550" spans="2:13" s="1259" customFormat="1" x14ac:dyDescent="0.2">
      <c r="B15550" s="1257"/>
      <c r="C15550" s="1257"/>
      <c r="D15550" s="1257"/>
      <c r="E15550" s="1257"/>
      <c r="F15550" s="1257"/>
      <c r="G15550" s="1257"/>
      <c r="H15550" s="1258"/>
      <c r="I15550" s="1257"/>
      <c r="J15550" s="1257"/>
      <c r="K15550" s="1257"/>
      <c r="L15550" s="1257"/>
      <c r="M15550" s="1257"/>
    </row>
    <row r="15551" spans="2:13" s="1259" customFormat="1" x14ac:dyDescent="0.2">
      <c r="B15551" s="1257"/>
      <c r="C15551" s="1257"/>
      <c r="D15551" s="1257"/>
      <c r="E15551" s="1257"/>
      <c r="F15551" s="1257"/>
      <c r="G15551" s="1257"/>
      <c r="H15551" s="1258"/>
      <c r="I15551" s="1257"/>
      <c r="J15551" s="1257"/>
      <c r="K15551" s="1257"/>
      <c r="L15551" s="1257"/>
      <c r="M15551" s="1257"/>
    </row>
    <row r="15552" spans="2:13" s="1259" customFormat="1" x14ac:dyDescent="0.2">
      <c r="B15552" s="1257"/>
      <c r="C15552" s="1257"/>
      <c r="D15552" s="1257"/>
      <c r="E15552" s="1257"/>
      <c r="F15552" s="1257"/>
      <c r="G15552" s="1257"/>
      <c r="H15552" s="1258"/>
      <c r="I15552" s="1257"/>
      <c r="J15552" s="1257"/>
      <c r="K15552" s="1257"/>
      <c r="L15552" s="1257"/>
      <c r="M15552" s="1257"/>
    </row>
    <row r="15553" spans="2:13" s="1259" customFormat="1" x14ac:dyDescent="0.2">
      <c r="B15553" s="1257"/>
      <c r="C15553" s="1257"/>
      <c r="D15553" s="1257"/>
      <c r="E15553" s="1257"/>
      <c r="F15553" s="1257"/>
      <c r="G15553" s="1257"/>
      <c r="H15553" s="1258"/>
      <c r="I15553" s="1257"/>
      <c r="J15553" s="1257"/>
      <c r="K15553" s="1257"/>
      <c r="L15553" s="1257"/>
      <c r="M15553" s="1257"/>
    </row>
    <row r="15554" spans="2:13" s="1259" customFormat="1" x14ac:dyDescent="0.2">
      <c r="B15554" s="1257"/>
      <c r="C15554" s="1257"/>
      <c r="D15554" s="1257"/>
      <c r="E15554" s="1257"/>
      <c r="F15554" s="1257"/>
      <c r="G15554" s="1257"/>
      <c r="H15554" s="1258"/>
      <c r="I15554" s="1257"/>
      <c r="J15554" s="1257"/>
      <c r="K15554" s="1257"/>
      <c r="L15554" s="1257"/>
      <c r="M15554" s="1257"/>
    </row>
    <row r="15555" spans="2:13" s="1259" customFormat="1" x14ac:dyDescent="0.2">
      <c r="B15555" s="1257"/>
      <c r="C15555" s="1257"/>
      <c r="D15555" s="1257"/>
      <c r="E15555" s="1257"/>
      <c r="F15555" s="1257"/>
      <c r="G15555" s="1257"/>
      <c r="H15555" s="1258"/>
      <c r="I15555" s="1257"/>
      <c r="J15555" s="1257"/>
      <c r="K15555" s="1257"/>
      <c r="L15555" s="1257"/>
      <c r="M15555" s="1257"/>
    </row>
    <row r="15556" spans="2:13" s="1259" customFormat="1" x14ac:dyDescent="0.2">
      <c r="B15556" s="1257"/>
      <c r="C15556" s="1257"/>
      <c r="D15556" s="1257"/>
      <c r="E15556" s="1257"/>
      <c r="F15556" s="1257"/>
      <c r="G15556" s="1257"/>
      <c r="H15556" s="1258"/>
      <c r="I15556" s="1257"/>
      <c r="J15556" s="1257"/>
      <c r="K15556" s="1257"/>
      <c r="L15556" s="1257"/>
      <c r="M15556" s="1257"/>
    </row>
    <row r="15557" spans="2:13" s="1259" customFormat="1" x14ac:dyDescent="0.2">
      <c r="B15557" s="1257"/>
      <c r="C15557" s="1257"/>
      <c r="D15557" s="1257"/>
      <c r="E15557" s="1257"/>
      <c r="F15557" s="1257"/>
      <c r="G15557" s="1257"/>
      <c r="H15557" s="1258"/>
      <c r="I15557" s="1257"/>
      <c r="J15557" s="1257"/>
      <c r="K15557" s="1257"/>
      <c r="L15557" s="1257"/>
      <c r="M15557" s="1257"/>
    </row>
    <row r="15558" spans="2:13" s="1259" customFormat="1" x14ac:dyDescent="0.2">
      <c r="B15558" s="1257"/>
      <c r="C15558" s="1257"/>
      <c r="D15558" s="1257"/>
      <c r="E15558" s="1257"/>
      <c r="F15558" s="1257"/>
      <c r="G15558" s="1257"/>
      <c r="H15558" s="1258"/>
      <c r="I15558" s="1257"/>
      <c r="J15558" s="1257"/>
      <c r="K15558" s="1257"/>
      <c r="L15558" s="1257"/>
      <c r="M15558" s="1257"/>
    </row>
    <row r="15559" spans="2:13" s="1259" customFormat="1" x14ac:dyDescent="0.2">
      <c r="B15559" s="1257"/>
      <c r="C15559" s="1257"/>
      <c r="D15559" s="1257"/>
      <c r="E15559" s="1257"/>
      <c r="F15559" s="1257"/>
      <c r="G15559" s="1257"/>
      <c r="H15559" s="1258"/>
      <c r="I15559" s="1257"/>
      <c r="J15559" s="1257"/>
      <c r="K15559" s="1257"/>
      <c r="L15559" s="1257"/>
      <c r="M15559" s="1257"/>
    </row>
    <row r="15560" spans="2:13" s="1259" customFormat="1" x14ac:dyDescent="0.2">
      <c r="B15560" s="1257"/>
      <c r="C15560" s="1257"/>
      <c r="D15560" s="1257"/>
      <c r="E15560" s="1257"/>
      <c r="F15560" s="1257"/>
      <c r="G15560" s="1257"/>
      <c r="H15560" s="1258"/>
      <c r="I15560" s="1257"/>
      <c r="J15560" s="1257"/>
      <c r="K15560" s="1257"/>
      <c r="L15560" s="1257"/>
      <c r="M15560" s="1257"/>
    </row>
    <row r="15561" spans="2:13" s="1259" customFormat="1" x14ac:dyDescent="0.2">
      <c r="B15561" s="1257"/>
      <c r="C15561" s="1257"/>
      <c r="D15561" s="1257"/>
      <c r="E15561" s="1257"/>
      <c r="F15561" s="1257"/>
      <c r="G15561" s="1257"/>
      <c r="H15561" s="1258"/>
      <c r="I15561" s="1257"/>
      <c r="J15561" s="1257"/>
      <c r="K15561" s="1257"/>
      <c r="L15561" s="1257"/>
      <c r="M15561" s="1257"/>
    </row>
    <row r="15562" spans="2:13" s="1259" customFormat="1" x14ac:dyDescent="0.2">
      <c r="B15562" s="1257"/>
      <c r="C15562" s="1257"/>
      <c r="D15562" s="1257"/>
      <c r="E15562" s="1257"/>
      <c r="F15562" s="1257"/>
      <c r="G15562" s="1257"/>
      <c r="H15562" s="1258"/>
      <c r="I15562" s="1257"/>
      <c r="J15562" s="1257"/>
      <c r="K15562" s="1257"/>
      <c r="L15562" s="1257"/>
      <c r="M15562" s="1257"/>
    </row>
    <row r="15563" spans="2:13" s="1259" customFormat="1" x14ac:dyDescent="0.2">
      <c r="B15563" s="1257"/>
      <c r="C15563" s="1257"/>
      <c r="D15563" s="1257"/>
      <c r="E15563" s="1257"/>
      <c r="F15563" s="1257"/>
      <c r="G15563" s="1257"/>
      <c r="H15563" s="1258"/>
      <c r="I15563" s="1257"/>
      <c r="J15563" s="1257"/>
      <c r="K15563" s="1257"/>
      <c r="L15563" s="1257"/>
      <c r="M15563" s="1257"/>
    </row>
    <row r="15564" spans="2:13" s="1259" customFormat="1" x14ac:dyDescent="0.2">
      <c r="B15564" s="1257"/>
      <c r="C15564" s="1257"/>
      <c r="D15564" s="1257"/>
      <c r="E15564" s="1257"/>
      <c r="F15564" s="1257"/>
      <c r="G15564" s="1257"/>
      <c r="H15564" s="1258"/>
      <c r="I15564" s="1257"/>
      <c r="J15564" s="1257"/>
      <c r="K15564" s="1257"/>
      <c r="L15564" s="1257"/>
      <c r="M15564" s="1257"/>
    </row>
    <row r="15565" spans="2:13" s="1259" customFormat="1" x14ac:dyDescent="0.2">
      <c r="B15565" s="1257"/>
      <c r="C15565" s="1257"/>
      <c r="D15565" s="1257"/>
      <c r="E15565" s="1257"/>
      <c r="F15565" s="1257"/>
      <c r="G15565" s="1257"/>
      <c r="H15565" s="1258"/>
      <c r="I15565" s="1257"/>
      <c r="J15565" s="1257"/>
      <c r="K15565" s="1257"/>
      <c r="L15565" s="1257"/>
      <c r="M15565" s="1257"/>
    </row>
    <row r="15566" spans="2:13" s="1259" customFormat="1" x14ac:dyDescent="0.2">
      <c r="B15566" s="1257"/>
      <c r="C15566" s="1257"/>
      <c r="D15566" s="1257"/>
      <c r="E15566" s="1257"/>
      <c r="F15566" s="1257"/>
      <c r="G15566" s="1257"/>
      <c r="H15566" s="1258"/>
      <c r="I15566" s="1257"/>
      <c r="J15566" s="1257"/>
      <c r="K15566" s="1257"/>
      <c r="L15566" s="1257"/>
      <c r="M15566" s="1257"/>
    </row>
    <row r="15567" spans="2:13" s="1259" customFormat="1" x14ac:dyDescent="0.2">
      <c r="B15567" s="1257"/>
      <c r="C15567" s="1257"/>
      <c r="D15567" s="1257"/>
      <c r="E15567" s="1257"/>
      <c r="F15567" s="1257"/>
      <c r="G15567" s="1257"/>
      <c r="H15567" s="1258"/>
      <c r="I15567" s="1257"/>
      <c r="J15567" s="1257"/>
      <c r="K15567" s="1257"/>
      <c r="L15567" s="1257"/>
      <c r="M15567" s="1257"/>
    </row>
    <row r="15568" spans="2:13" s="1259" customFormat="1" x14ac:dyDescent="0.2">
      <c r="B15568" s="1257"/>
      <c r="C15568" s="1257"/>
      <c r="D15568" s="1257"/>
      <c r="E15568" s="1257"/>
      <c r="F15568" s="1257"/>
      <c r="G15568" s="1257"/>
      <c r="H15568" s="1258"/>
      <c r="I15568" s="1257"/>
      <c r="J15568" s="1257"/>
      <c r="K15568" s="1257"/>
      <c r="L15568" s="1257"/>
      <c r="M15568" s="1257"/>
    </row>
    <row r="15569" spans="2:13" s="1259" customFormat="1" x14ac:dyDescent="0.2">
      <c r="B15569" s="1257"/>
      <c r="C15569" s="1257"/>
      <c r="D15569" s="1257"/>
      <c r="E15569" s="1257"/>
      <c r="F15569" s="1257"/>
      <c r="G15569" s="1257"/>
      <c r="H15569" s="1258"/>
      <c r="I15569" s="1257"/>
      <c r="J15569" s="1257"/>
      <c r="K15569" s="1257"/>
      <c r="L15569" s="1257"/>
      <c r="M15569" s="1257"/>
    </row>
    <row r="15570" spans="2:13" s="1259" customFormat="1" x14ac:dyDescent="0.2">
      <c r="B15570" s="1257"/>
      <c r="C15570" s="1257"/>
      <c r="D15570" s="1257"/>
      <c r="E15570" s="1257"/>
      <c r="F15570" s="1257"/>
      <c r="G15570" s="1257"/>
      <c r="H15570" s="1258"/>
      <c r="I15570" s="1257"/>
      <c r="J15570" s="1257"/>
      <c r="K15570" s="1257"/>
      <c r="L15570" s="1257"/>
      <c r="M15570" s="1257"/>
    </row>
    <row r="15571" spans="2:13" s="1259" customFormat="1" x14ac:dyDescent="0.2">
      <c r="B15571" s="1257"/>
      <c r="C15571" s="1257"/>
      <c r="D15571" s="1257"/>
      <c r="E15571" s="1257"/>
      <c r="F15571" s="1257"/>
      <c r="G15571" s="1257"/>
      <c r="H15571" s="1258"/>
      <c r="I15571" s="1257"/>
      <c r="J15571" s="1257"/>
      <c r="K15571" s="1257"/>
      <c r="L15571" s="1257"/>
      <c r="M15571" s="1257"/>
    </row>
    <row r="15572" spans="2:13" s="1259" customFormat="1" x14ac:dyDescent="0.2">
      <c r="B15572" s="1257"/>
      <c r="C15572" s="1257"/>
      <c r="D15572" s="1257"/>
      <c r="E15572" s="1257"/>
      <c r="F15572" s="1257"/>
      <c r="G15572" s="1257"/>
      <c r="H15572" s="1258"/>
      <c r="I15572" s="1257"/>
      <c r="J15572" s="1257"/>
      <c r="K15572" s="1257"/>
      <c r="L15572" s="1257"/>
      <c r="M15572" s="1257"/>
    </row>
    <row r="15573" spans="2:13" s="1259" customFormat="1" x14ac:dyDescent="0.2">
      <c r="B15573" s="1257"/>
      <c r="C15573" s="1257"/>
      <c r="D15573" s="1257"/>
      <c r="E15573" s="1257"/>
      <c r="F15573" s="1257"/>
      <c r="G15573" s="1257"/>
      <c r="H15573" s="1258"/>
      <c r="I15573" s="1257"/>
      <c r="J15573" s="1257"/>
      <c r="K15573" s="1257"/>
      <c r="L15573" s="1257"/>
      <c r="M15573" s="1257"/>
    </row>
    <row r="15574" spans="2:13" s="1259" customFormat="1" x14ac:dyDescent="0.2">
      <c r="B15574" s="1257"/>
      <c r="C15574" s="1257"/>
      <c r="D15574" s="1257"/>
      <c r="E15574" s="1257"/>
      <c r="F15574" s="1257"/>
      <c r="G15574" s="1257"/>
      <c r="H15574" s="1258"/>
      <c r="I15574" s="1257"/>
      <c r="J15574" s="1257"/>
      <c r="K15574" s="1257"/>
      <c r="L15574" s="1257"/>
      <c r="M15574" s="1257"/>
    </row>
    <row r="15575" spans="2:13" s="1259" customFormat="1" x14ac:dyDescent="0.2">
      <c r="B15575" s="1257"/>
      <c r="C15575" s="1257"/>
      <c r="D15575" s="1257"/>
      <c r="E15575" s="1257"/>
      <c r="F15575" s="1257"/>
      <c r="G15575" s="1257"/>
      <c r="H15575" s="1258"/>
      <c r="I15575" s="1257"/>
      <c r="J15575" s="1257"/>
      <c r="K15575" s="1257"/>
      <c r="L15575" s="1257"/>
      <c r="M15575" s="1257"/>
    </row>
    <row r="15576" spans="2:13" s="1259" customFormat="1" x14ac:dyDescent="0.2">
      <c r="B15576" s="1257"/>
      <c r="C15576" s="1257"/>
      <c r="D15576" s="1257"/>
      <c r="E15576" s="1257"/>
      <c r="F15576" s="1257"/>
      <c r="G15576" s="1257"/>
      <c r="H15576" s="1258"/>
      <c r="I15576" s="1257"/>
      <c r="J15576" s="1257"/>
      <c r="K15576" s="1257"/>
      <c r="L15576" s="1257"/>
      <c r="M15576" s="1257"/>
    </row>
    <row r="15577" spans="2:13" s="1259" customFormat="1" x14ac:dyDescent="0.2">
      <c r="B15577" s="1257"/>
      <c r="C15577" s="1257"/>
      <c r="D15577" s="1257"/>
      <c r="E15577" s="1257"/>
      <c r="F15577" s="1257"/>
      <c r="G15577" s="1257"/>
      <c r="H15577" s="1258"/>
      <c r="I15577" s="1257"/>
      <c r="J15577" s="1257"/>
      <c r="K15577" s="1257"/>
      <c r="L15577" s="1257"/>
      <c r="M15577" s="1257"/>
    </row>
    <row r="15578" spans="2:13" s="1259" customFormat="1" x14ac:dyDescent="0.2">
      <c r="B15578" s="1257"/>
      <c r="C15578" s="1257"/>
      <c r="D15578" s="1257"/>
      <c r="E15578" s="1257"/>
      <c r="F15578" s="1257"/>
      <c r="G15578" s="1257"/>
      <c r="H15578" s="1258"/>
      <c r="I15578" s="1257"/>
      <c r="J15578" s="1257"/>
      <c r="K15578" s="1257"/>
      <c r="L15578" s="1257"/>
      <c r="M15578" s="1257"/>
    </row>
    <row r="15579" spans="2:13" s="1259" customFormat="1" x14ac:dyDescent="0.2">
      <c r="B15579" s="1257"/>
      <c r="C15579" s="1257"/>
      <c r="D15579" s="1257"/>
      <c r="E15579" s="1257"/>
      <c r="F15579" s="1257"/>
      <c r="G15579" s="1257"/>
      <c r="H15579" s="1258"/>
      <c r="I15579" s="1257"/>
      <c r="J15579" s="1257"/>
      <c r="K15579" s="1257"/>
      <c r="L15579" s="1257"/>
      <c r="M15579" s="1257"/>
    </row>
    <row r="15580" spans="2:13" s="1259" customFormat="1" x14ac:dyDescent="0.2">
      <c r="B15580" s="1257"/>
      <c r="C15580" s="1257"/>
      <c r="D15580" s="1257"/>
      <c r="E15580" s="1257"/>
      <c r="F15580" s="1257"/>
      <c r="G15580" s="1257"/>
      <c r="H15580" s="1258"/>
      <c r="I15580" s="1257"/>
      <c r="J15580" s="1257"/>
      <c r="K15580" s="1257"/>
      <c r="L15580" s="1257"/>
      <c r="M15580" s="1257"/>
    </row>
    <row r="15581" spans="2:13" s="1259" customFormat="1" x14ac:dyDescent="0.2">
      <c r="B15581" s="1257"/>
      <c r="C15581" s="1257"/>
      <c r="D15581" s="1257"/>
      <c r="E15581" s="1257"/>
      <c r="F15581" s="1257"/>
      <c r="G15581" s="1257"/>
      <c r="H15581" s="1258"/>
      <c r="I15581" s="1257"/>
      <c r="J15581" s="1257"/>
      <c r="K15581" s="1257"/>
      <c r="L15581" s="1257"/>
      <c r="M15581" s="1257"/>
    </row>
    <row r="15582" spans="2:13" s="1259" customFormat="1" x14ac:dyDescent="0.2">
      <c r="B15582" s="1257"/>
      <c r="C15582" s="1257"/>
      <c r="D15582" s="1257"/>
      <c r="E15582" s="1257"/>
      <c r="F15582" s="1257"/>
      <c r="G15582" s="1257"/>
      <c r="H15582" s="1258"/>
      <c r="I15582" s="1257"/>
      <c r="J15582" s="1257"/>
      <c r="K15582" s="1257"/>
      <c r="L15582" s="1257"/>
      <c r="M15582" s="1257"/>
    </row>
    <row r="15583" spans="2:13" s="1259" customFormat="1" x14ac:dyDescent="0.2">
      <c r="B15583" s="1257"/>
      <c r="C15583" s="1257"/>
      <c r="D15583" s="1257"/>
      <c r="E15583" s="1257"/>
      <c r="F15583" s="1257"/>
      <c r="G15583" s="1257"/>
      <c r="H15583" s="1258"/>
      <c r="I15583" s="1257"/>
      <c r="J15583" s="1257"/>
      <c r="K15583" s="1257"/>
      <c r="L15583" s="1257"/>
      <c r="M15583" s="1257"/>
    </row>
    <row r="15584" spans="2:13" s="1259" customFormat="1" x14ac:dyDescent="0.2">
      <c r="B15584" s="1257"/>
      <c r="C15584" s="1257"/>
      <c r="D15584" s="1257"/>
      <c r="E15584" s="1257"/>
      <c r="F15584" s="1257"/>
      <c r="G15584" s="1257"/>
      <c r="H15584" s="1258"/>
      <c r="I15584" s="1257"/>
      <c r="J15584" s="1257"/>
      <c r="K15584" s="1257"/>
      <c r="L15584" s="1257"/>
      <c r="M15584" s="1257"/>
    </row>
    <row r="15585" spans="2:13" s="1259" customFormat="1" x14ac:dyDescent="0.2">
      <c r="B15585" s="1257"/>
      <c r="C15585" s="1257"/>
      <c r="D15585" s="1257"/>
      <c r="E15585" s="1257"/>
      <c r="F15585" s="1257"/>
      <c r="G15585" s="1257"/>
      <c r="H15585" s="1258"/>
      <c r="I15585" s="1257"/>
      <c r="J15585" s="1257"/>
      <c r="K15585" s="1257"/>
      <c r="L15585" s="1257"/>
      <c r="M15585" s="1257"/>
    </row>
    <row r="15586" spans="2:13" s="1259" customFormat="1" x14ac:dyDescent="0.2">
      <c r="B15586" s="1257"/>
      <c r="C15586" s="1257"/>
      <c r="D15586" s="1257"/>
      <c r="E15586" s="1257"/>
      <c r="F15586" s="1257"/>
      <c r="G15586" s="1257"/>
      <c r="H15586" s="1258"/>
      <c r="I15586" s="1257"/>
      <c r="J15586" s="1257"/>
      <c r="K15586" s="1257"/>
      <c r="L15586" s="1257"/>
      <c r="M15586" s="1257"/>
    </row>
    <row r="15587" spans="2:13" s="1259" customFormat="1" x14ac:dyDescent="0.2">
      <c r="B15587" s="1257"/>
      <c r="C15587" s="1257"/>
      <c r="D15587" s="1257"/>
      <c r="E15587" s="1257"/>
      <c r="F15587" s="1257"/>
      <c r="G15587" s="1257"/>
      <c r="H15587" s="1258"/>
      <c r="I15587" s="1257"/>
      <c r="J15587" s="1257"/>
      <c r="K15587" s="1257"/>
      <c r="L15587" s="1257"/>
      <c r="M15587" s="1257"/>
    </row>
    <row r="15588" spans="2:13" s="1259" customFormat="1" x14ac:dyDescent="0.2">
      <c r="B15588" s="1257"/>
      <c r="C15588" s="1257"/>
      <c r="D15588" s="1257"/>
      <c r="E15588" s="1257"/>
      <c r="F15588" s="1257"/>
      <c r="G15588" s="1257"/>
      <c r="H15588" s="1258"/>
      <c r="I15588" s="1257"/>
      <c r="J15588" s="1257"/>
      <c r="K15588" s="1257"/>
      <c r="L15588" s="1257"/>
      <c r="M15588" s="1257"/>
    </row>
    <row r="15589" spans="2:13" s="1259" customFormat="1" x14ac:dyDescent="0.2">
      <c r="B15589" s="1257"/>
      <c r="C15589" s="1257"/>
      <c r="D15589" s="1257"/>
      <c r="E15589" s="1257"/>
      <c r="F15589" s="1257"/>
      <c r="G15589" s="1257"/>
      <c r="H15589" s="1258"/>
      <c r="I15589" s="1257"/>
      <c r="J15589" s="1257"/>
      <c r="K15589" s="1257"/>
      <c r="L15589" s="1257"/>
      <c r="M15589" s="1257"/>
    </row>
    <row r="15590" spans="2:13" s="1259" customFormat="1" x14ac:dyDescent="0.2">
      <c r="B15590" s="1257"/>
      <c r="C15590" s="1257"/>
      <c r="D15590" s="1257"/>
      <c r="E15590" s="1257"/>
      <c r="F15590" s="1257"/>
      <c r="G15590" s="1257"/>
      <c r="H15590" s="1258"/>
      <c r="I15590" s="1257"/>
      <c r="J15590" s="1257"/>
      <c r="K15590" s="1257"/>
      <c r="L15590" s="1257"/>
      <c r="M15590" s="1257"/>
    </row>
    <row r="15591" spans="2:13" s="1259" customFormat="1" x14ac:dyDescent="0.2">
      <c r="B15591" s="1257"/>
      <c r="C15591" s="1257"/>
      <c r="D15591" s="1257"/>
      <c r="E15591" s="1257"/>
      <c r="F15591" s="1257"/>
      <c r="G15591" s="1257"/>
      <c r="H15591" s="1258"/>
      <c r="I15591" s="1257"/>
      <c r="J15591" s="1257"/>
      <c r="K15591" s="1257"/>
      <c r="L15591" s="1257"/>
      <c r="M15591" s="1257"/>
    </row>
    <row r="15592" spans="2:13" s="1259" customFormat="1" x14ac:dyDescent="0.2">
      <c r="B15592" s="1257"/>
      <c r="C15592" s="1257"/>
      <c r="D15592" s="1257"/>
      <c r="E15592" s="1257"/>
      <c r="F15592" s="1257"/>
      <c r="G15592" s="1257"/>
      <c r="H15592" s="1258"/>
      <c r="I15592" s="1257"/>
      <c r="J15592" s="1257"/>
      <c r="K15592" s="1257"/>
      <c r="L15592" s="1257"/>
      <c r="M15592" s="1257"/>
    </row>
    <row r="15593" spans="2:13" s="1259" customFormat="1" x14ac:dyDescent="0.2">
      <c r="B15593" s="1257"/>
      <c r="C15593" s="1257"/>
      <c r="D15593" s="1257"/>
      <c r="E15593" s="1257"/>
      <c r="F15593" s="1257"/>
      <c r="G15593" s="1257"/>
      <c r="H15593" s="1258"/>
      <c r="I15593" s="1257"/>
      <c r="J15593" s="1257"/>
      <c r="K15593" s="1257"/>
      <c r="L15593" s="1257"/>
      <c r="M15593" s="1257"/>
    </row>
    <row r="15594" spans="2:13" s="1259" customFormat="1" x14ac:dyDescent="0.2">
      <c r="B15594" s="1257"/>
      <c r="C15594" s="1257"/>
      <c r="D15594" s="1257"/>
      <c r="E15594" s="1257"/>
      <c r="F15594" s="1257"/>
      <c r="G15594" s="1257"/>
      <c r="H15594" s="1258"/>
      <c r="I15594" s="1257"/>
      <c r="J15594" s="1257"/>
      <c r="K15594" s="1257"/>
      <c r="L15594" s="1257"/>
      <c r="M15594" s="1257"/>
    </row>
    <row r="15595" spans="2:13" s="1259" customFormat="1" x14ac:dyDescent="0.2">
      <c r="B15595" s="1257"/>
      <c r="C15595" s="1257"/>
      <c r="D15595" s="1257"/>
      <c r="E15595" s="1257"/>
      <c r="F15595" s="1257"/>
      <c r="G15595" s="1257"/>
      <c r="H15595" s="1258"/>
      <c r="I15595" s="1257"/>
      <c r="J15595" s="1257"/>
      <c r="K15595" s="1257"/>
      <c r="L15595" s="1257"/>
      <c r="M15595" s="1257"/>
    </row>
    <row r="15596" spans="2:13" s="1259" customFormat="1" x14ac:dyDescent="0.2">
      <c r="B15596" s="1257"/>
      <c r="C15596" s="1257"/>
      <c r="D15596" s="1257"/>
      <c r="E15596" s="1257"/>
      <c r="F15596" s="1257"/>
      <c r="G15596" s="1257"/>
      <c r="H15596" s="1258"/>
      <c r="I15596" s="1257"/>
      <c r="J15596" s="1257"/>
      <c r="K15596" s="1257"/>
      <c r="L15596" s="1257"/>
      <c r="M15596" s="1257"/>
    </row>
    <row r="15597" spans="2:13" s="1259" customFormat="1" x14ac:dyDescent="0.2">
      <c r="B15597" s="1257"/>
      <c r="C15597" s="1257"/>
      <c r="D15597" s="1257"/>
      <c r="E15597" s="1257"/>
      <c r="F15597" s="1257"/>
      <c r="G15597" s="1257"/>
      <c r="H15597" s="1258"/>
      <c r="I15597" s="1257"/>
      <c r="J15597" s="1257"/>
      <c r="K15597" s="1257"/>
      <c r="L15597" s="1257"/>
      <c r="M15597" s="1257"/>
    </row>
    <row r="15598" spans="2:13" s="1259" customFormat="1" x14ac:dyDescent="0.2">
      <c r="B15598" s="1257"/>
      <c r="C15598" s="1257"/>
      <c r="D15598" s="1257"/>
      <c r="E15598" s="1257"/>
      <c r="F15598" s="1257"/>
      <c r="G15598" s="1257"/>
      <c r="H15598" s="1258"/>
      <c r="I15598" s="1257"/>
      <c r="J15598" s="1257"/>
      <c r="K15598" s="1257"/>
      <c r="L15598" s="1257"/>
      <c r="M15598" s="1257"/>
    </row>
    <row r="15599" spans="2:13" s="1259" customFormat="1" x14ac:dyDescent="0.2">
      <c r="B15599" s="1257"/>
      <c r="C15599" s="1257"/>
      <c r="D15599" s="1257"/>
      <c r="E15599" s="1257"/>
      <c r="F15599" s="1257"/>
      <c r="G15599" s="1257"/>
      <c r="H15599" s="1258"/>
      <c r="I15599" s="1257"/>
      <c r="J15599" s="1257"/>
      <c r="K15599" s="1257"/>
      <c r="L15599" s="1257"/>
      <c r="M15599" s="1257"/>
    </row>
    <row r="15600" spans="2:13" s="1259" customFormat="1" x14ac:dyDescent="0.2">
      <c r="B15600" s="1257"/>
      <c r="C15600" s="1257"/>
      <c r="D15600" s="1257"/>
      <c r="E15600" s="1257"/>
      <c r="F15600" s="1257"/>
      <c r="G15600" s="1257"/>
      <c r="H15600" s="1258"/>
      <c r="I15600" s="1257"/>
      <c r="J15600" s="1257"/>
      <c r="K15600" s="1257"/>
      <c r="L15600" s="1257"/>
      <c r="M15600" s="1257"/>
    </row>
    <row r="15601" spans="2:13" s="1259" customFormat="1" x14ac:dyDescent="0.2">
      <c r="B15601" s="1257"/>
      <c r="C15601" s="1257"/>
      <c r="D15601" s="1257"/>
      <c r="E15601" s="1257"/>
      <c r="F15601" s="1257"/>
      <c r="G15601" s="1257"/>
      <c r="H15601" s="1258"/>
      <c r="I15601" s="1257"/>
      <c r="J15601" s="1257"/>
      <c r="K15601" s="1257"/>
      <c r="L15601" s="1257"/>
      <c r="M15601" s="1257"/>
    </row>
    <row r="15602" spans="2:13" s="1259" customFormat="1" x14ac:dyDescent="0.2">
      <c r="B15602" s="1257"/>
      <c r="C15602" s="1257"/>
      <c r="D15602" s="1257"/>
      <c r="E15602" s="1257"/>
      <c r="F15602" s="1257"/>
      <c r="G15602" s="1257"/>
      <c r="H15602" s="1258"/>
      <c r="I15602" s="1257"/>
      <c r="J15602" s="1257"/>
      <c r="K15602" s="1257"/>
      <c r="L15602" s="1257"/>
      <c r="M15602" s="1257"/>
    </row>
    <row r="15603" spans="2:13" s="1259" customFormat="1" x14ac:dyDescent="0.2">
      <c r="B15603" s="1257"/>
      <c r="C15603" s="1257"/>
      <c r="D15603" s="1257"/>
      <c r="E15603" s="1257"/>
      <c r="F15603" s="1257"/>
      <c r="G15603" s="1257"/>
      <c r="H15603" s="1258"/>
      <c r="I15603" s="1257"/>
      <c r="J15603" s="1257"/>
      <c r="K15603" s="1257"/>
      <c r="L15603" s="1257"/>
      <c r="M15603" s="1257"/>
    </row>
    <row r="15604" spans="2:13" s="1259" customFormat="1" x14ac:dyDescent="0.2">
      <c r="B15604" s="1257"/>
      <c r="C15604" s="1257"/>
      <c r="D15604" s="1257"/>
      <c r="E15604" s="1257"/>
      <c r="F15604" s="1257"/>
      <c r="G15604" s="1257"/>
      <c r="H15604" s="1258"/>
      <c r="I15604" s="1257"/>
      <c r="J15604" s="1257"/>
      <c r="K15604" s="1257"/>
      <c r="L15604" s="1257"/>
      <c r="M15604" s="1257"/>
    </row>
    <row r="15605" spans="2:13" s="1259" customFormat="1" x14ac:dyDescent="0.2">
      <c r="B15605" s="1257"/>
      <c r="C15605" s="1257"/>
      <c r="D15605" s="1257"/>
      <c r="E15605" s="1257"/>
      <c r="F15605" s="1257"/>
      <c r="G15605" s="1257"/>
      <c r="H15605" s="1258"/>
      <c r="I15605" s="1257"/>
      <c r="J15605" s="1257"/>
      <c r="K15605" s="1257"/>
      <c r="L15605" s="1257"/>
      <c r="M15605" s="1257"/>
    </row>
    <row r="15606" spans="2:13" s="1259" customFormat="1" x14ac:dyDescent="0.2">
      <c r="B15606" s="1257"/>
      <c r="C15606" s="1257"/>
      <c r="D15606" s="1257"/>
      <c r="E15606" s="1257"/>
      <c r="F15606" s="1257"/>
      <c r="G15606" s="1257"/>
      <c r="H15606" s="1258"/>
      <c r="I15606" s="1257"/>
      <c r="J15606" s="1257"/>
      <c r="K15606" s="1257"/>
      <c r="L15606" s="1257"/>
      <c r="M15606" s="1257"/>
    </row>
    <row r="15607" spans="2:13" s="1259" customFormat="1" x14ac:dyDescent="0.2">
      <c r="B15607" s="1257"/>
      <c r="C15607" s="1257"/>
      <c r="D15607" s="1257"/>
      <c r="E15607" s="1257"/>
      <c r="F15607" s="1257"/>
      <c r="G15607" s="1257"/>
      <c r="H15607" s="1258"/>
      <c r="I15607" s="1257"/>
      <c r="J15607" s="1257"/>
      <c r="K15607" s="1257"/>
      <c r="L15607" s="1257"/>
      <c r="M15607" s="1257"/>
    </row>
    <row r="15608" spans="2:13" s="1259" customFormat="1" x14ac:dyDescent="0.2">
      <c r="B15608" s="1257"/>
      <c r="C15608" s="1257"/>
      <c r="D15608" s="1257"/>
      <c r="E15608" s="1257"/>
      <c r="F15608" s="1257"/>
      <c r="G15608" s="1257"/>
      <c r="H15608" s="1258"/>
      <c r="I15608" s="1257"/>
      <c r="J15608" s="1257"/>
      <c r="K15608" s="1257"/>
      <c r="L15608" s="1257"/>
      <c r="M15608" s="1257"/>
    </row>
    <row r="15609" spans="2:13" s="1259" customFormat="1" x14ac:dyDescent="0.2">
      <c r="B15609" s="1257"/>
      <c r="C15609" s="1257"/>
      <c r="D15609" s="1257"/>
      <c r="E15609" s="1257"/>
      <c r="F15609" s="1257"/>
      <c r="G15609" s="1257"/>
      <c r="H15609" s="1258"/>
      <c r="I15609" s="1257"/>
      <c r="J15609" s="1257"/>
      <c r="K15609" s="1257"/>
      <c r="L15609" s="1257"/>
      <c r="M15609" s="1257"/>
    </row>
    <row r="15610" spans="2:13" s="1259" customFormat="1" x14ac:dyDescent="0.2">
      <c r="B15610" s="1257"/>
      <c r="C15610" s="1257"/>
      <c r="D15610" s="1257"/>
      <c r="E15610" s="1257"/>
      <c r="F15610" s="1257"/>
      <c r="G15610" s="1257"/>
      <c r="H15610" s="1258"/>
      <c r="I15610" s="1257"/>
      <c r="J15610" s="1257"/>
      <c r="K15610" s="1257"/>
      <c r="L15610" s="1257"/>
      <c r="M15610" s="1257"/>
    </row>
    <row r="15611" spans="2:13" s="1259" customFormat="1" x14ac:dyDescent="0.2">
      <c r="B15611" s="1257"/>
      <c r="C15611" s="1257"/>
      <c r="D15611" s="1257"/>
      <c r="E15611" s="1257"/>
      <c r="F15611" s="1257"/>
      <c r="G15611" s="1257"/>
      <c r="H15611" s="1258"/>
      <c r="I15611" s="1257"/>
      <c r="J15611" s="1257"/>
      <c r="K15611" s="1257"/>
      <c r="L15611" s="1257"/>
      <c r="M15611" s="1257"/>
    </row>
    <row r="15612" spans="2:13" s="1259" customFormat="1" x14ac:dyDescent="0.2">
      <c r="B15612" s="1257"/>
      <c r="C15612" s="1257"/>
      <c r="D15612" s="1257"/>
      <c r="E15612" s="1257"/>
      <c r="F15612" s="1257"/>
      <c r="G15612" s="1257"/>
      <c r="H15612" s="1258"/>
      <c r="I15612" s="1257"/>
      <c r="J15612" s="1257"/>
      <c r="K15612" s="1257"/>
      <c r="L15612" s="1257"/>
      <c r="M15612" s="1257"/>
    </row>
    <row r="15613" spans="2:13" s="1259" customFormat="1" x14ac:dyDescent="0.2">
      <c r="B15613" s="1257"/>
      <c r="C15613" s="1257"/>
      <c r="D15613" s="1257"/>
      <c r="E15613" s="1257"/>
      <c r="F15613" s="1257"/>
      <c r="G15613" s="1257"/>
      <c r="H15613" s="1258"/>
      <c r="I15613" s="1257"/>
      <c r="J15613" s="1257"/>
      <c r="K15613" s="1257"/>
      <c r="L15613" s="1257"/>
      <c r="M15613" s="1257"/>
    </row>
    <row r="15614" spans="2:13" s="1259" customFormat="1" x14ac:dyDescent="0.2">
      <c r="B15614" s="1257"/>
      <c r="C15614" s="1257"/>
      <c r="D15614" s="1257"/>
      <c r="E15614" s="1257"/>
      <c r="F15614" s="1257"/>
      <c r="G15614" s="1257"/>
      <c r="H15614" s="1258"/>
      <c r="I15614" s="1257"/>
      <c r="J15614" s="1257"/>
      <c r="K15614" s="1257"/>
      <c r="L15614" s="1257"/>
      <c r="M15614" s="1257"/>
    </row>
    <row r="15615" spans="2:13" s="1259" customFormat="1" x14ac:dyDescent="0.2">
      <c r="B15615" s="1257"/>
      <c r="C15615" s="1257"/>
      <c r="D15615" s="1257"/>
      <c r="E15615" s="1257"/>
      <c r="F15615" s="1257"/>
      <c r="G15615" s="1257"/>
      <c r="H15615" s="1258"/>
      <c r="I15615" s="1257"/>
      <c r="J15615" s="1257"/>
      <c r="K15615" s="1257"/>
      <c r="L15615" s="1257"/>
      <c r="M15615" s="1257"/>
    </row>
    <row r="15616" spans="2:13" s="1259" customFormat="1" x14ac:dyDescent="0.2">
      <c r="B15616" s="1257"/>
      <c r="C15616" s="1257"/>
      <c r="D15616" s="1257"/>
      <c r="E15616" s="1257"/>
      <c r="F15616" s="1257"/>
      <c r="G15616" s="1257"/>
      <c r="H15616" s="1258"/>
      <c r="I15616" s="1257"/>
      <c r="J15616" s="1257"/>
      <c r="K15616" s="1257"/>
      <c r="L15616" s="1257"/>
      <c r="M15616" s="1257"/>
    </row>
    <row r="15617" spans="2:13" s="1259" customFormat="1" x14ac:dyDescent="0.2">
      <c r="B15617" s="1257"/>
      <c r="C15617" s="1257"/>
      <c r="D15617" s="1257"/>
      <c r="E15617" s="1257"/>
      <c r="F15617" s="1257"/>
      <c r="G15617" s="1257"/>
      <c r="H15617" s="1258"/>
      <c r="I15617" s="1257"/>
      <c r="J15617" s="1257"/>
      <c r="K15617" s="1257"/>
      <c r="L15617" s="1257"/>
      <c r="M15617" s="1257"/>
    </row>
    <row r="15618" spans="2:13" s="1259" customFormat="1" x14ac:dyDescent="0.2">
      <c r="B15618" s="1257"/>
      <c r="C15618" s="1257"/>
      <c r="D15618" s="1257"/>
      <c r="E15618" s="1257"/>
      <c r="F15618" s="1257"/>
      <c r="G15618" s="1257"/>
      <c r="H15618" s="1258"/>
      <c r="I15618" s="1257"/>
      <c r="J15618" s="1257"/>
      <c r="K15618" s="1257"/>
      <c r="L15618" s="1257"/>
      <c r="M15618" s="1257"/>
    </row>
    <row r="15619" spans="2:13" s="1259" customFormat="1" x14ac:dyDescent="0.2">
      <c r="B15619" s="1257"/>
      <c r="C15619" s="1257"/>
      <c r="D15619" s="1257"/>
      <c r="E15619" s="1257"/>
      <c r="F15619" s="1257"/>
      <c r="G15619" s="1257"/>
      <c r="H15619" s="1258"/>
      <c r="I15619" s="1257"/>
      <c r="J15619" s="1257"/>
      <c r="K15619" s="1257"/>
      <c r="L15619" s="1257"/>
      <c r="M15619" s="1257"/>
    </row>
    <row r="15620" spans="2:13" s="1259" customFormat="1" x14ac:dyDescent="0.2">
      <c r="B15620" s="1257"/>
      <c r="C15620" s="1257"/>
      <c r="D15620" s="1257"/>
      <c r="E15620" s="1257"/>
      <c r="F15620" s="1257"/>
      <c r="G15620" s="1257"/>
      <c r="H15620" s="1258"/>
      <c r="I15620" s="1257"/>
      <c r="J15620" s="1257"/>
      <c r="K15620" s="1257"/>
      <c r="L15620" s="1257"/>
      <c r="M15620" s="1257"/>
    </row>
    <row r="15621" spans="2:13" s="1259" customFormat="1" x14ac:dyDescent="0.2">
      <c r="B15621" s="1257"/>
      <c r="C15621" s="1257"/>
      <c r="D15621" s="1257"/>
      <c r="E15621" s="1257"/>
      <c r="F15621" s="1257"/>
      <c r="G15621" s="1257"/>
      <c r="H15621" s="1258"/>
      <c r="I15621" s="1257"/>
      <c r="J15621" s="1257"/>
      <c r="K15621" s="1257"/>
      <c r="L15621" s="1257"/>
      <c r="M15621" s="1257"/>
    </row>
    <row r="15622" spans="2:13" s="1259" customFormat="1" x14ac:dyDescent="0.2">
      <c r="B15622" s="1257"/>
      <c r="C15622" s="1257"/>
      <c r="D15622" s="1257"/>
      <c r="E15622" s="1257"/>
      <c r="F15622" s="1257"/>
      <c r="G15622" s="1257"/>
      <c r="H15622" s="1258"/>
      <c r="I15622" s="1257"/>
      <c r="J15622" s="1257"/>
      <c r="K15622" s="1257"/>
      <c r="L15622" s="1257"/>
      <c r="M15622" s="1257"/>
    </row>
    <row r="15623" spans="2:13" s="1259" customFormat="1" x14ac:dyDescent="0.2">
      <c r="B15623" s="1257"/>
      <c r="C15623" s="1257"/>
      <c r="D15623" s="1257"/>
      <c r="E15623" s="1257"/>
      <c r="F15623" s="1257"/>
      <c r="G15623" s="1257"/>
      <c r="H15623" s="1258"/>
      <c r="I15623" s="1257"/>
      <c r="J15623" s="1257"/>
      <c r="K15623" s="1257"/>
      <c r="L15623" s="1257"/>
      <c r="M15623" s="1257"/>
    </row>
    <row r="15624" spans="2:13" s="1259" customFormat="1" x14ac:dyDescent="0.2">
      <c r="B15624" s="1257"/>
      <c r="C15624" s="1257"/>
      <c r="D15624" s="1257"/>
      <c r="E15624" s="1257"/>
      <c r="F15624" s="1257"/>
      <c r="G15624" s="1257"/>
      <c r="H15624" s="1258"/>
      <c r="I15624" s="1257"/>
      <c r="J15624" s="1257"/>
      <c r="K15624" s="1257"/>
      <c r="L15624" s="1257"/>
      <c r="M15624" s="1257"/>
    </row>
    <row r="15625" spans="2:13" s="1259" customFormat="1" x14ac:dyDescent="0.2">
      <c r="B15625" s="1257"/>
      <c r="C15625" s="1257"/>
      <c r="D15625" s="1257"/>
      <c r="E15625" s="1257"/>
      <c r="F15625" s="1257"/>
      <c r="G15625" s="1257"/>
      <c r="H15625" s="1258"/>
      <c r="I15625" s="1257"/>
      <c r="J15625" s="1257"/>
      <c r="K15625" s="1257"/>
      <c r="L15625" s="1257"/>
      <c r="M15625" s="1257"/>
    </row>
    <row r="15626" spans="2:13" s="1259" customFormat="1" x14ac:dyDescent="0.2">
      <c r="B15626" s="1257"/>
      <c r="C15626" s="1257"/>
      <c r="D15626" s="1257"/>
      <c r="E15626" s="1257"/>
      <c r="F15626" s="1257"/>
      <c r="G15626" s="1257"/>
      <c r="H15626" s="1258"/>
      <c r="I15626" s="1257"/>
      <c r="J15626" s="1257"/>
      <c r="K15626" s="1257"/>
      <c r="L15626" s="1257"/>
      <c r="M15626" s="1257"/>
    </row>
    <row r="15627" spans="2:13" s="1259" customFormat="1" x14ac:dyDescent="0.2">
      <c r="B15627" s="1257"/>
      <c r="C15627" s="1257"/>
      <c r="D15627" s="1257"/>
      <c r="E15627" s="1257"/>
      <c r="F15627" s="1257"/>
      <c r="G15627" s="1257"/>
      <c r="H15627" s="1258"/>
      <c r="I15627" s="1257"/>
      <c r="J15627" s="1257"/>
      <c r="K15627" s="1257"/>
      <c r="L15627" s="1257"/>
      <c r="M15627" s="1257"/>
    </row>
    <row r="15628" spans="2:13" s="1259" customFormat="1" x14ac:dyDescent="0.2">
      <c r="B15628" s="1257"/>
      <c r="C15628" s="1257"/>
      <c r="D15628" s="1257"/>
      <c r="E15628" s="1257"/>
      <c r="F15628" s="1257"/>
      <c r="G15628" s="1257"/>
      <c r="H15628" s="1258"/>
      <c r="I15628" s="1257"/>
      <c r="J15628" s="1257"/>
      <c r="K15628" s="1257"/>
      <c r="L15628" s="1257"/>
      <c r="M15628" s="1257"/>
    </row>
    <row r="15629" spans="2:13" s="1259" customFormat="1" x14ac:dyDescent="0.2">
      <c r="B15629" s="1257"/>
      <c r="C15629" s="1257"/>
      <c r="D15629" s="1257"/>
      <c r="E15629" s="1257"/>
      <c r="F15629" s="1257"/>
      <c r="G15629" s="1257"/>
      <c r="H15629" s="1258"/>
      <c r="I15629" s="1257"/>
      <c r="J15629" s="1257"/>
      <c r="K15629" s="1257"/>
      <c r="L15629" s="1257"/>
      <c r="M15629" s="1257"/>
    </row>
    <row r="15630" spans="2:13" s="1259" customFormat="1" x14ac:dyDescent="0.2">
      <c r="B15630" s="1257"/>
      <c r="C15630" s="1257"/>
      <c r="D15630" s="1257"/>
      <c r="E15630" s="1257"/>
      <c r="F15630" s="1257"/>
      <c r="G15630" s="1257"/>
      <c r="H15630" s="1258"/>
      <c r="I15630" s="1257"/>
      <c r="J15630" s="1257"/>
      <c r="K15630" s="1257"/>
      <c r="L15630" s="1257"/>
      <c r="M15630" s="1257"/>
    </row>
    <row r="15631" spans="2:13" s="1259" customFormat="1" x14ac:dyDescent="0.2">
      <c r="B15631" s="1257"/>
      <c r="C15631" s="1257"/>
      <c r="D15631" s="1257"/>
      <c r="E15631" s="1257"/>
      <c r="F15631" s="1257"/>
      <c r="G15631" s="1257"/>
      <c r="H15631" s="1258"/>
      <c r="I15631" s="1257"/>
      <c r="J15631" s="1257"/>
      <c r="K15631" s="1257"/>
      <c r="L15631" s="1257"/>
      <c r="M15631" s="1257"/>
    </row>
    <row r="15632" spans="2:13" s="1259" customFormat="1" x14ac:dyDescent="0.2">
      <c r="B15632" s="1257"/>
      <c r="C15632" s="1257"/>
      <c r="D15632" s="1257"/>
      <c r="E15632" s="1257"/>
      <c r="F15632" s="1257"/>
      <c r="G15632" s="1257"/>
      <c r="H15632" s="1258"/>
      <c r="I15632" s="1257"/>
      <c r="J15632" s="1257"/>
      <c r="K15632" s="1257"/>
      <c r="L15632" s="1257"/>
      <c r="M15632" s="1257"/>
    </row>
    <row r="15633" spans="2:13" s="1259" customFormat="1" x14ac:dyDescent="0.2">
      <c r="B15633" s="1257"/>
      <c r="C15633" s="1257"/>
      <c r="D15633" s="1257"/>
      <c r="E15633" s="1257"/>
      <c r="F15633" s="1257"/>
      <c r="G15633" s="1257"/>
      <c r="H15633" s="1258"/>
      <c r="I15633" s="1257"/>
      <c r="J15633" s="1257"/>
      <c r="K15633" s="1257"/>
      <c r="L15633" s="1257"/>
      <c r="M15633" s="1257"/>
    </row>
    <row r="15634" spans="2:13" s="1259" customFormat="1" x14ac:dyDescent="0.2">
      <c r="B15634" s="1257"/>
      <c r="C15634" s="1257"/>
      <c r="D15634" s="1257"/>
      <c r="E15634" s="1257"/>
      <c r="F15634" s="1257"/>
      <c r="G15634" s="1257"/>
      <c r="H15634" s="1258"/>
      <c r="I15634" s="1257"/>
      <c r="J15634" s="1257"/>
      <c r="K15634" s="1257"/>
      <c r="L15634" s="1257"/>
      <c r="M15634" s="1257"/>
    </row>
    <row r="15635" spans="2:13" s="1259" customFormat="1" x14ac:dyDescent="0.2">
      <c r="B15635" s="1257"/>
      <c r="C15635" s="1257"/>
      <c r="D15635" s="1257"/>
      <c r="E15635" s="1257"/>
      <c r="F15635" s="1257"/>
      <c r="G15635" s="1257"/>
      <c r="H15635" s="1258"/>
      <c r="I15635" s="1257"/>
      <c r="J15635" s="1257"/>
      <c r="K15635" s="1257"/>
      <c r="L15635" s="1257"/>
      <c r="M15635" s="1257"/>
    </row>
    <row r="15636" spans="2:13" s="1259" customFormat="1" x14ac:dyDescent="0.2">
      <c r="B15636" s="1257"/>
      <c r="C15636" s="1257"/>
      <c r="D15636" s="1257"/>
      <c r="E15636" s="1257"/>
      <c r="F15636" s="1257"/>
      <c r="G15636" s="1257"/>
      <c r="H15636" s="1258"/>
      <c r="I15636" s="1257"/>
      <c r="J15636" s="1257"/>
      <c r="K15636" s="1257"/>
      <c r="L15636" s="1257"/>
      <c r="M15636" s="1257"/>
    </row>
    <row r="15637" spans="2:13" s="1259" customFormat="1" x14ac:dyDescent="0.2">
      <c r="B15637" s="1257"/>
      <c r="C15637" s="1257"/>
      <c r="D15637" s="1257"/>
      <c r="E15637" s="1257"/>
      <c r="F15637" s="1257"/>
      <c r="G15637" s="1257"/>
      <c r="H15637" s="1258"/>
      <c r="I15637" s="1257"/>
      <c r="J15637" s="1257"/>
      <c r="K15637" s="1257"/>
      <c r="L15637" s="1257"/>
      <c r="M15637" s="1257"/>
    </row>
    <row r="15638" spans="2:13" s="1259" customFormat="1" x14ac:dyDescent="0.2">
      <c r="B15638" s="1257"/>
      <c r="C15638" s="1257"/>
      <c r="D15638" s="1257"/>
      <c r="E15638" s="1257"/>
      <c r="F15638" s="1257"/>
      <c r="G15638" s="1257"/>
      <c r="H15638" s="1258"/>
      <c r="I15638" s="1257"/>
      <c r="J15638" s="1257"/>
      <c r="K15638" s="1257"/>
      <c r="L15638" s="1257"/>
      <c r="M15638" s="1257"/>
    </row>
    <row r="15639" spans="2:13" s="1259" customFormat="1" x14ac:dyDescent="0.2">
      <c r="B15639" s="1257"/>
      <c r="C15639" s="1257"/>
      <c r="D15639" s="1257"/>
      <c r="E15639" s="1257"/>
      <c r="F15639" s="1257"/>
      <c r="G15639" s="1257"/>
      <c r="H15639" s="1258"/>
      <c r="I15639" s="1257"/>
      <c r="J15639" s="1257"/>
      <c r="K15639" s="1257"/>
      <c r="L15639" s="1257"/>
      <c r="M15639" s="1257"/>
    </row>
    <row r="15640" spans="2:13" s="1259" customFormat="1" x14ac:dyDescent="0.2">
      <c r="B15640" s="1257"/>
      <c r="C15640" s="1257"/>
      <c r="D15640" s="1257"/>
      <c r="E15640" s="1257"/>
      <c r="F15640" s="1257"/>
      <c r="G15640" s="1257"/>
      <c r="H15640" s="1258"/>
      <c r="I15640" s="1257"/>
      <c r="J15640" s="1257"/>
      <c r="K15640" s="1257"/>
      <c r="L15640" s="1257"/>
      <c r="M15640" s="1257"/>
    </row>
    <row r="15641" spans="2:13" s="1259" customFormat="1" x14ac:dyDescent="0.2">
      <c r="B15641" s="1257"/>
      <c r="C15641" s="1257"/>
      <c r="D15641" s="1257"/>
      <c r="E15641" s="1257"/>
      <c r="F15641" s="1257"/>
      <c r="G15641" s="1257"/>
      <c r="H15641" s="1258"/>
      <c r="I15641" s="1257"/>
      <c r="J15641" s="1257"/>
      <c r="K15641" s="1257"/>
      <c r="L15641" s="1257"/>
      <c r="M15641" s="1257"/>
    </row>
    <row r="15642" spans="2:13" s="1259" customFormat="1" x14ac:dyDescent="0.2">
      <c r="B15642" s="1257"/>
      <c r="C15642" s="1257"/>
      <c r="D15642" s="1257"/>
      <c r="E15642" s="1257"/>
      <c r="F15642" s="1257"/>
      <c r="G15642" s="1257"/>
      <c r="H15642" s="1258"/>
      <c r="I15642" s="1257"/>
      <c r="J15642" s="1257"/>
      <c r="K15642" s="1257"/>
      <c r="L15642" s="1257"/>
      <c r="M15642" s="1257"/>
    </row>
    <row r="15643" spans="2:13" s="1259" customFormat="1" x14ac:dyDescent="0.2">
      <c r="B15643" s="1257"/>
      <c r="C15643" s="1257"/>
      <c r="D15643" s="1257"/>
      <c r="E15643" s="1257"/>
      <c r="F15643" s="1257"/>
      <c r="G15643" s="1257"/>
      <c r="H15643" s="1258"/>
      <c r="I15643" s="1257"/>
      <c r="J15643" s="1257"/>
      <c r="K15643" s="1257"/>
      <c r="L15643" s="1257"/>
      <c r="M15643" s="1257"/>
    </row>
    <row r="15644" spans="2:13" s="1259" customFormat="1" x14ac:dyDescent="0.2">
      <c r="B15644" s="1257"/>
      <c r="C15644" s="1257"/>
      <c r="D15644" s="1257"/>
      <c r="E15644" s="1257"/>
      <c r="F15644" s="1257"/>
      <c r="G15644" s="1257"/>
      <c r="H15644" s="1258"/>
      <c r="I15644" s="1257"/>
      <c r="J15644" s="1257"/>
      <c r="K15644" s="1257"/>
      <c r="L15644" s="1257"/>
      <c r="M15644" s="1257"/>
    </row>
    <row r="15645" spans="2:13" s="1259" customFormat="1" x14ac:dyDescent="0.2">
      <c r="B15645" s="1257"/>
      <c r="C15645" s="1257"/>
      <c r="D15645" s="1257"/>
      <c r="E15645" s="1257"/>
      <c r="F15645" s="1257"/>
      <c r="G15645" s="1257"/>
      <c r="H15645" s="1258"/>
      <c r="I15645" s="1257"/>
      <c r="J15645" s="1257"/>
      <c r="K15645" s="1257"/>
      <c r="L15645" s="1257"/>
      <c r="M15645" s="1257"/>
    </row>
    <row r="15646" spans="2:13" s="1259" customFormat="1" x14ac:dyDescent="0.2">
      <c r="B15646" s="1257"/>
      <c r="C15646" s="1257"/>
      <c r="D15646" s="1257"/>
      <c r="E15646" s="1257"/>
      <c r="F15646" s="1257"/>
      <c r="G15646" s="1257"/>
      <c r="H15646" s="1258"/>
      <c r="I15646" s="1257"/>
      <c r="J15646" s="1257"/>
      <c r="K15646" s="1257"/>
      <c r="L15646" s="1257"/>
      <c r="M15646" s="1257"/>
    </row>
    <row r="15647" spans="2:13" s="1259" customFormat="1" x14ac:dyDescent="0.2">
      <c r="B15647" s="1257"/>
      <c r="C15647" s="1257"/>
      <c r="D15647" s="1257"/>
      <c r="E15647" s="1257"/>
      <c r="F15647" s="1257"/>
      <c r="G15647" s="1257"/>
      <c r="H15647" s="1258"/>
      <c r="I15647" s="1257"/>
      <c r="J15647" s="1257"/>
      <c r="K15647" s="1257"/>
      <c r="L15647" s="1257"/>
      <c r="M15647" s="1257"/>
    </row>
    <row r="15648" spans="2:13" s="1259" customFormat="1" x14ac:dyDescent="0.2">
      <c r="B15648" s="1257"/>
      <c r="C15648" s="1257"/>
      <c r="D15648" s="1257"/>
      <c r="E15648" s="1257"/>
      <c r="F15648" s="1257"/>
      <c r="G15648" s="1257"/>
      <c r="H15648" s="1258"/>
      <c r="I15648" s="1257"/>
      <c r="J15648" s="1257"/>
      <c r="K15648" s="1257"/>
      <c r="L15648" s="1257"/>
      <c r="M15648" s="1257"/>
    </row>
    <row r="15649" spans="2:13" s="1259" customFormat="1" x14ac:dyDescent="0.2">
      <c r="B15649" s="1257"/>
      <c r="C15649" s="1257"/>
      <c r="D15649" s="1257"/>
      <c r="E15649" s="1257"/>
      <c r="F15649" s="1257"/>
      <c r="G15649" s="1257"/>
      <c r="H15649" s="1258"/>
      <c r="I15649" s="1257"/>
      <c r="J15649" s="1257"/>
      <c r="K15649" s="1257"/>
      <c r="L15649" s="1257"/>
      <c r="M15649" s="1257"/>
    </row>
    <row r="15650" spans="2:13" s="1259" customFormat="1" x14ac:dyDescent="0.2">
      <c r="B15650" s="1257"/>
      <c r="C15650" s="1257"/>
      <c r="D15650" s="1257"/>
      <c r="E15650" s="1257"/>
      <c r="F15650" s="1257"/>
      <c r="G15650" s="1257"/>
      <c r="H15650" s="1258"/>
      <c r="I15650" s="1257"/>
      <c r="J15650" s="1257"/>
      <c r="K15650" s="1257"/>
      <c r="L15650" s="1257"/>
      <c r="M15650" s="1257"/>
    </row>
    <row r="15651" spans="2:13" s="1259" customFormat="1" x14ac:dyDescent="0.2">
      <c r="B15651" s="1257"/>
      <c r="C15651" s="1257"/>
      <c r="D15651" s="1257"/>
      <c r="E15651" s="1257"/>
      <c r="F15651" s="1257"/>
      <c r="G15651" s="1257"/>
      <c r="H15651" s="1258"/>
      <c r="I15651" s="1257"/>
      <c r="J15651" s="1257"/>
      <c r="K15651" s="1257"/>
      <c r="L15651" s="1257"/>
      <c r="M15651" s="1257"/>
    </row>
    <row r="15652" spans="2:13" s="1259" customFormat="1" x14ac:dyDescent="0.2">
      <c r="B15652" s="1257"/>
      <c r="C15652" s="1257"/>
      <c r="D15652" s="1257"/>
      <c r="E15652" s="1257"/>
      <c r="F15652" s="1257"/>
      <c r="G15652" s="1257"/>
      <c r="H15652" s="1258"/>
      <c r="I15652" s="1257"/>
      <c r="J15652" s="1257"/>
      <c r="K15652" s="1257"/>
      <c r="L15652" s="1257"/>
      <c r="M15652" s="1257"/>
    </row>
    <row r="15653" spans="2:13" s="1259" customFormat="1" x14ac:dyDescent="0.2">
      <c r="B15653" s="1257"/>
      <c r="C15653" s="1257"/>
      <c r="D15653" s="1257"/>
      <c r="E15653" s="1257"/>
      <c r="F15653" s="1257"/>
      <c r="G15653" s="1257"/>
      <c r="H15653" s="1258"/>
      <c r="I15653" s="1257"/>
      <c r="J15653" s="1257"/>
      <c r="K15653" s="1257"/>
      <c r="L15653" s="1257"/>
      <c r="M15653" s="1257"/>
    </row>
    <row r="15654" spans="2:13" s="1259" customFormat="1" x14ac:dyDescent="0.2">
      <c r="B15654" s="1257"/>
      <c r="C15654" s="1257"/>
      <c r="D15654" s="1257"/>
      <c r="E15654" s="1257"/>
      <c r="F15654" s="1257"/>
      <c r="G15654" s="1257"/>
      <c r="H15654" s="1258"/>
      <c r="I15654" s="1257"/>
      <c r="J15654" s="1257"/>
      <c r="K15654" s="1257"/>
      <c r="L15654" s="1257"/>
      <c r="M15654" s="1257"/>
    </row>
    <row r="15655" spans="2:13" s="1259" customFormat="1" x14ac:dyDescent="0.2">
      <c r="B15655" s="1257"/>
      <c r="C15655" s="1257"/>
      <c r="D15655" s="1257"/>
      <c r="E15655" s="1257"/>
      <c r="F15655" s="1257"/>
      <c r="G15655" s="1257"/>
      <c r="H15655" s="1258"/>
      <c r="I15655" s="1257"/>
      <c r="J15655" s="1257"/>
      <c r="K15655" s="1257"/>
      <c r="L15655" s="1257"/>
      <c r="M15655" s="1257"/>
    </row>
    <row r="15656" spans="2:13" s="1259" customFormat="1" x14ac:dyDescent="0.2">
      <c r="B15656" s="1257"/>
      <c r="C15656" s="1257"/>
      <c r="D15656" s="1257"/>
      <c r="E15656" s="1257"/>
      <c r="F15656" s="1257"/>
      <c r="G15656" s="1257"/>
      <c r="H15656" s="1258"/>
      <c r="I15656" s="1257"/>
      <c r="J15656" s="1257"/>
      <c r="K15656" s="1257"/>
      <c r="L15656" s="1257"/>
      <c r="M15656" s="1257"/>
    </row>
    <row r="15657" spans="2:13" s="1259" customFormat="1" x14ac:dyDescent="0.2">
      <c r="B15657" s="1257"/>
      <c r="C15657" s="1257"/>
      <c r="D15657" s="1257"/>
      <c r="E15657" s="1257"/>
      <c r="F15657" s="1257"/>
      <c r="G15657" s="1257"/>
      <c r="H15657" s="1258"/>
      <c r="I15657" s="1257"/>
      <c r="J15657" s="1257"/>
      <c r="K15657" s="1257"/>
      <c r="L15657" s="1257"/>
      <c r="M15657" s="1257"/>
    </row>
    <row r="15658" spans="2:13" s="1259" customFormat="1" x14ac:dyDescent="0.2">
      <c r="B15658" s="1257"/>
      <c r="C15658" s="1257"/>
      <c r="D15658" s="1257"/>
      <c r="E15658" s="1257"/>
      <c r="F15658" s="1257"/>
      <c r="G15658" s="1257"/>
      <c r="H15658" s="1258"/>
      <c r="I15658" s="1257"/>
      <c r="J15658" s="1257"/>
      <c r="K15658" s="1257"/>
      <c r="L15658" s="1257"/>
      <c r="M15658" s="1257"/>
    </row>
    <row r="15659" spans="2:13" s="1259" customFormat="1" x14ac:dyDescent="0.2">
      <c r="B15659" s="1257"/>
      <c r="C15659" s="1257"/>
      <c r="D15659" s="1257"/>
      <c r="E15659" s="1257"/>
      <c r="F15659" s="1257"/>
      <c r="G15659" s="1257"/>
      <c r="H15659" s="1258"/>
      <c r="I15659" s="1257"/>
      <c r="J15659" s="1257"/>
      <c r="K15659" s="1257"/>
      <c r="L15659" s="1257"/>
      <c r="M15659" s="1257"/>
    </row>
    <row r="15660" spans="2:13" s="1259" customFormat="1" x14ac:dyDescent="0.2">
      <c r="B15660" s="1257"/>
      <c r="C15660" s="1257"/>
      <c r="D15660" s="1257"/>
      <c r="E15660" s="1257"/>
      <c r="F15660" s="1257"/>
      <c r="G15660" s="1257"/>
      <c r="H15660" s="1258"/>
      <c r="I15660" s="1257"/>
      <c r="J15660" s="1257"/>
      <c r="K15660" s="1257"/>
      <c r="L15660" s="1257"/>
      <c r="M15660" s="1257"/>
    </row>
    <row r="15661" spans="2:13" s="1259" customFormat="1" x14ac:dyDescent="0.2">
      <c r="B15661" s="1257"/>
      <c r="C15661" s="1257"/>
      <c r="D15661" s="1257"/>
      <c r="E15661" s="1257"/>
      <c r="F15661" s="1257"/>
      <c r="G15661" s="1257"/>
      <c r="H15661" s="1258"/>
      <c r="I15661" s="1257"/>
      <c r="J15661" s="1257"/>
      <c r="K15661" s="1257"/>
      <c r="L15661" s="1257"/>
      <c r="M15661" s="1257"/>
    </row>
    <row r="15662" spans="2:13" s="1259" customFormat="1" x14ac:dyDescent="0.2">
      <c r="B15662" s="1257"/>
      <c r="C15662" s="1257"/>
      <c r="D15662" s="1257"/>
      <c r="E15662" s="1257"/>
      <c r="F15662" s="1257"/>
      <c r="G15662" s="1257"/>
      <c r="H15662" s="1258"/>
      <c r="I15662" s="1257"/>
      <c r="J15662" s="1257"/>
      <c r="K15662" s="1257"/>
      <c r="L15662" s="1257"/>
      <c r="M15662" s="1257"/>
    </row>
    <row r="15663" spans="2:13" s="1259" customFormat="1" x14ac:dyDescent="0.2">
      <c r="B15663" s="1257"/>
      <c r="C15663" s="1257"/>
      <c r="D15663" s="1257"/>
      <c r="E15663" s="1257"/>
      <c r="F15663" s="1257"/>
      <c r="G15663" s="1257"/>
      <c r="H15663" s="1258"/>
      <c r="I15663" s="1257"/>
      <c r="J15663" s="1257"/>
      <c r="K15663" s="1257"/>
      <c r="L15663" s="1257"/>
      <c r="M15663" s="1257"/>
    </row>
    <row r="15664" spans="2:13" s="1259" customFormat="1" x14ac:dyDescent="0.2">
      <c r="B15664" s="1257"/>
      <c r="C15664" s="1257"/>
      <c r="D15664" s="1257"/>
      <c r="E15664" s="1257"/>
      <c r="F15664" s="1257"/>
      <c r="G15664" s="1257"/>
      <c r="H15664" s="1258"/>
      <c r="I15664" s="1257"/>
      <c r="J15664" s="1257"/>
      <c r="K15664" s="1257"/>
      <c r="L15664" s="1257"/>
      <c r="M15664" s="1257"/>
    </row>
    <row r="15665" spans="2:13" s="1259" customFormat="1" x14ac:dyDescent="0.2">
      <c r="B15665" s="1257"/>
      <c r="C15665" s="1257"/>
      <c r="D15665" s="1257"/>
      <c r="E15665" s="1257"/>
      <c r="F15665" s="1257"/>
      <c r="G15665" s="1257"/>
      <c r="H15665" s="1258"/>
      <c r="I15665" s="1257"/>
      <c r="J15665" s="1257"/>
      <c r="K15665" s="1257"/>
      <c r="L15665" s="1257"/>
      <c r="M15665" s="1257"/>
    </row>
    <row r="15666" spans="2:13" s="1259" customFormat="1" x14ac:dyDescent="0.2">
      <c r="B15666" s="1257"/>
      <c r="C15666" s="1257"/>
      <c r="D15666" s="1257"/>
      <c r="E15666" s="1257"/>
      <c r="F15666" s="1257"/>
      <c r="G15666" s="1257"/>
      <c r="H15666" s="1258"/>
      <c r="I15666" s="1257"/>
      <c r="J15666" s="1257"/>
      <c r="K15666" s="1257"/>
      <c r="L15666" s="1257"/>
      <c r="M15666" s="1257"/>
    </row>
    <row r="15667" spans="2:13" s="1259" customFormat="1" x14ac:dyDescent="0.2">
      <c r="B15667" s="1257"/>
      <c r="C15667" s="1257"/>
      <c r="D15667" s="1257"/>
      <c r="E15667" s="1257"/>
      <c r="F15667" s="1257"/>
      <c r="G15667" s="1257"/>
      <c r="H15667" s="1258"/>
      <c r="I15667" s="1257"/>
      <c r="J15667" s="1257"/>
      <c r="K15667" s="1257"/>
      <c r="L15667" s="1257"/>
      <c r="M15667" s="1257"/>
    </row>
    <row r="15668" spans="2:13" s="1259" customFormat="1" x14ac:dyDescent="0.2">
      <c r="B15668" s="1257"/>
      <c r="C15668" s="1257"/>
      <c r="D15668" s="1257"/>
      <c r="E15668" s="1257"/>
      <c r="F15668" s="1257"/>
      <c r="G15668" s="1257"/>
      <c r="H15668" s="1258"/>
      <c r="I15668" s="1257"/>
      <c r="J15668" s="1257"/>
      <c r="K15668" s="1257"/>
      <c r="L15668" s="1257"/>
      <c r="M15668" s="1257"/>
    </row>
    <row r="15669" spans="2:13" s="1259" customFormat="1" x14ac:dyDescent="0.2">
      <c r="B15669" s="1257"/>
      <c r="C15669" s="1257"/>
      <c r="D15669" s="1257"/>
      <c r="E15669" s="1257"/>
      <c r="F15669" s="1257"/>
      <c r="G15669" s="1257"/>
      <c r="H15669" s="1258"/>
      <c r="I15669" s="1257"/>
      <c r="J15669" s="1257"/>
      <c r="K15669" s="1257"/>
      <c r="L15669" s="1257"/>
      <c r="M15669" s="1257"/>
    </row>
    <row r="15670" spans="2:13" s="1259" customFormat="1" x14ac:dyDescent="0.2">
      <c r="B15670" s="1257"/>
      <c r="C15670" s="1257"/>
      <c r="D15670" s="1257"/>
      <c r="E15670" s="1257"/>
      <c r="F15670" s="1257"/>
      <c r="G15670" s="1257"/>
      <c r="H15670" s="1258"/>
      <c r="I15670" s="1257"/>
      <c r="J15670" s="1257"/>
      <c r="K15670" s="1257"/>
      <c r="L15670" s="1257"/>
      <c r="M15670" s="1257"/>
    </row>
    <row r="15671" spans="2:13" s="1259" customFormat="1" x14ac:dyDescent="0.2">
      <c r="B15671" s="1257"/>
      <c r="C15671" s="1257"/>
      <c r="D15671" s="1257"/>
      <c r="E15671" s="1257"/>
      <c r="F15671" s="1257"/>
      <c r="G15671" s="1257"/>
      <c r="H15671" s="1258"/>
      <c r="I15671" s="1257"/>
      <c r="J15671" s="1257"/>
      <c r="K15671" s="1257"/>
      <c r="L15671" s="1257"/>
      <c r="M15671" s="1257"/>
    </row>
    <row r="15672" spans="2:13" s="1259" customFormat="1" x14ac:dyDescent="0.2">
      <c r="B15672" s="1257"/>
      <c r="C15672" s="1257"/>
      <c r="D15672" s="1257"/>
      <c r="E15672" s="1257"/>
      <c r="F15672" s="1257"/>
      <c r="G15672" s="1257"/>
      <c r="H15672" s="1258"/>
      <c r="I15672" s="1257"/>
      <c r="J15672" s="1257"/>
      <c r="K15672" s="1257"/>
      <c r="L15672" s="1257"/>
      <c r="M15672" s="1257"/>
    </row>
    <row r="15673" spans="2:13" s="1259" customFormat="1" x14ac:dyDescent="0.2">
      <c r="B15673" s="1257"/>
      <c r="C15673" s="1257"/>
      <c r="D15673" s="1257"/>
      <c r="E15673" s="1257"/>
      <c r="F15673" s="1257"/>
      <c r="G15673" s="1257"/>
      <c r="H15673" s="1258"/>
      <c r="I15673" s="1257"/>
      <c r="J15673" s="1257"/>
      <c r="K15673" s="1257"/>
      <c r="L15673" s="1257"/>
      <c r="M15673" s="1257"/>
    </row>
    <row r="15674" spans="2:13" s="1259" customFormat="1" x14ac:dyDescent="0.2">
      <c r="B15674" s="1257"/>
      <c r="C15674" s="1257"/>
      <c r="D15674" s="1257"/>
      <c r="E15674" s="1257"/>
      <c r="F15674" s="1257"/>
      <c r="G15674" s="1257"/>
      <c r="H15674" s="1258"/>
      <c r="I15674" s="1257"/>
      <c r="J15674" s="1257"/>
      <c r="K15674" s="1257"/>
      <c r="L15674" s="1257"/>
      <c r="M15674" s="1257"/>
    </row>
    <row r="15675" spans="2:13" s="1259" customFormat="1" x14ac:dyDescent="0.2">
      <c r="B15675" s="1257"/>
      <c r="C15675" s="1257"/>
      <c r="D15675" s="1257"/>
      <c r="E15675" s="1257"/>
      <c r="F15675" s="1257"/>
      <c r="G15675" s="1257"/>
      <c r="H15675" s="1258"/>
      <c r="I15675" s="1257"/>
      <c r="J15675" s="1257"/>
      <c r="K15675" s="1257"/>
      <c r="L15675" s="1257"/>
      <c r="M15675" s="1257"/>
    </row>
    <row r="15676" spans="2:13" s="1259" customFormat="1" x14ac:dyDescent="0.2">
      <c r="B15676" s="1257"/>
      <c r="C15676" s="1257"/>
      <c r="D15676" s="1257"/>
      <c r="E15676" s="1257"/>
      <c r="F15676" s="1257"/>
      <c r="G15676" s="1257"/>
      <c r="H15676" s="1258"/>
      <c r="I15676" s="1257"/>
      <c r="J15676" s="1257"/>
      <c r="K15676" s="1257"/>
      <c r="L15676" s="1257"/>
      <c r="M15676" s="1257"/>
    </row>
    <row r="15677" spans="2:13" s="1259" customFormat="1" x14ac:dyDescent="0.2">
      <c r="B15677" s="1257"/>
      <c r="C15677" s="1257"/>
      <c r="D15677" s="1257"/>
      <c r="E15677" s="1257"/>
      <c r="F15677" s="1257"/>
      <c r="G15677" s="1257"/>
      <c r="H15677" s="1258"/>
      <c r="I15677" s="1257"/>
      <c r="J15677" s="1257"/>
      <c r="K15677" s="1257"/>
      <c r="L15677" s="1257"/>
      <c r="M15677" s="1257"/>
    </row>
    <row r="15678" spans="2:13" s="1259" customFormat="1" x14ac:dyDescent="0.2">
      <c r="B15678" s="1257"/>
      <c r="C15678" s="1257"/>
      <c r="D15678" s="1257"/>
      <c r="E15678" s="1257"/>
      <c r="F15678" s="1257"/>
      <c r="G15678" s="1257"/>
      <c r="H15678" s="1258"/>
      <c r="I15678" s="1257"/>
      <c r="J15678" s="1257"/>
      <c r="K15678" s="1257"/>
      <c r="L15678" s="1257"/>
      <c r="M15678" s="1257"/>
    </row>
    <row r="15679" spans="2:13" s="1259" customFormat="1" x14ac:dyDescent="0.2">
      <c r="B15679" s="1257"/>
      <c r="C15679" s="1257"/>
      <c r="D15679" s="1257"/>
      <c r="E15679" s="1257"/>
      <c r="F15679" s="1257"/>
      <c r="G15679" s="1257"/>
      <c r="H15679" s="1258"/>
      <c r="I15679" s="1257"/>
      <c r="J15679" s="1257"/>
      <c r="K15679" s="1257"/>
      <c r="L15679" s="1257"/>
      <c r="M15679" s="1257"/>
    </row>
    <row r="15680" spans="2:13" s="1259" customFormat="1" x14ac:dyDescent="0.2">
      <c r="B15680" s="1257"/>
      <c r="C15680" s="1257"/>
      <c r="D15680" s="1257"/>
      <c r="E15680" s="1257"/>
      <c r="F15680" s="1257"/>
      <c r="G15680" s="1257"/>
      <c r="H15680" s="1258"/>
      <c r="I15680" s="1257"/>
      <c r="J15680" s="1257"/>
      <c r="K15680" s="1257"/>
      <c r="L15680" s="1257"/>
      <c r="M15680" s="1257"/>
    </row>
    <row r="15681" spans="2:13" s="1259" customFormat="1" x14ac:dyDescent="0.2">
      <c r="B15681" s="1257"/>
      <c r="C15681" s="1257"/>
      <c r="D15681" s="1257"/>
      <c r="E15681" s="1257"/>
      <c r="F15681" s="1257"/>
      <c r="G15681" s="1257"/>
      <c r="H15681" s="1258"/>
      <c r="I15681" s="1257"/>
      <c r="J15681" s="1257"/>
      <c r="K15681" s="1257"/>
      <c r="L15681" s="1257"/>
      <c r="M15681" s="1257"/>
    </row>
    <row r="15682" spans="2:13" s="1259" customFormat="1" x14ac:dyDescent="0.2">
      <c r="B15682" s="1257"/>
      <c r="C15682" s="1257"/>
      <c r="D15682" s="1257"/>
      <c r="E15682" s="1257"/>
      <c r="F15682" s="1257"/>
      <c r="G15682" s="1257"/>
      <c r="H15682" s="1258"/>
      <c r="I15682" s="1257"/>
      <c r="J15682" s="1257"/>
      <c r="K15682" s="1257"/>
      <c r="L15682" s="1257"/>
      <c r="M15682" s="1257"/>
    </row>
    <row r="15683" spans="2:13" s="1259" customFormat="1" x14ac:dyDescent="0.2">
      <c r="B15683" s="1257"/>
      <c r="C15683" s="1257"/>
      <c r="D15683" s="1257"/>
      <c r="E15683" s="1257"/>
      <c r="F15683" s="1257"/>
      <c r="G15683" s="1257"/>
      <c r="H15683" s="1258"/>
      <c r="I15683" s="1257"/>
      <c r="J15683" s="1257"/>
      <c r="K15683" s="1257"/>
      <c r="L15683" s="1257"/>
      <c r="M15683" s="1257"/>
    </row>
    <row r="15684" spans="2:13" s="1259" customFormat="1" x14ac:dyDescent="0.2">
      <c r="B15684" s="1257"/>
      <c r="C15684" s="1257"/>
      <c r="D15684" s="1257"/>
      <c r="E15684" s="1257"/>
      <c r="F15684" s="1257"/>
      <c r="G15684" s="1257"/>
      <c r="H15684" s="1258"/>
      <c r="I15684" s="1257"/>
      <c r="J15684" s="1257"/>
      <c r="K15684" s="1257"/>
      <c r="L15684" s="1257"/>
      <c r="M15684" s="1257"/>
    </row>
    <row r="15685" spans="2:13" s="1259" customFormat="1" x14ac:dyDescent="0.2">
      <c r="B15685" s="1257"/>
      <c r="C15685" s="1257"/>
      <c r="D15685" s="1257"/>
      <c r="E15685" s="1257"/>
      <c r="F15685" s="1257"/>
      <c r="G15685" s="1257"/>
      <c r="H15685" s="1258"/>
      <c r="I15685" s="1257"/>
      <c r="J15685" s="1257"/>
      <c r="K15685" s="1257"/>
      <c r="L15685" s="1257"/>
      <c r="M15685" s="1257"/>
    </row>
    <row r="15686" spans="2:13" s="1259" customFormat="1" x14ac:dyDescent="0.2">
      <c r="B15686" s="1257"/>
      <c r="C15686" s="1257"/>
      <c r="D15686" s="1257"/>
      <c r="E15686" s="1257"/>
      <c r="F15686" s="1257"/>
      <c r="G15686" s="1257"/>
      <c r="H15686" s="1258"/>
      <c r="I15686" s="1257"/>
      <c r="J15686" s="1257"/>
      <c r="K15686" s="1257"/>
      <c r="L15686" s="1257"/>
      <c r="M15686" s="1257"/>
    </row>
    <row r="15687" spans="2:13" s="1259" customFormat="1" x14ac:dyDescent="0.2">
      <c r="B15687" s="1257"/>
      <c r="C15687" s="1257"/>
      <c r="D15687" s="1257"/>
      <c r="E15687" s="1257"/>
      <c r="F15687" s="1257"/>
      <c r="G15687" s="1257"/>
      <c r="H15687" s="1258"/>
      <c r="I15687" s="1257"/>
      <c r="J15687" s="1257"/>
      <c r="K15687" s="1257"/>
      <c r="L15687" s="1257"/>
      <c r="M15687" s="1257"/>
    </row>
    <row r="15688" spans="2:13" s="1259" customFormat="1" x14ac:dyDescent="0.2">
      <c r="B15688" s="1257"/>
      <c r="C15688" s="1257"/>
      <c r="D15688" s="1257"/>
      <c r="E15688" s="1257"/>
      <c r="F15688" s="1257"/>
      <c r="G15688" s="1257"/>
      <c r="H15688" s="1258"/>
      <c r="I15688" s="1257"/>
      <c r="J15688" s="1257"/>
      <c r="K15688" s="1257"/>
      <c r="L15688" s="1257"/>
      <c r="M15688" s="1257"/>
    </row>
    <row r="15689" spans="2:13" s="1259" customFormat="1" x14ac:dyDescent="0.2">
      <c r="B15689" s="1257"/>
      <c r="C15689" s="1257"/>
      <c r="D15689" s="1257"/>
      <c r="E15689" s="1257"/>
      <c r="F15689" s="1257"/>
      <c r="G15689" s="1257"/>
      <c r="H15689" s="1258"/>
      <c r="I15689" s="1257"/>
      <c r="J15689" s="1257"/>
      <c r="K15689" s="1257"/>
      <c r="L15689" s="1257"/>
      <c r="M15689" s="1257"/>
    </row>
    <row r="15690" spans="2:13" s="1259" customFormat="1" x14ac:dyDescent="0.2">
      <c r="B15690" s="1257"/>
      <c r="C15690" s="1257"/>
      <c r="D15690" s="1257"/>
      <c r="E15690" s="1257"/>
      <c r="F15690" s="1257"/>
      <c r="G15690" s="1257"/>
      <c r="H15690" s="1258"/>
      <c r="I15690" s="1257"/>
      <c r="J15690" s="1257"/>
      <c r="K15690" s="1257"/>
      <c r="L15690" s="1257"/>
      <c r="M15690" s="1257"/>
    </row>
    <row r="15691" spans="2:13" s="1259" customFormat="1" x14ac:dyDescent="0.2">
      <c r="B15691" s="1257"/>
      <c r="C15691" s="1257"/>
      <c r="D15691" s="1257"/>
      <c r="E15691" s="1257"/>
      <c r="F15691" s="1257"/>
      <c r="G15691" s="1257"/>
      <c r="H15691" s="1258"/>
      <c r="I15691" s="1257"/>
      <c r="J15691" s="1257"/>
      <c r="K15691" s="1257"/>
      <c r="L15691" s="1257"/>
      <c r="M15691" s="1257"/>
    </row>
    <row r="15692" spans="2:13" s="1259" customFormat="1" x14ac:dyDescent="0.2">
      <c r="B15692" s="1257"/>
      <c r="C15692" s="1257"/>
      <c r="D15692" s="1257"/>
      <c r="E15692" s="1257"/>
      <c r="F15692" s="1257"/>
      <c r="G15692" s="1257"/>
      <c r="H15692" s="1258"/>
      <c r="I15692" s="1257"/>
      <c r="J15692" s="1257"/>
      <c r="K15692" s="1257"/>
      <c r="L15692" s="1257"/>
      <c r="M15692" s="1257"/>
    </row>
    <row r="15693" spans="2:13" s="1259" customFormat="1" x14ac:dyDescent="0.2">
      <c r="B15693" s="1257"/>
      <c r="C15693" s="1257"/>
      <c r="D15693" s="1257"/>
      <c r="E15693" s="1257"/>
      <c r="F15693" s="1257"/>
      <c r="G15693" s="1257"/>
      <c r="H15693" s="1258"/>
      <c r="I15693" s="1257"/>
      <c r="J15693" s="1257"/>
      <c r="K15693" s="1257"/>
      <c r="L15693" s="1257"/>
      <c r="M15693" s="1257"/>
    </row>
    <row r="15694" spans="2:13" s="1259" customFormat="1" x14ac:dyDescent="0.2">
      <c r="B15694" s="1257"/>
      <c r="C15694" s="1257"/>
      <c r="D15694" s="1257"/>
      <c r="E15694" s="1257"/>
      <c r="F15694" s="1257"/>
      <c r="G15694" s="1257"/>
      <c r="H15694" s="1258"/>
      <c r="I15694" s="1257"/>
      <c r="J15694" s="1257"/>
      <c r="K15694" s="1257"/>
      <c r="L15694" s="1257"/>
      <c r="M15694" s="1257"/>
    </row>
    <row r="15695" spans="2:13" s="1259" customFormat="1" x14ac:dyDescent="0.2">
      <c r="B15695" s="1257"/>
      <c r="C15695" s="1257"/>
      <c r="D15695" s="1257"/>
      <c r="E15695" s="1257"/>
      <c r="F15695" s="1257"/>
      <c r="G15695" s="1257"/>
      <c r="H15695" s="1258"/>
      <c r="I15695" s="1257"/>
      <c r="J15695" s="1257"/>
      <c r="K15695" s="1257"/>
      <c r="L15695" s="1257"/>
      <c r="M15695" s="1257"/>
    </row>
    <row r="15696" spans="2:13" s="1259" customFormat="1" x14ac:dyDescent="0.2">
      <c r="B15696" s="1257"/>
      <c r="C15696" s="1257"/>
      <c r="D15696" s="1257"/>
      <c r="E15696" s="1257"/>
      <c r="F15696" s="1257"/>
      <c r="G15696" s="1257"/>
      <c r="H15696" s="1258"/>
      <c r="I15696" s="1257"/>
      <c r="J15696" s="1257"/>
      <c r="K15696" s="1257"/>
      <c r="L15696" s="1257"/>
      <c r="M15696" s="1257"/>
    </row>
    <row r="15697" spans="2:13" s="1259" customFormat="1" x14ac:dyDescent="0.2">
      <c r="B15697" s="1257"/>
      <c r="C15697" s="1257"/>
      <c r="D15697" s="1257"/>
      <c r="E15697" s="1257"/>
      <c r="F15697" s="1257"/>
      <c r="G15697" s="1257"/>
      <c r="H15697" s="1258"/>
      <c r="I15697" s="1257"/>
      <c r="J15697" s="1257"/>
      <c r="K15697" s="1257"/>
      <c r="L15697" s="1257"/>
      <c r="M15697" s="1257"/>
    </row>
    <row r="15698" spans="2:13" s="1259" customFormat="1" x14ac:dyDescent="0.2">
      <c r="B15698" s="1257"/>
      <c r="C15698" s="1257"/>
      <c r="D15698" s="1257"/>
      <c r="E15698" s="1257"/>
      <c r="F15698" s="1257"/>
      <c r="G15698" s="1257"/>
      <c r="H15698" s="1258"/>
      <c r="I15698" s="1257"/>
      <c r="J15698" s="1257"/>
      <c r="K15698" s="1257"/>
      <c r="L15698" s="1257"/>
      <c r="M15698" s="1257"/>
    </row>
    <row r="15699" spans="2:13" s="1259" customFormat="1" x14ac:dyDescent="0.2">
      <c r="B15699" s="1257"/>
      <c r="C15699" s="1257"/>
      <c r="D15699" s="1257"/>
      <c r="E15699" s="1257"/>
      <c r="F15699" s="1257"/>
      <c r="G15699" s="1257"/>
      <c r="H15699" s="1258"/>
      <c r="I15699" s="1257"/>
      <c r="J15699" s="1257"/>
      <c r="K15699" s="1257"/>
      <c r="L15699" s="1257"/>
      <c r="M15699" s="1257"/>
    </row>
    <row r="15700" spans="2:13" s="1259" customFormat="1" x14ac:dyDescent="0.2">
      <c r="B15700" s="1257"/>
      <c r="C15700" s="1257"/>
      <c r="D15700" s="1257"/>
      <c r="E15700" s="1257"/>
      <c r="F15700" s="1257"/>
      <c r="G15700" s="1257"/>
      <c r="H15700" s="1258"/>
      <c r="I15700" s="1257"/>
      <c r="J15700" s="1257"/>
      <c r="K15700" s="1257"/>
      <c r="L15700" s="1257"/>
      <c r="M15700" s="1257"/>
    </row>
    <row r="15701" spans="2:13" s="1259" customFormat="1" x14ac:dyDescent="0.2">
      <c r="B15701" s="1257"/>
      <c r="C15701" s="1257"/>
      <c r="D15701" s="1257"/>
      <c r="E15701" s="1257"/>
      <c r="F15701" s="1257"/>
      <c r="G15701" s="1257"/>
      <c r="H15701" s="1258"/>
      <c r="I15701" s="1257"/>
      <c r="J15701" s="1257"/>
      <c r="K15701" s="1257"/>
      <c r="L15701" s="1257"/>
      <c r="M15701" s="1257"/>
    </row>
    <row r="15702" spans="2:13" s="1259" customFormat="1" x14ac:dyDescent="0.2">
      <c r="B15702" s="1257"/>
      <c r="C15702" s="1257"/>
      <c r="D15702" s="1257"/>
      <c r="E15702" s="1257"/>
      <c r="F15702" s="1257"/>
      <c r="G15702" s="1257"/>
      <c r="H15702" s="1258"/>
      <c r="I15702" s="1257"/>
      <c r="J15702" s="1257"/>
      <c r="K15702" s="1257"/>
      <c r="L15702" s="1257"/>
      <c r="M15702" s="1257"/>
    </row>
    <row r="15703" spans="2:13" s="1259" customFormat="1" x14ac:dyDescent="0.2">
      <c r="B15703" s="1257"/>
      <c r="C15703" s="1257"/>
      <c r="D15703" s="1257"/>
      <c r="E15703" s="1257"/>
      <c r="F15703" s="1257"/>
      <c r="G15703" s="1257"/>
      <c r="H15703" s="1258"/>
      <c r="I15703" s="1257"/>
      <c r="J15703" s="1257"/>
      <c r="K15703" s="1257"/>
      <c r="L15703" s="1257"/>
      <c r="M15703" s="1257"/>
    </row>
    <row r="15704" spans="2:13" s="1259" customFormat="1" x14ac:dyDescent="0.2">
      <c r="B15704" s="1257"/>
      <c r="C15704" s="1257"/>
      <c r="D15704" s="1257"/>
      <c r="E15704" s="1257"/>
      <c r="F15704" s="1257"/>
      <c r="G15704" s="1257"/>
      <c r="H15704" s="1258"/>
      <c r="I15704" s="1257"/>
      <c r="J15704" s="1257"/>
      <c r="K15704" s="1257"/>
      <c r="L15704" s="1257"/>
      <c r="M15704" s="1257"/>
    </row>
    <row r="15705" spans="2:13" s="1259" customFormat="1" x14ac:dyDescent="0.2">
      <c r="B15705" s="1257"/>
      <c r="C15705" s="1257"/>
      <c r="D15705" s="1257"/>
      <c r="E15705" s="1257"/>
      <c r="F15705" s="1257"/>
      <c r="G15705" s="1257"/>
      <c r="H15705" s="1258"/>
      <c r="I15705" s="1257"/>
      <c r="J15705" s="1257"/>
      <c r="K15705" s="1257"/>
      <c r="L15705" s="1257"/>
      <c r="M15705" s="1257"/>
    </row>
    <row r="15706" spans="2:13" s="1259" customFormat="1" x14ac:dyDescent="0.2">
      <c r="B15706" s="1257"/>
      <c r="C15706" s="1257"/>
      <c r="D15706" s="1257"/>
      <c r="E15706" s="1257"/>
      <c r="F15706" s="1257"/>
      <c r="G15706" s="1257"/>
      <c r="H15706" s="1258"/>
      <c r="I15706" s="1257"/>
      <c r="J15706" s="1257"/>
      <c r="K15706" s="1257"/>
      <c r="L15706" s="1257"/>
      <c r="M15706" s="1257"/>
    </row>
    <row r="15707" spans="2:13" s="1259" customFormat="1" x14ac:dyDescent="0.2">
      <c r="B15707" s="1257"/>
      <c r="C15707" s="1257"/>
      <c r="D15707" s="1257"/>
      <c r="E15707" s="1257"/>
      <c r="F15707" s="1257"/>
      <c r="G15707" s="1257"/>
      <c r="H15707" s="1258"/>
      <c r="I15707" s="1257"/>
      <c r="J15707" s="1257"/>
      <c r="K15707" s="1257"/>
      <c r="L15707" s="1257"/>
      <c r="M15707" s="1257"/>
    </row>
    <row r="15708" spans="2:13" s="1259" customFormat="1" x14ac:dyDescent="0.2">
      <c r="B15708" s="1257"/>
      <c r="C15708" s="1257"/>
      <c r="D15708" s="1257"/>
      <c r="E15708" s="1257"/>
      <c r="F15708" s="1257"/>
      <c r="G15708" s="1257"/>
      <c r="H15708" s="1258"/>
      <c r="I15708" s="1257"/>
      <c r="J15708" s="1257"/>
      <c r="K15708" s="1257"/>
      <c r="L15708" s="1257"/>
      <c r="M15708" s="1257"/>
    </row>
    <row r="15709" spans="2:13" s="1259" customFormat="1" x14ac:dyDescent="0.2">
      <c r="B15709" s="1257"/>
      <c r="C15709" s="1257"/>
      <c r="D15709" s="1257"/>
      <c r="E15709" s="1257"/>
      <c r="F15709" s="1257"/>
      <c r="G15709" s="1257"/>
      <c r="H15709" s="1258"/>
      <c r="I15709" s="1257"/>
      <c r="J15709" s="1257"/>
      <c r="K15709" s="1257"/>
      <c r="L15709" s="1257"/>
      <c r="M15709" s="1257"/>
    </row>
    <row r="15710" spans="2:13" s="1259" customFormat="1" x14ac:dyDescent="0.2">
      <c r="B15710" s="1257"/>
      <c r="C15710" s="1257"/>
      <c r="D15710" s="1257"/>
      <c r="E15710" s="1257"/>
      <c r="F15710" s="1257"/>
      <c r="G15710" s="1257"/>
      <c r="H15710" s="1258"/>
      <c r="I15710" s="1257"/>
      <c r="J15710" s="1257"/>
      <c r="K15710" s="1257"/>
      <c r="L15710" s="1257"/>
      <c r="M15710" s="1257"/>
    </row>
    <row r="15711" spans="2:13" s="1259" customFormat="1" x14ac:dyDescent="0.2">
      <c r="B15711" s="1257"/>
      <c r="C15711" s="1257"/>
      <c r="D15711" s="1257"/>
      <c r="E15711" s="1257"/>
      <c r="F15711" s="1257"/>
      <c r="G15711" s="1257"/>
      <c r="H15711" s="1258"/>
      <c r="I15711" s="1257"/>
      <c r="J15711" s="1257"/>
      <c r="K15711" s="1257"/>
      <c r="L15711" s="1257"/>
      <c r="M15711" s="1257"/>
    </row>
    <row r="15712" spans="2:13" s="1259" customFormat="1" x14ac:dyDescent="0.2">
      <c r="B15712" s="1257"/>
      <c r="C15712" s="1257"/>
      <c r="D15712" s="1257"/>
      <c r="E15712" s="1257"/>
      <c r="F15712" s="1257"/>
      <c r="G15712" s="1257"/>
      <c r="H15712" s="1258"/>
      <c r="I15712" s="1257"/>
      <c r="J15712" s="1257"/>
      <c r="K15712" s="1257"/>
      <c r="L15712" s="1257"/>
      <c r="M15712" s="1257"/>
    </row>
    <row r="15713" spans="2:13" s="1259" customFormat="1" x14ac:dyDescent="0.2">
      <c r="B15713" s="1257"/>
      <c r="C15713" s="1257"/>
      <c r="D15713" s="1257"/>
      <c r="E15713" s="1257"/>
      <c r="F15713" s="1257"/>
      <c r="G15713" s="1257"/>
      <c r="H15713" s="1258"/>
      <c r="I15713" s="1257"/>
      <c r="J15713" s="1257"/>
      <c r="K15713" s="1257"/>
      <c r="L15713" s="1257"/>
      <c r="M15713" s="1257"/>
    </row>
    <row r="15714" spans="2:13" s="1259" customFormat="1" x14ac:dyDescent="0.2">
      <c r="B15714" s="1257"/>
      <c r="C15714" s="1257"/>
      <c r="D15714" s="1257"/>
      <c r="E15714" s="1257"/>
      <c r="F15714" s="1257"/>
      <c r="G15714" s="1257"/>
      <c r="H15714" s="1258"/>
      <c r="I15714" s="1257"/>
      <c r="J15714" s="1257"/>
      <c r="K15714" s="1257"/>
      <c r="L15714" s="1257"/>
      <c r="M15714" s="1257"/>
    </row>
    <row r="15715" spans="2:13" s="1259" customFormat="1" x14ac:dyDescent="0.2">
      <c r="B15715" s="1257"/>
      <c r="C15715" s="1257"/>
      <c r="D15715" s="1257"/>
      <c r="E15715" s="1257"/>
      <c r="F15715" s="1257"/>
      <c r="G15715" s="1257"/>
      <c r="H15715" s="1258"/>
      <c r="I15715" s="1257"/>
      <c r="J15715" s="1257"/>
      <c r="K15715" s="1257"/>
      <c r="L15715" s="1257"/>
      <c r="M15715" s="1257"/>
    </row>
    <row r="15716" spans="2:13" s="1259" customFormat="1" x14ac:dyDescent="0.2">
      <c r="B15716" s="1257"/>
      <c r="C15716" s="1257"/>
      <c r="D15716" s="1257"/>
      <c r="E15716" s="1257"/>
      <c r="F15716" s="1257"/>
      <c r="G15716" s="1257"/>
      <c r="H15716" s="1258"/>
      <c r="I15716" s="1257"/>
      <c r="J15716" s="1257"/>
      <c r="K15716" s="1257"/>
      <c r="L15716" s="1257"/>
      <c r="M15716" s="1257"/>
    </row>
    <row r="15717" spans="2:13" s="1259" customFormat="1" x14ac:dyDescent="0.2">
      <c r="B15717" s="1257"/>
      <c r="C15717" s="1257"/>
      <c r="D15717" s="1257"/>
      <c r="E15717" s="1257"/>
      <c r="F15717" s="1257"/>
      <c r="G15717" s="1257"/>
      <c r="H15717" s="1258"/>
      <c r="I15717" s="1257"/>
      <c r="J15717" s="1257"/>
      <c r="K15717" s="1257"/>
      <c r="L15717" s="1257"/>
      <c r="M15717" s="1257"/>
    </row>
    <row r="15718" spans="2:13" s="1259" customFormat="1" x14ac:dyDescent="0.2">
      <c r="B15718" s="1257"/>
      <c r="C15718" s="1257"/>
      <c r="D15718" s="1257"/>
      <c r="E15718" s="1257"/>
      <c r="F15718" s="1257"/>
      <c r="G15718" s="1257"/>
      <c r="H15718" s="1258"/>
      <c r="I15718" s="1257"/>
      <c r="J15718" s="1257"/>
      <c r="K15718" s="1257"/>
      <c r="L15718" s="1257"/>
      <c r="M15718" s="1257"/>
    </row>
    <row r="15719" spans="2:13" s="1259" customFormat="1" x14ac:dyDescent="0.2">
      <c r="B15719" s="1257"/>
      <c r="C15719" s="1257"/>
      <c r="D15719" s="1257"/>
      <c r="E15719" s="1257"/>
      <c r="F15719" s="1257"/>
      <c r="G15719" s="1257"/>
      <c r="H15719" s="1258"/>
      <c r="I15719" s="1257"/>
      <c r="J15719" s="1257"/>
      <c r="K15719" s="1257"/>
      <c r="L15719" s="1257"/>
      <c r="M15719" s="1257"/>
    </row>
    <row r="15720" spans="2:13" s="1259" customFormat="1" x14ac:dyDescent="0.2">
      <c r="B15720" s="1257"/>
      <c r="C15720" s="1257"/>
      <c r="D15720" s="1257"/>
      <c r="E15720" s="1257"/>
      <c r="F15720" s="1257"/>
      <c r="G15720" s="1257"/>
      <c r="H15720" s="1258"/>
      <c r="I15720" s="1257"/>
      <c r="J15720" s="1257"/>
      <c r="K15720" s="1257"/>
      <c r="L15720" s="1257"/>
      <c r="M15720" s="1257"/>
    </row>
    <row r="15721" spans="2:13" s="1259" customFormat="1" x14ac:dyDescent="0.2">
      <c r="B15721" s="1257"/>
      <c r="C15721" s="1257"/>
      <c r="D15721" s="1257"/>
      <c r="E15721" s="1257"/>
      <c r="F15721" s="1257"/>
      <c r="G15721" s="1257"/>
      <c r="H15721" s="1258"/>
      <c r="I15721" s="1257"/>
      <c r="J15721" s="1257"/>
      <c r="K15721" s="1257"/>
      <c r="L15721" s="1257"/>
      <c r="M15721" s="1257"/>
    </row>
    <row r="15722" spans="2:13" s="1259" customFormat="1" x14ac:dyDescent="0.2">
      <c r="B15722" s="1257"/>
      <c r="C15722" s="1257"/>
      <c r="D15722" s="1257"/>
      <c r="E15722" s="1257"/>
      <c r="F15722" s="1257"/>
      <c r="G15722" s="1257"/>
      <c r="H15722" s="1258"/>
      <c r="I15722" s="1257"/>
      <c r="J15722" s="1257"/>
      <c r="K15722" s="1257"/>
      <c r="L15722" s="1257"/>
      <c r="M15722" s="1257"/>
    </row>
    <row r="15723" spans="2:13" s="1259" customFormat="1" x14ac:dyDescent="0.2">
      <c r="B15723" s="1257"/>
      <c r="C15723" s="1257"/>
      <c r="D15723" s="1257"/>
      <c r="E15723" s="1257"/>
      <c r="F15723" s="1257"/>
      <c r="G15723" s="1257"/>
      <c r="H15723" s="1258"/>
      <c r="I15723" s="1257"/>
      <c r="J15723" s="1257"/>
      <c r="K15723" s="1257"/>
      <c r="L15723" s="1257"/>
      <c r="M15723" s="1257"/>
    </row>
    <row r="15724" spans="2:13" s="1259" customFormat="1" x14ac:dyDescent="0.2">
      <c r="B15724" s="1257"/>
      <c r="C15724" s="1257"/>
      <c r="D15724" s="1257"/>
      <c r="E15724" s="1257"/>
      <c r="F15724" s="1257"/>
      <c r="G15724" s="1257"/>
      <c r="H15724" s="1258"/>
      <c r="I15724" s="1257"/>
      <c r="J15724" s="1257"/>
      <c r="K15724" s="1257"/>
      <c r="L15724" s="1257"/>
      <c r="M15724" s="1257"/>
    </row>
    <row r="15725" spans="2:13" s="1259" customFormat="1" x14ac:dyDescent="0.2">
      <c r="B15725" s="1257"/>
      <c r="C15725" s="1257"/>
      <c r="D15725" s="1257"/>
      <c r="E15725" s="1257"/>
      <c r="F15725" s="1257"/>
      <c r="G15725" s="1257"/>
      <c r="H15725" s="1258"/>
      <c r="I15725" s="1257"/>
      <c r="J15725" s="1257"/>
      <c r="K15725" s="1257"/>
      <c r="L15725" s="1257"/>
      <c r="M15725" s="1257"/>
    </row>
    <row r="15726" spans="2:13" s="1259" customFormat="1" x14ac:dyDescent="0.2">
      <c r="B15726" s="1257"/>
      <c r="C15726" s="1257"/>
      <c r="D15726" s="1257"/>
      <c r="E15726" s="1257"/>
      <c r="F15726" s="1257"/>
      <c r="G15726" s="1257"/>
      <c r="H15726" s="1258"/>
      <c r="I15726" s="1257"/>
      <c r="J15726" s="1257"/>
      <c r="K15726" s="1257"/>
      <c r="L15726" s="1257"/>
      <c r="M15726" s="1257"/>
    </row>
    <row r="15727" spans="2:13" s="1259" customFormat="1" x14ac:dyDescent="0.2">
      <c r="B15727" s="1257"/>
      <c r="C15727" s="1257"/>
      <c r="D15727" s="1257"/>
      <c r="E15727" s="1257"/>
      <c r="F15727" s="1257"/>
      <c r="G15727" s="1257"/>
      <c r="H15727" s="1258"/>
      <c r="I15727" s="1257"/>
      <c r="J15727" s="1257"/>
      <c r="K15727" s="1257"/>
      <c r="L15727" s="1257"/>
      <c r="M15727" s="1257"/>
    </row>
    <row r="15728" spans="2:13" s="1259" customFormat="1" x14ac:dyDescent="0.2">
      <c r="B15728" s="1257"/>
      <c r="C15728" s="1257"/>
      <c r="D15728" s="1257"/>
      <c r="E15728" s="1257"/>
      <c r="F15728" s="1257"/>
      <c r="G15728" s="1257"/>
      <c r="H15728" s="1258"/>
      <c r="I15728" s="1257"/>
      <c r="J15728" s="1257"/>
      <c r="K15728" s="1257"/>
      <c r="L15728" s="1257"/>
      <c r="M15728" s="1257"/>
    </row>
    <row r="15729" spans="2:13" s="1259" customFormat="1" x14ac:dyDescent="0.2">
      <c r="B15729" s="1257"/>
      <c r="C15729" s="1257"/>
      <c r="D15729" s="1257"/>
      <c r="E15729" s="1257"/>
      <c r="F15729" s="1257"/>
      <c r="G15729" s="1257"/>
      <c r="H15729" s="1258"/>
      <c r="I15729" s="1257"/>
      <c r="J15729" s="1257"/>
      <c r="K15729" s="1257"/>
      <c r="L15729" s="1257"/>
      <c r="M15729" s="1257"/>
    </row>
    <row r="15730" spans="2:13" s="1259" customFormat="1" x14ac:dyDescent="0.2">
      <c r="B15730" s="1257"/>
      <c r="C15730" s="1257"/>
      <c r="D15730" s="1257"/>
      <c r="E15730" s="1257"/>
      <c r="F15730" s="1257"/>
      <c r="G15730" s="1257"/>
      <c r="H15730" s="1258"/>
      <c r="I15730" s="1257"/>
      <c r="J15730" s="1257"/>
      <c r="K15730" s="1257"/>
      <c r="L15730" s="1257"/>
      <c r="M15730" s="1257"/>
    </row>
    <row r="15731" spans="2:13" s="1259" customFormat="1" x14ac:dyDescent="0.2">
      <c r="B15731" s="1257"/>
      <c r="C15731" s="1257"/>
      <c r="D15731" s="1257"/>
      <c r="E15731" s="1257"/>
      <c r="F15731" s="1257"/>
      <c r="G15731" s="1257"/>
      <c r="H15731" s="1258"/>
      <c r="I15731" s="1257"/>
      <c r="J15731" s="1257"/>
      <c r="K15731" s="1257"/>
      <c r="L15731" s="1257"/>
      <c r="M15731" s="1257"/>
    </row>
    <row r="15732" spans="2:13" s="1259" customFormat="1" x14ac:dyDescent="0.2">
      <c r="B15732" s="1257"/>
      <c r="C15732" s="1257"/>
      <c r="D15732" s="1257"/>
      <c r="E15732" s="1257"/>
      <c r="F15732" s="1257"/>
      <c r="G15732" s="1257"/>
      <c r="H15732" s="1258"/>
      <c r="I15732" s="1257"/>
      <c r="J15732" s="1257"/>
      <c r="K15732" s="1257"/>
      <c r="L15732" s="1257"/>
      <c r="M15732" s="1257"/>
    </row>
    <row r="15733" spans="2:13" s="1259" customFormat="1" x14ac:dyDescent="0.2">
      <c r="B15733" s="1257"/>
      <c r="C15733" s="1257"/>
      <c r="D15733" s="1257"/>
      <c r="E15733" s="1257"/>
      <c r="F15733" s="1257"/>
      <c r="G15733" s="1257"/>
      <c r="H15733" s="1258"/>
      <c r="I15733" s="1257"/>
      <c r="J15733" s="1257"/>
      <c r="K15733" s="1257"/>
      <c r="L15733" s="1257"/>
      <c r="M15733" s="1257"/>
    </row>
    <row r="15734" spans="2:13" s="1259" customFormat="1" x14ac:dyDescent="0.2">
      <c r="B15734" s="1257"/>
      <c r="C15734" s="1257"/>
      <c r="D15734" s="1257"/>
      <c r="E15734" s="1257"/>
      <c r="F15734" s="1257"/>
      <c r="G15734" s="1257"/>
      <c r="H15734" s="1258"/>
      <c r="I15734" s="1257"/>
      <c r="J15734" s="1257"/>
      <c r="K15734" s="1257"/>
      <c r="L15734" s="1257"/>
      <c r="M15734" s="1257"/>
    </row>
    <row r="15735" spans="2:13" s="1259" customFormat="1" x14ac:dyDescent="0.2">
      <c r="B15735" s="1257"/>
      <c r="C15735" s="1257"/>
      <c r="D15735" s="1257"/>
      <c r="E15735" s="1257"/>
      <c r="F15735" s="1257"/>
      <c r="G15735" s="1257"/>
      <c r="H15735" s="1258"/>
      <c r="I15735" s="1257"/>
      <c r="J15735" s="1257"/>
      <c r="K15735" s="1257"/>
      <c r="L15735" s="1257"/>
      <c r="M15735" s="1257"/>
    </row>
    <row r="15736" spans="2:13" s="1259" customFormat="1" x14ac:dyDescent="0.2">
      <c r="B15736" s="1257"/>
      <c r="C15736" s="1257"/>
      <c r="D15736" s="1257"/>
      <c r="E15736" s="1257"/>
      <c r="F15736" s="1257"/>
      <c r="G15736" s="1257"/>
      <c r="H15736" s="1258"/>
      <c r="I15736" s="1257"/>
      <c r="J15736" s="1257"/>
      <c r="K15736" s="1257"/>
      <c r="L15736" s="1257"/>
      <c r="M15736" s="1257"/>
    </row>
    <row r="15737" spans="2:13" s="1259" customFormat="1" x14ac:dyDescent="0.2">
      <c r="B15737" s="1257"/>
      <c r="C15737" s="1257"/>
      <c r="D15737" s="1257"/>
      <c r="E15737" s="1257"/>
      <c r="F15737" s="1257"/>
      <c r="G15737" s="1257"/>
      <c r="H15737" s="1258"/>
      <c r="I15737" s="1257"/>
      <c r="J15737" s="1257"/>
      <c r="K15737" s="1257"/>
      <c r="L15737" s="1257"/>
      <c r="M15737" s="1257"/>
    </row>
    <row r="15738" spans="2:13" s="1259" customFormat="1" x14ac:dyDescent="0.2">
      <c r="B15738" s="1257"/>
      <c r="C15738" s="1257"/>
      <c r="D15738" s="1257"/>
      <c r="E15738" s="1257"/>
      <c r="F15738" s="1257"/>
      <c r="G15738" s="1257"/>
      <c r="H15738" s="1258"/>
      <c r="I15738" s="1257"/>
      <c r="J15738" s="1257"/>
      <c r="K15738" s="1257"/>
      <c r="L15738" s="1257"/>
      <c r="M15738" s="1257"/>
    </row>
    <row r="15739" spans="2:13" s="1259" customFormat="1" x14ac:dyDescent="0.2">
      <c r="B15739" s="1257"/>
      <c r="C15739" s="1257"/>
      <c r="D15739" s="1257"/>
      <c r="E15739" s="1257"/>
      <c r="F15739" s="1257"/>
      <c r="G15739" s="1257"/>
      <c r="H15739" s="1258"/>
      <c r="I15739" s="1257"/>
      <c r="J15739" s="1257"/>
      <c r="K15739" s="1257"/>
      <c r="L15739" s="1257"/>
      <c r="M15739" s="1257"/>
    </row>
    <row r="15740" spans="2:13" s="1259" customFormat="1" x14ac:dyDescent="0.2">
      <c r="B15740" s="1257"/>
      <c r="C15740" s="1257"/>
      <c r="D15740" s="1257"/>
      <c r="E15740" s="1257"/>
      <c r="F15740" s="1257"/>
      <c r="G15740" s="1257"/>
      <c r="H15740" s="1258"/>
      <c r="I15740" s="1257"/>
      <c r="J15740" s="1257"/>
      <c r="K15740" s="1257"/>
      <c r="L15740" s="1257"/>
      <c r="M15740" s="1257"/>
    </row>
    <row r="15741" spans="2:13" s="1259" customFormat="1" x14ac:dyDescent="0.2">
      <c r="B15741" s="1257"/>
      <c r="C15741" s="1257"/>
      <c r="D15741" s="1257"/>
      <c r="E15741" s="1257"/>
      <c r="F15741" s="1257"/>
      <c r="G15741" s="1257"/>
      <c r="H15741" s="1258"/>
      <c r="I15741" s="1257"/>
      <c r="J15741" s="1257"/>
      <c r="K15741" s="1257"/>
      <c r="L15741" s="1257"/>
      <c r="M15741" s="1257"/>
    </row>
    <row r="15742" spans="2:13" s="1259" customFormat="1" x14ac:dyDescent="0.2">
      <c r="B15742" s="1257"/>
      <c r="C15742" s="1257"/>
      <c r="D15742" s="1257"/>
      <c r="E15742" s="1257"/>
      <c r="F15742" s="1257"/>
      <c r="G15742" s="1257"/>
      <c r="H15742" s="1258"/>
      <c r="I15742" s="1257"/>
      <c r="J15742" s="1257"/>
      <c r="K15742" s="1257"/>
      <c r="L15742" s="1257"/>
      <c r="M15742" s="1257"/>
    </row>
    <row r="15743" spans="2:13" s="1259" customFormat="1" x14ac:dyDescent="0.2">
      <c r="B15743" s="1257"/>
      <c r="C15743" s="1257"/>
      <c r="D15743" s="1257"/>
      <c r="E15743" s="1257"/>
      <c r="F15743" s="1257"/>
      <c r="G15743" s="1257"/>
      <c r="H15743" s="1258"/>
      <c r="I15743" s="1257"/>
      <c r="J15743" s="1257"/>
      <c r="K15743" s="1257"/>
      <c r="L15743" s="1257"/>
      <c r="M15743" s="1257"/>
    </row>
    <row r="15744" spans="2:13" s="1259" customFormat="1" x14ac:dyDescent="0.2">
      <c r="B15744" s="1257"/>
      <c r="C15744" s="1257"/>
      <c r="D15744" s="1257"/>
      <c r="E15744" s="1257"/>
      <c r="F15744" s="1257"/>
      <c r="G15744" s="1257"/>
      <c r="H15744" s="1258"/>
      <c r="I15744" s="1257"/>
      <c r="J15744" s="1257"/>
      <c r="K15744" s="1257"/>
      <c r="L15744" s="1257"/>
      <c r="M15744" s="1257"/>
    </row>
    <row r="15745" spans="2:13" s="1259" customFormat="1" x14ac:dyDescent="0.2">
      <c r="B15745" s="1257"/>
      <c r="C15745" s="1257"/>
      <c r="D15745" s="1257"/>
      <c r="E15745" s="1257"/>
      <c r="F15745" s="1257"/>
      <c r="G15745" s="1257"/>
      <c r="H15745" s="1258"/>
      <c r="I15745" s="1257"/>
      <c r="J15745" s="1257"/>
      <c r="K15745" s="1257"/>
      <c r="L15745" s="1257"/>
      <c r="M15745" s="1257"/>
    </row>
    <row r="15746" spans="2:13" s="1259" customFormat="1" x14ac:dyDescent="0.2">
      <c r="B15746" s="1257"/>
      <c r="C15746" s="1257"/>
      <c r="D15746" s="1257"/>
      <c r="E15746" s="1257"/>
      <c r="F15746" s="1257"/>
      <c r="G15746" s="1257"/>
      <c r="H15746" s="1258"/>
      <c r="I15746" s="1257"/>
      <c r="J15746" s="1257"/>
      <c r="K15746" s="1257"/>
      <c r="L15746" s="1257"/>
      <c r="M15746" s="1257"/>
    </row>
    <row r="15747" spans="2:13" s="1259" customFormat="1" x14ac:dyDescent="0.2">
      <c r="B15747" s="1257"/>
      <c r="C15747" s="1257"/>
      <c r="D15747" s="1257"/>
      <c r="E15747" s="1257"/>
      <c r="F15747" s="1257"/>
      <c r="G15747" s="1257"/>
      <c r="H15747" s="1258"/>
      <c r="I15747" s="1257"/>
      <c r="J15747" s="1257"/>
      <c r="K15747" s="1257"/>
      <c r="L15747" s="1257"/>
      <c r="M15747" s="1257"/>
    </row>
    <row r="15748" spans="2:13" s="1259" customFormat="1" x14ac:dyDescent="0.2">
      <c r="B15748" s="1257"/>
      <c r="C15748" s="1257"/>
      <c r="D15748" s="1257"/>
      <c r="E15748" s="1257"/>
      <c r="F15748" s="1257"/>
      <c r="G15748" s="1257"/>
      <c r="H15748" s="1258"/>
      <c r="I15748" s="1257"/>
      <c r="J15748" s="1257"/>
      <c r="K15748" s="1257"/>
      <c r="L15748" s="1257"/>
      <c r="M15748" s="1257"/>
    </row>
    <row r="15749" spans="2:13" s="1259" customFormat="1" x14ac:dyDescent="0.2">
      <c r="B15749" s="1257"/>
      <c r="C15749" s="1257"/>
      <c r="D15749" s="1257"/>
      <c r="E15749" s="1257"/>
      <c r="F15749" s="1257"/>
      <c r="G15749" s="1257"/>
      <c r="H15749" s="1258"/>
      <c r="I15749" s="1257"/>
      <c r="J15749" s="1257"/>
      <c r="K15749" s="1257"/>
      <c r="L15749" s="1257"/>
      <c r="M15749" s="1257"/>
    </row>
    <row r="15750" spans="2:13" s="1259" customFormat="1" x14ac:dyDescent="0.2">
      <c r="B15750" s="1257"/>
      <c r="C15750" s="1257"/>
      <c r="D15750" s="1257"/>
      <c r="E15750" s="1257"/>
      <c r="F15750" s="1257"/>
      <c r="G15750" s="1257"/>
      <c r="H15750" s="1258"/>
      <c r="I15750" s="1257"/>
      <c r="J15750" s="1257"/>
      <c r="K15750" s="1257"/>
      <c r="L15750" s="1257"/>
      <c r="M15750" s="1257"/>
    </row>
    <row r="15751" spans="2:13" s="1259" customFormat="1" x14ac:dyDescent="0.2">
      <c r="B15751" s="1257"/>
      <c r="C15751" s="1257"/>
      <c r="D15751" s="1257"/>
      <c r="E15751" s="1257"/>
      <c r="F15751" s="1257"/>
      <c r="G15751" s="1257"/>
      <c r="H15751" s="1258"/>
      <c r="I15751" s="1257"/>
      <c r="J15751" s="1257"/>
      <c r="K15751" s="1257"/>
      <c r="L15751" s="1257"/>
      <c r="M15751" s="1257"/>
    </row>
    <row r="15752" spans="2:13" s="1259" customFormat="1" x14ac:dyDescent="0.2">
      <c r="B15752" s="1257"/>
      <c r="C15752" s="1257"/>
      <c r="D15752" s="1257"/>
      <c r="E15752" s="1257"/>
      <c r="F15752" s="1257"/>
      <c r="G15752" s="1257"/>
      <c r="H15752" s="1258"/>
      <c r="I15752" s="1257"/>
      <c r="J15752" s="1257"/>
      <c r="K15752" s="1257"/>
      <c r="L15752" s="1257"/>
      <c r="M15752" s="1257"/>
    </row>
    <row r="15753" spans="2:13" s="1259" customFormat="1" x14ac:dyDescent="0.2">
      <c r="B15753" s="1257"/>
      <c r="C15753" s="1257"/>
      <c r="D15753" s="1257"/>
      <c r="E15753" s="1257"/>
      <c r="F15753" s="1257"/>
      <c r="G15753" s="1257"/>
      <c r="H15753" s="1258"/>
      <c r="I15753" s="1257"/>
      <c r="J15753" s="1257"/>
      <c r="K15753" s="1257"/>
      <c r="L15753" s="1257"/>
      <c r="M15753" s="1257"/>
    </row>
    <row r="15754" spans="2:13" s="1259" customFormat="1" x14ac:dyDescent="0.2">
      <c r="B15754" s="1257"/>
      <c r="C15754" s="1257"/>
      <c r="D15754" s="1257"/>
      <c r="E15754" s="1257"/>
      <c r="F15754" s="1257"/>
      <c r="G15754" s="1257"/>
      <c r="H15754" s="1258"/>
      <c r="I15754" s="1257"/>
      <c r="J15754" s="1257"/>
      <c r="K15754" s="1257"/>
      <c r="L15754" s="1257"/>
      <c r="M15754" s="1257"/>
    </row>
    <row r="15755" spans="2:13" s="1259" customFormat="1" x14ac:dyDescent="0.2">
      <c r="B15755" s="1257"/>
      <c r="C15755" s="1257"/>
      <c r="D15755" s="1257"/>
      <c r="E15755" s="1257"/>
      <c r="F15755" s="1257"/>
      <c r="G15755" s="1257"/>
      <c r="H15755" s="1258"/>
      <c r="I15755" s="1257"/>
      <c r="J15755" s="1257"/>
      <c r="K15755" s="1257"/>
      <c r="L15755" s="1257"/>
      <c r="M15755" s="1257"/>
    </row>
    <row r="15756" spans="2:13" s="1259" customFormat="1" x14ac:dyDescent="0.2">
      <c r="B15756" s="1257"/>
      <c r="C15756" s="1257"/>
      <c r="D15756" s="1257"/>
      <c r="E15756" s="1257"/>
      <c r="F15756" s="1257"/>
      <c r="G15756" s="1257"/>
      <c r="H15756" s="1258"/>
      <c r="I15756" s="1257"/>
      <c r="J15756" s="1257"/>
      <c r="K15756" s="1257"/>
      <c r="L15756" s="1257"/>
      <c r="M15756" s="1257"/>
    </row>
    <row r="15757" spans="2:13" s="1259" customFormat="1" x14ac:dyDescent="0.2">
      <c r="B15757" s="1257"/>
      <c r="C15757" s="1257"/>
      <c r="D15757" s="1257"/>
      <c r="E15757" s="1257"/>
      <c r="F15757" s="1257"/>
      <c r="G15757" s="1257"/>
      <c r="H15757" s="1258"/>
      <c r="I15757" s="1257"/>
      <c r="J15757" s="1257"/>
      <c r="K15757" s="1257"/>
      <c r="L15757" s="1257"/>
      <c r="M15757" s="1257"/>
    </row>
    <row r="15758" spans="2:13" s="1259" customFormat="1" x14ac:dyDescent="0.2">
      <c r="B15758" s="1257"/>
      <c r="C15758" s="1257"/>
      <c r="D15758" s="1257"/>
      <c r="E15758" s="1257"/>
      <c r="F15758" s="1257"/>
      <c r="G15758" s="1257"/>
      <c r="H15758" s="1258"/>
      <c r="I15758" s="1257"/>
      <c r="J15758" s="1257"/>
      <c r="K15758" s="1257"/>
      <c r="L15758" s="1257"/>
      <c r="M15758" s="1257"/>
    </row>
    <row r="15759" spans="2:13" s="1259" customFormat="1" x14ac:dyDescent="0.2">
      <c r="B15759" s="1257"/>
      <c r="C15759" s="1257"/>
      <c r="D15759" s="1257"/>
      <c r="E15759" s="1257"/>
      <c r="F15759" s="1257"/>
      <c r="G15759" s="1257"/>
      <c r="H15759" s="1258"/>
      <c r="I15759" s="1257"/>
      <c r="J15759" s="1257"/>
      <c r="K15759" s="1257"/>
      <c r="L15759" s="1257"/>
      <c r="M15759" s="1257"/>
    </row>
    <row r="15760" spans="2:13" s="1259" customFormat="1" x14ac:dyDescent="0.2">
      <c r="B15760" s="1257"/>
      <c r="C15760" s="1257"/>
      <c r="D15760" s="1257"/>
      <c r="E15760" s="1257"/>
      <c r="F15760" s="1257"/>
      <c r="G15760" s="1257"/>
      <c r="H15760" s="1258"/>
      <c r="I15760" s="1257"/>
      <c r="J15760" s="1257"/>
      <c r="K15760" s="1257"/>
      <c r="L15760" s="1257"/>
      <c r="M15760" s="1257"/>
    </row>
    <row r="15761" spans="2:13" s="1259" customFormat="1" x14ac:dyDescent="0.2">
      <c r="B15761" s="1257"/>
      <c r="C15761" s="1257"/>
      <c r="D15761" s="1257"/>
      <c r="E15761" s="1257"/>
      <c r="F15761" s="1257"/>
      <c r="G15761" s="1257"/>
      <c r="H15761" s="1258"/>
      <c r="I15761" s="1257"/>
      <c r="J15761" s="1257"/>
      <c r="K15761" s="1257"/>
      <c r="L15761" s="1257"/>
      <c r="M15761" s="1257"/>
    </row>
    <row r="15762" spans="2:13" s="1259" customFormat="1" x14ac:dyDescent="0.2">
      <c r="B15762" s="1257"/>
      <c r="C15762" s="1257"/>
      <c r="D15762" s="1257"/>
      <c r="E15762" s="1257"/>
      <c r="F15762" s="1257"/>
      <c r="G15762" s="1257"/>
      <c r="H15762" s="1258"/>
      <c r="I15762" s="1257"/>
      <c r="J15762" s="1257"/>
      <c r="K15762" s="1257"/>
      <c r="L15762" s="1257"/>
      <c r="M15762" s="1257"/>
    </row>
    <row r="15763" spans="2:13" s="1259" customFormat="1" x14ac:dyDescent="0.2">
      <c r="B15763" s="1257"/>
      <c r="C15763" s="1257"/>
      <c r="D15763" s="1257"/>
      <c r="E15763" s="1257"/>
      <c r="F15763" s="1257"/>
      <c r="G15763" s="1257"/>
      <c r="H15763" s="1258"/>
      <c r="I15763" s="1257"/>
      <c r="J15763" s="1257"/>
      <c r="K15763" s="1257"/>
      <c r="L15763" s="1257"/>
      <c r="M15763" s="1257"/>
    </row>
    <row r="15764" spans="2:13" s="1259" customFormat="1" x14ac:dyDescent="0.2">
      <c r="B15764" s="1257"/>
      <c r="C15764" s="1257"/>
      <c r="D15764" s="1257"/>
      <c r="E15764" s="1257"/>
      <c r="F15764" s="1257"/>
      <c r="G15764" s="1257"/>
      <c r="H15764" s="1258"/>
      <c r="I15764" s="1257"/>
      <c r="J15764" s="1257"/>
      <c r="K15764" s="1257"/>
      <c r="L15764" s="1257"/>
      <c r="M15764" s="1257"/>
    </row>
    <row r="15765" spans="2:13" s="1259" customFormat="1" x14ac:dyDescent="0.2">
      <c r="B15765" s="1257"/>
      <c r="C15765" s="1257"/>
      <c r="D15765" s="1257"/>
      <c r="E15765" s="1257"/>
      <c r="F15765" s="1257"/>
      <c r="G15765" s="1257"/>
      <c r="H15765" s="1258"/>
      <c r="I15765" s="1257"/>
      <c r="J15765" s="1257"/>
      <c r="K15765" s="1257"/>
      <c r="L15765" s="1257"/>
      <c r="M15765" s="1257"/>
    </row>
    <row r="15766" spans="2:13" s="1259" customFormat="1" x14ac:dyDescent="0.2">
      <c r="B15766" s="1257"/>
      <c r="C15766" s="1257"/>
      <c r="D15766" s="1257"/>
      <c r="E15766" s="1257"/>
      <c r="F15766" s="1257"/>
      <c r="G15766" s="1257"/>
      <c r="H15766" s="1258"/>
      <c r="I15766" s="1257"/>
      <c r="J15766" s="1257"/>
      <c r="K15766" s="1257"/>
      <c r="L15766" s="1257"/>
      <c r="M15766" s="1257"/>
    </row>
    <row r="15767" spans="2:13" s="1259" customFormat="1" x14ac:dyDescent="0.2">
      <c r="B15767" s="1257"/>
      <c r="C15767" s="1257"/>
      <c r="D15767" s="1257"/>
      <c r="E15767" s="1257"/>
      <c r="F15767" s="1257"/>
      <c r="G15767" s="1257"/>
      <c r="H15767" s="1258"/>
      <c r="I15767" s="1257"/>
      <c r="J15767" s="1257"/>
      <c r="K15767" s="1257"/>
      <c r="L15767" s="1257"/>
      <c r="M15767" s="1257"/>
    </row>
    <row r="15768" spans="2:13" s="1259" customFormat="1" x14ac:dyDescent="0.2">
      <c r="B15768" s="1257"/>
      <c r="C15768" s="1257"/>
      <c r="D15768" s="1257"/>
      <c r="E15768" s="1257"/>
      <c r="F15768" s="1257"/>
      <c r="G15768" s="1257"/>
      <c r="H15768" s="1258"/>
      <c r="I15768" s="1257"/>
      <c r="J15768" s="1257"/>
      <c r="K15768" s="1257"/>
      <c r="L15768" s="1257"/>
      <c r="M15768" s="1257"/>
    </row>
    <row r="15769" spans="2:13" s="1259" customFormat="1" x14ac:dyDescent="0.2">
      <c r="B15769" s="1257"/>
      <c r="C15769" s="1257"/>
      <c r="D15769" s="1257"/>
      <c r="E15769" s="1257"/>
      <c r="F15769" s="1257"/>
      <c r="G15769" s="1257"/>
      <c r="H15769" s="1258"/>
      <c r="I15769" s="1257"/>
      <c r="J15769" s="1257"/>
      <c r="K15769" s="1257"/>
      <c r="L15769" s="1257"/>
      <c r="M15769" s="1257"/>
    </row>
    <row r="15770" spans="2:13" s="1259" customFormat="1" x14ac:dyDescent="0.2">
      <c r="B15770" s="1257"/>
      <c r="C15770" s="1257"/>
      <c r="D15770" s="1257"/>
      <c r="E15770" s="1257"/>
      <c r="F15770" s="1257"/>
      <c r="G15770" s="1257"/>
      <c r="H15770" s="1258"/>
      <c r="I15770" s="1257"/>
      <c r="J15770" s="1257"/>
      <c r="K15770" s="1257"/>
      <c r="L15770" s="1257"/>
      <c r="M15770" s="1257"/>
    </row>
    <row r="15771" spans="2:13" s="1259" customFormat="1" x14ac:dyDescent="0.2">
      <c r="B15771" s="1257"/>
      <c r="C15771" s="1257"/>
      <c r="D15771" s="1257"/>
      <c r="E15771" s="1257"/>
      <c r="F15771" s="1257"/>
      <c r="G15771" s="1257"/>
      <c r="H15771" s="1258"/>
      <c r="I15771" s="1257"/>
      <c r="J15771" s="1257"/>
      <c r="K15771" s="1257"/>
      <c r="L15771" s="1257"/>
      <c r="M15771" s="1257"/>
    </row>
    <row r="15772" spans="2:13" s="1259" customFormat="1" x14ac:dyDescent="0.2">
      <c r="B15772" s="1257"/>
      <c r="C15772" s="1257"/>
      <c r="D15772" s="1257"/>
      <c r="E15772" s="1257"/>
      <c r="F15772" s="1257"/>
      <c r="G15772" s="1257"/>
      <c r="H15772" s="1258"/>
      <c r="I15772" s="1257"/>
      <c r="J15772" s="1257"/>
      <c r="K15772" s="1257"/>
      <c r="L15772" s="1257"/>
      <c r="M15772" s="1257"/>
    </row>
    <row r="15773" spans="2:13" s="1259" customFormat="1" x14ac:dyDescent="0.2">
      <c r="B15773" s="1257"/>
      <c r="C15773" s="1257"/>
      <c r="D15773" s="1257"/>
      <c r="E15773" s="1257"/>
      <c r="F15773" s="1257"/>
      <c r="G15773" s="1257"/>
      <c r="H15773" s="1258"/>
      <c r="I15773" s="1257"/>
      <c r="J15773" s="1257"/>
      <c r="K15773" s="1257"/>
      <c r="L15773" s="1257"/>
      <c r="M15773" s="1257"/>
    </row>
    <row r="15774" spans="2:13" s="1259" customFormat="1" x14ac:dyDescent="0.2">
      <c r="B15774" s="1257"/>
      <c r="C15774" s="1257"/>
      <c r="D15774" s="1257"/>
      <c r="E15774" s="1257"/>
      <c r="F15774" s="1257"/>
      <c r="G15774" s="1257"/>
      <c r="H15774" s="1258"/>
      <c r="I15774" s="1257"/>
      <c r="J15774" s="1257"/>
      <c r="K15774" s="1257"/>
      <c r="L15774" s="1257"/>
      <c r="M15774" s="1257"/>
    </row>
    <row r="15775" spans="2:13" s="1259" customFormat="1" x14ac:dyDescent="0.2">
      <c r="B15775" s="1257"/>
      <c r="C15775" s="1257"/>
      <c r="D15775" s="1257"/>
      <c r="E15775" s="1257"/>
      <c r="F15775" s="1257"/>
      <c r="G15775" s="1257"/>
      <c r="H15775" s="1258"/>
      <c r="I15775" s="1257"/>
      <c r="J15775" s="1257"/>
      <c r="K15775" s="1257"/>
      <c r="L15775" s="1257"/>
      <c r="M15775" s="1257"/>
    </row>
    <row r="15776" spans="2:13" s="1259" customFormat="1" x14ac:dyDescent="0.2">
      <c r="B15776" s="1257"/>
      <c r="C15776" s="1257"/>
      <c r="D15776" s="1257"/>
      <c r="E15776" s="1257"/>
      <c r="F15776" s="1257"/>
      <c r="G15776" s="1257"/>
      <c r="H15776" s="1258"/>
      <c r="I15776" s="1257"/>
      <c r="J15776" s="1257"/>
      <c r="K15776" s="1257"/>
      <c r="L15776" s="1257"/>
      <c r="M15776" s="1257"/>
    </row>
    <row r="15777" spans="2:13" s="1259" customFormat="1" x14ac:dyDescent="0.2">
      <c r="B15777" s="1257"/>
      <c r="C15777" s="1257"/>
      <c r="D15777" s="1257"/>
      <c r="E15777" s="1257"/>
      <c r="F15777" s="1257"/>
      <c r="G15777" s="1257"/>
      <c r="H15777" s="1258"/>
      <c r="I15777" s="1257"/>
      <c r="J15777" s="1257"/>
      <c r="K15777" s="1257"/>
      <c r="L15777" s="1257"/>
      <c r="M15777" s="1257"/>
    </row>
    <row r="15778" spans="2:13" s="1259" customFormat="1" x14ac:dyDescent="0.2">
      <c r="B15778" s="1257"/>
      <c r="C15778" s="1257"/>
      <c r="D15778" s="1257"/>
      <c r="E15778" s="1257"/>
      <c r="F15778" s="1257"/>
      <c r="G15778" s="1257"/>
      <c r="H15778" s="1258"/>
      <c r="I15778" s="1257"/>
      <c r="J15778" s="1257"/>
      <c r="K15778" s="1257"/>
      <c r="L15778" s="1257"/>
      <c r="M15778" s="1257"/>
    </row>
    <row r="15779" spans="2:13" s="1259" customFormat="1" x14ac:dyDescent="0.2">
      <c r="B15779" s="1257"/>
      <c r="C15779" s="1257"/>
      <c r="D15779" s="1257"/>
      <c r="E15779" s="1257"/>
      <c r="F15779" s="1257"/>
      <c r="G15779" s="1257"/>
      <c r="H15779" s="1258"/>
      <c r="I15779" s="1257"/>
      <c r="J15779" s="1257"/>
      <c r="K15779" s="1257"/>
      <c r="L15779" s="1257"/>
      <c r="M15779" s="1257"/>
    </row>
    <row r="15780" spans="2:13" s="1259" customFormat="1" x14ac:dyDescent="0.2">
      <c r="B15780" s="1257"/>
      <c r="C15780" s="1257"/>
      <c r="D15780" s="1257"/>
      <c r="E15780" s="1257"/>
      <c r="F15780" s="1257"/>
      <c r="G15780" s="1257"/>
      <c r="H15780" s="1258"/>
      <c r="I15780" s="1257"/>
      <c r="J15780" s="1257"/>
      <c r="K15780" s="1257"/>
      <c r="L15780" s="1257"/>
      <c r="M15780" s="1257"/>
    </row>
    <row r="15781" spans="2:13" s="1259" customFormat="1" x14ac:dyDescent="0.2">
      <c r="B15781" s="1257"/>
      <c r="C15781" s="1257"/>
      <c r="D15781" s="1257"/>
      <c r="E15781" s="1257"/>
      <c r="F15781" s="1257"/>
      <c r="G15781" s="1257"/>
      <c r="H15781" s="1258"/>
      <c r="I15781" s="1257"/>
      <c r="J15781" s="1257"/>
      <c r="K15781" s="1257"/>
      <c r="L15781" s="1257"/>
      <c r="M15781" s="1257"/>
    </row>
    <row r="15782" spans="2:13" s="1259" customFormat="1" x14ac:dyDescent="0.2">
      <c r="B15782" s="1257"/>
      <c r="C15782" s="1257"/>
      <c r="D15782" s="1257"/>
      <c r="E15782" s="1257"/>
      <c r="F15782" s="1257"/>
      <c r="G15782" s="1257"/>
      <c r="H15782" s="1258"/>
      <c r="I15782" s="1257"/>
      <c r="J15782" s="1257"/>
      <c r="K15782" s="1257"/>
      <c r="L15782" s="1257"/>
      <c r="M15782" s="1257"/>
    </row>
    <row r="15783" spans="2:13" s="1259" customFormat="1" x14ac:dyDescent="0.2">
      <c r="B15783" s="1257"/>
      <c r="C15783" s="1257"/>
      <c r="D15783" s="1257"/>
      <c r="E15783" s="1257"/>
      <c r="F15783" s="1257"/>
      <c r="G15783" s="1257"/>
      <c r="H15783" s="1258"/>
      <c r="I15783" s="1257"/>
      <c r="J15783" s="1257"/>
      <c r="K15783" s="1257"/>
      <c r="L15783" s="1257"/>
      <c r="M15783" s="1257"/>
    </row>
    <row r="15784" spans="2:13" s="1259" customFormat="1" x14ac:dyDescent="0.2">
      <c r="B15784" s="1257"/>
      <c r="C15784" s="1257"/>
      <c r="D15784" s="1257"/>
      <c r="E15784" s="1257"/>
      <c r="F15784" s="1257"/>
      <c r="G15784" s="1257"/>
      <c r="H15784" s="1258"/>
      <c r="I15784" s="1257"/>
      <c r="J15784" s="1257"/>
      <c r="K15784" s="1257"/>
      <c r="L15784" s="1257"/>
      <c r="M15784" s="1257"/>
    </row>
    <row r="15785" spans="2:13" s="1259" customFormat="1" x14ac:dyDescent="0.2">
      <c r="B15785" s="1257"/>
      <c r="C15785" s="1257"/>
      <c r="D15785" s="1257"/>
      <c r="E15785" s="1257"/>
      <c r="F15785" s="1257"/>
      <c r="G15785" s="1257"/>
      <c r="H15785" s="1258"/>
      <c r="I15785" s="1257"/>
      <c r="J15785" s="1257"/>
      <c r="K15785" s="1257"/>
      <c r="L15785" s="1257"/>
      <c r="M15785" s="1257"/>
    </row>
    <row r="15786" spans="2:13" s="1259" customFormat="1" x14ac:dyDescent="0.2">
      <c r="B15786" s="1257"/>
      <c r="C15786" s="1257"/>
      <c r="D15786" s="1257"/>
      <c r="E15786" s="1257"/>
      <c r="F15786" s="1257"/>
      <c r="G15786" s="1257"/>
      <c r="H15786" s="1258"/>
      <c r="I15786" s="1257"/>
      <c r="J15786" s="1257"/>
      <c r="K15786" s="1257"/>
      <c r="L15786" s="1257"/>
      <c r="M15786" s="1257"/>
    </row>
    <row r="15787" spans="2:13" s="1259" customFormat="1" x14ac:dyDescent="0.2">
      <c r="B15787" s="1257"/>
      <c r="C15787" s="1257"/>
      <c r="D15787" s="1257"/>
      <c r="E15787" s="1257"/>
      <c r="F15787" s="1257"/>
      <c r="G15787" s="1257"/>
      <c r="H15787" s="1258"/>
      <c r="I15787" s="1257"/>
      <c r="J15787" s="1257"/>
      <c r="K15787" s="1257"/>
      <c r="L15787" s="1257"/>
      <c r="M15787" s="1257"/>
    </row>
    <row r="15788" spans="2:13" s="1259" customFormat="1" x14ac:dyDescent="0.2">
      <c r="B15788" s="1257"/>
      <c r="C15788" s="1257"/>
      <c r="D15788" s="1257"/>
      <c r="E15788" s="1257"/>
      <c r="F15788" s="1257"/>
      <c r="G15788" s="1257"/>
      <c r="H15788" s="1258"/>
      <c r="I15788" s="1257"/>
      <c r="J15788" s="1257"/>
      <c r="K15788" s="1257"/>
      <c r="L15788" s="1257"/>
      <c r="M15788" s="1257"/>
    </row>
    <row r="15789" spans="2:13" s="1259" customFormat="1" x14ac:dyDescent="0.2">
      <c r="B15789" s="1257"/>
      <c r="C15789" s="1257"/>
      <c r="D15789" s="1257"/>
      <c r="E15789" s="1257"/>
      <c r="F15789" s="1257"/>
      <c r="G15789" s="1257"/>
      <c r="H15789" s="1258"/>
      <c r="I15789" s="1257"/>
      <c r="J15789" s="1257"/>
      <c r="K15789" s="1257"/>
      <c r="L15789" s="1257"/>
      <c r="M15789" s="1257"/>
    </row>
    <row r="15790" spans="2:13" s="1259" customFormat="1" x14ac:dyDescent="0.2">
      <c r="B15790" s="1257"/>
      <c r="C15790" s="1257"/>
      <c r="D15790" s="1257"/>
      <c r="E15790" s="1257"/>
      <c r="F15790" s="1257"/>
      <c r="G15790" s="1257"/>
      <c r="H15790" s="1258"/>
      <c r="I15790" s="1257"/>
      <c r="J15790" s="1257"/>
      <c r="K15790" s="1257"/>
      <c r="L15790" s="1257"/>
      <c r="M15790" s="1257"/>
    </row>
    <row r="15791" spans="2:13" s="1259" customFormat="1" x14ac:dyDescent="0.2">
      <c r="B15791" s="1257"/>
      <c r="C15791" s="1257"/>
      <c r="D15791" s="1257"/>
      <c r="E15791" s="1257"/>
      <c r="F15791" s="1257"/>
      <c r="G15791" s="1257"/>
      <c r="H15791" s="1258"/>
      <c r="I15791" s="1257"/>
      <c r="J15791" s="1257"/>
      <c r="K15791" s="1257"/>
      <c r="L15791" s="1257"/>
      <c r="M15791" s="1257"/>
    </row>
    <row r="15792" spans="2:13" s="1259" customFormat="1" x14ac:dyDescent="0.2">
      <c r="B15792" s="1257"/>
      <c r="C15792" s="1257"/>
      <c r="D15792" s="1257"/>
      <c r="E15792" s="1257"/>
      <c r="F15792" s="1257"/>
      <c r="G15792" s="1257"/>
      <c r="H15792" s="1258"/>
      <c r="I15792" s="1257"/>
      <c r="J15792" s="1257"/>
      <c r="K15792" s="1257"/>
      <c r="L15792" s="1257"/>
      <c r="M15792" s="1257"/>
    </row>
    <row r="15793" spans="2:13" s="1259" customFormat="1" x14ac:dyDescent="0.2">
      <c r="B15793" s="1257"/>
      <c r="C15793" s="1257"/>
      <c r="D15793" s="1257"/>
      <c r="E15793" s="1257"/>
      <c r="F15793" s="1257"/>
      <c r="G15793" s="1257"/>
      <c r="H15793" s="1258"/>
      <c r="I15793" s="1257"/>
      <c r="J15793" s="1257"/>
      <c r="K15793" s="1257"/>
      <c r="L15793" s="1257"/>
      <c r="M15793" s="1257"/>
    </row>
    <row r="15794" spans="2:13" s="1259" customFormat="1" x14ac:dyDescent="0.2">
      <c r="B15794" s="1257"/>
      <c r="C15794" s="1257"/>
      <c r="D15794" s="1257"/>
      <c r="E15794" s="1257"/>
      <c r="F15794" s="1257"/>
      <c r="G15794" s="1257"/>
      <c r="H15794" s="1258"/>
      <c r="I15794" s="1257"/>
      <c r="J15794" s="1257"/>
      <c r="K15794" s="1257"/>
      <c r="L15794" s="1257"/>
      <c r="M15794" s="1257"/>
    </row>
    <row r="15795" spans="2:13" s="1259" customFormat="1" x14ac:dyDescent="0.2">
      <c r="B15795" s="1257"/>
      <c r="C15795" s="1257"/>
      <c r="D15795" s="1257"/>
      <c r="E15795" s="1257"/>
      <c r="F15795" s="1257"/>
      <c r="G15795" s="1257"/>
      <c r="H15795" s="1258"/>
      <c r="I15795" s="1257"/>
      <c r="J15795" s="1257"/>
      <c r="K15795" s="1257"/>
      <c r="L15795" s="1257"/>
      <c r="M15795" s="1257"/>
    </row>
    <row r="15796" spans="2:13" s="1259" customFormat="1" x14ac:dyDescent="0.2">
      <c r="B15796" s="1257"/>
      <c r="C15796" s="1257"/>
      <c r="D15796" s="1257"/>
      <c r="E15796" s="1257"/>
      <c r="F15796" s="1257"/>
      <c r="G15796" s="1257"/>
      <c r="H15796" s="1258"/>
      <c r="I15796" s="1257"/>
      <c r="J15796" s="1257"/>
      <c r="K15796" s="1257"/>
      <c r="L15796" s="1257"/>
      <c r="M15796" s="1257"/>
    </row>
    <row r="15797" spans="2:13" s="1259" customFormat="1" x14ac:dyDescent="0.2">
      <c r="B15797" s="1257"/>
      <c r="C15797" s="1257"/>
      <c r="D15797" s="1257"/>
      <c r="E15797" s="1257"/>
      <c r="F15797" s="1257"/>
      <c r="G15797" s="1257"/>
      <c r="H15797" s="1258"/>
      <c r="I15797" s="1257"/>
      <c r="J15797" s="1257"/>
      <c r="K15797" s="1257"/>
      <c r="L15797" s="1257"/>
      <c r="M15797" s="1257"/>
    </row>
    <row r="15798" spans="2:13" s="1259" customFormat="1" x14ac:dyDescent="0.2">
      <c r="B15798" s="1257"/>
      <c r="C15798" s="1257"/>
      <c r="D15798" s="1257"/>
      <c r="E15798" s="1257"/>
      <c r="F15798" s="1257"/>
      <c r="G15798" s="1257"/>
      <c r="H15798" s="1258"/>
      <c r="I15798" s="1257"/>
      <c r="J15798" s="1257"/>
      <c r="K15798" s="1257"/>
      <c r="L15798" s="1257"/>
      <c r="M15798" s="1257"/>
    </row>
    <row r="15799" spans="2:13" s="1259" customFormat="1" x14ac:dyDescent="0.2">
      <c r="B15799" s="1257"/>
      <c r="C15799" s="1257"/>
      <c r="D15799" s="1257"/>
      <c r="E15799" s="1257"/>
      <c r="F15799" s="1257"/>
      <c r="G15799" s="1257"/>
      <c r="H15799" s="1258"/>
      <c r="I15799" s="1257"/>
      <c r="J15799" s="1257"/>
      <c r="K15799" s="1257"/>
      <c r="L15799" s="1257"/>
      <c r="M15799" s="1257"/>
    </row>
    <row r="15800" spans="2:13" s="1259" customFormat="1" x14ac:dyDescent="0.2">
      <c r="B15800" s="1257"/>
      <c r="C15800" s="1257"/>
      <c r="D15800" s="1257"/>
      <c r="E15800" s="1257"/>
      <c r="F15800" s="1257"/>
      <c r="G15800" s="1257"/>
      <c r="H15800" s="1258"/>
      <c r="I15800" s="1257"/>
      <c r="J15800" s="1257"/>
      <c r="K15800" s="1257"/>
      <c r="L15800" s="1257"/>
      <c r="M15800" s="1257"/>
    </row>
    <row r="15801" spans="2:13" s="1259" customFormat="1" x14ac:dyDescent="0.2">
      <c r="B15801" s="1257"/>
      <c r="C15801" s="1257"/>
      <c r="D15801" s="1257"/>
      <c r="E15801" s="1257"/>
      <c r="F15801" s="1257"/>
      <c r="G15801" s="1257"/>
      <c r="H15801" s="1258"/>
      <c r="I15801" s="1257"/>
      <c r="J15801" s="1257"/>
      <c r="K15801" s="1257"/>
      <c r="L15801" s="1257"/>
      <c r="M15801" s="1257"/>
    </row>
    <row r="15802" spans="2:13" s="1259" customFormat="1" x14ac:dyDescent="0.2">
      <c r="B15802" s="1257"/>
      <c r="C15802" s="1257"/>
      <c r="D15802" s="1257"/>
      <c r="E15802" s="1257"/>
      <c r="F15802" s="1257"/>
      <c r="G15802" s="1257"/>
      <c r="H15802" s="1258"/>
      <c r="I15802" s="1257"/>
      <c r="J15802" s="1257"/>
      <c r="K15802" s="1257"/>
      <c r="L15802" s="1257"/>
      <c r="M15802" s="1257"/>
    </row>
    <row r="15803" spans="2:13" s="1259" customFormat="1" x14ac:dyDescent="0.2">
      <c r="B15803" s="1257"/>
      <c r="C15803" s="1257"/>
      <c r="D15803" s="1257"/>
      <c r="E15803" s="1257"/>
      <c r="F15803" s="1257"/>
      <c r="G15803" s="1257"/>
      <c r="H15803" s="1258"/>
      <c r="I15803" s="1257"/>
      <c r="J15803" s="1257"/>
      <c r="K15803" s="1257"/>
      <c r="L15803" s="1257"/>
      <c r="M15803" s="1257"/>
    </row>
    <row r="15804" spans="2:13" s="1259" customFormat="1" x14ac:dyDescent="0.2">
      <c r="B15804" s="1257"/>
      <c r="C15804" s="1257"/>
      <c r="D15804" s="1257"/>
      <c r="E15804" s="1257"/>
      <c r="F15804" s="1257"/>
      <c r="G15804" s="1257"/>
      <c r="H15804" s="1258"/>
      <c r="I15804" s="1257"/>
      <c r="J15804" s="1257"/>
      <c r="K15804" s="1257"/>
      <c r="L15804" s="1257"/>
      <c r="M15804" s="1257"/>
    </row>
    <row r="15805" spans="2:13" s="1259" customFormat="1" x14ac:dyDescent="0.2">
      <c r="B15805" s="1257"/>
      <c r="C15805" s="1257"/>
      <c r="D15805" s="1257"/>
      <c r="E15805" s="1257"/>
      <c r="F15805" s="1257"/>
      <c r="G15805" s="1257"/>
      <c r="H15805" s="1258"/>
      <c r="I15805" s="1257"/>
      <c r="J15805" s="1257"/>
      <c r="K15805" s="1257"/>
      <c r="L15805" s="1257"/>
      <c r="M15805" s="1257"/>
    </row>
    <row r="15806" spans="2:13" s="1259" customFormat="1" x14ac:dyDescent="0.2">
      <c r="B15806" s="1257"/>
      <c r="C15806" s="1257"/>
      <c r="D15806" s="1257"/>
      <c r="E15806" s="1257"/>
      <c r="F15806" s="1257"/>
      <c r="G15806" s="1257"/>
      <c r="H15806" s="1258"/>
      <c r="I15806" s="1257"/>
      <c r="J15806" s="1257"/>
      <c r="K15806" s="1257"/>
      <c r="L15806" s="1257"/>
      <c r="M15806" s="1257"/>
    </row>
    <row r="15807" spans="2:13" s="1259" customFormat="1" x14ac:dyDescent="0.2">
      <c r="B15807" s="1257"/>
      <c r="C15807" s="1257"/>
      <c r="D15807" s="1257"/>
      <c r="E15807" s="1257"/>
      <c r="F15807" s="1257"/>
      <c r="G15807" s="1257"/>
      <c r="H15807" s="1258"/>
      <c r="I15807" s="1257"/>
      <c r="J15807" s="1257"/>
      <c r="K15807" s="1257"/>
      <c r="L15807" s="1257"/>
      <c r="M15807" s="1257"/>
    </row>
    <row r="15808" spans="2:13" s="1259" customFormat="1" x14ac:dyDescent="0.2">
      <c r="B15808" s="1257"/>
      <c r="C15808" s="1257"/>
      <c r="D15808" s="1257"/>
      <c r="E15808" s="1257"/>
      <c r="F15808" s="1257"/>
      <c r="G15808" s="1257"/>
      <c r="H15808" s="1258"/>
      <c r="I15808" s="1257"/>
      <c r="J15808" s="1257"/>
      <c r="K15808" s="1257"/>
      <c r="L15808" s="1257"/>
      <c r="M15808" s="1257"/>
    </row>
    <row r="15809" spans="2:13" s="1259" customFormat="1" x14ac:dyDescent="0.2">
      <c r="B15809" s="1257"/>
      <c r="C15809" s="1257"/>
      <c r="D15809" s="1257"/>
      <c r="E15809" s="1257"/>
      <c r="F15809" s="1257"/>
      <c r="G15809" s="1257"/>
      <c r="H15809" s="1258"/>
      <c r="I15809" s="1257"/>
      <c r="J15809" s="1257"/>
      <c r="K15809" s="1257"/>
      <c r="L15809" s="1257"/>
      <c r="M15809" s="1257"/>
    </row>
    <row r="15810" spans="2:13" s="1259" customFormat="1" x14ac:dyDescent="0.2">
      <c r="B15810" s="1257"/>
      <c r="C15810" s="1257"/>
      <c r="D15810" s="1257"/>
      <c r="E15810" s="1257"/>
      <c r="F15810" s="1257"/>
      <c r="G15810" s="1257"/>
      <c r="H15810" s="1258"/>
      <c r="I15810" s="1257"/>
      <c r="J15810" s="1257"/>
      <c r="K15810" s="1257"/>
      <c r="L15810" s="1257"/>
      <c r="M15810" s="1257"/>
    </row>
    <row r="15811" spans="2:13" s="1259" customFormat="1" x14ac:dyDescent="0.2">
      <c r="B15811" s="1257"/>
      <c r="C15811" s="1257"/>
      <c r="D15811" s="1257"/>
      <c r="E15811" s="1257"/>
      <c r="F15811" s="1257"/>
      <c r="G15811" s="1257"/>
      <c r="H15811" s="1258"/>
      <c r="I15811" s="1257"/>
      <c r="J15811" s="1257"/>
      <c r="K15811" s="1257"/>
      <c r="L15811" s="1257"/>
      <c r="M15811" s="1257"/>
    </row>
    <row r="15812" spans="2:13" s="1259" customFormat="1" x14ac:dyDescent="0.2">
      <c r="B15812" s="1257"/>
      <c r="C15812" s="1257"/>
      <c r="D15812" s="1257"/>
      <c r="E15812" s="1257"/>
      <c r="F15812" s="1257"/>
      <c r="G15812" s="1257"/>
      <c r="H15812" s="1258"/>
      <c r="I15812" s="1257"/>
      <c r="J15812" s="1257"/>
      <c r="K15812" s="1257"/>
      <c r="L15812" s="1257"/>
      <c r="M15812" s="1257"/>
    </row>
    <row r="15813" spans="2:13" s="1259" customFormat="1" x14ac:dyDescent="0.2">
      <c r="B15813" s="1257"/>
      <c r="C15813" s="1257"/>
      <c r="D15813" s="1257"/>
      <c r="E15813" s="1257"/>
      <c r="F15813" s="1257"/>
      <c r="G15813" s="1257"/>
      <c r="H15813" s="1258"/>
      <c r="I15813" s="1257"/>
      <c r="J15813" s="1257"/>
      <c r="K15813" s="1257"/>
      <c r="L15813" s="1257"/>
      <c r="M15813" s="1257"/>
    </row>
    <row r="15814" spans="2:13" s="1259" customFormat="1" x14ac:dyDescent="0.2">
      <c r="B15814" s="1257"/>
      <c r="C15814" s="1257"/>
      <c r="D15814" s="1257"/>
      <c r="E15814" s="1257"/>
      <c r="F15814" s="1257"/>
      <c r="G15814" s="1257"/>
      <c r="H15814" s="1258"/>
      <c r="I15814" s="1257"/>
      <c r="J15814" s="1257"/>
      <c r="K15814" s="1257"/>
      <c r="L15814" s="1257"/>
      <c r="M15814" s="1257"/>
    </row>
    <row r="15815" spans="2:13" s="1259" customFormat="1" x14ac:dyDescent="0.2">
      <c r="B15815" s="1257"/>
      <c r="C15815" s="1257"/>
      <c r="D15815" s="1257"/>
      <c r="E15815" s="1257"/>
      <c r="F15815" s="1257"/>
      <c r="G15815" s="1257"/>
      <c r="H15815" s="1258"/>
      <c r="I15815" s="1257"/>
      <c r="J15815" s="1257"/>
      <c r="K15815" s="1257"/>
      <c r="L15815" s="1257"/>
      <c r="M15815" s="1257"/>
    </row>
    <row r="15816" spans="2:13" s="1259" customFormat="1" x14ac:dyDescent="0.2">
      <c r="B15816" s="1257"/>
      <c r="C15816" s="1257"/>
      <c r="D15816" s="1257"/>
      <c r="E15816" s="1257"/>
      <c r="F15816" s="1257"/>
      <c r="G15816" s="1257"/>
      <c r="H15816" s="1258"/>
      <c r="I15816" s="1257"/>
      <c r="J15816" s="1257"/>
      <c r="K15816" s="1257"/>
      <c r="L15816" s="1257"/>
      <c r="M15816" s="1257"/>
    </row>
    <row r="15817" spans="2:13" s="1259" customFormat="1" x14ac:dyDescent="0.2">
      <c r="B15817" s="1257"/>
      <c r="C15817" s="1257"/>
      <c r="D15817" s="1257"/>
      <c r="E15817" s="1257"/>
      <c r="F15817" s="1257"/>
      <c r="G15817" s="1257"/>
      <c r="H15817" s="1258"/>
      <c r="I15817" s="1257"/>
      <c r="J15817" s="1257"/>
      <c r="K15817" s="1257"/>
      <c r="L15817" s="1257"/>
      <c r="M15817" s="1257"/>
    </row>
    <row r="15818" spans="2:13" s="1259" customFormat="1" x14ac:dyDescent="0.2">
      <c r="B15818" s="1257"/>
      <c r="C15818" s="1257"/>
      <c r="D15818" s="1257"/>
      <c r="E15818" s="1257"/>
      <c r="F15818" s="1257"/>
      <c r="G15818" s="1257"/>
      <c r="H15818" s="1258"/>
      <c r="I15818" s="1257"/>
      <c r="J15818" s="1257"/>
      <c r="K15818" s="1257"/>
      <c r="L15818" s="1257"/>
      <c r="M15818" s="1257"/>
    </row>
    <row r="15819" spans="2:13" s="1259" customFormat="1" x14ac:dyDescent="0.2">
      <c r="B15819" s="1257"/>
      <c r="C15819" s="1257"/>
      <c r="D15819" s="1257"/>
      <c r="E15819" s="1257"/>
      <c r="F15819" s="1257"/>
      <c r="G15819" s="1257"/>
      <c r="H15819" s="1258"/>
      <c r="I15819" s="1257"/>
      <c r="J15819" s="1257"/>
      <c r="K15819" s="1257"/>
      <c r="L15819" s="1257"/>
      <c r="M15819" s="1257"/>
    </row>
    <row r="15820" spans="2:13" s="1259" customFormat="1" x14ac:dyDescent="0.2">
      <c r="B15820" s="1257"/>
      <c r="C15820" s="1257"/>
      <c r="D15820" s="1257"/>
      <c r="E15820" s="1257"/>
      <c r="F15820" s="1257"/>
      <c r="G15820" s="1257"/>
      <c r="H15820" s="1258"/>
      <c r="I15820" s="1257"/>
      <c r="J15820" s="1257"/>
      <c r="K15820" s="1257"/>
      <c r="L15820" s="1257"/>
      <c r="M15820" s="1257"/>
    </row>
    <row r="15821" spans="2:13" s="1259" customFormat="1" x14ac:dyDescent="0.2">
      <c r="B15821" s="1257"/>
      <c r="C15821" s="1257"/>
      <c r="D15821" s="1257"/>
      <c r="E15821" s="1257"/>
      <c r="F15821" s="1257"/>
      <c r="G15821" s="1257"/>
      <c r="H15821" s="1258"/>
      <c r="I15821" s="1257"/>
      <c r="J15821" s="1257"/>
      <c r="K15821" s="1257"/>
      <c r="L15821" s="1257"/>
      <c r="M15821" s="1257"/>
    </row>
    <row r="15822" spans="2:13" s="1259" customFormat="1" x14ac:dyDescent="0.2">
      <c r="B15822" s="1257"/>
      <c r="C15822" s="1257"/>
      <c r="D15822" s="1257"/>
      <c r="E15822" s="1257"/>
      <c r="F15822" s="1257"/>
      <c r="G15822" s="1257"/>
      <c r="H15822" s="1258"/>
      <c r="I15822" s="1257"/>
      <c r="J15822" s="1257"/>
      <c r="K15822" s="1257"/>
      <c r="L15822" s="1257"/>
      <c r="M15822" s="1257"/>
    </row>
    <row r="15823" spans="2:13" s="1259" customFormat="1" x14ac:dyDescent="0.2">
      <c r="B15823" s="1257"/>
      <c r="C15823" s="1257"/>
      <c r="D15823" s="1257"/>
      <c r="E15823" s="1257"/>
      <c r="F15823" s="1257"/>
      <c r="G15823" s="1257"/>
      <c r="H15823" s="1258"/>
      <c r="I15823" s="1257"/>
      <c r="J15823" s="1257"/>
      <c r="K15823" s="1257"/>
      <c r="L15823" s="1257"/>
      <c r="M15823" s="1257"/>
    </row>
    <row r="15824" spans="2:13" s="1259" customFormat="1" x14ac:dyDescent="0.2">
      <c r="B15824" s="1257"/>
      <c r="C15824" s="1257"/>
      <c r="D15824" s="1257"/>
      <c r="E15824" s="1257"/>
      <c r="F15824" s="1257"/>
      <c r="G15824" s="1257"/>
      <c r="H15824" s="1258"/>
      <c r="I15824" s="1257"/>
      <c r="J15824" s="1257"/>
      <c r="K15824" s="1257"/>
      <c r="L15824" s="1257"/>
      <c r="M15824" s="1257"/>
    </row>
    <row r="15825" spans="2:13" s="1259" customFormat="1" x14ac:dyDescent="0.2">
      <c r="B15825" s="1257"/>
      <c r="C15825" s="1257"/>
      <c r="D15825" s="1257"/>
      <c r="E15825" s="1257"/>
      <c r="F15825" s="1257"/>
      <c r="G15825" s="1257"/>
      <c r="H15825" s="1258"/>
      <c r="I15825" s="1257"/>
      <c r="J15825" s="1257"/>
      <c r="K15825" s="1257"/>
      <c r="L15825" s="1257"/>
      <c r="M15825" s="1257"/>
    </row>
    <row r="15826" spans="2:13" s="1259" customFormat="1" x14ac:dyDescent="0.2">
      <c r="B15826" s="1257"/>
      <c r="C15826" s="1257"/>
      <c r="D15826" s="1257"/>
      <c r="E15826" s="1257"/>
      <c r="F15826" s="1257"/>
      <c r="G15826" s="1257"/>
      <c r="H15826" s="1258"/>
      <c r="I15826" s="1257"/>
      <c r="J15826" s="1257"/>
      <c r="K15826" s="1257"/>
      <c r="L15826" s="1257"/>
      <c r="M15826" s="1257"/>
    </row>
    <row r="15827" spans="2:13" s="1259" customFormat="1" x14ac:dyDescent="0.2">
      <c r="B15827" s="1257"/>
      <c r="C15827" s="1257"/>
      <c r="D15827" s="1257"/>
      <c r="E15827" s="1257"/>
      <c r="F15827" s="1257"/>
      <c r="G15827" s="1257"/>
      <c r="H15827" s="1258"/>
      <c r="I15827" s="1257"/>
      <c r="J15827" s="1257"/>
      <c r="K15827" s="1257"/>
      <c r="L15827" s="1257"/>
      <c r="M15827" s="1257"/>
    </row>
    <row r="15828" spans="2:13" s="1259" customFormat="1" x14ac:dyDescent="0.2">
      <c r="B15828" s="1257"/>
      <c r="C15828" s="1257"/>
      <c r="D15828" s="1257"/>
      <c r="E15828" s="1257"/>
      <c r="F15828" s="1257"/>
      <c r="G15828" s="1257"/>
      <c r="H15828" s="1258"/>
      <c r="I15828" s="1257"/>
      <c r="J15828" s="1257"/>
      <c r="K15828" s="1257"/>
      <c r="L15828" s="1257"/>
      <c r="M15828" s="1257"/>
    </row>
    <row r="15829" spans="2:13" s="1259" customFormat="1" x14ac:dyDescent="0.2">
      <c r="B15829" s="1257"/>
      <c r="C15829" s="1257"/>
      <c r="D15829" s="1257"/>
      <c r="E15829" s="1257"/>
      <c r="F15829" s="1257"/>
      <c r="G15829" s="1257"/>
      <c r="H15829" s="1258"/>
      <c r="I15829" s="1257"/>
      <c r="J15829" s="1257"/>
      <c r="K15829" s="1257"/>
      <c r="L15829" s="1257"/>
      <c r="M15829" s="1257"/>
    </row>
    <row r="15830" spans="2:13" s="1259" customFormat="1" x14ac:dyDescent="0.2">
      <c r="B15830" s="1257"/>
      <c r="C15830" s="1257"/>
      <c r="D15830" s="1257"/>
      <c r="E15830" s="1257"/>
      <c r="F15830" s="1257"/>
      <c r="G15830" s="1257"/>
      <c r="H15830" s="1258"/>
      <c r="I15830" s="1257"/>
      <c r="J15830" s="1257"/>
      <c r="K15830" s="1257"/>
      <c r="L15830" s="1257"/>
      <c r="M15830" s="1257"/>
    </row>
    <row r="15831" spans="2:13" s="1259" customFormat="1" x14ac:dyDescent="0.2">
      <c r="B15831" s="1257"/>
      <c r="C15831" s="1257"/>
      <c r="D15831" s="1257"/>
      <c r="E15831" s="1257"/>
      <c r="F15831" s="1257"/>
      <c r="G15831" s="1257"/>
      <c r="H15831" s="1258"/>
      <c r="I15831" s="1257"/>
      <c r="J15831" s="1257"/>
      <c r="K15831" s="1257"/>
      <c r="L15831" s="1257"/>
      <c r="M15831" s="1257"/>
    </row>
    <row r="15832" spans="2:13" s="1259" customFormat="1" x14ac:dyDescent="0.2">
      <c r="B15832" s="1257"/>
      <c r="C15832" s="1257"/>
      <c r="D15832" s="1257"/>
      <c r="E15832" s="1257"/>
      <c r="F15832" s="1257"/>
      <c r="G15832" s="1257"/>
      <c r="H15832" s="1258"/>
      <c r="I15832" s="1257"/>
      <c r="J15832" s="1257"/>
      <c r="K15832" s="1257"/>
      <c r="L15832" s="1257"/>
      <c r="M15832" s="1257"/>
    </row>
    <row r="15833" spans="2:13" s="1259" customFormat="1" x14ac:dyDescent="0.2">
      <c r="B15833" s="1257"/>
      <c r="C15833" s="1257"/>
      <c r="D15833" s="1257"/>
      <c r="E15833" s="1257"/>
      <c r="F15833" s="1257"/>
      <c r="G15833" s="1257"/>
      <c r="H15833" s="1258"/>
      <c r="I15833" s="1257"/>
      <c r="J15833" s="1257"/>
      <c r="K15833" s="1257"/>
      <c r="L15833" s="1257"/>
      <c r="M15833" s="1257"/>
    </row>
    <row r="15834" spans="2:13" s="1259" customFormat="1" x14ac:dyDescent="0.2">
      <c r="B15834" s="1257"/>
      <c r="C15834" s="1257"/>
      <c r="D15834" s="1257"/>
      <c r="E15834" s="1257"/>
      <c r="F15834" s="1257"/>
      <c r="G15834" s="1257"/>
      <c r="H15834" s="1258"/>
      <c r="I15834" s="1257"/>
      <c r="J15834" s="1257"/>
      <c r="K15834" s="1257"/>
      <c r="L15834" s="1257"/>
      <c r="M15834" s="1257"/>
    </row>
    <row r="15835" spans="2:13" s="1259" customFormat="1" x14ac:dyDescent="0.2">
      <c r="B15835" s="1257"/>
      <c r="C15835" s="1257"/>
      <c r="D15835" s="1257"/>
      <c r="E15835" s="1257"/>
      <c r="F15835" s="1257"/>
      <c r="G15835" s="1257"/>
      <c r="H15835" s="1258"/>
      <c r="I15835" s="1257"/>
      <c r="J15835" s="1257"/>
      <c r="K15835" s="1257"/>
      <c r="L15835" s="1257"/>
      <c r="M15835" s="1257"/>
    </row>
    <row r="15836" spans="2:13" s="1259" customFormat="1" x14ac:dyDescent="0.2">
      <c r="B15836" s="1257"/>
      <c r="C15836" s="1257"/>
      <c r="D15836" s="1257"/>
      <c r="E15836" s="1257"/>
      <c r="F15836" s="1257"/>
      <c r="G15836" s="1257"/>
      <c r="H15836" s="1258"/>
      <c r="I15836" s="1257"/>
      <c r="J15836" s="1257"/>
      <c r="K15836" s="1257"/>
      <c r="L15836" s="1257"/>
      <c r="M15836" s="1257"/>
    </row>
    <row r="15837" spans="2:13" s="1259" customFormat="1" x14ac:dyDescent="0.2">
      <c r="B15837" s="1257"/>
      <c r="C15837" s="1257"/>
      <c r="D15837" s="1257"/>
      <c r="E15837" s="1257"/>
      <c r="F15837" s="1257"/>
      <c r="G15837" s="1257"/>
      <c r="H15837" s="1258"/>
      <c r="I15837" s="1257"/>
      <c r="J15837" s="1257"/>
      <c r="K15837" s="1257"/>
      <c r="L15837" s="1257"/>
      <c r="M15837" s="1257"/>
    </row>
    <row r="15838" spans="2:13" s="1259" customFormat="1" x14ac:dyDescent="0.2">
      <c r="B15838" s="1257"/>
      <c r="C15838" s="1257"/>
      <c r="D15838" s="1257"/>
      <c r="E15838" s="1257"/>
      <c r="F15838" s="1257"/>
      <c r="G15838" s="1257"/>
      <c r="H15838" s="1258"/>
      <c r="I15838" s="1257"/>
      <c r="J15838" s="1257"/>
      <c r="K15838" s="1257"/>
      <c r="L15838" s="1257"/>
      <c r="M15838" s="1257"/>
    </row>
    <row r="15839" spans="2:13" s="1259" customFormat="1" x14ac:dyDescent="0.2">
      <c r="B15839" s="1257"/>
      <c r="C15839" s="1257"/>
      <c r="D15839" s="1257"/>
      <c r="E15839" s="1257"/>
      <c r="F15839" s="1257"/>
      <c r="G15839" s="1257"/>
      <c r="H15839" s="1258"/>
      <c r="I15839" s="1257"/>
      <c r="J15839" s="1257"/>
      <c r="K15839" s="1257"/>
      <c r="L15839" s="1257"/>
      <c r="M15839" s="1257"/>
    </row>
    <row r="15840" spans="2:13" s="1259" customFormat="1" x14ac:dyDescent="0.2">
      <c r="B15840" s="1257"/>
      <c r="C15840" s="1257"/>
      <c r="D15840" s="1257"/>
      <c r="E15840" s="1257"/>
      <c r="F15840" s="1257"/>
      <c r="G15840" s="1257"/>
      <c r="H15840" s="1258"/>
      <c r="I15840" s="1257"/>
      <c r="J15840" s="1257"/>
      <c r="K15840" s="1257"/>
      <c r="L15840" s="1257"/>
      <c r="M15840" s="1257"/>
    </row>
    <row r="15841" spans="2:13" s="1259" customFormat="1" x14ac:dyDescent="0.2">
      <c r="B15841" s="1257"/>
      <c r="C15841" s="1257"/>
      <c r="D15841" s="1257"/>
      <c r="E15841" s="1257"/>
      <c r="F15841" s="1257"/>
      <c r="G15841" s="1257"/>
      <c r="H15841" s="1258"/>
      <c r="I15841" s="1257"/>
      <c r="J15841" s="1257"/>
      <c r="K15841" s="1257"/>
      <c r="L15841" s="1257"/>
      <c r="M15841" s="1257"/>
    </row>
    <row r="15842" spans="2:13" s="1259" customFormat="1" x14ac:dyDescent="0.2">
      <c r="B15842" s="1257"/>
      <c r="C15842" s="1257"/>
      <c r="D15842" s="1257"/>
      <c r="E15842" s="1257"/>
      <c r="F15842" s="1257"/>
      <c r="G15842" s="1257"/>
      <c r="H15842" s="1258"/>
      <c r="I15842" s="1257"/>
      <c r="J15842" s="1257"/>
      <c r="K15842" s="1257"/>
      <c r="L15842" s="1257"/>
      <c r="M15842" s="1257"/>
    </row>
    <row r="15843" spans="2:13" s="1259" customFormat="1" x14ac:dyDescent="0.2">
      <c r="B15843" s="1257"/>
      <c r="C15843" s="1257"/>
      <c r="D15843" s="1257"/>
      <c r="E15843" s="1257"/>
      <c r="F15843" s="1257"/>
      <c r="G15843" s="1257"/>
      <c r="H15843" s="1258"/>
      <c r="I15843" s="1257"/>
      <c r="J15843" s="1257"/>
      <c r="K15843" s="1257"/>
      <c r="L15843" s="1257"/>
      <c r="M15843" s="1257"/>
    </row>
    <row r="15844" spans="2:13" s="1259" customFormat="1" x14ac:dyDescent="0.2">
      <c r="B15844" s="1257"/>
      <c r="C15844" s="1257"/>
      <c r="D15844" s="1257"/>
      <c r="E15844" s="1257"/>
      <c r="F15844" s="1257"/>
      <c r="G15844" s="1257"/>
      <c r="H15844" s="1258"/>
      <c r="I15844" s="1257"/>
      <c r="J15844" s="1257"/>
      <c r="K15844" s="1257"/>
      <c r="L15844" s="1257"/>
      <c r="M15844" s="1257"/>
    </row>
    <row r="15845" spans="2:13" s="1259" customFormat="1" x14ac:dyDescent="0.2">
      <c r="B15845" s="1257"/>
      <c r="C15845" s="1257"/>
      <c r="D15845" s="1257"/>
      <c r="E15845" s="1257"/>
      <c r="F15845" s="1257"/>
      <c r="G15845" s="1257"/>
      <c r="H15845" s="1258"/>
      <c r="I15845" s="1257"/>
      <c r="J15845" s="1257"/>
      <c r="K15845" s="1257"/>
      <c r="L15845" s="1257"/>
      <c r="M15845" s="1257"/>
    </row>
    <row r="15846" spans="2:13" s="1259" customFormat="1" x14ac:dyDescent="0.2">
      <c r="B15846" s="1257"/>
      <c r="C15846" s="1257"/>
      <c r="D15846" s="1257"/>
      <c r="E15846" s="1257"/>
      <c r="F15846" s="1257"/>
      <c r="G15846" s="1257"/>
      <c r="H15846" s="1258"/>
      <c r="I15846" s="1257"/>
      <c r="J15846" s="1257"/>
      <c r="K15846" s="1257"/>
      <c r="L15846" s="1257"/>
      <c r="M15846" s="1257"/>
    </row>
    <row r="15847" spans="2:13" s="1259" customFormat="1" x14ac:dyDescent="0.2">
      <c r="B15847" s="1257"/>
      <c r="C15847" s="1257"/>
      <c r="D15847" s="1257"/>
      <c r="E15847" s="1257"/>
      <c r="F15847" s="1257"/>
      <c r="G15847" s="1257"/>
      <c r="H15847" s="1258"/>
      <c r="I15847" s="1257"/>
      <c r="J15847" s="1257"/>
      <c r="K15847" s="1257"/>
      <c r="L15847" s="1257"/>
      <c r="M15847" s="1257"/>
    </row>
    <row r="15848" spans="2:13" s="1259" customFormat="1" x14ac:dyDescent="0.2">
      <c r="B15848" s="1257"/>
      <c r="C15848" s="1257"/>
      <c r="D15848" s="1257"/>
      <c r="E15848" s="1257"/>
      <c r="F15848" s="1257"/>
      <c r="G15848" s="1257"/>
      <c r="H15848" s="1258"/>
      <c r="I15848" s="1257"/>
      <c r="J15848" s="1257"/>
      <c r="K15848" s="1257"/>
      <c r="L15848" s="1257"/>
      <c r="M15848" s="1257"/>
    </row>
    <row r="15849" spans="2:13" s="1259" customFormat="1" x14ac:dyDescent="0.2">
      <c r="B15849" s="1257"/>
      <c r="C15849" s="1257"/>
      <c r="D15849" s="1257"/>
      <c r="E15849" s="1257"/>
      <c r="F15849" s="1257"/>
      <c r="G15849" s="1257"/>
      <c r="H15849" s="1258"/>
      <c r="I15849" s="1257"/>
      <c r="J15849" s="1257"/>
      <c r="K15849" s="1257"/>
      <c r="L15849" s="1257"/>
      <c r="M15849" s="1257"/>
    </row>
    <row r="15850" spans="2:13" s="1259" customFormat="1" x14ac:dyDescent="0.2">
      <c r="B15850" s="1257"/>
      <c r="C15850" s="1257"/>
      <c r="D15850" s="1257"/>
      <c r="E15850" s="1257"/>
      <c r="F15850" s="1257"/>
      <c r="G15850" s="1257"/>
      <c r="H15850" s="1258"/>
      <c r="I15850" s="1257"/>
      <c r="J15850" s="1257"/>
      <c r="K15850" s="1257"/>
      <c r="L15850" s="1257"/>
      <c r="M15850" s="1257"/>
    </row>
    <row r="15851" spans="2:13" s="1259" customFormat="1" x14ac:dyDescent="0.2">
      <c r="B15851" s="1257"/>
      <c r="C15851" s="1257"/>
      <c r="D15851" s="1257"/>
      <c r="E15851" s="1257"/>
      <c r="F15851" s="1257"/>
      <c r="G15851" s="1257"/>
      <c r="H15851" s="1258"/>
      <c r="I15851" s="1257"/>
      <c r="J15851" s="1257"/>
      <c r="K15851" s="1257"/>
      <c r="L15851" s="1257"/>
      <c r="M15851" s="1257"/>
    </row>
    <row r="15852" spans="2:13" s="1259" customFormat="1" x14ac:dyDescent="0.2">
      <c r="B15852" s="1257"/>
      <c r="C15852" s="1257"/>
      <c r="D15852" s="1257"/>
      <c r="E15852" s="1257"/>
      <c r="F15852" s="1257"/>
      <c r="G15852" s="1257"/>
      <c r="H15852" s="1258"/>
      <c r="I15852" s="1257"/>
      <c r="J15852" s="1257"/>
      <c r="K15852" s="1257"/>
      <c r="L15852" s="1257"/>
      <c r="M15852" s="1257"/>
    </row>
    <row r="15853" spans="2:13" s="1259" customFormat="1" x14ac:dyDescent="0.2">
      <c r="B15853" s="1257"/>
      <c r="C15853" s="1257"/>
      <c r="D15853" s="1257"/>
      <c r="E15853" s="1257"/>
      <c r="F15853" s="1257"/>
      <c r="G15853" s="1257"/>
      <c r="H15853" s="1258"/>
      <c r="I15853" s="1257"/>
      <c r="J15853" s="1257"/>
      <c r="K15853" s="1257"/>
      <c r="L15853" s="1257"/>
      <c r="M15853" s="1257"/>
    </row>
    <row r="15854" spans="2:13" s="1259" customFormat="1" x14ac:dyDescent="0.2">
      <c r="B15854" s="1257"/>
      <c r="C15854" s="1257"/>
      <c r="D15854" s="1257"/>
      <c r="E15854" s="1257"/>
      <c r="F15854" s="1257"/>
      <c r="G15854" s="1257"/>
      <c r="H15854" s="1258"/>
      <c r="I15854" s="1257"/>
      <c r="J15854" s="1257"/>
      <c r="K15854" s="1257"/>
      <c r="L15854" s="1257"/>
      <c r="M15854" s="1257"/>
    </row>
    <row r="15855" spans="2:13" s="1259" customFormat="1" x14ac:dyDescent="0.2">
      <c r="B15855" s="1257"/>
      <c r="C15855" s="1257"/>
      <c r="D15855" s="1257"/>
      <c r="E15855" s="1257"/>
      <c r="F15855" s="1257"/>
      <c r="G15855" s="1257"/>
      <c r="H15855" s="1258"/>
      <c r="I15855" s="1257"/>
      <c r="J15855" s="1257"/>
      <c r="K15855" s="1257"/>
      <c r="L15855" s="1257"/>
      <c r="M15855" s="1257"/>
    </row>
    <row r="15856" spans="2:13" s="1259" customFormat="1" x14ac:dyDescent="0.2">
      <c r="B15856" s="1257"/>
      <c r="C15856" s="1257"/>
      <c r="D15856" s="1257"/>
      <c r="E15856" s="1257"/>
      <c r="F15856" s="1257"/>
      <c r="G15856" s="1257"/>
      <c r="H15856" s="1258"/>
      <c r="I15856" s="1257"/>
      <c r="J15856" s="1257"/>
      <c r="K15856" s="1257"/>
      <c r="L15856" s="1257"/>
      <c r="M15856" s="1257"/>
    </row>
    <row r="15857" spans="2:13" s="1259" customFormat="1" x14ac:dyDescent="0.2">
      <c r="B15857" s="1257"/>
      <c r="C15857" s="1257"/>
      <c r="D15857" s="1257"/>
      <c r="E15857" s="1257"/>
      <c r="F15857" s="1257"/>
      <c r="G15857" s="1257"/>
      <c r="H15857" s="1258"/>
      <c r="I15857" s="1257"/>
      <c r="J15857" s="1257"/>
      <c r="K15857" s="1257"/>
      <c r="L15857" s="1257"/>
      <c r="M15857" s="1257"/>
    </row>
    <row r="15858" spans="2:13" s="1259" customFormat="1" x14ac:dyDescent="0.2">
      <c r="B15858" s="1257"/>
      <c r="C15858" s="1257"/>
      <c r="D15858" s="1257"/>
      <c r="E15858" s="1257"/>
      <c r="F15858" s="1257"/>
      <c r="G15858" s="1257"/>
      <c r="H15858" s="1258"/>
      <c r="I15858" s="1257"/>
      <c r="J15858" s="1257"/>
      <c r="K15858" s="1257"/>
      <c r="L15858" s="1257"/>
      <c r="M15858" s="1257"/>
    </row>
    <row r="15859" spans="2:13" s="1259" customFormat="1" x14ac:dyDescent="0.2">
      <c r="B15859" s="1257"/>
      <c r="C15859" s="1257"/>
      <c r="D15859" s="1257"/>
      <c r="E15859" s="1257"/>
      <c r="F15859" s="1257"/>
      <c r="G15859" s="1257"/>
      <c r="H15859" s="1258"/>
      <c r="I15859" s="1257"/>
      <c r="J15859" s="1257"/>
      <c r="K15859" s="1257"/>
      <c r="L15859" s="1257"/>
      <c r="M15859" s="1257"/>
    </row>
    <row r="15860" spans="2:13" s="1259" customFormat="1" x14ac:dyDescent="0.2">
      <c r="B15860" s="1257"/>
      <c r="C15860" s="1257"/>
      <c r="D15860" s="1257"/>
      <c r="E15860" s="1257"/>
      <c r="F15860" s="1257"/>
      <c r="G15860" s="1257"/>
      <c r="H15860" s="1258"/>
      <c r="I15860" s="1257"/>
      <c r="J15860" s="1257"/>
      <c r="K15860" s="1257"/>
      <c r="L15860" s="1257"/>
      <c r="M15860" s="1257"/>
    </row>
    <row r="15861" spans="2:13" s="1259" customFormat="1" x14ac:dyDescent="0.2">
      <c r="B15861" s="1257"/>
      <c r="C15861" s="1257"/>
      <c r="D15861" s="1257"/>
      <c r="E15861" s="1257"/>
      <c r="F15861" s="1257"/>
      <c r="G15861" s="1257"/>
      <c r="H15861" s="1258"/>
      <c r="I15861" s="1257"/>
      <c r="J15861" s="1257"/>
      <c r="K15861" s="1257"/>
      <c r="L15861" s="1257"/>
      <c r="M15861" s="1257"/>
    </row>
    <row r="15862" spans="2:13" s="1259" customFormat="1" x14ac:dyDescent="0.2">
      <c r="B15862" s="1257"/>
      <c r="C15862" s="1257"/>
      <c r="D15862" s="1257"/>
      <c r="E15862" s="1257"/>
      <c r="F15862" s="1257"/>
      <c r="G15862" s="1257"/>
      <c r="H15862" s="1258"/>
      <c r="I15862" s="1257"/>
      <c r="J15862" s="1257"/>
      <c r="K15862" s="1257"/>
      <c r="L15862" s="1257"/>
      <c r="M15862" s="1257"/>
    </row>
    <row r="15863" spans="2:13" s="1259" customFormat="1" x14ac:dyDescent="0.2">
      <c r="B15863" s="1257"/>
      <c r="C15863" s="1257"/>
      <c r="D15863" s="1257"/>
      <c r="E15863" s="1257"/>
      <c r="F15863" s="1257"/>
      <c r="G15863" s="1257"/>
      <c r="H15863" s="1258"/>
      <c r="I15863" s="1257"/>
      <c r="J15863" s="1257"/>
      <c r="K15863" s="1257"/>
      <c r="L15863" s="1257"/>
      <c r="M15863" s="1257"/>
    </row>
    <row r="15864" spans="2:13" s="1259" customFormat="1" x14ac:dyDescent="0.2">
      <c r="B15864" s="1257"/>
      <c r="C15864" s="1257"/>
      <c r="D15864" s="1257"/>
      <c r="E15864" s="1257"/>
      <c r="F15864" s="1257"/>
      <c r="G15864" s="1257"/>
      <c r="H15864" s="1258"/>
      <c r="I15864" s="1257"/>
      <c r="J15864" s="1257"/>
      <c r="K15864" s="1257"/>
      <c r="L15864" s="1257"/>
      <c r="M15864" s="1257"/>
    </row>
    <row r="15865" spans="2:13" s="1259" customFormat="1" x14ac:dyDescent="0.2">
      <c r="B15865" s="1257"/>
      <c r="C15865" s="1257"/>
      <c r="D15865" s="1257"/>
      <c r="E15865" s="1257"/>
      <c r="F15865" s="1257"/>
      <c r="G15865" s="1257"/>
      <c r="H15865" s="1258"/>
      <c r="I15865" s="1257"/>
      <c r="J15865" s="1257"/>
      <c r="K15865" s="1257"/>
      <c r="L15865" s="1257"/>
      <c r="M15865" s="1257"/>
    </row>
    <row r="15866" spans="2:13" s="1259" customFormat="1" x14ac:dyDescent="0.2">
      <c r="B15866" s="1257"/>
      <c r="C15866" s="1257"/>
      <c r="D15866" s="1257"/>
      <c r="E15866" s="1257"/>
      <c r="F15866" s="1257"/>
      <c r="G15866" s="1257"/>
      <c r="H15866" s="1258"/>
      <c r="I15866" s="1257"/>
      <c r="J15866" s="1257"/>
      <c r="K15866" s="1257"/>
      <c r="L15866" s="1257"/>
      <c r="M15866" s="1257"/>
    </row>
    <row r="15867" spans="2:13" s="1259" customFormat="1" x14ac:dyDescent="0.2">
      <c r="B15867" s="1257"/>
      <c r="C15867" s="1257"/>
      <c r="D15867" s="1257"/>
      <c r="E15867" s="1257"/>
      <c r="F15867" s="1257"/>
      <c r="G15867" s="1257"/>
      <c r="H15867" s="1258"/>
      <c r="I15867" s="1257"/>
      <c r="J15867" s="1257"/>
      <c r="K15867" s="1257"/>
      <c r="L15867" s="1257"/>
      <c r="M15867" s="1257"/>
    </row>
    <row r="15868" spans="2:13" s="1259" customFormat="1" x14ac:dyDescent="0.2">
      <c r="B15868" s="1257"/>
      <c r="C15868" s="1257"/>
      <c r="D15868" s="1257"/>
      <c r="E15868" s="1257"/>
      <c r="F15868" s="1257"/>
      <c r="G15868" s="1257"/>
      <c r="H15868" s="1258"/>
      <c r="I15868" s="1257"/>
      <c r="J15868" s="1257"/>
      <c r="K15868" s="1257"/>
      <c r="L15868" s="1257"/>
      <c r="M15868" s="1257"/>
    </row>
    <row r="15869" spans="2:13" s="1259" customFormat="1" x14ac:dyDescent="0.2">
      <c r="B15869" s="1257"/>
      <c r="C15869" s="1257"/>
      <c r="D15869" s="1257"/>
      <c r="E15869" s="1257"/>
      <c r="F15869" s="1257"/>
      <c r="G15869" s="1257"/>
      <c r="H15869" s="1258"/>
      <c r="I15869" s="1257"/>
      <c r="J15869" s="1257"/>
      <c r="K15869" s="1257"/>
      <c r="L15869" s="1257"/>
      <c r="M15869" s="1257"/>
    </row>
    <row r="15870" spans="2:13" s="1259" customFormat="1" x14ac:dyDescent="0.2">
      <c r="B15870" s="1257"/>
      <c r="C15870" s="1257"/>
      <c r="D15870" s="1257"/>
      <c r="E15870" s="1257"/>
      <c r="F15870" s="1257"/>
      <c r="G15870" s="1257"/>
      <c r="H15870" s="1258"/>
      <c r="I15870" s="1257"/>
      <c r="J15870" s="1257"/>
      <c r="K15870" s="1257"/>
      <c r="L15870" s="1257"/>
      <c r="M15870" s="1257"/>
    </row>
    <row r="15871" spans="2:13" s="1259" customFormat="1" x14ac:dyDescent="0.2">
      <c r="B15871" s="1257"/>
      <c r="C15871" s="1257"/>
      <c r="D15871" s="1257"/>
      <c r="E15871" s="1257"/>
      <c r="F15871" s="1257"/>
      <c r="G15871" s="1257"/>
      <c r="H15871" s="1258"/>
      <c r="I15871" s="1257"/>
      <c r="J15871" s="1257"/>
      <c r="K15871" s="1257"/>
      <c r="L15871" s="1257"/>
      <c r="M15871" s="1257"/>
    </row>
    <row r="15872" spans="2:13" s="1259" customFormat="1" x14ac:dyDescent="0.2">
      <c r="B15872" s="1257"/>
      <c r="C15872" s="1257"/>
      <c r="D15872" s="1257"/>
      <c r="E15872" s="1257"/>
      <c r="F15872" s="1257"/>
      <c r="G15872" s="1257"/>
      <c r="H15872" s="1258"/>
      <c r="I15872" s="1257"/>
      <c r="J15872" s="1257"/>
      <c r="K15872" s="1257"/>
      <c r="L15872" s="1257"/>
      <c r="M15872" s="1257"/>
    </row>
    <row r="15873" spans="2:13" s="1259" customFormat="1" x14ac:dyDescent="0.2">
      <c r="B15873" s="1257"/>
      <c r="C15873" s="1257"/>
      <c r="D15873" s="1257"/>
      <c r="E15873" s="1257"/>
      <c r="F15873" s="1257"/>
      <c r="G15873" s="1257"/>
      <c r="H15873" s="1258"/>
      <c r="I15873" s="1257"/>
      <c r="J15873" s="1257"/>
      <c r="K15873" s="1257"/>
      <c r="L15873" s="1257"/>
      <c r="M15873" s="1257"/>
    </row>
    <row r="15874" spans="2:13" s="1259" customFormat="1" x14ac:dyDescent="0.2">
      <c r="B15874" s="1257"/>
      <c r="C15874" s="1257"/>
      <c r="D15874" s="1257"/>
      <c r="E15874" s="1257"/>
      <c r="F15874" s="1257"/>
      <c r="G15874" s="1257"/>
      <c r="H15874" s="1258"/>
      <c r="I15874" s="1257"/>
      <c r="J15874" s="1257"/>
      <c r="K15874" s="1257"/>
      <c r="L15874" s="1257"/>
      <c r="M15874" s="1257"/>
    </row>
    <row r="15875" spans="2:13" s="1259" customFormat="1" x14ac:dyDescent="0.2">
      <c r="B15875" s="1257"/>
      <c r="C15875" s="1257"/>
      <c r="D15875" s="1257"/>
      <c r="E15875" s="1257"/>
      <c r="F15875" s="1257"/>
      <c r="G15875" s="1257"/>
      <c r="H15875" s="1258"/>
      <c r="I15875" s="1257"/>
      <c r="J15875" s="1257"/>
      <c r="K15875" s="1257"/>
      <c r="L15875" s="1257"/>
      <c r="M15875" s="1257"/>
    </row>
    <row r="15876" spans="2:13" s="1259" customFormat="1" x14ac:dyDescent="0.2">
      <c r="B15876" s="1257"/>
      <c r="C15876" s="1257"/>
      <c r="D15876" s="1257"/>
      <c r="E15876" s="1257"/>
      <c r="F15876" s="1257"/>
      <c r="G15876" s="1257"/>
      <c r="H15876" s="1258"/>
      <c r="I15876" s="1257"/>
      <c r="J15876" s="1257"/>
      <c r="K15876" s="1257"/>
      <c r="L15876" s="1257"/>
      <c r="M15876" s="1257"/>
    </row>
    <row r="15877" spans="2:13" s="1259" customFormat="1" x14ac:dyDescent="0.2">
      <c r="B15877" s="1257"/>
      <c r="C15877" s="1257"/>
      <c r="D15877" s="1257"/>
      <c r="E15877" s="1257"/>
      <c r="F15877" s="1257"/>
      <c r="G15877" s="1257"/>
      <c r="H15877" s="1258"/>
      <c r="I15877" s="1257"/>
      <c r="J15877" s="1257"/>
      <c r="K15877" s="1257"/>
      <c r="L15877" s="1257"/>
      <c r="M15877" s="1257"/>
    </row>
    <row r="15878" spans="2:13" s="1259" customFormat="1" x14ac:dyDescent="0.2">
      <c r="B15878" s="1257"/>
      <c r="C15878" s="1257"/>
      <c r="D15878" s="1257"/>
      <c r="E15878" s="1257"/>
      <c r="F15878" s="1257"/>
      <c r="G15878" s="1257"/>
      <c r="H15878" s="1258"/>
      <c r="I15878" s="1257"/>
      <c r="J15878" s="1257"/>
      <c r="K15878" s="1257"/>
      <c r="L15878" s="1257"/>
      <c r="M15878" s="1257"/>
    </row>
    <row r="15879" spans="2:13" s="1259" customFormat="1" x14ac:dyDescent="0.2">
      <c r="B15879" s="1257"/>
      <c r="C15879" s="1257"/>
      <c r="D15879" s="1257"/>
      <c r="E15879" s="1257"/>
      <c r="F15879" s="1257"/>
      <c r="G15879" s="1257"/>
      <c r="H15879" s="1258"/>
      <c r="I15879" s="1257"/>
      <c r="J15879" s="1257"/>
      <c r="K15879" s="1257"/>
      <c r="L15879" s="1257"/>
      <c r="M15879" s="1257"/>
    </row>
    <row r="15880" spans="2:13" s="1259" customFormat="1" x14ac:dyDescent="0.2">
      <c r="B15880" s="1257"/>
      <c r="C15880" s="1257"/>
      <c r="D15880" s="1257"/>
      <c r="E15880" s="1257"/>
      <c r="F15880" s="1257"/>
      <c r="G15880" s="1257"/>
      <c r="H15880" s="1258"/>
      <c r="I15880" s="1257"/>
      <c r="J15880" s="1257"/>
      <c r="K15880" s="1257"/>
      <c r="L15880" s="1257"/>
      <c r="M15880" s="1257"/>
    </row>
    <row r="15881" spans="2:13" s="1259" customFormat="1" x14ac:dyDescent="0.2">
      <c r="B15881" s="1257"/>
      <c r="C15881" s="1257"/>
      <c r="D15881" s="1257"/>
      <c r="E15881" s="1257"/>
      <c r="F15881" s="1257"/>
      <c r="G15881" s="1257"/>
      <c r="H15881" s="1258"/>
      <c r="I15881" s="1257"/>
      <c r="J15881" s="1257"/>
      <c r="K15881" s="1257"/>
      <c r="L15881" s="1257"/>
      <c r="M15881" s="1257"/>
    </row>
    <row r="15882" spans="2:13" s="1259" customFormat="1" x14ac:dyDescent="0.2">
      <c r="B15882" s="1257"/>
      <c r="C15882" s="1257"/>
      <c r="D15882" s="1257"/>
      <c r="E15882" s="1257"/>
      <c r="F15882" s="1257"/>
      <c r="G15882" s="1257"/>
      <c r="H15882" s="1258"/>
      <c r="I15882" s="1257"/>
      <c r="J15882" s="1257"/>
      <c r="K15882" s="1257"/>
      <c r="L15882" s="1257"/>
      <c r="M15882" s="1257"/>
    </row>
    <row r="15883" spans="2:13" s="1259" customFormat="1" x14ac:dyDescent="0.2">
      <c r="B15883" s="1257"/>
      <c r="C15883" s="1257"/>
      <c r="D15883" s="1257"/>
      <c r="E15883" s="1257"/>
      <c r="F15883" s="1257"/>
      <c r="G15883" s="1257"/>
      <c r="H15883" s="1258"/>
      <c r="I15883" s="1257"/>
      <c r="J15883" s="1257"/>
      <c r="K15883" s="1257"/>
      <c r="L15883" s="1257"/>
      <c r="M15883" s="1257"/>
    </row>
    <row r="15884" spans="2:13" s="1259" customFormat="1" x14ac:dyDescent="0.2">
      <c r="B15884" s="1257"/>
      <c r="C15884" s="1257"/>
      <c r="D15884" s="1257"/>
      <c r="E15884" s="1257"/>
      <c r="F15884" s="1257"/>
      <c r="G15884" s="1257"/>
      <c r="H15884" s="1258"/>
      <c r="I15884" s="1257"/>
      <c r="J15884" s="1257"/>
      <c r="K15884" s="1257"/>
      <c r="L15884" s="1257"/>
      <c r="M15884" s="1257"/>
    </row>
    <row r="15885" spans="2:13" s="1259" customFormat="1" x14ac:dyDescent="0.2">
      <c r="B15885" s="1257"/>
      <c r="C15885" s="1257"/>
      <c r="D15885" s="1257"/>
      <c r="E15885" s="1257"/>
      <c r="F15885" s="1257"/>
      <c r="G15885" s="1257"/>
      <c r="H15885" s="1258"/>
      <c r="I15885" s="1257"/>
      <c r="J15885" s="1257"/>
      <c r="K15885" s="1257"/>
      <c r="L15885" s="1257"/>
      <c r="M15885" s="1257"/>
    </row>
    <row r="15886" spans="2:13" s="1259" customFormat="1" x14ac:dyDescent="0.2">
      <c r="B15886" s="1257"/>
      <c r="C15886" s="1257"/>
      <c r="D15886" s="1257"/>
      <c r="E15886" s="1257"/>
      <c r="F15886" s="1257"/>
      <c r="G15886" s="1257"/>
      <c r="H15886" s="1258"/>
      <c r="I15886" s="1257"/>
      <c r="J15886" s="1257"/>
      <c r="K15886" s="1257"/>
      <c r="L15886" s="1257"/>
      <c r="M15886" s="1257"/>
    </row>
    <row r="15887" spans="2:13" s="1259" customFormat="1" x14ac:dyDescent="0.2">
      <c r="B15887" s="1257"/>
      <c r="C15887" s="1257"/>
      <c r="D15887" s="1257"/>
      <c r="E15887" s="1257"/>
      <c r="F15887" s="1257"/>
      <c r="G15887" s="1257"/>
      <c r="H15887" s="1258"/>
      <c r="I15887" s="1257"/>
      <c r="J15887" s="1257"/>
      <c r="K15887" s="1257"/>
      <c r="L15887" s="1257"/>
      <c r="M15887" s="1257"/>
    </row>
    <row r="15888" spans="2:13" s="1259" customFormat="1" x14ac:dyDescent="0.2">
      <c r="B15888" s="1257"/>
      <c r="C15888" s="1257"/>
      <c r="D15888" s="1257"/>
      <c r="E15888" s="1257"/>
      <c r="F15888" s="1257"/>
      <c r="G15888" s="1257"/>
      <c r="H15888" s="1258"/>
      <c r="I15888" s="1257"/>
      <c r="J15888" s="1257"/>
      <c r="K15888" s="1257"/>
      <c r="L15888" s="1257"/>
      <c r="M15888" s="1257"/>
    </row>
    <row r="15889" spans="2:13" s="1259" customFormat="1" x14ac:dyDescent="0.2">
      <c r="B15889" s="1257"/>
      <c r="C15889" s="1257"/>
      <c r="D15889" s="1257"/>
      <c r="E15889" s="1257"/>
      <c r="F15889" s="1257"/>
      <c r="G15889" s="1257"/>
      <c r="H15889" s="1258"/>
      <c r="I15889" s="1257"/>
      <c r="J15889" s="1257"/>
      <c r="K15889" s="1257"/>
      <c r="L15889" s="1257"/>
      <c r="M15889" s="1257"/>
    </row>
    <row r="15890" spans="2:13" s="1259" customFormat="1" x14ac:dyDescent="0.2">
      <c r="B15890" s="1257"/>
      <c r="C15890" s="1257"/>
      <c r="D15890" s="1257"/>
      <c r="E15890" s="1257"/>
      <c r="F15890" s="1257"/>
      <c r="G15890" s="1257"/>
      <c r="H15890" s="1258"/>
      <c r="I15890" s="1257"/>
      <c r="J15890" s="1257"/>
      <c r="K15890" s="1257"/>
      <c r="L15890" s="1257"/>
      <c r="M15890" s="1257"/>
    </row>
    <row r="15891" spans="2:13" s="1259" customFormat="1" x14ac:dyDescent="0.2">
      <c r="B15891" s="1257"/>
      <c r="C15891" s="1257"/>
      <c r="D15891" s="1257"/>
      <c r="E15891" s="1257"/>
      <c r="F15891" s="1257"/>
      <c r="G15891" s="1257"/>
      <c r="H15891" s="1258"/>
      <c r="I15891" s="1257"/>
      <c r="J15891" s="1257"/>
      <c r="K15891" s="1257"/>
      <c r="L15891" s="1257"/>
      <c r="M15891" s="1257"/>
    </row>
    <row r="15892" spans="2:13" s="1259" customFormat="1" x14ac:dyDescent="0.2">
      <c r="B15892" s="1257"/>
      <c r="C15892" s="1257"/>
      <c r="D15892" s="1257"/>
      <c r="E15892" s="1257"/>
      <c r="F15892" s="1257"/>
      <c r="G15892" s="1257"/>
      <c r="H15892" s="1258"/>
      <c r="I15892" s="1257"/>
      <c r="J15892" s="1257"/>
      <c r="K15892" s="1257"/>
      <c r="L15892" s="1257"/>
      <c r="M15892" s="1257"/>
    </row>
    <row r="15893" spans="2:13" s="1259" customFormat="1" x14ac:dyDescent="0.2">
      <c r="B15893" s="1257"/>
      <c r="C15893" s="1257"/>
      <c r="D15893" s="1257"/>
      <c r="E15893" s="1257"/>
      <c r="F15893" s="1257"/>
      <c r="G15893" s="1257"/>
      <c r="H15893" s="1258"/>
      <c r="I15893" s="1257"/>
      <c r="J15893" s="1257"/>
      <c r="K15893" s="1257"/>
      <c r="L15893" s="1257"/>
      <c r="M15893" s="1257"/>
    </row>
    <row r="15894" spans="2:13" s="1259" customFormat="1" x14ac:dyDescent="0.2">
      <c r="B15894" s="1257"/>
      <c r="C15894" s="1257"/>
      <c r="D15894" s="1257"/>
      <c r="E15894" s="1257"/>
      <c r="F15894" s="1257"/>
      <c r="G15894" s="1257"/>
      <c r="H15894" s="1258"/>
      <c r="I15894" s="1257"/>
      <c r="J15894" s="1257"/>
      <c r="K15894" s="1257"/>
      <c r="L15894" s="1257"/>
      <c r="M15894" s="1257"/>
    </row>
    <row r="15895" spans="2:13" s="1259" customFormat="1" x14ac:dyDescent="0.2">
      <c r="B15895" s="1257"/>
      <c r="C15895" s="1257"/>
      <c r="D15895" s="1257"/>
      <c r="E15895" s="1257"/>
      <c r="F15895" s="1257"/>
      <c r="G15895" s="1257"/>
      <c r="H15895" s="1258"/>
      <c r="I15895" s="1257"/>
      <c r="J15895" s="1257"/>
      <c r="K15895" s="1257"/>
      <c r="L15895" s="1257"/>
      <c r="M15895" s="1257"/>
    </row>
    <row r="15896" spans="2:13" s="1259" customFormat="1" x14ac:dyDescent="0.2">
      <c r="B15896" s="1257"/>
      <c r="C15896" s="1257"/>
      <c r="D15896" s="1257"/>
      <c r="E15896" s="1257"/>
      <c r="F15896" s="1257"/>
      <c r="G15896" s="1257"/>
      <c r="H15896" s="1258"/>
      <c r="I15896" s="1257"/>
      <c r="J15896" s="1257"/>
      <c r="K15896" s="1257"/>
      <c r="L15896" s="1257"/>
      <c r="M15896" s="1257"/>
    </row>
    <row r="15897" spans="2:13" s="1259" customFormat="1" x14ac:dyDescent="0.2">
      <c r="B15897" s="1257"/>
      <c r="C15897" s="1257"/>
      <c r="D15897" s="1257"/>
      <c r="E15897" s="1257"/>
      <c r="F15897" s="1257"/>
      <c r="G15897" s="1257"/>
      <c r="H15897" s="1258"/>
      <c r="I15897" s="1257"/>
      <c r="J15897" s="1257"/>
      <c r="K15897" s="1257"/>
      <c r="L15897" s="1257"/>
      <c r="M15897" s="1257"/>
    </row>
    <row r="15898" spans="2:13" s="1259" customFormat="1" x14ac:dyDescent="0.2">
      <c r="B15898" s="1257"/>
      <c r="C15898" s="1257"/>
      <c r="D15898" s="1257"/>
      <c r="E15898" s="1257"/>
      <c r="F15898" s="1257"/>
      <c r="G15898" s="1257"/>
      <c r="H15898" s="1258"/>
      <c r="I15898" s="1257"/>
      <c r="J15898" s="1257"/>
      <c r="K15898" s="1257"/>
      <c r="L15898" s="1257"/>
      <c r="M15898" s="1257"/>
    </row>
    <row r="15899" spans="2:13" s="1259" customFormat="1" x14ac:dyDescent="0.2">
      <c r="B15899" s="1257"/>
      <c r="C15899" s="1257"/>
      <c r="D15899" s="1257"/>
      <c r="E15899" s="1257"/>
      <c r="F15899" s="1257"/>
      <c r="G15899" s="1257"/>
      <c r="H15899" s="1258"/>
      <c r="I15899" s="1257"/>
      <c r="J15899" s="1257"/>
      <c r="K15899" s="1257"/>
      <c r="L15899" s="1257"/>
      <c r="M15899" s="1257"/>
    </row>
    <row r="15900" spans="2:13" s="1259" customFormat="1" x14ac:dyDescent="0.2">
      <c r="B15900" s="1257"/>
      <c r="C15900" s="1257"/>
      <c r="D15900" s="1257"/>
      <c r="E15900" s="1257"/>
      <c r="F15900" s="1257"/>
      <c r="G15900" s="1257"/>
      <c r="H15900" s="1258"/>
      <c r="I15900" s="1257"/>
      <c r="J15900" s="1257"/>
      <c r="K15900" s="1257"/>
      <c r="L15900" s="1257"/>
      <c r="M15900" s="1257"/>
    </row>
    <row r="15901" spans="2:13" s="1259" customFormat="1" x14ac:dyDescent="0.2">
      <c r="B15901" s="1257"/>
      <c r="C15901" s="1257"/>
      <c r="D15901" s="1257"/>
      <c r="E15901" s="1257"/>
      <c r="F15901" s="1257"/>
      <c r="G15901" s="1257"/>
      <c r="H15901" s="1258"/>
      <c r="I15901" s="1257"/>
      <c r="J15901" s="1257"/>
      <c r="K15901" s="1257"/>
      <c r="L15901" s="1257"/>
      <c r="M15901" s="1257"/>
    </row>
    <row r="15902" spans="2:13" s="1259" customFormat="1" x14ac:dyDescent="0.2">
      <c r="B15902" s="1257"/>
      <c r="C15902" s="1257"/>
      <c r="D15902" s="1257"/>
      <c r="E15902" s="1257"/>
      <c r="F15902" s="1257"/>
      <c r="G15902" s="1257"/>
      <c r="H15902" s="1258"/>
      <c r="I15902" s="1257"/>
      <c r="J15902" s="1257"/>
      <c r="K15902" s="1257"/>
      <c r="L15902" s="1257"/>
      <c r="M15902" s="1257"/>
    </row>
    <row r="15903" spans="2:13" s="1259" customFormat="1" x14ac:dyDescent="0.2">
      <c r="B15903" s="1257"/>
      <c r="C15903" s="1257"/>
      <c r="D15903" s="1257"/>
      <c r="E15903" s="1257"/>
      <c r="F15903" s="1257"/>
      <c r="G15903" s="1257"/>
      <c r="H15903" s="1258"/>
      <c r="I15903" s="1257"/>
      <c r="J15903" s="1257"/>
      <c r="K15903" s="1257"/>
      <c r="L15903" s="1257"/>
      <c r="M15903" s="1257"/>
    </row>
    <row r="15904" spans="2:13" s="1259" customFormat="1" x14ac:dyDescent="0.2">
      <c r="B15904" s="1257"/>
      <c r="C15904" s="1257"/>
      <c r="D15904" s="1257"/>
      <c r="E15904" s="1257"/>
      <c r="F15904" s="1257"/>
      <c r="G15904" s="1257"/>
      <c r="H15904" s="1258"/>
      <c r="I15904" s="1257"/>
      <c r="J15904" s="1257"/>
      <c r="K15904" s="1257"/>
      <c r="L15904" s="1257"/>
      <c r="M15904" s="1257"/>
    </row>
    <row r="15905" spans="2:13" s="1259" customFormat="1" x14ac:dyDescent="0.2">
      <c r="B15905" s="1257"/>
      <c r="C15905" s="1257"/>
      <c r="D15905" s="1257"/>
      <c r="E15905" s="1257"/>
      <c r="F15905" s="1257"/>
      <c r="G15905" s="1257"/>
      <c r="H15905" s="1258"/>
      <c r="I15905" s="1257"/>
      <c r="J15905" s="1257"/>
      <c r="K15905" s="1257"/>
      <c r="L15905" s="1257"/>
      <c r="M15905" s="1257"/>
    </row>
    <row r="15906" spans="2:13" s="1259" customFormat="1" x14ac:dyDescent="0.2">
      <c r="B15906" s="1257"/>
      <c r="C15906" s="1257"/>
      <c r="D15906" s="1257"/>
      <c r="E15906" s="1257"/>
      <c r="F15906" s="1257"/>
      <c r="G15906" s="1257"/>
      <c r="H15906" s="1258"/>
      <c r="I15906" s="1257"/>
      <c r="J15906" s="1257"/>
      <c r="K15906" s="1257"/>
      <c r="L15906" s="1257"/>
      <c r="M15906" s="1257"/>
    </row>
    <row r="15907" spans="2:13" s="1259" customFormat="1" x14ac:dyDescent="0.2">
      <c r="B15907" s="1257"/>
      <c r="C15907" s="1257"/>
      <c r="D15907" s="1257"/>
      <c r="E15907" s="1257"/>
      <c r="F15907" s="1257"/>
      <c r="G15907" s="1257"/>
      <c r="H15907" s="1258"/>
      <c r="I15907" s="1257"/>
      <c r="J15907" s="1257"/>
      <c r="K15907" s="1257"/>
      <c r="L15907" s="1257"/>
      <c r="M15907" s="1257"/>
    </row>
    <row r="15908" spans="2:13" s="1259" customFormat="1" x14ac:dyDescent="0.2">
      <c r="B15908" s="1257"/>
      <c r="C15908" s="1257"/>
      <c r="D15908" s="1257"/>
      <c r="E15908" s="1257"/>
      <c r="F15908" s="1257"/>
      <c r="G15908" s="1257"/>
      <c r="H15908" s="1258"/>
      <c r="I15908" s="1257"/>
      <c r="J15908" s="1257"/>
      <c r="K15908" s="1257"/>
      <c r="L15908" s="1257"/>
      <c r="M15908" s="1257"/>
    </row>
    <row r="15909" spans="2:13" s="1259" customFormat="1" x14ac:dyDescent="0.2">
      <c r="B15909" s="1257"/>
      <c r="C15909" s="1257"/>
      <c r="D15909" s="1257"/>
      <c r="E15909" s="1257"/>
      <c r="F15909" s="1257"/>
      <c r="G15909" s="1257"/>
      <c r="H15909" s="1258"/>
      <c r="I15909" s="1257"/>
      <c r="J15909" s="1257"/>
      <c r="K15909" s="1257"/>
      <c r="L15909" s="1257"/>
      <c r="M15909" s="1257"/>
    </row>
    <row r="15910" spans="2:13" s="1259" customFormat="1" x14ac:dyDescent="0.2">
      <c r="B15910" s="1257"/>
      <c r="C15910" s="1257"/>
      <c r="D15910" s="1257"/>
      <c r="E15910" s="1257"/>
      <c r="F15910" s="1257"/>
      <c r="G15910" s="1257"/>
      <c r="H15910" s="1258"/>
      <c r="I15910" s="1257"/>
      <c r="J15910" s="1257"/>
      <c r="K15910" s="1257"/>
      <c r="L15910" s="1257"/>
      <c r="M15910" s="1257"/>
    </row>
    <row r="15911" spans="2:13" s="1259" customFormat="1" x14ac:dyDescent="0.2">
      <c r="B15911" s="1257"/>
      <c r="C15911" s="1257"/>
      <c r="D15911" s="1257"/>
      <c r="E15911" s="1257"/>
      <c r="F15911" s="1257"/>
      <c r="G15911" s="1257"/>
      <c r="H15911" s="1258"/>
      <c r="I15911" s="1257"/>
      <c r="J15911" s="1257"/>
      <c r="K15911" s="1257"/>
      <c r="L15911" s="1257"/>
      <c r="M15911" s="1257"/>
    </row>
    <row r="15912" spans="2:13" s="1259" customFormat="1" x14ac:dyDescent="0.2">
      <c r="B15912" s="1257"/>
      <c r="C15912" s="1257"/>
      <c r="D15912" s="1257"/>
      <c r="E15912" s="1257"/>
      <c r="F15912" s="1257"/>
      <c r="G15912" s="1257"/>
      <c r="H15912" s="1258"/>
      <c r="I15912" s="1257"/>
      <c r="J15912" s="1257"/>
      <c r="K15912" s="1257"/>
      <c r="L15912" s="1257"/>
      <c r="M15912" s="1257"/>
    </row>
    <row r="15913" spans="2:13" s="1259" customFormat="1" x14ac:dyDescent="0.2">
      <c r="B15913" s="1257"/>
      <c r="C15913" s="1257"/>
      <c r="D15913" s="1257"/>
      <c r="E15913" s="1257"/>
      <c r="F15913" s="1257"/>
      <c r="G15913" s="1257"/>
      <c r="H15913" s="1258"/>
      <c r="I15913" s="1257"/>
      <c r="J15913" s="1257"/>
      <c r="K15913" s="1257"/>
      <c r="L15913" s="1257"/>
      <c r="M15913" s="1257"/>
    </row>
    <row r="15914" spans="2:13" s="1259" customFormat="1" x14ac:dyDescent="0.2">
      <c r="B15914" s="1257"/>
      <c r="C15914" s="1257"/>
      <c r="D15914" s="1257"/>
      <c r="E15914" s="1257"/>
      <c r="F15914" s="1257"/>
      <c r="G15914" s="1257"/>
      <c r="H15914" s="1258"/>
      <c r="I15914" s="1257"/>
      <c r="J15914" s="1257"/>
      <c r="K15914" s="1257"/>
      <c r="L15914" s="1257"/>
      <c r="M15914" s="1257"/>
    </row>
    <row r="15915" spans="2:13" s="1259" customFormat="1" x14ac:dyDescent="0.2">
      <c r="B15915" s="1257"/>
      <c r="C15915" s="1257"/>
      <c r="D15915" s="1257"/>
      <c r="E15915" s="1257"/>
      <c r="F15915" s="1257"/>
      <c r="G15915" s="1257"/>
      <c r="H15915" s="1258"/>
      <c r="I15915" s="1257"/>
      <c r="J15915" s="1257"/>
      <c r="K15915" s="1257"/>
      <c r="L15915" s="1257"/>
      <c r="M15915" s="1257"/>
    </row>
    <row r="15916" spans="2:13" s="1259" customFormat="1" x14ac:dyDescent="0.2">
      <c r="B15916" s="1257"/>
      <c r="C15916" s="1257"/>
      <c r="D15916" s="1257"/>
      <c r="E15916" s="1257"/>
      <c r="F15916" s="1257"/>
      <c r="G15916" s="1257"/>
      <c r="H15916" s="1258"/>
      <c r="I15916" s="1257"/>
      <c r="J15916" s="1257"/>
      <c r="K15916" s="1257"/>
      <c r="L15916" s="1257"/>
      <c r="M15916" s="1257"/>
    </row>
    <row r="15917" spans="2:13" s="1259" customFormat="1" x14ac:dyDescent="0.2">
      <c r="B15917" s="1257"/>
      <c r="C15917" s="1257"/>
      <c r="D15917" s="1257"/>
      <c r="E15917" s="1257"/>
      <c r="F15917" s="1257"/>
      <c r="G15917" s="1257"/>
      <c r="H15917" s="1258"/>
      <c r="I15917" s="1257"/>
      <c r="J15917" s="1257"/>
      <c r="K15917" s="1257"/>
      <c r="L15917" s="1257"/>
      <c r="M15917" s="1257"/>
    </row>
    <row r="15918" spans="2:13" s="1259" customFormat="1" x14ac:dyDescent="0.2">
      <c r="B15918" s="1257"/>
      <c r="C15918" s="1257"/>
      <c r="D15918" s="1257"/>
      <c r="E15918" s="1257"/>
      <c r="F15918" s="1257"/>
      <c r="G15918" s="1257"/>
      <c r="H15918" s="1258"/>
      <c r="I15918" s="1257"/>
      <c r="J15918" s="1257"/>
      <c r="K15918" s="1257"/>
      <c r="L15918" s="1257"/>
      <c r="M15918" s="1257"/>
    </row>
    <row r="15919" spans="2:13" s="1259" customFormat="1" x14ac:dyDescent="0.2">
      <c r="B15919" s="1257"/>
      <c r="C15919" s="1257"/>
      <c r="D15919" s="1257"/>
      <c r="E15919" s="1257"/>
      <c r="F15919" s="1257"/>
      <c r="G15919" s="1257"/>
      <c r="H15919" s="1258"/>
      <c r="I15919" s="1257"/>
      <c r="J15919" s="1257"/>
      <c r="K15919" s="1257"/>
      <c r="L15919" s="1257"/>
      <c r="M15919" s="1257"/>
    </row>
    <row r="15920" spans="2:13" s="1259" customFormat="1" x14ac:dyDescent="0.2">
      <c r="B15920" s="1257"/>
      <c r="C15920" s="1257"/>
      <c r="D15920" s="1257"/>
      <c r="E15920" s="1257"/>
      <c r="F15920" s="1257"/>
      <c r="G15920" s="1257"/>
      <c r="H15920" s="1258"/>
      <c r="I15920" s="1257"/>
      <c r="J15920" s="1257"/>
      <c r="K15920" s="1257"/>
      <c r="L15920" s="1257"/>
      <c r="M15920" s="1257"/>
    </row>
    <row r="15921" spans="2:13" s="1259" customFormat="1" x14ac:dyDescent="0.2">
      <c r="B15921" s="1257"/>
      <c r="C15921" s="1257"/>
      <c r="D15921" s="1257"/>
      <c r="E15921" s="1257"/>
      <c r="F15921" s="1257"/>
      <c r="G15921" s="1257"/>
      <c r="H15921" s="1258"/>
      <c r="I15921" s="1257"/>
      <c r="J15921" s="1257"/>
      <c r="K15921" s="1257"/>
      <c r="L15921" s="1257"/>
      <c r="M15921" s="1257"/>
    </row>
    <row r="15922" spans="2:13" s="1259" customFormat="1" x14ac:dyDescent="0.2">
      <c r="B15922" s="1257"/>
      <c r="C15922" s="1257"/>
      <c r="D15922" s="1257"/>
      <c r="E15922" s="1257"/>
      <c r="F15922" s="1257"/>
      <c r="G15922" s="1257"/>
      <c r="H15922" s="1258"/>
      <c r="I15922" s="1257"/>
      <c r="J15922" s="1257"/>
      <c r="K15922" s="1257"/>
      <c r="L15922" s="1257"/>
      <c r="M15922" s="1257"/>
    </row>
    <row r="15923" spans="2:13" s="1259" customFormat="1" x14ac:dyDescent="0.2">
      <c r="B15923" s="1257"/>
      <c r="C15923" s="1257"/>
      <c r="D15923" s="1257"/>
      <c r="E15923" s="1257"/>
      <c r="F15923" s="1257"/>
      <c r="G15923" s="1257"/>
      <c r="H15923" s="1258"/>
      <c r="I15923" s="1257"/>
      <c r="J15923" s="1257"/>
      <c r="K15923" s="1257"/>
      <c r="L15923" s="1257"/>
      <c r="M15923" s="1257"/>
    </row>
    <row r="15924" spans="2:13" s="1259" customFormat="1" x14ac:dyDescent="0.2">
      <c r="B15924" s="1257"/>
      <c r="C15924" s="1257"/>
      <c r="D15924" s="1257"/>
      <c r="E15924" s="1257"/>
      <c r="F15924" s="1257"/>
      <c r="G15924" s="1257"/>
      <c r="H15924" s="1258"/>
      <c r="I15924" s="1257"/>
      <c r="J15924" s="1257"/>
      <c r="K15924" s="1257"/>
      <c r="L15924" s="1257"/>
      <c r="M15924" s="1257"/>
    </row>
    <row r="15925" spans="2:13" s="1259" customFormat="1" x14ac:dyDescent="0.2">
      <c r="B15925" s="1257"/>
      <c r="C15925" s="1257"/>
      <c r="D15925" s="1257"/>
      <c r="E15925" s="1257"/>
      <c r="F15925" s="1257"/>
      <c r="G15925" s="1257"/>
      <c r="H15925" s="1258"/>
      <c r="I15925" s="1257"/>
      <c r="J15925" s="1257"/>
      <c r="K15925" s="1257"/>
      <c r="L15925" s="1257"/>
      <c r="M15925" s="1257"/>
    </row>
    <row r="15926" spans="2:13" s="1259" customFormat="1" x14ac:dyDescent="0.2">
      <c r="B15926" s="1257"/>
      <c r="C15926" s="1257"/>
      <c r="D15926" s="1257"/>
      <c r="E15926" s="1257"/>
      <c r="F15926" s="1257"/>
      <c r="G15926" s="1257"/>
      <c r="H15926" s="1258"/>
      <c r="I15926" s="1257"/>
      <c r="J15926" s="1257"/>
      <c r="K15926" s="1257"/>
      <c r="L15926" s="1257"/>
      <c r="M15926" s="1257"/>
    </row>
    <row r="15927" spans="2:13" s="1259" customFormat="1" x14ac:dyDescent="0.2">
      <c r="B15927" s="1257"/>
      <c r="C15927" s="1257"/>
      <c r="D15927" s="1257"/>
      <c r="E15927" s="1257"/>
      <c r="F15927" s="1257"/>
      <c r="G15927" s="1257"/>
      <c r="H15927" s="1258"/>
      <c r="I15927" s="1257"/>
      <c r="J15927" s="1257"/>
      <c r="K15927" s="1257"/>
      <c r="L15927" s="1257"/>
      <c r="M15927" s="1257"/>
    </row>
    <row r="15928" spans="2:13" s="1259" customFormat="1" x14ac:dyDescent="0.2">
      <c r="B15928" s="1257"/>
      <c r="C15928" s="1257"/>
      <c r="D15928" s="1257"/>
      <c r="E15928" s="1257"/>
      <c r="F15928" s="1257"/>
      <c r="G15928" s="1257"/>
      <c r="H15928" s="1258"/>
      <c r="I15928" s="1257"/>
      <c r="J15928" s="1257"/>
      <c r="K15928" s="1257"/>
      <c r="L15928" s="1257"/>
      <c r="M15928" s="1257"/>
    </row>
    <row r="15929" spans="2:13" s="1259" customFormat="1" x14ac:dyDescent="0.2">
      <c r="B15929" s="1257"/>
      <c r="C15929" s="1257"/>
      <c r="D15929" s="1257"/>
      <c r="E15929" s="1257"/>
      <c r="F15929" s="1257"/>
      <c r="G15929" s="1257"/>
      <c r="H15929" s="1258"/>
      <c r="I15929" s="1257"/>
      <c r="J15929" s="1257"/>
      <c r="K15929" s="1257"/>
      <c r="L15929" s="1257"/>
      <c r="M15929" s="1257"/>
    </row>
    <row r="15930" spans="2:13" s="1259" customFormat="1" x14ac:dyDescent="0.2">
      <c r="B15930" s="1257"/>
      <c r="C15930" s="1257"/>
      <c r="D15930" s="1257"/>
      <c r="E15930" s="1257"/>
      <c r="F15930" s="1257"/>
      <c r="G15930" s="1257"/>
      <c r="H15930" s="1258"/>
      <c r="I15930" s="1257"/>
      <c r="J15930" s="1257"/>
      <c r="K15930" s="1257"/>
      <c r="L15930" s="1257"/>
      <c r="M15930" s="1257"/>
    </row>
    <row r="15931" spans="2:13" s="1259" customFormat="1" x14ac:dyDescent="0.2">
      <c r="B15931" s="1257"/>
      <c r="C15931" s="1257"/>
      <c r="D15931" s="1257"/>
      <c r="E15931" s="1257"/>
      <c r="F15931" s="1257"/>
      <c r="G15931" s="1257"/>
      <c r="H15931" s="1258"/>
      <c r="I15931" s="1257"/>
      <c r="J15931" s="1257"/>
      <c r="K15931" s="1257"/>
      <c r="L15931" s="1257"/>
      <c r="M15931" s="1257"/>
    </row>
    <row r="15932" spans="2:13" s="1259" customFormat="1" x14ac:dyDescent="0.2">
      <c r="B15932" s="1257"/>
      <c r="C15932" s="1257"/>
      <c r="D15932" s="1257"/>
      <c r="E15932" s="1257"/>
      <c r="F15932" s="1257"/>
      <c r="G15932" s="1257"/>
      <c r="H15932" s="1258"/>
      <c r="I15932" s="1257"/>
      <c r="J15932" s="1257"/>
      <c r="K15932" s="1257"/>
      <c r="L15932" s="1257"/>
      <c r="M15932" s="1257"/>
    </row>
    <row r="15933" spans="2:13" s="1259" customFormat="1" x14ac:dyDescent="0.2">
      <c r="B15933" s="1257"/>
      <c r="C15933" s="1257"/>
      <c r="D15933" s="1257"/>
      <c r="E15933" s="1257"/>
      <c r="F15933" s="1257"/>
      <c r="G15933" s="1257"/>
      <c r="H15933" s="1258"/>
      <c r="I15933" s="1257"/>
      <c r="J15933" s="1257"/>
      <c r="K15933" s="1257"/>
      <c r="L15933" s="1257"/>
      <c r="M15933" s="1257"/>
    </row>
    <row r="15934" spans="2:13" s="1259" customFormat="1" x14ac:dyDescent="0.2">
      <c r="B15934" s="1257"/>
      <c r="C15934" s="1257"/>
      <c r="D15934" s="1257"/>
      <c r="E15934" s="1257"/>
      <c r="F15934" s="1257"/>
      <c r="G15934" s="1257"/>
      <c r="H15934" s="1258"/>
      <c r="I15934" s="1257"/>
      <c r="J15934" s="1257"/>
      <c r="K15934" s="1257"/>
      <c r="L15934" s="1257"/>
      <c r="M15934" s="1257"/>
    </row>
    <row r="15935" spans="2:13" s="1259" customFormat="1" x14ac:dyDescent="0.2">
      <c r="B15935" s="1257"/>
      <c r="C15935" s="1257"/>
      <c r="D15935" s="1257"/>
      <c r="E15935" s="1257"/>
      <c r="F15935" s="1257"/>
      <c r="G15935" s="1257"/>
      <c r="H15935" s="1258"/>
      <c r="I15935" s="1257"/>
      <c r="J15935" s="1257"/>
      <c r="K15935" s="1257"/>
      <c r="L15935" s="1257"/>
      <c r="M15935" s="1257"/>
    </row>
    <row r="15936" spans="2:13" s="1259" customFormat="1" x14ac:dyDescent="0.2">
      <c r="B15936" s="1257"/>
      <c r="C15936" s="1257"/>
      <c r="D15936" s="1257"/>
      <c r="E15936" s="1257"/>
      <c r="F15936" s="1257"/>
      <c r="G15936" s="1257"/>
      <c r="H15936" s="1258"/>
      <c r="I15936" s="1257"/>
      <c r="J15936" s="1257"/>
      <c r="K15936" s="1257"/>
      <c r="L15936" s="1257"/>
      <c r="M15936" s="1257"/>
    </row>
    <row r="15937" spans="2:13" s="1259" customFormat="1" x14ac:dyDescent="0.2">
      <c r="B15937" s="1257"/>
      <c r="C15937" s="1257"/>
      <c r="D15937" s="1257"/>
      <c r="E15937" s="1257"/>
      <c r="F15937" s="1257"/>
      <c r="G15937" s="1257"/>
      <c r="H15937" s="1258"/>
      <c r="I15937" s="1257"/>
      <c r="J15937" s="1257"/>
      <c r="K15937" s="1257"/>
      <c r="L15937" s="1257"/>
      <c r="M15937" s="1257"/>
    </row>
    <row r="15938" spans="2:13" s="1259" customFormat="1" x14ac:dyDescent="0.2">
      <c r="B15938" s="1257"/>
      <c r="C15938" s="1257"/>
      <c r="D15938" s="1257"/>
      <c r="E15938" s="1257"/>
      <c r="F15938" s="1257"/>
      <c r="G15938" s="1257"/>
      <c r="H15938" s="1258"/>
      <c r="I15938" s="1257"/>
      <c r="J15938" s="1257"/>
      <c r="K15938" s="1257"/>
      <c r="L15938" s="1257"/>
      <c r="M15938" s="1257"/>
    </row>
    <row r="15939" spans="2:13" s="1259" customFormat="1" x14ac:dyDescent="0.2">
      <c r="B15939" s="1257"/>
      <c r="C15939" s="1257"/>
      <c r="D15939" s="1257"/>
      <c r="E15939" s="1257"/>
      <c r="F15939" s="1257"/>
      <c r="G15939" s="1257"/>
      <c r="H15939" s="1258"/>
      <c r="I15939" s="1257"/>
      <c r="J15939" s="1257"/>
      <c r="K15939" s="1257"/>
      <c r="L15939" s="1257"/>
      <c r="M15939" s="1257"/>
    </row>
    <row r="15940" spans="2:13" s="1259" customFormat="1" x14ac:dyDescent="0.2">
      <c r="B15940" s="1257"/>
      <c r="C15940" s="1257"/>
      <c r="D15940" s="1257"/>
      <c r="E15940" s="1257"/>
      <c r="F15940" s="1257"/>
      <c r="G15940" s="1257"/>
      <c r="H15940" s="1258"/>
      <c r="I15940" s="1257"/>
      <c r="J15940" s="1257"/>
      <c r="K15940" s="1257"/>
      <c r="L15940" s="1257"/>
      <c r="M15940" s="1257"/>
    </row>
    <row r="15941" spans="2:13" s="1259" customFormat="1" x14ac:dyDescent="0.2">
      <c r="B15941" s="1257"/>
      <c r="C15941" s="1257"/>
      <c r="D15941" s="1257"/>
      <c r="E15941" s="1257"/>
      <c r="F15941" s="1257"/>
      <c r="G15941" s="1257"/>
      <c r="H15941" s="1258"/>
      <c r="I15941" s="1257"/>
      <c r="J15941" s="1257"/>
      <c r="K15941" s="1257"/>
      <c r="L15941" s="1257"/>
      <c r="M15941" s="1257"/>
    </row>
    <row r="15942" spans="2:13" s="1259" customFormat="1" x14ac:dyDescent="0.2">
      <c r="B15942" s="1257"/>
      <c r="C15942" s="1257"/>
      <c r="D15942" s="1257"/>
      <c r="E15942" s="1257"/>
      <c r="F15942" s="1257"/>
      <c r="G15942" s="1257"/>
      <c r="H15942" s="1258"/>
      <c r="I15942" s="1257"/>
      <c r="J15942" s="1257"/>
      <c r="K15942" s="1257"/>
      <c r="L15942" s="1257"/>
      <c r="M15942" s="1257"/>
    </row>
    <row r="15943" spans="2:13" s="1259" customFormat="1" x14ac:dyDescent="0.2">
      <c r="B15943" s="1257"/>
      <c r="C15943" s="1257"/>
      <c r="D15943" s="1257"/>
      <c r="E15943" s="1257"/>
      <c r="F15943" s="1257"/>
      <c r="G15943" s="1257"/>
      <c r="H15943" s="1258"/>
      <c r="I15943" s="1257"/>
      <c r="J15943" s="1257"/>
      <c r="K15943" s="1257"/>
      <c r="L15943" s="1257"/>
      <c r="M15943" s="1257"/>
    </row>
    <row r="15944" spans="2:13" s="1259" customFormat="1" x14ac:dyDescent="0.2">
      <c r="B15944" s="1257"/>
      <c r="C15944" s="1257"/>
      <c r="D15944" s="1257"/>
      <c r="E15944" s="1257"/>
      <c r="F15944" s="1257"/>
      <c r="G15944" s="1257"/>
      <c r="H15944" s="1258"/>
      <c r="I15944" s="1257"/>
      <c r="J15944" s="1257"/>
      <c r="K15944" s="1257"/>
      <c r="L15944" s="1257"/>
      <c r="M15944" s="1257"/>
    </row>
    <row r="15945" spans="2:13" s="1259" customFormat="1" x14ac:dyDescent="0.2">
      <c r="B15945" s="1257"/>
      <c r="C15945" s="1257"/>
      <c r="D15945" s="1257"/>
      <c r="E15945" s="1257"/>
      <c r="F15945" s="1257"/>
      <c r="G15945" s="1257"/>
      <c r="H15945" s="1258"/>
      <c r="I15945" s="1257"/>
      <c r="J15945" s="1257"/>
      <c r="K15945" s="1257"/>
      <c r="L15945" s="1257"/>
      <c r="M15945" s="1257"/>
    </row>
    <row r="15946" spans="2:13" s="1259" customFormat="1" x14ac:dyDescent="0.2">
      <c r="B15946" s="1257"/>
      <c r="C15946" s="1257"/>
      <c r="D15946" s="1257"/>
      <c r="E15946" s="1257"/>
      <c r="F15946" s="1257"/>
      <c r="G15946" s="1257"/>
      <c r="H15946" s="1258"/>
      <c r="I15946" s="1257"/>
      <c r="J15946" s="1257"/>
      <c r="K15946" s="1257"/>
      <c r="L15946" s="1257"/>
      <c r="M15946" s="1257"/>
    </row>
    <row r="15947" spans="2:13" s="1259" customFormat="1" x14ac:dyDescent="0.2">
      <c r="B15947" s="1257"/>
      <c r="C15947" s="1257"/>
      <c r="D15947" s="1257"/>
      <c r="E15947" s="1257"/>
      <c r="F15947" s="1257"/>
      <c r="G15947" s="1257"/>
      <c r="H15947" s="1258"/>
      <c r="I15947" s="1257"/>
      <c r="J15947" s="1257"/>
      <c r="K15947" s="1257"/>
      <c r="L15947" s="1257"/>
      <c r="M15947" s="1257"/>
    </row>
    <row r="15948" spans="2:13" s="1259" customFormat="1" x14ac:dyDescent="0.2">
      <c r="B15948" s="1257"/>
      <c r="C15948" s="1257"/>
      <c r="D15948" s="1257"/>
      <c r="E15948" s="1257"/>
      <c r="F15948" s="1257"/>
      <c r="G15948" s="1257"/>
      <c r="H15948" s="1258"/>
      <c r="I15948" s="1257"/>
      <c r="J15948" s="1257"/>
      <c r="K15948" s="1257"/>
      <c r="L15948" s="1257"/>
      <c r="M15948" s="1257"/>
    </row>
    <row r="15949" spans="2:13" s="1259" customFormat="1" x14ac:dyDescent="0.2">
      <c r="B15949" s="1257"/>
      <c r="C15949" s="1257"/>
      <c r="D15949" s="1257"/>
      <c r="E15949" s="1257"/>
      <c r="F15949" s="1257"/>
      <c r="G15949" s="1257"/>
      <c r="H15949" s="1258"/>
      <c r="I15949" s="1257"/>
      <c r="J15949" s="1257"/>
      <c r="K15949" s="1257"/>
      <c r="L15949" s="1257"/>
      <c r="M15949" s="1257"/>
    </row>
    <row r="15950" spans="2:13" s="1259" customFormat="1" x14ac:dyDescent="0.2">
      <c r="B15950" s="1257"/>
      <c r="C15950" s="1257"/>
      <c r="D15950" s="1257"/>
      <c r="E15950" s="1257"/>
      <c r="F15950" s="1257"/>
      <c r="G15950" s="1257"/>
      <c r="H15950" s="1258"/>
      <c r="I15950" s="1257"/>
      <c r="J15950" s="1257"/>
      <c r="K15950" s="1257"/>
      <c r="L15950" s="1257"/>
      <c r="M15950" s="1257"/>
    </row>
    <row r="15951" spans="2:13" s="1259" customFormat="1" x14ac:dyDescent="0.2">
      <c r="B15951" s="1257"/>
      <c r="C15951" s="1257"/>
      <c r="D15951" s="1257"/>
      <c r="E15951" s="1257"/>
      <c r="F15951" s="1257"/>
      <c r="G15951" s="1257"/>
      <c r="H15951" s="1258"/>
      <c r="I15951" s="1257"/>
      <c r="J15951" s="1257"/>
      <c r="K15951" s="1257"/>
      <c r="L15951" s="1257"/>
      <c r="M15951" s="1257"/>
    </row>
    <row r="15952" spans="2:13" s="1259" customFormat="1" x14ac:dyDescent="0.2">
      <c r="B15952" s="1257"/>
      <c r="C15952" s="1257"/>
      <c r="D15952" s="1257"/>
      <c r="E15952" s="1257"/>
      <c r="F15952" s="1257"/>
      <c r="G15952" s="1257"/>
      <c r="H15952" s="1258"/>
      <c r="I15952" s="1257"/>
      <c r="J15952" s="1257"/>
      <c r="K15952" s="1257"/>
      <c r="L15952" s="1257"/>
      <c r="M15952" s="1257"/>
    </row>
    <row r="15953" spans="2:13" s="1259" customFormat="1" x14ac:dyDescent="0.2">
      <c r="B15953" s="1257"/>
      <c r="C15953" s="1257"/>
      <c r="D15953" s="1257"/>
      <c r="E15953" s="1257"/>
      <c r="F15953" s="1257"/>
      <c r="G15953" s="1257"/>
      <c r="H15953" s="1258"/>
      <c r="I15953" s="1257"/>
      <c r="J15953" s="1257"/>
      <c r="K15953" s="1257"/>
      <c r="L15953" s="1257"/>
      <c r="M15953" s="1257"/>
    </row>
    <row r="15954" spans="2:13" s="1259" customFormat="1" x14ac:dyDescent="0.2">
      <c r="B15954" s="1257"/>
      <c r="C15954" s="1257"/>
      <c r="D15954" s="1257"/>
      <c r="E15954" s="1257"/>
      <c r="F15954" s="1257"/>
      <c r="G15954" s="1257"/>
      <c r="H15954" s="1258"/>
      <c r="I15954" s="1257"/>
      <c r="J15954" s="1257"/>
      <c r="K15954" s="1257"/>
      <c r="L15954" s="1257"/>
      <c r="M15954" s="1257"/>
    </row>
    <row r="15955" spans="2:13" s="1259" customFormat="1" x14ac:dyDescent="0.2">
      <c r="B15955" s="1257"/>
      <c r="C15955" s="1257"/>
      <c r="D15955" s="1257"/>
      <c r="E15955" s="1257"/>
      <c r="F15955" s="1257"/>
      <c r="G15955" s="1257"/>
      <c r="H15955" s="1258"/>
      <c r="I15955" s="1257"/>
      <c r="J15955" s="1257"/>
      <c r="K15955" s="1257"/>
      <c r="L15955" s="1257"/>
      <c r="M15955" s="1257"/>
    </row>
    <row r="15956" spans="2:13" s="1259" customFormat="1" x14ac:dyDescent="0.2">
      <c r="B15956" s="1257"/>
      <c r="C15956" s="1257"/>
      <c r="D15956" s="1257"/>
      <c r="E15956" s="1257"/>
      <c r="F15956" s="1257"/>
      <c r="G15956" s="1257"/>
      <c r="H15956" s="1258"/>
      <c r="I15956" s="1257"/>
      <c r="J15956" s="1257"/>
      <c r="K15956" s="1257"/>
      <c r="L15956" s="1257"/>
      <c r="M15956" s="1257"/>
    </row>
    <row r="15957" spans="2:13" s="1259" customFormat="1" x14ac:dyDescent="0.2">
      <c r="B15957" s="1257"/>
      <c r="C15957" s="1257"/>
      <c r="D15957" s="1257"/>
      <c r="E15957" s="1257"/>
      <c r="F15957" s="1257"/>
      <c r="G15957" s="1257"/>
      <c r="H15957" s="1258"/>
      <c r="I15957" s="1257"/>
      <c r="J15957" s="1257"/>
      <c r="K15957" s="1257"/>
      <c r="L15957" s="1257"/>
      <c r="M15957" s="1257"/>
    </row>
    <row r="15958" spans="2:13" s="1259" customFormat="1" x14ac:dyDescent="0.2">
      <c r="B15958" s="1257"/>
      <c r="C15958" s="1257"/>
      <c r="D15958" s="1257"/>
      <c r="E15958" s="1257"/>
      <c r="F15958" s="1257"/>
      <c r="G15958" s="1257"/>
      <c r="H15958" s="1258"/>
      <c r="I15958" s="1257"/>
      <c r="J15958" s="1257"/>
      <c r="K15958" s="1257"/>
      <c r="L15958" s="1257"/>
      <c r="M15958" s="1257"/>
    </row>
    <row r="15959" spans="2:13" s="1259" customFormat="1" x14ac:dyDescent="0.2">
      <c r="B15959" s="1257"/>
      <c r="C15959" s="1257"/>
      <c r="D15959" s="1257"/>
      <c r="E15959" s="1257"/>
      <c r="F15959" s="1257"/>
      <c r="G15959" s="1257"/>
      <c r="H15959" s="1258"/>
      <c r="I15959" s="1257"/>
      <c r="J15959" s="1257"/>
      <c r="K15959" s="1257"/>
      <c r="L15959" s="1257"/>
      <c r="M15959" s="1257"/>
    </row>
    <row r="15960" spans="2:13" s="1259" customFormat="1" x14ac:dyDescent="0.2">
      <c r="B15960" s="1257"/>
      <c r="C15960" s="1257"/>
      <c r="D15960" s="1257"/>
      <c r="E15960" s="1257"/>
      <c r="F15960" s="1257"/>
      <c r="G15960" s="1257"/>
      <c r="H15960" s="1258"/>
      <c r="I15960" s="1257"/>
      <c r="J15960" s="1257"/>
      <c r="K15960" s="1257"/>
      <c r="L15960" s="1257"/>
      <c r="M15960" s="1257"/>
    </row>
    <row r="15961" spans="2:13" s="1259" customFormat="1" x14ac:dyDescent="0.2">
      <c r="B15961" s="1257"/>
      <c r="C15961" s="1257"/>
      <c r="D15961" s="1257"/>
      <c r="E15961" s="1257"/>
      <c r="F15961" s="1257"/>
      <c r="G15961" s="1257"/>
      <c r="H15961" s="1258"/>
      <c r="I15961" s="1257"/>
      <c r="J15961" s="1257"/>
      <c r="K15961" s="1257"/>
      <c r="L15961" s="1257"/>
      <c r="M15961" s="1257"/>
    </row>
    <row r="15962" spans="2:13" s="1259" customFormat="1" x14ac:dyDescent="0.2">
      <c r="B15962" s="1257"/>
      <c r="C15962" s="1257"/>
      <c r="D15962" s="1257"/>
      <c r="E15962" s="1257"/>
      <c r="F15962" s="1257"/>
      <c r="G15962" s="1257"/>
      <c r="H15962" s="1258"/>
      <c r="I15962" s="1257"/>
      <c r="J15962" s="1257"/>
      <c r="K15962" s="1257"/>
      <c r="L15962" s="1257"/>
      <c r="M15962" s="1257"/>
    </row>
    <row r="15963" spans="2:13" s="1259" customFormat="1" x14ac:dyDescent="0.2">
      <c r="B15963" s="1257"/>
      <c r="C15963" s="1257"/>
      <c r="D15963" s="1257"/>
      <c r="E15963" s="1257"/>
      <c r="F15963" s="1257"/>
      <c r="G15963" s="1257"/>
      <c r="H15963" s="1258"/>
      <c r="I15963" s="1257"/>
      <c r="J15963" s="1257"/>
      <c r="K15963" s="1257"/>
      <c r="L15963" s="1257"/>
      <c r="M15963" s="1257"/>
    </row>
    <row r="15964" spans="2:13" s="1259" customFormat="1" x14ac:dyDescent="0.2">
      <c r="B15964" s="1257"/>
      <c r="C15964" s="1257"/>
      <c r="D15964" s="1257"/>
      <c r="E15964" s="1257"/>
      <c r="F15964" s="1257"/>
      <c r="G15964" s="1257"/>
      <c r="H15964" s="1258"/>
      <c r="I15964" s="1257"/>
      <c r="J15964" s="1257"/>
      <c r="K15964" s="1257"/>
      <c r="L15964" s="1257"/>
      <c r="M15964" s="1257"/>
    </row>
    <row r="15965" spans="2:13" s="1259" customFormat="1" x14ac:dyDescent="0.2">
      <c r="B15965" s="1257"/>
      <c r="C15965" s="1257"/>
      <c r="D15965" s="1257"/>
      <c r="E15965" s="1257"/>
      <c r="F15965" s="1257"/>
      <c r="G15965" s="1257"/>
      <c r="H15965" s="1258"/>
      <c r="I15965" s="1257"/>
      <c r="J15965" s="1257"/>
      <c r="K15965" s="1257"/>
      <c r="L15965" s="1257"/>
      <c r="M15965" s="1257"/>
    </row>
    <row r="15966" spans="2:13" s="1259" customFormat="1" x14ac:dyDescent="0.2">
      <c r="B15966" s="1257"/>
      <c r="C15966" s="1257"/>
      <c r="D15966" s="1257"/>
      <c r="E15966" s="1257"/>
      <c r="F15966" s="1257"/>
      <c r="G15966" s="1257"/>
      <c r="H15966" s="1258"/>
      <c r="I15966" s="1257"/>
      <c r="J15966" s="1257"/>
      <c r="K15966" s="1257"/>
      <c r="L15966" s="1257"/>
      <c r="M15966" s="1257"/>
    </row>
    <row r="15967" spans="2:13" s="1259" customFormat="1" x14ac:dyDescent="0.2">
      <c r="B15967" s="1257"/>
      <c r="C15967" s="1257"/>
      <c r="D15967" s="1257"/>
      <c r="E15967" s="1257"/>
      <c r="F15967" s="1257"/>
      <c r="G15967" s="1257"/>
      <c r="H15967" s="1258"/>
      <c r="I15967" s="1257"/>
      <c r="J15967" s="1257"/>
      <c r="K15967" s="1257"/>
      <c r="L15967" s="1257"/>
      <c r="M15967" s="1257"/>
    </row>
    <row r="15968" spans="2:13" s="1259" customFormat="1" x14ac:dyDescent="0.2">
      <c r="B15968" s="1257"/>
      <c r="C15968" s="1257"/>
      <c r="D15968" s="1257"/>
      <c r="E15968" s="1257"/>
      <c r="F15968" s="1257"/>
      <c r="G15968" s="1257"/>
      <c r="H15968" s="1258"/>
      <c r="I15968" s="1257"/>
      <c r="J15968" s="1257"/>
      <c r="K15968" s="1257"/>
      <c r="L15968" s="1257"/>
      <c r="M15968" s="1257"/>
    </row>
    <row r="15969" spans="2:13" s="1259" customFormat="1" x14ac:dyDescent="0.2">
      <c r="B15969" s="1257"/>
      <c r="C15969" s="1257"/>
      <c r="D15969" s="1257"/>
      <c r="E15969" s="1257"/>
      <c r="F15969" s="1257"/>
      <c r="G15969" s="1257"/>
      <c r="H15969" s="1258"/>
      <c r="I15969" s="1257"/>
      <c r="J15969" s="1257"/>
      <c r="K15969" s="1257"/>
      <c r="L15969" s="1257"/>
      <c r="M15969" s="1257"/>
    </row>
    <row r="15970" spans="2:13" s="1259" customFormat="1" x14ac:dyDescent="0.2">
      <c r="B15970" s="1257"/>
      <c r="C15970" s="1257"/>
      <c r="D15970" s="1257"/>
      <c r="E15970" s="1257"/>
      <c r="F15970" s="1257"/>
      <c r="G15970" s="1257"/>
      <c r="H15970" s="1258"/>
      <c r="I15970" s="1257"/>
      <c r="J15970" s="1257"/>
      <c r="K15970" s="1257"/>
      <c r="L15970" s="1257"/>
      <c r="M15970" s="1257"/>
    </row>
    <row r="15971" spans="2:13" s="1259" customFormat="1" x14ac:dyDescent="0.2">
      <c r="B15971" s="1257"/>
      <c r="C15971" s="1257"/>
      <c r="D15971" s="1257"/>
      <c r="E15971" s="1257"/>
      <c r="F15971" s="1257"/>
      <c r="G15971" s="1257"/>
      <c r="H15971" s="1258"/>
      <c r="I15971" s="1257"/>
      <c r="J15971" s="1257"/>
      <c r="K15971" s="1257"/>
      <c r="L15971" s="1257"/>
      <c r="M15971" s="1257"/>
    </row>
    <row r="15972" spans="2:13" s="1259" customFormat="1" x14ac:dyDescent="0.2">
      <c r="B15972" s="1257"/>
      <c r="C15972" s="1257"/>
      <c r="D15972" s="1257"/>
      <c r="E15972" s="1257"/>
      <c r="F15972" s="1257"/>
      <c r="G15972" s="1257"/>
      <c r="H15972" s="1258"/>
      <c r="I15972" s="1257"/>
      <c r="J15972" s="1257"/>
      <c r="K15972" s="1257"/>
      <c r="L15972" s="1257"/>
      <c r="M15972" s="1257"/>
    </row>
    <row r="15973" spans="2:13" s="1259" customFormat="1" x14ac:dyDescent="0.2">
      <c r="B15973" s="1257"/>
      <c r="C15973" s="1257"/>
      <c r="D15973" s="1257"/>
      <c r="E15973" s="1257"/>
      <c r="F15973" s="1257"/>
      <c r="G15973" s="1257"/>
      <c r="H15973" s="1258"/>
      <c r="I15973" s="1257"/>
      <c r="J15973" s="1257"/>
      <c r="K15973" s="1257"/>
      <c r="L15973" s="1257"/>
      <c r="M15973" s="1257"/>
    </row>
    <row r="15974" spans="2:13" s="1259" customFormat="1" x14ac:dyDescent="0.2">
      <c r="B15974" s="1257"/>
      <c r="C15974" s="1257"/>
      <c r="D15974" s="1257"/>
      <c r="E15974" s="1257"/>
      <c r="F15974" s="1257"/>
      <c r="G15974" s="1257"/>
      <c r="H15974" s="1258"/>
      <c r="I15974" s="1257"/>
      <c r="J15974" s="1257"/>
      <c r="K15974" s="1257"/>
      <c r="L15974" s="1257"/>
      <c r="M15974" s="1257"/>
    </row>
    <row r="15975" spans="2:13" s="1259" customFormat="1" x14ac:dyDescent="0.2">
      <c r="B15975" s="1257"/>
      <c r="C15975" s="1257"/>
      <c r="D15975" s="1257"/>
      <c r="E15975" s="1257"/>
      <c r="F15975" s="1257"/>
      <c r="G15975" s="1257"/>
      <c r="H15975" s="1258"/>
      <c r="I15975" s="1257"/>
      <c r="J15975" s="1257"/>
      <c r="K15975" s="1257"/>
      <c r="L15975" s="1257"/>
      <c r="M15975" s="1257"/>
    </row>
    <row r="15976" spans="2:13" s="1259" customFormat="1" x14ac:dyDescent="0.2">
      <c r="B15976" s="1257"/>
      <c r="C15976" s="1257"/>
      <c r="D15976" s="1257"/>
      <c r="E15976" s="1257"/>
      <c r="F15976" s="1257"/>
      <c r="G15976" s="1257"/>
      <c r="H15976" s="1258"/>
      <c r="I15976" s="1257"/>
      <c r="J15976" s="1257"/>
      <c r="K15976" s="1257"/>
      <c r="L15976" s="1257"/>
      <c r="M15976" s="1257"/>
    </row>
    <row r="15977" spans="2:13" s="1259" customFormat="1" x14ac:dyDescent="0.2">
      <c r="B15977" s="1257"/>
      <c r="C15977" s="1257"/>
      <c r="D15977" s="1257"/>
      <c r="E15977" s="1257"/>
      <c r="F15977" s="1257"/>
      <c r="G15977" s="1257"/>
      <c r="H15977" s="1258"/>
      <c r="I15977" s="1257"/>
      <c r="J15977" s="1257"/>
      <c r="K15977" s="1257"/>
      <c r="L15977" s="1257"/>
      <c r="M15977" s="1257"/>
    </row>
    <row r="15978" spans="2:13" s="1259" customFormat="1" x14ac:dyDescent="0.2">
      <c r="B15978" s="1257"/>
      <c r="C15978" s="1257"/>
      <c r="D15978" s="1257"/>
      <c r="E15978" s="1257"/>
      <c r="F15978" s="1257"/>
      <c r="G15978" s="1257"/>
      <c r="H15978" s="1258"/>
      <c r="I15978" s="1257"/>
      <c r="J15978" s="1257"/>
      <c r="K15978" s="1257"/>
      <c r="L15978" s="1257"/>
      <c r="M15978" s="1257"/>
    </row>
    <row r="15979" spans="2:13" s="1259" customFormat="1" x14ac:dyDescent="0.2">
      <c r="B15979" s="1257"/>
      <c r="C15979" s="1257"/>
      <c r="D15979" s="1257"/>
      <c r="E15979" s="1257"/>
      <c r="F15979" s="1257"/>
      <c r="G15979" s="1257"/>
      <c r="H15979" s="1258"/>
      <c r="I15979" s="1257"/>
      <c r="J15979" s="1257"/>
      <c r="K15979" s="1257"/>
      <c r="L15979" s="1257"/>
      <c r="M15979" s="1257"/>
    </row>
    <row r="15980" spans="2:13" s="1259" customFormat="1" x14ac:dyDescent="0.2">
      <c r="B15980" s="1257"/>
      <c r="C15980" s="1257"/>
      <c r="D15980" s="1257"/>
      <c r="E15980" s="1257"/>
      <c r="F15980" s="1257"/>
      <c r="G15980" s="1257"/>
      <c r="H15980" s="1258"/>
      <c r="I15980" s="1257"/>
      <c r="J15980" s="1257"/>
      <c r="K15980" s="1257"/>
      <c r="L15980" s="1257"/>
      <c r="M15980" s="1257"/>
    </row>
    <row r="15981" spans="2:13" s="1259" customFormat="1" x14ac:dyDescent="0.2">
      <c r="B15981" s="1257"/>
      <c r="C15981" s="1257"/>
      <c r="D15981" s="1257"/>
      <c r="E15981" s="1257"/>
      <c r="F15981" s="1257"/>
      <c r="G15981" s="1257"/>
      <c r="H15981" s="1258"/>
      <c r="I15981" s="1257"/>
      <c r="J15981" s="1257"/>
      <c r="K15981" s="1257"/>
      <c r="L15981" s="1257"/>
      <c r="M15981" s="1257"/>
    </row>
    <row r="15982" spans="2:13" s="1259" customFormat="1" x14ac:dyDescent="0.2">
      <c r="B15982" s="1257"/>
      <c r="C15982" s="1257"/>
      <c r="D15982" s="1257"/>
      <c r="E15982" s="1257"/>
      <c r="F15982" s="1257"/>
      <c r="G15982" s="1257"/>
      <c r="H15982" s="1258"/>
      <c r="I15982" s="1257"/>
      <c r="J15982" s="1257"/>
      <c r="K15982" s="1257"/>
      <c r="L15982" s="1257"/>
      <c r="M15982" s="1257"/>
    </row>
    <row r="15983" spans="2:13" s="1259" customFormat="1" x14ac:dyDescent="0.2">
      <c r="B15983" s="1257"/>
      <c r="C15983" s="1257"/>
      <c r="D15983" s="1257"/>
      <c r="E15983" s="1257"/>
      <c r="F15983" s="1257"/>
      <c r="G15983" s="1257"/>
      <c r="H15983" s="1258"/>
      <c r="I15983" s="1257"/>
      <c r="J15983" s="1257"/>
      <c r="K15983" s="1257"/>
      <c r="L15983" s="1257"/>
      <c r="M15983" s="1257"/>
    </row>
    <row r="15984" spans="2:13" s="1259" customFormat="1" x14ac:dyDescent="0.2">
      <c r="B15984" s="1257"/>
      <c r="C15984" s="1257"/>
      <c r="D15984" s="1257"/>
      <c r="E15984" s="1257"/>
      <c r="F15984" s="1257"/>
      <c r="G15984" s="1257"/>
      <c r="H15984" s="1258"/>
      <c r="I15984" s="1257"/>
      <c r="J15984" s="1257"/>
      <c r="K15984" s="1257"/>
      <c r="L15984" s="1257"/>
      <c r="M15984" s="1257"/>
    </row>
    <row r="15985" spans="2:13" s="1259" customFormat="1" x14ac:dyDescent="0.2">
      <c r="B15985" s="1257"/>
      <c r="C15985" s="1257"/>
      <c r="D15985" s="1257"/>
      <c r="E15985" s="1257"/>
      <c r="F15985" s="1257"/>
      <c r="G15985" s="1257"/>
      <c r="H15985" s="1258"/>
      <c r="I15985" s="1257"/>
      <c r="J15985" s="1257"/>
      <c r="K15985" s="1257"/>
      <c r="L15985" s="1257"/>
      <c r="M15985" s="1257"/>
    </row>
    <row r="15986" spans="2:13" s="1259" customFormat="1" x14ac:dyDescent="0.2">
      <c r="B15986" s="1257"/>
      <c r="C15986" s="1257"/>
      <c r="D15986" s="1257"/>
      <c r="E15986" s="1257"/>
      <c r="F15986" s="1257"/>
      <c r="G15986" s="1257"/>
      <c r="H15986" s="1258"/>
      <c r="I15986" s="1257"/>
      <c r="J15986" s="1257"/>
      <c r="K15986" s="1257"/>
      <c r="L15986" s="1257"/>
      <c r="M15986" s="1257"/>
    </row>
    <row r="15987" spans="2:13" s="1259" customFormat="1" x14ac:dyDescent="0.2">
      <c r="B15987" s="1257"/>
      <c r="C15987" s="1257"/>
      <c r="D15987" s="1257"/>
      <c r="E15987" s="1257"/>
      <c r="F15987" s="1257"/>
      <c r="G15987" s="1257"/>
      <c r="H15987" s="1258"/>
      <c r="I15987" s="1257"/>
      <c r="J15987" s="1257"/>
      <c r="K15987" s="1257"/>
      <c r="L15987" s="1257"/>
      <c r="M15987" s="1257"/>
    </row>
    <row r="15988" spans="2:13" s="1259" customFormat="1" x14ac:dyDescent="0.2">
      <c r="B15988" s="1257"/>
      <c r="C15988" s="1257"/>
      <c r="D15988" s="1257"/>
      <c r="E15988" s="1257"/>
      <c r="F15988" s="1257"/>
      <c r="G15988" s="1257"/>
      <c r="H15988" s="1258"/>
      <c r="I15988" s="1257"/>
      <c r="J15988" s="1257"/>
      <c r="K15988" s="1257"/>
      <c r="L15988" s="1257"/>
      <c r="M15988" s="1257"/>
    </row>
    <row r="15989" spans="2:13" s="1259" customFormat="1" x14ac:dyDescent="0.2">
      <c r="B15989" s="1257"/>
      <c r="C15989" s="1257"/>
      <c r="D15989" s="1257"/>
      <c r="E15989" s="1257"/>
      <c r="F15989" s="1257"/>
      <c r="G15989" s="1257"/>
      <c r="H15989" s="1258"/>
      <c r="I15989" s="1257"/>
      <c r="J15989" s="1257"/>
      <c r="K15989" s="1257"/>
      <c r="L15989" s="1257"/>
      <c r="M15989" s="1257"/>
    </row>
    <row r="15990" spans="2:13" s="1259" customFormat="1" x14ac:dyDescent="0.2">
      <c r="B15990" s="1257"/>
      <c r="C15990" s="1257"/>
      <c r="D15990" s="1257"/>
      <c r="E15990" s="1257"/>
      <c r="F15990" s="1257"/>
      <c r="G15990" s="1257"/>
      <c r="H15990" s="1258"/>
      <c r="I15990" s="1257"/>
      <c r="J15990" s="1257"/>
      <c r="K15990" s="1257"/>
      <c r="L15990" s="1257"/>
      <c r="M15990" s="1257"/>
    </row>
    <row r="15991" spans="2:13" s="1259" customFormat="1" x14ac:dyDescent="0.2">
      <c r="B15991" s="1257"/>
      <c r="C15991" s="1257"/>
      <c r="D15991" s="1257"/>
      <c r="E15991" s="1257"/>
      <c r="F15991" s="1257"/>
      <c r="G15991" s="1257"/>
      <c r="H15991" s="1258"/>
      <c r="I15991" s="1257"/>
      <c r="J15991" s="1257"/>
      <c r="K15991" s="1257"/>
      <c r="L15991" s="1257"/>
      <c r="M15991" s="1257"/>
    </row>
    <row r="15992" spans="2:13" s="1259" customFormat="1" x14ac:dyDescent="0.2">
      <c r="B15992" s="1257"/>
      <c r="C15992" s="1257"/>
      <c r="D15992" s="1257"/>
      <c r="E15992" s="1257"/>
      <c r="F15992" s="1257"/>
      <c r="G15992" s="1257"/>
      <c r="H15992" s="1258"/>
      <c r="I15992" s="1257"/>
      <c r="J15992" s="1257"/>
      <c r="K15992" s="1257"/>
      <c r="L15992" s="1257"/>
      <c r="M15992" s="1257"/>
    </row>
    <row r="15993" spans="2:13" s="1259" customFormat="1" x14ac:dyDescent="0.2">
      <c r="B15993" s="1257"/>
      <c r="C15993" s="1257"/>
      <c r="D15993" s="1257"/>
      <c r="E15993" s="1257"/>
      <c r="F15993" s="1257"/>
      <c r="G15993" s="1257"/>
      <c r="H15993" s="1258"/>
      <c r="I15993" s="1257"/>
      <c r="J15993" s="1257"/>
      <c r="K15993" s="1257"/>
      <c r="L15993" s="1257"/>
      <c r="M15993" s="1257"/>
    </row>
    <row r="15994" spans="2:13" s="1259" customFormat="1" x14ac:dyDescent="0.2">
      <c r="B15994" s="1257"/>
      <c r="C15994" s="1257"/>
      <c r="D15994" s="1257"/>
      <c r="E15994" s="1257"/>
      <c r="F15994" s="1257"/>
      <c r="G15994" s="1257"/>
      <c r="H15994" s="1258"/>
      <c r="I15994" s="1257"/>
      <c r="J15994" s="1257"/>
      <c r="K15994" s="1257"/>
      <c r="L15994" s="1257"/>
      <c r="M15994" s="1257"/>
    </row>
    <row r="15995" spans="2:13" s="1259" customFormat="1" x14ac:dyDescent="0.2">
      <c r="B15995" s="1257"/>
      <c r="C15995" s="1257"/>
      <c r="D15995" s="1257"/>
      <c r="E15995" s="1257"/>
      <c r="F15995" s="1257"/>
      <c r="G15995" s="1257"/>
      <c r="H15995" s="1258"/>
      <c r="I15995" s="1257"/>
      <c r="J15995" s="1257"/>
      <c r="K15995" s="1257"/>
      <c r="L15995" s="1257"/>
      <c r="M15995" s="1257"/>
    </row>
    <row r="15996" spans="2:13" s="1259" customFormat="1" x14ac:dyDescent="0.2">
      <c r="B15996" s="1257"/>
      <c r="C15996" s="1257"/>
      <c r="D15996" s="1257"/>
      <c r="E15996" s="1257"/>
      <c r="F15996" s="1257"/>
      <c r="G15996" s="1257"/>
      <c r="H15996" s="1258"/>
      <c r="I15996" s="1257"/>
      <c r="J15996" s="1257"/>
      <c r="K15996" s="1257"/>
      <c r="L15996" s="1257"/>
      <c r="M15996" s="1257"/>
    </row>
    <row r="15997" spans="2:13" s="1259" customFormat="1" x14ac:dyDescent="0.2">
      <c r="B15997" s="1257"/>
      <c r="C15997" s="1257"/>
      <c r="D15997" s="1257"/>
      <c r="E15997" s="1257"/>
      <c r="F15997" s="1257"/>
      <c r="G15997" s="1257"/>
      <c r="H15997" s="1258"/>
      <c r="I15997" s="1257"/>
      <c r="J15997" s="1257"/>
      <c r="K15997" s="1257"/>
      <c r="L15997" s="1257"/>
      <c r="M15997" s="1257"/>
    </row>
    <row r="15998" spans="2:13" s="1259" customFormat="1" x14ac:dyDescent="0.2">
      <c r="B15998" s="1257"/>
      <c r="C15998" s="1257"/>
      <c r="D15998" s="1257"/>
      <c r="E15998" s="1257"/>
      <c r="F15998" s="1257"/>
      <c r="G15998" s="1257"/>
      <c r="H15998" s="1258"/>
      <c r="I15998" s="1257"/>
      <c r="J15998" s="1257"/>
      <c r="K15998" s="1257"/>
      <c r="L15998" s="1257"/>
      <c r="M15998" s="1257"/>
    </row>
    <row r="15999" spans="2:13" s="1259" customFormat="1" x14ac:dyDescent="0.2">
      <c r="B15999" s="1257"/>
      <c r="C15999" s="1257"/>
      <c r="D15999" s="1257"/>
      <c r="E15999" s="1257"/>
      <c r="F15999" s="1257"/>
      <c r="G15999" s="1257"/>
      <c r="H15999" s="1258"/>
      <c r="I15999" s="1257"/>
      <c r="J15999" s="1257"/>
      <c r="K15999" s="1257"/>
      <c r="L15999" s="1257"/>
      <c r="M15999" s="1257"/>
    </row>
    <row r="16000" spans="2:13" s="1259" customFormat="1" x14ac:dyDescent="0.2">
      <c r="B16000" s="1257"/>
      <c r="C16000" s="1257"/>
      <c r="D16000" s="1257"/>
      <c r="E16000" s="1257"/>
      <c r="F16000" s="1257"/>
      <c r="G16000" s="1257"/>
      <c r="H16000" s="1258"/>
      <c r="I16000" s="1257"/>
      <c r="J16000" s="1257"/>
      <c r="K16000" s="1257"/>
      <c r="L16000" s="1257"/>
      <c r="M16000" s="1257"/>
    </row>
    <row r="16001" spans="2:13" s="1259" customFormat="1" x14ac:dyDescent="0.2">
      <c r="B16001" s="1257"/>
      <c r="C16001" s="1257"/>
      <c r="D16001" s="1257"/>
      <c r="E16001" s="1257"/>
      <c r="F16001" s="1257"/>
      <c r="G16001" s="1257"/>
      <c r="H16001" s="1258"/>
      <c r="I16001" s="1257"/>
      <c r="J16001" s="1257"/>
      <c r="K16001" s="1257"/>
      <c r="L16001" s="1257"/>
      <c r="M16001" s="1257"/>
    </row>
    <row r="16002" spans="2:13" s="1259" customFormat="1" x14ac:dyDescent="0.2">
      <c r="B16002" s="1257"/>
      <c r="C16002" s="1257"/>
      <c r="D16002" s="1257"/>
      <c r="E16002" s="1257"/>
      <c r="F16002" s="1257"/>
      <c r="G16002" s="1257"/>
      <c r="H16002" s="1258"/>
      <c r="I16002" s="1257"/>
      <c r="J16002" s="1257"/>
      <c r="K16002" s="1257"/>
      <c r="L16002" s="1257"/>
      <c r="M16002" s="1257"/>
    </row>
    <row r="16003" spans="2:13" s="1259" customFormat="1" x14ac:dyDescent="0.2">
      <c r="B16003" s="1257"/>
      <c r="C16003" s="1257"/>
      <c r="D16003" s="1257"/>
      <c r="E16003" s="1257"/>
      <c r="F16003" s="1257"/>
      <c r="G16003" s="1257"/>
      <c r="H16003" s="1258"/>
      <c r="I16003" s="1257"/>
      <c r="J16003" s="1257"/>
      <c r="K16003" s="1257"/>
      <c r="L16003" s="1257"/>
      <c r="M16003" s="1257"/>
    </row>
    <row r="16004" spans="2:13" s="1259" customFormat="1" x14ac:dyDescent="0.2">
      <c r="B16004" s="1257"/>
      <c r="C16004" s="1257"/>
      <c r="D16004" s="1257"/>
      <c r="E16004" s="1257"/>
      <c r="F16004" s="1257"/>
      <c r="G16004" s="1257"/>
      <c r="H16004" s="1258"/>
      <c r="I16004" s="1257"/>
      <c r="J16004" s="1257"/>
      <c r="K16004" s="1257"/>
      <c r="L16004" s="1257"/>
      <c r="M16004" s="1257"/>
    </row>
    <row r="16005" spans="2:13" s="1259" customFormat="1" x14ac:dyDescent="0.2">
      <c r="B16005" s="1257"/>
      <c r="C16005" s="1257"/>
      <c r="D16005" s="1257"/>
      <c r="E16005" s="1257"/>
      <c r="F16005" s="1257"/>
      <c r="G16005" s="1257"/>
      <c r="H16005" s="1258"/>
      <c r="I16005" s="1257"/>
      <c r="J16005" s="1257"/>
      <c r="K16005" s="1257"/>
      <c r="L16005" s="1257"/>
      <c r="M16005" s="1257"/>
    </row>
    <row r="16006" spans="2:13" s="1259" customFormat="1" x14ac:dyDescent="0.2">
      <c r="B16006" s="1257"/>
      <c r="C16006" s="1257"/>
      <c r="D16006" s="1257"/>
      <c r="E16006" s="1257"/>
      <c r="F16006" s="1257"/>
      <c r="G16006" s="1257"/>
      <c r="H16006" s="1258"/>
      <c r="I16006" s="1257"/>
      <c r="J16006" s="1257"/>
      <c r="K16006" s="1257"/>
      <c r="L16006" s="1257"/>
      <c r="M16006" s="1257"/>
    </row>
    <row r="16007" spans="2:13" s="1259" customFormat="1" x14ac:dyDescent="0.2">
      <c r="B16007" s="1257"/>
      <c r="C16007" s="1257"/>
      <c r="D16007" s="1257"/>
      <c r="E16007" s="1257"/>
      <c r="F16007" s="1257"/>
      <c r="G16007" s="1257"/>
      <c r="H16007" s="1258"/>
      <c r="I16007" s="1257"/>
      <c r="J16007" s="1257"/>
      <c r="K16007" s="1257"/>
      <c r="L16007" s="1257"/>
      <c r="M16007" s="1257"/>
    </row>
    <row r="16008" spans="2:13" s="1259" customFormat="1" x14ac:dyDescent="0.2">
      <c r="B16008" s="1257"/>
      <c r="C16008" s="1257"/>
      <c r="D16008" s="1257"/>
      <c r="E16008" s="1257"/>
      <c r="F16008" s="1257"/>
      <c r="G16008" s="1257"/>
      <c r="H16008" s="1258"/>
      <c r="I16008" s="1257"/>
      <c r="J16008" s="1257"/>
      <c r="K16008" s="1257"/>
      <c r="L16008" s="1257"/>
      <c r="M16008" s="1257"/>
    </row>
    <row r="16009" spans="2:13" s="1259" customFormat="1" x14ac:dyDescent="0.2">
      <c r="B16009" s="1257"/>
      <c r="C16009" s="1257"/>
      <c r="D16009" s="1257"/>
      <c r="E16009" s="1257"/>
      <c r="F16009" s="1257"/>
      <c r="G16009" s="1257"/>
      <c r="H16009" s="1258"/>
      <c r="I16009" s="1257"/>
      <c r="J16009" s="1257"/>
      <c r="K16009" s="1257"/>
      <c r="L16009" s="1257"/>
      <c r="M16009" s="1257"/>
    </row>
    <row r="16010" spans="2:13" s="1259" customFormat="1" x14ac:dyDescent="0.2">
      <c r="B16010" s="1257"/>
      <c r="C16010" s="1257"/>
      <c r="D16010" s="1257"/>
      <c r="E16010" s="1257"/>
      <c r="F16010" s="1257"/>
      <c r="G16010" s="1257"/>
      <c r="H16010" s="1258"/>
      <c r="I16010" s="1257"/>
      <c r="J16010" s="1257"/>
      <c r="K16010" s="1257"/>
      <c r="L16010" s="1257"/>
      <c r="M16010" s="1257"/>
    </row>
    <row r="16011" spans="2:13" s="1259" customFormat="1" x14ac:dyDescent="0.2">
      <c r="B16011" s="1257"/>
      <c r="C16011" s="1257"/>
      <c r="D16011" s="1257"/>
      <c r="E16011" s="1257"/>
      <c r="F16011" s="1257"/>
      <c r="G16011" s="1257"/>
      <c r="H16011" s="1258"/>
      <c r="I16011" s="1257"/>
      <c r="J16011" s="1257"/>
      <c r="K16011" s="1257"/>
      <c r="L16011" s="1257"/>
      <c r="M16011" s="1257"/>
    </row>
    <row r="16012" spans="2:13" s="1259" customFormat="1" x14ac:dyDescent="0.2">
      <c r="B16012" s="1257"/>
      <c r="C16012" s="1257"/>
      <c r="D16012" s="1257"/>
      <c r="E16012" s="1257"/>
      <c r="F16012" s="1257"/>
      <c r="G16012" s="1257"/>
      <c r="H16012" s="1258"/>
      <c r="I16012" s="1257"/>
      <c r="J16012" s="1257"/>
      <c r="K16012" s="1257"/>
      <c r="L16012" s="1257"/>
      <c r="M16012" s="1257"/>
    </row>
    <row r="16013" spans="2:13" s="1259" customFormat="1" x14ac:dyDescent="0.2">
      <c r="B16013" s="1257"/>
      <c r="C16013" s="1257"/>
      <c r="D16013" s="1257"/>
      <c r="E16013" s="1257"/>
      <c r="F16013" s="1257"/>
      <c r="G16013" s="1257"/>
      <c r="H16013" s="1258"/>
      <c r="I16013" s="1257"/>
      <c r="J16013" s="1257"/>
      <c r="K16013" s="1257"/>
      <c r="L16013" s="1257"/>
      <c r="M16013" s="1257"/>
    </row>
    <row r="16014" spans="2:13" s="1259" customFormat="1" x14ac:dyDescent="0.2">
      <c r="B16014" s="1257"/>
      <c r="C16014" s="1257"/>
      <c r="D16014" s="1257"/>
      <c r="E16014" s="1257"/>
      <c r="F16014" s="1257"/>
      <c r="G16014" s="1257"/>
      <c r="H16014" s="1258"/>
      <c r="I16014" s="1257"/>
      <c r="J16014" s="1257"/>
      <c r="K16014" s="1257"/>
      <c r="L16014" s="1257"/>
      <c r="M16014" s="1257"/>
    </row>
    <row r="16015" spans="2:13" s="1259" customFormat="1" x14ac:dyDescent="0.2">
      <c r="B16015" s="1257"/>
      <c r="C16015" s="1257"/>
      <c r="D16015" s="1257"/>
      <c r="E16015" s="1257"/>
      <c r="F16015" s="1257"/>
      <c r="G16015" s="1257"/>
      <c r="H16015" s="1258"/>
      <c r="I16015" s="1257"/>
      <c r="J16015" s="1257"/>
      <c r="K16015" s="1257"/>
      <c r="L16015" s="1257"/>
      <c r="M16015" s="1257"/>
    </row>
    <row r="16016" spans="2:13" s="1259" customFormat="1" x14ac:dyDescent="0.2">
      <c r="B16016" s="1257"/>
      <c r="C16016" s="1257"/>
      <c r="D16016" s="1257"/>
      <c r="E16016" s="1257"/>
      <c r="F16016" s="1257"/>
      <c r="G16016" s="1257"/>
      <c r="H16016" s="1258"/>
      <c r="I16016" s="1257"/>
      <c r="J16016" s="1257"/>
      <c r="K16016" s="1257"/>
      <c r="L16016" s="1257"/>
      <c r="M16016" s="1257"/>
    </row>
    <row r="16017" spans="2:13" s="1259" customFormat="1" x14ac:dyDescent="0.2">
      <c r="B16017" s="1257"/>
      <c r="C16017" s="1257"/>
      <c r="D16017" s="1257"/>
      <c r="E16017" s="1257"/>
      <c r="F16017" s="1257"/>
      <c r="G16017" s="1257"/>
      <c r="H16017" s="1258"/>
      <c r="I16017" s="1257"/>
      <c r="J16017" s="1257"/>
      <c r="K16017" s="1257"/>
      <c r="L16017" s="1257"/>
      <c r="M16017" s="1257"/>
    </row>
    <row r="16018" spans="2:13" s="1259" customFormat="1" x14ac:dyDescent="0.2">
      <c r="B16018" s="1257"/>
      <c r="C16018" s="1257"/>
      <c r="D16018" s="1257"/>
      <c r="E16018" s="1257"/>
      <c r="F16018" s="1257"/>
      <c r="G16018" s="1257"/>
      <c r="H16018" s="1258"/>
      <c r="I16018" s="1257"/>
      <c r="J16018" s="1257"/>
      <c r="K16018" s="1257"/>
      <c r="L16018" s="1257"/>
      <c r="M16018" s="1257"/>
    </row>
    <row r="16019" spans="2:13" s="1259" customFormat="1" x14ac:dyDescent="0.2">
      <c r="B16019" s="1257"/>
      <c r="C16019" s="1257"/>
      <c r="D16019" s="1257"/>
      <c r="E16019" s="1257"/>
      <c r="F16019" s="1257"/>
      <c r="G16019" s="1257"/>
      <c r="H16019" s="1258"/>
      <c r="I16019" s="1257"/>
      <c r="J16019" s="1257"/>
      <c r="K16019" s="1257"/>
      <c r="L16019" s="1257"/>
      <c r="M16019" s="1257"/>
    </row>
    <row r="16020" spans="2:13" s="1259" customFormat="1" x14ac:dyDescent="0.2">
      <c r="B16020" s="1257"/>
      <c r="C16020" s="1257"/>
      <c r="D16020" s="1257"/>
      <c r="E16020" s="1257"/>
      <c r="F16020" s="1257"/>
      <c r="G16020" s="1257"/>
      <c r="H16020" s="1258"/>
      <c r="I16020" s="1257"/>
      <c r="J16020" s="1257"/>
      <c r="K16020" s="1257"/>
      <c r="L16020" s="1257"/>
      <c r="M16020" s="1257"/>
    </row>
    <row r="16021" spans="2:13" s="1259" customFormat="1" x14ac:dyDescent="0.2">
      <c r="B16021" s="1257"/>
      <c r="C16021" s="1257"/>
      <c r="D16021" s="1257"/>
      <c r="E16021" s="1257"/>
      <c r="F16021" s="1257"/>
      <c r="G16021" s="1257"/>
      <c r="H16021" s="1258"/>
      <c r="I16021" s="1257"/>
      <c r="J16021" s="1257"/>
      <c r="K16021" s="1257"/>
      <c r="L16021" s="1257"/>
      <c r="M16021" s="1257"/>
    </row>
    <row r="16022" spans="2:13" s="1259" customFormat="1" x14ac:dyDescent="0.2">
      <c r="B16022" s="1257"/>
      <c r="C16022" s="1257"/>
      <c r="D16022" s="1257"/>
      <c r="E16022" s="1257"/>
      <c r="F16022" s="1257"/>
      <c r="G16022" s="1257"/>
      <c r="H16022" s="1258"/>
      <c r="I16022" s="1257"/>
      <c r="J16022" s="1257"/>
      <c r="K16022" s="1257"/>
      <c r="L16022" s="1257"/>
      <c r="M16022" s="1257"/>
    </row>
    <row r="16023" spans="2:13" s="1259" customFormat="1" x14ac:dyDescent="0.2">
      <c r="B16023" s="1257"/>
      <c r="C16023" s="1257"/>
      <c r="D16023" s="1257"/>
      <c r="E16023" s="1257"/>
      <c r="F16023" s="1257"/>
      <c r="G16023" s="1257"/>
      <c r="H16023" s="1258"/>
      <c r="I16023" s="1257"/>
      <c r="J16023" s="1257"/>
      <c r="K16023" s="1257"/>
      <c r="L16023" s="1257"/>
      <c r="M16023" s="1257"/>
    </row>
    <row r="16024" spans="2:13" s="1259" customFormat="1" x14ac:dyDescent="0.2">
      <c r="B16024" s="1257"/>
      <c r="C16024" s="1257"/>
      <c r="D16024" s="1257"/>
      <c r="E16024" s="1257"/>
      <c r="F16024" s="1257"/>
      <c r="G16024" s="1257"/>
      <c r="H16024" s="1258"/>
      <c r="I16024" s="1257"/>
      <c r="J16024" s="1257"/>
      <c r="K16024" s="1257"/>
      <c r="L16024" s="1257"/>
      <c r="M16024" s="1257"/>
    </row>
    <row r="16025" spans="2:13" s="1259" customFormat="1" x14ac:dyDescent="0.2">
      <c r="B16025" s="1257"/>
      <c r="C16025" s="1257"/>
      <c r="D16025" s="1257"/>
      <c r="E16025" s="1257"/>
      <c r="F16025" s="1257"/>
      <c r="G16025" s="1257"/>
      <c r="H16025" s="1258"/>
      <c r="I16025" s="1257"/>
      <c r="J16025" s="1257"/>
      <c r="K16025" s="1257"/>
      <c r="L16025" s="1257"/>
      <c r="M16025" s="1257"/>
    </row>
    <row r="16026" spans="2:13" s="1259" customFormat="1" x14ac:dyDescent="0.2">
      <c r="B16026" s="1257"/>
      <c r="C16026" s="1257"/>
      <c r="D16026" s="1257"/>
      <c r="E16026" s="1257"/>
      <c r="F16026" s="1257"/>
      <c r="G16026" s="1257"/>
      <c r="H16026" s="1258"/>
      <c r="I16026" s="1257"/>
      <c r="J16026" s="1257"/>
      <c r="K16026" s="1257"/>
      <c r="L16026" s="1257"/>
      <c r="M16026" s="1257"/>
    </row>
    <row r="16027" spans="2:13" s="1259" customFormat="1" x14ac:dyDescent="0.2">
      <c r="B16027" s="1257"/>
      <c r="C16027" s="1257"/>
      <c r="D16027" s="1257"/>
      <c r="E16027" s="1257"/>
      <c r="F16027" s="1257"/>
      <c r="G16027" s="1257"/>
      <c r="H16027" s="1258"/>
      <c r="I16027" s="1257"/>
      <c r="J16027" s="1257"/>
      <c r="K16027" s="1257"/>
      <c r="L16027" s="1257"/>
      <c r="M16027" s="1257"/>
    </row>
    <row r="16028" spans="2:13" s="1259" customFormat="1" x14ac:dyDescent="0.2">
      <c r="B16028" s="1257"/>
      <c r="C16028" s="1257"/>
      <c r="D16028" s="1257"/>
      <c r="E16028" s="1257"/>
      <c r="F16028" s="1257"/>
      <c r="G16028" s="1257"/>
      <c r="H16028" s="1258"/>
      <c r="I16028" s="1257"/>
      <c r="J16028" s="1257"/>
      <c r="K16028" s="1257"/>
      <c r="L16028" s="1257"/>
      <c r="M16028" s="1257"/>
    </row>
    <row r="16029" spans="2:13" s="1259" customFormat="1" x14ac:dyDescent="0.2">
      <c r="B16029" s="1257"/>
      <c r="C16029" s="1257"/>
      <c r="D16029" s="1257"/>
      <c r="E16029" s="1257"/>
      <c r="F16029" s="1257"/>
      <c r="G16029" s="1257"/>
      <c r="H16029" s="1258"/>
      <c r="I16029" s="1257"/>
      <c r="J16029" s="1257"/>
      <c r="K16029" s="1257"/>
      <c r="L16029" s="1257"/>
      <c r="M16029" s="1257"/>
    </row>
    <row r="16030" spans="2:13" s="1259" customFormat="1" x14ac:dyDescent="0.2">
      <c r="B16030" s="1257"/>
      <c r="C16030" s="1257"/>
      <c r="D16030" s="1257"/>
      <c r="E16030" s="1257"/>
      <c r="F16030" s="1257"/>
      <c r="G16030" s="1257"/>
      <c r="H16030" s="1258"/>
      <c r="I16030" s="1257"/>
      <c r="J16030" s="1257"/>
      <c r="K16030" s="1257"/>
      <c r="L16030" s="1257"/>
      <c r="M16030" s="1257"/>
    </row>
    <row r="16031" spans="2:13" s="1259" customFormat="1" x14ac:dyDescent="0.2">
      <c r="B16031" s="1257"/>
      <c r="C16031" s="1257"/>
      <c r="D16031" s="1257"/>
      <c r="E16031" s="1257"/>
      <c r="F16031" s="1257"/>
      <c r="G16031" s="1257"/>
      <c r="H16031" s="1258"/>
      <c r="I16031" s="1257"/>
      <c r="J16031" s="1257"/>
      <c r="K16031" s="1257"/>
      <c r="L16031" s="1257"/>
      <c r="M16031" s="1257"/>
    </row>
    <row r="16032" spans="2:13" s="1259" customFormat="1" x14ac:dyDescent="0.2">
      <c r="B16032" s="1257"/>
      <c r="C16032" s="1257"/>
      <c r="D16032" s="1257"/>
      <c r="E16032" s="1257"/>
      <c r="F16032" s="1257"/>
      <c r="G16032" s="1257"/>
      <c r="H16032" s="1258"/>
      <c r="I16032" s="1257"/>
      <c r="J16032" s="1257"/>
      <c r="K16032" s="1257"/>
      <c r="L16032" s="1257"/>
      <c r="M16032" s="1257"/>
    </row>
    <row r="16033" spans="2:13" s="1259" customFormat="1" x14ac:dyDescent="0.2">
      <c r="B16033" s="1257"/>
      <c r="C16033" s="1257"/>
      <c r="D16033" s="1257"/>
      <c r="E16033" s="1257"/>
      <c r="F16033" s="1257"/>
      <c r="G16033" s="1257"/>
      <c r="H16033" s="1258"/>
      <c r="I16033" s="1257"/>
      <c r="J16033" s="1257"/>
      <c r="K16033" s="1257"/>
      <c r="L16033" s="1257"/>
      <c r="M16033" s="1257"/>
    </row>
    <row r="16034" spans="2:13" s="1259" customFormat="1" x14ac:dyDescent="0.2">
      <c r="B16034" s="1257"/>
      <c r="C16034" s="1257"/>
      <c r="D16034" s="1257"/>
      <c r="E16034" s="1257"/>
      <c r="F16034" s="1257"/>
      <c r="G16034" s="1257"/>
      <c r="H16034" s="1258"/>
      <c r="I16034" s="1257"/>
      <c r="J16034" s="1257"/>
      <c r="K16034" s="1257"/>
      <c r="L16034" s="1257"/>
      <c r="M16034" s="1257"/>
    </row>
    <row r="16035" spans="2:13" s="1259" customFormat="1" x14ac:dyDescent="0.2">
      <c r="B16035" s="1257"/>
      <c r="C16035" s="1257"/>
      <c r="D16035" s="1257"/>
      <c r="E16035" s="1257"/>
      <c r="F16035" s="1257"/>
      <c r="G16035" s="1257"/>
      <c r="H16035" s="1258"/>
      <c r="I16035" s="1257"/>
      <c r="J16035" s="1257"/>
      <c r="K16035" s="1257"/>
      <c r="L16035" s="1257"/>
      <c r="M16035" s="1257"/>
    </row>
    <row r="16036" spans="2:13" s="1259" customFormat="1" x14ac:dyDescent="0.2">
      <c r="B16036" s="1257"/>
      <c r="C16036" s="1257"/>
      <c r="D16036" s="1257"/>
      <c r="E16036" s="1257"/>
      <c r="F16036" s="1257"/>
      <c r="G16036" s="1257"/>
      <c r="H16036" s="1258"/>
      <c r="I16036" s="1257"/>
      <c r="J16036" s="1257"/>
      <c r="K16036" s="1257"/>
      <c r="L16036" s="1257"/>
      <c r="M16036" s="1257"/>
    </row>
    <row r="16037" spans="2:13" s="1259" customFormat="1" x14ac:dyDescent="0.2">
      <c r="B16037" s="1257"/>
      <c r="C16037" s="1257"/>
      <c r="D16037" s="1257"/>
      <c r="E16037" s="1257"/>
      <c r="F16037" s="1257"/>
      <c r="G16037" s="1257"/>
      <c r="H16037" s="1258"/>
      <c r="I16037" s="1257"/>
      <c r="J16037" s="1257"/>
      <c r="K16037" s="1257"/>
      <c r="L16037" s="1257"/>
      <c r="M16037" s="1257"/>
    </row>
    <row r="16038" spans="2:13" s="1259" customFormat="1" x14ac:dyDescent="0.2">
      <c r="B16038" s="1257"/>
      <c r="C16038" s="1257"/>
      <c r="D16038" s="1257"/>
      <c r="E16038" s="1257"/>
      <c r="F16038" s="1257"/>
      <c r="G16038" s="1257"/>
      <c r="H16038" s="1258"/>
      <c r="I16038" s="1257"/>
      <c r="J16038" s="1257"/>
      <c r="K16038" s="1257"/>
      <c r="L16038" s="1257"/>
      <c r="M16038" s="1257"/>
    </row>
    <row r="16039" spans="2:13" s="1259" customFormat="1" x14ac:dyDescent="0.2">
      <c r="B16039" s="1257"/>
      <c r="C16039" s="1257"/>
      <c r="D16039" s="1257"/>
      <c r="E16039" s="1257"/>
      <c r="F16039" s="1257"/>
      <c r="G16039" s="1257"/>
      <c r="H16039" s="1258"/>
      <c r="I16039" s="1257"/>
      <c r="J16039" s="1257"/>
      <c r="K16039" s="1257"/>
      <c r="L16039" s="1257"/>
      <c r="M16039" s="1257"/>
    </row>
    <row r="16040" spans="2:13" s="1259" customFormat="1" x14ac:dyDescent="0.2">
      <c r="B16040" s="1257"/>
      <c r="C16040" s="1257"/>
      <c r="D16040" s="1257"/>
      <c r="E16040" s="1257"/>
      <c r="F16040" s="1257"/>
      <c r="G16040" s="1257"/>
      <c r="H16040" s="1258"/>
      <c r="I16040" s="1257"/>
      <c r="J16040" s="1257"/>
      <c r="K16040" s="1257"/>
      <c r="L16040" s="1257"/>
      <c r="M16040" s="1257"/>
    </row>
    <row r="16041" spans="2:13" s="1259" customFormat="1" x14ac:dyDescent="0.2">
      <c r="B16041" s="1257"/>
      <c r="C16041" s="1257"/>
      <c r="D16041" s="1257"/>
      <c r="E16041" s="1257"/>
      <c r="F16041" s="1257"/>
      <c r="G16041" s="1257"/>
      <c r="H16041" s="1258"/>
      <c r="I16041" s="1257"/>
      <c r="J16041" s="1257"/>
      <c r="K16041" s="1257"/>
      <c r="L16041" s="1257"/>
      <c r="M16041" s="1257"/>
    </row>
    <row r="16042" spans="2:13" s="1259" customFormat="1" x14ac:dyDescent="0.2">
      <c r="B16042" s="1257"/>
      <c r="C16042" s="1257"/>
      <c r="D16042" s="1257"/>
      <c r="E16042" s="1257"/>
      <c r="F16042" s="1257"/>
      <c r="G16042" s="1257"/>
      <c r="H16042" s="1258"/>
      <c r="I16042" s="1257"/>
      <c r="J16042" s="1257"/>
      <c r="K16042" s="1257"/>
      <c r="L16042" s="1257"/>
      <c r="M16042" s="1257"/>
    </row>
    <row r="16043" spans="2:13" s="1259" customFormat="1" x14ac:dyDescent="0.2">
      <c r="B16043" s="1257"/>
      <c r="C16043" s="1257"/>
      <c r="D16043" s="1257"/>
      <c r="E16043" s="1257"/>
      <c r="F16043" s="1257"/>
      <c r="G16043" s="1257"/>
      <c r="H16043" s="1258"/>
      <c r="I16043" s="1257"/>
      <c r="J16043" s="1257"/>
      <c r="K16043" s="1257"/>
      <c r="L16043" s="1257"/>
      <c r="M16043" s="1257"/>
    </row>
    <row r="16044" spans="2:13" s="1259" customFormat="1" x14ac:dyDescent="0.2">
      <c r="B16044" s="1257"/>
      <c r="C16044" s="1257"/>
      <c r="D16044" s="1257"/>
      <c r="E16044" s="1257"/>
      <c r="F16044" s="1257"/>
      <c r="G16044" s="1257"/>
      <c r="H16044" s="1258"/>
      <c r="I16044" s="1257"/>
      <c r="J16044" s="1257"/>
      <c r="K16044" s="1257"/>
      <c r="L16044" s="1257"/>
      <c r="M16044" s="1257"/>
    </row>
    <row r="16045" spans="2:13" s="1259" customFormat="1" x14ac:dyDescent="0.2">
      <c r="B16045" s="1257"/>
      <c r="C16045" s="1257"/>
      <c r="D16045" s="1257"/>
      <c r="E16045" s="1257"/>
      <c r="F16045" s="1257"/>
      <c r="G16045" s="1257"/>
      <c r="H16045" s="1258"/>
      <c r="I16045" s="1257"/>
      <c r="J16045" s="1257"/>
      <c r="K16045" s="1257"/>
      <c r="L16045" s="1257"/>
      <c r="M16045" s="1257"/>
    </row>
    <row r="16046" spans="2:13" s="1259" customFormat="1" x14ac:dyDescent="0.2">
      <c r="B16046" s="1257"/>
      <c r="C16046" s="1257"/>
      <c r="D16046" s="1257"/>
      <c r="E16046" s="1257"/>
      <c r="F16046" s="1257"/>
      <c r="G16046" s="1257"/>
      <c r="H16046" s="1258"/>
      <c r="I16046" s="1257"/>
      <c r="J16046" s="1257"/>
      <c r="K16046" s="1257"/>
      <c r="L16046" s="1257"/>
      <c r="M16046" s="1257"/>
    </row>
    <row r="16047" spans="2:13" s="1259" customFormat="1" x14ac:dyDescent="0.2">
      <c r="B16047" s="1257"/>
      <c r="C16047" s="1257"/>
      <c r="D16047" s="1257"/>
      <c r="E16047" s="1257"/>
      <c r="F16047" s="1257"/>
      <c r="G16047" s="1257"/>
      <c r="H16047" s="1258"/>
      <c r="I16047" s="1257"/>
      <c r="J16047" s="1257"/>
      <c r="K16047" s="1257"/>
      <c r="L16047" s="1257"/>
      <c r="M16047" s="1257"/>
    </row>
    <row r="16048" spans="2:13" s="1259" customFormat="1" x14ac:dyDescent="0.2">
      <c r="B16048" s="1257"/>
      <c r="C16048" s="1257"/>
      <c r="D16048" s="1257"/>
      <c r="E16048" s="1257"/>
      <c r="F16048" s="1257"/>
      <c r="G16048" s="1257"/>
      <c r="H16048" s="1258"/>
      <c r="I16048" s="1257"/>
      <c r="J16048" s="1257"/>
      <c r="K16048" s="1257"/>
      <c r="L16048" s="1257"/>
      <c r="M16048" s="1257"/>
    </row>
    <row r="16049" spans="2:13" s="1259" customFormat="1" x14ac:dyDescent="0.2">
      <c r="B16049" s="1257"/>
      <c r="C16049" s="1257"/>
      <c r="D16049" s="1257"/>
      <c r="E16049" s="1257"/>
      <c r="F16049" s="1257"/>
      <c r="G16049" s="1257"/>
      <c r="H16049" s="1258"/>
      <c r="I16049" s="1257"/>
      <c r="J16049" s="1257"/>
      <c r="K16049" s="1257"/>
      <c r="L16049" s="1257"/>
      <c r="M16049" s="1257"/>
    </row>
    <row r="16050" spans="2:13" s="1259" customFormat="1" x14ac:dyDescent="0.2">
      <c r="B16050" s="1257"/>
      <c r="C16050" s="1257"/>
      <c r="D16050" s="1257"/>
      <c r="E16050" s="1257"/>
      <c r="F16050" s="1257"/>
      <c r="G16050" s="1257"/>
      <c r="H16050" s="1258"/>
      <c r="I16050" s="1257"/>
      <c r="J16050" s="1257"/>
      <c r="K16050" s="1257"/>
      <c r="L16050" s="1257"/>
      <c r="M16050" s="1257"/>
    </row>
    <row r="16051" spans="2:13" s="1259" customFormat="1" x14ac:dyDescent="0.2">
      <c r="B16051" s="1257"/>
      <c r="C16051" s="1257"/>
      <c r="D16051" s="1257"/>
      <c r="E16051" s="1257"/>
      <c r="F16051" s="1257"/>
      <c r="G16051" s="1257"/>
      <c r="H16051" s="1258"/>
      <c r="I16051" s="1257"/>
      <c r="J16051" s="1257"/>
      <c r="K16051" s="1257"/>
      <c r="L16051" s="1257"/>
      <c r="M16051" s="1257"/>
    </row>
    <row r="16052" spans="2:13" s="1259" customFormat="1" x14ac:dyDescent="0.2">
      <c r="B16052" s="1257"/>
      <c r="C16052" s="1257"/>
      <c r="D16052" s="1257"/>
      <c r="E16052" s="1257"/>
      <c r="F16052" s="1257"/>
      <c r="G16052" s="1257"/>
      <c r="H16052" s="1258"/>
      <c r="I16052" s="1257"/>
      <c r="J16052" s="1257"/>
      <c r="K16052" s="1257"/>
      <c r="L16052" s="1257"/>
      <c r="M16052" s="1257"/>
    </row>
    <row r="16053" spans="2:13" s="1259" customFormat="1" x14ac:dyDescent="0.2">
      <c r="B16053" s="1257"/>
      <c r="C16053" s="1257"/>
      <c r="D16053" s="1257"/>
      <c r="E16053" s="1257"/>
      <c r="F16053" s="1257"/>
      <c r="G16053" s="1257"/>
      <c r="H16053" s="1258"/>
      <c r="I16053" s="1257"/>
      <c r="J16053" s="1257"/>
      <c r="K16053" s="1257"/>
      <c r="L16053" s="1257"/>
      <c r="M16053" s="1257"/>
    </row>
    <row r="16054" spans="2:13" s="1259" customFormat="1" x14ac:dyDescent="0.2">
      <c r="B16054" s="1257"/>
      <c r="C16054" s="1257"/>
      <c r="D16054" s="1257"/>
      <c r="E16054" s="1257"/>
      <c r="F16054" s="1257"/>
      <c r="G16054" s="1257"/>
      <c r="H16054" s="1258"/>
      <c r="I16054" s="1257"/>
      <c r="J16054" s="1257"/>
      <c r="K16054" s="1257"/>
      <c r="L16054" s="1257"/>
      <c r="M16054" s="1257"/>
    </row>
    <row r="16055" spans="2:13" s="1259" customFormat="1" x14ac:dyDescent="0.2">
      <c r="B16055" s="1257"/>
      <c r="C16055" s="1257"/>
      <c r="D16055" s="1257"/>
      <c r="E16055" s="1257"/>
      <c r="F16055" s="1257"/>
      <c r="G16055" s="1257"/>
      <c r="H16055" s="1258"/>
      <c r="I16055" s="1257"/>
      <c r="J16055" s="1257"/>
      <c r="K16055" s="1257"/>
      <c r="L16055" s="1257"/>
      <c r="M16055" s="1257"/>
    </row>
    <row r="16056" spans="2:13" s="1259" customFormat="1" x14ac:dyDescent="0.2">
      <c r="B16056" s="1257"/>
      <c r="C16056" s="1257"/>
      <c r="D16056" s="1257"/>
      <c r="E16056" s="1257"/>
      <c r="F16056" s="1257"/>
      <c r="G16056" s="1257"/>
      <c r="H16056" s="1258"/>
      <c r="I16056" s="1257"/>
      <c r="J16056" s="1257"/>
      <c r="K16056" s="1257"/>
      <c r="L16056" s="1257"/>
      <c r="M16056" s="1257"/>
    </row>
    <row r="16057" spans="2:13" s="1259" customFormat="1" x14ac:dyDescent="0.2">
      <c r="B16057" s="1257"/>
      <c r="C16057" s="1257"/>
      <c r="D16057" s="1257"/>
      <c r="E16057" s="1257"/>
      <c r="F16057" s="1257"/>
      <c r="G16057" s="1257"/>
      <c r="H16057" s="1258"/>
      <c r="I16057" s="1257"/>
      <c r="J16057" s="1257"/>
      <c r="K16057" s="1257"/>
      <c r="L16057" s="1257"/>
      <c r="M16057" s="1257"/>
    </row>
    <row r="16058" spans="2:13" s="1259" customFormat="1" x14ac:dyDescent="0.2">
      <c r="B16058" s="1257"/>
      <c r="C16058" s="1257"/>
      <c r="D16058" s="1257"/>
      <c r="E16058" s="1257"/>
      <c r="F16058" s="1257"/>
      <c r="G16058" s="1257"/>
      <c r="H16058" s="1258"/>
      <c r="I16058" s="1257"/>
      <c r="J16058" s="1257"/>
      <c r="K16058" s="1257"/>
      <c r="L16058" s="1257"/>
      <c r="M16058" s="1257"/>
    </row>
    <row r="16059" spans="2:13" s="1259" customFormat="1" x14ac:dyDescent="0.2">
      <c r="B16059" s="1257"/>
      <c r="C16059" s="1257"/>
      <c r="D16059" s="1257"/>
      <c r="E16059" s="1257"/>
      <c r="F16059" s="1257"/>
      <c r="G16059" s="1257"/>
      <c r="H16059" s="1258"/>
      <c r="I16059" s="1257"/>
      <c r="J16059" s="1257"/>
      <c r="K16059" s="1257"/>
      <c r="L16059" s="1257"/>
      <c r="M16059" s="1257"/>
    </row>
    <row r="16060" spans="2:13" s="1259" customFormat="1" x14ac:dyDescent="0.2">
      <c r="B16060" s="1257"/>
      <c r="C16060" s="1257"/>
      <c r="D16060" s="1257"/>
      <c r="E16060" s="1257"/>
      <c r="F16060" s="1257"/>
      <c r="G16060" s="1257"/>
      <c r="H16060" s="1258"/>
      <c r="I16060" s="1257"/>
      <c r="J16060" s="1257"/>
      <c r="K16060" s="1257"/>
      <c r="L16060" s="1257"/>
      <c r="M16060" s="1257"/>
    </row>
    <row r="16061" spans="2:13" s="1259" customFormat="1" x14ac:dyDescent="0.2">
      <c r="B16061" s="1257"/>
      <c r="C16061" s="1257"/>
      <c r="D16061" s="1257"/>
      <c r="E16061" s="1257"/>
      <c r="F16061" s="1257"/>
      <c r="G16061" s="1257"/>
      <c r="H16061" s="1258"/>
      <c r="I16061" s="1257"/>
      <c r="J16061" s="1257"/>
      <c r="K16061" s="1257"/>
      <c r="L16061" s="1257"/>
      <c r="M16061" s="1257"/>
    </row>
    <row r="16062" spans="2:13" s="1259" customFormat="1" x14ac:dyDescent="0.2">
      <c r="B16062" s="1257"/>
      <c r="C16062" s="1257"/>
      <c r="D16062" s="1257"/>
      <c r="E16062" s="1257"/>
      <c r="F16062" s="1257"/>
      <c r="G16062" s="1257"/>
      <c r="H16062" s="1258"/>
      <c r="I16062" s="1257"/>
      <c r="J16062" s="1257"/>
      <c r="K16062" s="1257"/>
      <c r="L16062" s="1257"/>
      <c r="M16062" s="1257"/>
    </row>
    <row r="16063" spans="2:13" s="1259" customFormat="1" x14ac:dyDescent="0.2">
      <c r="B16063" s="1257"/>
      <c r="C16063" s="1257"/>
      <c r="D16063" s="1257"/>
      <c r="E16063" s="1257"/>
      <c r="F16063" s="1257"/>
      <c r="G16063" s="1257"/>
      <c r="H16063" s="1258"/>
      <c r="I16063" s="1257"/>
      <c r="J16063" s="1257"/>
      <c r="K16063" s="1257"/>
      <c r="L16063" s="1257"/>
      <c r="M16063" s="1257"/>
    </row>
    <row r="16064" spans="2:13" s="1259" customFormat="1" x14ac:dyDescent="0.2">
      <c r="B16064" s="1257"/>
      <c r="C16064" s="1257"/>
      <c r="D16064" s="1257"/>
      <c r="E16064" s="1257"/>
      <c r="F16064" s="1257"/>
      <c r="G16064" s="1257"/>
      <c r="H16064" s="1258"/>
      <c r="I16064" s="1257"/>
      <c r="J16064" s="1257"/>
      <c r="K16064" s="1257"/>
      <c r="L16064" s="1257"/>
      <c r="M16064" s="1257"/>
    </row>
    <row r="16065" spans="2:13" s="1259" customFormat="1" x14ac:dyDescent="0.2">
      <c r="B16065" s="1257"/>
      <c r="C16065" s="1257"/>
      <c r="D16065" s="1257"/>
      <c r="E16065" s="1257"/>
      <c r="F16065" s="1257"/>
      <c r="G16065" s="1257"/>
      <c r="H16065" s="1258"/>
      <c r="I16065" s="1257"/>
      <c r="J16065" s="1257"/>
      <c r="K16065" s="1257"/>
      <c r="L16065" s="1257"/>
      <c r="M16065" s="1257"/>
    </row>
    <row r="16066" spans="2:13" s="1259" customFormat="1" x14ac:dyDescent="0.2">
      <c r="B16066" s="1257"/>
      <c r="C16066" s="1257"/>
      <c r="D16066" s="1257"/>
      <c r="E16066" s="1257"/>
      <c r="F16066" s="1257"/>
      <c r="G16066" s="1257"/>
      <c r="H16066" s="1258"/>
      <c r="I16066" s="1257"/>
      <c r="J16066" s="1257"/>
      <c r="K16066" s="1257"/>
      <c r="L16066" s="1257"/>
      <c r="M16066" s="1257"/>
    </row>
    <row r="16067" spans="2:13" s="1259" customFormat="1" x14ac:dyDescent="0.2">
      <c r="B16067" s="1257"/>
      <c r="C16067" s="1257"/>
      <c r="D16067" s="1257"/>
      <c r="E16067" s="1257"/>
      <c r="F16067" s="1257"/>
      <c r="G16067" s="1257"/>
      <c r="H16067" s="1258"/>
      <c r="I16067" s="1257"/>
      <c r="J16067" s="1257"/>
      <c r="K16067" s="1257"/>
      <c r="L16067" s="1257"/>
      <c r="M16067" s="1257"/>
    </row>
    <row r="16068" spans="2:13" s="1259" customFormat="1" x14ac:dyDescent="0.2">
      <c r="B16068" s="1257"/>
      <c r="C16068" s="1257"/>
      <c r="D16068" s="1257"/>
      <c r="E16068" s="1257"/>
      <c r="F16068" s="1257"/>
      <c r="G16068" s="1257"/>
      <c r="H16068" s="1258"/>
      <c r="I16068" s="1257"/>
      <c r="J16068" s="1257"/>
      <c r="K16068" s="1257"/>
      <c r="L16068" s="1257"/>
      <c r="M16068" s="1257"/>
    </row>
    <row r="16069" spans="2:13" s="1259" customFormat="1" x14ac:dyDescent="0.2">
      <c r="B16069" s="1257"/>
      <c r="C16069" s="1257"/>
      <c r="D16069" s="1257"/>
      <c r="E16069" s="1257"/>
      <c r="F16069" s="1257"/>
      <c r="G16069" s="1257"/>
      <c r="H16069" s="1258"/>
      <c r="I16069" s="1257"/>
      <c r="J16069" s="1257"/>
      <c r="K16069" s="1257"/>
      <c r="L16069" s="1257"/>
      <c r="M16069" s="1257"/>
    </row>
    <row r="16070" spans="2:13" s="1259" customFormat="1" x14ac:dyDescent="0.2">
      <c r="B16070" s="1257"/>
      <c r="C16070" s="1257"/>
      <c r="D16070" s="1257"/>
      <c r="E16070" s="1257"/>
      <c r="F16070" s="1257"/>
      <c r="G16070" s="1257"/>
      <c r="H16070" s="1258"/>
      <c r="I16070" s="1257"/>
      <c r="J16070" s="1257"/>
      <c r="K16070" s="1257"/>
      <c r="L16070" s="1257"/>
      <c r="M16070" s="1257"/>
    </row>
    <row r="16071" spans="2:13" s="1259" customFormat="1" x14ac:dyDescent="0.2">
      <c r="B16071" s="1257"/>
      <c r="C16071" s="1257"/>
      <c r="D16071" s="1257"/>
      <c r="E16071" s="1257"/>
      <c r="F16071" s="1257"/>
      <c r="G16071" s="1257"/>
      <c r="H16071" s="1258"/>
      <c r="I16071" s="1257"/>
      <c r="J16071" s="1257"/>
      <c r="K16071" s="1257"/>
      <c r="L16071" s="1257"/>
      <c r="M16071" s="1257"/>
    </row>
    <row r="16072" spans="2:13" s="1259" customFormat="1" x14ac:dyDescent="0.2">
      <c r="B16072" s="1257"/>
      <c r="C16072" s="1257"/>
      <c r="D16072" s="1257"/>
      <c r="E16072" s="1257"/>
      <c r="F16072" s="1257"/>
      <c r="G16072" s="1257"/>
      <c r="H16072" s="1258"/>
      <c r="I16072" s="1257"/>
      <c r="J16072" s="1257"/>
      <c r="K16072" s="1257"/>
      <c r="L16072" s="1257"/>
      <c r="M16072" s="1257"/>
    </row>
    <row r="16073" spans="2:13" s="1259" customFormat="1" x14ac:dyDescent="0.2">
      <c r="B16073" s="1257"/>
      <c r="C16073" s="1257"/>
      <c r="D16073" s="1257"/>
      <c r="E16073" s="1257"/>
      <c r="F16073" s="1257"/>
      <c r="G16073" s="1257"/>
      <c r="H16073" s="1258"/>
      <c r="I16073" s="1257"/>
      <c r="J16073" s="1257"/>
      <c r="K16073" s="1257"/>
      <c r="L16073" s="1257"/>
      <c r="M16073" s="1257"/>
    </row>
    <row r="16074" spans="2:13" s="1259" customFormat="1" x14ac:dyDescent="0.2">
      <c r="B16074" s="1257"/>
      <c r="C16074" s="1257"/>
      <c r="D16074" s="1257"/>
      <c r="E16074" s="1257"/>
      <c r="F16074" s="1257"/>
      <c r="G16074" s="1257"/>
      <c r="H16074" s="1258"/>
      <c r="I16074" s="1257"/>
      <c r="J16074" s="1257"/>
      <c r="K16074" s="1257"/>
      <c r="L16074" s="1257"/>
      <c r="M16074" s="1257"/>
    </row>
    <row r="16075" spans="2:13" s="1259" customFormat="1" x14ac:dyDescent="0.2">
      <c r="B16075" s="1257"/>
      <c r="C16075" s="1257"/>
      <c r="D16075" s="1257"/>
      <c r="E16075" s="1257"/>
      <c r="F16075" s="1257"/>
      <c r="G16075" s="1257"/>
      <c r="H16075" s="1258"/>
      <c r="I16075" s="1257"/>
      <c r="J16075" s="1257"/>
      <c r="K16075" s="1257"/>
      <c r="L16075" s="1257"/>
      <c r="M16075" s="1257"/>
    </row>
    <row r="16076" spans="2:13" s="1259" customFormat="1" x14ac:dyDescent="0.2">
      <c r="B16076" s="1257"/>
      <c r="C16076" s="1257"/>
      <c r="D16076" s="1257"/>
      <c r="E16076" s="1257"/>
      <c r="F16076" s="1257"/>
      <c r="G16076" s="1257"/>
      <c r="H16076" s="1258"/>
      <c r="I16076" s="1257"/>
      <c r="J16076" s="1257"/>
      <c r="K16076" s="1257"/>
      <c r="L16076" s="1257"/>
      <c r="M16076" s="1257"/>
    </row>
    <row r="16077" spans="2:13" s="1259" customFormat="1" x14ac:dyDescent="0.2">
      <c r="B16077" s="1257"/>
      <c r="C16077" s="1257"/>
      <c r="D16077" s="1257"/>
      <c r="E16077" s="1257"/>
      <c r="F16077" s="1257"/>
      <c r="G16077" s="1257"/>
      <c r="H16077" s="1258"/>
      <c r="I16077" s="1257"/>
      <c r="J16077" s="1257"/>
      <c r="K16077" s="1257"/>
      <c r="L16077" s="1257"/>
      <c r="M16077" s="1257"/>
    </row>
    <row r="16078" spans="2:13" s="1259" customFormat="1" x14ac:dyDescent="0.2">
      <c r="B16078" s="1257"/>
      <c r="C16078" s="1257"/>
      <c r="D16078" s="1257"/>
      <c r="E16078" s="1257"/>
      <c r="F16078" s="1257"/>
      <c r="G16078" s="1257"/>
      <c r="H16078" s="1258"/>
      <c r="I16078" s="1257"/>
      <c r="J16078" s="1257"/>
      <c r="K16078" s="1257"/>
      <c r="L16078" s="1257"/>
      <c r="M16078" s="1257"/>
    </row>
    <row r="16079" spans="2:13" s="1259" customFormat="1" x14ac:dyDescent="0.2">
      <c r="B16079" s="1257"/>
      <c r="C16079" s="1257"/>
      <c r="D16079" s="1257"/>
      <c r="E16079" s="1257"/>
      <c r="F16079" s="1257"/>
      <c r="G16079" s="1257"/>
      <c r="H16079" s="1258"/>
      <c r="I16079" s="1257"/>
      <c r="J16079" s="1257"/>
      <c r="K16079" s="1257"/>
      <c r="L16079" s="1257"/>
      <c r="M16079" s="1257"/>
    </row>
    <row r="16080" spans="2:13" s="1259" customFormat="1" x14ac:dyDescent="0.2">
      <c r="B16080" s="1257"/>
      <c r="C16080" s="1257"/>
      <c r="D16080" s="1257"/>
      <c r="E16080" s="1257"/>
      <c r="F16080" s="1257"/>
      <c r="G16080" s="1257"/>
      <c r="H16080" s="1258"/>
      <c r="I16080" s="1257"/>
      <c r="J16080" s="1257"/>
      <c r="K16080" s="1257"/>
      <c r="L16080" s="1257"/>
      <c r="M16080" s="1257"/>
    </row>
    <row r="16081" spans="2:13" s="1259" customFormat="1" x14ac:dyDescent="0.2">
      <c r="B16081" s="1257"/>
      <c r="C16081" s="1257"/>
      <c r="D16081" s="1257"/>
      <c r="E16081" s="1257"/>
      <c r="F16081" s="1257"/>
      <c r="G16081" s="1257"/>
      <c r="H16081" s="1258"/>
      <c r="I16081" s="1257"/>
      <c r="J16081" s="1257"/>
      <c r="K16081" s="1257"/>
      <c r="L16081" s="1257"/>
      <c r="M16081" s="1257"/>
    </row>
    <row r="16082" spans="2:13" s="1259" customFormat="1" x14ac:dyDescent="0.2">
      <c r="B16082" s="1257"/>
      <c r="C16082" s="1257"/>
      <c r="D16082" s="1257"/>
      <c r="E16082" s="1257"/>
      <c r="F16082" s="1257"/>
      <c r="G16082" s="1257"/>
      <c r="H16082" s="1258"/>
      <c r="I16082" s="1257"/>
      <c r="J16082" s="1257"/>
      <c r="K16082" s="1257"/>
      <c r="L16082" s="1257"/>
      <c r="M16082" s="1257"/>
    </row>
    <row r="16083" spans="2:13" s="1259" customFormat="1" x14ac:dyDescent="0.2">
      <c r="B16083" s="1257"/>
      <c r="C16083" s="1257"/>
      <c r="D16083" s="1257"/>
      <c r="E16083" s="1257"/>
      <c r="F16083" s="1257"/>
      <c r="G16083" s="1257"/>
      <c r="H16083" s="1258"/>
      <c r="I16083" s="1257"/>
      <c r="J16083" s="1257"/>
      <c r="K16083" s="1257"/>
      <c r="L16083" s="1257"/>
      <c r="M16083" s="1257"/>
    </row>
    <row r="16084" spans="2:13" s="1259" customFormat="1" x14ac:dyDescent="0.2">
      <c r="B16084" s="1257"/>
      <c r="C16084" s="1257"/>
      <c r="D16084" s="1257"/>
      <c r="E16084" s="1257"/>
      <c r="F16084" s="1257"/>
      <c r="G16084" s="1257"/>
      <c r="H16084" s="1258"/>
      <c r="I16084" s="1257"/>
      <c r="J16084" s="1257"/>
      <c r="K16084" s="1257"/>
      <c r="L16084" s="1257"/>
      <c r="M16084" s="1257"/>
    </row>
    <row r="16085" spans="2:13" s="1259" customFormat="1" x14ac:dyDescent="0.2">
      <c r="B16085" s="1257"/>
      <c r="C16085" s="1257"/>
      <c r="D16085" s="1257"/>
      <c r="E16085" s="1257"/>
      <c r="F16085" s="1257"/>
      <c r="G16085" s="1257"/>
      <c r="H16085" s="1258"/>
      <c r="I16085" s="1257"/>
      <c r="J16085" s="1257"/>
      <c r="K16085" s="1257"/>
      <c r="L16085" s="1257"/>
      <c r="M16085" s="1257"/>
    </row>
    <row r="16086" spans="2:13" s="1259" customFormat="1" x14ac:dyDescent="0.2">
      <c r="B16086" s="1257"/>
      <c r="C16086" s="1257"/>
      <c r="D16086" s="1257"/>
      <c r="E16086" s="1257"/>
      <c r="F16086" s="1257"/>
      <c r="G16086" s="1257"/>
      <c r="H16086" s="1258"/>
      <c r="I16086" s="1257"/>
      <c r="J16086" s="1257"/>
      <c r="K16086" s="1257"/>
      <c r="L16086" s="1257"/>
      <c r="M16086" s="1257"/>
    </row>
    <row r="16087" spans="2:13" s="1259" customFormat="1" x14ac:dyDescent="0.2">
      <c r="B16087" s="1257"/>
      <c r="C16087" s="1257"/>
      <c r="D16087" s="1257"/>
      <c r="E16087" s="1257"/>
      <c r="F16087" s="1257"/>
      <c r="G16087" s="1257"/>
      <c r="H16087" s="1258"/>
      <c r="I16087" s="1257"/>
      <c r="J16087" s="1257"/>
      <c r="K16087" s="1257"/>
      <c r="L16087" s="1257"/>
      <c r="M16087" s="1257"/>
    </row>
    <row r="16088" spans="2:13" s="1259" customFormat="1" x14ac:dyDescent="0.2">
      <c r="B16088" s="1257"/>
      <c r="C16088" s="1257"/>
      <c r="D16088" s="1257"/>
      <c r="E16088" s="1257"/>
      <c r="F16088" s="1257"/>
      <c r="G16088" s="1257"/>
      <c r="H16088" s="1258"/>
      <c r="I16088" s="1257"/>
      <c r="J16088" s="1257"/>
      <c r="K16088" s="1257"/>
      <c r="L16088" s="1257"/>
      <c r="M16088" s="1257"/>
    </row>
    <row r="16089" spans="2:13" s="1259" customFormat="1" x14ac:dyDescent="0.2">
      <c r="B16089" s="1257"/>
      <c r="C16089" s="1257"/>
      <c r="D16089" s="1257"/>
      <c r="E16089" s="1257"/>
      <c r="F16089" s="1257"/>
      <c r="G16089" s="1257"/>
      <c r="H16089" s="1258"/>
      <c r="I16089" s="1257"/>
      <c r="J16089" s="1257"/>
      <c r="K16089" s="1257"/>
      <c r="L16089" s="1257"/>
      <c r="M16089" s="1257"/>
    </row>
    <row r="16090" spans="2:13" s="1259" customFormat="1" x14ac:dyDescent="0.2">
      <c r="B16090" s="1257"/>
      <c r="C16090" s="1257"/>
      <c r="D16090" s="1257"/>
      <c r="E16090" s="1257"/>
      <c r="F16090" s="1257"/>
      <c r="G16090" s="1257"/>
      <c r="H16090" s="1258"/>
      <c r="I16090" s="1257"/>
      <c r="J16090" s="1257"/>
      <c r="K16090" s="1257"/>
      <c r="L16090" s="1257"/>
      <c r="M16090" s="1257"/>
    </row>
    <row r="16091" spans="2:13" s="1259" customFormat="1" x14ac:dyDescent="0.2">
      <c r="B16091" s="1257"/>
      <c r="C16091" s="1257"/>
      <c r="D16091" s="1257"/>
      <c r="E16091" s="1257"/>
      <c r="F16091" s="1257"/>
      <c r="G16091" s="1257"/>
      <c r="H16091" s="1258"/>
      <c r="I16091" s="1257"/>
      <c r="J16091" s="1257"/>
      <c r="K16091" s="1257"/>
      <c r="L16091" s="1257"/>
      <c r="M16091" s="1257"/>
    </row>
    <row r="16092" spans="2:13" s="1259" customFormat="1" x14ac:dyDescent="0.2">
      <c r="B16092" s="1257"/>
      <c r="C16092" s="1257"/>
      <c r="D16092" s="1257"/>
      <c r="E16092" s="1257"/>
      <c r="F16092" s="1257"/>
      <c r="G16092" s="1257"/>
      <c r="H16092" s="1258"/>
      <c r="I16092" s="1257"/>
      <c r="J16092" s="1257"/>
      <c r="K16092" s="1257"/>
      <c r="L16092" s="1257"/>
      <c r="M16092" s="1257"/>
    </row>
    <row r="16093" spans="2:13" s="1259" customFormat="1" x14ac:dyDescent="0.2">
      <c r="B16093" s="1257"/>
      <c r="C16093" s="1257"/>
      <c r="D16093" s="1257"/>
      <c r="E16093" s="1257"/>
      <c r="F16093" s="1257"/>
      <c r="G16093" s="1257"/>
      <c r="H16093" s="1258"/>
      <c r="I16093" s="1257"/>
      <c r="J16093" s="1257"/>
      <c r="K16093" s="1257"/>
      <c r="L16093" s="1257"/>
      <c r="M16093" s="1257"/>
    </row>
    <row r="16094" spans="2:13" s="1259" customFormat="1" x14ac:dyDescent="0.2">
      <c r="B16094" s="1257"/>
      <c r="C16094" s="1257"/>
      <c r="D16094" s="1257"/>
      <c r="E16094" s="1257"/>
      <c r="F16094" s="1257"/>
      <c r="G16094" s="1257"/>
      <c r="H16094" s="1258"/>
      <c r="I16094" s="1257"/>
      <c r="J16094" s="1257"/>
      <c r="K16094" s="1257"/>
      <c r="L16094" s="1257"/>
      <c r="M16094" s="1257"/>
    </row>
    <row r="16095" spans="2:13" s="1259" customFormat="1" x14ac:dyDescent="0.2">
      <c r="B16095" s="1257"/>
      <c r="C16095" s="1257"/>
      <c r="D16095" s="1257"/>
      <c r="E16095" s="1257"/>
      <c r="F16095" s="1257"/>
      <c r="G16095" s="1257"/>
      <c r="H16095" s="1258"/>
      <c r="I16095" s="1257"/>
      <c r="J16095" s="1257"/>
      <c r="K16095" s="1257"/>
      <c r="L16095" s="1257"/>
      <c r="M16095" s="1257"/>
    </row>
    <row r="16096" spans="2:13" s="1259" customFormat="1" x14ac:dyDescent="0.2">
      <c r="B16096" s="1257"/>
      <c r="C16096" s="1257"/>
      <c r="D16096" s="1257"/>
      <c r="E16096" s="1257"/>
      <c r="F16096" s="1257"/>
      <c r="G16096" s="1257"/>
      <c r="H16096" s="1258"/>
      <c r="I16096" s="1257"/>
      <c r="J16096" s="1257"/>
      <c r="K16096" s="1257"/>
      <c r="L16096" s="1257"/>
      <c r="M16096" s="1257"/>
    </row>
    <row r="16097" spans="2:13" s="1259" customFormat="1" x14ac:dyDescent="0.2">
      <c r="B16097" s="1257"/>
      <c r="C16097" s="1257"/>
      <c r="D16097" s="1257"/>
      <c r="E16097" s="1257"/>
      <c r="F16097" s="1257"/>
      <c r="G16097" s="1257"/>
      <c r="H16097" s="1258"/>
      <c r="I16097" s="1257"/>
      <c r="J16097" s="1257"/>
      <c r="K16097" s="1257"/>
      <c r="L16097" s="1257"/>
      <c r="M16097" s="1257"/>
    </row>
    <row r="16098" spans="2:13" s="1259" customFormat="1" x14ac:dyDescent="0.2">
      <c r="B16098" s="1257"/>
      <c r="C16098" s="1257"/>
      <c r="D16098" s="1257"/>
      <c r="E16098" s="1257"/>
      <c r="F16098" s="1257"/>
      <c r="G16098" s="1257"/>
      <c r="H16098" s="1258"/>
      <c r="I16098" s="1257"/>
      <c r="J16098" s="1257"/>
      <c r="K16098" s="1257"/>
      <c r="L16098" s="1257"/>
      <c r="M16098" s="1257"/>
    </row>
    <row r="16099" spans="2:13" s="1259" customFormat="1" x14ac:dyDescent="0.2">
      <c r="B16099" s="1257"/>
      <c r="C16099" s="1257"/>
      <c r="D16099" s="1257"/>
      <c r="E16099" s="1257"/>
      <c r="F16099" s="1257"/>
      <c r="G16099" s="1257"/>
      <c r="H16099" s="1258"/>
      <c r="I16099" s="1257"/>
      <c r="J16099" s="1257"/>
      <c r="K16099" s="1257"/>
      <c r="L16099" s="1257"/>
      <c r="M16099" s="1257"/>
    </row>
    <row r="16100" spans="2:13" s="1259" customFormat="1" x14ac:dyDescent="0.2">
      <c r="B16100" s="1257"/>
      <c r="C16100" s="1257"/>
      <c r="D16100" s="1257"/>
      <c r="E16100" s="1257"/>
      <c r="F16100" s="1257"/>
      <c r="G16100" s="1257"/>
      <c r="H16100" s="1258"/>
      <c r="I16100" s="1257"/>
      <c r="J16100" s="1257"/>
      <c r="K16100" s="1257"/>
      <c r="L16100" s="1257"/>
      <c r="M16100" s="1257"/>
    </row>
    <row r="16101" spans="2:13" s="1259" customFormat="1" x14ac:dyDescent="0.2">
      <c r="B16101" s="1257"/>
      <c r="C16101" s="1257"/>
      <c r="D16101" s="1257"/>
      <c r="E16101" s="1257"/>
      <c r="F16101" s="1257"/>
      <c r="G16101" s="1257"/>
      <c r="H16101" s="1258"/>
      <c r="I16101" s="1257"/>
      <c r="J16101" s="1257"/>
      <c r="K16101" s="1257"/>
      <c r="L16101" s="1257"/>
      <c r="M16101" s="1257"/>
    </row>
    <row r="16102" spans="2:13" s="1259" customFormat="1" x14ac:dyDescent="0.2">
      <c r="B16102" s="1257"/>
      <c r="C16102" s="1257"/>
      <c r="D16102" s="1257"/>
      <c r="E16102" s="1257"/>
      <c r="F16102" s="1257"/>
      <c r="G16102" s="1257"/>
      <c r="H16102" s="1258"/>
      <c r="I16102" s="1257"/>
      <c r="J16102" s="1257"/>
      <c r="K16102" s="1257"/>
      <c r="L16102" s="1257"/>
      <c r="M16102" s="1257"/>
    </row>
    <row r="16103" spans="2:13" s="1259" customFormat="1" x14ac:dyDescent="0.2">
      <c r="B16103" s="1257"/>
      <c r="C16103" s="1257"/>
      <c r="D16103" s="1257"/>
      <c r="E16103" s="1257"/>
      <c r="F16103" s="1257"/>
      <c r="G16103" s="1257"/>
      <c r="H16103" s="1258"/>
      <c r="I16103" s="1257"/>
      <c r="J16103" s="1257"/>
      <c r="K16103" s="1257"/>
      <c r="L16103" s="1257"/>
      <c r="M16103" s="1257"/>
    </row>
    <row r="16104" spans="2:13" s="1259" customFormat="1" x14ac:dyDescent="0.2">
      <c r="B16104" s="1257"/>
      <c r="C16104" s="1257"/>
      <c r="D16104" s="1257"/>
      <c r="E16104" s="1257"/>
      <c r="F16104" s="1257"/>
      <c r="G16104" s="1257"/>
      <c r="H16104" s="1258"/>
      <c r="I16104" s="1257"/>
      <c r="J16104" s="1257"/>
      <c r="K16104" s="1257"/>
      <c r="L16104" s="1257"/>
      <c r="M16104" s="1257"/>
    </row>
    <row r="16105" spans="2:13" s="1259" customFormat="1" x14ac:dyDescent="0.2">
      <c r="B16105" s="1257"/>
      <c r="C16105" s="1257"/>
      <c r="D16105" s="1257"/>
      <c r="E16105" s="1257"/>
      <c r="F16105" s="1257"/>
      <c r="G16105" s="1257"/>
      <c r="H16105" s="1258"/>
      <c r="I16105" s="1257"/>
      <c r="J16105" s="1257"/>
      <c r="K16105" s="1257"/>
      <c r="L16105" s="1257"/>
      <c r="M16105" s="1257"/>
    </row>
    <row r="16106" spans="2:13" s="1259" customFormat="1" x14ac:dyDescent="0.2">
      <c r="B16106" s="1257"/>
      <c r="C16106" s="1257"/>
      <c r="D16106" s="1257"/>
      <c r="E16106" s="1257"/>
      <c r="F16106" s="1257"/>
      <c r="G16106" s="1257"/>
      <c r="H16106" s="1258"/>
      <c r="I16106" s="1257"/>
      <c r="J16106" s="1257"/>
      <c r="K16106" s="1257"/>
      <c r="L16106" s="1257"/>
      <c r="M16106" s="1257"/>
    </row>
    <row r="16107" spans="2:13" s="1259" customFormat="1" x14ac:dyDescent="0.2">
      <c r="B16107" s="1257"/>
      <c r="C16107" s="1257"/>
      <c r="D16107" s="1257"/>
      <c r="E16107" s="1257"/>
      <c r="F16107" s="1257"/>
      <c r="G16107" s="1257"/>
      <c r="H16107" s="1258"/>
      <c r="I16107" s="1257"/>
      <c r="J16107" s="1257"/>
      <c r="K16107" s="1257"/>
      <c r="L16107" s="1257"/>
      <c r="M16107" s="1257"/>
    </row>
    <row r="16108" spans="2:13" s="1259" customFormat="1" x14ac:dyDescent="0.2">
      <c r="B16108" s="1257"/>
      <c r="C16108" s="1257"/>
      <c r="D16108" s="1257"/>
      <c r="E16108" s="1257"/>
      <c r="F16108" s="1257"/>
      <c r="G16108" s="1257"/>
      <c r="H16108" s="1258"/>
      <c r="I16108" s="1257"/>
      <c r="J16108" s="1257"/>
      <c r="K16108" s="1257"/>
      <c r="L16108" s="1257"/>
      <c r="M16108" s="1257"/>
    </row>
    <row r="16109" spans="2:13" s="1259" customFormat="1" x14ac:dyDescent="0.2">
      <c r="B16109" s="1257"/>
      <c r="C16109" s="1257"/>
      <c r="D16109" s="1257"/>
      <c r="E16109" s="1257"/>
      <c r="F16109" s="1257"/>
      <c r="G16109" s="1257"/>
      <c r="H16109" s="1258"/>
      <c r="I16109" s="1257"/>
      <c r="J16109" s="1257"/>
      <c r="K16109" s="1257"/>
      <c r="L16109" s="1257"/>
      <c r="M16109" s="1257"/>
    </row>
    <row r="16110" spans="2:13" s="1259" customFormat="1" x14ac:dyDescent="0.2">
      <c r="B16110" s="1257"/>
      <c r="C16110" s="1257"/>
      <c r="D16110" s="1257"/>
      <c r="E16110" s="1257"/>
      <c r="F16110" s="1257"/>
      <c r="G16110" s="1257"/>
      <c r="H16110" s="1258"/>
      <c r="I16110" s="1257"/>
      <c r="J16110" s="1257"/>
      <c r="K16110" s="1257"/>
      <c r="L16110" s="1257"/>
      <c r="M16110" s="1257"/>
    </row>
    <row r="16111" spans="2:13" s="1259" customFormat="1" x14ac:dyDescent="0.2">
      <c r="B16111" s="1257"/>
      <c r="C16111" s="1257"/>
      <c r="D16111" s="1257"/>
      <c r="E16111" s="1257"/>
      <c r="F16111" s="1257"/>
      <c r="G16111" s="1257"/>
      <c r="H16111" s="1258"/>
      <c r="I16111" s="1257"/>
      <c r="J16111" s="1257"/>
      <c r="K16111" s="1257"/>
      <c r="L16111" s="1257"/>
      <c r="M16111" s="1257"/>
    </row>
    <row r="16112" spans="2:13" s="1259" customFormat="1" x14ac:dyDescent="0.2">
      <c r="B16112" s="1257"/>
      <c r="C16112" s="1257"/>
      <c r="D16112" s="1257"/>
      <c r="E16112" s="1257"/>
      <c r="F16112" s="1257"/>
      <c r="G16112" s="1257"/>
      <c r="H16112" s="1258"/>
      <c r="I16112" s="1257"/>
      <c r="J16112" s="1257"/>
      <c r="K16112" s="1257"/>
      <c r="L16112" s="1257"/>
      <c r="M16112" s="1257"/>
    </row>
    <row r="16113" spans="2:13" s="1259" customFormat="1" x14ac:dyDescent="0.2">
      <c r="B16113" s="1257"/>
      <c r="C16113" s="1257"/>
      <c r="D16113" s="1257"/>
      <c r="E16113" s="1257"/>
      <c r="F16113" s="1257"/>
      <c r="G16113" s="1257"/>
      <c r="H16113" s="1258"/>
      <c r="I16113" s="1257"/>
      <c r="J16113" s="1257"/>
      <c r="K16113" s="1257"/>
      <c r="L16113" s="1257"/>
      <c r="M16113" s="1257"/>
    </row>
    <row r="16114" spans="2:13" s="1259" customFormat="1" x14ac:dyDescent="0.2">
      <c r="B16114" s="1257"/>
      <c r="C16114" s="1257"/>
      <c r="D16114" s="1257"/>
      <c r="E16114" s="1257"/>
      <c r="F16114" s="1257"/>
      <c r="G16114" s="1257"/>
      <c r="H16114" s="1258"/>
      <c r="I16114" s="1257"/>
      <c r="J16114" s="1257"/>
      <c r="K16114" s="1257"/>
      <c r="L16114" s="1257"/>
      <c r="M16114" s="1257"/>
    </row>
    <row r="16115" spans="2:13" s="1259" customFormat="1" x14ac:dyDescent="0.2">
      <c r="B16115" s="1257"/>
      <c r="C16115" s="1257"/>
      <c r="D16115" s="1257"/>
      <c r="E16115" s="1257"/>
      <c r="F16115" s="1257"/>
      <c r="G16115" s="1257"/>
      <c r="H16115" s="1258"/>
      <c r="I16115" s="1257"/>
      <c r="J16115" s="1257"/>
      <c r="K16115" s="1257"/>
      <c r="L16115" s="1257"/>
      <c r="M16115" s="1257"/>
    </row>
    <row r="16116" spans="2:13" s="1259" customFormat="1" x14ac:dyDescent="0.2">
      <c r="B16116" s="1257"/>
      <c r="C16116" s="1257"/>
      <c r="D16116" s="1257"/>
      <c r="E16116" s="1257"/>
      <c r="F16116" s="1257"/>
      <c r="G16116" s="1257"/>
      <c r="H16116" s="1258"/>
      <c r="I16116" s="1257"/>
      <c r="J16116" s="1257"/>
      <c r="K16116" s="1257"/>
      <c r="L16116" s="1257"/>
      <c r="M16116" s="1257"/>
    </row>
    <row r="16117" spans="2:13" s="1259" customFormat="1" x14ac:dyDescent="0.2">
      <c r="B16117" s="1257"/>
      <c r="C16117" s="1257"/>
      <c r="D16117" s="1257"/>
      <c r="E16117" s="1257"/>
      <c r="F16117" s="1257"/>
      <c r="G16117" s="1257"/>
      <c r="H16117" s="1258"/>
      <c r="I16117" s="1257"/>
      <c r="J16117" s="1257"/>
      <c r="K16117" s="1257"/>
      <c r="L16117" s="1257"/>
      <c r="M16117" s="1257"/>
    </row>
    <row r="16118" spans="2:13" s="1259" customFormat="1" x14ac:dyDescent="0.2">
      <c r="B16118" s="1257"/>
      <c r="C16118" s="1257"/>
      <c r="D16118" s="1257"/>
      <c r="E16118" s="1257"/>
      <c r="F16118" s="1257"/>
      <c r="G16118" s="1257"/>
      <c r="H16118" s="1258"/>
      <c r="I16118" s="1257"/>
      <c r="J16118" s="1257"/>
      <c r="K16118" s="1257"/>
      <c r="L16118" s="1257"/>
      <c r="M16118" s="1257"/>
    </row>
    <row r="16119" spans="2:13" s="1259" customFormat="1" x14ac:dyDescent="0.2">
      <c r="B16119" s="1257"/>
      <c r="C16119" s="1257"/>
      <c r="D16119" s="1257"/>
      <c r="E16119" s="1257"/>
      <c r="F16119" s="1257"/>
      <c r="G16119" s="1257"/>
      <c r="H16119" s="1258"/>
      <c r="I16119" s="1257"/>
      <c r="J16119" s="1257"/>
      <c r="K16119" s="1257"/>
      <c r="L16119" s="1257"/>
      <c r="M16119" s="1257"/>
    </row>
    <row r="16120" spans="2:13" s="1259" customFormat="1" x14ac:dyDescent="0.2">
      <c r="B16120" s="1257"/>
      <c r="C16120" s="1257"/>
      <c r="D16120" s="1257"/>
      <c r="E16120" s="1257"/>
      <c r="F16120" s="1257"/>
      <c r="G16120" s="1257"/>
      <c r="H16120" s="1258"/>
      <c r="I16120" s="1257"/>
      <c r="J16120" s="1257"/>
      <c r="K16120" s="1257"/>
      <c r="L16120" s="1257"/>
      <c r="M16120" s="1257"/>
    </row>
    <row r="16121" spans="2:13" s="1259" customFormat="1" x14ac:dyDescent="0.2">
      <c r="B16121" s="1257"/>
      <c r="C16121" s="1257"/>
      <c r="D16121" s="1257"/>
      <c r="E16121" s="1257"/>
      <c r="F16121" s="1257"/>
      <c r="G16121" s="1257"/>
      <c r="H16121" s="1258"/>
      <c r="I16121" s="1257"/>
      <c r="J16121" s="1257"/>
      <c r="K16121" s="1257"/>
      <c r="L16121" s="1257"/>
      <c r="M16121" s="1257"/>
    </row>
    <row r="16122" spans="2:13" s="1259" customFormat="1" x14ac:dyDescent="0.2">
      <c r="B16122" s="1257"/>
      <c r="C16122" s="1257"/>
      <c r="D16122" s="1257"/>
      <c r="E16122" s="1257"/>
      <c r="F16122" s="1257"/>
      <c r="G16122" s="1257"/>
      <c r="H16122" s="1258"/>
      <c r="I16122" s="1257"/>
      <c r="J16122" s="1257"/>
      <c r="K16122" s="1257"/>
      <c r="L16122" s="1257"/>
      <c r="M16122" s="1257"/>
    </row>
    <row r="16123" spans="2:13" s="1259" customFormat="1" x14ac:dyDescent="0.2">
      <c r="B16123" s="1257"/>
      <c r="C16123" s="1257"/>
      <c r="D16123" s="1257"/>
      <c r="E16123" s="1257"/>
      <c r="F16123" s="1257"/>
      <c r="G16123" s="1257"/>
      <c r="H16123" s="1258"/>
      <c r="I16123" s="1257"/>
      <c r="J16123" s="1257"/>
      <c r="K16123" s="1257"/>
      <c r="L16123" s="1257"/>
      <c r="M16123" s="1257"/>
    </row>
    <row r="16124" spans="2:13" s="1259" customFormat="1" x14ac:dyDescent="0.2">
      <c r="B16124" s="1257"/>
      <c r="C16124" s="1257"/>
      <c r="D16124" s="1257"/>
      <c r="E16124" s="1257"/>
      <c r="F16124" s="1257"/>
      <c r="G16124" s="1257"/>
      <c r="H16124" s="1258"/>
      <c r="I16124" s="1257"/>
      <c r="J16124" s="1257"/>
      <c r="K16124" s="1257"/>
      <c r="L16124" s="1257"/>
      <c r="M16124" s="1257"/>
    </row>
    <row r="16125" spans="2:13" s="1259" customFormat="1" x14ac:dyDescent="0.2">
      <c r="B16125" s="1257"/>
      <c r="C16125" s="1257"/>
      <c r="D16125" s="1257"/>
      <c r="E16125" s="1257"/>
      <c r="F16125" s="1257"/>
      <c r="G16125" s="1257"/>
      <c r="H16125" s="1258"/>
      <c r="I16125" s="1257"/>
      <c r="J16125" s="1257"/>
      <c r="K16125" s="1257"/>
      <c r="L16125" s="1257"/>
      <c r="M16125" s="1257"/>
    </row>
    <row r="16126" spans="2:13" s="1259" customFormat="1" x14ac:dyDescent="0.2">
      <c r="B16126" s="1257"/>
      <c r="C16126" s="1257"/>
      <c r="D16126" s="1257"/>
      <c r="E16126" s="1257"/>
      <c r="F16126" s="1257"/>
      <c r="G16126" s="1257"/>
      <c r="H16126" s="1258"/>
      <c r="I16126" s="1257"/>
      <c r="J16126" s="1257"/>
      <c r="K16126" s="1257"/>
      <c r="L16126" s="1257"/>
      <c r="M16126" s="1257"/>
    </row>
    <row r="16127" spans="2:13" s="1259" customFormat="1" x14ac:dyDescent="0.2">
      <c r="B16127" s="1257"/>
      <c r="C16127" s="1257"/>
      <c r="D16127" s="1257"/>
      <c r="E16127" s="1257"/>
      <c r="F16127" s="1257"/>
      <c r="G16127" s="1257"/>
      <c r="H16127" s="1258"/>
      <c r="I16127" s="1257"/>
      <c r="J16127" s="1257"/>
      <c r="K16127" s="1257"/>
      <c r="L16127" s="1257"/>
      <c r="M16127" s="1257"/>
    </row>
    <row r="16128" spans="2:13" s="1259" customFormat="1" x14ac:dyDescent="0.2">
      <c r="B16128" s="1257"/>
      <c r="C16128" s="1257"/>
      <c r="D16128" s="1257"/>
      <c r="E16128" s="1257"/>
      <c r="F16128" s="1257"/>
      <c r="G16128" s="1257"/>
      <c r="H16128" s="1258"/>
      <c r="I16128" s="1257"/>
      <c r="J16128" s="1257"/>
      <c r="K16128" s="1257"/>
      <c r="L16128" s="1257"/>
      <c r="M16128" s="1257"/>
    </row>
    <row r="16129" spans="2:13" s="1259" customFormat="1" x14ac:dyDescent="0.2">
      <c r="B16129" s="1257"/>
      <c r="C16129" s="1257"/>
      <c r="D16129" s="1257"/>
      <c r="E16129" s="1257"/>
      <c r="F16129" s="1257"/>
      <c r="G16129" s="1257"/>
      <c r="H16129" s="1258"/>
      <c r="I16129" s="1257"/>
      <c r="J16129" s="1257"/>
      <c r="K16129" s="1257"/>
      <c r="L16129" s="1257"/>
      <c r="M16129" s="1257"/>
    </row>
    <row r="16130" spans="2:13" s="1259" customFormat="1" x14ac:dyDescent="0.2">
      <c r="B16130" s="1257"/>
      <c r="C16130" s="1257"/>
      <c r="D16130" s="1257"/>
      <c r="E16130" s="1257"/>
      <c r="F16130" s="1257"/>
      <c r="G16130" s="1257"/>
      <c r="H16130" s="1258"/>
      <c r="I16130" s="1257"/>
      <c r="J16130" s="1257"/>
      <c r="K16130" s="1257"/>
      <c r="L16130" s="1257"/>
      <c r="M16130" s="1257"/>
    </row>
    <row r="16131" spans="2:13" s="1259" customFormat="1" x14ac:dyDescent="0.2">
      <c r="B16131" s="1257"/>
      <c r="C16131" s="1257"/>
      <c r="D16131" s="1257"/>
      <c r="E16131" s="1257"/>
      <c r="F16131" s="1257"/>
      <c r="G16131" s="1257"/>
      <c r="H16131" s="1258"/>
      <c r="I16131" s="1257"/>
      <c r="J16131" s="1257"/>
      <c r="K16131" s="1257"/>
      <c r="L16131" s="1257"/>
      <c r="M16131" s="1257"/>
    </row>
    <row r="16132" spans="2:13" s="1259" customFormat="1" x14ac:dyDescent="0.2">
      <c r="B16132" s="1257"/>
      <c r="C16132" s="1257"/>
      <c r="D16132" s="1257"/>
      <c r="E16132" s="1257"/>
      <c r="F16132" s="1257"/>
      <c r="G16132" s="1257"/>
      <c r="H16132" s="1258"/>
      <c r="I16132" s="1257"/>
      <c r="J16132" s="1257"/>
      <c r="K16132" s="1257"/>
      <c r="L16132" s="1257"/>
      <c r="M16132" s="1257"/>
    </row>
    <row r="16133" spans="2:13" s="1259" customFormat="1" x14ac:dyDescent="0.2">
      <c r="B16133" s="1257"/>
      <c r="C16133" s="1257"/>
      <c r="D16133" s="1257"/>
      <c r="E16133" s="1257"/>
      <c r="F16133" s="1257"/>
      <c r="G16133" s="1257"/>
      <c r="H16133" s="1258"/>
      <c r="I16133" s="1257"/>
      <c r="J16133" s="1257"/>
      <c r="K16133" s="1257"/>
      <c r="L16133" s="1257"/>
      <c r="M16133" s="1257"/>
    </row>
    <row r="16134" spans="2:13" s="1259" customFormat="1" x14ac:dyDescent="0.2">
      <c r="B16134" s="1257"/>
      <c r="C16134" s="1257"/>
      <c r="D16134" s="1257"/>
      <c r="E16134" s="1257"/>
      <c r="F16134" s="1257"/>
      <c r="G16134" s="1257"/>
      <c r="H16134" s="1258"/>
      <c r="I16134" s="1257"/>
      <c r="J16134" s="1257"/>
      <c r="K16134" s="1257"/>
      <c r="L16134" s="1257"/>
      <c r="M16134" s="1257"/>
    </row>
    <row r="16135" spans="2:13" s="1259" customFormat="1" x14ac:dyDescent="0.2">
      <c r="B16135" s="1257"/>
      <c r="C16135" s="1257"/>
      <c r="D16135" s="1257"/>
      <c r="E16135" s="1257"/>
      <c r="F16135" s="1257"/>
      <c r="G16135" s="1257"/>
      <c r="H16135" s="1258"/>
      <c r="I16135" s="1257"/>
      <c r="J16135" s="1257"/>
      <c r="K16135" s="1257"/>
      <c r="L16135" s="1257"/>
      <c r="M16135" s="1257"/>
    </row>
    <row r="16136" spans="2:13" s="1259" customFormat="1" x14ac:dyDescent="0.2">
      <c r="B16136" s="1257"/>
      <c r="C16136" s="1257"/>
      <c r="D16136" s="1257"/>
      <c r="E16136" s="1257"/>
      <c r="F16136" s="1257"/>
      <c r="G16136" s="1257"/>
      <c r="H16136" s="1258"/>
      <c r="I16136" s="1257"/>
      <c r="J16136" s="1257"/>
      <c r="K16136" s="1257"/>
      <c r="L16136" s="1257"/>
      <c r="M16136" s="1257"/>
    </row>
    <row r="16137" spans="2:13" s="1259" customFormat="1" x14ac:dyDescent="0.2">
      <c r="B16137" s="1257"/>
      <c r="C16137" s="1257"/>
      <c r="D16137" s="1257"/>
      <c r="E16137" s="1257"/>
      <c r="F16137" s="1257"/>
      <c r="G16137" s="1257"/>
      <c r="H16137" s="1258"/>
      <c r="I16137" s="1257"/>
      <c r="J16137" s="1257"/>
      <c r="K16137" s="1257"/>
      <c r="L16137" s="1257"/>
      <c r="M16137" s="1257"/>
    </row>
    <row r="16138" spans="2:13" s="1259" customFormat="1" x14ac:dyDescent="0.2">
      <c r="B16138" s="1257"/>
      <c r="C16138" s="1257"/>
      <c r="D16138" s="1257"/>
      <c r="E16138" s="1257"/>
      <c r="F16138" s="1257"/>
      <c r="G16138" s="1257"/>
      <c r="H16138" s="1258"/>
      <c r="I16138" s="1257"/>
      <c r="J16138" s="1257"/>
      <c r="K16138" s="1257"/>
      <c r="L16138" s="1257"/>
      <c r="M16138" s="1257"/>
    </row>
    <row r="16139" spans="2:13" s="1259" customFormat="1" x14ac:dyDescent="0.2">
      <c r="B16139" s="1257"/>
      <c r="C16139" s="1257"/>
      <c r="D16139" s="1257"/>
      <c r="E16139" s="1257"/>
      <c r="F16139" s="1257"/>
      <c r="G16139" s="1257"/>
      <c r="H16139" s="1258"/>
      <c r="I16139" s="1257"/>
      <c r="J16139" s="1257"/>
      <c r="K16139" s="1257"/>
      <c r="L16139" s="1257"/>
      <c r="M16139" s="1257"/>
    </row>
    <row r="16140" spans="2:13" s="1259" customFormat="1" x14ac:dyDescent="0.2">
      <c r="B16140" s="1257"/>
      <c r="C16140" s="1257"/>
      <c r="D16140" s="1257"/>
      <c r="E16140" s="1257"/>
      <c r="F16140" s="1257"/>
      <c r="G16140" s="1257"/>
      <c r="H16140" s="1258"/>
      <c r="I16140" s="1257"/>
      <c r="J16140" s="1257"/>
      <c r="K16140" s="1257"/>
      <c r="L16140" s="1257"/>
      <c r="M16140" s="1257"/>
    </row>
    <row r="16141" spans="2:13" s="1259" customFormat="1" x14ac:dyDescent="0.2">
      <c r="B16141" s="1257"/>
      <c r="C16141" s="1257"/>
      <c r="D16141" s="1257"/>
      <c r="E16141" s="1257"/>
      <c r="F16141" s="1257"/>
      <c r="G16141" s="1257"/>
      <c r="H16141" s="1258"/>
      <c r="I16141" s="1257"/>
      <c r="J16141" s="1257"/>
      <c r="K16141" s="1257"/>
      <c r="L16141" s="1257"/>
      <c r="M16141" s="1257"/>
    </row>
    <row r="16142" spans="2:13" s="1259" customFormat="1" x14ac:dyDescent="0.2">
      <c r="B16142" s="1257"/>
      <c r="C16142" s="1257"/>
      <c r="D16142" s="1257"/>
      <c r="E16142" s="1257"/>
      <c r="F16142" s="1257"/>
      <c r="G16142" s="1257"/>
      <c r="H16142" s="1258"/>
      <c r="I16142" s="1257"/>
      <c r="J16142" s="1257"/>
      <c r="K16142" s="1257"/>
      <c r="L16142" s="1257"/>
      <c r="M16142" s="1257"/>
    </row>
    <row r="16143" spans="2:13" s="1259" customFormat="1" x14ac:dyDescent="0.2">
      <c r="B16143" s="1257"/>
      <c r="C16143" s="1257"/>
      <c r="D16143" s="1257"/>
      <c r="E16143" s="1257"/>
      <c r="F16143" s="1257"/>
      <c r="G16143" s="1257"/>
      <c r="H16143" s="1258"/>
      <c r="I16143" s="1257"/>
      <c r="J16143" s="1257"/>
      <c r="K16143" s="1257"/>
      <c r="L16143" s="1257"/>
      <c r="M16143" s="1257"/>
    </row>
    <row r="16144" spans="2:13" s="1259" customFormat="1" x14ac:dyDescent="0.2">
      <c r="B16144" s="1257"/>
      <c r="C16144" s="1257"/>
      <c r="D16144" s="1257"/>
      <c r="E16144" s="1257"/>
      <c r="F16144" s="1257"/>
      <c r="G16144" s="1257"/>
      <c r="H16144" s="1258"/>
      <c r="I16144" s="1257"/>
      <c r="J16144" s="1257"/>
      <c r="K16144" s="1257"/>
      <c r="L16144" s="1257"/>
      <c r="M16144" s="1257"/>
    </row>
    <row r="16145" spans="2:13" s="1259" customFormat="1" x14ac:dyDescent="0.2">
      <c r="B16145" s="1257"/>
      <c r="C16145" s="1257"/>
      <c r="D16145" s="1257"/>
      <c r="E16145" s="1257"/>
      <c r="F16145" s="1257"/>
      <c r="G16145" s="1257"/>
      <c r="H16145" s="1258"/>
      <c r="I16145" s="1257"/>
      <c r="J16145" s="1257"/>
      <c r="K16145" s="1257"/>
      <c r="L16145" s="1257"/>
      <c r="M16145" s="1257"/>
    </row>
    <row r="16146" spans="2:13" s="1259" customFormat="1" x14ac:dyDescent="0.2">
      <c r="B16146" s="1257"/>
      <c r="C16146" s="1257"/>
      <c r="D16146" s="1257"/>
      <c r="E16146" s="1257"/>
      <c r="F16146" s="1257"/>
      <c r="G16146" s="1257"/>
      <c r="H16146" s="1258"/>
      <c r="I16146" s="1257"/>
      <c r="J16146" s="1257"/>
      <c r="K16146" s="1257"/>
      <c r="L16146" s="1257"/>
      <c r="M16146" s="1257"/>
    </row>
    <row r="16147" spans="2:13" s="1259" customFormat="1" x14ac:dyDescent="0.2">
      <c r="B16147" s="1257"/>
      <c r="C16147" s="1257"/>
      <c r="D16147" s="1257"/>
      <c r="E16147" s="1257"/>
      <c r="F16147" s="1257"/>
      <c r="G16147" s="1257"/>
      <c r="H16147" s="1258"/>
      <c r="I16147" s="1257"/>
      <c r="J16147" s="1257"/>
      <c r="K16147" s="1257"/>
      <c r="L16147" s="1257"/>
      <c r="M16147" s="1257"/>
    </row>
    <row r="16148" spans="2:13" s="1259" customFormat="1" x14ac:dyDescent="0.2">
      <c r="B16148" s="1257"/>
      <c r="C16148" s="1257"/>
      <c r="D16148" s="1257"/>
      <c r="E16148" s="1257"/>
      <c r="F16148" s="1257"/>
      <c r="G16148" s="1257"/>
      <c r="H16148" s="1258"/>
      <c r="I16148" s="1257"/>
      <c r="J16148" s="1257"/>
      <c r="K16148" s="1257"/>
      <c r="L16148" s="1257"/>
      <c r="M16148" s="1257"/>
    </row>
    <row r="16149" spans="2:13" s="1259" customFormat="1" x14ac:dyDescent="0.2">
      <c r="B16149" s="1257"/>
      <c r="C16149" s="1257"/>
      <c r="D16149" s="1257"/>
      <c r="E16149" s="1257"/>
      <c r="F16149" s="1257"/>
      <c r="G16149" s="1257"/>
      <c r="H16149" s="1258"/>
      <c r="I16149" s="1257"/>
      <c r="J16149" s="1257"/>
      <c r="K16149" s="1257"/>
      <c r="L16149" s="1257"/>
      <c r="M16149" s="1257"/>
    </row>
    <row r="16150" spans="2:13" s="1259" customFormat="1" x14ac:dyDescent="0.2">
      <c r="B16150" s="1257"/>
      <c r="C16150" s="1257"/>
      <c r="D16150" s="1257"/>
      <c r="E16150" s="1257"/>
      <c r="F16150" s="1257"/>
      <c r="G16150" s="1257"/>
      <c r="H16150" s="1258"/>
      <c r="I16150" s="1257"/>
      <c r="J16150" s="1257"/>
      <c r="K16150" s="1257"/>
      <c r="L16150" s="1257"/>
      <c r="M16150" s="1257"/>
    </row>
    <row r="16151" spans="2:13" s="1259" customFormat="1" x14ac:dyDescent="0.2">
      <c r="B16151" s="1257"/>
      <c r="C16151" s="1257"/>
      <c r="D16151" s="1257"/>
      <c r="E16151" s="1257"/>
      <c r="F16151" s="1257"/>
      <c r="G16151" s="1257"/>
      <c r="H16151" s="1258"/>
      <c r="I16151" s="1257"/>
      <c r="J16151" s="1257"/>
      <c r="K16151" s="1257"/>
      <c r="L16151" s="1257"/>
      <c r="M16151" s="1257"/>
    </row>
    <row r="16152" spans="2:13" s="1259" customFormat="1" x14ac:dyDescent="0.2">
      <c r="B16152" s="1257"/>
      <c r="C16152" s="1257"/>
      <c r="D16152" s="1257"/>
      <c r="E16152" s="1257"/>
      <c r="F16152" s="1257"/>
      <c r="G16152" s="1257"/>
      <c r="H16152" s="1258"/>
      <c r="I16152" s="1257"/>
      <c r="J16152" s="1257"/>
      <c r="K16152" s="1257"/>
      <c r="L16152" s="1257"/>
      <c r="M16152" s="1257"/>
    </row>
    <row r="16153" spans="2:13" s="1259" customFormat="1" x14ac:dyDescent="0.2">
      <c r="B16153" s="1257"/>
      <c r="C16153" s="1257"/>
      <c r="D16153" s="1257"/>
      <c r="E16153" s="1257"/>
      <c r="F16153" s="1257"/>
      <c r="G16153" s="1257"/>
      <c r="H16153" s="1258"/>
      <c r="I16153" s="1257"/>
      <c r="J16153" s="1257"/>
      <c r="K16153" s="1257"/>
      <c r="L16153" s="1257"/>
      <c r="M16153" s="1257"/>
    </row>
    <row r="16154" spans="2:13" s="1259" customFormat="1" x14ac:dyDescent="0.2">
      <c r="B16154" s="1257"/>
      <c r="C16154" s="1257"/>
      <c r="D16154" s="1257"/>
      <c r="E16154" s="1257"/>
      <c r="F16154" s="1257"/>
      <c r="G16154" s="1257"/>
      <c r="H16154" s="1258"/>
      <c r="I16154" s="1257"/>
      <c r="J16154" s="1257"/>
      <c r="K16154" s="1257"/>
      <c r="L16154" s="1257"/>
      <c r="M16154" s="1257"/>
    </row>
    <row r="16155" spans="2:13" s="1259" customFormat="1" x14ac:dyDescent="0.2">
      <c r="B16155" s="1257"/>
      <c r="C16155" s="1257"/>
      <c r="D16155" s="1257"/>
      <c r="E16155" s="1257"/>
      <c r="F16155" s="1257"/>
      <c r="G16155" s="1257"/>
      <c r="H16155" s="1258"/>
      <c r="I16155" s="1257"/>
      <c r="J16155" s="1257"/>
      <c r="K16155" s="1257"/>
      <c r="L16155" s="1257"/>
      <c r="M16155" s="1257"/>
    </row>
    <row r="16156" spans="2:13" s="1259" customFormat="1" x14ac:dyDescent="0.2">
      <c r="B16156" s="1257"/>
      <c r="C16156" s="1257"/>
      <c r="D16156" s="1257"/>
      <c r="E16156" s="1257"/>
      <c r="F16156" s="1257"/>
      <c r="G16156" s="1257"/>
      <c r="H16156" s="1258"/>
      <c r="I16156" s="1257"/>
      <c r="J16156" s="1257"/>
      <c r="K16156" s="1257"/>
      <c r="L16156" s="1257"/>
      <c r="M16156" s="1257"/>
    </row>
    <row r="16157" spans="2:13" s="1259" customFormat="1" x14ac:dyDescent="0.2">
      <c r="B16157" s="1257"/>
      <c r="C16157" s="1257"/>
      <c r="D16157" s="1257"/>
      <c r="E16157" s="1257"/>
      <c r="F16157" s="1257"/>
      <c r="G16157" s="1257"/>
      <c r="H16157" s="1258"/>
      <c r="I16157" s="1257"/>
      <c r="J16157" s="1257"/>
      <c r="K16157" s="1257"/>
      <c r="L16157" s="1257"/>
      <c r="M16157" s="1257"/>
    </row>
    <row r="16158" spans="2:13" s="1259" customFormat="1" x14ac:dyDescent="0.2">
      <c r="B16158" s="1257"/>
      <c r="C16158" s="1257"/>
      <c r="D16158" s="1257"/>
      <c r="E16158" s="1257"/>
      <c r="F16158" s="1257"/>
      <c r="G16158" s="1257"/>
      <c r="H16158" s="1258"/>
      <c r="I16158" s="1257"/>
      <c r="J16158" s="1257"/>
      <c r="K16158" s="1257"/>
      <c r="L16158" s="1257"/>
      <c r="M16158" s="1257"/>
    </row>
    <row r="16159" spans="2:13" s="1259" customFormat="1" x14ac:dyDescent="0.2">
      <c r="B16159" s="1257"/>
      <c r="C16159" s="1257"/>
      <c r="D16159" s="1257"/>
      <c r="E16159" s="1257"/>
      <c r="F16159" s="1257"/>
      <c r="G16159" s="1257"/>
      <c r="H16159" s="1258"/>
      <c r="I16159" s="1257"/>
      <c r="J16159" s="1257"/>
      <c r="K16159" s="1257"/>
      <c r="L16159" s="1257"/>
      <c r="M16159" s="1257"/>
    </row>
    <row r="16160" spans="2:13" s="1259" customFormat="1" x14ac:dyDescent="0.2">
      <c r="B16160" s="1257"/>
      <c r="C16160" s="1257"/>
      <c r="D16160" s="1257"/>
      <c r="E16160" s="1257"/>
      <c r="F16160" s="1257"/>
      <c r="G16160" s="1257"/>
      <c r="H16160" s="1258"/>
      <c r="I16160" s="1257"/>
      <c r="J16160" s="1257"/>
      <c r="K16160" s="1257"/>
      <c r="L16160" s="1257"/>
      <c r="M16160" s="1257"/>
    </row>
    <row r="16161" spans="2:13" s="1259" customFormat="1" x14ac:dyDescent="0.2">
      <c r="B16161" s="1257"/>
      <c r="C16161" s="1257"/>
      <c r="D16161" s="1257"/>
      <c r="E16161" s="1257"/>
      <c r="F16161" s="1257"/>
      <c r="G16161" s="1257"/>
      <c r="H16161" s="1258"/>
      <c r="I16161" s="1257"/>
      <c r="J16161" s="1257"/>
      <c r="K16161" s="1257"/>
      <c r="L16161" s="1257"/>
      <c r="M16161" s="1257"/>
    </row>
    <row r="16162" spans="2:13" s="1259" customFormat="1" x14ac:dyDescent="0.2">
      <c r="B16162" s="1257"/>
      <c r="C16162" s="1257"/>
      <c r="D16162" s="1257"/>
      <c r="E16162" s="1257"/>
      <c r="F16162" s="1257"/>
      <c r="G16162" s="1257"/>
      <c r="H16162" s="1258"/>
      <c r="I16162" s="1257"/>
      <c r="J16162" s="1257"/>
      <c r="K16162" s="1257"/>
      <c r="L16162" s="1257"/>
      <c r="M16162" s="1257"/>
    </row>
    <row r="16163" spans="2:13" s="1259" customFormat="1" x14ac:dyDescent="0.2">
      <c r="B16163" s="1257"/>
      <c r="C16163" s="1257"/>
      <c r="D16163" s="1257"/>
      <c r="E16163" s="1257"/>
      <c r="F16163" s="1257"/>
      <c r="G16163" s="1257"/>
      <c r="H16163" s="1258"/>
      <c r="I16163" s="1257"/>
      <c r="J16163" s="1257"/>
      <c r="K16163" s="1257"/>
      <c r="L16163" s="1257"/>
      <c r="M16163" s="1257"/>
    </row>
    <row r="16164" spans="2:13" s="1259" customFormat="1" x14ac:dyDescent="0.2">
      <c r="B16164" s="1257"/>
      <c r="C16164" s="1257"/>
      <c r="D16164" s="1257"/>
      <c r="E16164" s="1257"/>
      <c r="F16164" s="1257"/>
      <c r="G16164" s="1257"/>
      <c r="H16164" s="1258"/>
      <c r="I16164" s="1257"/>
      <c r="J16164" s="1257"/>
      <c r="K16164" s="1257"/>
      <c r="L16164" s="1257"/>
      <c r="M16164" s="1257"/>
    </row>
    <row r="16165" spans="2:13" s="1259" customFormat="1" x14ac:dyDescent="0.2">
      <c r="B16165" s="1257"/>
      <c r="C16165" s="1257"/>
      <c r="D16165" s="1257"/>
      <c r="E16165" s="1257"/>
      <c r="F16165" s="1257"/>
      <c r="G16165" s="1257"/>
      <c r="H16165" s="1258"/>
      <c r="I16165" s="1257"/>
      <c r="J16165" s="1257"/>
      <c r="K16165" s="1257"/>
      <c r="L16165" s="1257"/>
      <c r="M16165" s="1257"/>
    </row>
    <row r="16166" spans="2:13" s="1259" customFormat="1" x14ac:dyDescent="0.2">
      <c r="B16166" s="1257"/>
      <c r="C16166" s="1257"/>
      <c r="D16166" s="1257"/>
      <c r="E16166" s="1257"/>
      <c r="F16166" s="1257"/>
      <c r="G16166" s="1257"/>
      <c r="H16166" s="1258"/>
      <c r="I16166" s="1257"/>
      <c r="J16166" s="1257"/>
      <c r="K16166" s="1257"/>
      <c r="L16166" s="1257"/>
      <c r="M16166" s="1257"/>
    </row>
    <row r="16167" spans="2:13" s="1259" customFormat="1" x14ac:dyDescent="0.2">
      <c r="B16167" s="1257"/>
      <c r="C16167" s="1257"/>
      <c r="D16167" s="1257"/>
      <c r="E16167" s="1257"/>
      <c r="F16167" s="1257"/>
      <c r="G16167" s="1257"/>
      <c r="H16167" s="1258"/>
      <c r="I16167" s="1257"/>
      <c r="J16167" s="1257"/>
      <c r="K16167" s="1257"/>
      <c r="L16167" s="1257"/>
      <c r="M16167" s="1257"/>
    </row>
    <row r="16168" spans="2:13" s="1259" customFormat="1" x14ac:dyDescent="0.2">
      <c r="B16168" s="1257"/>
      <c r="C16168" s="1257"/>
      <c r="D16168" s="1257"/>
      <c r="E16168" s="1257"/>
      <c r="F16168" s="1257"/>
      <c r="G16168" s="1257"/>
      <c r="H16168" s="1258"/>
      <c r="I16168" s="1257"/>
      <c r="J16168" s="1257"/>
      <c r="K16168" s="1257"/>
      <c r="L16168" s="1257"/>
      <c r="M16168" s="1257"/>
    </row>
    <row r="16169" spans="2:13" s="1259" customFormat="1" x14ac:dyDescent="0.2">
      <c r="B16169" s="1257"/>
      <c r="C16169" s="1257"/>
      <c r="D16169" s="1257"/>
      <c r="E16169" s="1257"/>
      <c r="F16169" s="1257"/>
      <c r="G16169" s="1257"/>
      <c r="H16169" s="1258"/>
      <c r="I16169" s="1257"/>
      <c r="J16169" s="1257"/>
      <c r="K16169" s="1257"/>
      <c r="L16169" s="1257"/>
      <c r="M16169" s="1257"/>
    </row>
    <row r="16170" spans="2:13" s="1259" customFormat="1" x14ac:dyDescent="0.2">
      <c r="B16170" s="1257"/>
      <c r="C16170" s="1257"/>
      <c r="D16170" s="1257"/>
      <c r="E16170" s="1257"/>
      <c r="F16170" s="1257"/>
      <c r="G16170" s="1257"/>
      <c r="H16170" s="1258"/>
      <c r="I16170" s="1257"/>
      <c r="J16170" s="1257"/>
      <c r="K16170" s="1257"/>
      <c r="L16170" s="1257"/>
      <c r="M16170" s="1257"/>
    </row>
    <row r="16171" spans="2:13" s="1259" customFormat="1" x14ac:dyDescent="0.2">
      <c r="B16171" s="1257"/>
      <c r="C16171" s="1257"/>
      <c r="D16171" s="1257"/>
      <c r="E16171" s="1257"/>
      <c r="F16171" s="1257"/>
      <c r="G16171" s="1257"/>
      <c r="H16171" s="1258"/>
      <c r="I16171" s="1257"/>
      <c r="J16171" s="1257"/>
      <c r="K16171" s="1257"/>
      <c r="L16171" s="1257"/>
      <c r="M16171" s="1257"/>
    </row>
    <row r="16172" spans="2:13" s="1259" customFormat="1" x14ac:dyDescent="0.2">
      <c r="B16172" s="1257"/>
      <c r="C16172" s="1257"/>
      <c r="D16172" s="1257"/>
      <c r="E16172" s="1257"/>
      <c r="F16172" s="1257"/>
      <c r="G16172" s="1257"/>
      <c r="H16172" s="1258"/>
      <c r="I16172" s="1257"/>
      <c r="J16172" s="1257"/>
      <c r="K16172" s="1257"/>
      <c r="L16172" s="1257"/>
      <c r="M16172" s="1257"/>
    </row>
    <row r="16173" spans="2:13" s="1259" customFormat="1" x14ac:dyDescent="0.2">
      <c r="B16173" s="1257"/>
      <c r="C16173" s="1257"/>
      <c r="D16173" s="1257"/>
      <c r="E16173" s="1257"/>
      <c r="F16173" s="1257"/>
      <c r="G16173" s="1257"/>
      <c r="H16173" s="1258"/>
      <c r="I16173" s="1257"/>
      <c r="J16173" s="1257"/>
      <c r="K16173" s="1257"/>
      <c r="L16173" s="1257"/>
      <c r="M16173" s="1257"/>
    </row>
    <row r="16174" spans="2:13" s="1259" customFormat="1" x14ac:dyDescent="0.2">
      <c r="B16174" s="1257"/>
      <c r="C16174" s="1257"/>
      <c r="D16174" s="1257"/>
      <c r="E16174" s="1257"/>
      <c r="F16174" s="1257"/>
      <c r="G16174" s="1257"/>
      <c r="H16174" s="1258"/>
      <c r="I16174" s="1257"/>
      <c r="J16174" s="1257"/>
      <c r="K16174" s="1257"/>
      <c r="L16174" s="1257"/>
      <c r="M16174" s="1257"/>
    </row>
    <row r="16175" spans="2:13" s="1259" customFormat="1" x14ac:dyDescent="0.2">
      <c r="B16175" s="1257"/>
      <c r="C16175" s="1257"/>
      <c r="D16175" s="1257"/>
      <c r="E16175" s="1257"/>
      <c r="F16175" s="1257"/>
      <c r="G16175" s="1257"/>
      <c r="H16175" s="1258"/>
      <c r="I16175" s="1257"/>
      <c r="J16175" s="1257"/>
      <c r="K16175" s="1257"/>
      <c r="L16175" s="1257"/>
      <c r="M16175" s="1257"/>
    </row>
    <row r="16176" spans="2:13" s="1259" customFormat="1" x14ac:dyDescent="0.2">
      <c r="B16176" s="1257"/>
      <c r="C16176" s="1257"/>
      <c r="D16176" s="1257"/>
      <c r="E16176" s="1257"/>
      <c r="F16176" s="1257"/>
      <c r="G16176" s="1257"/>
      <c r="H16176" s="1258"/>
      <c r="I16176" s="1257"/>
      <c r="J16176" s="1257"/>
      <c r="K16176" s="1257"/>
      <c r="L16176" s="1257"/>
      <c r="M16176" s="1257"/>
    </row>
    <row r="16177" spans="2:13" s="1259" customFormat="1" x14ac:dyDescent="0.2">
      <c r="B16177" s="1257"/>
      <c r="C16177" s="1257"/>
      <c r="D16177" s="1257"/>
      <c r="E16177" s="1257"/>
      <c r="F16177" s="1257"/>
      <c r="G16177" s="1257"/>
      <c r="H16177" s="1258"/>
      <c r="I16177" s="1257"/>
      <c r="J16177" s="1257"/>
      <c r="K16177" s="1257"/>
      <c r="L16177" s="1257"/>
      <c r="M16177" s="1257"/>
    </row>
    <row r="16178" spans="2:13" s="1259" customFormat="1" x14ac:dyDescent="0.2">
      <c r="B16178" s="1257"/>
      <c r="C16178" s="1257"/>
      <c r="D16178" s="1257"/>
      <c r="E16178" s="1257"/>
      <c r="F16178" s="1257"/>
      <c r="G16178" s="1257"/>
      <c r="H16178" s="1258"/>
      <c r="I16178" s="1257"/>
      <c r="J16178" s="1257"/>
      <c r="K16178" s="1257"/>
      <c r="L16178" s="1257"/>
      <c r="M16178" s="1257"/>
    </row>
    <row r="16179" spans="2:13" s="1259" customFormat="1" x14ac:dyDescent="0.2">
      <c r="B16179" s="1257"/>
      <c r="C16179" s="1257"/>
      <c r="D16179" s="1257"/>
      <c r="E16179" s="1257"/>
      <c r="F16179" s="1257"/>
      <c r="G16179" s="1257"/>
      <c r="H16179" s="1258"/>
      <c r="I16179" s="1257"/>
      <c r="J16179" s="1257"/>
      <c r="K16179" s="1257"/>
      <c r="L16179" s="1257"/>
      <c r="M16179" s="1257"/>
    </row>
    <row r="16180" spans="2:13" s="1259" customFormat="1" x14ac:dyDescent="0.2">
      <c r="B16180" s="1257"/>
      <c r="C16180" s="1257"/>
      <c r="D16180" s="1257"/>
      <c r="E16180" s="1257"/>
      <c r="F16180" s="1257"/>
      <c r="G16180" s="1257"/>
      <c r="H16180" s="1258"/>
      <c r="I16180" s="1257"/>
      <c r="J16180" s="1257"/>
      <c r="K16180" s="1257"/>
      <c r="L16180" s="1257"/>
      <c r="M16180" s="1257"/>
    </row>
    <row r="16181" spans="2:13" s="1259" customFormat="1" x14ac:dyDescent="0.2">
      <c r="B16181" s="1257"/>
      <c r="C16181" s="1257"/>
      <c r="D16181" s="1257"/>
      <c r="E16181" s="1257"/>
      <c r="F16181" s="1257"/>
      <c r="G16181" s="1257"/>
      <c r="H16181" s="1258"/>
      <c r="I16181" s="1257"/>
      <c r="J16181" s="1257"/>
      <c r="K16181" s="1257"/>
      <c r="L16181" s="1257"/>
      <c r="M16181" s="1257"/>
    </row>
    <row r="16182" spans="2:13" s="1259" customFormat="1" x14ac:dyDescent="0.2">
      <c r="B16182" s="1257"/>
      <c r="C16182" s="1257"/>
      <c r="D16182" s="1257"/>
      <c r="E16182" s="1257"/>
      <c r="F16182" s="1257"/>
      <c r="G16182" s="1257"/>
      <c r="H16182" s="1258"/>
      <c r="I16182" s="1257"/>
      <c r="J16182" s="1257"/>
      <c r="K16182" s="1257"/>
      <c r="L16182" s="1257"/>
      <c r="M16182" s="1257"/>
    </row>
    <row r="16183" spans="2:13" s="1259" customFormat="1" x14ac:dyDescent="0.2">
      <c r="B16183" s="1257"/>
      <c r="C16183" s="1257"/>
      <c r="D16183" s="1257"/>
      <c r="E16183" s="1257"/>
      <c r="F16183" s="1257"/>
      <c r="G16183" s="1257"/>
      <c r="H16183" s="1258"/>
      <c r="I16183" s="1257"/>
      <c r="J16183" s="1257"/>
      <c r="K16183" s="1257"/>
      <c r="L16183" s="1257"/>
      <c r="M16183" s="1257"/>
    </row>
    <row r="16184" spans="2:13" s="1259" customFormat="1" x14ac:dyDescent="0.2">
      <c r="B16184" s="1257"/>
      <c r="C16184" s="1257"/>
      <c r="D16184" s="1257"/>
      <c r="E16184" s="1257"/>
      <c r="F16184" s="1257"/>
      <c r="G16184" s="1257"/>
      <c r="H16184" s="1258"/>
      <c r="I16184" s="1257"/>
      <c r="J16184" s="1257"/>
      <c r="K16184" s="1257"/>
      <c r="L16184" s="1257"/>
      <c r="M16184" s="1257"/>
    </row>
    <row r="16185" spans="2:13" s="1259" customFormat="1" x14ac:dyDescent="0.2">
      <c r="B16185" s="1257"/>
      <c r="C16185" s="1257"/>
      <c r="D16185" s="1257"/>
      <c r="E16185" s="1257"/>
      <c r="F16185" s="1257"/>
      <c r="G16185" s="1257"/>
      <c r="H16185" s="1258"/>
      <c r="I16185" s="1257"/>
      <c r="J16185" s="1257"/>
      <c r="K16185" s="1257"/>
      <c r="L16185" s="1257"/>
      <c r="M16185" s="1257"/>
    </row>
    <row r="16186" spans="2:13" s="1259" customFormat="1" x14ac:dyDescent="0.2">
      <c r="B16186" s="1257"/>
      <c r="C16186" s="1257"/>
      <c r="D16186" s="1257"/>
      <c r="E16186" s="1257"/>
      <c r="F16186" s="1257"/>
      <c r="G16186" s="1257"/>
      <c r="H16186" s="1258"/>
      <c r="I16186" s="1257"/>
      <c r="J16186" s="1257"/>
      <c r="K16186" s="1257"/>
      <c r="L16186" s="1257"/>
      <c r="M16186" s="1257"/>
    </row>
    <row r="16187" spans="2:13" s="1259" customFormat="1" x14ac:dyDescent="0.2">
      <c r="B16187" s="1257"/>
      <c r="C16187" s="1257"/>
      <c r="D16187" s="1257"/>
      <c r="E16187" s="1257"/>
      <c r="F16187" s="1257"/>
      <c r="G16187" s="1257"/>
      <c r="H16187" s="1258"/>
      <c r="I16187" s="1257"/>
      <c r="J16187" s="1257"/>
      <c r="K16187" s="1257"/>
      <c r="L16187" s="1257"/>
      <c r="M16187" s="1257"/>
    </row>
    <row r="16188" spans="2:13" s="1259" customFormat="1" x14ac:dyDescent="0.2">
      <c r="B16188" s="1257"/>
      <c r="C16188" s="1257"/>
      <c r="D16188" s="1257"/>
      <c r="E16188" s="1257"/>
      <c r="F16188" s="1257"/>
      <c r="G16188" s="1257"/>
      <c r="H16188" s="1258"/>
      <c r="I16188" s="1257"/>
      <c r="J16188" s="1257"/>
      <c r="K16188" s="1257"/>
      <c r="L16188" s="1257"/>
      <c r="M16188" s="1257"/>
    </row>
    <row r="16189" spans="2:13" s="1259" customFormat="1" x14ac:dyDescent="0.2">
      <c r="B16189" s="1257"/>
      <c r="C16189" s="1257"/>
      <c r="D16189" s="1257"/>
      <c r="E16189" s="1257"/>
      <c r="F16189" s="1257"/>
      <c r="G16189" s="1257"/>
      <c r="H16189" s="1258"/>
      <c r="I16189" s="1257"/>
      <c r="J16189" s="1257"/>
      <c r="K16189" s="1257"/>
      <c r="L16189" s="1257"/>
      <c r="M16189" s="1257"/>
    </row>
    <row r="16190" spans="2:13" s="1259" customFormat="1" x14ac:dyDescent="0.2">
      <c r="B16190" s="1257"/>
      <c r="C16190" s="1257"/>
      <c r="D16190" s="1257"/>
      <c r="E16190" s="1257"/>
      <c r="F16190" s="1257"/>
      <c r="G16190" s="1257"/>
      <c r="H16190" s="1258"/>
      <c r="I16190" s="1257"/>
      <c r="J16190" s="1257"/>
      <c r="K16190" s="1257"/>
      <c r="L16190" s="1257"/>
      <c r="M16190" s="1257"/>
    </row>
    <row r="16191" spans="2:13" s="1259" customFormat="1" x14ac:dyDescent="0.2">
      <c r="B16191" s="1257"/>
      <c r="C16191" s="1257"/>
      <c r="D16191" s="1257"/>
      <c r="E16191" s="1257"/>
      <c r="F16191" s="1257"/>
      <c r="G16191" s="1257"/>
      <c r="H16191" s="1258"/>
      <c r="I16191" s="1257"/>
      <c r="J16191" s="1257"/>
      <c r="K16191" s="1257"/>
      <c r="L16191" s="1257"/>
      <c r="M16191" s="1257"/>
    </row>
    <row r="16192" spans="2:13" s="1259" customFormat="1" x14ac:dyDescent="0.2">
      <c r="B16192" s="1257"/>
      <c r="C16192" s="1257"/>
      <c r="D16192" s="1257"/>
      <c r="E16192" s="1257"/>
      <c r="F16192" s="1257"/>
      <c r="G16192" s="1257"/>
      <c r="H16192" s="1258"/>
      <c r="I16192" s="1257"/>
      <c r="J16192" s="1257"/>
      <c r="K16192" s="1257"/>
      <c r="L16192" s="1257"/>
      <c r="M16192" s="1257"/>
    </row>
    <row r="16193" spans="2:13" s="1259" customFormat="1" x14ac:dyDescent="0.2">
      <c r="B16193" s="1257"/>
      <c r="C16193" s="1257"/>
      <c r="D16193" s="1257"/>
      <c r="E16193" s="1257"/>
      <c r="F16193" s="1257"/>
      <c r="G16193" s="1257"/>
      <c r="H16193" s="1258"/>
      <c r="I16193" s="1257"/>
      <c r="J16193" s="1257"/>
      <c r="K16193" s="1257"/>
      <c r="L16193" s="1257"/>
      <c r="M16193" s="1257"/>
    </row>
    <row r="16194" spans="2:13" s="1259" customFormat="1" x14ac:dyDescent="0.2">
      <c r="B16194" s="1257"/>
      <c r="C16194" s="1257"/>
      <c r="D16194" s="1257"/>
      <c r="E16194" s="1257"/>
      <c r="F16194" s="1257"/>
      <c r="G16194" s="1257"/>
      <c r="H16194" s="1258"/>
      <c r="I16194" s="1257"/>
      <c r="J16194" s="1257"/>
      <c r="K16194" s="1257"/>
      <c r="L16194" s="1257"/>
      <c r="M16194" s="1257"/>
    </row>
    <row r="16195" spans="2:13" s="1259" customFormat="1" x14ac:dyDescent="0.2">
      <c r="B16195" s="1257"/>
      <c r="C16195" s="1257"/>
      <c r="D16195" s="1257"/>
      <c r="E16195" s="1257"/>
      <c r="F16195" s="1257"/>
      <c r="G16195" s="1257"/>
      <c r="H16195" s="1258"/>
      <c r="I16195" s="1257"/>
      <c r="J16195" s="1257"/>
      <c r="K16195" s="1257"/>
      <c r="L16195" s="1257"/>
      <c r="M16195" s="1257"/>
    </row>
    <row r="16196" spans="2:13" s="1259" customFormat="1" x14ac:dyDescent="0.2">
      <c r="B16196" s="1257"/>
      <c r="C16196" s="1257"/>
      <c r="D16196" s="1257"/>
      <c r="E16196" s="1257"/>
      <c r="F16196" s="1257"/>
      <c r="G16196" s="1257"/>
      <c r="H16196" s="1258"/>
      <c r="I16196" s="1257"/>
      <c r="J16196" s="1257"/>
      <c r="K16196" s="1257"/>
      <c r="L16196" s="1257"/>
      <c r="M16196" s="1257"/>
    </row>
    <row r="16197" spans="2:13" s="1259" customFormat="1" x14ac:dyDescent="0.2">
      <c r="B16197" s="1257"/>
      <c r="C16197" s="1257"/>
      <c r="D16197" s="1257"/>
      <c r="E16197" s="1257"/>
      <c r="F16197" s="1257"/>
      <c r="G16197" s="1257"/>
      <c r="H16197" s="1258"/>
      <c r="I16197" s="1257"/>
      <c r="J16197" s="1257"/>
      <c r="K16197" s="1257"/>
      <c r="L16197" s="1257"/>
      <c r="M16197" s="1257"/>
    </row>
    <row r="16198" spans="2:13" s="1259" customFormat="1" x14ac:dyDescent="0.2">
      <c r="B16198" s="1257"/>
      <c r="C16198" s="1257"/>
      <c r="D16198" s="1257"/>
      <c r="E16198" s="1257"/>
      <c r="F16198" s="1257"/>
      <c r="G16198" s="1257"/>
      <c r="H16198" s="1258"/>
      <c r="I16198" s="1257"/>
      <c r="J16198" s="1257"/>
      <c r="K16198" s="1257"/>
      <c r="L16198" s="1257"/>
      <c r="M16198" s="1257"/>
    </row>
    <row r="16199" spans="2:13" s="1259" customFormat="1" x14ac:dyDescent="0.2">
      <c r="B16199" s="1257"/>
      <c r="C16199" s="1257"/>
      <c r="D16199" s="1257"/>
      <c r="E16199" s="1257"/>
      <c r="F16199" s="1257"/>
      <c r="G16199" s="1257"/>
      <c r="H16199" s="1258"/>
      <c r="I16199" s="1257"/>
      <c r="J16199" s="1257"/>
      <c r="K16199" s="1257"/>
      <c r="L16199" s="1257"/>
      <c r="M16199" s="1257"/>
    </row>
    <row r="16200" spans="2:13" s="1259" customFormat="1" x14ac:dyDescent="0.2">
      <c r="B16200" s="1257"/>
      <c r="C16200" s="1257"/>
      <c r="D16200" s="1257"/>
      <c r="E16200" s="1257"/>
      <c r="F16200" s="1257"/>
      <c r="G16200" s="1257"/>
      <c r="H16200" s="1258"/>
      <c r="I16200" s="1257"/>
      <c r="J16200" s="1257"/>
      <c r="K16200" s="1257"/>
      <c r="L16200" s="1257"/>
      <c r="M16200" s="1257"/>
    </row>
    <row r="16201" spans="2:13" s="1259" customFormat="1" x14ac:dyDescent="0.2">
      <c r="B16201" s="1257"/>
      <c r="C16201" s="1257"/>
      <c r="D16201" s="1257"/>
      <c r="E16201" s="1257"/>
      <c r="F16201" s="1257"/>
      <c r="G16201" s="1257"/>
      <c r="H16201" s="1258"/>
      <c r="I16201" s="1257"/>
      <c r="J16201" s="1257"/>
      <c r="K16201" s="1257"/>
      <c r="L16201" s="1257"/>
      <c r="M16201" s="1257"/>
    </row>
    <row r="16202" spans="2:13" s="1259" customFormat="1" x14ac:dyDescent="0.2">
      <c r="B16202" s="1257"/>
      <c r="C16202" s="1257"/>
      <c r="D16202" s="1257"/>
      <c r="E16202" s="1257"/>
      <c r="F16202" s="1257"/>
      <c r="G16202" s="1257"/>
      <c r="H16202" s="1258"/>
      <c r="I16202" s="1257"/>
      <c r="J16202" s="1257"/>
      <c r="K16202" s="1257"/>
      <c r="L16202" s="1257"/>
      <c r="M16202" s="1257"/>
    </row>
    <row r="16203" spans="2:13" s="1259" customFormat="1" x14ac:dyDescent="0.2">
      <c r="B16203" s="1257"/>
      <c r="C16203" s="1257"/>
      <c r="D16203" s="1257"/>
      <c r="E16203" s="1257"/>
      <c r="F16203" s="1257"/>
      <c r="G16203" s="1257"/>
      <c r="H16203" s="1258"/>
      <c r="I16203" s="1257"/>
      <c r="J16203" s="1257"/>
      <c r="K16203" s="1257"/>
      <c r="L16203" s="1257"/>
      <c r="M16203" s="1257"/>
    </row>
    <row r="16204" spans="2:13" s="1259" customFormat="1" x14ac:dyDescent="0.2">
      <c r="B16204" s="1257"/>
      <c r="C16204" s="1257"/>
      <c r="D16204" s="1257"/>
      <c r="E16204" s="1257"/>
      <c r="F16204" s="1257"/>
      <c r="G16204" s="1257"/>
      <c r="H16204" s="1258"/>
      <c r="I16204" s="1257"/>
      <c r="J16204" s="1257"/>
      <c r="K16204" s="1257"/>
      <c r="L16204" s="1257"/>
      <c r="M16204" s="1257"/>
    </row>
    <row r="16205" spans="2:13" s="1259" customFormat="1" x14ac:dyDescent="0.2">
      <c r="B16205" s="1257"/>
      <c r="C16205" s="1257"/>
      <c r="D16205" s="1257"/>
      <c r="E16205" s="1257"/>
      <c r="F16205" s="1257"/>
      <c r="G16205" s="1257"/>
      <c r="H16205" s="1258"/>
      <c r="I16205" s="1257"/>
      <c r="J16205" s="1257"/>
      <c r="K16205" s="1257"/>
      <c r="L16205" s="1257"/>
      <c r="M16205" s="1257"/>
    </row>
    <row r="16206" spans="2:13" s="1259" customFormat="1" x14ac:dyDescent="0.2">
      <c r="B16206" s="1257"/>
      <c r="C16206" s="1257"/>
      <c r="D16206" s="1257"/>
      <c r="E16206" s="1257"/>
      <c r="F16206" s="1257"/>
      <c r="G16206" s="1257"/>
      <c r="H16206" s="1258"/>
      <c r="I16206" s="1257"/>
      <c r="J16206" s="1257"/>
      <c r="K16206" s="1257"/>
      <c r="L16206" s="1257"/>
      <c r="M16206" s="1257"/>
    </row>
    <row r="16207" spans="2:13" s="1259" customFormat="1" x14ac:dyDescent="0.2">
      <c r="B16207" s="1257"/>
      <c r="C16207" s="1257"/>
      <c r="D16207" s="1257"/>
      <c r="E16207" s="1257"/>
      <c r="F16207" s="1257"/>
      <c r="G16207" s="1257"/>
      <c r="H16207" s="1258"/>
      <c r="I16207" s="1257"/>
      <c r="J16207" s="1257"/>
      <c r="K16207" s="1257"/>
      <c r="L16207" s="1257"/>
      <c r="M16207" s="1257"/>
    </row>
    <row r="16208" spans="2:13" s="1259" customFormat="1" x14ac:dyDescent="0.2">
      <c r="B16208" s="1257"/>
      <c r="C16208" s="1257"/>
      <c r="D16208" s="1257"/>
      <c r="E16208" s="1257"/>
      <c r="F16208" s="1257"/>
      <c r="G16208" s="1257"/>
      <c r="H16208" s="1258"/>
      <c r="I16208" s="1257"/>
      <c r="J16208" s="1257"/>
      <c r="K16208" s="1257"/>
      <c r="L16208" s="1257"/>
      <c r="M16208" s="1257"/>
    </row>
    <row r="16209" spans="2:13" s="1259" customFormat="1" x14ac:dyDescent="0.2">
      <c r="B16209" s="1257"/>
      <c r="C16209" s="1257"/>
      <c r="D16209" s="1257"/>
      <c r="E16209" s="1257"/>
      <c r="F16209" s="1257"/>
      <c r="G16209" s="1257"/>
      <c r="H16209" s="1258"/>
      <c r="I16209" s="1257"/>
      <c r="J16209" s="1257"/>
      <c r="K16209" s="1257"/>
      <c r="L16209" s="1257"/>
      <c r="M16209" s="1257"/>
    </row>
    <row r="16210" spans="2:13" s="1259" customFormat="1" x14ac:dyDescent="0.2">
      <c r="B16210" s="1257"/>
      <c r="C16210" s="1257"/>
      <c r="D16210" s="1257"/>
      <c r="E16210" s="1257"/>
      <c r="F16210" s="1257"/>
      <c r="G16210" s="1257"/>
      <c r="H16210" s="1258"/>
      <c r="I16210" s="1257"/>
      <c r="J16210" s="1257"/>
      <c r="K16210" s="1257"/>
      <c r="L16210" s="1257"/>
      <c r="M16210" s="1257"/>
    </row>
    <row r="16211" spans="2:13" s="1259" customFormat="1" x14ac:dyDescent="0.2">
      <c r="B16211" s="1257"/>
      <c r="C16211" s="1257"/>
      <c r="D16211" s="1257"/>
      <c r="E16211" s="1257"/>
      <c r="F16211" s="1257"/>
      <c r="G16211" s="1257"/>
      <c r="H16211" s="1258"/>
      <c r="I16211" s="1257"/>
      <c r="J16211" s="1257"/>
      <c r="K16211" s="1257"/>
      <c r="L16211" s="1257"/>
      <c r="M16211" s="1257"/>
    </row>
    <row r="16212" spans="2:13" s="1259" customFormat="1" x14ac:dyDescent="0.2">
      <c r="B16212" s="1257"/>
      <c r="C16212" s="1257"/>
      <c r="D16212" s="1257"/>
      <c r="E16212" s="1257"/>
      <c r="F16212" s="1257"/>
      <c r="G16212" s="1257"/>
      <c r="H16212" s="1258"/>
      <c r="I16212" s="1257"/>
      <c r="J16212" s="1257"/>
      <c r="K16212" s="1257"/>
      <c r="L16212" s="1257"/>
      <c r="M16212" s="1257"/>
    </row>
    <row r="16213" spans="2:13" s="1259" customFormat="1" x14ac:dyDescent="0.2">
      <c r="B16213" s="1257"/>
      <c r="C16213" s="1257"/>
      <c r="D16213" s="1257"/>
      <c r="E16213" s="1257"/>
      <c r="F16213" s="1257"/>
      <c r="G16213" s="1257"/>
      <c r="H16213" s="1258"/>
      <c r="I16213" s="1257"/>
      <c r="J16213" s="1257"/>
      <c r="K16213" s="1257"/>
      <c r="L16213" s="1257"/>
      <c r="M16213" s="1257"/>
    </row>
    <row r="16214" spans="2:13" s="1259" customFormat="1" x14ac:dyDescent="0.2">
      <c r="B16214" s="1257"/>
      <c r="C16214" s="1257"/>
      <c r="D16214" s="1257"/>
      <c r="E16214" s="1257"/>
      <c r="F16214" s="1257"/>
      <c r="G16214" s="1257"/>
      <c r="H16214" s="1258"/>
      <c r="I16214" s="1257"/>
      <c r="J16214" s="1257"/>
      <c r="K16214" s="1257"/>
      <c r="L16214" s="1257"/>
      <c r="M16214" s="1257"/>
    </row>
    <row r="16215" spans="2:13" s="1259" customFormat="1" x14ac:dyDescent="0.2">
      <c r="B16215" s="1257"/>
      <c r="C16215" s="1257"/>
      <c r="D16215" s="1257"/>
      <c r="E16215" s="1257"/>
      <c r="F16215" s="1257"/>
      <c r="G16215" s="1257"/>
      <c r="H16215" s="1258"/>
      <c r="I16215" s="1257"/>
      <c r="J16215" s="1257"/>
      <c r="K16215" s="1257"/>
      <c r="L16215" s="1257"/>
      <c r="M16215" s="1257"/>
    </row>
    <row r="16216" spans="2:13" s="1259" customFormat="1" x14ac:dyDescent="0.2">
      <c r="B16216" s="1257"/>
      <c r="C16216" s="1257"/>
      <c r="D16216" s="1257"/>
      <c r="E16216" s="1257"/>
      <c r="F16216" s="1257"/>
      <c r="G16216" s="1257"/>
      <c r="H16216" s="1258"/>
      <c r="I16216" s="1257"/>
      <c r="J16216" s="1257"/>
      <c r="K16216" s="1257"/>
      <c r="L16216" s="1257"/>
      <c r="M16216" s="1257"/>
    </row>
    <row r="16217" spans="2:13" s="1259" customFormat="1" x14ac:dyDescent="0.2">
      <c r="B16217" s="1257"/>
      <c r="C16217" s="1257"/>
      <c r="D16217" s="1257"/>
      <c r="E16217" s="1257"/>
      <c r="F16217" s="1257"/>
      <c r="G16217" s="1257"/>
      <c r="H16217" s="1258"/>
      <c r="I16217" s="1257"/>
      <c r="J16217" s="1257"/>
      <c r="K16217" s="1257"/>
      <c r="L16217" s="1257"/>
      <c r="M16217" s="1257"/>
    </row>
    <row r="16218" spans="2:13" s="1259" customFormat="1" x14ac:dyDescent="0.2">
      <c r="B16218" s="1257"/>
      <c r="C16218" s="1257"/>
      <c r="D16218" s="1257"/>
      <c r="E16218" s="1257"/>
      <c r="F16218" s="1257"/>
      <c r="G16218" s="1257"/>
      <c r="H16218" s="1258"/>
      <c r="I16218" s="1257"/>
      <c r="J16218" s="1257"/>
      <c r="K16218" s="1257"/>
      <c r="L16218" s="1257"/>
      <c r="M16218" s="1257"/>
    </row>
    <row r="16219" spans="2:13" s="1259" customFormat="1" x14ac:dyDescent="0.2">
      <c r="B16219" s="1257"/>
      <c r="C16219" s="1257"/>
      <c r="D16219" s="1257"/>
      <c r="E16219" s="1257"/>
      <c r="F16219" s="1257"/>
      <c r="G16219" s="1257"/>
      <c r="H16219" s="1258"/>
      <c r="I16219" s="1257"/>
      <c r="J16219" s="1257"/>
      <c r="K16219" s="1257"/>
      <c r="L16219" s="1257"/>
      <c r="M16219" s="1257"/>
    </row>
    <row r="16220" spans="2:13" s="1259" customFormat="1" x14ac:dyDescent="0.2">
      <c r="B16220" s="1257"/>
      <c r="C16220" s="1257"/>
      <c r="D16220" s="1257"/>
      <c r="E16220" s="1257"/>
      <c r="F16220" s="1257"/>
      <c r="G16220" s="1257"/>
      <c r="H16220" s="1258"/>
      <c r="I16220" s="1257"/>
      <c r="J16220" s="1257"/>
      <c r="K16220" s="1257"/>
      <c r="L16220" s="1257"/>
      <c r="M16220" s="1257"/>
    </row>
    <row r="16221" spans="2:13" s="1259" customFormat="1" x14ac:dyDescent="0.2">
      <c r="B16221" s="1257"/>
      <c r="C16221" s="1257"/>
      <c r="D16221" s="1257"/>
      <c r="E16221" s="1257"/>
      <c r="F16221" s="1257"/>
      <c r="G16221" s="1257"/>
      <c r="H16221" s="1258"/>
      <c r="I16221" s="1257"/>
      <c r="J16221" s="1257"/>
      <c r="K16221" s="1257"/>
      <c r="L16221" s="1257"/>
      <c r="M16221" s="1257"/>
    </row>
    <row r="16222" spans="2:13" s="1259" customFormat="1" x14ac:dyDescent="0.2">
      <c r="B16222" s="1257"/>
      <c r="C16222" s="1257"/>
      <c r="D16222" s="1257"/>
      <c r="E16222" s="1257"/>
      <c r="F16222" s="1257"/>
      <c r="G16222" s="1257"/>
      <c r="H16222" s="1258"/>
      <c r="I16222" s="1257"/>
      <c r="J16222" s="1257"/>
      <c r="K16222" s="1257"/>
      <c r="L16222" s="1257"/>
      <c r="M16222" s="1257"/>
    </row>
    <row r="16223" spans="2:13" s="1259" customFormat="1" x14ac:dyDescent="0.2">
      <c r="B16223" s="1257"/>
      <c r="C16223" s="1257"/>
      <c r="D16223" s="1257"/>
      <c r="E16223" s="1257"/>
      <c r="F16223" s="1257"/>
      <c r="G16223" s="1257"/>
      <c r="H16223" s="1258"/>
      <c r="I16223" s="1257"/>
      <c r="J16223" s="1257"/>
      <c r="K16223" s="1257"/>
      <c r="L16223" s="1257"/>
      <c r="M16223" s="1257"/>
    </row>
    <row r="16224" spans="2:13" s="1259" customFormat="1" x14ac:dyDescent="0.2">
      <c r="B16224" s="1257"/>
      <c r="C16224" s="1257"/>
      <c r="D16224" s="1257"/>
      <c r="E16224" s="1257"/>
      <c r="F16224" s="1257"/>
      <c r="G16224" s="1257"/>
      <c r="H16224" s="1258"/>
      <c r="I16224" s="1257"/>
      <c r="J16224" s="1257"/>
      <c r="K16224" s="1257"/>
      <c r="L16224" s="1257"/>
      <c r="M16224" s="1257"/>
    </row>
    <row r="16225" spans="2:13" s="1259" customFormat="1" x14ac:dyDescent="0.2">
      <c r="B16225" s="1257"/>
      <c r="C16225" s="1257"/>
      <c r="D16225" s="1257"/>
      <c r="E16225" s="1257"/>
      <c r="F16225" s="1257"/>
      <c r="G16225" s="1257"/>
      <c r="H16225" s="1258"/>
      <c r="I16225" s="1257"/>
      <c r="J16225" s="1257"/>
      <c r="K16225" s="1257"/>
      <c r="L16225" s="1257"/>
      <c r="M16225" s="1257"/>
    </row>
    <row r="16226" spans="2:13" s="1259" customFormat="1" x14ac:dyDescent="0.2">
      <c r="B16226" s="1257"/>
      <c r="C16226" s="1257"/>
      <c r="D16226" s="1257"/>
      <c r="E16226" s="1257"/>
      <c r="F16226" s="1257"/>
      <c r="G16226" s="1257"/>
      <c r="H16226" s="1258"/>
      <c r="I16226" s="1257"/>
      <c r="J16226" s="1257"/>
      <c r="K16226" s="1257"/>
      <c r="L16226" s="1257"/>
      <c r="M16226" s="1257"/>
    </row>
    <row r="16227" spans="2:13" s="1259" customFormat="1" x14ac:dyDescent="0.2">
      <c r="B16227" s="1257"/>
      <c r="C16227" s="1257"/>
      <c r="D16227" s="1257"/>
      <c r="E16227" s="1257"/>
      <c r="F16227" s="1257"/>
      <c r="G16227" s="1257"/>
      <c r="H16227" s="1258"/>
      <c r="I16227" s="1257"/>
      <c r="J16227" s="1257"/>
      <c r="K16227" s="1257"/>
      <c r="L16227" s="1257"/>
      <c r="M16227" s="1257"/>
    </row>
    <row r="16228" spans="2:13" s="1259" customFormat="1" x14ac:dyDescent="0.2">
      <c r="B16228" s="1257"/>
      <c r="C16228" s="1257"/>
      <c r="D16228" s="1257"/>
      <c r="E16228" s="1257"/>
      <c r="F16228" s="1257"/>
      <c r="G16228" s="1257"/>
      <c r="H16228" s="1258"/>
      <c r="I16228" s="1257"/>
      <c r="J16228" s="1257"/>
      <c r="K16228" s="1257"/>
      <c r="L16228" s="1257"/>
      <c r="M16228" s="1257"/>
    </row>
    <row r="16229" spans="2:13" s="1259" customFormat="1" x14ac:dyDescent="0.2">
      <c r="B16229" s="1257"/>
      <c r="C16229" s="1257"/>
      <c r="D16229" s="1257"/>
      <c r="E16229" s="1257"/>
      <c r="F16229" s="1257"/>
      <c r="G16229" s="1257"/>
      <c r="H16229" s="1258"/>
      <c r="I16229" s="1257"/>
      <c r="J16229" s="1257"/>
      <c r="K16229" s="1257"/>
      <c r="L16229" s="1257"/>
      <c r="M16229" s="1257"/>
    </row>
    <row r="16230" spans="2:13" s="1259" customFormat="1" x14ac:dyDescent="0.2">
      <c r="B16230" s="1257"/>
      <c r="C16230" s="1257"/>
      <c r="D16230" s="1257"/>
      <c r="E16230" s="1257"/>
      <c r="F16230" s="1257"/>
      <c r="G16230" s="1257"/>
      <c r="H16230" s="1258"/>
      <c r="I16230" s="1257"/>
      <c r="J16230" s="1257"/>
      <c r="K16230" s="1257"/>
      <c r="L16230" s="1257"/>
      <c r="M16230" s="1257"/>
    </row>
    <row r="16231" spans="2:13" s="1259" customFormat="1" x14ac:dyDescent="0.2">
      <c r="B16231" s="1257"/>
      <c r="C16231" s="1257"/>
      <c r="D16231" s="1257"/>
      <c r="E16231" s="1257"/>
      <c r="F16231" s="1257"/>
      <c r="G16231" s="1257"/>
      <c r="H16231" s="1258"/>
      <c r="I16231" s="1257"/>
      <c r="J16231" s="1257"/>
      <c r="K16231" s="1257"/>
      <c r="L16231" s="1257"/>
      <c r="M16231" s="1257"/>
    </row>
    <row r="16232" spans="2:13" s="1259" customFormat="1" x14ac:dyDescent="0.2">
      <c r="B16232" s="1257"/>
      <c r="C16232" s="1257"/>
      <c r="D16232" s="1257"/>
      <c r="E16232" s="1257"/>
      <c r="F16232" s="1257"/>
      <c r="G16232" s="1257"/>
      <c r="H16232" s="1258"/>
      <c r="I16232" s="1257"/>
      <c r="J16232" s="1257"/>
      <c r="K16232" s="1257"/>
      <c r="L16232" s="1257"/>
      <c r="M16232" s="1257"/>
    </row>
    <row r="16233" spans="2:13" s="1259" customFormat="1" x14ac:dyDescent="0.2">
      <c r="B16233" s="1257"/>
      <c r="C16233" s="1257"/>
      <c r="D16233" s="1257"/>
      <c r="E16233" s="1257"/>
      <c r="F16233" s="1257"/>
      <c r="G16233" s="1257"/>
      <c r="H16233" s="1258"/>
      <c r="I16233" s="1257"/>
      <c r="J16233" s="1257"/>
      <c r="K16233" s="1257"/>
      <c r="L16233" s="1257"/>
      <c r="M16233" s="1257"/>
    </row>
    <row r="16234" spans="2:13" s="1259" customFormat="1" x14ac:dyDescent="0.2">
      <c r="B16234" s="1257"/>
      <c r="C16234" s="1257"/>
      <c r="D16234" s="1257"/>
      <c r="E16234" s="1257"/>
      <c r="F16234" s="1257"/>
      <c r="G16234" s="1257"/>
      <c r="H16234" s="1258"/>
      <c r="I16234" s="1257"/>
      <c r="J16234" s="1257"/>
      <c r="K16234" s="1257"/>
      <c r="L16234" s="1257"/>
      <c r="M16234" s="1257"/>
    </row>
    <row r="16235" spans="2:13" s="1259" customFormat="1" x14ac:dyDescent="0.2">
      <c r="B16235" s="1257"/>
      <c r="C16235" s="1257"/>
      <c r="D16235" s="1257"/>
      <c r="E16235" s="1257"/>
      <c r="F16235" s="1257"/>
      <c r="G16235" s="1257"/>
      <c r="H16235" s="1258"/>
      <c r="I16235" s="1257"/>
      <c r="J16235" s="1257"/>
      <c r="K16235" s="1257"/>
      <c r="L16235" s="1257"/>
      <c r="M16235" s="1257"/>
    </row>
    <row r="16236" spans="2:13" s="1259" customFormat="1" x14ac:dyDescent="0.2">
      <c r="B16236" s="1257"/>
      <c r="C16236" s="1257"/>
      <c r="D16236" s="1257"/>
      <c r="E16236" s="1257"/>
      <c r="F16236" s="1257"/>
      <c r="G16236" s="1257"/>
      <c r="H16236" s="1258"/>
      <c r="I16236" s="1257"/>
      <c r="J16236" s="1257"/>
      <c r="K16236" s="1257"/>
      <c r="L16236" s="1257"/>
      <c r="M16236" s="1257"/>
    </row>
    <row r="16237" spans="2:13" s="1259" customFormat="1" x14ac:dyDescent="0.2">
      <c r="B16237" s="1257"/>
      <c r="C16237" s="1257"/>
      <c r="D16237" s="1257"/>
      <c r="E16237" s="1257"/>
      <c r="F16237" s="1257"/>
      <c r="G16237" s="1257"/>
      <c r="H16237" s="1258"/>
      <c r="I16237" s="1257"/>
      <c r="J16237" s="1257"/>
      <c r="K16237" s="1257"/>
      <c r="L16237" s="1257"/>
      <c r="M16237" s="1257"/>
    </row>
    <row r="16238" spans="2:13" s="1259" customFormat="1" x14ac:dyDescent="0.2">
      <c r="B16238" s="1257"/>
      <c r="C16238" s="1257"/>
      <c r="D16238" s="1257"/>
      <c r="E16238" s="1257"/>
      <c r="F16238" s="1257"/>
      <c r="G16238" s="1257"/>
      <c r="H16238" s="1258"/>
      <c r="I16238" s="1257"/>
      <c r="J16238" s="1257"/>
      <c r="K16238" s="1257"/>
      <c r="L16238" s="1257"/>
      <c r="M16238" s="1257"/>
    </row>
    <row r="16239" spans="2:13" s="1259" customFormat="1" x14ac:dyDescent="0.2">
      <c r="B16239" s="1257"/>
      <c r="C16239" s="1257"/>
      <c r="D16239" s="1257"/>
      <c r="E16239" s="1257"/>
      <c r="F16239" s="1257"/>
      <c r="G16239" s="1257"/>
      <c r="H16239" s="1258"/>
      <c r="I16239" s="1257"/>
      <c r="J16239" s="1257"/>
      <c r="K16239" s="1257"/>
      <c r="L16239" s="1257"/>
      <c r="M16239" s="1257"/>
    </row>
    <row r="16240" spans="2:13" s="1259" customFormat="1" x14ac:dyDescent="0.2">
      <c r="B16240" s="1257"/>
      <c r="C16240" s="1257"/>
      <c r="D16240" s="1257"/>
      <c r="E16240" s="1257"/>
      <c r="F16240" s="1257"/>
      <c r="G16240" s="1257"/>
      <c r="H16240" s="1258"/>
      <c r="I16240" s="1257"/>
      <c r="J16240" s="1257"/>
      <c r="K16240" s="1257"/>
      <c r="L16240" s="1257"/>
      <c r="M16240" s="1257"/>
    </row>
    <row r="16241" spans="2:13" s="1259" customFormat="1" x14ac:dyDescent="0.2">
      <c r="B16241" s="1257"/>
      <c r="C16241" s="1257"/>
      <c r="D16241" s="1257"/>
      <c r="E16241" s="1257"/>
      <c r="F16241" s="1257"/>
      <c r="G16241" s="1257"/>
      <c r="H16241" s="1258"/>
      <c r="I16241" s="1257"/>
      <c r="J16241" s="1257"/>
      <c r="K16241" s="1257"/>
      <c r="L16241" s="1257"/>
      <c r="M16241" s="1257"/>
    </row>
    <row r="16242" spans="2:13" s="1259" customFormat="1" x14ac:dyDescent="0.2">
      <c r="B16242" s="1257"/>
      <c r="C16242" s="1257"/>
      <c r="D16242" s="1257"/>
      <c r="E16242" s="1257"/>
      <c r="F16242" s="1257"/>
      <c r="G16242" s="1257"/>
      <c r="H16242" s="1258"/>
      <c r="I16242" s="1257"/>
      <c r="J16242" s="1257"/>
      <c r="K16242" s="1257"/>
      <c r="L16242" s="1257"/>
      <c r="M16242" s="1257"/>
    </row>
    <row r="16243" spans="2:13" s="1259" customFormat="1" x14ac:dyDescent="0.2">
      <c r="B16243" s="1257"/>
      <c r="C16243" s="1257"/>
      <c r="D16243" s="1257"/>
      <c r="E16243" s="1257"/>
      <c r="F16243" s="1257"/>
      <c r="G16243" s="1257"/>
      <c r="H16243" s="1258"/>
      <c r="I16243" s="1257"/>
      <c r="J16243" s="1257"/>
      <c r="K16243" s="1257"/>
      <c r="L16243" s="1257"/>
      <c r="M16243" s="1257"/>
    </row>
    <row r="16244" spans="2:13" s="1259" customFormat="1" x14ac:dyDescent="0.2">
      <c r="B16244" s="1257"/>
      <c r="C16244" s="1257"/>
      <c r="D16244" s="1257"/>
      <c r="E16244" s="1257"/>
      <c r="F16244" s="1257"/>
      <c r="G16244" s="1257"/>
      <c r="H16244" s="1258"/>
      <c r="I16244" s="1257"/>
      <c r="J16244" s="1257"/>
      <c r="K16244" s="1257"/>
      <c r="L16244" s="1257"/>
      <c r="M16244" s="1257"/>
    </row>
    <row r="16245" spans="2:13" s="1259" customFormat="1" x14ac:dyDescent="0.2">
      <c r="B16245" s="1257"/>
      <c r="C16245" s="1257"/>
      <c r="D16245" s="1257"/>
      <c r="E16245" s="1257"/>
      <c r="F16245" s="1257"/>
      <c r="G16245" s="1257"/>
      <c r="H16245" s="1258"/>
      <c r="I16245" s="1257"/>
      <c r="J16245" s="1257"/>
      <c r="K16245" s="1257"/>
      <c r="L16245" s="1257"/>
      <c r="M16245" s="1257"/>
    </row>
    <row r="16246" spans="2:13" s="1259" customFormat="1" x14ac:dyDescent="0.2">
      <c r="B16246" s="1257"/>
      <c r="C16246" s="1257"/>
      <c r="D16246" s="1257"/>
      <c r="E16246" s="1257"/>
      <c r="F16246" s="1257"/>
      <c r="G16246" s="1257"/>
      <c r="H16246" s="1258"/>
      <c r="I16246" s="1257"/>
      <c r="J16246" s="1257"/>
      <c r="K16246" s="1257"/>
      <c r="L16246" s="1257"/>
      <c r="M16246" s="1257"/>
    </row>
    <row r="16247" spans="2:13" s="1259" customFormat="1" x14ac:dyDescent="0.2">
      <c r="B16247" s="1257"/>
      <c r="C16247" s="1257"/>
      <c r="D16247" s="1257"/>
      <c r="E16247" s="1257"/>
      <c r="F16247" s="1257"/>
      <c r="G16247" s="1257"/>
      <c r="H16247" s="1258"/>
      <c r="I16247" s="1257"/>
      <c r="J16247" s="1257"/>
      <c r="K16247" s="1257"/>
      <c r="L16247" s="1257"/>
      <c r="M16247" s="1257"/>
    </row>
    <row r="16248" spans="2:13" s="1259" customFormat="1" x14ac:dyDescent="0.2">
      <c r="B16248" s="1257"/>
      <c r="C16248" s="1257"/>
      <c r="D16248" s="1257"/>
      <c r="E16248" s="1257"/>
      <c r="F16248" s="1257"/>
      <c r="G16248" s="1257"/>
      <c r="H16248" s="1258"/>
      <c r="I16248" s="1257"/>
      <c r="J16248" s="1257"/>
      <c r="K16248" s="1257"/>
      <c r="L16248" s="1257"/>
      <c r="M16248" s="1257"/>
    </row>
    <row r="16249" spans="2:13" s="1259" customFormat="1" x14ac:dyDescent="0.2">
      <c r="B16249" s="1257"/>
      <c r="C16249" s="1257"/>
      <c r="D16249" s="1257"/>
      <c r="E16249" s="1257"/>
      <c r="F16249" s="1257"/>
      <c r="G16249" s="1257"/>
      <c r="H16249" s="1258"/>
      <c r="I16249" s="1257"/>
      <c r="J16249" s="1257"/>
      <c r="K16249" s="1257"/>
      <c r="L16249" s="1257"/>
      <c r="M16249" s="1257"/>
    </row>
    <row r="16250" spans="2:13" s="1259" customFormat="1" x14ac:dyDescent="0.2">
      <c r="B16250" s="1257"/>
      <c r="C16250" s="1257"/>
      <c r="D16250" s="1257"/>
      <c r="E16250" s="1257"/>
      <c r="F16250" s="1257"/>
      <c r="G16250" s="1257"/>
      <c r="H16250" s="1258"/>
      <c r="I16250" s="1257"/>
      <c r="J16250" s="1257"/>
      <c r="K16250" s="1257"/>
      <c r="L16250" s="1257"/>
      <c r="M16250" s="1257"/>
    </row>
    <row r="16251" spans="2:13" s="1259" customFormat="1" x14ac:dyDescent="0.2">
      <c r="B16251" s="1257"/>
      <c r="C16251" s="1257"/>
      <c r="D16251" s="1257"/>
      <c r="E16251" s="1257"/>
      <c r="F16251" s="1257"/>
      <c r="G16251" s="1257"/>
      <c r="H16251" s="1258"/>
      <c r="I16251" s="1257"/>
      <c r="J16251" s="1257"/>
      <c r="K16251" s="1257"/>
      <c r="L16251" s="1257"/>
      <c r="M16251" s="1257"/>
    </row>
    <row r="16252" spans="2:13" s="1259" customFormat="1" x14ac:dyDescent="0.2">
      <c r="B16252" s="1257"/>
      <c r="C16252" s="1257"/>
      <c r="D16252" s="1257"/>
      <c r="E16252" s="1257"/>
      <c r="F16252" s="1257"/>
      <c r="G16252" s="1257"/>
      <c r="H16252" s="1258"/>
      <c r="I16252" s="1257"/>
      <c r="J16252" s="1257"/>
      <c r="K16252" s="1257"/>
      <c r="L16252" s="1257"/>
      <c r="M16252" s="1257"/>
    </row>
    <row r="16253" spans="2:13" s="1259" customFormat="1" x14ac:dyDescent="0.2">
      <c r="B16253" s="1257"/>
      <c r="C16253" s="1257"/>
      <c r="D16253" s="1257"/>
      <c r="E16253" s="1257"/>
      <c r="F16253" s="1257"/>
      <c r="G16253" s="1257"/>
      <c r="H16253" s="1258"/>
      <c r="I16253" s="1257"/>
      <c r="J16253" s="1257"/>
      <c r="K16253" s="1257"/>
      <c r="L16253" s="1257"/>
      <c r="M16253" s="1257"/>
    </row>
    <row r="16254" spans="2:13" s="1259" customFormat="1" x14ac:dyDescent="0.2">
      <c r="B16254" s="1257"/>
      <c r="C16254" s="1257"/>
      <c r="D16254" s="1257"/>
      <c r="E16254" s="1257"/>
      <c r="F16254" s="1257"/>
      <c r="G16254" s="1257"/>
      <c r="H16254" s="1258"/>
      <c r="I16254" s="1257"/>
      <c r="J16254" s="1257"/>
      <c r="K16254" s="1257"/>
      <c r="L16254" s="1257"/>
      <c r="M16254" s="1257"/>
    </row>
    <row r="16255" spans="2:13" s="1259" customFormat="1" x14ac:dyDescent="0.2">
      <c r="B16255" s="1257"/>
      <c r="C16255" s="1257"/>
      <c r="D16255" s="1257"/>
      <c r="E16255" s="1257"/>
      <c r="F16255" s="1257"/>
      <c r="G16255" s="1257"/>
      <c r="H16255" s="1258"/>
      <c r="I16255" s="1257"/>
      <c r="J16255" s="1257"/>
      <c r="K16255" s="1257"/>
      <c r="L16255" s="1257"/>
      <c r="M16255" s="1257"/>
    </row>
    <row r="16256" spans="2:13" s="1259" customFormat="1" x14ac:dyDescent="0.2">
      <c r="B16256" s="1257"/>
      <c r="C16256" s="1257"/>
      <c r="D16256" s="1257"/>
      <c r="E16256" s="1257"/>
      <c r="F16256" s="1257"/>
      <c r="G16256" s="1257"/>
      <c r="H16256" s="1258"/>
      <c r="I16256" s="1257"/>
      <c r="J16256" s="1257"/>
      <c r="K16256" s="1257"/>
      <c r="L16256" s="1257"/>
      <c r="M16256" s="1257"/>
    </row>
    <row r="16257" spans="2:13" s="1259" customFormat="1" x14ac:dyDescent="0.2">
      <c r="B16257" s="1257"/>
      <c r="C16257" s="1257"/>
      <c r="D16257" s="1257"/>
      <c r="E16257" s="1257"/>
      <c r="F16257" s="1257"/>
      <c r="G16257" s="1257"/>
      <c r="H16257" s="1258"/>
      <c r="I16257" s="1257"/>
      <c r="J16257" s="1257"/>
      <c r="K16257" s="1257"/>
      <c r="L16257" s="1257"/>
      <c r="M16257" s="1257"/>
    </row>
    <row r="16258" spans="2:13" s="1259" customFormat="1" x14ac:dyDescent="0.2">
      <c r="B16258" s="1257"/>
      <c r="C16258" s="1257"/>
      <c r="D16258" s="1257"/>
      <c r="E16258" s="1257"/>
      <c r="F16258" s="1257"/>
      <c r="G16258" s="1257"/>
      <c r="H16258" s="1258"/>
      <c r="I16258" s="1257"/>
      <c r="J16258" s="1257"/>
      <c r="K16258" s="1257"/>
      <c r="L16258" s="1257"/>
      <c r="M16258" s="1257"/>
    </row>
    <row r="16259" spans="2:13" s="1259" customFormat="1" x14ac:dyDescent="0.2">
      <c r="B16259" s="1257"/>
      <c r="C16259" s="1257"/>
      <c r="D16259" s="1257"/>
      <c r="E16259" s="1257"/>
      <c r="F16259" s="1257"/>
      <c r="G16259" s="1257"/>
      <c r="H16259" s="1258"/>
      <c r="I16259" s="1257"/>
      <c r="J16259" s="1257"/>
      <c r="K16259" s="1257"/>
      <c r="L16259" s="1257"/>
      <c r="M16259" s="1257"/>
    </row>
    <row r="16260" spans="2:13" s="1259" customFormat="1" x14ac:dyDescent="0.2">
      <c r="B16260" s="1257"/>
      <c r="C16260" s="1257"/>
      <c r="D16260" s="1257"/>
      <c r="E16260" s="1257"/>
      <c r="F16260" s="1257"/>
      <c r="G16260" s="1257"/>
      <c r="H16260" s="1258"/>
      <c r="I16260" s="1257"/>
      <c r="J16260" s="1257"/>
      <c r="K16260" s="1257"/>
      <c r="L16260" s="1257"/>
      <c r="M16260" s="1257"/>
    </row>
    <row r="16261" spans="2:13" s="1259" customFormat="1" x14ac:dyDescent="0.2">
      <c r="B16261" s="1257"/>
      <c r="C16261" s="1257"/>
      <c r="D16261" s="1257"/>
      <c r="E16261" s="1257"/>
      <c r="F16261" s="1257"/>
      <c r="G16261" s="1257"/>
      <c r="H16261" s="1258"/>
      <c r="I16261" s="1257"/>
      <c r="J16261" s="1257"/>
      <c r="K16261" s="1257"/>
      <c r="L16261" s="1257"/>
      <c r="M16261" s="1257"/>
    </row>
    <row r="16262" spans="2:13" s="1259" customFormat="1" x14ac:dyDescent="0.2">
      <c r="B16262" s="1257"/>
      <c r="C16262" s="1257"/>
      <c r="D16262" s="1257"/>
      <c r="E16262" s="1257"/>
      <c r="F16262" s="1257"/>
      <c r="G16262" s="1257"/>
      <c r="H16262" s="1258"/>
      <c r="I16262" s="1257"/>
      <c r="J16262" s="1257"/>
      <c r="K16262" s="1257"/>
      <c r="L16262" s="1257"/>
      <c r="M16262" s="1257"/>
    </row>
    <row r="16263" spans="2:13" s="1259" customFormat="1" x14ac:dyDescent="0.2">
      <c r="B16263" s="1257"/>
      <c r="C16263" s="1257"/>
      <c r="D16263" s="1257"/>
      <c r="E16263" s="1257"/>
      <c r="F16263" s="1257"/>
      <c r="G16263" s="1257"/>
      <c r="H16263" s="1258"/>
      <c r="I16263" s="1257"/>
      <c r="J16263" s="1257"/>
      <c r="K16263" s="1257"/>
      <c r="L16263" s="1257"/>
      <c r="M16263" s="1257"/>
    </row>
    <row r="16264" spans="2:13" s="1259" customFormat="1" x14ac:dyDescent="0.2">
      <c r="B16264" s="1257"/>
      <c r="C16264" s="1257"/>
      <c r="D16264" s="1257"/>
      <c r="E16264" s="1257"/>
      <c r="F16264" s="1257"/>
      <c r="G16264" s="1257"/>
      <c r="H16264" s="1258"/>
      <c r="I16264" s="1257"/>
      <c r="J16264" s="1257"/>
      <c r="K16264" s="1257"/>
      <c r="L16264" s="1257"/>
      <c r="M16264" s="1257"/>
    </row>
    <row r="16265" spans="2:13" s="1259" customFormat="1" x14ac:dyDescent="0.2">
      <c r="B16265" s="1257"/>
      <c r="C16265" s="1257"/>
      <c r="D16265" s="1257"/>
      <c r="E16265" s="1257"/>
      <c r="F16265" s="1257"/>
      <c r="G16265" s="1257"/>
      <c r="H16265" s="1258"/>
      <c r="I16265" s="1257"/>
      <c r="J16265" s="1257"/>
      <c r="K16265" s="1257"/>
      <c r="L16265" s="1257"/>
      <c r="M16265" s="1257"/>
    </row>
    <row r="16266" spans="2:13" s="1259" customFormat="1" x14ac:dyDescent="0.2">
      <c r="B16266" s="1257"/>
      <c r="C16266" s="1257"/>
      <c r="D16266" s="1257"/>
      <c r="E16266" s="1257"/>
      <c r="F16266" s="1257"/>
      <c r="G16266" s="1257"/>
      <c r="H16266" s="1258"/>
      <c r="I16266" s="1257"/>
      <c r="J16266" s="1257"/>
      <c r="K16266" s="1257"/>
      <c r="L16266" s="1257"/>
      <c r="M16266" s="1257"/>
    </row>
    <row r="16267" spans="2:13" s="1259" customFormat="1" x14ac:dyDescent="0.2">
      <c r="B16267" s="1257"/>
      <c r="C16267" s="1257"/>
      <c r="D16267" s="1257"/>
      <c r="E16267" s="1257"/>
      <c r="F16267" s="1257"/>
      <c r="G16267" s="1257"/>
      <c r="H16267" s="1258"/>
      <c r="I16267" s="1257"/>
      <c r="J16267" s="1257"/>
      <c r="K16267" s="1257"/>
      <c r="L16267" s="1257"/>
      <c r="M16267" s="1257"/>
    </row>
    <row r="16268" spans="2:13" s="1259" customFormat="1" x14ac:dyDescent="0.2">
      <c r="B16268" s="1257"/>
      <c r="C16268" s="1257"/>
      <c r="D16268" s="1257"/>
      <c r="E16268" s="1257"/>
      <c r="F16268" s="1257"/>
      <c r="G16268" s="1257"/>
      <c r="H16268" s="1258"/>
      <c r="I16268" s="1257"/>
      <c r="J16268" s="1257"/>
      <c r="K16268" s="1257"/>
      <c r="L16268" s="1257"/>
      <c r="M16268" s="1257"/>
    </row>
    <row r="16269" spans="2:13" s="1259" customFormat="1" x14ac:dyDescent="0.2">
      <c r="B16269" s="1257"/>
      <c r="C16269" s="1257"/>
      <c r="D16269" s="1257"/>
      <c r="E16269" s="1257"/>
      <c r="F16269" s="1257"/>
      <c r="G16269" s="1257"/>
      <c r="H16269" s="1258"/>
      <c r="I16269" s="1257"/>
      <c r="J16269" s="1257"/>
      <c r="K16269" s="1257"/>
      <c r="L16269" s="1257"/>
      <c r="M16269" s="1257"/>
    </row>
    <row r="16270" spans="2:13" s="1259" customFormat="1" x14ac:dyDescent="0.2">
      <c r="B16270" s="1257"/>
      <c r="C16270" s="1257"/>
      <c r="D16270" s="1257"/>
      <c r="E16270" s="1257"/>
      <c r="F16270" s="1257"/>
      <c r="G16270" s="1257"/>
      <c r="H16270" s="1258"/>
      <c r="I16270" s="1257"/>
      <c r="J16270" s="1257"/>
      <c r="K16270" s="1257"/>
      <c r="L16270" s="1257"/>
      <c r="M16270" s="1257"/>
    </row>
    <row r="16271" spans="2:13" s="1259" customFormat="1" x14ac:dyDescent="0.2">
      <c r="B16271" s="1257"/>
      <c r="C16271" s="1257"/>
      <c r="D16271" s="1257"/>
      <c r="E16271" s="1257"/>
      <c r="F16271" s="1257"/>
      <c r="G16271" s="1257"/>
      <c r="H16271" s="1258"/>
      <c r="I16271" s="1257"/>
      <c r="J16271" s="1257"/>
      <c r="K16271" s="1257"/>
      <c r="L16271" s="1257"/>
      <c r="M16271" s="1257"/>
    </row>
    <row r="16272" spans="2:13" s="1259" customFormat="1" x14ac:dyDescent="0.2">
      <c r="B16272" s="1257"/>
      <c r="C16272" s="1257"/>
      <c r="D16272" s="1257"/>
      <c r="E16272" s="1257"/>
      <c r="F16272" s="1257"/>
      <c r="G16272" s="1257"/>
      <c r="H16272" s="1258"/>
      <c r="I16272" s="1257"/>
      <c r="J16272" s="1257"/>
      <c r="K16272" s="1257"/>
      <c r="L16272" s="1257"/>
      <c r="M16272" s="1257"/>
    </row>
    <row r="16273" spans="2:13" s="1259" customFormat="1" x14ac:dyDescent="0.2">
      <c r="B16273" s="1257"/>
      <c r="C16273" s="1257"/>
      <c r="D16273" s="1257"/>
      <c r="E16273" s="1257"/>
      <c r="F16273" s="1257"/>
      <c r="G16273" s="1257"/>
      <c r="H16273" s="1258"/>
      <c r="I16273" s="1257"/>
      <c r="J16273" s="1257"/>
      <c r="K16273" s="1257"/>
      <c r="L16273" s="1257"/>
      <c r="M16273" s="1257"/>
    </row>
    <row r="16274" spans="2:13" s="1259" customFormat="1" x14ac:dyDescent="0.2">
      <c r="B16274" s="1257"/>
      <c r="C16274" s="1257"/>
      <c r="D16274" s="1257"/>
      <c r="E16274" s="1257"/>
      <c r="F16274" s="1257"/>
      <c r="G16274" s="1257"/>
      <c r="H16274" s="1258"/>
      <c r="I16274" s="1257"/>
      <c r="J16274" s="1257"/>
      <c r="K16274" s="1257"/>
      <c r="L16274" s="1257"/>
      <c r="M16274" s="1257"/>
    </row>
    <row r="16275" spans="2:13" s="1259" customFormat="1" x14ac:dyDescent="0.2">
      <c r="B16275" s="1257"/>
      <c r="C16275" s="1257"/>
      <c r="D16275" s="1257"/>
      <c r="E16275" s="1257"/>
      <c r="F16275" s="1257"/>
      <c r="G16275" s="1257"/>
      <c r="H16275" s="1258"/>
      <c r="I16275" s="1257"/>
      <c r="J16275" s="1257"/>
      <c r="K16275" s="1257"/>
      <c r="L16275" s="1257"/>
      <c r="M16275" s="1257"/>
    </row>
    <row r="16276" spans="2:13" s="1259" customFormat="1" x14ac:dyDescent="0.2">
      <c r="B16276" s="1257"/>
      <c r="C16276" s="1257"/>
      <c r="D16276" s="1257"/>
      <c r="E16276" s="1257"/>
      <c r="F16276" s="1257"/>
      <c r="G16276" s="1257"/>
      <c r="H16276" s="1258"/>
      <c r="I16276" s="1257"/>
      <c r="J16276" s="1257"/>
      <c r="K16276" s="1257"/>
      <c r="L16276" s="1257"/>
      <c r="M16276" s="1257"/>
    </row>
    <row r="16277" spans="2:13" s="1259" customFormat="1" x14ac:dyDescent="0.2">
      <c r="B16277" s="1257"/>
      <c r="C16277" s="1257"/>
      <c r="D16277" s="1257"/>
      <c r="E16277" s="1257"/>
      <c r="F16277" s="1257"/>
      <c r="G16277" s="1257"/>
      <c r="H16277" s="1258"/>
      <c r="I16277" s="1257"/>
      <c r="J16277" s="1257"/>
      <c r="K16277" s="1257"/>
      <c r="L16277" s="1257"/>
      <c r="M16277" s="1257"/>
    </row>
    <row r="16278" spans="2:13" s="1259" customFormat="1" x14ac:dyDescent="0.2">
      <c r="B16278" s="1257"/>
      <c r="C16278" s="1257"/>
      <c r="D16278" s="1257"/>
      <c r="E16278" s="1257"/>
      <c r="F16278" s="1257"/>
      <c r="G16278" s="1257"/>
      <c r="H16278" s="1258"/>
      <c r="I16278" s="1257"/>
      <c r="J16278" s="1257"/>
      <c r="K16278" s="1257"/>
      <c r="L16278" s="1257"/>
      <c r="M16278" s="1257"/>
    </row>
    <row r="16279" spans="2:13" s="1259" customFormat="1" x14ac:dyDescent="0.2">
      <c r="B16279" s="1257"/>
      <c r="C16279" s="1257"/>
      <c r="D16279" s="1257"/>
      <c r="E16279" s="1257"/>
      <c r="F16279" s="1257"/>
      <c r="G16279" s="1257"/>
      <c r="H16279" s="1258"/>
      <c r="I16279" s="1257"/>
      <c r="J16279" s="1257"/>
      <c r="K16279" s="1257"/>
      <c r="L16279" s="1257"/>
      <c r="M16279" s="1257"/>
    </row>
    <row r="16280" spans="2:13" s="1259" customFormat="1" x14ac:dyDescent="0.2">
      <c r="B16280" s="1257"/>
      <c r="C16280" s="1257"/>
      <c r="D16280" s="1257"/>
      <c r="E16280" s="1257"/>
      <c r="F16280" s="1257"/>
      <c r="G16280" s="1257"/>
      <c r="H16280" s="1258"/>
      <c r="I16280" s="1257"/>
      <c r="J16280" s="1257"/>
      <c r="K16280" s="1257"/>
      <c r="L16280" s="1257"/>
      <c r="M16280" s="1257"/>
    </row>
    <row r="16281" spans="2:13" s="1259" customFormat="1" x14ac:dyDescent="0.2">
      <c r="B16281" s="1257"/>
      <c r="C16281" s="1257"/>
      <c r="D16281" s="1257"/>
      <c r="E16281" s="1257"/>
      <c r="F16281" s="1257"/>
      <c r="G16281" s="1257"/>
      <c r="H16281" s="1258"/>
      <c r="I16281" s="1257"/>
      <c r="J16281" s="1257"/>
      <c r="K16281" s="1257"/>
      <c r="L16281" s="1257"/>
      <c r="M16281" s="1257"/>
    </row>
    <row r="16282" spans="2:13" s="1259" customFormat="1" x14ac:dyDescent="0.2">
      <c r="B16282" s="1257"/>
      <c r="C16282" s="1257"/>
      <c r="D16282" s="1257"/>
      <c r="E16282" s="1257"/>
      <c r="F16282" s="1257"/>
      <c r="G16282" s="1257"/>
      <c r="H16282" s="1258"/>
      <c r="I16282" s="1257"/>
      <c r="J16282" s="1257"/>
      <c r="K16282" s="1257"/>
      <c r="L16282" s="1257"/>
      <c r="M16282" s="1257"/>
    </row>
    <row r="16283" spans="2:13" s="1259" customFormat="1" x14ac:dyDescent="0.2">
      <c r="B16283" s="1257"/>
      <c r="C16283" s="1257"/>
      <c r="D16283" s="1257"/>
      <c r="E16283" s="1257"/>
      <c r="F16283" s="1257"/>
      <c r="G16283" s="1257"/>
      <c r="H16283" s="1258"/>
      <c r="I16283" s="1257"/>
      <c r="J16283" s="1257"/>
      <c r="K16283" s="1257"/>
      <c r="L16283" s="1257"/>
      <c r="M16283" s="1257"/>
    </row>
    <row r="16284" spans="2:13" s="1259" customFormat="1" x14ac:dyDescent="0.2">
      <c r="B16284" s="1257"/>
      <c r="C16284" s="1257"/>
      <c r="D16284" s="1257"/>
      <c r="E16284" s="1257"/>
      <c r="F16284" s="1257"/>
      <c r="G16284" s="1257"/>
      <c r="H16284" s="1258"/>
      <c r="I16284" s="1257"/>
      <c r="J16284" s="1257"/>
      <c r="K16284" s="1257"/>
      <c r="L16284" s="1257"/>
      <c r="M16284" s="1257"/>
    </row>
    <row r="16285" spans="2:13" s="1259" customFormat="1" x14ac:dyDescent="0.2">
      <c r="B16285" s="1257"/>
      <c r="C16285" s="1257"/>
      <c r="D16285" s="1257"/>
      <c r="E16285" s="1257"/>
      <c r="F16285" s="1257"/>
      <c r="G16285" s="1257"/>
      <c r="H16285" s="1258"/>
      <c r="I16285" s="1257"/>
      <c r="J16285" s="1257"/>
      <c r="K16285" s="1257"/>
      <c r="L16285" s="1257"/>
      <c r="M16285" s="1257"/>
    </row>
    <row r="16286" spans="2:13" s="1259" customFormat="1" x14ac:dyDescent="0.2">
      <c r="B16286" s="1257"/>
      <c r="C16286" s="1257"/>
      <c r="D16286" s="1257"/>
      <c r="E16286" s="1257"/>
      <c r="F16286" s="1257"/>
      <c r="G16286" s="1257"/>
      <c r="H16286" s="1258"/>
      <c r="I16286" s="1257"/>
      <c r="J16286" s="1257"/>
      <c r="K16286" s="1257"/>
      <c r="L16286" s="1257"/>
      <c r="M16286" s="1257"/>
    </row>
    <row r="16287" spans="2:13" s="1259" customFormat="1" x14ac:dyDescent="0.2">
      <c r="B16287" s="1257"/>
      <c r="C16287" s="1257"/>
      <c r="D16287" s="1257"/>
      <c r="E16287" s="1257"/>
      <c r="F16287" s="1257"/>
      <c r="G16287" s="1257"/>
      <c r="H16287" s="1258"/>
      <c r="I16287" s="1257"/>
      <c r="J16287" s="1257"/>
      <c r="K16287" s="1257"/>
      <c r="L16287" s="1257"/>
      <c r="M16287" s="1257"/>
    </row>
    <row r="16288" spans="2:13" s="1259" customFormat="1" x14ac:dyDescent="0.2">
      <c r="B16288" s="1257"/>
      <c r="C16288" s="1257"/>
      <c r="D16288" s="1257"/>
      <c r="E16288" s="1257"/>
      <c r="F16288" s="1257"/>
      <c r="G16288" s="1257"/>
      <c r="H16288" s="1258"/>
      <c r="I16288" s="1257"/>
      <c r="J16288" s="1257"/>
      <c r="K16288" s="1257"/>
      <c r="L16288" s="1257"/>
      <c r="M16288" s="1257"/>
    </row>
    <row r="16289" spans="2:13" s="1259" customFormat="1" x14ac:dyDescent="0.2">
      <c r="B16289" s="1257"/>
      <c r="C16289" s="1257"/>
      <c r="D16289" s="1257"/>
      <c r="E16289" s="1257"/>
      <c r="F16289" s="1257"/>
      <c r="G16289" s="1257"/>
      <c r="H16289" s="1258"/>
      <c r="I16289" s="1257"/>
      <c r="J16289" s="1257"/>
      <c r="K16289" s="1257"/>
      <c r="L16289" s="1257"/>
      <c r="M16289" s="1257"/>
    </row>
    <row r="16290" spans="2:13" s="1259" customFormat="1" x14ac:dyDescent="0.2">
      <c r="B16290" s="1257"/>
      <c r="C16290" s="1257"/>
      <c r="D16290" s="1257"/>
      <c r="E16290" s="1257"/>
      <c r="F16290" s="1257"/>
      <c r="G16290" s="1257"/>
      <c r="H16290" s="1258"/>
      <c r="I16290" s="1257"/>
      <c r="J16290" s="1257"/>
      <c r="K16290" s="1257"/>
      <c r="L16290" s="1257"/>
      <c r="M16290" s="1257"/>
    </row>
    <row r="16291" spans="2:13" s="1259" customFormat="1" x14ac:dyDescent="0.2">
      <c r="B16291" s="1257"/>
      <c r="C16291" s="1257"/>
      <c r="D16291" s="1257"/>
      <c r="E16291" s="1257"/>
      <c r="F16291" s="1257"/>
      <c r="G16291" s="1257"/>
      <c r="H16291" s="1258"/>
      <c r="I16291" s="1257"/>
      <c r="J16291" s="1257"/>
      <c r="K16291" s="1257"/>
      <c r="L16291" s="1257"/>
      <c r="M16291" s="1257"/>
    </row>
    <row r="16292" spans="2:13" s="1259" customFormat="1" x14ac:dyDescent="0.2">
      <c r="B16292" s="1257"/>
      <c r="C16292" s="1257"/>
      <c r="D16292" s="1257"/>
      <c r="E16292" s="1257"/>
      <c r="F16292" s="1257"/>
      <c r="G16292" s="1257"/>
      <c r="H16292" s="1258"/>
      <c r="I16292" s="1257"/>
      <c r="J16292" s="1257"/>
      <c r="K16292" s="1257"/>
      <c r="L16292" s="1257"/>
      <c r="M16292" s="1257"/>
    </row>
    <row r="16293" spans="2:13" s="1259" customFormat="1" x14ac:dyDescent="0.2">
      <c r="B16293" s="1257"/>
      <c r="C16293" s="1257"/>
      <c r="D16293" s="1257"/>
      <c r="E16293" s="1257"/>
      <c r="F16293" s="1257"/>
      <c r="G16293" s="1257"/>
      <c r="H16293" s="1258"/>
      <c r="I16293" s="1257"/>
      <c r="J16293" s="1257"/>
      <c r="K16293" s="1257"/>
      <c r="L16293" s="1257"/>
      <c r="M16293" s="1257"/>
    </row>
    <row r="16294" spans="2:13" s="1259" customFormat="1" x14ac:dyDescent="0.2">
      <c r="B16294" s="1257"/>
      <c r="C16294" s="1257"/>
      <c r="D16294" s="1257"/>
      <c r="E16294" s="1257"/>
      <c r="F16294" s="1257"/>
      <c r="G16294" s="1257"/>
      <c r="H16294" s="1258"/>
      <c r="I16294" s="1257"/>
      <c r="J16294" s="1257"/>
      <c r="K16294" s="1257"/>
      <c r="L16294" s="1257"/>
      <c r="M16294" s="1257"/>
    </row>
    <row r="16295" spans="2:13" s="1259" customFormat="1" x14ac:dyDescent="0.2">
      <c r="B16295" s="1257"/>
      <c r="C16295" s="1257"/>
      <c r="D16295" s="1257"/>
      <c r="E16295" s="1257"/>
      <c r="F16295" s="1257"/>
      <c r="G16295" s="1257"/>
      <c r="H16295" s="1258"/>
      <c r="I16295" s="1257"/>
      <c r="J16295" s="1257"/>
      <c r="K16295" s="1257"/>
      <c r="L16295" s="1257"/>
      <c r="M16295" s="1257"/>
    </row>
    <row r="16296" spans="2:13" s="1259" customFormat="1" x14ac:dyDescent="0.2">
      <c r="B16296" s="1257"/>
      <c r="C16296" s="1257"/>
      <c r="D16296" s="1257"/>
      <c r="E16296" s="1257"/>
      <c r="F16296" s="1257"/>
      <c r="G16296" s="1257"/>
      <c r="H16296" s="1258"/>
      <c r="I16296" s="1257"/>
      <c r="J16296" s="1257"/>
      <c r="K16296" s="1257"/>
      <c r="L16296" s="1257"/>
      <c r="M16296" s="1257"/>
    </row>
    <row r="16297" spans="2:13" s="1259" customFormat="1" x14ac:dyDescent="0.2">
      <c r="B16297" s="1257"/>
      <c r="C16297" s="1257"/>
      <c r="D16297" s="1257"/>
      <c r="E16297" s="1257"/>
      <c r="F16297" s="1257"/>
      <c r="G16297" s="1257"/>
      <c r="H16297" s="1258"/>
      <c r="I16297" s="1257"/>
      <c r="J16297" s="1257"/>
      <c r="K16297" s="1257"/>
      <c r="L16297" s="1257"/>
      <c r="M16297" s="1257"/>
    </row>
    <row r="16298" spans="2:13" s="1259" customFormat="1" x14ac:dyDescent="0.2">
      <c r="B16298" s="1257"/>
      <c r="C16298" s="1257"/>
      <c r="D16298" s="1257"/>
      <c r="E16298" s="1257"/>
      <c r="F16298" s="1257"/>
      <c r="G16298" s="1257"/>
      <c r="H16298" s="1258"/>
      <c r="I16298" s="1257"/>
      <c r="J16298" s="1257"/>
      <c r="K16298" s="1257"/>
      <c r="L16298" s="1257"/>
      <c r="M16298" s="1257"/>
    </row>
    <row r="16299" spans="2:13" s="1259" customFormat="1" x14ac:dyDescent="0.2">
      <c r="B16299" s="1257"/>
      <c r="C16299" s="1257"/>
      <c r="D16299" s="1257"/>
      <c r="E16299" s="1257"/>
      <c r="F16299" s="1257"/>
      <c r="G16299" s="1257"/>
      <c r="H16299" s="1258"/>
      <c r="I16299" s="1257"/>
      <c r="J16299" s="1257"/>
      <c r="K16299" s="1257"/>
      <c r="L16299" s="1257"/>
      <c r="M16299" s="1257"/>
    </row>
    <row r="16300" spans="2:13" s="1259" customFormat="1" x14ac:dyDescent="0.2">
      <c r="B16300" s="1257"/>
      <c r="C16300" s="1257"/>
      <c r="D16300" s="1257"/>
      <c r="E16300" s="1257"/>
      <c r="F16300" s="1257"/>
      <c r="G16300" s="1257"/>
      <c r="H16300" s="1258"/>
      <c r="I16300" s="1257"/>
      <c r="J16300" s="1257"/>
      <c r="K16300" s="1257"/>
      <c r="L16300" s="1257"/>
      <c r="M16300" s="1257"/>
    </row>
    <row r="16301" spans="2:13" s="1259" customFormat="1" x14ac:dyDescent="0.2">
      <c r="B16301" s="1257"/>
      <c r="C16301" s="1257"/>
      <c r="D16301" s="1257"/>
      <c r="E16301" s="1257"/>
      <c r="F16301" s="1257"/>
      <c r="G16301" s="1257"/>
      <c r="H16301" s="1258"/>
      <c r="I16301" s="1257"/>
      <c r="J16301" s="1257"/>
      <c r="K16301" s="1257"/>
      <c r="L16301" s="1257"/>
      <c r="M16301" s="1257"/>
    </row>
    <row r="16302" spans="2:13" s="1259" customFormat="1" x14ac:dyDescent="0.2">
      <c r="B16302" s="1257"/>
      <c r="C16302" s="1257"/>
      <c r="D16302" s="1257"/>
      <c r="E16302" s="1257"/>
      <c r="F16302" s="1257"/>
      <c r="G16302" s="1257"/>
      <c r="H16302" s="1258"/>
      <c r="I16302" s="1257"/>
      <c r="J16302" s="1257"/>
      <c r="K16302" s="1257"/>
      <c r="L16302" s="1257"/>
      <c r="M16302" s="1257"/>
    </row>
    <row r="16303" spans="2:13" s="1259" customFormat="1" x14ac:dyDescent="0.2">
      <c r="B16303" s="1257"/>
      <c r="C16303" s="1257"/>
      <c r="D16303" s="1257"/>
      <c r="E16303" s="1257"/>
      <c r="F16303" s="1257"/>
      <c r="G16303" s="1257"/>
      <c r="H16303" s="1258"/>
      <c r="I16303" s="1257"/>
      <c r="J16303" s="1257"/>
      <c r="K16303" s="1257"/>
      <c r="L16303" s="1257"/>
      <c r="M16303" s="1257"/>
    </row>
    <row r="16304" spans="2:13" s="1259" customFormat="1" x14ac:dyDescent="0.2">
      <c r="B16304" s="1257"/>
      <c r="C16304" s="1257"/>
      <c r="D16304" s="1257"/>
      <c r="E16304" s="1257"/>
      <c r="F16304" s="1257"/>
      <c r="G16304" s="1257"/>
      <c r="H16304" s="1258"/>
      <c r="I16304" s="1257"/>
      <c r="J16304" s="1257"/>
      <c r="K16304" s="1257"/>
      <c r="L16304" s="1257"/>
      <c r="M16304" s="1257"/>
    </row>
    <row r="16305" spans="2:13" s="1259" customFormat="1" x14ac:dyDescent="0.2">
      <c r="B16305" s="1257"/>
      <c r="C16305" s="1257"/>
      <c r="D16305" s="1257"/>
      <c r="E16305" s="1257"/>
      <c r="F16305" s="1257"/>
      <c r="G16305" s="1257"/>
      <c r="H16305" s="1258"/>
      <c r="I16305" s="1257"/>
      <c r="J16305" s="1257"/>
      <c r="K16305" s="1257"/>
      <c r="L16305" s="1257"/>
      <c r="M16305" s="1257"/>
    </row>
    <row r="16306" spans="2:13" s="1259" customFormat="1" x14ac:dyDescent="0.2">
      <c r="B16306" s="1257"/>
      <c r="C16306" s="1257"/>
      <c r="D16306" s="1257"/>
      <c r="E16306" s="1257"/>
      <c r="F16306" s="1257"/>
      <c r="G16306" s="1257"/>
      <c r="H16306" s="1258"/>
      <c r="I16306" s="1257"/>
      <c r="J16306" s="1257"/>
      <c r="K16306" s="1257"/>
      <c r="L16306" s="1257"/>
      <c r="M16306" s="1257"/>
    </row>
    <row r="16307" spans="2:13" s="1259" customFormat="1" x14ac:dyDescent="0.2">
      <c r="B16307" s="1257"/>
      <c r="C16307" s="1257"/>
      <c r="D16307" s="1257"/>
      <c r="E16307" s="1257"/>
      <c r="F16307" s="1257"/>
      <c r="G16307" s="1257"/>
      <c r="H16307" s="1258"/>
      <c r="I16307" s="1257"/>
      <c r="J16307" s="1257"/>
      <c r="K16307" s="1257"/>
      <c r="L16307" s="1257"/>
      <c r="M16307" s="1257"/>
    </row>
    <row r="16308" spans="2:13" s="1259" customFormat="1" x14ac:dyDescent="0.2">
      <c r="B16308" s="1257"/>
      <c r="C16308" s="1257"/>
      <c r="D16308" s="1257"/>
      <c r="E16308" s="1257"/>
      <c r="F16308" s="1257"/>
      <c r="G16308" s="1257"/>
      <c r="H16308" s="1258"/>
      <c r="I16308" s="1257"/>
      <c r="J16308" s="1257"/>
      <c r="K16308" s="1257"/>
      <c r="L16308" s="1257"/>
      <c r="M16308" s="1257"/>
    </row>
    <row r="16309" spans="2:13" s="1259" customFormat="1" x14ac:dyDescent="0.2">
      <c r="B16309" s="1257"/>
      <c r="C16309" s="1257"/>
      <c r="D16309" s="1257"/>
      <c r="E16309" s="1257"/>
      <c r="F16309" s="1257"/>
      <c r="G16309" s="1257"/>
      <c r="H16309" s="1258"/>
      <c r="I16309" s="1257"/>
      <c r="J16309" s="1257"/>
      <c r="K16309" s="1257"/>
      <c r="L16309" s="1257"/>
      <c r="M16309" s="1257"/>
    </row>
    <row r="16310" spans="2:13" s="1259" customFormat="1" x14ac:dyDescent="0.2">
      <c r="B16310" s="1257"/>
      <c r="C16310" s="1257"/>
      <c r="D16310" s="1257"/>
      <c r="E16310" s="1257"/>
      <c r="F16310" s="1257"/>
      <c r="G16310" s="1257"/>
      <c r="H16310" s="1258"/>
      <c r="I16310" s="1257"/>
      <c r="J16310" s="1257"/>
      <c r="K16310" s="1257"/>
      <c r="L16310" s="1257"/>
      <c r="M16310" s="1257"/>
    </row>
    <row r="16311" spans="2:13" s="1259" customFormat="1" x14ac:dyDescent="0.2">
      <c r="B16311" s="1257"/>
      <c r="C16311" s="1257"/>
      <c r="D16311" s="1257"/>
      <c r="E16311" s="1257"/>
      <c r="F16311" s="1257"/>
      <c r="G16311" s="1257"/>
      <c r="H16311" s="1258"/>
      <c r="I16311" s="1257"/>
      <c r="J16311" s="1257"/>
      <c r="K16311" s="1257"/>
      <c r="L16311" s="1257"/>
      <c r="M16311" s="1257"/>
    </row>
    <row r="16312" spans="2:13" s="1259" customFormat="1" x14ac:dyDescent="0.2">
      <c r="B16312" s="1257"/>
      <c r="C16312" s="1257"/>
      <c r="D16312" s="1257"/>
      <c r="E16312" s="1257"/>
      <c r="F16312" s="1257"/>
      <c r="G16312" s="1257"/>
      <c r="H16312" s="1258"/>
      <c r="I16312" s="1257"/>
      <c r="J16312" s="1257"/>
      <c r="K16312" s="1257"/>
      <c r="L16312" s="1257"/>
      <c r="M16312" s="1257"/>
    </row>
    <row r="16313" spans="2:13" s="1259" customFormat="1" x14ac:dyDescent="0.2">
      <c r="B16313" s="1257"/>
      <c r="C16313" s="1257"/>
      <c r="D16313" s="1257"/>
      <c r="E16313" s="1257"/>
      <c r="F16313" s="1257"/>
      <c r="G16313" s="1257"/>
      <c r="H16313" s="1258"/>
      <c r="I16313" s="1257"/>
      <c r="J16313" s="1257"/>
      <c r="K16313" s="1257"/>
      <c r="L16313" s="1257"/>
      <c r="M16313" s="1257"/>
    </row>
    <row r="16314" spans="2:13" s="1259" customFormat="1" x14ac:dyDescent="0.2">
      <c r="B16314" s="1257"/>
      <c r="C16314" s="1257"/>
      <c r="D16314" s="1257"/>
      <c r="E16314" s="1257"/>
      <c r="F16314" s="1257"/>
      <c r="G16314" s="1257"/>
      <c r="H16314" s="1258"/>
      <c r="I16314" s="1257"/>
      <c r="J16314" s="1257"/>
      <c r="K16314" s="1257"/>
      <c r="L16314" s="1257"/>
      <c r="M16314" s="1257"/>
    </row>
    <row r="16315" spans="2:13" s="1259" customFormat="1" x14ac:dyDescent="0.2">
      <c r="B16315" s="1257"/>
      <c r="C16315" s="1257"/>
      <c r="D16315" s="1257"/>
      <c r="E16315" s="1257"/>
      <c r="F16315" s="1257"/>
      <c r="G16315" s="1257"/>
      <c r="H16315" s="1258"/>
      <c r="I16315" s="1257"/>
      <c r="J16315" s="1257"/>
      <c r="K16315" s="1257"/>
      <c r="L16315" s="1257"/>
      <c r="M16315" s="1257"/>
    </row>
    <row r="16316" spans="2:13" s="1259" customFormat="1" x14ac:dyDescent="0.2">
      <c r="B16316" s="1257"/>
      <c r="C16316" s="1257"/>
      <c r="D16316" s="1257"/>
      <c r="E16316" s="1257"/>
      <c r="F16316" s="1257"/>
      <c r="G16316" s="1257"/>
      <c r="H16316" s="1258"/>
      <c r="I16316" s="1257"/>
      <c r="J16316" s="1257"/>
      <c r="K16316" s="1257"/>
      <c r="L16316" s="1257"/>
      <c r="M16316" s="1257"/>
    </row>
    <row r="16317" spans="2:13" s="1259" customFormat="1" x14ac:dyDescent="0.2">
      <c r="B16317" s="1257"/>
      <c r="C16317" s="1257"/>
      <c r="D16317" s="1257"/>
      <c r="E16317" s="1257"/>
      <c r="F16317" s="1257"/>
      <c r="G16317" s="1257"/>
      <c r="H16317" s="1258"/>
      <c r="I16317" s="1257"/>
      <c r="J16317" s="1257"/>
      <c r="K16317" s="1257"/>
      <c r="L16317" s="1257"/>
      <c r="M16317" s="1257"/>
    </row>
    <row r="16318" spans="2:13" s="1259" customFormat="1" x14ac:dyDescent="0.2">
      <c r="B16318" s="1257"/>
      <c r="C16318" s="1257"/>
      <c r="D16318" s="1257"/>
      <c r="E16318" s="1257"/>
      <c r="F16318" s="1257"/>
      <c r="G16318" s="1257"/>
      <c r="H16318" s="1258"/>
      <c r="I16318" s="1257"/>
      <c r="J16318" s="1257"/>
      <c r="K16318" s="1257"/>
      <c r="L16318" s="1257"/>
      <c r="M16318" s="1257"/>
    </row>
    <row r="16319" spans="2:13" s="1259" customFormat="1" x14ac:dyDescent="0.2">
      <c r="B16319" s="1257"/>
      <c r="C16319" s="1257"/>
      <c r="D16319" s="1257"/>
      <c r="E16319" s="1257"/>
      <c r="F16319" s="1257"/>
      <c r="G16319" s="1257"/>
      <c r="H16319" s="1258"/>
      <c r="I16319" s="1257"/>
      <c r="J16319" s="1257"/>
      <c r="K16319" s="1257"/>
      <c r="L16319" s="1257"/>
      <c r="M16319" s="1257"/>
    </row>
    <row r="16320" spans="2:13" s="1259" customFormat="1" x14ac:dyDescent="0.2">
      <c r="B16320" s="1257"/>
      <c r="C16320" s="1257"/>
      <c r="D16320" s="1257"/>
      <c r="E16320" s="1257"/>
      <c r="F16320" s="1257"/>
      <c r="G16320" s="1257"/>
      <c r="H16320" s="1258"/>
      <c r="I16320" s="1257"/>
      <c r="J16320" s="1257"/>
      <c r="K16320" s="1257"/>
      <c r="L16320" s="1257"/>
      <c r="M16320" s="1257"/>
    </row>
    <row r="16321" spans="2:13" s="1259" customFormat="1" x14ac:dyDescent="0.2">
      <c r="B16321" s="1257"/>
      <c r="C16321" s="1257"/>
      <c r="D16321" s="1257"/>
      <c r="E16321" s="1257"/>
      <c r="F16321" s="1257"/>
      <c r="G16321" s="1257"/>
      <c r="H16321" s="1258"/>
      <c r="I16321" s="1257"/>
      <c r="J16321" s="1257"/>
      <c r="K16321" s="1257"/>
      <c r="L16321" s="1257"/>
      <c r="M16321" s="1257"/>
    </row>
    <row r="16322" spans="2:13" s="1259" customFormat="1" x14ac:dyDescent="0.2">
      <c r="B16322" s="1257"/>
      <c r="C16322" s="1257"/>
      <c r="D16322" s="1257"/>
      <c r="E16322" s="1257"/>
      <c r="F16322" s="1257"/>
      <c r="G16322" s="1257"/>
      <c r="H16322" s="1258"/>
      <c r="I16322" s="1257"/>
      <c r="J16322" s="1257"/>
      <c r="K16322" s="1257"/>
      <c r="L16322" s="1257"/>
      <c r="M16322" s="1257"/>
    </row>
    <row r="16323" spans="2:13" s="1259" customFormat="1" x14ac:dyDescent="0.2">
      <c r="B16323" s="1257"/>
      <c r="C16323" s="1257"/>
      <c r="D16323" s="1257"/>
      <c r="E16323" s="1257"/>
      <c r="F16323" s="1257"/>
      <c r="G16323" s="1257"/>
      <c r="H16323" s="1258"/>
      <c r="I16323" s="1257"/>
      <c r="J16323" s="1257"/>
      <c r="K16323" s="1257"/>
      <c r="L16323" s="1257"/>
      <c r="M16323" s="1257"/>
    </row>
    <row r="16324" spans="2:13" s="1259" customFormat="1" x14ac:dyDescent="0.2">
      <c r="B16324" s="1257"/>
      <c r="C16324" s="1257"/>
      <c r="D16324" s="1257"/>
      <c r="E16324" s="1257"/>
      <c r="F16324" s="1257"/>
      <c r="G16324" s="1257"/>
      <c r="H16324" s="1258"/>
      <c r="I16324" s="1257"/>
      <c r="J16324" s="1257"/>
      <c r="K16324" s="1257"/>
      <c r="L16324" s="1257"/>
      <c r="M16324" s="1257"/>
    </row>
    <row r="16325" spans="2:13" s="1259" customFormat="1" x14ac:dyDescent="0.2">
      <c r="B16325" s="1257"/>
      <c r="C16325" s="1257"/>
      <c r="D16325" s="1257"/>
      <c r="E16325" s="1257"/>
      <c r="F16325" s="1257"/>
      <c r="G16325" s="1257"/>
      <c r="H16325" s="1258"/>
      <c r="I16325" s="1257"/>
      <c r="J16325" s="1257"/>
      <c r="K16325" s="1257"/>
      <c r="L16325" s="1257"/>
      <c r="M16325" s="1257"/>
    </row>
    <row r="16326" spans="2:13" s="1259" customFormat="1" x14ac:dyDescent="0.2">
      <c r="B16326" s="1257"/>
      <c r="C16326" s="1257"/>
      <c r="D16326" s="1257"/>
      <c r="E16326" s="1257"/>
      <c r="F16326" s="1257"/>
      <c r="G16326" s="1257"/>
      <c r="H16326" s="1258"/>
      <c r="I16326" s="1257"/>
      <c r="J16326" s="1257"/>
      <c r="K16326" s="1257"/>
      <c r="L16326" s="1257"/>
      <c r="M16326" s="1257"/>
    </row>
    <row r="16327" spans="2:13" s="1259" customFormat="1" x14ac:dyDescent="0.2">
      <c r="B16327" s="1257"/>
      <c r="C16327" s="1257"/>
      <c r="D16327" s="1257"/>
      <c r="E16327" s="1257"/>
      <c r="F16327" s="1257"/>
      <c r="G16327" s="1257"/>
      <c r="H16327" s="1258"/>
      <c r="I16327" s="1257"/>
      <c r="J16327" s="1257"/>
      <c r="K16327" s="1257"/>
      <c r="L16327" s="1257"/>
      <c r="M16327" s="1257"/>
    </row>
    <row r="16328" spans="2:13" s="1259" customFormat="1" x14ac:dyDescent="0.2">
      <c r="B16328" s="1257"/>
      <c r="C16328" s="1257"/>
      <c r="D16328" s="1257"/>
      <c r="E16328" s="1257"/>
      <c r="F16328" s="1257"/>
      <c r="G16328" s="1257"/>
      <c r="H16328" s="1258"/>
      <c r="I16328" s="1257"/>
      <c r="J16328" s="1257"/>
      <c r="K16328" s="1257"/>
      <c r="L16328" s="1257"/>
      <c r="M16328" s="1257"/>
    </row>
    <row r="16329" spans="2:13" s="1259" customFormat="1" x14ac:dyDescent="0.2">
      <c r="B16329" s="1257"/>
      <c r="C16329" s="1257"/>
      <c r="D16329" s="1257"/>
      <c r="E16329" s="1257"/>
      <c r="F16329" s="1257"/>
      <c r="G16329" s="1257"/>
      <c r="H16329" s="1258"/>
      <c r="I16329" s="1257"/>
      <c r="J16329" s="1257"/>
      <c r="K16329" s="1257"/>
      <c r="L16329" s="1257"/>
      <c r="M16329" s="1257"/>
    </row>
    <row r="16330" spans="2:13" s="1259" customFormat="1" x14ac:dyDescent="0.2">
      <c r="B16330" s="1257"/>
      <c r="C16330" s="1257"/>
      <c r="D16330" s="1257"/>
      <c r="E16330" s="1257"/>
      <c r="F16330" s="1257"/>
      <c r="G16330" s="1257"/>
      <c r="H16330" s="1258"/>
      <c r="I16330" s="1257"/>
      <c r="J16330" s="1257"/>
      <c r="K16330" s="1257"/>
      <c r="L16330" s="1257"/>
      <c r="M16330" s="1257"/>
    </row>
    <row r="16331" spans="2:13" s="1259" customFormat="1" x14ac:dyDescent="0.2">
      <c r="B16331" s="1257"/>
      <c r="C16331" s="1257"/>
      <c r="D16331" s="1257"/>
      <c r="E16331" s="1257"/>
      <c r="F16331" s="1257"/>
      <c r="G16331" s="1257"/>
      <c r="H16331" s="1258"/>
      <c r="I16331" s="1257"/>
      <c r="J16331" s="1257"/>
      <c r="K16331" s="1257"/>
      <c r="L16331" s="1257"/>
      <c r="M16331" s="1257"/>
    </row>
    <row r="16332" spans="2:13" s="1259" customFormat="1" x14ac:dyDescent="0.2">
      <c r="B16332" s="1257"/>
      <c r="C16332" s="1257"/>
      <c r="D16332" s="1257"/>
      <c r="E16332" s="1257"/>
      <c r="F16332" s="1257"/>
      <c r="G16332" s="1257"/>
      <c r="H16332" s="1258"/>
      <c r="I16332" s="1257"/>
      <c r="J16332" s="1257"/>
      <c r="K16332" s="1257"/>
      <c r="L16332" s="1257"/>
      <c r="M16332" s="1257"/>
    </row>
    <row r="16333" spans="2:13" s="1259" customFormat="1" x14ac:dyDescent="0.2">
      <c r="B16333" s="1257"/>
      <c r="C16333" s="1257"/>
      <c r="D16333" s="1257"/>
      <c r="E16333" s="1257"/>
      <c r="F16333" s="1257"/>
      <c r="G16333" s="1257"/>
      <c r="H16333" s="1258"/>
      <c r="I16333" s="1257"/>
      <c r="J16333" s="1257"/>
      <c r="K16333" s="1257"/>
      <c r="L16333" s="1257"/>
      <c r="M16333" s="1257"/>
    </row>
    <row r="16334" spans="2:13" s="1259" customFormat="1" x14ac:dyDescent="0.2">
      <c r="B16334" s="1257"/>
      <c r="C16334" s="1257"/>
      <c r="D16334" s="1257"/>
      <c r="E16334" s="1257"/>
      <c r="F16334" s="1257"/>
      <c r="G16334" s="1257"/>
      <c r="H16334" s="1258"/>
      <c r="I16334" s="1257"/>
      <c r="J16334" s="1257"/>
      <c r="K16334" s="1257"/>
      <c r="L16334" s="1257"/>
      <c r="M16334" s="1257"/>
    </row>
    <row r="16335" spans="2:13" s="1259" customFormat="1" x14ac:dyDescent="0.2">
      <c r="B16335" s="1257"/>
      <c r="C16335" s="1257"/>
      <c r="D16335" s="1257"/>
      <c r="E16335" s="1257"/>
      <c r="F16335" s="1257"/>
      <c r="G16335" s="1257"/>
      <c r="H16335" s="1258"/>
      <c r="I16335" s="1257"/>
      <c r="J16335" s="1257"/>
      <c r="K16335" s="1257"/>
      <c r="L16335" s="1257"/>
      <c r="M16335" s="1257"/>
    </row>
    <row r="16336" spans="2:13" s="1259" customFormat="1" x14ac:dyDescent="0.2">
      <c r="B16336" s="1257"/>
      <c r="C16336" s="1257"/>
      <c r="D16336" s="1257"/>
      <c r="E16336" s="1257"/>
      <c r="F16336" s="1257"/>
      <c r="G16336" s="1257"/>
      <c r="H16336" s="1258"/>
      <c r="I16336" s="1257"/>
      <c r="J16336" s="1257"/>
      <c r="K16336" s="1257"/>
      <c r="L16336" s="1257"/>
      <c r="M16336" s="1257"/>
    </row>
    <row r="16337" spans="2:13" s="1259" customFormat="1" x14ac:dyDescent="0.2">
      <c r="B16337" s="1257"/>
      <c r="C16337" s="1257"/>
      <c r="D16337" s="1257"/>
      <c r="E16337" s="1257"/>
      <c r="F16337" s="1257"/>
      <c r="G16337" s="1257"/>
      <c r="H16337" s="1258"/>
      <c r="I16337" s="1257"/>
      <c r="J16337" s="1257"/>
      <c r="K16337" s="1257"/>
      <c r="L16337" s="1257"/>
      <c r="M16337" s="1257"/>
    </row>
    <row r="16338" spans="2:13" s="1259" customFormat="1" x14ac:dyDescent="0.2">
      <c r="B16338" s="1257"/>
      <c r="C16338" s="1257"/>
      <c r="D16338" s="1257"/>
      <c r="E16338" s="1257"/>
      <c r="F16338" s="1257"/>
      <c r="G16338" s="1257"/>
      <c r="H16338" s="1258"/>
      <c r="I16338" s="1257"/>
      <c r="J16338" s="1257"/>
      <c r="K16338" s="1257"/>
      <c r="L16338" s="1257"/>
      <c r="M16338" s="1257"/>
    </row>
    <row r="16339" spans="2:13" s="1259" customFormat="1" x14ac:dyDescent="0.2">
      <c r="B16339" s="1257"/>
      <c r="C16339" s="1257"/>
      <c r="D16339" s="1257"/>
      <c r="E16339" s="1257"/>
      <c r="F16339" s="1257"/>
      <c r="G16339" s="1257"/>
      <c r="H16339" s="1258"/>
      <c r="I16339" s="1257"/>
      <c r="J16339" s="1257"/>
      <c r="K16339" s="1257"/>
      <c r="L16339" s="1257"/>
      <c r="M16339" s="1257"/>
    </row>
    <row r="16340" spans="2:13" s="1259" customFormat="1" x14ac:dyDescent="0.2">
      <c r="B16340" s="1257"/>
      <c r="C16340" s="1257"/>
      <c r="D16340" s="1257"/>
      <c r="E16340" s="1257"/>
      <c r="F16340" s="1257"/>
      <c r="G16340" s="1257"/>
      <c r="H16340" s="1258"/>
      <c r="I16340" s="1257"/>
      <c r="J16340" s="1257"/>
      <c r="K16340" s="1257"/>
      <c r="L16340" s="1257"/>
      <c r="M16340" s="1257"/>
    </row>
    <row r="16341" spans="2:13" s="1259" customFormat="1" x14ac:dyDescent="0.2">
      <c r="B16341" s="1257"/>
      <c r="C16341" s="1257"/>
      <c r="D16341" s="1257"/>
      <c r="E16341" s="1257"/>
      <c r="F16341" s="1257"/>
      <c r="G16341" s="1257"/>
      <c r="H16341" s="1258"/>
      <c r="I16341" s="1257"/>
      <c r="J16341" s="1257"/>
      <c r="K16341" s="1257"/>
      <c r="L16341" s="1257"/>
      <c r="M16341" s="1257"/>
    </row>
    <row r="16342" spans="2:13" s="1259" customFormat="1" x14ac:dyDescent="0.2">
      <c r="B16342" s="1257"/>
      <c r="C16342" s="1257"/>
      <c r="D16342" s="1257"/>
      <c r="E16342" s="1257"/>
      <c r="F16342" s="1257"/>
      <c r="G16342" s="1257"/>
      <c r="H16342" s="1258"/>
      <c r="I16342" s="1257"/>
      <c r="J16342" s="1257"/>
      <c r="K16342" s="1257"/>
      <c r="L16342" s="1257"/>
      <c r="M16342" s="1257"/>
    </row>
    <row r="16343" spans="2:13" s="1259" customFormat="1" x14ac:dyDescent="0.2">
      <c r="B16343" s="1257"/>
      <c r="C16343" s="1257"/>
      <c r="D16343" s="1257"/>
      <c r="E16343" s="1257"/>
      <c r="F16343" s="1257"/>
      <c r="G16343" s="1257"/>
      <c r="H16343" s="1258"/>
      <c r="I16343" s="1257"/>
      <c r="J16343" s="1257"/>
      <c r="K16343" s="1257"/>
      <c r="L16343" s="1257"/>
      <c r="M16343" s="1257"/>
    </row>
    <row r="16344" spans="2:13" s="1259" customFormat="1" x14ac:dyDescent="0.2">
      <c r="B16344" s="1257"/>
      <c r="C16344" s="1257"/>
      <c r="D16344" s="1257"/>
      <c r="E16344" s="1257"/>
      <c r="F16344" s="1257"/>
      <c r="G16344" s="1257"/>
      <c r="H16344" s="1258"/>
      <c r="I16344" s="1257"/>
      <c r="J16344" s="1257"/>
      <c r="K16344" s="1257"/>
      <c r="L16344" s="1257"/>
      <c r="M16344" s="1257"/>
    </row>
    <row r="16345" spans="2:13" s="1259" customFormat="1" x14ac:dyDescent="0.2">
      <c r="B16345" s="1257"/>
      <c r="C16345" s="1257"/>
      <c r="D16345" s="1257"/>
      <c r="E16345" s="1257"/>
      <c r="F16345" s="1257"/>
      <c r="G16345" s="1257"/>
      <c r="H16345" s="1258"/>
      <c r="I16345" s="1257"/>
      <c r="J16345" s="1257"/>
      <c r="K16345" s="1257"/>
      <c r="L16345" s="1257"/>
      <c r="M16345" s="1257"/>
    </row>
    <row r="16346" spans="2:13" s="1259" customFormat="1" x14ac:dyDescent="0.2">
      <c r="B16346" s="1257"/>
      <c r="C16346" s="1257"/>
      <c r="D16346" s="1257"/>
      <c r="E16346" s="1257"/>
      <c r="F16346" s="1257"/>
      <c r="G16346" s="1257"/>
      <c r="H16346" s="1258"/>
      <c r="I16346" s="1257"/>
      <c r="J16346" s="1257"/>
      <c r="K16346" s="1257"/>
      <c r="L16346" s="1257"/>
      <c r="M16346" s="1257"/>
    </row>
    <row r="16347" spans="2:13" s="1259" customFormat="1" x14ac:dyDescent="0.2">
      <c r="B16347" s="1257"/>
      <c r="C16347" s="1257"/>
      <c r="D16347" s="1257"/>
      <c r="E16347" s="1257"/>
      <c r="F16347" s="1257"/>
      <c r="G16347" s="1257"/>
      <c r="H16347" s="1258"/>
      <c r="I16347" s="1257"/>
      <c r="J16347" s="1257"/>
      <c r="K16347" s="1257"/>
      <c r="L16347" s="1257"/>
      <c r="M16347" s="1257"/>
    </row>
    <row r="16348" spans="2:13" s="1259" customFormat="1" x14ac:dyDescent="0.2">
      <c r="B16348" s="1257"/>
      <c r="C16348" s="1257"/>
      <c r="D16348" s="1257"/>
      <c r="E16348" s="1257"/>
      <c r="F16348" s="1257"/>
      <c r="G16348" s="1257"/>
      <c r="H16348" s="1258"/>
      <c r="I16348" s="1257"/>
      <c r="J16348" s="1257"/>
      <c r="K16348" s="1257"/>
      <c r="L16348" s="1257"/>
      <c r="M16348" s="1257"/>
    </row>
    <row r="16349" spans="2:13" s="1259" customFormat="1" x14ac:dyDescent="0.2">
      <c r="B16349" s="1257"/>
      <c r="C16349" s="1257"/>
      <c r="D16349" s="1257"/>
      <c r="E16349" s="1257"/>
      <c r="F16349" s="1257"/>
      <c r="G16349" s="1257"/>
      <c r="H16349" s="1258"/>
      <c r="I16349" s="1257"/>
      <c r="J16349" s="1257"/>
      <c r="K16349" s="1257"/>
      <c r="L16349" s="1257"/>
      <c r="M16349" s="1257"/>
    </row>
    <row r="16350" spans="2:13" s="1259" customFormat="1" x14ac:dyDescent="0.2">
      <c r="B16350" s="1257"/>
      <c r="C16350" s="1257"/>
      <c r="D16350" s="1257"/>
      <c r="E16350" s="1257"/>
      <c r="F16350" s="1257"/>
      <c r="G16350" s="1257"/>
      <c r="H16350" s="1258"/>
      <c r="I16350" s="1257"/>
      <c r="J16350" s="1257"/>
      <c r="K16350" s="1257"/>
      <c r="L16350" s="1257"/>
      <c r="M16350" s="1257"/>
    </row>
    <row r="16351" spans="2:13" s="1259" customFormat="1" x14ac:dyDescent="0.2">
      <c r="B16351" s="1257"/>
      <c r="C16351" s="1257"/>
      <c r="D16351" s="1257"/>
      <c r="E16351" s="1257"/>
      <c r="F16351" s="1257"/>
      <c r="G16351" s="1257"/>
      <c r="H16351" s="1258"/>
      <c r="I16351" s="1257"/>
      <c r="J16351" s="1257"/>
      <c r="K16351" s="1257"/>
      <c r="L16351" s="1257"/>
      <c r="M16351" s="1257"/>
    </row>
    <row r="16352" spans="2:13" s="1259" customFormat="1" x14ac:dyDescent="0.2">
      <c r="B16352" s="1257"/>
      <c r="C16352" s="1257"/>
      <c r="D16352" s="1257"/>
      <c r="E16352" s="1257"/>
      <c r="F16352" s="1257"/>
      <c r="G16352" s="1257"/>
      <c r="H16352" s="1258"/>
      <c r="I16352" s="1257"/>
      <c r="J16352" s="1257"/>
      <c r="K16352" s="1257"/>
      <c r="L16352" s="1257"/>
      <c r="M16352" s="1257"/>
    </row>
    <row r="16353" spans="2:13" s="1259" customFormat="1" x14ac:dyDescent="0.2">
      <c r="B16353" s="1257"/>
      <c r="C16353" s="1257"/>
      <c r="D16353" s="1257"/>
      <c r="E16353" s="1257"/>
      <c r="F16353" s="1257"/>
      <c r="G16353" s="1257"/>
      <c r="H16353" s="1258"/>
      <c r="I16353" s="1257"/>
      <c r="J16353" s="1257"/>
      <c r="K16353" s="1257"/>
      <c r="L16353" s="1257"/>
      <c r="M16353" s="1257"/>
    </row>
    <row r="16354" spans="2:13" s="1259" customFormat="1" x14ac:dyDescent="0.2">
      <c r="B16354" s="1257"/>
      <c r="C16354" s="1257"/>
      <c r="D16354" s="1257"/>
      <c r="E16354" s="1257"/>
      <c r="F16354" s="1257"/>
      <c r="G16354" s="1257"/>
      <c r="H16354" s="1258"/>
      <c r="I16354" s="1257"/>
      <c r="J16354" s="1257"/>
      <c r="K16354" s="1257"/>
      <c r="L16354" s="1257"/>
      <c r="M16354" s="1257"/>
    </row>
    <row r="16355" spans="2:13" s="1259" customFormat="1" x14ac:dyDescent="0.2">
      <c r="B16355" s="1257"/>
      <c r="C16355" s="1257"/>
      <c r="D16355" s="1257"/>
      <c r="E16355" s="1257"/>
      <c r="F16355" s="1257"/>
      <c r="G16355" s="1257"/>
      <c r="H16355" s="1258"/>
      <c r="I16355" s="1257"/>
      <c r="J16355" s="1257"/>
      <c r="K16355" s="1257"/>
      <c r="L16355" s="1257"/>
      <c r="M16355" s="1257"/>
    </row>
    <row r="16356" spans="2:13" s="1259" customFormat="1" x14ac:dyDescent="0.2">
      <c r="B16356" s="1257"/>
      <c r="C16356" s="1257"/>
      <c r="D16356" s="1257"/>
      <c r="E16356" s="1257"/>
      <c r="F16356" s="1257"/>
      <c r="G16356" s="1257"/>
      <c r="H16356" s="1258"/>
      <c r="I16356" s="1257"/>
      <c r="J16356" s="1257"/>
      <c r="K16356" s="1257"/>
      <c r="L16356" s="1257"/>
      <c r="M16356" s="1257"/>
    </row>
    <row r="16357" spans="2:13" s="1259" customFormat="1" x14ac:dyDescent="0.2">
      <c r="B16357" s="1257"/>
      <c r="C16357" s="1257"/>
      <c r="D16357" s="1257"/>
      <c r="E16357" s="1257"/>
      <c r="F16357" s="1257"/>
      <c r="G16357" s="1257"/>
      <c r="H16357" s="1258"/>
      <c r="I16357" s="1257"/>
      <c r="J16357" s="1257"/>
      <c r="K16357" s="1257"/>
      <c r="L16357" s="1257"/>
      <c r="M16357" s="1257"/>
    </row>
    <row r="16358" spans="2:13" s="1259" customFormat="1" x14ac:dyDescent="0.2">
      <c r="B16358" s="1257"/>
      <c r="C16358" s="1257"/>
      <c r="D16358" s="1257"/>
      <c r="E16358" s="1257"/>
      <c r="F16358" s="1257"/>
      <c r="G16358" s="1257"/>
      <c r="H16358" s="1258"/>
      <c r="I16358" s="1257"/>
      <c r="J16358" s="1257"/>
      <c r="K16358" s="1257"/>
      <c r="L16358" s="1257"/>
      <c r="M16358" s="1257"/>
    </row>
    <row r="16359" spans="2:13" s="1259" customFormat="1" x14ac:dyDescent="0.2">
      <c r="B16359" s="1257"/>
      <c r="C16359" s="1257"/>
      <c r="D16359" s="1257"/>
      <c r="E16359" s="1257"/>
      <c r="F16359" s="1257"/>
      <c r="G16359" s="1257"/>
      <c r="H16359" s="1258"/>
      <c r="I16359" s="1257"/>
      <c r="J16359" s="1257"/>
      <c r="K16359" s="1257"/>
      <c r="L16359" s="1257"/>
      <c r="M16359" s="1257"/>
    </row>
    <row r="16360" spans="2:13" s="1259" customFormat="1" x14ac:dyDescent="0.2">
      <c r="B16360" s="1257"/>
      <c r="C16360" s="1257"/>
      <c r="D16360" s="1257"/>
      <c r="E16360" s="1257"/>
      <c r="F16360" s="1257"/>
      <c r="G16360" s="1257"/>
      <c r="H16360" s="1258"/>
      <c r="I16360" s="1257"/>
      <c r="J16360" s="1257"/>
      <c r="K16360" s="1257"/>
      <c r="L16360" s="1257"/>
      <c r="M16360" s="1257"/>
    </row>
    <row r="16361" spans="2:13" s="1259" customFormat="1" x14ac:dyDescent="0.2">
      <c r="B16361" s="1257"/>
      <c r="C16361" s="1257"/>
      <c r="D16361" s="1257"/>
      <c r="E16361" s="1257"/>
      <c r="F16361" s="1257"/>
      <c r="G16361" s="1257"/>
      <c r="H16361" s="1258"/>
      <c r="I16361" s="1257"/>
      <c r="J16361" s="1257"/>
      <c r="K16361" s="1257"/>
      <c r="L16361" s="1257"/>
      <c r="M16361" s="1257"/>
    </row>
    <row r="16362" spans="2:13" s="1259" customFormat="1" x14ac:dyDescent="0.2">
      <c r="B16362" s="1257"/>
      <c r="C16362" s="1257"/>
      <c r="D16362" s="1257"/>
      <c r="E16362" s="1257"/>
      <c r="F16362" s="1257"/>
      <c r="G16362" s="1257"/>
      <c r="H16362" s="1258"/>
      <c r="I16362" s="1257"/>
      <c r="J16362" s="1257"/>
      <c r="K16362" s="1257"/>
      <c r="L16362" s="1257"/>
      <c r="M16362" s="1257"/>
    </row>
    <row r="16363" spans="2:13" s="1259" customFormat="1" x14ac:dyDescent="0.2">
      <c r="B16363" s="1257"/>
      <c r="C16363" s="1257"/>
      <c r="D16363" s="1257"/>
      <c r="E16363" s="1257"/>
      <c r="F16363" s="1257"/>
      <c r="G16363" s="1257"/>
      <c r="H16363" s="1258"/>
      <c r="I16363" s="1257"/>
      <c r="J16363" s="1257"/>
      <c r="K16363" s="1257"/>
      <c r="L16363" s="1257"/>
      <c r="M16363" s="1257"/>
    </row>
    <row r="16364" spans="2:13" s="1259" customFormat="1" x14ac:dyDescent="0.2">
      <c r="B16364" s="1257"/>
      <c r="C16364" s="1257"/>
      <c r="D16364" s="1257"/>
      <c r="E16364" s="1257"/>
      <c r="F16364" s="1257"/>
      <c r="G16364" s="1257"/>
      <c r="H16364" s="1258"/>
      <c r="I16364" s="1257"/>
      <c r="J16364" s="1257"/>
      <c r="K16364" s="1257"/>
      <c r="L16364" s="1257"/>
      <c r="M16364" s="1257"/>
    </row>
    <row r="16365" spans="2:13" s="1259" customFormat="1" x14ac:dyDescent="0.2">
      <c r="B16365" s="1257"/>
      <c r="C16365" s="1257"/>
      <c r="D16365" s="1257"/>
      <c r="E16365" s="1257"/>
      <c r="F16365" s="1257"/>
      <c r="G16365" s="1257"/>
      <c r="H16365" s="1258"/>
      <c r="I16365" s="1257"/>
      <c r="J16365" s="1257"/>
      <c r="K16365" s="1257"/>
      <c r="L16365" s="1257"/>
      <c r="M16365" s="1257"/>
    </row>
    <row r="16366" spans="2:13" s="1259" customFormat="1" x14ac:dyDescent="0.2">
      <c r="B16366" s="1257"/>
      <c r="C16366" s="1257"/>
      <c r="D16366" s="1257"/>
      <c r="E16366" s="1257"/>
      <c r="F16366" s="1257"/>
      <c r="G16366" s="1257"/>
      <c r="H16366" s="1258"/>
      <c r="I16366" s="1257"/>
      <c r="J16366" s="1257"/>
      <c r="K16366" s="1257"/>
      <c r="L16366" s="1257"/>
      <c r="M16366" s="1257"/>
    </row>
    <row r="16367" spans="2:13" s="1259" customFormat="1" x14ac:dyDescent="0.2">
      <c r="B16367" s="1257"/>
      <c r="C16367" s="1257"/>
      <c r="D16367" s="1257"/>
      <c r="E16367" s="1257"/>
      <c r="F16367" s="1257"/>
      <c r="G16367" s="1257"/>
      <c r="H16367" s="1258"/>
      <c r="I16367" s="1257"/>
      <c r="J16367" s="1257"/>
      <c r="K16367" s="1257"/>
      <c r="L16367" s="1257"/>
      <c r="M16367" s="1257"/>
    </row>
    <row r="16368" spans="2:13" s="1259" customFormat="1" x14ac:dyDescent="0.2">
      <c r="B16368" s="1257"/>
      <c r="C16368" s="1257"/>
      <c r="D16368" s="1257"/>
      <c r="E16368" s="1257"/>
      <c r="F16368" s="1257"/>
      <c r="G16368" s="1257"/>
      <c r="H16368" s="1258"/>
      <c r="I16368" s="1257"/>
      <c r="J16368" s="1257"/>
      <c r="K16368" s="1257"/>
      <c r="L16368" s="1257"/>
      <c r="M16368" s="1257"/>
    </row>
    <row r="16369" spans="2:13" s="1259" customFormat="1" x14ac:dyDescent="0.2">
      <c r="B16369" s="1257"/>
      <c r="C16369" s="1257"/>
      <c r="D16369" s="1257"/>
      <c r="E16369" s="1257"/>
      <c r="F16369" s="1257"/>
      <c r="G16369" s="1257"/>
      <c r="H16369" s="1258"/>
      <c r="I16369" s="1257"/>
      <c r="J16369" s="1257"/>
      <c r="K16369" s="1257"/>
      <c r="L16369" s="1257"/>
      <c r="M16369" s="1257"/>
    </row>
    <row r="16370" spans="2:13" s="1259" customFormat="1" x14ac:dyDescent="0.2">
      <c r="B16370" s="1257"/>
      <c r="C16370" s="1257"/>
      <c r="D16370" s="1257"/>
      <c r="E16370" s="1257"/>
      <c r="F16370" s="1257"/>
      <c r="G16370" s="1257"/>
      <c r="H16370" s="1258"/>
      <c r="I16370" s="1257"/>
      <c r="J16370" s="1257"/>
      <c r="K16370" s="1257"/>
      <c r="L16370" s="1257"/>
      <c r="M16370" s="1257"/>
    </row>
    <row r="16371" spans="2:13" s="1259" customFormat="1" x14ac:dyDescent="0.2">
      <c r="B16371" s="1257"/>
      <c r="C16371" s="1257"/>
      <c r="D16371" s="1257"/>
      <c r="E16371" s="1257"/>
      <c r="F16371" s="1257"/>
      <c r="G16371" s="1257"/>
      <c r="H16371" s="1258"/>
      <c r="I16371" s="1257"/>
      <c r="J16371" s="1257"/>
      <c r="K16371" s="1257"/>
      <c r="L16371" s="1257"/>
      <c r="M16371" s="1257"/>
    </row>
    <row r="16372" spans="2:13" s="1259" customFormat="1" x14ac:dyDescent="0.2">
      <c r="B16372" s="1257"/>
      <c r="C16372" s="1257"/>
      <c r="D16372" s="1257"/>
      <c r="E16372" s="1257"/>
      <c r="F16372" s="1257"/>
      <c r="G16372" s="1257"/>
      <c r="H16372" s="1258"/>
      <c r="I16372" s="1257"/>
      <c r="J16372" s="1257"/>
      <c r="K16372" s="1257"/>
      <c r="L16372" s="1257"/>
      <c r="M16372" s="1257"/>
    </row>
    <row r="16373" spans="2:13" s="1259" customFormat="1" x14ac:dyDescent="0.2">
      <c r="B16373" s="1257"/>
      <c r="C16373" s="1257"/>
      <c r="D16373" s="1257"/>
      <c r="E16373" s="1257"/>
      <c r="F16373" s="1257"/>
      <c r="G16373" s="1257"/>
      <c r="H16373" s="1258"/>
      <c r="I16373" s="1257"/>
      <c r="J16373" s="1257"/>
      <c r="K16373" s="1257"/>
      <c r="L16373" s="1257"/>
      <c r="M16373" s="1257"/>
    </row>
    <row r="16374" spans="2:13" s="1259" customFormat="1" x14ac:dyDescent="0.2">
      <c r="B16374" s="1257"/>
      <c r="C16374" s="1257"/>
      <c r="D16374" s="1257"/>
      <c r="E16374" s="1257"/>
      <c r="F16374" s="1257"/>
      <c r="G16374" s="1257"/>
      <c r="H16374" s="1258"/>
      <c r="I16374" s="1257"/>
      <c r="J16374" s="1257"/>
      <c r="K16374" s="1257"/>
      <c r="L16374" s="1257"/>
      <c r="M16374" s="1257"/>
    </row>
    <row r="16375" spans="2:13" s="1259" customFormat="1" x14ac:dyDescent="0.2">
      <c r="B16375" s="1257"/>
      <c r="C16375" s="1257"/>
      <c r="D16375" s="1257"/>
      <c r="E16375" s="1257"/>
      <c r="F16375" s="1257"/>
      <c r="G16375" s="1257"/>
      <c r="H16375" s="1258"/>
      <c r="I16375" s="1257"/>
      <c r="J16375" s="1257"/>
      <c r="K16375" s="1257"/>
      <c r="L16375" s="1257"/>
      <c r="M16375" s="1257"/>
    </row>
    <row r="16376" spans="2:13" s="1259" customFormat="1" x14ac:dyDescent="0.2">
      <c r="B16376" s="1257"/>
      <c r="C16376" s="1257"/>
      <c r="D16376" s="1257"/>
      <c r="E16376" s="1257"/>
      <c r="F16376" s="1257"/>
      <c r="G16376" s="1257"/>
      <c r="H16376" s="1258"/>
      <c r="I16376" s="1257"/>
      <c r="J16376" s="1257"/>
      <c r="K16376" s="1257"/>
      <c r="L16376" s="1257"/>
      <c r="M16376" s="1257"/>
    </row>
    <row r="16377" spans="2:13" s="1259" customFormat="1" x14ac:dyDescent="0.2">
      <c r="B16377" s="1257"/>
      <c r="C16377" s="1257"/>
      <c r="D16377" s="1257"/>
      <c r="E16377" s="1257"/>
      <c r="F16377" s="1257"/>
      <c r="G16377" s="1257"/>
      <c r="H16377" s="1258"/>
      <c r="I16377" s="1257"/>
      <c r="J16377" s="1257"/>
      <c r="K16377" s="1257"/>
      <c r="L16377" s="1257"/>
      <c r="M16377" s="1257"/>
    </row>
    <row r="16378" spans="2:13" s="1259" customFormat="1" x14ac:dyDescent="0.2">
      <c r="B16378" s="1257"/>
      <c r="C16378" s="1257"/>
      <c r="D16378" s="1257"/>
      <c r="E16378" s="1257"/>
      <c r="F16378" s="1257"/>
      <c r="G16378" s="1257"/>
      <c r="H16378" s="1258"/>
      <c r="I16378" s="1257"/>
      <c r="J16378" s="1257"/>
      <c r="K16378" s="1257"/>
      <c r="L16378" s="1257"/>
      <c r="M16378" s="1257"/>
    </row>
    <row r="16379" spans="2:13" s="1259" customFormat="1" x14ac:dyDescent="0.2">
      <c r="B16379" s="1257"/>
      <c r="C16379" s="1257"/>
      <c r="D16379" s="1257"/>
      <c r="E16379" s="1257"/>
      <c r="F16379" s="1257"/>
      <c r="G16379" s="1257"/>
      <c r="H16379" s="1258"/>
      <c r="I16379" s="1257"/>
      <c r="J16379" s="1257"/>
      <c r="K16379" s="1257"/>
      <c r="L16379" s="1257"/>
      <c r="M16379" s="1257"/>
    </row>
    <row r="16380" spans="2:13" s="1259" customFormat="1" x14ac:dyDescent="0.2">
      <c r="B16380" s="1257"/>
      <c r="C16380" s="1257"/>
      <c r="D16380" s="1257"/>
      <c r="E16380" s="1257"/>
      <c r="F16380" s="1257"/>
      <c r="G16380" s="1257"/>
      <c r="H16380" s="1258"/>
      <c r="I16380" s="1257"/>
      <c r="J16380" s="1257"/>
      <c r="K16380" s="1257"/>
      <c r="L16380" s="1257"/>
      <c r="M16380" s="1257"/>
    </row>
    <row r="16381" spans="2:13" s="1259" customFormat="1" x14ac:dyDescent="0.2">
      <c r="B16381" s="1257"/>
      <c r="C16381" s="1257"/>
      <c r="D16381" s="1257"/>
      <c r="E16381" s="1257"/>
      <c r="F16381" s="1257"/>
      <c r="G16381" s="1257"/>
      <c r="H16381" s="1258"/>
      <c r="I16381" s="1257"/>
      <c r="J16381" s="1257"/>
      <c r="K16381" s="1257"/>
      <c r="L16381" s="1257"/>
      <c r="M16381" s="1257"/>
    </row>
    <row r="16382" spans="2:13" s="1259" customFormat="1" x14ac:dyDescent="0.2">
      <c r="B16382" s="1257"/>
      <c r="C16382" s="1257"/>
      <c r="D16382" s="1257"/>
      <c r="E16382" s="1257"/>
      <c r="F16382" s="1257"/>
      <c r="G16382" s="1257"/>
      <c r="H16382" s="1258"/>
      <c r="I16382" s="1257"/>
      <c r="J16382" s="1257"/>
      <c r="K16382" s="1257"/>
      <c r="L16382" s="1257"/>
      <c r="M16382" s="1257"/>
    </row>
    <row r="16383" spans="2:13" s="1259" customFormat="1" x14ac:dyDescent="0.2">
      <c r="B16383" s="1257"/>
      <c r="C16383" s="1257"/>
      <c r="D16383" s="1257"/>
      <c r="E16383" s="1257"/>
      <c r="F16383" s="1257"/>
      <c r="G16383" s="1257"/>
      <c r="H16383" s="1258"/>
      <c r="I16383" s="1257"/>
      <c r="J16383" s="1257"/>
      <c r="K16383" s="1257"/>
      <c r="L16383" s="1257"/>
      <c r="M16383" s="1257"/>
    </row>
    <row r="16384" spans="2:13" s="1259" customFormat="1" x14ac:dyDescent="0.2">
      <c r="B16384" s="1257"/>
      <c r="C16384" s="1257"/>
      <c r="D16384" s="1257"/>
      <c r="E16384" s="1257"/>
      <c r="F16384" s="1257"/>
      <c r="G16384" s="1257"/>
      <c r="H16384" s="1258"/>
      <c r="I16384" s="1257"/>
      <c r="J16384" s="1257"/>
      <c r="K16384" s="1257"/>
      <c r="L16384" s="1257"/>
      <c r="M16384" s="1257"/>
    </row>
    <row r="16385" spans="2:13" s="1259" customFormat="1" x14ac:dyDescent="0.2">
      <c r="B16385" s="1257"/>
      <c r="C16385" s="1257"/>
      <c r="D16385" s="1257"/>
      <c r="E16385" s="1257"/>
      <c r="F16385" s="1257"/>
      <c r="G16385" s="1257"/>
      <c r="H16385" s="1258"/>
      <c r="I16385" s="1257"/>
      <c r="J16385" s="1257"/>
      <c r="K16385" s="1257"/>
      <c r="L16385" s="1257"/>
      <c r="M16385" s="1257"/>
    </row>
    <row r="16386" spans="2:13" s="1259" customFormat="1" x14ac:dyDescent="0.2">
      <c r="B16386" s="1257"/>
      <c r="C16386" s="1257"/>
      <c r="D16386" s="1257"/>
      <c r="E16386" s="1257"/>
      <c r="F16386" s="1257"/>
      <c r="G16386" s="1257"/>
      <c r="H16386" s="1258"/>
      <c r="I16386" s="1257"/>
      <c r="J16386" s="1257"/>
      <c r="K16386" s="1257"/>
      <c r="L16386" s="1257"/>
      <c r="M16386" s="1257"/>
    </row>
    <row r="16387" spans="2:13" s="1259" customFormat="1" x14ac:dyDescent="0.2">
      <c r="B16387" s="1257"/>
      <c r="C16387" s="1257"/>
      <c r="D16387" s="1257"/>
      <c r="E16387" s="1257"/>
      <c r="F16387" s="1257"/>
      <c r="G16387" s="1257"/>
      <c r="H16387" s="1258"/>
      <c r="I16387" s="1257"/>
      <c r="J16387" s="1257"/>
      <c r="K16387" s="1257"/>
      <c r="L16387" s="1257"/>
      <c r="M16387" s="1257"/>
    </row>
    <row r="16388" spans="2:13" s="1259" customFormat="1" x14ac:dyDescent="0.2">
      <c r="B16388" s="1257"/>
      <c r="C16388" s="1257"/>
      <c r="D16388" s="1257"/>
      <c r="E16388" s="1257"/>
      <c r="F16388" s="1257"/>
      <c r="G16388" s="1257"/>
      <c r="H16388" s="1258"/>
      <c r="I16388" s="1257"/>
      <c r="J16388" s="1257"/>
      <c r="K16388" s="1257"/>
      <c r="L16388" s="1257"/>
      <c r="M16388" s="1257"/>
    </row>
    <row r="16389" spans="2:13" s="1259" customFormat="1" x14ac:dyDescent="0.2">
      <c r="B16389" s="1257"/>
      <c r="C16389" s="1257"/>
      <c r="D16389" s="1257"/>
      <c r="E16389" s="1257"/>
      <c r="F16389" s="1257"/>
      <c r="G16389" s="1257"/>
      <c r="H16389" s="1258"/>
      <c r="I16389" s="1257"/>
      <c r="J16389" s="1257"/>
      <c r="K16389" s="1257"/>
      <c r="L16389" s="1257"/>
      <c r="M16389" s="1257"/>
    </row>
    <row r="16390" spans="2:13" s="1259" customFormat="1" x14ac:dyDescent="0.2">
      <c r="B16390" s="1257"/>
      <c r="C16390" s="1257"/>
      <c r="D16390" s="1257"/>
      <c r="E16390" s="1257"/>
      <c r="F16390" s="1257"/>
      <c r="G16390" s="1257"/>
      <c r="H16390" s="1258"/>
      <c r="I16390" s="1257"/>
      <c r="J16390" s="1257"/>
      <c r="K16390" s="1257"/>
      <c r="L16390" s="1257"/>
      <c r="M16390" s="1257"/>
    </row>
    <row r="16391" spans="2:13" s="1259" customFormat="1" x14ac:dyDescent="0.2">
      <c r="B16391" s="1257"/>
      <c r="C16391" s="1257"/>
      <c r="D16391" s="1257"/>
      <c r="E16391" s="1257"/>
      <c r="F16391" s="1257"/>
      <c r="G16391" s="1257"/>
      <c r="H16391" s="1258"/>
      <c r="I16391" s="1257"/>
      <c r="J16391" s="1257"/>
      <c r="K16391" s="1257"/>
      <c r="L16391" s="1257"/>
      <c r="M16391" s="1257"/>
    </row>
    <row r="16392" spans="2:13" s="1259" customFormat="1" x14ac:dyDescent="0.2">
      <c r="B16392" s="1257"/>
      <c r="C16392" s="1257"/>
      <c r="D16392" s="1257"/>
      <c r="E16392" s="1257"/>
      <c r="F16392" s="1257"/>
      <c r="G16392" s="1257"/>
      <c r="H16392" s="1258"/>
      <c r="I16392" s="1257"/>
      <c r="J16392" s="1257"/>
      <c r="K16392" s="1257"/>
      <c r="L16392" s="1257"/>
      <c r="M16392" s="1257"/>
    </row>
    <row r="16393" spans="2:13" s="1259" customFormat="1" x14ac:dyDescent="0.2">
      <c r="B16393" s="1257"/>
      <c r="C16393" s="1257"/>
      <c r="D16393" s="1257"/>
      <c r="E16393" s="1257"/>
      <c r="F16393" s="1257"/>
      <c r="G16393" s="1257"/>
      <c r="H16393" s="1258"/>
      <c r="I16393" s="1257"/>
      <c r="J16393" s="1257"/>
      <c r="K16393" s="1257"/>
      <c r="L16393" s="1257"/>
      <c r="M16393" s="1257"/>
    </row>
    <row r="16394" spans="2:13" s="1259" customFormat="1" x14ac:dyDescent="0.2">
      <c r="B16394" s="1257"/>
      <c r="C16394" s="1257"/>
      <c r="D16394" s="1257"/>
      <c r="E16394" s="1257"/>
      <c r="F16394" s="1257"/>
      <c r="G16394" s="1257"/>
      <c r="H16394" s="1258"/>
      <c r="I16394" s="1257"/>
      <c r="J16394" s="1257"/>
      <c r="K16394" s="1257"/>
      <c r="L16394" s="1257"/>
      <c r="M16394" s="1257"/>
    </row>
    <row r="16395" spans="2:13" s="1259" customFormat="1" x14ac:dyDescent="0.2">
      <c r="B16395" s="1257"/>
      <c r="C16395" s="1257"/>
      <c r="D16395" s="1257"/>
      <c r="E16395" s="1257"/>
      <c r="F16395" s="1257"/>
      <c r="G16395" s="1257"/>
      <c r="H16395" s="1258"/>
      <c r="I16395" s="1257"/>
      <c r="J16395" s="1257"/>
      <c r="K16395" s="1257"/>
      <c r="L16395" s="1257"/>
      <c r="M16395" s="1257"/>
    </row>
    <row r="16396" spans="2:13" s="1259" customFormat="1" x14ac:dyDescent="0.2">
      <c r="B16396" s="1257"/>
      <c r="C16396" s="1257"/>
      <c r="D16396" s="1257"/>
      <c r="E16396" s="1257"/>
      <c r="F16396" s="1257"/>
      <c r="G16396" s="1257"/>
      <c r="H16396" s="1258"/>
      <c r="I16396" s="1257"/>
      <c r="J16396" s="1257"/>
      <c r="K16396" s="1257"/>
      <c r="L16396" s="1257"/>
      <c r="M16396" s="1257"/>
    </row>
    <row r="16397" spans="2:13" s="1259" customFormat="1" x14ac:dyDescent="0.2">
      <c r="B16397" s="1257"/>
      <c r="C16397" s="1257"/>
      <c r="D16397" s="1257"/>
      <c r="E16397" s="1257"/>
      <c r="F16397" s="1257"/>
      <c r="G16397" s="1257"/>
      <c r="H16397" s="1258"/>
      <c r="I16397" s="1257"/>
      <c r="J16397" s="1257"/>
      <c r="K16397" s="1257"/>
      <c r="L16397" s="1257"/>
      <c r="M16397" s="1257"/>
    </row>
    <row r="16398" spans="2:13" s="1259" customFormat="1" x14ac:dyDescent="0.2">
      <c r="B16398" s="1257"/>
      <c r="C16398" s="1257"/>
      <c r="D16398" s="1257"/>
      <c r="E16398" s="1257"/>
      <c r="F16398" s="1257"/>
      <c r="G16398" s="1257"/>
      <c r="H16398" s="1258"/>
      <c r="I16398" s="1257"/>
      <c r="J16398" s="1257"/>
      <c r="K16398" s="1257"/>
      <c r="L16398" s="1257"/>
      <c r="M16398" s="1257"/>
    </row>
    <row r="16399" spans="2:13" s="1259" customFormat="1" x14ac:dyDescent="0.2">
      <c r="B16399" s="1257"/>
      <c r="C16399" s="1257"/>
      <c r="D16399" s="1257"/>
      <c r="E16399" s="1257"/>
      <c r="F16399" s="1257"/>
      <c r="G16399" s="1257"/>
      <c r="H16399" s="1258"/>
      <c r="I16399" s="1257"/>
      <c r="J16399" s="1257"/>
      <c r="K16399" s="1257"/>
      <c r="L16399" s="1257"/>
      <c r="M16399" s="1257"/>
    </row>
    <row r="16400" spans="2:13" s="1259" customFormat="1" x14ac:dyDescent="0.2">
      <c r="B16400" s="1257"/>
      <c r="C16400" s="1257"/>
      <c r="D16400" s="1257"/>
      <c r="E16400" s="1257"/>
      <c r="F16400" s="1257"/>
      <c r="G16400" s="1257"/>
      <c r="H16400" s="1258"/>
      <c r="I16400" s="1257"/>
      <c r="J16400" s="1257"/>
      <c r="K16400" s="1257"/>
      <c r="L16400" s="1257"/>
      <c r="M16400" s="1257"/>
    </row>
    <row r="16401" spans="2:13" s="1259" customFormat="1" x14ac:dyDescent="0.2">
      <c r="B16401" s="1257"/>
      <c r="C16401" s="1257"/>
      <c r="D16401" s="1257"/>
      <c r="E16401" s="1257"/>
      <c r="F16401" s="1257"/>
      <c r="G16401" s="1257"/>
      <c r="H16401" s="1258"/>
      <c r="I16401" s="1257"/>
      <c r="J16401" s="1257"/>
      <c r="K16401" s="1257"/>
      <c r="L16401" s="1257"/>
      <c r="M16401" s="1257"/>
    </row>
    <row r="16402" spans="2:13" s="1259" customFormat="1" x14ac:dyDescent="0.2">
      <c r="B16402" s="1257"/>
      <c r="C16402" s="1257"/>
      <c r="D16402" s="1257"/>
      <c r="E16402" s="1257"/>
      <c r="F16402" s="1257"/>
      <c r="G16402" s="1257"/>
      <c r="H16402" s="1258"/>
      <c r="I16402" s="1257"/>
      <c r="J16402" s="1257"/>
      <c r="K16402" s="1257"/>
      <c r="L16402" s="1257"/>
      <c r="M16402" s="1257"/>
    </row>
    <row r="16403" spans="2:13" s="1259" customFormat="1" x14ac:dyDescent="0.2">
      <c r="B16403" s="1257"/>
      <c r="C16403" s="1257"/>
      <c r="D16403" s="1257"/>
      <c r="E16403" s="1257"/>
      <c r="F16403" s="1257"/>
      <c r="G16403" s="1257"/>
      <c r="H16403" s="1258"/>
      <c r="I16403" s="1257"/>
      <c r="J16403" s="1257"/>
      <c r="K16403" s="1257"/>
      <c r="L16403" s="1257"/>
      <c r="M16403" s="1257"/>
    </row>
    <row r="16404" spans="2:13" s="1259" customFormat="1" x14ac:dyDescent="0.2">
      <c r="B16404" s="1257"/>
      <c r="C16404" s="1257"/>
      <c r="D16404" s="1257"/>
      <c r="E16404" s="1257"/>
      <c r="F16404" s="1257"/>
      <c r="G16404" s="1257"/>
      <c r="H16404" s="1258"/>
      <c r="I16404" s="1257"/>
      <c r="J16404" s="1257"/>
      <c r="K16404" s="1257"/>
      <c r="L16404" s="1257"/>
      <c r="M16404" s="1257"/>
    </row>
    <row r="16405" spans="2:13" s="1259" customFormat="1" x14ac:dyDescent="0.2">
      <c r="B16405" s="1257"/>
      <c r="C16405" s="1257"/>
      <c r="D16405" s="1257"/>
      <c r="E16405" s="1257"/>
      <c r="F16405" s="1257"/>
      <c r="G16405" s="1257"/>
      <c r="H16405" s="1258"/>
      <c r="I16405" s="1257"/>
      <c r="J16405" s="1257"/>
      <c r="K16405" s="1257"/>
      <c r="L16405" s="1257"/>
      <c r="M16405" s="1257"/>
    </row>
    <row r="16406" spans="2:13" s="1259" customFormat="1" x14ac:dyDescent="0.2">
      <c r="B16406" s="1257"/>
      <c r="C16406" s="1257"/>
      <c r="D16406" s="1257"/>
      <c r="E16406" s="1257"/>
      <c r="F16406" s="1257"/>
      <c r="G16406" s="1257"/>
      <c r="H16406" s="1258"/>
      <c r="I16406" s="1257"/>
      <c r="J16406" s="1257"/>
      <c r="K16406" s="1257"/>
      <c r="L16406" s="1257"/>
      <c r="M16406" s="1257"/>
    </row>
    <row r="16407" spans="2:13" s="1259" customFormat="1" x14ac:dyDescent="0.2">
      <c r="B16407" s="1257"/>
      <c r="C16407" s="1257"/>
      <c r="D16407" s="1257"/>
      <c r="E16407" s="1257"/>
      <c r="F16407" s="1257"/>
      <c r="G16407" s="1257"/>
      <c r="H16407" s="1258"/>
      <c r="I16407" s="1257"/>
      <c r="J16407" s="1257"/>
      <c r="K16407" s="1257"/>
      <c r="L16407" s="1257"/>
      <c r="M16407" s="1257"/>
    </row>
    <row r="16408" spans="2:13" s="1259" customFormat="1" x14ac:dyDescent="0.2">
      <c r="B16408" s="1257"/>
      <c r="C16408" s="1257"/>
      <c r="D16408" s="1257"/>
      <c r="E16408" s="1257"/>
      <c r="F16408" s="1257"/>
      <c r="G16408" s="1257"/>
      <c r="H16408" s="1258"/>
      <c r="I16408" s="1257"/>
      <c r="J16408" s="1257"/>
      <c r="K16408" s="1257"/>
      <c r="L16408" s="1257"/>
      <c r="M16408" s="1257"/>
    </row>
    <row r="16409" spans="2:13" s="1259" customFormat="1" x14ac:dyDescent="0.2">
      <c r="B16409" s="1257"/>
      <c r="C16409" s="1257"/>
      <c r="D16409" s="1257"/>
      <c r="E16409" s="1257"/>
      <c r="F16409" s="1257"/>
      <c r="G16409" s="1257"/>
      <c r="H16409" s="1258"/>
      <c r="I16409" s="1257"/>
      <c r="J16409" s="1257"/>
      <c r="K16409" s="1257"/>
      <c r="L16409" s="1257"/>
      <c r="M16409" s="1257"/>
    </row>
    <row r="16410" spans="2:13" s="1259" customFormat="1" x14ac:dyDescent="0.2">
      <c r="B16410" s="1257"/>
      <c r="C16410" s="1257"/>
      <c r="D16410" s="1257"/>
      <c r="E16410" s="1257"/>
      <c r="F16410" s="1257"/>
      <c r="G16410" s="1257"/>
      <c r="H16410" s="1258"/>
      <c r="I16410" s="1257"/>
      <c r="J16410" s="1257"/>
      <c r="K16410" s="1257"/>
      <c r="L16410" s="1257"/>
      <c r="M16410" s="1257"/>
    </row>
    <row r="16411" spans="2:13" s="1259" customFormat="1" x14ac:dyDescent="0.2">
      <c r="B16411" s="1257"/>
      <c r="C16411" s="1257"/>
      <c r="D16411" s="1257"/>
      <c r="E16411" s="1257"/>
      <c r="F16411" s="1257"/>
      <c r="G16411" s="1257"/>
      <c r="H16411" s="1258"/>
      <c r="I16411" s="1257"/>
      <c r="J16411" s="1257"/>
      <c r="K16411" s="1257"/>
      <c r="L16411" s="1257"/>
      <c r="M16411" s="1257"/>
    </row>
    <row r="16412" spans="2:13" s="1259" customFormat="1" x14ac:dyDescent="0.2">
      <c r="B16412" s="1257"/>
      <c r="C16412" s="1257"/>
      <c r="D16412" s="1257"/>
      <c r="E16412" s="1257"/>
      <c r="F16412" s="1257"/>
      <c r="G16412" s="1257"/>
      <c r="H16412" s="1258"/>
      <c r="I16412" s="1257"/>
      <c r="J16412" s="1257"/>
      <c r="K16412" s="1257"/>
      <c r="L16412" s="1257"/>
      <c r="M16412" s="1257"/>
    </row>
    <row r="16413" spans="2:13" s="1259" customFormat="1" x14ac:dyDescent="0.2">
      <c r="B16413" s="1257"/>
      <c r="C16413" s="1257"/>
      <c r="D16413" s="1257"/>
      <c r="E16413" s="1257"/>
      <c r="F16413" s="1257"/>
      <c r="G16413" s="1257"/>
      <c r="H16413" s="1258"/>
      <c r="I16413" s="1257"/>
      <c r="J16413" s="1257"/>
      <c r="K16413" s="1257"/>
      <c r="L16413" s="1257"/>
      <c r="M16413" s="1257"/>
    </row>
    <row r="16414" spans="2:13" s="1259" customFormat="1" x14ac:dyDescent="0.2">
      <c r="B16414" s="1257"/>
      <c r="C16414" s="1257"/>
      <c r="D16414" s="1257"/>
      <c r="E16414" s="1257"/>
      <c r="F16414" s="1257"/>
      <c r="G16414" s="1257"/>
      <c r="H16414" s="1258"/>
      <c r="I16414" s="1257"/>
      <c r="J16414" s="1257"/>
      <c r="K16414" s="1257"/>
      <c r="L16414" s="1257"/>
      <c r="M16414" s="1257"/>
    </row>
    <row r="16415" spans="2:13" s="1259" customFormat="1" x14ac:dyDescent="0.2">
      <c r="B16415" s="1257"/>
      <c r="C16415" s="1257"/>
      <c r="D16415" s="1257"/>
      <c r="E16415" s="1257"/>
      <c r="F16415" s="1257"/>
      <c r="G16415" s="1257"/>
      <c r="H16415" s="1258"/>
      <c r="I16415" s="1257"/>
      <c r="J16415" s="1257"/>
      <c r="K16415" s="1257"/>
      <c r="L16415" s="1257"/>
      <c r="M16415" s="1257"/>
    </row>
    <row r="16416" spans="2:13" s="1259" customFormat="1" x14ac:dyDescent="0.2">
      <c r="B16416" s="1257"/>
      <c r="C16416" s="1257"/>
      <c r="D16416" s="1257"/>
      <c r="E16416" s="1257"/>
      <c r="F16416" s="1257"/>
      <c r="G16416" s="1257"/>
      <c r="H16416" s="1258"/>
      <c r="I16416" s="1257"/>
      <c r="J16416" s="1257"/>
      <c r="K16416" s="1257"/>
      <c r="L16416" s="1257"/>
      <c r="M16416" s="1257"/>
    </row>
    <row r="16417" spans="2:13" s="1259" customFormat="1" x14ac:dyDescent="0.2">
      <c r="B16417" s="1257"/>
      <c r="C16417" s="1257"/>
      <c r="D16417" s="1257"/>
      <c r="E16417" s="1257"/>
      <c r="F16417" s="1257"/>
      <c r="G16417" s="1257"/>
      <c r="H16417" s="1258"/>
      <c r="I16417" s="1257"/>
      <c r="J16417" s="1257"/>
      <c r="K16417" s="1257"/>
      <c r="L16417" s="1257"/>
      <c r="M16417" s="1257"/>
    </row>
    <row r="16418" spans="2:13" s="1259" customFormat="1" x14ac:dyDescent="0.2">
      <c r="B16418" s="1257"/>
      <c r="C16418" s="1257"/>
      <c r="D16418" s="1257"/>
      <c r="E16418" s="1257"/>
      <c r="F16418" s="1257"/>
      <c r="G16418" s="1257"/>
      <c r="H16418" s="1258"/>
      <c r="I16418" s="1257"/>
      <c r="J16418" s="1257"/>
      <c r="K16418" s="1257"/>
      <c r="L16418" s="1257"/>
      <c r="M16418" s="1257"/>
    </row>
    <row r="16419" spans="2:13" s="1259" customFormat="1" x14ac:dyDescent="0.2">
      <c r="B16419" s="1257"/>
      <c r="C16419" s="1257"/>
      <c r="D16419" s="1257"/>
      <c r="E16419" s="1257"/>
      <c r="F16419" s="1257"/>
      <c r="G16419" s="1257"/>
      <c r="H16419" s="1258"/>
      <c r="I16419" s="1257"/>
      <c r="J16419" s="1257"/>
      <c r="K16419" s="1257"/>
      <c r="L16419" s="1257"/>
      <c r="M16419" s="1257"/>
    </row>
    <row r="16420" spans="2:13" s="1259" customFormat="1" x14ac:dyDescent="0.2">
      <c r="B16420" s="1257"/>
      <c r="C16420" s="1257"/>
      <c r="D16420" s="1257"/>
      <c r="E16420" s="1257"/>
      <c r="F16420" s="1257"/>
      <c r="G16420" s="1257"/>
      <c r="H16420" s="1258"/>
      <c r="I16420" s="1257"/>
      <c r="J16420" s="1257"/>
      <c r="K16420" s="1257"/>
      <c r="L16420" s="1257"/>
      <c r="M16420" s="1257"/>
    </row>
    <row r="16421" spans="2:13" s="1259" customFormat="1" x14ac:dyDescent="0.2">
      <c r="B16421" s="1257"/>
      <c r="C16421" s="1257"/>
      <c r="D16421" s="1257"/>
      <c r="E16421" s="1257"/>
      <c r="F16421" s="1257"/>
      <c r="G16421" s="1257"/>
      <c r="H16421" s="1258"/>
      <c r="I16421" s="1257"/>
      <c r="J16421" s="1257"/>
      <c r="K16421" s="1257"/>
      <c r="L16421" s="1257"/>
      <c r="M16421" s="1257"/>
    </row>
    <row r="16422" spans="2:13" s="1259" customFormat="1" x14ac:dyDescent="0.2">
      <c r="B16422" s="1257"/>
      <c r="C16422" s="1257"/>
      <c r="D16422" s="1257"/>
      <c r="E16422" s="1257"/>
      <c r="F16422" s="1257"/>
      <c r="G16422" s="1257"/>
      <c r="H16422" s="1258"/>
      <c r="I16422" s="1257"/>
      <c r="J16422" s="1257"/>
      <c r="K16422" s="1257"/>
      <c r="L16422" s="1257"/>
      <c r="M16422" s="1257"/>
    </row>
    <row r="16423" spans="2:13" s="1259" customFormat="1" x14ac:dyDescent="0.2">
      <c r="B16423" s="1257"/>
      <c r="C16423" s="1257"/>
      <c r="D16423" s="1257"/>
      <c r="E16423" s="1257"/>
      <c r="F16423" s="1257"/>
      <c r="G16423" s="1257"/>
      <c r="H16423" s="1258"/>
      <c r="I16423" s="1257"/>
      <c r="J16423" s="1257"/>
      <c r="K16423" s="1257"/>
      <c r="L16423" s="1257"/>
      <c r="M16423" s="1257"/>
    </row>
    <row r="16424" spans="2:13" s="1259" customFormat="1" x14ac:dyDescent="0.2">
      <c r="B16424" s="1257"/>
      <c r="C16424" s="1257"/>
      <c r="D16424" s="1257"/>
      <c r="E16424" s="1257"/>
      <c r="F16424" s="1257"/>
      <c r="G16424" s="1257"/>
      <c r="H16424" s="1258"/>
      <c r="I16424" s="1257"/>
      <c r="J16424" s="1257"/>
      <c r="K16424" s="1257"/>
      <c r="L16424" s="1257"/>
      <c r="M16424" s="1257"/>
    </row>
    <row r="16425" spans="2:13" s="1259" customFormat="1" x14ac:dyDescent="0.2">
      <c r="B16425" s="1257"/>
      <c r="C16425" s="1257"/>
      <c r="D16425" s="1257"/>
      <c r="E16425" s="1257"/>
      <c r="F16425" s="1257"/>
      <c r="G16425" s="1257"/>
      <c r="H16425" s="1258"/>
      <c r="I16425" s="1257"/>
      <c r="J16425" s="1257"/>
      <c r="K16425" s="1257"/>
      <c r="L16425" s="1257"/>
      <c r="M16425" s="1257"/>
    </row>
    <row r="16426" spans="2:13" s="1259" customFormat="1" x14ac:dyDescent="0.2">
      <c r="B16426" s="1257"/>
      <c r="C16426" s="1257"/>
      <c r="D16426" s="1257"/>
      <c r="E16426" s="1257"/>
      <c r="F16426" s="1257"/>
      <c r="G16426" s="1257"/>
      <c r="H16426" s="1258"/>
      <c r="I16426" s="1257"/>
      <c r="J16426" s="1257"/>
      <c r="K16426" s="1257"/>
      <c r="L16426" s="1257"/>
      <c r="M16426" s="1257"/>
    </row>
    <row r="16427" spans="2:13" s="1259" customFormat="1" x14ac:dyDescent="0.2">
      <c r="B16427" s="1257"/>
      <c r="C16427" s="1257"/>
      <c r="D16427" s="1257"/>
      <c r="E16427" s="1257"/>
      <c r="F16427" s="1257"/>
      <c r="G16427" s="1257"/>
      <c r="H16427" s="1258"/>
      <c r="I16427" s="1257"/>
      <c r="J16427" s="1257"/>
      <c r="K16427" s="1257"/>
      <c r="L16427" s="1257"/>
      <c r="M16427" s="1257"/>
    </row>
    <row r="16428" spans="2:13" s="1259" customFormat="1" x14ac:dyDescent="0.2">
      <c r="B16428" s="1257"/>
      <c r="C16428" s="1257"/>
      <c r="D16428" s="1257"/>
      <c r="E16428" s="1257"/>
      <c r="F16428" s="1257"/>
      <c r="G16428" s="1257"/>
      <c r="H16428" s="1258"/>
      <c r="I16428" s="1257"/>
      <c r="J16428" s="1257"/>
      <c r="K16428" s="1257"/>
      <c r="L16428" s="1257"/>
      <c r="M16428" s="1257"/>
    </row>
    <row r="16429" spans="2:13" s="1259" customFormat="1" x14ac:dyDescent="0.2">
      <c r="B16429" s="1257"/>
      <c r="C16429" s="1257"/>
      <c r="D16429" s="1257"/>
      <c r="E16429" s="1257"/>
      <c r="F16429" s="1257"/>
      <c r="G16429" s="1257"/>
      <c r="H16429" s="1258"/>
      <c r="I16429" s="1257"/>
      <c r="J16429" s="1257"/>
      <c r="K16429" s="1257"/>
      <c r="L16429" s="1257"/>
      <c r="M16429" s="1257"/>
    </row>
    <row r="16430" spans="2:13" s="1259" customFormat="1" x14ac:dyDescent="0.2">
      <c r="B16430" s="1257"/>
      <c r="C16430" s="1257"/>
      <c r="D16430" s="1257"/>
      <c r="E16430" s="1257"/>
      <c r="F16430" s="1257"/>
      <c r="G16430" s="1257"/>
      <c r="H16430" s="1258"/>
      <c r="I16430" s="1257"/>
      <c r="J16430" s="1257"/>
      <c r="K16430" s="1257"/>
      <c r="L16430" s="1257"/>
      <c r="M16430" s="1257"/>
    </row>
    <row r="16431" spans="2:13" s="1259" customFormat="1" x14ac:dyDescent="0.2">
      <c r="B16431" s="1257"/>
      <c r="C16431" s="1257"/>
      <c r="D16431" s="1257"/>
      <c r="E16431" s="1257"/>
      <c r="F16431" s="1257"/>
      <c r="G16431" s="1257"/>
      <c r="H16431" s="1258"/>
      <c r="I16431" s="1257"/>
      <c r="J16431" s="1257"/>
      <c r="K16431" s="1257"/>
      <c r="L16431" s="1257"/>
      <c r="M16431" s="1257"/>
    </row>
    <row r="16432" spans="2:13" s="1259" customFormat="1" x14ac:dyDescent="0.2">
      <c r="B16432" s="1257"/>
      <c r="C16432" s="1257"/>
      <c r="D16432" s="1257"/>
      <c r="E16432" s="1257"/>
      <c r="F16432" s="1257"/>
      <c r="G16432" s="1257"/>
      <c r="H16432" s="1258"/>
      <c r="I16432" s="1257"/>
      <c r="J16432" s="1257"/>
      <c r="K16432" s="1257"/>
      <c r="L16432" s="1257"/>
      <c r="M16432" s="1257"/>
    </row>
    <row r="16433" spans="2:13" s="1259" customFormat="1" x14ac:dyDescent="0.2">
      <c r="B16433" s="1257"/>
      <c r="C16433" s="1257"/>
      <c r="D16433" s="1257"/>
      <c r="E16433" s="1257"/>
      <c r="F16433" s="1257"/>
      <c r="G16433" s="1257"/>
      <c r="H16433" s="1258"/>
      <c r="I16433" s="1257"/>
      <c r="J16433" s="1257"/>
      <c r="K16433" s="1257"/>
      <c r="L16433" s="1257"/>
      <c r="M16433" s="1257"/>
    </row>
    <row r="16434" spans="2:13" s="1259" customFormat="1" x14ac:dyDescent="0.2">
      <c r="B16434" s="1257"/>
      <c r="C16434" s="1257"/>
      <c r="D16434" s="1257"/>
      <c r="E16434" s="1257"/>
      <c r="F16434" s="1257"/>
      <c r="G16434" s="1257"/>
      <c r="H16434" s="1258"/>
      <c r="I16434" s="1257"/>
      <c r="J16434" s="1257"/>
      <c r="K16434" s="1257"/>
      <c r="L16434" s="1257"/>
      <c r="M16434" s="1257"/>
    </row>
    <row r="16435" spans="2:13" s="1259" customFormat="1" x14ac:dyDescent="0.2">
      <c r="B16435" s="1257"/>
      <c r="C16435" s="1257"/>
      <c r="D16435" s="1257"/>
      <c r="E16435" s="1257"/>
      <c r="F16435" s="1257"/>
      <c r="G16435" s="1257"/>
      <c r="H16435" s="1258"/>
      <c r="I16435" s="1257"/>
      <c r="J16435" s="1257"/>
      <c r="K16435" s="1257"/>
      <c r="L16435" s="1257"/>
      <c r="M16435" s="1257"/>
    </row>
    <row r="16436" spans="2:13" s="1259" customFormat="1" x14ac:dyDescent="0.2">
      <c r="B16436" s="1257"/>
      <c r="C16436" s="1257"/>
      <c r="D16436" s="1257"/>
      <c r="E16436" s="1257"/>
      <c r="F16436" s="1257"/>
      <c r="G16436" s="1257"/>
      <c r="H16436" s="1258"/>
      <c r="I16436" s="1257"/>
      <c r="J16436" s="1257"/>
      <c r="K16436" s="1257"/>
      <c r="L16436" s="1257"/>
      <c r="M16436" s="1257"/>
    </row>
    <row r="16437" spans="2:13" s="1259" customFormat="1" x14ac:dyDescent="0.2">
      <c r="B16437" s="1257"/>
      <c r="C16437" s="1257"/>
      <c r="D16437" s="1257"/>
      <c r="E16437" s="1257"/>
      <c r="F16437" s="1257"/>
      <c r="G16437" s="1257"/>
      <c r="H16437" s="1258"/>
      <c r="I16437" s="1257"/>
      <c r="J16437" s="1257"/>
      <c r="K16437" s="1257"/>
      <c r="L16437" s="1257"/>
      <c r="M16437" s="1257"/>
    </row>
    <row r="16438" spans="2:13" s="1259" customFormat="1" x14ac:dyDescent="0.2">
      <c r="B16438" s="1257"/>
      <c r="C16438" s="1257"/>
      <c r="D16438" s="1257"/>
      <c r="E16438" s="1257"/>
      <c r="F16438" s="1257"/>
      <c r="G16438" s="1257"/>
      <c r="H16438" s="1258"/>
      <c r="I16438" s="1257"/>
      <c r="J16438" s="1257"/>
      <c r="K16438" s="1257"/>
      <c r="L16438" s="1257"/>
      <c r="M16438" s="1257"/>
    </row>
    <row r="16439" spans="2:13" s="1259" customFormat="1" x14ac:dyDescent="0.2">
      <c r="B16439" s="1257"/>
      <c r="C16439" s="1257"/>
      <c r="D16439" s="1257"/>
      <c r="E16439" s="1257"/>
      <c r="F16439" s="1257"/>
      <c r="G16439" s="1257"/>
      <c r="H16439" s="1258"/>
      <c r="I16439" s="1257"/>
      <c r="J16439" s="1257"/>
      <c r="K16439" s="1257"/>
      <c r="L16439" s="1257"/>
      <c r="M16439" s="1257"/>
    </row>
    <row r="16440" spans="2:13" s="1259" customFormat="1" x14ac:dyDescent="0.2">
      <c r="B16440" s="1257"/>
      <c r="C16440" s="1257"/>
      <c r="D16440" s="1257"/>
      <c r="E16440" s="1257"/>
      <c r="F16440" s="1257"/>
      <c r="G16440" s="1257"/>
      <c r="H16440" s="1258"/>
      <c r="I16440" s="1257"/>
      <c r="J16440" s="1257"/>
      <c r="K16440" s="1257"/>
      <c r="L16440" s="1257"/>
      <c r="M16440" s="1257"/>
    </row>
    <row r="16441" spans="2:13" s="1259" customFormat="1" x14ac:dyDescent="0.2">
      <c r="B16441" s="1257"/>
      <c r="C16441" s="1257"/>
      <c r="D16441" s="1257"/>
      <c r="E16441" s="1257"/>
      <c r="F16441" s="1257"/>
      <c r="G16441" s="1257"/>
      <c r="H16441" s="1258"/>
      <c r="I16441" s="1257"/>
      <c r="J16441" s="1257"/>
      <c r="K16441" s="1257"/>
      <c r="L16441" s="1257"/>
      <c r="M16441" s="1257"/>
    </row>
    <row r="16442" spans="2:13" s="1259" customFormat="1" x14ac:dyDescent="0.2">
      <c r="B16442" s="1257"/>
      <c r="C16442" s="1257"/>
      <c r="D16442" s="1257"/>
      <c r="E16442" s="1257"/>
      <c r="F16442" s="1257"/>
      <c r="G16442" s="1257"/>
      <c r="H16442" s="1258"/>
      <c r="I16442" s="1257"/>
      <c r="J16442" s="1257"/>
      <c r="K16442" s="1257"/>
      <c r="L16442" s="1257"/>
      <c r="M16442" s="1257"/>
    </row>
    <row r="16443" spans="2:13" s="1259" customFormat="1" x14ac:dyDescent="0.2">
      <c r="B16443" s="1257"/>
      <c r="C16443" s="1257"/>
      <c r="D16443" s="1257"/>
      <c r="E16443" s="1257"/>
      <c r="F16443" s="1257"/>
      <c r="G16443" s="1257"/>
      <c r="H16443" s="1258"/>
      <c r="I16443" s="1257"/>
      <c r="J16443" s="1257"/>
      <c r="K16443" s="1257"/>
      <c r="L16443" s="1257"/>
      <c r="M16443" s="1257"/>
    </row>
    <row r="16444" spans="2:13" s="1259" customFormat="1" x14ac:dyDescent="0.2">
      <c r="B16444" s="1257"/>
      <c r="C16444" s="1257"/>
      <c r="D16444" s="1257"/>
      <c r="E16444" s="1257"/>
      <c r="F16444" s="1257"/>
      <c r="G16444" s="1257"/>
      <c r="H16444" s="1258"/>
      <c r="I16444" s="1257"/>
      <c r="J16444" s="1257"/>
      <c r="K16444" s="1257"/>
      <c r="L16444" s="1257"/>
      <c r="M16444" s="1257"/>
    </row>
    <row r="16445" spans="2:13" s="1259" customFormat="1" x14ac:dyDescent="0.2">
      <c r="B16445" s="1257"/>
      <c r="C16445" s="1257"/>
      <c r="D16445" s="1257"/>
      <c r="E16445" s="1257"/>
      <c r="F16445" s="1257"/>
      <c r="G16445" s="1257"/>
      <c r="H16445" s="1258"/>
      <c r="I16445" s="1257"/>
      <c r="J16445" s="1257"/>
      <c r="K16445" s="1257"/>
      <c r="L16445" s="1257"/>
      <c r="M16445" s="1257"/>
    </row>
    <row r="16446" spans="2:13" s="1259" customFormat="1" x14ac:dyDescent="0.2">
      <c r="B16446" s="1257"/>
      <c r="C16446" s="1257"/>
      <c r="D16446" s="1257"/>
      <c r="E16446" s="1257"/>
      <c r="F16446" s="1257"/>
      <c r="G16446" s="1257"/>
      <c r="H16446" s="1258"/>
      <c r="I16446" s="1257"/>
      <c r="J16446" s="1257"/>
      <c r="K16446" s="1257"/>
      <c r="L16446" s="1257"/>
      <c r="M16446" s="1257"/>
    </row>
    <row r="16447" spans="2:13" s="1259" customFormat="1" x14ac:dyDescent="0.2">
      <c r="B16447" s="1257"/>
      <c r="C16447" s="1257"/>
      <c r="D16447" s="1257"/>
      <c r="E16447" s="1257"/>
      <c r="F16447" s="1257"/>
      <c r="G16447" s="1257"/>
      <c r="H16447" s="1258"/>
      <c r="I16447" s="1257"/>
      <c r="J16447" s="1257"/>
      <c r="K16447" s="1257"/>
      <c r="L16447" s="1257"/>
      <c r="M16447" s="1257"/>
    </row>
    <row r="16448" spans="2:13" s="1259" customFormat="1" x14ac:dyDescent="0.2">
      <c r="B16448" s="1257"/>
      <c r="C16448" s="1257"/>
      <c r="D16448" s="1257"/>
      <c r="E16448" s="1257"/>
      <c r="F16448" s="1257"/>
      <c r="G16448" s="1257"/>
      <c r="H16448" s="1258"/>
      <c r="I16448" s="1257"/>
      <c r="J16448" s="1257"/>
      <c r="K16448" s="1257"/>
      <c r="L16448" s="1257"/>
      <c r="M16448" s="1257"/>
    </row>
    <row r="16449" spans="2:13" s="1259" customFormat="1" x14ac:dyDescent="0.2">
      <c r="B16449" s="1257"/>
      <c r="C16449" s="1257"/>
      <c r="D16449" s="1257"/>
      <c r="E16449" s="1257"/>
      <c r="F16449" s="1257"/>
      <c r="G16449" s="1257"/>
      <c r="H16449" s="1258"/>
      <c r="I16449" s="1257"/>
      <c r="J16449" s="1257"/>
      <c r="K16449" s="1257"/>
      <c r="L16449" s="1257"/>
      <c r="M16449" s="1257"/>
    </row>
    <row r="16450" spans="2:13" s="1259" customFormat="1" x14ac:dyDescent="0.2">
      <c r="B16450" s="1257"/>
      <c r="C16450" s="1257"/>
      <c r="D16450" s="1257"/>
      <c r="E16450" s="1257"/>
      <c r="F16450" s="1257"/>
      <c r="G16450" s="1257"/>
      <c r="H16450" s="1258"/>
      <c r="I16450" s="1257"/>
      <c r="J16450" s="1257"/>
      <c r="K16450" s="1257"/>
      <c r="L16450" s="1257"/>
      <c r="M16450" s="1257"/>
    </row>
    <row r="16451" spans="2:13" s="1259" customFormat="1" x14ac:dyDescent="0.2">
      <c r="B16451" s="1257"/>
      <c r="C16451" s="1257"/>
      <c r="D16451" s="1257"/>
      <c r="E16451" s="1257"/>
      <c r="F16451" s="1257"/>
      <c r="G16451" s="1257"/>
      <c r="H16451" s="1258"/>
      <c r="I16451" s="1257"/>
      <c r="J16451" s="1257"/>
      <c r="K16451" s="1257"/>
      <c r="L16451" s="1257"/>
      <c r="M16451" s="1257"/>
    </row>
    <row r="16452" spans="2:13" s="1259" customFormat="1" x14ac:dyDescent="0.2">
      <c r="B16452" s="1257"/>
      <c r="C16452" s="1257"/>
      <c r="D16452" s="1257"/>
      <c r="E16452" s="1257"/>
      <c r="F16452" s="1257"/>
      <c r="G16452" s="1257"/>
      <c r="H16452" s="1258"/>
      <c r="I16452" s="1257"/>
      <c r="J16452" s="1257"/>
      <c r="K16452" s="1257"/>
      <c r="L16452" s="1257"/>
      <c r="M16452" s="1257"/>
    </row>
    <row r="16453" spans="2:13" s="1259" customFormat="1" x14ac:dyDescent="0.2">
      <c r="B16453" s="1257"/>
      <c r="C16453" s="1257"/>
      <c r="D16453" s="1257"/>
      <c r="E16453" s="1257"/>
      <c r="F16453" s="1257"/>
      <c r="G16453" s="1257"/>
      <c r="H16453" s="1258"/>
      <c r="I16453" s="1257"/>
      <c r="J16453" s="1257"/>
      <c r="K16453" s="1257"/>
      <c r="L16453" s="1257"/>
      <c r="M16453" s="1257"/>
    </row>
    <row r="16454" spans="2:13" s="1259" customFormat="1" x14ac:dyDescent="0.2">
      <c r="B16454" s="1257"/>
      <c r="C16454" s="1257"/>
      <c r="D16454" s="1257"/>
      <c r="E16454" s="1257"/>
      <c r="F16454" s="1257"/>
      <c r="G16454" s="1257"/>
      <c r="H16454" s="1258"/>
      <c r="I16454" s="1257"/>
      <c r="J16454" s="1257"/>
      <c r="K16454" s="1257"/>
      <c r="L16454" s="1257"/>
      <c r="M16454" s="1257"/>
    </row>
    <row r="16455" spans="2:13" s="1259" customFormat="1" x14ac:dyDescent="0.2">
      <c r="B16455" s="1257"/>
      <c r="C16455" s="1257"/>
      <c r="D16455" s="1257"/>
      <c r="E16455" s="1257"/>
      <c r="F16455" s="1257"/>
      <c r="G16455" s="1257"/>
      <c r="H16455" s="1258"/>
      <c r="I16455" s="1257"/>
      <c r="J16455" s="1257"/>
      <c r="K16455" s="1257"/>
      <c r="L16455" s="1257"/>
      <c r="M16455" s="1257"/>
    </row>
    <row r="16456" spans="2:13" s="1259" customFormat="1" x14ac:dyDescent="0.2">
      <c r="B16456" s="1257"/>
      <c r="C16456" s="1257"/>
      <c r="D16456" s="1257"/>
      <c r="E16456" s="1257"/>
      <c r="F16456" s="1257"/>
      <c r="G16456" s="1257"/>
      <c r="H16456" s="1258"/>
      <c r="I16456" s="1257"/>
      <c r="J16456" s="1257"/>
      <c r="K16456" s="1257"/>
      <c r="L16456" s="1257"/>
      <c r="M16456" s="1257"/>
    </row>
    <row r="16457" spans="2:13" s="1259" customFormat="1" x14ac:dyDescent="0.2">
      <c r="B16457" s="1257"/>
      <c r="C16457" s="1257"/>
      <c r="D16457" s="1257"/>
      <c r="E16457" s="1257"/>
      <c r="F16457" s="1257"/>
      <c r="G16457" s="1257"/>
      <c r="H16457" s="1258"/>
      <c r="I16457" s="1257"/>
      <c r="J16457" s="1257"/>
      <c r="K16457" s="1257"/>
      <c r="L16457" s="1257"/>
      <c r="M16457" s="1257"/>
    </row>
    <row r="16458" spans="2:13" s="1259" customFormat="1" x14ac:dyDescent="0.2">
      <c r="B16458" s="1257"/>
      <c r="C16458" s="1257"/>
      <c r="D16458" s="1257"/>
      <c r="E16458" s="1257"/>
      <c r="F16458" s="1257"/>
      <c r="G16458" s="1257"/>
      <c r="H16458" s="1258"/>
      <c r="I16458" s="1257"/>
      <c r="J16458" s="1257"/>
      <c r="K16458" s="1257"/>
      <c r="L16458" s="1257"/>
      <c r="M16458" s="1257"/>
    </row>
    <row r="16459" spans="2:13" s="1259" customFormat="1" x14ac:dyDescent="0.2">
      <c r="B16459" s="1257"/>
      <c r="C16459" s="1257"/>
      <c r="D16459" s="1257"/>
      <c r="E16459" s="1257"/>
      <c r="F16459" s="1257"/>
      <c r="G16459" s="1257"/>
      <c r="H16459" s="1258"/>
      <c r="I16459" s="1257"/>
      <c r="J16459" s="1257"/>
      <c r="K16459" s="1257"/>
      <c r="L16459" s="1257"/>
      <c r="M16459" s="1257"/>
    </row>
    <row r="16460" spans="2:13" s="1259" customFormat="1" x14ac:dyDescent="0.2">
      <c r="B16460" s="1257"/>
      <c r="C16460" s="1257"/>
      <c r="D16460" s="1257"/>
      <c r="E16460" s="1257"/>
      <c r="F16460" s="1257"/>
      <c r="G16460" s="1257"/>
      <c r="H16460" s="1258"/>
      <c r="I16460" s="1257"/>
      <c r="J16460" s="1257"/>
      <c r="K16460" s="1257"/>
      <c r="L16460" s="1257"/>
      <c r="M16460" s="1257"/>
    </row>
    <row r="16461" spans="2:13" s="1259" customFormat="1" x14ac:dyDescent="0.2">
      <c r="B16461" s="1257"/>
      <c r="C16461" s="1257"/>
      <c r="D16461" s="1257"/>
      <c r="E16461" s="1257"/>
      <c r="F16461" s="1257"/>
      <c r="G16461" s="1257"/>
      <c r="H16461" s="1258"/>
      <c r="I16461" s="1257"/>
      <c r="J16461" s="1257"/>
      <c r="K16461" s="1257"/>
      <c r="L16461" s="1257"/>
      <c r="M16461" s="1257"/>
    </row>
    <row r="16462" spans="2:13" s="1259" customFormat="1" x14ac:dyDescent="0.2">
      <c r="B16462" s="1257"/>
      <c r="C16462" s="1257"/>
      <c r="D16462" s="1257"/>
      <c r="E16462" s="1257"/>
      <c r="F16462" s="1257"/>
      <c r="G16462" s="1257"/>
      <c r="H16462" s="1258"/>
      <c r="I16462" s="1257"/>
      <c r="J16462" s="1257"/>
      <c r="K16462" s="1257"/>
      <c r="L16462" s="1257"/>
      <c r="M16462" s="1257"/>
    </row>
    <row r="16463" spans="2:13" s="1259" customFormat="1" x14ac:dyDescent="0.2">
      <c r="B16463" s="1257"/>
      <c r="C16463" s="1257"/>
      <c r="D16463" s="1257"/>
      <c r="E16463" s="1257"/>
      <c r="F16463" s="1257"/>
      <c r="G16463" s="1257"/>
      <c r="H16463" s="1258"/>
      <c r="I16463" s="1257"/>
      <c r="J16463" s="1257"/>
      <c r="K16463" s="1257"/>
      <c r="L16463" s="1257"/>
      <c r="M16463" s="1257"/>
    </row>
    <row r="16464" spans="2:13" s="1259" customFormat="1" x14ac:dyDescent="0.2">
      <c r="B16464" s="1257"/>
      <c r="C16464" s="1257"/>
      <c r="D16464" s="1257"/>
      <c r="E16464" s="1257"/>
      <c r="F16464" s="1257"/>
      <c r="G16464" s="1257"/>
      <c r="H16464" s="1258"/>
      <c r="I16464" s="1257"/>
      <c r="J16464" s="1257"/>
      <c r="K16464" s="1257"/>
      <c r="L16464" s="1257"/>
      <c r="M16464" s="1257"/>
    </row>
    <row r="16465" spans="2:13" s="1259" customFormat="1" x14ac:dyDescent="0.2">
      <c r="B16465" s="1257"/>
      <c r="C16465" s="1257"/>
      <c r="D16465" s="1257"/>
      <c r="E16465" s="1257"/>
      <c r="F16465" s="1257"/>
      <c r="G16465" s="1257"/>
      <c r="H16465" s="1258"/>
      <c r="I16465" s="1257"/>
      <c r="J16465" s="1257"/>
      <c r="K16465" s="1257"/>
      <c r="L16465" s="1257"/>
      <c r="M16465" s="1257"/>
    </row>
    <row r="16466" spans="2:13" s="1259" customFormat="1" x14ac:dyDescent="0.2">
      <c r="B16466" s="1257"/>
      <c r="C16466" s="1257"/>
      <c r="D16466" s="1257"/>
      <c r="E16466" s="1257"/>
      <c r="F16466" s="1257"/>
      <c r="G16466" s="1257"/>
      <c r="H16466" s="1258"/>
      <c r="I16466" s="1257"/>
      <c r="J16466" s="1257"/>
      <c r="K16466" s="1257"/>
      <c r="L16466" s="1257"/>
      <c r="M16466" s="1257"/>
    </row>
    <row r="16467" spans="2:13" s="1259" customFormat="1" x14ac:dyDescent="0.2">
      <c r="B16467" s="1257"/>
      <c r="C16467" s="1257"/>
      <c r="D16467" s="1257"/>
      <c r="E16467" s="1257"/>
      <c r="F16467" s="1257"/>
      <c r="G16467" s="1257"/>
      <c r="H16467" s="1258"/>
      <c r="I16467" s="1257"/>
      <c r="J16467" s="1257"/>
      <c r="K16467" s="1257"/>
      <c r="L16467" s="1257"/>
      <c r="M16467" s="1257"/>
    </row>
    <row r="16468" spans="2:13" s="1259" customFormat="1" x14ac:dyDescent="0.2">
      <c r="B16468" s="1257"/>
      <c r="C16468" s="1257"/>
      <c r="D16468" s="1257"/>
      <c r="E16468" s="1257"/>
      <c r="F16468" s="1257"/>
      <c r="G16468" s="1257"/>
      <c r="H16468" s="1258"/>
      <c r="I16468" s="1257"/>
      <c r="J16468" s="1257"/>
      <c r="K16468" s="1257"/>
      <c r="L16468" s="1257"/>
      <c r="M16468" s="1257"/>
    </row>
    <row r="16469" spans="2:13" s="1259" customFormat="1" x14ac:dyDescent="0.2">
      <c r="B16469" s="1257"/>
      <c r="C16469" s="1257"/>
      <c r="D16469" s="1257"/>
      <c r="E16469" s="1257"/>
      <c r="F16469" s="1257"/>
      <c r="G16469" s="1257"/>
      <c r="H16469" s="1258"/>
      <c r="I16469" s="1257"/>
      <c r="J16469" s="1257"/>
      <c r="K16469" s="1257"/>
      <c r="L16469" s="1257"/>
      <c r="M16469" s="1257"/>
    </row>
    <row r="16470" spans="2:13" s="1259" customFormat="1" x14ac:dyDescent="0.2">
      <c r="B16470" s="1257"/>
      <c r="C16470" s="1257"/>
      <c r="D16470" s="1257"/>
      <c r="E16470" s="1257"/>
      <c r="F16470" s="1257"/>
      <c r="G16470" s="1257"/>
      <c r="H16470" s="1258"/>
      <c r="I16470" s="1257"/>
      <c r="J16470" s="1257"/>
      <c r="K16470" s="1257"/>
      <c r="L16470" s="1257"/>
      <c r="M16470" s="1257"/>
    </row>
    <row r="16471" spans="2:13" s="1259" customFormat="1" x14ac:dyDescent="0.2">
      <c r="B16471" s="1257"/>
      <c r="C16471" s="1257"/>
      <c r="D16471" s="1257"/>
      <c r="E16471" s="1257"/>
      <c r="F16471" s="1257"/>
      <c r="G16471" s="1257"/>
      <c r="H16471" s="1258"/>
      <c r="I16471" s="1257"/>
      <c r="J16471" s="1257"/>
      <c r="K16471" s="1257"/>
      <c r="L16471" s="1257"/>
      <c r="M16471" s="1257"/>
    </row>
    <row r="16472" spans="2:13" s="1259" customFormat="1" x14ac:dyDescent="0.2">
      <c r="B16472" s="1257"/>
      <c r="C16472" s="1257"/>
      <c r="D16472" s="1257"/>
      <c r="E16472" s="1257"/>
      <c r="F16472" s="1257"/>
      <c r="G16472" s="1257"/>
      <c r="H16472" s="1258"/>
      <c r="I16472" s="1257"/>
      <c r="J16472" s="1257"/>
      <c r="K16472" s="1257"/>
      <c r="L16472" s="1257"/>
      <c r="M16472" s="1257"/>
    </row>
    <row r="16473" spans="2:13" s="1259" customFormat="1" x14ac:dyDescent="0.2">
      <c r="B16473" s="1257"/>
      <c r="C16473" s="1257"/>
      <c r="D16473" s="1257"/>
      <c r="E16473" s="1257"/>
      <c r="F16473" s="1257"/>
      <c r="G16473" s="1257"/>
      <c r="H16473" s="1258"/>
      <c r="I16473" s="1257"/>
      <c r="J16473" s="1257"/>
      <c r="K16473" s="1257"/>
      <c r="L16473" s="1257"/>
      <c r="M16473" s="1257"/>
    </row>
    <row r="16474" spans="2:13" s="1259" customFormat="1" x14ac:dyDescent="0.2">
      <c r="B16474" s="1257"/>
      <c r="C16474" s="1257"/>
      <c r="D16474" s="1257"/>
      <c r="E16474" s="1257"/>
      <c r="F16474" s="1257"/>
      <c r="G16474" s="1257"/>
      <c r="H16474" s="1258"/>
      <c r="I16474" s="1257"/>
      <c r="J16474" s="1257"/>
      <c r="K16474" s="1257"/>
      <c r="L16474" s="1257"/>
      <c r="M16474" s="1257"/>
    </row>
    <row r="16475" spans="2:13" s="1259" customFormat="1" x14ac:dyDescent="0.2">
      <c r="B16475" s="1257"/>
      <c r="C16475" s="1257"/>
      <c r="D16475" s="1257"/>
      <c r="E16475" s="1257"/>
      <c r="F16475" s="1257"/>
      <c r="G16475" s="1257"/>
      <c r="H16475" s="1258"/>
      <c r="I16475" s="1257"/>
      <c r="J16475" s="1257"/>
      <c r="K16475" s="1257"/>
      <c r="L16475" s="1257"/>
      <c r="M16475" s="1257"/>
    </row>
    <row r="16476" spans="2:13" s="1259" customFormat="1" x14ac:dyDescent="0.2">
      <c r="B16476" s="1257"/>
      <c r="C16476" s="1257"/>
      <c r="D16476" s="1257"/>
      <c r="E16476" s="1257"/>
      <c r="F16476" s="1257"/>
      <c r="G16476" s="1257"/>
      <c r="H16476" s="1258"/>
      <c r="I16476" s="1257"/>
      <c r="J16476" s="1257"/>
      <c r="K16476" s="1257"/>
      <c r="L16476" s="1257"/>
      <c r="M16476" s="1257"/>
    </row>
    <row r="16477" spans="2:13" s="1259" customFormat="1" x14ac:dyDescent="0.2">
      <c r="B16477" s="1257"/>
      <c r="C16477" s="1257"/>
      <c r="D16477" s="1257"/>
      <c r="E16477" s="1257"/>
      <c r="F16477" s="1257"/>
      <c r="G16477" s="1257"/>
      <c r="H16477" s="1258"/>
      <c r="I16477" s="1257"/>
      <c r="J16477" s="1257"/>
      <c r="K16477" s="1257"/>
      <c r="L16477" s="1257"/>
      <c r="M16477" s="1257"/>
    </row>
    <row r="16478" spans="2:13" s="1259" customFormat="1" x14ac:dyDescent="0.2">
      <c r="B16478" s="1257"/>
      <c r="C16478" s="1257"/>
      <c r="D16478" s="1257"/>
      <c r="E16478" s="1257"/>
      <c r="F16478" s="1257"/>
      <c r="G16478" s="1257"/>
      <c r="H16478" s="1258"/>
      <c r="I16478" s="1257"/>
      <c r="J16478" s="1257"/>
      <c r="K16478" s="1257"/>
      <c r="L16478" s="1257"/>
      <c r="M16478" s="1257"/>
    </row>
    <row r="16479" spans="2:13" s="1259" customFormat="1" x14ac:dyDescent="0.2">
      <c r="B16479" s="1257"/>
      <c r="C16479" s="1257"/>
      <c r="D16479" s="1257"/>
      <c r="E16479" s="1257"/>
      <c r="F16479" s="1257"/>
      <c r="G16479" s="1257"/>
      <c r="H16479" s="1258"/>
      <c r="I16479" s="1257"/>
      <c r="J16479" s="1257"/>
      <c r="K16479" s="1257"/>
      <c r="L16479" s="1257"/>
      <c r="M16479" s="1257"/>
    </row>
    <row r="16480" spans="2:13" s="1259" customFormat="1" x14ac:dyDescent="0.2">
      <c r="B16480" s="1257"/>
      <c r="C16480" s="1257"/>
      <c r="D16480" s="1257"/>
      <c r="E16480" s="1257"/>
      <c r="F16480" s="1257"/>
      <c r="G16480" s="1257"/>
      <c r="H16480" s="1258"/>
      <c r="I16480" s="1257"/>
      <c r="J16480" s="1257"/>
      <c r="K16480" s="1257"/>
      <c r="L16480" s="1257"/>
      <c r="M16480" s="1257"/>
    </row>
    <row r="16481" spans="2:13" s="1259" customFormat="1" x14ac:dyDescent="0.2">
      <c r="B16481" s="1257"/>
      <c r="C16481" s="1257"/>
      <c r="D16481" s="1257"/>
      <c r="E16481" s="1257"/>
      <c r="F16481" s="1257"/>
      <c r="G16481" s="1257"/>
      <c r="H16481" s="1258"/>
      <c r="I16481" s="1257"/>
      <c r="J16481" s="1257"/>
      <c r="K16481" s="1257"/>
      <c r="L16481" s="1257"/>
      <c r="M16481" s="1257"/>
    </row>
    <row r="16482" spans="2:13" s="1259" customFormat="1" x14ac:dyDescent="0.2">
      <c r="B16482" s="1257"/>
      <c r="C16482" s="1257"/>
      <c r="D16482" s="1257"/>
      <c r="E16482" s="1257"/>
      <c r="F16482" s="1257"/>
      <c r="G16482" s="1257"/>
      <c r="H16482" s="1258"/>
      <c r="I16482" s="1257"/>
      <c r="J16482" s="1257"/>
      <c r="K16482" s="1257"/>
      <c r="L16482" s="1257"/>
      <c r="M16482" s="1257"/>
    </row>
    <row r="16483" spans="2:13" s="1259" customFormat="1" x14ac:dyDescent="0.2">
      <c r="B16483" s="1257"/>
      <c r="C16483" s="1257"/>
      <c r="D16483" s="1257"/>
      <c r="E16483" s="1257"/>
      <c r="F16483" s="1257"/>
      <c r="G16483" s="1257"/>
      <c r="H16483" s="1258"/>
      <c r="I16483" s="1257"/>
      <c r="J16483" s="1257"/>
      <c r="K16483" s="1257"/>
      <c r="L16483" s="1257"/>
      <c r="M16483" s="1257"/>
    </row>
    <row r="16484" spans="2:13" s="1259" customFormat="1" x14ac:dyDescent="0.2">
      <c r="B16484" s="1257"/>
      <c r="C16484" s="1257"/>
      <c r="D16484" s="1257"/>
      <c r="E16484" s="1257"/>
      <c r="F16484" s="1257"/>
      <c r="G16484" s="1257"/>
      <c r="H16484" s="1258"/>
      <c r="I16484" s="1257"/>
      <c r="J16484" s="1257"/>
      <c r="K16484" s="1257"/>
      <c r="L16484" s="1257"/>
      <c r="M16484" s="1257"/>
    </row>
    <row r="16485" spans="2:13" s="1259" customFormat="1" x14ac:dyDescent="0.2">
      <c r="B16485" s="1257"/>
      <c r="C16485" s="1257"/>
      <c r="D16485" s="1257"/>
      <c r="E16485" s="1257"/>
      <c r="F16485" s="1257"/>
      <c r="G16485" s="1257"/>
      <c r="H16485" s="1258"/>
      <c r="I16485" s="1257"/>
      <c r="J16485" s="1257"/>
      <c r="K16485" s="1257"/>
      <c r="L16485" s="1257"/>
      <c r="M16485" s="1257"/>
    </row>
    <row r="16486" spans="2:13" s="1259" customFormat="1" x14ac:dyDescent="0.2">
      <c r="B16486" s="1257"/>
      <c r="C16486" s="1257"/>
      <c r="D16486" s="1257"/>
      <c r="E16486" s="1257"/>
      <c r="F16486" s="1257"/>
      <c r="G16486" s="1257"/>
      <c r="H16486" s="1258"/>
      <c r="I16486" s="1257"/>
      <c r="J16486" s="1257"/>
      <c r="K16486" s="1257"/>
      <c r="L16486" s="1257"/>
      <c r="M16486" s="1257"/>
    </row>
    <row r="16487" spans="2:13" s="1259" customFormat="1" x14ac:dyDescent="0.2">
      <c r="B16487" s="1257"/>
      <c r="C16487" s="1257"/>
      <c r="D16487" s="1257"/>
      <c r="E16487" s="1257"/>
      <c r="F16487" s="1257"/>
      <c r="G16487" s="1257"/>
      <c r="H16487" s="1258"/>
      <c r="I16487" s="1257"/>
      <c r="J16487" s="1257"/>
      <c r="K16487" s="1257"/>
      <c r="L16487" s="1257"/>
      <c r="M16487" s="1257"/>
    </row>
    <row r="16488" spans="2:13" s="1259" customFormat="1" x14ac:dyDescent="0.2">
      <c r="B16488" s="1257"/>
      <c r="C16488" s="1257"/>
      <c r="D16488" s="1257"/>
      <c r="E16488" s="1257"/>
      <c r="F16488" s="1257"/>
      <c r="G16488" s="1257"/>
      <c r="H16488" s="1258"/>
      <c r="I16488" s="1257"/>
      <c r="J16488" s="1257"/>
      <c r="K16488" s="1257"/>
      <c r="L16488" s="1257"/>
      <c r="M16488" s="1257"/>
    </row>
    <row r="16489" spans="2:13" s="1259" customFormat="1" x14ac:dyDescent="0.2">
      <c r="B16489" s="1257"/>
      <c r="C16489" s="1257"/>
      <c r="D16489" s="1257"/>
      <c r="E16489" s="1257"/>
      <c r="F16489" s="1257"/>
      <c r="G16489" s="1257"/>
      <c r="H16489" s="1258"/>
      <c r="I16489" s="1257"/>
      <c r="J16489" s="1257"/>
      <c r="K16489" s="1257"/>
      <c r="L16489" s="1257"/>
      <c r="M16489" s="1257"/>
    </row>
    <row r="16490" spans="2:13" s="1259" customFormat="1" x14ac:dyDescent="0.2">
      <c r="B16490" s="1257"/>
      <c r="C16490" s="1257"/>
      <c r="D16490" s="1257"/>
      <c r="E16490" s="1257"/>
      <c r="F16490" s="1257"/>
      <c r="G16490" s="1257"/>
      <c r="H16490" s="1258"/>
      <c r="I16490" s="1257"/>
      <c r="J16490" s="1257"/>
      <c r="K16490" s="1257"/>
      <c r="L16490" s="1257"/>
      <c r="M16490" s="1257"/>
    </row>
    <row r="16491" spans="2:13" s="1259" customFormat="1" x14ac:dyDescent="0.2">
      <c r="B16491" s="1257"/>
      <c r="C16491" s="1257"/>
      <c r="D16491" s="1257"/>
      <c r="E16491" s="1257"/>
      <c r="F16491" s="1257"/>
      <c r="G16491" s="1257"/>
      <c r="H16491" s="1258"/>
      <c r="I16491" s="1257"/>
      <c r="J16491" s="1257"/>
      <c r="K16491" s="1257"/>
      <c r="L16491" s="1257"/>
      <c r="M16491" s="1257"/>
    </row>
    <row r="16492" spans="2:13" s="1259" customFormat="1" x14ac:dyDescent="0.2">
      <c r="B16492" s="1257"/>
      <c r="C16492" s="1257"/>
      <c r="D16492" s="1257"/>
      <c r="E16492" s="1257"/>
      <c r="F16492" s="1257"/>
      <c r="G16492" s="1257"/>
      <c r="H16492" s="1258"/>
      <c r="I16492" s="1257"/>
      <c r="J16492" s="1257"/>
      <c r="K16492" s="1257"/>
      <c r="L16492" s="1257"/>
      <c r="M16492" s="1257"/>
    </row>
    <row r="16493" spans="2:13" s="1259" customFormat="1" x14ac:dyDescent="0.2">
      <c r="B16493" s="1257"/>
      <c r="C16493" s="1257"/>
      <c r="D16493" s="1257"/>
      <c r="E16493" s="1257"/>
      <c r="F16493" s="1257"/>
      <c r="G16493" s="1257"/>
      <c r="H16493" s="1258"/>
      <c r="I16493" s="1257"/>
      <c r="J16493" s="1257"/>
      <c r="K16493" s="1257"/>
      <c r="L16493" s="1257"/>
      <c r="M16493" s="1257"/>
    </row>
    <row r="16494" spans="2:13" s="1259" customFormat="1" x14ac:dyDescent="0.2">
      <c r="B16494" s="1257"/>
      <c r="C16494" s="1257"/>
      <c r="D16494" s="1257"/>
      <c r="E16494" s="1257"/>
      <c r="F16494" s="1257"/>
      <c r="G16494" s="1257"/>
      <c r="H16494" s="1258"/>
      <c r="I16494" s="1257"/>
      <c r="J16494" s="1257"/>
      <c r="K16494" s="1257"/>
      <c r="L16494" s="1257"/>
      <c r="M16494" s="1257"/>
    </row>
    <row r="16495" spans="2:13" s="1259" customFormat="1" x14ac:dyDescent="0.2">
      <c r="B16495" s="1257"/>
      <c r="C16495" s="1257"/>
      <c r="D16495" s="1257"/>
      <c r="E16495" s="1257"/>
      <c r="F16495" s="1257"/>
      <c r="G16495" s="1257"/>
      <c r="H16495" s="1258"/>
      <c r="I16495" s="1257"/>
      <c r="J16495" s="1257"/>
      <c r="K16495" s="1257"/>
      <c r="L16495" s="1257"/>
      <c r="M16495" s="1257"/>
    </row>
    <row r="16496" spans="2:13" s="1259" customFormat="1" x14ac:dyDescent="0.2">
      <c r="B16496" s="1257"/>
      <c r="C16496" s="1257"/>
      <c r="D16496" s="1257"/>
      <c r="E16496" s="1257"/>
      <c r="F16496" s="1257"/>
      <c r="G16496" s="1257"/>
      <c r="H16496" s="1258"/>
      <c r="I16496" s="1257"/>
      <c r="J16496" s="1257"/>
      <c r="K16496" s="1257"/>
      <c r="L16496" s="1257"/>
      <c r="M16496" s="1257"/>
    </row>
    <row r="16497" spans="2:13" s="1259" customFormat="1" x14ac:dyDescent="0.2">
      <c r="B16497" s="1257"/>
      <c r="C16497" s="1257"/>
      <c r="D16497" s="1257"/>
      <c r="E16497" s="1257"/>
      <c r="F16497" s="1257"/>
      <c r="G16497" s="1257"/>
      <c r="H16497" s="1258"/>
      <c r="I16497" s="1257"/>
      <c r="J16497" s="1257"/>
      <c r="K16497" s="1257"/>
      <c r="L16497" s="1257"/>
      <c r="M16497" s="1257"/>
    </row>
    <row r="16498" spans="2:13" s="1259" customFormat="1" x14ac:dyDescent="0.2">
      <c r="B16498" s="1257"/>
      <c r="C16498" s="1257"/>
      <c r="D16498" s="1257"/>
      <c r="E16498" s="1257"/>
      <c r="F16498" s="1257"/>
      <c r="G16498" s="1257"/>
      <c r="H16498" s="1258"/>
      <c r="I16498" s="1257"/>
      <c r="J16498" s="1257"/>
      <c r="K16498" s="1257"/>
      <c r="L16498" s="1257"/>
      <c r="M16498" s="1257"/>
    </row>
    <row r="16499" spans="2:13" s="1259" customFormat="1" x14ac:dyDescent="0.2">
      <c r="B16499" s="1257"/>
      <c r="C16499" s="1257"/>
      <c r="D16499" s="1257"/>
      <c r="E16499" s="1257"/>
      <c r="F16499" s="1257"/>
      <c r="G16499" s="1257"/>
      <c r="H16499" s="1258"/>
      <c r="I16499" s="1257"/>
      <c r="J16499" s="1257"/>
      <c r="K16499" s="1257"/>
      <c r="L16499" s="1257"/>
      <c r="M16499" s="1257"/>
    </row>
    <row r="16500" spans="2:13" s="1259" customFormat="1" x14ac:dyDescent="0.2">
      <c r="B16500" s="1257"/>
      <c r="C16500" s="1257"/>
      <c r="D16500" s="1257"/>
      <c r="E16500" s="1257"/>
      <c r="F16500" s="1257"/>
      <c r="G16500" s="1257"/>
      <c r="H16500" s="1258"/>
      <c r="I16500" s="1257"/>
      <c r="J16500" s="1257"/>
      <c r="K16500" s="1257"/>
      <c r="L16500" s="1257"/>
      <c r="M16500" s="1257"/>
    </row>
    <row r="16501" spans="2:13" s="1259" customFormat="1" x14ac:dyDescent="0.2">
      <c r="B16501" s="1257"/>
      <c r="C16501" s="1257"/>
      <c r="D16501" s="1257"/>
      <c r="E16501" s="1257"/>
      <c r="F16501" s="1257"/>
      <c r="G16501" s="1257"/>
      <c r="H16501" s="1258"/>
      <c r="I16501" s="1257"/>
      <c r="J16501" s="1257"/>
      <c r="K16501" s="1257"/>
      <c r="L16501" s="1257"/>
      <c r="M16501" s="1257"/>
    </row>
    <row r="16502" spans="2:13" s="1259" customFormat="1" x14ac:dyDescent="0.2">
      <c r="B16502" s="1257"/>
      <c r="C16502" s="1257"/>
      <c r="D16502" s="1257"/>
      <c r="E16502" s="1257"/>
      <c r="F16502" s="1257"/>
      <c r="G16502" s="1257"/>
      <c r="H16502" s="1258"/>
      <c r="I16502" s="1257"/>
      <c r="J16502" s="1257"/>
      <c r="K16502" s="1257"/>
      <c r="L16502" s="1257"/>
      <c r="M16502" s="1257"/>
    </row>
    <row r="16503" spans="2:13" s="1259" customFormat="1" x14ac:dyDescent="0.2">
      <c r="B16503" s="1257"/>
      <c r="C16503" s="1257"/>
      <c r="D16503" s="1257"/>
      <c r="E16503" s="1257"/>
      <c r="F16503" s="1257"/>
      <c r="G16503" s="1257"/>
      <c r="H16503" s="1258"/>
      <c r="I16503" s="1257"/>
      <c r="J16503" s="1257"/>
      <c r="K16503" s="1257"/>
      <c r="L16503" s="1257"/>
      <c r="M16503" s="1257"/>
    </row>
    <row r="16504" spans="2:13" s="1259" customFormat="1" x14ac:dyDescent="0.2">
      <c r="B16504" s="1257"/>
      <c r="C16504" s="1257"/>
      <c r="D16504" s="1257"/>
      <c r="E16504" s="1257"/>
      <c r="F16504" s="1257"/>
      <c r="G16504" s="1257"/>
      <c r="H16504" s="1258"/>
      <c r="I16504" s="1257"/>
      <c r="J16504" s="1257"/>
      <c r="K16504" s="1257"/>
      <c r="L16504" s="1257"/>
      <c r="M16504" s="1257"/>
    </row>
    <row r="16505" spans="2:13" s="1259" customFormat="1" x14ac:dyDescent="0.2">
      <c r="B16505" s="1257"/>
      <c r="C16505" s="1257"/>
      <c r="D16505" s="1257"/>
      <c r="E16505" s="1257"/>
      <c r="F16505" s="1257"/>
      <c r="G16505" s="1257"/>
      <c r="H16505" s="1258"/>
      <c r="I16505" s="1257"/>
      <c r="J16505" s="1257"/>
      <c r="K16505" s="1257"/>
      <c r="L16505" s="1257"/>
      <c r="M16505" s="1257"/>
    </row>
    <row r="16506" spans="2:13" s="1259" customFormat="1" x14ac:dyDescent="0.2">
      <c r="B16506" s="1257"/>
      <c r="C16506" s="1257"/>
      <c r="D16506" s="1257"/>
      <c r="E16506" s="1257"/>
      <c r="F16506" s="1257"/>
      <c r="G16506" s="1257"/>
      <c r="H16506" s="1258"/>
      <c r="I16506" s="1257"/>
      <c r="J16506" s="1257"/>
      <c r="K16506" s="1257"/>
      <c r="L16506" s="1257"/>
      <c r="M16506" s="1257"/>
    </row>
    <row r="16507" spans="2:13" s="1259" customFormat="1" x14ac:dyDescent="0.2">
      <c r="B16507" s="1257"/>
      <c r="C16507" s="1257"/>
      <c r="D16507" s="1257"/>
      <c r="E16507" s="1257"/>
      <c r="F16507" s="1257"/>
      <c r="G16507" s="1257"/>
      <c r="H16507" s="1258"/>
      <c r="I16507" s="1257"/>
      <c r="J16507" s="1257"/>
      <c r="K16507" s="1257"/>
      <c r="L16507" s="1257"/>
      <c r="M16507" s="1257"/>
    </row>
    <row r="16508" spans="2:13" s="1259" customFormat="1" x14ac:dyDescent="0.2">
      <c r="B16508" s="1257"/>
      <c r="C16508" s="1257"/>
      <c r="D16508" s="1257"/>
      <c r="E16508" s="1257"/>
      <c r="F16508" s="1257"/>
      <c r="G16508" s="1257"/>
      <c r="H16508" s="1258"/>
      <c r="I16508" s="1257"/>
      <c r="J16508" s="1257"/>
      <c r="K16508" s="1257"/>
      <c r="L16508" s="1257"/>
      <c r="M16508" s="1257"/>
    </row>
    <row r="16509" spans="2:13" s="1259" customFormat="1" x14ac:dyDescent="0.2">
      <c r="B16509" s="1257"/>
      <c r="C16509" s="1257"/>
      <c r="D16509" s="1257"/>
      <c r="E16509" s="1257"/>
      <c r="F16509" s="1257"/>
      <c r="G16509" s="1257"/>
      <c r="H16509" s="1258"/>
      <c r="I16509" s="1257"/>
      <c r="J16509" s="1257"/>
      <c r="K16509" s="1257"/>
      <c r="L16509" s="1257"/>
      <c r="M16509" s="1257"/>
    </row>
    <row r="16510" spans="2:13" s="1259" customFormat="1" x14ac:dyDescent="0.2">
      <c r="B16510" s="1257"/>
      <c r="C16510" s="1257"/>
      <c r="D16510" s="1257"/>
      <c r="E16510" s="1257"/>
      <c r="F16510" s="1257"/>
      <c r="G16510" s="1257"/>
      <c r="H16510" s="1258"/>
      <c r="I16510" s="1257"/>
      <c r="J16510" s="1257"/>
      <c r="K16510" s="1257"/>
      <c r="L16510" s="1257"/>
      <c r="M16510" s="1257"/>
    </row>
    <row r="16511" spans="2:13" s="1259" customFormat="1" x14ac:dyDescent="0.2">
      <c r="B16511" s="1257"/>
      <c r="C16511" s="1257"/>
      <c r="D16511" s="1257"/>
      <c r="E16511" s="1257"/>
      <c r="F16511" s="1257"/>
      <c r="G16511" s="1257"/>
      <c r="H16511" s="1258"/>
      <c r="I16511" s="1257"/>
      <c r="J16511" s="1257"/>
      <c r="K16511" s="1257"/>
      <c r="L16511" s="1257"/>
      <c r="M16511" s="1257"/>
    </row>
    <row r="16512" spans="2:13" s="1259" customFormat="1" x14ac:dyDescent="0.2">
      <c r="B16512" s="1257"/>
      <c r="C16512" s="1257"/>
      <c r="D16512" s="1257"/>
      <c r="E16512" s="1257"/>
      <c r="F16512" s="1257"/>
      <c r="G16512" s="1257"/>
      <c r="H16512" s="1258"/>
      <c r="I16512" s="1257"/>
      <c r="J16512" s="1257"/>
      <c r="K16512" s="1257"/>
      <c r="L16512" s="1257"/>
      <c r="M16512" s="1257"/>
    </row>
    <row r="16513" spans="2:13" s="1259" customFormat="1" x14ac:dyDescent="0.2">
      <c r="B16513" s="1257"/>
      <c r="C16513" s="1257"/>
      <c r="D16513" s="1257"/>
      <c r="E16513" s="1257"/>
      <c r="F16513" s="1257"/>
      <c r="G16513" s="1257"/>
      <c r="H16513" s="1258"/>
      <c r="I16513" s="1257"/>
      <c r="J16513" s="1257"/>
      <c r="K16513" s="1257"/>
      <c r="L16513" s="1257"/>
      <c r="M16513" s="1257"/>
    </row>
    <row r="16514" spans="2:13" s="1259" customFormat="1" x14ac:dyDescent="0.2">
      <c r="B16514" s="1257"/>
      <c r="C16514" s="1257"/>
      <c r="D16514" s="1257"/>
      <c r="E16514" s="1257"/>
      <c r="F16514" s="1257"/>
      <c r="G16514" s="1257"/>
      <c r="H16514" s="1258"/>
      <c r="I16514" s="1257"/>
      <c r="J16514" s="1257"/>
      <c r="K16514" s="1257"/>
      <c r="L16514" s="1257"/>
      <c r="M16514" s="1257"/>
    </row>
    <row r="16515" spans="2:13" s="1259" customFormat="1" x14ac:dyDescent="0.2">
      <c r="B16515" s="1257"/>
      <c r="C16515" s="1257"/>
      <c r="D16515" s="1257"/>
      <c r="E16515" s="1257"/>
      <c r="F16515" s="1257"/>
      <c r="G16515" s="1257"/>
      <c r="H16515" s="1258"/>
      <c r="I16515" s="1257"/>
      <c r="J16515" s="1257"/>
      <c r="K16515" s="1257"/>
      <c r="L16515" s="1257"/>
      <c r="M16515" s="1257"/>
    </row>
    <row r="16516" spans="2:13" s="1259" customFormat="1" x14ac:dyDescent="0.2">
      <c r="B16516" s="1257"/>
      <c r="C16516" s="1257"/>
      <c r="D16516" s="1257"/>
      <c r="E16516" s="1257"/>
      <c r="F16516" s="1257"/>
      <c r="G16516" s="1257"/>
      <c r="H16516" s="1258"/>
      <c r="I16516" s="1257"/>
      <c r="J16516" s="1257"/>
      <c r="K16516" s="1257"/>
      <c r="L16516" s="1257"/>
      <c r="M16516" s="1257"/>
    </row>
    <row r="16517" spans="2:13" s="1259" customFormat="1" x14ac:dyDescent="0.2">
      <c r="B16517" s="1257"/>
      <c r="C16517" s="1257"/>
      <c r="D16517" s="1257"/>
      <c r="E16517" s="1257"/>
      <c r="F16517" s="1257"/>
      <c r="G16517" s="1257"/>
      <c r="H16517" s="1258"/>
      <c r="I16517" s="1257"/>
      <c r="J16517" s="1257"/>
      <c r="K16517" s="1257"/>
      <c r="L16517" s="1257"/>
      <c r="M16517" s="1257"/>
    </row>
    <row r="16518" spans="2:13" s="1259" customFormat="1" x14ac:dyDescent="0.2">
      <c r="B16518" s="1257"/>
      <c r="C16518" s="1257"/>
      <c r="D16518" s="1257"/>
      <c r="E16518" s="1257"/>
      <c r="F16518" s="1257"/>
      <c r="G16518" s="1257"/>
      <c r="H16518" s="1258"/>
      <c r="I16518" s="1257"/>
      <c r="J16518" s="1257"/>
      <c r="K16518" s="1257"/>
      <c r="L16518" s="1257"/>
      <c r="M16518" s="1257"/>
    </row>
    <row r="16519" spans="2:13" s="1259" customFormat="1" x14ac:dyDescent="0.2">
      <c r="B16519" s="1257"/>
      <c r="C16519" s="1257"/>
      <c r="D16519" s="1257"/>
      <c r="E16519" s="1257"/>
      <c r="F16519" s="1257"/>
      <c r="G16519" s="1257"/>
      <c r="H16519" s="1258"/>
      <c r="I16519" s="1257"/>
      <c r="J16519" s="1257"/>
      <c r="K16519" s="1257"/>
      <c r="L16519" s="1257"/>
      <c r="M16519" s="1257"/>
    </row>
    <row r="16520" spans="2:13" s="1259" customFormat="1" x14ac:dyDescent="0.2">
      <c r="B16520" s="1257"/>
      <c r="C16520" s="1257"/>
      <c r="D16520" s="1257"/>
      <c r="E16520" s="1257"/>
      <c r="F16520" s="1257"/>
      <c r="G16520" s="1257"/>
      <c r="H16520" s="1258"/>
      <c r="I16520" s="1257"/>
      <c r="J16520" s="1257"/>
      <c r="K16520" s="1257"/>
      <c r="L16520" s="1257"/>
      <c r="M16520" s="1257"/>
    </row>
    <row r="16521" spans="2:13" s="1259" customFormat="1" x14ac:dyDescent="0.2">
      <c r="B16521" s="1257"/>
      <c r="C16521" s="1257"/>
      <c r="D16521" s="1257"/>
      <c r="E16521" s="1257"/>
      <c r="F16521" s="1257"/>
      <c r="G16521" s="1257"/>
      <c r="H16521" s="1258"/>
      <c r="I16521" s="1257"/>
      <c r="J16521" s="1257"/>
      <c r="K16521" s="1257"/>
      <c r="L16521" s="1257"/>
      <c r="M16521" s="1257"/>
    </row>
    <row r="16522" spans="2:13" s="1259" customFormat="1" x14ac:dyDescent="0.2">
      <c r="B16522" s="1257"/>
      <c r="C16522" s="1257"/>
      <c r="D16522" s="1257"/>
      <c r="E16522" s="1257"/>
      <c r="F16522" s="1257"/>
      <c r="G16522" s="1257"/>
      <c r="H16522" s="1258"/>
      <c r="I16522" s="1257"/>
      <c r="J16522" s="1257"/>
      <c r="K16522" s="1257"/>
      <c r="L16522" s="1257"/>
      <c r="M16522" s="1257"/>
    </row>
    <row r="16523" spans="2:13" s="1259" customFormat="1" x14ac:dyDescent="0.2">
      <c r="B16523" s="1257"/>
      <c r="C16523" s="1257"/>
      <c r="D16523" s="1257"/>
      <c r="E16523" s="1257"/>
      <c r="F16523" s="1257"/>
      <c r="G16523" s="1257"/>
      <c r="H16523" s="1258"/>
      <c r="I16523" s="1257"/>
      <c r="J16523" s="1257"/>
      <c r="K16523" s="1257"/>
      <c r="L16523" s="1257"/>
      <c r="M16523" s="1257"/>
    </row>
    <row r="16524" spans="2:13" s="1259" customFormat="1" x14ac:dyDescent="0.2">
      <c r="B16524" s="1257"/>
      <c r="C16524" s="1257"/>
      <c r="D16524" s="1257"/>
      <c r="E16524" s="1257"/>
      <c r="F16524" s="1257"/>
      <c r="G16524" s="1257"/>
      <c r="H16524" s="1258"/>
      <c r="I16524" s="1257"/>
      <c r="J16524" s="1257"/>
      <c r="K16524" s="1257"/>
      <c r="L16524" s="1257"/>
      <c r="M16524" s="1257"/>
    </row>
    <row r="16525" spans="2:13" s="1259" customFormat="1" x14ac:dyDescent="0.2">
      <c r="B16525" s="1257"/>
      <c r="C16525" s="1257"/>
      <c r="D16525" s="1257"/>
      <c r="E16525" s="1257"/>
      <c r="F16525" s="1257"/>
      <c r="G16525" s="1257"/>
      <c r="H16525" s="1258"/>
      <c r="I16525" s="1257"/>
      <c r="J16525" s="1257"/>
      <c r="K16525" s="1257"/>
      <c r="L16525" s="1257"/>
      <c r="M16525" s="1257"/>
    </row>
    <row r="16526" spans="2:13" s="1259" customFormat="1" x14ac:dyDescent="0.2">
      <c r="B16526" s="1257"/>
      <c r="C16526" s="1257"/>
      <c r="D16526" s="1257"/>
      <c r="E16526" s="1257"/>
      <c r="F16526" s="1257"/>
      <c r="G16526" s="1257"/>
      <c r="H16526" s="1258"/>
      <c r="I16526" s="1257"/>
      <c r="J16526" s="1257"/>
      <c r="K16526" s="1257"/>
      <c r="L16526" s="1257"/>
      <c r="M16526" s="1257"/>
    </row>
    <row r="16527" spans="2:13" s="1259" customFormat="1" x14ac:dyDescent="0.2">
      <c r="B16527" s="1257"/>
      <c r="C16527" s="1257"/>
      <c r="D16527" s="1257"/>
      <c r="E16527" s="1257"/>
      <c r="F16527" s="1257"/>
      <c r="G16527" s="1257"/>
      <c r="H16527" s="1258"/>
      <c r="I16527" s="1257"/>
      <c r="J16527" s="1257"/>
      <c r="K16527" s="1257"/>
      <c r="L16527" s="1257"/>
      <c r="M16527" s="1257"/>
    </row>
    <row r="16528" spans="2:13" s="1259" customFormat="1" x14ac:dyDescent="0.2">
      <c r="B16528" s="1257"/>
      <c r="C16528" s="1257"/>
      <c r="D16528" s="1257"/>
      <c r="E16528" s="1257"/>
      <c r="F16528" s="1257"/>
      <c r="G16528" s="1257"/>
      <c r="H16528" s="1258"/>
      <c r="I16528" s="1257"/>
      <c r="J16528" s="1257"/>
      <c r="K16528" s="1257"/>
      <c r="L16528" s="1257"/>
      <c r="M16528" s="1257"/>
    </row>
    <row r="16529" spans="2:13" s="1259" customFormat="1" x14ac:dyDescent="0.2">
      <c r="B16529" s="1257"/>
      <c r="C16529" s="1257"/>
      <c r="D16529" s="1257"/>
      <c r="E16529" s="1257"/>
      <c r="F16529" s="1257"/>
      <c r="G16529" s="1257"/>
      <c r="H16529" s="1258"/>
      <c r="I16529" s="1257"/>
      <c r="J16529" s="1257"/>
      <c r="K16529" s="1257"/>
      <c r="L16529" s="1257"/>
      <c r="M16529" s="1257"/>
    </row>
    <row r="16530" spans="2:13" s="1259" customFormat="1" x14ac:dyDescent="0.2">
      <c r="B16530" s="1257"/>
      <c r="C16530" s="1257"/>
      <c r="D16530" s="1257"/>
      <c r="E16530" s="1257"/>
      <c r="F16530" s="1257"/>
      <c r="G16530" s="1257"/>
      <c r="H16530" s="1258"/>
      <c r="I16530" s="1257"/>
      <c r="J16530" s="1257"/>
      <c r="K16530" s="1257"/>
      <c r="L16530" s="1257"/>
      <c r="M16530" s="1257"/>
    </row>
    <row r="16531" spans="2:13" s="1259" customFormat="1" x14ac:dyDescent="0.2">
      <c r="B16531" s="1257"/>
      <c r="C16531" s="1257"/>
      <c r="D16531" s="1257"/>
      <c r="E16531" s="1257"/>
      <c r="F16531" s="1257"/>
      <c r="G16531" s="1257"/>
      <c r="H16531" s="1258"/>
      <c r="I16531" s="1257"/>
      <c r="J16531" s="1257"/>
      <c r="K16531" s="1257"/>
      <c r="L16531" s="1257"/>
      <c r="M16531" s="1257"/>
    </row>
    <row r="16532" spans="2:13" s="1259" customFormat="1" x14ac:dyDescent="0.2">
      <c r="B16532" s="1257"/>
      <c r="C16532" s="1257"/>
      <c r="D16532" s="1257"/>
      <c r="E16532" s="1257"/>
      <c r="F16532" s="1257"/>
      <c r="G16532" s="1257"/>
      <c r="H16532" s="1258"/>
      <c r="I16532" s="1257"/>
      <c r="J16532" s="1257"/>
      <c r="K16532" s="1257"/>
      <c r="L16532" s="1257"/>
      <c r="M16532" s="1257"/>
    </row>
    <row r="16533" spans="2:13" s="1259" customFormat="1" x14ac:dyDescent="0.2">
      <c r="B16533" s="1257"/>
      <c r="C16533" s="1257"/>
      <c r="D16533" s="1257"/>
      <c r="E16533" s="1257"/>
      <c r="F16533" s="1257"/>
      <c r="G16533" s="1257"/>
      <c r="H16533" s="1258"/>
      <c r="I16533" s="1257"/>
      <c r="J16533" s="1257"/>
      <c r="K16533" s="1257"/>
      <c r="L16533" s="1257"/>
      <c r="M16533" s="1257"/>
    </row>
    <row r="16534" spans="2:13" s="1259" customFormat="1" x14ac:dyDescent="0.2">
      <c r="B16534" s="1257"/>
      <c r="C16534" s="1257"/>
      <c r="D16534" s="1257"/>
      <c r="E16534" s="1257"/>
      <c r="F16534" s="1257"/>
      <c r="G16534" s="1257"/>
      <c r="H16534" s="1258"/>
      <c r="I16534" s="1257"/>
      <c r="J16534" s="1257"/>
      <c r="K16534" s="1257"/>
      <c r="L16534" s="1257"/>
      <c r="M16534" s="1257"/>
    </row>
    <row r="16535" spans="2:13" s="1259" customFormat="1" x14ac:dyDescent="0.2">
      <c r="B16535" s="1257"/>
      <c r="C16535" s="1257"/>
      <c r="D16535" s="1257"/>
      <c r="E16535" s="1257"/>
      <c r="F16535" s="1257"/>
      <c r="G16535" s="1257"/>
      <c r="H16535" s="1258"/>
      <c r="I16535" s="1257"/>
      <c r="J16535" s="1257"/>
      <c r="K16535" s="1257"/>
      <c r="L16535" s="1257"/>
      <c r="M16535" s="1257"/>
    </row>
    <row r="16536" spans="2:13" s="1259" customFormat="1" x14ac:dyDescent="0.2">
      <c r="B16536" s="1257"/>
      <c r="C16536" s="1257"/>
      <c r="D16536" s="1257"/>
      <c r="E16536" s="1257"/>
      <c r="F16536" s="1257"/>
      <c r="G16536" s="1257"/>
      <c r="H16536" s="1258"/>
      <c r="I16536" s="1257"/>
      <c r="J16536" s="1257"/>
      <c r="K16536" s="1257"/>
      <c r="L16536" s="1257"/>
      <c r="M16536" s="1257"/>
    </row>
    <row r="16537" spans="2:13" s="1259" customFormat="1" x14ac:dyDescent="0.2">
      <c r="B16537" s="1257"/>
      <c r="C16537" s="1257"/>
      <c r="D16537" s="1257"/>
      <c r="E16537" s="1257"/>
      <c r="F16537" s="1257"/>
      <c r="G16537" s="1257"/>
      <c r="H16537" s="1258"/>
      <c r="I16537" s="1257"/>
      <c r="J16537" s="1257"/>
      <c r="K16537" s="1257"/>
      <c r="L16537" s="1257"/>
      <c r="M16537" s="1257"/>
    </row>
    <row r="16538" spans="2:13" s="1259" customFormat="1" x14ac:dyDescent="0.2">
      <c r="B16538" s="1257"/>
      <c r="C16538" s="1257"/>
      <c r="D16538" s="1257"/>
      <c r="E16538" s="1257"/>
      <c r="F16538" s="1257"/>
      <c r="G16538" s="1257"/>
      <c r="H16538" s="1258"/>
      <c r="I16538" s="1257"/>
      <c r="J16538" s="1257"/>
      <c r="K16538" s="1257"/>
      <c r="L16538" s="1257"/>
      <c r="M16538" s="1257"/>
    </row>
    <row r="16539" spans="2:13" s="1259" customFormat="1" x14ac:dyDescent="0.2">
      <c r="B16539" s="1257"/>
      <c r="C16539" s="1257"/>
      <c r="D16539" s="1257"/>
      <c r="E16539" s="1257"/>
      <c r="F16539" s="1257"/>
      <c r="G16539" s="1257"/>
      <c r="H16539" s="1258"/>
      <c r="I16539" s="1257"/>
      <c r="J16539" s="1257"/>
      <c r="K16539" s="1257"/>
      <c r="L16539" s="1257"/>
      <c r="M16539" s="1257"/>
    </row>
    <row r="16540" spans="2:13" s="1259" customFormat="1" x14ac:dyDescent="0.2">
      <c r="B16540" s="1257"/>
      <c r="C16540" s="1257"/>
      <c r="D16540" s="1257"/>
      <c r="E16540" s="1257"/>
      <c r="F16540" s="1257"/>
      <c r="G16540" s="1257"/>
      <c r="H16540" s="1258"/>
      <c r="I16540" s="1257"/>
      <c r="J16540" s="1257"/>
      <c r="K16540" s="1257"/>
      <c r="L16540" s="1257"/>
      <c r="M16540" s="1257"/>
    </row>
    <row r="16541" spans="2:13" s="1259" customFormat="1" x14ac:dyDescent="0.2">
      <c r="B16541" s="1257"/>
      <c r="C16541" s="1257"/>
      <c r="D16541" s="1257"/>
      <c r="E16541" s="1257"/>
      <c r="F16541" s="1257"/>
      <c r="G16541" s="1257"/>
      <c r="H16541" s="1258"/>
      <c r="I16541" s="1257"/>
      <c r="J16541" s="1257"/>
      <c r="K16541" s="1257"/>
      <c r="L16541" s="1257"/>
      <c r="M16541" s="1257"/>
    </row>
    <row r="16542" spans="2:13" s="1259" customFormat="1" x14ac:dyDescent="0.2">
      <c r="B16542" s="1257"/>
      <c r="C16542" s="1257"/>
      <c r="D16542" s="1257"/>
      <c r="E16542" s="1257"/>
      <c r="F16542" s="1257"/>
      <c r="G16542" s="1257"/>
      <c r="H16542" s="1258"/>
      <c r="I16542" s="1257"/>
      <c r="J16542" s="1257"/>
      <c r="K16542" s="1257"/>
      <c r="L16542" s="1257"/>
      <c r="M16542" s="1257"/>
    </row>
    <row r="16543" spans="2:13" s="1259" customFormat="1" x14ac:dyDescent="0.2">
      <c r="B16543" s="1257"/>
      <c r="C16543" s="1257"/>
      <c r="D16543" s="1257"/>
      <c r="E16543" s="1257"/>
      <c r="F16543" s="1257"/>
      <c r="G16543" s="1257"/>
      <c r="H16543" s="1258"/>
      <c r="I16543" s="1257"/>
      <c r="J16543" s="1257"/>
      <c r="K16543" s="1257"/>
      <c r="L16543" s="1257"/>
      <c r="M16543" s="1257"/>
    </row>
    <row r="16544" spans="2:13" s="1259" customFormat="1" x14ac:dyDescent="0.2">
      <c r="B16544" s="1257"/>
      <c r="C16544" s="1257"/>
      <c r="D16544" s="1257"/>
      <c r="E16544" s="1257"/>
      <c r="F16544" s="1257"/>
      <c r="G16544" s="1257"/>
      <c r="H16544" s="1258"/>
      <c r="I16544" s="1257"/>
      <c r="J16544" s="1257"/>
      <c r="K16544" s="1257"/>
      <c r="L16544" s="1257"/>
      <c r="M16544" s="1257"/>
    </row>
    <row r="16545" spans="2:13" s="1259" customFormat="1" x14ac:dyDescent="0.2">
      <c r="B16545" s="1257"/>
      <c r="C16545" s="1257"/>
      <c r="D16545" s="1257"/>
      <c r="E16545" s="1257"/>
      <c r="F16545" s="1257"/>
      <c r="G16545" s="1257"/>
      <c r="H16545" s="1258"/>
      <c r="I16545" s="1257"/>
      <c r="J16545" s="1257"/>
      <c r="K16545" s="1257"/>
      <c r="L16545" s="1257"/>
      <c r="M16545" s="1257"/>
    </row>
    <row r="16546" spans="2:13" s="1259" customFormat="1" x14ac:dyDescent="0.2">
      <c r="B16546" s="1257"/>
      <c r="C16546" s="1257"/>
      <c r="D16546" s="1257"/>
      <c r="E16546" s="1257"/>
      <c r="F16546" s="1257"/>
      <c r="G16546" s="1257"/>
      <c r="H16546" s="1258"/>
      <c r="I16546" s="1257"/>
      <c r="J16546" s="1257"/>
      <c r="K16546" s="1257"/>
      <c r="L16546" s="1257"/>
      <c r="M16546" s="1257"/>
    </row>
    <row r="16547" spans="2:13" s="1259" customFormat="1" x14ac:dyDescent="0.2">
      <c r="B16547" s="1257"/>
      <c r="C16547" s="1257"/>
      <c r="D16547" s="1257"/>
      <c r="E16547" s="1257"/>
      <c r="F16547" s="1257"/>
      <c r="G16547" s="1257"/>
      <c r="H16547" s="1258"/>
      <c r="I16547" s="1257"/>
      <c r="J16547" s="1257"/>
      <c r="K16547" s="1257"/>
      <c r="L16547" s="1257"/>
      <c r="M16547" s="1257"/>
    </row>
    <row r="16548" spans="2:13" s="1259" customFormat="1" x14ac:dyDescent="0.2">
      <c r="B16548" s="1257"/>
      <c r="C16548" s="1257"/>
      <c r="D16548" s="1257"/>
      <c r="E16548" s="1257"/>
      <c r="F16548" s="1257"/>
      <c r="G16548" s="1257"/>
      <c r="H16548" s="1258"/>
      <c r="I16548" s="1257"/>
      <c r="J16548" s="1257"/>
      <c r="K16548" s="1257"/>
      <c r="L16548" s="1257"/>
      <c r="M16548" s="1257"/>
    </row>
    <row r="16549" spans="2:13" s="1259" customFormat="1" x14ac:dyDescent="0.2">
      <c r="B16549" s="1257"/>
      <c r="C16549" s="1257"/>
      <c r="D16549" s="1257"/>
      <c r="E16549" s="1257"/>
      <c r="F16549" s="1257"/>
      <c r="G16549" s="1257"/>
      <c r="H16549" s="1258"/>
      <c r="I16549" s="1257"/>
      <c r="J16549" s="1257"/>
      <c r="K16549" s="1257"/>
      <c r="L16549" s="1257"/>
      <c r="M16549" s="1257"/>
    </row>
    <row r="16550" spans="2:13" s="1259" customFormat="1" x14ac:dyDescent="0.2">
      <c r="B16550" s="1257"/>
      <c r="C16550" s="1257"/>
      <c r="D16550" s="1257"/>
      <c r="E16550" s="1257"/>
      <c r="F16550" s="1257"/>
      <c r="G16550" s="1257"/>
      <c r="H16550" s="1258"/>
      <c r="I16550" s="1257"/>
      <c r="J16550" s="1257"/>
      <c r="K16550" s="1257"/>
      <c r="L16550" s="1257"/>
      <c r="M16550" s="1257"/>
    </row>
    <row r="16551" spans="2:13" s="1259" customFormat="1" x14ac:dyDescent="0.2">
      <c r="B16551" s="1257"/>
      <c r="C16551" s="1257"/>
      <c r="D16551" s="1257"/>
      <c r="E16551" s="1257"/>
      <c r="F16551" s="1257"/>
      <c r="G16551" s="1257"/>
      <c r="H16551" s="1258"/>
      <c r="I16551" s="1257"/>
      <c r="J16551" s="1257"/>
      <c r="K16551" s="1257"/>
      <c r="L16551" s="1257"/>
      <c r="M16551" s="1257"/>
    </row>
    <row r="16552" spans="2:13" s="1259" customFormat="1" x14ac:dyDescent="0.2">
      <c r="B16552" s="1257"/>
      <c r="C16552" s="1257"/>
      <c r="D16552" s="1257"/>
      <c r="E16552" s="1257"/>
      <c r="F16552" s="1257"/>
      <c r="G16552" s="1257"/>
      <c r="H16552" s="1258"/>
      <c r="I16552" s="1257"/>
      <c r="J16552" s="1257"/>
      <c r="K16552" s="1257"/>
      <c r="L16552" s="1257"/>
      <c r="M16552" s="1257"/>
    </row>
    <row r="16553" spans="2:13" s="1259" customFormat="1" x14ac:dyDescent="0.2">
      <c r="B16553" s="1257"/>
      <c r="C16553" s="1257"/>
      <c r="D16553" s="1257"/>
      <c r="E16553" s="1257"/>
      <c r="F16553" s="1257"/>
      <c r="G16553" s="1257"/>
      <c r="H16553" s="1258"/>
      <c r="I16553" s="1257"/>
      <c r="J16553" s="1257"/>
      <c r="K16553" s="1257"/>
      <c r="L16553" s="1257"/>
      <c r="M16553" s="1257"/>
    </row>
    <row r="16554" spans="2:13" s="1259" customFormat="1" x14ac:dyDescent="0.2">
      <c r="B16554" s="1257"/>
      <c r="C16554" s="1257"/>
      <c r="D16554" s="1257"/>
      <c r="E16554" s="1257"/>
      <c r="F16554" s="1257"/>
      <c r="G16554" s="1257"/>
      <c r="H16554" s="1258"/>
      <c r="I16554" s="1257"/>
      <c r="J16554" s="1257"/>
      <c r="K16554" s="1257"/>
      <c r="L16554" s="1257"/>
      <c r="M16554" s="1257"/>
    </row>
    <row r="16555" spans="2:13" s="1259" customFormat="1" x14ac:dyDescent="0.2">
      <c r="B16555" s="1257"/>
      <c r="C16555" s="1257"/>
      <c r="D16555" s="1257"/>
      <c r="E16555" s="1257"/>
      <c r="F16555" s="1257"/>
      <c r="G16555" s="1257"/>
      <c r="H16555" s="1258"/>
      <c r="I16555" s="1257"/>
      <c r="J16555" s="1257"/>
      <c r="K16555" s="1257"/>
      <c r="L16555" s="1257"/>
      <c r="M16555" s="1257"/>
    </row>
    <row r="16556" spans="2:13" s="1259" customFormat="1" x14ac:dyDescent="0.2">
      <c r="B16556" s="1257"/>
      <c r="C16556" s="1257"/>
      <c r="D16556" s="1257"/>
      <c r="E16556" s="1257"/>
      <c r="F16556" s="1257"/>
      <c r="G16556" s="1257"/>
      <c r="H16556" s="1258"/>
      <c r="I16556" s="1257"/>
      <c r="J16556" s="1257"/>
      <c r="K16556" s="1257"/>
      <c r="L16556" s="1257"/>
      <c r="M16556" s="1257"/>
    </row>
    <row r="16557" spans="2:13" s="1259" customFormat="1" x14ac:dyDescent="0.2">
      <c r="B16557" s="1257"/>
      <c r="C16557" s="1257"/>
      <c r="D16557" s="1257"/>
      <c r="E16557" s="1257"/>
      <c r="F16557" s="1257"/>
      <c r="G16557" s="1257"/>
      <c r="H16557" s="1258"/>
      <c r="I16557" s="1257"/>
      <c r="J16557" s="1257"/>
      <c r="K16557" s="1257"/>
      <c r="L16557" s="1257"/>
      <c r="M16557" s="1257"/>
    </row>
    <row r="16558" spans="2:13" s="1259" customFormat="1" x14ac:dyDescent="0.2">
      <c r="B16558" s="1257"/>
      <c r="C16558" s="1257"/>
      <c r="D16558" s="1257"/>
      <c r="E16558" s="1257"/>
      <c r="F16558" s="1257"/>
      <c r="G16558" s="1257"/>
      <c r="H16558" s="1258"/>
      <c r="I16558" s="1257"/>
      <c r="J16558" s="1257"/>
      <c r="K16558" s="1257"/>
      <c r="L16558" s="1257"/>
      <c r="M16558" s="1257"/>
    </row>
    <row r="16559" spans="2:13" s="1259" customFormat="1" x14ac:dyDescent="0.2">
      <c r="B16559" s="1257"/>
      <c r="C16559" s="1257"/>
      <c r="D16559" s="1257"/>
      <c r="E16559" s="1257"/>
      <c r="F16559" s="1257"/>
      <c r="G16559" s="1257"/>
      <c r="H16559" s="1258"/>
      <c r="I16559" s="1257"/>
      <c r="J16559" s="1257"/>
      <c r="K16559" s="1257"/>
      <c r="L16559" s="1257"/>
      <c r="M16559" s="1257"/>
    </row>
    <row r="16560" spans="2:13" s="1259" customFormat="1" x14ac:dyDescent="0.2">
      <c r="B16560" s="1257"/>
      <c r="C16560" s="1257"/>
      <c r="D16560" s="1257"/>
      <c r="E16560" s="1257"/>
      <c r="F16560" s="1257"/>
      <c r="G16560" s="1257"/>
      <c r="H16560" s="1258"/>
      <c r="I16560" s="1257"/>
      <c r="J16560" s="1257"/>
      <c r="K16560" s="1257"/>
      <c r="L16560" s="1257"/>
      <c r="M16560" s="1257"/>
    </row>
    <row r="16561" spans="2:13" s="1259" customFormat="1" x14ac:dyDescent="0.2">
      <c r="B16561" s="1257"/>
      <c r="C16561" s="1257"/>
      <c r="D16561" s="1257"/>
      <c r="E16561" s="1257"/>
      <c r="F16561" s="1257"/>
      <c r="G16561" s="1257"/>
      <c r="H16561" s="1258"/>
      <c r="I16561" s="1257"/>
      <c r="J16561" s="1257"/>
      <c r="K16561" s="1257"/>
      <c r="L16561" s="1257"/>
      <c r="M16561" s="1257"/>
    </row>
    <row r="16562" spans="2:13" s="1259" customFormat="1" x14ac:dyDescent="0.2">
      <c r="B16562" s="1257"/>
      <c r="C16562" s="1257"/>
      <c r="D16562" s="1257"/>
      <c r="E16562" s="1257"/>
      <c r="F16562" s="1257"/>
      <c r="G16562" s="1257"/>
      <c r="H16562" s="1258"/>
      <c r="I16562" s="1257"/>
      <c r="J16562" s="1257"/>
      <c r="K16562" s="1257"/>
      <c r="L16562" s="1257"/>
      <c r="M16562" s="1257"/>
    </row>
    <row r="16563" spans="2:13" s="1259" customFormat="1" x14ac:dyDescent="0.2">
      <c r="B16563" s="1257"/>
      <c r="C16563" s="1257"/>
      <c r="D16563" s="1257"/>
      <c r="E16563" s="1257"/>
      <c r="F16563" s="1257"/>
      <c r="G16563" s="1257"/>
      <c r="H16563" s="1258"/>
      <c r="I16563" s="1257"/>
      <c r="J16563" s="1257"/>
      <c r="K16563" s="1257"/>
      <c r="L16563" s="1257"/>
      <c r="M16563" s="1257"/>
    </row>
    <row r="16564" spans="2:13" s="1259" customFormat="1" x14ac:dyDescent="0.2">
      <c r="B16564" s="1257"/>
      <c r="C16564" s="1257"/>
      <c r="D16564" s="1257"/>
      <c r="E16564" s="1257"/>
      <c r="F16564" s="1257"/>
      <c r="G16564" s="1257"/>
      <c r="H16564" s="1258"/>
      <c r="I16564" s="1257"/>
      <c r="J16564" s="1257"/>
      <c r="K16564" s="1257"/>
      <c r="L16564" s="1257"/>
      <c r="M16564" s="1257"/>
    </row>
    <row r="16565" spans="2:13" s="1259" customFormat="1" x14ac:dyDescent="0.2">
      <c r="B16565" s="1257"/>
      <c r="C16565" s="1257"/>
      <c r="D16565" s="1257"/>
      <c r="E16565" s="1257"/>
      <c r="F16565" s="1257"/>
      <c r="G16565" s="1257"/>
      <c r="H16565" s="1258"/>
      <c r="I16565" s="1257"/>
      <c r="J16565" s="1257"/>
      <c r="K16565" s="1257"/>
      <c r="L16565" s="1257"/>
      <c r="M16565" s="1257"/>
    </row>
    <row r="16566" spans="2:13" s="1259" customFormat="1" x14ac:dyDescent="0.2">
      <c r="B16566" s="1257"/>
      <c r="C16566" s="1257"/>
      <c r="D16566" s="1257"/>
      <c r="E16566" s="1257"/>
      <c r="F16566" s="1257"/>
      <c r="G16566" s="1257"/>
      <c r="H16566" s="1258"/>
      <c r="I16566" s="1257"/>
      <c r="J16566" s="1257"/>
      <c r="K16566" s="1257"/>
      <c r="L16566" s="1257"/>
      <c r="M16566" s="1257"/>
    </row>
    <row r="16567" spans="2:13" s="1259" customFormat="1" x14ac:dyDescent="0.2">
      <c r="B16567" s="1257"/>
      <c r="C16567" s="1257"/>
      <c r="D16567" s="1257"/>
      <c r="E16567" s="1257"/>
      <c r="F16567" s="1257"/>
      <c r="G16567" s="1257"/>
      <c r="H16567" s="1258"/>
      <c r="I16567" s="1257"/>
      <c r="J16567" s="1257"/>
      <c r="K16567" s="1257"/>
      <c r="L16567" s="1257"/>
      <c r="M16567" s="1257"/>
    </row>
    <row r="16568" spans="2:13" s="1259" customFormat="1" x14ac:dyDescent="0.2">
      <c r="B16568" s="1257"/>
      <c r="C16568" s="1257"/>
      <c r="D16568" s="1257"/>
      <c r="E16568" s="1257"/>
      <c r="F16568" s="1257"/>
      <c r="G16568" s="1257"/>
      <c r="H16568" s="1258"/>
      <c r="I16568" s="1257"/>
      <c r="J16568" s="1257"/>
      <c r="K16568" s="1257"/>
      <c r="L16568" s="1257"/>
      <c r="M16568" s="1257"/>
    </row>
    <row r="16569" spans="2:13" s="1259" customFormat="1" x14ac:dyDescent="0.2">
      <c r="B16569" s="1257"/>
      <c r="C16569" s="1257"/>
      <c r="D16569" s="1257"/>
      <c r="E16569" s="1257"/>
      <c r="F16569" s="1257"/>
      <c r="G16569" s="1257"/>
      <c r="H16569" s="1258"/>
      <c r="I16569" s="1257"/>
      <c r="J16569" s="1257"/>
      <c r="K16569" s="1257"/>
      <c r="L16569" s="1257"/>
      <c r="M16569" s="1257"/>
    </row>
    <row r="16570" spans="2:13" s="1259" customFormat="1" x14ac:dyDescent="0.2">
      <c r="B16570" s="1257"/>
      <c r="C16570" s="1257"/>
      <c r="D16570" s="1257"/>
      <c r="E16570" s="1257"/>
      <c r="F16570" s="1257"/>
      <c r="G16570" s="1257"/>
      <c r="H16570" s="1258"/>
      <c r="I16570" s="1257"/>
      <c r="J16570" s="1257"/>
      <c r="K16570" s="1257"/>
      <c r="L16570" s="1257"/>
      <c r="M16570" s="1257"/>
    </row>
    <row r="16571" spans="2:13" s="1259" customFormat="1" x14ac:dyDescent="0.2">
      <c r="B16571" s="1257"/>
      <c r="C16571" s="1257"/>
      <c r="D16571" s="1257"/>
      <c r="E16571" s="1257"/>
      <c r="F16571" s="1257"/>
      <c r="G16571" s="1257"/>
      <c r="H16571" s="1258"/>
      <c r="I16571" s="1257"/>
      <c r="J16571" s="1257"/>
      <c r="K16571" s="1257"/>
      <c r="L16571" s="1257"/>
      <c r="M16571" s="1257"/>
    </row>
    <row r="16572" spans="2:13" s="1259" customFormat="1" x14ac:dyDescent="0.2">
      <c r="B16572" s="1257"/>
      <c r="C16572" s="1257"/>
      <c r="D16572" s="1257"/>
      <c r="E16572" s="1257"/>
      <c r="F16572" s="1257"/>
      <c r="G16572" s="1257"/>
      <c r="H16572" s="1258"/>
      <c r="I16572" s="1257"/>
      <c r="J16572" s="1257"/>
      <c r="K16572" s="1257"/>
      <c r="L16572" s="1257"/>
      <c r="M16572" s="1257"/>
    </row>
    <row r="16573" spans="2:13" s="1259" customFormat="1" x14ac:dyDescent="0.2">
      <c r="B16573" s="1257"/>
      <c r="C16573" s="1257"/>
      <c r="D16573" s="1257"/>
      <c r="E16573" s="1257"/>
      <c r="F16573" s="1257"/>
      <c r="G16573" s="1257"/>
      <c r="H16573" s="1258"/>
      <c r="I16573" s="1257"/>
      <c r="J16573" s="1257"/>
      <c r="K16573" s="1257"/>
      <c r="L16573" s="1257"/>
      <c r="M16573" s="1257"/>
    </row>
    <row r="16574" spans="2:13" s="1259" customFormat="1" x14ac:dyDescent="0.2">
      <c r="B16574" s="1257"/>
      <c r="C16574" s="1257"/>
      <c r="D16574" s="1257"/>
      <c r="E16574" s="1257"/>
      <c r="F16574" s="1257"/>
      <c r="G16574" s="1257"/>
      <c r="H16574" s="1258"/>
      <c r="I16574" s="1257"/>
      <c r="J16574" s="1257"/>
      <c r="K16574" s="1257"/>
      <c r="L16574" s="1257"/>
      <c r="M16574" s="1257"/>
    </row>
    <row r="16575" spans="2:13" s="1259" customFormat="1" x14ac:dyDescent="0.2">
      <c r="B16575" s="1257"/>
      <c r="C16575" s="1257"/>
      <c r="D16575" s="1257"/>
      <c r="E16575" s="1257"/>
      <c r="F16575" s="1257"/>
      <c r="G16575" s="1257"/>
      <c r="H16575" s="1258"/>
      <c r="I16575" s="1257"/>
      <c r="J16575" s="1257"/>
      <c r="K16575" s="1257"/>
      <c r="L16575" s="1257"/>
      <c r="M16575" s="1257"/>
    </row>
    <row r="16576" spans="2:13" s="1259" customFormat="1" x14ac:dyDescent="0.2">
      <c r="B16576" s="1257"/>
      <c r="C16576" s="1257"/>
      <c r="D16576" s="1257"/>
      <c r="E16576" s="1257"/>
      <c r="F16576" s="1257"/>
      <c r="G16576" s="1257"/>
      <c r="H16576" s="1258"/>
      <c r="I16576" s="1257"/>
      <c r="J16576" s="1257"/>
      <c r="K16576" s="1257"/>
      <c r="L16576" s="1257"/>
      <c r="M16576" s="1257"/>
    </row>
    <row r="16577" spans="2:13" s="1259" customFormat="1" x14ac:dyDescent="0.2">
      <c r="B16577" s="1257"/>
      <c r="C16577" s="1257"/>
      <c r="D16577" s="1257"/>
      <c r="E16577" s="1257"/>
      <c r="F16577" s="1257"/>
      <c r="G16577" s="1257"/>
      <c r="H16577" s="1258"/>
      <c r="I16577" s="1257"/>
      <c r="J16577" s="1257"/>
      <c r="K16577" s="1257"/>
      <c r="L16577" s="1257"/>
      <c r="M16577" s="1257"/>
    </row>
    <row r="16578" spans="2:13" s="1259" customFormat="1" x14ac:dyDescent="0.2">
      <c r="B16578" s="1257"/>
      <c r="C16578" s="1257"/>
      <c r="D16578" s="1257"/>
      <c r="E16578" s="1257"/>
      <c r="F16578" s="1257"/>
      <c r="G16578" s="1257"/>
      <c r="H16578" s="1258"/>
      <c r="I16578" s="1257"/>
      <c r="J16578" s="1257"/>
      <c r="K16578" s="1257"/>
      <c r="L16578" s="1257"/>
      <c r="M16578" s="1257"/>
    </row>
    <row r="16579" spans="2:13" s="1259" customFormat="1" x14ac:dyDescent="0.2">
      <c r="B16579" s="1257"/>
      <c r="C16579" s="1257"/>
      <c r="D16579" s="1257"/>
      <c r="E16579" s="1257"/>
      <c r="F16579" s="1257"/>
      <c r="G16579" s="1257"/>
      <c r="H16579" s="1258"/>
      <c r="I16579" s="1257"/>
      <c r="J16579" s="1257"/>
      <c r="K16579" s="1257"/>
      <c r="L16579" s="1257"/>
      <c r="M16579" s="1257"/>
    </row>
    <row r="16580" spans="2:13" s="1259" customFormat="1" x14ac:dyDescent="0.2">
      <c r="B16580" s="1257"/>
      <c r="C16580" s="1257"/>
      <c r="D16580" s="1257"/>
      <c r="E16580" s="1257"/>
      <c r="F16580" s="1257"/>
      <c r="G16580" s="1257"/>
      <c r="H16580" s="1258"/>
      <c r="I16580" s="1257"/>
      <c r="J16580" s="1257"/>
      <c r="K16580" s="1257"/>
      <c r="L16580" s="1257"/>
      <c r="M16580" s="1257"/>
    </row>
    <row r="16581" spans="2:13" s="1259" customFormat="1" x14ac:dyDescent="0.2">
      <c r="B16581" s="1257"/>
      <c r="C16581" s="1257"/>
      <c r="D16581" s="1257"/>
      <c r="E16581" s="1257"/>
      <c r="F16581" s="1257"/>
      <c r="G16581" s="1257"/>
      <c r="H16581" s="1258"/>
      <c r="I16581" s="1257"/>
      <c r="J16581" s="1257"/>
      <c r="K16581" s="1257"/>
      <c r="L16581" s="1257"/>
      <c r="M16581" s="1257"/>
    </row>
    <row r="16582" spans="2:13" s="1259" customFormat="1" x14ac:dyDescent="0.2">
      <c r="B16582" s="1257"/>
      <c r="C16582" s="1257"/>
      <c r="D16582" s="1257"/>
      <c r="E16582" s="1257"/>
      <c r="F16582" s="1257"/>
      <c r="G16582" s="1257"/>
      <c r="H16582" s="1258"/>
      <c r="I16582" s="1257"/>
      <c r="J16582" s="1257"/>
      <c r="K16582" s="1257"/>
      <c r="L16582" s="1257"/>
      <c r="M16582" s="1257"/>
    </row>
    <row r="16583" spans="2:13" s="1259" customFormat="1" x14ac:dyDescent="0.2">
      <c r="B16583" s="1257"/>
      <c r="C16583" s="1257"/>
      <c r="D16583" s="1257"/>
      <c r="E16583" s="1257"/>
      <c r="F16583" s="1257"/>
      <c r="G16583" s="1257"/>
      <c r="H16583" s="1258"/>
      <c r="I16583" s="1257"/>
      <c r="J16583" s="1257"/>
      <c r="K16583" s="1257"/>
      <c r="L16583" s="1257"/>
      <c r="M16583" s="1257"/>
    </row>
    <row r="16584" spans="2:13" s="1259" customFormat="1" x14ac:dyDescent="0.2">
      <c r="B16584" s="1257"/>
      <c r="C16584" s="1257"/>
      <c r="D16584" s="1257"/>
      <c r="E16584" s="1257"/>
      <c r="F16584" s="1257"/>
      <c r="G16584" s="1257"/>
      <c r="H16584" s="1258"/>
      <c r="I16584" s="1257"/>
      <c r="J16584" s="1257"/>
      <c r="K16584" s="1257"/>
      <c r="L16584" s="1257"/>
      <c r="M16584" s="1257"/>
    </row>
    <row r="16585" spans="2:13" s="1259" customFormat="1" x14ac:dyDescent="0.2">
      <c r="B16585" s="1257"/>
      <c r="C16585" s="1257"/>
      <c r="D16585" s="1257"/>
      <c r="E16585" s="1257"/>
      <c r="F16585" s="1257"/>
      <c r="G16585" s="1257"/>
      <c r="H16585" s="1258"/>
      <c r="I16585" s="1257"/>
      <c r="J16585" s="1257"/>
      <c r="K16585" s="1257"/>
      <c r="L16585" s="1257"/>
      <c r="M16585" s="1257"/>
    </row>
    <row r="16586" spans="2:13" s="1259" customFormat="1" x14ac:dyDescent="0.2">
      <c r="B16586" s="1257"/>
      <c r="C16586" s="1257"/>
      <c r="D16586" s="1257"/>
      <c r="E16586" s="1257"/>
      <c r="F16586" s="1257"/>
      <c r="G16586" s="1257"/>
      <c r="H16586" s="1258"/>
      <c r="I16586" s="1257"/>
      <c r="J16586" s="1257"/>
      <c r="K16586" s="1257"/>
      <c r="L16586" s="1257"/>
      <c r="M16586" s="1257"/>
    </row>
    <row r="16587" spans="2:13" s="1259" customFormat="1" x14ac:dyDescent="0.2">
      <c r="B16587" s="1257"/>
      <c r="C16587" s="1257"/>
      <c r="D16587" s="1257"/>
      <c r="E16587" s="1257"/>
      <c r="F16587" s="1257"/>
      <c r="G16587" s="1257"/>
      <c r="H16587" s="1258"/>
      <c r="I16587" s="1257"/>
      <c r="J16587" s="1257"/>
      <c r="K16587" s="1257"/>
      <c r="L16587" s="1257"/>
      <c r="M16587" s="1257"/>
    </row>
    <row r="16588" spans="2:13" s="1259" customFormat="1" x14ac:dyDescent="0.2">
      <c r="B16588" s="1257"/>
      <c r="C16588" s="1257"/>
      <c r="D16588" s="1257"/>
      <c r="E16588" s="1257"/>
      <c r="F16588" s="1257"/>
      <c r="G16588" s="1257"/>
      <c r="H16588" s="1258"/>
      <c r="I16588" s="1257"/>
      <c r="J16588" s="1257"/>
      <c r="K16588" s="1257"/>
      <c r="L16588" s="1257"/>
      <c r="M16588" s="1257"/>
    </row>
    <row r="16589" spans="2:13" s="1259" customFormat="1" x14ac:dyDescent="0.2">
      <c r="B16589" s="1257"/>
      <c r="C16589" s="1257"/>
      <c r="D16589" s="1257"/>
      <c r="E16589" s="1257"/>
      <c r="F16589" s="1257"/>
      <c r="G16589" s="1257"/>
      <c r="H16589" s="1258"/>
      <c r="I16589" s="1257"/>
      <c r="J16589" s="1257"/>
      <c r="K16589" s="1257"/>
      <c r="L16589" s="1257"/>
      <c r="M16589" s="1257"/>
    </row>
    <row r="16590" spans="2:13" s="1259" customFormat="1" x14ac:dyDescent="0.2">
      <c r="B16590" s="1257"/>
      <c r="C16590" s="1257"/>
      <c r="D16590" s="1257"/>
      <c r="E16590" s="1257"/>
      <c r="F16590" s="1257"/>
      <c r="G16590" s="1257"/>
      <c r="H16590" s="1258"/>
      <c r="I16590" s="1257"/>
      <c r="J16590" s="1257"/>
      <c r="K16590" s="1257"/>
      <c r="L16590" s="1257"/>
      <c r="M16590" s="1257"/>
    </row>
    <row r="16591" spans="2:13" s="1259" customFormat="1" x14ac:dyDescent="0.2">
      <c r="B16591" s="1257"/>
      <c r="C16591" s="1257"/>
      <c r="D16591" s="1257"/>
      <c r="E16591" s="1257"/>
      <c r="F16591" s="1257"/>
      <c r="G16591" s="1257"/>
      <c r="H16591" s="1258"/>
      <c r="I16591" s="1257"/>
      <c r="J16591" s="1257"/>
      <c r="K16591" s="1257"/>
      <c r="L16591" s="1257"/>
      <c r="M16591" s="1257"/>
    </row>
    <row r="16592" spans="2:13" s="1259" customFormat="1" x14ac:dyDescent="0.2">
      <c r="B16592" s="1257"/>
      <c r="C16592" s="1257"/>
      <c r="D16592" s="1257"/>
      <c r="E16592" s="1257"/>
      <c r="F16592" s="1257"/>
      <c r="G16592" s="1257"/>
      <c r="H16592" s="1258"/>
      <c r="I16592" s="1257"/>
      <c r="J16592" s="1257"/>
      <c r="K16592" s="1257"/>
      <c r="L16592" s="1257"/>
      <c r="M16592" s="1257"/>
    </row>
    <row r="16593" spans="2:13" s="1259" customFormat="1" x14ac:dyDescent="0.2">
      <c r="B16593" s="1257"/>
      <c r="C16593" s="1257"/>
      <c r="D16593" s="1257"/>
      <c r="E16593" s="1257"/>
      <c r="F16593" s="1257"/>
      <c r="G16593" s="1257"/>
      <c r="H16593" s="1258"/>
      <c r="I16593" s="1257"/>
      <c r="J16593" s="1257"/>
      <c r="K16593" s="1257"/>
      <c r="L16593" s="1257"/>
      <c r="M16593" s="1257"/>
    </row>
    <row r="16594" spans="2:13" s="1259" customFormat="1" x14ac:dyDescent="0.2">
      <c r="B16594" s="1257"/>
      <c r="C16594" s="1257"/>
      <c r="D16594" s="1257"/>
      <c r="E16594" s="1257"/>
      <c r="F16594" s="1257"/>
      <c r="G16594" s="1257"/>
      <c r="H16594" s="1258"/>
      <c r="I16594" s="1257"/>
      <c r="J16594" s="1257"/>
      <c r="K16594" s="1257"/>
      <c r="L16594" s="1257"/>
      <c r="M16594" s="1257"/>
    </row>
    <row r="16595" spans="2:13" s="1259" customFormat="1" x14ac:dyDescent="0.2">
      <c r="B16595" s="1257"/>
      <c r="C16595" s="1257"/>
      <c r="D16595" s="1257"/>
      <c r="E16595" s="1257"/>
      <c r="F16595" s="1257"/>
      <c r="G16595" s="1257"/>
      <c r="H16595" s="1258"/>
      <c r="I16595" s="1257"/>
      <c r="J16595" s="1257"/>
      <c r="K16595" s="1257"/>
      <c r="L16595" s="1257"/>
      <c r="M16595" s="1257"/>
    </row>
    <row r="16596" spans="2:13" s="1259" customFormat="1" x14ac:dyDescent="0.2">
      <c r="B16596" s="1257"/>
      <c r="C16596" s="1257"/>
      <c r="D16596" s="1257"/>
      <c r="E16596" s="1257"/>
      <c r="F16596" s="1257"/>
      <c r="G16596" s="1257"/>
      <c r="H16596" s="1258"/>
      <c r="I16596" s="1257"/>
      <c r="J16596" s="1257"/>
      <c r="K16596" s="1257"/>
      <c r="L16596" s="1257"/>
      <c r="M16596" s="1257"/>
    </row>
    <row r="16597" spans="2:13" s="1259" customFormat="1" x14ac:dyDescent="0.2">
      <c r="B16597" s="1257"/>
      <c r="C16597" s="1257"/>
      <c r="D16597" s="1257"/>
      <c r="E16597" s="1257"/>
      <c r="F16597" s="1257"/>
      <c r="G16597" s="1257"/>
      <c r="H16597" s="1258"/>
      <c r="I16597" s="1257"/>
      <c r="J16597" s="1257"/>
      <c r="K16597" s="1257"/>
      <c r="L16597" s="1257"/>
      <c r="M16597" s="1257"/>
    </row>
    <row r="16598" spans="2:13" s="1259" customFormat="1" x14ac:dyDescent="0.2">
      <c r="B16598" s="1257"/>
      <c r="C16598" s="1257"/>
      <c r="D16598" s="1257"/>
      <c r="E16598" s="1257"/>
      <c r="F16598" s="1257"/>
      <c r="G16598" s="1257"/>
      <c r="H16598" s="1258"/>
      <c r="I16598" s="1257"/>
      <c r="J16598" s="1257"/>
      <c r="K16598" s="1257"/>
      <c r="L16598" s="1257"/>
      <c r="M16598" s="1257"/>
    </row>
    <row r="16599" spans="2:13" s="1259" customFormat="1" x14ac:dyDescent="0.2">
      <c r="B16599" s="1257"/>
      <c r="C16599" s="1257"/>
      <c r="D16599" s="1257"/>
      <c r="E16599" s="1257"/>
      <c r="F16599" s="1257"/>
      <c r="G16599" s="1257"/>
      <c r="H16599" s="1258"/>
      <c r="I16599" s="1257"/>
      <c r="J16599" s="1257"/>
      <c r="K16599" s="1257"/>
      <c r="L16599" s="1257"/>
      <c r="M16599" s="1257"/>
    </row>
    <row r="16600" spans="2:13" s="1259" customFormat="1" x14ac:dyDescent="0.2">
      <c r="B16600" s="1257"/>
      <c r="C16600" s="1257"/>
      <c r="D16600" s="1257"/>
      <c r="E16600" s="1257"/>
      <c r="F16600" s="1257"/>
      <c r="G16600" s="1257"/>
      <c r="H16600" s="1258"/>
      <c r="I16600" s="1257"/>
      <c r="J16600" s="1257"/>
      <c r="K16600" s="1257"/>
      <c r="L16600" s="1257"/>
      <c r="M16600" s="1257"/>
    </row>
    <row r="16601" spans="2:13" s="1259" customFormat="1" x14ac:dyDescent="0.2">
      <c r="B16601" s="1257"/>
      <c r="C16601" s="1257"/>
      <c r="D16601" s="1257"/>
      <c r="E16601" s="1257"/>
      <c r="F16601" s="1257"/>
      <c r="G16601" s="1257"/>
      <c r="H16601" s="1258"/>
      <c r="I16601" s="1257"/>
      <c r="J16601" s="1257"/>
      <c r="K16601" s="1257"/>
      <c r="L16601" s="1257"/>
      <c r="M16601" s="1257"/>
    </row>
    <row r="16602" spans="2:13" s="1259" customFormat="1" x14ac:dyDescent="0.2">
      <c r="B16602" s="1257"/>
      <c r="C16602" s="1257"/>
      <c r="D16602" s="1257"/>
      <c r="E16602" s="1257"/>
      <c r="F16602" s="1257"/>
      <c r="G16602" s="1257"/>
      <c r="H16602" s="1258"/>
      <c r="I16602" s="1257"/>
      <c r="J16602" s="1257"/>
      <c r="K16602" s="1257"/>
      <c r="L16602" s="1257"/>
      <c r="M16602" s="1257"/>
    </row>
    <row r="16603" spans="2:13" s="1259" customFormat="1" x14ac:dyDescent="0.2">
      <c r="B16603" s="1257"/>
      <c r="C16603" s="1257"/>
      <c r="D16603" s="1257"/>
      <c r="E16603" s="1257"/>
      <c r="F16603" s="1257"/>
      <c r="G16603" s="1257"/>
      <c r="H16603" s="1258"/>
      <c r="I16603" s="1257"/>
      <c r="J16603" s="1257"/>
      <c r="K16603" s="1257"/>
      <c r="L16603" s="1257"/>
      <c r="M16603" s="1257"/>
    </row>
    <row r="16604" spans="2:13" s="1259" customFormat="1" x14ac:dyDescent="0.2">
      <c r="B16604" s="1257"/>
      <c r="C16604" s="1257"/>
      <c r="D16604" s="1257"/>
      <c r="E16604" s="1257"/>
      <c r="F16604" s="1257"/>
      <c r="G16604" s="1257"/>
      <c r="H16604" s="1258"/>
      <c r="I16604" s="1257"/>
      <c r="J16604" s="1257"/>
      <c r="K16604" s="1257"/>
      <c r="L16604" s="1257"/>
      <c r="M16604" s="1257"/>
    </row>
    <row r="16605" spans="2:13" s="1259" customFormat="1" x14ac:dyDescent="0.2">
      <c r="B16605" s="1257"/>
      <c r="C16605" s="1257"/>
      <c r="D16605" s="1257"/>
      <c r="E16605" s="1257"/>
      <c r="F16605" s="1257"/>
      <c r="G16605" s="1257"/>
      <c r="H16605" s="1258"/>
      <c r="I16605" s="1257"/>
      <c r="J16605" s="1257"/>
      <c r="K16605" s="1257"/>
      <c r="L16605" s="1257"/>
      <c r="M16605" s="1257"/>
    </row>
    <row r="16606" spans="2:13" s="1259" customFormat="1" x14ac:dyDescent="0.2">
      <c r="B16606" s="1257"/>
      <c r="C16606" s="1257"/>
      <c r="D16606" s="1257"/>
      <c r="E16606" s="1257"/>
      <c r="F16606" s="1257"/>
      <c r="G16606" s="1257"/>
      <c r="H16606" s="1258"/>
      <c r="I16606" s="1257"/>
      <c r="J16606" s="1257"/>
      <c r="K16606" s="1257"/>
      <c r="L16606" s="1257"/>
      <c r="M16606" s="1257"/>
    </row>
    <row r="16607" spans="2:13" s="1259" customFormat="1" x14ac:dyDescent="0.2">
      <c r="B16607" s="1257"/>
      <c r="C16607" s="1257"/>
      <c r="D16607" s="1257"/>
      <c r="E16607" s="1257"/>
      <c r="F16607" s="1257"/>
      <c r="G16607" s="1257"/>
      <c r="H16607" s="1258"/>
      <c r="I16607" s="1257"/>
      <c r="J16607" s="1257"/>
      <c r="K16607" s="1257"/>
      <c r="L16607" s="1257"/>
      <c r="M16607" s="1257"/>
    </row>
    <row r="16608" spans="2:13" s="1259" customFormat="1" x14ac:dyDescent="0.2">
      <c r="B16608" s="1257"/>
      <c r="C16608" s="1257"/>
      <c r="D16608" s="1257"/>
      <c r="E16608" s="1257"/>
      <c r="F16608" s="1257"/>
      <c r="G16608" s="1257"/>
      <c r="H16608" s="1258"/>
      <c r="I16608" s="1257"/>
      <c r="J16608" s="1257"/>
      <c r="K16608" s="1257"/>
      <c r="L16608" s="1257"/>
      <c r="M16608" s="1257"/>
    </row>
    <row r="16609" spans="2:13" s="1259" customFormat="1" x14ac:dyDescent="0.2">
      <c r="B16609" s="1257"/>
      <c r="C16609" s="1257"/>
      <c r="D16609" s="1257"/>
      <c r="E16609" s="1257"/>
      <c r="F16609" s="1257"/>
      <c r="G16609" s="1257"/>
      <c r="H16609" s="1258"/>
      <c r="I16609" s="1257"/>
      <c r="J16609" s="1257"/>
      <c r="K16609" s="1257"/>
      <c r="L16609" s="1257"/>
      <c r="M16609" s="1257"/>
    </row>
    <row r="16610" spans="2:13" s="1259" customFormat="1" x14ac:dyDescent="0.2">
      <c r="B16610" s="1257"/>
      <c r="C16610" s="1257"/>
      <c r="D16610" s="1257"/>
      <c r="E16610" s="1257"/>
      <c r="F16610" s="1257"/>
      <c r="G16610" s="1257"/>
      <c r="H16610" s="1258"/>
      <c r="I16610" s="1257"/>
      <c r="J16610" s="1257"/>
      <c r="K16610" s="1257"/>
      <c r="L16610" s="1257"/>
      <c r="M16610" s="1257"/>
    </row>
    <row r="16611" spans="2:13" s="1259" customFormat="1" x14ac:dyDescent="0.2">
      <c r="B16611" s="1257"/>
      <c r="C16611" s="1257"/>
      <c r="D16611" s="1257"/>
      <c r="E16611" s="1257"/>
      <c r="F16611" s="1257"/>
      <c r="G16611" s="1257"/>
      <c r="H16611" s="1258"/>
      <c r="I16611" s="1257"/>
      <c r="J16611" s="1257"/>
      <c r="K16611" s="1257"/>
      <c r="L16611" s="1257"/>
      <c r="M16611" s="1257"/>
    </row>
    <row r="16612" spans="2:13" s="1259" customFormat="1" x14ac:dyDescent="0.2">
      <c r="B16612" s="1257"/>
      <c r="C16612" s="1257"/>
      <c r="D16612" s="1257"/>
      <c r="E16612" s="1257"/>
      <c r="F16612" s="1257"/>
      <c r="G16612" s="1257"/>
      <c r="H16612" s="1258"/>
      <c r="I16612" s="1257"/>
      <c r="J16612" s="1257"/>
      <c r="K16612" s="1257"/>
      <c r="L16612" s="1257"/>
      <c r="M16612" s="1257"/>
    </row>
    <row r="16613" spans="2:13" s="1259" customFormat="1" x14ac:dyDescent="0.2">
      <c r="B16613" s="1257"/>
      <c r="C16613" s="1257"/>
      <c r="D16613" s="1257"/>
      <c r="E16613" s="1257"/>
      <c r="F16613" s="1257"/>
      <c r="G16613" s="1257"/>
      <c r="H16613" s="1258"/>
      <c r="I16613" s="1257"/>
      <c r="J16613" s="1257"/>
      <c r="K16613" s="1257"/>
      <c r="L16613" s="1257"/>
      <c r="M16613" s="1257"/>
    </row>
    <row r="16614" spans="2:13" s="1259" customFormat="1" x14ac:dyDescent="0.2">
      <c r="B16614" s="1257"/>
      <c r="C16614" s="1257"/>
      <c r="D16614" s="1257"/>
      <c r="E16614" s="1257"/>
      <c r="F16614" s="1257"/>
      <c r="G16614" s="1257"/>
      <c r="H16614" s="1258"/>
      <c r="I16614" s="1257"/>
      <c r="J16614" s="1257"/>
      <c r="K16614" s="1257"/>
      <c r="L16614" s="1257"/>
      <c r="M16614" s="1257"/>
    </row>
    <row r="16615" spans="2:13" s="1259" customFormat="1" x14ac:dyDescent="0.2">
      <c r="B16615" s="1257"/>
      <c r="C16615" s="1257"/>
      <c r="D16615" s="1257"/>
      <c r="E16615" s="1257"/>
      <c r="F16615" s="1257"/>
      <c r="G16615" s="1257"/>
      <c r="H16615" s="1258"/>
      <c r="I16615" s="1257"/>
      <c r="J16615" s="1257"/>
      <c r="K16615" s="1257"/>
      <c r="L16615" s="1257"/>
      <c r="M16615" s="1257"/>
    </row>
    <row r="16616" spans="2:13" s="1259" customFormat="1" x14ac:dyDescent="0.2">
      <c r="B16616" s="1257"/>
      <c r="C16616" s="1257"/>
      <c r="D16616" s="1257"/>
      <c r="E16616" s="1257"/>
      <c r="F16616" s="1257"/>
      <c r="G16616" s="1257"/>
      <c r="H16616" s="1258"/>
      <c r="I16616" s="1257"/>
      <c r="J16616" s="1257"/>
      <c r="K16616" s="1257"/>
      <c r="L16616" s="1257"/>
      <c r="M16616" s="1257"/>
    </row>
    <row r="16617" spans="2:13" s="1259" customFormat="1" x14ac:dyDescent="0.2">
      <c r="B16617" s="1257"/>
      <c r="C16617" s="1257"/>
      <c r="D16617" s="1257"/>
      <c r="E16617" s="1257"/>
      <c r="F16617" s="1257"/>
      <c r="G16617" s="1257"/>
      <c r="H16617" s="1258"/>
      <c r="I16617" s="1257"/>
      <c r="J16617" s="1257"/>
      <c r="K16617" s="1257"/>
      <c r="L16617" s="1257"/>
      <c r="M16617" s="1257"/>
    </row>
    <row r="16618" spans="2:13" s="1259" customFormat="1" x14ac:dyDescent="0.2">
      <c r="B16618" s="1257"/>
      <c r="C16618" s="1257"/>
      <c r="D16618" s="1257"/>
      <c r="E16618" s="1257"/>
      <c r="F16618" s="1257"/>
      <c r="G16618" s="1257"/>
      <c r="H16618" s="1258"/>
      <c r="I16618" s="1257"/>
      <c r="J16618" s="1257"/>
      <c r="K16618" s="1257"/>
      <c r="L16618" s="1257"/>
      <c r="M16618" s="1257"/>
    </row>
    <row r="16619" spans="2:13" s="1259" customFormat="1" x14ac:dyDescent="0.2">
      <c r="B16619" s="1257"/>
      <c r="C16619" s="1257"/>
      <c r="D16619" s="1257"/>
      <c r="E16619" s="1257"/>
      <c r="F16619" s="1257"/>
      <c r="G16619" s="1257"/>
      <c r="H16619" s="1258"/>
      <c r="I16619" s="1257"/>
      <c r="J16619" s="1257"/>
      <c r="K16619" s="1257"/>
      <c r="L16619" s="1257"/>
      <c r="M16619" s="1257"/>
    </row>
    <row r="16620" spans="2:13" s="1259" customFormat="1" x14ac:dyDescent="0.2">
      <c r="B16620" s="1257"/>
      <c r="C16620" s="1257"/>
      <c r="D16620" s="1257"/>
      <c r="E16620" s="1257"/>
      <c r="F16620" s="1257"/>
      <c r="G16620" s="1257"/>
      <c r="H16620" s="1258"/>
      <c r="I16620" s="1257"/>
      <c r="J16620" s="1257"/>
      <c r="K16620" s="1257"/>
      <c r="L16620" s="1257"/>
      <c r="M16620" s="1257"/>
    </row>
    <row r="16621" spans="2:13" s="1259" customFormat="1" x14ac:dyDescent="0.2">
      <c r="B16621" s="1257"/>
      <c r="C16621" s="1257"/>
      <c r="D16621" s="1257"/>
      <c r="E16621" s="1257"/>
      <c r="F16621" s="1257"/>
      <c r="G16621" s="1257"/>
      <c r="H16621" s="1258"/>
      <c r="I16621" s="1257"/>
      <c r="J16621" s="1257"/>
      <c r="K16621" s="1257"/>
      <c r="L16621" s="1257"/>
      <c r="M16621" s="1257"/>
    </row>
    <row r="16622" spans="2:13" s="1259" customFormat="1" x14ac:dyDescent="0.2">
      <c r="B16622" s="1257"/>
      <c r="C16622" s="1257"/>
      <c r="D16622" s="1257"/>
      <c r="E16622" s="1257"/>
      <c r="F16622" s="1257"/>
      <c r="G16622" s="1257"/>
      <c r="H16622" s="1258"/>
      <c r="I16622" s="1257"/>
      <c r="J16622" s="1257"/>
      <c r="K16622" s="1257"/>
      <c r="L16622" s="1257"/>
      <c r="M16622" s="1257"/>
    </row>
    <row r="16623" spans="2:13" s="1259" customFormat="1" x14ac:dyDescent="0.2">
      <c r="B16623" s="1257"/>
      <c r="C16623" s="1257"/>
      <c r="D16623" s="1257"/>
      <c r="E16623" s="1257"/>
      <c r="F16623" s="1257"/>
      <c r="G16623" s="1257"/>
      <c r="H16623" s="1258"/>
      <c r="I16623" s="1257"/>
      <c r="J16623" s="1257"/>
      <c r="K16623" s="1257"/>
      <c r="L16623" s="1257"/>
      <c r="M16623" s="1257"/>
    </row>
    <row r="16624" spans="2:13" s="1259" customFormat="1" x14ac:dyDescent="0.2">
      <c r="B16624" s="1257"/>
      <c r="C16624" s="1257"/>
      <c r="D16624" s="1257"/>
      <c r="E16624" s="1257"/>
      <c r="F16624" s="1257"/>
      <c r="G16624" s="1257"/>
      <c r="H16624" s="1258"/>
      <c r="I16624" s="1257"/>
      <c r="J16624" s="1257"/>
      <c r="K16624" s="1257"/>
      <c r="L16624" s="1257"/>
      <c r="M16624" s="1257"/>
    </row>
    <row r="16625" spans="2:13" s="1259" customFormat="1" x14ac:dyDescent="0.2">
      <c r="B16625" s="1257"/>
      <c r="C16625" s="1257"/>
      <c r="D16625" s="1257"/>
      <c r="E16625" s="1257"/>
      <c r="F16625" s="1257"/>
      <c r="G16625" s="1257"/>
      <c r="H16625" s="1258"/>
      <c r="I16625" s="1257"/>
      <c r="J16625" s="1257"/>
      <c r="K16625" s="1257"/>
      <c r="L16625" s="1257"/>
      <c r="M16625" s="1257"/>
    </row>
    <row r="16626" spans="2:13" s="1259" customFormat="1" x14ac:dyDescent="0.2">
      <c r="B16626" s="1257"/>
      <c r="C16626" s="1257"/>
      <c r="D16626" s="1257"/>
      <c r="E16626" s="1257"/>
      <c r="F16626" s="1257"/>
      <c r="G16626" s="1257"/>
      <c r="H16626" s="1258"/>
      <c r="I16626" s="1257"/>
      <c r="J16626" s="1257"/>
      <c r="K16626" s="1257"/>
      <c r="L16626" s="1257"/>
      <c r="M16626" s="1257"/>
    </row>
    <row r="16627" spans="2:13" s="1259" customFormat="1" x14ac:dyDescent="0.2">
      <c r="B16627" s="1257"/>
      <c r="C16627" s="1257"/>
      <c r="D16627" s="1257"/>
      <c r="E16627" s="1257"/>
      <c r="F16627" s="1257"/>
      <c r="G16627" s="1257"/>
      <c r="H16627" s="1258"/>
      <c r="I16627" s="1257"/>
      <c r="J16627" s="1257"/>
      <c r="K16627" s="1257"/>
      <c r="L16627" s="1257"/>
      <c r="M16627" s="1257"/>
    </row>
    <row r="16628" spans="2:13" s="1259" customFormat="1" x14ac:dyDescent="0.2">
      <c r="B16628" s="1257"/>
      <c r="C16628" s="1257"/>
      <c r="D16628" s="1257"/>
      <c r="E16628" s="1257"/>
      <c r="F16628" s="1257"/>
      <c r="G16628" s="1257"/>
      <c r="H16628" s="1258"/>
      <c r="I16628" s="1257"/>
      <c r="J16628" s="1257"/>
      <c r="K16628" s="1257"/>
      <c r="L16628" s="1257"/>
      <c r="M16628" s="1257"/>
    </row>
    <row r="16629" spans="2:13" s="1259" customFormat="1" x14ac:dyDescent="0.2">
      <c r="B16629" s="1257"/>
      <c r="C16629" s="1257"/>
      <c r="D16629" s="1257"/>
      <c r="E16629" s="1257"/>
      <c r="F16629" s="1257"/>
      <c r="G16629" s="1257"/>
      <c r="H16629" s="1258"/>
      <c r="I16629" s="1257"/>
      <c r="J16629" s="1257"/>
      <c r="K16629" s="1257"/>
      <c r="L16629" s="1257"/>
      <c r="M16629" s="1257"/>
    </row>
    <row r="16630" spans="2:13" s="1259" customFormat="1" x14ac:dyDescent="0.2">
      <c r="B16630" s="1257"/>
      <c r="C16630" s="1257"/>
      <c r="D16630" s="1257"/>
      <c r="E16630" s="1257"/>
      <c r="F16630" s="1257"/>
      <c r="G16630" s="1257"/>
      <c r="H16630" s="1258"/>
      <c r="I16630" s="1257"/>
      <c r="J16630" s="1257"/>
      <c r="K16630" s="1257"/>
      <c r="L16630" s="1257"/>
      <c r="M16630" s="1257"/>
    </row>
    <row r="16631" spans="2:13" s="1259" customFormat="1" x14ac:dyDescent="0.2">
      <c r="B16631" s="1257"/>
      <c r="C16631" s="1257"/>
      <c r="D16631" s="1257"/>
      <c r="E16631" s="1257"/>
      <c r="F16631" s="1257"/>
      <c r="G16631" s="1257"/>
      <c r="H16631" s="1258"/>
      <c r="I16631" s="1257"/>
      <c r="J16631" s="1257"/>
      <c r="K16631" s="1257"/>
      <c r="L16631" s="1257"/>
      <c r="M16631" s="1257"/>
    </row>
    <row r="16632" spans="2:13" s="1259" customFormat="1" x14ac:dyDescent="0.2">
      <c r="B16632" s="1257"/>
      <c r="C16632" s="1257"/>
      <c r="D16632" s="1257"/>
      <c r="E16632" s="1257"/>
      <c r="F16632" s="1257"/>
      <c r="G16632" s="1257"/>
      <c r="H16632" s="1258"/>
      <c r="I16632" s="1257"/>
      <c r="J16632" s="1257"/>
      <c r="K16632" s="1257"/>
      <c r="L16632" s="1257"/>
      <c r="M16632" s="1257"/>
    </row>
    <row r="16633" spans="2:13" s="1259" customFormat="1" x14ac:dyDescent="0.2">
      <c r="B16633" s="1257"/>
      <c r="C16633" s="1257"/>
      <c r="D16633" s="1257"/>
      <c r="E16633" s="1257"/>
      <c r="F16633" s="1257"/>
      <c r="G16633" s="1257"/>
      <c r="H16633" s="1258"/>
      <c r="I16633" s="1257"/>
      <c r="J16633" s="1257"/>
      <c r="K16633" s="1257"/>
      <c r="L16633" s="1257"/>
      <c r="M16633" s="1257"/>
    </row>
    <row r="16634" spans="2:13" s="1259" customFormat="1" x14ac:dyDescent="0.2">
      <c r="B16634" s="1257"/>
      <c r="C16634" s="1257"/>
      <c r="D16634" s="1257"/>
      <c r="E16634" s="1257"/>
      <c r="F16634" s="1257"/>
      <c r="G16634" s="1257"/>
      <c r="H16634" s="1258"/>
      <c r="I16634" s="1257"/>
      <c r="J16634" s="1257"/>
      <c r="K16634" s="1257"/>
      <c r="L16634" s="1257"/>
      <c r="M16634" s="1257"/>
    </row>
    <row r="16635" spans="2:13" s="1259" customFormat="1" x14ac:dyDescent="0.2">
      <c r="B16635" s="1257"/>
      <c r="C16635" s="1257"/>
      <c r="D16635" s="1257"/>
      <c r="E16635" s="1257"/>
      <c r="F16635" s="1257"/>
      <c r="G16635" s="1257"/>
      <c r="H16635" s="1258"/>
      <c r="I16635" s="1257"/>
      <c r="J16635" s="1257"/>
      <c r="K16635" s="1257"/>
      <c r="L16635" s="1257"/>
      <c r="M16635" s="1257"/>
    </row>
    <row r="16636" spans="2:13" s="1259" customFormat="1" x14ac:dyDescent="0.2">
      <c r="B16636" s="1257"/>
      <c r="C16636" s="1257"/>
      <c r="D16636" s="1257"/>
      <c r="E16636" s="1257"/>
      <c r="F16636" s="1257"/>
      <c r="G16636" s="1257"/>
      <c r="H16636" s="1258"/>
      <c r="I16636" s="1257"/>
      <c r="J16636" s="1257"/>
      <c r="K16636" s="1257"/>
      <c r="L16636" s="1257"/>
      <c r="M16636" s="1257"/>
    </row>
    <row r="16637" spans="2:13" s="1259" customFormat="1" x14ac:dyDescent="0.2">
      <c r="B16637" s="1257"/>
      <c r="C16637" s="1257"/>
      <c r="D16637" s="1257"/>
      <c r="E16637" s="1257"/>
      <c r="F16637" s="1257"/>
      <c r="G16637" s="1257"/>
      <c r="H16637" s="1258"/>
      <c r="I16637" s="1257"/>
      <c r="J16637" s="1257"/>
      <c r="K16637" s="1257"/>
      <c r="L16637" s="1257"/>
      <c r="M16637" s="1257"/>
    </row>
    <row r="16638" spans="2:13" s="1259" customFormat="1" x14ac:dyDescent="0.2">
      <c r="B16638" s="1257"/>
      <c r="C16638" s="1257"/>
      <c r="D16638" s="1257"/>
      <c r="E16638" s="1257"/>
      <c r="F16638" s="1257"/>
      <c r="G16638" s="1257"/>
      <c r="H16638" s="1258"/>
      <c r="I16638" s="1257"/>
      <c r="J16638" s="1257"/>
      <c r="K16638" s="1257"/>
      <c r="L16638" s="1257"/>
      <c r="M16638" s="1257"/>
    </row>
    <row r="16639" spans="2:13" s="1259" customFormat="1" x14ac:dyDescent="0.2">
      <c r="B16639" s="1257"/>
      <c r="C16639" s="1257"/>
      <c r="D16639" s="1257"/>
      <c r="E16639" s="1257"/>
      <c r="F16639" s="1257"/>
      <c r="G16639" s="1257"/>
      <c r="H16639" s="1258"/>
      <c r="I16639" s="1257"/>
      <c r="J16639" s="1257"/>
      <c r="K16639" s="1257"/>
      <c r="L16639" s="1257"/>
      <c r="M16639" s="1257"/>
    </row>
    <row r="16640" spans="2:13" s="1259" customFormat="1" x14ac:dyDescent="0.2">
      <c r="B16640" s="1257"/>
      <c r="C16640" s="1257"/>
      <c r="D16640" s="1257"/>
      <c r="E16640" s="1257"/>
      <c r="F16640" s="1257"/>
      <c r="G16640" s="1257"/>
      <c r="H16640" s="1258"/>
      <c r="I16640" s="1257"/>
      <c r="J16640" s="1257"/>
      <c r="K16640" s="1257"/>
      <c r="L16640" s="1257"/>
      <c r="M16640" s="1257"/>
    </row>
    <row r="16641" spans="2:13" s="1259" customFormat="1" x14ac:dyDescent="0.2">
      <c r="B16641" s="1257"/>
      <c r="C16641" s="1257"/>
      <c r="D16641" s="1257"/>
      <c r="E16641" s="1257"/>
      <c r="F16641" s="1257"/>
      <c r="G16641" s="1257"/>
      <c r="H16641" s="1258"/>
      <c r="I16641" s="1257"/>
      <c r="J16641" s="1257"/>
      <c r="K16641" s="1257"/>
      <c r="L16641" s="1257"/>
      <c r="M16641" s="1257"/>
    </row>
    <row r="16642" spans="2:13" s="1259" customFormat="1" x14ac:dyDescent="0.2">
      <c r="B16642" s="1257"/>
      <c r="C16642" s="1257"/>
      <c r="D16642" s="1257"/>
      <c r="E16642" s="1257"/>
      <c r="F16642" s="1257"/>
      <c r="G16642" s="1257"/>
      <c r="H16642" s="1258"/>
      <c r="I16642" s="1257"/>
      <c r="J16642" s="1257"/>
      <c r="K16642" s="1257"/>
      <c r="L16642" s="1257"/>
      <c r="M16642" s="1257"/>
    </row>
    <row r="16643" spans="2:13" s="1259" customFormat="1" x14ac:dyDescent="0.2">
      <c r="B16643" s="1257"/>
      <c r="C16643" s="1257"/>
      <c r="D16643" s="1257"/>
      <c r="E16643" s="1257"/>
      <c r="F16643" s="1257"/>
      <c r="G16643" s="1257"/>
      <c r="H16643" s="1258"/>
      <c r="I16643" s="1257"/>
      <c r="J16643" s="1257"/>
      <c r="K16643" s="1257"/>
      <c r="L16643" s="1257"/>
      <c r="M16643" s="1257"/>
    </row>
    <row r="16644" spans="2:13" s="1259" customFormat="1" x14ac:dyDescent="0.2">
      <c r="B16644" s="1257"/>
      <c r="C16644" s="1257"/>
      <c r="D16644" s="1257"/>
      <c r="E16644" s="1257"/>
      <c r="F16644" s="1257"/>
      <c r="G16644" s="1257"/>
      <c r="H16644" s="1258"/>
      <c r="I16644" s="1257"/>
      <c r="J16644" s="1257"/>
      <c r="K16644" s="1257"/>
      <c r="L16644" s="1257"/>
      <c r="M16644" s="1257"/>
    </row>
    <row r="16645" spans="2:13" s="1259" customFormat="1" x14ac:dyDescent="0.2">
      <c r="B16645" s="1257"/>
      <c r="C16645" s="1257"/>
      <c r="D16645" s="1257"/>
      <c r="E16645" s="1257"/>
      <c r="F16645" s="1257"/>
      <c r="G16645" s="1257"/>
      <c r="H16645" s="1258"/>
      <c r="I16645" s="1257"/>
      <c r="J16645" s="1257"/>
      <c r="K16645" s="1257"/>
      <c r="L16645" s="1257"/>
      <c r="M16645" s="1257"/>
    </row>
    <row r="16646" spans="2:13" s="1259" customFormat="1" x14ac:dyDescent="0.2">
      <c r="B16646" s="1257"/>
      <c r="C16646" s="1257"/>
      <c r="D16646" s="1257"/>
      <c r="E16646" s="1257"/>
      <c r="F16646" s="1257"/>
      <c r="G16646" s="1257"/>
      <c r="H16646" s="1258"/>
      <c r="I16646" s="1257"/>
      <c r="J16646" s="1257"/>
      <c r="K16646" s="1257"/>
      <c r="L16646" s="1257"/>
      <c r="M16646" s="1257"/>
    </row>
    <row r="16647" spans="2:13" s="1259" customFormat="1" x14ac:dyDescent="0.2">
      <c r="B16647" s="1257"/>
      <c r="C16647" s="1257"/>
      <c r="D16647" s="1257"/>
      <c r="E16647" s="1257"/>
      <c r="F16647" s="1257"/>
      <c r="G16647" s="1257"/>
      <c r="H16647" s="1258"/>
      <c r="I16647" s="1257"/>
      <c r="J16647" s="1257"/>
      <c r="K16647" s="1257"/>
      <c r="L16647" s="1257"/>
      <c r="M16647" s="1257"/>
    </row>
    <row r="16648" spans="2:13" s="1259" customFormat="1" x14ac:dyDescent="0.2">
      <c r="B16648" s="1257"/>
      <c r="C16648" s="1257"/>
      <c r="D16648" s="1257"/>
      <c r="E16648" s="1257"/>
      <c r="F16648" s="1257"/>
      <c r="G16648" s="1257"/>
      <c r="H16648" s="1258"/>
      <c r="I16648" s="1257"/>
      <c r="J16648" s="1257"/>
      <c r="K16648" s="1257"/>
      <c r="L16648" s="1257"/>
      <c r="M16648" s="1257"/>
    </row>
    <row r="16649" spans="2:13" s="1259" customFormat="1" x14ac:dyDescent="0.2">
      <c r="B16649" s="1257"/>
      <c r="C16649" s="1257"/>
      <c r="D16649" s="1257"/>
      <c r="E16649" s="1257"/>
      <c r="F16649" s="1257"/>
      <c r="G16649" s="1257"/>
      <c r="H16649" s="1258"/>
      <c r="I16649" s="1257"/>
      <c r="J16649" s="1257"/>
      <c r="K16649" s="1257"/>
      <c r="L16649" s="1257"/>
      <c r="M16649" s="1257"/>
    </row>
    <row r="16650" spans="2:13" s="1259" customFormat="1" x14ac:dyDescent="0.2">
      <c r="B16650" s="1257"/>
      <c r="C16650" s="1257"/>
      <c r="D16650" s="1257"/>
      <c r="E16650" s="1257"/>
      <c r="F16650" s="1257"/>
      <c r="G16650" s="1257"/>
      <c r="H16650" s="1258"/>
      <c r="I16650" s="1257"/>
      <c r="J16650" s="1257"/>
      <c r="K16650" s="1257"/>
      <c r="L16650" s="1257"/>
      <c r="M16650" s="1257"/>
    </row>
    <row r="16651" spans="2:13" s="1259" customFormat="1" x14ac:dyDescent="0.2">
      <c r="B16651" s="1257"/>
      <c r="C16651" s="1257"/>
      <c r="D16651" s="1257"/>
      <c r="E16651" s="1257"/>
      <c r="F16651" s="1257"/>
      <c r="G16651" s="1257"/>
      <c r="H16651" s="1258"/>
      <c r="I16651" s="1257"/>
      <c r="J16651" s="1257"/>
      <c r="K16651" s="1257"/>
      <c r="L16651" s="1257"/>
      <c r="M16651" s="1257"/>
    </row>
    <row r="16652" spans="2:13" s="1259" customFormat="1" x14ac:dyDescent="0.2">
      <c r="B16652" s="1257"/>
      <c r="C16652" s="1257"/>
      <c r="D16652" s="1257"/>
      <c r="E16652" s="1257"/>
      <c r="F16652" s="1257"/>
      <c r="G16652" s="1257"/>
      <c r="H16652" s="1258"/>
      <c r="I16652" s="1257"/>
      <c r="J16652" s="1257"/>
      <c r="K16652" s="1257"/>
      <c r="L16652" s="1257"/>
      <c r="M16652" s="1257"/>
    </row>
    <row r="16653" spans="2:13" s="1259" customFormat="1" x14ac:dyDescent="0.2">
      <c r="B16653" s="1257"/>
      <c r="C16653" s="1257"/>
      <c r="D16653" s="1257"/>
      <c r="E16653" s="1257"/>
      <c r="F16653" s="1257"/>
      <c r="G16653" s="1257"/>
      <c r="H16653" s="1258"/>
      <c r="I16653" s="1257"/>
      <c r="J16653" s="1257"/>
      <c r="K16653" s="1257"/>
      <c r="L16653" s="1257"/>
      <c r="M16653" s="1257"/>
    </row>
    <row r="16654" spans="2:13" s="1259" customFormat="1" x14ac:dyDescent="0.2">
      <c r="B16654" s="1257"/>
      <c r="C16654" s="1257"/>
      <c r="D16654" s="1257"/>
      <c r="E16654" s="1257"/>
      <c r="F16654" s="1257"/>
      <c r="G16654" s="1257"/>
      <c r="H16654" s="1258"/>
      <c r="I16654" s="1257"/>
      <c r="J16654" s="1257"/>
      <c r="K16654" s="1257"/>
      <c r="L16654" s="1257"/>
      <c r="M16654" s="1257"/>
    </row>
    <row r="16655" spans="2:13" s="1259" customFormat="1" x14ac:dyDescent="0.2">
      <c r="B16655" s="1257"/>
      <c r="C16655" s="1257"/>
      <c r="D16655" s="1257"/>
      <c r="E16655" s="1257"/>
      <c r="F16655" s="1257"/>
      <c r="G16655" s="1257"/>
      <c r="H16655" s="1258"/>
      <c r="I16655" s="1257"/>
      <c r="J16655" s="1257"/>
      <c r="K16655" s="1257"/>
      <c r="L16655" s="1257"/>
      <c r="M16655" s="1257"/>
    </row>
    <row r="16656" spans="2:13" s="1259" customFormat="1" x14ac:dyDescent="0.2">
      <c r="B16656" s="1257"/>
      <c r="C16656" s="1257"/>
      <c r="D16656" s="1257"/>
      <c r="E16656" s="1257"/>
      <c r="F16656" s="1257"/>
      <c r="G16656" s="1257"/>
      <c r="H16656" s="1258"/>
      <c r="I16656" s="1257"/>
      <c r="J16656" s="1257"/>
      <c r="K16656" s="1257"/>
      <c r="L16656" s="1257"/>
      <c r="M16656" s="1257"/>
    </row>
    <row r="16657" spans="2:13" s="1259" customFormat="1" x14ac:dyDescent="0.2">
      <c r="B16657" s="1257"/>
      <c r="C16657" s="1257"/>
      <c r="D16657" s="1257"/>
      <c r="E16657" s="1257"/>
      <c r="F16657" s="1257"/>
      <c r="G16657" s="1257"/>
      <c r="H16657" s="1258"/>
      <c r="I16657" s="1257"/>
      <c r="J16657" s="1257"/>
      <c r="K16657" s="1257"/>
      <c r="L16657" s="1257"/>
      <c r="M16657" s="1257"/>
    </row>
    <row r="16658" spans="2:13" s="1259" customFormat="1" x14ac:dyDescent="0.2">
      <c r="B16658" s="1257"/>
      <c r="C16658" s="1257"/>
      <c r="D16658" s="1257"/>
      <c r="E16658" s="1257"/>
      <c r="F16658" s="1257"/>
      <c r="G16658" s="1257"/>
      <c r="H16658" s="1258"/>
      <c r="I16658" s="1257"/>
      <c r="J16658" s="1257"/>
      <c r="K16658" s="1257"/>
      <c r="L16658" s="1257"/>
      <c r="M16658" s="1257"/>
    </row>
    <row r="16659" spans="2:13" s="1259" customFormat="1" x14ac:dyDescent="0.2">
      <c r="B16659" s="1257"/>
      <c r="C16659" s="1257"/>
      <c r="D16659" s="1257"/>
      <c r="E16659" s="1257"/>
      <c r="F16659" s="1257"/>
      <c r="G16659" s="1257"/>
      <c r="H16659" s="1258"/>
      <c r="I16659" s="1257"/>
      <c r="J16659" s="1257"/>
      <c r="K16659" s="1257"/>
      <c r="L16659" s="1257"/>
      <c r="M16659" s="1257"/>
    </row>
    <row r="16660" spans="2:13" s="1259" customFormat="1" x14ac:dyDescent="0.2">
      <c r="B16660" s="1257"/>
      <c r="C16660" s="1257"/>
      <c r="D16660" s="1257"/>
      <c r="E16660" s="1257"/>
      <c r="F16660" s="1257"/>
      <c r="G16660" s="1257"/>
      <c r="H16660" s="1258"/>
      <c r="I16660" s="1257"/>
      <c r="J16660" s="1257"/>
      <c r="K16660" s="1257"/>
      <c r="L16660" s="1257"/>
      <c r="M16660" s="1257"/>
    </row>
    <row r="16661" spans="2:13" s="1259" customFormat="1" x14ac:dyDescent="0.2">
      <c r="B16661" s="1257"/>
      <c r="C16661" s="1257"/>
      <c r="D16661" s="1257"/>
      <c r="E16661" s="1257"/>
      <c r="F16661" s="1257"/>
      <c r="G16661" s="1257"/>
      <c r="H16661" s="1258"/>
      <c r="I16661" s="1257"/>
      <c r="J16661" s="1257"/>
      <c r="K16661" s="1257"/>
      <c r="L16661" s="1257"/>
      <c r="M16661" s="1257"/>
    </row>
    <row r="16662" spans="2:13" s="1259" customFormat="1" x14ac:dyDescent="0.2">
      <c r="B16662" s="1257"/>
      <c r="C16662" s="1257"/>
      <c r="D16662" s="1257"/>
      <c r="E16662" s="1257"/>
      <c r="F16662" s="1257"/>
      <c r="G16662" s="1257"/>
      <c r="H16662" s="1258"/>
      <c r="I16662" s="1257"/>
      <c r="J16662" s="1257"/>
      <c r="K16662" s="1257"/>
      <c r="L16662" s="1257"/>
      <c r="M16662" s="1257"/>
    </row>
    <row r="16663" spans="2:13" s="1259" customFormat="1" x14ac:dyDescent="0.2">
      <c r="B16663" s="1257"/>
      <c r="C16663" s="1257"/>
      <c r="D16663" s="1257"/>
      <c r="E16663" s="1257"/>
      <c r="F16663" s="1257"/>
      <c r="G16663" s="1257"/>
      <c r="H16663" s="1258"/>
      <c r="I16663" s="1257"/>
      <c r="J16663" s="1257"/>
      <c r="K16663" s="1257"/>
      <c r="L16663" s="1257"/>
      <c r="M16663" s="1257"/>
    </row>
    <row r="16664" spans="2:13" s="1259" customFormat="1" x14ac:dyDescent="0.2">
      <c r="B16664" s="1257"/>
      <c r="C16664" s="1257"/>
      <c r="D16664" s="1257"/>
      <c r="E16664" s="1257"/>
      <c r="F16664" s="1257"/>
      <c r="G16664" s="1257"/>
      <c r="H16664" s="1258"/>
      <c r="I16664" s="1257"/>
      <c r="J16664" s="1257"/>
      <c r="K16664" s="1257"/>
      <c r="L16664" s="1257"/>
      <c r="M16664" s="1257"/>
    </row>
    <row r="16665" spans="2:13" s="1259" customFormat="1" x14ac:dyDescent="0.2">
      <c r="B16665" s="1257"/>
      <c r="C16665" s="1257"/>
      <c r="D16665" s="1257"/>
      <c r="E16665" s="1257"/>
      <c r="F16665" s="1257"/>
      <c r="G16665" s="1257"/>
      <c r="H16665" s="1258"/>
      <c r="I16665" s="1257"/>
      <c r="J16665" s="1257"/>
      <c r="K16665" s="1257"/>
      <c r="L16665" s="1257"/>
      <c r="M16665" s="1257"/>
    </row>
    <row r="16666" spans="2:13" s="1259" customFormat="1" x14ac:dyDescent="0.2">
      <c r="B16666" s="1257"/>
      <c r="C16666" s="1257"/>
      <c r="D16666" s="1257"/>
      <c r="E16666" s="1257"/>
      <c r="F16666" s="1257"/>
      <c r="G16666" s="1257"/>
      <c r="H16666" s="1258"/>
      <c r="I16666" s="1257"/>
      <c r="J16666" s="1257"/>
      <c r="K16666" s="1257"/>
      <c r="L16666" s="1257"/>
      <c r="M16666" s="1257"/>
    </row>
    <row r="16667" spans="2:13" s="1259" customFormat="1" x14ac:dyDescent="0.2">
      <c r="B16667" s="1257"/>
      <c r="C16667" s="1257"/>
      <c r="D16667" s="1257"/>
      <c r="E16667" s="1257"/>
      <c r="F16667" s="1257"/>
      <c r="G16667" s="1257"/>
      <c r="H16667" s="1258"/>
      <c r="I16667" s="1257"/>
      <c r="J16667" s="1257"/>
      <c r="K16667" s="1257"/>
      <c r="L16667" s="1257"/>
      <c r="M16667" s="1257"/>
    </row>
    <row r="16668" spans="2:13" s="1259" customFormat="1" x14ac:dyDescent="0.2">
      <c r="B16668" s="1257"/>
      <c r="C16668" s="1257"/>
      <c r="D16668" s="1257"/>
      <c r="E16668" s="1257"/>
      <c r="F16668" s="1257"/>
      <c r="G16668" s="1257"/>
      <c r="H16668" s="1258"/>
      <c r="I16668" s="1257"/>
      <c r="J16668" s="1257"/>
      <c r="K16668" s="1257"/>
      <c r="L16668" s="1257"/>
      <c r="M16668" s="1257"/>
    </row>
    <row r="16669" spans="2:13" s="1259" customFormat="1" x14ac:dyDescent="0.2">
      <c r="B16669" s="1257"/>
      <c r="C16669" s="1257"/>
      <c r="D16669" s="1257"/>
      <c r="E16669" s="1257"/>
      <c r="F16669" s="1257"/>
      <c r="G16669" s="1257"/>
      <c r="H16669" s="1258"/>
      <c r="I16669" s="1257"/>
      <c r="J16669" s="1257"/>
      <c r="K16669" s="1257"/>
      <c r="L16669" s="1257"/>
      <c r="M16669" s="1257"/>
    </row>
    <row r="16670" spans="2:13" s="1259" customFormat="1" x14ac:dyDescent="0.2">
      <c r="B16670" s="1257"/>
      <c r="C16670" s="1257"/>
      <c r="D16670" s="1257"/>
      <c r="E16670" s="1257"/>
      <c r="F16670" s="1257"/>
      <c r="G16670" s="1257"/>
      <c r="H16670" s="1258"/>
      <c r="I16670" s="1257"/>
      <c r="J16670" s="1257"/>
      <c r="K16670" s="1257"/>
      <c r="L16670" s="1257"/>
      <c r="M16670" s="1257"/>
    </row>
    <row r="16671" spans="2:13" s="1259" customFormat="1" x14ac:dyDescent="0.2">
      <c r="B16671" s="1257"/>
      <c r="C16671" s="1257"/>
      <c r="D16671" s="1257"/>
      <c r="E16671" s="1257"/>
      <c r="F16671" s="1257"/>
      <c r="G16671" s="1257"/>
      <c r="H16671" s="1258"/>
      <c r="I16671" s="1257"/>
      <c r="J16671" s="1257"/>
      <c r="K16671" s="1257"/>
      <c r="L16671" s="1257"/>
      <c r="M16671" s="1257"/>
    </row>
    <row r="16672" spans="2:13" s="1259" customFormat="1" x14ac:dyDescent="0.2">
      <c r="B16672" s="1257"/>
      <c r="C16672" s="1257"/>
      <c r="D16672" s="1257"/>
      <c r="E16672" s="1257"/>
      <c r="F16672" s="1257"/>
      <c r="G16672" s="1257"/>
      <c r="H16672" s="1258"/>
      <c r="I16672" s="1257"/>
      <c r="J16672" s="1257"/>
      <c r="K16672" s="1257"/>
      <c r="L16672" s="1257"/>
      <c r="M16672" s="1257"/>
    </row>
    <row r="16673" spans="2:13" s="1259" customFormat="1" x14ac:dyDescent="0.2">
      <c r="B16673" s="1257"/>
      <c r="C16673" s="1257"/>
      <c r="D16673" s="1257"/>
      <c r="E16673" s="1257"/>
      <c r="F16673" s="1257"/>
      <c r="G16673" s="1257"/>
      <c r="H16673" s="1258"/>
      <c r="I16673" s="1257"/>
      <c r="J16673" s="1257"/>
      <c r="K16673" s="1257"/>
      <c r="L16673" s="1257"/>
      <c r="M16673" s="1257"/>
    </row>
    <row r="16674" spans="2:13" s="1259" customFormat="1" x14ac:dyDescent="0.2">
      <c r="B16674" s="1257"/>
      <c r="C16674" s="1257"/>
      <c r="D16674" s="1257"/>
      <c r="E16674" s="1257"/>
      <c r="F16674" s="1257"/>
      <c r="G16674" s="1257"/>
      <c r="H16674" s="1258"/>
      <c r="I16674" s="1257"/>
      <c r="J16674" s="1257"/>
      <c r="K16674" s="1257"/>
      <c r="L16674" s="1257"/>
      <c r="M16674" s="1257"/>
    </row>
    <row r="16675" spans="2:13" s="1259" customFormat="1" x14ac:dyDescent="0.2">
      <c r="B16675" s="1257"/>
      <c r="C16675" s="1257"/>
      <c r="D16675" s="1257"/>
      <c r="E16675" s="1257"/>
      <c r="F16675" s="1257"/>
      <c r="G16675" s="1257"/>
      <c r="H16675" s="1258"/>
      <c r="I16675" s="1257"/>
      <c r="J16675" s="1257"/>
      <c r="K16675" s="1257"/>
      <c r="L16675" s="1257"/>
      <c r="M16675" s="1257"/>
    </row>
    <row r="16676" spans="2:13" s="1259" customFormat="1" x14ac:dyDescent="0.2">
      <c r="B16676" s="1257"/>
      <c r="C16676" s="1257"/>
      <c r="D16676" s="1257"/>
      <c r="E16676" s="1257"/>
      <c r="F16676" s="1257"/>
      <c r="G16676" s="1257"/>
      <c r="H16676" s="1258"/>
      <c r="I16676" s="1257"/>
      <c r="J16676" s="1257"/>
      <c r="K16676" s="1257"/>
      <c r="L16676" s="1257"/>
      <c r="M16676" s="1257"/>
    </row>
    <row r="16677" spans="2:13" s="1259" customFormat="1" x14ac:dyDescent="0.2">
      <c r="B16677" s="1257"/>
      <c r="C16677" s="1257"/>
      <c r="D16677" s="1257"/>
      <c r="E16677" s="1257"/>
      <c r="F16677" s="1257"/>
      <c r="G16677" s="1257"/>
      <c r="H16677" s="1258"/>
      <c r="I16677" s="1257"/>
      <c r="J16677" s="1257"/>
      <c r="K16677" s="1257"/>
      <c r="L16677" s="1257"/>
      <c r="M16677" s="1257"/>
    </row>
    <row r="16678" spans="2:13" s="1259" customFormat="1" x14ac:dyDescent="0.2">
      <c r="B16678" s="1257"/>
      <c r="C16678" s="1257"/>
      <c r="D16678" s="1257"/>
      <c r="E16678" s="1257"/>
      <c r="F16678" s="1257"/>
      <c r="G16678" s="1257"/>
      <c r="H16678" s="1258"/>
      <c r="I16678" s="1257"/>
      <c r="J16678" s="1257"/>
      <c r="K16678" s="1257"/>
      <c r="L16678" s="1257"/>
      <c r="M16678" s="1257"/>
    </row>
    <row r="16679" spans="2:13" s="1259" customFormat="1" x14ac:dyDescent="0.2">
      <c r="B16679" s="1257"/>
      <c r="C16679" s="1257"/>
      <c r="D16679" s="1257"/>
      <c r="E16679" s="1257"/>
      <c r="F16679" s="1257"/>
      <c r="G16679" s="1257"/>
      <c r="H16679" s="1258"/>
      <c r="I16679" s="1257"/>
      <c r="J16679" s="1257"/>
      <c r="K16679" s="1257"/>
      <c r="L16679" s="1257"/>
      <c r="M16679" s="1257"/>
    </row>
    <row r="16680" spans="2:13" s="1259" customFormat="1" x14ac:dyDescent="0.2">
      <c r="B16680" s="1257"/>
      <c r="C16680" s="1257"/>
      <c r="D16680" s="1257"/>
      <c r="E16680" s="1257"/>
      <c r="F16680" s="1257"/>
      <c r="G16680" s="1257"/>
      <c r="H16680" s="1258"/>
      <c r="I16680" s="1257"/>
      <c r="J16680" s="1257"/>
      <c r="K16680" s="1257"/>
      <c r="L16680" s="1257"/>
      <c r="M16680" s="1257"/>
    </row>
    <row r="16681" spans="2:13" s="1259" customFormat="1" x14ac:dyDescent="0.2">
      <c r="B16681" s="1257"/>
      <c r="C16681" s="1257"/>
      <c r="D16681" s="1257"/>
      <c r="E16681" s="1257"/>
      <c r="F16681" s="1257"/>
      <c r="G16681" s="1257"/>
      <c r="H16681" s="1258"/>
      <c r="I16681" s="1257"/>
      <c r="J16681" s="1257"/>
      <c r="K16681" s="1257"/>
      <c r="L16681" s="1257"/>
      <c r="M16681" s="1257"/>
    </row>
    <row r="16682" spans="2:13" s="1259" customFormat="1" x14ac:dyDescent="0.2">
      <c r="B16682" s="1257"/>
      <c r="C16682" s="1257"/>
      <c r="D16682" s="1257"/>
      <c r="E16682" s="1257"/>
      <c r="F16682" s="1257"/>
      <c r="G16682" s="1257"/>
      <c r="H16682" s="1258"/>
      <c r="I16682" s="1257"/>
      <c r="J16682" s="1257"/>
      <c r="K16682" s="1257"/>
      <c r="L16682" s="1257"/>
      <c r="M16682" s="1257"/>
    </row>
    <row r="16683" spans="2:13" s="1259" customFormat="1" x14ac:dyDescent="0.2">
      <c r="B16683" s="1257"/>
      <c r="C16683" s="1257"/>
      <c r="D16683" s="1257"/>
      <c r="E16683" s="1257"/>
      <c r="F16683" s="1257"/>
      <c r="G16683" s="1257"/>
      <c r="H16683" s="1258"/>
      <c r="I16683" s="1257"/>
      <c r="J16683" s="1257"/>
      <c r="K16683" s="1257"/>
      <c r="L16683" s="1257"/>
      <c r="M16683" s="1257"/>
    </row>
    <row r="16684" spans="2:13" s="1259" customFormat="1" x14ac:dyDescent="0.2">
      <c r="B16684" s="1257"/>
      <c r="C16684" s="1257"/>
      <c r="D16684" s="1257"/>
      <c r="E16684" s="1257"/>
      <c r="F16684" s="1257"/>
      <c r="G16684" s="1257"/>
      <c r="H16684" s="1258"/>
      <c r="I16684" s="1257"/>
      <c r="J16684" s="1257"/>
      <c r="K16684" s="1257"/>
      <c r="L16684" s="1257"/>
      <c r="M16684" s="1257"/>
    </row>
    <row r="16685" spans="2:13" s="1259" customFormat="1" x14ac:dyDescent="0.2">
      <c r="B16685" s="1257"/>
      <c r="C16685" s="1257"/>
      <c r="D16685" s="1257"/>
      <c r="E16685" s="1257"/>
      <c r="F16685" s="1257"/>
      <c r="G16685" s="1257"/>
      <c r="H16685" s="1258"/>
      <c r="I16685" s="1257"/>
      <c r="J16685" s="1257"/>
      <c r="K16685" s="1257"/>
      <c r="L16685" s="1257"/>
      <c r="M16685" s="1257"/>
    </row>
    <row r="16686" spans="2:13" s="1259" customFormat="1" x14ac:dyDescent="0.2">
      <c r="B16686" s="1257"/>
      <c r="C16686" s="1257"/>
      <c r="D16686" s="1257"/>
      <c r="E16686" s="1257"/>
      <c r="F16686" s="1257"/>
      <c r="G16686" s="1257"/>
      <c r="H16686" s="1258"/>
      <c r="I16686" s="1257"/>
      <c r="J16686" s="1257"/>
      <c r="K16686" s="1257"/>
      <c r="L16686" s="1257"/>
      <c r="M16686" s="1257"/>
    </row>
    <row r="16687" spans="2:13" s="1259" customFormat="1" x14ac:dyDescent="0.2">
      <c r="B16687" s="1257"/>
      <c r="C16687" s="1257"/>
      <c r="D16687" s="1257"/>
      <c r="E16687" s="1257"/>
      <c r="F16687" s="1257"/>
      <c r="G16687" s="1257"/>
      <c r="H16687" s="1258"/>
      <c r="I16687" s="1257"/>
      <c r="J16687" s="1257"/>
      <c r="K16687" s="1257"/>
      <c r="L16687" s="1257"/>
      <c r="M16687" s="1257"/>
    </row>
    <row r="16688" spans="2:13" s="1259" customFormat="1" x14ac:dyDescent="0.2">
      <c r="B16688" s="1257"/>
      <c r="C16688" s="1257"/>
      <c r="D16688" s="1257"/>
      <c r="E16688" s="1257"/>
      <c r="F16688" s="1257"/>
      <c r="G16688" s="1257"/>
      <c r="H16688" s="1258"/>
      <c r="I16688" s="1257"/>
      <c r="J16688" s="1257"/>
      <c r="K16688" s="1257"/>
      <c r="L16688" s="1257"/>
      <c r="M16688" s="1257"/>
    </row>
    <row r="16689" spans="2:13" s="1259" customFormat="1" x14ac:dyDescent="0.2">
      <c r="B16689" s="1257"/>
      <c r="C16689" s="1257"/>
      <c r="D16689" s="1257"/>
      <c r="E16689" s="1257"/>
      <c r="F16689" s="1257"/>
      <c r="G16689" s="1257"/>
      <c r="H16689" s="1258"/>
      <c r="I16689" s="1257"/>
      <c r="J16689" s="1257"/>
      <c r="K16689" s="1257"/>
      <c r="L16689" s="1257"/>
      <c r="M16689" s="1257"/>
    </row>
    <row r="16690" spans="2:13" s="1259" customFormat="1" x14ac:dyDescent="0.2">
      <c r="B16690" s="1257"/>
      <c r="C16690" s="1257"/>
      <c r="D16690" s="1257"/>
      <c r="E16690" s="1257"/>
      <c r="F16690" s="1257"/>
      <c r="G16690" s="1257"/>
      <c r="H16690" s="1258"/>
      <c r="I16690" s="1257"/>
      <c r="J16690" s="1257"/>
      <c r="K16690" s="1257"/>
      <c r="L16690" s="1257"/>
      <c r="M16690" s="1257"/>
    </row>
    <row r="16691" spans="2:13" s="1259" customFormat="1" x14ac:dyDescent="0.2">
      <c r="B16691" s="1257"/>
      <c r="C16691" s="1257"/>
      <c r="D16691" s="1257"/>
      <c r="E16691" s="1257"/>
      <c r="F16691" s="1257"/>
      <c r="G16691" s="1257"/>
      <c r="H16691" s="1258"/>
      <c r="I16691" s="1257"/>
      <c r="J16691" s="1257"/>
      <c r="K16691" s="1257"/>
      <c r="L16691" s="1257"/>
      <c r="M16691" s="1257"/>
    </row>
    <row r="16692" spans="2:13" s="1259" customFormat="1" x14ac:dyDescent="0.2">
      <c r="B16692" s="1257"/>
      <c r="C16692" s="1257"/>
      <c r="D16692" s="1257"/>
      <c r="E16692" s="1257"/>
      <c r="F16692" s="1257"/>
      <c r="G16692" s="1257"/>
      <c r="H16692" s="1258"/>
      <c r="I16692" s="1257"/>
      <c r="J16692" s="1257"/>
      <c r="K16692" s="1257"/>
      <c r="L16692" s="1257"/>
      <c r="M16692" s="1257"/>
    </row>
    <row r="16693" spans="2:13" s="1259" customFormat="1" x14ac:dyDescent="0.2">
      <c r="B16693" s="1257"/>
      <c r="C16693" s="1257"/>
      <c r="D16693" s="1257"/>
      <c r="E16693" s="1257"/>
      <c r="F16693" s="1257"/>
      <c r="G16693" s="1257"/>
      <c r="H16693" s="1258"/>
      <c r="I16693" s="1257"/>
      <c r="J16693" s="1257"/>
      <c r="K16693" s="1257"/>
      <c r="L16693" s="1257"/>
      <c r="M16693" s="1257"/>
    </row>
    <row r="16694" spans="2:13" s="1259" customFormat="1" x14ac:dyDescent="0.2">
      <c r="B16694" s="1257"/>
      <c r="C16694" s="1257"/>
      <c r="D16694" s="1257"/>
      <c r="E16694" s="1257"/>
      <c r="F16694" s="1257"/>
      <c r="G16694" s="1257"/>
      <c r="H16694" s="1258"/>
      <c r="I16694" s="1257"/>
      <c r="J16694" s="1257"/>
      <c r="K16694" s="1257"/>
      <c r="L16694" s="1257"/>
      <c r="M16694" s="1257"/>
    </row>
    <row r="16695" spans="2:13" s="1259" customFormat="1" x14ac:dyDescent="0.2">
      <c r="B16695" s="1257"/>
      <c r="C16695" s="1257"/>
      <c r="D16695" s="1257"/>
      <c r="E16695" s="1257"/>
      <c r="F16695" s="1257"/>
      <c r="G16695" s="1257"/>
      <c r="H16695" s="1258"/>
      <c r="I16695" s="1257"/>
      <c r="J16695" s="1257"/>
      <c r="K16695" s="1257"/>
      <c r="L16695" s="1257"/>
      <c r="M16695" s="1257"/>
    </row>
    <row r="16696" spans="2:13" s="1259" customFormat="1" x14ac:dyDescent="0.2">
      <c r="B16696" s="1257"/>
      <c r="C16696" s="1257"/>
      <c r="D16696" s="1257"/>
      <c r="E16696" s="1257"/>
      <c r="F16696" s="1257"/>
      <c r="G16696" s="1257"/>
      <c r="H16696" s="1258"/>
      <c r="I16696" s="1257"/>
      <c r="J16696" s="1257"/>
      <c r="K16696" s="1257"/>
      <c r="L16696" s="1257"/>
      <c r="M16696" s="1257"/>
    </row>
    <row r="16697" spans="2:13" s="1259" customFormat="1" x14ac:dyDescent="0.2">
      <c r="B16697" s="1257"/>
      <c r="C16697" s="1257"/>
      <c r="D16697" s="1257"/>
      <c r="E16697" s="1257"/>
      <c r="F16697" s="1257"/>
      <c r="G16697" s="1257"/>
      <c r="H16697" s="1258"/>
      <c r="I16697" s="1257"/>
      <c r="J16697" s="1257"/>
      <c r="K16697" s="1257"/>
      <c r="L16697" s="1257"/>
      <c r="M16697" s="1257"/>
    </row>
    <row r="16698" spans="2:13" s="1259" customFormat="1" x14ac:dyDescent="0.2">
      <c r="B16698" s="1257"/>
      <c r="C16698" s="1257"/>
      <c r="D16698" s="1257"/>
      <c r="E16698" s="1257"/>
      <c r="F16698" s="1257"/>
      <c r="G16698" s="1257"/>
      <c r="H16698" s="1258"/>
      <c r="I16698" s="1257"/>
      <c r="J16698" s="1257"/>
      <c r="K16698" s="1257"/>
      <c r="L16698" s="1257"/>
      <c r="M16698" s="1257"/>
    </row>
    <row r="16699" spans="2:13" s="1259" customFormat="1" x14ac:dyDescent="0.2">
      <c r="B16699" s="1257"/>
      <c r="C16699" s="1257"/>
      <c r="D16699" s="1257"/>
      <c r="E16699" s="1257"/>
      <c r="F16699" s="1257"/>
      <c r="G16699" s="1257"/>
      <c r="H16699" s="1258"/>
      <c r="I16699" s="1257"/>
      <c r="J16699" s="1257"/>
      <c r="K16699" s="1257"/>
      <c r="L16699" s="1257"/>
      <c r="M16699" s="1257"/>
    </row>
    <row r="16700" spans="2:13" s="1259" customFormat="1" x14ac:dyDescent="0.2">
      <c r="B16700" s="1257"/>
      <c r="C16700" s="1257"/>
      <c r="D16700" s="1257"/>
      <c r="E16700" s="1257"/>
      <c r="F16700" s="1257"/>
      <c r="G16700" s="1257"/>
      <c r="H16700" s="1258"/>
      <c r="I16700" s="1257"/>
      <c r="J16700" s="1257"/>
      <c r="K16700" s="1257"/>
      <c r="L16700" s="1257"/>
      <c r="M16700" s="1257"/>
    </row>
    <row r="16701" spans="2:13" s="1259" customFormat="1" x14ac:dyDescent="0.2">
      <c r="B16701" s="1257"/>
      <c r="C16701" s="1257"/>
      <c r="D16701" s="1257"/>
      <c r="E16701" s="1257"/>
      <c r="F16701" s="1257"/>
      <c r="G16701" s="1257"/>
      <c r="H16701" s="1258"/>
      <c r="I16701" s="1257"/>
      <c r="J16701" s="1257"/>
      <c r="K16701" s="1257"/>
      <c r="L16701" s="1257"/>
      <c r="M16701" s="1257"/>
    </row>
    <row r="16702" spans="2:13" s="1259" customFormat="1" x14ac:dyDescent="0.2">
      <c r="B16702" s="1257"/>
      <c r="C16702" s="1257"/>
      <c r="D16702" s="1257"/>
      <c r="E16702" s="1257"/>
      <c r="F16702" s="1257"/>
      <c r="G16702" s="1257"/>
      <c r="H16702" s="1258"/>
      <c r="I16702" s="1257"/>
      <c r="J16702" s="1257"/>
      <c r="K16702" s="1257"/>
      <c r="L16702" s="1257"/>
      <c r="M16702" s="1257"/>
    </row>
    <row r="16703" spans="2:13" s="1259" customFormat="1" x14ac:dyDescent="0.2">
      <c r="B16703" s="1257"/>
      <c r="C16703" s="1257"/>
      <c r="D16703" s="1257"/>
      <c r="E16703" s="1257"/>
      <c r="F16703" s="1257"/>
      <c r="G16703" s="1257"/>
      <c r="H16703" s="1258"/>
      <c r="I16703" s="1257"/>
      <c r="J16703" s="1257"/>
      <c r="K16703" s="1257"/>
      <c r="L16703" s="1257"/>
      <c r="M16703" s="1257"/>
    </row>
    <row r="16704" spans="2:13" s="1259" customFormat="1" x14ac:dyDescent="0.2">
      <c r="B16704" s="1257"/>
      <c r="C16704" s="1257"/>
      <c r="D16704" s="1257"/>
      <c r="E16704" s="1257"/>
      <c r="F16704" s="1257"/>
      <c r="G16704" s="1257"/>
      <c r="H16704" s="1258"/>
      <c r="I16704" s="1257"/>
      <c r="J16704" s="1257"/>
      <c r="K16704" s="1257"/>
      <c r="L16704" s="1257"/>
      <c r="M16704" s="1257"/>
    </row>
    <row r="16705" spans="2:13" s="1259" customFormat="1" x14ac:dyDescent="0.2">
      <c r="B16705" s="1257"/>
      <c r="C16705" s="1257"/>
      <c r="D16705" s="1257"/>
      <c r="E16705" s="1257"/>
      <c r="F16705" s="1257"/>
      <c r="G16705" s="1257"/>
      <c r="H16705" s="1258"/>
      <c r="I16705" s="1257"/>
      <c r="J16705" s="1257"/>
      <c r="K16705" s="1257"/>
      <c r="L16705" s="1257"/>
      <c r="M16705" s="1257"/>
    </row>
    <row r="16706" spans="2:13" s="1259" customFormat="1" x14ac:dyDescent="0.2">
      <c r="B16706" s="1257"/>
      <c r="C16706" s="1257"/>
      <c r="D16706" s="1257"/>
      <c r="E16706" s="1257"/>
      <c r="F16706" s="1257"/>
      <c r="G16706" s="1257"/>
      <c r="H16706" s="1258"/>
      <c r="I16706" s="1257"/>
      <c r="J16706" s="1257"/>
      <c r="K16706" s="1257"/>
      <c r="L16706" s="1257"/>
      <c r="M16706" s="1257"/>
    </row>
    <row r="16707" spans="2:13" s="1259" customFormat="1" x14ac:dyDescent="0.2">
      <c r="B16707" s="1257"/>
      <c r="C16707" s="1257"/>
      <c r="D16707" s="1257"/>
      <c r="E16707" s="1257"/>
      <c r="F16707" s="1257"/>
      <c r="G16707" s="1257"/>
      <c r="H16707" s="1258"/>
      <c r="I16707" s="1257"/>
      <c r="J16707" s="1257"/>
      <c r="K16707" s="1257"/>
      <c r="L16707" s="1257"/>
      <c r="M16707" s="1257"/>
    </row>
    <row r="16708" spans="2:13" s="1259" customFormat="1" x14ac:dyDescent="0.2">
      <c r="B16708" s="1257"/>
      <c r="C16708" s="1257"/>
      <c r="D16708" s="1257"/>
      <c r="E16708" s="1257"/>
      <c r="F16708" s="1257"/>
      <c r="G16708" s="1257"/>
      <c r="H16708" s="1258"/>
      <c r="I16708" s="1257"/>
      <c r="J16708" s="1257"/>
      <c r="K16708" s="1257"/>
      <c r="L16708" s="1257"/>
      <c r="M16708" s="1257"/>
    </row>
    <row r="16709" spans="2:13" s="1259" customFormat="1" x14ac:dyDescent="0.2">
      <c r="B16709" s="1257"/>
      <c r="C16709" s="1257"/>
      <c r="D16709" s="1257"/>
      <c r="E16709" s="1257"/>
      <c r="F16709" s="1257"/>
      <c r="G16709" s="1257"/>
      <c r="H16709" s="1258"/>
      <c r="I16709" s="1257"/>
      <c r="J16709" s="1257"/>
      <c r="K16709" s="1257"/>
      <c r="L16709" s="1257"/>
      <c r="M16709" s="1257"/>
    </row>
    <row r="16710" spans="2:13" s="1259" customFormat="1" x14ac:dyDescent="0.2">
      <c r="B16710" s="1257"/>
      <c r="C16710" s="1257"/>
      <c r="D16710" s="1257"/>
      <c r="E16710" s="1257"/>
      <c r="F16710" s="1257"/>
      <c r="G16710" s="1257"/>
      <c r="H16710" s="1258"/>
      <c r="I16710" s="1257"/>
      <c r="J16710" s="1257"/>
      <c r="K16710" s="1257"/>
      <c r="L16710" s="1257"/>
      <c r="M16710" s="1257"/>
    </row>
    <row r="16711" spans="2:13" s="1259" customFormat="1" x14ac:dyDescent="0.2">
      <c r="B16711" s="1257"/>
      <c r="C16711" s="1257"/>
      <c r="D16711" s="1257"/>
      <c r="E16711" s="1257"/>
      <c r="F16711" s="1257"/>
      <c r="G16711" s="1257"/>
      <c r="H16711" s="1258"/>
      <c r="I16711" s="1257"/>
      <c r="J16711" s="1257"/>
      <c r="K16711" s="1257"/>
      <c r="L16711" s="1257"/>
      <c r="M16711" s="1257"/>
    </row>
    <row r="16712" spans="2:13" s="1259" customFormat="1" x14ac:dyDescent="0.2">
      <c r="B16712" s="1257"/>
      <c r="C16712" s="1257"/>
      <c r="D16712" s="1257"/>
      <c r="E16712" s="1257"/>
      <c r="F16712" s="1257"/>
      <c r="G16712" s="1257"/>
      <c r="H16712" s="1258"/>
      <c r="I16712" s="1257"/>
      <c r="J16712" s="1257"/>
      <c r="K16712" s="1257"/>
      <c r="L16712" s="1257"/>
      <c r="M16712" s="1257"/>
    </row>
    <row r="16713" spans="2:13" s="1259" customFormat="1" x14ac:dyDescent="0.2">
      <c r="B16713" s="1257"/>
      <c r="C16713" s="1257"/>
      <c r="D16713" s="1257"/>
      <c r="E16713" s="1257"/>
      <c r="F16713" s="1257"/>
      <c r="G16713" s="1257"/>
      <c r="H16713" s="1258"/>
      <c r="I16713" s="1257"/>
      <c r="J16713" s="1257"/>
      <c r="K16713" s="1257"/>
      <c r="L16713" s="1257"/>
      <c r="M16713" s="1257"/>
    </row>
    <row r="16714" spans="2:13" s="1259" customFormat="1" x14ac:dyDescent="0.2">
      <c r="B16714" s="1257"/>
      <c r="C16714" s="1257"/>
      <c r="D16714" s="1257"/>
      <c r="E16714" s="1257"/>
      <c r="F16714" s="1257"/>
      <c r="G16714" s="1257"/>
      <c r="H16714" s="1258"/>
      <c r="I16714" s="1257"/>
      <c r="J16714" s="1257"/>
      <c r="K16714" s="1257"/>
      <c r="L16714" s="1257"/>
      <c r="M16714" s="1257"/>
    </row>
    <row r="16715" spans="2:13" s="1259" customFormat="1" x14ac:dyDescent="0.2">
      <c r="B16715" s="1257"/>
      <c r="C16715" s="1257"/>
      <c r="D16715" s="1257"/>
      <c r="E16715" s="1257"/>
      <c r="F16715" s="1257"/>
      <c r="G16715" s="1257"/>
      <c r="H16715" s="1258"/>
      <c r="I16715" s="1257"/>
      <c r="J16715" s="1257"/>
      <c r="K16715" s="1257"/>
      <c r="L16715" s="1257"/>
      <c r="M16715" s="1257"/>
    </row>
    <row r="16716" spans="2:13" s="1259" customFormat="1" x14ac:dyDescent="0.2">
      <c r="B16716" s="1257"/>
      <c r="C16716" s="1257"/>
      <c r="D16716" s="1257"/>
      <c r="E16716" s="1257"/>
      <c r="F16716" s="1257"/>
      <c r="G16716" s="1257"/>
      <c r="H16716" s="1258"/>
      <c r="I16716" s="1257"/>
      <c r="J16716" s="1257"/>
      <c r="K16716" s="1257"/>
      <c r="L16716" s="1257"/>
      <c r="M16716" s="1257"/>
    </row>
    <row r="16717" spans="2:13" s="1259" customFormat="1" x14ac:dyDescent="0.2">
      <c r="B16717" s="1257"/>
      <c r="C16717" s="1257"/>
      <c r="D16717" s="1257"/>
      <c r="E16717" s="1257"/>
      <c r="F16717" s="1257"/>
      <c r="G16717" s="1257"/>
      <c r="H16717" s="1258"/>
      <c r="I16717" s="1257"/>
      <c r="J16717" s="1257"/>
      <c r="K16717" s="1257"/>
      <c r="L16717" s="1257"/>
      <c r="M16717" s="1257"/>
    </row>
    <row r="16718" spans="2:13" s="1259" customFormat="1" x14ac:dyDescent="0.2">
      <c r="B16718" s="1257"/>
      <c r="C16718" s="1257"/>
      <c r="D16718" s="1257"/>
      <c r="E16718" s="1257"/>
      <c r="F16718" s="1257"/>
      <c r="G16718" s="1257"/>
      <c r="H16718" s="1258"/>
      <c r="I16718" s="1257"/>
      <c r="J16718" s="1257"/>
      <c r="K16718" s="1257"/>
      <c r="L16718" s="1257"/>
      <c r="M16718" s="1257"/>
    </row>
    <row r="16719" spans="2:13" s="1259" customFormat="1" x14ac:dyDescent="0.2">
      <c r="B16719" s="1257"/>
      <c r="C16719" s="1257"/>
      <c r="D16719" s="1257"/>
      <c r="E16719" s="1257"/>
      <c r="F16719" s="1257"/>
      <c r="G16719" s="1257"/>
      <c r="H16719" s="1258"/>
      <c r="I16719" s="1257"/>
      <c r="J16719" s="1257"/>
      <c r="K16719" s="1257"/>
      <c r="L16719" s="1257"/>
      <c r="M16719" s="1257"/>
    </row>
    <row r="16720" spans="2:13" s="1259" customFormat="1" x14ac:dyDescent="0.2">
      <c r="B16720" s="1257"/>
      <c r="C16720" s="1257"/>
      <c r="D16720" s="1257"/>
      <c r="E16720" s="1257"/>
      <c r="F16720" s="1257"/>
      <c r="G16720" s="1257"/>
      <c r="H16720" s="1258"/>
      <c r="I16720" s="1257"/>
      <c r="J16720" s="1257"/>
      <c r="K16720" s="1257"/>
      <c r="L16720" s="1257"/>
      <c r="M16720" s="1257"/>
    </row>
    <row r="16721" spans="2:13" s="1259" customFormat="1" x14ac:dyDescent="0.2">
      <c r="B16721" s="1257"/>
      <c r="C16721" s="1257"/>
      <c r="D16721" s="1257"/>
      <c r="E16721" s="1257"/>
      <c r="F16721" s="1257"/>
      <c r="G16721" s="1257"/>
      <c r="H16721" s="1258"/>
      <c r="I16721" s="1257"/>
      <c r="J16721" s="1257"/>
      <c r="K16721" s="1257"/>
      <c r="L16721" s="1257"/>
      <c r="M16721" s="1257"/>
    </row>
    <row r="16722" spans="2:13" s="1259" customFormat="1" x14ac:dyDescent="0.2">
      <c r="B16722" s="1257"/>
      <c r="C16722" s="1257"/>
      <c r="D16722" s="1257"/>
      <c r="E16722" s="1257"/>
      <c r="F16722" s="1257"/>
      <c r="G16722" s="1257"/>
      <c r="H16722" s="1258"/>
      <c r="I16722" s="1257"/>
      <c r="J16722" s="1257"/>
      <c r="K16722" s="1257"/>
      <c r="L16722" s="1257"/>
      <c r="M16722" s="1257"/>
    </row>
    <row r="16723" spans="2:13" s="1259" customFormat="1" x14ac:dyDescent="0.2">
      <c r="B16723" s="1257"/>
      <c r="C16723" s="1257"/>
      <c r="D16723" s="1257"/>
      <c r="E16723" s="1257"/>
      <c r="F16723" s="1257"/>
      <c r="G16723" s="1257"/>
      <c r="H16723" s="1258"/>
      <c r="I16723" s="1257"/>
      <c r="J16723" s="1257"/>
      <c r="K16723" s="1257"/>
      <c r="L16723" s="1257"/>
      <c r="M16723" s="1257"/>
    </row>
    <row r="16724" spans="2:13" s="1259" customFormat="1" x14ac:dyDescent="0.2">
      <c r="B16724" s="1257"/>
      <c r="C16724" s="1257"/>
      <c r="D16724" s="1257"/>
      <c r="E16724" s="1257"/>
      <c r="F16724" s="1257"/>
      <c r="G16724" s="1257"/>
      <c r="H16724" s="1258"/>
      <c r="I16724" s="1257"/>
      <c r="J16724" s="1257"/>
      <c r="K16724" s="1257"/>
      <c r="L16724" s="1257"/>
      <c r="M16724" s="1257"/>
    </row>
    <row r="16725" spans="2:13" s="1259" customFormat="1" x14ac:dyDescent="0.2">
      <c r="B16725" s="1257"/>
      <c r="C16725" s="1257"/>
      <c r="D16725" s="1257"/>
      <c r="E16725" s="1257"/>
      <c r="F16725" s="1257"/>
      <c r="G16725" s="1257"/>
      <c r="H16725" s="1258"/>
      <c r="I16725" s="1257"/>
      <c r="J16725" s="1257"/>
      <c r="K16725" s="1257"/>
      <c r="L16725" s="1257"/>
      <c r="M16725" s="1257"/>
    </row>
    <row r="16726" spans="2:13" s="1259" customFormat="1" x14ac:dyDescent="0.2">
      <c r="B16726" s="1257"/>
      <c r="C16726" s="1257"/>
      <c r="D16726" s="1257"/>
      <c r="E16726" s="1257"/>
      <c r="F16726" s="1257"/>
      <c r="G16726" s="1257"/>
      <c r="H16726" s="1258"/>
      <c r="I16726" s="1257"/>
      <c r="J16726" s="1257"/>
      <c r="K16726" s="1257"/>
      <c r="L16726" s="1257"/>
      <c r="M16726" s="1257"/>
    </row>
    <row r="16727" spans="2:13" s="1259" customFormat="1" x14ac:dyDescent="0.2">
      <c r="B16727" s="1257"/>
      <c r="C16727" s="1257"/>
      <c r="D16727" s="1257"/>
      <c r="E16727" s="1257"/>
      <c r="F16727" s="1257"/>
      <c r="G16727" s="1257"/>
      <c r="H16727" s="1258"/>
      <c r="I16727" s="1257"/>
      <c r="J16727" s="1257"/>
      <c r="K16727" s="1257"/>
      <c r="L16727" s="1257"/>
      <c r="M16727" s="1257"/>
    </row>
    <row r="16728" spans="2:13" s="1259" customFormat="1" x14ac:dyDescent="0.2">
      <c r="B16728" s="1257"/>
      <c r="C16728" s="1257"/>
      <c r="D16728" s="1257"/>
      <c r="E16728" s="1257"/>
      <c r="F16728" s="1257"/>
      <c r="G16728" s="1257"/>
      <c r="H16728" s="1258"/>
      <c r="I16728" s="1257"/>
      <c r="J16728" s="1257"/>
      <c r="K16728" s="1257"/>
      <c r="L16728" s="1257"/>
      <c r="M16728" s="1257"/>
    </row>
    <row r="16729" spans="2:13" s="1259" customFormat="1" x14ac:dyDescent="0.2">
      <c r="B16729" s="1257"/>
      <c r="C16729" s="1257"/>
      <c r="D16729" s="1257"/>
      <c r="E16729" s="1257"/>
      <c r="F16729" s="1257"/>
      <c r="G16729" s="1257"/>
      <c r="H16729" s="1258"/>
      <c r="I16729" s="1257"/>
      <c r="J16729" s="1257"/>
      <c r="K16729" s="1257"/>
      <c r="L16729" s="1257"/>
      <c r="M16729" s="1257"/>
    </row>
    <row r="16730" spans="2:13" s="1259" customFormat="1" x14ac:dyDescent="0.2">
      <c r="B16730" s="1257"/>
      <c r="C16730" s="1257"/>
      <c r="D16730" s="1257"/>
      <c r="E16730" s="1257"/>
      <c r="F16730" s="1257"/>
      <c r="G16730" s="1257"/>
      <c r="H16730" s="1258"/>
      <c r="I16730" s="1257"/>
      <c r="J16730" s="1257"/>
      <c r="K16730" s="1257"/>
      <c r="L16730" s="1257"/>
      <c r="M16730" s="1257"/>
    </row>
    <row r="16731" spans="2:13" s="1259" customFormat="1" x14ac:dyDescent="0.2">
      <c r="B16731" s="1257"/>
      <c r="C16731" s="1257"/>
      <c r="D16731" s="1257"/>
      <c r="E16731" s="1257"/>
      <c r="F16731" s="1257"/>
      <c r="G16731" s="1257"/>
      <c r="H16731" s="1258"/>
      <c r="I16731" s="1257"/>
      <c r="J16731" s="1257"/>
      <c r="K16731" s="1257"/>
      <c r="L16731" s="1257"/>
      <c r="M16731" s="1257"/>
    </row>
    <row r="16732" spans="2:13" s="1259" customFormat="1" x14ac:dyDescent="0.2">
      <c r="B16732" s="1257"/>
      <c r="C16732" s="1257"/>
      <c r="D16732" s="1257"/>
      <c r="E16732" s="1257"/>
      <c r="F16732" s="1257"/>
      <c r="G16732" s="1257"/>
      <c r="H16732" s="1258"/>
      <c r="I16732" s="1257"/>
      <c r="J16732" s="1257"/>
      <c r="K16732" s="1257"/>
      <c r="L16732" s="1257"/>
      <c r="M16732" s="1257"/>
    </row>
    <row r="16733" spans="2:13" s="1259" customFormat="1" x14ac:dyDescent="0.2">
      <c r="B16733" s="1257"/>
      <c r="C16733" s="1257"/>
      <c r="D16733" s="1257"/>
      <c r="E16733" s="1257"/>
      <c r="F16733" s="1257"/>
      <c r="G16733" s="1257"/>
      <c r="H16733" s="1258"/>
      <c r="I16733" s="1257"/>
      <c r="J16733" s="1257"/>
      <c r="K16733" s="1257"/>
      <c r="L16733" s="1257"/>
      <c r="M16733" s="1257"/>
    </row>
    <row r="16734" spans="2:13" s="1259" customFormat="1" x14ac:dyDescent="0.2">
      <c r="B16734" s="1257"/>
      <c r="C16734" s="1257"/>
      <c r="D16734" s="1257"/>
      <c r="E16734" s="1257"/>
      <c r="F16734" s="1257"/>
      <c r="G16734" s="1257"/>
      <c r="H16734" s="1258"/>
      <c r="I16734" s="1257"/>
      <c r="J16734" s="1257"/>
      <c r="K16734" s="1257"/>
      <c r="L16734" s="1257"/>
      <c r="M16734" s="1257"/>
    </row>
    <row r="16735" spans="2:13" s="1259" customFormat="1" x14ac:dyDescent="0.2">
      <c r="B16735" s="1257"/>
      <c r="C16735" s="1257"/>
      <c r="D16735" s="1257"/>
      <c r="E16735" s="1257"/>
      <c r="F16735" s="1257"/>
      <c r="G16735" s="1257"/>
      <c r="H16735" s="1258"/>
      <c r="I16735" s="1257"/>
      <c r="J16735" s="1257"/>
      <c r="K16735" s="1257"/>
      <c r="L16735" s="1257"/>
      <c r="M16735" s="1257"/>
    </row>
    <row r="16736" spans="2:13" s="1259" customFormat="1" x14ac:dyDescent="0.2">
      <c r="B16736" s="1257"/>
      <c r="C16736" s="1257"/>
      <c r="D16736" s="1257"/>
      <c r="E16736" s="1257"/>
      <c r="F16736" s="1257"/>
      <c r="G16736" s="1257"/>
      <c r="H16736" s="1258"/>
      <c r="I16736" s="1257"/>
      <c r="J16736" s="1257"/>
      <c r="K16736" s="1257"/>
      <c r="L16736" s="1257"/>
      <c r="M16736" s="1257"/>
    </row>
    <row r="16737" spans="2:13" s="1259" customFormat="1" x14ac:dyDescent="0.2">
      <c r="B16737" s="1257"/>
      <c r="C16737" s="1257"/>
      <c r="D16737" s="1257"/>
      <c r="E16737" s="1257"/>
      <c r="F16737" s="1257"/>
      <c r="G16737" s="1257"/>
      <c r="H16737" s="1258"/>
      <c r="I16737" s="1257"/>
      <c r="J16737" s="1257"/>
      <c r="K16737" s="1257"/>
      <c r="L16737" s="1257"/>
      <c r="M16737" s="1257"/>
    </row>
    <row r="16738" spans="2:13" s="1259" customFormat="1" x14ac:dyDescent="0.2">
      <c r="B16738" s="1257"/>
      <c r="C16738" s="1257"/>
      <c r="D16738" s="1257"/>
      <c r="E16738" s="1257"/>
      <c r="F16738" s="1257"/>
      <c r="G16738" s="1257"/>
      <c r="H16738" s="1258"/>
      <c r="I16738" s="1257"/>
      <c r="J16738" s="1257"/>
      <c r="K16738" s="1257"/>
      <c r="L16738" s="1257"/>
      <c r="M16738" s="1257"/>
    </row>
    <row r="16739" spans="2:13" s="1259" customFormat="1" x14ac:dyDescent="0.2">
      <c r="B16739" s="1257"/>
      <c r="C16739" s="1257"/>
      <c r="D16739" s="1257"/>
      <c r="E16739" s="1257"/>
      <c r="F16739" s="1257"/>
      <c r="G16739" s="1257"/>
      <c r="H16739" s="1258"/>
      <c r="I16739" s="1257"/>
      <c r="J16739" s="1257"/>
      <c r="K16739" s="1257"/>
      <c r="L16739" s="1257"/>
      <c r="M16739" s="1257"/>
    </row>
    <row r="16740" spans="2:13" s="1259" customFormat="1" x14ac:dyDescent="0.2">
      <c r="B16740" s="1257"/>
      <c r="C16740" s="1257"/>
      <c r="D16740" s="1257"/>
      <c r="E16740" s="1257"/>
      <c r="F16740" s="1257"/>
      <c r="G16740" s="1257"/>
      <c r="H16740" s="1258"/>
      <c r="I16740" s="1257"/>
      <c r="J16740" s="1257"/>
      <c r="K16740" s="1257"/>
      <c r="L16740" s="1257"/>
      <c r="M16740" s="1257"/>
    </row>
    <row r="16741" spans="2:13" s="1259" customFormat="1" x14ac:dyDescent="0.2">
      <c r="B16741" s="1257"/>
      <c r="C16741" s="1257"/>
      <c r="D16741" s="1257"/>
      <c r="E16741" s="1257"/>
      <c r="F16741" s="1257"/>
      <c r="G16741" s="1257"/>
      <c r="H16741" s="1258"/>
      <c r="I16741" s="1257"/>
      <c r="J16741" s="1257"/>
      <c r="K16741" s="1257"/>
      <c r="L16741" s="1257"/>
      <c r="M16741" s="1257"/>
    </row>
    <row r="16742" spans="2:13" s="1259" customFormat="1" x14ac:dyDescent="0.2">
      <c r="B16742" s="1257"/>
      <c r="C16742" s="1257"/>
      <c r="D16742" s="1257"/>
      <c r="E16742" s="1257"/>
      <c r="F16742" s="1257"/>
      <c r="G16742" s="1257"/>
      <c r="H16742" s="1258"/>
      <c r="I16742" s="1257"/>
      <c r="J16742" s="1257"/>
      <c r="K16742" s="1257"/>
      <c r="L16742" s="1257"/>
      <c r="M16742" s="1257"/>
    </row>
    <row r="16743" spans="2:13" s="1259" customFormat="1" x14ac:dyDescent="0.2">
      <c r="B16743" s="1257"/>
      <c r="C16743" s="1257"/>
      <c r="D16743" s="1257"/>
      <c r="E16743" s="1257"/>
      <c r="F16743" s="1257"/>
      <c r="G16743" s="1257"/>
      <c r="H16743" s="1258"/>
      <c r="I16743" s="1257"/>
      <c r="J16743" s="1257"/>
      <c r="K16743" s="1257"/>
      <c r="L16743" s="1257"/>
      <c r="M16743" s="1257"/>
    </row>
    <row r="16744" spans="2:13" s="1259" customFormat="1" x14ac:dyDescent="0.2">
      <c r="B16744" s="1257"/>
      <c r="C16744" s="1257"/>
      <c r="D16744" s="1257"/>
      <c r="E16744" s="1257"/>
      <c r="F16744" s="1257"/>
      <c r="G16744" s="1257"/>
      <c r="H16744" s="1258"/>
      <c r="I16744" s="1257"/>
      <c r="J16744" s="1257"/>
      <c r="K16744" s="1257"/>
      <c r="L16744" s="1257"/>
      <c r="M16744" s="1257"/>
    </row>
    <row r="16745" spans="2:13" s="1259" customFormat="1" x14ac:dyDescent="0.2">
      <c r="B16745" s="1257"/>
      <c r="C16745" s="1257"/>
      <c r="D16745" s="1257"/>
      <c r="E16745" s="1257"/>
      <c r="F16745" s="1257"/>
      <c r="G16745" s="1257"/>
      <c r="H16745" s="1258"/>
      <c r="I16745" s="1257"/>
      <c r="J16745" s="1257"/>
      <c r="K16745" s="1257"/>
      <c r="L16745" s="1257"/>
      <c r="M16745" s="1257"/>
    </row>
    <row r="16746" spans="2:13" s="1259" customFormat="1" x14ac:dyDescent="0.2">
      <c r="B16746" s="1257"/>
      <c r="C16746" s="1257"/>
      <c r="D16746" s="1257"/>
      <c r="E16746" s="1257"/>
      <c r="F16746" s="1257"/>
      <c r="G16746" s="1257"/>
      <c r="H16746" s="1258"/>
      <c r="I16746" s="1257"/>
      <c r="J16746" s="1257"/>
      <c r="K16746" s="1257"/>
      <c r="L16746" s="1257"/>
      <c r="M16746" s="1257"/>
    </row>
    <row r="16747" spans="2:13" s="1259" customFormat="1" x14ac:dyDescent="0.2">
      <c r="B16747" s="1257"/>
      <c r="C16747" s="1257"/>
      <c r="D16747" s="1257"/>
      <c r="E16747" s="1257"/>
      <c r="F16747" s="1257"/>
      <c r="G16747" s="1257"/>
      <c r="H16747" s="1258"/>
      <c r="I16747" s="1257"/>
      <c r="J16747" s="1257"/>
      <c r="K16747" s="1257"/>
      <c r="L16747" s="1257"/>
      <c r="M16747" s="1257"/>
    </row>
    <row r="16748" spans="2:13" s="1259" customFormat="1" x14ac:dyDescent="0.2">
      <c r="B16748" s="1257"/>
      <c r="C16748" s="1257"/>
      <c r="D16748" s="1257"/>
      <c r="E16748" s="1257"/>
      <c r="F16748" s="1257"/>
      <c r="G16748" s="1257"/>
      <c r="H16748" s="1258"/>
      <c r="I16748" s="1257"/>
      <c r="J16748" s="1257"/>
      <c r="K16748" s="1257"/>
      <c r="L16748" s="1257"/>
      <c r="M16748" s="1257"/>
    </row>
    <row r="16749" spans="2:13" s="1259" customFormat="1" x14ac:dyDescent="0.2">
      <c r="B16749" s="1257"/>
      <c r="C16749" s="1257"/>
      <c r="D16749" s="1257"/>
      <c r="E16749" s="1257"/>
      <c r="F16749" s="1257"/>
      <c r="G16749" s="1257"/>
      <c r="H16749" s="1258"/>
      <c r="I16749" s="1257"/>
      <c r="J16749" s="1257"/>
      <c r="K16749" s="1257"/>
      <c r="L16749" s="1257"/>
      <c r="M16749" s="1257"/>
    </row>
    <row r="16750" spans="2:13" s="1259" customFormat="1" x14ac:dyDescent="0.2">
      <c r="B16750" s="1257"/>
      <c r="C16750" s="1257"/>
      <c r="D16750" s="1257"/>
      <c r="E16750" s="1257"/>
      <c r="F16750" s="1257"/>
      <c r="G16750" s="1257"/>
      <c r="H16750" s="1258"/>
      <c r="I16750" s="1257"/>
      <c r="J16750" s="1257"/>
      <c r="K16750" s="1257"/>
      <c r="L16750" s="1257"/>
      <c r="M16750" s="1257"/>
    </row>
    <row r="16751" spans="2:13" s="1259" customFormat="1" x14ac:dyDescent="0.2">
      <c r="B16751" s="1257"/>
      <c r="C16751" s="1257"/>
      <c r="D16751" s="1257"/>
      <c r="E16751" s="1257"/>
      <c r="F16751" s="1257"/>
      <c r="G16751" s="1257"/>
      <c r="H16751" s="1258"/>
      <c r="I16751" s="1257"/>
      <c r="J16751" s="1257"/>
      <c r="K16751" s="1257"/>
      <c r="L16751" s="1257"/>
      <c r="M16751" s="1257"/>
    </row>
    <row r="16752" spans="2:13" s="1259" customFormat="1" x14ac:dyDescent="0.2">
      <c r="B16752" s="1257"/>
      <c r="C16752" s="1257"/>
      <c r="D16752" s="1257"/>
      <c r="E16752" s="1257"/>
      <c r="F16752" s="1257"/>
      <c r="G16752" s="1257"/>
      <c r="H16752" s="1258"/>
      <c r="I16752" s="1257"/>
      <c r="J16752" s="1257"/>
      <c r="K16752" s="1257"/>
      <c r="L16752" s="1257"/>
      <c r="M16752" s="1257"/>
    </row>
    <row r="16753" spans="2:13" s="1259" customFormat="1" x14ac:dyDescent="0.2">
      <c r="B16753" s="1257"/>
      <c r="C16753" s="1257"/>
      <c r="D16753" s="1257"/>
      <c r="E16753" s="1257"/>
      <c r="F16753" s="1257"/>
      <c r="G16753" s="1257"/>
      <c r="H16753" s="1258"/>
      <c r="I16753" s="1257"/>
      <c r="J16753" s="1257"/>
      <c r="K16753" s="1257"/>
      <c r="L16753" s="1257"/>
      <c r="M16753" s="1257"/>
    </row>
    <row r="16754" spans="2:13" s="1259" customFormat="1" x14ac:dyDescent="0.2">
      <c r="B16754" s="1257"/>
      <c r="C16754" s="1257"/>
      <c r="D16754" s="1257"/>
      <c r="E16754" s="1257"/>
      <c r="F16754" s="1257"/>
      <c r="G16754" s="1257"/>
      <c r="H16754" s="1258"/>
      <c r="I16754" s="1257"/>
      <c r="J16754" s="1257"/>
      <c r="K16754" s="1257"/>
      <c r="L16754" s="1257"/>
      <c r="M16754" s="1257"/>
    </row>
    <row r="16755" spans="2:13" s="1259" customFormat="1" x14ac:dyDescent="0.2">
      <c r="B16755" s="1257"/>
      <c r="C16755" s="1257"/>
      <c r="D16755" s="1257"/>
      <c r="E16755" s="1257"/>
      <c r="F16755" s="1257"/>
      <c r="G16755" s="1257"/>
      <c r="H16755" s="1258"/>
      <c r="I16755" s="1257"/>
      <c r="J16755" s="1257"/>
      <c r="K16755" s="1257"/>
      <c r="L16755" s="1257"/>
      <c r="M16755" s="1257"/>
    </row>
    <row r="16756" spans="2:13" s="1259" customFormat="1" x14ac:dyDescent="0.2">
      <c r="B16756" s="1257"/>
      <c r="C16756" s="1257"/>
      <c r="D16756" s="1257"/>
      <c r="E16756" s="1257"/>
      <c r="F16756" s="1257"/>
      <c r="G16756" s="1257"/>
      <c r="H16756" s="1258"/>
      <c r="I16756" s="1257"/>
      <c r="J16756" s="1257"/>
      <c r="K16756" s="1257"/>
      <c r="L16756" s="1257"/>
      <c r="M16756" s="1257"/>
    </row>
    <row r="16757" spans="2:13" s="1259" customFormat="1" x14ac:dyDescent="0.2">
      <c r="B16757" s="1257"/>
      <c r="C16757" s="1257"/>
      <c r="D16757" s="1257"/>
      <c r="E16757" s="1257"/>
      <c r="F16757" s="1257"/>
      <c r="G16757" s="1257"/>
      <c r="H16757" s="1258"/>
      <c r="I16757" s="1257"/>
      <c r="J16757" s="1257"/>
      <c r="K16757" s="1257"/>
      <c r="L16757" s="1257"/>
      <c r="M16757" s="1257"/>
    </row>
    <row r="16758" spans="2:13" s="1259" customFormat="1" x14ac:dyDescent="0.2">
      <c r="B16758" s="1257"/>
      <c r="C16758" s="1257"/>
      <c r="D16758" s="1257"/>
      <c r="E16758" s="1257"/>
      <c r="F16758" s="1257"/>
      <c r="G16758" s="1257"/>
      <c r="H16758" s="1258"/>
      <c r="I16758" s="1257"/>
      <c r="J16758" s="1257"/>
      <c r="K16758" s="1257"/>
      <c r="L16758" s="1257"/>
      <c r="M16758" s="1257"/>
    </row>
    <row r="16759" spans="2:13" s="1259" customFormat="1" x14ac:dyDescent="0.2">
      <c r="B16759" s="1257"/>
      <c r="C16759" s="1257"/>
      <c r="D16759" s="1257"/>
      <c r="E16759" s="1257"/>
      <c r="F16759" s="1257"/>
      <c r="G16759" s="1257"/>
      <c r="H16759" s="1258"/>
      <c r="I16759" s="1257"/>
      <c r="J16759" s="1257"/>
      <c r="K16759" s="1257"/>
      <c r="L16759" s="1257"/>
      <c r="M16759" s="1257"/>
    </row>
    <row r="16760" spans="2:13" s="1259" customFormat="1" x14ac:dyDescent="0.2">
      <c r="B16760" s="1257"/>
      <c r="C16760" s="1257"/>
      <c r="D16760" s="1257"/>
      <c r="E16760" s="1257"/>
      <c r="F16760" s="1257"/>
      <c r="G16760" s="1257"/>
      <c r="H16760" s="1258"/>
      <c r="I16760" s="1257"/>
      <c r="J16760" s="1257"/>
      <c r="K16760" s="1257"/>
      <c r="L16760" s="1257"/>
      <c r="M16760" s="1257"/>
    </row>
    <row r="16761" spans="2:13" s="1259" customFormat="1" x14ac:dyDescent="0.2">
      <c r="B16761" s="1257"/>
      <c r="C16761" s="1257"/>
      <c r="D16761" s="1257"/>
      <c r="E16761" s="1257"/>
      <c r="F16761" s="1257"/>
      <c r="G16761" s="1257"/>
      <c r="H16761" s="1258"/>
      <c r="I16761" s="1257"/>
      <c r="J16761" s="1257"/>
      <c r="K16761" s="1257"/>
      <c r="L16761" s="1257"/>
      <c r="M16761" s="1257"/>
    </row>
    <row r="16762" spans="2:13" s="1259" customFormat="1" x14ac:dyDescent="0.2">
      <c r="B16762" s="1257"/>
      <c r="C16762" s="1257"/>
      <c r="D16762" s="1257"/>
      <c r="E16762" s="1257"/>
      <c r="F16762" s="1257"/>
      <c r="G16762" s="1257"/>
      <c r="H16762" s="1258"/>
      <c r="I16762" s="1257"/>
      <c r="J16762" s="1257"/>
      <c r="K16762" s="1257"/>
      <c r="L16762" s="1257"/>
      <c r="M16762" s="1257"/>
    </row>
    <row r="16763" spans="2:13" s="1259" customFormat="1" x14ac:dyDescent="0.2">
      <c r="B16763" s="1257"/>
      <c r="C16763" s="1257"/>
      <c r="D16763" s="1257"/>
      <c r="E16763" s="1257"/>
      <c r="F16763" s="1257"/>
      <c r="G16763" s="1257"/>
      <c r="H16763" s="1258"/>
      <c r="I16763" s="1257"/>
      <c r="J16763" s="1257"/>
      <c r="K16763" s="1257"/>
      <c r="L16763" s="1257"/>
      <c r="M16763" s="1257"/>
    </row>
    <row r="16764" spans="2:13" s="1259" customFormat="1" x14ac:dyDescent="0.2">
      <c r="B16764" s="1257"/>
      <c r="C16764" s="1257"/>
      <c r="D16764" s="1257"/>
      <c r="E16764" s="1257"/>
      <c r="F16764" s="1257"/>
      <c r="G16764" s="1257"/>
      <c r="H16764" s="1258"/>
      <c r="I16764" s="1257"/>
      <c r="J16764" s="1257"/>
      <c r="K16764" s="1257"/>
      <c r="L16764" s="1257"/>
      <c r="M16764" s="1257"/>
    </row>
    <row r="16765" spans="2:13" s="1259" customFormat="1" x14ac:dyDescent="0.2">
      <c r="B16765" s="1257"/>
      <c r="C16765" s="1257"/>
      <c r="D16765" s="1257"/>
      <c r="E16765" s="1257"/>
      <c r="F16765" s="1257"/>
      <c r="G16765" s="1257"/>
      <c r="H16765" s="1258"/>
      <c r="I16765" s="1257"/>
      <c r="J16765" s="1257"/>
      <c r="K16765" s="1257"/>
      <c r="L16765" s="1257"/>
      <c r="M16765" s="1257"/>
    </row>
    <row r="16766" spans="2:13" s="1259" customFormat="1" x14ac:dyDescent="0.2">
      <c r="B16766" s="1257"/>
      <c r="C16766" s="1257"/>
      <c r="D16766" s="1257"/>
      <c r="E16766" s="1257"/>
      <c r="F16766" s="1257"/>
      <c r="G16766" s="1257"/>
      <c r="H16766" s="1258"/>
      <c r="I16766" s="1257"/>
      <c r="J16766" s="1257"/>
      <c r="K16766" s="1257"/>
      <c r="L16766" s="1257"/>
      <c r="M16766" s="1257"/>
    </row>
    <row r="16767" spans="2:13" s="1259" customFormat="1" x14ac:dyDescent="0.2">
      <c r="B16767" s="1257"/>
      <c r="C16767" s="1257"/>
      <c r="D16767" s="1257"/>
      <c r="E16767" s="1257"/>
      <c r="F16767" s="1257"/>
      <c r="G16767" s="1257"/>
      <c r="H16767" s="1258"/>
      <c r="I16767" s="1257"/>
      <c r="J16767" s="1257"/>
      <c r="K16767" s="1257"/>
      <c r="L16767" s="1257"/>
      <c r="M16767" s="1257"/>
    </row>
    <row r="16768" spans="2:13" s="1259" customFormat="1" x14ac:dyDescent="0.2">
      <c r="B16768" s="1257"/>
      <c r="C16768" s="1257"/>
      <c r="D16768" s="1257"/>
      <c r="E16768" s="1257"/>
      <c r="F16768" s="1257"/>
      <c r="G16768" s="1257"/>
      <c r="H16768" s="1258"/>
      <c r="I16768" s="1257"/>
      <c r="J16768" s="1257"/>
      <c r="K16768" s="1257"/>
      <c r="L16768" s="1257"/>
      <c r="M16768" s="1257"/>
    </row>
    <row r="16769" spans="2:13" s="1259" customFormat="1" x14ac:dyDescent="0.2">
      <c r="B16769" s="1257"/>
      <c r="C16769" s="1257"/>
      <c r="D16769" s="1257"/>
      <c r="E16769" s="1257"/>
      <c r="F16769" s="1257"/>
      <c r="G16769" s="1257"/>
      <c r="H16769" s="1258"/>
      <c r="I16769" s="1257"/>
      <c r="J16769" s="1257"/>
      <c r="K16769" s="1257"/>
      <c r="L16769" s="1257"/>
      <c r="M16769" s="1257"/>
    </row>
    <row r="16770" spans="2:13" s="1259" customFormat="1" x14ac:dyDescent="0.2">
      <c r="B16770" s="1257"/>
      <c r="C16770" s="1257"/>
      <c r="D16770" s="1257"/>
      <c r="E16770" s="1257"/>
      <c r="F16770" s="1257"/>
      <c r="G16770" s="1257"/>
      <c r="H16770" s="1258"/>
      <c r="I16770" s="1257"/>
      <c r="J16770" s="1257"/>
      <c r="K16770" s="1257"/>
      <c r="L16770" s="1257"/>
      <c r="M16770" s="1257"/>
    </row>
    <row r="16771" spans="2:13" s="1259" customFormat="1" x14ac:dyDescent="0.2">
      <c r="B16771" s="1257"/>
      <c r="C16771" s="1257"/>
      <c r="D16771" s="1257"/>
      <c r="E16771" s="1257"/>
      <c r="F16771" s="1257"/>
      <c r="G16771" s="1257"/>
      <c r="H16771" s="1258"/>
      <c r="I16771" s="1257"/>
      <c r="J16771" s="1257"/>
      <c r="K16771" s="1257"/>
      <c r="L16771" s="1257"/>
      <c r="M16771" s="1257"/>
    </row>
    <row r="16772" spans="2:13" s="1259" customFormat="1" x14ac:dyDescent="0.2">
      <c r="B16772" s="1257"/>
      <c r="C16772" s="1257"/>
      <c r="D16772" s="1257"/>
      <c r="E16772" s="1257"/>
      <c r="F16772" s="1257"/>
      <c r="G16772" s="1257"/>
      <c r="H16772" s="1258"/>
      <c r="I16772" s="1257"/>
      <c r="J16772" s="1257"/>
      <c r="K16772" s="1257"/>
      <c r="L16772" s="1257"/>
      <c r="M16772" s="1257"/>
    </row>
    <row r="16773" spans="2:13" s="1259" customFormat="1" x14ac:dyDescent="0.2">
      <c r="B16773" s="1257"/>
      <c r="C16773" s="1257"/>
      <c r="D16773" s="1257"/>
      <c r="E16773" s="1257"/>
      <c r="F16773" s="1257"/>
      <c r="G16773" s="1257"/>
      <c r="H16773" s="1258"/>
      <c r="I16773" s="1257"/>
      <c r="J16773" s="1257"/>
      <c r="K16773" s="1257"/>
      <c r="L16773" s="1257"/>
      <c r="M16773" s="1257"/>
    </row>
    <row r="16774" spans="2:13" s="1259" customFormat="1" x14ac:dyDescent="0.2">
      <c r="B16774" s="1257"/>
      <c r="C16774" s="1257"/>
      <c r="D16774" s="1257"/>
      <c r="E16774" s="1257"/>
      <c r="F16774" s="1257"/>
      <c r="G16774" s="1257"/>
      <c r="H16774" s="1258"/>
      <c r="I16774" s="1257"/>
      <c r="J16774" s="1257"/>
      <c r="K16774" s="1257"/>
      <c r="L16774" s="1257"/>
      <c r="M16774" s="1257"/>
    </row>
    <row r="16775" spans="2:13" s="1259" customFormat="1" x14ac:dyDescent="0.2">
      <c r="B16775" s="1257"/>
      <c r="C16775" s="1257"/>
      <c r="D16775" s="1257"/>
      <c r="E16775" s="1257"/>
      <c r="F16775" s="1257"/>
      <c r="G16775" s="1257"/>
      <c r="H16775" s="1258"/>
      <c r="I16775" s="1257"/>
      <c r="J16775" s="1257"/>
      <c r="K16775" s="1257"/>
      <c r="L16775" s="1257"/>
      <c r="M16775" s="1257"/>
    </row>
    <row r="16776" spans="2:13" s="1259" customFormat="1" x14ac:dyDescent="0.2">
      <c r="B16776" s="1257"/>
      <c r="C16776" s="1257"/>
      <c r="D16776" s="1257"/>
      <c r="E16776" s="1257"/>
      <c r="F16776" s="1257"/>
      <c r="G16776" s="1257"/>
      <c r="H16776" s="1258"/>
      <c r="I16776" s="1257"/>
      <c r="J16776" s="1257"/>
      <c r="K16776" s="1257"/>
      <c r="L16776" s="1257"/>
      <c r="M16776" s="1257"/>
    </row>
    <row r="16777" spans="2:13" s="1259" customFormat="1" x14ac:dyDescent="0.2">
      <c r="B16777" s="1257"/>
      <c r="C16777" s="1257"/>
      <c r="D16777" s="1257"/>
      <c r="E16777" s="1257"/>
      <c r="F16777" s="1257"/>
      <c r="G16777" s="1257"/>
      <c r="H16777" s="1258"/>
      <c r="I16777" s="1257"/>
      <c r="J16777" s="1257"/>
      <c r="K16777" s="1257"/>
      <c r="L16777" s="1257"/>
      <c r="M16777" s="1257"/>
    </row>
    <row r="16778" spans="2:13" s="1259" customFormat="1" x14ac:dyDescent="0.2">
      <c r="B16778" s="1257"/>
      <c r="C16778" s="1257"/>
      <c r="D16778" s="1257"/>
      <c r="E16778" s="1257"/>
      <c r="F16778" s="1257"/>
      <c r="G16778" s="1257"/>
      <c r="H16778" s="1258"/>
      <c r="I16778" s="1257"/>
      <c r="J16778" s="1257"/>
      <c r="K16778" s="1257"/>
      <c r="L16778" s="1257"/>
      <c r="M16778" s="1257"/>
    </row>
    <row r="16779" spans="2:13" s="1259" customFormat="1" x14ac:dyDescent="0.2">
      <c r="B16779" s="1257"/>
      <c r="C16779" s="1257"/>
      <c r="D16779" s="1257"/>
      <c r="E16779" s="1257"/>
      <c r="F16779" s="1257"/>
      <c r="G16779" s="1257"/>
      <c r="H16779" s="1258"/>
      <c r="I16779" s="1257"/>
      <c r="J16779" s="1257"/>
      <c r="K16779" s="1257"/>
      <c r="L16779" s="1257"/>
      <c r="M16779" s="1257"/>
    </row>
    <row r="16780" spans="2:13" s="1259" customFormat="1" x14ac:dyDescent="0.2">
      <c r="B16780" s="1257"/>
      <c r="C16780" s="1257"/>
      <c r="D16780" s="1257"/>
      <c r="E16780" s="1257"/>
      <c r="F16780" s="1257"/>
      <c r="G16780" s="1257"/>
      <c r="H16780" s="1258"/>
      <c r="I16780" s="1257"/>
      <c r="J16780" s="1257"/>
      <c r="K16780" s="1257"/>
      <c r="L16780" s="1257"/>
      <c r="M16780" s="1257"/>
    </row>
    <row r="16781" spans="2:13" s="1259" customFormat="1" x14ac:dyDescent="0.2">
      <c r="B16781" s="1257"/>
      <c r="C16781" s="1257"/>
      <c r="D16781" s="1257"/>
      <c r="E16781" s="1257"/>
      <c r="F16781" s="1257"/>
      <c r="G16781" s="1257"/>
      <c r="H16781" s="1258"/>
      <c r="I16781" s="1257"/>
      <c r="J16781" s="1257"/>
      <c r="K16781" s="1257"/>
      <c r="L16781" s="1257"/>
      <c r="M16781" s="1257"/>
    </row>
    <row r="16782" spans="2:13" s="1259" customFormat="1" x14ac:dyDescent="0.2">
      <c r="B16782" s="1257"/>
      <c r="C16782" s="1257"/>
      <c r="D16782" s="1257"/>
      <c r="E16782" s="1257"/>
      <c r="F16782" s="1257"/>
      <c r="G16782" s="1257"/>
      <c r="H16782" s="1258"/>
      <c r="I16782" s="1257"/>
      <c r="J16782" s="1257"/>
      <c r="K16782" s="1257"/>
      <c r="L16782" s="1257"/>
      <c r="M16782" s="1257"/>
    </row>
    <row r="16783" spans="2:13" s="1259" customFormat="1" x14ac:dyDescent="0.2">
      <c r="B16783" s="1257"/>
      <c r="C16783" s="1257"/>
      <c r="D16783" s="1257"/>
      <c r="E16783" s="1257"/>
      <c r="F16783" s="1257"/>
      <c r="G16783" s="1257"/>
      <c r="H16783" s="1258"/>
      <c r="I16783" s="1257"/>
      <c r="J16783" s="1257"/>
      <c r="K16783" s="1257"/>
      <c r="L16783" s="1257"/>
      <c r="M16783" s="1257"/>
    </row>
    <row r="16784" spans="2:13" s="1259" customFormat="1" x14ac:dyDescent="0.2">
      <c r="B16784" s="1257"/>
      <c r="C16784" s="1257"/>
      <c r="D16784" s="1257"/>
      <c r="E16784" s="1257"/>
      <c r="F16784" s="1257"/>
      <c r="G16784" s="1257"/>
      <c r="H16784" s="1258"/>
      <c r="I16784" s="1257"/>
      <c r="J16784" s="1257"/>
      <c r="K16784" s="1257"/>
      <c r="L16784" s="1257"/>
      <c r="M16784" s="1257"/>
    </row>
    <row r="16785" spans="2:13" s="1259" customFormat="1" x14ac:dyDescent="0.2">
      <c r="B16785" s="1257"/>
      <c r="C16785" s="1257"/>
      <c r="D16785" s="1257"/>
      <c r="E16785" s="1257"/>
      <c r="F16785" s="1257"/>
      <c r="G16785" s="1257"/>
      <c r="H16785" s="1258"/>
      <c r="I16785" s="1257"/>
      <c r="J16785" s="1257"/>
      <c r="K16785" s="1257"/>
      <c r="L16785" s="1257"/>
      <c r="M16785" s="1257"/>
    </row>
    <row r="16786" spans="2:13" s="1259" customFormat="1" x14ac:dyDescent="0.2">
      <c r="B16786" s="1257"/>
      <c r="C16786" s="1257"/>
      <c r="D16786" s="1257"/>
      <c r="E16786" s="1257"/>
      <c r="F16786" s="1257"/>
      <c r="G16786" s="1257"/>
      <c r="H16786" s="1258"/>
      <c r="I16786" s="1257"/>
      <c r="J16786" s="1257"/>
      <c r="K16786" s="1257"/>
      <c r="L16786" s="1257"/>
      <c r="M16786" s="1257"/>
    </row>
    <row r="16787" spans="2:13" s="1259" customFormat="1" x14ac:dyDescent="0.2">
      <c r="B16787" s="1257"/>
      <c r="C16787" s="1257"/>
      <c r="D16787" s="1257"/>
      <c r="E16787" s="1257"/>
      <c r="F16787" s="1257"/>
      <c r="G16787" s="1257"/>
      <c r="H16787" s="1258"/>
      <c r="I16787" s="1257"/>
      <c r="J16787" s="1257"/>
      <c r="K16787" s="1257"/>
      <c r="L16787" s="1257"/>
      <c r="M16787" s="1257"/>
    </row>
    <row r="16788" spans="2:13" s="1259" customFormat="1" x14ac:dyDescent="0.2">
      <c r="B16788" s="1257"/>
      <c r="C16788" s="1257"/>
      <c r="D16788" s="1257"/>
      <c r="E16788" s="1257"/>
      <c r="F16788" s="1257"/>
      <c r="G16788" s="1257"/>
      <c r="H16788" s="1258"/>
      <c r="I16788" s="1257"/>
      <c r="J16788" s="1257"/>
      <c r="K16788" s="1257"/>
      <c r="L16788" s="1257"/>
      <c r="M16788" s="1257"/>
    </row>
    <row r="16789" spans="2:13" s="1259" customFormat="1" x14ac:dyDescent="0.2">
      <c r="B16789" s="1257"/>
      <c r="C16789" s="1257"/>
      <c r="D16789" s="1257"/>
      <c r="E16789" s="1257"/>
      <c r="F16789" s="1257"/>
      <c r="G16789" s="1257"/>
      <c r="H16789" s="1258"/>
      <c r="I16789" s="1257"/>
      <c r="J16789" s="1257"/>
      <c r="K16789" s="1257"/>
      <c r="L16789" s="1257"/>
      <c r="M16789" s="1257"/>
    </row>
    <row r="16790" spans="2:13" s="1259" customFormat="1" x14ac:dyDescent="0.2">
      <c r="B16790" s="1257"/>
      <c r="C16790" s="1257"/>
      <c r="D16790" s="1257"/>
      <c r="E16790" s="1257"/>
      <c r="F16790" s="1257"/>
      <c r="G16790" s="1257"/>
      <c r="H16790" s="1258"/>
      <c r="I16790" s="1257"/>
      <c r="J16790" s="1257"/>
      <c r="K16790" s="1257"/>
      <c r="L16790" s="1257"/>
      <c r="M16790" s="1257"/>
    </row>
    <row r="16791" spans="2:13" s="1259" customFormat="1" x14ac:dyDescent="0.2">
      <c r="B16791" s="1257"/>
      <c r="C16791" s="1257"/>
      <c r="D16791" s="1257"/>
      <c r="E16791" s="1257"/>
      <c r="F16791" s="1257"/>
      <c r="G16791" s="1257"/>
      <c r="H16791" s="1258"/>
      <c r="I16791" s="1257"/>
      <c r="J16791" s="1257"/>
      <c r="K16791" s="1257"/>
      <c r="L16791" s="1257"/>
      <c r="M16791" s="1257"/>
    </row>
    <row r="16792" spans="2:13" s="1259" customFormat="1" x14ac:dyDescent="0.2">
      <c r="B16792" s="1257"/>
      <c r="C16792" s="1257"/>
      <c r="D16792" s="1257"/>
      <c r="E16792" s="1257"/>
      <c r="F16792" s="1257"/>
      <c r="G16792" s="1257"/>
      <c r="H16792" s="1258"/>
      <c r="I16792" s="1257"/>
      <c r="J16792" s="1257"/>
      <c r="K16792" s="1257"/>
      <c r="L16792" s="1257"/>
      <c r="M16792" s="1257"/>
    </row>
    <row r="16793" spans="2:13" s="1259" customFormat="1" x14ac:dyDescent="0.2">
      <c r="B16793" s="1257"/>
      <c r="C16793" s="1257"/>
      <c r="D16793" s="1257"/>
      <c r="E16793" s="1257"/>
      <c r="F16793" s="1257"/>
      <c r="G16793" s="1257"/>
      <c r="H16793" s="1258"/>
      <c r="I16793" s="1257"/>
      <c r="J16793" s="1257"/>
      <c r="K16793" s="1257"/>
      <c r="L16793" s="1257"/>
      <c r="M16793" s="1257"/>
    </row>
    <row r="16794" spans="2:13" s="1259" customFormat="1" x14ac:dyDescent="0.2">
      <c r="B16794" s="1257"/>
      <c r="C16794" s="1257"/>
      <c r="D16794" s="1257"/>
      <c r="E16794" s="1257"/>
      <c r="F16794" s="1257"/>
      <c r="G16794" s="1257"/>
      <c r="H16794" s="1258"/>
      <c r="I16794" s="1257"/>
      <c r="J16794" s="1257"/>
      <c r="K16794" s="1257"/>
      <c r="L16794" s="1257"/>
      <c r="M16794" s="1257"/>
    </row>
    <row r="16795" spans="2:13" s="1259" customFormat="1" x14ac:dyDescent="0.2">
      <c r="B16795" s="1257"/>
      <c r="C16795" s="1257"/>
      <c r="D16795" s="1257"/>
      <c r="E16795" s="1257"/>
      <c r="F16795" s="1257"/>
      <c r="G16795" s="1257"/>
      <c r="H16795" s="1258"/>
      <c r="I16795" s="1257"/>
      <c r="J16795" s="1257"/>
      <c r="K16795" s="1257"/>
      <c r="L16795" s="1257"/>
      <c r="M16795" s="1257"/>
    </row>
    <row r="16796" spans="2:13" s="1259" customFormat="1" x14ac:dyDescent="0.2">
      <c r="B16796" s="1257"/>
      <c r="C16796" s="1257"/>
      <c r="D16796" s="1257"/>
      <c r="E16796" s="1257"/>
      <c r="F16796" s="1257"/>
      <c r="G16796" s="1257"/>
      <c r="H16796" s="1258"/>
      <c r="I16796" s="1257"/>
      <c r="J16796" s="1257"/>
      <c r="K16796" s="1257"/>
      <c r="L16796" s="1257"/>
      <c r="M16796" s="1257"/>
    </row>
    <row r="16797" spans="2:13" s="1259" customFormat="1" x14ac:dyDescent="0.2">
      <c r="B16797" s="1257"/>
      <c r="C16797" s="1257"/>
      <c r="D16797" s="1257"/>
      <c r="E16797" s="1257"/>
      <c r="F16797" s="1257"/>
      <c r="G16797" s="1257"/>
      <c r="H16797" s="1258"/>
      <c r="I16797" s="1257"/>
      <c r="J16797" s="1257"/>
      <c r="K16797" s="1257"/>
      <c r="L16797" s="1257"/>
      <c r="M16797" s="1257"/>
    </row>
    <row r="16798" spans="2:13" s="1259" customFormat="1" x14ac:dyDescent="0.2">
      <c r="B16798" s="1257"/>
      <c r="C16798" s="1257"/>
      <c r="D16798" s="1257"/>
      <c r="E16798" s="1257"/>
      <c r="F16798" s="1257"/>
      <c r="G16798" s="1257"/>
      <c r="H16798" s="1258"/>
      <c r="I16798" s="1257"/>
      <c r="J16798" s="1257"/>
      <c r="K16798" s="1257"/>
      <c r="L16798" s="1257"/>
      <c r="M16798" s="1257"/>
    </row>
    <row r="16799" spans="2:13" s="1259" customFormat="1" x14ac:dyDescent="0.2">
      <c r="B16799" s="1257"/>
      <c r="C16799" s="1257"/>
      <c r="D16799" s="1257"/>
      <c r="E16799" s="1257"/>
      <c r="F16799" s="1257"/>
      <c r="G16799" s="1257"/>
      <c r="H16799" s="1258"/>
      <c r="I16799" s="1257"/>
      <c r="J16799" s="1257"/>
      <c r="K16799" s="1257"/>
      <c r="L16799" s="1257"/>
      <c r="M16799" s="1257"/>
    </row>
    <row r="16800" spans="2:13" s="1259" customFormat="1" x14ac:dyDescent="0.2">
      <c r="B16800" s="1257"/>
      <c r="C16800" s="1257"/>
      <c r="D16800" s="1257"/>
      <c r="E16800" s="1257"/>
      <c r="F16800" s="1257"/>
      <c r="G16800" s="1257"/>
      <c r="H16800" s="1258"/>
      <c r="I16800" s="1257"/>
      <c r="J16800" s="1257"/>
      <c r="K16800" s="1257"/>
      <c r="L16800" s="1257"/>
      <c r="M16800" s="1257"/>
    </row>
    <row r="16801" spans="2:13" s="1259" customFormat="1" x14ac:dyDescent="0.2">
      <c r="B16801" s="1257"/>
      <c r="C16801" s="1257"/>
      <c r="D16801" s="1257"/>
      <c r="E16801" s="1257"/>
      <c r="F16801" s="1257"/>
      <c r="G16801" s="1257"/>
      <c r="H16801" s="1258"/>
      <c r="I16801" s="1257"/>
      <c r="J16801" s="1257"/>
      <c r="K16801" s="1257"/>
      <c r="L16801" s="1257"/>
      <c r="M16801" s="1257"/>
    </row>
    <row r="16802" spans="2:13" s="1259" customFormat="1" x14ac:dyDescent="0.2">
      <c r="B16802" s="1257"/>
      <c r="C16802" s="1257"/>
      <c r="D16802" s="1257"/>
      <c r="E16802" s="1257"/>
      <c r="F16802" s="1257"/>
      <c r="G16802" s="1257"/>
      <c r="H16802" s="1258"/>
      <c r="I16802" s="1257"/>
      <c r="J16802" s="1257"/>
      <c r="K16802" s="1257"/>
      <c r="L16802" s="1257"/>
      <c r="M16802" s="1257"/>
    </row>
    <row r="16803" spans="2:13" s="1259" customFormat="1" x14ac:dyDescent="0.2">
      <c r="B16803" s="1257"/>
      <c r="C16803" s="1257"/>
      <c r="D16803" s="1257"/>
      <c r="E16803" s="1257"/>
      <c r="F16803" s="1257"/>
      <c r="G16803" s="1257"/>
      <c r="H16803" s="1258"/>
      <c r="I16803" s="1257"/>
      <c r="J16803" s="1257"/>
      <c r="K16803" s="1257"/>
      <c r="L16803" s="1257"/>
      <c r="M16803" s="1257"/>
    </row>
    <row r="16804" spans="2:13" s="1259" customFormat="1" x14ac:dyDescent="0.2">
      <c r="B16804" s="1257"/>
      <c r="C16804" s="1257"/>
      <c r="D16804" s="1257"/>
      <c r="E16804" s="1257"/>
      <c r="F16804" s="1257"/>
      <c r="G16804" s="1257"/>
      <c r="H16804" s="1258"/>
      <c r="I16804" s="1257"/>
      <c r="J16804" s="1257"/>
      <c r="K16804" s="1257"/>
      <c r="L16804" s="1257"/>
      <c r="M16804" s="1257"/>
    </row>
    <row r="16805" spans="2:13" s="1259" customFormat="1" x14ac:dyDescent="0.2">
      <c r="B16805" s="1257"/>
      <c r="C16805" s="1257"/>
      <c r="D16805" s="1257"/>
      <c r="E16805" s="1257"/>
      <c r="F16805" s="1257"/>
      <c r="G16805" s="1257"/>
      <c r="H16805" s="1258"/>
      <c r="I16805" s="1257"/>
      <c r="J16805" s="1257"/>
      <c r="K16805" s="1257"/>
      <c r="L16805" s="1257"/>
      <c r="M16805" s="1257"/>
    </row>
    <row r="16806" spans="2:13" s="1259" customFormat="1" x14ac:dyDescent="0.2">
      <c r="B16806" s="1257"/>
      <c r="C16806" s="1257"/>
      <c r="D16806" s="1257"/>
      <c r="E16806" s="1257"/>
      <c r="F16806" s="1257"/>
      <c r="G16806" s="1257"/>
      <c r="H16806" s="1258"/>
      <c r="I16806" s="1257"/>
      <c r="J16806" s="1257"/>
      <c r="K16806" s="1257"/>
      <c r="L16806" s="1257"/>
      <c r="M16806" s="1257"/>
    </row>
    <row r="16807" spans="2:13" s="1259" customFormat="1" x14ac:dyDescent="0.2">
      <c r="B16807" s="1257"/>
      <c r="C16807" s="1257"/>
      <c r="D16807" s="1257"/>
      <c r="E16807" s="1257"/>
      <c r="F16807" s="1257"/>
      <c r="G16807" s="1257"/>
      <c r="H16807" s="1258"/>
      <c r="I16807" s="1257"/>
      <c r="J16807" s="1257"/>
      <c r="K16807" s="1257"/>
      <c r="L16807" s="1257"/>
      <c r="M16807" s="1257"/>
    </row>
    <row r="16808" spans="2:13" s="1259" customFormat="1" x14ac:dyDescent="0.2">
      <c r="B16808" s="1257"/>
      <c r="C16808" s="1257"/>
      <c r="D16808" s="1257"/>
      <c r="E16808" s="1257"/>
      <c r="F16808" s="1257"/>
      <c r="G16808" s="1257"/>
      <c r="H16808" s="1258"/>
      <c r="I16808" s="1257"/>
      <c r="J16808" s="1257"/>
      <c r="K16808" s="1257"/>
      <c r="L16808" s="1257"/>
      <c r="M16808" s="1257"/>
    </row>
    <row r="16809" spans="2:13" s="1259" customFormat="1" x14ac:dyDescent="0.2">
      <c r="B16809" s="1257"/>
      <c r="C16809" s="1257"/>
      <c r="D16809" s="1257"/>
      <c r="E16809" s="1257"/>
      <c r="F16809" s="1257"/>
      <c r="G16809" s="1257"/>
      <c r="H16809" s="1258"/>
      <c r="I16809" s="1257"/>
      <c r="J16809" s="1257"/>
      <c r="K16809" s="1257"/>
      <c r="L16809" s="1257"/>
      <c r="M16809" s="1257"/>
    </row>
    <row r="16810" spans="2:13" s="1259" customFormat="1" x14ac:dyDescent="0.2">
      <c r="B16810" s="1257"/>
      <c r="C16810" s="1257"/>
      <c r="D16810" s="1257"/>
      <c r="E16810" s="1257"/>
      <c r="F16810" s="1257"/>
      <c r="G16810" s="1257"/>
      <c r="H16810" s="1258"/>
      <c r="I16810" s="1257"/>
      <c r="J16810" s="1257"/>
      <c r="K16810" s="1257"/>
      <c r="L16810" s="1257"/>
      <c r="M16810" s="1257"/>
    </row>
    <row r="16811" spans="2:13" s="1259" customFormat="1" x14ac:dyDescent="0.2">
      <c r="B16811" s="1257"/>
      <c r="C16811" s="1257"/>
      <c r="D16811" s="1257"/>
      <c r="E16811" s="1257"/>
      <c r="F16811" s="1257"/>
      <c r="G16811" s="1257"/>
      <c r="H16811" s="1258"/>
      <c r="I16811" s="1257"/>
      <c r="J16811" s="1257"/>
      <c r="K16811" s="1257"/>
      <c r="L16811" s="1257"/>
      <c r="M16811" s="1257"/>
    </row>
    <row r="16812" spans="2:13" s="1259" customFormat="1" x14ac:dyDescent="0.2">
      <c r="B16812" s="1257"/>
      <c r="C16812" s="1257"/>
      <c r="D16812" s="1257"/>
      <c r="E16812" s="1257"/>
      <c r="F16812" s="1257"/>
      <c r="G16812" s="1257"/>
      <c r="H16812" s="1258"/>
      <c r="I16812" s="1257"/>
      <c r="J16812" s="1257"/>
      <c r="K16812" s="1257"/>
      <c r="L16812" s="1257"/>
      <c r="M16812" s="1257"/>
    </row>
    <row r="16813" spans="2:13" s="1259" customFormat="1" x14ac:dyDescent="0.2">
      <c r="B16813" s="1257"/>
      <c r="C16813" s="1257"/>
      <c r="D16813" s="1257"/>
      <c r="E16813" s="1257"/>
      <c r="F16813" s="1257"/>
      <c r="G16813" s="1257"/>
      <c r="H16813" s="1258"/>
      <c r="I16813" s="1257"/>
      <c r="J16813" s="1257"/>
      <c r="K16813" s="1257"/>
      <c r="L16813" s="1257"/>
      <c r="M16813" s="1257"/>
    </row>
    <row r="16814" spans="2:13" s="1259" customFormat="1" x14ac:dyDescent="0.2">
      <c r="B16814" s="1257"/>
      <c r="C16814" s="1257"/>
      <c r="D16814" s="1257"/>
      <c r="E16814" s="1257"/>
      <c r="F16814" s="1257"/>
      <c r="G16814" s="1257"/>
      <c r="H16814" s="1258"/>
      <c r="I16814" s="1257"/>
      <c r="J16814" s="1257"/>
      <c r="K16814" s="1257"/>
      <c r="L16814" s="1257"/>
      <c r="M16814" s="1257"/>
    </row>
    <row r="16815" spans="2:13" s="1259" customFormat="1" x14ac:dyDescent="0.2">
      <c r="B16815" s="1257"/>
      <c r="C16815" s="1257"/>
      <c r="D16815" s="1257"/>
      <c r="E16815" s="1257"/>
      <c r="F16815" s="1257"/>
      <c r="G16815" s="1257"/>
      <c r="H16815" s="1258"/>
      <c r="I16815" s="1257"/>
      <c r="J16815" s="1257"/>
      <c r="K16815" s="1257"/>
      <c r="L16815" s="1257"/>
      <c r="M16815" s="1257"/>
    </row>
    <row r="16816" spans="2:13" s="1259" customFormat="1" x14ac:dyDescent="0.2">
      <c r="B16816" s="1257"/>
      <c r="C16816" s="1257"/>
      <c r="D16816" s="1257"/>
      <c r="E16816" s="1257"/>
      <c r="F16816" s="1257"/>
      <c r="G16816" s="1257"/>
      <c r="H16816" s="1258"/>
      <c r="I16816" s="1257"/>
      <c r="J16816" s="1257"/>
      <c r="K16816" s="1257"/>
      <c r="L16816" s="1257"/>
      <c r="M16816" s="1257"/>
    </row>
    <row r="16817" spans="2:13" s="1259" customFormat="1" x14ac:dyDescent="0.2">
      <c r="B16817" s="1257"/>
      <c r="C16817" s="1257"/>
      <c r="D16817" s="1257"/>
      <c r="E16817" s="1257"/>
      <c r="F16817" s="1257"/>
      <c r="G16817" s="1257"/>
      <c r="H16817" s="1258"/>
      <c r="I16817" s="1257"/>
      <c r="J16817" s="1257"/>
      <c r="K16817" s="1257"/>
      <c r="L16817" s="1257"/>
      <c r="M16817" s="1257"/>
    </row>
    <row r="16818" spans="2:13" s="1259" customFormat="1" x14ac:dyDescent="0.2">
      <c r="B16818" s="1257"/>
      <c r="C16818" s="1257"/>
      <c r="D16818" s="1257"/>
      <c r="E16818" s="1257"/>
      <c r="F16818" s="1257"/>
      <c r="G16818" s="1257"/>
      <c r="H16818" s="1258"/>
      <c r="I16818" s="1257"/>
      <c r="J16818" s="1257"/>
      <c r="K16818" s="1257"/>
      <c r="L16818" s="1257"/>
      <c r="M16818" s="1257"/>
    </row>
    <row r="16819" spans="2:13" s="1259" customFormat="1" x14ac:dyDescent="0.2">
      <c r="B16819" s="1257"/>
      <c r="C16819" s="1257"/>
      <c r="D16819" s="1257"/>
      <c r="E16819" s="1257"/>
      <c r="F16819" s="1257"/>
      <c r="G16819" s="1257"/>
      <c r="H16819" s="1258"/>
      <c r="I16819" s="1257"/>
      <c r="J16819" s="1257"/>
      <c r="K16819" s="1257"/>
      <c r="L16819" s="1257"/>
      <c r="M16819" s="1257"/>
    </row>
    <row r="16820" spans="2:13" s="1259" customFormat="1" x14ac:dyDescent="0.2">
      <c r="B16820" s="1257"/>
      <c r="C16820" s="1257"/>
      <c r="D16820" s="1257"/>
      <c r="E16820" s="1257"/>
      <c r="F16820" s="1257"/>
      <c r="G16820" s="1257"/>
      <c r="H16820" s="1258"/>
      <c r="I16820" s="1257"/>
      <c r="J16820" s="1257"/>
      <c r="K16820" s="1257"/>
      <c r="L16820" s="1257"/>
      <c r="M16820" s="1257"/>
    </row>
    <row r="16821" spans="2:13" s="1259" customFormat="1" x14ac:dyDescent="0.2">
      <c r="B16821" s="1257"/>
      <c r="C16821" s="1257"/>
      <c r="D16821" s="1257"/>
      <c r="E16821" s="1257"/>
      <c r="F16821" s="1257"/>
      <c r="G16821" s="1257"/>
      <c r="H16821" s="1258"/>
      <c r="I16821" s="1257"/>
      <c r="J16821" s="1257"/>
      <c r="K16821" s="1257"/>
      <c r="L16821" s="1257"/>
      <c r="M16821" s="1257"/>
    </row>
    <row r="16822" spans="2:13" s="1259" customFormat="1" x14ac:dyDescent="0.2">
      <c r="B16822" s="1257"/>
      <c r="C16822" s="1257"/>
      <c r="D16822" s="1257"/>
      <c r="E16822" s="1257"/>
      <c r="F16822" s="1257"/>
      <c r="G16822" s="1257"/>
      <c r="H16822" s="1258"/>
      <c r="I16822" s="1257"/>
      <c r="J16822" s="1257"/>
      <c r="K16822" s="1257"/>
      <c r="L16822" s="1257"/>
      <c r="M16822" s="1257"/>
    </row>
    <row r="16823" spans="2:13" s="1259" customFormat="1" x14ac:dyDescent="0.2">
      <c r="B16823" s="1257"/>
      <c r="C16823" s="1257"/>
      <c r="D16823" s="1257"/>
      <c r="E16823" s="1257"/>
      <c r="F16823" s="1257"/>
      <c r="G16823" s="1257"/>
      <c r="H16823" s="1258"/>
      <c r="I16823" s="1257"/>
      <c r="J16823" s="1257"/>
      <c r="K16823" s="1257"/>
      <c r="L16823" s="1257"/>
      <c r="M16823" s="1257"/>
    </row>
    <row r="16824" spans="2:13" s="1259" customFormat="1" x14ac:dyDescent="0.2">
      <c r="B16824" s="1257"/>
      <c r="C16824" s="1257"/>
      <c r="D16824" s="1257"/>
      <c r="E16824" s="1257"/>
      <c r="F16824" s="1257"/>
      <c r="G16824" s="1257"/>
      <c r="H16824" s="1258"/>
      <c r="I16824" s="1257"/>
      <c r="J16824" s="1257"/>
      <c r="K16824" s="1257"/>
      <c r="L16824" s="1257"/>
      <c r="M16824" s="1257"/>
    </row>
    <row r="16825" spans="2:13" s="1259" customFormat="1" x14ac:dyDescent="0.2">
      <c r="B16825" s="1257"/>
      <c r="C16825" s="1257"/>
      <c r="D16825" s="1257"/>
      <c r="E16825" s="1257"/>
      <c r="F16825" s="1257"/>
      <c r="G16825" s="1257"/>
      <c r="H16825" s="1258"/>
      <c r="I16825" s="1257"/>
      <c r="J16825" s="1257"/>
      <c r="K16825" s="1257"/>
      <c r="L16825" s="1257"/>
      <c r="M16825" s="1257"/>
    </row>
    <row r="16826" spans="2:13" s="1259" customFormat="1" x14ac:dyDescent="0.2">
      <c r="B16826" s="1257"/>
      <c r="C16826" s="1257"/>
      <c r="D16826" s="1257"/>
      <c r="E16826" s="1257"/>
      <c r="F16826" s="1257"/>
      <c r="G16826" s="1257"/>
      <c r="H16826" s="1258"/>
      <c r="I16826" s="1257"/>
      <c r="J16826" s="1257"/>
      <c r="K16826" s="1257"/>
      <c r="L16826" s="1257"/>
      <c r="M16826" s="1257"/>
    </row>
    <row r="16827" spans="2:13" s="1259" customFormat="1" x14ac:dyDescent="0.2">
      <c r="B16827" s="1257"/>
      <c r="C16827" s="1257"/>
      <c r="D16827" s="1257"/>
      <c r="E16827" s="1257"/>
      <c r="F16827" s="1257"/>
      <c r="G16827" s="1257"/>
      <c r="H16827" s="1258"/>
      <c r="I16827" s="1257"/>
      <c r="J16827" s="1257"/>
      <c r="K16827" s="1257"/>
      <c r="L16827" s="1257"/>
      <c r="M16827" s="1257"/>
    </row>
    <row r="16828" spans="2:13" s="1259" customFormat="1" x14ac:dyDescent="0.2">
      <c r="B16828" s="1257"/>
      <c r="C16828" s="1257"/>
      <c r="D16828" s="1257"/>
      <c r="E16828" s="1257"/>
      <c r="F16828" s="1257"/>
      <c r="G16828" s="1257"/>
      <c r="H16828" s="1258"/>
      <c r="I16828" s="1257"/>
      <c r="J16828" s="1257"/>
      <c r="K16828" s="1257"/>
      <c r="L16828" s="1257"/>
      <c r="M16828" s="1257"/>
    </row>
    <row r="16829" spans="2:13" s="1259" customFormat="1" x14ac:dyDescent="0.2">
      <c r="B16829" s="1257"/>
      <c r="C16829" s="1257"/>
      <c r="D16829" s="1257"/>
      <c r="E16829" s="1257"/>
      <c r="F16829" s="1257"/>
      <c r="G16829" s="1257"/>
      <c r="H16829" s="1258"/>
      <c r="I16829" s="1257"/>
      <c r="J16829" s="1257"/>
      <c r="K16829" s="1257"/>
      <c r="L16829" s="1257"/>
      <c r="M16829" s="1257"/>
    </row>
    <row r="16830" spans="2:13" s="1259" customFormat="1" x14ac:dyDescent="0.2">
      <c r="B16830" s="1257"/>
      <c r="C16830" s="1257"/>
      <c r="D16830" s="1257"/>
      <c r="E16830" s="1257"/>
      <c r="F16830" s="1257"/>
      <c r="G16830" s="1257"/>
      <c r="H16830" s="1258"/>
      <c r="I16830" s="1257"/>
      <c r="J16830" s="1257"/>
      <c r="K16830" s="1257"/>
      <c r="L16830" s="1257"/>
      <c r="M16830" s="1257"/>
    </row>
    <row r="16831" spans="2:13" s="1259" customFormat="1" x14ac:dyDescent="0.2">
      <c r="B16831" s="1257"/>
      <c r="C16831" s="1257"/>
      <c r="D16831" s="1257"/>
      <c r="E16831" s="1257"/>
      <c r="F16831" s="1257"/>
      <c r="G16831" s="1257"/>
      <c r="H16831" s="1258"/>
      <c r="I16831" s="1257"/>
      <c r="J16831" s="1257"/>
      <c r="K16831" s="1257"/>
      <c r="L16831" s="1257"/>
      <c r="M16831" s="1257"/>
    </row>
    <row r="16832" spans="2:13" s="1259" customFormat="1" x14ac:dyDescent="0.2">
      <c r="B16832" s="1257"/>
      <c r="C16832" s="1257"/>
      <c r="D16832" s="1257"/>
      <c r="E16832" s="1257"/>
      <c r="F16832" s="1257"/>
      <c r="G16832" s="1257"/>
      <c r="H16832" s="1258"/>
      <c r="I16832" s="1257"/>
      <c r="J16832" s="1257"/>
      <c r="K16832" s="1257"/>
      <c r="L16832" s="1257"/>
      <c r="M16832" s="1257"/>
    </row>
    <row r="16833" spans="2:13" s="1259" customFormat="1" x14ac:dyDescent="0.2">
      <c r="B16833" s="1257"/>
      <c r="C16833" s="1257"/>
      <c r="D16833" s="1257"/>
      <c r="E16833" s="1257"/>
      <c r="F16833" s="1257"/>
      <c r="G16833" s="1257"/>
      <c r="H16833" s="1258"/>
      <c r="I16833" s="1257"/>
      <c r="J16833" s="1257"/>
      <c r="K16833" s="1257"/>
      <c r="L16833" s="1257"/>
      <c r="M16833" s="1257"/>
    </row>
    <row r="16834" spans="2:13" s="1259" customFormat="1" x14ac:dyDescent="0.2">
      <c r="B16834" s="1257"/>
      <c r="C16834" s="1257"/>
      <c r="D16834" s="1257"/>
      <c r="E16834" s="1257"/>
      <c r="F16834" s="1257"/>
      <c r="G16834" s="1257"/>
      <c r="H16834" s="1258"/>
      <c r="I16834" s="1257"/>
      <c r="J16834" s="1257"/>
      <c r="K16834" s="1257"/>
      <c r="L16834" s="1257"/>
      <c r="M16834" s="1257"/>
    </row>
    <row r="16835" spans="2:13" s="1259" customFormat="1" x14ac:dyDescent="0.2">
      <c r="B16835" s="1257"/>
      <c r="C16835" s="1257"/>
      <c r="D16835" s="1257"/>
      <c r="E16835" s="1257"/>
      <c r="F16835" s="1257"/>
      <c r="G16835" s="1257"/>
      <c r="H16835" s="1258"/>
      <c r="I16835" s="1257"/>
      <c r="J16835" s="1257"/>
      <c r="K16835" s="1257"/>
      <c r="L16835" s="1257"/>
      <c r="M16835" s="1257"/>
    </row>
    <row r="16836" spans="2:13" s="1259" customFormat="1" x14ac:dyDescent="0.2">
      <c r="B16836" s="1257"/>
      <c r="C16836" s="1257"/>
      <c r="D16836" s="1257"/>
      <c r="E16836" s="1257"/>
      <c r="F16836" s="1257"/>
      <c r="G16836" s="1257"/>
      <c r="H16836" s="1258"/>
      <c r="I16836" s="1257"/>
      <c r="J16836" s="1257"/>
      <c r="K16836" s="1257"/>
      <c r="L16836" s="1257"/>
      <c r="M16836" s="1257"/>
    </row>
    <row r="16837" spans="2:13" s="1259" customFormat="1" x14ac:dyDescent="0.2">
      <c r="B16837" s="1257"/>
      <c r="C16837" s="1257"/>
      <c r="D16837" s="1257"/>
      <c r="E16837" s="1257"/>
      <c r="F16837" s="1257"/>
      <c r="G16837" s="1257"/>
      <c r="H16837" s="1258"/>
      <c r="I16837" s="1257"/>
      <c r="J16837" s="1257"/>
      <c r="K16837" s="1257"/>
      <c r="L16837" s="1257"/>
      <c r="M16837" s="1257"/>
    </row>
    <row r="16838" spans="2:13" s="1259" customFormat="1" x14ac:dyDescent="0.2">
      <c r="B16838" s="1257"/>
      <c r="C16838" s="1257"/>
      <c r="D16838" s="1257"/>
      <c r="E16838" s="1257"/>
      <c r="F16838" s="1257"/>
      <c r="G16838" s="1257"/>
      <c r="H16838" s="1258"/>
      <c r="I16838" s="1257"/>
      <c r="J16838" s="1257"/>
      <c r="K16838" s="1257"/>
      <c r="L16838" s="1257"/>
      <c r="M16838" s="1257"/>
    </row>
    <row r="16839" spans="2:13" s="1259" customFormat="1" x14ac:dyDescent="0.2">
      <c r="B16839" s="1257"/>
      <c r="C16839" s="1257"/>
      <c r="D16839" s="1257"/>
      <c r="E16839" s="1257"/>
      <c r="F16839" s="1257"/>
      <c r="G16839" s="1257"/>
      <c r="H16839" s="1258"/>
      <c r="I16839" s="1257"/>
      <c r="J16839" s="1257"/>
      <c r="K16839" s="1257"/>
      <c r="L16839" s="1257"/>
      <c r="M16839" s="1257"/>
    </row>
    <row r="16840" spans="2:13" s="1259" customFormat="1" x14ac:dyDescent="0.2">
      <c r="B16840" s="1257"/>
      <c r="C16840" s="1257"/>
      <c r="D16840" s="1257"/>
      <c r="E16840" s="1257"/>
      <c r="F16840" s="1257"/>
      <c r="G16840" s="1257"/>
      <c r="H16840" s="1258"/>
      <c r="I16840" s="1257"/>
      <c r="J16840" s="1257"/>
      <c r="K16840" s="1257"/>
      <c r="L16840" s="1257"/>
      <c r="M16840" s="1257"/>
    </row>
    <row r="16841" spans="2:13" s="1259" customFormat="1" x14ac:dyDescent="0.2">
      <c r="B16841" s="1257"/>
      <c r="C16841" s="1257"/>
      <c r="D16841" s="1257"/>
      <c r="E16841" s="1257"/>
      <c r="F16841" s="1257"/>
      <c r="G16841" s="1257"/>
      <c r="H16841" s="1258"/>
      <c r="I16841" s="1257"/>
      <c r="J16841" s="1257"/>
      <c r="K16841" s="1257"/>
      <c r="L16841" s="1257"/>
      <c r="M16841" s="1257"/>
    </row>
    <row r="16842" spans="2:13" s="1259" customFormat="1" x14ac:dyDescent="0.2">
      <c r="B16842" s="1257"/>
      <c r="C16842" s="1257"/>
      <c r="D16842" s="1257"/>
      <c r="E16842" s="1257"/>
      <c r="F16842" s="1257"/>
      <c r="G16842" s="1257"/>
      <c r="H16842" s="1258"/>
      <c r="I16842" s="1257"/>
      <c r="J16842" s="1257"/>
      <c r="K16842" s="1257"/>
      <c r="L16842" s="1257"/>
      <c r="M16842" s="1257"/>
    </row>
    <row r="16843" spans="2:13" s="1259" customFormat="1" x14ac:dyDescent="0.2">
      <c r="B16843" s="1257"/>
      <c r="C16843" s="1257"/>
      <c r="D16843" s="1257"/>
      <c r="E16843" s="1257"/>
      <c r="F16843" s="1257"/>
      <c r="G16843" s="1257"/>
      <c r="H16843" s="1258"/>
      <c r="I16843" s="1257"/>
      <c r="J16843" s="1257"/>
      <c r="K16843" s="1257"/>
      <c r="L16843" s="1257"/>
      <c r="M16843" s="1257"/>
    </row>
    <row r="16844" spans="2:13" s="1259" customFormat="1" x14ac:dyDescent="0.2">
      <c r="B16844" s="1257"/>
      <c r="C16844" s="1257"/>
      <c r="D16844" s="1257"/>
      <c r="E16844" s="1257"/>
      <c r="F16844" s="1257"/>
      <c r="G16844" s="1257"/>
      <c r="H16844" s="1258"/>
      <c r="I16844" s="1257"/>
      <c r="J16844" s="1257"/>
      <c r="K16844" s="1257"/>
      <c r="L16844" s="1257"/>
      <c r="M16844" s="1257"/>
    </row>
    <row r="16845" spans="2:13" s="1259" customFormat="1" x14ac:dyDescent="0.2">
      <c r="B16845" s="1257"/>
      <c r="C16845" s="1257"/>
      <c r="D16845" s="1257"/>
      <c r="E16845" s="1257"/>
      <c r="F16845" s="1257"/>
      <c r="G16845" s="1257"/>
      <c r="H16845" s="1258"/>
      <c r="I16845" s="1257"/>
      <c r="J16845" s="1257"/>
      <c r="K16845" s="1257"/>
      <c r="L16845" s="1257"/>
      <c r="M16845" s="1257"/>
    </row>
    <row r="16846" spans="2:13" s="1259" customFormat="1" x14ac:dyDescent="0.2">
      <c r="B16846" s="1257"/>
      <c r="C16846" s="1257"/>
      <c r="D16846" s="1257"/>
      <c r="E16846" s="1257"/>
      <c r="F16846" s="1257"/>
      <c r="G16846" s="1257"/>
      <c r="H16846" s="1258"/>
      <c r="I16846" s="1257"/>
      <c r="J16846" s="1257"/>
      <c r="K16846" s="1257"/>
      <c r="L16846" s="1257"/>
      <c r="M16846" s="1257"/>
    </row>
    <row r="16847" spans="2:13" s="1259" customFormat="1" x14ac:dyDescent="0.2">
      <c r="B16847" s="1257"/>
      <c r="C16847" s="1257"/>
      <c r="D16847" s="1257"/>
      <c r="E16847" s="1257"/>
      <c r="F16847" s="1257"/>
      <c r="G16847" s="1257"/>
      <c r="H16847" s="1258"/>
      <c r="I16847" s="1257"/>
      <c r="J16847" s="1257"/>
      <c r="K16847" s="1257"/>
      <c r="L16847" s="1257"/>
      <c r="M16847" s="1257"/>
    </row>
    <row r="16848" spans="2:13" s="1259" customFormat="1" x14ac:dyDescent="0.2">
      <c r="B16848" s="1257"/>
      <c r="C16848" s="1257"/>
      <c r="D16848" s="1257"/>
      <c r="E16848" s="1257"/>
      <c r="F16848" s="1257"/>
      <c r="G16848" s="1257"/>
      <c r="H16848" s="1258"/>
      <c r="I16848" s="1257"/>
      <c r="J16848" s="1257"/>
      <c r="K16848" s="1257"/>
      <c r="L16848" s="1257"/>
      <c r="M16848" s="1257"/>
    </row>
    <row r="16849" spans="2:13" s="1259" customFormat="1" x14ac:dyDescent="0.2">
      <c r="B16849" s="1257"/>
      <c r="C16849" s="1257"/>
      <c r="D16849" s="1257"/>
      <c r="E16849" s="1257"/>
      <c r="F16849" s="1257"/>
      <c r="G16849" s="1257"/>
      <c r="H16849" s="1258"/>
      <c r="I16849" s="1257"/>
      <c r="J16849" s="1257"/>
      <c r="K16849" s="1257"/>
      <c r="L16849" s="1257"/>
      <c r="M16849" s="1257"/>
    </row>
    <row r="16850" spans="2:13" s="1259" customFormat="1" x14ac:dyDescent="0.2">
      <c r="B16850" s="1257"/>
      <c r="C16850" s="1257"/>
      <c r="D16850" s="1257"/>
      <c r="E16850" s="1257"/>
      <c r="F16850" s="1257"/>
      <c r="G16850" s="1257"/>
      <c r="H16850" s="1258"/>
      <c r="I16850" s="1257"/>
      <c r="J16850" s="1257"/>
      <c r="K16850" s="1257"/>
      <c r="L16850" s="1257"/>
      <c r="M16850" s="1257"/>
    </row>
    <row r="16851" spans="2:13" s="1259" customFormat="1" x14ac:dyDescent="0.2">
      <c r="B16851" s="1257"/>
      <c r="C16851" s="1257"/>
      <c r="D16851" s="1257"/>
      <c r="E16851" s="1257"/>
      <c r="F16851" s="1257"/>
      <c r="G16851" s="1257"/>
      <c r="H16851" s="1258"/>
      <c r="I16851" s="1257"/>
      <c r="J16851" s="1257"/>
      <c r="K16851" s="1257"/>
      <c r="L16851" s="1257"/>
      <c r="M16851" s="1257"/>
    </row>
    <row r="16852" spans="2:13" s="1259" customFormat="1" x14ac:dyDescent="0.2">
      <c r="B16852" s="1257"/>
      <c r="C16852" s="1257"/>
      <c r="D16852" s="1257"/>
      <c r="E16852" s="1257"/>
      <c r="F16852" s="1257"/>
      <c r="G16852" s="1257"/>
      <c r="H16852" s="1258"/>
      <c r="I16852" s="1257"/>
      <c r="J16852" s="1257"/>
      <c r="K16852" s="1257"/>
      <c r="L16852" s="1257"/>
      <c r="M16852" s="1257"/>
    </row>
    <row r="16853" spans="2:13" s="1259" customFormat="1" x14ac:dyDescent="0.2">
      <c r="B16853" s="1257"/>
      <c r="C16853" s="1257"/>
      <c r="D16853" s="1257"/>
      <c r="E16853" s="1257"/>
      <c r="F16853" s="1257"/>
      <c r="G16853" s="1257"/>
      <c r="H16853" s="1258"/>
      <c r="I16853" s="1257"/>
      <c r="J16853" s="1257"/>
      <c r="K16853" s="1257"/>
      <c r="L16853" s="1257"/>
      <c r="M16853" s="1257"/>
    </row>
    <row r="16854" spans="2:13" s="1259" customFormat="1" x14ac:dyDescent="0.2">
      <c r="B16854" s="1257"/>
      <c r="C16854" s="1257"/>
      <c r="D16854" s="1257"/>
      <c r="E16854" s="1257"/>
      <c r="F16854" s="1257"/>
      <c r="G16854" s="1257"/>
      <c r="H16854" s="1258"/>
      <c r="I16854" s="1257"/>
      <c r="J16854" s="1257"/>
      <c r="K16854" s="1257"/>
      <c r="L16854" s="1257"/>
      <c r="M16854" s="1257"/>
    </row>
    <row r="16855" spans="2:13" s="1259" customFormat="1" x14ac:dyDescent="0.2">
      <c r="B16855" s="1257"/>
      <c r="C16855" s="1257"/>
      <c r="D16855" s="1257"/>
      <c r="E16855" s="1257"/>
      <c r="F16855" s="1257"/>
      <c r="G16855" s="1257"/>
      <c r="H16855" s="1258"/>
      <c r="I16855" s="1257"/>
      <c r="J16855" s="1257"/>
      <c r="K16855" s="1257"/>
      <c r="L16855" s="1257"/>
      <c r="M16855" s="1257"/>
    </row>
    <row r="16856" spans="2:13" s="1259" customFormat="1" x14ac:dyDescent="0.2">
      <c r="B16856" s="1257"/>
      <c r="C16856" s="1257"/>
      <c r="D16856" s="1257"/>
      <c r="E16856" s="1257"/>
      <c r="F16856" s="1257"/>
      <c r="G16856" s="1257"/>
      <c r="H16856" s="1258"/>
      <c r="I16856" s="1257"/>
      <c r="J16856" s="1257"/>
      <c r="K16856" s="1257"/>
      <c r="L16856" s="1257"/>
      <c r="M16856" s="1257"/>
    </row>
    <row r="16857" spans="2:13" s="1259" customFormat="1" x14ac:dyDescent="0.2">
      <c r="B16857" s="1257"/>
      <c r="C16857" s="1257"/>
      <c r="D16857" s="1257"/>
      <c r="E16857" s="1257"/>
      <c r="F16857" s="1257"/>
      <c r="G16857" s="1257"/>
      <c r="H16857" s="1258"/>
      <c r="I16857" s="1257"/>
      <c r="J16857" s="1257"/>
      <c r="K16857" s="1257"/>
      <c r="L16857" s="1257"/>
      <c r="M16857" s="1257"/>
    </row>
    <row r="16858" spans="2:13" s="1259" customFormat="1" x14ac:dyDescent="0.2">
      <c r="B16858" s="1257"/>
      <c r="C16858" s="1257"/>
      <c r="D16858" s="1257"/>
      <c r="E16858" s="1257"/>
      <c r="F16858" s="1257"/>
      <c r="G16858" s="1257"/>
      <c r="H16858" s="1258"/>
      <c r="I16858" s="1257"/>
      <c r="J16858" s="1257"/>
      <c r="K16858" s="1257"/>
      <c r="L16858" s="1257"/>
      <c r="M16858" s="1257"/>
    </row>
    <row r="16859" spans="2:13" s="1259" customFormat="1" x14ac:dyDescent="0.2">
      <c r="B16859" s="1257"/>
      <c r="C16859" s="1257"/>
      <c r="D16859" s="1257"/>
      <c r="E16859" s="1257"/>
      <c r="F16859" s="1257"/>
      <c r="G16859" s="1257"/>
      <c r="H16859" s="1258"/>
      <c r="I16859" s="1257"/>
      <c r="J16859" s="1257"/>
      <c r="K16859" s="1257"/>
      <c r="L16859" s="1257"/>
      <c r="M16859" s="1257"/>
    </row>
    <row r="16860" spans="2:13" s="1259" customFormat="1" x14ac:dyDescent="0.2">
      <c r="B16860" s="1257"/>
      <c r="C16860" s="1257"/>
      <c r="D16860" s="1257"/>
      <c r="E16860" s="1257"/>
      <c r="F16860" s="1257"/>
      <c r="G16860" s="1257"/>
      <c r="H16860" s="1258"/>
      <c r="I16860" s="1257"/>
      <c r="J16860" s="1257"/>
      <c r="K16860" s="1257"/>
      <c r="L16860" s="1257"/>
      <c r="M16860" s="1257"/>
    </row>
    <row r="16861" spans="2:13" s="1259" customFormat="1" x14ac:dyDescent="0.2">
      <c r="B16861" s="1257"/>
      <c r="C16861" s="1257"/>
      <c r="D16861" s="1257"/>
      <c r="E16861" s="1257"/>
      <c r="F16861" s="1257"/>
      <c r="G16861" s="1257"/>
      <c r="H16861" s="1258"/>
      <c r="I16861" s="1257"/>
      <c r="J16861" s="1257"/>
      <c r="K16861" s="1257"/>
      <c r="L16861" s="1257"/>
      <c r="M16861" s="1257"/>
    </row>
    <row r="16862" spans="2:13" s="1259" customFormat="1" x14ac:dyDescent="0.2">
      <c r="B16862" s="1257"/>
      <c r="C16862" s="1257"/>
      <c r="D16862" s="1257"/>
      <c r="E16862" s="1257"/>
      <c r="F16862" s="1257"/>
      <c r="G16862" s="1257"/>
      <c r="H16862" s="1258"/>
      <c r="I16862" s="1257"/>
      <c r="J16862" s="1257"/>
      <c r="K16862" s="1257"/>
      <c r="L16862" s="1257"/>
      <c r="M16862" s="1257"/>
    </row>
    <row r="16863" spans="2:13" s="1259" customFormat="1" x14ac:dyDescent="0.2">
      <c r="B16863" s="1257"/>
      <c r="C16863" s="1257"/>
      <c r="D16863" s="1257"/>
      <c r="E16863" s="1257"/>
      <c r="F16863" s="1257"/>
      <c r="G16863" s="1257"/>
      <c r="H16863" s="1258"/>
      <c r="I16863" s="1257"/>
      <c r="J16863" s="1257"/>
      <c r="K16863" s="1257"/>
      <c r="L16863" s="1257"/>
      <c r="M16863" s="1257"/>
    </row>
    <row r="16864" spans="2:13" s="1259" customFormat="1" x14ac:dyDescent="0.2">
      <c r="B16864" s="1257"/>
      <c r="C16864" s="1257"/>
      <c r="D16864" s="1257"/>
      <c r="E16864" s="1257"/>
      <c r="F16864" s="1257"/>
      <c r="G16864" s="1257"/>
      <c r="H16864" s="1258"/>
      <c r="I16864" s="1257"/>
      <c r="J16864" s="1257"/>
      <c r="K16864" s="1257"/>
      <c r="L16864" s="1257"/>
      <c r="M16864" s="1257"/>
    </row>
    <row r="16865" spans="2:13" s="1259" customFormat="1" x14ac:dyDescent="0.2">
      <c r="B16865" s="1257"/>
      <c r="C16865" s="1257"/>
      <c r="D16865" s="1257"/>
      <c r="E16865" s="1257"/>
      <c r="F16865" s="1257"/>
      <c r="G16865" s="1257"/>
      <c r="H16865" s="1258"/>
      <c r="I16865" s="1257"/>
      <c r="J16865" s="1257"/>
      <c r="K16865" s="1257"/>
      <c r="L16865" s="1257"/>
      <c r="M16865" s="1257"/>
    </row>
    <row r="16866" spans="2:13" s="1259" customFormat="1" x14ac:dyDescent="0.2">
      <c r="B16866" s="1257"/>
      <c r="C16866" s="1257"/>
      <c r="D16866" s="1257"/>
      <c r="E16866" s="1257"/>
      <c r="F16866" s="1257"/>
      <c r="G16866" s="1257"/>
      <c r="H16866" s="1258"/>
      <c r="I16866" s="1257"/>
      <c r="J16866" s="1257"/>
      <c r="K16866" s="1257"/>
      <c r="L16866" s="1257"/>
      <c r="M16866" s="1257"/>
    </row>
    <row r="16867" spans="2:13" s="1259" customFormat="1" x14ac:dyDescent="0.2">
      <c r="B16867" s="1257"/>
      <c r="C16867" s="1257"/>
      <c r="D16867" s="1257"/>
      <c r="E16867" s="1257"/>
      <c r="F16867" s="1257"/>
      <c r="G16867" s="1257"/>
      <c r="H16867" s="1258"/>
      <c r="I16867" s="1257"/>
      <c r="J16867" s="1257"/>
      <c r="K16867" s="1257"/>
      <c r="L16867" s="1257"/>
      <c r="M16867" s="1257"/>
    </row>
    <row r="16868" spans="2:13" s="1259" customFormat="1" x14ac:dyDescent="0.2">
      <c r="B16868" s="1257"/>
      <c r="C16868" s="1257"/>
      <c r="D16868" s="1257"/>
      <c r="E16868" s="1257"/>
      <c r="F16868" s="1257"/>
      <c r="G16868" s="1257"/>
      <c r="H16868" s="1258"/>
      <c r="I16868" s="1257"/>
      <c r="J16868" s="1257"/>
      <c r="K16868" s="1257"/>
      <c r="L16868" s="1257"/>
      <c r="M16868" s="1257"/>
    </row>
    <row r="16869" spans="2:13" s="1259" customFormat="1" x14ac:dyDescent="0.2">
      <c r="B16869" s="1257"/>
      <c r="C16869" s="1257"/>
      <c r="D16869" s="1257"/>
      <c r="E16869" s="1257"/>
      <c r="F16869" s="1257"/>
      <c r="G16869" s="1257"/>
      <c r="H16869" s="1258"/>
      <c r="I16869" s="1257"/>
      <c r="J16869" s="1257"/>
      <c r="K16869" s="1257"/>
      <c r="L16869" s="1257"/>
      <c r="M16869" s="1257"/>
    </row>
    <row r="16870" spans="2:13" s="1259" customFormat="1" x14ac:dyDescent="0.2">
      <c r="B16870" s="1257"/>
      <c r="C16870" s="1257"/>
      <c r="D16870" s="1257"/>
      <c r="E16870" s="1257"/>
      <c r="F16870" s="1257"/>
      <c r="G16870" s="1257"/>
      <c r="H16870" s="1258"/>
      <c r="I16870" s="1257"/>
      <c r="J16870" s="1257"/>
      <c r="K16870" s="1257"/>
      <c r="L16870" s="1257"/>
      <c r="M16870" s="1257"/>
    </row>
    <row r="16871" spans="2:13" s="1259" customFormat="1" x14ac:dyDescent="0.2">
      <c r="B16871" s="1257"/>
      <c r="C16871" s="1257"/>
      <c r="D16871" s="1257"/>
      <c r="E16871" s="1257"/>
      <c r="F16871" s="1257"/>
      <c r="G16871" s="1257"/>
      <c r="H16871" s="1258"/>
      <c r="I16871" s="1257"/>
      <c r="J16871" s="1257"/>
      <c r="K16871" s="1257"/>
      <c r="L16871" s="1257"/>
      <c r="M16871" s="1257"/>
    </row>
    <row r="16872" spans="2:13" s="1259" customFormat="1" x14ac:dyDescent="0.2">
      <c r="B16872" s="1257"/>
      <c r="C16872" s="1257"/>
      <c r="D16872" s="1257"/>
      <c r="E16872" s="1257"/>
      <c r="F16872" s="1257"/>
      <c r="G16872" s="1257"/>
      <c r="H16872" s="1258"/>
      <c r="I16872" s="1257"/>
      <c r="J16872" s="1257"/>
      <c r="K16872" s="1257"/>
      <c r="L16872" s="1257"/>
      <c r="M16872" s="1257"/>
    </row>
    <row r="16873" spans="2:13" s="1259" customFormat="1" x14ac:dyDescent="0.2">
      <c r="B16873" s="1257"/>
      <c r="C16873" s="1257"/>
      <c r="D16873" s="1257"/>
      <c r="E16873" s="1257"/>
      <c r="F16873" s="1257"/>
      <c r="G16873" s="1257"/>
      <c r="H16873" s="1258"/>
      <c r="I16873" s="1257"/>
      <c r="J16873" s="1257"/>
      <c r="K16873" s="1257"/>
      <c r="L16873" s="1257"/>
      <c r="M16873" s="1257"/>
    </row>
    <row r="16874" spans="2:13" s="1259" customFormat="1" x14ac:dyDescent="0.2">
      <c r="B16874" s="1257"/>
      <c r="C16874" s="1257"/>
      <c r="D16874" s="1257"/>
      <c r="E16874" s="1257"/>
      <c r="F16874" s="1257"/>
      <c r="G16874" s="1257"/>
      <c r="H16874" s="1258"/>
      <c r="I16874" s="1257"/>
      <c r="J16874" s="1257"/>
      <c r="K16874" s="1257"/>
      <c r="L16874" s="1257"/>
      <c r="M16874" s="1257"/>
    </row>
    <row r="16875" spans="2:13" s="1259" customFormat="1" x14ac:dyDescent="0.2">
      <c r="B16875" s="1257"/>
      <c r="C16875" s="1257"/>
      <c r="D16875" s="1257"/>
      <c r="E16875" s="1257"/>
      <c r="F16875" s="1257"/>
      <c r="G16875" s="1257"/>
      <c r="H16875" s="1258"/>
      <c r="I16875" s="1257"/>
      <c r="J16875" s="1257"/>
      <c r="K16875" s="1257"/>
      <c r="L16875" s="1257"/>
      <c r="M16875" s="1257"/>
    </row>
    <row r="16876" spans="2:13" s="1259" customFormat="1" x14ac:dyDescent="0.2">
      <c r="B16876" s="1257"/>
      <c r="C16876" s="1257"/>
      <c r="D16876" s="1257"/>
      <c r="E16876" s="1257"/>
      <c r="F16876" s="1257"/>
      <c r="G16876" s="1257"/>
      <c r="H16876" s="1258"/>
      <c r="I16876" s="1257"/>
      <c r="J16876" s="1257"/>
      <c r="K16876" s="1257"/>
      <c r="L16876" s="1257"/>
      <c r="M16876" s="1257"/>
    </row>
    <row r="16877" spans="2:13" s="1259" customFormat="1" x14ac:dyDescent="0.2">
      <c r="B16877" s="1257"/>
      <c r="C16877" s="1257"/>
      <c r="D16877" s="1257"/>
      <c r="E16877" s="1257"/>
      <c r="F16877" s="1257"/>
      <c r="G16877" s="1257"/>
      <c r="H16877" s="1258"/>
      <c r="I16877" s="1257"/>
      <c r="J16877" s="1257"/>
      <c r="K16877" s="1257"/>
      <c r="L16877" s="1257"/>
      <c r="M16877" s="1257"/>
    </row>
    <row r="16878" spans="2:13" s="1259" customFormat="1" x14ac:dyDescent="0.2">
      <c r="B16878" s="1257"/>
      <c r="C16878" s="1257"/>
      <c r="D16878" s="1257"/>
      <c r="E16878" s="1257"/>
      <c r="F16878" s="1257"/>
      <c r="G16878" s="1257"/>
      <c r="H16878" s="1258"/>
      <c r="I16878" s="1257"/>
      <c r="J16878" s="1257"/>
      <c r="K16878" s="1257"/>
      <c r="L16878" s="1257"/>
      <c r="M16878" s="1257"/>
    </row>
    <row r="16879" spans="2:13" s="1259" customFormat="1" x14ac:dyDescent="0.2">
      <c r="B16879" s="1257"/>
      <c r="C16879" s="1257"/>
      <c r="D16879" s="1257"/>
      <c r="E16879" s="1257"/>
      <c r="F16879" s="1257"/>
      <c r="G16879" s="1257"/>
      <c r="H16879" s="1258"/>
      <c r="I16879" s="1257"/>
      <c r="J16879" s="1257"/>
      <c r="K16879" s="1257"/>
      <c r="L16879" s="1257"/>
      <c r="M16879" s="1257"/>
    </row>
    <row r="16880" spans="2:13" s="1259" customFormat="1" x14ac:dyDescent="0.2">
      <c r="B16880" s="1257"/>
      <c r="C16880" s="1257"/>
      <c r="D16880" s="1257"/>
      <c r="E16880" s="1257"/>
      <c r="F16880" s="1257"/>
      <c r="G16880" s="1257"/>
      <c r="H16880" s="1258"/>
      <c r="I16880" s="1257"/>
      <c r="J16880" s="1257"/>
      <c r="K16880" s="1257"/>
      <c r="L16880" s="1257"/>
      <c r="M16880" s="1257"/>
    </row>
    <row r="16881" spans="2:13" s="1259" customFormat="1" x14ac:dyDescent="0.2">
      <c r="B16881" s="1257"/>
      <c r="C16881" s="1257"/>
      <c r="D16881" s="1257"/>
      <c r="E16881" s="1257"/>
      <c r="F16881" s="1257"/>
      <c r="G16881" s="1257"/>
      <c r="H16881" s="1258"/>
      <c r="I16881" s="1257"/>
      <c r="J16881" s="1257"/>
      <c r="K16881" s="1257"/>
      <c r="L16881" s="1257"/>
      <c r="M16881" s="1257"/>
    </row>
    <row r="16882" spans="2:13" s="1259" customFormat="1" x14ac:dyDescent="0.2">
      <c r="B16882" s="1257"/>
      <c r="C16882" s="1257"/>
      <c r="D16882" s="1257"/>
      <c r="E16882" s="1257"/>
      <c r="F16882" s="1257"/>
      <c r="G16882" s="1257"/>
      <c r="H16882" s="1258"/>
      <c r="I16882" s="1257"/>
      <c r="J16882" s="1257"/>
      <c r="K16882" s="1257"/>
      <c r="L16882" s="1257"/>
      <c r="M16882" s="1257"/>
    </row>
    <row r="16883" spans="2:13" s="1259" customFormat="1" x14ac:dyDescent="0.2">
      <c r="B16883" s="1257"/>
      <c r="C16883" s="1257"/>
      <c r="D16883" s="1257"/>
      <c r="E16883" s="1257"/>
      <c r="F16883" s="1257"/>
      <c r="G16883" s="1257"/>
      <c r="H16883" s="1258"/>
      <c r="I16883" s="1257"/>
      <c r="J16883" s="1257"/>
      <c r="K16883" s="1257"/>
      <c r="L16883" s="1257"/>
      <c r="M16883" s="1257"/>
    </row>
    <row r="16884" spans="2:13" s="1259" customFormat="1" x14ac:dyDescent="0.2">
      <c r="B16884" s="1257"/>
      <c r="C16884" s="1257"/>
      <c r="D16884" s="1257"/>
      <c r="E16884" s="1257"/>
      <c r="F16884" s="1257"/>
      <c r="G16884" s="1257"/>
      <c r="H16884" s="1258"/>
      <c r="I16884" s="1257"/>
      <c r="J16884" s="1257"/>
      <c r="K16884" s="1257"/>
      <c r="L16884" s="1257"/>
      <c r="M16884" s="1257"/>
    </row>
    <row r="16885" spans="2:13" s="1259" customFormat="1" x14ac:dyDescent="0.2">
      <c r="B16885" s="1257"/>
      <c r="C16885" s="1257"/>
      <c r="D16885" s="1257"/>
      <c r="E16885" s="1257"/>
      <c r="F16885" s="1257"/>
      <c r="G16885" s="1257"/>
      <c r="H16885" s="1258"/>
      <c r="I16885" s="1257"/>
      <c r="J16885" s="1257"/>
      <c r="K16885" s="1257"/>
      <c r="L16885" s="1257"/>
      <c r="M16885" s="1257"/>
    </row>
    <row r="16886" spans="2:13" s="1259" customFormat="1" x14ac:dyDescent="0.2">
      <c r="B16886" s="1257"/>
      <c r="C16886" s="1257"/>
      <c r="D16886" s="1257"/>
      <c r="E16886" s="1257"/>
      <c r="F16886" s="1257"/>
      <c r="G16886" s="1257"/>
      <c r="H16886" s="1258"/>
      <c r="I16886" s="1257"/>
      <c r="J16886" s="1257"/>
      <c r="K16886" s="1257"/>
      <c r="L16886" s="1257"/>
      <c r="M16886" s="1257"/>
    </row>
    <row r="16887" spans="2:13" s="1259" customFormat="1" x14ac:dyDescent="0.2">
      <c r="B16887" s="1257"/>
      <c r="C16887" s="1257"/>
      <c r="D16887" s="1257"/>
      <c r="E16887" s="1257"/>
      <c r="F16887" s="1257"/>
      <c r="G16887" s="1257"/>
      <c r="H16887" s="1258"/>
      <c r="I16887" s="1257"/>
      <c r="J16887" s="1257"/>
      <c r="K16887" s="1257"/>
      <c r="L16887" s="1257"/>
      <c r="M16887" s="1257"/>
    </row>
    <row r="16888" spans="2:13" s="1259" customFormat="1" x14ac:dyDescent="0.2">
      <c r="B16888" s="1257"/>
      <c r="C16888" s="1257"/>
      <c r="D16888" s="1257"/>
      <c r="E16888" s="1257"/>
      <c r="F16888" s="1257"/>
      <c r="G16888" s="1257"/>
      <c r="H16888" s="1258"/>
      <c r="I16888" s="1257"/>
      <c r="J16888" s="1257"/>
      <c r="K16888" s="1257"/>
      <c r="L16888" s="1257"/>
      <c r="M16888" s="1257"/>
    </row>
    <row r="16889" spans="2:13" s="1259" customFormat="1" x14ac:dyDescent="0.2">
      <c r="B16889" s="1257"/>
      <c r="C16889" s="1257"/>
      <c r="D16889" s="1257"/>
      <c r="E16889" s="1257"/>
      <c r="F16889" s="1257"/>
      <c r="G16889" s="1257"/>
      <c r="H16889" s="1258"/>
      <c r="I16889" s="1257"/>
      <c r="J16889" s="1257"/>
      <c r="K16889" s="1257"/>
      <c r="L16889" s="1257"/>
      <c r="M16889" s="1257"/>
    </row>
    <row r="16890" spans="2:13" s="1259" customFormat="1" x14ac:dyDescent="0.2">
      <c r="B16890" s="1257"/>
      <c r="C16890" s="1257"/>
      <c r="D16890" s="1257"/>
      <c r="E16890" s="1257"/>
      <c r="F16890" s="1257"/>
      <c r="G16890" s="1257"/>
      <c r="H16890" s="1258"/>
      <c r="I16890" s="1257"/>
      <c r="J16890" s="1257"/>
      <c r="K16890" s="1257"/>
      <c r="L16890" s="1257"/>
      <c r="M16890" s="1257"/>
    </row>
    <row r="16891" spans="2:13" s="1259" customFormat="1" x14ac:dyDescent="0.2">
      <c r="B16891" s="1257"/>
      <c r="C16891" s="1257"/>
      <c r="D16891" s="1257"/>
      <c r="E16891" s="1257"/>
      <c r="F16891" s="1257"/>
      <c r="G16891" s="1257"/>
      <c r="H16891" s="1258"/>
      <c r="I16891" s="1257"/>
      <c r="J16891" s="1257"/>
      <c r="K16891" s="1257"/>
      <c r="L16891" s="1257"/>
      <c r="M16891" s="1257"/>
    </row>
    <row r="16892" spans="2:13" s="1259" customFormat="1" x14ac:dyDescent="0.2">
      <c r="B16892" s="1257"/>
      <c r="C16892" s="1257"/>
      <c r="D16892" s="1257"/>
      <c r="E16892" s="1257"/>
      <c r="F16892" s="1257"/>
      <c r="G16892" s="1257"/>
      <c r="H16892" s="1258"/>
      <c r="I16892" s="1257"/>
      <c r="J16892" s="1257"/>
      <c r="K16892" s="1257"/>
      <c r="L16892" s="1257"/>
      <c r="M16892" s="1257"/>
    </row>
    <row r="16893" spans="2:13" s="1259" customFormat="1" x14ac:dyDescent="0.2">
      <c r="B16893" s="1257"/>
      <c r="C16893" s="1257"/>
      <c r="D16893" s="1257"/>
      <c r="E16893" s="1257"/>
      <c r="F16893" s="1257"/>
      <c r="G16893" s="1257"/>
      <c r="H16893" s="1258"/>
      <c r="I16893" s="1257"/>
      <c r="J16893" s="1257"/>
      <c r="K16893" s="1257"/>
      <c r="L16893" s="1257"/>
      <c r="M16893" s="1257"/>
    </row>
    <row r="16894" spans="2:13" s="1259" customFormat="1" x14ac:dyDescent="0.2">
      <c r="B16894" s="1257"/>
      <c r="C16894" s="1257"/>
      <c r="D16894" s="1257"/>
      <c r="E16894" s="1257"/>
      <c r="F16894" s="1257"/>
      <c r="G16894" s="1257"/>
      <c r="H16894" s="1258"/>
      <c r="I16894" s="1257"/>
      <c r="J16894" s="1257"/>
      <c r="K16894" s="1257"/>
      <c r="L16894" s="1257"/>
      <c r="M16894" s="1257"/>
    </row>
    <row r="16895" spans="2:13" s="1259" customFormat="1" x14ac:dyDescent="0.2">
      <c r="B16895" s="1257"/>
      <c r="C16895" s="1257"/>
      <c r="D16895" s="1257"/>
      <c r="E16895" s="1257"/>
      <c r="F16895" s="1257"/>
      <c r="G16895" s="1257"/>
      <c r="H16895" s="1258"/>
      <c r="I16895" s="1257"/>
      <c r="J16895" s="1257"/>
      <c r="K16895" s="1257"/>
      <c r="L16895" s="1257"/>
      <c r="M16895" s="1257"/>
    </row>
    <row r="16896" spans="2:13" s="1259" customFormat="1" x14ac:dyDescent="0.2">
      <c r="B16896" s="1257"/>
      <c r="C16896" s="1257"/>
      <c r="D16896" s="1257"/>
      <c r="E16896" s="1257"/>
      <c r="F16896" s="1257"/>
      <c r="G16896" s="1257"/>
      <c r="H16896" s="1258"/>
      <c r="I16896" s="1257"/>
      <c r="J16896" s="1257"/>
      <c r="K16896" s="1257"/>
      <c r="L16896" s="1257"/>
      <c r="M16896" s="1257"/>
    </row>
    <row r="16897" spans="2:13" s="1259" customFormat="1" x14ac:dyDescent="0.2">
      <c r="B16897" s="1257"/>
      <c r="C16897" s="1257"/>
      <c r="D16897" s="1257"/>
      <c r="E16897" s="1257"/>
      <c r="F16897" s="1257"/>
      <c r="G16897" s="1257"/>
      <c r="H16897" s="1258"/>
      <c r="I16897" s="1257"/>
      <c r="J16897" s="1257"/>
      <c r="K16897" s="1257"/>
      <c r="L16897" s="1257"/>
      <c r="M16897" s="1257"/>
    </row>
    <row r="16898" spans="2:13" s="1259" customFormat="1" x14ac:dyDescent="0.2">
      <c r="B16898" s="1257"/>
      <c r="C16898" s="1257"/>
      <c r="D16898" s="1257"/>
      <c r="E16898" s="1257"/>
      <c r="F16898" s="1257"/>
      <c r="G16898" s="1257"/>
      <c r="H16898" s="1258"/>
      <c r="I16898" s="1257"/>
      <c r="J16898" s="1257"/>
      <c r="K16898" s="1257"/>
      <c r="L16898" s="1257"/>
      <c r="M16898" s="1257"/>
    </row>
    <row r="16899" spans="2:13" s="1259" customFormat="1" x14ac:dyDescent="0.2">
      <c r="B16899" s="1257"/>
      <c r="C16899" s="1257"/>
      <c r="D16899" s="1257"/>
      <c r="E16899" s="1257"/>
      <c r="F16899" s="1257"/>
      <c r="G16899" s="1257"/>
      <c r="H16899" s="1258"/>
      <c r="I16899" s="1257"/>
      <c r="J16899" s="1257"/>
      <c r="K16899" s="1257"/>
      <c r="L16899" s="1257"/>
      <c r="M16899" s="1257"/>
    </row>
    <row r="16900" spans="2:13" s="1259" customFormat="1" x14ac:dyDescent="0.2">
      <c r="B16900" s="1257"/>
      <c r="C16900" s="1257"/>
      <c r="D16900" s="1257"/>
      <c r="E16900" s="1257"/>
      <c r="F16900" s="1257"/>
      <c r="G16900" s="1257"/>
      <c r="H16900" s="1258"/>
      <c r="I16900" s="1257"/>
      <c r="J16900" s="1257"/>
      <c r="K16900" s="1257"/>
      <c r="L16900" s="1257"/>
      <c r="M16900" s="1257"/>
    </row>
    <row r="16901" spans="2:13" s="1259" customFormat="1" x14ac:dyDescent="0.2">
      <c r="B16901" s="1257"/>
      <c r="C16901" s="1257"/>
      <c r="D16901" s="1257"/>
      <c r="E16901" s="1257"/>
      <c r="F16901" s="1257"/>
      <c r="G16901" s="1257"/>
      <c r="H16901" s="1258"/>
      <c r="I16901" s="1257"/>
      <c r="J16901" s="1257"/>
      <c r="K16901" s="1257"/>
      <c r="L16901" s="1257"/>
      <c r="M16901" s="1257"/>
    </row>
    <row r="16902" spans="2:13" s="1259" customFormat="1" x14ac:dyDescent="0.2">
      <c r="B16902" s="1257"/>
      <c r="C16902" s="1257"/>
      <c r="D16902" s="1257"/>
      <c r="E16902" s="1257"/>
      <c r="F16902" s="1257"/>
      <c r="G16902" s="1257"/>
      <c r="H16902" s="1258"/>
      <c r="I16902" s="1257"/>
      <c r="J16902" s="1257"/>
      <c r="K16902" s="1257"/>
      <c r="L16902" s="1257"/>
      <c r="M16902" s="1257"/>
    </row>
    <row r="16903" spans="2:13" s="1259" customFormat="1" x14ac:dyDescent="0.2">
      <c r="B16903" s="1257"/>
      <c r="C16903" s="1257"/>
      <c r="D16903" s="1257"/>
      <c r="E16903" s="1257"/>
      <c r="F16903" s="1257"/>
      <c r="G16903" s="1257"/>
      <c r="H16903" s="1258"/>
      <c r="I16903" s="1257"/>
      <c r="J16903" s="1257"/>
      <c r="K16903" s="1257"/>
      <c r="L16903" s="1257"/>
      <c r="M16903" s="1257"/>
    </row>
    <row r="16904" spans="2:13" s="1259" customFormat="1" x14ac:dyDescent="0.2">
      <c r="B16904" s="1257"/>
      <c r="C16904" s="1257"/>
      <c r="D16904" s="1257"/>
      <c r="E16904" s="1257"/>
      <c r="F16904" s="1257"/>
      <c r="G16904" s="1257"/>
      <c r="H16904" s="1258"/>
      <c r="I16904" s="1257"/>
      <c r="J16904" s="1257"/>
      <c r="K16904" s="1257"/>
      <c r="L16904" s="1257"/>
      <c r="M16904" s="1257"/>
    </row>
    <row r="16905" spans="2:13" s="1259" customFormat="1" x14ac:dyDescent="0.2">
      <c r="B16905" s="1257"/>
      <c r="C16905" s="1257"/>
      <c r="D16905" s="1257"/>
      <c r="E16905" s="1257"/>
      <c r="F16905" s="1257"/>
      <c r="G16905" s="1257"/>
      <c r="H16905" s="1258"/>
      <c r="I16905" s="1257"/>
      <c r="J16905" s="1257"/>
      <c r="K16905" s="1257"/>
      <c r="L16905" s="1257"/>
      <c r="M16905" s="1257"/>
    </row>
    <row r="16906" spans="2:13" s="1259" customFormat="1" x14ac:dyDescent="0.2">
      <c r="B16906" s="1257"/>
      <c r="C16906" s="1257"/>
      <c r="D16906" s="1257"/>
      <c r="E16906" s="1257"/>
      <c r="F16906" s="1257"/>
      <c r="G16906" s="1257"/>
      <c r="H16906" s="1258"/>
      <c r="I16906" s="1257"/>
      <c r="J16906" s="1257"/>
      <c r="K16906" s="1257"/>
      <c r="L16906" s="1257"/>
      <c r="M16906" s="1257"/>
    </row>
    <row r="16907" spans="2:13" s="1259" customFormat="1" x14ac:dyDescent="0.2">
      <c r="B16907" s="1257"/>
      <c r="C16907" s="1257"/>
      <c r="D16907" s="1257"/>
      <c r="E16907" s="1257"/>
      <c r="F16907" s="1257"/>
      <c r="G16907" s="1257"/>
      <c r="H16907" s="1258"/>
      <c r="I16907" s="1257"/>
      <c r="J16907" s="1257"/>
      <c r="K16907" s="1257"/>
      <c r="L16907" s="1257"/>
      <c r="M16907" s="1257"/>
    </row>
    <row r="16908" spans="2:13" s="1259" customFormat="1" x14ac:dyDescent="0.2">
      <c r="B16908" s="1257"/>
      <c r="C16908" s="1257"/>
      <c r="D16908" s="1257"/>
      <c r="E16908" s="1257"/>
      <c r="F16908" s="1257"/>
      <c r="G16908" s="1257"/>
      <c r="H16908" s="1258"/>
      <c r="I16908" s="1257"/>
      <c r="J16908" s="1257"/>
      <c r="K16908" s="1257"/>
      <c r="L16908" s="1257"/>
      <c r="M16908" s="1257"/>
    </row>
    <row r="16909" spans="2:13" s="1259" customFormat="1" x14ac:dyDescent="0.2">
      <c r="B16909" s="1257"/>
      <c r="C16909" s="1257"/>
      <c r="D16909" s="1257"/>
      <c r="E16909" s="1257"/>
      <c r="F16909" s="1257"/>
      <c r="G16909" s="1257"/>
      <c r="H16909" s="1258"/>
      <c r="I16909" s="1257"/>
      <c r="J16909" s="1257"/>
      <c r="K16909" s="1257"/>
      <c r="L16909" s="1257"/>
      <c r="M16909" s="1257"/>
    </row>
    <row r="16910" spans="2:13" s="1259" customFormat="1" x14ac:dyDescent="0.2">
      <c r="B16910" s="1257"/>
      <c r="C16910" s="1257"/>
      <c r="D16910" s="1257"/>
      <c r="E16910" s="1257"/>
      <c r="F16910" s="1257"/>
      <c r="G16910" s="1257"/>
      <c r="H16910" s="1258"/>
      <c r="I16910" s="1257"/>
      <c r="J16910" s="1257"/>
      <c r="K16910" s="1257"/>
      <c r="L16910" s="1257"/>
      <c r="M16910" s="1257"/>
    </row>
    <row r="16911" spans="2:13" s="1259" customFormat="1" x14ac:dyDescent="0.2">
      <c r="B16911" s="1257"/>
      <c r="C16911" s="1257"/>
      <c r="D16911" s="1257"/>
      <c r="E16911" s="1257"/>
      <c r="F16911" s="1257"/>
      <c r="G16911" s="1257"/>
      <c r="H16911" s="1258"/>
      <c r="I16911" s="1257"/>
      <c r="J16911" s="1257"/>
      <c r="K16911" s="1257"/>
      <c r="L16911" s="1257"/>
      <c r="M16911" s="1257"/>
    </row>
    <row r="16912" spans="2:13" s="1259" customFormat="1" x14ac:dyDescent="0.2">
      <c r="B16912" s="1257"/>
      <c r="C16912" s="1257"/>
      <c r="D16912" s="1257"/>
      <c r="E16912" s="1257"/>
      <c r="F16912" s="1257"/>
      <c r="G16912" s="1257"/>
      <c r="H16912" s="1258"/>
      <c r="I16912" s="1257"/>
      <c r="J16912" s="1257"/>
      <c r="K16912" s="1257"/>
      <c r="L16912" s="1257"/>
      <c r="M16912" s="1257"/>
    </row>
    <row r="16913" spans="2:13" s="1259" customFormat="1" x14ac:dyDescent="0.2">
      <c r="B16913" s="1257"/>
      <c r="C16913" s="1257"/>
      <c r="D16913" s="1257"/>
      <c r="E16913" s="1257"/>
      <c r="F16913" s="1257"/>
      <c r="G16913" s="1257"/>
      <c r="H16913" s="1258"/>
      <c r="I16913" s="1257"/>
      <c r="J16913" s="1257"/>
      <c r="K16913" s="1257"/>
      <c r="L16913" s="1257"/>
      <c r="M16913" s="1257"/>
    </row>
    <row r="16914" spans="2:13" s="1259" customFormat="1" x14ac:dyDescent="0.2">
      <c r="B16914" s="1257"/>
      <c r="C16914" s="1257"/>
      <c r="D16914" s="1257"/>
      <c r="E16914" s="1257"/>
      <c r="F16914" s="1257"/>
      <c r="G16914" s="1257"/>
      <c r="H16914" s="1258"/>
      <c r="I16914" s="1257"/>
      <c r="J16914" s="1257"/>
      <c r="K16914" s="1257"/>
      <c r="L16914" s="1257"/>
      <c r="M16914" s="1257"/>
    </row>
    <row r="16915" spans="2:13" s="1259" customFormat="1" x14ac:dyDescent="0.2">
      <c r="B16915" s="1257"/>
      <c r="C16915" s="1257"/>
      <c r="D16915" s="1257"/>
      <c r="E16915" s="1257"/>
      <c r="F16915" s="1257"/>
      <c r="G16915" s="1257"/>
      <c r="H16915" s="1258"/>
      <c r="I16915" s="1257"/>
      <c r="J16915" s="1257"/>
      <c r="K16915" s="1257"/>
      <c r="L16915" s="1257"/>
      <c r="M16915" s="1257"/>
    </row>
    <row r="16916" spans="2:13" s="1259" customFormat="1" x14ac:dyDescent="0.2">
      <c r="B16916" s="1257"/>
      <c r="C16916" s="1257"/>
      <c r="D16916" s="1257"/>
      <c r="E16916" s="1257"/>
      <c r="F16916" s="1257"/>
      <c r="G16916" s="1257"/>
      <c r="H16916" s="1258"/>
      <c r="I16916" s="1257"/>
      <c r="J16916" s="1257"/>
      <c r="K16916" s="1257"/>
      <c r="L16916" s="1257"/>
      <c r="M16916" s="1257"/>
    </row>
    <row r="16917" spans="2:13" s="1259" customFormat="1" x14ac:dyDescent="0.2">
      <c r="B16917" s="1257"/>
      <c r="C16917" s="1257"/>
      <c r="D16917" s="1257"/>
      <c r="E16917" s="1257"/>
      <c r="F16917" s="1257"/>
      <c r="G16917" s="1257"/>
      <c r="H16917" s="1258"/>
      <c r="I16917" s="1257"/>
      <c r="J16917" s="1257"/>
      <c r="K16917" s="1257"/>
      <c r="L16917" s="1257"/>
      <c r="M16917" s="1257"/>
    </row>
    <row r="16918" spans="2:13" s="1259" customFormat="1" x14ac:dyDescent="0.2">
      <c r="B16918" s="1257"/>
      <c r="C16918" s="1257"/>
      <c r="D16918" s="1257"/>
      <c r="E16918" s="1257"/>
      <c r="F16918" s="1257"/>
      <c r="G16918" s="1257"/>
      <c r="H16918" s="1258"/>
      <c r="I16918" s="1257"/>
      <c r="J16918" s="1257"/>
      <c r="K16918" s="1257"/>
      <c r="L16918" s="1257"/>
      <c r="M16918" s="1257"/>
    </row>
    <row r="16919" spans="2:13" s="1259" customFormat="1" x14ac:dyDescent="0.2">
      <c r="B16919" s="1257"/>
      <c r="C16919" s="1257"/>
      <c r="D16919" s="1257"/>
      <c r="E16919" s="1257"/>
      <c r="F16919" s="1257"/>
      <c r="G16919" s="1257"/>
      <c r="H16919" s="1258"/>
      <c r="I16919" s="1257"/>
      <c r="J16919" s="1257"/>
      <c r="K16919" s="1257"/>
      <c r="L16919" s="1257"/>
      <c r="M16919" s="1257"/>
    </row>
    <row r="16920" spans="2:13" s="1259" customFormat="1" x14ac:dyDescent="0.2">
      <c r="B16920" s="1257"/>
      <c r="C16920" s="1257"/>
      <c r="D16920" s="1257"/>
      <c r="E16920" s="1257"/>
      <c r="F16920" s="1257"/>
      <c r="G16920" s="1257"/>
      <c r="H16920" s="1258"/>
      <c r="I16920" s="1257"/>
      <c r="J16920" s="1257"/>
      <c r="K16920" s="1257"/>
      <c r="L16920" s="1257"/>
      <c r="M16920" s="1257"/>
    </row>
    <row r="16921" spans="2:13" s="1259" customFormat="1" x14ac:dyDescent="0.2">
      <c r="B16921" s="1257"/>
      <c r="C16921" s="1257"/>
      <c r="D16921" s="1257"/>
      <c r="E16921" s="1257"/>
      <c r="F16921" s="1257"/>
      <c r="G16921" s="1257"/>
      <c r="H16921" s="1258"/>
      <c r="I16921" s="1257"/>
      <c r="J16921" s="1257"/>
      <c r="K16921" s="1257"/>
      <c r="L16921" s="1257"/>
      <c r="M16921" s="1257"/>
    </row>
    <row r="16922" spans="2:13" s="1259" customFormat="1" x14ac:dyDescent="0.2">
      <c r="B16922" s="1257"/>
      <c r="C16922" s="1257"/>
      <c r="D16922" s="1257"/>
      <c r="E16922" s="1257"/>
      <c r="F16922" s="1257"/>
      <c r="G16922" s="1257"/>
      <c r="H16922" s="1258"/>
      <c r="I16922" s="1257"/>
      <c r="J16922" s="1257"/>
      <c r="K16922" s="1257"/>
      <c r="L16922" s="1257"/>
      <c r="M16922" s="1257"/>
    </row>
    <row r="16923" spans="2:13" s="1259" customFormat="1" x14ac:dyDescent="0.2">
      <c r="B16923" s="1257"/>
      <c r="C16923" s="1257"/>
      <c r="D16923" s="1257"/>
      <c r="E16923" s="1257"/>
      <c r="F16923" s="1257"/>
      <c r="G16923" s="1257"/>
      <c r="H16923" s="1258"/>
      <c r="I16923" s="1257"/>
      <c r="J16923" s="1257"/>
      <c r="K16923" s="1257"/>
      <c r="L16923" s="1257"/>
      <c r="M16923" s="1257"/>
    </row>
    <row r="16924" spans="2:13" s="1259" customFormat="1" x14ac:dyDescent="0.2">
      <c r="B16924" s="1257"/>
      <c r="C16924" s="1257"/>
      <c r="D16924" s="1257"/>
      <c r="E16924" s="1257"/>
      <c r="F16924" s="1257"/>
      <c r="G16924" s="1257"/>
      <c r="H16924" s="1258"/>
      <c r="I16924" s="1257"/>
      <c r="J16924" s="1257"/>
      <c r="K16924" s="1257"/>
      <c r="L16924" s="1257"/>
      <c r="M16924" s="1257"/>
    </row>
    <row r="16925" spans="2:13" s="1259" customFormat="1" x14ac:dyDescent="0.2">
      <c r="B16925" s="1257"/>
      <c r="C16925" s="1257"/>
      <c r="D16925" s="1257"/>
      <c r="E16925" s="1257"/>
      <c r="F16925" s="1257"/>
      <c r="G16925" s="1257"/>
      <c r="H16925" s="1258"/>
      <c r="I16925" s="1257"/>
      <c r="J16925" s="1257"/>
      <c r="K16925" s="1257"/>
      <c r="L16925" s="1257"/>
      <c r="M16925" s="1257"/>
    </row>
    <row r="16926" spans="2:13" s="1259" customFormat="1" x14ac:dyDescent="0.2">
      <c r="B16926" s="1257"/>
      <c r="C16926" s="1257"/>
      <c r="D16926" s="1257"/>
      <c r="E16926" s="1257"/>
      <c r="F16926" s="1257"/>
      <c r="G16926" s="1257"/>
      <c r="H16926" s="1258"/>
      <c r="I16926" s="1257"/>
      <c r="J16926" s="1257"/>
      <c r="K16926" s="1257"/>
      <c r="L16926" s="1257"/>
      <c r="M16926" s="1257"/>
    </row>
    <row r="16927" spans="2:13" s="1259" customFormat="1" x14ac:dyDescent="0.2">
      <c r="B16927" s="1257"/>
      <c r="C16927" s="1257"/>
      <c r="D16927" s="1257"/>
      <c r="E16927" s="1257"/>
      <c r="F16927" s="1257"/>
      <c r="G16927" s="1257"/>
      <c r="H16927" s="1258"/>
      <c r="I16927" s="1257"/>
      <c r="J16927" s="1257"/>
      <c r="K16927" s="1257"/>
      <c r="L16927" s="1257"/>
      <c r="M16927" s="1257"/>
    </row>
    <row r="16928" spans="2:13" s="1259" customFormat="1" x14ac:dyDescent="0.2">
      <c r="B16928" s="1257"/>
      <c r="C16928" s="1257"/>
      <c r="D16928" s="1257"/>
      <c r="E16928" s="1257"/>
      <c r="F16928" s="1257"/>
      <c r="G16928" s="1257"/>
      <c r="H16928" s="1258"/>
      <c r="I16928" s="1257"/>
      <c r="J16928" s="1257"/>
      <c r="K16928" s="1257"/>
      <c r="L16928" s="1257"/>
      <c r="M16928" s="1257"/>
    </row>
    <row r="16929" spans="2:13" s="1259" customFormat="1" x14ac:dyDescent="0.2">
      <c r="B16929" s="1257"/>
      <c r="C16929" s="1257"/>
      <c r="D16929" s="1257"/>
      <c r="E16929" s="1257"/>
      <c r="F16929" s="1257"/>
      <c r="G16929" s="1257"/>
      <c r="H16929" s="1258"/>
      <c r="I16929" s="1257"/>
      <c r="J16929" s="1257"/>
      <c r="K16929" s="1257"/>
      <c r="L16929" s="1257"/>
      <c r="M16929" s="1257"/>
    </row>
    <row r="16930" spans="2:13" s="1259" customFormat="1" x14ac:dyDescent="0.2">
      <c r="B16930" s="1257"/>
      <c r="C16930" s="1257"/>
      <c r="D16930" s="1257"/>
      <c r="E16930" s="1257"/>
      <c r="F16930" s="1257"/>
      <c r="G16930" s="1257"/>
      <c r="H16930" s="1258"/>
      <c r="I16930" s="1257"/>
      <c r="J16930" s="1257"/>
      <c r="K16930" s="1257"/>
      <c r="L16930" s="1257"/>
      <c r="M16930" s="1257"/>
    </row>
    <row r="16931" spans="2:13" s="1259" customFormat="1" x14ac:dyDescent="0.2">
      <c r="B16931" s="1257"/>
      <c r="C16931" s="1257"/>
      <c r="D16931" s="1257"/>
      <c r="E16931" s="1257"/>
      <c r="F16931" s="1257"/>
      <c r="G16931" s="1257"/>
      <c r="H16931" s="1258"/>
      <c r="I16931" s="1257"/>
      <c r="J16931" s="1257"/>
      <c r="K16931" s="1257"/>
      <c r="L16931" s="1257"/>
      <c r="M16931" s="1257"/>
    </row>
    <row r="16932" spans="2:13" s="1259" customFormat="1" x14ac:dyDescent="0.2">
      <c r="B16932" s="1257"/>
      <c r="C16932" s="1257"/>
      <c r="D16932" s="1257"/>
      <c r="E16932" s="1257"/>
      <c r="F16932" s="1257"/>
      <c r="G16932" s="1257"/>
      <c r="H16932" s="1258"/>
      <c r="I16932" s="1257"/>
      <c r="J16932" s="1257"/>
      <c r="K16932" s="1257"/>
      <c r="L16932" s="1257"/>
      <c r="M16932" s="1257"/>
    </row>
    <row r="16933" spans="2:13" s="1259" customFormat="1" x14ac:dyDescent="0.2">
      <c r="B16933" s="1257"/>
      <c r="C16933" s="1257"/>
      <c r="D16933" s="1257"/>
      <c r="E16933" s="1257"/>
      <c r="F16933" s="1257"/>
      <c r="G16933" s="1257"/>
      <c r="H16933" s="1258"/>
      <c r="I16933" s="1257"/>
      <c r="J16933" s="1257"/>
      <c r="K16933" s="1257"/>
      <c r="L16933" s="1257"/>
      <c r="M16933" s="1257"/>
    </row>
    <row r="16934" spans="2:13" s="1259" customFormat="1" x14ac:dyDescent="0.2">
      <c r="B16934" s="1257"/>
      <c r="C16934" s="1257"/>
      <c r="D16934" s="1257"/>
      <c r="E16934" s="1257"/>
      <c r="F16934" s="1257"/>
      <c r="G16934" s="1257"/>
      <c r="H16934" s="1258"/>
      <c r="I16934" s="1257"/>
      <c r="J16934" s="1257"/>
      <c r="K16934" s="1257"/>
      <c r="L16934" s="1257"/>
      <c r="M16934" s="1257"/>
    </row>
    <row r="16935" spans="2:13" s="1259" customFormat="1" x14ac:dyDescent="0.2">
      <c r="B16935" s="1257"/>
      <c r="C16935" s="1257"/>
      <c r="D16935" s="1257"/>
      <c r="E16935" s="1257"/>
      <c r="F16935" s="1257"/>
      <c r="G16935" s="1257"/>
      <c r="H16935" s="1258"/>
      <c r="I16935" s="1257"/>
      <c r="J16935" s="1257"/>
      <c r="K16935" s="1257"/>
      <c r="L16935" s="1257"/>
      <c r="M16935" s="1257"/>
    </row>
    <row r="16936" spans="2:13" s="1259" customFormat="1" x14ac:dyDescent="0.2">
      <c r="B16936" s="1257"/>
      <c r="C16936" s="1257"/>
      <c r="D16936" s="1257"/>
      <c r="E16936" s="1257"/>
      <c r="F16936" s="1257"/>
      <c r="G16936" s="1257"/>
      <c r="H16936" s="1258"/>
      <c r="I16936" s="1257"/>
      <c r="J16936" s="1257"/>
      <c r="K16936" s="1257"/>
      <c r="L16936" s="1257"/>
      <c r="M16936" s="1257"/>
    </row>
    <row r="16937" spans="2:13" s="1259" customFormat="1" x14ac:dyDescent="0.2">
      <c r="B16937" s="1257"/>
      <c r="C16937" s="1257"/>
      <c r="D16937" s="1257"/>
      <c r="E16937" s="1257"/>
      <c r="F16937" s="1257"/>
      <c r="G16937" s="1257"/>
      <c r="H16937" s="1258"/>
      <c r="I16937" s="1257"/>
      <c r="J16937" s="1257"/>
      <c r="K16937" s="1257"/>
      <c r="L16937" s="1257"/>
      <c r="M16937" s="1257"/>
    </row>
    <row r="16938" spans="2:13" s="1259" customFormat="1" x14ac:dyDescent="0.2">
      <c r="B16938" s="1257"/>
      <c r="C16938" s="1257"/>
      <c r="D16938" s="1257"/>
      <c r="E16938" s="1257"/>
      <c r="F16938" s="1257"/>
      <c r="G16938" s="1257"/>
      <c r="H16938" s="1258"/>
      <c r="I16938" s="1257"/>
      <c r="J16938" s="1257"/>
      <c r="K16938" s="1257"/>
      <c r="L16938" s="1257"/>
      <c r="M16938" s="1257"/>
    </row>
    <row r="16939" spans="2:13" s="1259" customFormat="1" x14ac:dyDescent="0.2">
      <c r="B16939" s="1257"/>
      <c r="C16939" s="1257"/>
      <c r="D16939" s="1257"/>
      <c r="E16939" s="1257"/>
      <c r="F16939" s="1257"/>
      <c r="G16939" s="1257"/>
      <c r="H16939" s="1258"/>
      <c r="I16939" s="1257"/>
      <c r="J16939" s="1257"/>
      <c r="K16939" s="1257"/>
      <c r="L16939" s="1257"/>
      <c r="M16939" s="1257"/>
    </row>
    <row r="16940" spans="2:13" s="1259" customFormat="1" x14ac:dyDescent="0.2">
      <c r="B16940" s="1257"/>
      <c r="C16940" s="1257"/>
      <c r="D16940" s="1257"/>
      <c r="E16940" s="1257"/>
      <c r="F16940" s="1257"/>
      <c r="G16940" s="1257"/>
      <c r="H16940" s="1258"/>
      <c r="I16940" s="1257"/>
      <c r="J16940" s="1257"/>
      <c r="K16940" s="1257"/>
      <c r="L16940" s="1257"/>
      <c r="M16940" s="1257"/>
    </row>
    <row r="16941" spans="2:13" s="1259" customFormat="1" x14ac:dyDescent="0.2">
      <c r="B16941" s="1257"/>
      <c r="C16941" s="1257"/>
      <c r="D16941" s="1257"/>
      <c r="E16941" s="1257"/>
      <c r="F16941" s="1257"/>
      <c r="G16941" s="1257"/>
      <c r="H16941" s="1258"/>
      <c r="I16941" s="1257"/>
      <c r="J16941" s="1257"/>
      <c r="K16941" s="1257"/>
      <c r="L16941" s="1257"/>
      <c r="M16941" s="1257"/>
    </row>
    <row r="16942" spans="2:13" s="1259" customFormat="1" x14ac:dyDescent="0.2">
      <c r="B16942" s="1257"/>
      <c r="C16942" s="1257"/>
      <c r="D16942" s="1257"/>
      <c r="E16942" s="1257"/>
      <c r="F16942" s="1257"/>
      <c r="G16942" s="1257"/>
      <c r="H16942" s="1258"/>
      <c r="I16942" s="1257"/>
      <c r="J16942" s="1257"/>
      <c r="K16942" s="1257"/>
      <c r="L16942" s="1257"/>
      <c r="M16942" s="1257"/>
    </row>
    <row r="16943" spans="2:13" s="1259" customFormat="1" x14ac:dyDescent="0.2">
      <c r="B16943" s="1257"/>
      <c r="C16943" s="1257"/>
      <c r="D16943" s="1257"/>
      <c r="E16943" s="1257"/>
      <c r="F16943" s="1257"/>
      <c r="G16943" s="1257"/>
      <c r="H16943" s="1258"/>
      <c r="I16943" s="1257"/>
      <c r="J16943" s="1257"/>
      <c r="K16943" s="1257"/>
      <c r="L16943" s="1257"/>
      <c r="M16943" s="1257"/>
    </row>
    <row r="16944" spans="2:13" s="1259" customFormat="1" x14ac:dyDescent="0.2">
      <c r="B16944" s="1257"/>
      <c r="C16944" s="1257"/>
      <c r="D16944" s="1257"/>
      <c r="E16944" s="1257"/>
      <c r="F16944" s="1257"/>
      <c r="G16944" s="1257"/>
      <c r="H16944" s="1258"/>
      <c r="I16944" s="1257"/>
      <c r="J16944" s="1257"/>
      <c r="K16944" s="1257"/>
      <c r="L16944" s="1257"/>
      <c r="M16944" s="1257"/>
    </row>
    <row r="16945" spans="2:13" s="1259" customFormat="1" x14ac:dyDescent="0.2">
      <c r="B16945" s="1257"/>
      <c r="C16945" s="1257"/>
      <c r="D16945" s="1257"/>
      <c r="E16945" s="1257"/>
      <c r="F16945" s="1257"/>
      <c r="G16945" s="1257"/>
      <c r="H16945" s="1258"/>
      <c r="I16945" s="1257"/>
      <c r="J16945" s="1257"/>
      <c r="K16945" s="1257"/>
      <c r="L16945" s="1257"/>
      <c r="M16945" s="1257"/>
    </row>
    <row r="16946" spans="2:13" s="1259" customFormat="1" x14ac:dyDescent="0.2">
      <c r="B16946" s="1257"/>
      <c r="C16946" s="1257"/>
      <c r="D16946" s="1257"/>
      <c r="E16946" s="1257"/>
      <c r="F16946" s="1257"/>
      <c r="G16946" s="1257"/>
      <c r="H16946" s="1258"/>
      <c r="I16946" s="1257"/>
      <c r="J16946" s="1257"/>
      <c r="K16946" s="1257"/>
      <c r="L16946" s="1257"/>
      <c r="M16946" s="1257"/>
    </row>
    <row r="16947" spans="2:13" s="1259" customFormat="1" x14ac:dyDescent="0.2">
      <c r="B16947" s="1257"/>
      <c r="C16947" s="1257"/>
      <c r="D16947" s="1257"/>
      <c r="E16947" s="1257"/>
      <c r="F16947" s="1257"/>
      <c r="G16947" s="1257"/>
      <c r="H16947" s="1258"/>
      <c r="I16947" s="1257"/>
      <c r="J16947" s="1257"/>
      <c r="K16947" s="1257"/>
      <c r="L16947" s="1257"/>
      <c r="M16947" s="1257"/>
    </row>
    <row r="16948" spans="2:13" s="1259" customFormat="1" x14ac:dyDescent="0.2">
      <c r="B16948" s="1257"/>
      <c r="C16948" s="1257"/>
      <c r="D16948" s="1257"/>
      <c r="E16948" s="1257"/>
      <c r="F16948" s="1257"/>
      <c r="G16948" s="1257"/>
      <c r="H16948" s="1258"/>
      <c r="I16948" s="1257"/>
      <c r="J16948" s="1257"/>
      <c r="K16948" s="1257"/>
      <c r="L16948" s="1257"/>
      <c r="M16948" s="1257"/>
    </row>
    <row r="16949" spans="2:13" s="1259" customFormat="1" x14ac:dyDescent="0.2">
      <c r="B16949" s="1257"/>
      <c r="C16949" s="1257"/>
      <c r="D16949" s="1257"/>
      <c r="E16949" s="1257"/>
      <c r="F16949" s="1257"/>
      <c r="G16949" s="1257"/>
      <c r="H16949" s="1258"/>
      <c r="I16949" s="1257"/>
      <c r="J16949" s="1257"/>
      <c r="K16949" s="1257"/>
      <c r="L16949" s="1257"/>
      <c r="M16949" s="1257"/>
    </row>
    <row r="16950" spans="2:13" s="1259" customFormat="1" x14ac:dyDescent="0.2">
      <c r="B16950" s="1257"/>
      <c r="C16950" s="1257"/>
      <c r="D16950" s="1257"/>
      <c r="E16950" s="1257"/>
      <c r="F16950" s="1257"/>
      <c r="G16950" s="1257"/>
      <c r="H16950" s="1258"/>
      <c r="I16950" s="1257"/>
      <c r="J16950" s="1257"/>
      <c r="K16950" s="1257"/>
      <c r="L16950" s="1257"/>
      <c r="M16950" s="1257"/>
    </row>
    <row r="16951" spans="2:13" s="1259" customFormat="1" x14ac:dyDescent="0.2">
      <c r="B16951" s="1257"/>
      <c r="C16951" s="1257"/>
      <c r="D16951" s="1257"/>
      <c r="E16951" s="1257"/>
      <c r="F16951" s="1257"/>
      <c r="G16951" s="1257"/>
      <c r="H16951" s="1258"/>
      <c r="I16951" s="1257"/>
      <c r="J16951" s="1257"/>
      <c r="K16951" s="1257"/>
      <c r="L16951" s="1257"/>
      <c r="M16951" s="1257"/>
    </row>
    <row r="16952" spans="2:13" s="1259" customFormat="1" x14ac:dyDescent="0.2">
      <c r="B16952" s="1257"/>
      <c r="C16952" s="1257"/>
      <c r="D16952" s="1257"/>
      <c r="E16952" s="1257"/>
      <c r="F16952" s="1257"/>
      <c r="G16952" s="1257"/>
      <c r="H16952" s="1258"/>
      <c r="I16952" s="1257"/>
      <c r="J16952" s="1257"/>
      <c r="K16952" s="1257"/>
      <c r="L16952" s="1257"/>
      <c r="M16952" s="1257"/>
    </row>
    <row r="16953" spans="2:13" s="1259" customFormat="1" x14ac:dyDescent="0.2">
      <c r="B16953" s="1257"/>
      <c r="C16953" s="1257"/>
      <c r="D16953" s="1257"/>
      <c r="E16953" s="1257"/>
      <c r="F16953" s="1257"/>
      <c r="G16953" s="1257"/>
      <c r="H16953" s="1258"/>
      <c r="I16953" s="1257"/>
      <c r="J16953" s="1257"/>
      <c r="K16953" s="1257"/>
      <c r="L16953" s="1257"/>
      <c r="M16953" s="1257"/>
    </row>
    <row r="16954" spans="2:13" s="1259" customFormat="1" x14ac:dyDescent="0.2">
      <c r="B16954" s="1257"/>
      <c r="C16954" s="1257"/>
      <c r="D16954" s="1257"/>
      <c r="E16954" s="1257"/>
      <c r="F16954" s="1257"/>
      <c r="G16954" s="1257"/>
      <c r="H16954" s="1258"/>
      <c r="I16954" s="1257"/>
      <c r="J16954" s="1257"/>
      <c r="K16954" s="1257"/>
      <c r="L16954" s="1257"/>
      <c r="M16954" s="1257"/>
    </row>
    <row r="16955" spans="2:13" s="1259" customFormat="1" x14ac:dyDescent="0.2">
      <c r="B16955" s="1257"/>
      <c r="C16955" s="1257"/>
      <c r="D16955" s="1257"/>
      <c r="E16955" s="1257"/>
      <c r="F16955" s="1257"/>
      <c r="G16955" s="1257"/>
      <c r="H16955" s="1258"/>
      <c r="I16955" s="1257"/>
      <c r="J16955" s="1257"/>
      <c r="K16955" s="1257"/>
      <c r="L16955" s="1257"/>
      <c r="M16955" s="1257"/>
    </row>
    <row r="16956" spans="2:13" s="1259" customFormat="1" x14ac:dyDescent="0.2">
      <c r="B16956" s="1257"/>
      <c r="C16956" s="1257"/>
      <c r="D16956" s="1257"/>
      <c r="E16956" s="1257"/>
      <c r="F16956" s="1257"/>
      <c r="G16956" s="1257"/>
      <c r="H16956" s="1258"/>
      <c r="I16956" s="1257"/>
      <c r="J16956" s="1257"/>
      <c r="K16956" s="1257"/>
      <c r="L16956" s="1257"/>
      <c r="M16956" s="1257"/>
    </row>
    <row r="16957" spans="2:13" s="1259" customFormat="1" x14ac:dyDescent="0.2">
      <c r="B16957" s="1257"/>
      <c r="C16957" s="1257"/>
      <c r="D16957" s="1257"/>
      <c r="E16957" s="1257"/>
      <c r="F16957" s="1257"/>
      <c r="G16957" s="1257"/>
      <c r="H16957" s="1258"/>
      <c r="I16957" s="1257"/>
      <c r="J16957" s="1257"/>
      <c r="K16957" s="1257"/>
      <c r="L16957" s="1257"/>
      <c r="M16957" s="1257"/>
    </row>
    <row r="16958" spans="2:13" s="1259" customFormat="1" x14ac:dyDescent="0.2">
      <c r="B16958" s="1257"/>
      <c r="C16958" s="1257"/>
      <c r="D16958" s="1257"/>
      <c r="E16958" s="1257"/>
      <c r="F16958" s="1257"/>
      <c r="G16958" s="1257"/>
      <c r="H16958" s="1258"/>
      <c r="I16958" s="1257"/>
      <c r="J16958" s="1257"/>
      <c r="K16958" s="1257"/>
      <c r="L16958" s="1257"/>
      <c r="M16958" s="1257"/>
    </row>
    <row r="16959" spans="2:13" s="1259" customFormat="1" x14ac:dyDescent="0.2">
      <c r="B16959" s="1257"/>
      <c r="C16959" s="1257"/>
      <c r="D16959" s="1257"/>
      <c r="E16959" s="1257"/>
      <c r="F16959" s="1257"/>
      <c r="G16959" s="1257"/>
      <c r="H16959" s="1258"/>
      <c r="I16959" s="1257"/>
      <c r="J16959" s="1257"/>
      <c r="K16959" s="1257"/>
      <c r="L16959" s="1257"/>
      <c r="M16959" s="1257"/>
    </row>
    <row r="16960" spans="2:13" s="1259" customFormat="1" x14ac:dyDescent="0.2">
      <c r="B16960" s="1257"/>
      <c r="C16960" s="1257"/>
      <c r="D16960" s="1257"/>
      <c r="E16960" s="1257"/>
      <c r="F16960" s="1257"/>
      <c r="G16960" s="1257"/>
      <c r="H16960" s="1258"/>
      <c r="I16960" s="1257"/>
      <c r="J16960" s="1257"/>
      <c r="K16960" s="1257"/>
      <c r="L16960" s="1257"/>
      <c r="M16960" s="1257"/>
    </row>
    <row r="16961" spans="2:13" s="1259" customFormat="1" x14ac:dyDescent="0.2">
      <c r="B16961" s="1257"/>
      <c r="C16961" s="1257"/>
      <c r="D16961" s="1257"/>
      <c r="E16961" s="1257"/>
      <c r="F16961" s="1257"/>
      <c r="G16961" s="1257"/>
      <c r="H16961" s="1258"/>
      <c r="I16961" s="1257"/>
      <c r="J16961" s="1257"/>
      <c r="K16961" s="1257"/>
      <c r="L16961" s="1257"/>
      <c r="M16961" s="1257"/>
    </row>
    <row r="16962" spans="2:13" s="1259" customFormat="1" x14ac:dyDescent="0.2">
      <c r="B16962" s="1257"/>
      <c r="C16962" s="1257"/>
      <c r="D16962" s="1257"/>
      <c r="E16962" s="1257"/>
      <c r="F16962" s="1257"/>
      <c r="G16962" s="1257"/>
      <c r="H16962" s="1258"/>
      <c r="I16962" s="1257"/>
      <c r="J16962" s="1257"/>
      <c r="K16962" s="1257"/>
      <c r="L16962" s="1257"/>
      <c r="M16962" s="1257"/>
    </row>
    <row r="16963" spans="2:13" s="1259" customFormat="1" x14ac:dyDescent="0.2">
      <c r="B16963" s="1257"/>
      <c r="C16963" s="1257"/>
      <c r="D16963" s="1257"/>
      <c r="E16963" s="1257"/>
      <c r="F16963" s="1257"/>
      <c r="G16963" s="1257"/>
      <c r="H16963" s="1258"/>
      <c r="I16963" s="1257"/>
      <c r="J16963" s="1257"/>
      <c r="K16963" s="1257"/>
      <c r="L16963" s="1257"/>
      <c r="M16963" s="1257"/>
    </row>
    <row r="16964" spans="2:13" s="1259" customFormat="1" x14ac:dyDescent="0.2">
      <c r="B16964" s="1257"/>
      <c r="C16964" s="1257"/>
      <c r="D16964" s="1257"/>
      <c r="E16964" s="1257"/>
      <c r="F16964" s="1257"/>
      <c r="G16964" s="1257"/>
      <c r="H16964" s="1258"/>
      <c r="I16964" s="1257"/>
      <c r="J16964" s="1257"/>
      <c r="K16964" s="1257"/>
      <c r="L16964" s="1257"/>
      <c r="M16964" s="1257"/>
    </row>
    <row r="16965" spans="2:13" s="1259" customFormat="1" x14ac:dyDescent="0.2">
      <c r="B16965" s="1257"/>
      <c r="C16965" s="1257"/>
      <c r="D16965" s="1257"/>
      <c r="E16965" s="1257"/>
      <c r="F16965" s="1257"/>
      <c r="G16965" s="1257"/>
      <c r="H16965" s="1258"/>
      <c r="I16965" s="1257"/>
      <c r="J16965" s="1257"/>
      <c r="K16965" s="1257"/>
      <c r="L16965" s="1257"/>
      <c r="M16965" s="1257"/>
    </row>
    <row r="16966" spans="2:13" s="1259" customFormat="1" x14ac:dyDescent="0.2">
      <c r="B16966" s="1257"/>
      <c r="C16966" s="1257"/>
      <c r="D16966" s="1257"/>
      <c r="E16966" s="1257"/>
      <c r="F16966" s="1257"/>
      <c r="G16966" s="1257"/>
      <c r="H16966" s="1258"/>
      <c r="I16966" s="1257"/>
      <c r="J16966" s="1257"/>
      <c r="K16966" s="1257"/>
      <c r="L16966" s="1257"/>
      <c r="M16966" s="1257"/>
    </row>
    <row r="16967" spans="2:13" s="1259" customFormat="1" x14ac:dyDescent="0.2">
      <c r="B16967" s="1257"/>
      <c r="C16967" s="1257"/>
      <c r="D16967" s="1257"/>
      <c r="E16967" s="1257"/>
      <c r="F16967" s="1257"/>
      <c r="G16967" s="1257"/>
      <c r="H16967" s="1258"/>
      <c r="I16967" s="1257"/>
      <c r="J16967" s="1257"/>
      <c r="K16967" s="1257"/>
      <c r="L16967" s="1257"/>
      <c r="M16967" s="1257"/>
    </row>
    <row r="16968" spans="2:13" s="1259" customFormat="1" x14ac:dyDescent="0.2">
      <c r="B16968" s="1257"/>
      <c r="C16968" s="1257"/>
      <c r="D16968" s="1257"/>
      <c r="E16968" s="1257"/>
      <c r="F16968" s="1257"/>
      <c r="G16968" s="1257"/>
      <c r="H16968" s="1258"/>
      <c r="I16968" s="1257"/>
      <c r="J16968" s="1257"/>
      <c r="K16968" s="1257"/>
      <c r="L16968" s="1257"/>
      <c r="M16968" s="1257"/>
    </row>
    <row r="16969" spans="2:13" s="1259" customFormat="1" x14ac:dyDescent="0.2">
      <c r="B16969" s="1257"/>
      <c r="C16969" s="1257"/>
      <c r="D16969" s="1257"/>
      <c r="E16969" s="1257"/>
      <c r="F16969" s="1257"/>
      <c r="G16969" s="1257"/>
      <c r="H16969" s="1258"/>
      <c r="I16969" s="1257"/>
      <c r="J16969" s="1257"/>
      <c r="K16969" s="1257"/>
      <c r="L16969" s="1257"/>
      <c r="M16969" s="1257"/>
    </row>
    <row r="16970" spans="2:13" s="1259" customFormat="1" x14ac:dyDescent="0.2">
      <c r="B16970" s="1257"/>
      <c r="C16970" s="1257"/>
      <c r="D16970" s="1257"/>
      <c r="E16970" s="1257"/>
      <c r="F16970" s="1257"/>
      <c r="G16970" s="1257"/>
      <c r="H16970" s="1258"/>
      <c r="I16970" s="1257"/>
      <c r="J16970" s="1257"/>
      <c r="K16970" s="1257"/>
      <c r="L16970" s="1257"/>
      <c r="M16970" s="1257"/>
    </row>
    <row r="16971" spans="2:13" s="1259" customFormat="1" x14ac:dyDescent="0.2">
      <c r="B16971" s="1257"/>
      <c r="C16971" s="1257"/>
      <c r="D16971" s="1257"/>
      <c r="E16971" s="1257"/>
      <c r="F16971" s="1257"/>
      <c r="G16971" s="1257"/>
      <c r="H16971" s="1258"/>
      <c r="I16971" s="1257"/>
      <c r="J16971" s="1257"/>
      <c r="K16971" s="1257"/>
      <c r="L16971" s="1257"/>
      <c r="M16971" s="1257"/>
    </row>
    <row r="16972" spans="2:13" s="1259" customFormat="1" x14ac:dyDescent="0.2">
      <c r="B16972" s="1257"/>
      <c r="C16972" s="1257"/>
      <c r="D16972" s="1257"/>
      <c r="E16972" s="1257"/>
      <c r="F16972" s="1257"/>
      <c r="G16972" s="1257"/>
      <c r="H16972" s="1258"/>
      <c r="I16972" s="1257"/>
      <c r="J16972" s="1257"/>
      <c r="K16972" s="1257"/>
      <c r="L16972" s="1257"/>
      <c r="M16972" s="1257"/>
    </row>
    <row r="16973" spans="2:13" s="1259" customFormat="1" x14ac:dyDescent="0.2">
      <c r="B16973" s="1257"/>
      <c r="C16973" s="1257"/>
      <c r="D16973" s="1257"/>
      <c r="E16973" s="1257"/>
      <c r="F16973" s="1257"/>
      <c r="G16973" s="1257"/>
      <c r="H16973" s="1258"/>
      <c r="I16973" s="1257"/>
      <c r="J16973" s="1257"/>
      <c r="K16973" s="1257"/>
      <c r="L16973" s="1257"/>
      <c r="M16973" s="1257"/>
    </row>
    <row r="16974" spans="2:13" s="1259" customFormat="1" x14ac:dyDescent="0.2">
      <c r="B16974" s="1257"/>
      <c r="C16974" s="1257"/>
      <c r="D16974" s="1257"/>
      <c r="E16974" s="1257"/>
      <c r="F16974" s="1257"/>
      <c r="G16974" s="1257"/>
      <c r="H16974" s="1258"/>
      <c r="I16974" s="1257"/>
      <c r="J16974" s="1257"/>
      <c r="K16974" s="1257"/>
      <c r="L16974" s="1257"/>
      <c r="M16974" s="1257"/>
    </row>
    <row r="16975" spans="2:13" s="1259" customFormat="1" x14ac:dyDescent="0.2">
      <c r="B16975" s="1257"/>
      <c r="C16975" s="1257"/>
      <c r="D16975" s="1257"/>
      <c r="E16975" s="1257"/>
      <c r="F16975" s="1257"/>
      <c r="G16975" s="1257"/>
      <c r="H16975" s="1258"/>
      <c r="I16975" s="1257"/>
      <c r="J16975" s="1257"/>
      <c r="K16975" s="1257"/>
      <c r="L16975" s="1257"/>
      <c r="M16975" s="1257"/>
    </row>
    <row r="16976" spans="2:13" s="1259" customFormat="1" x14ac:dyDescent="0.2">
      <c r="B16976" s="1257"/>
      <c r="C16976" s="1257"/>
      <c r="D16976" s="1257"/>
      <c r="E16976" s="1257"/>
      <c r="F16976" s="1257"/>
      <c r="G16976" s="1257"/>
      <c r="H16976" s="1258"/>
      <c r="I16976" s="1257"/>
      <c r="J16976" s="1257"/>
      <c r="K16976" s="1257"/>
      <c r="L16976" s="1257"/>
      <c r="M16976" s="1257"/>
    </row>
    <row r="16977" spans="2:13" s="1259" customFormat="1" x14ac:dyDescent="0.2">
      <c r="B16977" s="1257"/>
      <c r="C16977" s="1257"/>
      <c r="D16977" s="1257"/>
      <c r="E16977" s="1257"/>
      <c r="F16977" s="1257"/>
      <c r="G16977" s="1257"/>
      <c r="H16977" s="1258"/>
      <c r="I16977" s="1257"/>
      <c r="J16977" s="1257"/>
      <c r="K16977" s="1257"/>
      <c r="L16977" s="1257"/>
      <c r="M16977" s="1257"/>
    </row>
    <row r="16978" spans="2:13" s="1259" customFormat="1" x14ac:dyDescent="0.2">
      <c r="B16978" s="1257"/>
      <c r="C16978" s="1257"/>
      <c r="D16978" s="1257"/>
      <c r="E16978" s="1257"/>
      <c r="F16978" s="1257"/>
      <c r="G16978" s="1257"/>
      <c r="H16978" s="1258"/>
      <c r="I16978" s="1257"/>
      <c r="J16978" s="1257"/>
      <c r="K16978" s="1257"/>
      <c r="L16978" s="1257"/>
      <c r="M16978" s="1257"/>
    </row>
    <row r="16979" spans="2:13" s="1259" customFormat="1" x14ac:dyDescent="0.2">
      <c r="B16979" s="1257"/>
      <c r="C16979" s="1257"/>
      <c r="D16979" s="1257"/>
      <c r="E16979" s="1257"/>
      <c r="F16979" s="1257"/>
      <c r="G16979" s="1257"/>
      <c r="H16979" s="1258"/>
      <c r="I16979" s="1257"/>
      <c r="J16979" s="1257"/>
      <c r="K16979" s="1257"/>
      <c r="L16979" s="1257"/>
      <c r="M16979" s="1257"/>
    </row>
    <row r="16980" spans="2:13" s="1259" customFormat="1" x14ac:dyDescent="0.2">
      <c r="B16980" s="1257"/>
      <c r="C16980" s="1257"/>
      <c r="D16980" s="1257"/>
      <c r="E16980" s="1257"/>
      <c r="F16980" s="1257"/>
      <c r="G16980" s="1257"/>
      <c r="H16980" s="1258"/>
      <c r="I16980" s="1257"/>
      <c r="J16980" s="1257"/>
      <c r="K16980" s="1257"/>
      <c r="L16980" s="1257"/>
      <c r="M16980" s="1257"/>
    </row>
    <row r="16981" spans="2:13" s="1259" customFormat="1" x14ac:dyDescent="0.2">
      <c r="B16981" s="1257"/>
      <c r="C16981" s="1257"/>
      <c r="D16981" s="1257"/>
      <c r="E16981" s="1257"/>
      <c r="F16981" s="1257"/>
      <c r="G16981" s="1257"/>
      <c r="H16981" s="1258"/>
      <c r="I16981" s="1257"/>
      <c r="J16981" s="1257"/>
      <c r="K16981" s="1257"/>
      <c r="L16981" s="1257"/>
      <c r="M16981" s="1257"/>
    </row>
    <row r="16982" spans="2:13" s="1259" customFormat="1" x14ac:dyDescent="0.2">
      <c r="B16982" s="1257"/>
      <c r="C16982" s="1257"/>
      <c r="D16982" s="1257"/>
      <c r="E16982" s="1257"/>
      <c r="F16982" s="1257"/>
      <c r="G16982" s="1257"/>
      <c r="H16982" s="1258"/>
      <c r="I16982" s="1257"/>
      <c r="J16982" s="1257"/>
      <c r="K16982" s="1257"/>
      <c r="L16982" s="1257"/>
      <c r="M16982" s="1257"/>
    </row>
    <row r="16983" spans="2:13" s="1259" customFormat="1" x14ac:dyDescent="0.2">
      <c r="B16983" s="1257"/>
      <c r="C16983" s="1257"/>
      <c r="D16983" s="1257"/>
      <c r="E16983" s="1257"/>
      <c r="F16983" s="1257"/>
      <c r="G16983" s="1257"/>
      <c r="H16983" s="1258"/>
      <c r="I16983" s="1257"/>
      <c r="J16983" s="1257"/>
      <c r="K16983" s="1257"/>
      <c r="L16983" s="1257"/>
      <c r="M16983" s="1257"/>
    </row>
    <row r="16984" spans="2:13" s="1259" customFormat="1" x14ac:dyDescent="0.2">
      <c r="B16984" s="1257"/>
      <c r="C16984" s="1257"/>
      <c r="D16984" s="1257"/>
      <c r="E16984" s="1257"/>
      <c r="F16984" s="1257"/>
      <c r="G16984" s="1257"/>
      <c r="H16984" s="1258"/>
      <c r="I16984" s="1257"/>
      <c r="J16984" s="1257"/>
      <c r="K16984" s="1257"/>
      <c r="L16984" s="1257"/>
      <c r="M16984" s="1257"/>
    </row>
    <row r="16985" spans="2:13" s="1259" customFormat="1" x14ac:dyDescent="0.2">
      <c r="B16985" s="1257"/>
      <c r="C16985" s="1257"/>
      <c r="D16985" s="1257"/>
      <c r="E16985" s="1257"/>
      <c r="F16985" s="1257"/>
      <c r="G16985" s="1257"/>
      <c r="H16985" s="1258"/>
      <c r="I16985" s="1257"/>
      <c r="J16985" s="1257"/>
      <c r="K16985" s="1257"/>
      <c r="L16985" s="1257"/>
      <c r="M16985" s="1257"/>
    </row>
    <row r="16986" spans="2:13" s="1259" customFormat="1" x14ac:dyDescent="0.2">
      <c r="B16986" s="1257"/>
      <c r="C16986" s="1257"/>
      <c r="D16986" s="1257"/>
      <c r="E16986" s="1257"/>
      <c r="F16986" s="1257"/>
      <c r="G16986" s="1257"/>
      <c r="H16986" s="1258"/>
      <c r="I16986" s="1257"/>
      <c r="J16986" s="1257"/>
      <c r="K16986" s="1257"/>
      <c r="L16986" s="1257"/>
      <c r="M16986" s="1257"/>
    </row>
    <row r="16987" spans="2:13" s="1259" customFormat="1" x14ac:dyDescent="0.2">
      <c r="B16987" s="1257"/>
      <c r="C16987" s="1257"/>
      <c r="D16987" s="1257"/>
      <c r="E16987" s="1257"/>
      <c r="F16987" s="1257"/>
      <c r="G16987" s="1257"/>
      <c r="H16987" s="1258"/>
      <c r="I16987" s="1257"/>
      <c r="J16987" s="1257"/>
      <c r="K16987" s="1257"/>
      <c r="L16987" s="1257"/>
      <c r="M16987" s="1257"/>
    </row>
    <row r="16988" spans="2:13" s="1259" customFormat="1" x14ac:dyDescent="0.2">
      <c r="B16988" s="1257"/>
      <c r="C16988" s="1257"/>
      <c r="D16988" s="1257"/>
      <c r="E16988" s="1257"/>
      <c r="F16988" s="1257"/>
      <c r="G16988" s="1257"/>
      <c r="H16988" s="1258"/>
      <c r="I16988" s="1257"/>
      <c r="J16988" s="1257"/>
      <c r="K16988" s="1257"/>
      <c r="L16988" s="1257"/>
      <c r="M16988" s="1257"/>
    </row>
    <row r="16989" spans="2:13" s="1259" customFormat="1" x14ac:dyDescent="0.2">
      <c r="B16989" s="1257"/>
      <c r="C16989" s="1257"/>
      <c r="D16989" s="1257"/>
      <c r="E16989" s="1257"/>
      <c r="F16989" s="1257"/>
      <c r="G16989" s="1257"/>
      <c r="H16989" s="1258"/>
      <c r="I16989" s="1257"/>
      <c r="J16989" s="1257"/>
      <c r="K16989" s="1257"/>
      <c r="L16989" s="1257"/>
      <c r="M16989" s="1257"/>
    </row>
    <row r="16990" spans="2:13" s="1259" customFormat="1" x14ac:dyDescent="0.2">
      <c r="B16990" s="1257"/>
      <c r="C16990" s="1257"/>
      <c r="D16990" s="1257"/>
      <c r="E16990" s="1257"/>
      <c r="F16990" s="1257"/>
      <c r="G16990" s="1257"/>
      <c r="H16990" s="1258"/>
      <c r="I16990" s="1257"/>
      <c r="J16990" s="1257"/>
      <c r="K16990" s="1257"/>
      <c r="L16990" s="1257"/>
      <c r="M16990" s="1257"/>
    </row>
    <row r="16991" spans="2:13" s="1259" customFormat="1" x14ac:dyDescent="0.2">
      <c r="B16991" s="1257"/>
      <c r="C16991" s="1257"/>
      <c r="D16991" s="1257"/>
      <c r="E16991" s="1257"/>
      <c r="F16991" s="1257"/>
      <c r="G16991" s="1257"/>
      <c r="H16991" s="1258"/>
      <c r="I16991" s="1257"/>
      <c r="J16991" s="1257"/>
      <c r="K16991" s="1257"/>
      <c r="L16991" s="1257"/>
      <c r="M16991" s="1257"/>
    </row>
    <row r="16992" spans="2:13" s="1259" customFormat="1" x14ac:dyDescent="0.2">
      <c r="B16992" s="1257"/>
      <c r="C16992" s="1257"/>
      <c r="D16992" s="1257"/>
      <c r="E16992" s="1257"/>
      <c r="F16992" s="1257"/>
      <c r="G16992" s="1257"/>
      <c r="H16992" s="1258"/>
      <c r="I16992" s="1257"/>
      <c r="J16992" s="1257"/>
      <c r="K16992" s="1257"/>
      <c r="L16992" s="1257"/>
      <c r="M16992" s="1257"/>
    </row>
    <row r="16993" spans="2:13" s="1259" customFormat="1" x14ac:dyDescent="0.2">
      <c r="B16993" s="1257"/>
      <c r="C16993" s="1257"/>
      <c r="D16993" s="1257"/>
      <c r="E16993" s="1257"/>
      <c r="F16993" s="1257"/>
      <c r="G16993" s="1257"/>
      <c r="H16993" s="1258"/>
      <c r="I16993" s="1257"/>
      <c r="J16993" s="1257"/>
      <c r="K16993" s="1257"/>
      <c r="L16993" s="1257"/>
      <c r="M16993" s="1257"/>
    </row>
    <row r="16994" spans="2:13" s="1259" customFormat="1" x14ac:dyDescent="0.2">
      <c r="B16994" s="1257"/>
      <c r="C16994" s="1257"/>
      <c r="D16994" s="1257"/>
      <c r="E16994" s="1257"/>
      <c r="F16994" s="1257"/>
      <c r="G16994" s="1257"/>
      <c r="H16994" s="1258"/>
      <c r="I16994" s="1257"/>
      <c r="J16994" s="1257"/>
      <c r="K16994" s="1257"/>
      <c r="L16994" s="1257"/>
      <c r="M16994" s="1257"/>
    </row>
    <row r="16995" spans="2:13" s="1259" customFormat="1" x14ac:dyDescent="0.2">
      <c r="B16995" s="1257"/>
      <c r="C16995" s="1257"/>
      <c r="D16995" s="1257"/>
      <c r="E16995" s="1257"/>
      <c r="F16995" s="1257"/>
      <c r="G16995" s="1257"/>
      <c r="H16995" s="1258"/>
      <c r="I16995" s="1257"/>
      <c r="J16995" s="1257"/>
      <c r="K16995" s="1257"/>
      <c r="L16995" s="1257"/>
      <c r="M16995" s="1257"/>
    </row>
    <row r="16996" spans="2:13" s="1259" customFormat="1" x14ac:dyDescent="0.2">
      <c r="B16996" s="1257"/>
      <c r="C16996" s="1257"/>
      <c r="D16996" s="1257"/>
      <c r="E16996" s="1257"/>
      <c r="F16996" s="1257"/>
      <c r="G16996" s="1257"/>
      <c r="H16996" s="1258"/>
      <c r="I16996" s="1257"/>
      <c r="J16996" s="1257"/>
      <c r="K16996" s="1257"/>
      <c r="L16996" s="1257"/>
      <c r="M16996" s="1257"/>
    </row>
    <row r="16997" spans="2:13" s="1259" customFormat="1" x14ac:dyDescent="0.2">
      <c r="B16997" s="1257"/>
      <c r="C16997" s="1257"/>
      <c r="D16997" s="1257"/>
      <c r="E16997" s="1257"/>
      <c r="F16997" s="1257"/>
      <c r="G16997" s="1257"/>
      <c r="H16997" s="1258"/>
      <c r="I16997" s="1257"/>
      <c r="J16997" s="1257"/>
      <c r="K16997" s="1257"/>
      <c r="L16997" s="1257"/>
      <c r="M16997" s="1257"/>
    </row>
    <row r="16998" spans="2:13" s="1259" customFormat="1" x14ac:dyDescent="0.2">
      <c r="B16998" s="1257"/>
      <c r="C16998" s="1257"/>
      <c r="D16998" s="1257"/>
      <c r="E16998" s="1257"/>
      <c r="F16998" s="1257"/>
      <c r="G16998" s="1257"/>
      <c r="H16998" s="1258"/>
      <c r="I16998" s="1257"/>
      <c r="J16998" s="1257"/>
      <c r="K16998" s="1257"/>
      <c r="L16998" s="1257"/>
      <c r="M16998" s="1257"/>
    </row>
    <row r="16999" spans="2:13" s="1259" customFormat="1" x14ac:dyDescent="0.2">
      <c r="B16999" s="1257"/>
      <c r="C16999" s="1257"/>
      <c r="D16999" s="1257"/>
      <c r="E16999" s="1257"/>
      <c r="F16999" s="1257"/>
      <c r="G16999" s="1257"/>
      <c r="H16999" s="1258"/>
      <c r="I16999" s="1257"/>
      <c r="J16999" s="1257"/>
      <c r="K16999" s="1257"/>
      <c r="L16999" s="1257"/>
      <c r="M16999" s="1257"/>
    </row>
    <row r="17000" spans="2:13" s="1259" customFormat="1" x14ac:dyDescent="0.2">
      <c r="B17000" s="1257"/>
      <c r="C17000" s="1257"/>
      <c r="D17000" s="1257"/>
      <c r="E17000" s="1257"/>
      <c r="F17000" s="1257"/>
      <c r="G17000" s="1257"/>
      <c r="H17000" s="1258"/>
      <c r="I17000" s="1257"/>
      <c r="J17000" s="1257"/>
      <c r="K17000" s="1257"/>
      <c r="L17000" s="1257"/>
      <c r="M17000" s="1257"/>
    </row>
    <row r="17001" spans="2:13" s="1259" customFormat="1" x14ac:dyDescent="0.2">
      <c r="B17001" s="1257"/>
      <c r="C17001" s="1257"/>
      <c r="D17001" s="1257"/>
      <c r="E17001" s="1257"/>
      <c r="F17001" s="1257"/>
      <c r="G17001" s="1257"/>
      <c r="H17001" s="1258"/>
      <c r="I17001" s="1257"/>
      <c r="J17001" s="1257"/>
      <c r="K17001" s="1257"/>
      <c r="L17001" s="1257"/>
      <c r="M17001" s="1257"/>
    </row>
    <row r="17002" spans="2:13" s="1259" customFormat="1" x14ac:dyDescent="0.2">
      <c r="B17002" s="1257"/>
      <c r="C17002" s="1257"/>
      <c r="D17002" s="1257"/>
      <c r="E17002" s="1257"/>
      <c r="F17002" s="1257"/>
      <c r="G17002" s="1257"/>
      <c r="H17002" s="1258"/>
      <c r="I17002" s="1257"/>
      <c r="J17002" s="1257"/>
      <c r="K17002" s="1257"/>
      <c r="L17002" s="1257"/>
      <c r="M17002" s="1257"/>
    </row>
    <row r="17003" spans="2:13" s="1259" customFormat="1" x14ac:dyDescent="0.2">
      <c r="B17003" s="1257"/>
      <c r="C17003" s="1257"/>
      <c r="D17003" s="1257"/>
      <c r="E17003" s="1257"/>
      <c r="F17003" s="1257"/>
      <c r="G17003" s="1257"/>
      <c r="H17003" s="1258"/>
      <c r="I17003" s="1257"/>
      <c r="J17003" s="1257"/>
      <c r="K17003" s="1257"/>
      <c r="L17003" s="1257"/>
      <c r="M17003" s="1257"/>
    </row>
    <row r="17004" spans="2:13" s="1259" customFormat="1" x14ac:dyDescent="0.2">
      <c r="B17004" s="1257"/>
      <c r="C17004" s="1257"/>
      <c r="D17004" s="1257"/>
      <c r="E17004" s="1257"/>
      <c r="F17004" s="1257"/>
      <c r="G17004" s="1257"/>
      <c r="H17004" s="1258"/>
      <c r="I17004" s="1257"/>
      <c r="J17004" s="1257"/>
      <c r="K17004" s="1257"/>
      <c r="L17004" s="1257"/>
      <c r="M17004" s="1257"/>
    </row>
    <row r="17005" spans="2:13" s="1259" customFormat="1" x14ac:dyDescent="0.2">
      <c r="B17005" s="1257"/>
      <c r="C17005" s="1257"/>
      <c r="D17005" s="1257"/>
      <c r="E17005" s="1257"/>
      <c r="F17005" s="1257"/>
      <c r="G17005" s="1257"/>
      <c r="H17005" s="1258"/>
      <c r="I17005" s="1257"/>
      <c r="J17005" s="1257"/>
      <c r="K17005" s="1257"/>
      <c r="L17005" s="1257"/>
      <c r="M17005" s="1257"/>
    </row>
    <row r="17006" spans="2:13" s="1259" customFormat="1" x14ac:dyDescent="0.2">
      <c r="B17006" s="1257"/>
      <c r="C17006" s="1257"/>
      <c r="D17006" s="1257"/>
      <c r="E17006" s="1257"/>
      <c r="F17006" s="1257"/>
      <c r="G17006" s="1257"/>
      <c r="H17006" s="1258"/>
      <c r="I17006" s="1257"/>
      <c r="J17006" s="1257"/>
      <c r="K17006" s="1257"/>
      <c r="L17006" s="1257"/>
      <c r="M17006" s="1257"/>
    </row>
    <row r="17007" spans="2:13" s="1259" customFormat="1" x14ac:dyDescent="0.2">
      <c r="B17007" s="1257"/>
      <c r="C17007" s="1257"/>
      <c r="D17007" s="1257"/>
      <c r="E17007" s="1257"/>
      <c r="F17007" s="1257"/>
      <c r="G17007" s="1257"/>
      <c r="H17007" s="1258"/>
      <c r="I17007" s="1257"/>
      <c r="J17007" s="1257"/>
      <c r="K17007" s="1257"/>
      <c r="L17007" s="1257"/>
      <c r="M17007" s="1257"/>
    </row>
    <row r="17008" spans="2:13" s="1259" customFormat="1" x14ac:dyDescent="0.2">
      <c r="B17008" s="1257"/>
      <c r="C17008" s="1257"/>
      <c r="D17008" s="1257"/>
      <c r="E17008" s="1257"/>
      <c r="F17008" s="1257"/>
      <c r="G17008" s="1257"/>
      <c r="H17008" s="1258"/>
      <c r="I17008" s="1257"/>
      <c r="J17008" s="1257"/>
      <c r="K17008" s="1257"/>
      <c r="L17008" s="1257"/>
      <c r="M17008" s="1257"/>
    </row>
    <row r="17009" spans="2:13" s="1259" customFormat="1" x14ac:dyDescent="0.2">
      <c r="B17009" s="1257"/>
      <c r="C17009" s="1257"/>
      <c r="D17009" s="1257"/>
      <c r="E17009" s="1257"/>
      <c r="F17009" s="1257"/>
      <c r="G17009" s="1257"/>
      <c r="H17009" s="1258"/>
      <c r="I17009" s="1257"/>
      <c r="J17009" s="1257"/>
      <c r="K17009" s="1257"/>
      <c r="L17009" s="1257"/>
      <c r="M17009" s="1257"/>
    </row>
    <row r="17010" spans="2:13" s="1259" customFormat="1" x14ac:dyDescent="0.2">
      <c r="B17010" s="1257"/>
      <c r="C17010" s="1257"/>
      <c r="D17010" s="1257"/>
      <c r="E17010" s="1257"/>
      <c r="F17010" s="1257"/>
      <c r="G17010" s="1257"/>
      <c r="H17010" s="1258"/>
      <c r="I17010" s="1257"/>
      <c r="J17010" s="1257"/>
      <c r="K17010" s="1257"/>
      <c r="L17010" s="1257"/>
      <c r="M17010" s="1257"/>
    </row>
    <row r="17011" spans="2:13" s="1259" customFormat="1" x14ac:dyDescent="0.2">
      <c r="B17011" s="1257"/>
      <c r="C17011" s="1257"/>
      <c r="D17011" s="1257"/>
      <c r="E17011" s="1257"/>
      <c r="F17011" s="1257"/>
      <c r="G17011" s="1257"/>
      <c r="H17011" s="1258"/>
      <c r="I17011" s="1257"/>
      <c r="J17011" s="1257"/>
      <c r="K17011" s="1257"/>
      <c r="L17011" s="1257"/>
      <c r="M17011" s="1257"/>
    </row>
    <row r="17012" spans="2:13" s="1259" customFormat="1" x14ac:dyDescent="0.2">
      <c r="B17012" s="1257"/>
      <c r="C17012" s="1257"/>
      <c r="D17012" s="1257"/>
      <c r="E17012" s="1257"/>
      <c r="F17012" s="1257"/>
      <c r="G17012" s="1257"/>
      <c r="H17012" s="1258"/>
      <c r="I17012" s="1257"/>
      <c r="J17012" s="1257"/>
      <c r="K17012" s="1257"/>
      <c r="L17012" s="1257"/>
      <c r="M17012" s="1257"/>
    </row>
    <row r="17013" spans="2:13" s="1259" customFormat="1" x14ac:dyDescent="0.2">
      <c r="B17013" s="1257"/>
      <c r="C17013" s="1257"/>
      <c r="D17013" s="1257"/>
      <c r="E17013" s="1257"/>
      <c r="F17013" s="1257"/>
      <c r="G17013" s="1257"/>
      <c r="H17013" s="1258"/>
      <c r="I17013" s="1257"/>
      <c r="J17013" s="1257"/>
      <c r="K17013" s="1257"/>
      <c r="L17013" s="1257"/>
      <c r="M17013" s="1257"/>
    </row>
    <row r="17014" spans="2:13" s="1259" customFormat="1" x14ac:dyDescent="0.2">
      <c r="B17014" s="1257"/>
      <c r="C17014" s="1257"/>
      <c r="D17014" s="1257"/>
      <c r="E17014" s="1257"/>
      <c r="F17014" s="1257"/>
      <c r="G17014" s="1257"/>
      <c r="H17014" s="1258"/>
      <c r="I17014" s="1257"/>
      <c r="J17014" s="1257"/>
      <c r="K17014" s="1257"/>
      <c r="L17014" s="1257"/>
      <c r="M17014" s="1257"/>
    </row>
    <row r="17015" spans="2:13" s="1259" customFormat="1" x14ac:dyDescent="0.2">
      <c r="B17015" s="1257"/>
      <c r="C17015" s="1257"/>
      <c r="D17015" s="1257"/>
      <c r="E17015" s="1257"/>
      <c r="F17015" s="1257"/>
      <c r="G17015" s="1257"/>
      <c r="H17015" s="1258"/>
      <c r="I17015" s="1257"/>
      <c r="J17015" s="1257"/>
      <c r="K17015" s="1257"/>
      <c r="L17015" s="1257"/>
      <c r="M17015" s="1257"/>
    </row>
    <row r="17016" spans="2:13" s="1259" customFormat="1" x14ac:dyDescent="0.2">
      <c r="B17016" s="1257"/>
      <c r="C17016" s="1257"/>
      <c r="D17016" s="1257"/>
      <c r="E17016" s="1257"/>
      <c r="F17016" s="1257"/>
      <c r="G17016" s="1257"/>
      <c r="H17016" s="1258"/>
      <c r="I17016" s="1257"/>
      <c r="J17016" s="1257"/>
      <c r="K17016" s="1257"/>
      <c r="L17016" s="1257"/>
      <c r="M17016" s="1257"/>
    </row>
    <row r="17017" spans="2:13" s="1259" customFormat="1" x14ac:dyDescent="0.2">
      <c r="B17017" s="1257"/>
      <c r="C17017" s="1257"/>
      <c r="D17017" s="1257"/>
      <c r="E17017" s="1257"/>
      <c r="F17017" s="1257"/>
      <c r="G17017" s="1257"/>
      <c r="H17017" s="1258"/>
      <c r="I17017" s="1257"/>
      <c r="J17017" s="1257"/>
      <c r="K17017" s="1257"/>
      <c r="L17017" s="1257"/>
      <c r="M17017" s="1257"/>
    </row>
    <row r="17018" spans="2:13" s="1259" customFormat="1" x14ac:dyDescent="0.2">
      <c r="B17018" s="1257"/>
      <c r="C17018" s="1257"/>
      <c r="D17018" s="1257"/>
      <c r="E17018" s="1257"/>
      <c r="F17018" s="1257"/>
      <c r="G17018" s="1257"/>
      <c r="H17018" s="1258"/>
      <c r="I17018" s="1257"/>
      <c r="J17018" s="1257"/>
      <c r="K17018" s="1257"/>
      <c r="L17018" s="1257"/>
      <c r="M17018" s="1257"/>
    </row>
    <row r="17019" spans="2:13" s="1259" customFormat="1" x14ac:dyDescent="0.2">
      <c r="B17019" s="1257"/>
      <c r="C17019" s="1257"/>
      <c r="D17019" s="1257"/>
      <c r="E17019" s="1257"/>
      <c r="F17019" s="1257"/>
      <c r="G17019" s="1257"/>
      <c r="H17019" s="1258"/>
      <c r="I17019" s="1257"/>
      <c r="J17019" s="1257"/>
      <c r="K17019" s="1257"/>
      <c r="L17019" s="1257"/>
      <c r="M17019" s="1257"/>
    </row>
    <row r="17020" spans="2:13" s="1259" customFormat="1" x14ac:dyDescent="0.2">
      <c r="B17020" s="1257"/>
      <c r="C17020" s="1257"/>
      <c r="D17020" s="1257"/>
      <c r="E17020" s="1257"/>
      <c r="F17020" s="1257"/>
      <c r="G17020" s="1257"/>
      <c r="H17020" s="1258"/>
      <c r="I17020" s="1257"/>
      <c r="J17020" s="1257"/>
      <c r="K17020" s="1257"/>
      <c r="L17020" s="1257"/>
      <c r="M17020" s="1257"/>
    </row>
    <row r="17021" spans="2:13" s="1259" customFormat="1" x14ac:dyDescent="0.2">
      <c r="B17021" s="1257"/>
      <c r="C17021" s="1257"/>
      <c r="D17021" s="1257"/>
      <c r="E17021" s="1257"/>
      <c r="F17021" s="1257"/>
      <c r="G17021" s="1257"/>
      <c r="H17021" s="1258"/>
      <c r="I17021" s="1257"/>
      <c r="J17021" s="1257"/>
      <c r="K17021" s="1257"/>
      <c r="L17021" s="1257"/>
      <c r="M17021" s="1257"/>
    </row>
    <row r="17022" spans="2:13" s="1259" customFormat="1" x14ac:dyDescent="0.2">
      <c r="B17022" s="1257"/>
      <c r="C17022" s="1257"/>
      <c r="D17022" s="1257"/>
      <c r="E17022" s="1257"/>
      <c r="F17022" s="1257"/>
      <c r="G17022" s="1257"/>
      <c r="H17022" s="1258"/>
      <c r="I17022" s="1257"/>
      <c r="J17022" s="1257"/>
      <c r="K17022" s="1257"/>
      <c r="L17022" s="1257"/>
      <c r="M17022" s="1257"/>
    </row>
    <row r="17023" spans="2:13" s="1259" customFormat="1" x14ac:dyDescent="0.2">
      <c r="B17023" s="1257"/>
      <c r="C17023" s="1257"/>
      <c r="D17023" s="1257"/>
      <c r="E17023" s="1257"/>
      <c r="F17023" s="1257"/>
      <c r="G17023" s="1257"/>
      <c r="H17023" s="1258"/>
      <c r="I17023" s="1257"/>
      <c r="J17023" s="1257"/>
      <c r="K17023" s="1257"/>
      <c r="L17023" s="1257"/>
      <c r="M17023" s="1257"/>
    </row>
    <row r="17024" spans="2:13" s="1259" customFormat="1" x14ac:dyDescent="0.2">
      <c r="B17024" s="1257"/>
      <c r="C17024" s="1257"/>
      <c r="D17024" s="1257"/>
      <c r="E17024" s="1257"/>
      <c r="F17024" s="1257"/>
      <c r="G17024" s="1257"/>
      <c r="H17024" s="1258"/>
      <c r="I17024" s="1257"/>
      <c r="J17024" s="1257"/>
      <c r="K17024" s="1257"/>
      <c r="L17024" s="1257"/>
      <c r="M17024" s="1257"/>
    </row>
    <row r="17025" spans="2:13" s="1259" customFormat="1" x14ac:dyDescent="0.2">
      <c r="B17025" s="1257"/>
      <c r="C17025" s="1257"/>
      <c r="D17025" s="1257"/>
      <c r="E17025" s="1257"/>
      <c r="F17025" s="1257"/>
      <c r="G17025" s="1257"/>
      <c r="H17025" s="1258"/>
      <c r="I17025" s="1257"/>
      <c r="J17025" s="1257"/>
      <c r="K17025" s="1257"/>
      <c r="L17025" s="1257"/>
      <c r="M17025" s="1257"/>
    </row>
    <row r="17026" spans="2:13" s="1259" customFormat="1" x14ac:dyDescent="0.2">
      <c r="B17026" s="1257"/>
      <c r="C17026" s="1257"/>
      <c r="D17026" s="1257"/>
      <c r="E17026" s="1257"/>
      <c r="F17026" s="1257"/>
      <c r="G17026" s="1257"/>
      <c r="H17026" s="1258"/>
      <c r="I17026" s="1257"/>
      <c r="J17026" s="1257"/>
      <c r="K17026" s="1257"/>
      <c r="L17026" s="1257"/>
      <c r="M17026" s="1257"/>
    </row>
    <row r="17027" spans="2:13" s="1259" customFormat="1" x14ac:dyDescent="0.2">
      <c r="B17027" s="1257"/>
      <c r="C17027" s="1257"/>
      <c r="D17027" s="1257"/>
      <c r="E17027" s="1257"/>
      <c r="F17027" s="1257"/>
      <c r="G17027" s="1257"/>
      <c r="H17027" s="1258"/>
      <c r="I17027" s="1257"/>
      <c r="J17027" s="1257"/>
      <c r="K17027" s="1257"/>
      <c r="L17027" s="1257"/>
      <c r="M17027" s="1257"/>
    </row>
    <row r="17028" spans="2:13" s="1259" customFormat="1" x14ac:dyDescent="0.2">
      <c r="B17028" s="1257"/>
      <c r="C17028" s="1257"/>
      <c r="D17028" s="1257"/>
      <c r="E17028" s="1257"/>
      <c r="F17028" s="1257"/>
      <c r="G17028" s="1257"/>
      <c r="H17028" s="1258"/>
      <c r="I17028" s="1257"/>
      <c r="J17028" s="1257"/>
      <c r="K17028" s="1257"/>
      <c r="L17028" s="1257"/>
      <c r="M17028" s="1257"/>
    </row>
    <row r="17029" spans="2:13" s="1259" customFormat="1" x14ac:dyDescent="0.2">
      <c r="B17029" s="1257"/>
      <c r="C17029" s="1257"/>
      <c r="D17029" s="1257"/>
      <c r="E17029" s="1257"/>
      <c r="F17029" s="1257"/>
      <c r="G17029" s="1257"/>
      <c r="H17029" s="1258"/>
      <c r="I17029" s="1257"/>
      <c r="J17029" s="1257"/>
      <c r="K17029" s="1257"/>
      <c r="L17029" s="1257"/>
      <c r="M17029" s="1257"/>
    </row>
    <row r="17030" spans="2:13" s="1259" customFormat="1" x14ac:dyDescent="0.2">
      <c r="B17030" s="1257"/>
      <c r="C17030" s="1257"/>
      <c r="D17030" s="1257"/>
      <c r="E17030" s="1257"/>
      <c r="F17030" s="1257"/>
      <c r="G17030" s="1257"/>
      <c r="H17030" s="1258"/>
      <c r="I17030" s="1257"/>
      <c r="J17030" s="1257"/>
      <c r="K17030" s="1257"/>
      <c r="L17030" s="1257"/>
      <c r="M17030" s="1257"/>
    </row>
    <row r="17031" spans="2:13" s="1259" customFormat="1" x14ac:dyDescent="0.2">
      <c r="B17031" s="1257"/>
      <c r="C17031" s="1257"/>
      <c r="D17031" s="1257"/>
      <c r="E17031" s="1257"/>
      <c r="F17031" s="1257"/>
      <c r="G17031" s="1257"/>
      <c r="H17031" s="1258"/>
      <c r="I17031" s="1257"/>
      <c r="J17031" s="1257"/>
      <c r="K17031" s="1257"/>
      <c r="L17031" s="1257"/>
      <c r="M17031" s="1257"/>
    </row>
    <row r="17032" spans="2:13" s="1259" customFormat="1" x14ac:dyDescent="0.2">
      <c r="B17032" s="1257"/>
      <c r="C17032" s="1257"/>
      <c r="D17032" s="1257"/>
      <c r="E17032" s="1257"/>
      <c r="F17032" s="1257"/>
      <c r="G17032" s="1257"/>
      <c r="H17032" s="1258"/>
      <c r="I17032" s="1257"/>
      <c r="J17032" s="1257"/>
      <c r="K17032" s="1257"/>
      <c r="L17032" s="1257"/>
      <c r="M17032" s="1257"/>
    </row>
    <row r="17033" spans="2:13" s="1259" customFormat="1" x14ac:dyDescent="0.2">
      <c r="B17033" s="1257"/>
      <c r="C17033" s="1257"/>
      <c r="D17033" s="1257"/>
      <c r="E17033" s="1257"/>
      <c r="F17033" s="1257"/>
      <c r="G17033" s="1257"/>
      <c r="H17033" s="1258"/>
      <c r="I17033" s="1257"/>
      <c r="J17033" s="1257"/>
      <c r="K17033" s="1257"/>
      <c r="L17033" s="1257"/>
      <c r="M17033" s="1257"/>
    </row>
    <row r="17034" spans="2:13" s="1259" customFormat="1" x14ac:dyDescent="0.2">
      <c r="B17034" s="1257"/>
      <c r="C17034" s="1257"/>
      <c r="D17034" s="1257"/>
      <c r="E17034" s="1257"/>
      <c r="F17034" s="1257"/>
      <c r="G17034" s="1257"/>
      <c r="H17034" s="1258"/>
      <c r="I17034" s="1257"/>
      <c r="J17034" s="1257"/>
      <c r="K17034" s="1257"/>
      <c r="L17034" s="1257"/>
      <c r="M17034" s="1257"/>
    </row>
    <row r="17035" spans="2:13" s="1259" customFormat="1" x14ac:dyDescent="0.2">
      <c r="B17035" s="1257"/>
      <c r="C17035" s="1257"/>
      <c r="D17035" s="1257"/>
      <c r="E17035" s="1257"/>
      <c r="F17035" s="1257"/>
      <c r="G17035" s="1257"/>
      <c r="H17035" s="1258"/>
      <c r="I17035" s="1257"/>
      <c r="J17035" s="1257"/>
      <c r="K17035" s="1257"/>
      <c r="L17035" s="1257"/>
      <c r="M17035" s="1257"/>
    </row>
    <row r="17036" spans="2:13" s="1259" customFormat="1" x14ac:dyDescent="0.2">
      <c r="B17036" s="1257"/>
      <c r="C17036" s="1257"/>
      <c r="D17036" s="1257"/>
      <c r="E17036" s="1257"/>
      <c r="F17036" s="1257"/>
      <c r="G17036" s="1257"/>
      <c r="H17036" s="1258"/>
      <c r="I17036" s="1257"/>
      <c r="J17036" s="1257"/>
      <c r="K17036" s="1257"/>
      <c r="L17036" s="1257"/>
      <c r="M17036" s="1257"/>
    </row>
    <row r="17037" spans="2:13" s="1259" customFormat="1" x14ac:dyDescent="0.2">
      <c r="B17037" s="1257"/>
      <c r="C17037" s="1257"/>
      <c r="D17037" s="1257"/>
      <c r="E17037" s="1257"/>
      <c r="F17037" s="1257"/>
      <c r="G17037" s="1257"/>
      <c r="H17037" s="1258"/>
      <c r="I17037" s="1257"/>
      <c r="J17037" s="1257"/>
      <c r="K17037" s="1257"/>
      <c r="L17037" s="1257"/>
      <c r="M17037" s="1257"/>
    </row>
    <row r="17038" spans="2:13" s="1259" customFormat="1" x14ac:dyDescent="0.2">
      <c r="B17038" s="1257"/>
      <c r="C17038" s="1257"/>
      <c r="D17038" s="1257"/>
      <c r="E17038" s="1257"/>
      <c r="F17038" s="1257"/>
      <c r="G17038" s="1257"/>
      <c r="H17038" s="1258"/>
      <c r="I17038" s="1257"/>
      <c r="J17038" s="1257"/>
      <c r="K17038" s="1257"/>
      <c r="L17038" s="1257"/>
      <c r="M17038" s="1257"/>
    </row>
    <row r="17039" spans="2:13" s="1259" customFormat="1" x14ac:dyDescent="0.2">
      <c r="B17039" s="1257"/>
      <c r="C17039" s="1257"/>
      <c r="D17039" s="1257"/>
      <c r="E17039" s="1257"/>
      <c r="F17039" s="1257"/>
      <c r="G17039" s="1257"/>
      <c r="H17039" s="1258"/>
      <c r="I17039" s="1257"/>
      <c r="J17039" s="1257"/>
      <c r="K17039" s="1257"/>
      <c r="L17039" s="1257"/>
      <c r="M17039" s="1257"/>
    </row>
    <row r="17040" spans="2:13" s="1259" customFormat="1" x14ac:dyDescent="0.2">
      <c r="B17040" s="1257"/>
      <c r="C17040" s="1257"/>
      <c r="D17040" s="1257"/>
      <c r="E17040" s="1257"/>
      <c r="F17040" s="1257"/>
      <c r="G17040" s="1257"/>
      <c r="H17040" s="1258"/>
      <c r="I17040" s="1257"/>
      <c r="J17040" s="1257"/>
      <c r="K17040" s="1257"/>
      <c r="L17040" s="1257"/>
      <c r="M17040" s="1257"/>
    </row>
    <row r="17041" spans="2:13" s="1259" customFormat="1" x14ac:dyDescent="0.2">
      <c r="B17041" s="1257"/>
      <c r="C17041" s="1257"/>
      <c r="D17041" s="1257"/>
      <c r="E17041" s="1257"/>
      <c r="F17041" s="1257"/>
      <c r="G17041" s="1257"/>
      <c r="H17041" s="1258"/>
      <c r="I17041" s="1257"/>
      <c r="J17041" s="1257"/>
      <c r="K17041" s="1257"/>
      <c r="L17041" s="1257"/>
      <c r="M17041" s="1257"/>
    </row>
    <row r="17042" spans="2:13" s="1259" customFormat="1" x14ac:dyDescent="0.2">
      <c r="B17042" s="1257"/>
      <c r="C17042" s="1257"/>
      <c r="D17042" s="1257"/>
      <c r="E17042" s="1257"/>
      <c r="F17042" s="1257"/>
      <c r="G17042" s="1257"/>
      <c r="H17042" s="1258"/>
      <c r="I17042" s="1257"/>
      <c r="J17042" s="1257"/>
      <c r="K17042" s="1257"/>
      <c r="L17042" s="1257"/>
      <c r="M17042" s="1257"/>
    </row>
    <row r="17043" spans="2:13" s="1259" customFormat="1" x14ac:dyDescent="0.2">
      <c r="B17043" s="1257"/>
      <c r="C17043" s="1257"/>
      <c r="D17043" s="1257"/>
      <c r="E17043" s="1257"/>
      <c r="F17043" s="1257"/>
      <c r="G17043" s="1257"/>
      <c r="H17043" s="1258"/>
      <c r="I17043" s="1257"/>
      <c r="J17043" s="1257"/>
      <c r="K17043" s="1257"/>
      <c r="L17043" s="1257"/>
      <c r="M17043" s="1257"/>
    </row>
    <row r="17044" spans="2:13" s="1259" customFormat="1" x14ac:dyDescent="0.2">
      <c r="B17044" s="1257"/>
      <c r="C17044" s="1257"/>
      <c r="D17044" s="1257"/>
      <c r="E17044" s="1257"/>
      <c r="F17044" s="1257"/>
      <c r="G17044" s="1257"/>
      <c r="H17044" s="1258"/>
      <c r="I17044" s="1257"/>
      <c r="J17044" s="1257"/>
      <c r="K17044" s="1257"/>
      <c r="L17044" s="1257"/>
      <c r="M17044" s="1257"/>
    </row>
    <row r="17045" spans="2:13" s="1259" customFormat="1" x14ac:dyDescent="0.2">
      <c r="B17045" s="1257"/>
      <c r="C17045" s="1257"/>
      <c r="D17045" s="1257"/>
      <c r="E17045" s="1257"/>
      <c r="F17045" s="1257"/>
      <c r="G17045" s="1257"/>
      <c r="H17045" s="1258"/>
      <c r="I17045" s="1257"/>
      <c r="J17045" s="1257"/>
      <c r="K17045" s="1257"/>
      <c r="L17045" s="1257"/>
      <c r="M17045" s="1257"/>
    </row>
    <row r="17046" spans="2:13" s="1259" customFormat="1" x14ac:dyDescent="0.2">
      <c r="B17046" s="1257"/>
      <c r="C17046" s="1257"/>
      <c r="D17046" s="1257"/>
      <c r="E17046" s="1257"/>
      <c r="F17046" s="1257"/>
      <c r="G17046" s="1257"/>
      <c r="H17046" s="1258"/>
      <c r="I17046" s="1257"/>
      <c r="J17046" s="1257"/>
      <c r="K17046" s="1257"/>
      <c r="L17046" s="1257"/>
      <c r="M17046" s="1257"/>
    </row>
    <row r="17047" spans="2:13" s="1259" customFormat="1" x14ac:dyDescent="0.2">
      <c r="B17047" s="1257"/>
      <c r="C17047" s="1257"/>
      <c r="D17047" s="1257"/>
      <c r="E17047" s="1257"/>
      <c r="F17047" s="1257"/>
      <c r="G17047" s="1257"/>
      <c r="H17047" s="1258"/>
      <c r="I17047" s="1257"/>
      <c r="J17047" s="1257"/>
      <c r="K17047" s="1257"/>
      <c r="L17047" s="1257"/>
      <c r="M17047" s="1257"/>
    </row>
    <row r="17048" spans="2:13" s="1259" customFormat="1" x14ac:dyDescent="0.2">
      <c r="B17048" s="1257"/>
      <c r="C17048" s="1257"/>
      <c r="D17048" s="1257"/>
      <c r="E17048" s="1257"/>
      <c r="F17048" s="1257"/>
      <c r="G17048" s="1257"/>
      <c r="H17048" s="1258"/>
      <c r="I17048" s="1257"/>
      <c r="J17048" s="1257"/>
      <c r="K17048" s="1257"/>
      <c r="L17048" s="1257"/>
      <c r="M17048" s="1257"/>
    </row>
    <row r="17049" spans="2:13" s="1259" customFormat="1" x14ac:dyDescent="0.2">
      <c r="B17049" s="1257"/>
      <c r="C17049" s="1257"/>
      <c r="D17049" s="1257"/>
      <c r="E17049" s="1257"/>
      <c r="F17049" s="1257"/>
      <c r="G17049" s="1257"/>
      <c r="H17049" s="1258"/>
      <c r="I17049" s="1257"/>
      <c r="J17049" s="1257"/>
      <c r="K17049" s="1257"/>
      <c r="L17049" s="1257"/>
      <c r="M17049" s="1257"/>
    </row>
    <row r="17050" spans="2:13" s="1259" customFormat="1" x14ac:dyDescent="0.2">
      <c r="B17050" s="1257"/>
      <c r="C17050" s="1257"/>
      <c r="D17050" s="1257"/>
      <c r="E17050" s="1257"/>
      <c r="F17050" s="1257"/>
      <c r="G17050" s="1257"/>
      <c r="H17050" s="1258"/>
      <c r="I17050" s="1257"/>
      <c r="J17050" s="1257"/>
      <c r="K17050" s="1257"/>
      <c r="L17050" s="1257"/>
      <c r="M17050" s="1257"/>
    </row>
    <row r="17051" spans="2:13" s="1259" customFormat="1" x14ac:dyDescent="0.2">
      <c r="B17051" s="1257"/>
      <c r="C17051" s="1257"/>
      <c r="D17051" s="1257"/>
      <c r="E17051" s="1257"/>
      <c r="F17051" s="1257"/>
      <c r="G17051" s="1257"/>
      <c r="H17051" s="1258"/>
      <c r="I17051" s="1257"/>
      <c r="J17051" s="1257"/>
      <c r="K17051" s="1257"/>
      <c r="L17051" s="1257"/>
      <c r="M17051" s="1257"/>
    </row>
    <row r="17052" spans="2:13" s="1259" customFormat="1" x14ac:dyDescent="0.2">
      <c r="B17052" s="1257"/>
      <c r="C17052" s="1257"/>
      <c r="D17052" s="1257"/>
      <c r="E17052" s="1257"/>
      <c r="F17052" s="1257"/>
      <c r="G17052" s="1257"/>
      <c r="H17052" s="1258"/>
      <c r="I17052" s="1257"/>
      <c r="J17052" s="1257"/>
      <c r="K17052" s="1257"/>
      <c r="L17052" s="1257"/>
      <c r="M17052" s="1257"/>
    </row>
    <row r="17053" spans="2:13" s="1259" customFormat="1" x14ac:dyDescent="0.2">
      <c r="B17053" s="1257"/>
      <c r="C17053" s="1257"/>
      <c r="D17053" s="1257"/>
      <c r="E17053" s="1257"/>
      <c r="F17053" s="1257"/>
      <c r="G17053" s="1257"/>
      <c r="H17053" s="1258"/>
      <c r="I17053" s="1257"/>
      <c r="J17053" s="1257"/>
      <c r="K17053" s="1257"/>
      <c r="L17053" s="1257"/>
      <c r="M17053" s="1257"/>
    </row>
    <row r="17054" spans="2:13" s="1259" customFormat="1" x14ac:dyDescent="0.2">
      <c r="B17054" s="1257"/>
      <c r="C17054" s="1257"/>
      <c r="D17054" s="1257"/>
      <c r="E17054" s="1257"/>
      <c r="F17054" s="1257"/>
      <c r="G17054" s="1257"/>
      <c r="H17054" s="1258"/>
      <c r="I17054" s="1257"/>
      <c r="J17054" s="1257"/>
      <c r="K17054" s="1257"/>
      <c r="L17054" s="1257"/>
      <c r="M17054" s="1257"/>
    </row>
    <row r="17055" spans="2:13" s="1259" customFormat="1" x14ac:dyDescent="0.2">
      <c r="B17055" s="1257"/>
      <c r="C17055" s="1257"/>
      <c r="D17055" s="1257"/>
      <c r="E17055" s="1257"/>
      <c r="F17055" s="1257"/>
      <c r="G17055" s="1257"/>
      <c r="H17055" s="1258"/>
      <c r="I17055" s="1257"/>
      <c r="J17055" s="1257"/>
      <c r="K17055" s="1257"/>
      <c r="L17055" s="1257"/>
      <c r="M17055" s="1257"/>
    </row>
    <row r="17056" spans="2:13" s="1259" customFormat="1" x14ac:dyDescent="0.2">
      <c r="B17056" s="1257"/>
      <c r="C17056" s="1257"/>
      <c r="D17056" s="1257"/>
      <c r="E17056" s="1257"/>
      <c r="F17056" s="1257"/>
      <c r="G17056" s="1257"/>
      <c r="H17056" s="1258"/>
      <c r="I17056" s="1257"/>
      <c r="J17056" s="1257"/>
      <c r="K17056" s="1257"/>
      <c r="L17056" s="1257"/>
      <c r="M17056" s="1257"/>
    </row>
    <row r="17057" spans="2:13" s="1259" customFormat="1" x14ac:dyDescent="0.2">
      <c r="B17057" s="1257"/>
      <c r="C17057" s="1257"/>
      <c r="D17057" s="1257"/>
      <c r="E17057" s="1257"/>
      <c r="F17057" s="1257"/>
      <c r="G17057" s="1257"/>
      <c r="H17057" s="1258"/>
      <c r="I17057" s="1257"/>
      <c r="J17057" s="1257"/>
      <c r="K17057" s="1257"/>
      <c r="L17057" s="1257"/>
      <c r="M17057" s="1257"/>
    </row>
    <row r="17058" spans="2:13" s="1259" customFormat="1" x14ac:dyDescent="0.2">
      <c r="B17058" s="1257"/>
      <c r="C17058" s="1257"/>
      <c r="D17058" s="1257"/>
      <c r="E17058" s="1257"/>
      <c r="F17058" s="1257"/>
      <c r="G17058" s="1257"/>
      <c r="H17058" s="1258"/>
      <c r="I17058" s="1257"/>
      <c r="J17058" s="1257"/>
      <c r="K17058" s="1257"/>
      <c r="L17058" s="1257"/>
      <c r="M17058" s="1257"/>
    </row>
    <row r="17059" spans="2:13" s="1259" customFormat="1" x14ac:dyDescent="0.2">
      <c r="B17059" s="1257"/>
      <c r="C17059" s="1257"/>
      <c r="D17059" s="1257"/>
      <c r="E17059" s="1257"/>
      <c r="F17059" s="1257"/>
      <c r="G17059" s="1257"/>
      <c r="H17059" s="1258"/>
      <c r="I17059" s="1257"/>
      <c r="J17059" s="1257"/>
      <c r="K17059" s="1257"/>
      <c r="L17059" s="1257"/>
      <c r="M17059" s="1257"/>
    </row>
    <row r="17060" spans="2:13" s="1259" customFormat="1" x14ac:dyDescent="0.2">
      <c r="B17060" s="1257"/>
      <c r="C17060" s="1257"/>
      <c r="D17060" s="1257"/>
      <c r="E17060" s="1257"/>
      <c r="F17060" s="1257"/>
      <c r="G17060" s="1257"/>
      <c r="H17060" s="1258"/>
      <c r="I17060" s="1257"/>
      <c r="J17060" s="1257"/>
      <c r="K17060" s="1257"/>
      <c r="L17060" s="1257"/>
      <c r="M17060" s="1257"/>
    </row>
    <row r="17061" spans="2:13" s="1259" customFormat="1" x14ac:dyDescent="0.2">
      <c r="B17061" s="1257"/>
      <c r="C17061" s="1257"/>
      <c r="D17061" s="1257"/>
      <c r="E17061" s="1257"/>
      <c r="F17061" s="1257"/>
      <c r="G17061" s="1257"/>
      <c r="H17061" s="1258"/>
      <c r="I17061" s="1257"/>
      <c r="J17061" s="1257"/>
      <c r="K17061" s="1257"/>
      <c r="L17061" s="1257"/>
      <c r="M17061" s="1257"/>
    </row>
    <row r="17062" spans="2:13" s="1259" customFormat="1" x14ac:dyDescent="0.2">
      <c r="B17062" s="1257"/>
      <c r="C17062" s="1257"/>
      <c r="D17062" s="1257"/>
      <c r="E17062" s="1257"/>
      <c r="F17062" s="1257"/>
      <c r="G17062" s="1257"/>
      <c r="H17062" s="1258"/>
      <c r="I17062" s="1257"/>
      <c r="J17062" s="1257"/>
      <c r="K17062" s="1257"/>
      <c r="L17062" s="1257"/>
      <c r="M17062" s="1257"/>
    </row>
    <row r="17063" spans="2:13" s="1259" customFormat="1" x14ac:dyDescent="0.2">
      <c r="B17063" s="1257"/>
      <c r="C17063" s="1257"/>
      <c r="D17063" s="1257"/>
      <c r="E17063" s="1257"/>
      <c r="F17063" s="1257"/>
      <c r="G17063" s="1257"/>
      <c r="H17063" s="1258"/>
      <c r="I17063" s="1257"/>
      <c r="J17063" s="1257"/>
      <c r="K17063" s="1257"/>
      <c r="L17063" s="1257"/>
      <c r="M17063" s="1257"/>
    </row>
    <row r="17064" spans="2:13" s="1259" customFormat="1" x14ac:dyDescent="0.2">
      <c r="B17064" s="1257"/>
      <c r="C17064" s="1257"/>
      <c r="D17064" s="1257"/>
      <c r="E17064" s="1257"/>
      <c r="F17064" s="1257"/>
      <c r="G17064" s="1257"/>
      <c r="H17064" s="1258"/>
      <c r="I17064" s="1257"/>
      <c r="J17064" s="1257"/>
      <c r="K17064" s="1257"/>
      <c r="L17064" s="1257"/>
      <c r="M17064" s="1257"/>
    </row>
    <row r="17065" spans="2:13" s="1259" customFormat="1" x14ac:dyDescent="0.2">
      <c r="B17065" s="1257"/>
      <c r="C17065" s="1257"/>
      <c r="D17065" s="1257"/>
      <c r="E17065" s="1257"/>
      <c r="F17065" s="1257"/>
      <c r="G17065" s="1257"/>
      <c r="H17065" s="1258"/>
      <c r="I17065" s="1257"/>
      <c r="J17065" s="1257"/>
      <c r="K17065" s="1257"/>
      <c r="L17065" s="1257"/>
      <c r="M17065" s="1257"/>
    </row>
    <row r="17066" spans="2:13" s="1259" customFormat="1" x14ac:dyDescent="0.2">
      <c r="B17066" s="1257"/>
      <c r="C17066" s="1257"/>
      <c r="D17066" s="1257"/>
      <c r="E17066" s="1257"/>
      <c r="F17066" s="1257"/>
      <c r="G17066" s="1257"/>
      <c r="H17066" s="1258"/>
      <c r="I17066" s="1257"/>
      <c r="J17066" s="1257"/>
      <c r="K17066" s="1257"/>
      <c r="L17066" s="1257"/>
      <c r="M17066" s="1257"/>
    </row>
    <row r="17067" spans="2:13" s="1259" customFormat="1" x14ac:dyDescent="0.2">
      <c r="B17067" s="1257"/>
      <c r="C17067" s="1257"/>
      <c r="D17067" s="1257"/>
      <c r="E17067" s="1257"/>
      <c r="F17067" s="1257"/>
      <c r="G17067" s="1257"/>
      <c r="H17067" s="1258"/>
      <c r="I17067" s="1257"/>
      <c r="J17067" s="1257"/>
      <c r="K17067" s="1257"/>
      <c r="L17067" s="1257"/>
      <c r="M17067" s="1257"/>
    </row>
    <row r="17068" spans="2:13" s="1259" customFormat="1" x14ac:dyDescent="0.2">
      <c r="B17068" s="1257"/>
      <c r="C17068" s="1257"/>
      <c r="D17068" s="1257"/>
      <c r="E17068" s="1257"/>
      <c r="F17068" s="1257"/>
      <c r="G17068" s="1257"/>
      <c r="H17068" s="1258"/>
      <c r="I17068" s="1257"/>
      <c r="J17068" s="1257"/>
      <c r="K17068" s="1257"/>
      <c r="L17068" s="1257"/>
      <c r="M17068" s="1257"/>
    </row>
    <row r="17069" spans="2:13" s="1259" customFormat="1" x14ac:dyDescent="0.2">
      <c r="B17069" s="1257"/>
      <c r="C17069" s="1257"/>
      <c r="D17069" s="1257"/>
      <c r="E17069" s="1257"/>
      <c r="F17069" s="1257"/>
      <c r="G17069" s="1257"/>
      <c r="H17069" s="1258"/>
      <c r="I17069" s="1257"/>
      <c r="J17069" s="1257"/>
      <c r="K17069" s="1257"/>
      <c r="L17069" s="1257"/>
      <c r="M17069" s="1257"/>
    </row>
    <row r="17070" spans="2:13" s="1259" customFormat="1" x14ac:dyDescent="0.2">
      <c r="B17070" s="1257"/>
      <c r="C17070" s="1257"/>
      <c r="D17070" s="1257"/>
      <c r="E17070" s="1257"/>
      <c r="F17070" s="1257"/>
      <c r="G17070" s="1257"/>
      <c r="H17070" s="1258"/>
      <c r="I17070" s="1257"/>
      <c r="J17070" s="1257"/>
      <c r="K17070" s="1257"/>
      <c r="L17070" s="1257"/>
      <c r="M17070" s="1257"/>
    </row>
    <row r="17071" spans="2:13" s="1259" customFormat="1" x14ac:dyDescent="0.2">
      <c r="B17071" s="1257"/>
      <c r="C17071" s="1257"/>
      <c r="D17071" s="1257"/>
      <c r="E17071" s="1257"/>
      <c r="F17071" s="1257"/>
      <c r="G17071" s="1257"/>
      <c r="H17071" s="1258"/>
      <c r="I17071" s="1257"/>
      <c r="J17071" s="1257"/>
      <c r="K17071" s="1257"/>
      <c r="L17071" s="1257"/>
      <c r="M17071" s="1257"/>
    </row>
    <row r="17072" spans="2:13" s="1259" customFormat="1" x14ac:dyDescent="0.2">
      <c r="B17072" s="1257"/>
      <c r="C17072" s="1257"/>
      <c r="D17072" s="1257"/>
      <c r="E17072" s="1257"/>
      <c r="F17072" s="1257"/>
      <c r="G17072" s="1257"/>
      <c r="H17072" s="1258"/>
      <c r="I17072" s="1257"/>
      <c r="J17072" s="1257"/>
      <c r="K17072" s="1257"/>
      <c r="L17072" s="1257"/>
      <c r="M17072" s="1257"/>
    </row>
    <row r="17073" spans="2:13" s="1259" customFormat="1" x14ac:dyDescent="0.2">
      <c r="B17073" s="1257"/>
      <c r="C17073" s="1257"/>
      <c r="D17073" s="1257"/>
      <c r="E17073" s="1257"/>
      <c r="F17073" s="1257"/>
      <c r="G17073" s="1257"/>
      <c r="H17073" s="1258"/>
      <c r="I17073" s="1257"/>
      <c r="J17073" s="1257"/>
      <c r="K17073" s="1257"/>
      <c r="L17073" s="1257"/>
      <c r="M17073" s="1257"/>
    </row>
    <row r="17074" spans="2:13" s="1259" customFormat="1" x14ac:dyDescent="0.2">
      <c r="B17074" s="1257"/>
      <c r="C17074" s="1257"/>
      <c r="D17074" s="1257"/>
      <c r="E17074" s="1257"/>
      <c r="F17074" s="1257"/>
      <c r="G17074" s="1257"/>
      <c r="H17074" s="1258"/>
      <c r="I17074" s="1257"/>
      <c r="J17074" s="1257"/>
      <c r="K17074" s="1257"/>
      <c r="L17074" s="1257"/>
      <c r="M17074" s="1257"/>
    </row>
    <row r="17075" spans="2:13" s="1259" customFormat="1" x14ac:dyDescent="0.2">
      <c r="B17075" s="1257"/>
      <c r="C17075" s="1257"/>
      <c r="D17075" s="1257"/>
      <c r="E17075" s="1257"/>
      <c r="F17075" s="1257"/>
      <c r="G17075" s="1257"/>
      <c r="H17075" s="1258"/>
      <c r="I17075" s="1257"/>
      <c r="J17075" s="1257"/>
      <c r="K17075" s="1257"/>
      <c r="L17075" s="1257"/>
      <c r="M17075" s="1257"/>
    </row>
    <row r="17076" spans="2:13" s="1259" customFormat="1" x14ac:dyDescent="0.2">
      <c r="B17076" s="1257"/>
      <c r="C17076" s="1257"/>
      <c r="D17076" s="1257"/>
      <c r="E17076" s="1257"/>
      <c r="F17076" s="1257"/>
      <c r="G17076" s="1257"/>
      <c r="H17076" s="1258"/>
      <c r="I17076" s="1257"/>
      <c r="J17076" s="1257"/>
      <c r="K17076" s="1257"/>
      <c r="L17076" s="1257"/>
      <c r="M17076" s="1257"/>
    </row>
    <row r="17077" spans="2:13" s="1259" customFormat="1" x14ac:dyDescent="0.2">
      <c r="B17077" s="1257"/>
      <c r="C17077" s="1257"/>
      <c r="D17077" s="1257"/>
      <c r="E17077" s="1257"/>
      <c r="F17077" s="1257"/>
      <c r="G17077" s="1257"/>
      <c r="H17077" s="1258"/>
      <c r="I17077" s="1257"/>
      <c r="J17077" s="1257"/>
      <c r="K17077" s="1257"/>
      <c r="L17077" s="1257"/>
      <c r="M17077" s="1257"/>
    </row>
    <row r="17078" spans="2:13" s="1259" customFormat="1" x14ac:dyDescent="0.2">
      <c r="B17078" s="1257"/>
      <c r="C17078" s="1257"/>
      <c r="D17078" s="1257"/>
      <c r="E17078" s="1257"/>
      <c r="F17078" s="1257"/>
      <c r="G17078" s="1257"/>
      <c r="H17078" s="1258"/>
      <c r="I17078" s="1257"/>
      <c r="J17078" s="1257"/>
      <c r="K17078" s="1257"/>
      <c r="L17078" s="1257"/>
      <c r="M17078" s="1257"/>
    </row>
    <row r="17079" spans="2:13" s="1259" customFormat="1" x14ac:dyDescent="0.2">
      <c r="B17079" s="1257"/>
      <c r="C17079" s="1257"/>
      <c r="D17079" s="1257"/>
      <c r="E17079" s="1257"/>
      <c r="F17079" s="1257"/>
      <c r="G17079" s="1257"/>
      <c r="H17079" s="1258"/>
      <c r="I17079" s="1257"/>
      <c r="J17079" s="1257"/>
      <c r="K17079" s="1257"/>
      <c r="L17079" s="1257"/>
      <c r="M17079" s="1257"/>
    </row>
    <row r="17080" spans="2:13" s="1259" customFormat="1" x14ac:dyDescent="0.2">
      <c r="B17080" s="1257"/>
      <c r="C17080" s="1257"/>
      <c r="D17080" s="1257"/>
      <c r="E17080" s="1257"/>
      <c r="F17080" s="1257"/>
      <c r="G17080" s="1257"/>
      <c r="H17080" s="1258"/>
      <c r="I17080" s="1257"/>
      <c r="J17080" s="1257"/>
      <c r="K17080" s="1257"/>
      <c r="L17080" s="1257"/>
      <c r="M17080" s="1257"/>
    </row>
    <row r="17081" spans="2:13" s="1259" customFormat="1" x14ac:dyDescent="0.2">
      <c r="B17081" s="1257"/>
      <c r="C17081" s="1257"/>
      <c r="D17081" s="1257"/>
      <c r="E17081" s="1257"/>
      <c r="F17081" s="1257"/>
      <c r="G17081" s="1257"/>
      <c r="H17081" s="1258"/>
      <c r="I17081" s="1257"/>
      <c r="J17081" s="1257"/>
      <c r="K17081" s="1257"/>
      <c r="L17081" s="1257"/>
      <c r="M17081" s="1257"/>
    </row>
    <row r="17082" spans="2:13" s="1259" customFormat="1" x14ac:dyDescent="0.2">
      <c r="B17082" s="1257"/>
      <c r="C17082" s="1257"/>
      <c r="D17082" s="1257"/>
      <c r="E17082" s="1257"/>
      <c r="F17082" s="1257"/>
      <c r="G17082" s="1257"/>
      <c r="H17082" s="1258"/>
      <c r="I17082" s="1257"/>
      <c r="J17082" s="1257"/>
      <c r="K17082" s="1257"/>
      <c r="L17082" s="1257"/>
      <c r="M17082" s="1257"/>
    </row>
    <row r="17083" spans="2:13" s="1259" customFormat="1" x14ac:dyDescent="0.2">
      <c r="B17083" s="1257"/>
      <c r="C17083" s="1257"/>
      <c r="D17083" s="1257"/>
      <c r="E17083" s="1257"/>
      <c r="F17083" s="1257"/>
      <c r="G17083" s="1257"/>
      <c r="H17083" s="1258"/>
      <c r="I17083" s="1257"/>
      <c r="J17083" s="1257"/>
      <c r="K17083" s="1257"/>
      <c r="L17083" s="1257"/>
      <c r="M17083" s="1257"/>
    </row>
    <row r="17084" spans="2:13" s="1259" customFormat="1" x14ac:dyDescent="0.2">
      <c r="B17084" s="1257"/>
      <c r="C17084" s="1257"/>
      <c r="D17084" s="1257"/>
      <c r="E17084" s="1257"/>
      <c r="F17084" s="1257"/>
      <c r="G17084" s="1257"/>
      <c r="H17084" s="1258"/>
      <c r="I17084" s="1257"/>
      <c r="J17084" s="1257"/>
      <c r="K17084" s="1257"/>
      <c r="L17084" s="1257"/>
      <c r="M17084" s="1257"/>
    </row>
    <row r="17085" spans="2:13" s="1259" customFormat="1" x14ac:dyDescent="0.2">
      <c r="B17085" s="1257"/>
      <c r="C17085" s="1257"/>
      <c r="D17085" s="1257"/>
      <c r="E17085" s="1257"/>
      <c r="F17085" s="1257"/>
      <c r="G17085" s="1257"/>
      <c r="H17085" s="1258"/>
      <c r="I17085" s="1257"/>
      <c r="J17085" s="1257"/>
      <c r="K17085" s="1257"/>
      <c r="L17085" s="1257"/>
      <c r="M17085" s="1257"/>
    </row>
    <row r="17086" spans="2:13" s="1259" customFormat="1" x14ac:dyDescent="0.2">
      <c r="B17086" s="1257"/>
      <c r="C17086" s="1257"/>
      <c r="D17086" s="1257"/>
      <c r="E17086" s="1257"/>
      <c r="F17086" s="1257"/>
      <c r="G17086" s="1257"/>
      <c r="H17086" s="1258"/>
      <c r="I17086" s="1257"/>
      <c r="J17086" s="1257"/>
      <c r="K17086" s="1257"/>
      <c r="L17086" s="1257"/>
      <c r="M17086" s="1257"/>
    </row>
    <row r="17087" spans="2:13" s="1259" customFormat="1" x14ac:dyDescent="0.2">
      <c r="B17087" s="1257"/>
      <c r="C17087" s="1257"/>
      <c r="D17087" s="1257"/>
      <c r="E17087" s="1257"/>
      <c r="F17087" s="1257"/>
      <c r="G17087" s="1257"/>
      <c r="H17087" s="1258"/>
      <c r="I17087" s="1257"/>
      <c r="J17087" s="1257"/>
      <c r="K17087" s="1257"/>
      <c r="L17087" s="1257"/>
      <c r="M17087" s="1257"/>
    </row>
    <row r="17088" spans="2:13" s="1259" customFormat="1" x14ac:dyDescent="0.2">
      <c r="B17088" s="1257"/>
      <c r="C17088" s="1257"/>
      <c r="D17088" s="1257"/>
      <c r="E17088" s="1257"/>
      <c r="F17088" s="1257"/>
      <c r="G17088" s="1257"/>
      <c r="H17088" s="1258"/>
      <c r="I17088" s="1257"/>
      <c r="J17088" s="1257"/>
      <c r="K17088" s="1257"/>
      <c r="L17088" s="1257"/>
      <c r="M17088" s="1257"/>
    </row>
    <row r="17089" spans="2:13" s="1259" customFormat="1" x14ac:dyDescent="0.2">
      <c r="B17089" s="1257"/>
      <c r="C17089" s="1257"/>
      <c r="D17089" s="1257"/>
      <c r="E17089" s="1257"/>
      <c r="F17089" s="1257"/>
      <c r="G17089" s="1257"/>
      <c r="H17089" s="1258"/>
      <c r="I17089" s="1257"/>
      <c r="J17089" s="1257"/>
      <c r="K17089" s="1257"/>
      <c r="L17089" s="1257"/>
      <c r="M17089" s="1257"/>
    </row>
    <row r="17090" spans="2:13" s="1259" customFormat="1" x14ac:dyDescent="0.2">
      <c r="B17090" s="1257"/>
      <c r="C17090" s="1257"/>
      <c r="D17090" s="1257"/>
      <c r="E17090" s="1257"/>
      <c r="F17090" s="1257"/>
      <c r="G17090" s="1257"/>
      <c r="H17090" s="1258"/>
      <c r="I17090" s="1257"/>
      <c r="J17090" s="1257"/>
      <c r="K17090" s="1257"/>
      <c r="L17090" s="1257"/>
      <c r="M17090" s="1257"/>
    </row>
    <row r="17091" spans="2:13" s="1259" customFormat="1" x14ac:dyDescent="0.2">
      <c r="B17091" s="1257"/>
      <c r="C17091" s="1257"/>
      <c r="D17091" s="1257"/>
      <c r="E17091" s="1257"/>
      <c r="F17091" s="1257"/>
      <c r="G17091" s="1257"/>
      <c r="H17091" s="1258"/>
      <c r="I17091" s="1257"/>
      <c r="J17091" s="1257"/>
      <c r="K17091" s="1257"/>
      <c r="L17091" s="1257"/>
      <c r="M17091" s="1257"/>
    </row>
    <row r="17092" spans="2:13" s="1259" customFormat="1" x14ac:dyDescent="0.2">
      <c r="B17092" s="1257"/>
      <c r="C17092" s="1257"/>
      <c r="D17092" s="1257"/>
      <c r="E17092" s="1257"/>
      <c r="F17092" s="1257"/>
      <c r="G17092" s="1257"/>
      <c r="H17092" s="1258"/>
      <c r="I17092" s="1257"/>
      <c r="J17092" s="1257"/>
      <c r="K17092" s="1257"/>
      <c r="L17092" s="1257"/>
      <c r="M17092" s="1257"/>
    </row>
    <row r="17093" spans="2:13" s="1259" customFormat="1" x14ac:dyDescent="0.2">
      <c r="B17093" s="1257"/>
      <c r="C17093" s="1257"/>
      <c r="D17093" s="1257"/>
      <c r="E17093" s="1257"/>
      <c r="F17093" s="1257"/>
      <c r="G17093" s="1257"/>
      <c r="H17093" s="1258"/>
      <c r="I17093" s="1257"/>
      <c r="J17093" s="1257"/>
      <c r="K17093" s="1257"/>
      <c r="L17093" s="1257"/>
      <c r="M17093" s="1257"/>
    </row>
    <row r="17094" spans="2:13" s="1259" customFormat="1" x14ac:dyDescent="0.2">
      <c r="B17094" s="1257"/>
      <c r="C17094" s="1257"/>
      <c r="D17094" s="1257"/>
      <c r="E17094" s="1257"/>
      <c r="F17094" s="1257"/>
      <c r="G17094" s="1257"/>
      <c r="H17094" s="1258"/>
      <c r="I17094" s="1257"/>
      <c r="J17094" s="1257"/>
      <c r="K17094" s="1257"/>
      <c r="L17094" s="1257"/>
      <c r="M17094" s="1257"/>
    </row>
    <row r="17095" spans="2:13" s="1259" customFormat="1" x14ac:dyDescent="0.2">
      <c r="B17095" s="1257"/>
      <c r="C17095" s="1257"/>
      <c r="D17095" s="1257"/>
      <c r="E17095" s="1257"/>
      <c r="F17095" s="1257"/>
      <c r="G17095" s="1257"/>
      <c r="H17095" s="1258"/>
      <c r="I17095" s="1257"/>
      <c r="J17095" s="1257"/>
      <c r="K17095" s="1257"/>
      <c r="L17095" s="1257"/>
      <c r="M17095" s="1257"/>
    </row>
    <row r="17096" spans="2:13" s="1259" customFormat="1" x14ac:dyDescent="0.2">
      <c r="B17096" s="1257"/>
      <c r="C17096" s="1257"/>
      <c r="D17096" s="1257"/>
      <c r="E17096" s="1257"/>
      <c r="F17096" s="1257"/>
      <c r="G17096" s="1257"/>
      <c r="H17096" s="1258"/>
      <c r="I17096" s="1257"/>
      <c r="J17096" s="1257"/>
      <c r="K17096" s="1257"/>
      <c r="L17096" s="1257"/>
      <c r="M17096" s="1257"/>
    </row>
    <row r="17097" spans="2:13" s="1259" customFormat="1" x14ac:dyDescent="0.2">
      <c r="B17097" s="1257"/>
      <c r="C17097" s="1257"/>
      <c r="D17097" s="1257"/>
      <c r="E17097" s="1257"/>
      <c r="F17097" s="1257"/>
      <c r="G17097" s="1257"/>
      <c r="H17097" s="1258"/>
      <c r="I17097" s="1257"/>
      <c r="J17097" s="1257"/>
      <c r="K17097" s="1257"/>
      <c r="L17097" s="1257"/>
      <c r="M17097" s="1257"/>
    </row>
    <row r="17098" spans="2:13" s="1259" customFormat="1" x14ac:dyDescent="0.2">
      <c r="B17098" s="1257"/>
      <c r="C17098" s="1257"/>
      <c r="D17098" s="1257"/>
      <c r="E17098" s="1257"/>
      <c r="F17098" s="1257"/>
      <c r="G17098" s="1257"/>
      <c r="H17098" s="1258"/>
      <c r="I17098" s="1257"/>
      <c r="J17098" s="1257"/>
      <c r="K17098" s="1257"/>
      <c r="L17098" s="1257"/>
      <c r="M17098" s="1257"/>
    </row>
    <row r="17099" spans="2:13" s="1259" customFormat="1" x14ac:dyDescent="0.2">
      <c r="B17099" s="1257"/>
      <c r="C17099" s="1257"/>
      <c r="D17099" s="1257"/>
      <c r="E17099" s="1257"/>
      <c r="F17099" s="1257"/>
      <c r="G17099" s="1257"/>
      <c r="H17099" s="1258"/>
      <c r="I17099" s="1257"/>
      <c r="J17099" s="1257"/>
      <c r="K17099" s="1257"/>
      <c r="L17099" s="1257"/>
      <c r="M17099" s="1257"/>
    </row>
    <row r="17100" spans="2:13" s="1259" customFormat="1" x14ac:dyDescent="0.2">
      <c r="B17100" s="1257"/>
      <c r="C17100" s="1257"/>
      <c r="D17100" s="1257"/>
      <c r="E17100" s="1257"/>
      <c r="F17100" s="1257"/>
      <c r="G17100" s="1257"/>
      <c r="H17100" s="1258"/>
      <c r="I17100" s="1257"/>
      <c r="J17100" s="1257"/>
      <c r="K17100" s="1257"/>
      <c r="L17100" s="1257"/>
      <c r="M17100" s="1257"/>
    </row>
    <row r="17101" spans="2:13" s="1259" customFormat="1" x14ac:dyDescent="0.2">
      <c r="B17101" s="1257"/>
      <c r="C17101" s="1257"/>
      <c r="D17101" s="1257"/>
      <c r="E17101" s="1257"/>
      <c r="F17101" s="1257"/>
      <c r="G17101" s="1257"/>
      <c r="H17101" s="1258"/>
      <c r="I17101" s="1257"/>
      <c r="J17101" s="1257"/>
      <c r="K17101" s="1257"/>
      <c r="L17101" s="1257"/>
      <c r="M17101" s="1257"/>
    </row>
    <row r="17102" spans="2:13" s="1259" customFormat="1" x14ac:dyDescent="0.2">
      <c r="B17102" s="1257"/>
      <c r="C17102" s="1257"/>
      <c r="D17102" s="1257"/>
      <c r="E17102" s="1257"/>
      <c r="F17102" s="1257"/>
      <c r="G17102" s="1257"/>
      <c r="H17102" s="1258"/>
      <c r="I17102" s="1257"/>
      <c r="J17102" s="1257"/>
      <c r="K17102" s="1257"/>
      <c r="L17102" s="1257"/>
      <c r="M17102" s="1257"/>
    </row>
    <row r="17103" spans="2:13" s="1259" customFormat="1" x14ac:dyDescent="0.2">
      <c r="B17103" s="1257"/>
      <c r="C17103" s="1257"/>
      <c r="D17103" s="1257"/>
      <c r="E17103" s="1257"/>
      <c r="F17103" s="1257"/>
      <c r="G17103" s="1257"/>
      <c r="H17103" s="1258"/>
      <c r="I17103" s="1257"/>
      <c r="J17103" s="1257"/>
      <c r="K17103" s="1257"/>
      <c r="L17103" s="1257"/>
      <c r="M17103" s="1257"/>
    </row>
    <row r="17104" spans="2:13" s="1259" customFormat="1" x14ac:dyDescent="0.2">
      <c r="B17104" s="1257"/>
      <c r="C17104" s="1257"/>
      <c r="D17104" s="1257"/>
      <c r="E17104" s="1257"/>
      <c r="F17104" s="1257"/>
      <c r="G17104" s="1257"/>
      <c r="H17104" s="1258"/>
      <c r="I17104" s="1257"/>
      <c r="J17104" s="1257"/>
      <c r="K17104" s="1257"/>
      <c r="L17104" s="1257"/>
      <c r="M17104" s="1257"/>
    </row>
    <row r="17105" spans="2:13" s="1259" customFormat="1" x14ac:dyDescent="0.2">
      <c r="B17105" s="1257"/>
      <c r="C17105" s="1257"/>
      <c r="D17105" s="1257"/>
      <c r="E17105" s="1257"/>
      <c r="F17105" s="1257"/>
      <c r="G17105" s="1257"/>
      <c r="H17105" s="1258"/>
      <c r="I17105" s="1257"/>
      <c r="J17105" s="1257"/>
      <c r="K17105" s="1257"/>
      <c r="L17105" s="1257"/>
      <c r="M17105" s="1257"/>
    </row>
    <row r="17106" spans="2:13" s="1259" customFormat="1" x14ac:dyDescent="0.2">
      <c r="B17106" s="1257"/>
      <c r="C17106" s="1257"/>
      <c r="D17106" s="1257"/>
      <c r="E17106" s="1257"/>
      <c r="F17106" s="1257"/>
      <c r="G17106" s="1257"/>
      <c r="H17106" s="1258"/>
      <c r="I17106" s="1257"/>
      <c r="J17106" s="1257"/>
      <c r="K17106" s="1257"/>
      <c r="L17106" s="1257"/>
      <c r="M17106" s="1257"/>
    </row>
    <row r="17107" spans="2:13" s="1259" customFormat="1" x14ac:dyDescent="0.2">
      <c r="B17107" s="1257"/>
      <c r="C17107" s="1257"/>
      <c r="D17107" s="1257"/>
      <c r="E17107" s="1257"/>
      <c r="F17107" s="1257"/>
      <c r="G17107" s="1257"/>
      <c r="H17107" s="1258"/>
      <c r="I17107" s="1257"/>
      <c r="J17107" s="1257"/>
      <c r="K17107" s="1257"/>
      <c r="L17107" s="1257"/>
      <c r="M17107" s="1257"/>
    </row>
    <row r="17108" spans="2:13" s="1259" customFormat="1" x14ac:dyDescent="0.2">
      <c r="B17108" s="1257"/>
      <c r="C17108" s="1257"/>
      <c r="D17108" s="1257"/>
      <c r="E17108" s="1257"/>
      <c r="F17108" s="1257"/>
      <c r="G17108" s="1257"/>
      <c r="H17108" s="1258"/>
      <c r="I17108" s="1257"/>
      <c r="J17108" s="1257"/>
      <c r="K17108" s="1257"/>
      <c r="L17108" s="1257"/>
      <c r="M17108" s="1257"/>
    </row>
    <row r="17109" spans="2:13" s="1259" customFormat="1" x14ac:dyDescent="0.2">
      <c r="B17109" s="1257"/>
      <c r="C17109" s="1257"/>
      <c r="D17109" s="1257"/>
      <c r="E17109" s="1257"/>
      <c r="F17109" s="1257"/>
      <c r="G17109" s="1257"/>
      <c r="H17109" s="1258"/>
      <c r="I17109" s="1257"/>
      <c r="J17109" s="1257"/>
      <c r="K17109" s="1257"/>
      <c r="L17109" s="1257"/>
      <c r="M17109" s="1257"/>
    </row>
    <row r="17110" spans="2:13" s="1259" customFormat="1" x14ac:dyDescent="0.2">
      <c r="B17110" s="1257"/>
      <c r="C17110" s="1257"/>
      <c r="D17110" s="1257"/>
      <c r="E17110" s="1257"/>
      <c r="F17110" s="1257"/>
      <c r="G17110" s="1257"/>
      <c r="H17110" s="1258"/>
      <c r="I17110" s="1257"/>
      <c r="J17110" s="1257"/>
      <c r="K17110" s="1257"/>
      <c r="L17110" s="1257"/>
      <c r="M17110" s="1257"/>
    </row>
    <row r="17111" spans="2:13" s="1259" customFormat="1" x14ac:dyDescent="0.2">
      <c r="B17111" s="1257"/>
      <c r="C17111" s="1257"/>
      <c r="D17111" s="1257"/>
      <c r="E17111" s="1257"/>
      <c r="F17111" s="1257"/>
      <c r="G17111" s="1257"/>
      <c r="H17111" s="1258"/>
      <c r="I17111" s="1257"/>
      <c r="J17111" s="1257"/>
      <c r="K17111" s="1257"/>
      <c r="L17111" s="1257"/>
      <c r="M17111" s="1257"/>
    </row>
    <row r="17112" spans="2:13" s="1259" customFormat="1" x14ac:dyDescent="0.2">
      <c r="B17112" s="1257"/>
      <c r="C17112" s="1257"/>
      <c r="D17112" s="1257"/>
      <c r="E17112" s="1257"/>
      <c r="F17112" s="1257"/>
      <c r="G17112" s="1257"/>
      <c r="H17112" s="1258"/>
      <c r="I17112" s="1257"/>
      <c r="J17112" s="1257"/>
      <c r="K17112" s="1257"/>
      <c r="L17112" s="1257"/>
      <c r="M17112" s="1257"/>
    </row>
    <row r="17113" spans="2:13" s="1259" customFormat="1" x14ac:dyDescent="0.2">
      <c r="B17113" s="1257"/>
      <c r="C17113" s="1257"/>
      <c r="D17113" s="1257"/>
      <c r="E17113" s="1257"/>
      <c r="F17113" s="1257"/>
      <c r="G17113" s="1257"/>
      <c r="H17113" s="1258"/>
      <c r="I17113" s="1257"/>
      <c r="J17113" s="1257"/>
      <c r="K17113" s="1257"/>
      <c r="L17113" s="1257"/>
      <c r="M17113" s="1257"/>
    </row>
    <row r="17114" spans="2:13" s="1259" customFormat="1" x14ac:dyDescent="0.2">
      <c r="B17114" s="1257"/>
      <c r="C17114" s="1257"/>
      <c r="D17114" s="1257"/>
      <c r="E17114" s="1257"/>
      <c r="F17114" s="1257"/>
      <c r="G17114" s="1257"/>
      <c r="H17114" s="1258"/>
      <c r="I17114" s="1257"/>
      <c r="J17114" s="1257"/>
      <c r="K17114" s="1257"/>
      <c r="L17114" s="1257"/>
      <c r="M17114" s="1257"/>
    </row>
    <row r="17115" spans="2:13" s="1259" customFormat="1" x14ac:dyDescent="0.2">
      <c r="B17115" s="1257"/>
      <c r="C17115" s="1257"/>
      <c r="D17115" s="1257"/>
      <c r="E17115" s="1257"/>
      <c r="F17115" s="1257"/>
      <c r="G17115" s="1257"/>
      <c r="H17115" s="1258"/>
      <c r="I17115" s="1257"/>
      <c r="J17115" s="1257"/>
      <c r="K17115" s="1257"/>
      <c r="L17115" s="1257"/>
      <c r="M17115" s="1257"/>
    </row>
    <row r="17116" spans="2:13" s="1259" customFormat="1" x14ac:dyDescent="0.2">
      <c r="B17116" s="1257"/>
      <c r="C17116" s="1257"/>
      <c r="D17116" s="1257"/>
      <c r="E17116" s="1257"/>
      <c r="F17116" s="1257"/>
      <c r="G17116" s="1257"/>
      <c r="H17116" s="1258"/>
      <c r="I17116" s="1257"/>
      <c r="J17116" s="1257"/>
      <c r="K17116" s="1257"/>
      <c r="L17116" s="1257"/>
      <c r="M17116" s="1257"/>
    </row>
    <row r="17117" spans="2:13" s="1259" customFormat="1" x14ac:dyDescent="0.2">
      <c r="B17117" s="1257"/>
      <c r="C17117" s="1257"/>
      <c r="D17117" s="1257"/>
      <c r="E17117" s="1257"/>
      <c r="F17117" s="1257"/>
      <c r="G17117" s="1257"/>
      <c r="H17117" s="1258"/>
      <c r="I17117" s="1257"/>
      <c r="J17117" s="1257"/>
      <c r="K17117" s="1257"/>
      <c r="L17117" s="1257"/>
      <c r="M17117" s="1257"/>
    </row>
    <row r="17118" spans="2:13" s="1259" customFormat="1" x14ac:dyDescent="0.2">
      <c r="B17118" s="1257"/>
      <c r="C17118" s="1257"/>
      <c r="D17118" s="1257"/>
      <c r="E17118" s="1257"/>
      <c r="F17118" s="1257"/>
      <c r="G17118" s="1257"/>
      <c r="H17118" s="1258"/>
      <c r="I17118" s="1257"/>
      <c r="J17118" s="1257"/>
      <c r="K17118" s="1257"/>
      <c r="L17118" s="1257"/>
      <c r="M17118" s="1257"/>
    </row>
    <row r="17119" spans="2:13" s="1259" customFormat="1" x14ac:dyDescent="0.2">
      <c r="B17119" s="1257"/>
      <c r="C17119" s="1257"/>
      <c r="D17119" s="1257"/>
      <c r="E17119" s="1257"/>
      <c r="F17119" s="1257"/>
      <c r="G17119" s="1257"/>
      <c r="H17119" s="1258"/>
      <c r="I17119" s="1257"/>
      <c r="J17119" s="1257"/>
      <c r="K17119" s="1257"/>
      <c r="L17119" s="1257"/>
      <c r="M17119" s="1257"/>
    </row>
    <row r="17120" spans="2:13" s="1259" customFormat="1" x14ac:dyDescent="0.2">
      <c r="B17120" s="1257"/>
      <c r="C17120" s="1257"/>
      <c r="D17120" s="1257"/>
      <c r="E17120" s="1257"/>
      <c r="F17120" s="1257"/>
      <c r="G17120" s="1257"/>
      <c r="H17120" s="1258"/>
      <c r="I17120" s="1257"/>
      <c r="J17120" s="1257"/>
      <c r="K17120" s="1257"/>
      <c r="L17120" s="1257"/>
      <c r="M17120" s="1257"/>
    </row>
    <row r="17121" spans="2:13" s="1259" customFormat="1" x14ac:dyDescent="0.2">
      <c r="B17121" s="1257"/>
      <c r="C17121" s="1257"/>
      <c r="D17121" s="1257"/>
      <c r="E17121" s="1257"/>
      <c r="F17121" s="1257"/>
      <c r="G17121" s="1257"/>
      <c r="H17121" s="1258"/>
      <c r="I17121" s="1257"/>
      <c r="J17121" s="1257"/>
      <c r="K17121" s="1257"/>
      <c r="L17121" s="1257"/>
      <c r="M17121" s="1257"/>
    </row>
    <row r="17122" spans="2:13" s="1259" customFormat="1" x14ac:dyDescent="0.2">
      <c r="B17122" s="1257"/>
      <c r="C17122" s="1257"/>
      <c r="D17122" s="1257"/>
      <c r="E17122" s="1257"/>
      <c r="F17122" s="1257"/>
      <c r="G17122" s="1257"/>
      <c r="H17122" s="1258"/>
      <c r="I17122" s="1257"/>
      <c r="J17122" s="1257"/>
      <c r="K17122" s="1257"/>
      <c r="L17122" s="1257"/>
      <c r="M17122" s="1257"/>
    </row>
    <row r="17123" spans="2:13" s="1259" customFormat="1" x14ac:dyDescent="0.2">
      <c r="B17123" s="1257"/>
      <c r="C17123" s="1257"/>
      <c r="D17123" s="1257"/>
      <c r="E17123" s="1257"/>
      <c r="F17123" s="1257"/>
      <c r="G17123" s="1257"/>
      <c r="H17123" s="1258"/>
      <c r="I17123" s="1257"/>
      <c r="J17123" s="1257"/>
      <c r="K17123" s="1257"/>
      <c r="L17123" s="1257"/>
      <c r="M17123" s="1257"/>
    </row>
    <row r="17124" spans="2:13" s="1259" customFormat="1" x14ac:dyDescent="0.2">
      <c r="B17124" s="1257"/>
      <c r="C17124" s="1257"/>
      <c r="D17124" s="1257"/>
      <c r="E17124" s="1257"/>
      <c r="F17124" s="1257"/>
      <c r="G17124" s="1257"/>
      <c r="H17124" s="1258"/>
      <c r="I17124" s="1257"/>
      <c r="J17124" s="1257"/>
      <c r="K17124" s="1257"/>
      <c r="L17124" s="1257"/>
      <c r="M17124" s="1257"/>
    </row>
    <row r="17125" spans="2:13" s="1259" customFormat="1" x14ac:dyDescent="0.2">
      <c r="B17125" s="1257"/>
      <c r="C17125" s="1257"/>
      <c r="D17125" s="1257"/>
      <c r="E17125" s="1257"/>
      <c r="F17125" s="1257"/>
      <c r="G17125" s="1257"/>
      <c r="H17125" s="1258"/>
      <c r="I17125" s="1257"/>
      <c r="J17125" s="1257"/>
      <c r="K17125" s="1257"/>
      <c r="L17125" s="1257"/>
      <c r="M17125" s="1257"/>
    </row>
    <row r="17126" spans="2:13" s="1259" customFormat="1" x14ac:dyDescent="0.2">
      <c r="B17126" s="1257"/>
      <c r="C17126" s="1257"/>
      <c r="D17126" s="1257"/>
      <c r="E17126" s="1257"/>
      <c r="F17126" s="1257"/>
      <c r="G17126" s="1257"/>
      <c r="H17126" s="1258"/>
      <c r="I17126" s="1257"/>
      <c r="J17126" s="1257"/>
      <c r="K17126" s="1257"/>
      <c r="L17126" s="1257"/>
      <c r="M17126" s="1257"/>
    </row>
    <row r="17127" spans="2:13" s="1259" customFormat="1" x14ac:dyDescent="0.2">
      <c r="B17127" s="1257"/>
      <c r="C17127" s="1257"/>
      <c r="D17127" s="1257"/>
      <c r="E17127" s="1257"/>
      <c r="F17127" s="1257"/>
      <c r="G17127" s="1257"/>
      <c r="H17127" s="1258"/>
      <c r="I17127" s="1257"/>
      <c r="J17127" s="1257"/>
      <c r="K17127" s="1257"/>
      <c r="L17127" s="1257"/>
      <c r="M17127" s="1257"/>
    </row>
    <row r="17128" spans="2:13" s="1259" customFormat="1" x14ac:dyDescent="0.2">
      <c r="B17128" s="1257"/>
      <c r="C17128" s="1257"/>
      <c r="D17128" s="1257"/>
      <c r="E17128" s="1257"/>
      <c r="F17128" s="1257"/>
      <c r="G17128" s="1257"/>
      <c r="H17128" s="1258"/>
      <c r="I17128" s="1257"/>
      <c r="J17128" s="1257"/>
      <c r="K17128" s="1257"/>
      <c r="L17128" s="1257"/>
      <c r="M17128" s="1257"/>
    </row>
    <row r="17129" spans="2:13" s="1259" customFormat="1" x14ac:dyDescent="0.2">
      <c r="B17129" s="1257"/>
      <c r="C17129" s="1257"/>
      <c r="D17129" s="1257"/>
      <c r="E17129" s="1257"/>
      <c r="F17129" s="1257"/>
      <c r="G17129" s="1257"/>
      <c r="H17129" s="1258"/>
      <c r="I17129" s="1257"/>
      <c r="J17129" s="1257"/>
      <c r="K17129" s="1257"/>
      <c r="L17129" s="1257"/>
      <c r="M17129" s="1257"/>
    </row>
    <row r="17130" spans="2:13" s="1259" customFormat="1" x14ac:dyDescent="0.2">
      <c r="B17130" s="1257"/>
      <c r="C17130" s="1257"/>
      <c r="D17130" s="1257"/>
      <c r="E17130" s="1257"/>
      <c r="F17130" s="1257"/>
      <c r="G17130" s="1257"/>
      <c r="H17130" s="1258"/>
      <c r="I17130" s="1257"/>
      <c r="J17130" s="1257"/>
      <c r="K17130" s="1257"/>
      <c r="L17130" s="1257"/>
      <c r="M17130" s="1257"/>
    </row>
    <row r="17131" spans="2:13" s="1259" customFormat="1" x14ac:dyDescent="0.2">
      <c r="B17131" s="1257"/>
      <c r="C17131" s="1257"/>
      <c r="D17131" s="1257"/>
      <c r="E17131" s="1257"/>
      <c r="F17131" s="1257"/>
      <c r="G17131" s="1257"/>
      <c r="H17131" s="1258"/>
      <c r="I17131" s="1257"/>
      <c r="J17131" s="1257"/>
      <c r="K17131" s="1257"/>
      <c r="L17131" s="1257"/>
      <c r="M17131" s="1257"/>
    </row>
    <row r="17132" spans="2:13" s="1259" customFormat="1" x14ac:dyDescent="0.2">
      <c r="B17132" s="1257"/>
      <c r="C17132" s="1257"/>
      <c r="D17132" s="1257"/>
      <c r="E17132" s="1257"/>
      <c r="F17132" s="1257"/>
      <c r="G17132" s="1257"/>
      <c r="H17132" s="1258"/>
      <c r="I17132" s="1257"/>
      <c r="J17132" s="1257"/>
      <c r="K17132" s="1257"/>
      <c r="L17132" s="1257"/>
      <c r="M17132" s="1257"/>
    </row>
    <row r="17133" spans="2:13" s="1259" customFormat="1" x14ac:dyDescent="0.2">
      <c r="B17133" s="1257"/>
      <c r="C17133" s="1257"/>
      <c r="D17133" s="1257"/>
      <c r="E17133" s="1257"/>
      <c r="F17133" s="1257"/>
      <c r="G17133" s="1257"/>
      <c r="H17133" s="1258"/>
      <c r="I17133" s="1257"/>
      <c r="J17133" s="1257"/>
      <c r="K17133" s="1257"/>
      <c r="L17133" s="1257"/>
      <c r="M17133" s="1257"/>
    </row>
    <row r="17134" spans="2:13" s="1259" customFormat="1" x14ac:dyDescent="0.2">
      <c r="B17134" s="1257"/>
      <c r="C17134" s="1257"/>
      <c r="D17134" s="1257"/>
      <c r="E17134" s="1257"/>
      <c r="F17134" s="1257"/>
      <c r="G17134" s="1257"/>
      <c r="H17134" s="1258"/>
      <c r="I17134" s="1257"/>
      <c r="J17134" s="1257"/>
      <c r="K17134" s="1257"/>
      <c r="L17134" s="1257"/>
      <c r="M17134" s="1257"/>
    </row>
    <row r="17135" spans="2:13" s="1259" customFormat="1" x14ac:dyDescent="0.2">
      <c r="B17135" s="1257"/>
      <c r="C17135" s="1257"/>
      <c r="D17135" s="1257"/>
      <c r="E17135" s="1257"/>
      <c r="F17135" s="1257"/>
      <c r="G17135" s="1257"/>
      <c r="H17135" s="1258"/>
      <c r="I17135" s="1257"/>
      <c r="J17135" s="1257"/>
      <c r="K17135" s="1257"/>
      <c r="L17135" s="1257"/>
      <c r="M17135" s="1257"/>
    </row>
    <row r="17136" spans="2:13" s="1259" customFormat="1" x14ac:dyDescent="0.2">
      <c r="B17136" s="1257"/>
      <c r="C17136" s="1257"/>
      <c r="D17136" s="1257"/>
      <c r="E17136" s="1257"/>
      <c r="F17136" s="1257"/>
      <c r="G17136" s="1257"/>
      <c r="H17136" s="1258"/>
      <c r="I17136" s="1257"/>
      <c r="J17136" s="1257"/>
      <c r="K17136" s="1257"/>
      <c r="L17136" s="1257"/>
      <c r="M17136" s="1257"/>
    </row>
    <row r="17137" spans="2:13" s="1259" customFormat="1" x14ac:dyDescent="0.2">
      <c r="B17137" s="1257"/>
      <c r="C17137" s="1257"/>
      <c r="D17137" s="1257"/>
      <c r="E17137" s="1257"/>
      <c r="F17137" s="1257"/>
      <c r="G17137" s="1257"/>
      <c r="H17137" s="1258"/>
      <c r="I17137" s="1257"/>
      <c r="J17137" s="1257"/>
      <c r="K17137" s="1257"/>
      <c r="L17137" s="1257"/>
      <c r="M17137" s="1257"/>
    </row>
    <row r="17138" spans="2:13" s="1259" customFormat="1" x14ac:dyDescent="0.2">
      <c r="B17138" s="1257"/>
      <c r="C17138" s="1257"/>
      <c r="D17138" s="1257"/>
      <c r="E17138" s="1257"/>
      <c r="F17138" s="1257"/>
      <c r="G17138" s="1257"/>
      <c r="H17138" s="1258"/>
      <c r="I17138" s="1257"/>
      <c r="J17138" s="1257"/>
      <c r="K17138" s="1257"/>
      <c r="L17138" s="1257"/>
      <c r="M17138" s="1257"/>
    </row>
    <row r="17139" spans="2:13" s="1259" customFormat="1" x14ac:dyDescent="0.2">
      <c r="B17139" s="1257"/>
      <c r="C17139" s="1257"/>
      <c r="D17139" s="1257"/>
      <c r="E17139" s="1257"/>
      <c r="F17139" s="1257"/>
      <c r="G17139" s="1257"/>
      <c r="H17139" s="1258"/>
      <c r="I17139" s="1257"/>
      <c r="J17139" s="1257"/>
      <c r="K17139" s="1257"/>
      <c r="L17139" s="1257"/>
      <c r="M17139" s="1257"/>
    </row>
    <row r="17140" spans="2:13" s="1259" customFormat="1" x14ac:dyDescent="0.2">
      <c r="B17140" s="1257"/>
      <c r="C17140" s="1257"/>
      <c r="D17140" s="1257"/>
      <c r="E17140" s="1257"/>
      <c r="F17140" s="1257"/>
      <c r="G17140" s="1257"/>
      <c r="H17140" s="1258"/>
      <c r="I17140" s="1257"/>
      <c r="J17140" s="1257"/>
      <c r="K17140" s="1257"/>
      <c r="L17140" s="1257"/>
      <c r="M17140" s="1257"/>
    </row>
    <row r="17141" spans="2:13" s="1259" customFormat="1" x14ac:dyDescent="0.2">
      <c r="B17141" s="1257"/>
      <c r="C17141" s="1257"/>
      <c r="D17141" s="1257"/>
      <c r="E17141" s="1257"/>
      <c r="F17141" s="1257"/>
      <c r="G17141" s="1257"/>
      <c r="H17141" s="1258"/>
      <c r="I17141" s="1257"/>
      <c r="J17141" s="1257"/>
      <c r="K17141" s="1257"/>
      <c r="L17141" s="1257"/>
      <c r="M17141" s="1257"/>
    </row>
    <row r="17142" spans="2:13" s="1259" customFormat="1" x14ac:dyDescent="0.2">
      <c r="B17142" s="1257"/>
      <c r="C17142" s="1257"/>
      <c r="D17142" s="1257"/>
      <c r="E17142" s="1257"/>
      <c r="F17142" s="1257"/>
      <c r="G17142" s="1257"/>
      <c r="H17142" s="1258"/>
      <c r="I17142" s="1257"/>
      <c r="J17142" s="1257"/>
      <c r="K17142" s="1257"/>
      <c r="L17142" s="1257"/>
      <c r="M17142" s="1257"/>
    </row>
    <row r="17143" spans="2:13" s="1259" customFormat="1" x14ac:dyDescent="0.2">
      <c r="B17143" s="1257"/>
      <c r="C17143" s="1257"/>
      <c r="D17143" s="1257"/>
      <c r="E17143" s="1257"/>
      <c r="F17143" s="1257"/>
      <c r="G17143" s="1257"/>
      <c r="H17143" s="1258"/>
      <c r="I17143" s="1257"/>
      <c r="J17143" s="1257"/>
      <c r="K17143" s="1257"/>
      <c r="L17143" s="1257"/>
      <c r="M17143" s="1257"/>
    </row>
    <row r="17144" spans="2:13" s="1259" customFormat="1" x14ac:dyDescent="0.2">
      <c r="B17144" s="1257"/>
      <c r="C17144" s="1257"/>
      <c r="D17144" s="1257"/>
      <c r="E17144" s="1257"/>
      <c r="F17144" s="1257"/>
      <c r="G17144" s="1257"/>
      <c r="H17144" s="1258"/>
      <c r="I17144" s="1257"/>
      <c r="J17144" s="1257"/>
      <c r="K17144" s="1257"/>
      <c r="L17144" s="1257"/>
      <c r="M17144" s="1257"/>
    </row>
    <row r="17145" spans="2:13" s="1259" customFormat="1" x14ac:dyDescent="0.2">
      <c r="B17145" s="1257"/>
      <c r="C17145" s="1257"/>
      <c r="D17145" s="1257"/>
      <c r="E17145" s="1257"/>
      <c r="F17145" s="1257"/>
      <c r="G17145" s="1257"/>
      <c r="H17145" s="1258"/>
      <c r="I17145" s="1257"/>
      <c r="J17145" s="1257"/>
      <c r="K17145" s="1257"/>
      <c r="L17145" s="1257"/>
      <c r="M17145" s="1257"/>
    </row>
    <row r="17146" spans="2:13" s="1259" customFormat="1" x14ac:dyDescent="0.2">
      <c r="B17146" s="1257"/>
      <c r="C17146" s="1257"/>
      <c r="D17146" s="1257"/>
      <c r="E17146" s="1257"/>
      <c r="F17146" s="1257"/>
      <c r="G17146" s="1257"/>
      <c r="H17146" s="1258"/>
      <c r="I17146" s="1257"/>
      <c r="J17146" s="1257"/>
      <c r="K17146" s="1257"/>
      <c r="L17146" s="1257"/>
      <c r="M17146" s="1257"/>
    </row>
    <row r="17147" spans="2:13" s="1259" customFormat="1" x14ac:dyDescent="0.2">
      <c r="B17147" s="1257"/>
      <c r="C17147" s="1257"/>
      <c r="D17147" s="1257"/>
      <c r="E17147" s="1257"/>
      <c r="F17147" s="1257"/>
      <c r="G17147" s="1257"/>
      <c r="H17147" s="1258"/>
      <c r="I17147" s="1257"/>
      <c r="J17147" s="1257"/>
      <c r="K17147" s="1257"/>
      <c r="L17147" s="1257"/>
      <c r="M17147" s="1257"/>
    </row>
    <row r="17148" spans="2:13" s="1259" customFormat="1" x14ac:dyDescent="0.2">
      <c r="B17148" s="1257"/>
      <c r="C17148" s="1257"/>
      <c r="D17148" s="1257"/>
      <c r="E17148" s="1257"/>
      <c r="F17148" s="1257"/>
      <c r="G17148" s="1257"/>
      <c r="H17148" s="1258"/>
      <c r="I17148" s="1257"/>
      <c r="J17148" s="1257"/>
      <c r="K17148" s="1257"/>
      <c r="L17148" s="1257"/>
      <c r="M17148" s="1257"/>
    </row>
    <row r="17149" spans="2:13" s="1259" customFormat="1" x14ac:dyDescent="0.2">
      <c r="B17149" s="1257"/>
      <c r="C17149" s="1257"/>
      <c r="D17149" s="1257"/>
      <c r="E17149" s="1257"/>
      <c r="F17149" s="1257"/>
      <c r="G17149" s="1257"/>
      <c r="H17149" s="1258"/>
      <c r="I17149" s="1257"/>
      <c r="J17149" s="1257"/>
      <c r="K17149" s="1257"/>
      <c r="L17149" s="1257"/>
      <c r="M17149" s="1257"/>
    </row>
    <row r="17150" spans="2:13" s="1259" customFormat="1" x14ac:dyDescent="0.2">
      <c r="B17150" s="1257"/>
      <c r="C17150" s="1257"/>
      <c r="D17150" s="1257"/>
      <c r="E17150" s="1257"/>
      <c r="F17150" s="1257"/>
      <c r="G17150" s="1257"/>
      <c r="H17150" s="1258"/>
      <c r="I17150" s="1257"/>
      <c r="J17150" s="1257"/>
      <c r="K17150" s="1257"/>
      <c r="L17150" s="1257"/>
      <c r="M17150" s="1257"/>
    </row>
    <row r="17151" spans="2:13" s="1259" customFormat="1" x14ac:dyDescent="0.2">
      <c r="B17151" s="1257"/>
      <c r="C17151" s="1257"/>
      <c r="D17151" s="1257"/>
      <c r="E17151" s="1257"/>
      <c r="F17151" s="1257"/>
      <c r="G17151" s="1257"/>
      <c r="H17151" s="1258"/>
      <c r="I17151" s="1257"/>
      <c r="J17151" s="1257"/>
      <c r="K17151" s="1257"/>
      <c r="L17151" s="1257"/>
      <c r="M17151" s="1257"/>
    </row>
    <row r="17152" spans="2:13" s="1259" customFormat="1" x14ac:dyDescent="0.2">
      <c r="B17152" s="1257"/>
      <c r="C17152" s="1257"/>
      <c r="D17152" s="1257"/>
      <c r="E17152" s="1257"/>
      <c r="F17152" s="1257"/>
      <c r="G17152" s="1257"/>
      <c r="H17152" s="1258"/>
      <c r="I17152" s="1257"/>
      <c r="J17152" s="1257"/>
      <c r="K17152" s="1257"/>
      <c r="L17152" s="1257"/>
      <c r="M17152" s="1257"/>
    </row>
    <row r="17153" spans="2:13" s="1259" customFormat="1" x14ac:dyDescent="0.2">
      <c r="B17153" s="1257"/>
      <c r="C17153" s="1257"/>
      <c r="D17153" s="1257"/>
      <c r="E17153" s="1257"/>
      <c r="F17153" s="1257"/>
      <c r="G17153" s="1257"/>
      <c r="H17153" s="1258"/>
      <c r="I17153" s="1257"/>
      <c r="J17153" s="1257"/>
      <c r="K17153" s="1257"/>
      <c r="L17153" s="1257"/>
      <c r="M17153" s="1257"/>
    </row>
    <row r="17154" spans="2:13" s="1259" customFormat="1" x14ac:dyDescent="0.2">
      <c r="B17154" s="1257"/>
      <c r="C17154" s="1257"/>
      <c r="D17154" s="1257"/>
      <c r="E17154" s="1257"/>
      <c r="F17154" s="1257"/>
      <c r="G17154" s="1257"/>
      <c r="H17154" s="1258"/>
      <c r="I17154" s="1257"/>
      <c r="J17154" s="1257"/>
      <c r="K17154" s="1257"/>
      <c r="L17154" s="1257"/>
      <c r="M17154" s="1257"/>
    </row>
    <row r="17155" spans="2:13" s="1259" customFormat="1" x14ac:dyDescent="0.2">
      <c r="B17155" s="1257"/>
      <c r="C17155" s="1257"/>
      <c r="D17155" s="1257"/>
      <c r="E17155" s="1257"/>
      <c r="F17155" s="1257"/>
      <c r="G17155" s="1257"/>
      <c r="H17155" s="1258"/>
      <c r="I17155" s="1257"/>
      <c r="J17155" s="1257"/>
      <c r="K17155" s="1257"/>
      <c r="L17155" s="1257"/>
      <c r="M17155" s="1257"/>
    </row>
    <row r="17156" spans="2:13" s="1259" customFormat="1" x14ac:dyDescent="0.2">
      <c r="B17156" s="1257"/>
      <c r="C17156" s="1257"/>
      <c r="D17156" s="1257"/>
      <c r="E17156" s="1257"/>
      <c r="F17156" s="1257"/>
      <c r="G17156" s="1257"/>
      <c r="H17156" s="1258"/>
      <c r="I17156" s="1257"/>
      <c r="J17156" s="1257"/>
      <c r="K17156" s="1257"/>
      <c r="L17156" s="1257"/>
      <c r="M17156" s="1257"/>
    </row>
    <row r="17157" spans="2:13" s="1259" customFormat="1" x14ac:dyDescent="0.2">
      <c r="B17157" s="1257"/>
      <c r="C17157" s="1257"/>
      <c r="D17157" s="1257"/>
      <c r="E17157" s="1257"/>
      <c r="F17157" s="1257"/>
      <c r="G17157" s="1257"/>
      <c r="H17157" s="1258"/>
      <c r="I17157" s="1257"/>
      <c r="J17157" s="1257"/>
      <c r="K17157" s="1257"/>
      <c r="L17157" s="1257"/>
      <c r="M17157" s="1257"/>
    </row>
    <row r="17158" spans="2:13" s="1259" customFormat="1" x14ac:dyDescent="0.2">
      <c r="B17158" s="1257"/>
      <c r="C17158" s="1257"/>
      <c r="D17158" s="1257"/>
      <c r="E17158" s="1257"/>
      <c r="F17158" s="1257"/>
      <c r="G17158" s="1257"/>
      <c r="H17158" s="1258"/>
      <c r="I17158" s="1257"/>
      <c r="J17158" s="1257"/>
      <c r="K17158" s="1257"/>
      <c r="L17158" s="1257"/>
      <c r="M17158" s="1257"/>
    </row>
    <row r="17159" spans="2:13" s="1259" customFormat="1" x14ac:dyDescent="0.2">
      <c r="B17159" s="1257"/>
      <c r="C17159" s="1257"/>
      <c r="D17159" s="1257"/>
      <c r="E17159" s="1257"/>
      <c r="F17159" s="1257"/>
      <c r="G17159" s="1257"/>
      <c r="H17159" s="1258"/>
      <c r="I17159" s="1257"/>
      <c r="J17159" s="1257"/>
      <c r="K17159" s="1257"/>
      <c r="L17159" s="1257"/>
      <c r="M17159" s="1257"/>
    </row>
    <row r="17160" spans="2:13" s="1259" customFormat="1" x14ac:dyDescent="0.2">
      <c r="B17160" s="1257"/>
      <c r="C17160" s="1257"/>
      <c r="D17160" s="1257"/>
      <c r="E17160" s="1257"/>
      <c r="F17160" s="1257"/>
      <c r="G17160" s="1257"/>
      <c r="H17160" s="1258"/>
      <c r="I17160" s="1257"/>
      <c r="J17160" s="1257"/>
      <c r="K17160" s="1257"/>
      <c r="L17160" s="1257"/>
      <c r="M17160" s="1257"/>
    </row>
    <row r="17161" spans="2:13" s="1259" customFormat="1" x14ac:dyDescent="0.2">
      <c r="B17161" s="1257"/>
      <c r="C17161" s="1257"/>
      <c r="D17161" s="1257"/>
      <c r="E17161" s="1257"/>
      <c r="F17161" s="1257"/>
      <c r="G17161" s="1257"/>
      <c r="H17161" s="1258"/>
      <c r="I17161" s="1257"/>
      <c r="J17161" s="1257"/>
      <c r="K17161" s="1257"/>
      <c r="L17161" s="1257"/>
      <c r="M17161" s="1257"/>
    </row>
    <row r="17162" spans="2:13" s="1259" customFormat="1" x14ac:dyDescent="0.2">
      <c r="B17162" s="1257"/>
      <c r="C17162" s="1257"/>
      <c r="D17162" s="1257"/>
      <c r="E17162" s="1257"/>
      <c r="F17162" s="1257"/>
      <c r="G17162" s="1257"/>
      <c r="H17162" s="1258"/>
      <c r="I17162" s="1257"/>
      <c r="J17162" s="1257"/>
      <c r="K17162" s="1257"/>
      <c r="L17162" s="1257"/>
      <c r="M17162" s="1257"/>
    </row>
    <row r="17163" spans="2:13" s="1259" customFormat="1" x14ac:dyDescent="0.2">
      <c r="B17163" s="1257"/>
      <c r="C17163" s="1257"/>
      <c r="D17163" s="1257"/>
      <c r="E17163" s="1257"/>
      <c r="F17163" s="1257"/>
      <c r="G17163" s="1257"/>
      <c r="H17163" s="1258"/>
      <c r="I17163" s="1257"/>
      <c r="J17163" s="1257"/>
      <c r="K17163" s="1257"/>
      <c r="L17163" s="1257"/>
      <c r="M17163" s="1257"/>
    </row>
    <row r="17164" spans="2:13" s="1259" customFormat="1" x14ac:dyDescent="0.2">
      <c r="B17164" s="1257"/>
      <c r="C17164" s="1257"/>
      <c r="D17164" s="1257"/>
      <c r="E17164" s="1257"/>
      <c r="F17164" s="1257"/>
      <c r="G17164" s="1257"/>
      <c r="H17164" s="1258"/>
      <c r="I17164" s="1257"/>
      <c r="J17164" s="1257"/>
      <c r="K17164" s="1257"/>
      <c r="L17164" s="1257"/>
      <c r="M17164" s="1257"/>
    </row>
    <row r="17165" spans="2:13" s="1259" customFormat="1" x14ac:dyDescent="0.2">
      <c r="B17165" s="1257"/>
      <c r="C17165" s="1257"/>
      <c r="D17165" s="1257"/>
      <c r="E17165" s="1257"/>
      <c r="F17165" s="1257"/>
      <c r="G17165" s="1257"/>
      <c r="H17165" s="1258"/>
      <c r="I17165" s="1257"/>
      <c r="J17165" s="1257"/>
      <c r="K17165" s="1257"/>
      <c r="L17165" s="1257"/>
      <c r="M17165" s="1257"/>
    </row>
    <row r="17166" spans="2:13" s="1259" customFormat="1" x14ac:dyDescent="0.2">
      <c r="B17166" s="1257"/>
      <c r="C17166" s="1257"/>
      <c r="D17166" s="1257"/>
      <c r="E17166" s="1257"/>
      <c r="F17166" s="1257"/>
      <c r="G17166" s="1257"/>
      <c r="H17166" s="1258"/>
      <c r="I17166" s="1257"/>
      <c r="J17166" s="1257"/>
      <c r="K17166" s="1257"/>
      <c r="L17166" s="1257"/>
      <c r="M17166" s="1257"/>
    </row>
    <row r="17167" spans="2:13" s="1259" customFormat="1" x14ac:dyDescent="0.2">
      <c r="B17167" s="1257"/>
      <c r="C17167" s="1257"/>
      <c r="D17167" s="1257"/>
      <c r="E17167" s="1257"/>
      <c r="F17167" s="1257"/>
      <c r="G17167" s="1257"/>
      <c r="H17167" s="1258"/>
      <c r="I17167" s="1257"/>
      <c r="J17167" s="1257"/>
      <c r="K17167" s="1257"/>
      <c r="L17167" s="1257"/>
      <c r="M17167" s="1257"/>
    </row>
    <row r="17168" spans="2:13" s="1259" customFormat="1" x14ac:dyDescent="0.2">
      <c r="B17168" s="1257"/>
      <c r="C17168" s="1257"/>
      <c r="D17168" s="1257"/>
      <c r="E17168" s="1257"/>
      <c r="F17168" s="1257"/>
      <c r="G17168" s="1257"/>
      <c r="H17168" s="1258"/>
      <c r="I17168" s="1257"/>
      <c r="J17168" s="1257"/>
      <c r="K17168" s="1257"/>
      <c r="L17168" s="1257"/>
      <c r="M17168" s="1257"/>
    </row>
    <row r="17169" spans="2:13" s="1259" customFormat="1" x14ac:dyDescent="0.2">
      <c r="B17169" s="1257"/>
      <c r="C17169" s="1257"/>
      <c r="D17169" s="1257"/>
      <c r="E17169" s="1257"/>
      <c r="F17169" s="1257"/>
      <c r="G17169" s="1257"/>
      <c r="H17169" s="1258"/>
      <c r="I17169" s="1257"/>
      <c r="J17169" s="1257"/>
      <c r="K17169" s="1257"/>
      <c r="L17169" s="1257"/>
      <c r="M17169" s="1257"/>
    </row>
    <row r="17170" spans="2:13" s="1259" customFormat="1" x14ac:dyDescent="0.2">
      <c r="B17170" s="1257"/>
      <c r="C17170" s="1257"/>
      <c r="D17170" s="1257"/>
      <c r="E17170" s="1257"/>
      <c r="F17170" s="1257"/>
      <c r="G17170" s="1257"/>
      <c r="H17170" s="1258"/>
      <c r="I17170" s="1257"/>
      <c r="J17170" s="1257"/>
      <c r="K17170" s="1257"/>
      <c r="L17170" s="1257"/>
      <c r="M17170" s="1257"/>
    </row>
    <row r="17171" spans="2:13" s="1259" customFormat="1" x14ac:dyDescent="0.2">
      <c r="B17171" s="1257"/>
      <c r="C17171" s="1257"/>
      <c r="D17171" s="1257"/>
      <c r="E17171" s="1257"/>
      <c r="F17171" s="1257"/>
      <c r="G17171" s="1257"/>
      <c r="H17171" s="1258"/>
      <c r="I17171" s="1257"/>
      <c r="J17171" s="1257"/>
      <c r="K17171" s="1257"/>
      <c r="L17171" s="1257"/>
      <c r="M17171" s="1257"/>
    </row>
    <row r="17172" spans="2:13" s="1259" customFormat="1" x14ac:dyDescent="0.2">
      <c r="B17172" s="1257"/>
      <c r="C17172" s="1257"/>
      <c r="D17172" s="1257"/>
      <c r="E17172" s="1257"/>
      <c r="F17172" s="1257"/>
      <c r="G17172" s="1257"/>
      <c r="H17172" s="1258"/>
      <c r="I17172" s="1257"/>
      <c r="J17172" s="1257"/>
      <c r="K17172" s="1257"/>
      <c r="L17172" s="1257"/>
      <c r="M17172" s="1257"/>
    </row>
    <row r="17173" spans="2:13" s="1259" customFormat="1" x14ac:dyDescent="0.2">
      <c r="B17173" s="1257"/>
      <c r="C17173" s="1257"/>
      <c r="D17173" s="1257"/>
      <c r="E17173" s="1257"/>
      <c r="F17173" s="1257"/>
      <c r="G17173" s="1257"/>
      <c r="H17173" s="1258"/>
      <c r="I17173" s="1257"/>
      <c r="J17173" s="1257"/>
      <c r="K17173" s="1257"/>
      <c r="L17173" s="1257"/>
      <c r="M17173" s="1257"/>
    </row>
    <row r="17174" spans="2:13" s="1259" customFormat="1" x14ac:dyDescent="0.2">
      <c r="B17174" s="1257"/>
      <c r="C17174" s="1257"/>
      <c r="D17174" s="1257"/>
      <c r="E17174" s="1257"/>
      <c r="F17174" s="1257"/>
      <c r="G17174" s="1257"/>
      <c r="H17174" s="1258"/>
      <c r="I17174" s="1257"/>
      <c r="J17174" s="1257"/>
      <c r="K17174" s="1257"/>
      <c r="L17174" s="1257"/>
      <c r="M17174" s="1257"/>
    </row>
    <row r="17175" spans="2:13" s="1259" customFormat="1" x14ac:dyDescent="0.2">
      <c r="B17175" s="1257"/>
      <c r="C17175" s="1257"/>
      <c r="D17175" s="1257"/>
      <c r="E17175" s="1257"/>
      <c r="F17175" s="1257"/>
      <c r="G17175" s="1257"/>
      <c r="H17175" s="1258"/>
      <c r="I17175" s="1257"/>
      <c r="J17175" s="1257"/>
      <c r="K17175" s="1257"/>
      <c r="L17175" s="1257"/>
      <c r="M17175" s="1257"/>
    </row>
    <row r="17176" spans="2:13" s="1259" customFormat="1" x14ac:dyDescent="0.2">
      <c r="B17176" s="1257"/>
      <c r="C17176" s="1257"/>
      <c r="D17176" s="1257"/>
      <c r="E17176" s="1257"/>
      <c r="F17176" s="1257"/>
      <c r="G17176" s="1257"/>
      <c r="H17176" s="1258"/>
      <c r="I17176" s="1257"/>
      <c r="J17176" s="1257"/>
      <c r="K17176" s="1257"/>
      <c r="L17176" s="1257"/>
      <c r="M17176" s="1257"/>
    </row>
    <row r="17177" spans="2:13" s="1259" customFormat="1" x14ac:dyDescent="0.2">
      <c r="B17177" s="1257"/>
      <c r="C17177" s="1257"/>
      <c r="D17177" s="1257"/>
      <c r="E17177" s="1257"/>
      <c r="F17177" s="1257"/>
      <c r="G17177" s="1257"/>
      <c r="H17177" s="1258"/>
      <c r="I17177" s="1257"/>
      <c r="J17177" s="1257"/>
      <c r="K17177" s="1257"/>
      <c r="L17177" s="1257"/>
      <c r="M17177" s="1257"/>
    </row>
    <row r="17178" spans="2:13" s="1259" customFormat="1" x14ac:dyDescent="0.2">
      <c r="B17178" s="1257"/>
      <c r="C17178" s="1257"/>
      <c r="D17178" s="1257"/>
      <c r="E17178" s="1257"/>
      <c r="F17178" s="1257"/>
      <c r="G17178" s="1257"/>
      <c r="H17178" s="1258"/>
      <c r="I17178" s="1257"/>
      <c r="J17178" s="1257"/>
      <c r="K17178" s="1257"/>
      <c r="L17178" s="1257"/>
      <c r="M17178" s="1257"/>
    </row>
    <row r="17179" spans="2:13" s="1259" customFormat="1" x14ac:dyDescent="0.2">
      <c r="B17179" s="1257"/>
      <c r="C17179" s="1257"/>
      <c r="D17179" s="1257"/>
      <c r="E17179" s="1257"/>
      <c r="F17179" s="1257"/>
      <c r="G17179" s="1257"/>
      <c r="H17179" s="1258"/>
      <c r="I17179" s="1257"/>
      <c r="J17179" s="1257"/>
      <c r="K17179" s="1257"/>
      <c r="L17179" s="1257"/>
      <c r="M17179" s="1257"/>
    </row>
    <row r="17180" spans="2:13" s="1259" customFormat="1" x14ac:dyDescent="0.2">
      <c r="B17180" s="1257"/>
      <c r="C17180" s="1257"/>
      <c r="D17180" s="1257"/>
      <c r="E17180" s="1257"/>
      <c r="F17180" s="1257"/>
      <c r="G17180" s="1257"/>
      <c r="H17180" s="1258"/>
      <c r="I17180" s="1257"/>
      <c r="J17180" s="1257"/>
      <c r="K17180" s="1257"/>
      <c r="L17180" s="1257"/>
      <c r="M17180" s="1257"/>
    </row>
    <row r="17181" spans="2:13" s="1259" customFormat="1" x14ac:dyDescent="0.2">
      <c r="B17181" s="1257"/>
      <c r="C17181" s="1257"/>
      <c r="D17181" s="1257"/>
      <c r="E17181" s="1257"/>
      <c r="F17181" s="1257"/>
      <c r="G17181" s="1257"/>
      <c r="H17181" s="1258"/>
      <c r="I17181" s="1257"/>
      <c r="J17181" s="1257"/>
      <c r="K17181" s="1257"/>
      <c r="L17181" s="1257"/>
      <c r="M17181" s="1257"/>
    </row>
    <row r="17182" spans="2:13" s="1259" customFormat="1" x14ac:dyDescent="0.2">
      <c r="B17182" s="1257"/>
      <c r="C17182" s="1257"/>
      <c r="D17182" s="1257"/>
      <c r="E17182" s="1257"/>
      <c r="F17182" s="1257"/>
      <c r="G17182" s="1257"/>
      <c r="H17182" s="1258"/>
      <c r="I17182" s="1257"/>
      <c r="J17182" s="1257"/>
      <c r="K17182" s="1257"/>
      <c r="L17182" s="1257"/>
      <c r="M17182" s="1257"/>
    </row>
    <row r="17183" spans="2:13" s="1259" customFormat="1" x14ac:dyDescent="0.2">
      <c r="B17183" s="1257"/>
      <c r="C17183" s="1257"/>
      <c r="D17183" s="1257"/>
      <c r="E17183" s="1257"/>
      <c r="F17183" s="1257"/>
      <c r="G17183" s="1257"/>
      <c r="H17183" s="1258"/>
      <c r="I17183" s="1257"/>
      <c r="J17183" s="1257"/>
      <c r="K17183" s="1257"/>
      <c r="L17183" s="1257"/>
      <c r="M17183" s="1257"/>
    </row>
    <row r="17184" spans="2:13" s="1259" customFormat="1" x14ac:dyDescent="0.2">
      <c r="B17184" s="1257"/>
      <c r="C17184" s="1257"/>
      <c r="D17184" s="1257"/>
      <c r="E17184" s="1257"/>
      <c r="F17184" s="1257"/>
      <c r="G17184" s="1257"/>
      <c r="H17184" s="1258"/>
      <c r="I17184" s="1257"/>
      <c r="J17184" s="1257"/>
      <c r="K17184" s="1257"/>
      <c r="L17184" s="1257"/>
      <c r="M17184" s="1257"/>
    </row>
    <row r="17185" spans="2:13" s="1259" customFormat="1" x14ac:dyDescent="0.2">
      <c r="B17185" s="1257"/>
      <c r="C17185" s="1257"/>
      <c r="D17185" s="1257"/>
      <c r="E17185" s="1257"/>
      <c r="F17185" s="1257"/>
      <c r="G17185" s="1257"/>
      <c r="H17185" s="1258"/>
      <c r="I17185" s="1257"/>
      <c r="J17185" s="1257"/>
      <c r="K17185" s="1257"/>
      <c r="L17185" s="1257"/>
      <c r="M17185" s="1257"/>
    </row>
    <row r="17186" spans="2:13" s="1259" customFormat="1" x14ac:dyDescent="0.2">
      <c r="B17186" s="1257"/>
      <c r="C17186" s="1257"/>
      <c r="D17186" s="1257"/>
      <c r="E17186" s="1257"/>
      <c r="F17186" s="1257"/>
      <c r="G17186" s="1257"/>
      <c r="H17186" s="1258"/>
      <c r="I17186" s="1257"/>
      <c r="J17186" s="1257"/>
      <c r="K17186" s="1257"/>
      <c r="L17186" s="1257"/>
      <c r="M17186" s="1257"/>
    </row>
    <row r="17187" spans="2:13" s="1259" customFormat="1" x14ac:dyDescent="0.2">
      <c r="B17187" s="1257"/>
      <c r="C17187" s="1257"/>
      <c r="D17187" s="1257"/>
      <c r="E17187" s="1257"/>
      <c r="F17187" s="1257"/>
      <c r="G17187" s="1257"/>
      <c r="H17187" s="1258"/>
      <c r="I17187" s="1257"/>
      <c r="J17187" s="1257"/>
      <c r="K17187" s="1257"/>
      <c r="L17187" s="1257"/>
      <c r="M17187" s="1257"/>
    </row>
    <row r="17188" spans="2:13" s="1259" customFormat="1" x14ac:dyDescent="0.2">
      <c r="B17188" s="1257"/>
      <c r="C17188" s="1257"/>
      <c r="D17188" s="1257"/>
      <c r="E17188" s="1257"/>
      <c r="F17188" s="1257"/>
      <c r="G17188" s="1257"/>
      <c r="H17188" s="1258"/>
      <c r="I17188" s="1257"/>
      <c r="J17188" s="1257"/>
      <c r="K17188" s="1257"/>
      <c r="L17188" s="1257"/>
      <c r="M17188" s="1257"/>
    </row>
    <row r="17189" spans="2:13" s="1259" customFormat="1" x14ac:dyDescent="0.2">
      <c r="B17189" s="1257"/>
      <c r="C17189" s="1257"/>
      <c r="D17189" s="1257"/>
      <c r="E17189" s="1257"/>
      <c r="F17189" s="1257"/>
      <c r="G17189" s="1257"/>
      <c r="H17189" s="1258"/>
      <c r="I17189" s="1257"/>
      <c r="J17189" s="1257"/>
      <c r="K17189" s="1257"/>
      <c r="L17189" s="1257"/>
      <c r="M17189" s="1257"/>
    </row>
    <row r="17190" spans="2:13" s="1259" customFormat="1" x14ac:dyDescent="0.2">
      <c r="B17190" s="1257"/>
      <c r="C17190" s="1257"/>
      <c r="D17190" s="1257"/>
      <c r="E17190" s="1257"/>
      <c r="F17190" s="1257"/>
      <c r="G17190" s="1257"/>
      <c r="H17190" s="1258"/>
      <c r="I17190" s="1257"/>
      <c r="J17190" s="1257"/>
      <c r="K17190" s="1257"/>
      <c r="L17190" s="1257"/>
      <c r="M17190" s="1257"/>
    </row>
    <row r="17191" spans="2:13" s="1259" customFormat="1" x14ac:dyDescent="0.2">
      <c r="B17191" s="1257"/>
      <c r="C17191" s="1257"/>
      <c r="D17191" s="1257"/>
      <c r="E17191" s="1257"/>
      <c r="F17191" s="1257"/>
      <c r="G17191" s="1257"/>
      <c r="H17191" s="1258"/>
      <c r="I17191" s="1257"/>
      <c r="J17191" s="1257"/>
      <c r="K17191" s="1257"/>
      <c r="L17191" s="1257"/>
      <c r="M17191" s="1257"/>
    </row>
    <row r="17192" spans="2:13" s="1259" customFormat="1" x14ac:dyDescent="0.2">
      <c r="B17192" s="1257"/>
      <c r="C17192" s="1257"/>
      <c r="D17192" s="1257"/>
      <c r="E17192" s="1257"/>
      <c r="F17192" s="1257"/>
      <c r="G17192" s="1257"/>
      <c r="H17192" s="1258"/>
      <c r="I17192" s="1257"/>
      <c r="J17192" s="1257"/>
      <c r="K17192" s="1257"/>
      <c r="L17192" s="1257"/>
      <c r="M17192" s="1257"/>
    </row>
    <row r="17193" spans="2:13" s="1259" customFormat="1" x14ac:dyDescent="0.2">
      <c r="B17193" s="1257"/>
      <c r="C17193" s="1257"/>
      <c r="D17193" s="1257"/>
      <c r="E17193" s="1257"/>
      <c r="F17193" s="1257"/>
      <c r="G17193" s="1257"/>
      <c r="H17193" s="1258"/>
      <c r="I17193" s="1257"/>
      <c r="J17193" s="1257"/>
      <c r="K17193" s="1257"/>
      <c r="L17193" s="1257"/>
      <c r="M17193" s="1257"/>
    </row>
    <row r="17194" spans="2:13" s="1259" customFormat="1" x14ac:dyDescent="0.2">
      <c r="B17194" s="1257"/>
      <c r="C17194" s="1257"/>
      <c r="D17194" s="1257"/>
      <c r="E17194" s="1257"/>
      <c r="F17194" s="1257"/>
      <c r="G17194" s="1257"/>
      <c r="H17194" s="1258"/>
      <c r="I17194" s="1257"/>
      <c r="J17194" s="1257"/>
      <c r="K17194" s="1257"/>
      <c r="L17194" s="1257"/>
      <c r="M17194" s="1257"/>
    </row>
    <row r="17195" spans="2:13" s="1259" customFormat="1" x14ac:dyDescent="0.2">
      <c r="B17195" s="1257"/>
      <c r="C17195" s="1257"/>
      <c r="D17195" s="1257"/>
      <c r="E17195" s="1257"/>
      <c r="F17195" s="1257"/>
      <c r="G17195" s="1257"/>
      <c r="H17195" s="1258"/>
      <c r="I17195" s="1257"/>
      <c r="J17195" s="1257"/>
      <c r="K17195" s="1257"/>
      <c r="L17195" s="1257"/>
      <c r="M17195" s="1257"/>
    </row>
    <row r="17196" spans="2:13" s="1259" customFormat="1" x14ac:dyDescent="0.2">
      <c r="B17196" s="1257"/>
      <c r="C17196" s="1257"/>
      <c r="D17196" s="1257"/>
      <c r="E17196" s="1257"/>
      <c r="F17196" s="1257"/>
      <c r="G17196" s="1257"/>
      <c r="H17196" s="1258"/>
      <c r="I17196" s="1257"/>
      <c r="J17196" s="1257"/>
      <c r="K17196" s="1257"/>
      <c r="L17196" s="1257"/>
      <c r="M17196" s="1257"/>
    </row>
    <row r="17197" spans="2:13" s="1259" customFormat="1" x14ac:dyDescent="0.2">
      <c r="B17197" s="1257"/>
      <c r="C17197" s="1257"/>
      <c r="D17197" s="1257"/>
      <c r="E17197" s="1257"/>
      <c r="F17197" s="1257"/>
      <c r="G17197" s="1257"/>
      <c r="H17197" s="1258"/>
      <c r="I17197" s="1257"/>
      <c r="J17197" s="1257"/>
      <c r="K17197" s="1257"/>
      <c r="L17197" s="1257"/>
      <c r="M17197" s="1257"/>
    </row>
    <row r="17198" spans="2:13" s="1259" customFormat="1" x14ac:dyDescent="0.2">
      <c r="B17198" s="1257"/>
      <c r="C17198" s="1257"/>
      <c r="D17198" s="1257"/>
      <c r="E17198" s="1257"/>
      <c r="F17198" s="1257"/>
      <c r="G17198" s="1257"/>
      <c r="H17198" s="1258"/>
      <c r="I17198" s="1257"/>
      <c r="J17198" s="1257"/>
      <c r="K17198" s="1257"/>
      <c r="L17198" s="1257"/>
      <c r="M17198" s="1257"/>
    </row>
    <row r="17199" spans="2:13" s="1259" customFormat="1" x14ac:dyDescent="0.2">
      <c r="B17199" s="1257"/>
      <c r="C17199" s="1257"/>
      <c r="D17199" s="1257"/>
      <c r="E17199" s="1257"/>
      <c r="F17199" s="1257"/>
      <c r="G17199" s="1257"/>
      <c r="H17199" s="1258"/>
      <c r="I17199" s="1257"/>
      <c r="J17199" s="1257"/>
      <c r="K17199" s="1257"/>
      <c r="L17199" s="1257"/>
      <c r="M17199" s="1257"/>
    </row>
    <row r="17200" spans="2:13" s="1259" customFormat="1" x14ac:dyDescent="0.2">
      <c r="B17200" s="1257"/>
      <c r="C17200" s="1257"/>
      <c r="D17200" s="1257"/>
      <c r="E17200" s="1257"/>
      <c r="F17200" s="1257"/>
      <c r="G17200" s="1257"/>
      <c r="H17200" s="1258"/>
      <c r="I17200" s="1257"/>
      <c r="J17200" s="1257"/>
      <c r="K17200" s="1257"/>
      <c r="L17200" s="1257"/>
      <c r="M17200" s="1257"/>
    </row>
    <row r="17201" spans="2:13" s="1259" customFormat="1" x14ac:dyDescent="0.2">
      <c r="B17201" s="1257"/>
      <c r="C17201" s="1257"/>
      <c r="D17201" s="1257"/>
      <c r="E17201" s="1257"/>
      <c r="F17201" s="1257"/>
      <c r="G17201" s="1257"/>
      <c r="H17201" s="1258"/>
      <c r="I17201" s="1257"/>
      <c r="J17201" s="1257"/>
      <c r="K17201" s="1257"/>
      <c r="L17201" s="1257"/>
      <c r="M17201" s="1257"/>
    </row>
    <row r="17202" spans="2:13" s="1259" customFormat="1" x14ac:dyDescent="0.2">
      <c r="B17202" s="1257"/>
      <c r="C17202" s="1257"/>
      <c r="D17202" s="1257"/>
      <c r="E17202" s="1257"/>
      <c r="F17202" s="1257"/>
      <c r="G17202" s="1257"/>
      <c r="H17202" s="1258"/>
      <c r="I17202" s="1257"/>
      <c r="J17202" s="1257"/>
      <c r="K17202" s="1257"/>
      <c r="L17202" s="1257"/>
      <c r="M17202" s="1257"/>
    </row>
    <row r="17203" spans="2:13" s="1259" customFormat="1" x14ac:dyDescent="0.2">
      <c r="B17203" s="1257"/>
      <c r="C17203" s="1257"/>
      <c r="D17203" s="1257"/>
      <c r="E17203" s="1257"/>
      <c r="F17203" s="1257"/>
      <c r="G17203" s="1257"/>
      <c r="H17203" s="1258"/>
      <c r="I17203" s="1257"/>
      <c r="J17203" s="1257"/>
      <c r="K17203" s="1257"/>
      <c r="L17203" s="1257"/>
      <c r="M17203" s="1257"/>
    </row>
    <row r="17204" spans="2:13" s="1259" customFormat="1" x14ac:dyDescent="0.2">
      <c r="B17204" s="1257"/>
      <c r="C17204" s="1257"/>
      <c r="D17204" s="1257"/>
      <c r="E17204" s="1257"/>
      <c r="F17204" s="1257"/>
      <c r="G17204" s="1257"/>
      <c r="H17204" s="1258"/>
      <c r="I17204" s="1257"/>
      <c r="J17204" s="1257"/>
      <c r="K17204" s="1257"/>
      <c r="L17204" s="1257"/>
      <c r="M17204" s="1257"/>
    </row>
    <row r="17205" spans="2:13" s="1259" customFormat="1" x14ac:dyDescent="0.2">
      <c r="B17205" s="1257"/>
      <c r="C17205" s="1257"/>
      <c r="D17205" s="1257"/>
      <c r="E17205" s="1257"/>
      <c r="F17205" s="1257"/>
      <c r="G17205" s="1257"/>
      <c r="H17205" s="1258"/>
      <c r="I17205" s="1257"/>
      <c r="J17205" s="1257"/>
      <c r="K17205" s="1257"/>
      <c r="L17205" s="1257"/>
      <c r="M17205" s="1257"/>
    </row>
    <row r="17206" spans="2:13" s="1259" customFormat="1" x14ac:dyDescent="0.2">
      <c r="B17206" s="1257"/>
      <c r="C17206" s="1257"/>
      <c r="D17206" s="1257"/>
      <c r="E17206" s="1257"/>
      <c r="F17206" s="1257"/>
      <c r="G17206" s="1257"/>
      <c r="H17206" s="1258"/>
      <c r="I17206" s="1257"/>
      <c r="J17206" s="1257"/>
      <c r="K17206" s="1257"/>
      <c r="L17206" s="1257"/>
      <c r="M17206" s="1257"/>
    </row>
    <row r="17207" spans="2:13" s="1259" customFormat="1" x14ac:dyDescent="0.2">
      <c r="B17207" s="1257"/>
      <c r="C17207" s="1257"/>
      <c r="D17207" s="1257"/>
      <c r="E17207" s="1257"/>
      <c r="F17207" s="1257"/>
      <c r="G17207" s="1257"/>
      <c r="H17207" s="1258"/>
      <c r="I17207" s="1257"/>
      <c r="J17207" s="1257"/>
      <c r="K17207" s="1257"/>
      <c r="L17207" s="1257"/>
      <c r="M17207" s="1257"/>
    </row>
    <row r="17208" spans="2:13" s="1259" customFormat="1" x14ac:dyDescent="0.2">
      <c r="B17208" s="1257"/>
      <c r="C17208" s="1257"/>
      <c r="D17208" s="1257"/>
      <c r="E17208" s="1257"/>
      <c r="F17208" s="1257"/>
      <c r="G17208" s="1257"/>
      <c r="H17208" s="1258"/>
      <c r="I17208" s="1257"/>
      <c r="J17208" s="1257"/>
      <c r="K17208" s="1257"/>
      <c r="L17208" s="1257"/>
      <c r="M17208" s="1257"/>
    </row>
    <row r="17209" spans="2:13" s="1259" customFormat="1" x14ac:dyDescent="0.2">
      <c r="B17209" s="1257"/>
      <c r="C17209" s="1257"/>
      <c r="D17209" s="1257"/>
      <c r="E17209" s="1257"/>
      <c r="F17209" s="1257"/>
      <c r="G17209" s="1257"/>
      <c r="H17209" s="1258"/>
      <c r="I17209" s="1257"/>
      <c r="J17209" s="1257"/>
      <c r="K17209" s="1257"/>
      <c r="L17209" s="1257"/>
      <c r="M17209" s="1257"/>
    </row>
    <row r="17210" spans="2:13" s="1259" customFormat="1" x14ac:dyDescent="0.2">
      <c r="B17210" s="1257"/>
      <c r="C17210" s="1257"/>
      <c r="D17210" s="1257"/>
      <c r="E17210" s="1257"/>
      <c r="F17210" s="1257"/>
      <c r="G17210" s="1257"/>
      <c r="H17210" s="1258"/>
      <c r="I17210" s="1257"/>
      <c r="J17210" s="1257"/>
      <c r="K17210" s="1257"/>
      <c r="L17210" s="1257"/>
      <c r="M17210" s="1257"/>
    </row>
    <row r="17211" spans="2:13" s="1259" customFormat="1" x14ac:dyDescent="0.2">
      <c r="B17211" s="1257"/>
      <c r="C17211" s="1257"/>
      <c r="D17211" s="1257"/>
      <c r="E17211" s="1257"/>
      <c r="F17211" s="1257"/>
      <c r="G17211" s="1257"/>
      <c r="H17211" s="1258"/>
      <c r="I17211" s="1257"/>
      <c r="J17211" s="1257"/>
      <c r="K17211" s="1257"/>
      <c r="L17211" s="1257"/>
      <c r="M17211" s="1257"/>
    </row>
    <row r="17212" spans="2:13" s="1259" customFormat="1" x14ac:dyDescent="0.2">
      <c r="B17212" s="1257"/>
      <c r="C17212" s="1257"/>
      <c r="D17212" s="1257"/>
      <c r="E17212" s="1257"/>
      <c r="F17212" s="1257"/>
      <c r="G17212" s="1257"/>
      <c r="H17212" s="1258"/>
      <c r="I17212" s="1257"/>
      <c r="J17212" s="1257"/>
      <c r="K17212" s="1257"/>
      <c r="L17212" s="1257"/>
      <c r="M17212" s="1257"/>
    </row>
    <row r="17213" spans="2:13" s="1259" customFormat="1" x14ac:dyDescent="0.2">
      <c r="B17213" s="1257"/>
      <c r="C17213" s="1257"/>
      <c r="D17213" s="1257"/>
      <c r="E17213" s="1257"/>
      <c r="F17213" s="1257"/>
      <c r="G17213" s="1257"/>
      <c r="H17213" s="1258"/>
      <c r="I17213" s="1257"/>
      <c r="J17213" s="1257"/>
      <c r="K17213" s="1257"/>
      <c r="L17213" s="1257"/>
      <c r="M17213" s="1257"/>
    </row>
    <row r="17214" spans="2:13" s="1259" customFormat="1" x14ac:dyDescent="0.2">
      <c r="B17214" s="1257"/>
      <c r="C17214" s="1257"/>
      <c r="D17214" s="1257"/>
      <c r="E17214" s="1257"/>
      <c r="F17214" s="1257"/>
      <c r="G17214" s="1257"/>
      <c r="H17214" s="1258"/>
      <c r="I17214" s="1257"/>
      <c r="J17214" s="1257"/>
      <c r="K17214" s="1257"/>
      <c r="L17214" s="1257"/>
      <c r="M17214" s="1257"/>
    </row>
    <row r="17215" spans="2:13" s="1259" customFormat="1" x14ac:dyDescent="0.2">
      <c r="B17215" s="1257"/>
      <c r="C17215" s="1257"/>
      <c r="D17215" s="1257"/>
      <c r="E17215" s="1257"/>
      <c r="F17215" s="1257"/>
      <c r="G17215" s="1257"/>
      <c r="H17215" s="1258"/>
      <c r="I17215" s="1257"/>
      <c r="J17215" s="1257"/>
      <c r="K17215" s="1257"/>
      <c r="L17215" s="1257"/>
      <c r="M17215" s="1257"/>
    </row>
    <row r="17216" spans="2:13" s="1259" customFormat="1" x14ac:dyDescent="0.2">
      <c r="B17216" s="1257"/>
      <c r="C17216" s="1257"/>
      <c r="D17216" s="1257"/>
      <c r="E17216" s="1257"/>
      <c r="F17216" s="1257"/>
      <c r="G17216" s="1257"/>
      <c r="H17216" s="1258"/>
      <c r="I17216" s="1257"/>
      <c r="J17216" s="1257"/>
      <c r="K17216" s="1257"/>
      <c r="L17216" s="1257"/>
      <c r="M17216" s="1257"/>
    </row>
    <row r="17217" spans="2:13" s="1259" customFormat="1" x14ac:dyDescent="0.2">
      <c r="B17217" s="1257"/>
      <c r="C17217" s="1257"/>
      <c r="D17217" s="1257"/>
      <c r="E17217" s="1257"/>
      <c r="F17217" s="1257"/>
      <c r="G17217" s="1257"/>
      <c r="H17217" s="1258"/>
      <c r="I17217" s="1257"/>
      <c r="J17217" s="1257"/>
      <c r="K17217" s="1257"/>
      <c r="L17217" s="1257"/>
      <c r="M17217" s="1257"/>
    </row>
    <row r="17218" spans="2:13" s="1259" customFormat="1" x14ac:dyDescent="0.2">
      <c r="B17218" s="1257"/>
      <c r="C17218" s="1257"/>
      <c r="D17218" s="1257"/>
      <c r="E17218" s="1257"/>
      <c r="F17218" s="1257"/>
      <c r="G17218" s="1257"/>
      <c r="H17218" s="1258"/>
      <c r="I17218" s="1257"/>
      <c r="J17218" s="1257"/>
      <c r="K17218" s="1257"/>
      <c r="L17218" s="1257"/>
      <c r="M17218" s="1257"/>
    </row>
    <row r="17219" spans="2:13" s="1259" customFormat="1" x14ac:dyDescent="0.2">
      <c r="B17219" s="1257"/>
      <c r="C17219" s="1257"/>
      <c r="D17219" s="1257"/>
      <c r="E17219" s="1257"/>
      <c r="F17219" s="1257"/>
      <c r="G17219" s="1257"/>
      <c r="H17219" s="1258"/>
      <c r="I17219" s="1257"/>
      <c r="J17219" s="1257"/>
      <c r="K17219" s="1257"/>
      <c r="L17219" s="1257"/>
      <c r="M17219" s="1257"/>
    </row>
    <row r="17220" spans="2:13" s="1259" customFormat="1" x14ac:dyDescent="0.2">
      <c r="B17220" s="1257"/>
      <c r="C17220" s="1257"/>
      <c r="D17220" s="1257"/>
      <c r="E17220" s="1257"/>
      <c r="F17220" s="1257"/>
      <c r="G17220" s="1257"/>
      <c r="H17220" s="1258"/>
      <c r="I17220" s="1257"/>
      <c r="J17220" s="1257"/>
      <c r="K17220" s="1257"/>
      <c r="L17220" s="1257"/>
      <c r="M17220" s="1257"/>
    </row>
    <row r="17221" spans="2:13" s="1259" customFormat="1" x14ac:dyDescent="0.2">
      <c r="B17221" s="1257"/>
      <c r="C17221" s="1257"/>
      <c r="D17221" s="1257"/>
      <c r="E17221" s="1257"/>
      <c r="F17221" s="1257"/>
      <c r="G17221" s="1257"/>
      <c r="H17221" s="1258"/>
      <c r="I17221" s="1257"/>
      <c r="J17221" s="1257"/>
      <c r="K17221" s="1257"/>
      <c r="L17221" s="1257"/>
      <c r="M17221" s="1257"/>
    </row>
    <row r="17222" spans="2:13" s="1259" customFormat="1" x14ac:dyDescent="0.2">
      <c r="B17222" s="1257"/>
      <c r="C17222" s="1257"/>
      <c r="D17222" s="1257"/>
      <c r="E17222" s="1257"/>
      <c r="F17222" s="1257"/>
      <c r="G17222" s="1257"/>
      <c r="H17222" s="1258"/>
      <c r="I17222" s="1257"/>
      <c r="J17222" s="1257"/>
      <c r="K17222" s="1257"/>
      <c r="L17222" s="1257"/>
      <c r="M17222" s="1257"/>
    </row>
    <row r="17223" spans="2:13" s="1259" customFormat="1" x14ac:dyDescent="0.2">
      <c r="B17223" s="1257"/>
      <c r="C17223" s="1257"/>
      <c r="D17223" s="1257"/>
      <c r="E17223" s="1257"/>
      <c r="F17223" s="1257"/>
      <c r="G17223" s="1257"/>
      <c r="H17223" s="1258"/>
      <c r="I17223" s="1257"/>
      <c r="J17223" s="1257"/>
      <c r="K17223" s="1257"/>
      <c r="L17223" s="1257"/>
      <c r="M17223" s="1257"/>
    </row>
    <row r="17224" spans="2:13" s="1259" customFormat="1" x14ac:dyDescent="0.2">
      <c r="B17224" s="1257"/>
      <c r="C17224" s="1257"/>
      <c r="D17224" s="1257"/>
      <c r="E17224" s="1257"/>
      <c r="F17224" s="1257"/>
      <c r="G17224" s="1257"/>
      <c r="H17224" s="1258"/>
      <c r="I17224" s="1257"/>
      <c r="J17224" s="1257"/>
      <c r="K17224" s="1257"/>
      <c r="L17224" s="1257"/>
      <c r="M17224" s="1257"/>
    </row>
    <row r="17225" spans="2:13" s="1259" customFormat="1" x14ac:dyDescent="0.2">
      <c r="B17225" s="1257"/>
      <c r="C17225" s="1257"/>
      <c r="D17225" s="1257"/>
      <c r="E17225" s="1257"/>
      <c r="F17225" s="1257"/>
      <c r="G17225" s="1257"/>
      <c r="H17225" s="1258"/>
      <c r="I17225" s="1257"/>
      <c r="J17225" s="1257"/>
      <c r="K17225" s="1257"/>
      <c r="L17225" s="1257"/>
      <c r="M17225" s="1257"/>
    </row>
    <row r="17226" spans="2:13" s="1259" customFormat="1" x14ac:dyDescent="0.2">
      <c r="B17226" s="1257"/>
      <c r="C17226" s="1257"/>
      <c r="D17226" s="1257"/>
      <c r="E17226" s="1257"/>
      <c r="F17226" s="1257"/>
      <c r="G17226" s="1257"/>
      <c r="H17226" s="1258"/>
      <c r="I17226" s="1257"/>
      <c r="J17226" s="1257"/>
      <c r="K17226" s="1257"/>
      <c r="L17226" s="1257"/>
      <c r="M17226" s="1257"/>
    </row>
    <row r="17227" spans="2:13" s="1259" customFormat="1" x14ac:dyDescent="0.2">
      <c r="B17227" s="1257"/>
      <c r="C17227" s="1257"/>
      <c r="D17227" s="1257"/>
      <c r="E17227" s="1257"/>
      <c r="F17227" s="1257"/>
      <c r="G17227" s="1257"/>
      <c r="H17227" s="1258"/>
      <c r="I17227" s="1257"/>
      <c r="J17227" s="1257"/>
      <c r="K17227" s="1257"/>
      <c r="L17227" s="1257"/>
      <c r="M17227" s="1257"/>
    </row>
    <row r="17228" spans="2:13" s="1259" customFormat="1" x14ac:dyDescent="0.2">
      <c r="B17228" s="1257"/>
      <c r="C17228" s="1257"/>
      <c r="D17228" s="1257"/>
      <c r="E17228" s="1257"/>
      <c r="F17228" s="1257"/>
      <c r="G17228" s="1257"/>
      <c r="H17228" s="1258"/>
      <c r="I17228" s="1257"/>
      <c r="J17228" s="1257"/>
      <c r="K17228" s="1257"/>
      <c r="L17228" s="1257"/>
      <c r="M17228" s="1257"/>
    </row>
    <row r="17229" spans="2:13" s="1259" customFormat="1" x14ac:dyDescent="0.2">
      <c r="B17229" s="1257"/>
      <c r="C17229" s="1257"/>
      <c r="D17229" s="1257"/>
      <c r="E17229" s="1257"/>
      <c r="F17229" s="1257"/>
      <c r="G17229" s="1257"/>
      <c r="H17229" s="1258"/>
      <c r="I17229" s="1257"/>
      <c r="J17229" s="1257"/>
      <c r="K17229" s="1257"/>
      <c r="L17229" s="1257"/>
      <c r="M17229" s="1257"/>
    </row>
    <row r="17230" spans="2:13" s="1259" customFormat="1" x14ac:dyDescent="0.2">
      <c r="B17230" s="1257"/>
      <c r="C17230" s="1257"/>
      <c r="D17230" s="1257"/>
      <c r="E17230" s="1257"/>
      <c r="F17230" s="1257"/>
      <c r="G17230" s="1257"/>
      <c r="H17230" s="1258"/>
      <c r="I17230" s="1257"/>
      <c r="J17230" s="1257"/>
      <c r="K17230" s="1257"/>
      <c r="L17230" s="1257"/>
      <c r="M17230" s="1257"/>
    </row>
    <row r="17231" spans="2:13" s="1259" customFormat="1" x14ac:dyDescent="0.2">
      <c r="B17231" s="1257"/>
      <c r="C17231" s="1257"/>
      <c r="D17231" s="1257"/>
      <c r="E17231" s="1257"/>
      <c r="F17231" s="1257"/>
      <c r="G17231" s="1257"/>
      <c r="H17231" s="1258"/>
      <c r="I17231" s="1257"/>
      <c r="J17231" s="1257"/>
      <c r="K17231" s="1257"/>
      <c r="L17231" s="1257"/>
      <c r="M17231" s="1257"/>
    </row>
    <row r="17232" spans="2:13" s="1259" customFormat="1" x14ac:dyDescent="0.2">
      <c r="B17232" s="1257"/>
      <c r="C17232" s="1257"/>
      <c r="D17232" s="1257"/>
      <c r="E17232" s="1257"/>
      <c r="F17232" s="1257"/>
      <c r="G17232" s="1257"/>
      <c r="H17232" s="1258"/>
      <c r="I17232" s="1257"/>
      <c r="J17232" s="1257"/>
      <c r="K17232" s="1257"/>
      <c r="L17232" s="1257"/>
      <c r="M17232" s="1257"/>
    </row>
    <row r="17233" spans="2:13" s="1259" customFormat="1" x14ac:dyDescent="0.2">
      <c r="B17233" s="1257"/>
      <c r="C17233" s="1257"/>
      <c r="D17233" s="1257"/>
      <c r="E17233" s="1257"/>
      <c r="F17233" s="1257"/>
      <c r="G17233" s="1257"/>
      <c r="H17233" s="1258"/>
      <c r="I17233" s="1257"/>
      <c r="J17233" s="1257"/>
      <c r="K17233" s="1257"/>
      <c r="L17233" s="1257"/>
      <c r="M17233" s="1257"/>
    </row>
    <row r="17234" spans="2:13" s="1259" customFormat="1" x14ac:dyDescent="0.2">
      <c r="B17234" s="1257"/>
      <c r="C17234" s="1257"/>
      <c r="D17234" s="1257"/>
      <c r="E17234" s="1257"/>
      <c r="F17234" s="1257"/>
      <c r="G17234" s="1257"/>
      <c r="H17234" s="1258"/>
      <c r="I17234" s="1257"/>
      <c r="J17234" s="1257"/>
      <c r="K17234" s="1257"/>
      <c r="L17234" s="1257"/>
      <c r="M17234" s="1257"/>
    </row>
    <row r="17235" spans="2:13" s="1259" customFormat="1" x14ac:dyDescent="0.2">
      <c r="B17235" s="1257"/>
      <c r="C17235" s="1257"/>
      <c r="D17235" s="1257"/>
      <c r="E17235" s="1257"/>
      <c r="F17235" s="1257"/>
      <c r="G17235" s="1257"/>
      <c r="H17235" s="1258"/>
      <c r="I17235" s="1257"/>
      <c r="J17235" s="1257"/>
      <c r="K17235" s="1257"/>
      <c r="L17235" s="1257"/>
      <c r="M17235" s="1257"/>
    </row>
    <row r="17236" spans="2:13" s="1259" customFormat="1" x14ac:dyDescent="0.2">
      <c r="B17236" s="1257"/>
      <c r="C17236" s="1257"/>
      <c r="D17236" s="1257"/>
      <c r="E17236" s="1257"/>
      <c r="F17236" s="1257"/>
      <c r="G17236" s="1257"/>
      <c r="H17236" s="1258"/>
      <c r="I17236" s="1257"/>
      <c r="J17236" s="1257"/>
      <c r="K17236" s="1257"/>
      <c r="L17236" s="1257"/>
      <c r="M17236" s="1257"/>
    </row>
    <row r="17237" spans="2:13" s="1259" customFormat="1" x14ac:dyDescent="0.2">
      <c r="B17237" s="1257"/>
      <c r="C17237" s="1257"/>
      <c r="D17237" s="1257"/>
      <c r="E17237" s="1257"/>
      <c r="F17237" s="1257"/>
      <c r="G17237" s="1257"/>
      <c r="H17237" s="1258"/>
      <c r="I17237" s="1257"/>
      <c r="J17237" s="1257"/>
      <c r="K17237" s="1257"/>
      <c r="L17237" s="1257"/>
      <c r="M17237" s="1257"/>
    </row>
    <row r="17238" spans="2:13" s="1259" customFormat="1" x14ac:dyDescent="0.2">
      <c r="B17238" s="1257"/>
      <c r="C17238" s="1257"/>
      <c r="D17238" s="1257"/>
      <c r="E17238" s="1257"/>
      <c r="F17238" s="1257"/>
      <c r="G17238" s="1257"/>
      <c r="H17238" s="1258"/>
      <c r="I17238" s="1257"/>
      <c r="J17238" s="1257"/>
      <c r="K17238" s="1257"/>
      <c r="L17238" s="1257"/>
      <c r="M17238" s="1257"/>
    </row>
    <row r="17239" spans="2:13" s="1259" customFormat="1" x14ac:dyDescent="0.2">
      <c r="B17239" s="1257"/>
      <c r="C17239" s="1257"/>
      <c r="D17239" s="1257"/>
      <c r="E17239" s="1257"/>
      <c r="F17239" s="1257"/>
      <c r="G17239" s="1257"/>
      <c r="H17239" s="1258"/>
      <c r="I17239" s="1257"/>
      <c r="J17239" s="1257"/>
      <c r="K17239" s="1257"/>
      <c r="L17239" s="1257"/>
      <c r="M17239" s="1257"/>
    </row>
    <row r="17240" spans="2:13" s="1259" customFormat="1" x14ac:dyDescent="0.2">
      <c r="B17240" s="1257"/>
      <c r="C17240" s="1257"/>
      <c r="D17240" s="1257"/>
      <c r="E17240" s="1257"/>
      <c r="F17240" s="1257"/>
      <c r="G17240" s="1257"/>
      <c r="H17240" s="1258"/>
      <c r="I17240" s="1257"/>
      <c r="J17240" s="1257"/>
      <c r="K17240" s="1257"/>
      <c r="L17240" s="1257"/>
      <c r="M17240" s="1257"/>
    </row>
    <row r="17241" spans="2:13" s="1259" customFormat="1" x14ac:dyDescent="0.2">
      <c r="B17241" s="1257"/>
      <c r="C17241" s="1257"/>
      <c r="D17241" s="1257"/>
      <c r="E17241" s="1257"/>
      <c r="F17241" s="1257"/>
      <c r="G17241" s="1257"/>
      <c r="H17241" s="1258"/>
      <c r="I17241" s="1257"/>
      <c r="J17241" s="1257"/>
      <c r="K17241" s="1257"/>
      <c r="L17241" s="1257"/>
      <c r="M17241" s="1257"/>
    </row>
    <row r="17242" spans="2:13" s="1259" customFormat="1" x14ac:dyDescent="0.2">
      <c r="B17242" s="1257"/>
      <c r="C17242" s="1257"/>
      <c r="D17242" s="1257"/>
      <c r="E17242" s="1257"/>
      <c r="F17242" s="1257"/>
      <c r="G17242" s="1257"/>
      <c r="H17242" s="1258"/>
      <c r="I17242" s="1257"/>
      <c r="J17242" s="1257"/>
      <c r="K17242" s="1257"/>
      <c r="L17242" s="1257"/>
      <c r="M17242" s="1257"/>
    </row>
    <row r="17243" spans="2:13" s="1259" customFormat="1" x14ac:dyDescent="0.2">
      <c r="B17243" s="1257"/>
      <c r="C17243" s="1257"/>
      <c r="D17243" s="1257"/>
      <c r="E17243" s="1257"/>
      <c r="F17243" s="1257"/>
      <c r="G17243" s="1257"/>
      <c r="H17243" s="1258"/>
      <c r="I17243" s="1257"/>
      <c r="J17243" s="1257"/>
      <c r="K17243" s="1257"/>
      <c r="L17243" s="1257"/>
      <c r="M17243" s="1257"/>
    </row>
    <row r="17244" spans="2:13" s="1259" customFormat="1" x14ac:dyDescent="0.2">
      <c r="B17244" s="1257"/>
      <c r="C17244" s="1257"/>
      <c r="D17244" s="1257"/>
      <c r="E17244" s="1257"/>
      <c r="F17244" s="1257"/>
      <c r="G17244" s="1257"/>
      <c r="H17244" s="1258"/>
      <c r="I17244" s="1257"/>
      <c r="J17244" s="1257"/>
      <c r="K17244" s="1257"/>
      <c r="L17244" s="1257"/>
      <c r="M17244" s="1257"/>
    </row>
    <row r="17245" spans="2:13" s="1259" customFormat="1" x14ac:dyDescent="0.2">
      <c r="B17245" s="1257"/>
      <c r="C17245" s="1257"/>
      <c r="D17245" s="1257"/>
      <c r="E17245" s="1257"/>
      <c r="F17245" s="1257"/>
      <c r="G17245" s="1257"/>
      <c r="H17245" s="1258"/>
      <c r="I17245" s="1257"/>
      <c r="J17245" s="1257"/>
      <c r="K17245" s="1257"/>
      <c r="L17245" s="1257"/>
      <c r="M17245" s="1257"/>
    </row>
    <row r="17246" spans="2:13" s="1259" customFormat="1" x14ac:dyDescent="0.2">
      <c r="B17246" s="1257"/>
      <c r="C17246" s="1257"/>
      <c r="D17246" s="1257"/>
      <c r="E17246" s="1257"/>
      <c r="F17246" s="1257"/>
      <c r="G17246" s="1257"/>
      <c r="H17246" s="1258"/>
      <c r="I17246" s="1257"/>
      <c r="J17246" s="1257"/>
      <c r="K17246" s="1257"/>
      <c r="L17246" s="1257"/>
      <c r="M17246" s="1257"/>
    </row>
    <row r="17247" spans="2:13" s="1259" customFormat="1" x14ac:dyDescent="0.2">
      <c r="B17247" s="1257"/>
      <c r="C17247" s="1257"/>
      <c r="D17247" s="1257"/>
      <c r="E17247" s="1257"/>
      <c r="F17247" s="1257"/>
      <c r="G17247" s="1257"/>
      <c r="H17247" s="1258"/>
      <c r="I17247" s="1257"/>
      <c r="J17247" s="1257"/>
      <c r="K17247" s="1257"/>
      <c r="L17247" s="1257"/>
      <c r="M17247" s="1257"/>
    </row>
    <row r="17248" spans="2:13" s="1259" customFormat="1" x14ac:dyDescent="0.2">
      <c r="B17248" s="1257"/>
      <c r="C17248" s="1257"/>
      <c r="D17248" s="1257"/>
      <c r="E17248" s="1257"/>
      <c r="F17248" s="1257"/>
      <c r="G17248" s="1257"/>
      <c r="H17248" s="1258"/>
      <c r="I17248" s="1257"/>
      <c r="J17248" s="1257"/>
      <c r="K17248" s="1257"/>
      <c r="L17248" s="1257"/>
      <c r="M17248" s="1257"/>
    </row>
    <row r="17249" spans="2:13" s="1259" customFormat="1" x14ac:dyDescent="0.2">
      <c r="B17249" s="1257"/>
      <c r="C17249" s="1257"/>
      <c r="D17249" s="1257"/>
      <c r="E17249" s="1257"/>
      <c r="F17249" s="1257"/>
      <c r="G17249" s="1257"/>
      <c r="H17249" s="1258"/>
      <c r="I17249" s="1257"/>
      <c r="J17249" s="1257"/>
      <c r="K17249" s="1257"/>
      <c r="L17249" s="1257"/>
      <c r="M17249" s="1257"/>
    </row>
    <row r="17250" spans="2:13" s="1259" customFormat="1" x14ac:dyDescent="0.2">
      <c r="B17250" s="1257"/>
      <c r="C17250" s="1257"/>
      <c r="D17250" s="1257"/>
      <c r="E17250" s="1257"/>
      <c r="F17250" s="1257"/>
      <c r="G17250" s="1257"/>
      <c r="H17250" s="1258"/>
      <c r="I17250" s="1257"/>
      <c r="J17250" s="1257"/>
      <c r="K17250" s="1257"/>
      <c r="L17250" s="1257"/>
      <c r="M17250" s="1257"/>
    </row>
    <row r="17251" spans="2:13" s="1259" customFormat="1" x14ac:dyDescent="0.2">
      <c r="B17251" s="1257"/>
      <c r="C17251" s="1257"/>
      <c r="D17251" s="1257"/>
      <c r="E17251" s="1257"/>
      <c r="F17251" s="1257"/>
      <c r="G17251" s="1257"/>
      <c r="H17251" s="1258"/>
      <c r="I17251" s="1257"/>
      <c r="J17251" s="1257"/>
      <c r="K17251" s="1257"/>
      <c r="L17251" s="1257"/>
      <c r="M17251" s="1257"/>
    </row>
    <row r="17252" spans="2:13" s="1259" customFormat="1" x14ac:dyDescent="0.2">
      <c r="B17252" s="1257"/>
      <c r="C17252" s="1257"/>
      <c r="D17252" s="1257"/>
      <c r="E17252" s="1257"/>
      <c r="F17252" s="1257"/>
      <c r="G17252" s="1257"/>
      <c r="H17252" s="1258"/>
      <c r="I17252" s="1257"/>
      <c r="J17252" s="1257"/>
      <c r="K17252" s="1257"/>
      <c r="L17252" s="1257"/>
      <c r="M17252" s="1257"/>
    </row>
    <row r="17253" spans="2:13" s="1259" customFormat="1" x14ac:dyDescent="0.2">
      <c r="B17253" s="1257"/>
      <c r="C17253" s="1257"/>
      <c r="D17253" s="1257"/>
      <c r="E17253" s="1257"/>
      <c r="F17253" s="1257"/>
      <c r="G17253" s="1257"/>
      <c r="H17253" s="1258"/>
      <c r="I17253" s="1257"/>
      <c r="J17253" s="1257"/>
      <c r="K17253" s="1257"/>
      <c r="L17253" s="1257"/>
      <c r="M17253" s="1257"/>
    </row>
    <row r="17254" spans="2:13" s="1259" customFormat="1" x14ac:dyDescent="0.2">
      <c r="B17254" s="1257"/>
      <c r="C17254" s="1257"/>
      <c r="D17254" s="1257"/>
      <c r="E17254" s="1257"/>
      <c r="F17254" s="1257"/>
      <c r="G17254" s="1257"/>
      <c r="H17254" s="1258"/>
      <c r="I17254" s="1257"/>
      <c r="J17254" s="1257"/>
      <c r="K17254" s="1257"/>
      <c r="L17254" s="1257"/>
      <c r="M17254" s="1257"/>
    </row>
    <row r="17255" spans="2:13" s="1259" customFormat="1" x14ac:dyDescent="0.2">
      <c r="B17255" s="1257"/>
      <c r="C17255" s="1257"/>
      <c r="D17255" s="1257"/>
      <c r="E17255" s="1257"/>
      <c r="F17255" s="1257"/>
      <c r="G17255" s="1257"/>
      <c r="H17255" s="1258"/>
      <c r="I17255" s="1257"/>
      <c r="J17255" s="1257"/>
      <c r="K17255" s="1257"/>
      <c r="L17255" s="1257"/>
      <c r="M17255" s="1257"/>
    </row>
    <row r="17256" spans="2:13" s="1259" customFormat="1" x14ac:dyDescent="0.2">
      <c r="B17256" s="1257"/>
      <c r="C17256" s="1257"/>
      <c r="D17256" s="1257"/>
      <c r="E17256" s="1257"/>
      <c r="F17256" s="1257"/>
      <c r="G17256" s="1257"/>
      <c r="H17256" s="1258"/>
      <c r="I17256" s="1257"/>
      <c r="J17256" s="1257"/>
      <c r="K17256" s="1257"/>
      <c r="L17256" s="1257"/>
      <c r="M17256" s="1257"/>
    </row>
    <row r="17257" spans="2:13" s="1259" customFormat="1" x14ac:dyDescent="0.2">
      <c r="B17257" s="1257"/>
      <c r="C17257" s="1257"/>
      <c r="D17257" s="1257"/>
      <c r="E17257" s="1257"/>
      <c r="F17257" s="1257"/>
      <c r="G17257" s="1257"/>
      <c r="H17257" s="1258"/>
      <c r="I17257" s="1257"/>
      <c r="J17257" s="1257"/>
      <c r="K17257" s="1257"/>
      <c r="L17257" s="1257"/>
      <c r="M17257" s="1257"/>
    </row>
    <row r="17258" spans="2:13" s="1259" customFormat="1" x14ac:dyDescent="0.2">
      <c r="B17258" s="1257"/>
      <c r="C17258" s="1257"/>
      <c r="D17258" s="1257"/>
      <c r="E17258" s="1257"/>
      <c r="F17258" s="1257"/>
      <c r="G17258" s="1257"/>
      <c r="H17258" s="1258"/>
      <c r="I17258" s="1257"/>
      <c r="J17258" s="1257"/>
      <c r="K17258" s="1257"/>
      <c r="L17258" s="1257"/>
      <c r="M17258" s="1257"/>
    </row>
    <row r="17259" spans="2:13" s="1259" customFormat="1" x14ac:dyDescent="0.2">
      <c r="B17259" s="1257"/>
      <c r="C17259" s="1257"/>
      <c r="D17259" s="1257"/>
      <c r="E17259" s="1257"/>
      <c r="F17259" s="1257"/>
      <c r="G17259" s="1257"/>
      <c r="H17259" s="1258"/>
      <c r="I17259" s="1257"/>
      <c r="J17259" s="1257"/>
      <c r="K17259" s="1257"/>
      <c r="L17259" s="1257"/>
      <c r="M17259" s="1257"/>
    </row>
    <row r="17260" spans="2:13" s="1259" customFormat="1" x14ac:dyDescent="0.2">
      <c r="B17260" s="1257"/>
      <c r="C17260" s="1257"/>
      <c r="D17260" s="1257"/>
      <c r="E17260" s="1257"/>
      <c r="F17260" s="1257"/>
      <c r="G17260" s="1257"/>
      <c r="H17260" s="1258"/>
      <c r="I17260" s="1257"/>
      <c r="J17260" s="1257"/>
      <c r="K17260" s="1257"/>
      <c r="L17260" s="1257"/>
      <c r="M17260" s="1257"/>
    </row>
    <row r="17261" spans="2:13" s="1259" customFormat="1" x14ac:dyDescent="0.2">
      <c r="B17261" s="1257"/>
      <c r="C17261" s="1257"/>
      <c r="D17261" s="1257"/>
      <c r="E17261" s="1257"/>
      <c r="F17261" s="1257"/>
      <c r="G17261" s="1257"/>
      <c r="H17261" s="1258"/>
      <c r="I17261" s="1257"/>
      <c r="J17261" s="1257"/>
      <c r="K17261" s="1257"/>
      <c r="L17261" s="1257"/>
      <c r="M17261" s="1257"/>
    </row>
    <row r="17262" spans="2:13" s="1259" customFormat="1" x14ac:dyDescent="0.2">
      <c r="B17262" s="1257"/>
      <c r="C17262" s="1257"/>
      <c r="D17262" s="1257"/>
      <c r="E17262" s="1257"/>
      <c r="F17262" s="1257"/>
      <c r="G17262" s="1257"/>
      <c r="H17262" s="1258"/>
      <c r="I17262" s="1257"/>
      <c r="J17262" s="1257"/>
      <c r="K17262" s="1257"/>
      <c r="L17262" s="1257"/>
      <c r="M17262" s="1257"/>
    </row>
    <row r="17263" spans="2:13" s="1259" customFormat="1" x14ac:dyDescent="0.2">
      <c r="B17263" s="1257"/>
      <c r="C17263" s="1257"/>
      <c r="D17263" s="1257"/>
      <c r="E17263" s="1257"/>
      <c r="F17263" s="1257"/>
      <c r="G17263" s="1257"/>
      <c r="H17263" s="1258"/>
      <c r="I17263" s="1257"/>
      <c r="J17263" s="1257"/>
      <c r="K17263" s="1257"/>
      <c r="L17263" s="1257"/>
      <c r="M17263" s="1257"/>
    </row>
    <row r="17264" spans="2:13" s="1259" customFormat="1" x14ac:dyDescent="0.2">
      <c r="B17264" s="1257"/>
      <c r="C17264" s="1257"/>
      <c r="D17264" s="1257"/>
      <c r="E17264" s="1257"/>
      <c r="F17264" s="1257"/>
      <c r="G17264" s="1257"/>
      <c r="H17264" s="1258"/>
      <c r="I17264" s="1257"/>
      <c r="J17264" s="1257"/>
      <c r="K17264" s="1257"/>
      <c r="L17264" s="1257"/>
      <c r="M17264" s="1257"/>
    </row>
    <row r="17265" spans="2:13" s="1259" customFormat="1" x14ac:dyDescent="0.2">
      <c r="B17265" s="1257"/>
      <c r="C17265" s="1257"/>
      <c r="D17265" s="1257"/>
      <c r="E17265" s="1257"/>
      <c r="F17265" s="1257"/>
      <c r="G17265" s="1257"/>
      <c r="H17265" s="1258"/>
      <c r="I17265" s="1257"/>
      <c r="J17265" s="1257"/>
      <c r="K17265" s="1257"/>
      <c r="L17265" s="1257"/>
      <c r="M17265" s="1257"/>
    </row>
    <row r="17266" spans="2:13" s="1259" customFormat="1" x14ac:dyDescent="0.2">
      <c r="B17266" s="1257"/>
      <c r="C17266" s="1257"/>
      <c r="D17266" s="1257"/>
      <c r="E17266" s="1257"/>
      <c r="F17266" s="1257"/>
      <c r="G17266" s="1257"/>
      <c r="H17266" s="1258"/>
      <c r="I17266" s="1257"/>
      <c r="J17266" s="1257"/>
      <c r="K17266" s="1257"/>
      <c r="L17266" s="1257"/>
      <c r="M17266" s="1257"/>
    </row>
    <row r="17267" spans="2:13" s="1259" customFormat="1" x14ac:dyDescent="0.2">
      <c r="B17267" s="1257"/>
      <c r="C17267" s="1257"/>
      <c r="D17267" s="1257"/>
      <c r="E17267" s="1257"/>
      <c r="F17267" s="1257"/>
      <c r="G17267" s="1257"/>
      <c r="H17267" s="1258"/>
      <c r="I17267" s="1257"/>
      <c r="J17267" s="1257"/>
      <c r="K17267" s="1257"/>
      <c r="L17267" s="1257"/>
      <c r="M17267" s="1257"/>
    </row>
    <row r="17268" spans="2:13" s="1259" customFormat="1" x14ac:dyDescent="0.2">
      <c r="B17268" s="1257"/>
      <c r="C17268" s="1257"/>
      <c r="D17268" s="1257"/>
      <c r="E17268" s="1257"/>
      <c r="F17268" s="1257"/>
      <c r="G17268" s="1257"/>
      <c r="H17268" s="1258"/>
      <c r="I17268" s="1257"/>
      <c r="J17268" s="1257"/>
      <c r="K17268" s="1257"/>
      <c r="L17268" s="1257"/>
      <c r="M17268" s="1257"/>
    </row>
    <row r="17269" spans="2:13" s="1259" customFormat="1" x14ac:dyDescent="0.2">
      <c r="B17269" s="1257"/>
      <c r="C17269" s="1257"/>
      <c r="D17269" s="1257"/>
      <c r="E17269" s="1257"/>
      <c r="F17269" s="1257"/>
      <c r="G17269" s="1257"/>
      <c r="H17269" s="1258"/>
      <c r="I17269" s="1257"/>
      <c r="J17269" s="1257"/>
      <c r="K17269" s="1257"/>
      <c r="L17269" s="1257"/>
      <c r="M17269" s="1257"/>
    </row>
    <row r="17270" spans="2:13" s="1259" customFormat="1" x14ac:dyDescent="0.2">
      <c r="B17270" s="1257"/>
      <c r="C17270" s="1257"/>
      <c r="D17270" s="1257"/>
      <c r="E17270" s="1257"/>
      <c r="F17270" s="1257"/>
      <c r="G17270" s="1257"/>
      <c r="H17270" s="1258"/>
      <c r="I17270" s="1257"/>
      <c r="J17270" s="1257"/>
      <c r="K17270" s="1257"/>
      <c r="L17270" s="1257"/>
      <c r="M17270" s="1257"/>
    </row>
    <row r="17271" spans="2:13" s="1259" customFormat="1" x14ac:dyDescent="0.2">
      <c r="B17271" s="1257"/>
      <c r="C17271" s="1257"/>
      <c r="D17271" s="1257"/>
      <c r="E17271" s="1257"/>
      <c r="F17271" s="1257"/>
      <c r="G17271" s="1257"/>
      <c r="H17271" s="1258"/>
      <c r="I17271" s="1257"/>
      <c r="J17271" s="1257"/>
      <c r="K17271" s="1257"/>
      <c r="L17271" s="1257"/>
      <c r="M17271" s="1257"/>
    </row>
    <row r="17272" spans="2:13" s="1259" customFormat="1" x14ac:dyDescent="0.2">
      <c r="B17272" s="1257"/>
      <c r="C17272" s="1257"/>
      <c r="D17272" s="1257"/>
      <c r="E17272" s="1257"/>
      <c r="F17272" s="1257"/>
      <c r="G17272" s="1257"/>
      <c r="H17272" s="1258"/>
      <c r="I17272" s="1257"/>
      <c r="J17272" s="1257"/>
      <c r="K17272" s="1257"/>
      <c r="L17272" s="1257"/>
      <c r="M17272" s="1257"/>
    </row>
    <row r="17273" spans="2:13" s="1259" customFormat="1" x14ac:dyDescent="0.2">
      <c r="B17273" s="1257"/>
      <c r="C17273" s="1257"/>
      <c r="D17273" s="1257"/>
      <c r="E17273" s="1257"/>
      <c r="F17273" s="1257"/>
      <c r="G17273" s="1257"/>
      <c r="H17273" s="1258"/>
      <c r="I17273" s="1257"/>
      <c r="J17273" s="1257"/>
      <c r="K17273" s="1257"/>
      <c r="L17273" s="1257"/>
      <c r="M17273" s="1257"/>
    </row>
    <row r="17274" spans="2:13" s="1259" customFormat="1" x14ac:dyDescent="0.2">
      <c r="B17274" s="1257"/>
      <c r="C17274" s="1257"/>
      <c r="D17274" s="1257"/>
      <c r="E17274" s="1257"/>
      <c r="F17274" s="1257"/>
      <c r="G17274" s="1257"/>
      <c r="H17274" s="1258"/>
      <c r="I17274" s="1257"/>
      <c r="J17274" s="1257"/>
      <c r="K17274" s="1257"/>
      <c r="L17274" s="1257"/>
      <c r="M17274" s="1257"/>
    </row>
    <row r="17275" spans="2:13" s="1259" customFormat="1" x14ac:dyDescent="0.2">
      <c r="B17275" s="1257"/>
      <c r="C17275" s="1257"/>
      <c r="D17275" s="1257"/>
      <c r="E17275" s="1257"/>
      <c r="F17275" s="1257"/>
      <c r="G17275" s="1257"/>
      <c r="H17275" s="1258"/>
      <c r="I17275" s="1257"/>
      <c r="J17275" s="1257"/>
      <c r="K17275" s="1257"/>
      <c r="L17275" s="1257"/>
      <c r="M17275" s="1257"/>
    </row>
    <row r="17276" spans="2:13" s="1259" customFormat="1" x14ac:dyDescent="0.2">
      <c r="B17276" s="1257"/>
      <c r="C17276" s="1257"/>
      <c r="D17276" s="1257"/>
      <c r="E17276" s="1257"/>
      <c r="F17276" s="1257"/>
      <c r="G17276" s="1257"/>
      <c r="H17276" s="1258"/>
      <c r="I17276" s="1257"/>
      <c r="J17276" s="1257"/>
      <c r="K17276" s="1257"/>
      <c r="L17276" s="1257"/>
      <c r="M17276" s="1257"/>
    </row>
    <row r="17277" spans="2:13" s="1259" customFormat="1" x14ac:dyDescent="0.2">
      <c r="B17277" s="1257"/>
      <c r="C17277" s="1257"/>
      <c r="D17277" s="1257"/>
      <c r="E17277" s="1257"/>
      <c r="F17277" s="1257"/>
      <c r="G17277" s="1257"/>
      <c r="H17277" s="1258"/>
      <c r="I17277" s="1257"/>
      <c r="J17277" s="1257"/>
      <c r="K17277" s="1257"/>
      <c r="L17277" s="1257"/>
      <c r="M17277" s="1257"/>
    </row>
    <row r="17278" spans="2:13" s="1259" customFormat="1" x14ac:dyDescent="0.2">
      <c r="B17278" s="1257"/>
      <c r="C17278" s="1257"/>
      <c r="D17278" s="1257"/>
      <c r="E17278" s="1257"/>
      <c r="F17278" s="1257"/>
      <c r="G17278" s="1257"/>
      <c r="H17278" s="1258"/>
      <c r="I17278" s="1257"/>
      <c r="J17278" s="1257"/>
      <c r="K17278" s="1257"/>
      <c r="L17278" s="1257"/>
      <c r="M17278" s="1257"/>
    </row>
    <row r="17279" spans="2:13" s="1259" customFormat="1" x14ac:dyDescent="0.2">
      <c r="B17279" s="1257"/>
      <c r="C17279" s="1257"/>
      <c r="D17279" s="1257"/>
      <c r="E17279" s="1257"/>
      <c r="F17279" s="1257"/>
      <c r="G17279" s="1257"/>
      <c r="H17279" s="1258"/>
      <c r="I17279" s="1257"/>
      <c r="J17279" s="1257"/>
      <c r="K17279" s="1257"/>
      <c r="L17279" s="1257"/>
      <c r="M17279" s="1257"/>
    </row>
    <row r="17280" spans="2:13" s="1259" customFormat="1" x14ac:dyDescent="0.2">
      <c r="B17280" s="1257"/>
      <c r="C17280" s="1257"/>
      <c r="D17280" s="1257"/>
      <c r="E17280" s="1257"/>
      <c r="F17280" s="1257"/>
      <c r="G17280" s="1257"/>
      <c r="H17280" s="1258"/>
      <c r="I17280" s="1257"/>
      <c r="J17280" s="1257"/>
      <c r="K17280" s="1257"/>
      <c r="L17280" s="1257"/>
      <c r="M17280" s="1257"/>
    </row>
    <row r="17281" spans="2:13" s="1259" customFormat="1" x14ac:dyDescent="0.2">
      <c r="B17281" s="1257"/>
      <c r="C17281" s="1257"/>
      <c r="D17281" s="1257"/>
      <c r="E17281" s="1257"/>
      <c r="F17281" s="1257"/>
      <c r="G17281" s="1257"/>
      <c r="H17281" s="1258"/>
      <c r="I17281" s="1257"/>
      <c r="J17281" s="1257"/>
      <c r="K17281" s="1257"/>
      <c r="L17281" s="1257"/>
      <c r="M17281" s="1257"/>
    </row>
    <row r="17282" spans="2:13" s="1259" customFormat="1" x14ac:dyDescent="0.2">
      <c r="B17282" s="1257"/>
      <c r="C17282" s="1257"/>
      <c r="D17282" s="1257"/>
      <c r="E17282" s="1257"/>
      <c r="F17282" s="1257"/>
      <c r="G17282" s="1257"/>
      <c r="H17282" s="1258"/>
      <c r="I17282" s="1257"/>
      <c r="J17282" s="1257"/>
      <c r="K17282" s="1257"/>
      <c r="L17282" s="1257"/>
      <c r="M17282" s="1257"/>
    </row>
    <row r="17283" spans="2:13" s="1259" customFormat="1" x14ac:dyDescent="0.2">
      <c r="B17283" s="1257"/>
      <c r="C17283" s="1257"/>
      <c r="D17283" s="1257"/>
      <c r="E17283" s="1257"/>
      <c r="F17283" s="1257"/>
      <c r="G17283" s="1257"/>
      <c r="H17283" s="1258"/>
      <c r="I17283" s="1257"/>
      <c r="J17283" s="1257"/>
      <c r="K17283" s="1257"/>
      <c r="L17283" s="1257"/>
      <c r="M17283" s="1257"/>
    </row>
    <row r="17284" spans="2:13" s="1259" customFormat="1" x14ac:dyDescent="0.2">
      <c r="B17284" s="1257"/>
      <c r="C17284" s="1257"/>
      <c r="D17284" s="1257"/>
      <c r="E17284" s="1257"/>
      <c r="F17284" s="1257"/>
      <c r="G17284" s="1257"/>
      <c r="H17284" s="1258"/>
      <c r="I17284" s="1257"/>
      <c r="J17284" s="1257"/>
      <c r="K17284" s="1257"/>
      <c r="L17284" s="1257"/>
      <c r="M17284" s="1257"/>
    </row>
    <row r="17285" spans="2:13" s="1259" customFormat="1" x14ac:dyDescent="0.2">
      <c r="B17285" s="1257"/>
      <c r="C17285" s="1257"/>
      <c r="D17285" s="1257"/>
      <c r="E17285" s="1257"/>
      <c r="F17285" s="1257"/>
      <c r="G17285" s="1257"/>
      <c r="H17285" s="1258"/>
      <c r="I17285" s="1257"/>
      <c r="J17285" s="1257"/>
      <c r="K17285" s="1257"/>
      <c r="L17285" s="1257"/>
      <c r="M17285" s="1257"/>
    </row>
    <row r="17286" spans="2:13" s="1259" customFormat="1" x14ac:dyDescent="0.2">
      <c r="B17286" s="1257"/>
      <c r="C17286" s="1257"/>
      <c r="D17286" s="1257"/>
      <c r="E17286" s="1257"/>
      <c r="F17286" s="1257"/>
      <c r="G17286" s="1257"/>
      <c r="H17286" s="1258"/>
      <c r="I17286" s="1257"/>
      <c r="J17286" s="1257"/>
      <c r="K17286" s="1257"/>
      <c r="L17286" s="1257"/>
      <c r="M17286" s="1257"/>
    </row>
    <row r="17287" spans="2:13" s="1259" customFormat="1" x14ac:dyDescent="0.2">
      <c r="B17287" s="1257"/>
      <c r="C17287" s="1257"/>
      <c r="D17287" s="1257"/>
      <c r="E17287" s="1257"/>
      <c r="F17287" s="1257"/>
      <c r="G17287" s="1257"/>
      <c r="H17287" s="1258"/>
      <c r="I17287" s="1257"/>
      <c r="J17287" s="1257"/>
      <c r="K17287" s="1257"/>
      <c r="L17287" s="1257"/>
      <c r="M17287" s="1257"/>
    </row>
    <row r="17288" spans="2:13" s="1259" customFormat="1" x14ac:dyDescent="0.2">
      <c r="B17288" s="1257"/>
      <c r="C17288" s="1257"/>
      <c r="D17288" s="1257"/>
      <c r="E17288" s="1257"/>
      <c r="F17288" s="1257"/>
      <c r="G17288" s="1257"/>
      <c r="H17288" s="1258"/>
      <c r="I17288" s="1257"/>
      <c r="J17288" s="1257"/>
      <c r="K17288" s="1257"/>
      <c r="L17288" s="1257"/>
      <c r="M17288" s="1257"/>
    </row>
    <row r="17289" spans="2:13" s="1259" customFormat="1" x14ac:dyDescent="0.2">
      <c r="B17289" s="1257"/>
      <c r="C17289" s="1257"/>
      <c r="D17289" s="1257"/>
      <c r="E17289" s="1257"/>
      <c r="F17289" s="1257"/>
      <c r="G17289" s="1257"/>
      <c r="H17289" s="1258"/>
      <c r="I17289" s="1257"/>
      <c r="J17289" s="1257"/>
      <c r="K17289" s="1257"/>
      <c r="L17289" s="1257"/>
      <c r="M17289" s="1257"/>
    </row>
    <row r="17290" spans="2:13" s="1259" customFormat="1" x14ac:dyDescent="0.2">
      <c r="B17290" s="1257"/>
      <c r="C17290" s="1257"/>
      <c r="D17290" s="1257"/>
      <c r="E17290" s="1257"/>
      <c r="F17290" s="1257"/>
      <c r="G17290" s="1257"/>
      <c r="H17290" s="1258"/>
      <c r="I17290" s="1257"/>
      <c r="J17290" s="1257"/>
      <c r="K17290" s="1257"/>
      <c r="L17290" s="1257"/>
      <c r="M17290" s="1257"/>
    </row>
    <row r="17291" spans="2:13" s="1259" customFormat="1" x14ac:dyDescent="0.2">
      <c r="B17291" s="1257"/>
      <c r="C17291" s="1257"/>
      <c r="D17291" s="1257"/>
      <c r="E17291" s="1257"/>
      <c r="F17291" s="1257"/>
      <c r="G17291" s="1257"/>
      <c r="H17291" s="1258"/>
      <c r="I17291" s="1257"/>
      <c r="J17291" s="1257"/>
      <c r="K17291" s="1257"/>
      <c r="L17291" s="1257"/>
      <c r="M17291" s="1257"/>
    </row>
    <row r="17292" spans="2:13" s="1259" customFormat="1" x14ac:dyDescent="0.2">
      <c r="B17292" s="1257"/>
      <c r="C17292" s="1257"/>
      <c r="D17292" s="1257"/>
      <c r="E17292" s="1257"/>
      <c r="F17292" s="1257"/>
      <c r="G17292" s="1257"/>
      <c r="H17292" s="1258"/>
      <c r="I17292" s="1257"/>
      <c r="J17292" s="1257"/>
      <c r="K17292" s="1257"/>
      <c r="L17292" s="1257"/>
      <c r="M17292" s="1257"/>
    </row>
    <row r="17293" spans="2:13" s="1259" customFormat="1" x14ac:dyDescent="0.2">
      <c r="B17293" s="1257"/>
      <c r="C17293" s="1257"/>
      <c r="D17293" s="1257"/>
      <c r="E17293" s="1257"/>
      <c r="F17293" s="1257"/>
      <c r="G17293" s="1257"/>
      <c r="H17293" s="1258"/>
      <c r="I17293" s="1257"/>
      <c r="J17293" s="1257"/>
      <c r="K17293" s="1257"/>
      <c r="L17293" s="1257"/>
      <c r="M17293" s="1257"/>
    </row>
    <row r="17294" spans="2:13" s="1259" customFormat="1" x14ac:dyDescent="0.2">
      <c r="B17294" s="1257"/>
      <c r="C17294" s="1257"/>
      <c r="D17294" s="1257"/>
      <c r="E17294" s="1257"/>
      <c r="F17294" s="1257"/>
      <c r="G17294" s="1257"/>
      <c r="H17294" s="1258"/>
      <c r="I17294" s="1257"/>
      <c r="J17294" s="1257"/>
      <c r="K17294" s="1257"/>
      <c r="L17294" s="1257"/>
      <c r="M17294" s="1257"/>
    </row>
    <row r="17295" spans="2:13" s="1259" customFormat="1" x14ac:dyDescent="0.2">
      <c r="B17295" s="1257"/>
      <c r="C17295" s="1257"/>
      <c r="D17295" s="1257"/>
      <c r="E17295" s="1257"/>
      <c r="F17295" s="1257"/>
      <c r="G17295" s="1257"/>
      <c r="H17295" s="1258"/>
      <c r="I17295" s="1257"/>
      <c r="J17295" s="1257"/>
      <c r="K17295" s="1257"/>
      <c r="L17295" s="1257"/>
      <c r="M17295" s="1257"/>
    </row>
    <row r="17296" spans="2:13" s="1259" customFormat="1" x14ac:dyDescent="0.2">
      <c r="B17296" s="1257"/>
      <c r="C17296" s="1257"/>
      <c r="D17296" s="1257"/>
      <c r="E17296" s="1257"/>
      <c r="F17296" s="1257"/>
      <c r="G17296" s="1257"/>
      <c r="H17296" s="1258"/>
      <c r="I17296" s="1257"/>
      <c r="J17296" s="1257"/>
      <c r="K17296" s="1257"/>
      <c r="L17296" s="1257"/>
      <c r="M17296" s="1257"/>
    </row>
    <row r="17297" spans="2:13" s="1259" customFormat="1" x14ac:dyDescent="0.2">
      <c r="B17297" s="1257"/>
      <c r="C17297" s="1257"/>
      <c r="D17297" s="1257"/>
      <c r="E17297" s="1257"/>
      <c r="F17297" s="1257"/>
      <c r="G17297" s="1257"/>
      <c r="H17297" s="1258"/>
      <c r="I17297" s="1257"/>
      <c r="J17297" s="1257"/>
      <c r="K17297" s="1257"/>
      <c r="L17297" s="1257"/>
      <c r="M17297" s="1257"/>
    </row>
    <row r="17298" spans="2:13" s="1259" customFormat="1" x14ac:dyDescent="0.2">
      <c r="B17298" s="1257"/>
      <c r="C17298" s="1257"/>
      <c r="D17298" s="1257"/>
      <c r="E17298" s="1257"/>
      <c r="F17298" s="1257"/>
      <c r="G17298" s="1257"/>
      <c r="H17298" s="1258"/>
      <c r="I17298" s="1257"/>
      <c r="J17298" s="1257"/>
      <c r="K17298" s="1257"/>
      <c r="L17298" s="1257"/>
      <c r="M17298" s="1257"/>
    </row>
    <row r="17299" spans="2:13" s="1259" customFormat="1" x14ac:dyDescent="0.2">
      <c r="B17299" s="1257"/>
      <c r="C17299" s="1257"/>
      <c r="D17299" s="1257"/>
      <c r="E17299" s="1257"/>
      <c r="F17299" s="1257"/>
      <c r="G17299" s="1257"/>
      <c r="H17299" s="1258"/>
      <c r="I17299" s="1257"/>
      <c r="J17299" s="1257"/>
      <c r="K17299" s="1257"/>
      <c r="L17299" s="1257"/>
      <c r="M17299" s="1257"/>
    </row>
    <row r="17300" spans="2:13" s="1259" customFormat="1" x14ac:dyDescent="0.2">
      <c r="B17300" s="1257"/>
      <c r="C17300" s="1257"/>
      <c r="D17300" s="1257"/>
      <c r="E17300" s="1257"/>
      <c r="F17300" s="1257"/>
      <c r="G17300" s="1257"/>
      <c r="H17300" s="1258"/>
      <c r="I17300" s="1257"/>
      <c r="J17300" s="1257"/>
      <c r="K17300" s="1257"/>
      <c r="L17300" s="1257"/>
      <c r="M17300" s="1257"/>
    </row>
    <row r="17301" spans="2:13" s="1259" customFormat="1" x14ac:dyDescent="0.2">
      <c r="B17301" s="1257"/>
      <c r="C17301" s="1257"/>
      <c r="D17301" s="1257"/>
      <c r="E17301" s="1257"/>
      <c r="F17301" s="1257"/>
      <c r="G17301" s="1257"/>
      <c r="H17301" s="1258"/>
      <c r="I17301" s="1257"/>
      <c r="J17301" s="1257"/>
      <c r="K17301" s="1257"/>
      <c r="L17301" s="1257"/>
      <c r="M17301" s="1257"/>
    </row>
    <row r="17302" spans="2:13" s="1259" customFormat="1" x14ac:dyDescent="0.2">
      <c r="B17302" s="1257"/>
      <c r="C17302" s="1257"/>
      <c r="D17302" s="1257"/>
      <c r="E17302" s="1257"/>
      <c r="F17302" s="1257"/>
      <c r="G17302" s="1257"/>
      <c r="H17302" s="1258"/>
      <c r="I17302" s="1257"/>
      <c r="J17302" s="1257"/>
      <c r="K17302" s="1257"/>
      <c r="L17302" s="1257"/>
      <c r="M17302" s="1257"/>
    </row>
    <row r="17303" spans="2:13" s="1259" customFormat="1" x14ac:dyDescent="0.2">
      <c r="B17303" s="1257"/>
      <c r="C17303" s="1257"/>
      <c r="D17303" s="1257"/>
      <c r="E17303" s="1257"/>
      <c r="F17303" s="1257"/>
      <c r="G17303" s="1257"/>
      <c r="H17303" s="1258"/>
      <c r="I17303" s="1257"/>
      <c r="J17303" s="1257"/>
      <c r="K17303" s="1257"/>
      <c r="L17303" s="1257"/>
      <c r="M17303" s="1257"/>
    </row>
    <row r="17304" spans="2:13" s="1259" customFormat="1" x14ac:dyDescent="0.2">
      <c r="B17304" s="1257"/>
      <c r="C17304" s="1257"/>
      <c r="D17304" s="1257"/>
      <c r="E17304" s="1257"/>
      <c r="F17304" s="1257"/>
      <c r="G17304" s="1257"/>
      <c r="H17304" s="1258"/>
      <c r="I17304" s="1257"/>
      <c r="J17304" s="1257"/>
      <c r="K17304" s="1257"/>
      <c r="L17304" s="1257"/>
      <c r="M17304" s="1257"/>
    </row>
    <row r="17305" spans="2:13" s="1259" customFormat="1" x14ac:dyDescent="0.2">
      <c r="B17305" s="1257"/>
      <c r="C17305" s="1257"/>
      <c r="D17305" s="1257"/>
      <c r="E17305" s="1257"/>
      <c r="F17305" s="1257"/>
      <c r="G17305" s="1257"/>
      <c r="H17305" s="1258"/>
      <c r="I17305" s="1257"/>
      <c r="J17305" s="1257"/>
      <c r="K17305" s="1257"/>
      <c r="L17305" s="1257"/>
      <c r="M17305" s="1257"/>
    </row>
    <row r="17306" spans="2:13" s="1259" customFormat="1" x14ac:dyDescent="0.2">
      <c r="B17306" s="1257"/>
      <c r="C17306" s="1257"/>
      <c r="D17306" s="1257"/>
      <c r="E17306" s="1257"/>
      <c r="F17306" s="1257"/>
      <c r="G17306" s="1257"/>
      <c r="H17306" s="1258"/>
      <c r="I17306" s="1257"/>
      <c r="J17306" s="1257"/>
      <c r="K17306" s="1257"/>
      <c r="L17306" s="1257"/>
      <c r="M17306" s="1257"/>
    </row>
    <row r="17307" spans="2:13" s="1259" customFormat="1" x14ac:dyDescent="0.2">
      <c r="B17307" s="1257"/>
      <c r="C17307" s="1257"/>
      <c r="D17307" s="1257"/>
      <c r="E17307" s="1257"/>
      <c r="F17307" s="1257"/>
      <c r="G17307" s="1257"/>
      <c r="H17307" s="1258"/>
      <c r="I17307" s="1257"/>
      <c r="J17307" s="1257"/>
      <c r="K17307" s="1257"/>
      <c r="L17307" s="1257"/>
      <c r="M17307" s="1257"/>
    </row>
    <row r="17308" spans="2:13" s="1259" customFormat="1" x14ac:dyDescent="0.2">
      <c r="B17308" s="1257"/>
      <c r="C17308" s="1257"/>
      <c r="D17308" s="1257"/>
      <c r="E17308" s="1257"/>
      <c r="F17308" s="1257"/>
      <c r="G17308" s="1257"/>
      <c r="H17308" s="1258"/>
      <c r="I17308" s="1257"/>
      <c r="J17308" s="1257"/>
      <c r="K17308" s="1257"/>
      <c r="L17308" s="1257"/>
      <c r="M17308" s="1257"/>
    </row>
    <row r="17309" spans="2:13" s="1259" customFormat="1" x14ac:dyDescent="0.2">
      <c r="B17309" s="1257"/>
      <c r="C17309" s="1257"/>
      <c r="D17309" s="1257"/>
      <c r="E17309" s="1257"/>
      <c r="F17309" s="1257"/>
      <c r="G17309" s="1257"/>
      <c r="H17309" s="1258"/>
      <c r="I17309" s="1257"/>
      <c r="J17309" s="1257"/>
      <c r="K17309" s="1257"/>
      <c r="L17309" s="1257"/>
      <c r="M17309" s="1257"/>
    </row>
    <row r="17310" spans="2:13" s="1259" customFormat="1" x14ac:dyDescent="0.2">
      <c r="B17310" s="1257"/>
      <c r="C17310" s="1257"/>
      <c r="D17310" s="1257"/>
      <c r="E17310" s="1257"/>
      <c r="F17310" s="1257"/>
      <c r="G17310" s="1257"/>
      <c r="H17310" s="1258"/>
      <c r="I17310" s="1257"/>
      <c r="J17310" s="1257"/>
      <c r="K17310" s="1257"/>
      <c r="L17310" s="1257"/>
      <c r="M17310" s="1257"/>
    </row>
    <row r="17311" spans="2:13" s="1259" customFormat="1" x14ac:dyDescent="0.2">
      <c r="B17311" s="1257"/>
      <c r="C17311" s="1257"/>
      <c r="D17311" s="1257"/>
      <c r="E17311" s="1257"/>
      <c r="F17311" s="1257"/>
      <c r="G17311" s="1257"/>
      <c r="H17311" s="1258"/>
      <c r="I17311" s="1257"/>
      <c r="J17311" s="1257"/>
      <c r="K17311" s="1257"/>
      <c r="L17311" s="1257"/>
      <c r="M17311" s="1257"/>
    </row>
    <row r="17312" spans="2:13" s="1259" customFormat="1" x14ac:dyDescent="0.2">
      <c r="B17312" s="1257"/>
      <c r="C17312" s="1257"/>
      <c r="D17312" s="1257"/>
      <c r="E17312" s="1257"/>
      <c r="F17312" s="1257"/>
      <c r="G17312" s="1257"/>
      <c r="H17312" s="1258"/>
      <c r="I17312" s="1257"/>
      <c r="J17312" s="1257"/>
      <c r="K17312" s="1257"/>
      <c r="L17312" s="1257"/>
      <c r="M17312" s="1257"/>
    </row>
    <row r="17313" spans="2:13" s="1259" customFormat="1" x14ac:dyDescent="0.2">
      <c r="B17313" s="1257"/>
      <c r="C17313" s="1257"/>
      <c r="D17313" s="1257"/>
      <c r="E17313" s="1257"/>
      <c r="F17313" s="1257"/>
      <c r="G17313" s="1257"/>
      <c r="H17313" s="1258"/>
      <c r="I17313" s="1257"/>
      <c r="J17313" s="1257"/>
      <c r="K17313" s="1257"/>
      <c r="L17313" s="1257"/>
      <c r="M17313" s="1257"/>
    </row>
    <row r="17314" spans="2:13" s="1259" customFormat="1" x14ac:dyDescent="0.2">
      <c r="B17314" s="1257"/>
      <c r="C17314" s="1257"/>
      <c r="D17314" s="1257"/>
      <c r="E17314" s="1257"/>
      <c r="F17314" s="1257"/>
      <c r="G17314" s="1257"/>
      <c r="H17314" s="1258"/>
      <c r="I17314" s="1257"/>
      <c r="J17314" s="1257"/>
      <c r="K17314" s="1257"/>
      <c r="L17314" s="1257"/>
      <c r="M17314" s="1257"/>
    </row>
    <row r="17315" spans="2:13" s="1259" customFormat="1" x14ac:dyDescent="0.2">
      <c r="B17315" s="1257"/>
      <c r="C17315" s="1257"/>
      <c r="D17315" s="1257"/>
      <c r="E17315" s="1257"/>
      <c r="F17315" s="1257"/>
      <c r="G17315" s="1257"/>
      <c r="H17315" s="1258"/>
      <c r="I17315" s="1257"/>
      <c r="J17315" s="1257"/>
      <c r="K17315" s="1257"/>
      <c r="L17315" s="1257"/>
      <c r="M17315" s="1257"/>
    </row>
    <row r="17316" spans="2:13" s="1259" customFormat="1" x14ac:dyDescent="0.2">
      <c r="B17316" s="1257"/>
      <c r="C17316" s="1257"/>
      <c r="D17316" s="1257"/>
      <c r="E17316" s="1257"/>
      <c r="F17316" s="1257"/>
      <c r="G17316" s="1257"/>
      <c r="H17316" s="1258"/>
      <c r="I17316" s="1257"/>
      <c r="J17316" s="1257"/>
      <c r="K17316" s="1257"/>
      <c r="L17316" s="1257"/>
      <c r="M17316" s="1257"/>
    </row>
    <row r="17317" spans="2:13" s="1259" customFormat="1" x14ac:dyDescent="0.2">
      <c r="B17317" s="1257"/>
      <c r="C17317" s="1257"/>
      <c r="D17317" s="1257"/>
      <c r="E17317" s="1257"/>
      <c r="F17317" s="1257"/>
      <c r="G17317" s="1257"/>
      <c r="H17317" s="1258"/>
      <c r="I17317" s="1257"/>
      <c r="J17317" s="1257"/>
      <c r="K17317" s="1257"/>
      <c r="L17317" s="1257"/>
      <c r="M17317" s="1257"/>
    </row>
    <row r="17318" spans="2:13" s="1259" customFormat="1" x14ac:dyDescent="0.2">
      <c r="B17318" s="1257"/>
      <c r="C17318" s="1257"/>
      <c r="D17318" s="1257"/>
      <c r="E17318" s="1257"/>
      <c r="F17318" s="1257"/>
      <c r="G17318" s="1257"/>
      <c r="H17318" s="1258"/>
      <c r="I17318" s="1257"/>
      <c r="J17318" s="1257"/>
      <c r="K17318" s="1257"/>
      <c r="L17318" s="1257"/>
      <c r="M17318" s="1257"/>
    </row>
    <row r="17319" spans="2:13" s="1259" customFormat="1" x14ac:dyDescent="0.2">
      <c r="B17319" s="1257"/>
      <c r="C17319" s="1257"/>
      <c r="D17319" s="1257"/>
      <c r="E17319" s="1257"/>
      <c r="F17319" s="1257"/>
      <c r="G17319" s="1257"/>
      <c r="H17319" s="1258"/>
      <c r="I17319" s="1257"/>
      <c r="J17319" s="1257"/>
      <c r="K17319" s="1257"/>
      <c r="L17319" s="1257"/>
      <c r="M17319" s="1257"/>
    </row>
    <row r="17320" spans="2:13" s="1259" customFormat="1" x14ac:dyDescent="0.2">
      <c r="B17320" s="1257"/>
      <c r="C17320" s="1257"/>
      <c r="D17320" s="1257"/>
      <c r="E17320" s="1257"/>
      <c r="F17320" s="1257"/>
      <c r="G17320" s="1257"/>
      <c r="H17320" s="1258"/>
      <c r="I17320" s="1257"/>
      <c r="J17320" s="1257"/>
      <c r="K17320" s="1257"/>
      <c r="L17320" s="1257"/>
      <c r="M17320" s="1257"/>
    </row>
    <row r="17321" spans="2:13" s="1259" customFormat="1" x14ac:dyDescent="0.2">
      <c r="B17321" s="1257"/>
      <c r="C17321" s="1257"/>
      <c r="D17321" s="1257"/>
      <c r="E17321" s="1257"/>
      <c r="F17321" s="1257"/>
      <c r="G17321" s="1257"/>
      <c r="H17321" s="1258"/>
      <c r="I17321" s="1257"/>
      <c r="J17321" s="1257"/>
      <c r="K17321" s="1257"/>
      <c r="L17321" s="1257"/>
      <c r="M17321" s="1257"/>
    </row>
    <row r="17322" spans="2:13" s="1259" customFormat="1" x14ac:dyDescent="0.2">
      <c r="B17322" s="1257"/>
      <c r="C17322" s="1257"/>
      <c r="D17322" s="1257"/>
      <c r="E17322" s="1257"/>
      <c r="F17322" s="1257"/>
      <c r="G17322" s="1257"/>
      <c r="H17322" s="1258"/>
      <c r="I17322" s="1257"/>
      <c r="J17322" s="1257"/>
      <c r="K17322" s="1257"/>
      <c r="L17322" s="1257"/>
      <c r="M17322" s="1257"/>
    </row>
    <row r="17323" spans="2:13" s="1259" customFormat="1" x14ac:dyDescent="0.2">
      <c r="B17323" s="1257"/>
      <c r="C17323" s="1257"/>
      <c r="D17323" s="1257"/>
      <c r="E17323" s="1257"/>
      <c r="F17323" s="1257"/>
      <c r="G17323" s="1257"/>
      <c r="H17323" s="1258"/>
      <c r="I17323" s="1257"/>
      <c r="J17323" s="1257"/>
      <c r="K17323" s="1257"/>
      <c r="L17323" s="1257"/>
      <c r="M17323" s="1257"/>
    </row>
    <row r="17324" spans="2:13" s="1259" customFormat="1" x14ac:dyDescent="0.2">
      <c r="B17324" s="1257"/>
      <c r="C17324" s="1257"/>
      <c r="D17324" s="1257"/>
      <c r="E17324" s="1257"/>
      <c r="F17324" s="1257"/>
      <c r="G17324" s="1257"/>
      <c r="H17324" s="1258"/>
      <c r="I17324" s="1257"/>
      <c r="J17324" s="1257"/>
      <c r="K17324" s="1257"/>
      <c r="L17324" s="1257"/>
      <c r="M17324" s="1257"/>
    </row>
    <row r="17325" spans="2:13" s="1259" customFormat="1" x14ac:dyDescent="0.2">
      <c r="B17325" s="1257"/>
      <c r="C17325" s="1257"/>
      <c r="D17325" s="1257"/>
      <c r="E17325" s="1257"/>
      <c r="F17325" s="1257"/>
      <c r="G17325" s="1257"/>
      <c r="H17325" s="1258"/>
      <c r="I17325" s="1257"/>
      <c r="J17325" s="1257"/>
      <c r="K17325" s="1257"/>
      <c r="L17325" s="1257"/>
      <c r="M17325" s="1257"/>
    </row>
    <row r="17326" spans="2:13" s="1259" customFormat="1" x14ac:dyDescent="0.2">
      <c r="B17326" s="1257"/>
      <c r="C17326" s="1257"/>
      <c r="D17326" s="1257"/>
      <c r="E17326" s="1257"/>
      <c r="F17326" s="1257"/>
      <c r="G17326" s="1257"/>
      <c r="H17326" s="1258"/>
      <c r="I17326" s="1257"/>
      <c r="J17326" s="1257"/>
      <c r="K17326" s="1257"/>
      <c r="L17326" s="1257"/>
      <c r="M17326" s="1257"/>
    </row>
    <row r="17327" spans="2:13" s="1259" customFormat="1" x14ac:dyDescent="0.2">
      <c r="B17327" s="1257"/>
      <c r="C17327" s="1257"/>
      <c r="D17327" s="1257"/>
      <c r="E17327" s="1257"/>
      <c r="F17327" s="1257"/>
      <c r="G17327" s="1257"/>
      <c r="H17327" s="1258"/>
      <c r="I17327" s="1257"/>
      <c r="J17327" s="1257"/>
      <c r="K17327" s="1257"/>
      <c r="L17327" s="1257"/>
      <c r="M17327" s="1257"/>
    </row>
    <row r="17328" spans="2:13" s="1259" customFormat="1" x14ac:dyDescent="0.2">
      <c r="B17328" s="1257"/>
      <c r="C17328" s="1257"/>
      <c r="D17328" s="1257"/>
      <c r="E17328" s="1257"/>
      <c r="F17328" s="1257"/>
      <c r="G17328" s="1257"/>
      <c r="H17328" s="1258"/>
      <c r="I17328" s="1257"/>
      <c r="J17328" s="1257"/>
      <c r="K17328" s="1257"/>
      <c r="L17328" s="1257"/>
      <c r="M17328" s="1257"/>
    </row>
    <row r="17329" spans="2:13" s="1259" customFormat="1" x14ac:dyDescent="0.2">
      <c r="B17329" s="1257"/>
      <c r="C17329" s="1257"/>
      <c r="D17329" s="1257"/>
      <c r="E17329" s="1257"/>
      <c r="F17329" s="1257"/>
      <c r="G17329" s="1257"/>
      <c r="H17329" s="1258"/>
      <c r="I17329" s="1257"/>
      <c r="J17329" s="1257"/>
      <c r="K17329" s="1257"/>
      <c r="L17329" s="1257"/>
      <c r="M17329" s="1257"/>
    </row>
    <row r="17330" spans="2:13" s="1259" customFormat="1" x14ac:dyDescent="0.2">
      <c r="B17330" s="1257"/>
      <c r="C17330" s="1257"/>
      <c r="D17330" s="1257"/>
      <c r="E17330" s="1257"/>
      <c r="F17330" s="1257"/>
      <c r="G17330" s="1257"/>
      <c r="H17330" s="1258"/>
      <c r="I17330" s="1257"/>
      <c r="J17330" s="1257"/>
      <c r="K17330" s="1257"/>
      <c r="L17330" s="1257"/>
      <c r="M17330" s="1257"/>
    </row>
    <row r="17331" spans="2:13" s="1259" customFormat="1" x14ac:dyDescent="0.2">
      <c r="B17331" s="1257"/>
      <c r="C17331" s="1257"/>
      <c r="D17331" s="1257"/>
      <c r="E17331" s="1257"/>
      <c r="F17331" s="1257"/>
      <c r="G17331" s="1257"/>
      <c r="H17331" s="1258"/>
      <c r="I17331" s="1257"/>
      <c r="J17331" s="1257"/>
      <c r="K17331" s="1257"/>
      <c r="L17331" s="1257"/>
      <c r="M17331" s="1257"/>
    </row>
    <row r="17332" spans="2:13" s="1259" customFormat="1" x14ac:dyDescent="0.2">
      <c r="B17332" s="1257"/>
      <c r="C17332" s="1257"/>
      <c r="D17332" s="1257"/>
      <c r="E17332" s="1257"/>
      <c r="F17332" s="1257"/>
      <c r="G17332" s="1257"/>
      <c r="H17332" s="1258"/>
      <c r="I17332" s="1257"/>
      <c r="J17332" s="1257"/>
      <c r="K17332" s="1257"/>
      <c r="L17332" s="1257"/>
      <c r="M17332" s="1257"/>
    </row>
    <row r="17333" spans="2:13" s="1259" customFormat="1" x14ac:dyDescent="0.2">
      <c r="B17333" s="1257"/>
      <c r="C17333" s="1257"/>
      <c r="D17333" s="1257"/>
      <c r="E17333" s="1257"/>
      <c r="F17333" s="1257"/>
      <c r="G17333" s="1257"/>
      <c r="H17333" s="1258"/>
      <c r="I17333" s="1257"/>
      <c r="J17333" s="1257"/>
      <c r="K17333" s="1257"/>
      <c r="L17333" s="1257"/>
      <c r="M17333" s="1257"/>
    </row>
    <row r="17334" spans="2:13" s="1259" customFormat="1" x14ac:dyDescent="0.2">
      <c r="B17334" s="1257"/>
      <c r="C17334" s="1257"/>
      <c r="D17334" s="1257"/>
      <c r="E17334" s="1257"/>
      <c r="F17334" s="1257"/>
      <c r="G17334" s="1257"/>
      <c r="H17334" s="1258"/>
      <c r="I17334" s="1257"/>
      <c r="J17334" s="1257"/>
      <c r="K17334" s="1257"/>
      <c r="L17334" s="1257"/>
      <c r="M17334" s="1257"/>
    </row>
    <row r="17335" spans="2:13" s="1259" customFormat="1" x14ac:dyDescent="0.2">
      <c r="B17335" s="1257"/>
      <c r="C17335" s="1257"/>
      <c r="D17335" s="1257"/>
      <c r="E17335" s="1257"/>
      <c r="F17335" s="1257"/>
      <c r="G17335" s="1257"/>
      <c r="H17335" s="1258"/>
      <c r="I17335" s="1257"/>
      <c r="J17335" s="1257"/>
      <c r="K17335" s="1257"/>
      <c r="L17335" s="1257"/>
      <c r="M17335" s="1257"/>
    </row>
    <row r="17336" spans="2:13" s="1259" customFormat="1" x14ac:dyDescent="0.2">
      <c r="B17336" s="1257"/>
      <c r="C17336" s="1257"/>
      <c r="D17336" s="1257"/>
      <c r="E17336" s="1257"/>
      <c r="F17336" s="1257"/>
      <c r="G17336" s="1257"/>
      <c r="H17336" s="1258"/>
      <c r="I17336" s="1257"/>
      <c r="J17336" s="1257"/>
      <c r="K17336" s="1257"/>
      <c r="L17336" s="1257"/>
      <c r="M17336" s="1257"/>
    </row>
    <row r="17337" spans="2:13" s="1259" customFormat="1" x14ac:dyDescent="0.2">
      <c r="B17337" s="1257"/>
      <c r="C17337" s="1257"/>
      <c r="D17337" s="1257"/>
      <c r="E17337" s="1257"/>
      <c r="F17337" s="1257"/>
      <c r="G17337" s="1257"/>
      <c r="H17337" s="1258"/>
      <c r="I17337" s="1257"/>
      <c r="J17337" s="1257"/>
      <c r="K17337" s="1257"/>
      <c r="L17337" s="1257"/>
      <c r="M17337" s="1257"/>
    </row>
    <row r="17338" spans="2:13" s="1259" customFormat="1" x14ac:dyDescent="0.2">
      <c r="B17338" s="1257"/>
      <c r="C17338" s="1257"/>
      <c r="D17338" s="1257"/>
      <c r="E17338" s="1257"/>
      <c r="F17338" s="1257"/>
      <c r="G17338" s="1257"/>
      <c r="H17338" s="1258"/>
      <c r="I17338" s="1257"/>
      <c r="J17338" s="1257"/>
      <c r="K17338" s="1257"/>
      <c r="L17338" s="1257"/>
      <c r="M17338" s="1257"/>
    </row>
    <row r="17339" spans="2:13" s="1259" customFormat="1" x14ac:dyDescent="0.2">
      <c r="B17339" s="1257"/>
      <c r="C17339" s="1257"/>
      <c r="D17339" s="1257"/>
      <c r="E17339" s="1257"/>
      <c r="F17339" s="1257"/>
      <c r="G17339" s="1257"/>
      <c r="H17339" s="1258"/>
      <c r="I17339" s="1257"/>
      <c r="J17339" s="1257"/>
      <c r="K17339" s="1257"/>
      <c r="L17339" s="1257"/>
      <c r="M17339" s="1257"/>
    </row>
    <row r="17340" spans="2:13" s="1259" customFormat="1" x14ac:dyDescent="0.2">
      <c r="B17340" s="1257"/>
      <c r="C17340" s="1257"/>
      <c r="D17340" s="1257"/>
      <c r="E17340" s="1257"/>
      <c r="F17340" s="1257"/>
      <c r="G17340" s="1257"/>
      <c r="H17340" s="1258"/>
      <c r="I17340" s="1257"/>
      <c r="J17340" s="1257"/>
      <c r="K17340" s="1257"/>
      <c r="L17340" s="1257"/>
      <c r="M17340" s="1257"/>
    </row>
    <row r="17341" spans="2:13" s="1259" customFormat="1" x14ac:dyDescent="0.2">
      <c r="B17341" s="1257"/>
      <c r="C17341" s="1257"/>
      <c r="D17341" s="1257"/>
      <c r="E17341" s="1257"/>
      <c r="F17341" s="1257"/>
      <c r="G17341" s="1257"/>
      <c r="H17341" s="1258"/>
      <c r="I17341" s="1257"/>
      <c r="J17341" s="1257"/>
      <c r="K17341" s="1257"/>
      <c r="L17341" s="1257"/>
      <c r="M17341" s="1257"/>
    </row>
    <row r="17342" spans="2:13" s="1259" customFormat="1" x14ac:dyDescent="0.2">
      <c r="B17342" s="1257"/>
      <c r="C17342" s="1257"/>
      <c r="D17342" s="1257"/>
      <c r="E17342" s="1257"/>
      <c r="F17342" s="1257"/>
      <c r="G17342" s="1257"/>
      <c r="H17342" s="1258"/>
      <c r="I17342" s="1257"/>
      <c r="J17342" s="1257"/>
      <c r="K17342" s="1257"/>
      <c r="L17342" s="1257"/>
      <c r="M17342" s="1257"/>
    </row>
    <row r="17343" spans="2:13" s="1259" customFormat="1" x14ac:dyDescent="0.2">
      <c r="B17343" s="1257"/>
      <c r="C17343" s="1257"/>
      <c r="D17343" s="1257"/>
      <c r="E17343" s="1257"/>
      <c r="F17343" s="1257"/>
      <c r="G17343" s="1257"/>
      <c r="H17343" s="1258"/>
      <c r="I17343" s="1257"/>
      <c r="J17343" s="1257"/>
      <c r="K17343" s="1257"/>
      <c r="L17343" s="1257"/>
      <c r="M17343" s="1257"/>
    </row>
    <row r="17344" spans="2:13" s="1259" customFormat="1" x14ac:dyDescent="0.2">
      <c r="B17344" s="1257"/>
      <c r="C17344" s="1257"/>
      <c r="D17344" s="1257"/>
      <c r="E17344" s="1257"/>
      <c r="F17344" s="1257"/>
      <c r="G17344" s="1257"/>
      <c r="H17344" s="1258"/>
      <c r="I17344" s="1257"/>
      <c r="J17344" s="1257"/>
      <c r="K17344" s="1257"/>
      <c r="L17344" s="1257"/>
      <c r="M17344" s="1257"/>
    </row>
    <row r="17345" spans="2:13" s="1259" customFormat="1" x14ac:dyDescent="0.2">
      <c r="B17345" s="1257"/>
      <c r="C17345" s="1257"/>
      <c r="D17345" s="1257"/>
      <c r="E17345" s="1257"/>
      <c r="F17345" s="1257"/>
      <c r="G17345" s="1257"/>
      <c r="H17345" s="1258"/>
      <c r="I17345" s="1257"/>
      <c r="J17345" s="1257"/>
      <c r="K17345" s="1257"/>
      <c r="L17345" s="1257"/>
      <c r="M17345" s="1257"/>
    </row>
    <row r="17346" spans="2:13" s="1259" customFormat="1" x14ac:dyDescent="0.2">
      <c r="B17346" s="1257"/>
      <c r="C17346" s="1257"/>
      <c r="D17346" s="1257"/>
      <c r="E17346" s="1257"/>
      <c r="F17346" s="1257"/>
      <c r="G17346" s="1257"/>
      <c r="H17346" s="1258"/>
      <c r="I17346" s="1257"/>
      <c r="J17346" s="1257"/>
      <c r="K17346" s="1257"/>
      <c r="L17346" s="1257"/>
      <c r="M17346" s="1257"/>
    </row>
    <row r="17347" spans="2:13" s="1259" customFormat="1" x14ac:dyDescent="0.2">
      <c r="B17347" s="1257"/>
      <c r="C17347" s="1257"/>
      <c r="D17347" s="1257"/>
      <c r="E17347" s="1257"/>
      <c r="F17347" s="1257"/>
      <c r="G17347" s="1257"/>
      <c r="H17347" s="1258"/>
      <c r="I17347" s="1257"/>
      <c r="J17347" s="1257"/>
      <c r="K17347" s="1257"/>
      <c r="L17347" s="1257"/>
      <c r="M17347" s="1257"/>
    </row>
    <row r="17348" spans="2:13" s="1259" customFormat="1" x14ac:dyDescent="0.2">
      <c r="B17348" s="1257"/>
      <c r="C17348" s="1257"/>
      <c r="D17348" s="1257"/>
      <c r="E17348" s="1257"/>
      <c r="F17348" s="1257"/>
      <c r="G17348" s="1257"/>
      <c r="H17348" s="1258"/>
      <c r="I17348" s="1257"/>
      <c r="J17348" s="1257"/>
      <c r="K17348" s="1257"/>
      <c r="L17348" s="1257"/>
      <c r="M17348" s="1257"/>
    </row>
    <row r="17349" spans="2:13" s="1259" customFormat="1" x14ac:dyDescent="0.2">
      <c r="B17349" s="1257"/>
      <c r="C17349" s="1257"/>
      <c r="D17349" s="1257"/>
      <c r="E17349" s="1257"/>
      <c r="F17349" s="1257"/>
      <c r="G17349" s="1257"/>
      <c r="H17349" s="1258"/>
      <c r="I17349" s="1257"/>
      <c r="J17349" s="1257"/>
      <c r="K17349" s="1257"/>
      <c r="L17349" s="1257"/>
      <c r="M17349" s="1257"/>
    </row>
    <row r="17350" spans="2:13" s="1259" customFormat="1" x14ac:dyDescent="0.2">
      <c r="B17350" s="1257"/>
      <c r="C17350" s="1257"/>
      <c r="D17350" s="1257"/>
      <c r="E17350" s="1257"/>
      <c r="F17350" s="1257"/>
      <c r="G17350" s="1257"/>
      <c r="H17350" s="1258"/>
      <c r="I17350" s="1257"/>
      <c r="J17350" s="1257"/>
      <c r="K17350" s="1257"/>
      <c r="L17350" s="1257"/>
      <c r="M17350" s="1257"/>
    </row>
    <row r="17351" spans="2:13" s="1259" customFormat="1" x14ac:dyDescent="0.2">
      <c r="B17351" s="1257"/>
      <c r="C17351" s="1257"/>
      <c r="D17351" s="1257"/>
      <c r="E17351" s="1257"/>
      <c r="F17351" s="1257"/>
      <c r="G17351" s="1257"/>
      <c r="H17351" s="1258"/>
      <c r="I17351" s="1257"/>
      <c r="J17351" s="1257"/>
      <c r="K17351" s="1257"/>
      <c r="L17351" s="1257"/>
      <c r="M17351" s="1257"/>
    </row>
    <row r="17352" spans="2:13" s="1259" customFormat="1" x14ac:dyDescent="0.2">
      <c r="B17352" s="1257"/>
      <c r="C17352" s="1257"/>
      <c r="D17352" s="1257"/>
      <c r="E17352" s="1257"/>
      <c r="F17352" s="1257"/>
      <c r="G17352" s="1257"/>
      <c r="H17352" s="1258"/>
      <c r="I17352" s="1257"/>
      <c r="J17352" s="1257"/>
      <c r="K17352" s="1257"/>
      <c r="L17352" s="1257"/>
      <c r="M17352" s="1257"/>
    </row>
    <row r="17353" spans="2:13" s="1259" customFormat="1" x14ac:dyDescent="0.2">
      <c r="B17353" s="1257"/>
      <c r="C17353" s="1257"/>
      <c r="D17353" s="1257"/>
      <c r="E17353" s="1257"/>
      <c r="F17353" s="1257"/>
      <c r="G17353" s="1257"/>
      <c r="H17353" s="1258"/>
      <c r="I17353" s="1257"/>
      <c r="J17353" s="1257"/>
      <c r="K17353" s="1257"/>
      <c r="L17353" s="1257"/>
      <c r="M17353" s="1257"/>
    </row>
    <row r="17354" spans="2:13" s="1259" customFormat="1" x14ac:dyDescent="0.2">
      <c r="B17354" s="1257"/>
      <c r="C17354" s="1257"/>
      <c r="D17354" s="1257"/>
      <c r="E17354" s="1257"/>
      <c r="F17354" s="1257"/>
      <c r="G17354" s="1257"/>
      <c r="H17354" s="1258"/>
      <c r="I17354" s="1257"/>
      <c r="J17354" s="1257"/>
      <c r="K17354" s="1257"/>
      <c r="L17354" s="1257"/>
      <c r="M17354" s="1257"/>
    </row>
    <row r="17355" spans="2:13" s="1259" customFormat="1" x14ac:dyDescent="0.2">
      <c r="B17355" s="1257"/>
      <c r="C17355" s="1257"/>
      <c r="D17355" s="1257"/>
      <c r="E17355" s="1257"/>
      <c r="F17355" s="1257"/>
      <c r="G17355" s="1257"/>
      <c r="H17355" s="1258"/>
      <c r="I17355" s="1257"/>
      <c r="J17355" s="1257"/>
      <c r="K17355" s="1257"/>
      <c r="L17355" s="1257"/>
      <c r="M17355" s="1257"/>
    </row>
    <row r="17356" spans="2:13" s="1259" customFormat="1" x14ac:dyDescent="0.2">
      <c r="B17356" s="1257"/>
      <c r="C17356" s="1257"/>
      <c r="D17356" s="1257"/>
      <c r="E17356" s="1257"/>
      <c r="F17356" s="1257"/>
      <c r="G17356" s="1257"/>
      <c r="H17356" s="1258"/>
      <c r="I17356" s="1257"/>
      <c r="J17356" s="1257"/>
      <c r="K17356" s="1257"/>
      <c r="L17356" s="1257"/>
      <c r="M17356" s="1257"/>
    </row>
    <row r="17357" spans="2:13" s="1259" customFormat="1" x14ac:dyDescent="0.2">
      <c r="B17357" s="1257"/>
      <c r="C17357" s="1257"/>
      <c r="D17357" s="1257"/>
      <c r="E17357" s="1257"/>
      <c r="F17357" s="1257"/>
      <c r="G17357" s="1257"/>
      <c r="H17357" s="1258"/>
      <c r="I17357" s="1257"/>
      <c r="J17357" s="1257"/>
      <c r="K17357" s="1257"/>
      <c r="L17357" s="1257"/>
      <c r="M17357" s="1257"/>
    </row>
    <row r="17358" spans="2:13" s="1259" customFormat="1" x14ac:dyDescent="0.2">
      <c r="B17358" s="1257"/>
      <c r="C17358" s="1257"/>
      <c r="D17358" s="1257"/>
      <c r="E17358" s="1257"/>
      <c r="F17358" s="1257"/>
      <c r="G17358" s="1257"/>
      <c r="H17358" s="1258"/>
      <c r="I17358" s="1257"/>
      <c r="J17358" s="1257"/>
      <c r="K17358" s="1257"/>
      <c r="L17358" s="1257"/>
      <c r="M17358" s="1257"/>
    </row>
    <row r="17359" spans="2:13" s="1259" customFormat="1" x14ac:dyDescent="0.2">
      <c r="B17359" s="1257"/>
      <c r="C17359" s="1257"/>
      <c r="D17359" s="1257"/>
      <c r="E17359" s="1257"/>
      <c r="F17359" s="1257"/>
      <c r="G17359" s="1257"/>
      <c r="H17359" s="1258"/>
      <c r="I17359" s="1257"/>
      <c r="J17359" s="1257"/>
      <c r="K17359" s="1257"/>
      <c r="L17359" s="1257"/>
      <c r="M17359" s="1257"/>
    </row>
    <row r="17360" spans="2:13" s="1259" customFormat="1" x14ac:dyDescent="0.2">
      <c r="B17360" s="1257"/>
      <c r="C17360" s="1257"/>
      <c r="D17360" s="1257"/>
      <c r="E17360" s="1257"/>
      <c r="F17360" s="1257"/>
      <c r="G17360" s="1257"/>
      <c r="H17360" s="1258"/>
      <c r="I17360" s="1257"/>
      <c r="J17360" s="1257"/>
      <c r="K17360" s="1257"/>
      <c r="L17360" s="1257"/>
      <c r="M17360" s="1257"/>
    </row>
    <row r="17361" spans="2:13" s="1259" customFormat="1" x14ac:dyDescent="0.2">
      <c r="B17361" s="1257"/>
      <c r="C17361" s="1257"/>
      <c r="D17361" s="1257"/>
      <c r="E17361" s="1257"/>
      <c r="F17361" s="1257"/>
      <c r="G17361" s="1257"/>
      <c r="H17361" s="1258"/>
      <c r="I17361" s="1257"/>
      <c r="J17361" s="1257"/>
      <c r="K17361" s="1257"/>
      <c r="L17361" s="1257"/>
      <c r="M17361" s="1257"/>
    </row>
    <row r="17362" spans="2:13" s="1259" customFormat="1" x14ac:dyDescent="0.2">
      <c r="B17362" s="1257"/>
      <c r="C17362" s="1257"/>
      <c r="D17362" s="1257"/>
      <c r="E17362" s="1257"/>
      <c r="F17362" s="1257"/>
      <c r="G17362" s="1257"/>
      <c r="H17362" s="1258"/>
      <c r="I17362" s="1257"/>
      <c r="J17362" s="1257"/>
      <c r="K17362" s="1257"/>
      <c r="L17362" s="1257"/>
      <c r="M17362" s="1257"/>
    </row>
    <row r="17363" spans="2:13" s="1259" customFormat="1" x14ac:dyDescent="0.2">
      <c r="B17363" s="1257"/>
      <c r="C17363" s="1257"/>
      <c r="D17363" s="1257"/>
      <c r="E17363" s="1257"/>
      <c r="F17363" s="1257"/>
      <c r="G17363" s="1257"/>
      <c r="H17363" s="1258"/>
      <c r="I17363" s="1257"/>
      <c r="J17363" s="1257"/>
      <c r="K17363" s="1257"/>
      <c r="L17363" s="1257"/>
      <c r="M17363" s="1257"/>
    </row>
    <row r="17364" spans="2:13" s="1259" customFormat="1" x14ac:dyDescent="0.2">
      <c r="B17364" s="1257"/>
      <c r="C17364" s="1257"/>
      <c r="D17364" s="1257"/>
      <c r="E17364" s="1257"/>
      <c r="F17364" s="1257"/>
      <c r="G17364" s="1257"/>
      <c r="H17364" s="1258"/>
      <c r="I17364" s="1257"/>
      <c r="J17364" s="1257"/>
      <c r="K17364" s="1257"/>
      <c r="L17364" s="1257"/>
      <c r="M17364" s="1257"/>
    </row>
    <row r="17365" spans="2:13" s="1259" customFormat="1" x14ac:dyDescent="0.2">
      <c r="B17365" s="1257"/>
      <c r="C17365" s="1257"/>
      <c r="D17365" s="1257"/>
      <c r="E17365" s="1257"/>
      <c r="F17365" s="1257"/>
      <c r="G17365" s="1257"/>
      <c r="H17365" s="1258"/>
      <c r="I17365" s="1257"/>
      <c r="J17365" s="1257"/>
      <c r="K17365" s="1257"/>
      <c r="L17365" s="1257"/>
      <c r="M17365" s="1257"/>
    </row>
    <row r="17366" spans="2:13" s="1259" customFormat="1" x14ac:dyDescent="0.2">
      <c r="B17366" s="1257"/>
      <c r="C17366" s="1257"/>
      <c r="D17366" s="1257"/>
      <c r="E17366" s="1257"/>
      <c r="F17366" s="1257"/>
      <c r="G17366" s="1257"/>
      <c r="H17366" s="1258"/>
      <c r="I17366" s="1257"/>
      <c r="J17366" s="1257"/>
      <c r="K17366" s="1257"/>
      <c r="L17366" s="1257"/>
      <c r="M17366" s="1257"/>
    </row>
    <row r="17367" spans="2:13" s="1259" customFormat="1" x14ac:dyDescent="0.2">
      <c r="B17367" s="1257"/>
      <c r="C17367" s="1257"/>
      <c r="D17367" s="1257"/>
      <c r="E17367" s="1257"/>
      <c r="F17367" s="1257"/>
      <c r="G17367" s="1257"/>
      <c r="H17367" s="1258"/>
      <c r="I17367" s="1257"/>
      <c r="J17367" s="1257"/>
      <c r="K17367" s="1257"/>
      <c r="L17367" s="1257"/>
      <c r="M17367" s="1257"/>
    </row>
    <row r="17368" spans="2:13" s="1259" customFormat="1" x14ac:dyDescent="0.2">
      <c r="B17368" s="1257"/>
      <c r="C17368" s="1257"/>
      <c r="D17368" s="1257"/>
      <c r="E17368" s="1257"/>
      <c r="F17368" s="1257"/>
      <c r="G17368" s="1257"/>
      <c r="H17368" s="1258"/>
      <c r="I17368" s="1257"/>
      <c r="J17368" s="1257"/>
      <c r="K17368" s="1257"/>
      <c r="L17368" s="1257"/>
      <c r="M17368" s="1257"/>
    </row>
    <row r="17369" spans="2:13" s="1259" customFormat="1" x14ac:dyDescent="0.2">
      <c r="B17369" s="1257"/>
      <c r="C17369" s="1257"/>
      <c r="D17369" s="1257"/>
      <c r="E17369" s="1257"/>
      <c r="F17369" s="1257"/>
      <c r="G17369" s="1257"/>
      <c r="H17369" s="1258"/>
      <c r="I17369" s="1257"/>
      <c r="J17369" s="1257"/>
      <c r="K17369" s="1257"/>
      <c r="L17369" s="1257"/>
      <c r="M17369" s="1257"/>
    </row>
    <row r="17370" spans="2:13" s="1259" customFormat="1" x14ac:dyDescent="0.2">
      <c r="B17370" s="1257"/>
      <c r="C17370" s="1257"/>
      <c r="D17370" s="1257"/>
      <c r="E17370" s="1257"/>
      <c r="F17370" s="1257"/>
      <c r="G17370" s="1257"/>
      <c r="H17370" s="1258"/>
      <c r="I17370" s="1257"/>
      <c r="J17370" s="1257"/>
      <c r="K17370" s="1257"/>
      <c r="L17370" s="1257"/>
      <c r="M17370" s="1257"/>
    </row>
    <row r="17371" spans="2:13" s="1259" customFormat="1" x14ac:dyDescent="0.2">
      <c r="B17371" s="1257"/>
      <c r="C17371" s="1257"/>
      <c r="D17371" s="1257"/>
      <c r="E17371" s="1257"/>
      <c r="F17371" s="1257"/>
      <c r="G17371" s="1257"/>
      <c r="H17371" s="1258"/>
      <c r="I17371" s="1257"/>
      <c r="J17371" s="1257"/>
      <c r="K17371" s="1257"/>
      <c r="L17371" s="1257"/>
      <c r="M17371" s="1257"/>
    </row>
    <row r="17372" spans="2:13" s="1259" customFormat="1" x14ac:dyDescent="0.2">
      <c r="B17372" s="1257"/>
      <c r="C17372" s="1257"/>
      <c r="D17372" s="1257"/>
      <c r="E17372" s="1257"/>
      <c r="F17372" s="1257"/>
      <c r="G17372" s="1257"/>
      <c r="H17372" s="1258"/>
      <c r="I17372" s="1257"/>
      <c r="J17372" s="1257"/>
      <c r="K17372" s="1257"/>
      <c r="L17372" s="1257"/>
      <c r="M17372" s="1257"/>
    </row>
    <row r="17373" spans="2:13" s="1259" customFormat="1" x14ac:dyDescent="0.2">
      <c r="B17373" s="1257"/>
      <c r="C17373" s="1257"/>
      <c r="D17373" s="1257"/>
      <c r="E17373" s="1257"/>
      <c r="F17373" s="1257"/>
      <c r="G17373" s="1257"/>
      <c r="H17373" s="1258"/>
      <c r="I17373" s="1257"/>
      <c r="J17373" s="1257"/>
      <c r="K17373" s="1257"/>
      <c r="L17373" s="1257"/>
      <c r="M17373" s="1257"/>
    </row>
    <row r="17374" spans="2:13" s="1259" customFormat="1" x14ac:dyDescent="0.2">
      <c r="B17374" s="1257"/>
      <c r="C17374" s="1257"/>
      <c r="D17374" s="1257"/>
      <c r="E17374" s="1257"/>
      <c r="F17374" s="1257"/>
      <c r="G17374" s="1257"/>
      <c r="H17374" s="1258"/>
      <c r="I17374" s="1257"/>
      <c r="J17374" s="1257"/>
      <c r="K17374" s="1257"/>
      <c r="L17374" s="1257"/>
      <c r="M17374" s="1257"/>
    </row>
    <row r="17375" spans="2:13" s="1259" customFormat="1" x14ac:dyDescent="0.2">
      <c r="B17375" s="1257"/>
      <c r="C17375" s="1257"/>
      <c r="D17375" s="1257"/>
      <c r="E17375" s="1257"/>
      <c r="F17375" s="1257"/>
      <c r="G17375" s="1257"/>
      <c r="H17375" s="1258"/>
      <c r="I17375" s="1257"/>
      <c r="J17375" s="1257"/>
      <c r="K17375" s="1257"/>
      <c r="L17375" s="1257"/>
      <c r="M17375" s="1257"/>
    </row>
    <row r="17376" spans="2:13" s="1259" customFormat="1" x14ac:dyDescent="0.2">
      <c r="B17376" s="1257"/>
      <c r="C17376" s="1257"/>
      <c r="D17376" s="1257"/>
      <c r="E17376" s="1257"/>
      <c r="F17376" s="1257"/>
      <c r="G17376" s="1257"/>
      <c r="H17376" s="1258"/>
      <c r="I17376" s="1257"/>
      <c r="J17376" s="1257"/>
      <c r="K17376" s="1257"/>
      <c r="L17376" s="1257"/>
      <c r="M17376" s="1257"/>
    </row>
    <row r="17377" spans="2:13" s="1259" customFormat="1" x14ac:dyDescent="0.2">
      <c r="B17377" s="1257"/>
      <c r="C17377" s="1257"/>
      <c r="D17377" s="1257"/>
      <c r="E17377" s="1257"/>
      <c r="F17377" s="1257"/>
      <c r="G17377" s="1257"/>
      <c r="H17377" s="1258"/>
      <c r="I17377" s="1257"/>
      <c r="J17377" s="1257"/>
      <c r="K17377" s="1257"/>
      <c r="L17377" s="1257"/>
      <c r="M17377" s="1257"/>
    </row>
    <row r="17378" spans="2:13" s="1259" customFormat="1" x14ac:dyDescent="0.2">
      <c r="B17378" s="1257"/>
      <c r="C17378" s="1257"/>
      <c r="D17378" s="1257"/>
      <c r="E17378" s="1257"/>
      <c r="F17378" s="1257"/>
      <c r="G17378" s="1257"/>
      <c r="H17378" s="1258"/>
      <c r="I17378" s="1257"/>
      <c r="J17378" s="1257"/>
      <c r="K17378" s="1257"/>
      <c r="L17378" s="1257"/>
      <c r="M17378" s="1257"/>
    </row>
    <row r="17379" spans="2:13" s="1259" customFormat="1" x14ac:dyDescent="0.2">
      <c r="B17379" s="1257"/>
      <c r="C17379" s="1257"/>
      <c r="D17379" s="1257"/>
      <c r="E17379" s="1257"/>
      <c r="F17379" s="1257"/>
      <c r="G17379" s="1257"/>
      <c r="H17379" s="1258"/>
      <c r="I17379" s="1257"/>
      <c r="J17379" s="1257"/>
      <c r="K17379" s="1257"/>
      <c r="L17379" s="1257"/>
      <c r="M17379" s="1257"/>
    </row>
    <row r="17380" spans="2:13" s="1259" customFormat="1" x14ac:dyDescent="0.2">
      <c r="B17380" s="1257"/>
      <c r="C17380" s="1257"/>
      <c r="D17380" s="1257"/>
      <c r="E17380" s="1257"/>
      <c r="F17380" s="1257"/>
      <c r="G17380" s="1257"/>
      <c r="H17380" s="1258"/>
      <c r="I17380" s="1257"/>
      <c r="J17380" s="1257"/>
      <c r="K17380" s="1257"/>
      <c r="L17380" s="1257"/>
      <c r="M17380" s="1257"/>
    </row>
    <row r="17381" spans="2:13" s="1259" customFormat="1" x14ac:dyDescent="0.2">
      <c r="B17381" s="1257"/>
      <c r="C17381" s="1257"/>
      <c r="D17381" s="1257"/>
      <c r="E17381" s="1257"/>
      <c r="F17381" s="1257"/>
      <c r="G17381" s="1257"/>
      <c r="H17381" s="1258"/>
      <c r="I17381" s="1257"/>
      <c r="J17381" s="1257"/>
      <c r="K17381" s="1257"/>
      <c r="L17381" s="1257"/>
      <c r="M17381" s="1257"/>
    </row>
    <row r="17382" spans="2:13" s="1259" customFormat="1" x14ac:dyDescent="0.2">
      <c r="B17382" s="1257"/>
      <c r="C17382" s="1257"/>
      <c r="D17382" s="1257"/>
      <c r="E17382" s="1257"/>
      <c r="F17382" s="1257"/>
      <c r="G17382" s="1257"/>
      <c r="H17382" s="1258"/>
      <c r="I17382" s="1257"/>
      <c r="J17382" s="1257"/>
      <c r="K17382" s="1257"/>
      <c r="L17382" s="1257"/>
      <c r="M17382" s="1257"/>
    </row>
    <row r="17383" spans="2:13" s="1259" customFormat="1" x14ac:dyDescent="0.2">
      <c r="B17383" s="1257"/>
      <c r="C17383" s="1257"/>
      <c r="D17383" s="1257"/>
      <c r="E17383" s="1257"/>
      <c r="F17383" s="1257"/>
      <c r="G17383" s="1257"/>
      <c r="H17383" s="1258"/>
      <c r="I17383" s="1257"/>
      <c r="J17383" s="1257"/>
      <c r="K17383" s="1257"/>
      <c r="L17383" s="1257"/>
      <c r="M17383" s="1257"/>
    </row>
    <row r="17384" spans="2:13" s="1259" customFormat="1" x14ac:dyDescent="0.2">
      <c r="B17384" s="1257"/>
      <c r="C17384" s="1257"/>
      <c r="D17384" s="1257"/>
      <c r="E17384" s="1257"/>
      <c r="F17384" s="1257"/>
      <c r="G17384" s="1257"/>
      <c r="H17384" s="1258"/>
      <c r="I17384" s="1257"/>
      <c r="J17384" s="1257"/>
      <c r="K17384" s="1257"/>
      <c r="L17384" s="1257"/>
      <c r="M17384" s="1257"/>
    </row>
    <row r="17385" spans="2:13" s="1259" customFormat="1" x14ac:dyDescent="0.2">
      <c r="B17385" s="1257"/>
      <c r="C17385" s="1257"/>
      <c r="D17385" s="1257"/>
      <c r="E17385" s="1257"/>
      <c r="F17385" s="1257"/>
      <c r="G17385" s="1257"/>
      <c r="H17385" s="1258"/>
      <c r="I17385" s="1257"/>
      <c r="J17385" s="1257"/>
      <c r="K17385" s="1257"/>
      <c r="L17385" s="1257"/>
      <c r="M17385" s="1257"/>
    </row>
    <row r="17386" spans="2:13" s="1259" customFormat="1" x14ac:dyDescent="0.2">
      <c r="B17386" s="1257"/>
      <c r="C17386" s="1257"/>
      <c r="D17386" s="1257"/>
      <c r="E17386" s="1257"/>
      <c r="F17386" s="1257"/>
      <c r="G17386" s="1257"/>
      <c r="H17386" s="1258"/>
      <c r="I17386" s="1257"/>
      <c r="J17386" s="1257"/>
      <c r="K17386" s="1257"/>
      <c r="L17386" s="1257"/>
      <c r="M17386" s="1257"/>
    </row>
    <row r="17387" spans="2:13" s="1259" customFormat="1" x14ac:dyDescent="0.2">
      <c r="B17387" s="1257"/>
      <c r="C17387" s="1257"/>
      <c r="D17387" s="1257"/>
      <c r="E17387" s="1257"/>
      <c r="F17387" s="1257"/>
      <c r="G17387" s="1257"/>
      <c r="H17387" s="1258"/>
      <c r="I17387" s="1257"/>
      <c r="J17387" s="1257"/>
      <c r="K17387" s="1257"/>
      <c r="L17387" s="1257"/>
      <c r="M17387" s="1257"/>
    </row>
    <row r="17388" spans="2:13" s="1259" customFormat="1" x14ac:dyDescent="0.2">
      <c r="B17388" s="1257"/>
      <c r="C17388" s="1257"/>
      <c r="D17388" s="1257"/>
      <c r="E17388" s="1257"/>
      <c r="F17388" s="1257"/>
      <c r="G17388" s="1257"/>
      <c r="H17388" s="1258"/>
      <c r="I17388" s="1257"/>
      <c r="J17388" s="1257"/>
      <c r="K17388" s="1257"/>
      <c r="L17388" s="1257"/>
      <c r="M17388" s="1257"/>
    </row>
    <row r="17389" spans="2:13" s="1259" customFormat="1" x14ac:dyDescent="0.2">
      <c r="B17389" s="1257"/>
      <c r="C17389" s="1257"/>
      <c r="D17389" s="1257"/>
      <c r="E17389" s="1257"/>
      <c r="F17389" s="1257"/>
      <c r="G17389" s="1257"/>
      <c r="H17389" s="1258"/>
      <c r="I17389" s="1257"/>
      <c r="J17389" s="1257"/>
      <c r="K17389" s="1257"/>
      <c r="L17389" s="1257"/>
      <c r="M17389" s="1257"/>
    </row>
    <row r="17390" spans="2:13" s="1259" customFormat="1" x14ac:dyDescent="0.2">
      <c r="B17390" s="1257"/>
      <c r="C17390" s="1257"/>
      <c r="D17390" s="1257"/>
      <c r="E17390" s="1257"/>
      <c r="F17390" s="1257"/>
      <c r="G17390" s="1257"/>
      <c r="H17390" s="1258"/>
      <c r="I17390" s="1257"/>
      <c r="J17390" s="1257"/>
      <c r="K17390" s="1257"/>
      <c r="L17390" s="1257"/>
      <c r="M17390" s="1257"/>
    </row>
    <row r="17391" spans="2:13" s="1259" customFormat="1" x14ac:dyDescent="0.2">
      <c r="B17391" s="1257"/>
      <c r="C17391" s="1257"/>
      <c r="D17391" s="1257"/>
      <c r="E17391" s="1257"/>
      <c r="F17391" s="1257"/>
      <c r="G17391" s="1257"/>
      <c r="H17391" s="1258"/>
      <c r="I17391" s="1257"/>
      <c r="J17391" s="1257"/>
      <c r="K17391" s="1257"/>
      <c r="L17391" s="1257"/>
      <c r="M17391" s="1257"/>
    </row>
    <row r="17392" spans="2:13" s="1259" customFormat="1" x14ac:dyDescent="0.2">
      <c r="B17392" s="1257"/>
      <c r="C17392" s="1257"/>
      <c r="D17392" s="1257"/>
      <c r="E17392" s="1257"/>
      <c r="F17392" s="1257"/>
      <c r="G17392" s="1257"/>
      <c r="H17392" s="1258"/>
      <c r="I17392" s="1257"/>
      <c r="J17392" s="1257"/>
      <c r="K17392" s="1257"/>
      <c r="L17392" s="1257"/>
      <c r="M17392" s="1257"/>
    </row>
    <row r="17393" spans="2:13" s="1259" customFormat="1" x14ac:dyDescent="0.2">
      <c r="B17393" s="1257"/>
      <c r="C17393" s="1257"/>
      <c r="D17393" s="1257"/>
      <c r="E17393" s="1257"/>
      <c r="F17393" s="1257"/>
      <c r="G17393" s="1257"/>
      <c r="H17393" s="1258"/>
      <c r="I17393" s="1257"/>
      <c r="J17393" s="1257"/>
      <c r="K17393" s="1257"/>
      <c r="L17393" s="1257"/>
      <c r="M17393" s="1257"/>
    </row>
    <row r="17394" spans="2:13" s="1259" customFormat="1" x14ac:dyDescent="0.2">
      <c r="B17394" s="1257"/>
      <c r="C17394" s="1257"/>
      <c r="D17394" s="1257"/>
      <c r="E17394" s="1257"/>
      <c r="F17394" s="1257"/>
      <c r="G17394" s="1257"/>
      <c r="H17394" s="1258"/>
      <c r="I17394" s="1257"/>
      <c r="J17394" s="1257"/>
      <c r="K17394" s="1257"/>
      <c r="L17394" s="1257"/>
      <c r="M17394" s="1257"/>
    </row>
    <row r="17395" spans="2:13" s="1259" customFormat="1" x14ac:dyDescent="0.2">
      <c r="B17395" s="1257"/>
      <c r="C17395" s="1257"/>
      <c r="D17395" s="1257"/>
      <c r="E17395" s="1257"/>
      <c r="F17395" s="1257"/>
      <c r="G17395" s="1257"/>
      <c r="H17395" s="1258"/>
      <c r="I17395" s="1257"/>
      <c r="J17395" s="1257"/>
      <c r="K17395" s="1257"/>
      <c r="L17395" s="1257"/>
      <c r="M17395" s="1257"/>
    </row>
    <row r="17396" spans="2:13" s="1259" customFormat="1" x14ac:dyDescent="0.2">
      <c r="B17396" s="1257"/>
      <c r="C17396" s="1257"/>
      <c r="D17396" s="1257"/>
      <c r="E17396" s="1257"/>
      <c r="F17396" s="1257"/>
      <c r="G17396" s="1257"/>
      <c r="H17396" s="1258"/>
      <c r="I17396" s="1257"/>
      <c r="J17396" s="1257"/>
      <c r="K17396" s="1257"/>
      <c r="L17396" s="1257"/>
      <c r="M17396" s="1257"/>
    </row>
    <row r="17397" spans="2:13" s="1259" customFormat="1" x14ac:dyDescent="0.2">
      <c r="B17397" s="1257"/>
      <c r="C17397" s="1257"/>
      <c r="D17397" s="1257"/>
      <c r="E17397" s="1257"/>
      <c r="F17397" s="1257"/>
      <c r="G17397" s="1257"/>
      <c r="H17397" s="1258"/>
      <c r="I17397" s="1257"/>
      <c r="J17397" s="1257"/>
      <c r="K17397" s="1257"/>
      <c r="L17397" s="1257"/>
      <c r="M17397" s="1257"/>
    </row>
    <row r="17398" spans="2:13" s="1259" customFormat="1" x14ac:dyDescent="0.2">
      <c r="B17398" s="1257"/>
      <c r="C17398" s="1257"/>
      <c r="D17398" s="1257"/>
      <c r="E17398" s="1257"/>
      <c r="F17398" s="1257"/>
      <c r="G17398" s="1257"/>
      <c r="H17398" s="1258"/>
      <c r="I17398" s="1257"/>
      <c r="J17398" s="1257"/>
      <c r="K17398" s="1257"/>
      <c r="L17398" s="1257"/>
      <c r="M17398" s="1257"/>
    </row>
    <row r="17399" spans="2:13" s="1259" customFormat="1" x14ac:dyDescent="0.2">
      <c r="B17399" s="1257"/>
      <c r="C17399" s="1257"/>
      <c r="D17399" s="1257"/>
      <c r="E17399" s="1257"/>
      <c r="F17399" s="1257"/>
      <c r="G17399" s="1257"/>
      <c r="H17399" s="1258"/>
      <c r="I17399" s="1257"/>
      <c r="J17399" s="1257"/>
      <c r="K17399" s="1257"/>
      <c r="L17399" s="1257"/>
      <c r="M17399" s="1257"/>
    </row>
    <row r="17400" spans="2:13" s="1259" customFormat="1" x14ac:dyDescent="0.2">
      <c r="B17400" s="1257"/>
      <c r="C17400" s="1257"/>
      <c r="D17400" s="1257"/>
      <c r="E17400" s="1257"/>
      <c r="F17400" s="1257"/>
      <c r="G17400" s="1257"/>
      <c r="H17400" s="1258"/>
      <c r="I17400" s="1257"/>
      <c r="J17400" s="1257"/>
      <c r="K17400" s="1257"/>
      <c r="L17400" s="1257"/>
      <c r="M17400" s="1257"/>
    </row>
    <row r="17401" spans="2:13" s="1259" customFormat="1" x14ac:dyDescent="0.2">
      <c r="B17401" s="1257"/>
      <c r="C17401" s="1257"/>
      <c r="D17401" s="1257"/>
      <c r="E17401" s="1257"/>
      <c r="F17401" s="1257"/>
      <c r="G17401" s="1257"/>
      <c r="H17401" s="1258"/>
      <c r="I17401" s="1257"/>
      <c r="J17401" s="1257"/>
      <c r="K17401" s="1257"/>
      <c r="L17401" s="1257"/>
      <c r="M17401" s="1257"/>
    </row>
    <row r="17402" spans="2:13" s="1259" customFormat="1" x14ac:dyDescent="0.2">
      <c r="B17402" s="1257"/>
      <c r="C17402" s="1257"/>
      <c r="D17402" s="1257"/>
      <c r="E17402" s="1257"/>
      <c r="F17402" s="1257"/>
      <c r="G17402" s="1257"/>
      <c r="H17402" s="1258"/>
      <c r="I17402" s="1257"/>
      <c r="J17402" s="1257"/>
      <c r="K17402" s="1257"/>
      <c r="L17402" s="1257"/>
      <c r="M17402" s="1257"/>
    </row>
    <row r="17403" spans="2:13" s="1259" customFormat="1" x14ac:dyDescent="0.2">
      <c r="B17403" s="1257"/>
      <c r="C17403" s="1257"/>
      <c r="D17403" s="1257"/>
      <c r="E17403" s="1257"/>
      <c r="F17403" s="1257"/>
      <c r="G17403" s="1257"/>
      <c r="H17403" s="1258"/>
      <c r="I17403" s="1257"/>
      <c r="J17403" s="1257"/>
      <c r="K17403" s="1257"/>
      <c r="L17403" s="1257"/>
      <c r="M17403" s="1257"/>
    </row>
    <row r="17404" spans="2:13" s="1259" customFormat="1" x14ac:dyDescent="0.2">
      <c r="B17404" s="1257"/>
      <c r="C17404" s="1257"/>
      <c r="D17404" s="1257"/>
      <c r="E17404" s="1257"/>
      <c r="F17404" s="1257"/>
      <c r="G17404" s="1257"/>
      <c r="H17404" s="1258"/>
      <c r="I17404" s="1257"/>
      <c r="J17404" s="1257"/>
      <c r="K17404" s="1257"/>
      <c r="L17404" s="1257"/>
      <c r="M17404" s="1257"/>
    </row>
    <row r="17405" spans="2:13" s="1259" customFormat="1" x14ac:dyDescent="0.2">
      <c r="B17405" s="1257"/>
      <c r="C17405" s="1257"/>
      <c r="D17405" s="1257"/>
      <c r="E17405" s="1257"/>
      <c r="F17405" s="1257"/>
      <c r="G17405" s="1257"/>
      <c r="H17405" s="1258"/>
      <c r="I17405" s="1257"/>
      <c r="J17405" s="1257"/>
      <c r="K17405" s="1257"/>
      <c r="L17405" s="1257"/>
      <c r="M17405" s="1257"/>
    </row>
    <row r="17406" spans="2:13" s="1259" customFormat="1" x14ac:dyDescent="0.2">
      <c r="B17406" s="1257"/>
      <c r="C17406" s="1257"/>
      <c r="D17406" s="1257"/>
      <c r="E17406" s="1257"/>
      <c r="F17406" s="1257"/>
      <c r="G17406" s="1257"/>
      <c r="H17406" s="1258"/>
      <c r="I17406" s="1257"/>
      <c r="J17406" s="1257"/>
      <c r="K17406" s="1257"/>
      <c r="L17406" s="1257"/>
      <c r="M17406" s="1257"/>
    </row>
    <row r="17407" spans="2:13" s="1259" customFormat="1" x14ac:dyDescent="0.2">
      <c r="B17407" s="1257"/>
      <c r="C17407" s="1257"/>
      <c r="D17407" s="1257"/>
      <c r="E17407" s="1257"/>
      <c r="F17407" s="1257"/>
      <c r="G17407" s="1257"/>
      <c r="H17407" s="1258"/>
      <c r="I17407" s="1257"/>
      <c r="J17407" s="1257"/>
      <c r="K17407" s="1257"/>
      <c r="L17407" s="1257"/>
      <c r="M17407" s="1257"/>
    </row>
    <row r="17408" spans="2:13" s="1259" customFormat="1" x14ac:dyDescent="0.2">
      <c r="B17408" s="1257"/>
      <c r="C17408" s="1257"/>
      <c r="D17408" s="1257"/>
      <c r="E17408" s="1257"/>
      <c r="F17408" s="1257"/>
      <c r="G17408" s="1257"/>
      <c r="H17408" s="1258"/>
      <c r="I17408" s="1257"/>
      <c r="J17408" s="1257"/>
      <c r="K17408" s="1257"/>
      <c r="L17408" s="1257"/>
      <c r="M17408" s="1257"/>
    </row>
    <row r="17409" spans="2:13" s="1259" customFormat="1" x14ac:dyDescent="0.2">
      <c r="B17409" s="1257"/>
      <c r="C17409" s="1257"/>
      <c r="D17409" s="1257"/>
      <c r="E17409" s="1257"/>
      <c r="F17409" s="1257"/>
      <c r="G17409" s="1257"/>
      <c r="H17409" s="1258"/>
      <c r="I17409" s="1257"/>
      <c r="J17409" s="1257"/>
      <c r="K17409" s="1257"/>
      <c r="L17409" s="1257"/>
      <c r="M17409" s="1257"/>
    </row>
    <row r="17410" spans="2:13" s="1259" customFormat="1" x14ac:dyDescent="0.2">
      <c r="B17410" s="1257"/>
      <c r="C17410" s="1257"/>
      <c r="D17410" s="1257"/>
      <c r="E17410" s="1257"/>
      <c r="F17410" s="1257"/>
      <c r="G17410" s="1257"/>
      <c r="H17410" s="1258"/>
      <c r="I17410" s="1257"/>
      <c r="J17410" s="1257"/>
      <c r="K17410" s="1257"/>
      <c r="L17410" s="1257"/>
      <c r="M17410" s="1257"/>
    </row>
    <row r="17411" spans="2:13" s="1259" customFormat="1" x14ac:dyDescent="0.2">
      <c r="B17411" s="1257"/>
      <c r="C17411" s="1257"/>
      <c r="D17411" s="1257"/>
      <c r="E17411" s="1257"/>
      <c r="F17411" s="1257"/>
      <c r="G17411" s="1257"/>
      <c r="H17411" s="1258"/>
      <c r="I17411" s="1257"/>
      <c r="J17411" s="1257"/>
      <c r="K17411" s="1257"/>
      <c r="L17411" s="1257"/>
      <c r="M17411" s="1257"/>
    </row>
    <row r="17412" spans="2:13" s="1259" customFormat="1" x14ac:dyDescent="0.2">
      <c r="B17412" s="1257"/>
      <c r="C17412" s="1257"/>
      <c r="D17412" s="1257"/>
      <c r="E17412" s="1257"/>
      <c r="F17412" s="1257"/>
      <c r="G17412" s="1257"/>
      <c r="H17412" s="1258"/>
      <c r="I17412" s="1257"/>
      <c r="J17412" s="1257"/>
      <c r="K17412" s="1257"/>
      <c r="L17412" s="1257"/>
      <c r="M17412" s="1257"/>
    </row>
    <row r="17413" spans="2:13" s="1259" customFormat="1" x14ac:dyDescent="0.2">
      <c r="B17413" s="1257"/>
      <c r="C17413" s="1257"/>
      <c r="D17413" s="1257"/>
      <c r="E17413" s="1257"/>
      <c r="F17413" s="1257"/>
      <c r="G17413" s="1257"/>
      <c r="H17413" s="1258"/>
      <c r="I17413" s="1257"/>
      <c r="J17413" s="1257"/>
      <c r="K17413" s="1257"/>
      <c r="L17413" s="1257"/>
      <c r="M17413" s="1257"/>
    </row>
    <row r="17414" spans="2:13" s="1259" customFormat="1" x14ac:dyDescent="0.2">
      <c r="B17414" s="1257"/>
      <c r="C17414" s="1257"/>
      <c r="D17414" s="1257"/>
      <c r="E17414" s="1257"/>
      <c r="F17414" s="1257"/>
      <c r="G17414" s="1257"/>
      <c r="H17414" s="1258"/>
      <c r="I17414" s="1257"/>
      <c r="J17414" s="1257"/>
      <c r="K17414" s="1257"/>
      <c r="L17414" s="1257"/>
      <c r="M17414" s="1257"/>
    </row>
    <row r="17415" spans="2:13" s="1259" customFormat="1" x14ac:dyDescent="0.2">
      <c r="B17415" s="1257"/>
      <c r="C17415" s="1257"/>
      <c r="D17415" s="1257"/>
      <c r="E17415" s="1257"/>
      <c r="F17415" s="1257"/>
      <c r="G17415" s="1257"/>
      <c r="H17415" s="1258"/>
      <c r="I17415" s="1257"/>
      <c r="J17415" s="1257"/>
      <c r="K17415" s="1257"/>
      <c r="L17415" s="1257"/>
      <c r="M17415" s="1257"/>
    </row>
    <row r="17416" spans="2:13" s="1259" customFormat="1" x14ac:dyDescent="0.2">
      <c r="B17416" s="1257"/>
      <c r="C17416" s="1257"/>
      <c r="D17416" s="1257"/>
      <c r="E17416" s="1257"/>
      <c r="F17416" s="1257"/>
      <c r="G17416" s="1257"/>
      <c r="H17416" s="1258"/>
      <c r="I17416" s="1257"/>
      <c r="J17416" s="1257"/>
      <c r="K17416" s="1257"/>
      <c r="L17416" s="1257"/>
      <c r="M17416" s="1257"/>
    </row>
    <row r="17417" spans="2:13" s="1259" customFormat="1" x14ac:dyDescent="0.2">
      <c r="B17417" s="1257"/>
      <c r="C17417" s="1257"/>
      <c r="D17417" s="1257"/>
      <c r="E17417" s="1257"/>
      <c r="F17417" s="1257"/>
      <c r="G17417" s="1257"/>
      <c r="H17417" s="1258"/>
      <c r="I17417" s="1257"/>
      <c r="J17417" s="1257"/>
      <c r="K17417" s="1257"/>
      <c r="L17417" s="1257"/>
      <c r="M17417" s="1257"/>
    </row>
    <row r="17418" spans="2:13" s="1259" customFormat="1" x14ac:dyDescent="0.2">
      <c r="B17418" s="1257"/>
      <c r="C17418" s="1257"/>
      <c r="D17418" s="1257"/>
      <c r="E17418" s="1257"/>
      <c r="F17418" s="1257"/>
      <c r="G17418" s="1257"/>
      <c r="H17418" s="1258"/>
      <c r="I17418" s="1257"/>
      <c r="J17418" s="1257"/>
      <c r="K17418" s="1257"/>
      <c r="L17418" s="1257"/>
      <c r="M17418" s="1257"/>
    </row>
    <row r="17419" spans="2:13" s="1259" customFormat="1" x14ac:dyDescent="0.2">
      <c r="B17419" s="1257"/>
      <c r="C17419" s="1257"/>
      <c r="D17419" s="1257"/>
      <c r="E17419" s="1257"/>
      <c r="F17419" s="1257"/>
      <c r="G17419" s="1257"/>
      <c r="H17419" s="1258"/>
      <c r="I17419" s="1257"/>
      <c r="J17419" s="1257"/>
      <c r="K17419" s="1257"/>
      <c r="L17419" s="1257"/>
      <c r="M17419" s="1257"/>
    </row>
    <row r="17420" spans="2:13" s="1259" customFormat="1" x14ac:dyDescent="0.2">
      <c r="B17420" s="1257"/>
      <c r="C17420" s="1257"/>
      <c r="D17420" s="1257"/>
      <c r="E17420" s="1257"/>
      <c r="F17420" s="1257"/>
      <c r="G17420" s="1257"/>
      <c r="H17420" s="1258"/>
      <c r="I17420" s="1257"/>
      <c r="J17420" s="1257"/>
      <c r="K17420" s="1257"/>
      <c r="L17420" s="1257"/>
      <c r="M17420" s="1257"/>
    </row>
    <row r="17421" spans="2:13" s="1259" customFormat="1" x14ac:dyDescent="0.2">
      <c r="B17421" s="1257"/>
      <c r="C17421" s="1257"/>
      <c r="D17421" s="1257"/>
      <c r="E17421" s="1257"/>
      <c r="F17421" s="1257"/>
      <c r="G17421" s="1257"/>
      <c r="H17421" s="1258"/>
      <c r="I17421" s="1257"/>
      <c r="J17421" s="1257"/>
      <c r="K17421" s="1257"/>
      <c r="L17421" s="1257"/>
      <c r="M17421" s="1257"/>
    </row>
    <row r="17422" spans="2:13" s="1259" customFormat="1" x14ac:dyDescent="0.2">
      <c r="B17422" s="1257"/>
      <c r="C17422" s="1257"/>
      <c r="D17422" s="1257"/>
      <c r="E17422" s="1257"/>
      <c r="F17422" s="1257"/>
      <c r="G17422" s="1257"/>
      <c r="H17422" s="1258"/>
      <c r="I17422" s="1257"/>
      <c r="J17422" s="1257"/>
      <c r="K17422" s="1257"/>
      <c r="L17422" s="1257"/>
      <c r="M17422" s="1257"/>
    </row>
    <row r="17423" spans="2:13" s="1259" customFormat="1" x14ac:dyDescent="0.2">
      <c r="B17423" s="1257"/>
      <c r="C17423" s="1257"/>
      <c r="D17423" s="1257"/>
      <c r="E17423" s="1257"/>
      <c r="F17423" s="1257"/>
      <c r="G17423" s="1257"/>
      <c r="H17423" s="1258"/>
      <c r="I17423" s="1257"/>
      <c r="J17423" s="1257"/>
      <c r="K17423" s="1257"/>
      <c r="L17423" s="1257"/>
      <c r="M17423" s="1257"/>
    </row>
    <row r="17424" spans="2:13" s="1259" customFormat="1" x14ac:dyDescent="0.2">
      <c r="B17424" s="1257"/>
      <c r="C17424" s="1257"/>
      <c r="D17424" s="1257"/>
      <c r="E17424" s="1257"/>
      <c r="F17424" s="1257"/>
      <c r="G17424" s="1257"/>
      <c r="H17424" s="1258"/>
      <c r="I17424" s="1257"/>
      <c r="J17424" s="1257"/>
      <c r="K17424" s="1257"/>
      <c r="L17424" s="1257"/>
      <c r="M17424" s="1257"/>
    </row>
    <row r="17425" spans="2:13" s="1259" customFormat="1" x14ac:dyDescent="0.2">
      <c r="B17425" s="1257"/>
      <c r="C17425" s="1257"/>
      <c r="D17425" s="1257"/>
      <c r="E17425" s="1257"/>
      <c r="F17425" s="1257"/>
      <c r="G17425" s="1257"/>
      <c r="H17425" s="1258"/>
      <c r="I17425" s="1257"/>
      <c r="J17425" s="1257"/>
      <c r="K17425" s="1257"/>
      <c r="L17425" s="1257"/>
      <c r="M17425" s="1257"/>
    </row>
    <row r="17426" spans="2:13" s="1259" customFormat="1" x14ac:dyDescent="0.2">
      <c r="B17426" s="1257"/>
      <c r="C17426" s="1257"/>
      <c r="D17426" s="1257"/>
      <c r="E17426" s="1257"/>
      <c r="F17426" s="1257"/>
      <c r="G17426" s="1257"/>
      <c r="H17426" s="1258"/>
      <c r="I17426" s="1257"/>
      <c r="J17426" s="1257"/>
      <c r="K17426" s="1257"/>
      <c r="L17426" s="1257"/>
      <c r="M17426" s="1257"/>
    </row>
    <row r="17427" spans="2:13" s="1259" customFormat="1" x14ac:dyDescent="0.2">
      <c r="B17427" s="1257"/>
      <c r="C17427" s="1257"/>
      <c r="D17427" s="1257"/>
      <c r="E17427" s="1257"/>
      <c r="F17427" s="1257"/>
      <c r="G17427" s="1257"/>
      <c r="H17427" s="1258"/>
      <c r="I17427" s="1257"/>
      <c r="J17427" s="1257"/>
      <c r="K17427" s="1257"/>
      <c r="L17427" s="1257"/>
      <c r="M17427" s="1257"/>
    </row>
    <row r="17428" spans="2:13" s="1259" customFormat="1" x14ac:dyDescent="0.2">
      <c r="B17428" s="1257"/>
      <c r="C17428" s="1257"/>
      <c r="D17428" s="1257"/>
      <c r="E17428" s="1257"/>
      <c r="F17428" s="1257"/>
      <c r="G17428" s="1257"/>
      <c r="H17428" s="1258"/>
      <c r="I17428" s="1257"/>
      <c r="J17428" s="1257"/>
      <c r="K17428" s="1257"/>
      <c r="L17428" s="1257"/>
      <c r="M17428" s="1257"/>
    </row>
    <row r="17429" spans="2:13" s="1259" customFormat="1" x14ac:dyDescent="0.2">
      <c r="B17429" s="1257"/>
      <c r="C17429" s="1257"/>
      <c r="D17429" s="1257"/>
      <c r="E17429" s="1257"/>
      <c r="F17429" s="1257"/>
      <c r="G17429" s="1257"/>
      <c r="H17429" s="1258"/>
      <c r="I17429" s="1257"/>
      <c r="J17429" s="1257"/>
      <c r="K17429" s="1257"/>
      <c r="L17429" s="1257"/>
      <c r="M17429" s="1257"/>
    </row>
    <row r="17430" spans="2:13" s="1259" customFormat="1" x14ac:dyDescent="0.2">
      <c r="B17430" s="1257"/>
      <c r="C17430" s="1257"/>
      <c r="D17430" s="1257"/>
      <c r="E17430" s="1257"/>
      <c r="F17430" s="1257"/>
      <c r="G17430" s="1257"/>
      <c r="H17430" s="1258"/>
      <c r="I17430" s="1257"/>
      <c r="J17430" s="1257"/>
      <c r="K17430" s="1257"/>
      <c r="L17430" s="1257"/>
      <c r="M17430" s="1257"/>
    </row>
    <row r="17431" spans="2:13" s="1259" customFormat="1" x14ac:dyDescent="0.2">
      <c r="B17431" s="1257"/>
      <c r="C17431" s="1257"/>
      <c r="D17431" s="1257"/>
      <c r="E17431" s="1257"/>
      <c r="F17431" s="1257"/>
      <c r="G17431" s="1257"/>
      <c r="H17431" s="1258"/>
      <c r="I17431" s="1257"/>
      <c r="J17431" s="1257"/>
      <c r="K17431" s="1257"/>
      <c r="L17431" s="1257"/>
      <c r="M17431" s="1257"/>
    </row>
    <row r="17432" spans="2:13" s="1259" customFormat="1" x14ac:dyDescent="0.2">
      <c r="B17432" s="1257"/>
      <c r="C17432" s="1257"/>
      <c r="D17432" s="1257"/>
      <c r="E17432" s="1257"/>
      <c r="F17432" s="1257"/>
      <c r="G17432" s="1257"/>
      <c r="H17432" s="1258"/>
      <c r="I17432" s="1257"/>
      <c r="J17432" s="1257"/>
      <c r="K17432" s="1257"/>
      <c r="L17432" s="1257"/>
      <c r="M17432" s="1257"/>
    </row>
    <row r="17433" spans="2:13" s="1259" customFormat="1" x14ac:dyDescent="0.2">
      <c r="B17433" s="1257"/>
      <c r="C17433" s="1257"/>
      <c r="D17433" s="1257"/>
      <c r="E17433" s="1257"/>
      <c r="F17433" s="1257"/>
      <c r="G17433" s="1257"/>
      <c r="H17433" s="1258"/>
      <c r="I17433" s="1257"/>
      <c r="J17433" s="1257"/>
      <c r="K17433" s="1257"/>
      <c r="L17433" s="1257"/>
      <c r="M17433" s="1257"/>
    </row>
    <row r="17434" spans="2:13" s="1259" customFormat="1" x14ac:dyDescent="0.2">
      <c r="B17434" s="1257"/>
      <c r="C17434" s="1257"/>
      <c r="D17434" s="1257"/>
      <c r="E17434" s="1257"/>
      <c r="F17434" s="1257"/>
      <c r="G17434" s="1257"/>
      <c r="H17434" s="1258"/>
      <c r="I17434" s="1257"/>
      <c r="J17434" s="1257"/>
      <c r="K17434" s="1257"/>
      <c r="L17434" s="1257"/>
      <c r="M17434" s="1257"/>
    </row>
    <row r="17435" spans="2:13" s="1259" customFormat="1" x14ac:dyDescent="0.2">
      <c r="B17435" s="1257"/>
      <c r="C17435" s="1257"/>
      <c r="D17435" s="1257"/>
      <c r="E17435" s="1257"/>
      <c r="F17435" s="1257"/>
      <c r="G17435" s="1257"/>
      <c r="H17435" s="1258"/>
      <c r="I17435" s="1257"/>
      <c r="J17435" s="1257"/>
      <c r="K17435" s="1257"/>
      <c r="L17435" s="1257"/>
      <c r="M17435" s="1257"/>
    </row>
    <row r="17436" spans="2:13" s="1259" customFormat="1" x14ac:dyDescent="0.2">
      <c r="B17436" s="1257"/>
      <c r="C17436" s="1257"/>
      <c r="D17436" s="1257"/>
      <c r="E17436" s="1257"/>
      <c r="F17436" s="1257"/>
      <c r="G17436" s="1257"/>
      <c r="H17436" s="1258"/>
      <c r="I17436" s="1257"/>
      <c r="J17436" s="1257"/>
      <c r="K17436" s="1257"/>
      <c r="L17436" s="1257"/>
      <c r="M17436" s="1257"/>
    </row>
    <row r="17437" spans="2:13" s="1259" customFormat="1" x14ac:dyDescent="0.2">
      <c r="B17437" s="1257"/>
      <c r="C17437" s="1257"/>
      <c r="D17437" s="1257"/>
      <c r="E17437" s="1257"/>
      <c r="F17437" s="1257"/>
      <c r="G17437" s="1257"/>
      <c r="H17437" s="1258"/>
      <c r="I17437" s="1257"/>
      <c r="J17437" s="1257"/>
      <c r="K17437" s="1257"/>
      <c r="L17437" s="1257"/>
      <c r="M17437" s="1257"/>
    </row>
    <row r="17438" spans="2:13" s="1259" customFormat="1" x14ac:dyDescent="0.2">
      <c r="B17438" s="1257"/>
      <c r="C17438" s="1257"/>
      <c r="D17438" s="1257"/>
      <c r="E17438" s="1257"/>
      <c r="F17438" s="1257"/>
      <c r="G17438" s="1257"/>
      <c r="H17438" s="1258"/>
      <c r="I17438" s="1257"/>
      <c r="J17438" s="1257"/>
      <c r="K17438" s="1257"/>
      <c r="L17438" s="1257"/>
      <c r="M17438" s="1257"/>
    </row>
    <row r="17439" spans="2:13" s="1259" customFormat="1" x14ac:dyDescent="0.2">
      <c r="B17439" s="1257"/>
      <c r="C17439" s="1257"/>
      <c r="D17439" s="1257"/>
      <c r="E17439" s="1257"/>
      <c r="F17439" s="1257"/>
      <c r="G17439" s="1257"/>
      <c r="H17439" s="1258"/>
      <c r="I17439" s="1257"/>
      <c r="J17439" s="1257"/>
      <c r="K17439" s="1257"/>
      <c r="L17439" s="1257"/>
      <c r="M17439" s="1257"/>
    </row>
    <row r="17440" spans="2:13" s="1259" customFormat="1" x14ac:dyDescent="0.2">
      <c r="B17440" s="1257"/>
      <c r="C17440" s="1257"/>
      <c r="D17440" s="1257"/>
      <c r="E17440" s="1257"/>
      <c r="F17440" s="1257"/>
      <c r="G17440" s="1257"/>
      <c r="H17440" s="1258"/>
      <c r="I17440" s="1257"/>
      <c r="J17440" s="1257"/>
      <c r="K17440" s="1257"/>
      <c r="L17440" s="1257"/>
      <c r="M17440" s="1257"/>
    </row>
    <row r="17441" spans="2:13" s="1259" customFormat="1" x14ac:dyDescent="0.2">
      <c r="B17441" s="1257"/>
      <c r="C17441" s="1257"/>
      <c r="D17441" s="1257"/>
      <c r="E17441" s="1257"/>
      <c r="F17441" s="1257"/>
      <c r="G17441" s="1257"/>
      <c r="H17441" s="1258"/>
      <c r="I17441" s="1257"/>
      <c r="J17441" s="1257"/>
      <c r="K17441" s="1257"/>
      <c r="L17441" s="1257"/>
      <c r="M17441" s="1257"/>
    </row>
    <row r="17442" spans="2:13" s="1259" customFormat="1" x14ac:dyDescent="0.2">
      <c r="B17442" s="1257"/>
      <c r="C17442" s="1257"/>
      <c r="D17442" s="1257"/>
      <c r="E17442" s="1257"/>
      <c r="F17442" s="1257"/>
      <c r="G17442" s="1257"/>
      <c r="H17442" s="1258"/>
      <c r="I17442" s="1257"/>
      <c r="J17442" s="1257"/>
      <c r="K17442" s="1257"/>
      <c r="L17442" s="1257"/>
      <c r="M17442" s="1257"/>
    </row>
    <row r="17443" spans="2:13" s="1259" customFormat="1" x14ac:dyDescent="0.2">
      <c r="B17443" s="1257"/>
      <c r="C17443" s="1257"/>
      <c r="D17443" s="1257"/>
      <c r="E17443" s="1257"/>
      <c r="F17443" s="1257"/>
      <c r="G17443" s="1257"/>
      <c r="H17443" s="1258"/>
      <c r="I17443" s="1257"/>
      <c r="J17443" s="1257"/>
      <c r="K17443" s="1257"/>
      <c r="L17443" s="1257"/>
      <c r="M17443" s="1257"/>
    </row>
    <row r="17444" spans="2:13" s="1259" customFormat="1" x14ac:dyDescent="0.2">
      <c r="B17444" s="1257"/>
      <c r="C17444" s="1257"/>
      <c r="D17444" s="1257"/>
      <c r="E17444" s="1257"/>
      <c r="F17444" s="1257"/>
      <c r="G17444" s="1257"/>
      <c r="H17444" s="1258"/>
      <c r="I17444" s="1257"/>
      <c r="J17444" s="1257"/>
      <c r="K17444" s="1257"/>
      <c r="L17444" s="1257"/>
      <c r="M17444" s="1257"/>
    </row>
    <row r="17445" spans="2:13" s="1259" customFormat="1" x14ac:dyDescent="0.2">
      <c r="B17445" s="1257"/>
      <c r="C17445" s="1257"/>
      <c r="D17445" s="1257"/>
      <c r="E17445" s="1257"/>
      <c r="F17445" s="1257"/>
      <c r="G17445" s="1257"/>
      <c r="H17445" s="1258"/>
      <c r="I17445" s="1257"/>
      <c r="J17445" s="1257"/>
      <c r="K17445" s="1257"/>
      <c r="L17445" s="1257"/>
      <c r="M17445" s="1257"/>
    </row>
    <row r="17446" spans="2:13" s="1259" customFormat="1" x14ac:dyDescent="0.2">
      <c r="B17446" s="1257"/>
      <c r="C17446" s="1257"/>
      <c r="D17446" s="1257"/>
      <c r="E17446" s="1257"/>
      <c r="F17446" s="1257"/>
      <c r="G17446" s="1257"/>
      <c r="H17446" s="1258"/>
      <c r="I17446" s="1257"/>
      <c r="J17446" s="1257"/>
      <c r="K17446" s="1257"/>
      <c r="L17446" s="1257"/>
      <c r="M17446" s="1257"/>
    </row>
    <row r="17447" spans="2:13" s="1259" customFormat="1" x14ac:dyDescent="0.2">
      <c r="B17447" s="1257"/>
      <c r="C17447" s="1257"/>
      <c r="D17447" s="1257"/>
      <c r="E17447" s="1257"/>
      <c r="F17447" s="1257"/>
      <c r="G17447" s="1257"/>
      <c r="H17447" s="1258"/>
      <c r="I17447" s="1257"/>
      <c r="J17447" s="1257"/>
      <c r="K17447" s="1257"/>
      <c r="L17447" s="1257"/>
      <c r="M17447" s="1257"/>
    </row>
    <row r="17448" spans="2:13" s="1259" customFormat="1" x14ac:dyDescent="0.2">
      <c r="B17448" s="1257"/>
      <c r="C17448" s="1257"/>
      <c r="D17448" s="1257"/>
      <c r="E17448" s="1257"/>
      <c r="F17448" s="1257"/>
      <c r="G17448" s="1257"/>
      <c r="H17448" s="1258"/>
      <c r="I17448" s="1257"/>
      <c r="J17448" s="1257"/>
      <c r="K17448" s="1257"/>
      <c r="L17448" s="1257"/>
      <c r="M17448" s="1257"/>
    </row>
    <row r="17449" spans="2:13" s="1259" customFormat="1" x14ac:dyDescent="0.2">
      <c r="B17449" s="1257"/>
      <c r="C17449" s="1257"/>
      <c r="D17449" s="1257"/>
      <c r="E17449" s="1257"/>
      <c r="F17449" s="1257"/>
      <c r="G17449" s="1257"/>
      <c r="H17449" s="1258"/>
      <c r="I17449" s="1257"/>
      <c r="J17449" s="1257"/>
      <c r="K17449" s="1257"/>
      <c r="L17449" s="1257"/>
      <c r="M17449" s="1257"/>
    </row>
    <row r="17450" spans="2:13" s="1259" customFormat="1" x14ac:dyDescent="0.2">
      <c r="B17450" s="1257"/>
      <c r="C17450" s="1257"/>
      <c r="D17450" s="1257"/>
      <c r="E17450" s="1257"/>
      <c r="F17450" s="1257"/>
      <c r="G17450" s="1257"/>
      <c r="H17450" s="1258"/>
      <c r="I17450" s="1257"/>
      <c r="J17450" s="1257"/>
      <c r="K17450" s="1257"/>
      <c r="L17450" s="1257"/>
      <c r="M17450" s="1257"/>
    </row>
    <row r="17451" spans="2:13" s="1259" customFormat="1" x14ac:dyDescent="0.2">
      <c r="B17451" s="1257"/>
      <c r="C17451" s="1257"/>
      <c r="D17451" s="1257"/>
      <c r="E17451" s="1257"/>
      <c r="F17451" s="1257"/>
      <c r="G17451" s="1257"/>
      <c r="H17451" s="1258"/>
      <c r="I17451" s="1257"/>
      <c r="J17451" s="1257"/>
      <c r="K17451" s="1257"/>
      <c r="L17451" s="1257"/>
      <c r="M17451" s="1257"/>
    </row>
    <row r="17452" spans="2:13" s="1259" customFormat="1" x14ac:dyDescent="0.2">
      <c r="B17452" s="1257"/>
      <c r="C17452" s="1257"/>
      <c r="D17452" s="1257"/>
      <c r="E17452" s="1257"/>
      <c r="F17452" s="1257"/>
      <c r="G17452" s="1257"/>
      <c r="H17452" s="1258"/>
      <c r="I17452" s="1257"/>
      <c r="J17452" s="1257"/>
      <c r="K17452" s="1257"/>
      <c r="L17452" s="1257"/>
      <c r="M17452" s="1257"/>
    </row>
    <row r="17453" spans="2:13" s="1259" customFormat="1" x14ac:dyDescent="0.2">
      <c r="B17453" s="1257"/>
      <c r="C17453" s="1257"/>
      <c r="D17453" s="1257"/>
      <c r="E17453" s="1257"/>
      <c r="F17453" s="1257"/>
      <c r="G17453" s="1257"/>
      <c r="H17453" s="1258"/>
      <c r="I17453" s="1257"/>
      <c r="J17453" s="1257"/>
      <c r="K17453" s="1257"/>
      <c r="L17453" s="1257"/>
      <c r="M17453" s="1257"/>
    </row>
    <row r="17454" spans="2:13" s="1259" customFormat="1" x14ac:dyDescent="0.2">
      <c r="B17454" s="1257"/>
      <c r="C17454" s="1257"/>
      <c r="D17454" s="1257"/>
      <c r="E17454" s="1257"/>
      <c r="F17454" s="1257"/>
      <c r="G17454" s="1257"/>
      <c r="H17454" s="1258"/>
      <c r="I17454" s="1257"/>
      <c r="J17454" s="1257"/>
      <c r="K17454" s="1257"/>
      <c r="L17454" s="1257"/>
      <c r="M17454" s="1257"/>
    </row>
    <row r="17455" spans="2:13" s="1259" customFormat="1" x14ac:dyDescent="0.2">
      <c r="B17455" s="1257"/>
      <c r="C17455" s="1257"/>
      <c r="D17455" s="1257"/>
      <c r="E17455" s="1257"/>
      <c r="F17455" s="1257"/>
      <c r="G17455" s="1257"/>
      <c r="H17455" s="1258"/>
      <c r="I17455" s="1257"/>
      <c r="J17455" s="1257"/>
      <c r="K17455" s="1257"/>
      <c r="L17455" s="1257"/>
      <c r="M17455" s="1257"/>
    </row>
    <row r="17456" spans="2:13" s="1259" customFormat="1" x14ac:dyDescent="0.2">
      <c r="B17456" s="1257"/>
      <c r="C17456" s="1257"/>
      <c r="D17456" s="1257"/>
      <c r="E17456" s="1257"/>
      <c r="F17456" s="1257"/>
      <c r="G17456" s="1257"/>
      <c r="H17456" s="1258"/>
      <c r="I17456" s="1257"/>
      <c r="J17456" s="1257"/>
      <c r="K17456" s="1257"/>
      <c r="L17456" s="1257"/>
      <c r="M17456" s="1257"/>
    </row>
    <row r="17457" spans="2:13" s="1259" customFormat="1" x14ac:dyDescent="0.2">
      <c r="B17457" s="1257"/>
      <c r="C17457" s="1257"/>
      <c r="D17457" s="1257"/>
      <c r="E17457" s="1257"/>
      <c r="F17457" s="1257"/>
      <c r="G17457" s="1257"/>
      <c r="H17457" s="1258"/>
      <c r="I17457" s="1257"/>
      <c r="J17457" s="1257"/>
      <c r="K17457" s="1257"/>
      <c r="L17457" s="1257"/>
      <c r="M17457" s="1257"/>
    </row>
    <row r="17458" spans="2:13" s="1259" customFormat="1" x14ac:dyDescent="0.2">
      <c r="B17458" s="1257"/>
      <c r="C17458" s="1257"/>
      <c r="D17458" s="1257"/>
      <c r="E17458" s="1257"/>
      <c r="F17458" s="1257"/>
      <c r="G17458" s="1257"/>
      <c r="H17458" s="1258"/>
      <c r="I17458" s="1257"/>
      <c r="J17458" s="1257"/>
      <c r="K17458" s="1257"/>
      <c r="L17458" s="1257"/>
      <c r="M17458" s="1257"/>
    </row>
    <row r="17459" spans="2:13" s="1259" customFormat="1" x14ac:dyDescent="0.2">
      <c r="B17459" s="1257"/>
      <c r="C17459" s="1257"/>
      <c r="D17459" s="1257"/>
      <c r="E17459" s="1257"/>
      <c r="F17459" s="1257"/>
      <c r="G17459" s="1257"/>
      <c r="H17459" s="1258"/>
      <c r="I17459" s="1257"/>
      <c r="J17459" s="1257"/>
      <c r="K17459" s="1257"/>
      <c r="L17459" s="1257"/>
      <c r="M17459" s="1257"/>
    </row>
    <row r="17460" spans="2:13" s="1259" customFormat="1" x14ac:dyDescent="0.2">
      <c r="B17460" s="1257"/>
      <c r="C17460" s="1257"/>
      <c r="D17460" s="1257"/>
      <c r="E17460" s="1257"/>
      <c r="F17460" s="1257"/>
      <c r="G17460" s="1257"/>
      <c r="H17460" s="1258"/>
      <c r="I17460" s="1257"/>
      <c r="J17460" s="1257"/>
      <c r="K17460" s="1257"/>
      <c r="L17460" s="1257"/>
      <c r="M17460" s="1257"/>
    </row>
    <row r="17461" spans="2:13" s="1259" customFormat="1" x14ac:dyDescent="0.2">
      <c r="B17461" s="1257"/>
      <c r="C17461" s="1257"/>
      <c r="D17461" s="1257"/>
      <c r="E17461" s="1257"/>
      <c r="F17461" s="1257"/>
      <c r="G17461" s="1257"/>
      <c r="H17461" s="1258"/>
      <c r="I17461" s="1257"/>
      <c r="J17461" s="1257"/>
      <c r="K17461" s="1257"/>
      <c r="L17461" s="1257"/>
      <c r="M17461" s="1257"/>
    </row>
    <row r="17462" spans="2:13" s="1259" customFormat="1" x14ac:dyDescent="0.2">
      <c r="B17462" s="1257"/>
      <c r="C17462" s="1257"/>
      <c r="D17462" s="1257"/>
      <c r="E17462" s="1257"/>
      <c r="F17462" s="1257"/>
      <c r="G17462" s="1257"/>
      <c r="H17462" s="1258"/>
      <c r="I17462" s="1257"/>
      <c r="J17462" s="1257"/>
      <c r="K17462" s="1257"/>
      <c r="L17462" s="1257"/>
      <c r="M17462" s="1257"/>
    </row>
    <row r="17463" spans="2:13" s="1259" customFormat="1" x14ac:dyDescent="0.2">
      <c r="B17463" s="1257"/>
      <c r="C17463" s="1257"/>
      <c r="D17463" s="1257"/>
      <c r="E17463" s="1257"/>
      <c r="F17463" s="1257"/>
      <c r="G17463" s="1257"/>
      <c r="H17463" s="1258"/>
      <c r="I17463" s="1257"/>
      <c r="J17463" s="1257"/>
      <c r="K17463" s="1257"/>
      <c r="L17463" s="1257"/>
      <c r="M17463" s="1257"/>
    </row>
    <row r="17464" spans="2:13" s="1259" customFormat="1" x14ac:dyDescent="0.2">
      <c r="B17464" s="1257"/>
      <c r="C17464" s="1257"/>
      <c r="D17464" s="1257"/>
      <c r="E17464" s="1257"/>
      <c r="F17464" s="1257"/>
      <c r="G17464" s="1257"/>
      <c r="H17464" s="1258"/>
      <c r="I17464" s="1257"/>
      <c r="J17464" s="1257"/>
      <c r="K17464" s="1257"/>
      <c r="L17464" s="1257"/>
      <c r="M17464" s="1257"/>
    </row>
    <row r="17465" spans="2:13" s="1259" customFormat="1" x14ac:dyDescent="0.2">
      <c r="B17465" s="1257"/>
      <c r="C17465" s="1257"/>
      <c r="D17465" s="1257"/>
      <c r="E17465" s="1257"/>
      <c r="F17465" s="1257"/>
      <c r="G17465" s="1257"/>
      <c r="H17465" s="1258"/>
      <c r="I17465" s="1257"/>
      <c r="J17465" s="1257"/>
      <c r="K17465" s="1257"/>
      <c r="L17465" s="1257"/>
      <c r="M17465" s="1257"/>
    </row>
    <row r="17466" spans="2:13" s="1259" customFormat="1" x14ac:dyDescent="0.2">
      <c r="B17466" s="1257"/>
      <c r="C17466" s="1257"/>
      <c r="D17466" s="1257"/>
      <c r="E17466" s="1257"/>
      <c r="F17466" s="1257"/>
      <c r="G17466" s="1257"/>
      <c r="H17466" s="1258"/>
      <c r="I17466" s="1257"/>
      <c r="J17466" s="1257"/>
      <c r="K17466" s="1257"/>
      <c r="L17466" s="1257"/>
      <c r="M17466" s="1257"/>
    </row>
    <row r="17467" spans="2:13" s="1259" customFormat="1" x14ac:dyDescent="0.2">
      <c r="B17467" s="1257"/>
      <c r="C17467" s="1257"/>
      <c r="D17467" s="1257"/>
      <c r="E17467" s="1257"/>
      <c r="F17467" s="1257"/>
      <c r="G17467" s="1257"/>
      <c r="H17467" s="1258"/>
      <c r="I17467" s="1257"/>
      <c r="J17467" s="1257"/>
      <c r="K17467" s="1257"/>
      <c r="L17467" s="1257"/>
      <c r="M17467" s="1257"/>
    </row>
    <row r="17468" spans="2:13" s="1259" customFormat="1" x14ac:dyDescent="0.2">
      <c r="B17468" s="1257"/>
      <c r="C17468" s="1257"/>
      <c r="D17468" s="1257"/>
      <c r="E17468" s="1257"/>
      <c r="F17468" s="1257"/>
      <c r="G17468" s="1257"/>
      <c r="H17468" s="1258"/>
      <c r="I17468" s="1257"/>
      <c r="J17468" s="1257"/>
      <c r="K17468" s="1257"/>
      <c r="L17468" s="1257"/>
      <c r="M17468" s="1257"/>
    </row>
    <row r="17469" spans="2:13" s="1259" customFormat="1" x14ac:dyDescent="0.2">
      <c r="B17469" s="1257"/>
      <c r="C17469" s="1257"/>
      <c r="D17469" s="1257"/>
      <c r="E17469" s="1257"/>
      <c r="F17469" s="1257"/>
      <c r="G17469" s="1257"/>
      <c r="H17469" s="1258"/>
      <c r="I17469" s="1257"/>
      <c r="J17469" s="1257"/>
      <c r="K17469" s="1257"/>
      <c r="L17469" s="1257"/>
      <c r="M17469" s="1257"/>
    </row>
    <row r="17470" spans="2:13" s="1259" customFormat="1" x14ac:dyDescent="0.2">
      <c r="B17470" s="1257"/>
      <c r="C17470" s="1257"/>
      <c r="D17470" s="1257"/>
      <c r="E17470" s="1257"/>
      <c r="F17470" s="1257"/>
      <c r="G17470" s="1257"/>
      <c r="H17470" s="1258"/>
      <c r="I17470" s="1257"/>
      <c r="J17470" s="1257"/>
      <c r="K17470" s="1257"/>
      <c r="L17470" s="1257"/>
      <c r="M17470" s="1257"/>
    </row>
    <row r="17471" spans="2:13" s="1259" customFormat="1" x14ac:dyDescent="0.2">
      <c r="B17471" s="1257"/>
      <c r="C17471" s="1257"/>
      <c r="D17471" s="1257"/>
      <c r="E17471" s="1257"/>
      <c r="F17471" s="1257"/>
      <c r="G17471" s="1257"/>
      <c r="H17471" s="1258"/>
      <c r="I17471" s="1257"/>
      <c r="J17471" s="1257"/>
      <c r="K17471" s="1257"/>
      <c r="L17471" s="1257"/>
      <c r="M17471" s="1257"/>
    </row>
    <row r="17472" spans="2:13" s="1259" customFormat="1" x14ac:dyDescent="0.2">
      <c r="B17472" s="1257"/>
      <c r="C17472" s="1257"/>
      <c r="D17472" s="1257"/>
      <c r="E17472" s="1257"/>
      <c r="F17472" s="1257"/>
      <c r="G17472" s="1257"/>
      <c r="H17472" s="1258"/>
      <c r="I17472" s="1257"/>
      <c r="J17472" s="1257"/>
      <c r="K17472" s="1257"/>
      <c r="L17472" s="1257"/>
      <c r="M17472" s="1257"/>
    </row>
    <row r="17473" spans="2:13" s="1259" customFormat="1" x14ac:dyDescent="0.2">
      <c r="B17473" s="1257"/>
      <c r="C17473" s="1257"/>
      <c r="D17473" s="1257"/>
      <c r="E17473" s="1257"/>
      <c r="F17473" s="1257"/>
      <c r="G17473" s="1257"/>
      <c r="H17473" s="1258"/>
      <c r="I17473" s="1257"/>
      <c r="J17473" s="1257"/>
      <c r="K17473" s="1257"/>
      <c r="L17473" s="1257"/>
      <c r="M17473" s="1257"/>
    </row>
    <row r="17474" spans="2:13" s="1259" customFormat="1" x14ac:dyDescent="0.2">
      <c r="B17474" s="1257"/>
      <c r="C17474" s="1257"/>
      <c r="D17474" s="1257"/>
      <c r="E17474" s="1257"/>
      <c r="F17474" s="1257"/>
      <c r="G17474" s="1257"/>
      <c r="H17474" s="1258"/>
      <c r="I17474" s="1257"/>
      <c r="J17474" s="1257"/>
      <c r="K17474" s="1257"/>
      <c r="L17474" s="1257"/>
      <c r="M17474" s="1257"/>
    </row>
    <row r="17475" spans="2:13" s="1259" customFormat="1" x14ac:dyDescent="0.2">
      <c r="B17475" s="1257"/>
      <c r="C17475" s="1257"/>
      <c r="D17475" s="1257"/>
      <c r="E17475" s="1257"/>
      <c r="F17475" s="1257"/>
      <c r="G17475" s="1257"/>
      <c r="H17475" s="1258"/>
      <c r="I17475" s="1257"/>
      <c r="J17475" s="1257"/>
      <c r="K17475" s="1257"/>
      <c r="L17475" s="1257"/>
      <c r="M17475" s="1257"/>
    </row>
    <row r="17476" spans="2:13" s="1259" customFormat="1" x14ac:dyDescent="0.2">
      <c r="B17476" s="1257"/>
      <c r="C17476" s="1257"/>
      <c r="D17476" s="1257"/>
      <c r="E17476" s="1257"/>
      <c r="F17476" s="1257"/>
      <c r="G17476" s="1257"/>
      <c r="H17476" s="1258"/>
      <c r="I17476" s="1257"/>
      <c r="J17476" s="1257"/>
      <c r="K17476" s="1257"/>
      <c r="L17476" s="1257"/>
      <c r="M17476" s="1257"/>
    </row>
    <row r="17477" spans="2:13" s="1259" customFormat="1" x14ac:dyDescent="0.2">
      <c r="B17477" s="1257"/>
      <c r="C17477" s="1257"/>
      <c r="D17477" s="1257"/>
      <c r="E17477" s="1257"/>
      <c r="F17477" s="1257"/>
      <c r="G17477" s="1257"/>
      <c r="H17477" s="1258"/>
      <c r="I17477" s="1257"/>
      <c r="J17477" s="1257"/>
      <c r="K17477" s="1257"/>
      <c r="L17477" s="1257"/>
      <c r="M17477" s="1257"/>
    </row>
    <row r="17478" spans="2:13" s="1259" customFormat="1" x14ac:dyDescent="0.2">
      <c r="B17478" s="1257"/>
      <c r="C17478" s="1257"/>
      <c r="D17478" s="1257"/>
      <c r="E17478" s="1257"/>
      <c r="F17478" s="1257"/>
      <c r="G17478" s="1257"/>
      <c r="H17478" s="1258"/>
      <c r="I17478" s="1257"/>
      <c r="J17478" s="1257"/>
      <c r="K17478" s="1257"/>
      <c r="L17478" s="1257"/>
      <c r="M17478" s="1257"/>
    </row>
    <row r="17479" spans="2:13" s="1259" customFormat="1" x14ac:dyDescent="0.2">
      <c r="B17479" s="1257"/>
      <c r="C17479" s="1257"/>
      <c r="D17479" s="1257"/>
      <c r="E17479" s="1257"/>
      <c r="F17479" s="1257"/>
      <c r="G17479" s="1257"/>
      <c r="H17479" s="1258"/>
      <c r="I17479" s="1257"/>
      <c r="J17479" s="1257"/>
      <c r="K17479" s="1257"/>
      <c r="L17479" s="1257"/>
      <c r="M17479" s="1257"/>
    </row>
    <row r="17480" spans="2:13" s="1259" customFormat="1" x14ac:dyDescent="0.2">
      <c r="B17480" s="1257"/>
      <c r="C17480" s="1257"/>
      <c r="D17480" s="1257"/>
      <c r="E17480" s="1257"/>
      <c r="F17480" s="1257"/>
      <c r="G17480" s="1257"/>
      <c r="H17480" s="1258"/>
      <c r="I17480" s="1257"/>
      <c r="J17480" s="1257"/>
      <c r="K17480" s="1257"/>
      <c r="L17480" s="1257"/>
      <c r="M17480" s="1257"/>
    </row>
    <row r="17481" spans="2:13" s="1259" customFormat="1" x14ac:dyDescent="0.2">
      <c r="B17481" s="1257"/>
      <c r="C17481" s="1257"/>
      <c r="D17481" s="1257"/>
      <c r="E17481" s="1257"/>
      <c r="F17481" s="1257"/>
      <c r="G17481" s="1257"/>
      <c r="H17481" s="1258"/>
      <c r="I17481" s="1257"/>
      <c r="J17481" s="1257"/>
      <c r="K17481" s="1257"/>
      <c r="L17481" s="1257"/>
      <c r="M17481" s="1257"/>
    </row>
    <row r="17482" spans="2:13" s="1259" customFormat="1" x14ac:dyDescent="0.2">
      <c r="B17482" s="1257"/>
      <c r="C17482" s="1257"/>
      <c r="D17482" s="1257"/>
      <c r="E17482" s="1257"/>
      <c r="F17482" s="1257"/>
      <c r="G17482" s="1257"/>
      <c r="H17482" s="1258"/>
      <c r="I17482" s="1257"/>
      <c r="J17482" s="1257"/>
      <c r="K17482" s="1257"/>
      <c r="L17482" s="1257"/>
      <c r="M17482" s="1257"/>
    </row>
    <row r="17483" spans="2:13" s="1259" customFormat="1" x14ac:dyDescent="0.2">
      <c r="B17483" s="1257"/>
      <c r="C17483" s="1257"/>
      <c r="D17483" s="1257"/>
      <c r="E17483" s="1257"/>
      <c r="F17483" s="1257"/>
      <c r="G17483" s="1257"/>
      <c r="H17483" s="1258"/>
      <c r="I17483" s="1257"/>
      <c r="J17483" s="1257"/>
      <c r="K17483" s="1257"/>
      <c r="L17483" s="1257"/>
      <c r="M17483" s="1257"/>
    </row>
    <row r="17484" spans="2:13" s="1259" customFormat="1" x14ac:dyDescent="0.2">
      <c r="B17484" s="1257"/>
      <c r="C17484" s="1257"/>
      <c r="D17484" s="1257"/>
      <c r="E17484" s="1257"/>
      <c r="F17484" s="1257"/>
      <c r="G17484" s="1257"/>
      <c r="H17484" s="1258"/>
      <c r="I17484" s="1257"/>
      <c r="J17484" s="1257"/>
      <c r="K17484" s="1257"/>
      <c r="L17484" s="1257"/>
      <c r="M17484" s="1257"/>
    </row>
    <row r="17485" spans="2:13" s="1259" customFormat="1" x14ac:dyDescent="0.2">
      <c r="B17485" s="1257"/>
      <c r="C17485" s="1257"/>
      <c r="D17485" s="1257"/>
      <c r="E17485" s="1257"/>
      <c r="F17485" s="1257"/>
      <c r="G17485" s="1257"/>
      <c r="H17485" s="1258"/>
      <c r="I17485" s="1257"/>
      <c r="J17485" s="1257"/>
      <c r="K17485" s="1257"/>
      <c r="L17485" s="1257"/>
      <c r="M17485" s="1257"/>
    </row>
    <row r="17486" spans="2:13" s="1259" customFormat="1" x14ac:dyDescent="0.2">
      <c r="B17486" s="1257"/>
      <c r="C17486" s="1257"/>
      <c r="D17486" s="1257"/>
      <c r="E17486" s="1257"/>
      <c r="F17486" s="1257"/>
      <c r="G17486" s="1257"/>
      <c r="H17486" s="1258"/>
      <c r="I17486" s="1257"/>
      <c r="J17486" s="1257"/>
      <c r="K17486" s="1257"/>
      <c r="L17486" s="1257"/>
      <c r="M17486" s="1257"/>
    </row>
    <row r="17487" spans="2:13" s="1259" customFormat="1" x14ac:dyDescent="0.2">
      <c r="B17487" s="1257"/>
      <c r="C17487" s="1257"/>
      <c r="D17487" s="1257"/>
      <c r="E17487" s="1257"/>
      <c r="F17487" s="1257"/>
      <c r="G17487" s="1257"/>
      <c r="H17487" s="1258"/>
      <c r="I17487" s="1257"/>
      <c r="J17487" s="1257"/>
      <c r="K17487" s="1257"/>
      <c r="L17487" s="1257"/>
      <c r="M17487" s="1257"/>
    </row>
    <row r="17488" spans="2:13" s="1259" customFormat="1" x14ac:dyDescent="0.2">
      <c r="B17488" s="1257"/>
      <c r="C17488" s="1257"/>
      <c r="D17488" s="1257"/>
      <c r="E17488" s="1257"/>
      <c r="F17488" s="1257"/>
      <c r="G17488" s="1257"/>
      <c r="H17488" s="1258"/>
      <c r="I17488" s="1257"/>
      <c r="J17488" s="1257"/>
      <c r="K17488" s="1257"/>
      <c r="L17488" s="1257"/>
      <c r="M17488" s="1257"/>
    </row>
    <row r="17489" spans="2:13" s="1259" customFormat="1" x14ac:dyDescent="0.2">
      <c r="B17489" s="1257"/>
      <c r="C17489" s="1257"/>
      <c r="D17489" s="1257"/>
      <c r="E17489" s="1257"/>
      <c r="F17489" s="1257"/>
      <c r="G17489" s="1257"/>
      <c r="H17489" s="1258"/>
      <c r="I17489" s="1257"/>
      <c r="J17489" s="1257"/>
      <c r="K17489" s="1257"/>
      <c r="L17489" s="1257"/>
      <c r="M17489" s="1257"/>
    </row>
    <row r="17490" spans="2:13" s="1259" customFormat="1" x14ac:dyDescent="0.2">
      <c r="B17490" s="1257"/>
      <c r="C17490" s="1257"/>
      <c r="D17490" s="1257"/>
      <c r="E17490" s="1257"/>
      <c r="F17490" s="1257"/>
      <c r="G17490" s="1257"/>
      <c r="H17490" s="1258"/>
      <c r="I17490" s="1257"/>
      <c r="J17490" s="1257"/>
      <c r="K17490" s="1257"/>
      <c r="L17490" s="1257"/>
      <c r="M17490" s="1257"/>
    </row>
    <row r="17491" spans="2:13" s="1259" customFormat="1" x14ac:dyDescent="0.2">
      <c r="B17491" s="1257"/>
      <c r="C17491" s="1257"/>
      <c r="D17491" s="1257"/>
      <c r="E17491" s="1257"/>
      <c r="F17491" s="1257"/>
      <c r="G17491" s="1257"/>
      <c r="H17491" s="1258"/>
      <c r="I17491" s="1257"/>
      <c r="J17491" s="1257"/>
      <c r="K17491" s="1257"/>
      <c r="L17491" s="1257"/>
      <c r="M17491" s="1257"/>
    </row>
    <row r="17492" spans="2:13" s="1259" customFormat="1" x14ac:dyDescent="0.2">
      <c r="B17492" s="1257"/>
      <c r="C17492" s="1257"/>
      <c r="D17492" s="1257"/>
      <c r="E17492" s="1257"/>
      <c r="F17492" s="1257"/>
      <c r="G17492" s="1257"/>
      <c r="H17492" s="1258"/>
      <c r="I17492" s="1257"/>
      <c r="J17492" s="1257"/>
      <c r="K17492" s="1257"/>
      <c r="L17492" s="1257"/>
      <c r="M17492" s="1257"/>
    </row>
    <row r="17493" spans="2:13" s="1259" customFormat="1" x14ac:dyDescent="0.2">
      <c r="B17493" s="1257"/>
      <c r="C17493" s="1257"/>
      <c r="D17493" s="1257"/>
      <c r="E17493" s="1257"/>
      <c r="F17493" s="1257"/>
      <c r="G17493" s="1257"/>
      <c r="H17493" s="1258"/>
      <c r="I17493" s="1257"/>
      <c r="J17493" s="1257"/>
      <c r="K17493" s="1257"/>
      <c r="L17493" s="1257"/>
      <c r="M17493" s="1257"/>
    </row>
    <row r="17494" spans="2:13" s="1259" customFormat="1" x14ac:dyDescent="0.2">
      <c r="B17494" s="1257"/>
      <c r="C17494" s="1257"/>
      <c r="D17494" s="1257"/>
      <c r="E17494" s="1257"/>
      <c r="F17494" s="1257"/>
      <c r="G17494" s="1257"/>
      <c r="H17494" s="1258"/>
      <c r="I17494" s="1257"/>
      <c r="J17494" s="1257"/>
      <c r="K17494" s="1257"/>
      <c r="L17494" s="1257"/>
      <c r="M17494" s="1257"/>
    </row>
    <row r="17495" spans="2:13" s="1259" customFormat="1" x14ac:dyDescent="0.2">
      <c r="B17495" s="1257"/>
      <c r="C17495" s="1257"/>
      <c r="D17495" s="1257"/>
      <c r="E17495" s="1257"/>
      <c r="F17495" s="1257"/>
      <c r="G17495" s="1257"/>
      <c r="H17495" s="1258"/>
      <c r="I17495" s="1257"/>
      <c r="J17495" s="1257"/>
      <c r="K17495" s="1257"/>
      <c r="L17495" s="1257"/>
      <c r="M17495" s="1257"/>
    </row>
    <row r="17496" spans="2:13" s="1259" customFormat="1" x14ac:dyDescent="0.2">
      <c r="B17496" s="1257"/>
      <c r="C17496" s="1257"/>
      <c r="D17496" s="1257"/>
      <c r="E17496" s="1257"/>
      <c r="F17496" s="1257"/>
      <c r="G17496" s="1257"/>
      <c r="H17496" s="1258"/>
      <c r="I17496" s="1257"/>
      <c r="J17496" s="1257"/>
      <c r="K17496" s="1257"/>
      <c r="L17496" s="1257"/>
      <c r="M17496" s="1257"/>
    </row>
    <row r="17497" spans="2:13" s="1259" customFormat="1" x14ac:dyDescent="0.2">
      <c r="B17497" s="1257"/>
      <c r="C17497" s="1257"/>
      <c r="D17497" s="1257"/>
      <c r="E17497" s="1257"/>
      <c r="F17497" s="1257"/>
      <c r="G17497" s="1257"/>
      <c r="H17497" s="1258"/>
      <c r="I17497" s="1257"/>
      <c r="J17497" s="1257"/>
      <c r="K17497" s="1257"/>
      <c r="L17497" s="1257"/>
      <c r="M17497" s="1257"/>
    </row>
    <row r="17498" spans="2:13" s="1259" customFormat="1" x14ac:dyDescent="0.2">
      <c r="B17498" s="1257"/>
      <c r="C17498" s="1257"/>
      <c r="D17498" s="1257"/>
      <c r="E17498" s="1257"/>
      <c r="F17498" s="1257"/>
      <c r="G17498" s="1257"/>
      <c r="H17498" s="1258"/>
      <c r="I17498" s="1257"/>
      <c r="J17498" s="1257"/>
      <c r="K17498" s="1257"/>
      <c r="L17498" s="1257"/>
      <c r="M17498" s="1257"/>
    </row>
    <row r="17499" spans="2:13" s="1259" customFormat="1" x14ac:dyDescent="0.2">
      <c r="B17499" s="1257"/>
      <c r="C17499" s="1257"/>
      <c r="D17499" s="1257"/>
      <c r="E17499" s="1257"/>
      <c r="F17499" s="1257"/>
      <c r="G17499" s="1257"/>
      <c r="H17499" s="1258"/>
      <c r="I17499" s="1257"/>
      <c r="J17499" s="1257"/>
      <c r="K17499" s="1257"/>
      <c r="L17499" s="1257"/>
      <c r="M17499" s="1257"/>
    </row>
    <row r="17500" spans="2:13" s="1259" customFormat="1" x14ac:dyDescent="0.2">
      <c r="B17500" s="1257"/>
      <c r="C17500" s="1257"/>
      <c r="D17500" s="1257"/>
      <c r="E17500" s="1257"/>
      <c r="F17500" s="1257"/>
      <c r="G17500" s="1257"/>
      <c r="H17500" s="1258"/>
      <c r="I17500" s="1257"/>
      <c r="J17500" s="1257"/>
      <c r="K17500" s="1257"/>
      <c r="L17500" s="1257"/>
      <c r="M17500" s="1257"/>
    </row>
    <row r="17501" spans="2:13" s="1259" customFormat="1" x14ac:dyDescent="0.2">
      <c r="B17501" s="1257"/>
      <c r="C17501" s="1257"/>
      <c r="D17501" s="1257"/>
      <c r="E17501" s="1257"/>
      <c r="F17501" s="1257"/>
      <c r="G17501" s="1257"/>
      <c r="H17501" s="1258"/>
      <c r="I17501" s="1257"/>
      <c r="J17501" s="1257"/>
      <c r="K17501" s="1257"/>
      <c r="L17501" s="1257"/>
      <c r="M17501" s="1257"/>
    </row>
    <row r="17502" spans="2:13" s="1259" customFormat="1" x14ac:dyDescent="0.2">
      <c r="B17502" s="1257"/>
      <c r="C17502" s="1257"/>
      <c r="D17502" s="1257"/>
      <c r="E17502" s="1257"/>
      <c r="F17502" s="1257"/>
      <c r="G17502" s="1257"/>
      <c r="H17502" s="1258"/>
      <c r="I17502" s="1257"/>
      <c r="J17502" s="1257"/>
      <c r="K17502" s="1257"/>
      <c r="L17502" s="1257"/>
      <c r="M17502" s="1257"/>
    </row>
    <row r="17503" spans="2:13" s="1259" customFormat="1" x14ac:dyDescent="0.2">
      <c r="B17503" s="1257"/>
      <c r="C17503" s="1257"/>
      <c r="D17503" s="1257"/>
      <c r="E17503" s="1257"/>
      <c r="F17503" s="1257"/>
      <c r="G17503" s="1257"/>
      <c r="H17503" s="1258"/>
      <c r="I17503" s="1257"/>
      <c r="J17503" s="1257"/>
      <c r="K17503" s="1257"/>
      <c r="L17503" s="1257"/>
      <c r="M17503" s="1257"/>
    </row>
    <row r="17504" spans="2:13" s="1259" customFormat="1" x14ac:dyDescent="0.2">
      <c r="B17504" s="1257"/>
      <c r="C17504" s="1257"/>
      <c r="D17504" s="1257"/>
      <c r="E17504" s="1257"/>
      <c r="F17504" s="1257"/>
      <c r="G17504" s="1257"/>
      <c r="H17504" s="1258"/>
      <c r="I17504" s="1257"/>
      <c r="J17504" s="1257"/>
      <c r="K17504" s="1257"/>
      <c r="L17504" s="1257"/>
      <c r="M17504" s="1257"/>
    </row>
    <row r="17505" spans="2:13" s="1259" customFormat="1" x14ac:dyDescent="0.2">
      <c r="B17505" s="1257"/>
      <c r="C17505" s="1257"/>
      <c r="D17505" s="1257"/>
      <c r="E17505" s="1257"/>
      <c r="F17505" s="1257"/>
      <c r="G17505" s="1257"/>
      <c r="H17505" s="1258"/>
      <c r="I17505" s="1257"/>
      <c r="J17505" s="1257"/>
      <c r="K17505" s="1257"/>
      <c r="L17505" s="1257"/>
      <c r="M17505" s="1257"/>
    </row>
    <row r="17506" spans="2:13" s="1259" customFormat="1" x14ac:dyDescent="0.2">
      <c r="B17506" s="1257"/>
      <c r="C17506" s="1257"/>
      <c r="D17506" s="1257"/>
      <c r="E17506" s="1257"/>
      <c r="F17506" s="1257"/>
      <c r="G17506" s="1257"/>
      <c r="H17506" s="1258"/>
      <c r="I17506" s="1257"/>
      <c r="J17506" s="1257"/>
      <c r="K17506" s="1257"/>
      <c r="L17506" s="1257"/>
      <c r="M17506" s="1257"/>
    </row>
    <row r="17507" spans="2:13" s="1259" customFormat="1" x14ac:dyDescent="0.2">
      <c r="B17507" s="1257"/>
      <c r="C17507" s="1257"/>
      <c r="D17507" s="1257"/>
      <c r="E17507" s="1257"/>
      <c r="F17507" s="1257"/>
      <c r="G17507" s="1257"/>
      <c r="H17507" s="1258"/>
      <c r="I17507" s="1257"/>
      <c r="J17507" s="1257"/>
      <c r="K17507" s="1257"/>
      <c r="L17507" s="1257"/>
      <c r="M17507" s="1257"/>
    </row>
    <row r="17508" spans="2:13" s="1259" customFormat="1" x14ac:dyDescent="0.2">
      <c r="B17508" s="1257"/>
      <c r="C17508" s="1257"/>
      <c r="D17508" s="1257"/>
      <c r="E17508" s="1257"/>
      <c r="F17508" s="1257"/>
      <c r="G17508" s="1257"/>
      <c r="H17508" s="1258"/>
      <c r="I17508" s="1257"/>
      <c r="J17508" s="1257"/>
      <c r="K17508" s="1257"/>
      <c r="L17508" s="1257"/>
      <c r="M17508" s="1257"/>
    </row>
    <row r="17509" spans="2:13" s="1259" customFormat="1" x14ac:dyDescent="0.2">
      <c r="B17509" s="1257"/>
      <c r="C17509" s="1257"/>
      <c r="D17509" s="1257"/>
      <c r="E17509" s="1257"/>
      <c r="F17509" s="1257"/>
      <c r="G17509" s="1257"/>
      <c r="H17509" s="1258"/>
      <c r="I17509" s="1257"/>
      <c r="J17509" s="1257"/>
      <c r="K17509" s="1257"/>
      <c r="L17509" s="1257"/>
      <c r="M17509" s="1257"/>
    </row>
    <row r="17510" spans="2:13" s="1259" customFormat="1" x14ac:dyDescent="0.2">
      <c r="B17510" s="1257"/>
      <c r="C17510" s="1257"/>
      <c r="D17510" s="1257"/>
      <c r="E17510" s="1257"/>
      <c r="F17510" s="1257"/>
      <c r="G17510" s="1257"/>
      <c r="H17510" s="1258"/>
      <c r="I17510" s="1257"/>
      <c r="J17510" s="1257"/>
      <c r="K17510" s="1257"/>
      <c r="L17510" s="1257"/>
      <c r="M17510" s="1257"/>
    </row>
    <row r="17511" spans="2:13" s="1259" customFormat="1" x14ac:dyDescent="0.2">
      <c r="B17511" s="1257"/>
      <c r="C17511" s="1257"/>
      <c r="D17511" s="1257"/>
      <c r="E17511" s="1257"/>
      <c r="F17511" s="1257"/>
      <c r="G17511" s="1257"/>
      <c r="H17511" s="1258"/>
      <c r="I17511" s="1257"/>
      <c r="J17511" s="1257"/>
      <c r="K17511" s="1257"/>
      <c r="L17511" s="1257"/>
      <c r="M17511" s="1257"/>
    </row>
    <row r="17512" spans="2:13" s="1259" customFormat="1" x14ac:dyDescent="0.2">
      <c r="B17512" s="1257"/>
      <c r="C17512" s="1257"/>
      <c r="D17512" s="1257"/>
      <c r="E17512" s="1257"/>
      <c r="F17512" s="1257"/>
      <c r="G17512" s="1257"/>
      <c r="H17512" s="1258"/>
      <c r="I17512" s="1257"/>
      <c r="J17512" s="1257"/>
      <c r="K17512" s="1257"/>
      <c r="L17512" s="1257"/>
      <c r="M17512" s="1257"/>
    </row>
    <row r="17513" spans="2:13" s="1259" customFormat="1" x14ac:dyDescent="0.2">
      <c r="B17513" s="1257"/>
      <c r="C17513" s="1257"/>
      <c r="D17513" s="1257"/>
      <c r="E17513" s="1257"/>
      <c r="F17513" s="1257"/>
      <c r="G17513" s="1257"/>
      <c r="H17513" s="1258"/>
      <c r="I17513" s="1257"/>
      <c r="J17513" s="1257"/>
      <c r="K17513" s="1257"/>
      <c r="L17513" s="1257"/>
      <c r="M17513" s="1257"/>
    </row>
    <row r="17514" spans="2:13" s="1259" customFormat="1" x14ac:dyDescent="0.2">
      <c r="B17514" s="1257"/>
      <c r="C17514" s="1257"/>
      <c r="D17514" s="1257"/>
      <c r="E17514" s="1257"/>
      <c r="F17514" s="1257"/>
      <c r="G17514" s="1257"/>
      <c r="H17514" s="1258"/>
      <c r="I17514" s="1257"/>
      <c r="J17514" s="1257"/>
      <c r="K17514" s="1257"/>
      <c r="L17514" s="1257"/>
      <c r="M17514" s="1257"/>
    </row>
    <row r="17515" spans="2:13" s="1259" customFormat="1" x14ac:dyDescent="0.2">
      <c r="B17515" s="1257"/>
      <c r="C17515" s="1257"/>
      <c r="D17515" s="1257"/>
      <c r="E17515" s="1257"/>
      <c r="F17515" s="1257"/>
      <c r="G17515" s="1257"/>
      <c r="H17515" s="1258"/>
      <c r="I17515" s="1257"/>
      <c r="J17515" s="1257"/>
      <c r="K17515" s="1257"/>
      <c r="L17515" s="1257"/>
      <c r="M17515" s="1257"/>
    </row>
    <row r="17516" spans="2:13" s="1259" customFormat="1" x14ac:dyDescent="0.2">
      <c r="B17516" s="1257"/>
      <c r="C17516" s="1257"/>
      <c r="D17516" s="1257"/>
      <c r="E17516" s="1257"/>
      <c r="F17516" s="1257"/>
      <c r="G17516" s="1257"/>
      <c r="H17516" s="1258"/>
      <c r="I17516" s="1257"/>
      <c r="J17516" s="1257"/>
      <c r="K17516" s="1257"/>
      <c r="L17516" s="1257"/>
      <c r="M17516" s="1257"/>
    </row>
    <row r="17517" spans="2:13" s="1259" customFormat="1" x14ac:dyDescent="0.2">
      <c r="B17517" s="1257"/>
      <c r="C17517" s="1257"/>
      <c r="D17517" s="1257"/>
      <c r="E17517" s="1257"/>
      <c r="F17517" s="1257"/>
      <c r="G17517" s="1257"/>
      <c r="H17517" s="1258"/>
      <c r="I17517" s="1257"/>
      <c r="J17517" s="1257"/>
      <c r="K17517" s="1257"/>
      <c r="L17517" s="1257"/>
      <c r="M17517" s="1257"/>
    </row>
    <row r="17518" spans="2:13" s="1259" customFormat="1" x14ac:dyDescent="0.2">
      <c r="B17518" s="1257"/>
      <c r="C17518" s="1257"/>
      <c r="D17518" s="1257"/>
      <c r="E17518" s="1257"/>
      <c r="F17518" s="1257"/>
      <c r="G17518" s="1257"/>
      <c r="H17518" s="1258"/>
      <c r="I17518" s="1257"/>
      <c r="J17518" s="1257"/>
      <c r="K17518" s="1257"/>
      <c r="L17518" s="1257"/>
      <c r="M17518" s="1257"/>
    </row>
    <row r="17519" spans="2:13" s="1259" customFormat="1" x14ac:dyDescent="0.2">
      <c r="B17519" s="1257"/>
      <c r="C17519" s="1257"/>
      <c r="D17519" s="1257"/>
      <c r="E17519" s="1257"/>
      <c r="F17519" s="1257"/>
      <c r="G17519" s="1257"/>
      <c r="H17519" s="1258"/>
      <c r="I17519" s="1257"/>
      <c r="J17519" s="1257"/>
      <c r="K17519" s="1257"/>
      <c r="L17519" s="1257"/>
      <c r="M17519" s="1257"/>
    </row>
    <row r="17520" spans="2:13" s="1259" customFormat="1" x14ac:dyDescent="0.2">
      <c r="B17520" s="1257"/>
      <c r="C17520" s="1257"/>
      <c r="D17520" s="1257"/>
      <c r="E17520" s="1257"/>
      <c r="F17520" s="1257"/>
      <c r="G17520" s="1257"/>
      <c r="H17520" s="1258"/>
      <c r="I17520" s="1257"/>
      <c r="J17520" s="1257"/>
      <c r="K17520" s="1257"/>
      <c r="L17520" s="1257"/>
      <c r="M17520" s="1257"/>
    </row>
    <row r="17521" spans="2:13" s="1259" customFormat="1" x14ac:dyDescent="0.2">
      <c r="B17521" s="1257"/>
      <c r="C17521" s="1257"/>
      <c r="D17521" s="1257"/>
      <c r="E17521" s="1257"/>
      <c r="F17521" s="1257"/>
      <c r="G17521" s="1257"/>
      <c r="H17521" s="1258"/>
      <c r="I17521" s="1257"/>
      <c r="J17521" s="1257"/>
      <c r="K17521" s="1257"/>
      <c r="L17521" s="1257"/>
      <c r="M17521" s="1257"/>
    </row>
    <row r="17522" spans="2:13" s="1259" customFormat="1" x14ac:dyDescent="0.2">
      <c r="B17522" s="1257"/>
      <c r="C17522" s="1257"/>
      <c r="D17522" s="1257"/>
      <c r="E17522" s="1257"/>
      <c r="F17522" s="1257"/>
      <c r="G17522" s="1257"/>
      <c r="H17522" s="1258"/>
      <c r="I17522" s="1257"/>
      <c r="J17522" s="1257"/>
      <c r="K17522" s="1257"/>
      <c r="L17522" s="1257"/>
      <c r="M17522" s="1257"/>
    </row>
    <row r="17523" spans="2:13" s="1259" customFormat="1" x14ac:dyDescent="0.2">
      <c r="B17523" s="1257"/>
      <c r="C17523" s="1257"/>
      <c r="D17523" s="1257"/>
      <c r="E17523" s="1257"/>
      <c r="F17523" s="1257"/>
      <c r="G17523" s="1257"/>
      <c r="H17523" s="1258"/>
      <c r="I17523" s="1257"/>
      <c r="J17523" s="1257"/>
      <c r="K17523" s="1257"/>
      <c r="L17523" s="1257"/>
      <c r="M17523" s="1257"/>
    </row>
    <row r="17524" spans="2:13" s="1259" customFormat="1" x14ac:dyDescent="0.2">
      <c r="B17524" s="1257"/>
      <c r="C17524" s="1257"/>
      <c r="D17524" s="1257"/>
      <c r="E17524" s="1257"/>
      <c r="F17524" s="1257"/>
      <c r="G17524" s="1257"/>
      <c r="H17524" s="1258"/>
      <c r="I17524" s="1257"/>
      <c r="J17524" s="1257"/>
      <c r="K17524" s="1257"/>
      <c r="L17524" s="1257"/>
      <c r="M17524" s="1257"/>
    </row>
    <row r="17525" spans="2:13" s="1259" customFormat="1" x14ac:dyDescent="0.2">
      <c r="B17525" s="1257"/>
      <c r="C17525" s="1257"/>
      <c r="D17525" s="1257"/>
      <c r="E17525" s="1257"/>
      <c r="F17525" s="1257"/>
      <c r="G17525" s="1257"/>
      <c r="H17525" s="1258"/>
      <c r="I17525" s="1257"/>
      <c r="J17525" s="1257"/>
      <c r="K17525" s="1257"/>
      <c r="L17525" s="1257"/>
      <c r="M17525" s="1257"/>
    </row>
    <row r="17526" spans="2:13" s="1259" customFormat="1" x14ac:dyDescent="0.2">
      <c r="B17526" s="1257"/>
      <c r="C17526" s="1257"/>
      <c r="D17526" s="1257"/>
      <c r="E17526" s="1257"/>
      <c r="F17526" s="1257"/>
      <c r="G17526" s="1257"/>
      <c r="H17526" s="1258"/>
      <c r="I17526" s="1257"/>
      <c r="J17526" s="1257"/>
      <c r="K17526" s="1257"/>
      <c r="L17526" s="1257"/>
      <c r="M17526" s="1257"/>
    </row>
    <row r="17527" spans="2:13" s="1259" customFormat="1" x14ac:dyDescent="0.2">
      <c r="B17527" s="1257"/>
      <c r="C17527" s="1257"/>
      <c r="D17527" s="1257"/>
      <c r="E17527" s="1257"/>
      <c r="F17527" s="1257"/>
      <c r="G17527" s="1257"/>
      <c r="H17527" s="1258"/>
      <c r="I17527" s="1257"/>
      <c r="J17527" s="1257"/>
      <c r="K17527" s="1257"/>
      <c r="L17527" s="1257"/>
      <c r="M17527" s="1257"/>
    </row>
    <row r="17528" spans="2:13" s="1259" customFormat="1" x14ac:dyDescent="0.2">
      <c r="B17528" s="1257"/>
      <c r="C17528" s="1257"/>
      <c r="D17528" s="1257"/>
      <c r="E17528" s="1257"/>
      <c r="F17528" s="1257"/>
      <c r="G17528" s="1257"/>
      <c r="H17528" s="1258"/>
      <c r="I17528" s="1257"/>
      <c r="J17528" s="1257"/>
      <c r="K17528" s="1257"/>
      <c r="L17528" s="1257"/>
      <c r="M17528" s="1257"/>
    </row>
    <row r="17529" spans="2:13" s="1259" customFormat="1" x14ac:dyDescent="0.2">
      <c r="B17529" s="1257"/>
      <c r="C17529" s="1257"/>
      <c r="D17529" s="1257"/>
      <c r="E17529" s="1257"/>
      <c r="F17529" s="1257"/>
      <c r="G17529" s="1257"/>
      <c r="H17529" s="1258"/>
      <c r="I17529" s="1257"/>
      <c r="J17529" s="1257"/>
      <c r="K17529" s="1257"/>
      <c r="L17529" s="1257"/>
      <c r="M17529" s="1257"/>
    </row>
    <row r="17530" spans="2:13" s="1259" customFormat="1" x14ac:dyDescent="0.2">
      <c r="B17530" s="1257"/>
      <c r="C17530" s="1257"/>
      <c r="D17530" s="1257"/>
      <c r="E17530" s="1257"/>
      <c r="F17530" s="1257"/>
      <c r="G17530" s="1257"/>
      <c r="H17530" s="1258"/>
      <c r="I17530" s="1257"/>
      <c r="J17530" s="1257"/>
      <c r="K17530" s="1257"/>
      <c r="L17530" s="1257"/>
      <c r="M17530" s="1257"/>
    </row>
    <row r="17531" spans="2:13" s="1259" customFormat="1" x14ac:dyDescent="0.2">
      <c r="B17531" s="1257"/>
      <c r="C17531" s="1257"/>
      <c r="D17531" s="1257"/>
      <c r="E17531" s="1257"/>
      <c r="F17531" s="1257"/>
      <c r="G17531" s="1257"/>
      <c r="H17531" s="1258"/>
      <c r="I17531" s="1257"/>
      <c r="J17531" s="1257"/>
      <c r="K17531" s="1257"/>
      <c r="L17531" s="1257"/>
      <c r="M17531" s="1257"/>
    </row>
    <row r="17532" spans="2:13" s="1259" customFormat="1" x14ac:dyDescent="0.2">
      <c r="B17532" s="1257"/>
      <c r="C17532" s="1257"/>
      <c r="D17532" s="1257"/>
      <c r="E17532" s="1257"/>
      <c r="F17532" s="1257"/>
      <c r="G17532" s="1257"/>
      <c r="H17532" s="1258"/>
      <c r="I17532" s="1257"/>
      <c r="J17532" s="1257"/>
      <c r="K17532" s="1257"/>
      <c r="L17532" s="1257"/>
      <c r="M17532" s="1257"/>
    </row>
    <row r="17533" spans="2:13" s="1259" customFormat="1" x14ac:dyDescent="0.2">
      <c r="B17533" s="1257"/>
      <c r="C17533" s="1257"/>
      <c r="D17533" s="1257"/>
      <c r="E17533" s="1257"/>
      <c r="F17533" s="1257"/>
      <c r="G17533" s="1257"/>
      <c r="H17533" s="1258"/>
      <c r="I17533" s="1257"/>
      <c r="J17533" s="1257"/>
      <c r="K17533" s="1257"/>
      <c r="L17533" s="1257"/>
      <c r="M17533" s="1257"/>
    </row>
    <row r="17534" spans="2:13" s="1259" customFormat="1" x14ac:dyDescent="0.2">
      <c r="B17534" s="1257"/>
      <c r="C17534" s="1257"/>
      <c r="D17534" s="1257"/>
      <c r="E17534" s="1257"/>
      <c r="F17534" s="1257"/>
      <c r="G17534" s="1257"/>
      <c r="H17534" s="1258"/>
      <c r="I17534" s="1257"/>
      <c r="J17534" s="1257"/>
      <c r="K17534" s="1257"/>
      <c r="L17534" s="1257"/>
      <c r="M17534" s="1257"/>
    </row>
    <row r="17535" spans="2:13" s="1259" customFormat="1" x14ac:dyDescent="0.2">
      <c r="B17535" s="1257"/>
      <c r="C17535" s="1257"/>
      <c r="D17535" s="1257"/>
      <c r="E17535" s="1257"/>
      <c r="F17535" s="1257"/>
      <c r="G17535" s="1257"/>
      <c r="H17535" s="1258"/>
      <c r="I17535" s="1257"/>
      <c r="J17535" s="1257"/>
      <c r="K17535" s="1257"/>
      <c r="L17535" s="1257"/>
      <c r="M17535" s="1257"/>
    </row>
    <row r="17536" spans="2:13" s="1259" customFormat="1" x14ac:dyDescent="0.2">
      <c r="B17536" s="1257"/>
      <c r="C17536" s="1257"/>
      <c r="D17536" s="1257"/>
      <c r="E17536" s="1257"/>
      <c r="F17536" s="1257"/>
      <c r="G17536" s="1257"/>
      <c r="H17536" s="1258"/>
      <c r="I17536" s="1257"/>
      <c r="J17536" s="1257"/>
      <c r="K17536" s="1257"/>
      <c r="L17536" s="1257"/>
      <c r="M17536" s="1257"/>
    </row>
    <row r="17537" spans="2:13" s="1259" customFormat="1" x14ac:dyDescent="0.2">
      <c r="B17537" s="1257"/>
      <c r="C17537" s="1257"/>
      <c r="D17537" s="1257"/>
      <c r="E17537" s="1257"/>
      <c r="F17537" s="1257"/>
      <c r="G17537" s="1257"/>
      <c r="H17537" s="1258"/>
      <c r="I17537" s="1257"/>
      <c r="J17537" s="1257"/>
      <c r="K17537" s="1257"/>
      <c r="L17537" s="1257"/>
      <c r="M17537" s="1257"/>
    </row>
    <row r="17538" spans="2:13" s="1259" customFormat="1" x14ac:dyDescent="0.2">
      <c r="B17538" s="1257"/>
      <c r="C17538" s="1257"/>
      <c r="D17538" s="1257"/>
      <c r="E17538" s="1257"/>
      <c r="F17538" s="1257"/>
      <c r="G17538" s="1257"/>
      <c r="H17538" s="1258"/>
      <c r="I17538" s="1257"/>
      <c r="J17538" s="1257"/>
      <c r="K17538" s="1257"/>
      <c r="L17538" s="1257"/>
      <c r="M17538" s="1257"/>
    </row>
    <row r="17539" spans="2:13" s="1259" customFormat="1" x14ac:dyDescent="0.2">
      <c r="B17539" s="1257"/>
      <c r="C17539" s="1257"/>
      <c r="D17539" s="1257"/>
      <c r="E17539" s="1257"/>
      <c r="F17539" s="1257"/>
      <c r="G17539" s="1257"/>
      <c r="H17539" s="1258"/>
      <c r="I17539" s="1257"/>
      <c r="J17539" s="1257"/>
      <c r="K17539" s="1257"/>
      <c r="L17539" s="1257"/>
      <c r="M17539" s="1257"/>
    </row>
    <row r="17540" spans="2:13" s="1259" customFormat="1" x14ac:dyDescent="0.2">
      <c r="B17540" s="1257"/>
      <c r="C17540" s="1257"/>
      <c r="D17540" s="1257"/>
      <c r="E17540" s="1257"/>
      <c r="F17540" s="1257"/>
      <c r="G17540" s="1257"/>
      <c r="H17540" s="1258"/>
      <c r="I17540" s="1257"/>
      <c r="J17540" s="1257"/>
      <c r="K17540" s="1257"/>
      <c r="L17540" s="1257"/>
      <c r="M17540" s="1257"/>
    </row>
    <row r="17541" spans="2:13" s="1259" customFormat="1" x14ac:dyDescent="0.2">
      <c r="B17541" s="1257"/>
      <c r="C17541" s="1257"/>
      <c r="D17541" s="1257"/>
      <c r="E17541" s="1257"/>
      <c r="F17541" s="1257"/>
      <c r="G17541" s="1257"/>
      <c r="H17541" s="1258"/>
      <c r="I17541" s="1257"/>
      <c r="J17541" s="1257"/>
      <c r="K17541" s="1257"/>
      <c r="L17541" s="1257"/>
      <c r="M17541" s="1257"/>
    </row>
    <row r="17542" spans="2:13" s="1259" customFormat="1" x14ac:dyDescent="0.2">
      <c r="B17542" s="1257"/>
      <c r="C17542" s="1257"/>
      <c r="D17542" s="1257"/>
      <c r="E17542" s="1257"/>
      <c r="F17542" s="1257"/>
      <c r="G17542" s="1257"/>
      <c r="H17542" s="1258"/>
      <c r="I17542" s="1257"/>
      <c r="J17542" s="1257"/>
      <c r="K17542" s="1257"/>
      <c r="L17542" s="1257"/>
      <c r="M17542" s="1257"/>
    </row>
    <row r="17543" spans="2:13" s="1259" customFormat="1" x14ac:dyDescent="0.2">
      <c r="B17543" s="1257"/>
      <c r="C17543" s="1257"/>
      <c r="D17543" s="1257"/>
      <c r="E17543" s="1257"/>
      <c r="F17543" s="1257"/>
      <c r="G17543" s="1257"/>
      <c r="H17543" s="1258"/>
      <c r="I17543" s="1257"/>
      <c r="J17543" s="1257"/>
      <c r="K17543" s="1257"/>
      <c r="L17543" s="1257"/>
      <c r="M17543" s="1257"/>
    </row>
    <row r="17544" spans="2:13" s="1259" customFormat="1" x14ac:dyDescent="0.2">
      <c r="B17544" s="1257"/>
      <c r="C17544" s="1257"/>
      <c r="D17544" s="1257"/>
      <c r="E17544" s="1257"/>
      <c r="F17544" s="1257"/>
      <c r="G17544" s="1257"/>
      <c r="H17544" s="1258"/>
      <c r="I17544" s="1257"/>
      <c r="J17544" s="1257"/>
      <c r="K17544" s="1257"/>
      <c r="L17544" s="1257"/>
      <c r="M17544" s="1257"/>
    </row>
    <row r="17545" spans="2:13" s="1259" customFormat="1" x14ac:dyDescent="0.2">
      <c r="B17545" s="1257"/>
      <c r="C17545" s="1257"/>
      <c r="D17545" s="1257"/>
      <c r="E17545" s="1257"/>
      <c r="F17545" s="1257"/>
      <c r="G17545" s="1257"/>
      <c r="H17545" s="1258"/>
      <c r="I17545" s="1257"/>
      <c r="J17545" s="1257"/>
      <c r="K17545" s="1257"/>
      <c r="L17545" s="1257"/>
      <c r="M17545" s="1257"/>
    </row>
    <row r="17546" spans="2:13" s="1259" customFormat="1" x14ac:dyDescent="0.2">
      <c r="B17546" s="1257"/>
      <c r="C17546" s="1257"/>
      <c r="D17546" s="1257"/>
      <c r="E17546" s="1257"/>
      <c r="F17546" s="1257"/>
      <c r="G17546" s="1257"/>
      <c r="H17546" s="1258"/>
      <c r="I17546" s="1257"/>
      <c r="J17546" s="1257"/>
      <c r="K17546" s="1257"/>
      <c r="L17546" s="1257"/>
      <c r="M17546" s="1257"/>
    </row>
    <row r="17547" spans="2:13" s="1259" customFormat="1" x14ac:dyDescent="0.2">
      <c r="B17547" s="1257"/>
      <c r="C17547" s="1257"/>
      <c r="D17547" s="1257"/>
      <c r="E17547" s="1257"/>
      <c r="F17547" s="1257"/>
      <c r="G17547" s="1257"/>
      <c r="H17547" s="1258"/>
      <c r="I17547" s="1257"/>
      <c r="J17547" s="1257"/>
      <c r="K17547" s="1257"/>
      <c r="L17547" s="1257"/>
      <c r="M17547" s="1257"/>
    </row>
    <row r="17548" spans="2:13" s="1259" customFormat="1" x14ac:dyDescent="0.2">
      <c r="B17548" s="1257"/>
      <c r="C17548" s="1257"/>
      <c r="D17548" s="1257"/>
      <c r="E17548" s="1257"/>
      <c r="F17548" s="1257"/>
      <c r="G17548" s="1257"/>
      <c r="H17548" s="1258"/>
      <c r="I17548" s="1257"/>
      <c r="J17548" s="1257"/>
      <c r="K17548" s="1257"/>
      <c r="L17548" s="1257"/>
      <c r="M17548" s="1257"/>
    </row>
    <row r="17549" spans="2:13" s="1259" customFormat="1" x14ac:dyDescent="0.2">
      <c r="B17549" s="1257"/>
      <c r="C17549" s="1257"/>
      <c r="D17549" s="1257"/>
      <c r="E17549" s="1257"/>
      <c r="F17549" s="1257"/>
      <c r="G17549" s="1257"/>
      <c r="H17549" s="1258"/>
      <c r="I17549" s="1257"/>
      <c r="J17549" s="1257"/>
      <c r="K17549" s="1257"/>
      <c r="L17549" s="1257"/>
      <c r="M17549" s="1257"/>
    </row>
    <row r="17550" spans="2:13" s="1259" customFormat="1" x14ac:dyDescent="0.2">
      <c r="B17550" s="1257"/>
      <c r="C17550" s="1257"/>
      <c r="D17550" s="1257"/>
      <c r="E17550" s="1257"/>
      <c r="F17550" s="1257"/>
      <c r="G17550" s="1257"/>
      <c r="H17550" s="1258"/>
      <c r="I17550" s="1257"/>
      <c r="J17550" s="1257"/>
      <c r="K17550" s="1257"/>
      <c r="L17550" s="1257"/>
      <c r="M17550" s="1257"/>
    </row>
    <row r="17551" spans="2:13" s="1259" customFormat="1" x14ac:dyDescent="0.2">
      <c r="B17551" s="1257"/>
      <c r="C17551" s="1257"/>
      <c r="D17551" s="1257"/>
      <c r="E17551" s="1257"/>
      <c r="F17551" s="1257"/>
      <c r="G17551" s="1257"/>
      <c r="H17551" s="1258"/>
      <c r="I17551" s="1257"/>
      <c r="J17551" s="1257"/>
      <c r="K17551" s="1257"/>
      <c r="L17551" s="1257"/>
      <c r="M17551" s="1257"/>
    </row>
    <row r="17552" spans="2:13" s="1259" customFormat="1" x14ac:dyDescent="0.2">
      <c r="B17552" s="1257"/>
      <c r="C17552" s="1257"/>
      <c r="D17552" s="1257"/>
      <c r="E17552" s="1257"/>
      <c r="F17552" s="1257"/>
      <c r="G17552" s="1257"/>
      <c r="H17552" s="1258"/>
      <c r="I17552" s="1257"/>
      <c r="J17552" s="1257"/>
      <c r="K17552" s="1257"/>
      <c r="L17552" s="1257"/>
      <c r="M17552" s="1257"/>
    </row>
    <row r="17553" spans="2:13" s="1259" customFormat="1" x14ac:dyDescent="0.2">
      <c r="B17553" s="1257"/>
      <c r="C17553" s="1257"/>
      <c r="D17553" s="1257"/>
      <c r="E17553" s="1257"/>
      <c r="F17553" s="1257"/>
      <c r="G17553" s="1257"/>
      <c r="H17553" s="1258"/>
      <c r="I17553" s="1257"/>
      <c r="J17553" s="1257"/>
      <c r="K17553" s="1257"/>
      <c r="L17553" s="1257"/>
      <c r="M17553" s="1257"/>
    </row>
    <row r="17554" spans="2:13" s="1259" customFormat="1" x14ac:dyDescent="0.2">
      <c r="B17554" s="1257"/>
      <c r="C17554" s="1257"/>
      <c r="D17554" s="1257"/>
      <c r="E17554" s="1257"/>
      <c r="F17554" s="1257"/>
      <c r="G17554" s="1257"/>
      <c r="H17554" s="1258"/>
      <c r="I17554" s="1257"/>
      <c r="J17554" s="1257"/>
      <c r="K17554" s="1257"/>
      <c r="L17554" s="1257"/>
      <c r="M17554" s="1257"/>
    </row>
    <row r="17555" spans="2:13" s="1259" customFormat="1" x14ac:dyDescent="0.2">
      <c r="B17555" s="1257"/>
      <c r="C17555" s="1257"/>
      <c r="D17555" s="1257"/>
      <c r="E17555" s="1257"/>
      <c r="F17555" s="1257"/>
      <c r="G17555" s="1257"/>
      <c r="H17555" s="1258"/>
      <c r="I17555" s="1257"/>
      <c r="J17555" s="1257"/>
      <c r="K17555" s="1257"/>
      <c r="L17555" s="1257"/>
      <c r="M17555" s="1257"/>
    </row>
    <row r="17556" spans="2:13" s="1259" customFormat="1" x14ac:dyDescent="0.2">
      <c r="B17556" s="1257"/>
      <c r="C17556" s="1257"/>
      <c r="D17556" s="1257"/>
      <c r="E17556" s="1257"/>
      <c r="F17556" s="1257"/>
      <c r="G17556" s="1257"/>
      <c r="H17556" s="1258"/>
      <c r="I17556" s="1257"/>
      <c r="J17556" s="1257"/>
      <c r="K17556" s="1257"/>
      <c r="L17556" s="1257"/>
      <c r="M17556" s="1257"/>
    </row>
    <row r="17557" spans="2:13" s="1259" customFormat="1" x14ac:dyDescent="0.2">
      <c r="B17557" s="1257"/>
      <c r="C17557" s="1257"/>
      <c r="D17557" s="1257"/>
      <c r="E17557" s="1257"/>
      <c r="F17557" s="1257"/>
      <c r="G17557" s="1257"/>
      <c r="H17557" s="1258"/>
      <c r="I17557" s="1257"/>
      <c r="J17557" s="1257"/>
      <c r="K17557" s="1257"/>
      <c r="L17557" s="1257"/>
      <c r="M17557" s="1257"/>
    </row>
    <row r="17558" spans="2:13" s="1259" customFormat="1" x14ac:dyDescent="0.2">
      <c r="B17558" s="1257"/>
      <c r="C17558" s="1257"/>
      <c r="D17558" s="1257"/>
      <c r="E17558" s="1257"/>
      <c r="F17558" s="1257"/>
      <c r="G17558" s="1257"/>
      <c r="H17558" s="1258"/>
      <c r="I17558" s="1257"/>
      <c r="J17558" s="1257"/>
      <c r="K17558" s="1257"/>
      <c r="L17558" s="1257"/>
      <c r="M17558" s="1257"/>
    </row>
    <row r="17559" spans="2:13" s="1259" customFormat="1" x14ac:dyDescent="0.2">
      <c r="B17559" s="1257"/>
      <c r="C17559" s="1257"/>
      <c r="D17559" s="1257"/>
      <c r="E17559" s="1257"/>
      <c r="F17559" s="1257"/>
      <c r="G17559" s="1257"/>
      <c r="H17559" s="1258"/>
      <c r="I17559" s="1257"/>
      <c r="J17559" s="1257"/>
      <c r="K17559" s="1257"/>
      <c r="L17559" s="1257"/>
      <c r="M17559" s="1257"/>
    </row>
    <row r="17560" spans="2:13" s="1259" customFormat="1" x14ac:dyDescent="0.2">
      <c r="B17560" s="1257"/>
      <c r="C17560" s="1257"/>
      <c r="D17560" s="1257"/>
      <c r="E17560" s="1257"/>
      <c r="F17560" s="1257"/>
      <c r="G17560" s="1257"/>
      <c r="H17560" s="1258"/>
      <c r="I17560" s="1257"/>
      <c r="J17560" s="1257"/>
      <c r="K17560" s="1257"/>
      <c r="L17560" s="1257"/>
      <c r="M17560" s="1257"/>
    </row>
    <row r="17561" spans="2:13" s="1259" customFormat="1" x14ac:dyDescent="0.2">
      <c r="B17561" s="1257"/>
      <c r="C17561" s="1257"/>
      <c r="D17561" s="1257"/>
      <c r="E17561" s="1257"/>
      <c r="F17561" s="1257"/>
      <c r="G17561" s="1257"/>
      <c r="H17561" s="1258"/>
      <c r="I17561" s="1257"/>
      <c r="J17561" s="1257"/>
      <c r="K17561" s="1257"/>
      <c r="L17561" s="1257"/>
      <c r="M17561" s="1257"/>
    </row>
    <row r="17562" spans="2:13" s="1259" customFormat="1" x14ac:dyDescent="0.2">
      <c r="B17562" s="1257"/>
      <c r="C17562" s="1257"/>
      <c r="D17562" s="1257"/>
      <c r="E17562" s="1257"/>
      <c r="F17562" s="1257"/>
      <c r="G17562" s="1257"/>
      <c r="H17562" s="1258"/>
      <c r="I17562" s="1257"/>
      <c r="J17562" s="1257"/>
      <c r="K17562" s="1257"/>
      <c r="L17562" s="1257"/>
      <c r="M17562" s="1257"/>
    </row>
    <row r="17563" spans="2:13" s="1259" customFormat="1" x14ac:dyDescent="0.2">
      <c r="B17563" s="1257"/>
      <c r="C17563" s="1257"/>
      <c r="D17563" s="1257"/>
      <c r="E17563" s="1257"/>
      <c r="F17563" s="1257"/>
      <c r="G17563" s="1257"/>
      <c r="H17563" s="1258"/>
      <c r="I17563" s="1257"/>
      <c r="J17563" s="1257"/>
      <c r="K17563" s="1257"/>
      <c r="L17563" s="1257"/>
      <c r="M17563" s="1257"/>
    </row>
    <row r="17564" spans="2:13" s="1259" customFormat="1" x14ac:dyDescent="0.2">
      <c r="B17564" s="1257"/>
      <c r="C17564" s="1257"/>
      <c r="D17564" s="1257"/>
      <c r="E17564" s="1257"/>
      <c r="F17564" s="1257"/>
      <c r="G17564" s="1257"/>
      <c r="H17564" s="1258"/>
      <c r="I17564" s="1257"/>
      <c r="J17564" s="1257"/>
      <c r="K17564" s="1257"/>
      <c r="L17564" s="1257"/>
      <c r="M17564" s="1257"/>
    </row>
    <row r="17565" spans="2:13" s="1259" customFormat="1" x14ac:dyDescent="0.2">
      <c r="B17565" s="1257"/>
      <c r="C17565" s="1257"/>
      <c r="D17565" s="1257"/>
      <c r="E17565" s="1257"/>
      <c r="F17565" s="1257"/>
      <c r="G17565" s="1257"/>
      <c r="H17565" s="1258"/>
      <c r="I17565" s="1257"/>
      <c r="J17565" s="1257"/>
      <c r="K17565" s="1257"/>
      <c r="L17565" s="1257"/>
      <c r="M17565" s="1257"/>
    </row>
    <row r="17566" spans="2:13" s="1259" customFormat="1" x14ac:dyDescent="0.2">
      <c r="B17566" s="1257"/>
      <c r="C17566" s="1257"/>
      <c r="D17566" s="1257"/>
      <c r="E17566" s="1257"/>
      <c r="F17566" s="1257"/>
      <c r="G17566" s="1257"/>
      <c r="H17566" s="1258"/>
      <c r="I17566" s="1257"/>
      <c r="J17566" s="1257"/>
      <c r="K17566" s="1257"/>
      <c r="L17566" s="1257"/>
      <c r="M17566" s="1257"/>
    </row>
    <row r="17567" spans="2:13" s="1259" customFormat="1" x14ac:dyDescent="0.2">
      <c r="B17567" s="1257"/>
      <c r="C17567" s="1257"/>
      <c r="D17567" s="1257"/>
      <c r="E17567" s="1257"/>
      <c r="F17567" s="1257"/>
      <c r="G17567" s="1257"/>
      <c r="H17567" s="1258"/>
      <c r="I17567" s="1257"/>
      <c r="J17567" s="1257"/>
      <c r="K17567" s="1257"/>
      <c r="L17567" s="1257"/>
      <c r="M17567" s="1257"/>
    </row>
    <row r="17568" spans="2:13" s="1259" customFormat="1" x14ac:dyDescent="0.2">
      <c r="B17568" s="1257"/>
      <c r="C17568" s="1257"/>
      <c r="D17568" s="1257"/>
      <c r="E17568" s="1257"/>
      <c r="F17568" s="1257"/>
      <c r="G17568" s="1257"/>
      <c r="H17568" s="1258"/>
      <c r="I17568" s="1257"/>
      <c r="J17568" s="1257"/>
      <c r="K17568" s="1257"/>
      <c r="L17568" s="1257"/>
      <c r="M17568" s="1257"/>
    </row>
    <row r="17569" spans="2:13" s="1259" customFormat="1" x14ac:dyDescent="0.2">
      <c r="B17569" s="1257"/>
      <c r="C17569" s="1257"/>
      <c r="D17569" s="1257"/>
      <c r="E17569" s="1257"/>
      <c r="F17569" s="1257"/>
      <c r="G17569" s="1257"/>
      <c r="H17569" s="1258"/>
      <c r="I17569" s="1257"/>
      <c r="J17569" s="1257"/>
      <c r="K17569" s="1257"/>
      <c r="L17569" s="1257"/>
      <c r="M17569" s="1257"/>
    </row>
    <row r="17570" spans="2:13" s="1259" customFormat="1" x14ac:dyDescent="0.2">
      <c r="B17570" s="1257"/>
      <c r="C17570" s="1257"/>
      <c r="D17570" s="1257"/>
      <c r="E17570" s="1257"/>
      <c r="F17570" s="1257"/>
      <c r="G17570" s="1257"/>
      <c r="H17570" s="1258"/>
      <c r="I17570" s="1257"/>
      <c r="J17570" s="1257"/>
      <c r="K17570" s="1257"/>
      <c r="L17570" s="1257"/>
      <c r="M17570" s="1257"/>
    </row>
    <row r="17571" spans="2:13" s="1259" customFormat="1" x14ac:dyDescent="0.2">
      <c r="B17571" s="1257"/>
      <c r="C17571" s="1257"/>
      <c r="D17571" s="1257"/>
      <c r="E17571" s="1257"/>
      <c r="F17571" s="1257"/>
      <c r="G17571" s="1257"/>
      <c r="H17571" s="1258"/>
      <c r="I17571" s="1257"/>
      <c r="J17571" s="1257"/>
      <c r="K17571" s="1257"/>
      <c r="L17571" s="1257"/>
      <c r="M17571" s="1257"/>
    </row>
    <row r="17572" spans="2:13" s="1259" customFormat="1" x14ac:dyDescent="0.2">
      <c r="B17572" s="1257"/>
      <c r="C17572" s="1257"/>
      <c r="D17572" s="1257"/>
      <c r="E17572" s="1257"/>
      <c r="F17572" s="1257"/>
      <c r="G17572" s="1257"/>
      <c r="H17572" s="1258"/>
      <c r="I17572" s="1257"/>
      <c r="J17572" s="1257"/>
      <c r="K17572" s="1257"/>
      <c r="L17572" s="1257"/>
      <c r="M17572" s="1257"/>
    </row>
    <row r="17573" spans="2:13" s="1259" customFormat="1" x14ac:dyDescent="0.2">
      <c r="B17573" s="1257"/>
      <c r="C17573" s="1257"/>
      <c r="D17573" s="1257"/>
      <c r="E17573" s="1257"/>
      <c r="F17573" s="1257"/>
      <c r="G17573" s="1257"/>
      <c r="H17573" s="1258"/>
      <c r="I17573" s="1257"/>
      <c r="J17573" s="1257"/>
      <c r="K17573" s="1257"/>
      <c r="L17573" s="1257"/>
      <c r="M17573" s="1257"/>
    </row>
    <row r="17574" spans="2:13" s="1259" customFormat="1" x14ac:dyDescent="0.2">
      <c r="B17574" s="1257"/>
      <c r="C17574" s="1257"/>
      <c r="D17574" s="1257"/>
      <c r="E17574" s="1257"/>
      <c r="F17574" s="1257"/>
      <c r="G17574" s="1257"/>
      <c r="H17574" s="1258"/>
      <c r="I17574" s="1257"/>
      <c r="J17574" s="1257"/>
      <c r="K17574" s="1257"/>
      <c r="L17574" s="1257"/>
      <c r="M17574" s="1257"/>
    </row>
    <row r="17575" spans="2:13" s="1259" customFormat="1" x14ac:dyDescent="0.2">
      <c r="B17575" s="1257"/>
      <c r="C17575" s="1257"/>
      <c r="D17575" s="1257"/>
      <c r="E17575" s="1257"/>
      <c r="F17575" s="1257"/>
      <c r="G17575" s="1257"/>
      <c r="H17575" s="1258"/>
      <c r="I17575" s="1257"/>
      <c r="J17575" s="1257"/>
      <c r="K17575" s="1257"/>
      <c r="L17575" s="1257"/>
      <c r="M17575" s="1257"/>
    </row>
    <row r="17576" spans="2:13" s="1259" customFormat="1" x14ac:dyDescent="0.2">
      <c r="B17576" s="1257"/>
      <c r="C17576" s="1257"/>
      <c r="D17576" s="1257"/>
      <c r="E17576" s="1257"/>
      <c r="F17576" s="1257"/>
      <c r="G17576" s="1257"/>
      <c r="H17576" s="1258"/>
      <c r="I17576" s="1257"/>
      <c r="J17576" s="1257"/>
      <c r="K17576" s="1257"/>
      <c r="L17576" s="1257"/>
      <c r="M17576" s="1257"/>
    </row>
    <row r="17577" spans="2:13" s="1259" customFormat="1" x14ac:dyDescent="0.2">
      <c r="B17577" s="1257"/>
      <c r="C17577" s="1257"/>
      <c r="D17577" s="1257"/>
      <c r="E17577" s="1257"/>
      <c r="F17577" s="1257"/>
      <c r="G17577" s="1257"/>
      <c r="H17577" s="1258"/>
      <c r="I17577" s="1257"/>
      <c r="J17577" s="1257"/>
      <c r="K17577" s="1257"/>
      <c r="L17577" s="1257"/>
      <c r="M17577" s="1257"/>
    </row>
    <row r="17578" spans="2:13" s="1259" customFormat="1" x14ac:dyDescent="0.2">
      <c r="B17578" s="1257"/>
      <c r="C17578" s="1257"/>
      <c r="D17578" s="1257"/>
      <c r="E17578" s="1257"/>
      <c r="F17578" s="1257"/>
      <c r="G17578" s="1257"/>
      <c r="H17578" s="1258"/>
      <c r="I17578" s="1257"/>
      <c r="J17578" s="1257"/>
      <c r="K17578" s="1257"/>
      <c r="L17578" s="1257"/>
      <c r="M17578" s="1257"/>
    </row>
    <row r="17579" spans="2:13" s="1259" customFormat="1" x14ac:dyDescent="0.2">
      <c r="B17579" s="1257"/>
      <c r="C17579" s="1257"/>
      <c r="D17579" s="1257"/>
      <c r="E17579" s="1257"/>
      <c r="F17579" s="1257"/>
      <c r="G17579" s="1257"/>
      <c r="H17579" s="1258"/>
      <c r="I17579" s="1257"/>
      <c r="J17579" s="1257"/>
      <c r="K17579" s="1257"/>
      <c r="L17579" s="1257"/>
      <c r="M17579" s="1257"/>
    </row>
    <row r="17580" spans="2:13" s="1259" customFormat="1" x14ac:dyDescent="0.2">
      <c r="B17580" s="1257"/>
      <c r="C17580" s="1257"/>
      <c r="D17580" s="1257"/>
      <c r="E17580" s="1257"/>
      <c r="F17580" s="1257"/>
      <c r="G17580" s="1257"/>
      <c r="H17580" s="1258"/>
      <c r="I17580" s="1257"/>
      <c r="J17580" s="1257"/>
      <c r="K17580" s="1257"/>
      <c r="L17580" s="1257"/>
      <c r="M17580" s="1257"/>
    </row>
    <row r="17581" spans="2:13" s="1259" customFormat="1" x14ac:dyDescent="0.2">
      <c r="B17581" s="1257"/>
      <c r="C17581" s="1257"/>
      <c r="D17581" s="1257"/>
      <c r="E17581" s="1257"/>
      <c r="F17581" s="1257"/>
      <c r="G17581" s="1257"/>
      <c r="H17581" s="1258"/>
      <c r="I17581" s="1257"/>
      <c r="J17581" s="1257"/>
      <c r="K17581" s="1257"/>
      <c r="L17581" s="1257"/>
      <c r="M17581" s="1257"/>
    </row>
    <row r="17582" spans="2:13" s="1259" customFormat="1" x14ac:dyDescent="0.2">
      <c r="B17582" s="1257"/>
      <c r="C17582" s="1257"/>
      <c r="D17582" s="1257"/>
      <c r="E17582" s="1257"/>
      <c r="F17582" s="1257"/>
      <c r="G17582" s="1257"/>
      <c r="H17582" s="1258"/>
      <c r="I17582" s="1257"/>
      <c r="J17582" s="1257"/>
      <c r="K17582" s="1257"/>
      <c r="L17582" s="1257"/>
      <c r="M17582" s="1257"/>
    </row>
    <row r="17583" spans="2:13" s="1259" customFormat="1" x14ac:dyDescent="0.2">
      <c r="B17583" s="1257"/>
      <c r="C17583" s="1257"/>
      <c r="D17583" s="1257"/>
      <c r="E17583" s="1257"/>
      <c r="F17583" s="1257"/>
      <c r="G17583" s="1257"/>
      <c r="H17583" s="1258"/>
      <c r="I17583" s="1257"/>
      <c r="J17583" s="1257"/>
      <c r="K17583" s="1257"/>
      <c r="L17583" s="1257"/>
      <c r="M17583" s="1257"/>
    </row>
    <row r="17584" spans="2:13" s="1259" customFormat="1" x14ac:dyDescent="0.2">
      <c r="B17584" s="1257"/>
      <c r="C17584" s="1257"/>
      <c r="D17584" s="1257"/>
      <c r="E17584" s="1257"/>
      <c r="F17584" s="1257"/>
      <c r="G17584" s="1257"/>
      <c r="H17584" s="1258"/>
      <c r="I17584" s="1257"/>
      <c r="J17584" s="1257"/>
      <c r="K17584" s="1257"/>
      <c r="L17584" s="1257"/>
      <c r="M17584" s="1257"/>
    </row>
    <row r="17585" spans="2:13" s="1259" customFormat="1" x14ac:dyDescent="0.2">
      <c r="B17585" s="1257"/>
      <c r="C17585" s="1257"/>
      <c r="D17585" s="1257"/>
      <c r="E17585" s="1257"/>
      <c r="F17585" s="1257"/>
      <c r="G17585" s="1257"/>
      <c r="H17585" s="1258"/>
      <c r="I17585" s="1257"/>
      <c r="J17585" s="1257"/>
      <c r="K17585" s="1257"/>
      <c r="L17585" s="1257"/>
      <c r="M17585" s="1257"/>
    </row>
    <row r="17586" spans="2:13" s="1259" customFormat="1" x14ac:dyDescent="0.2">
      <c r="B17586" s="1257"/>
      <c r="C17586" s="1257"/>
      <c r="D17586" s="1257"/>
      <c r="E17586" s="1257"/>
      <c r="F17586" s="1257"/>
      <c r="G17586" s="1257"/>
      <c r="H17586" s="1258"/>
      <c r="I17586" s="1257"/>
      <c r="J17586" s="1257"/>
      <c r="K17586" s="1257"/>
      <c r="L17586" s="1257"/>
      <c r="M17586" s="1257"/>
    </row>
    <row r="17587" spans="2:13" s="1259" customFormat="1" x14ac:dyDescent="0.2">
      <c r="B17587" s="1257"/>
      <c r="C17587" s="1257"/>
      <c r="D17587" s="1257"/>
      <c r="E17587" s="1257"/>
      <c r="F17587" s="1257"/>
      <c r="G17587" s="1257"/>
      <c r="H17587" s="1258"/>
      <c r="I17587" s="1257"/>
      <c r="J17587" s="1257"/>
      <c r="K17587" s="1257"/>
      <c r="L17587" s="1257"/>
      <c r="M17587" s="1257"/>
    </row>
    <row r="17588" spans="2:13" s="1259" customFormat="1" x14ac:dyDescent="0.2">
      <c r="B17588" s="1257"/>
      <c r="C17588" s="1257"/>
      <c r="D17588" s="1257"/>
      <c r="E17588" s="1257"/>
      <c r="F17588" s="1257"/>
      <c r="G17588" s="1257"/>
      <c r="H17588" s="1258"/>
      <c r="I17588" s="1257"/>
      <c r="J17588" s="1257"/>
      <c r="K17588" s="1257"/>
      <c r="L17588" s="1257"/>
      <c r="M17588" s="1257"/>
    </row>
    <row r="17589" spans="2:13" s="1259" customFormat="1" x14ac:dyDescent="0.2">
      <c r="B17589" s="1257"/>
      <c r="C17589" s="1257"/>
      <c r="D17589" s="1257"/>
      <c r="E17589" s="1257"/>
      <c r="F17589" s="1257"/>
      <c r="G17589" s="1257"/>
      <c r="H17589" s="1258"/>
      <c r="I17589" s="1257"/>
      <c r="J17589" s="1257"/>
      <c r="K17589" s="1257"/>
      <c r="L17589" s="1257"/>
      <c r="M17589" s="1257"/>
    </row>
    <row r="17590" spans="2:13" s="1259" customFormat="1" x14ac:dyDescent="0.2">
      <c r="B17590" s="1257"/>
      <c r="C17590" s="1257"/>
      <c r="D17590" s="1257"/>
      <c r="E17590" s="1257"/>
      <c r="F17590" s="1257"/>
      <c r="G17590" s="1257"/>
      <c r="H17590" s="1258"/>
      <c r="I17590" s="1257"/>
      <c r="J17590" s="1257"/>
      <c r="K17590" s="1257"/>
      <c r="L17590" s="1257"/>
      <c r="M17590" s="1257"/>
    </row>
    <row r="17591" spans="2:13" s="1259" customFormat="1" x14ac:dyDescent="0.2">
      <c r="B17591" s="1257"/>
      <c r="C17591" s="1257"/>
      <c r="D17591" s="1257"/>
      <c r="E17591" s="1257"/>
      <c r="F17591" s="1257"/>
      <c r="G17591" s="1257"/>
      <c r="H17591" s="1258"/>
      <c r="I17591" s="1257"/>
      <c r="J17591" s="1257"/>
      <c r="K17591" s="1257"/>
      <c r="L17591" s="1257"/>
      <c r="M17591" s="1257"/>
    </row>
    <row r="17592" spans="2:13" s="1259" customFormat="1" x14ac:dyDescent="0.2">
      <c r="B17592" s="1257"/>
      <c r="C17592" s="1257"/>
      <c r="D17592" s="1257"/>
      <c r="E17592" s="1257"/>
      <c r="F17592" s="1257"/>
      <c r="G17592" s="1257"/>
      <c r="H17592" s="1258"/>
      <c r="I17592" s="1257"/>
      <c r="J17592" s="1257"/>
      <c r="K17592" s="1257"/>
      <c r="L17592" s="1257"/>
      <c r="M17592" s="1257"/>
    </row>
    <row r="17593" spans="2:13" s="1259" customFormat="1" x14ac:dyDescent="0.2">
      <c r="B17593" s="1257"/>
      <c r="C17593" s="1257"/>
      <c r="D17593" s="1257"/>
      <c r="E17593" s="1257"/>
      <c r="F17593" s="1257"/>
      <c r="G17593" s="1257"/>
      <c r="H17593" s="1258"/>
      <c r="I17593" s="1257"/>
      <c r="J17593" s="1257"/>
      <c r="K17593" s="1257"/>
      <c r="L17593" s="1257"/>
      <c r="M17593" s="1257"/>
    </row>
    <row r="17594" spans="2:13" s="1259" customFormat="1" x14ac:dyDescent="0.2">
      <c r="B17594" s="1257"/>
      <c r="C17594" s="1257"/>
      <c r="D17594" s="1257"/>
      <c r="E17594" s="1257"/>
      <c r="F17594" s="1257"/>
      <c r="G17594" s="1257"/>
      <c r="H17594" s="1258"/>
      <c r="I17594" s="1257"/>
      <c r="J17594" s="1257"/>
      <c r="K17594" s="1257"/>
      <c r="L17594" s="1257"/>
      <c r="M17594" s="1257"/>
    </row>
    <row r="17595" spans="2:13" s="1259" customFormat="1" x14ac:dyDescent="0.2">
      <c r="B17595" s="1257"/>
      <c r="C17595" s="1257"/>
      <c r="D17595" s="1257"/>
      <c r="E17595" s="1257"/>
      <c r="F17595" s="1257"/>
      <c r="G17595" s="1257"/>
      <c r="H17595" s="1258"/>
      <c r="I17595" s="1257"/>
      <c r="J17595" s="1257"/>
      <c r="K17595" s="1257"/>
      <c r="L17595" s="1257"/>
      <c r="M17595" s="1257"/>
    </row>
    <row r="17596" spans="2:13" s="1259" customFormat="1" x14ac:dyDescent="0.2">
      <c r="B17596" s="1257"/>
      <c r="C17596" s="1257"/>
      <c r="D17596" s="1257"/>
      <c r="E17596" s="1257"/>
      <c r="F17596" s="1257"/>
      <c r="G17596" s="1257"/>
      <c r="H17596" s="1258"/>
      <c r="I17596" s="1257"/>
      <c r="J17596" s="1257"/>
      <c r="K17596" s="1257"/>
      <c r="L17596" s="1257"/>
      <c r="M17596" s="1257"/>
    </row>
    <row r="17597" spans="2:13" s="1259" customFormat="1" x14ac:dyDescent="0.2">
      <c r="B17597" s="1257"/>
      <c r="C17597" s="1257"/>
      <c r="D17597" s="1257"/>
      <c r="E17597" s="1257"/>
      <c r="F17597" s="1257"/>
      <c r="G17597" s="1257"/>
      <c r="H17597" s="1258"/>
      <c r="I17597" s="1257"/>
      <c r="J17597" s="1257"/>
      <c r="K17597" s="1257"/>
      <c r="L17597" s="1257"/>
      <c r="M17597" s="1257"/>
    </row>
    <row r="17598" spans="2:13" s="1259" customFormat="1" x14ac:dyDescent="0.2">
      <c r="B17598" s="1257"/>
      <c r="C17598" s="1257"/>
      <c r="D17598" s="1257"/>
      <c r="E17598" s="1257"/>
      <c r="F17598" s="1257"/>
      <c r="G17598" s="1257"/>
      <c r="H17598" s="1258"/>
      <c r="I17598" s="1257"/>
      <c r="J17598" s="1257"/>
      <c r="K17598" s="1257"/>
      <c r="L17598" s="1257"/>
      <c r="M17598" s="1257"/>
    </row>
    <row r="17599" spans="2:13" s="1259" customFormat="1" x14ac:dyDescent="0.2">
      <c r="B17599" s="1257"/>
      <c r="C17599" s="1257"/>
      <c r="D17599" s="1257"/>
      <c r="E17599" s="1257"/>
      <c r="F17599" s="1257"/>
      <c r="G17599" s="1257"/>
      <c r="H17599" s="1258"/>
      <c r="I17599" s="1257"/>
      <c r="J17599" s="1257"/>
      <c r="K17599" s="1257"/>
      <c r="L17599" s="1257"/>
      <c r="M17599" s="1257"/>
    </row>
    <row r="17600" spans="2:13" s="1259" customFormat="1" x14ac:dyDescent="0.2">
      <c r="B17600" s="1257"/>
      <c r="C17600" s="1257"/>
      <c r="D17600" s="1257"/>
      <c r="E17600" s="1257"/>
      <c r="F17600" s="1257"/>
      <c r="G17600" s="1257"/>
      <c r="H17600" s="1258"/>
      <c r="I17600" s="1257"/>
      <c r="J17600" s="1257"/>
      <c r="K17600" s="1257"/>
      <c r="L17600" s="1257"/>
      <c r="M17600" s="1257"/>
    </row>
    <row r="17601" spans="2:13" s="1259" customFormat="1" x14ac:dyDescent="0.2">
      <c r="B17601" s="1257"/>
      <c r="C17601" s="1257"/>
      <c r="D17601" s="1257"/>
      <c r="E17601" s="1257"/>
      <c r="F17601" s="1257"/>
      <c r="G17601" s="1257"/>
      <c r="H17601" s="1258"/>
      <c r="I17601" s="1257"/>
      <c r="J17601" s="1257"/>
      <c r="K17601" s="1257"/>
      <c r="L17601" s="1257"/>
      <c r="M17601" s="1257"/>
    </row>
    <row r="17602" spans="2:13" s="1259" customFormat="1" x14ac:dyDescent="0.2">
      <c r="B17602" s="1257"/>
      <c r="C17602" s="1257"/>
      <c r="D17602" s="1257"/>
      <c r="E17602" s="1257"/>
      <c r="F17602" s="1257"/>
      <c r="G17602" s="1257"/>
      <c r="H17602" s="1258"/>
      <c r="I17602" s="1257"/>
      <c r="J17602" s="1257"/>
      <c r="K17602" s="1257"/>
      <c r="L17602" s="1257"/>
      <c r="M17602" s="1257"/>
    </row>
    <row r="17603" spans="2:13" s="1259" customFormat="1" x14ac:dyDescent="0.2">
      <c r="B17603" s="1257"/>
      <c r="C17603" s="1257"/>
      <c r="D17603" s="1257"/>
      <c r="E17603" s="1257"/>
      <c r="F17603" s="1257"/>
      <c r="G17603" s="1257"/>
      <c r="H17603" s="1258"/>
      <c r="I17603" s="1257"/>
      <c r="J17603" s="1257"/>
      <c r="K17603" s="1257"/>
      <c r="L17603" s="1257"/>
      <c r="M17603" s="1257"/>
    </row>
    <row r="17604" spans="2:13" s="1259" customFormat="1" x14ac:dyDescent="0.2">
      <c r="B17604" s="1257"/>
      <c r="C17604" s="1257"/>
      <c r="D17604" s="1257"/>
      <c r="E17604" s="1257"/>
      <c r="F17604" s="1257"/>
      <c r="G17604" s="1257"/>
      <c r="H17604" s="1258"/>
      <c r="I17604" s="1257"/>
      <c r="J17604" s="1257"/>
      <c r="K17604" s="1257"/>
      <c r="L17604" s="1257"/>
      <c r="M17604" s="1257"/>
    </row>
    <row r="17605" spans="2:13" s="1259" customFormat="1" x14ac:dyDescent="0.2">
      <c r="B17605" s="1257"/>
      <c r="C17605" s="1257"/>
      <c r="D17605" s="1257"/>
      <c r="E17605" s="1257"/>
      <c r="F17605" s="1257"/>
      <c r="G17605" s="1257"/>
      <c r="H17605" s="1258"/>
      <c r="I17605" s="1257"/>
      <c r="J17605" s="1257"/>
      <c r="K17605" s="1257"/>
      <c r="L17605" s="1257"/>
      <c r="M17605" s="1257"/>
    </row>
    <row r="17606" spans="2:13" s="1259" customFormat="1" x14ac:dyDescent="0.2">
      <c r="B17606" s="1257"/>
      <c r="C17606" s="1257"/>
      <c r="D17606" s="1257"/>
      <c r="E17606" s="1257"/>
      <c r="F17606" s="1257"/>
      <c r="G17606" s="1257"/>
      <c r="H17606" s="1258"/>
      <c r="I17606" s="1257"/>
      <c r="J17606" s="1257"/>
      <c r="K17606" s="1257"/>
      <c r="L17606" s="1257"/>
      <c r="M17606" s="1257"/>
    </row>
    <row r="17607" spans="2:13" s="1259" customFormat="1" x14ac:dyDescent="0.2">
      <c r="B17607" s="1257"/>
      <c r="C17607" s="1257"/>
      <c r="D17607" s="1257"/>
      <c r="E17607" s="1257"/>
      <c r="F17607" s="1257"/>
      <c r="G17607" s="1257"/>
      <c r="H17607" s="1258"/>
      <c r="I17607" s="1257"/>
      <c r="J17607" s="1257"/>
      <c r="K17607" s="1257"/>
      <c r="L17607" s="1257"/>
      <c r="M17607" s="1257"/>
    </row>
    <row r="17608" spans="2:13" s="1259" customFormat="1" x14ac:dyDescent="0.2">
      <c r="B17608" s="1257"/>
      <c r="C17608" s="1257"/>
      <c r="D17608" s="1257"/>
      <c r="E17608" s="1257"/>
      <c r="F17608" s="1257"/>
      <c r="G17608" s="1257"/>
      <c r="H17608" s="1258"/>
      <c r="I17608" s="1257"/>
      <c r="J17608" s="1257"/>
      <c r="K17608" s="1257"/>
      <c r="L17608" s="1257"/>
      <c r="M17608" s="1257"/>
    </row>
    <row r="17609" spans="2:13" s="1259" customFormat="1" x14ac:dyDescent="0.2">
      <c r="B17609" s="1257"/>
      <c r="C17609" s="1257"/>
      <c r="D17609" s="1257"/>
      <c r="E17609" s="1257"/>
      <c r="F17609" s="1257"/>
      <c r="G17609" s="1257"/>
      <c r="H17609" s="1258"/>
      <c r="I17609" s="1257"/>
      <c r="J17609" s="1257"/>
      <c r="K17609" s="1257"/>
      <c r="L17609" s="1257"/>
      <c r="M17609" s="1257"/>
    </row>
    <row r="17610" spans="2:13" s="1259" customFormat="1" x14ac:dyDescent="0.2">
      <c r="B17610" s="1257"/>
      <c r="C17610" s="1257"/>
      <c r="D17610" s="1257"/>
      <c r="E17610" s="1257"/>
      <c r="F17610" s="1257"/>
      <c r="G17610" s="1257"/>
      <c r="H17610" s="1258"/>
      <c r="I17610" s="1257"/>
      <c r="J17610" s="1257"/>
      <c r="K17610" s="1257"/>
      <c r="L17610" s="1257"/>
      <c r="M17610" s="1257"/>
    </row>
    <row r="17611" spans="2:13" s="1259" customFormat="1" x14ac:dyDescent="0.2">
      <c r="B17611" s="1257"/>
      <c r="C17611" s="1257"/>
      <c r="D17611" s="1257"/>
      <c r="E17611" s="1257"/>
      <c r="F17611" s="1257"/>
      <c r="G17611" s="1257"/>
      <c r="H17611" s="1258"/>
      <c r="I17611" s="1257"/>
      <c r="J17611" s="1257"/>
      <c r="K17611" s="1257"/>
      <c r="L17611" s="1257"/>
      <c r="M17611" s="1257"/>
    </row>
    <row r="17612" spans="2:13" s="1259" customFormat="1" x14ac:dyDescent="0.2">
      <c r="B17612" s="1257"/>
      <c r="C17612" s="1257"/>
      <c r="D17612" s="1257"/>
      <c r="E17612" s="1257"/>
      <c r="F17612" s="1257"/>
      <c r="G17612" s="1257"/>
      <c r="H17612" s="1258"/>
      <c r="I17612" s="1257"/>
      <c r="J17612" s="1257"/>
      <c r="K17612" s="1257"/>
      <c r="L17612" s="1257"/>
      <c r="M17612" s="1257"/>
    </row>
    <row r="17613" spans="2:13" s="1259" customFormat="1" x14ac:dyDescent="0.2">
      <c r="B17613" s="1257"/>
      <c r="C17613" s="1257"/>
      <c r="D17613" s="1257"/>
      <c r="E17613" s="1257"/>
      <c r="F17613" s="1257"/>
      <c r="G17613" s="1257"/>
      <c r="H17613" s="1258"/>
      <c r="I17613" s="1257"/>
      <c r="J17613" s="1257"/>
      <c r="K17613" s="1257"/>
      <c r="L17613" s="1257"/>
      <c r="M17613" s="1257"/>
    </row>
    <row r="17614" spans="2:13" s="1259" customFormat="1" x14ac:dyDescent="0.2">
      <c r="B17614" s="1257"/>
      <c r="C17614" s="1257"/>
      <c r="D17614" s="1257"/>
      <c r="E17614" s="1257"/>
      <c r="F17614" s="1257"/>
      <c r="G17614" s="1257"/>
      <c r="H17614" s="1258"/>
      <c r="I17614" s="1257"/>
      <c r="J17614" s="1257"/>
      <c r="K17614" s="1257"/>
      <c r="L17614" s="1257"/>
      <c r="M17614" s="1257"/>
    </row>
    <row r="17615" spans="2:13" s="1259" customFormat="1" x14ac:dyDescent="0.2">
      <c r="B17615" s="1257"/>
      <c r="C17615" s="1257"/>
      <c r="D17615" s="1257"/>
      <c r="E17615" s="1257"/>
      <c r="F17615" s="1257"/>
      <c r="G17615" s="1257"/>
      <c r="H17615" s="1258"/>
      <c r="I17615" s="1257"/>
      <c r="J17615" s="1257"/>
      <c r="K17615" s="1257"/>
      <c r="L17615" s="1257"/>
      <c r="M17615" s="1257"/>
    </row>
    <row r="17616" spans="2:13" s="1259" customFormat="1" x14ac:dyDescent="0.2">
      <c r="B17616" s="1257"/>
      <c r="C17616" s="1257"/>
      <c r="D17616" s="1257"/>
      <c r="E17616" s="1257"/>
      <c r="F17616" s="1257"/>
      <c r="G17616" s="1257"/>
      <c r="H17616" s="1258"/>
      <c r="I17616" s="1257"/>
      <c r="J17616" s="1257"/>
      <c r="K17616" s="1257"/>
      <c r="L17616" s="1257"/>
      <c r="M17616" s="1257"/>
    </row>
    <row r="17617" spans="2:13" s="1259" customFormat="1" x14ac:dyDescent="0.2">
      <c r="B17617" s="1257"/>
      <c r="C17617" s="1257"/>
      <c r="D17617" s="1257"/>
      <c r="E17617" s="1257"/>
      <c r="F17617" s="1257"/>
      <c r="G17617" s="1257"/>
      <c r="H17617" s="1258"/>
      <c r="I17617" s="1257"/>
      <c r="J17617" s="1257"/>
      <c r="K17617" s="1257"/>
      <c r="L17617" s="1257"/>
      <c r="M17617" s="1257"/>
    </row>
    <row r="17618" spans="2:13" s="1259" customFormat="1" x14ac:dyDescent="0.2">
      <c r="B17618" s="1257"/>
      <c r="C17618" s="1257"/>
      <c r="D17618" s="1257"/>
      <c r="E17618" s="1257"/>
      <c r="F17618" s="1257"/>
      <c r="G17618" s="1257"/>
      <c r="H17618" s="1258"/>
      <c r="I17618" s="1257"/>
      <c r="J17618" s="1257"/>
      <c r="K17618" s="1257"/>
      <c r="L17618" s="1257"/>
      <c r="M17618" s="1257"/>
    </row>
    <row r="17619" spans="2:13" s="1259" customFormat="1" x14ac:dyDescent="0.2">
      <c r="B17619" s="1257"/>
      <c r="C17619" s="1257"/>
      <c r="D17619" s="1257"/>
      <c r="E17619" s="1257"/>
      <c r="F17619" s="1257"/>
      <c r="G17619" s="1257"/>
      <c r="H17619" s="1258"/>
      <c r="I17619" s="1257"/>
      <c r="J17619" s="1257"/>
      <c r="K17619" s="1257"/>
      <c r="L17619" s="1257"/>
      <c r="M17619" s="1257"/>
    </row>
    <row r="17620" spans="2:13" s="1259" customFormat="1" x14ac:dyDescent="0.2">
      <c r="B17620" s="1257"/>
      <c r="C17620" s="1257"/>
      <c r="D17620" s="1257"/>
      <c r="E17620" s="1257"/>
      <c r="F17620" s="1257"/>
      <c r="G17620" s="1257"/>
      <c r="H17620" s="1258"/>
      <c r="I17620" s="1257"/>
      <c r="J17620" s="1257"/>
      <c r="K17620" s="1257"/>
      <c r="L17620" s="1257"/>
      <c r="M17620" s="1257"/>
    </row>
    <row r="17621" spans="2:13" s="1259" customFormat="1" x14ac:dyDescent="0.2">
      <c r="B17621" s="1257"/>
      <c r="C17621" s="1257"/>
      <c r="D17621" s="1257"/>
      <c r="E17621" s="1257"/>
      <c r="F17621" s="1257"/>
      <c r="G17621" s="1257"/>
      <c r="H17621" s="1258"/>
      <c r="I17621" s="1257"/>
      <c r="J17621" s="1257"/>
      <c r="K17621" s="1257"/>
      <c r="L17621" s="1257"/>
      <c r="M17621" s="1257"/>
    </row>
    <row r="17622" spans="2:13" s="1259" customFormat="1" x14ac:dyDescent="0.2">
      <c r="B17622" s="1257"/>
      <c r="C17622" s="1257"/>
      <c r="D17622" s="1257"/>
      <c r="E17622" s="1257"/>
      <c r="F17622" s="1257"/>
      <c r="G17622" s="1257"/>
      <c r="H17622" s="1258"/>
      <c r="I17622" s="1257"/>
      <c r="J17622" s="1257"/>
      <c r="K17622" s="1257"/>
      <c r="L17622" s="1257"/>
      <c r="M17622" s="1257"/>
    </row>
    <row r="17623" spans="2:13" s="1259" customFormat="1" x14ac:dyDescent="0.2">
      <c r="B17623" s="1257"/>
      <c r="C17623" s="1257"/>
      <c r="D17623" s="1257"/>
      <c r="E17623" s="1257"/>
      <c r="F17623" s="1257"/>
      <c r="G17623" s="1257"/>
      <c r="H17623" s="1258"/>
      <c r="I17623" s="1257"/>
      <c r="J17623" s="1257"/>
      <c r="K17623" s="1257"/>
      <c r="L17623" s="1257"/>
      <c r="M17623" s="1257"/>
    </row>
    <row r="17624" spans="2:13" s="1259" customFormat="1" x14ac:dyDescent="0.2">
      <c r="B17624" s="1257"/>
      <c r="C17624" s="1257"/>
      <c r="D17624" s="1257"/>
      <c r="E17624" s="1257"/>
      <c r="F17624" s="1257"/>
      <c r="G17624" s="1257"/>
      <c r="H17624" s="1258"/>
      <c r="I17624" s="1257"/>
      <c r="J17624" s="1257"/>
      <c r="K17624" s="1257"/>
      <c r="L17624" s="1257"/>
      <c r="M17624" s="1257"/>
    </row>
    <row r="17625" spans="2:13" s="1259" customFormat="1" x14ac:dyDescent="0.2">
      <c r="B17625" s="1257"/>
      <c r="C17625" s="1257"/>
      <c r="D17625" s="1257"/>
      <c r="E17625" s="1257"/>
      <c r="F17625" s="1257"/>
      <c r="G17625" s="1257"/>
      <c r="H17625" s="1258"/>
      <c r="I17625" s="1257"/>
      <c r="J17625" s="1257"/>
      <c r="K17625" s="1257"/>
      <c r="L17625" s="1257"/>
      <c r="M17625" s="1257"/>
    </row>
    <row r="17626" spans="2:13" s="1259" customFormat="1" x14ac:dyDescent="0.2">
      <c r="B17626" s="1257"/>
      <c r="C17626" s="1257"/>
      <c r="D17626" s="1257"/>
      <c r="E17626" s="1257"/>
      <c r="F17626" s="1257"/>
      <c r="G17626" s="1257"/>
      <c r="H17626" s="1258"/>
      <c r="I17626" s="1257"/>
      <c r="J17626" s="1257"/>
      <c r="K17626" s="1257"/>
      <c r="L17626" s="1257"/>
      <c r="M17626" s="1257"/>
    </row>
    <row r="17627" spans="2:13" s="1259" customFormat="1" x14ac:dyDescent="0.2">
      <c r="B17627" s="1257"/>
      <c r="C17627" s="1257"/>
      <c r="D17627" s="1257"/>
      <c r="E17627" s="1257"/>
      <c r="F17627" s="1257"/>
      <c r="G17627" s="1257"/>
      <c r="H17627" s="1258"/>
      <c r="I17627" s="1257"/>
      <c r="J17627" s="1257"/>
      <c r="K17627" s="1257"/>
      <c r="L17627" s="1257"/>
      <c r="M17627" s="1257"/>
    </row>
    <row r="17628" spans="2:13" s="1259" customFormat="1" x14ac:dyDescent="0.2">
      <c r="B17628" s="1257"/>
      <c r="C17628" s="1257"/>
      <c r="D17628" s="1257"/>
      <c r="E17628" s="1257"/>
      <c r="F17628" s="1257"/>
      <c r="G17628" s="1257"/>
      <c r="H17628" s="1258"/>
      <c r="I17628" s="1257"/>
      <c r="J17628" s="1257"/>
      <c r="K17628" s="1257"/>
      <c r="L17628" s="1257"/>
      <c r="M17628" s="1257"/>
    </row>
    <row r="17629" spans="2:13" s="1259" customFormat="1" x14ac:dyDescent="0.2">
      <c r="B17629" s="1257"/>
      <c r="C17629" s="1257"/>
      <c r="D17629" s="1257"/>
      <c r="E17629" s="1257"/>
      <c r="F17629" s="1257"/>
      <c r="G17629" s="1257"/>
      <c r="H17629" s="1258"/>
      <c r="I17629" s="1257"/>
      <c r="J17629" s="1257"/>
      <c r="K17629" s="1257"/>
      <c r="L17629" s="1257"/>
      <c r="M17629" s="1257"/>
    </row>
    <row r="17630" spans="2:13" s="1259" customFormat="1" x14ac:dyDescent="0.2">
      <c r="B17630" s="1257"/>
      <c r="C17630" s="1257"/>
      <c r="D17630" s="1257"/>
      <c r="E17630" s="1257"/>
      <c r="F17630" s="1257"/>
      <c r="G17630" s="1257"/>
      <c r="H17630" s="1258"/>
      <c r="I17630" s="1257"/>
      <c r="J17630" s="1257"/>
      <c r="K17630" s="1257"/>
      <c r="L17630" s="1257"/>
      <c r="M17630" s="1257"/>
    </row>
    <row r="17631" spans="2:13" s="1259" customFormat="1" x14ac:dyDescent="0.2">
      <c r="B17631" s="1257"/>
      <c r="C17631" s="1257"/>
      <c r="D17631" s="1257"/>
      <c r="E17631" s="1257"/>
      <c r="F17631" s="1257"/>
      <c r="G17631" s="1257"/>
      <c r="H17631" s="1258"/>
      <c r="I17631" s="1257"/>
      <c r="J17631" s="1257"/>
      <c r="K17631" s="1257"/>
      <c r="L17631" s="1257"/>
      <c r="M17631" s="1257"/>
    </row>
    <row r="17632" spans="2:13" s="1259" customFormat="1" x14ac:dyDescent="0.2">
      <c r="B17632" s="1257"/>
      <c r="C17632" s="1257"/>
      <c r="D17632" s="1257"/>
      <c r="E17632" s="1257"/>
      <c r="F17632" s="1257"/>
      <c r="G17632" s="1257"/>
      <c r="H17632" s="1258"/>
      <c r="I17632" s="1257"/>
      <c r="J17632" s="1257"/>
      <c r="K17632" s="1257"/>
      <c r="L17632" s="1257"/>
      <c r="M17632" s="1257"/>
    </row>
    <row r="17633" spans="2:13" s="1259" customFormat="1" x14ac:dyDescent="0.2">
      <c r="B17633" s="1257"/>
      <c r="C17633" s="1257"/>
      <c r="D17633" s="1257"/>
      <c r="E17633" s="1257"/>
      <c r="F17633" s="1257"/>
      <c r="G17633" s="1257"/>
      <c r="H17633" s="1258"/>
      <c r="I17633" s="1257"/>
      <c r="J17633" s="1257"/>
      <c r="K17633" s="1257"/>
      <c r="L17633" s="1257"/>
      <c r="M17633" s="1257"/>
    </row>
    <row r="17634" spans="2:13" s="1259" customFormat="1" x14ac:dyDescent="0.2">
      <c r="B17634" s="1257"/>
      <c r="C17634" s="1257"/>
      <c r="D17634" s="1257"/>
      <c r="E17634" s="1257"/>
      <c r="F17634" s="1257"/>
      <c r="G17634" s="1257"/>
      <c r="H17634" s="1258"/>
      <c r="I17634" s="1257"/>
      <c r="J17634" s="1257"/>
      <c r="K17634" s="1257"/>
      <c r="L17634" s="1257"/>
      <c r="M17634" s="1257"/>
    </row>
    <row r="17635" spans="2:13" s="1259" customFormat="1" x14ac:dyDescent="0.2">
      <c r="B17635" s="1257"/>
      <c r="C17635" s="1257"/>
      <c r="D17635" s="1257"/>
      <c r="E17635" s="1257"/>
      <c r="F17635" s="1257"/>
      <c r="G17635" s="1257"/>
      <c r="H17635" s="1258"/>
      <c r="I17635" s="1257"/>
      <c r="J17635" s="1257"/>
      <c r="K17635" s="1257"/>
      <c r="L17635" s="1257"/>
      <c r="M17635" s="1257"/>
    </row>
    <row r="17636" spans="2:13" s="1259" customFormat="1" x14ac:dyDescent="0.2">
      <c r="B17636" s="1257"/>
      <c r="C17636" s="1257"/>
      <c r="D17636" s="1257"/>
      <c r="E17636" s="1257"/>
      <c r="F17636" s="1257"/>
      <c r="G17636" s="1257"/>
      <c r="H17636" s="1258"/>
      <c r="I17636" s="1257"/>
      <c r="J17636" s="1257"/>
      <c r="K17636" s="1257"/>
      <c r="L17636" s="1257"/>
      <c r="M17636" s="1257"/>
    </row>
    <row r="17637" spans="2:13" s="1259" customFormat="1" x14ac:dyDescent="0.2">
      <c r="B17637" s="1257"/>
      <c r="C17637" s="1257"/>
      <c r="D17637" s="1257"/>
      <c r="E17637" s="1257"/>
      <c r="F17637" s="1257"/>
      <c r="G17637" s="1257"/>
      <c r="H17637" s="1258"/>
      <c r="I17637" s="1257"/>
      <c r="J17637" s="1257"/>
      <c r="K17637" s="1257"/>
      <c r="L17637" s="1257"/>
      <c r="M17637" s="1257"/>
    </row>
    <row r="17638" spans="2:13" s="1259" customFormat="1" x14ac:dyDescent="0.2">
      <c r="B17638" s="1257"/>
      <c r="C17638" s="1257"/>
      <c r="D17638" s="1257"/>
      <c r="E17638" s="1257"/>
      <c r="F17638" s="1257"/>
      <c r="G17638" s="1257"/>
      <c r="H17638" s="1258"/>
      <c r="I17638" s="1257"/>
      <c r="J17638" s="1257"/>
      <c r="K17638" s="1257"/>
      <c r="L17638" s="1257"/>
      <c r="M17638" s="1257"/>
    </row>
    <row r="17639" spans="2:13" s="1259" customFormat="1" x14ac:dyDescent="0.2">
      <c r="B17639" s="1257"/>
      <c r="C17639" s="1257"/>
      <c r="D17639" s="1257"/>
      <c r="E17639" s="1257"/>
      <c r="F17639" s="1257"/>
      <c r="G17639" s="1257"/>
      <c r="H17639" s="1258"/>
      <c r="I17639" s="1257"/>
      <c r="J17639" s="1257"/>
      <c r="K17639" s="1257"/>
      <c r="L17639" s="1257"/>
      <c r="M17639" s="1257"/>
    </row>
    <row r="17640" spans="2:13" s="1259" customFormat="1" x14ac:dyDescent="0.2">
      <c r="B17640" s="1257"/>
      <c r="C17640" s="1257"/>
      <c r="D17640" s="1257"/>
      <c r="E17640" s="1257"/>
      <c r="F17640" s="1257"/>
      <c r="G17640" s="1257"/>
      <c r="H17640" s="1258"/>
      <c r="I17640" s="1257"/>
      <c r="J17640" s="1257"/>
      <c r="K17640" s="1257"/>
      <c r="L17640" s="1257"/>
      <c r="M17640" s="1257"/>
    </row>
    <row r="17641" spans="2:13" s="1259" customFormat="1" x14ac:dyDescent="0.2">
      <c r="B17641" s="1257"/>
      <c r="C17641" s="1257"/>
      <c r="D17641" s="1257"/>
      <c r="E17641" s="1257"/>
      <c r="F17641" s="1257"/>
      <c r="G17641" s="1257"/>
      <c r="H17641" s="1258"/>
      <c r="I17641" s="1257"/>
      <c r="J17641" s="1257"/>
      <c r="K17641" s="1257"/>
      <c r="L17641" s="1257"/>
      <c r="M17641" s="1257"/>
    </row>
    <row r="17642" spans="2:13" s="1259" customFormat="1" x14ac:dyDescent="0.2">
      <c r="B17642" s="1257"/>
      <c r="C17642" s="1257"/>
      <c r="D17642" s="1257"/>
      <c r="E17642" s="1257"/>
      <c r="F17642" s="1257"/>
      <c r="G17642" s="1257"/>
      <c r="H17642" s="1258"/>
      <c r="I17642" s="1257"/>
      <c r="J17642" s="1257"/>
      <c r="K17642" s="1257"/>
      <c r="L17642" s="1257"/>
      <c r="M17642" s="1257"/>
    </row>
    <row r="17643" spans="2:13" s="1259" customFormat="1" x14ac:dyDescent="0.2">
      <c r="B17643" s="1257"/>
      <c r="C17643" s="1257"/>
      <c r="D17643" s="1257"/>
      <c r="E17643" s="1257"/>
      <c r="F17643" s="1257"/>
      <c r="G17643" s="1257"/>
      <c r="H17643" s="1258"/>
      <c r="I17643" s="1257"/>
      <c r="J17643" s="1257"/>
      <c r="K17643" s="1257"/>
      <c r="L17643" s="1257"/>
      <c r="M17643" s="1257"/>
    </row>
    <row r="17644" spans="2:13" s="1259" customFormat="1" x14ac:dyDescent="0.2">
      <c r="B17644" s="1257"/>
      <c r="C17644" s="1257"/>
      <c r="D17644" s="1257"/>
      <c r="E17644" s="1257"/>
      <c r="F17644" s="1257"/>
      <c r="G17644" s="1257"/>
      <c r="H17644" s="1258"/>
      <c r="I17644" s="1257"/>
      <c r="J17644" s="1257"/>
      <c r="K17644" s="1257"/>
      <c r="L17644" s="1257"/>
      <c r="M17644" s="1257"/>
    </row>
    <row r="17645" spans="2:13" s="1259" customFormat="1" x14ac:dyDescent="0.2">
      <c r="B17645" s="1257"/>
      <c r="C17645" s="1257"/>
      <c r="D17645" s="1257"/>
      <c r="E17645" s="1257"/>
      <c r="F17645" s="1257"/>
      <c r="G17645" s="1257"/>
      <c r="H17645" s="1258"/>
      <c r="I17645" s="1257"/>
      <c r="J17645" s="1257"/>
      <c r="K17645" s="1257"/>
      <c r="L17645" s="1257"/>
      <c r="M17645" s="1257"/>
    </row>
    <row r="17646" spans="2:13" s="1259" customFormat="1" x14ac:dyDescent="0.2">
      <c r="B17646" s="1257"/>
      <c r="C17646" s="1257"/>
      <c r="D17646" s="1257"/>
      <c r="E17646" s="1257"/>
      <c r="F17646" s="1257"/>
      <c r="G17646" s="1257"/>
      <c r="H17646" s="1258"/>
      <c r="I17646" s="1257"/>
      <c r="J17646" s="1257"/>
      <c r="K17646" s="1257"/>
      <c r="L17646" s="1257"/>
      <c r="M17646" s="1257"/>
    </row>
    <row r="17647" spans="2:13" s="1259" customFormat="1" x14ac:dyDescent="0.2">
      <c r="B17647" s="1257"/>
      <c r="C17647" s="1257"/>
      <c r="D17647" s="1257"/>
      <c r="E17647" s="1257"/>
      <c r="F17647" s="1257"/>
      <c r="G17647" s="1257"/>
      <c r="H17647" s="1258"/>
      <c r="I17647" s="1257"/>
      <c r="J17647" s="1257"/>
      <c r="K17647" s="1257"/>
      <c r="L17647" s="1257"/>
      <c r="M17647" s="1257"/>
    </row>
    <row r="17648" spans="2:13" s="1259" customFormat="1" x14ac:dyDescent="0.2">
      <c r="B17648" s="1257"/>
      <c r="C17648" s="1257"/>
      <c r="D17648" s="1257"/>
      <c r="E17648" s="1257"/>
      <c r="F17648" s="1257"/>
      <c r="G17648" s="1257"/>
      <c r="H17648" s="1258"/>
      <c r="I17648" s="1257"/>
      <c r="J17648" s="1257"/>
      <c r="K17648" s="1257"/>
      <c r="L17648" s="1257"/>
      <c r="M17648" s="1257"/>
    </row>
    <row r="17649" spans="2:13" s="1259" customFormat="1" x14ac:dyDescent="0.2">
      <c r="B17649" s="1257"/>
      <c r="C17649" s="1257"/>
      <c r="D17649" s="1257"/>
      <c r="E17649" s="1257"/>
      <c r="F17649" s="1257"/>
      <c r="G17649" s="1257"/>
      <c r="H17649" s="1258"/>
      <c r="I17649" s="1257"/>
      <c r="J17649" s="1257"/>
      <c r="K17649" s="1257"/>
      <c r="L17649" s="1257"/>
      <c r="M17649" s="1257"/>
    </row>
    <row r="17650" spans="2:13" s="1259" customFormat="1" x14ac:dyDescent="0.2">
      <c r="B17650" s="1257"/>
      <c r="C17650" s="1257"/>
      <c r="D17650" s="1257"/>
      <c r="E17650" s="1257"/>
      <c r="F17650" s="1257"/>
      <c r="G17650" s="1257"/>
      <c r="H17650" s="1258"/>
      <c r="I17650" s="1257"/>
      <c r="J17650" s="1257"/>
      <c r="K17650" s="1257"/>
      <c r="L17650" s="1257"/>
      <c r="M17650" s="1257"/>
    </row>
    <row r="17651" spans="2:13" s="1259" customFormat="1" x14ac:dyDescent="0.2">
      <c r="B17651" s="1257"/>
      <c r="C17651" s="1257"/>
      <c r="D17651" s="1257"/>
      <c r="E17651" s="1257"/>
      <c r="F17651" s="1257"/>
      <c r="G17651" s="1257"/>
      <c r="H17651" s="1258"/>
      <c r="I17651" s="1257"/>
      <c r="J17651" s="1257"/>
      <c r="K17651" s="1257"/>
      <c r="L17651" s="1257"/>
      <c r="M17651" s="1257"/>
    </row>
    <row r="17652" spans="2:13" s="1259" customFormat="1" x14ac:dyDescent="0.2">
      <c r="B17652" s="1257"/>
      <c r="C17652" s="1257"/>
      <c r="D17652" s="1257"/>
      <c r="E17652" s="1257"/>
      <c r="F17652" s="1257"/>
      <c r="G17652" s="1257"/>
      <c r="H17652" s="1258"/>
      <c r="I17652" s="1257"/>
      <c r="J17652" s="1257"/>
      <c r="K17652" s="1257"/>
      <c r="L17652" s="1257"/>
      <c r="M17652" s="1257"/>
    </row>
    <row r="17653" spans="2:13" s="1259" customFormat="1" x14ac:dyDescent="0.2">
      <c r="B17653" s="1257"/>
      <c r="C17653" s="1257"/>
      <c r="D17653" s="1257"/>
      <c r="E17653" s="1257"/>
      <c r="F17653" s="1257"/>
      <c r="G17653" s="1257"/>
      <c r="H17653" s="1258"/>
      <c r="I17653" s="1257"/>
      <c r="J17653" s="1257"/>
      <c r="K17653" s="1257"/>
      <c r="L17653" s="1257"/>
      <c r="M17653" s="1257"/>
    </row>
    <row r="17654" spans="2:13" s="1259" customFormat="1" x14ac:dyDescent="0.2">
      <c r="B17654" s="1257"/>
      <c r="C17654" s="1257"/>
      <c r="D17654" s="1257"/>
      <c r="E17654" s="1257"/>
      <c r="F17654" s="1257"/>
      <c r="G17654" s="1257"/>
      <c r="H17654" s="1258"/>
      <c r="I17654" s="1257"/>
      <c r="J17654" s="1257"/>
      <c r="K17654" s="1257"/>
      <c r="L17654" s="1257"/>
      <c r="M17654" s="1257"/>
    </row>
    <row r="17655" spans="2:13" s="1259" customFormat="1" x14ac:dyDescent="0.2">
      <c r="B17655" s="1257"/>
      <c r="C17655" s="1257"/>
      <c r="D17655" s="1257"/>
      <c r="E17655" s="1257"/>
      <c r="F17655" s="1257"/>
      <c r="G17655" s="1257"/>
      <c r="H17655" s="1258"/>
      <c r="I17655" s="1257"/>
      <c r="J17655" s="1257"/>
      <c r="K17655" s="1257"/>
      <c r="L17655" s="1257"/>
      <c r="M17655" s="1257"/>
    </row>
    <row r="17656" spans="2:13" s="1259" customFormat="1" x14ac:dyDescent="0.2">
      <c r="B17656" s="1257"/>
      <c r="C17656" s="1257"/>
      <c r="D17656" s="1257"/>
      <c r="E17656" s="1257"/>
      <c r="F17656" s="1257"/>
      <c r="G17656" s="1257"/>
      <c r="H17656" s="1258"/>
      <c r="I17656" s="1257"/>
      <c r="J17656" s="1257"/>
      <c r="K17656" s="1257"/>
      <c r="L17656" s="1257"/>
      <c r="M17656" s="1257"/>
    </row>
    <row r="17657" spans="2:13" s="1259" customFormat="1" x14ac:dyDescent="0.2">
      <c r="B17657" s="1257"/>
      <c r="C17657" s="1257"/>
      <c r="D17657" s="1257"/>
      <c r="E17657" s="1257"/>
      <c r="F17657" s="1257"/>
      <c r="G17657" s="1257"/>
      <c r="H17657" s="1258"/>
      <c r="I17657" s="1257"/>
      <c r="J17657" s="1257"/>
      <c r="K17657" s="1257"/>
      <c r="L17657" s="1257"/>
      <c r="M17657" s="1257"/>
    </row>
    <row r="17658" spans="2:13" s="1259" customFormat="1" x14ac:dyDescent="0.2">
      <c r="B17658" s="1257"/>
      <c r="C17658" s="1257"/>
      <c r="D17658" s="1257"/>
      <c r="E17658" s="1257"/>
      <c r="F17658" s="1257"/>
      <c r="G17658" s="1257"/>
      <c r="H17658" s="1258"/>
      <c r="I17658" s="1257"/>
      <c r="J17658" s="1257"/>
      <c r="K17658" s="1257"/>
      <c r="L17658" s="1257"/>
      <c r="M17658" s="1257"/>
    </row>
    <row r="17659" spans="2:13" s="1259" customFormat="1" x14ac:dyDescent="0.2">
      <c r="B17659" s="1257"/>
      <c r="C17659" s="1257"/>
      <c r="D17659" s="1257"/>
      <c r="E17659" s="1257"/>
      <c r="F17659" s="1257"/>
      <c r="G17659" s="1257"/>
      <c r="H17659" s="1258"/>
      <c r="I17659" s="1257"/>
      <c r="J17659" s="1257"/>
      <c r="K17659" s="1257"/>
      <c r="L17659" s="1257"/>
      <c r="M17659" s="1257"/>
    </row>
    <row r="17660" spans="2:13" s="1259" customFormat="1" x14ac:dyDescent="0.2">
      <c r="B17660" s="1257"/>
      <c r="C17660" s="1257"/>
      <c r="D17660" s="1257"/>
      <c r="E17660" s="1257"/>
      <c r="F17660" s="1257"/>
      <c r="G17660" s="1257"/>
      <c r="H17660" s="1258"/>
      <c r="I17660" s="1257"/>
      <c r="J17660" s="1257"/>
      <c r="K17660" s="1257"/>
      <c r="L17660" s="1257"/>
      <c r="M17660" s="1257"/>
    </row>
    <row r="17661" spans="2:13" s="1259" customFormat="1" x14ac:dyDescent="0.2">
      <c r="B17661" s="1257"/>
      <c r="C17661" s="1257"/>
      <c r="D17661" s="1257"/>
      <c r="E17661" s="1257"/>
      <c r="F17661" s="1257"/>
      <c r="G17661" s="1257"/>
      <c r="H17661" s="1258"/>
      <c r="I17661" s="1257"/>
      <c r="J17661" s="1257"/>
      <c r="K17661" s="1257"/>
      <c r="L17661" s="1257"/>
      <c r="M17661" s="1257"/>
    </row>
    <row r="17662" spans="2:13" s="1259" customFormat="1" x14ac:dyDescent="0.2">
      <c r="B17662" s="1257"/>
      <c r="C17662" s="1257"/>
      <c r="D17662" s="1257"/>
      <c r="E17662" s="1257"/>
      <c r="F17662" s="1257"/>
      <c r="G17662" s="1257"/>
      <c r="H17662" s="1258"/>
      <c r="I17662" s="1257"/>
      <c r="J17662" s="1257"/>
      <c r="K17662" s="1257"/>
      <c r="L17662" s="1257"/>
      <c r="M17662" s="1257"/>
    </row>
    <row r="17663" spans="2:13" s="1259" customFormat="1" x14ac:dyDescent="0.2">
      <c r="B17663" s="1257"/>
      <c r="C17663" s="1257"/>
      <c r="D17663" s="1257"/>
      <c r="E17663" s="1257"/>
      <c r="F17663" s="1257"/>
      <c r="G17663" s="1257"/>
      <c r="H17663" s="1258"/>
      <c r="I17663" s="1257"/>
      <c r="J17663" s="1257"/>
      <c r="K17663" s="1257"/>
      <c r="L17663" s="1257"/>
      <c r="M17663" s="1257"/>
    </row>
    <row r="17664" spans="2:13" s="1259" customFormat="1" x14ac:dyDescent="0.2">
      <c r="B17664" s="1257"/>
      <c r="C17664" s="1257"/>
      <c r="D17664" s="1257"/>
      <c r="E17664" s="1257"/>
      <c r="F17664" s="1257"/>
      <c r="G17664" s="1257"/>
      <c r="H17664" s="1258"/>
      <c r="I17664" s="1257"/>
      <c r="J17664" s="1257"/>
      <c r="K17664" s="1257"/>
      <c r="L17664" s="1257"/>
      <c r="M17664" s="1257"/>
    </row>
    <row r="17665" spans="2:13" s="1259" customFormat="1" x14ac:dyDescent="0.2">
      <c r="B17665" s="1257"/>
      <c r="C17665" s="1257"/>
      <c r="D17665" s="1257"/>
      <c r="E17665" s="1257"/>
      <c r="F17665" s="1257"/>
      <c r="G17665" s="1257"/>
      <c r="H17665" s="1258"/>
      <c r="I17665" s="1257"/>
      <c r="J17665" s="1257"/>
      <c r="K17665" s="1257"/>
      <c r="L17665" s="1257"/>
      <c r="M17665" s="1257"/>
    </row>
    <row r="17666" spans="2:13" s="1259" customFormat="1" x14ac:dyDescent="0.2">
      <c r="B17666" s="1257"/>
      <c r="C17666" s="1257"/>
      <c r="D17666" s="1257"/>
      <c r="E17666" s="1257"/>
      <c r="F17666" s="1257"/>
      <c r="G17666" s="1257"/>
      <c r="H17666" s="1258"/>
      <c r="I17666" s="1257"/>
      <c r="J17666" s="1257"/>
      <c r="K17666" s="1257"/>
      <c r="L17666" s="1257"/>
      <c r="M17666" s="1257"/>
    </row>
    <row r="17667" spans="2:13" s="1259" customFormat="1" x14ac:dyDescent="0.2">
      <c r="B17667" s="1257"/>
      <c r="C17667" s="1257"/>
      <c r="D17667" s="1257"/>
      <c r="E17667" s="1257"/>
      <c r="F17667" s="1257"/>
      <c r="G17667" s="1257"/>
      <c r="H17667" s="1258"/>
      <c r="I17667" s="1257"/>
      <c r="J17667" s="1257"/>
      <c r="K17667" s="1257"/>
      <c r="L17667" s="1257"/>
      <c r="M17667" s="1257"/>
    </row>
    <row r="17668" spans="2:13" s="1259" customFormat="1" x14ac:dyDescent="0.2">
      <c r="B17668" s="1257"/>
      <c r="C17668" s="1257"/>
      <c r="D17668" s="1257"/>
      <c r="E17668" s="1257"/>
      <c r="F17668" s="1257"/>
      <c r="G17668" s="1257"/>
      <c r="H17668" s="1258"/>
      <c r="I17668" s="1257"/>
      <c r="J17668" s="1257"/>
      <c r="K17668" s="1257"/>
      <c r="L17668" s="1257"/>
      <c r="M17668" s="1257"/>
    </row>
    <row r="17669" spans="2:13" s="1259" customFormat="1" x14ac:dyDescent="0.2">
      <c r="B17669" s="1257"/>
      <c r="C17669" s="1257"/>
      <c r="D17669" s="1257"/>
      <c r="E17669" s="1257"/>
      <c r="F17669" s="1257"/>
      <c r="G17669" s="1257"/>
      <c r="H17669" s="1258"/>
      <c r="I17669" s="1257"/>
      <c r="J17669" s="1257"/>
      <c r="K17669" s="1257"/>
      <c r="L17669" s="1257"/>
      <c r="M17669" s="1257"/>
    </row>
    <row r="17670" spans="2:13" s="1259" customFormat="1" x14ac:dyDescent="0.2">
      <c r="B17670" s="1257"/>
      <c r="C17670" s="1257"/>
      <c r="D17670" s="1257"/>
      <c r="E17670" s="1257"/>
      <c r="F17670" s="1257"/>
      <c r="G17670" s="1257"/>
      <c r="H17670" s="1258"/>
      <c r="I17670" s="1257"/>
      <c r="J17670" s="1257"/>
      <c r="K17670" s="1257"/>
      <c r="L17670" s="1257"/>
      <c r="M17670" s="1257"/>
    </row>
    <row r="17671" spans="2:13" s="1259" customFormat="1" x14ac:dyDescent="0.2">
      <c r="B17671" s="1257"/>
      <c r="C17671" s="1257"/>
      <c r="D17671" s="1257"/>
      <c r="E17671" s="1257"/>
      <c r="F17671" s="1257"/>
      <c r="G17671" s="1257"/>
      <c r="H17671" s="1258"/>
      <c r="I17671" s="1257"/>
      <c r="J17671" s="1257"/>
      <c r="K17671" s="1257"/>
      <c r="L17671" s="1257"/>
      <c r="M17671" s="1257"/>
    </row>
    <row r="17672" spans="2:13" s="1259" customFormat="1" x14ac:dyDescent="0.2">
      <c r="B17672" s="1257"/>
      <c r="C17672" s="1257"/>
      <c r="D17672" s="1257"/>
      <c r="E17672" s="1257"/>
      <c r="F17672" s="1257"/>
      <c r="G17672" s="1257"/>
      <c r="H17672" s="1258"/>
      <c r="I17672" s="1257"/>
      <c r="J17672" s="1257"/>
      <c r="K17672" s="1257"/>
      <c r="L17672" s="1257"/>
      <c r="M17672" s="1257"/>
    </row>
    <row r="17673" spans="2:13" s="1259" customFormat="1" x14ac:dyDescent="0.2">
      <c r="B17673" s="1257"/>
      <c r="C17673" s="1257"/>
      <c r="D17673" s="1257"/>
      <c r="E17673" s="1257"/>
      <c r="F17673" s="1257"/>
      <c r="G17673" s="1257"/>
      <c r="H17673" s="1258"/>
      <c r="I17673" s="1257"/>
      <c r="J17673" s="1257"/>
      <c r="K17673" s="1257"/>
      <c r="L17673" s="1257"/>
      <c r="M17673" s="1257"/>
    </row>
    <row r="17674" spans="2:13" s="1259" customFormat="1" x14ac:dyDescent="0.2">
      <c r="B17674" s="1257"/>
      <c r="C17674" s="1257"/>
      <c r="D17674" s="1257"/>
      <c r="E17674" s="1257"/>
      <c r="F17674" s="1257"/>
      <c r="G17674" s="1257"/>
      <c r="H17674" s="1258"/>
      <c r="I17674" s="1257"/>
      <c r="J17674" s="1257"/>
      <c r="K17674" s="1257"/>
      <c r="L17674" s="1257"/>
      <c r="M17674" s="1257"/>
    </row>
    <row r="17675" spans="2:13" s="1259" customFormat="1" x14ac:dyDescent="0.2">
      <c r="B17675" s="1257"/>
      <c r="C17675" s="1257"/>
      <c r="D17675" s="1257"/>
      <c r="E17675" s="1257"/>
      <c r="F17675" s="1257"/>
      <c r="G17675" s="1257"/>
      <c r="H17675" s="1258"/>
      <c r="I17675" s="1257"/>
      <c r="J17675" s="1257"/>
      <c r="K17675" s="1257"/>
      <c r="L17675" s="1257"/>
      <c r="M17675" s="1257"/>
    </row>
    <row r="17676" spans="2:13" s="1259" customFormat="1" x14ac:dyDescent="0.2">
      <c r="B17676" s="1257"/>
      <c r="C17676" s="1257"/>
      <c r="D17676" s="1257"/>
      <c r="E17676" s="1257"/>
      <c r="F17676" s="1257"/>
      <c r="G17676" s="1257"/>
      <c r="H17676" s="1258"/>
      <c r="I17676" s="1257"/>
      <c r="J17676" s="1257"/>
      <c r="K17676" s="1257"/>
      <c r="L17676" s="1257"/>
      <c r="M17676" s="1257"/>
    </row>
    <row r="17677" spans="2:13" s="1259" customFormat="1" x14ac:dyDescent="0.2">
      <c r="B17677" s="1257"/>
      <c r="C17677" s="1257"/>
      <c r="D17677" s="1257"/>
      <c r="E17677" s="1257"/>
      <c r="F17677" s="1257"/>
      <c r="G17677" s="1257"/>
      <c r="H17677" s="1258"/>
      <c r="I17677" s="1257"/>
      <c r="J17677" s="1257"/>
      <c r="K17677" s="1257"/>
      <c r="L17677" s="1257"/>
      <c r="M17677" s="1257"/>
    </row>
    <row r="17678" spans="2:13" s="1259" customFormat="1" x14ac:dyDescent="0.2">
      <c r="B17678" s="1257"/>
      <c r="C17678" s="1257"/>
      <c r="D17678" s="1257"/>
      <c r="E17678" s="1257"/>
      <c r="F17678" s="1257"/>
      <c r="G17678" s="1257"/>
      <c r="H17678" s="1258"/>
      <c r="I17678" s="1257"/>
      <c r="J17678" s="1257"/>
      <c r="K17678" s="1257"/>
      <c r="L17678" s="1257"/>
      <c r="M17678" s="1257"/>
    </row>
    <row r="17679" spans="2:13" s="1259" customFormat="1" x14ac:dyDescent="0.2">
      <c r="B17679" s="1257"/>
      <c r="C17679" s="1257"/>
      <c r="D17679" s="1257"/>
      <c r="E17679" s="1257"/>
      <c r="F17679" s="1257"/>
      <c r="G17679" s="1257"/>
      <c r="H17679" s="1258"/>
      <c r="I17679" s="1257"/>
      <c r="J17679" s="1257"/>
      <c r="K17679" s="1257"/>
      <c r="L17679" s="1257"/>
      <c r="M17679" s="1257"/>
    </row>
    <row r="17680" spans="2:13" s="1259" customFormat="1" x14ac:dyDescent="0.2">
      <c r="B17680" s="1257"/>
      <c r="C17680" s="1257"/>
      <c r="D17680" s="1257"/>
      <c r="E17680" s="1257"/>
      <c r="F17680" s="1257"/>
      <c r="G17680" s="1257"/>
      <c r="H17680" s="1258"/>
      <c r="I17680" s="1257"/>
      <c r="J17680" s="1257"/>
      <c r="K17680" s="1257"/>
      <c r="L17680" s="1257"/>
      <c r="M17680" s="1257"/>
    </row>
    <row r="17681" spans="2:13" s="1259" customFormat="1" x14ac:dyDescent="0.2">
      <c r="B17681" s="1257"/>
      <c r="C17681" s="1257"/>
      <c r="D17681" s="1257"/>
      <c r="E17681" s="1257"/>
      <c r="F17681" s="1257"/>
      <c r="G17681" s="1257"/>
      <c r="H17681" s="1258"/>
      <c r="I17681" s="1257"/>
      <c r="J17681" s="1257"/>
      <c r="K17681" s="1257"/>
      <c r="L17681" s="1257"/>
      <c r="M17681" s="1257"/>
    </row>
    <row r="17682" spans="2:13" s="1259" customFormat="1" x14ac:dyDescent="0.2">
      <c r="B17682" s="1257"/>
      <c r="C17682" s="1257"/>
      <c r="D17682" s="1257"/>
      <c r="E17682" s="1257"/>
      <c r="F17682" s="1257"/>
      <c r="G17682" s="1257"/>
      <c r="H17682" s="1258"/>
      <c r="I17682" s="1257"/>
      <c r="J17682" s="1257"/>
      <c r="K17682" s="1257"/>
      <c r="L17682" s="1257"/>
      <c r="M17682" s="1257"/>
    </row>
    <row r="17683" spans="2:13" s="1259" customFormat="1" x14ac:dyDescent="0.2">
      <c r="B17683" s="1257"/>
      <c r="C17683" s="1257"/>
      <c r="D17683" s="1257"/>
      <c r="E17683" s="1257"/>
      <c r="F17683" s="1257"/>
      <c r="G17683" s="1257"/>
      <c r="H17683" s="1258"/>
      <c r="I17683" s="1257"/>
      <c r="J17683" s="1257"/>
      <c r="K17683" s="1257"/>
      <c r="L17683" s="1257"/>
      <c r="M17683" s="1257"/>
    </row>
    <row r="17684" spans="2:13" s="1259" customFormat="1" x14ac:dyDescent="0.2">
      <c r="B17684" s="1257"/>
      <c r="C17684" s="1257"/>
      <c r="D17684" s="1257"/>
      <c r="E17684" s="1257"/>
      <c r="F17684" s="1257"/>
      <c r="G17684" s="1257"/>
      <c r="H17684" s="1258"/>
      <c r="I17684" s="1257"/>
      <c r="J17684" s="1257"/>
      <c r="K17684" s="1257"/>
      <c r="L17684" s="1257"/>
      <c r="M17684" s="1257"/>
    </row>
    <row r="17685" spans="2:13" s="1259" customFormat="1" x14ac:dyDescent="0.2">
      <c r="B17685" s="1257"/>
      <c r="C17685" s="1257"/>
      <c r="D17685" s="1257"/>
      <c r="E17685" s="1257"/>
      <c r="F17685" s="1257"/>
      <c r="G17685" s="1257"/>
      <c r="H17685" s="1258"/>
      <c r="I17685" s="1257"/>
      <c r="J17685" s="1257"/>
      <c r="K17685" s="1257"/>
      <c r="L17685" s="1257"/>
      <c r="M17685" s="1257"/>
    </row>
    <row r="17686" spans="2:13" s="1259" customFormat="1" x14ac:dyDescent="0.2">
      <c r="B17686" s="1257"/>
      <c r="C17686" s="1257"/>
      <c r="D17686" s="1257"/>
      <c r="E17686" s="1257"/>
      <c r="F17686" s="1257"/>
      <c r="G17686" s="1257"/>
      <c r="H17686" s="1258"/>
      <c r="I17686" s="1257"/>
      <c r="J17686" s="1257"/>
      <c r="K17686" s="1257"/>
      <c r="L17686" s="1257"/>
      <c r="M17686" s="1257"/>
    </row>
    <row r="17687" spans="2:13" s="1259" customFormat="1" x14ac:dyDescent="0.2">
      <c r="B17687" s="1257"/>
      <c r="C17687" s="1257"/>
      <c r="D17687" s="1257"/>
      <c r="E17687" s="1257"/>
      <c r="F17687" s="1257"/>
      <c r="G17687" s="1257"/>
      <c r="H17687" s="1258"/>
      <c r="I17687" s="1257"/>
      <c r="J17687" s="1257"/>
      <c r="K17687" s="1257"/>
      <c r="L17687" s="1257"/>
      <c r="M17687" s="1257"/>
    </row>
    <row r="17688" spans="2:13" s="1259" customFormat="1" x14ac:dyDescent="0.2">
      <c r="B17688" s="1257"/>
      <c r="C17688" s="1257"/>
      <c r="D17688" s="1257"/>
      <c r="E17688" s="1257"/>
      <c r="F17688" s="1257"/>
      <c r="G17688" s="1257"/>
      <c r="H17688" s="1258"/>
      <c r="I17688" s="1257"/>
      <c r="J17688" s="1257"/>
      <c r="K17688" s="1257"/>
      <c r="L17688" s="1257"/>
      <c r="M17688" s="1257"/>
    </row>
    <row r="17689" spans="2:13" s="1259" customFormat="1" x14ac:dyDescent="0.2">
      <c r="B17689" s="1257"/>
      <c r="C17689" s="1257"/>
      <c r="D17689" s="1257"/>
      <c r="E17689" s="1257"/>
      <c r="F17689" s="1257"/>
      <c r="G17689" s="1257"/>
      <c r="H17689" s="1258"/>
      <c r="I17689" s="1257"/>
      <c r="J17689" s="1257"/>
      <c r="K17689" s="1257"/>
      <c r="L17689" s="1257"/>
      <c r="M17689" s="1257"/>
    </row>
    <row r="17690" spans="2:13" s="1259" customFormat="1" x14ac:dyDescent="0.2">
      <c r="B17690" s="1257"/>
      <c r="C17690" s="1257"/>
      <c r="D17690" s="1257"/>
      <c r="E17690" s="1257"/>
      <c r="F17690" s="1257"/>
      <c r="G17690" s="1257"/>
      <c r="H17690" s="1258"/>
      <c r="I17690" s="1257"/>
      <c r="J17690" s="1257"/>
      <c r="K17690" s="1257"/>
      <c r="L17690" s="1257"/>
      <c r="M17690" s="1257"/>
    </row>
    <row r="17691" spans="2:13" s="1259" customFormat="1" x14ac:dyDescent="0.2">
      <c r="B17691" s="1257"/>
      <c r="C17691" s="1257"/>
      <c r="D17691" s="1257"/>
      <c r="E17691" s="1257"/>
      <c r="F17691" s="1257"/>
      <c r="G17691" s="1257"/>
      <c r="H17691" s="1258"/>
      <c r="I17691" s="1257"/>
      <c r="J17691" s="1257"/>
      <c r="K17691" s="1257"/>
      <c r="L17691" s="1257"/>
      <c r="M17691" s="1257"/>
    </row>
    <row r="17692" spans="2:13" s="1259" customFormat="1" x14ac:dyDescent="0.2">
      <c r="B17692" s="1257"/>
      <c r="C17692" s="1257"/>
      <c r="D17692" s="1257"/>
      <c r="E17692" s="1257"/>
      <c r="F17692" s="1257"/>
      <c r="G17692" s="1257"/>
      <c r="H17692" s="1258"/>
      <c r="I17692" s="1257"/>
      <c r="J17692" s="1257"/>
      <c r="K17692" s="1257"/>
      <c r="L17692" s="1257"/>
      <c r="M17692" s="1257"/>
    </row>
    <row r="17693" spans="2:13" s="1259" customFormat="1" x14ac:dyDescent="0.2">
      <c r="B17693" s="1257"/>
      <c r="C17693" s="1257"/>
      <c r="D17693" s="1257"/>
      <c r="E17693" s="1257"/>
      <c r="F17693" s="1257"/>
      <c r="G17693" s="1257"/>
      <c r="H17693" s="1258"/>
      <c r="I17693" s="1257"/>
      <c r="J17693" s="1257"/>
      <c r="K17693" s="1257"/>
      <c r="L17693" s="1257"/>
      <c r="M17693" s="1257"/>
    </row>
    <row r="17694" spans="2:13" s="1259" customFormat="1" x14ac:dyDescent="0.2">
      <c r="B17694" s="1257"/>
      <c r="C17694" s="1257"/>
      <c r="D17694" s="1257"/>
      <c r="E17694" s="1257"/>
      <c r="F17694" s="1257"/>
      <c r="G17694" s="1257"/>
      <c r="H17694" s="1258"/>
      <c r="I17694" s="1257"/>
      <c r="J17694" s="1257"/>
      <c r="K17694" s="1257"/>
      <c r="L17694" s="1257"/>
      <c r="M17694" s="1257"/>
    </row>
    <row r="17695" spans="2:13" s="1259" customFormat="1" x14ac:dyDescent="0.2">
      <c r="B17695" s="1257"/>
      <c r="C17695" s="1257"/>
      <c r="D17695" s="1257"/>
      <c r="E17695" s="1257"/>
      <c r="F17695" s="1257"/>
      <c r="G17695" s="1257"/>
      <c r="H17695" s="1258"/>
      <c r="I17695" s="1257"/>
      <c r="J17695" s="1257"/>
      <c r="K17695" s="1257"/>
      <c r="L17695" s="1257"/>
      <c r="M17695" s="1257"/>
    </row>
    <row r="17696" spans="2:13" s="1259" customFormat="1" x14ac:dyDescent="0.2">
      <c r="B17696" s="1257"/>
      <c r="C17696" s="1257"/>
      <c r="D17696" s="1257"/>
      <c r="E17696" s="1257"/>
      <c r="F17696" s="1257"/>
      <c r="G17696" s="1257"/>
      <c r="H17696" s="1258"/>
      <c r="I17696" s="1257"/>
      <c r="J17696" s="1257"/>
      <c r="K17696" s="1257"/>
      <c r="L17696" s="1257"/>
      <c r="M17696" s="1257"/>
    </row>
    <row r="17697" spans="2:13" s="1259" customFormat="1" x14ac:dyDescent="0.2">
      <c r="B17697" s="1257"/>
      <c r="C17697" s="1257"/>
      <c r="D17697" s="1257"/>
      <c r="E17697" s="1257"/>
      <c r="F17697" s="1257"/>
      <c r="G17697" s="1257"/>
      <c r="H17697" s="1258"/>
      <c r="I17697" s="1257"/>
      <c r="J17697" s="1257"/>
      <c r="K17697" s="1257"/>
      <c r="L17697" s="1257"/>
      <c r="M17697" s="1257"/>
    </row>
    <row r="17698" spans="2:13" s="1259" customFormat="1" x14ac:dyDescent="0.2">
      <c r="B17698" s="1257"/>
      <c r="C17698" s="1257"/>
      <c r="D17698" s="1257"/>
      <c r="E17698" s="1257"/>
      <c r="F17698" s="1257"/>
      <c r="G17698" s="1257"/>
      <c r="H17698" s="1258"/>
      <c r="I17698" s="1257"/>
      <c r="J17698" s="1257"/>
      <c r="K17698" s="1257"/>
      <c r="L17698" s="1257"/>
      <c r="M17698" s="1257"/>
    </row>
    <row r="17699" spans="2:13" s="1259" customFormat="1" x14ac:dyDescent="0.2">
      <c r="B17699" s="1257"/>
      <c r="C17699" s="1257"/>
      <c r="D17699" s="1257"/>
      <c r="E17699" s="1257"/>
      <c r="F17699" s="1257"/>
      <c r="G17699" s="1257"/>
      <c r="H17699" s="1258"/>
      <c r="I17699" s="1257"/>
      <c r="J17699" s="1257"/>
      <c r="K17699" s="1257"/>
      <c r="L17699" s="1257"/>
      <c r="M17699" s="1257"/>
    </row>
    <row r="17700" spans="2:13" s="1259" customFormat="1" x14ac:dyDescent="0.2">
      <c r="B17700" s="1257"/>
      <c r="C17700" s="1257"/>
      <c r="D17700" s="1257"/>
      <c r="E17700" s="1257"/>
      <c r="F17700" s="1257"/>
      <c r="G17700" s="1257"/>
      <c r="H17700" s="1258"/>
      <c r="I17700" s="1257"/>
      <c r="J17700" s="1257"/>
      <c r="K17700" s="1257"/>
      <c r="L17700" s="1257"/>
      <c r="M17700" s="1257"/>
    </row>
    <row r="17701" spans="2:13" s="1259" customFormat="1" x14ac:dyDescent="0.2">
      <c r="B17701" s="1257"/>
      <c r="C17701" s="1257"/>
      <c r="D17701" s="1257"/>
      <c r="E17701" s="1257"/>
      <c r="F17701" s="1257"/>
      <c r="G17701" s="1257"/>
      <c r="H17701" s="1258"/>
      <c r="I17701" s="1257"/>
      <c r="J17701" s="1257"/>
      <c r="K17701" s="1257"/>
      <c r="L17701" s="1257"/>
      <c r="M17701" s="1257"/>
    </row>
    <row r="17702" spans="2:13" s="1259" customFormat="1" x14ac:dyDescent="0.2">
      <c r="B17702" s="1257"/>
      <c r="C17702" s="1257"/>
      <c r="D17702" s="1257"/>
      <c r="E17702" s="1257"/>
      <c r="F17702" s="1257"/>
      <c r="G17702" s="1257"/>
      <c r="H17702" s="1258"/>
      <c r="I17702" s="1257"/>
      <c r="J17702" s="1257"/>
      <c r="K17702" s="1257"/>
      <c r="L17702" s="1257"/>
      <c r="M17702" s="1257"/>
    </row>
    <row r="17703" spans="2:13" s="1259" customFormat="1" x14ac:dyDescent="0.2">
      <c r="B17703" s="1257"/>
      <c r="C17703" s="1257"/>
      <c r="D17703" s="1257"/>
      <c r="E17703" s="1257"/>
      <c r="F17703" s="1257"/>
      <c r="G17703" s="1257"/>
      <c r="H17703" s="1258"/>
      <c r="I17703" s="1257"/>
      <c r="J17703" s="1257"/>
      <c r="K17703" s="1257"/>
      <c r="L17703" s="1257"/>
      <c r="M17703" s="1257"/>
    </row>
    <row r="17704" spans="2:13" s="1259" customFormat="1" x14ac:dyDescent="0.2">
      <c r="B17704" s="1257"/>
      <c r="C17704" s="1257"/>
      <c r="D17704" s="1257"/>
      <c r="E17704" s="1257"/>
      <c r="F17704" s="1257"/>
      <c r="G17704" s="1257"/>
      <c r="H17704" s="1258"/>
      <c r="I17704" s="1257"/>
      <c r="J17704" s="1257"/>
      <c r="K17704" s="1257"/>
      <c r="L17704" s="1257"/>
      <c r="M17704" s="1257"/>
    </row>
    <row r="17705" spans="2:13" s="1259" customFormat="1" x14ac:dyDescent="0.2">
      <c r="B17705" s="1257"/>
      <c r="C17705" s="1257"/>
      <c r="D17705" s="1257"/>
      <c r="E17705" s="1257"/>
      <c r="F17705" s="1257"/>
      <c r="G17705" s="1257"/>
      <c r="H17705" s="1258"/>
      <c r="I17705" s="1257"/>
      <c r="J17705" s="1257"/>
      <c r="K17705" s="1257"/>
      <c r="L17705" s="1257"/>
      <c r="M17705" s="1257"/>
    </row>
    <row r="17706" spans="2:13" s="1259" customFormat="1" x14ac:dyDescent="0.2">
      <c r="B17706" s="1257"/>
      <c r="C17706" s="1257"/>
      <c r="D17706" s="1257"/>
      <c r="E17706" s="1257"/>
      <c r="F17706" s="1257"/>
      <c r="G17706" s="1257"/>
      <c r="H17706" s="1258"/>
      <c r="I17706" s="1257"/>
      <c r="J17706" s="1257"/>
      <c r="K17706" s="1257"/>
      <c r="L17706" s="1257"/>
      <c r="M17706" s="1257"/>
    </row>
    <row r="17707" spans="2:13" s="1259" customFormat="1" x14ac:dyDescent="0.2">
      <c r="B17707" s="1257"/>
      <c r="C17707" s="1257"/>
      <c r="D17707" s="1257"/>
      <c r="E17707" s="1257"/>
      <c r="F17707" s="1257"/>
      <c r="G17707" s="1257"/>
      <c r="H17707" s="1258"/>
      <c r="I17707" s="1257"/>
      <c r="J17707" s="1257"/>
      <c r="K17707" s="1257"/>
      <c r="L17707" s="1257"/>
      <c r="M17707" s="1257"/>
    </row>
    <row r="17708" spans="2:13" s="1259" customFormat="1" x14ac:dyDescent="0.2">
      <c r="B17708" s="1257"/>
      <c r="C17708" s="1257"/>
      <c r="D17708" s="1257"/>
      <c r="E17708" s="1257"/>
      <c r="F17708" s="1257"/>
      <c r="G17708" s="1257"/>
      <c r="H17708" s="1258"/>
      <c r="I17708" s="1257"/>
      <c r="J17708" s="1257"/>
      <c r="K17708" s="1257"/>
      <c r="L17708" s="1257"/>
      <c r="M17708" s="1257"/>
    </row>
    <row r="17709" spans="2:13" s="1259" customFormat="1" x14ac:dyDescent="0.2">
      <c r="B17709" s="1257"/>
      <c r="C17709" s="1257"/>
      <c r="D17709" s="1257"/>
      <c r="E17709" s="1257"/>
      <c r="F17709" s="1257"/>
      <c r="G17709" s="1257"/>
      <c r="H17709" s="1258"/>
      <c r="I17709" s="1257"/>
      <c r="J17709" s="1257"/>
      <c r="K17709" s="1257"/>
      <c r="L17709" s="1257"/>
      <c r="M17709" s="1257"/>
    </row>
    <row r="17710" spans="2:13" s="1259" customFormat="1" x14ac:dyDescent="0.2">
      <c r="B17710" s="1257"/>
      <c r="C17710" s="1257"/>
      <c r="D17710" s="1257"/>
      <c r="E17710" s="1257"/>
      <c r="F17710" s="1257"/>
      <c r="G17710" s="1257"/>
      <c r="H17710" s="1258"/>
      <c r="I17710" s="1257"/>
      <c r="J17710" s="1257"/>
      <c r="K17710" s="1257"/>
      <c r="L17710" s="1257"/>
      <c r="M17710" s="1257"/>
    </row>
    <row r="17711" spans="2:13" s="1259" customFormat="1" x14ac:dyDescent="0.2">
      <c r="B17711" s="1257"/>
      <c r="C17711" s="1257"/>
      <c r="D17711" s="1257"/>
      <c r="E17711" s="1257"/>
      <c r="F17711" s="1257"/>
      <c r="G17711" s="1257"/>
      <c r="H17711" s="1258"/>
      <c r="I17711" s="1257"/>
      <c r="J17711" s="1257"/>
      <c r="K17711" s="1257"/>
      <c r="L17711" s="1257"/>
      <c r="M17711" s="1257"/>
    </row>
    <row r="17712" spans="2:13" s="1259" customFormat="1" x14ac:dyDescent="0.2">
      <c r="B17712" s="1257"/>
      <c r="C17712" s="1257"/>
      <c r="D17712" s="1257"/>
      <c r="E17712" s="1257"/>
      <c r="F17712" s="1257"/>
      <c r="G17712" s="1257"/>
      <c r="H17712" s="1258"/>
      <c r="I17712" s="1257"/>
      <c r="J17712" s="1257"/>
      <c r="K17712" s="1257"/>
      <c r="L17712" s="1257"/>
      <c r="M17712" s="1257"/>
    </row>
    <row r="17713" spans="2:13" s="1259" customFormat="1" x14ac:dyDescent="0.2">
      <c r="B17713" s="1257"/>
      <c r="C17713" s="1257"/>
      <c r="D17713" s="1257"/>
      <c r="E17713" s="1257"/>
      <c r="F17713" s="1257"/>
      <c r="G17713" s="1257"/>
      <c r="H17713" s="1258"/>
      <c r="I17713" s="1257"/>
      <c r="J17713" s="1257"/>
      <c r="K17713" s="1257"/>
      <c r="L17713" s="1257"/>
      <c r="M17713" s="1257"/>
    </row>
    <row r="17714" spans="2:13" s="1259" customFormat="1" x14ac:dyDescent="0.2">
      <c r="B17714" s="1257"/>
      <c r="C17714" s="1257"/>
      <c r="D17714" s="1257"/>
      <c r="E17714" s="1257"/>
      <c r="F17714" s="1257"/>
      <c r="G17714" s="1257"/>
      <c r="H17714" s="1258"/>
      <c r="I17714" s="1257"/>
      <c r="J17714" s="1257"/>
      <c r="K17714" s="1257"/>
      <c r="L17714" s="1257"/>
      <c r="M17714" s="1257"/>
    </row>
    <row r="17715" spans="2:13" s="1259" customFormat="1" x14ac:dyDescent="0.2">
      <c r="B17715" s="1257"/>
      <c r="C17715" s="1257"/>
      <c r="D17715" s="1257"/>
      <c r="E17715" s="1257"/>
      <c r="F17715" s="1257"/>
      <c r="G17715" s="1257"/>
      <c r="H17715" s="1258"/>
      <c r="I17715" s="1257"/>
      <c r="J17715" s="1257"/>
      <c r="K17715" s="1257"/>
      <c r="L17715" s="1257"/>
      <c r="M17715" s="1257"/>
    </row>
    <row r="17716" spans="2:13" s="1259" customFormat="1" x14ac:dyDescent="0.2">
      <c r="B17716" s="1257"/>
      <c r="C17716" s="1257"/>
      <c r="D17716" s="1257"/>
      <c r="E17716" s="1257"/>
      <c r="F17716" s="1257"/>
      <c r="G17716" s="1257"/>
      <c r="H17716" s="1258"/>
      <c r="I17716" s="1257"/>
      <c r="J17716" s="1257"/>
      <c r="K17716" s="1257"/>
      <c r="L17716" s="1257"/>
      <c r="M17716" s="1257"/>
    </row>
    <row r="17717" spans="2:13" s="1259" customFormat="1" x14ac:dyDescent="0.2">
      <c r="B17717" s="1257"/>
      <c r="C17717" s="1257"/>
      <c r="D17717" s="1257"/>
      <c r="E17717" s="1257"/>
      <c r="F17717" s="1257"/>
      <c r="G17717" s="1257"/>
      <c r="H17717" s="1258"/>
      <c r="I17717" s="1257"/>
      <c r="J17717" s="1257"/>
      <c r="K17717" s="1257"/>
      <c r="L17717" s="1257"/>
      <c r="M17717" s="1257"/>
    </row>
    <row r="17718" spans="2:13" s="1259" customFormat="1" x14ac:dyDescent="0.2">
      <c r="B17718" s="1257"/>
      <c r="C17718" s="1257"/>
      <c r="D17718" s="1257"/>
      <c r="E17718" s="1257"/>
      <c r="F17718" s="1257"/>
      <c r="G17718" s="1257"/>
      <c r="H17718" s="1258"/>
      <c r="I17718" s="1257"/>
      <c r="J17718" s="1257"/>
      <c r="K17718" s="1257"/>
      <c r="L17718" s="1257"/>
      <c r="M17718" s="1257"/>
    </row>
    <row r="17719" spans="2:13" s="1259" customFormat="1" x14ac:dyDescent="0.2">
      <c r="B17719" s="1257"/>
      <c r="C17719" s="1257"/>
      <c r="D17719" s="1257"/>
      <c r="E17719" s="1257"/>
      <c r="F17719" s="1257"/>
      <c r="G17719" s="1257"/>
      <c r="H17719" s="1258"/>
      <c r="I17719" s="1257"/>
      <c r="J17719" s="1257"/>
      <c r="K17719" s="1257"/>
      <c r="L17719" s="1257"/>
      <c r="M17719" s="1257"/>
    </row>
    <row r="17720" spans="2:13" s="1259" customFormat="1" x14ac:dyDescent="0.2">
      <c r="B17720" s="1257"/>
      <c r="C17720" s="1257"/>
      <c r="D17720" s="1257"/>
      <c r="E17720" s="1257"/>
      <c r="F17720" s="1257"/>
      <c r="G17720" s="1257"/>
      <c r="H17720" s="1258"/>
      <c r="I17720" s="1257"/>
      <c r="J17720" s="1257"/>
      <c r="K17720" s="1257"/>
      <c r="L17720" s="1257"/>
      <c r="M17720" s="1257"/>
    </row>
    <row r="17721" spans="2:13" s="1259" customFormat="1" x14ac:dyDescent="0.2">
      <c r="B17721" s="1257"/>
      <c r="C17721" s="1257"/>
      <c r="D17721" s="1257"/>
      <c r="E17721" s="1257"/>
      <c r="F17721" s="1257"/>
      <c r="G17721" s="1257"/>
      <c r="H17721" s="1258"/>
      <c r="I17721" s="1257"/>
      <c r="J17721" s="1257"/>
      <c r="K17721" s="1257"/>
      <c r="L17721" s="1257"/>
      <c r="M17721" s="1257"/>
    </row>
    <row r="17722" spans="2:13" s="1259" customFormat="1" x14ac:dyDescent="0.2">
      <c r="B17722" s="1257"/>
      <c r="C17722" s="1257"/>
      <c r="D17722" s="1257"/>
      <c r="E17722" s="1257"/>
      <c r="F17722" s="1257"/>
      <c r="G17722" s="1257"/>
      <c r="H17722" s="1258"/>
      <c r="I17722" s="1257"/>
      <c r="J17722" s="1257"/>
      <c r="K17722" s="1257"/>
      <c r="L17722" s="1257"/>
      <c r="M17722" s="1257"/>
    </row>
    <row r="17723" spans="2:13" s="1259" customFormat="1" x14ac:dyDescent="0.2">
      <c r="B17723" s="1257"/>
      <c r="C17723" s="1257"/>
      <c r="D17723" s="1257"/>
      <c r="E17723" s="1257"/>
      <c r="F17723" s="1257"/>
      <c r="G17723" s="1257"/>
      <c r="H17723" s="1258"/>
      <c r="I17723" s="1257"/>
      <c r="J17723" s="1257"/>
      <c r="K17723" s="1257"/>
      <c r="L17723" s="1257"/>
      <c r="M17723" s="1257"/>
    </row>
    <row r="17724" spans="2:13" s="1259" customFormat="1" x14ac:dyDescent="0.2">
      <c r="B17724" s="1257"/>
      <c r="C17724" s="1257"/>
      <c r="D17724" s="1257"/>
      <c r="E17724" s="1257"/>
      <c r="F17724" s="1257"/>
      <c r="G17724" s="1257"/>
      <c r="H17724" s="1258"/>
      <c r="I17724" s="1257"/>
      <c r="J17724" s="1257"/>
      <c r="K17724" s="1257"/>
      <c r="L17724" s="1257"/>
      <c r="M17724" s="1257"/>
    </row>
    <row r="17725" spans="2:13" s="1259" customFormat="1" x14ac:dyDescent="0.2">
      <c r="B17725" s="1257"/>
      <c r="C17725" s="1257"/>
      <c r="D17725" s="1257"/>
      <c r="E17725" s="1257"/>
      <c r="F17725" s="1257"/>
      <c r="G17725" s="1257"/>
      <c r="H17725" s="1258"/>
      <c r="I17725" s="1257"/>
      <c r="J17725" s="1257"/>
      <c r="K17725" s="1257"/>
      <c r="L17725" s="1257"/>
      <c r="M17725" s="1257"/>
    </row>
    <row r="17726" spans="2:13" s="1259" customFormat="1" x14ac:dyDescent="0.2">
      <c r="B17726" s="1257"/>
      <c r="C17726" s="1257"/>
      <c r="D17726" s="1257"/>
      <c r="E17726" s="1257"/>
      <c r="F17726" s="1257"/>
      <c r="G17726" s="1257"/>
      <c r="H17726" s="1258"/>
      <c r="I17726" s="1257"/>
      <c r="J17726" s="1257"/>
      <c r="K17726" s="1257"/>
      <c r="L17726" s="1257"/>
      <c r="M17726" s="1257"/>
    </row>
    <row r="17727" spans="2:13" s="1259" customFormat="1" x14ac:dyDescent="0.2">
      <c r="B17727" s="1257"/>
      <c r="C17727" s="1257"/>
      <c r="D17727" s="1257"/>
      <c r="E17727" s="1257"/>
      <c r="F17727" s="1257"/>
      <c r="G17727" s="1257"/>
      <c r="H17727" s="1258"/>
      <c r="I17727" s="1257"/>
      <c r="J17727" s="1257"/>
      <c r="K17727" s="1257"/>
      <c r="L17727" s="1257"/>
      <c r="M17727" s="1257"/>
    </row>
    <row r="17728" spans="2:13" s="1259" customFormat="1" x14ac:dyDescent="0.2">
      <c r="B17728" s="1257"/>
      <c r="C17728" s="1257"/>
      <c r="D17728" s="1257"/>
      <c r="E17728" s="1257"/>
      <c r="F17728" s="1257"/>
      <c r="G17728" s="1257"/>
      <c r="H17728" s="1258"/>
      <c r="I17728" s="1257"/>
      <c r="J17728" s="1257"/>
      <c r="K17728" s="1257"/>
      <c r="L17728" s="1257"/>
      <c r="M17728" s="1257"/>
    </row>
    <row r="17729" spans="2:13" s="1259" customFormat="1" x14ac:dyDescent="0.2">
      <c r="B17729" s="1257"/>
      <c r="C17729" s="1257"/>
      <c r="D17729" s="1257"/>
      <c r="E17729" s="1257"/>
      <c r="F17729" s="1257"/>
      <c r="G17729" s="1257"/>
      <c r="H17729" s="1258"/>
      <c r="I17729" s="1257"/>
      <c r="J17729" s="1257"/>
      <c r="K17729" s="1257"/>
      <c r="L17729" s="1257"/>
      <c r="M17729" s="1257"/>
    </row>
    <row r="17730" spans="2:13" s="1259" customFormat="1" x14ac:dyDescent="0.2">
      <c r="B17730" s="1257"/>
      <c r="C17730" s="1257"/>
      <c r="D17730" s="1257"/>
      <c r="E17730" s="1257"/>
      <c r="F17730" s="1257"/>
      <c r="G17730" s="1257"/>
      <c r="H17730" s="1258"/>
      <c r="I17730" s="1257"/>
      <c r="J17730" s="1257"/>
      <c r="K17730" s="1257"/>
      <c r="L17730" s="1257"/>
      <c r="M17730" s="1257"/>
    </row>
    <row r="17731" spans="2:13" s="1259" customFormat="1" x14ac:dyDescent="0.2">
      <c r="B17731" s="1257"/>
      <c r="C17731" s="1257"/>
      <c r="D17731" s="1257"/>
      <c r="E17731" s="1257"/>
      <c r="F17731" s="1257"/>
      <c r="G17731" s="1257"/>
      <c r="H17731" s="1258"/>
      <c r="I17731" s="1257"/>
      <c r="J17731" s="1257"/>
      <c r="K17731" s="1257"/>
      <c r="L17731" s="1257"/>
      <c r="M17731" s="1257"/>
    </row>
    <row r="17732" spans="2:13" s="1259" customFormat="1" x14ac:dyDescent="0.2">
      <c r="B17732" s="1257"/>
      <c r="C17732" s="1257"/>
      <c r="D17732" s="1257"/>
      <c r="E17732" s="1257"/>
      <c r="F17732" s="1257"/>
      <c r="G17732" s="1257"/>
      <c r="H17732" s="1258"/>
      <c r="I17732" s="1257"/>
      <c r="J17732" s="1257"/>
      <c r="K17732" s="1257"/>
      <c r="L17732" s="1257"/>
      <c r="M17732" s="1257"/>
    </row>
    <row r="17733" spans="2:13" s="1259" customFormat="1" x14ac:dyDescent="0.2">
      <c r="B17733" s="1257"/>
      <c r="C17733" s="1257"/>
      <c r="D17733" s="1257"/>
      <c r="E17733" s="1257"/>
      <c r="F17733" s="1257"/>
      <c r="G17733" s="1257"/>
      <c r="H17733" s="1258"/>
      <c r="I17733" s="1257"/>
      <c r="J17733" s="1257"/>
      <c r="K17733" s="1257"/>
      <c r="L17733" s="1257"/>
      <c r="M17733" s="1257"/>
    </row>
    <row r="17734" spans="2:13" s="1259" customFormat="1" x14ac:dyDescent="0.2">
      <c r="B17734" s="1257"/>
      <c r="C17734" s="1257"/>
      <c r="D17734" s="1257"/>
      <c r="E17734" s="1257"/>
      <c r="F17734" s="1257"/>
      <c r="G17734" s="1257"/>
      <c r="H17734" s="1258"/>
      <c r="I17734" s="1257"/>
      <c r="J17734" s="1257"/>
      <c r="K17734" s="1257"/>
      <c r="L17734" s="1257"/>
      <c r="M17734" s="1257"/>
    </row>
    <row r="17735" spans="2:13" s="1259" customFormat="1" x14ac:dyDescent="0.2">
      <c r="B17735" s="1257"/>
      <c r="C17735" s="1257"/>
      <c r="D17735" s="1257"/>
      <c r="E17735" s="1257"/>
      <c r="F17735" s="1257"/>
      <c r="G17735" s="1257"/>
      <c r="H17735" s="1258"/>
      <c r="I17735" s="1257"/>
      <c r="J17735" s="1257"/>
      <c r="K17735" s="1257"/>
      <c r="L17735" s="1257"/>
      <c r="M17735" s="1257"/>
    </row>
    <row r="17736" spans="2:13" s="1259" customFormat="1" x14ac:dyDescent="0.2">
      <c r="B17736" s="1257"/>
      <c r="C17736" s="1257"/>
      <c r="D17736" s="1257"/>
      <c r="E17736" s="1257"/>
      <c r="F17736" s="1257"/>
      <c r="G17736" s="1257"/>
      <c r="H17736" s="1258"/>
      <c r="I17736" s="1257"/>
      <c r="J17736" s="1257"/>
      <c r="K17736" s="1257"/>
      <c r="L17736" s="1257"/>
      <c r="M17736" s="1257"/>
    </row>
    <row r="17737" spans="2:13" s="1259" customFormat="1" x14ac:dyDescent="0.2">
      <c r="B17737" s="1257"/>
      <c r="C17737" s="1257"/>
      <c r="D17737" s="1257"/>
      <c r="E17737" s="1257"/>
      <c r="F17737" s="1257"/>
      <c r="G17737" s="1257"/>
      <c r="H17737" s="1258"/>
      <c r="I17737" s="1257"/>
      <c r="J17737" s="1257"/>
      <c r="K17737" s="1257"/>
      <c r="L17737" s="1257"/>
      <c r="M17737" s="1257"/>
    </row>
    <row r="17738" spans="2:13" s="1259" customFormat="1" x14ac:dyDescent="0.2">
      <c r="B17738" s="1257"/>
      <c r="C17738" s="1257"/>
      <c r="D17738" s="1257"/>
      <c r="E17738" s="1257"/>
      <c r="F17738" s="1257"/>
      <c r="G17738" s="1257"/>
      <c r="H17738" s="1258"/>
      <c r="I17738" s="1257"/>
      <c r="J17738" s="1257"/>
      <c r="K17738" s="1257"/>
      <c r="L17738" s="1257"/>
      <c r="M17738" s="1257"/>
    </row>
    <row r="17739" spans="2:13" s="1259" customFormat="1" x14ac:dyDescent="0.2">
      <c r="B17739" s="1257"/>
      <c r="C17739" s="1257"/>
      <c r="D17739" s="1257"/>
      <c r="E17739" s="1257"/>
      <c r="F17739" s="1257"/>
      <c r="G17739" s="1257"/>
      <c r="H17739" s="1258"/>
      <c r="I17739" s="1257"/>
      <c r="J17739" s="1257"/>
      <c r="K17739" s="1257"/>
      <c r="L17739" s="1257"/>
      <c r="M17739" s="1257"/>
    </row>
    <row r="17740" spans="2:13" s="1259" customFormat="1" x14ac:dyDescent="0.2">
      <c r="B17740" s="1257"/>
      <c r="C17740" s="1257"/>
      <c r="D17740" s="1257"/>
      <c r="E17740" s="1257"/>
      <c r="F17740" s="1257"/>
      <c r="G17740" s="1257"/>
      <c r="H17740" s="1258"/>
      <c r="I17740" s="1257"/>
      <c r="J17740" s="1257"/>
      <c r="K17740" s="1257"/>
      <c r="L17740" s="1257"/>
      <c r="M17740" s="1257"/>
    </row>
    <row r="17741" spans="2:13" s="1259" customFormat="1" x14ac:dyDescent="0.2">
      <c r="B17741" s="1257"/>
      <c r="C17741" s="1257"/>
      <c r="D17741" s="1257"/>
      <c r="E17741" s="1257"/>
      <c r="F17741" s="1257"/>
      <c r="G17741" s="1257"/>
      <c r="H17741" s="1258"/>
      <c r="I17741" s="1257"/>
      <c r="J17741" s="1257"/>
      <c r="K17741" s="1257"/>
      <c r="L17741" s="1257"/>
      <c r="M17741" s="1257"/>
    </row>
    <row r="17742" spans="2:13" s="1259" customFormat="1" x14ac:dyDescent="0.2">
      <c r="B17742" s="1257"/>
      <c r="C17742" s="1257"/>
      <c r="D17742" s="1257"/>
      <c r="E17742" s="1257"/>
      <c r="F17742" s="1257"/>
      <c r="G17742" s="1257"/>
      <c r="H17742" s="1258"/>
      <c r="I17742" s="1257"/>
      <c r="J17742" s="1257"/>
      <c r="K17742" s="1257"/>
      <c r="L17742" s="1257"/>
      <c r="M17742" s="1257"/>
    </row>
    <row r="17743" spans="2:13" s="1259" customFormat="1" x14ac:dyDescent="0.2">
      <c r="B17743" s="1257"/>
      <c r="C17743" s="1257"/>
      <c r="D17743" s="1257"/>
      <c r="E17743" s="1257"/>
      <c r="F17743" s="1257"/>
      <c r="G17743" s="1257"/>
      <c r="H17743" s="1258"/>
      <c r="I17743" s="1257"/>
      <c r="J17743" s="1257"/>
      <c r="K17743" s="1257"/>
      <c r="L17743" s="1257"/>
      <c r="M17743" s="1257"/>
    </row>
    <row r="17744" spans="2:13" s="1259" customFormat="1" x14ac:dyDescent="0.2">
      <c r="B17744" s="1257"/>
      <c r="C17744" s="1257"/>
      <c r="D17744" s="1257"/>
      <c r="E17744" s="1257"/>
      <c r="F17744" s="1257"/>
      <c r="G17744" s="1257"/>
      <c r="H17744" s="1258"/>
      <c r="I17744" s="1257"/>
      <c r="J17744" s="1257"/>
      <c r="K17744" s="1257"/>
      <c r="L17744" s="1257"/>
      <c r="M17744" s="1257"/>
    </row>
    <row r="17745" spans="2:13" s="1259" customFormat="1" x14ac:dyDescent="0.2">
      <c r="B17745" s="1257"/>
      <c r="C17745" s="1257"/>
      <c r="D17745" s="1257"/>
      <c r="E17745" s="1257"/>
      <c r="F17745" s="1257"/>
      <c r="G17745" s="1257"/>
      <c r="H17745" s="1258"/>
      <c r="I17745" s="1257"/>
      <c r="J17745" s="1257"/>
      <c r="K17745" s="1257"/>
      <c r="L17745" s="1257"/>
      <c r="M17745" s="1257"/>
    </row>
    <row r="17746" spans="2:13" s="1259" customFormat="1" x14ac:dyDescent="0.2">
      <c r="B17746" s="1257"/>
      <c r="C17746" s="1257"/>
      <c r="D17746" s="1257"/>
      <c r="E17746" s="1257"/>
      <c r="F17746" s="1257"/>
      <c r="G17746" s="1257"/>
      <c r="H17746" s="1258"/>
      <c r="I17746" s="1257"/>
      <c r="J17746" s="1257"/>
      <c r="K17746" s="1257"/>
      <c r="L17746" s="1257"/>
      <c r="M17746" s="1257"/>
    </row>
    <row r="17747" spans="2:13" s="1259" customFormat="1" x14ac:dyDescent="0.2">
      <c r="B17747" s="1257"/>
      <c r="C17747" s="1257"/>
      <c r="D17747" s="1257"/>
      <c r="E17747" s="1257"/>
      <c r="F17747" s="1257"/>
      <c r="G17747" s="1257"/>
      <c r="H17747" s="1258"/>
      <c r="I17747" s="1257"/>
      <c r="J17747" s="1257"/>
      <c r="K17747" s="1257"/>
      <c r="L17747" s="1257"/>
      <c r="M17747" s="1257"/>
    </row>
    <row r="17748" spans="2:13" s="1259" customFormat="1" x14ac:dyDescent="0.2">
      <c r="B17748" s="1257"/>
      <c r="C17748" s="1257"/>
      <c r="D17748" s="1257"/>
      <c r="E17748" s="1257"/>
      <c r="F17748" s="1257"/>
      <c r="G17748" s="1257"/>
      <c r="H17748" s="1258"/>
      <c r="I17748" s="1257"/>
      <c r="J17748" s="1257"/>
      <c r="K17748" s="1257"/>
      <c r="L17748" s="1257"/>
      <c r="M17748" s="1257"/>
    </row>
    <row r="17749" spans="2:13" s="1259" customFormat="1" x14ac:dyDescent="0.2">
      <c r="B17749" s="1257"/>
      <c r="C17749" s="1257"/>
      <c r="D17749" s="1257"/>
      <c r="E17749" s="1257"/>
      <c r="F17749" s="1257"/>
      <c r="G17749" s="1257"/>
      <c r="H17749" s="1258"/>
      <c r="I17749" s="1257"/>
      <c r="J17749" s="1257"/>
      <c r="K17749" s="1257"/>
      <c r="L17749" s="1257"/>
      <c r="M17749" s="1257"/>
    </row>
    <row r="17750" spans="2:13" s="1259" customFormat="1" x14ac:dyDescent="0.2">
      <c r="B17750" s="1257"/>
      <c r="C17750" s="1257"/>
      <c r="D17750" s="1257"/>
      <c r="E17750" s="1257"/>
      <c r="F17750" s="1257"/>
      <c r="G17750" s="1257"/>
      <c r="H17750" s="1258"/>
      <c r="I17750" s="1257"/>
      <c r="J17750" s="1257"/>
      <c r="K17750" s="1257"/>
      <c r="L17750" s="1257"/>
      <c r="M17750" s="1257"/>
    </row>
    <row r="17751" spans="2:13" s="1259" customFormat="1" x14ac:dyDescent="0.2">
      <c r="B17751" s="1257"/>
      <c r="C17751" s="1257"/>
      <c r="D17751" s="1257"/>
      <c r="E17751" s="1257"/>
      <c r="F17751" s="1257"/>
      <c r="G17751" s="1257"/>
      <c r="H17751" s="1258"/>
      <c r="I17751" s="1257"/>
      <c r="J17751" s="1257"/>
      <c r="K17751" s="1257"/>
      <c r="L17751" s="1257"/>
      <c r="M17751" s="1257"/>
    </row>
    <row r="17752" spans="2:13" s="1259" customFormat="1" x14ac:dyDescent="0.2">
      <c r="B17752" s="1257"/>
      <c r="C17752" s="1257"/>
      <c r="D17752" s="1257"/>
      <c r="E17752" s="1257"/>
      <c r="F17752" s="1257"/>
      <c r="G17752" s="1257"/>
      <c r="H17752" s="1258"/>
      <c r="I17752" s="1257"/>
      <c r="J17752" s="1257"/>
      <c r="K17752" s="1257"/>
      <c r="L17752" s="1257"/>
      <c r="M17752" s="1257"/>
    </row>
    <row r="17753" spans="2:13" s="1259" customFormat="1" x14ac:dyDescent="0.2">
      <c r="B17753" s="1257"/>
      <c r="C17753" s="1257"/>
      <c r="D17753" s="1257"/>
      <c r="E17753" s="1257"/>
      <c r="F17753" s="1257"/>
      <c r="G17753" s="1257"/>
      <c r="H17753" s="1258"/>
      <c r="I17753" s="1257"/>
      <c r="J17753" s="1257"/>
      <c r="K17753" s="1257"/>
      <c r="L17753" s="1257"/>
      <c r="M17753" s="1257"/>
    </row>
    <row r="17754" spans="2:13" s="1259" customFormat="1" x14ac:dyDescent="0.2">
      <c r="B17754" s="1257"/>
      <c r="C17754" s="1257"/>
      <c r="D17754" s="1257"/>
      <c r="E17754" s="1257"/>
      <c r="F17754" s="1257"/>
      <c r="G17754" s="1257"/>
      <c r="H17754" s="1258"/>
      <c r="I17754" s="1257"/>
      <c r="J17754" s="1257"/>
      <c r="K17754" s="1257"/>
      <c r="L17754" s="1257"/>
      <c r="M17754" s="1257"/>
    </row>
    <row r="17755" spans="2:13" s="1259" customFormat="1" x14ac:dyDescent="0.2">
      <c r="B17755" s="1257"/>
      <c r="C17755" s="1257"/>
      <c r="D17755" s="1257"/>
      <c r="E17755" s="1257"/>
      <c r="F17755" s="1257"/>
      <c r="G17755" s="1257"/>
      <c r="H17755" s="1258"/>
      <c r="I17755" s="1257"/>
      <c r="J17755" s="1257"/>
      <c r="K17755" s="1257"/>
      <c r="L17755" s="1257"/>
      <c r="M17755" s="1257"/>
    </row>
    <row r="17756" spans="2:13" s="1259" customFormat="1" x14ac:dyDescent="0.2">
      <c r="B17756" s="1257"/>
      <c r="C17756" s="1257"/>
      <c r="D17756" s="1257"/>
      <c r="E17756" s="1257"/>
      <c r="F17756" s="1257"/>
      <c r="G17756" s="1257"/>
      <c r="H17756" s="1258"/>
      <c r="I17756" s="1257"/>
      <c r="J17756" s="1257"/>
      <c r="K17756" s="1257"/>
      <c r="L17756" s="1257"/>
      <c r="M17756" s="1257"/>
    </row>
    <row r="17757" spans="2:13" s="1259" customFormat="1" x14ac:dyDescent="0.2">
      <c r="B17757" s="1257"/>
      <c r="C17757" s="1257"/>
      <c r="D17757" s="1257"/>
      <c r="E17757" s="1257"/>
      <c r="F17757" s="1257"/>
      <c r="G17757" s="1257"/>
      <c r="H17757" s="1258"/>
      <c r="I17757" s="1257"/>
      <c r="J17757" s="1257"/>
      <c r="K17757" s="1257"/>
      <c r="L17757" s="1257"/>
      <c r="M17757" s="1257"/>
    </row>
    <row r="17758" spans="2:13" s="1259" customFormat="1" x14ac:dyDescent="0.2">
      <c r="B17758" s="1257"/>
      <c r="C17758" s="1257"/>
      <c r="D17758" s="1257"/>
      <c r="E17758" s="1257"/>
      <c r="F17758" s="1257"/>
      <c r="G17758" s="1257"/>
      <c r="H17758" s="1258"/>
      <c r="I17758" s="1257"/>
      <c r="J17758" s="1257"/>
      <c r="K17758" s="1257"/>
      <c r="L17758" s="1257"/>
      <c r="M17758" s="1257"/>
    </row>
    <row r="17759" spans="2:13" s="1259" customFormat="1" x14ac:dyDescent="0.2">
      <c r="B17759" s="1257"/>
      <c r="C17759" s="1257"/>
      <c r="D17759" s="1257"/>
      <c r="E17759" s="1257"/>
      <c r="F17759" s="1257"/>
      <c r="G17759" s="1257"/>
      <c r="H17759" s="1258"/>
      <c r="I17759" s="1257"/>
      <c r="J17759" s="1257"/>
      <c r="K17759" s="1257"/>
      <c r="L17759" s="1257"/>
      <c r="M17759" s="1257"/>
    </row>
    <row r="17760" spans="2:13" s="1259" customFormat="1" x14ac:dyDescent="0.2">
      <c r="B17760" s="1257"/>
      <c r="C17760" s="1257"/>
      <c r="D17760" s="1257"/>
      <c r="E17760" s="1257"/>
      <c r="F17760" s="1257"/>
      <c r="G17760" s="1257"/>
      <c r="H17760" s="1258"/>
      <c r="I17760" s="1257"/>
      <c r="J17760" s="1257"/>
      <c r="K17760" s="1257"/>
      <c r="L17760" s="1257"/>
      <c r="M17760" s="1257"/>
    </row>
    <row r="17761" spans="2:13" s="1259" customFormat="1" x14ac:dyDescent="0.2">
      <c r="B17761" s="1257"/>
      <c r="C17761" s="1257"/>
      <c r="D17761" s="1257"/>
      <c r="E17761" s="1257"/>
      <c r="F17761" s="1257"/>
      <c r="G17761" s="1257"/>
      <c r="H17761" s="1258"/>
      <c r="I17761" s="1257"/>
      <c r="J17761" s="1257"/>
      <c r="K17761" s="1257"/>
      <c r="L17761" s="1257"/>
      <c r="M17761" s="1257"/>
    </row>
    <row r="17762" spans="2:13" s="1259" customFormat="1" x14ac:dyDescent="0.2">
      <c r="B17762" s="1257"/>
      <c r="C17762" s="1257"/>
      <c r="D17762" s="1257"/>
      <c r="E17762" s="1257"/>
      <c r="F17762" s="1257"/>
      <c r="G17762" s="1257"/>
      <c r="H17762" s="1258"/>
      <c r="I17762" s="1257"/>
      <c r="J17762" s="1257"/>
      <c r="K17762" s="1257"/>
      <c r="L17762" s="1257"/>
      <c r="M17762" s="1257"/>
    </row>
    <row r="17763" spans="2:13" s="1259" customFormat="1" x14ac:dyDescent="0.2">
      <c r="B17763" s="1257"/>
      <c r="C17763" s="1257"/>
      <c r="D17763" s="1257"/>
      <c r="E17763" s="1257"/>
      <c r="F17763" s="1257"/>
      <c r="G17763" s="1257"/>
      <c r="H17763" s="1258"/>
      <c r="I17763" s="1257"/>
      <c r="J17763" s="1257"/>
      <c r="K17763" s="1257"/>
      <c r="L17763" s="1257"/>
      <c r="M17763" s="1257"/>
    </row>
    <row r="17764" spans="2:13" s="1259" customFormat="1" x14ac:dyDescent="0.2">
      <c r="B17764" s="1257"/>
      <c r="C17764" s="1257"/>
      <c r="D17764" s="1257"/>
      <c r="E17764" s="1257"/>
      <c r="F17764" s="1257"/>
      <c r="G17764" s="1257"/>
      <c r="H17764" s="1258"/>
      <c r="I17764" s="1257"/>
      <c r="J17764" s="1257"/>
      <c r="K17764" s="1257"/>
      <c r="L17764" s="1257"/>
      <c r="M17764" s="1257"/>
    </row>
    <row r="17765" spans="2:13" s="1259" customFormat="1" x14ac:dyDescent="0.2">
      <c r="B17765" s="1257"/>
      <c r="C17765" s="1257"/>
      <c r="D17765" s="1257"/>
      <c r="E17765" s="1257"/>
      <c r="F17765" s="1257"/>
      <c r="G17765" s="1257"/>
      <c r="H17765" s="1258"/>
      <c r="I17765" s="1257"/>
      <c r="J17765" s="1257"/>
      <c r="K17765" s="1257"/>
      <c r="L17765" s="1257"/>
      <c r="M17765" s="1257"/>
    </row>
    <row r="17766" spans="2:13" s="1259" customFormat="1" x14ac:dyDescent="0.2">
      <c r="B17766" s="1257"/>
      <c r="C17766" s="1257"/>
      <c r="D17766" s="1257"/>
      <c r="E17766" s="1257"/>
      <c r="F17766" s="1257"/>
      <c r="G17766" s="1257"/>
      <c r="H17766" s="1258"/>
      <c r="I17766" s="1257"/>
      <c r="J17766" s="1257"/>
      <c r="K17766" s="1257"/>
      <c r="L17766" s="1257"/>
      <c r="M17766" s="1257"/>
    </row>
    <row r="17767" spans="2:13" s="1259" customFormat="1" x14ac:dyDescent="0.2">
      <c r="B17767" s="1257"/>
      <c r="C17767" s="1257"/>
      <c r="D17767" s="1257"/>
      <c r="E17767" s="1257"/>
      <c r="F17767" s="1257"/>
      <c r="G17767" s="1257"/>
      <c r="H17767" s="1258"/>
      <c r="I17767" s="1257"/>
      <c r="J17767" s="1257"/>
      <c r="K17767" s="1257"/>
      <c r="L17767" s="1257"/>
      <c r="M17767" s="1257"/>
    </row>
    <row r="17768" spans="2:13" s="1259" customFormat="1" x14ac:dyDescent="0.2">
      <c r="B17768" s="1257"/>
      <c r="C17768" s="1257"/>
      <c r="D17768" s="1257"/>
      <c r="E17768" s="1257"/>
      <c r="F17768" s="1257"/>
      <c r="G17768" s="1257"/>
      <c r="H17768" s="1258"/>
      <c r="I17768" s="1257"/>
      <c r="J17768" s="1257"/>
      <c r="K17768" s="1257"/>
      <c r="L17768" s="1257"/>
      <c r="M17768" s="1257"/>
    </row>
    <row r="17769" spans="2:13" s="1259" customFormat="1" x14ac:dyDescent="0.2">
      <c r="B17769" s="1257"/>
      <c r="C17769" s="1257"/>
      <c r="D17769" s="1257"/>
      <c r="E17769" s="1257"/>
      <c r="F17769" s="1257"/>
      <c r="G17769" s="1257"/>
      <c r="H17769" s="1258"/>
      <c r="I17769" s="1257"/>
      <c r="J17769" s="1257"/>
      <c r="K17769" s="1257"/>
      <c r="L17769" s="1257"/>
      <c r="M17769" s="1257"/>
    </row>
    <row r="17770" spans="2:13" s="1259" customFormat="1" x14ac:dyDescent="0.2">
      <c r="B17770" s="1257"/>
      <c r="C17770" s="1257"/>
      <c r="D17770" s="1257"/>
      <c r="E17770" s="1257"/>
      <c r="F17770" s="1257"/>
      <c r="G17770" s="1257"/>
      <c r="H17770" s="1258"/>
      <c r="I17770" s="1257"/>
      <c r="J17770" s="1257"/>
      <c r="K17770" s="1257"/>
      <c r="L17770" s="1257"/>
      <c r="M17770" s="1257"/>
    </row>
    <row r="17771" spans="2:13" s="1259" customFormat="1" x14ac:dyDescent="0.2">
      <c r="B17771" s="1257"/>
      <c r="C17771" s="1257"/>
      <c r="D17771" s="1257"/>
      <c r="E17771" s="1257"/>
      <c r="F17771" s="1257"/>
      <c r="G17771" s="1257"/>
      <c r="H17771" s="1258"/>
      <c r="I17771" s="1257"/>
      <c r="J17771" s="1257"/>
      <c r="K17771" s="1257"/>
      <c r="L17771" s="1257"/>
      <c r="M17771" s="1257"/>
    </row>
    <row r="17772" spans="2:13" s="1259" customFormat="1" x14ac:dyDescent="0.2">
      <c r="B17772" s="1257"/>
      <c r="C17772" s="1257"/>
      <c r="D17772" s="1257"/>
      <c r="E17772" s="1257"/>
      <c r="F17772" s="1257"/>
      <c r="G17772" s="1257"/>
      <c r="H17772" s="1258"/>
      <c r="I17772" s="1257"/>
      <c r="J17772" s="1257"/>
      <c r="K17772" s="1257"/>
      <c r="L17772" s="1257"/>
      <c r="M17772" s="1257"/>
    </row>
    <row r="17773" spans="2:13" s="1259" customFormat="1" x14ac:dyDescent="0.2">
      <c r="B17773" s="1257"/>
      <c r="C17773" s="1257"/>
      <c r="D17773" s="1257"/>
      <c r="E17773" s="1257"/>
      <c r="F17773" s="1257"/>
      <c r="G17773" s="1257"/>
      <c r="H17773" s="1258"/>
      <c r="I17773" s="1257"/>
      <c r="J17773" s="1257"/>
      <c r="K17773" s="1257"/>
      <c r="L17773" s="1257"/>
      <c r="M17773" s="1257"/>
    </row>
    <row r="17774" spans="2:13" s="1259" customFormat="1" x14ac:dyDescent="0.2">
      <c r="B17774" s="1257"/>
      <c r="C17774" s="1257"/>
      <c r="D17774" s="1257"/>
      <c r="E17774" s="1257"/>
      <c r="F17774" s="1257"/>
      <c r="G17774" s="1257"/>
      <c r="H17774" s="1258"/>
      <c r="I17774" s="1257"/>
      <c r="J17774" s="1257"/>
      <c r="K17774" s="1257"/>
      <c r="L17774" s="1257"/>
      <c r="M17774" s="1257"/>
    </row>
    <row r="17775" spans="2:13" s="1259" customFormat="1" x14ac:dyDescent="0.2">
      <c r="B17775" s="1257"/>
      <c r="C17775" s="1257"/>
      <c r="D17775" s="1257"/>
      <c r="E17775" s="1257"/>
      <c r="F17775" s="1257"/>
      <c r="G17775" s="1257"/>
      <c r="H17775" s="1258"/>
      <c r="I17775" s="1257"/>
      <c r="J17775" s="1257"/>
      <c r="K17775" s="1257"/>
      <c r="L17775" s="1257"/>
      <c r="M17775" s="1257"/>
    </row>
    <row r="17776" spans="2:13" s="1259" customFormat="1" x14ac:dyDescent="0.2">
      <c r="B17776" s="1257"/>
      <c r="C17776" s="1257"/>
      <c r="D17776" s="1257"/>
      <c r="E17776" s="1257"/>
      <c r="F17776" s="1257"/>
      <c r="G17776" s="1257"/>
      <c r="H17776" s="1258"/>
      <c r="I17776" s="1257"/>
      <c r="J17776" s="1257"/>
      <c r="K17776" s="1257"/>
      <c r="L17776" s="1257"/>
      <c r="M17776" s="1257"/>
    </row>
    <row r="17777" spans="2:13" s="1259" customFormat="1" x14ac:dyDescent="0.2">
      <c r="B17777" s="1257"/>
      <c r="C17777" s="1257"/>
      <c r="D17777" s="1257"/>
      <c r="E17777" s="1257"/>
      <c r="F17777" s="1257"/>
      <c r="G17777" s="1257"/>
      <c r="H17777" s="1258"/>
      <c r="I17777" s="1257"/>
      <c r="J17777" s="1257"/>
      <c r="K17777" s="1257"/>
      <c r="L17777" s="1257"/>
      <c r="M17777" s="1257"/>
    </row>
    <row r="17778" spans="2:13" s="1259" customFormat="1" x14ac:dyDescent="0.2">
      <c r="B17778" s="1257"/>
      <c r="C17778" s="1257"/>
      <c r="D17778" s="1257"/>
      <c r="E17778" s="1257"/>
      <c r="F17778" s="1257"/>
      <c r="G17778" s="1257"/>
      <c r="H17778" s="1258"/>
      <c r="I17778" s="1257"/>
      <c r="J17778" s="1257"/>
      <c r="K17778" s="1257"/>
      <c r="L17778" s="1257"/>
      <c r="M17778" s="1257"/>
    </row>
    <row r="17779" spans="2:13" s="1259" customFormat="1" x14ac:dyDescent="0.2">
      <c r="B17779" s="1257"/>
      <c r="C17779" s="1257"/>
      <c r="D17779" s="1257"/>
      <c r="E17779" s="1257"/>
      <c r="F17779" s="1257"/>
      <c r="G17779" s="1257"/>
      <c r="H17779" s="1258"/>
      <c r="I17779" s="1257"/>
      <c r="J17779" s="1257"/>
      <c r="K17779" s="1257"/>
      <c r="L17779" s="1257"/>
      <c r="M17779" s="1257"/>
    </row>
    <row r="17780" spans="2:13" s="1259" customFormat="1" x14ac:dyDescent="0.2">
      <c r="B17780" s="1257"/>
      <c r="C17780" s="1257"/>
      <c r="D17780" s="1257"/>
      <c r="E17780" s="1257"/>
      <c r="F17780" s="1257"/>
      <c r="G17780" s="1257"/>
      <c r="H17780" s="1258"/>
      <c r="I17780" s="1257"/>
      <c r="J17780" s="1257"/>
      <c r="K17780" s="1257"/>
      <c r="L17780" s="1257"/>
      <c r="M17780" s="1257"/>
    </row>
    <row r="17781" spans="2:13" s="1259" customFormat="1" x14ac:dyDescent="0.2">
      <c r="B17781" s="1257"/>
      <c r="C17781" s="1257"/>
      <c r="D17781" s="1257"/>
      <c r="E17781" s="1257"/>
      <c r="F17781" s="1257"/>
      <c r="G17781" s="1257"/>
      <c r="H17781" s="1258"/>
      <c r="I17781" s="1257"/>
      <c r="J17781" s="1257"/>
      <c r="K17781" s="1257"/>
      <c r="L17781" s="1257"/>
      <c r="M17781" s="1257"/>
    </row>
    <row r="17782" spans="2:13" s="1259" customFormat="1" x14ac:dyDescent="0.2">
      <c r="B17782" s="1257"/>
      <c r="C17782" s="1257"/>
      <c r="D17782" s="1257"/>
      <c r="E17782" s="1257"/>
      <c r="F17782" s="1257"/>
      <c r="G17782" s="1257"/>
      <c r="H17782" s="1258"/>
      <c r="I17782" s="1257"/>
      <c r="J17782" s="1257"/>
      <c r="K17782" s="1257"/>
      <c r="L17782" s="1257"/>
      <c r="M17782" s="1257"/>
    </row>
    <row r="17783" spans="2:13" s="1259" customFormat="1" x14ac:dyDescent="0.2">
      <c r="B17783" s="1257"/>
      <c r="C17783" s="1257"/>
      <c r="D17783" s="1257"/>
      <c r="E17783" s="1257"/>
      <c r="F17783" s="1257"/>
      <c r="G17783" s="1257"/>
      <c r="H17783" s="1258"/>
      <c r="I17783" s="1257"/>
      <c r="J17783" s="1257"/>
      <c r="K17783" s="1257"/>
      <c r="L17783" s="1257"/>
      <c r="M17783" s="1257"/>
    </row>
    <row r="17784" spans="2:13" s="1259" customFormat="1" x14ac:dyDescent="0.2">
      <c r="B17784" s="1257"/>
      <c r="C17784" s="1257"/>
      <c r="D17784" s="1257"/>
      <c r="E17784" s="1257"/>
      <c r="F17784" s="1257"/>
      <c r="G17784" s="1257"/>
      <c r="H17784" s="1258"/>
      <c r="I17784" s="1257"/>
      <c r="J17784" s="1257"/>
      <c r="K17784" s="1257"/>
      <c r="L17784" s="1257"/>
      <c r="M17784" s="1257"/>
    </row>
    <row r="17785" spans="2:13" s="1259" customFormat="1" x14ac:dyDescent="0.2">
      <c r="B17785" s="1257"/>
      <c r="C17785" s="1257"/>
      <c r="D17785" s="1257"/>
      <c r="E17785" s="1257"/>
      <c r="F17785" s="1257"/>
      <c r="G17785" s="1257"/>
      <c r="H17785" s="1258"/>
      <c r="I17785" s="1257"/>
      <c r="J17785" s="1257"/>
      <c r="K17785" s="1257"/>
      <c r="L17785" s="1257"/>
      <c r="M17785" s="1257"/>
    </row>
    <row r="17786" spans="2:13" s="1259" customFormat="1" x14ac:dyDescent="0.2">
      <c r="B17786" s="1257"/>
      <c r="C17786" s="1257"/>
      <c r="D17786" s="1257"/>
      <c r="E17786" s="1257"/>
      <c r="F17786" s="1257"/>
      <c r="G17786" s="1257"/>
      <c r="H17786" s="1258"/>
      <c r="I17786" s="1257"/>
      <c r="J17786" s="1257"/>
      <c r="K17786" s="1257"/>
      <c r="L17786" s="1257"/>
      <c r="M17786" s="1257"/>
    </row>
    <row r="17787" spans="2:13" s="1259" customFormat="1" x14ac:dyDescent="0.2">
      <c r="B17787" s="1257"/>
      <c r="C17787" s="1257"/>
      <c r="D17787" s="1257"/>
      <c r="E17787" s="1257"/>
      <c r="F17787" s="1257"/>
      <c r="G17787" s="1257"/>
      <c r="H17787" s="1258"/>
      <c r="I17787" s="1257"/>
      <c r="J17787" s="1257"/>
      <c r="K17787" s="1257"/>
      <c r="L17787" s="1257"/>
      <c r="M17787" s="1257"/>
    </row>
    <row r="17788" spans="2:13" s="1259" customFormat="1" x14ac:dyDescent="0.2">
      <c r="B17788" s="1257"/>
      <c r="C17788" s="1257"/>
      <c r="D17788" s="1257"/>
      <c r="E17788" s="1257"/>
      <c r="F17788" s="1257"/>
      <c r="G17788" s="1257"/>
      <c r="H17788" s="1258"/>
      <c r="I17788" s="1257"/>
      <c r="J17788" s="1257"/>
      <c r="K17788" s="1257"/>
      <c r="L17788" s="1257"/>
      <c r="M17788" s="1257"/>
    </row>
    <row r="17789" spans="2:13" s="1259" customFormat="1" x14ac:dyDescent="0.2">
      <c r="B17789" s="1257"/>
      <c r="C17789" s="1257"/>
      <c r="D17789" s="1257"/>
      <c r="E17789" s="1257"/>
      <c r="F17789" s="1257"/>
      <c r="G17789" s="1257"/>
      <c r="H17789" s="1258"/>
      <c r="I17789" s="1257"/>
      <c r="J17789" s="1257"/>
      <c r="K17789" s="1257"/>
      <c r="L17789" s="1257"/>
      <c r="M17789" s="1257"/>
    </row>
    <row r="17790" spans="2:13" s="1259" customFormat="1" x14ac:dyDescent="0.2">
      <c r="B17790" s="1257"/>
      <c r="C17790" s="1257"/>
      <c r="D17790" s="1257"/>
      <c r="E17790" s="1257"/>
      <c r="F17790" s="1257"/>
      <c r="G17790" s="1257"/>
      <c r="H17790" s="1258"/>
      <c r="I17790" s="1257"/>
      <c r="J17790" s="1257"/>
      <c r="K17790" s="1257"/>
      <c r="L17790" s="1257"/>
      <c r="M17790" s="1257"/>
    </row>
    <row r="17791" spans="2:13" s="1259" customFormat="1" x14ac:dyDescent="0.2">
      <c r="B17791" s="1257"/>
      <c r="C17791" s="1257"/>
      <c r="D17791" s="1257"/>
      <c r="E17791" s="1257"/>
      <c r="F17791" s="1257"/>
      <c r="G17791" s="1257"/>
      <c r="H17791" s="1258"/>
      <c r="I17791" s="1257"/>
      <c r="J17791" s="1257"/>
      <c r="K17791" s="1257"/>
      <c r="L17791" s="1257"/>
      <c r="M17791" s="1257"/>
    </row>
    <row r="17792" spans="2:13" s="1259" customFormat="1" x14ac:dyDescent="0.2">
      <c r="B17792" s="1257"/>
      <c r="C17792" s="1257"/>
      <c r="D17792" s="1257"/>
      <c r="E17792" s="1257"/>
      <c r="F17792" s="1257"/>
      <c r="G17792" s="1257"/>
      <c r="H17792" s="1258"/>
      <c r="I17792" s="1257"/>
      <c r="J17792" s="1257"/>
      <c r="K17792" s="1257"/>
      <c r="L17792" s="1257"/>
      <c r="M17792" s="1257"/>
    </row>
    <row r="17793" spans="2:13" s="1259" customFormat="1" x14ac:dyDescent="0.2">
      <c r="B17793" s="1257"/>
      <c r="C17793" s="1257"/>
      <c r="D17793" s="1257"/>
      <c r="E17793" s="1257"/>
      <c r="F17793" s="1257"/>
      <c r="G17793" s="1257"/>
      <c r="H17793" s="1258"/>
      <c r="I17793" s="1257"/>
      <c r="J17793" s="1257"/>
      <c r="K17793" s="1257"/>
      <c r="L17793" s="1257"/>
      <c r="M17793" s="1257"/>
    </row>
    <row r="17794" spans="2:13" s="1259" customFormat="1" x14ac:dyDescent="0.2">
      <c r="B17794" s="1257"/>
      <c r="C17794" s="1257"/>
      <c r="D17794" s="1257"/>
      <c r="E17794" s="1257"/>
      <c r="F17794" s="1257"/>
      <c r="G17794" s="1257"/>
      <c r="H17794" s="1258"/>
      <c r="I17794" s="1257"/>
      <c r="J17794" s="1257"/>
      <c r="K17794" s="1257"/>
      <c r="L17794" s="1257"/>
      <c r="M17794" s="1257"/>
    </row>
    <row r="17795" spans="2:13" s="1259" customFormat="1" x14ac:dyDescent="0.2">
      <c r="B17795" s="1257"/>
      <c r="C17795" s="1257"/>
      <c r="D17795" s="1257"/>
      <c r="E17795" s="1257"/>
      <c r="F17795" s="1257"/>
      <c r="G17795" s="1257"/>
      <c r="H17795" s="1258"/>
      <c r="I17795" s="1257"/>
      <c r="J17795" s="1257"/>
      <c r="K17795" s="1257"/>
      <c r="L17795" s="1257"/>
      <c r="M17795" s="1257"/>
    </row>
    <row r="17796" spans="2:13" s="1259" customFormat="1" x14ac:dyDescent="0.2">
      <c r="B17796" s="1257"/>
      <c r="C17796" s="1257"/>
      <c r="D17796" s="1257"/>
      <c r="E17796" s="1257"/>
      <c r="F17796" s="1257"/>
      <c r="G17796" s="1257"/>
      <c r="H17796" s="1258"/>
      <c r="I17796" s="1257"/>
      <c r="J17796" s="1257"/>
      <c r="K17796" s="1257"/>
      <c r="L17796" s="1257"/>
      <c r="M17796" s="1257"/>
    </row>
    <row r="17797" spans="2:13" s="1259" customFormat="1" x14ac:dyDescent="0.2">
      <c r="B17797" s="1257"/>
      <c r="C17797" s="1257"/>
      <c r="D17797" s="1257"/>
      <c r="E17797" s="1257"/>
      <c r="F17797" s="1257"/>
      <c r="G17797" s="1257"/>
      <c r="H17797" s="1258"/>
      <c r="I17797" s="1257"/>
      <c r="J17797" s="1257"/>
      <c r="K17797" s="1257"/>
      <c r="L17797" s="1257"/>
      <c r="M17797" s="1257"/>
    </row>
    <row r="17798" spans="2:13" s="1259" customFormat="1" x14ac:dyDescent="0.2">
      <c r="B17798" s="1257"/>
      <c r="C17798" s="1257"/>
      <c r="D17798" s="1257"/>
      <c r="E17798" s="1257"/>
      <c r="F17798" s="1257"/>
      <c r="G17798" s="1257"/>
      <c r="H17798" s="1258"/>
      <c r="I17798" s="1257"/>
      <c r="J17798" s="1257"/>
      <c r="K17798" s="1257"/>
      <c r="L17798" s="1257"/>
      <c r="M17798" s="1257"/>
    </row>
    <row r="17799" spans="2:13" s="1259" customFormat="1" x14ac:dyDescent="0.2">
      <c r="B17799" s="1257"/>
      <c r="C17799" s="1257"/>
      <c r="D17799" s="1257"/>
      <c r="E17799" s="1257"/>
      <c r="F17799" s="1257"/>
      <c r="G17799" s="1257"/>
      <c r="H17799" s="1258"/>
      <c r="I17799" s="1257"/>
      <c r="J17799" s="1257"/>
      <c r="K17799" s="1257"/>
      <c r="L17799" s="1257"/>
      <c r="M17799" s="1257"/>
    </row>
    <row r="17800" spans="2:13" s="1259" customFormat="1" x14ac:dyDescent="0.2">
      <c r="B17800" s="1257"/>
      <c r="C17800" s="1257"/>
      <c r="D17800" s="1257"/>
      <c r="E17800" s="1257"/>
      <c r="F17800" s="1257"/>
      <c r="G17800" s="1257"/>
      <c r="H17800" s="1258"/>
      <c r="I17800" s="1257"/>
      <c r="J17800" s="1257"/>
      <c r="K17800" s="1257"/>
      <c r="L17800" s="1257"/>
      <c r="M17800" s="1257"/>
    </row>
    <row r="17801" spans="2:13" s="1259" customFormat="1" x14ac:dyDescent="0.2">
      <c r="B17801" s="1257"/>
      <c r="C17801" s="1257"/>
      <c r="D17801" s="1257"/>
      <c r="E17801" s="1257"/>
      <c r="F17801" s="1257"/>
      <c r="G17801" s="1257"/>
      <c r="H17801" s="1258"/>
      <c r="I17801" s="1257"/>
      <c r="J17801" s="1257"/>
      <c r="K17801" s="1257"/>
      <c r="L17801" s="1257"/>
      <c r="M17801" s="1257"/>
    </row>
    <row r="17802" spans="2:13" s="1259" customFormat="1" x14ac:dyDescent="0.2">
      <c r="B17802" s="1257"/>
      <c r="C17802" s="1257"/>
      <c r="D17802" s="1257"/>
      <c r="E17802" s="1257"/>
      <c r="F17802" s="1257"/>
      <c r="G17802" s="1257"/>
      <c r="H17802" s="1258"/>
      <c r="I17802" s="1257"/>
      <c r="J17802" s="1257"/>
      <c r="K17802" s="1257"/>
      <c r="L17802" s="1257"/>
      <c r="M17802" s="1257"/>
    </row>
    <row r="17803" spans="2:13" s="1259" customFormat="1" x14ac:dyDescent="0.2">
      <c r="B17803" s="1257"/>
      <c r="C17803" s="1257"/>
      <c r="D17803" s="1257"/>
      <c r="E17803" s="1257"/>
      <c r="F17803" s="1257"/>
      <c r="G17803" s="1257"/>
      <c r="H17803" s="1258"/>
      <c r="I17803" s="1257"/>
      <c r="J17803" s="1257"/>
      <c r="K17803" s="1257"/>
      <c r="L17803" s="1257"/>
      <c r="M17803" s="1257"/>
    </row>
    <row r="17804" spans="2:13" s="1259" customFormat="1" x14ac:dyDescent="0.2">
      <c r="B17804" s="1257"/>
      <c r="C17804" s="1257"/>
      <c r="D17804" s="1257"/>
      <c r="E17804" s="1257"/>
      <c r="F17804" s="1257"/>
      <c r="G17804" s="1257"/>
      <c r="H17804" s="1258"/>
      <c r="I17804" s="1257"/>
      <c r="J17804" s="1257"/>
      <c r="K17804" s="1257"/>
      <c r="L17804" s="1257"/>
      <c r="M17804" s="1257"/>
    </row>
    <row r="17805" spans="2:13" s="1259" customFormat="1" x14ac:dyDescent="0.2">
      <c r="B17805" s="1257"/>
      <c r="C17805" s="1257"/>
      <c r="D17805" s="1257"/>
      <c r="E17805" s="1257"/>
      <c r="F17805" s="1257"/>
      <c r="G17805" s="1257"/>
      <c r="H17805" s="1258"/>
      <c r="I17805" s="1257"/>
      <c r="J17805" s="1257"/>
      <c r="K17805" s="1257"/>
      <c r="L17805" s="1257"/>
      <c r="M17805" s="1257"/>
    </row>
    <row r="17806" spans="2:13" s="1259" customFormat="1" x14ac:dyDescent="0.2">
      <c r="B17806" s="1257"/>
      <c r="C17806" s="1257"/>
      <c r="D17806" s="1257"/>
      <c r="E17806" s="1257"/>
      <c r="F17806" s="1257"/>
      <c r="G17806" s="1257"/>
      <c r="H17806" s="1258"/>
      <c r="I17806" s="1257"/>
      <c r="J17806" s="1257"/>
      <c r="K17806" s="1257"/>
      <c r="L17806" s="1257"/>
      <c r="M17806" s="1257"/>
    </row>
    <row r="17807" spans="2:13" s="1259" customFormat="1" x14ac:dyDescent="0.2">
      <c r="B17807" s="1257"/>
      <c r="C17807" s="1257"/>
      <c r="D17807" s="1257"/>
      <c r="E17807" s="1257"/>
      <c r="F17807" s="1257"/>
      <c r="G17807" s="1257"/>
      <c r="H17807" s="1258"/>
      <c r="I17807" s="1257"/>
      <c r="J17807" s="1257"/>
      <c r="K17807" s="1257"/>
      <c r="L17807" s="1257"/>
      <c r="M17807" s="1257"/>
    </row>
    <row r="17808" spans="2:13" s="1259" customFormat="1" x14ac:dyDescent="0.2">
      <c r="B17808" s="1257"/>
      <c r="C17808" s="1257"/>
      <c r="D17808" s="1257"/>
      <c r="E17808" s="1257"/>
      <c r="F17808" s="1257"/>
      <c r="G17808" s="1257"/>
      <c r="H17808" s="1258"/>
      <c r="I17808" s="1257"/>
      <c r="J17808" s="1257"/>
      <c r="K17808" s="1257"/>
      <c r="L17808" s="1257"/>
      <c r="M17808" s="1257"/>
    </row>
    <row r="17809" spans="2:13" s="1259" customFormat="1" x14ac:dyDescent="0.2">
      <c r="B17809" s="1257"/>
      <c r="C17809" s="1257"/>
      <c r="D17809" s="1257"/>
      <c r="E17809" s="1257"/>
      <c r="F17809" s="1257"/>
      <c r="G17809" s="1257"/>
      <c r="H17809" s="1258"/>
      <c r="I17809" s="1257"/>
      <c r="J17809" s="1257"/>
      <c r="K17809" s="1257"/>
      <c r="L17809" s="1257"/>
      <c r="M17809" s="1257"/>
    </row>
    <row r="17810" spans="2:13" s="1259" customFormat="1" x14ac:dyDescent="0.2">
      <c r="B17810" s="1257"/>
      <c r="C17810" s="1257"/>
      <c r="D17810" s="1257"/>
      <c r="E17810" s="1257"/>
      <c r="F17810" s="1257"/>
      <c r="G17810" s="1257"/>
      <c r="H17810" s="1258"/>
      <c r="I17810" s="1257"/>
      <c r="J17810" s="1257"/>
      <c r="K17810" s="1257"/>
      <c r="L17810" s="1257"/>
      <c r="M17810" s="1257"/>
    </row>
    <row r="17811" spans="2:13" s="1259" customFormat="1" x14ac:dyDescent="0.2">
      <c r="B17811" s="1257"/>
      <c r="C17811" s="1257"/>
      <c r="D17811" s="1257"/>
      <c r="E17811" s="1257"/>
      <c r="F17811" s="1257"/>
      <c r="G17811" s="1257"/>
      <c r="H17811" s="1258"/>
      <c r="I17811" s="1257"/>
      <c r="J17811" s="1257"/>
      <c r="K17811" s="1257"/>
      <c r="L17811" s="1257"/>
      <c r="M17811" s="1257"/>
    </row>
    <row r="17812" spans="2:13" s="1259" customFormat="1" x14ac:dyDescent="0.2">
      <c r="B17812" s="1257"/>
      <c r="C17812" s="1257"/>
      <c r="D17812" s="1257"/>
      <c r="E17812" s="1257"/>
      <c r="F17812" s="1257"/>
      <c r="G17812" s="1257"/>
      <c r="H17812" s="1258"/>
      <c r="I17812" s="1257"/>
      <c r="J17812" s="1257"/>
      <c r="K17812" s="1257"/>
      <c r="L17812" s="1257"/>
      <c r="M17812" s="1257"/>
    </row>
    <row r="17813" spans="2:13" s="1259" customFormat="1" x14ac:dyDescent="0.2">
      <c r="B17813" s="1257"/>
      <c r="C17813" s="1257"/>
      <c r="D17813" s="1257"/>
      <c r="E17813" s="1257"/>
      <c r="F17813" s="1257"/>
      <c r="G17813" s="1257"/>
      <c r="H17813" s="1258"/>
      <c r="I17813" s="1257"/>
      <c r="J17813" s="1257"/>
      <c r="K17813" s="1257"/>
      <c r="L17813" s="1257"/>
      <c r="M17813" s="1257"/>
    </row>
    <row r="17814" spans="2:13" s="1259" customFormat="1" x14ac:dyDescent="0.2">
      <c r="B17814" s="1257"/>
      <c r="C17814" s="1257"/>
      <c r="D17814" s="1257"/>
      <c r="E17814" s="1257"/>
      <c r="F17814" s="1257"/>
      <c r="G17814" s="1257"/>
      <c r="H17814" s="1258"/>
      <c r="I17814" s="1257"/>
      <c r="J17814" s="1257"/>
      <c r="K17814" s="1257"/>
      <c r="L17814" s="1257"/>
      <c r="M17814" s="1257"/>
    </row>
    <row r="17815" spans="2:13" s="1259" customFormat="1" x14ac:dyDescent="0.2">
      <c r="B17815" s="1257"/>
      <c r="C17815" s="1257"/>
      <c r="D17815" s="1257"/>
      <c r="E17815" s="1257"/>
      <c r="F17815" s="1257"/>
      <c r="G17815" s="1257"/>
      <c r="H17815" s="1258"/>
      <c r="I17815" s="1257"/>
      <c r="J17815" s="1257"/>
      <c r="K17815" s="1257"/>
      <c r="L17815" s="1257"/>
      <c r="M17815" s="1257"/>
    </row>
    <row r="17816" spans="2:13" s="1259" customFormat="1" x14ac:dyDescent="0.2">
      <c r="B17816" s="1257"/>
      <c r="C17816" s="1257"/>
      <c r="D17816" s="1257"/>
      <c r="E17816" s="1257"/>
      <c r="F17816" s="1257"/>
      <c r="G17816" s="1257"/>
      <c r="H17816" s="1258"/>
      <c r="I17816" s="1257"/>
      <c r="J17816" s="1257"/>
      <c r="K17816" s="1257"/>
      <c r="L17816" s="1257"/>
      <c r="M17816" s="1257"/>
    </row>
    <row r="17817" spans="2:13" s="1259" customFormat="1" x14ac:dyDescent="0.2">
      <c r="B17817" s="1257"/>
      <c r="C17817" s="1257"/>
      <c r="D17817" s="1257"/>
      <c r="E17817" s="1257"/>
      <c r="F17817" s="1257"/>
      <c r="G17817" s="1257"/>
      <c r="H17817" s="1258"/>
      <c r="I17817" s="1257"/>
      <c r="J17817" s="1257"/>
      <c r="K17817" s="1257"/>
      <c r="L17817" s="1257"/>
      <c r="M17817" s="1257"/>
    </row>
    <row r="17818" spans="2:13" s="1259" customFormat="1" x14ac:dyDescent="0.2">
      <c r="B17818" s="1257"/>
      <c r="C17818" s="1257"/>
      <c r="D17818" s="1257"/>
      <c r="E17818" s="1257"/>
      <c r="F17818" s="1257"/>
      <c r="G17818" s="1257"/>
      <c r="H17818" s="1258"/>
      <c r="I17818" s="1257"/>
      <c r="J17818" s="1257"/>
      <c r="K17818" s="1257"/>
      <c r="L17818" s="1257"/>
      <c r="M17818" s="1257"/>
    </row>
    <row r="17819" spans="2:13" s="1259" customFormat="1" x14ac:dyDescent="0.2">
      <c r="B17819" s="1257"/>
      <c r="C17819" s="1257"/>
      <c r="D17819" s="1257"/>
      <c r="E17819" s="1257"/>
      <c r="F17819" s="1257"/>
      <c r="G17819" s="1257"/>
      <c r="H17819" s="1258"/>
      <c r="I17819" s="1257"/>
      <c r="J17819" s="1257"/>
      <c r="K17819" s="1257"/>
      <c r="L17819" s="1257"/>
      <c r="M17819" s="1257"/>
    </row>
    <row r="17820" spans="2:13" s="1259" customFormat="1" x14ac:dyDescent="0.2">
      <c r="B17820" s="1257"/>
      <c r="C17820" s="1257"/>
      <c r="D17820" s="1257"/>
      <c r="E17820" s="1257"/>
      <c r="F17820" s="1257"/>
      <c r="G17820" s="1257"/>
      <c r="H17820" s="1258"/>
      <c r="I17820" s="1257"/>
      <c r="J17820" s="1257"/>
      <c r="K17820" s="1257"/>
      <c r="L17820" s="1257"/>
      <c r="M17820" s="1257"/>
    </row>
    <row r="17821" spans="2:13" s="1259" customFormat="1" x14ac:dyDescent="0.2">
      <c r="B17821" s="1257"/>
      <c r="C17821" s="1257"/>
      <c r="D17821" s="1257"/>
      <c r="E17821" s="1257"/>
      <c r="F17821" s="1257"/>
      <c r="G17821" s="1257"/>
      <c r="H17821" s="1258"/>
      <c r="I17821" s="1257"/>
      <c r="J17821" s="1257"/>
      <c r="K17821" s="1257"/>
      <c r="L17821" s="1257"/>
      <c r="M17821" s="1257"/>
    </row>
    <row r="17822" spans="2:13" s="1259" customFormat="1" x14ac:dyDescent="0.2">
      <c r="B17822" s="1257"/>
      <c r="C17822" s="1257"/>
      <c r="D17822" s="1257"/>
      <c r="E17822" s="1257"/>
      <c r="F17822" s="1257"/>
      <c r="G17822" s="1257"/>
      <c r="H17822" s="1258"/>
      <c r="I17822" s="1257"/>
      <c r="J17822" s="1257"/>
      <c r="K17822" s="1257"/>
      <c r="L17822" s="1257"/>
      <c r="M17822" s="1257"/>
    </row>
    <row r="17823" spans="2:13" s="1259" customFormat="1" x14ac:dyDescent="0.2">
      <c r="B17823" s="1257"/>
      <c r="C17823" s="1257"/>
      <c r="D17823" s="1257"/>
      <c r="E17823" s="1257"/>
      <c r="F17823" s="1257"/>
      <c r="G17823" s="1257"/>
      <c r="H17823" s="1258"/>
      <c r="I17823" s="1257"/>
      <c r="J17823" s="1257"/>
      <c r="K17823" s="1257"/>
      <c r="L17823" s="1257"/>
      <c r="M17823" s="1257"/>
    </row>
    <row r="17824" spans="2:13" s="1259" customFormat="1" x14ac:dyDescent="0.2">
      <c r="B17824" s="1257"/>
      <c r="C17824" s="1257"/>
      <c r="D17824" s="1257"/>
      <c r="E17824" s="1257"/>
      <c r="F17824" s="1257"/>
      <c r="G17824" s="1257"/>
      <c r="H17824" s="1258"/>
      <c r="I17824" s="1257"/>
      <c r="J17824" s="1257"/>
      <c r="K17824" s="1257"/>
      <c r="L17824" s="1257"/>
      <c r="M17824" s="1257"/>
    </row>
    <row r="17825" spans="2:13" s="1259" customFormat="1" x14ac:dyDescent="0.2">
      <c r="B17825" s="1257"/>
      <c r="C17825" s="1257"/>
      <c r="D17825" s="1257"/>
      <c r="E17825" s="1257"/>
      <c r="F17825" s="1257"/>
      <c r="G17825" s="1257"/>
      <c r="H17825" s="1258"/>
      <c r="I17825" s="1257"/>
      <c r="J17825" s="1257"/>
      <c r="K17825" s="1257"/>
      <c r="L17825" s="1257"/>
      <c r="M17825" s="1257"/>
    </row>
    <row r="17826" spans="2:13" s="1259" customFormat="1" x14ac:dyDescent="0.2">
      <c r="B17826" s="1257"/>
      <c r="C17826" s="1257"/>
      <c r="D17826" s="1257"/>
      <c r="E17826" s="1257"/>
      <c r="F17826" s="1257"/>
      <c r="G17826" s="1257"/>
      <c r="H17826" s="1258"/>
      <c r="I17826" s="1257"/>
      <c r="J17826" s="1257"/>
      <c r="K17826" s="1257"/>
      <c r="L17826" s="1257"/>
      <c r="M17826" s="1257"/>
    </row>
    <row r="17827" spans="2:13" s="1259" customFormat="1" x14ac:dyDescent="0.2">
      <c r="B17827" s="1257"/>
      <c r="C17827" s="1257"/>
      <c r="D17827" s="1257"/>
      <c r="E17827" s="1257"/>
      <c r="F17827" s="1257"/>
      <c r="G17827" s="1257"/>
      <c r="H17827" s="1258"/>
      <c r="I17827" s="1257"/>
      <c r="J17827" s="1257"/>
      <c r="K17827" s="1257"/>
      <c r="L17827" s="1257"/>
      <c r="M17827" s="1257"/>
    </row>
    <row r="17828" spans="2:13" s="1259" customFormat="1" x14ac:dyDescent="0.2">
      <c r="B17828" s="1257"/>
      <c r="C17828" s="1257"/>
      <c r="D17828" s="1257"/>
      <c r="E17828" s="1257"/>
      <c r="F17828" s="1257"/>
      <c r="G17828" s="1257"/>
      <c r="H17828" s="1258"/>
      <c r="I17828" s="1257"/>
      <c r="J17828" s="1257"/>
      <c r="K17828" s="1257"/>
      <c r="L17828" s="1257"/>
      <c r="M17828" s="1257"/>
    </row>
    <row r="17829" spans="2:13" s="1259" customFormat="1" x14ac:dyDescent="0.2">
      <c r="B17829" s="1257"/>
      <c r="C17829" s="1257"/>
      <c r="D17829" s="1257"/>
      <c r="E17829" s="1257"/>
      <c r="F17829" s="1257"/>
      <c r="G17829" s="1257"/>
      <c r="H17829" s="1258"/>
      <c r="I17829" s="1257"/>
      <c r="J17829" s="1257"/>
      <c r="K17829" s="1257"/>
      <c r="L17829" s="1257"/>
      <c r="M17829" s="1257"/>
    </row>
    <row r="17830" spans="2:13" s="1259" customFormat="1" x14ac:dyDescent="0.2">
      <c r="B17830" s="1257"/>
      <c r="C17830" s="1257"/>
      <c r="D17830" s="1257"/>
      <c r="E17830" s="1257"/>
      <c r="F17830" s="1257"/>
      <c r="G17830" s="1257"/>
      <c r="H17830" s="1258"/>
      <c r="I17830" s="1257"/>
      <c r="J17830" s="1257"/>
      <c r="K17830" s="1257"/>
      <c r="L17830" s="1257"/>
      <c r="M17830" s="1257"/>
    </row>
    <row r="17831" spans="2:13" s="1259" customFormat="1" x14ac:dyDescent="0.2">
      <c r="B17831" s="1257"/>
      <c r="C17831" s="1257"/>
      <c r="D17831" s="1257"/>
      <c r="E17831" s="1257"/>
      <c r="F17831" s="1257"/>
      <c r="G17831" s="1257"/>
      <c r="H17831" s="1258"/>
      <c r="I17831" s="1257"/>
      <c r="J17831" s="1257"/>
      <c r="K17831" s="1257"/>
      <c r="L17831" s="1257"/>
      <c r="M17831" s="1257"/>
    </row>
    <row r="17832" spans="2:13" s="1259" customFormat="1" x14ac:dyDescent="0.2">
      <c r="B17832" s="1257"/>
      <c r="C17832" s="1257"/>
      <c r="D17832" s="1257"/>
      <c r="E17832" s="1257"/>
      <c r="F17832" s="1257"/>
      <c r="G17832" s="1257"/>
      <c r="H17832" s="1258"/>
      <c r="I17832" s="1257"/>
      <c r="J17832" s="1257"/>
      <c r="K17832" s="1257"/>
      <c r="L17832" s="1257"/>
      <c r="M17832" s="1257"/>
    </row>
    <row r="17833" spans="2:13" s="1259" customFormat="1" x14ac:dyDescent="0.2">
      <c r="B17833" s="1257"/>
      <c r="C17833" s="1257"/>
      <c r="D17833" s="1257"/>
      <c r="E17833" s="1257"/>
      <c r="F17833" s="1257"/>
      <c r="G17833" s="1257"/>
      <c r="H17833" s="1258"/>
      <c r="I17833" s="1257"/>
      <c r="J17833" s="1257"/>
      <c r="K17833" s="1257"/>
      <c r="L17833" s="1257"/>
      <c r="M17833" s="1257"/>
    </row>
    <row r="17834" spans="2:13" s="1259" customFormat="1" x14ac:dyDescent="0.2">
      <c r="B17834" s="1257"/>
      <c r="C17834" s="1257"/>
      <c r="D17834" s="1257"/>
      <c r="E17834" s="1257"/>
      <c r="F17834" s="1257"/>
      <c r="G17834" s="1257"/>
      <c r="H17834" s="1258"/>
      <c r="I17834" s="1257"/>
      <c r="J17834" s="1257"/>
      <c r="K17834" s="1257"/>
      <c r="L17834" s="1257"/>
      <c r="M17834" s="1257"/>
    </row>
    <row r="17835" spans="2:13" s="1259" customFormat="1" x14ac:dyDescent="0.2">
      <c r="B17835" s="1257"/>
      <c r="C17835" s="1257"/>
      <c r="D17835" s="1257"/>
      <c r="E17835" s="1257"/>
      <c r="F17835" s="1257"/>
      <c r="G17835" s="1257"/>
      <c r="H17835" s="1258"/>
      <c r="I17835" s="1257"/>
      <c r="J17835" s="1257"/>
      <c r="K17835" s="1257"/>
      <c r="L17835" s="1257"/>
      <c r="M17835" s="1257"/>
    </row>
    <row r="17836" spans="2:13" s="1259" customFormat="1" x14ac:dyDescent="0.2">
      <c r="B17836" s="1257"/>
      <c r="C17836" s="1257"/>
      <c r="D17836" s="1257"/>
      <c r="E17836" s="1257"/>
      <c r="F17836" s="1257"/>
      <c r="G17836" s="1257"/>
      <c r="H17836" s="1258"/>
      <c r="I17836" s="1257"/>
      <c r="J17836" s="1257"/>
      <c r="K17836" s="1257"/>
      <c r="L17836" s="1257"/>
      <c r="M17836" s="1257"/>
    </row>
    <row r="17837" spans="2:13" s="1259" customFormat="1" x14ac:dyDescent="0.2">
      <c r="B17837" s="1257"/>
      <c r="C17837" s="1257"/>
      <c r="D17837" s="1257"/>
      <c r="E17837" s="1257"/>
      <c r="F17837" s="1257"/>
      <c r="G17837" s="1257"/>
      <c r="H17837" s="1258"/>
      <c r="I17837" s="1257"/>
      <c r="J17837" s="1257"/>
      <c r="K17837" s="1257"/>
      <c r="L17837" s="1257"/>
      <c r="M17837" s="1257"/>
    </row>
    <row r="17838" spans="2:13" s="1259" customFormat="1" x14ac:dyDescent="0.2">
      <c r="B17838" s="1257"/>
      <c r="C17838" s="1257"/>
      <c r="D17838" s="1257"/>
      <c r="E17838" s="1257"/>
      <c r="F17838" s="1257"/>
      <c r="G17838" s="1257"/>
      <c r="H17838" s="1258"/>
      <c r="I17838" s="1257"/>
      <c r="J17838" s="1257"/>
      <c r="K17838" s="1257"/>
      <c r="L17838" s="1257"/>
      <c r="M17838" s="1257"/>
    </row>
    <row r="17839" spans="2:13" s="1259" customFormat="1" x14ac:dyDescent="0.2">
      <c r="B17839" s="1257"/>
      <c r="C17839" s="1257"/>
      <c r="D17839" s="1257"/>
      <c r="E17839" s="1257"/>
      <c r="F17839" s="1257"/>
      <c r="G17839" s="1257"/>
      <c r="H17839" s="1258"/>
      <c r="I17839" s="1257"/>
      <c r="J17839" s="1257"/>
      <c r="K17839" s="1257"/>
      <c r="L17839" s="1257"/>
      <c r="M17839" s="1257"/>
    </row>
    <row r="17840" spans="2:13" s="1259" customFormat="1" x14ac:dyDescent="0.2">
      <c r="B17840" s="1257"/>
      <c r="C17840" s="1257"/>
      <c r="D17840" s="1257"/>
      <c r="E17840" s="1257"/>
      <c r="F17840" s="1257"/>
      <c r="G17840" s="1257"/>
      <c r="H17840" s="1258"/>
      <c r="I17840" s="1257"/>
      <c r="J17840" s="1257"/>
      <c r="K17840" s="1257"/>
      <c r="L17840" s="1257"/>
      <c r="M17840" s="1257"/>
    </row>
    <row r="17841" spans="2:13" s="1259" customFormat="1" x14ac:dyDescent="0.2">
      <c r="B17841" s="1257"/>
      <c r="C17841" s="1257"/>
      <c r="D17841" s="1257"/>
      <c r="E17841" s="1257"/>
      <c r="F17841" s="1257"/>
      <c r="G17841" s="1257"/>
      <c r="H17841" s="1258"/>
      <c r="I17841" s="1257"/>
      <c r="J17841" s="1257"/>
      <c r="K17841" s="1257"/>
      <c r="L17841" s="1257"/>
      <c r="M17841" s="1257"/>
    </row>
    <row r="17842" spans="2:13" s="1259" customFormat="1" x14ac:dyDescent="0.2">
      <c r="B17842" s="1257"/>
      <c r="C17842" s="1257"/>
      <c r="D17842" s="1257"/>
      <c r="E17842" s="1257"/>
      <c r="F17842" s="1257"/>
      <c r="G17842" s="1257"/>
      <c r="H17842" s="1258"/>
      <c r="I17842" s="1257"/>
      <c r="J17842" s="1257"/>
      <c r="K17842" s="1257"/>
      <c r="L17842" s="1257"/>
      <c r="M17842" s="1257"/>
    </row>
    <row r="17843" spans="2:13" s="1259" customFormat="1" x14ac:dyDescent="0.2">
      <c r="B17843" s="1257"/>
      <c r="C17843" s="1257"/>
      <c r="D17843" s="1257"/>
      <c r="E17843" s="1257"/>
      <c r="F17843" s="1257"/>
      <c r="G17843" s="1257"/>
      <c r="H17843" s="1258"/>
      <c r="I17843" s="1257"/>
      <c r="J17843" s="1257"/>
      <c r="K17843" s="1257"/>
      <c r="L17843" s="1257"/>
      <c r="M17843" s="1257"/>
    </row>
    <row r="17844" spans="2:13" s="1259" customFormat="1" x14ac:dyDescent="0.2">
      <c r="B17844" s="1257"/>
      <c r="C17844" s="1257"/>
      <c r="D17844" s="1257"/>
      <c r="E17844" s="1257"/>
      <c r="F17844" s="1257"/>
      <c r="G17844" s="1257"/>
      <c r="H17844" s="1258"/>
      <c r="I17844" s="1257"/>
      <c r="J17844" s="1257"/>
      <c r="K17844" s="1257"/>
      <c r="L17844" s="1257"/>
      <c r="M17844" s="1257"/>
    </row>
    <row r="17845" spans="2:13" s="1259" customFormat="1" x14ac:dyDescent="0.2">
      <c r="B17845" s="1257"/>
      <c r="C17845" s="1257"/>
      <c r="D17845" s="1257"/>
      <c r="E17845" s="1257"/>
      <c r="F17845" s="1257"/>
      <c r="G17845" s="1257"/>
      <c r="H17845" s="1258"/>
      <c r="I17845" s="1257"/>
      <c r="J17845" s="1257"/>
      <c r="K17845" s="1257"/>
      <c r="L17845" s="1257"/>
      <c r="M17845" s="1257"/>
    </row>
    <row r="17846" spans="2:13" s="1259" customFormat="1" x14ac:dyDescent="0.2">
      <c r="B17846" s="1257"/>
      <c r="C17846" s="1257"/>
      <c r="D17846" s="1257"/>
      <c r="E17846" s="1257"/>
      <c r="F17846" s="1257"/>
      <c r="G17846" s="1257"/>
      <c r="H17846" s="1258"/>
      <c r="I17846" s="1257"/>
      <c r="J17846" s="1257"/>
      <c r="K17846" s="1257"/>
      <c r="L17846" s="1257"/>
      <c r="M17846" s="1257"/>
    </row>
    <row r="17847" spans="2:13" s="1259" customFormat="1" x14ac:dyDescent="0.2">
      <c r="B17847" s="1257"/>
      <c r="C17847" s="1257"/>
      <c r="D17847" s="1257"/>
      <c r="E17847" s="1257"/>
      <c r="F17847" s="1257"/>
      <c r="G17847" s="1257"/>
      <c r="H17847" s="1258"/>
      <c r="I17847" s="1257"/>
      <c r="J17847" s="1257"/>
      <c r="K17847" s="1257"/>
      <c r="L17847" s="1257"/>
      <c r="M17847" s="1257"/>
    </row>
    <row r="17848" spans="2:13" s="1259" customFormat="1" x14ac:dyDescent="0.2">
      <c r="B17848" s="1257"/>
      <c r="C17848" s="1257"/>
      <c r="D17848" s="1257"/>
      <c r="E17848" s="1257"/>
      <c r="F17848" s="1257"/>
      <c r="G17848" s="1257"/>
      <c r="H17848" s="1258"/>
      <c r="I17848" s="1257"/>
      <c r="J17848" s="1257"/>
      <c r="K17848" s="1257"/>
      <c r="L17848" s="1257"/>
      <c r="M17848" s="1257"/>
    </row>
    <row r="17849" spans="2:13" s="1259" customFormat="1" x14ac:dyDescent="0.2">
      <c r="B17849" s="1257"/>
      <c r="C17849" s="1257"/>
      <c r="D17849" s="1257"/>
      <c r="E17849" s="1257"/>
      <c r="F17849" s="1257"/>
      <c r="G17849" s="1257"/>
      <c r="H17849" s="1258"/>
      <c r="I17849" s="1257"/>
      <c r="J17849" s="1257"/>
      <c r="K17849" s="1257"/>
      <c r="L17849" s="1257"/>
      <c r="M17849" s="1257"/>
    </row>
    <row r="17850" spans="2:13" s="1259" customFormat="1" x14ac:dyDescent="0.2">
      <c r="B17850" s="1257"/>
      <c r="C17850" s="1257"/>
      <c r="D17850" s="1257"/>
      <c r="E17850" s="1257"/>
      <c r="F17850" s="1257"/>
      <c r="G17850" s="1257"/>
      <c r="H17850" s="1258"/>
      <c r="I17850" s="1257"/>
      <c r="J17850" s="1257"/>
      <c r="K17850" s="1257"/>
      <c r="L17850" s="1257"/>
      <c r="M17850" s="1257"/>
    </row>
    <row r="17851" spans="2:13" s="1259" customFormat="1" x14ac:dyDescent="0.2">
      <c r="B17851" s="1257"/>
      <c r="C17851" s="1257"/>
      <c r="D17851" s="1257"/>
      <c r="E17851" s="1257"/>
      <c r="F17851" s="1257"/>
      <c r="G17851" s="1257"/>
      <c r="H17851" s="1258"/>
      <c r="I17851" s="1257"/>
      <c r="J17851" s="1257"/>
      <c r="K17851" s="1257"/>
      <c r="L17851" s="1257"/>
      <c r="M17851" s="1257"/>
    </row>
    <row r="17852" spans="2:13" s="1259" customFormat="1" x14ac:dyDescent="0.2">
      <c r="B17852" s="1257"/>
      <c r="C17852" s="1257"/>
      <c r="D17852" s="1257"/>
      <c r="E17852" s="1257"/>
      <c r="F17852" s="1257"/>
      <c r="G17852" s="1257"/>
      <c r="H17852" s="1258"/>
      <c r="I17852" s="1257"/>
      <c r="J17852" s="1257"/>
      <c r="K17852" s="1257"/>
      <c r="L17852" s="1257"/>
      <c r="M17852" s="1257"/>
    </row>
    <row r="17853" spans="2:13" s="1259" customFormat="1" x14ac:dyDescent="0.2">
      <c r="B17853" s="1257"/>
      <c r="C17853" s="1257"/>
      <c r="D17853" s="1257"/>
      <c r="E17853" s="1257"/>
      <c r="F17853" s="1257"/>
      <c r="G17853" s="1257"/>
      <c r="H17853" s="1258"/>
      <c r="I17853" s="1257"/>
      <c r="J17853" s="1257"/>
      <c r="K17853" s="1257"/>
      <c r="L17853" s="1257"/>
      <c r="M17853" s="1257"/>
    </row>
    <row r="17854" spans="2:13" s="1259" customFormat="1" x14ac:dyDescent="0.2">
      <c r="B17854" s="1257"/>
      <c r="C17854" s="1257"/>
      <c r="D17854" s="1257"/>
      <c r="E17854" s="1257"/>
      <c r="F17854" s="1257"/>
      <c r="G17854" s="1257"/>
      <c r="H17854" s="1258"/>
      <c r="I17854" s="1257"/>
      <c r="J17854" s="1257"/>
      <c r="K17854" s="1257"/>
      <c r="L17854" s="1257"/>
      <c r="M17854" s="1257"/>
    </row>
    <row r="17855" spans="2:13" s="1259" customFormat="1" x14ac:dyDescent="0.2">
      <c r="B17855" s="1257"/>
      <c r="C17855" s="1257"/>
      <c r="D17855" s="1257"/>
      <c r="E17855" s="1257"/>
      <c r="F17855" s="1257"/>
      <c r="G17855" s="1257"/>
      <c r="H17855" s="1258"/>
      <c r="I17855" s="1257"/>
      <c r="J17855" s="1257"/>
      <c r="K17855" s="1257"/>
      <c r="L17855" s="1257"/>
      <c r="M17855" s="1257"/>
    </row>
    <row r="17856" spans="2:13" s="1259" customFormat="1" x14ac:dyDescent="0.2">
      <c r="B17856" s="1257"/>
      <c r="C17856" s="1257"/>
      <c r="D17856" s="1257"/>
      <c r="E17856" s="1257"/>
      <c r="F17856" s="1257"/>
      <c r="G17856" s="1257"/>
      <c r="H17856" s="1258"/>
      <c r="I17856" s="1257"/>
      <c r="J17856" s="1257"/>
      <c r="K17856" s="1257"/>
      <c r="L17856" s="1257"/>
      <c r="M17856" s="1257"/>
    </row>
    <row r="17857" spans="2:13" s="1259" customFormat="1" x14ac:dyDescent="0.2">
      <c r="B17857" s="1257"/>
      <c r="C17857" s="1257"/>
      <c r="D17857" s="1257"/>
      <c r="E17857" s="1257"/>
      <c r="F17857" s="1257"/>
      <c r="G17857" s="1257"/>
      <c r="H17857" s="1258"/>
      <c r="I17857" s="1257"/>
      <c r="J17857" s="1257"/>
      <c r="K17857" s="1257"/>
      <c r="L17857" s="1257"/>
      <c r="M17857" s="1257"/>
    </row>
    <row r="17858" spans="2:13" s="1259" customFormat="1" x14ac:dyDescent="0.2">
      <c r="B17858" s="1257"/>
      <c r="C17858" s="1257"/>
      <c r="D17858" s="1257"/>
      <c r="E17858" s="1257"/>
      <c r="F17858" s="1257"/>
      <c r="G17858" s="1257"/>
      <c r="H17858" s="1258"/>
      <c r="I17858" s="1257"/>
      <c r="J17858" s="1257"/>
      <c r="K17858" s="1257"/>
      <c r="L17858" s="1257"/>
      <c r="M17858" s="1257"/>
    </row>
    <row r="17859" spans="2:13" s="1259" customFormat="1" x14ac:dyDescent="0.2">
      <c r="B17859" s="1257"/>
      <c r="C17859" s="1257"/>
      <c r="D17859" s="1257"/>
      <c r="E17859" s="1257"/>
      <c r="F17859" s="1257"/>
      <c r="G17859" s="1257"/>
      <c r="H17859" s="1258"/>
      <c r="I17859" s="1257"/>
      <c r="J17859" s="1257"/>
      <c r="K17859" s="1257"/>
      <c r="L17859" s="1257"/>
      <c r="M17859" s="1257"/>
    </row>
    <row r="17860" spans="2:13" s="1259" customFormat="1" x14ac:dyDescent="0.2">
      <c r="B17860" s="1257"/>
      <c r="C17860" s="1257"/>
      <c r="D17860" s="1257"/>
      <c r="E17860" s="1257"/>
      <c r="F17860" s="1257"/>
      <c r="G17860" s="1257"/>
      <c r="H17860" s="1258"/>
      <c r="I17860" s="1257"/>
      <c r="J17860" s="1257"/>
      <c r="K17860" s="1257"/>
      <c r="L17860" s="1257"/>
      <c r="M17860" s="1257"/>
    </row>
    <row r="17861" spans="2:13" s="1259" customFormat="1" x14ac:dyDescent="0.2">
      <c r="B17861" s="1257"/>
      <c r="C17861" s="1257"/>
      <c r="D17861" s="1257"/>
      <c r="E17861" s="1257"/>
      <c r="F17861" s="1257"/>
      <c r="G17861" s="1257"/>
      <c r="H17861" s="1258"/>
      <c r="I17861" s="1257"/>
      <c r="J17861" s="1257"/>
      <c r="K17861" s="1257"/>
      <c r="L17861" s="1257"/>
      <c r="M17861" s="1257"/>
    </row>
    <row r="17862" spans="2:13" s="1259" customFormat="1" x14ac:dyDescent="0.2">
      <c r="B17862" s="1257"/>
      <c r="C17862" s="1257"/>
      <c r="D17862" s="1257"/>
      <c r="E17862" s="1257"/>
      <c r="F17862" s="1257"/>
      <c r="G17862" s="1257"/>
      <c r="H17862" s="1258"/>
      <c r="I17862" s="1257"/>
      <c r="J17862" s="1257"/>
      <c r="K17862" s="1257"/>
      <c r="L17862" s="1257"/>
      <c r="M17862" s="1257"/>
    </row>
    <row r="17863" spans="2:13" s="1259" customFormat="1" x14ac:dyDescent="0.2">
      <c r="B17863" s="1257"/>
      <c r="C17863" s="1257"/>
      <c r="D17863" s="1257"/>
      <c r="E17863" s="1257"/>
      <c r="F17863" s="1257"/>
      <c r="G17863" s="1257"/>
      <c r="H17863" s="1258"/>
      <c r="I17863" s="1257"/>
      <c r="J17863" s="1257"/>
      <c r="K17863" s="1257"/>
      <c r="L17863" s="1257"/>
      <c r="M17863" s="1257"/>
    </row>
    <row r="17864" spans="2:13" s="1259" customFormat="1" x14ac:dyDescent="0.2">
      <c r="B17864" s="1257"/>
      <c r="C17864" s="1257"/>
      <c r="D17864" s="1257"/>
      <c r="E17864" s="1257"/>
      <c r="F17864" s="1257"/>
      <c r="G17864" s="1257"/>
      <c r="H17864" s="1258"/>
      <c r="I17864" s="1257"/>
      <c r="J17864" s="1257"/>
      <c r="K17864" s="1257"/>
      <c r="L17864" s="1257"/>
      <c r="M17864" s="1257"/>
    </row>
    <row r="17865" spans="2:13" s="1259" customFormat="1" x14ac:dyDescent="0.2">
      <c r="B17865" s="1257"/>
      <c r="C17865" s="1257"/>
      <c r="D17865" s="1257"/>
      <c r="E17865" s="1257"/>
      <c r="F17865" s="1257"/>
      <c r="G17865" s="1257"/>
      <c r="H17865" s="1258"/>
      <c r="I17865" s="1257"/>
      <c r="J17865" s="1257"/>
      <c r="K17865" s="1257"/>
      <c r="L17865" s="1257"/>
      <c r="M17865" s="1257"/>
    </row>
    <row r="17866" spans="2:13" s="1259" customFormat="1" x14ac:dyDescent="0.2">
      <c r="B17866" s="1257"/>
      <c r="C17866" s="1257"/>
      <c r="D17866" s="1257"/>
      <c r="E17866" s="1257"/>
      <c r="F17866" s="1257"/>
      <c r="G17866" s="1257"/>
      <c r="H17866" s="1258"/>
      <c r="I17866" s="1257"/>
      <c r="J17866" s="1257"/>
      <c r="K17866" s="1257"/>
      <c r="L17866" s="1257"/>
      <c r="M17866" s="1257"/>
    </row>
    <row r="17867" spans="2:13" s="1259" customFormat="1" x14ac:dyDescent="0.2">
      <c r="B17867" s="1257"/>
      <c r="C17867" s="1257"/>
      <c r="D17867" s="1257"/>
      <c r="E17867" s="1257"/>
      <c r="F17867" s="1257"/>
      <c r="G17867" s="1257"/>
      <c r="H17867" s="1258"/>
      <c r="I17867" s="1257"/>
      <c r="J17867" s="1257"/>
      <c r="K17867" s="1257"/>
      <c r="L17867" s="1257"/>
      <c r="M17867" s="1257"/>
    </row>
    <row r="17868" spans="2:13" s="1259" customFormat="1" x14ac:dyDescent="0.2">
      <c r="B17868" s="1257"/>
      <c r="C17868" s="1257"/>
      <c r="D17868" s="1257"/>
      <c r="E17868" s="1257"/>
      <c r="F17868" s="1257"/>
      <c r="G17868" s="1257"/>
      <c r="H17868" s="1258"/>
      <c r="I17868" s="1257"/>
      <c r="J17868" s="1257"/>
      <c r="K17868" s="1257"/>
      <c r="L17868" s="1257"/>
      <c r="M17868" s="1257"/>
    </row>
    <row r="17869" spans="2:13" s="1259" customFormat="1" x14ac:dyDescent="0.2">
      <c r="B17869" s="1257"/>
      <c r="C17869" s="1257"/>
      <c r="D17869" s="1257"/>
      <c r="E17869" s="1257"/>
      <c r="F17869" s="1257"/>
      <c r="G17869" s="1257"/>
      <c r="H17869" s="1258"/>
      <c r="I17869" s="1257"/>
      <c r="J17869" s="1257"/>
      <c r="K17869" s="1257"/>
      <c r="L17869" s="1257"/>
      <c r="M17869" s="1257"/>
    </row>
    <row r="17870" spans="2:13" s="1259" customFormat="1" x14ac:dyDescent="0.2">
      <c r="B17870" s="1257"/>
      <c r="C17870" s="1257"/>
      <c r="D17870" s="1257"/>
      <c r="E17870" s="1257"/>
      <c r="F17870" s="1257"/>
      <c r="G17870" s="1257"/>
      <c r="H17870" s="1258"/>
      <c r="I17870" s="1257"/>
      <c r="J17870" s="1257"/>
      <c r="K17870" s="1257"/>
      <c r="L17870" s="1257"/>
      <c r="M17870" s="1257"/>
    </row>
    <row r="17871" spans="2:13" s="1259" customFormat="1" x14ac:dyDescent="0.2">
      <c r="B17871" s="1257"/>
      <c r="C17871" s="1257"/>
      <c r="D17871" s="1257"/>
      <c r="E17871" s="1257"/>
      <c r="F17871" s="1257"/>
      <c r="G17871" s="1257"/>
      <c r="H17871" s="1258"/>
      <c r="I17871" s="1257"/>
      <c r="J17871" s="1257"/>
      <c r="K17871" s="1257"/>
      <c r="L17871" s="1257"/>
      <c r="M17871" s="1257"/>
    </row>
    <row r="17872" spans="2:13" s="1259" customFormat="1" x14ac:dyDescent="0.2">
      <c r="B17872" s="1257"/>
      <c r="C17872" s="1257"/>
      <c r="D17872" s="1257"/>
      <c r="E17872" s="1257"/>
      <c r="F17872" s="1257"/>
      <c r="G17872" s="1257"/>
      <c r="H17872" s="1258"/>
      <c r="I17872" s="1257"/>
      <c r="J17872" s="1257"/>
      <c r="K17872" s="1257"/>
      <c r="L17872" s="1257"/>
      <c r="M17872" s="1257"/>
    </row>
    <row r="17873" spans="2:13" s="1259" customFormat="1" x14ac:dyDescent="0.2">
      <c r="B17873" s="1257"/>
      <c r="C17873" s="1257"/>
      <c r="D17873" s="1257"/>
      <c r="E17873" s="1257"/>
      <c r="F17873" s="1257"/>
      <c r="G17873" s="1257"/>
      <c r="H17873" s="1258"/>
      <c r="I17873" s="1257"/>
      <c r="J17873" s="1257"/>
      <c r="K17873" s="1257"/>
      <c r="L17873" s="1257"/>
      <c r="M17873" s="1257"/>
    </row>
    <row r="17874" spans="2:13" s="1259" customFormat="1" x14ac:dyDescent="0.2">
      <c r="B17874" s="1257"/>
      <c r="C17874" s="1257"/>
      <c r="D17874" s="1257"/>
      <c r="E17874" s="1257"/>
      <c r="F17874" s="1257"/>
      <c r="G17874" s="1257"/>
      <c r="H17874" s="1258"/>
      <c r="I17874" s="1257"/>
      <c r="J17874" s="1257"/>
      <c r="K17874" s="1257"/>
      <c r="L17874" s="1257"/>
      <c r="M17874" s="1257"/>
    </row>
    <row r="17875" spans="2:13" s="1259" customFormat="1" x14ac:dyDescent="0.2">
      <c r="B17875" s="1257"/>
      <c r="C17875" s="1257"/>
      <c r="D17875" s="1257"/>
      <c r="E17875" s="1257"/>
      <c r="F17875" s="1257"/>
      <c r="G17875" s="1257"/>
      <c r="H17875" s="1258"/>
      <c r="I17875" s="1257"/>
      <c r="J17875" s="1257"/>
      <c r="K17875" s="1257"/>
      <c r="L17875" s="1257"/>
      <c r="M17875" s="1257"/>
    </row>
    <row r="17876" spans="2:13" s="1259" customFormat="1" x14ac:dyDescent="0.2">
      <c r="B17876" s="1257"/>
      <c r="C17876" s="1257"/>
      <c r="D17876" s="1257"/>
      <c r="E17876" s="1257"/>
      <c r="F17876" s="1257"/>
      <c r="G17876" s="1257"/>
      <c r="H17876" s="1258"/>
      <c r="I17876" s="1257"/>
      <c r="J17876" s="1257"/>
      <c r="K17876" s="1257"/>
      <c r="L17876" s="1257"/>
      <c r="M17876" s="1257"/>
    </row>
    <row r="17877" spans="2:13" s="1259" customFormat="1" x14ac:dyDescent="0.2">
      <c r="B17877" s="1257"/>
      <c r="C17877" s="1257"/>
      <c r="D17877" s="1257"/>
      <c r="E17877" s="1257"/>
      <c r="F17877" s="1257"/>
      <c r="G17877" s="1257"/>
      <c r="H17877" s="1258"/>
      <c r="I17877" s="1257"/>
      <c r="J17877" s="1257"/>
      <c r="K17877" s="1257"/>
      <c r="L17877" s="1257"/>
      <c r="M17877" s="1257"/>
    </row>
    <row r="17878" spans="2:13" s="1259" customFormat="1" x14ac:dyDescent="0.2">
      <c r="B17878" s="1257"/>
      <c r="C17878" s="1257"/>
      <c r="D17878" s="1257"/>
      <c r="E17878" s="1257"/>
      <c r="F17878" s="1257"/>
      <c r="G17878" s="1257"/>
      <c r="H17878" s="1258"/>
      <c r="I17878" s="1257"/>
      <c r="J17878" s="1257"/>
      <c r="K17878" s="1257"/>
      <c r="L17878" s="1257"/>
      <c r="M17878" s="1257"/>
    </row>
    <row r="17879" spans="2:13" s="1259" customFormat="1" x14ac:dyDescent="0.2">
      <c r="B17879" s="1257"/>
      <c r="C17879" s="1257"/>
      <c r="D17879" s="1257"/>
      <c r="E17879" s="1257"/>
      <c r="F17879" s="1257"/>
      <c r="G17879" s="1257"/>
      <c r="H17879" s="1258"/>
      <c r="I17879" s="1257"/>
      <c r="J17879" s="1257"/>
      <c r="K17879" s="1257"/>
      <c r="L17879" s="1257"/>
      <c r="M17879" s="1257"/>
    </row>
    <row r="17880" spans="2:13" s="1259" customFormat="1" x14ac:dyDescent="0.2">
      <c r="B17880" s="1257"/>
      <c r="C17880" s="1257"/>
      <c r="D17880" s="1257"/>
      <c r="E17880" s="1257"/>
      <c r="F17880" s="1257"/>
      <c r="G17880" s="1257"/>
      <c r="H17880" s="1258"/>
      <c r="I17880" s="1257"/>
      <c r="J17880" s="1257"/>
      <c r="K17880" s="1257"/>
      <c r="L17880" s="1257"/>
      <c r="M17880" s="1257"/>
    </row>
    <row r="17881" spans="2:13" s="1259" customFormat="1" x14ac:dyDescent="0.2">
      <c r="B17881" s="1257"/>
      <c r="C17881" s="1257"/>
      <c r="D17881" s="1257"/>
      <c r="E17881" s="1257"/>
      <c r="F17881" s="1257"/>
      <c r="G17881" s="1257"/>
      <c r="H17881" s="1258"/>
      <c r="I17881" s="1257"/>
      <c r="J17881" s="1257"/>
      <c r="K17881" s="1257"/>
      <c r="L17881" s="1257"/>
      <c r="M17881" s="1257"/>
    </row>
    <row r="17882" spans="2:13" s="1259" customFormat="1" x14ac:dyDescent="0.2">
      <c r="B17882" s="1257"/>
      <c r="C17882" s="1257"/>
      <c r="D17882" s="1257"/>
      <c r="E17882" s="1257"/>
      <c r="F17882" s="1257"/>
      <c r="G17882" s="1257"/>
      <c r="H17882" s="1258"/>
      <c r="I17882" s="1257"/>
      <c r="J17882" s="1257"/>
      <c r="K17882" s="1257"/>
      <c r="L17882" s="1257"/>
      <c r="M17882" s="1257"/>
    </row>
    <row r="17883" spans="2:13" s="1259" customFormat="1" x14ac:dyDescent="0.2">
      <c r="B17883" s="1257"/>
      <c r="C17883" s="1257"/>
      <c r="D17883" s="1257"/>
      <c r="E17883" s="1257"/>
      <c r="F17883" s="1257"/>
      <c r="G17883" s="1257"/>
      <c r="H17883" s="1258"/>
      <c r="I17883" s="1257"/>
      <c r="J17883" s="1257"/>
      <c r="K17883" s="1257"/>
      <c r="L17883" s="1257"/>
      <c r="M17883" s="1257"/>
    </row>
    <row r="17884" spans="2:13" s="1259" customFormat="1" x14ac:dyDescent="0.2">
      <c r="B17884" s="1257"/>
      <c r="C17884" s="1257"/>
      <c r="D17884" s="1257"/>
      <c r="E17884" s="1257"/>
      <c r="F17884" s="1257"/>
      <c r="G17884" s="1257"/>
      <c r="H17884" s="1258"/>
      <c r="I17884" s="1257"/>
      <c r="J17884" s="1257"/>
      <c r="K17884" s="1257"/>
      <c r="L17884" s="1257"/>
      <c r="M17884" s="1257"/>
    </row>
    <row r="17885" spans="2:13" s="1259" customFormat="1" x14ac:dyDescent="0.2">
      <c r="B17885" s="1257"/>
      <c r="C17885" s="1257"/>
      <c r="D17885" s="1257"/>
      <c r="E17885" s="1257"/>
      <c r="F17885" s="1257"/>
      <c r="G17885" s="1257"/>
      <c r="H17885" s="1258"/>
      <c r="I17885" s="1257"/>
      <c r="J17885" s="1257"/>
      <c r="K17885" s="1257"/>
      <c r="L17885" s="1257"/>
      <c r="M17885" s="1257"/>
    </row>
    <row r="17886" spans="2:13" s="1259" customFormat="1" x14ac:dyDescent="0.2">
      <c r="B17886" s="1257"/>
      <c r="C17886" s="1257"/>
      <c r="D17886" s="1257"/>
      <c r="E17886" s="1257"/>
      <c r="F17886" s="1257"/>
      <c r="G17886" s="1257"/>
      <c r="H17886" s="1258"/>
      <c r="I17886" s="1257"/>
      <c r="J17886" s="1257"/>
      <c r="K17886" s="1257"/>
      <c r="L17886" s="1257"/>
      <c r="M17886" s="1257"/>
    </row>
    <row r="17887" spans="2:13" s="1259" customFormat="1" x14ac:dyDescent="0.2">
      <c r="B17887" s="1257"/>
      <c r="C17887" s="1257"/>
      <c r="D17887" s="1257"/>
      <c r="E17887" s="1257"/>
      <c r="F17887" s="1257"/>
      <c r="G17887" s="1257"/>
      <c r="H17887" s="1258"/>
      <c r="I17887" s="1257"/>
      <c r="J17887" s="1257"/>
      <c r="K17887" s="1257"/>
      <c r="L17887" s="1257"/>
      <c r="M17887" s="1257"/>
    </row>
    <row r="17888" spans="2:13" s="1259" customFormat="1" x14ac:dyDescent="0.2">
      <c r="B17888" s="1257"/>
      <c r="C17888" s="1257"/>
      <c r="D17888" s="1257"/>
      <c r="E17888" s="1257"/>
      <c r="F17888" s="1257"/>
      <c r="G17888" s="1257"/>
      <c r="H17888" s="1258"/>
      <c r="I17888" s="1257"/>
      <c r="J17888" s="1257"/>
      <c r="K17888" s="1257"/>
      <c r="L17888" s="1257"/>
      <c r="M17888" s="1257"/>
    </row>
    <row r="17889" spans="2:13" s="1259" customFormat="1" x14ac:dyDescent="0.2">
      <c r="B17889" s="1257"/>
      <c r="C17889" s="1257"/>
      <c r="D17889" s="1257"/>
      <c r="E17889" s="1257"/>
      <c r="F17889" s="1257"/>
      <c r="G17889" s="1257"/>
      <c r="H17889" s="1258"/>
      <c r="I17889" s="1257"/>
      <c r="J17889" s="1257"/>
      <c r="K17889" s="1257"/>
      <c r="L17889" s="1257"/>
      <c r="M17889" s="1257"/>
    </row>
    <row r="17890" spans="2:13" s="1259" customFormat="1" x14ac:dyDescent="0.2">
      <c r="B17890" s="1257"/>
      <c r="C17890" s="1257"/>
      <c r="D17890" s="1257"/>
      <c r="E17890" s="1257"/>
      <c r="F17890" s="1257"/>
      <c r="G17890" s="1257"/>
      <c r="H17890" s="1258"/>
      <c r="I17890" s="1257"/>
      <c r="J17890" s="1257"/>
      <c r="K17890" s="1257"/>
      <c r="L17890" s="1257"/>
      <c r="M17890" s="1257"/>
    </row>
    <row r="17891" spans="2:13" s="1259" customFormat="1" x14ac:dyDescent="0.2">
      <c r="B17891" s="1257"/>
      <c r="C17891" s="1257"/>
      <c r="D17891" s="1257"/>
      <c r="E17891" s="1257"/>
      <c r="F17891" s="1257"/>
      <c r="G17891" s="1257"/>
      <c r="H17891" s="1258"/>
      <c r="I17891" s="1257"/>
      <c r="J17891" s="1257"/>
      <c r="K17891" s="1257"/>
      <c r="L17891" s="1257"/>
      <c r="M17891" s="1257"/>
    </row>
    <row r="17892" spans="2:13" s="1259" customFormat="1" x14ac:dyDescent="0.2">
      <c r="B17892" s="1257"/>
      <c r="C17892" s="1257"/>
      <c r="D17892" s="1257"/>
      <c r="E17892" s="1257"/>
      <c r="F17892" s="1257"/>
      <c r="G17892" s="1257"/>
      <c r="H17892" s="1258"/>
      <c r="I17892" s="1257"/>
      <c r="J17892" s="1257"/>
      <c r="K17892" s="1257"/>
      <c r="L17892" s="1257"/>
      <c r="M17892" s="1257"/>
    </row>
    <row r="17893" spans="2:13" s="1259" customFormat="1" x14ac:dyDescent="0.2">
      <c r="B17893" s="1257"/>
      <c r="C17893" s="1257"/>
      <c r="D17893" s="1257"/>
      <c r="E17893" s="1257"/>
      <c r="F17893" s="1257"/>
      <c r="G17893" s="1257"/>
      <c r="H17893" s="1258"/>
      <c r="I17893" s="1257"/>
      <c r="J17893" s="1257"/>
      <c r="K17893" s="1257"/>
      <c r="L17893" s="1257"/>
      <c r="M17893" s="1257"/>
    </row>
    <row r="17894" spans="2:13" s="1259" customFormat="1" x14ac:dyDescent="0.2">
      <c r="B17894" s="1257"/>
      <c r="C17894" s="1257"/>
      <c r="D17894" s="1257"/>
      <c r="E17894" s="1257"/>
      <c r="F17894" s="1257"/>
      <c r="G17894" s="1257"/>
      <c r="H17894" s="1258"/>
      <c r="I17894" s="1257"/>
      <c r="J17894" s="1257"/>
      <c r="K17894" s="1257"/>
      <c r="L17894" s="1257"/>
      <c r="M17894" s="1257"/>
    </row>
    <row r="17895" spans="2:13" s="1259" customFormat="1" x14ac:dyDescent="0.2">
      <c r="B17895" s="1257"/>
      <c r="C17895" s="1257"/>
      <c r="D17895" s="1257"/>
      <c r="E17895" s="1257"/>
      <c r="F17895" s="1257"/>
      <c r="G17895" s="1257"/>
      <c r="H17895" s="1258"/>
      <c r="I17895" s="1257"/>
      <c r="J17895" s="1257"/>
      <c r="K17895" s="1257"/>
      <c r="L17895" s="1257"/>
      <c r="M17895" s="1257"/>
    </row>
    <row r="17896" spans="2:13" s="1259" customFormat="1" x14ac:dyDescent="0.2">
      <c r="B17896" s="1257"/>
      <c r="C17896" s="1257"/>
      <c r="D17896" s="1257"/>
      <c r="E17896" s="1257"/>
      <c r="F17896" s="1257"/>
      <c r="G17896" s="1257"/>
      <c r="H17896" s="1258"/>
      <c r="I17896" s="1257"/>
      <c r="J17896" s="1257"/>
      <c r="K17896" s="1257"/>
      <c r="L17896" s="1257"/>
      <c r="M17896" s="1257"/>
    </row>
    <row r="17897" spans="2:13" s="1259" customFormat="1" x14ac:dyDescent="0.2">
      <c r="B17897" s="1257"/>
      <c r="C17897" s="1257"/>
      <c r="D17897" s="1257"/>
      <c r="E17897" s="1257"/>
      <c r="F17897" s="1257"/>
      <c r="G17897" s="1257"/>
      <c r="H17897" s="1258"/>
      <c r="I17897" s="1257"/>
      <c r="J17897" s="1257"/>
      <c r="K17897" s="1257"/>
      <c r="L17897" s="1257"/>
      <c r="M17897" s="1257"/>
    </row>
    <row r="17898" spans="2:13" s="1259" customFormat="1" x14ac:dyDescent="0.2">
      <c r="B17898" s="1257"/>
      <c r="C17898" s="1257"/>
      <c r="D17898" s="1257"/>
      <c r="E17898" s="1257"/>
      <c r="F17898" s="1257"/>
      <c r="G17898" s="1257"/>
      <c r="H17898" s="1258"/>
      <c r="I17898" s="1257"/>
      <c r="J17898" s="1257"/>
      <c r="K17898" s="1257"/>
      <c r="L17898" s="1257"/>
      <c r="M17898" s="1257"/>
    </row>
    <row r="17899" spans="2:13" s="1259" customFormat="1" x14ac:dyDescent="0.2">
      <c r="B17899" s="1257"/>
      <c r="C17899" s="1257"/>
      <c r="D17899" s="1257"/>
      <c r="E17899" s="1257"/>
      <c r="F17899" s="1257"/>
      <c r="G17899" s="1257"/>
      <c r="H17899" s="1258"/>
      <c r="I17899" s="1257"/>
      <c r="J17899" s="1257"/>
      <c r="K17899" s="1257"/>
      <c r="L17899" s="1257"/>
      <c r="M17899" s="1257"/>
    </row>
    <row r="17900" spans="2:13" s="1259" customFormat="1" x14ac:dyDescent="0.2">
      <c r="B17900" s="1257"/>
      <c r="C17900" s="1257"/>
      <c r="D17900" s="1257"/>
      <c r="E17900" s="1257"/>
      <c r="F17900" s="1257"/>
      <c r="G17900" s="1257"/>
      <c r="H17900" s="1258"/>
      <c r="I17900" s="1257"/>
      <c r="J17900" s="1257"/>
      <c r="K17900" s="1257"/>
      <c r="L17900" s="1257"/>
      <c r="M17900" s="1257"/>
    </row>
    <row r="17901" spans="2:13" s="1259" customFormat="1" x14ac:dyDescent="0.2">
      <c r="B17901" s="1257"/>
      <c r="C17901" s="1257"/>
      <c r="D17901" s="1257"/>
      <c r="E17901" s="1257"/>
      <c r="F17901" s="1257"/>
      <c r="G17901" s="1257"/>
      <c r="H17901" s="1258"/>
      <c r="I17901" s="1257"/>
      <c r="J17901" s="1257"/>
      <c r="K17901" s="1257"/>
      <c r="L17901" s="1257"/>
      <c r="M17901" s="1257"/>
    </row>
    <row r="17902" spans="2:13" s="1259" customFormat="1" x14ac:dyDescent="0.2">
      <c r="B17902" s="1257"/>
      <c r="C17902" s="1257"/>
      <c r="D17902" s="1257"/>
      <c r="E17902" s="1257"/>
      <c r="F17902" s="1257"/>
      <c r="G17902" s="1257"/>
      <c r="H17902" s="1258"/>
      <c r="I17902" s="1257"/>
      <c r="J17902" s="1257"/>
      <c r="K17902" s="1257"/>
      <c r="L17902" s="1257"/>
      <c r="M17902" s="1257"/>
    </row>
    <row r="17903" spans="2:13" s="1259" customFormat="1" x14ac:dyDescent="0.2">
      <c r="B17903" s="1257"/>
      <c r="C17903" s="1257"/>
      <c r="D17903" s="1257"/>
      <c r="E17903" s="1257"/>
      <c r="F17903" s="1257"/>
      <c r="G17903" s="1257"/>
      <c r="H17903" s="1258"/>
      <c r="I17903" s="1257"/>
      <c r="J17903" s="1257"/>
      <c r="K17903" s="1257"/>
      <c r="L17903" s="1257"/>
      <c r="M17903" s="1257"/>
    </row>
    <row r="17904" spans="2:13" s="1259" customFormat="1" x14ac:dyDescent="0.2">
      <c r="B17904" s="1257"/>
      <c r="C17904" s="1257"/>
      <c r="D17904" s="1257"/>
      <c r="E17904" s="1257"/>
      <c r="F17904" s="1257"/>
      <c r="G17904" s="1257"/>
      <c r="H17904" s="1258"/>
      <c r="I17904" s="1257"/>
      <c r="J17904" s="1257"/>
      <c r="K17904" s="1257"/>
      <c r="L17904" s="1257"/>
      <c r="M17904" s="1257"/>
    </row>
    <row r="17905" spans="2:13" s="1259" customFormat="1" x14ac:dyDescent="0.2">
      <c r="B17905" s="1257"/>
      <c r="C17905" s="1257"/>
      <c r="D17905" s="1257"/>
      <c r="E17905" s="1257"/>
      <c r="F17905" s="1257"/>
      <c r="G17905" s="1257"/>
      <c r="H17905" s="1258"/>
      <c r="I17905" s="1257"/>
      <c r="J17905" s="1257"/>
      <c r="K17905" s="1257"/>
      <c r="L17905" s="1257"/>
      <c r="M17905" s="1257"/>
    </row>
    <row r="17906" spans="2:13" s="1259" customFormat="1" x14ac:dyDescent="0.2">
      <c r="B17906" s="1257"/>
      <c r="C17906" s="1257"/>
      <c r="D17906" s="1257"/>
      <c r="E17906" s="1257"/>
      <c r="F17906" s="1257"/>
      <c r="G17906" s="1257"/>
      <c r="H17906" s="1258"/>
      <c r="I17906" s="1257"/>
      <c r="J17906" s="1257"/>
      <c r="K17906" s="1257"/>
      <c r="L17906" s="1257"/>
      <c r="M17906" s="1257"/>
    </row>
    <row r="17907" spans="2:13" s="1259" customFormat="1" x14ac:dyDescent="0.2">
      <c r="B17907" s="1257"/>
      <c r="C17907" s="1257"/>
      <c r="D17907" s="1257"/>
      <c r="E17907" s="1257"/>
      <c r="F17907" s="1257"/>
      <c r="G17907" s="1257"/>
      <c r="H17907" s="1258"/>
      <c r="I17907" s="1257"/>
      <c r="J17907" s="1257"/>
      <c r="K17907" s="1257"/>
      <c r="L17907" s="1257"/>
      <c r="M17907" s="1257"/>
    </row>
    <row r="17908" spans="2:13" s="1259" customFormat="1" x14ac:dyDescent="0.2">
      <c r="B17908" s="1257"/>
      <c r="C17908" s="1257"/>
      <c r="D17908" s="1257"/>
      <c r="E17908" s="1257"/>
      <c r="F17908" s="1257"/>
      <c r="G17908" s="1257"/>
      <c r="H17908" s="1258"/>
      <c r="I17908" s="1257"/>
      <c r="J17908" s="1257"/>
      <c r="K17908" s="1257"/>
      <c r="L17908" s="1257"/>
      <c r="M17908" s="1257"/>
    </row>
    <row r="17909" spans="2:13" s="1259" customFormat="1" x14ac:dyDescent="0.2">
      <c r="B17909" s="1257"/>
      <c r="C17909" s="1257"/>
      <c r="D17909" s="1257"/>
      <c r="E17909" s="1257"/>
      <c r="F17909" s="1257"/>
      <c r="G17909" s="1257"/>
      <c r="H17909" s="1258"/>
      <c r="I17909" s="1257"/>
      <c r="J17909" s="1257"/>
      <c r="K17909" s="1257"/>
      <c r="L17909" s="1257"/>
      <c r="M17909" s="1257"/>
    </row>
    <row r="17910" spans="2:13" s="1259" customFormat="1" x14ac:dyDescent="0.2">
      <c r="B17910" s="1257"/>
      <c r="C17910" s="1257"/>
      <c r="D17910" s="1257"/>
      <c r="E17910" s="1257"/>
      <c r="F17910" s="1257"/>
      <c r="G17910" s="1257"/>
      <c r="H17910" s="1258"/>
      <c r="I17910" s="1257"/>
      <c r="J17910" s="1257"/>
      <c r="K17910" s="1257"/>
      <c r="L17910" s="1257"/>
      <c r="M17910" s="1257"/>
    </row>
    <row r="17911" spans="2:13" s="1259" customFormat="1" x14ac:dyDescent="0.2">
      <c r="B17911" s="1257"/>
      <c r="C17911" s="1257"/>
      <c r="D17911" s="1257"/>
      <c r="E17911" s="1257"/>
      <c r="F17911" s="1257"/>
      <c r="G17911" s="1257"/>
      <c r="H17911" s="1258"/>
      <c r="I17911" s="1257"/>
      <c r="J17911" s="1257"/>
      <c r="K17911" s="1257"/>
      <c r="L17911" s="1257"/>
      <c r="M17911" s="1257"/>
    </row>
    <row r="17912" spans="2:13" s="1259" customFormat="1" x14ac:dyDescent="0.2">
      <c r="B17912" s="1257"/>
      <c r="C17912" s="1257"/>
      <c r="D17912" s="1257"/>
      <c r="E17912" s="1257"/>
      <c r="F17912" s="1257"/>
      <c r="G17912" s="1257"/>
      <c r="H17912" s="1258"/>
      <c r="I17912" s="1257"/>
      <c r="J17912" s="1257"/>
      <c r="K17912" s="1257"/>
      <c r="L17912" s="1257"/>
      <c r="M17912" s="1257"/>
    </row>
    <row r="17913" spans="2:13" s="1259" customFormat="1" x14ac:dyDescent="0.2">
      <c r="B17913" s="1257"/>
      <c r="C17913" s="1257"/>
      <c r="D17913" s="1257"/>
      <c r="E17913" s="1257"/>
      <c r="F17913" s="1257"/>
      <c r="G17913" s="1257"/>
      <c r="H17913" s="1258"/>
      <c r="I17913" s="1257"/>
      <c r="J17913" s="1257"/>
      <c r="K17913" s="1257"/>
      <c r="L17913" s="1257"/>
      <c r="M17913" s="1257"/>
    </row>
    <row r="17914" spans="2:13" s="1259" customFormat="1" x14ac:dyDescent="0.2">
      <c r="B17914" s="1257"/>
      <c r="C17914" s="1257"/>
      <c r="D17914" s="1257"/>
      <c r="E17914" s="1257"/>
      <c r="F17914" s="1257"/>
      <c r="G17914" s="1257"/>
      <c r="H17914" s="1258"/>
      <c r="I17914" s="1257"/>
      <c r="J17914" s="1257"/>
      <c r="K17914" s="1257"/>
      <c r="L17914" s="1257"/>
      <c r="M17914" s="1257"/>
    </row>
    <row r="17915" spans="2:13" s="1259" customFormat="1" x14ac:dyDescent="0.2">
      <c r="B17915" s="1257"/>
      <c r="C17915" s="1257"/>
      <c r="D17915" s="1257"/>
      <c r="E17915" s="1257"/>
      <c r="F17915" s="1257"/>
      <c r="G17915" s="1257"/>
      <c r="H17915" s="1258"/>
      <c r="I17915" s="1257"/>
      <c r="J17915" s="1257"/>
      <c r="K17915" s="1257"/>
      <c r="L17915" s="1257"/>
      <c r="M17915" s="1257"/>
    </row>
    <row r="17916" spans="2:13" s="1259" customFormat="1" x14ac:dyDescent="0.2">
      <c r="B17916" s="1257"/>
      <c r="C17916" s="1257"/>
      <c r="D17916" s="1257"/>
      <c r="E17916" s="1257"/>
      <c r="F17916" s="1257"/>
      <c r="G17916" s="1257"/>
      <c r="H17916" s="1258"/>
      <c r="I17916" s="1257"/>
      <c r="J17916" s="1257"/>
      <c r="K17916" s="1257"/>
      <c r="L17916" s="1257"/>
      <c r="M17916" s="1257"/>
    </row>
    <row r="17917" spans="2:13" s="1259" customFormat="1" x14ac:dyDescent="0.2">
      <c r="B17917" s="1257"/>
      <c r="C17917" s="1257"/>
      <c r="D17917" s="1257"/>
      <c r="E17917" s="1257"/>
      <c r="F17917" s="1257"/>
      <c r="G17917" s="1257"/>
      <c r="H17917" s="1258"/>
      <c r="I17917" s="1257"/>
      <c r="J17917" s="1257"/>
      <c r="K17917" s="1257"/>
      <c r="L17917" s="1257"/>
      <c r="M17917" s="1257"/>
    </row>
    <row r="17918" spans="2:13" s="1259" customFormat="1" x14ac:dyDescent="0.2">
      <c r="B17918" s="1257"/>
      <c r="C17918" s="1257"/>
      <c r="D17918" s="1257"/>
      <c r="E17918" s="1257"/>
      <c r="F17918" s="1257"/>
      <c r="G17918" s="1257"/>
      <c r="H17918" s="1258"/>
      <c r="I17918" s="1257"/>
      <c r="J17918" s="1257"/>
      <c r="K17918" s="1257"/>
      <c r="L17918" s="1257"/>
      <c r="M17918" s="1257"/>
    </row>
    <row r="17919" spans="2:13" s="1259" customFormat="1" x14ac:dyDescent="0.2">
      <c r="B17919" s="1257"/>
      <c r="C17919" s="1257"/>
      <c r="D17919" s="1257"/>
      <c r="E17919" s="1257"/>
      <c r="F17919" s="1257"/>
      <c r="G17919" s="1257"/>
      <c r="H17919" s="1258"/>
      <c r="I17919" s="1257"/>
      <c r="J17919" s="1257"/>
      <c r="K17919" s="1257"/>
      <c r="L17919" s="1257"/>
      <c r="M17919" s="1257"/>
    </row>
    <row r="17920" spans="2:13" s="1259" customFormat="1" x14ac:dyDescent="0.2">
      <c r="B17920" s="1257"/>
      <c r="C17920" s="1257"/>
      <c r="D17920" s="1257"/>
      <c r="E17920" s="1257"/>
      <c r="F17920" s="1257"/>
      <c r="G17920" s="1257"/>
      <c r="H17920" s="1258"/>
      <c r="I17920" s="1257"/>
      <c r="J17920" s="1257"/>
      <c r="K17920" s="1257"/>
      <c r="L17920" s="1257"/>
      <c r="M17920" s="1257"/>
    </row>
    <row r="17921" spans="2:13" s="1259" customFormat="1" x14ac:dyDescent="0.2">
      <c r="B17921" s="1257"/>
      <c r="C17921" s="1257"/>
      <c r="D17921" s="1257"/>
      <c r="E17921" s="1257"/>
      <c r="F17921" s="1257"/>
      <c r="G17921" s="1257"/>
      <c r="H17921" s="1258"/>
      <c r="I17921" s="1257"/>
      <c r="J17921" s="1257"/>
      <c r="K17921" s="1257"/>
      <c r="L17921" s="1257"/>
      <c r="M17921" s="1257"/>
    </row>
    <row r="17922" spans="2:13" s="1259" customFormat="1" x14ac:dyDescent="0.2">
      <c r="B17922" s="1257"/>
      <c r="C17922" s="1257"/>
      <c r="D17922" s="1257"/>
      <c r="E17922" s="1257"/>
      <c r="F17922" s="1257"/>
      <c r="G17922" s="1257"/>
      <c r="H17922" s="1258"/>
      <c r="I17922" s="1257"/>
      <c r="J17922" s="1257"/>
      <c r="K17922" s="1257"/>
      <c r="L17922" s="1257"/>
      <c r="M17922" s="1257"/>
    </row>
    <row r="17923" spans="2:13" s="1259" customFormat="1" x14ac:dyDescent="0.2">
      <c r="B17923" s="1257"/>
      <c r="C17923" s="1257"/>
      <c r="D17923" s="1257"/>
      <c r="E17923" s="1257"/>
      <c r="F17923" s="1257"/>
      <c r="G17923" s="1257"/>
      <c r="H17923" s="1258"/>
      <c r="I17923" s="1257"/>
      <c r="J17923" s="1257"/>
      <c r="K17923" s="1257"/>
      <c r="L17923" s="1257"/>
      <c r="M17923" s="1257"/>
    </row>
    <row r="17924" spans="2:13" s="1259" customFormat="1" x14ac:dyDescent="0.2">
      <c r="B17924" s="1257"/>
      <c r="C17924" s="1257"/>
      <c r="D17924" s="1257"/>
      <c r="E17924" s="1257"/>
      <c r="F17924" s="1257"/>
      <c r="G17924" s="1257"/>
      <c r="H17924" s="1258"/>
      <c r="I17924" s="1257"/>
      <c r="J17924" s="1257"/>
      <c r="K17924" s="1257"/>
      <c r="L17924" s="1257"/>
      <c r="M17924" s="1257"/>
    </row>
    <row r="17925" spans="2:13" s="1259" customFormat="1" x14ac:dyDescent="0.2">
      <c r="B17925" s="1257"/>
      <c r="C17925" s="1257"/>
      <c r="D17925" s="1257"/>
      <c r="E17925" s="1257"/>
      <c r="F17925" s="1257"/>
      <c r="G17925" s="1257"/>
      <c r="H17925" s="1258"/>
      <c r="I17925" s="1257"/>
      <c r="J17925" s="1257"/>
      <c r="K17925" s="1257"/>
      <c r="L17925" s="1257"/>
      <c r="M17925" s="1257"/>
    </row>
    <row r="17926" spans="2:13" s="1259" customFormat="1" x14ac:dyDescent="0.2">
      <c r="B17926" s="1257"/>
      <c r="C17926" s="1257"/>
      <c r="D17926" s="1257"/>
      <c r="E17926" s="1257"/>
      <c r="F17926" s="1257"/>
      <c r="G17926" s="1257"/>
      <c r="H17926" s="1258"/>
      <c r="I17926" s="1257"/>
      <c r="J17926" s="1257"/>
      <c r="K17926" s="1257"/>
      <c r="L17926" s="1257"/>
      <c r="M17926" s="1257"/>
    </row>
    <row r="17927" spans="2:13" s="1259" customFormat="1" x14ac:dyDescent="0.2">
      <c r="B17927" s="1257"/>
      <c r="C17927" s="1257"/>
      <c r="D17927" s="1257"/>
      <c r="E17927" s="1257"/>
      <c r="F17927" s="1257"/>
      <c r="G17927" s="1257"/>
      <c r="H17927" s="1258"/>
      <c r="I17927" s="1257"/>
      <c r="J17927" s="1257"/>
      <c r="K17927" s="1257"/>
      <c r="L17927" s="1257"/>
      <c r="M17927" s="1257"/>
    </row>
    <row r="17928" spans="2:13" s="1259" customFormat="1" x14ac:dyDescent="0.2">
      <c r="B17928" s="1257"/>
      <c r="C17928" s="1257"/>
      <c r="D17928" s="1257"/>
      <c r="E17928" s="1257"/>
      <c r="F17928" s="1257"/>
      <c r="G17928" s="1257"/>
      <c r="H17928" s="1258"/>
      <c r="I17928" s="1257"/>
      <c r="J17928" s="1257"/>
      <c r="K17928" s="1257"/>
      <c r="L17928" s="1257"/>
      <c r="M17928" s="1257"/>
    </row>
    <row r="17929" spans="2:13" s="1259" customFormat="1" x14ac:dyDescent="0.2">
      <c r="B17929" s="1257"/>
      <c r="C17929" s="1257"/>
      <c r="D17929" s="1257"/>
      <c r="E17929" s="1257"/>
      <c r="F17929" s="1257"/>
      <c r="G17929" s="1257"/>
      <c r="H17929" s="1258"/>
      <c r="I17929" s="1257"/>
      <c r="J17929" s="1257"/>
      <c r="K17929" s="1257"/>
      <c r="L17929" s="1257"/>
      <c r="M17929" s="1257"/>
    </row>
    <row r="17930" spans="2:13" s="1259" customFormat="1" x14ac:dyDescent="0.2">
      <c r="B17930" s="1257"/>
      <c r="C17930" s="1257"/>
      <c r="D17930" s="1257"/>
      <c r="E17930" s="1257"/>
      <c r="F17930" s="1257"/>
      <c r="G17930" s="1257"/>
      <c r="H17930" s="1258"/>
      <c r="I17930" s="1257"/>
      <c r="J17930" s="1257"/>
      <c r="K17930" s="1257"/>
      <c r="L17930" s="1257"/>
      <c r="M17930" s="1257"/>
    </row>
    <row r="17931" spans="2:13" s="1259" customFormat="1" x14ac:dyDescent="0.2">
      <c r="B17931" s="1257"/>
      <c r="C17931" s="1257"/>
      <c r="D17931" s="1257"/>
      <c r="E17931" s="1257"/>
      <c r="F17931" s="1257"/>
      <c r="G17931" s="1257"/>
      <c r="H17931" s="1258"/>
      <c r="I17931" s="1257"/>
      <c r="J17931" s="1257"/>
      <c r="K17931" s="1257"/>
      <c r="L17931" s="1257"/>
      <c r="M17931" s="1257"/>
    </row>
    <row r="17932" spans="2:13" s="1259" customFormat="1" x14ac:dyDescent="0.2">
      <c r="B17932" s="1257"/>
      <c r="C17932" s="1257"/>
      <c r="D17932" s="1257"/>
      <c r="E17932" s="1257"/>
      <c r="F17932" s="1257"/>
      <c r="G17932" s="1257"/>
      <c r="H17932" s="1258"/>
      <c r="I17932" s="1257"/>
      <c r="J17932" s="1257"/>
      <c r="K17932" s="1257"/>
      <c r="L17932" s="1257"/>
      <c r="M17932" s="1257"/>
    </row>
    <row r="17933" spans="2:13" s="1259" customFormat="1" x14ac:dyDescent="0.2">
      <c r="B17933" s="1257"/>
      <c r="C17933" s="1257"/>
      <c r="D17933" s="1257"/>
      <c r="E17933" s="1257"/>
      <c r="F17933" s="1257"/>
      <c r="G17933" s="1257"/>
      <c r="H17933" s="1258"/>
      <c r="I17933" s="1257"/>
      <c r="J17933" s="1257"/>
      <c r="K17933" s="1257"/>
      <c r="L17933" s="1257"/>
      <c r="M17933" s="1257"/>
    </row>
    <row r="17934" spans="2:13" s="1259" customFormat="1" x14ac:dyDescent="0.2">
      <c r="B17934" s="1257"/>
      <c r="C17934" s="1257"/>
      <c r="D17934" s="1257"/>
      <c r="E17934" s="1257"/>
      <c r="F17934" s="1257"/>
      <c r="G17934" s="1257"/>
      <c r="H17934" s="1258"/>
      <c r="I17934" s="1257"/>
      <c r="J17934" s="1257"/>
      <c r="K17934" s="1257"/>
      <c r="L17934" s="1257"/>
      <c r="M17934" s="1257"/>
    </row>
    <row r="17935" spans="2:13" s="1259" customFormat="1" x14ac:dyDescent="0.2">
      <c r="B17935" s="1257"/>
      <c r="C17935" s="1257"/>
      <c r="D17935" s="1257"/>
      <c r="E17935" s="1257"/>
      <c r="F17935" s="1257"/>
      <c r="G17935" s="1257"/>
      <c r="H17935" s="1258"/>
      <c r="I17935" s="1257"/>
      <c r="J17935" s="1257"/>
      <c r="K17935" s="1257"/>
      <c r="L17935" s="1257"/>
      <c r="M17935" s="1257"/>
    </row>
    <row r="17936" spans="2:13" s="1259" customFormat="1" x14ac:dyDescent="0.2">
      <c r="B17936" s="1257"/>
      <c r="C17936" s="1257"/>
      <c r="D17936" s="1257"/>
      <c r="E17936" s="1257"/>
      <c r="F17936" s="1257"/>
      <c r="G17936" s="1257"/>
      <c r="H17936" s="1258"/>
      <c r="I17936" s="1257"/>
      <c r="J17936" s="1257"/>
      <c r="K17936" s="1257"/>
      <c r="L17936" s="1257"/>
      <c r="M17936" s="1257"/>
    </row>
    <row r="17937" spans="2:13" s="1259" customFormat="1" x14ac:dyDescent="0.2">
      <c r="B17937" s="1257"/>
      <c r="C17937" s="1257"/>
      <c r="D17937" s="1257"/>
      <c r="E17937" s="1257"/>
      <c r="F17937" s="1257"/>
      <c r="G17937" s="1257"/>
      <c r="H17937" s="1258"/>
      <c r="I17937" s="1257"/>
      <c r="J17937" s="1257"/>
      <c r="K17937" s="1257"/>
      <c r="L17937" s="1257"/>
      <c r="M17937" s="1257"/>
    </row>
    <row r="17938" spans="2:13" s="1259" customFormat="1" x14ac:dyDescent="0.2">
      <c r="B17938" s="1257"/>
      <c r="C17938" s="1257"/>
      <c r="D17938" s="1257"/>
      <c r="E17938" s="1257"/>
      <c r="F17938" s="1257"/>
      <c r="G17938" s="1257"/>
      <c r="H17938" s="1258"/>
      <c r="I17938" s="1257"/>
      <c r="J17938" s="1257"/>
      <c r="K17938" s="1257"/>
      <c r="L17938" s="1257"/>
      <c r="M17938" s="1257"/>
    </row>
    <row r="17939" spans="2:13" s="1259" customFormat="1" x14ac:dyDescent="0.2">
      <c r="B17939" s="1257"/>
      <c r="C17939" s="1257"/>
      <c r="D17939" s="1257"/>
      <c r="E17939" s="1257"/>
      <c r="F17939" s="1257"/>
      <c r="G17939" s="1257"/>
      <c r="H17939" s="1258"/>
      <c r="I17939" s="1257"/>
      <c r="J17939" s="1257"/>
      <c r="K17939" s="1257"/>
      <c r="L17939" s="1257"/>
      <c r="M17939" s="1257"/>
    </row>
    <row r="17940" spans="2:13" s="1259" customFormat="1" x14ac:dyDescent="0.2">
      <c r="B17940" s="1257"/>
      <c r="C17940" s="1257"/>
      <c r="D17940" s="1257"/>
      <c r="E17940" s="1257"/>
      <c r="F17940" s="1257"/>
      <c r="G17940" s="1257"/>
      <c r="H17940" s="1258"/>
      <c r="I17940" s="1257"/>
      <c r="J17940" s="1257"/>
      <c r="K17940" s="1257"/>
      <c r="L17940" s="1257"/>
      <c r="M17940" s="1257"/>
    </row>
    <row r="17941" spans="2:13" s="1259" customFormat="1" x14ac:dyDescent="0.2">
      <c r="B17941" s="1257"/>
      <c r="C17941" s="1257"/>
      <c r="D17941" s="1257"/>
      <c r="E17941" s="1257"/>
      <c r="F17941" s="1257"/>
      <c r="G17941" s="1257"/>
      <c r="H17941" s="1258"/>
      <c r="I17941" s="1257"/>
      <c r="J17941" s="1257"/>
      <c r="K17941" s="1257"/>
      <c r="L17941" s="1257"/>
      <c r="M17941" s="1257"/>
    </row>
    <row r="17942" spans="2:13" s="1259" customFormat="1" x14ac:dyDescent="0.2">
      <c r="B17942" s="1257"/>
      <c r="C17942" s="1257"/>
      <c r="D17942" s="1257"/>
      <c r="E17942" s="1257"/>
      <c r="F17942" s="1257"/>
      <c r="G17942" s="1257"/>
      <c r="H17942" s="1258"/>
      <c r="I17942" s="1257"/>
      <c r="J17942" s="1257"/>
      <c r="K17942" s="1257"/>
      <c r="L17942" s="1257"/>
      <c r="M17942" s="1257"/>
    </row>
    <row r="17943" spans="2:13" s="1259" customFormat="1" x14ac:dyDescent="0.2">
      <c r="B17943" s="1257"/>
      <c r="C17943" s="1257"/>
      <c r="D17943" s="1257"/>
      <c r="E17943" s="1257"/>
      <c r="F17943" s="1257"/>
      <c r="G17943" s="1257"/>
      <c r="H17943" s="1258"/>
      <c r="I17943" s="1257"/>
      <c r="J17943" s="1257"/>
      <c r="K17943" s="1257"/>
      <c r="L17943" s="1257"/>
      <c r="M17943" s="1257"/>
    </row>
    <row r="17944" spans="2:13" s="1259" customFormat="1" x14ac:dyDescent="0.2">
      <c r="B17944" s="1257"/>
      <c r="C17944" s="1257"/>
      <c r="D17944" s="1257"/>
      <c r="E17944" s="1257"/>
      <c r="F17944" s="1257"/>
      <c r="G17944" s="1257"/>
      <c r="H17944" s="1258"/>
      <c r="I17944" s="1257"/>
      <c r="J17944" s="1257"/>
      <c r="K17944" s="1257"/>
      <c r="L17944" s="1257"/>
      <c r="M17944" s="1257"/>
    </row>
    <row r="17945" spans="2:13" s="1259" customFormat="1" x14ac:dyDescent="0.2">
      <c r="B17945" s="1257"/>
      <c r="C17945" s="1257"/>
      <c r="D17945" s="1257"/>
      <c r="E17945" s="1257"/>
      <c r="F17945" s="1257"/>
      <c r="G17945" s="1257"/>
      <c r="H17945" s="1258"/>
      <c r="I17945" s="1257"/>
      <c r="J17945" s="1257"/>
      <c r="K17945" s="1257"/>
      <c r="L17945" s="1257"/>
      <c r="M17945" s="1257"/>
    </row>
    <row r="17946" spans="2:13" s="1259" customFormat="1" x14ac:dyDescent="0.2">
      <c r="B17946" s="1257"/>
      <c r="C17946" s="1257"/>
      <c r="D17946" s="1257"/>
      <c r="E17946" s="1257"/>
      <c r="F17946" s="1257"/>
      <c r="G17946" s="1257"/>
      <c r="H17946" s="1258"/>
      <c r="I17946" s="1257"/>
      <c r="J17946" s="1257"/>
      <c r="K17946" s="1257"/>
      <c r="L17946" s="1257"/>
      <c r="M17946" s="1257"/>
    </row>
    <row r="17947" spans="2:13" s="1259" customFormat="1" x14ac:dyDescent="0.2">
      <c r="B17947" s="1257"/>
      <c r="C17947" s="1257"/>
      <c r="D17947" s="1257"/>
      <c r="E17947" s="1257"/>
      <c r="F17947" s="1257"/>
      <c r="G17947" s="1257"/>
      <c r="H17947" s="1258"/>
      <c r="I17947" s="1257"/>
      <c r="J17947" s="1257"/>
      <c r="K17947" s="1257"/>
      <c r="L17947" s="1257"/>
      <c r="M17947" s="1257"/>
    </row>
    <row r="17948" spans="2:13" s="1259" customFormat="1" x14ac:dyDescent="0.2">
      <c r="B17948" s="1257"/>
      <c r="C17948" s="1257"/>
      <c r="D17948" s="1257"/>
      <c r="E17948" s="1257"/>
      <c r="F17948" s="1257"/>
      <c r="G17948" s="1257"/>
      <c r="H17948" s="1258"/>
      <c r="I17948" s="1257"/>
      <c r="J17948" s="1257"/>
      <c r="K17948" s="1257"/>
      <c r="L17948" s="1257"/>
      <c r="M17948" s="1257"/>
    </row>
    <row r="17949" spans="2:13" s="1259" customFormat="1" x14ac:dyDescent="0.2">
      <c r="B17949" s="1257"/>
      <c r="C17949" s="1257"/>
      <c r="D17949" s="1257"/>
      <c r="E17949" s="1257"/>
      <c r="F17949" s="1257"/>
      <c r="G17949" s="1257"/>
      <c r="H17949" s="1258"/>
      <c r="I17949" s="1257"/>
      <c r="J17949" s="1257"/>
      <c r="K17949" s="1257"/>
      <c r="L17949" s="1257"/>
      <c r="M17949" s="1257"/>
    </row>
    <row r="17950" spans="2:13" s="1259" customFormat="1" x14ac:dyDescent="0.2">
      <c r="B17950" s="1257"/>
      <c r="C17950" s="1257"/>
      <c r="D17950" s="1257"/>
      <c r="E17950" s="1257"/>
      <c r="F17950" s="1257"/>
      <c r="G17950" s="1257"/>
      <c r="H17950" s="1258"/>
      <c r="I17950" s="1257"/>
      <c r="J17950" s="1257"/>
      <c r="K17950" s="1257"/>
      <c r="L17950" s="1257"/>
      <c r="M17950" s="1257"/>
    </row>
    <row r="17951" spans="2:13" s="1259" customFormat="1" x14ac:dyDescent="0.2">
      <c r="B17951" s="1257"/>
      <c r="C17951" s="1257"/>
      <c r="D17951" s="1257"/>
      <c r="E17951" s="1257"/>
      <c r="F17951" s="1257"/>
      <c r="G17951" s="1257"/>
      <c r="H17951" s="1258"/>
      <c r="I17951" s="1257"/>
      <c r="J17951" s="1257"/>
      <c r="K17951" s="1257"/>
      <c r="L17951" s="1257"/>
      <c r="M17951" s="1257"/>
    </row>
    <row r="17952" spans="2:13" s="1259" customFormat="1" x14ac:dyDescent="0.2">
      <c r="B17952" s="1257"/>
      <c r="C17952" s="1257"/>
      <c r="D17952" s="1257"/>
      <c r="E17952" s="1257"/>
      <c r="F17952" s="1257"/>
      <c r="G17952" s="1257"/>
      <c r="H17952" s="1258"/>
      <c r="I17952" s="1257"/>
      <c r="J17952" s="1257"/>
      <c r="K17952" s="1257"/>
      <c r="L17952" s="1257"/>
      <c r="M17952" s="1257"/>
    </row>
    <row r="17953" spans="2:13" s="1259" customFormat="1" x14ac:dyDescent="0.2">
      <c r="B17953" s="1257"/>
      <c r="C17953" s="1257"/>
      <c r="D17953" s="1257"/>
      <c r="E17953" s="1257"/>
      <c r="F17953" s="1257"/>
      <c r="G17953" s="1257"/>
      <c r="H17953" s="1258"/>
      <c r="I17953" s="1257"/>
      <c r="J17953" s="1257"/>
      <c r="K17953" s="1257"/>
      <c r="L17953" s="1257"/>
      <c r="M17953" s="1257"/>
    </row>
    <row r="17954" spans="2:13" s="1259" customFormat="1" x14ac:dyDescent="0.2">
      <c r="B17954" s="1257"/>
      <c r="C17954" s="1257"/>
      <c r="D17954" s="1257"/>
      <c r="E17954" s="1257"/>
      <c r="F17954" s="1257"/>
      <c r="G17954" s="1257"/>
      <c r="H17954" s="1258"/>
      <c r="I17954" s="1257"/>
      <c r="J17954" s="1257"/>
      <c r="K17954" s="1257"/>
      <c r="L17954" s="1257"/>
      <c r="M17954" s="1257"/>
    </row>
    <row r="17955" spans="2:13" s="1259" customFormat="1" x14ac:dyDescent="0.2">
      <c r="B17955" s="1257"/>
      <c r="C17955" s="1257"/>
      <c r="D17955" s="1257"/>
      <c r="E17955" s="1257"/>
      <c r="F17955" s="1257"/>
      <c r="G17955" s="1257"/>
      <c r="H17955" s="1258"/>
      <c r="I17955" s="1257"/>
      <c r="J17955" s="1257"/>
      <c r="K17955" s="1257"/>
      <c r="L17955" s="1257"/>
      <c r="M17955" s="1257"/>
    </row>
    <row r="17956" spans="2:13" s="1259" customFormat="1" x14ac:dyDescent="0.2">
      <c r="B17956" s="1257"/>
      <c r="C17956" s="1257"/>
      <c r="D17956" s="1257"/>
      <c r="E17956" s="1257"/>
      <c r="F17956" s="1257"/>
      <c r="G17956" s="1257"/>
      <c r="H17956" s="1258"/>
      <c r="I17956" s="1257"/>
      <c r="J17956" s="1257"/>
      <c r="K17956" s="1257"/>
      <c r="L17956" s="1257"/>
      <c r="M17956" s="1257"/>
    </row>
    <row r="17957" spans="2:13" s="1259" customFormat="1" x14ac:dyDescent="0.2">
      <c r="B17957" s="1257"/>
      <c r="C17957" s="1257"/>
      <c r="D17957" s="1257"/>
      <c r="E17957" s="1257"/>
      <c r="F17957" s="1257"/>
      <c r="G17957" s="1257"/>
      <c r="H17957" s="1258"/>
      <c r="I17957" s="1257"/>
      <c r="J17957" s="1257"/>
      <c r="K17957" s="1257"/>
      <c r="L17957" s="1257"/>
      <c r="M17957" s="1257"/>
    </row>
    <row r="17958" spans="2:13" s="1259" customFormat="1" x14ac:dyDescent="0.2">
      <c r="B17958" s="1257"/>
      <c r="C17958" s="1257"/>
      <c r="D17958" s="1257"/>
      <c r="E17958" s="1257"/>
      <c r="F17958" s="1257"/>
      <c r="G17958" s="1257"/>
      <c r="H17958" s="1258"/>
      <c r="I17958" s="1257"/>
      <c r="J17958" s="1257"/>
      <c r="K17958" s="1257"/>
      <c r="L17958" s="1257"/>
      <c r="M17958" s="1257"/>
    </row>
    <row r="17959" spans="2:13" s="1259" customFormat="1" x14ac:dyDescent="0.2">
      <c r="B17959" s="1257"/>
      <c r="C17959" s="1257"/>
      <c r="D17959" s="1257"/>
      <c r="E17959" s="1257"/>
      <c r="F17959" s="1257"/>
      <c r="G17959" s="1257"/>
      <c r="H17959" s="1258"/>
      <c r="I17959" s="1257"/>
      <c r="J17959" s="1257"/>
      <c r="K17959" s="1257"/>
      <c r="L17959" s="1257"/>
      <c r="M17959" s="1257"/>
    </row>
    <row r="17960" spans="2:13" s="1259" customFormat="1" x14ac:dyDescent="0.2">
      <c r="B17960" s="1257"/>
      <c r="C17960" s="1257"/>
      <c r="D17960" s="1257"/>
      <c r="E17960" s="1257"/>
      <c r="F17960" s="1257"/>
      <c r="G17960" s="1257"/>
      <c r="H17960" s="1258"/>
      <c r="I17960" s="1257"/>
      <c r="J17960" s="1257"/>
      <c r="K17960" s="1257"/>
      <c r="L17960" s="1257"/>
      <c r="M17960" s="1257"/>
    </row>
    <row r="17961" spans="2:13" s="1259" customFormat="1" x14ac:dyDescent="0.2">
      <c r="B17961" s="1257"/>
      <c r="C17961" s="1257"/>
      <c r="D17961" s="1257"/>
      <c r="E17961" s="1257"/>
      <c r="F17961" s="1257"/>
      <c r="G17961" s="1257"/>
      <c r="H17961" s="1258"/>
      <c r="I17961" s="1257"/>
      <c r="J17961" s="1257"/>
      <c r="K17961" s="1257"/>
      <c r="L17961" s="1257"/>
      <c r="M17961" s="1257"/>
    </row>
    <row r="17962" spans="2:13" s="1259" customFormat="1" x14ac:dyDescent="0.2">
      <c r="B17962" s="1257"/>
      <c r="C17962" s="1257"/>
      <c r="D17962" s="1257"/>
      <c r="E17962" s="1257"/>
      <c r="F17962" s="1257"/>
      <c r="G17962" s="1257"/>
      <c r="H17962" s="1258"/>
      <c r="I17962" s="1257"/>
      <c r="J17962" s="1257"/>
      <c r="K17962" s="1257"/>
      <c r="L17962" s="1257"/>
      <c r="M17962" s="1257"/>
    </row>
    <row r="17963" spans="2:13" s="1259" customFormat="1" x14ac:dyDescent="0.2">
      <c r="B17963" s="1257"/>
      <c r="C17963" s="1257"/>
      <c r="D17963" s="1257"/>
      <c r="E17963" s="1257"/>
      <c r="F17963" s="1257"/>
      <c r="G17963" s="1257"/>
      <c r="H17963" s="1258"/>
      <c r="I17963" s="1257"/>
      <c r="J17963" s="1257"/>
      <c r="K17963" s="1257"/>
      <c r="L17963" s="1257"/>
      <c r="M17963" s="1257"/>
    </row>
    <row r="17964" spans="2:13" s="1259" customFormat="1" x14ac:dyDescent="0.2">
      <c r="B17964" s="1257"/>
      <c r="C17964" s="1257"/>
      <c r="D17964" s="1257"/>
      <c r="E17964" s="1257"/>
      <c r="F17964" s="1257"/>
      <c r="G17964" s="1257"/>
      <c r="H17964" s="1258"/>
      <c r="I17964" s="1257"/>
      <c r="J17964" s="1257"/>
      <c r="K17964" s="1257"/>
      <c r="L17964" s="1257"/>
      <c r="M17964" s="1257"/>
    </row>
    <row r="17965" spans="2:13" s="1259" customFormat="1" x14ac:dyDescent="0.2">
      <c r="B17965" s="1257"/>
      <c r="C17965" s="1257"/>
      <c r="D17965" s="1257"/>
      <c r="E17965" s="1257"/>
      <c r="F17965" s="1257"/>
      <c r="G17965" s="1257"/>
      <c r="H17965" s="1258"/>
      <c r="I17965" s="1257"/>
      <c r="J17965" s="1257"/>
      <c r="K17965" s="1257"/>
      <c r="L17965" s="1257"/>
      <c r="M17965" s="1257"/>
    </row>
    <row r="17966" spans="2:13" s="1259" customFormat="1" x14ac:dyDescent="0.2">
      <c r="B17966" s="1257"/>
      <c r="C17966" s="1257"/>
      <c r="D17966" s="1257"/>
      <c r="E17966" s="1257"/>
      <c r="F17966" s="1257"/>
      <c r="G17966" s="1257"/>
      <c r="H17966" s="1258"/>
      <c r="I17966" s="1257"/>
      <c r="J17966" s="1257"/>
      <c r="K17966" s="1257"/>
      <c r="L17966" s="1257"/>
      <c r="M17966" s="1257"/>
    </row>
    <row r="17967" spans="2:13" s="1259" customFormat="1" x14ac:dyDescent="0.2">
      <c r="B17967" s="1257"/>
      <c r="C17967" s="1257"/>
      <c r="D17967" s="1257"/>
      <c r="E17967" s="1257"/>
      <c r="F17967" s="1257"/>
      <c r="G17967" s="1257"/>
      <c r="H17967" s="1258"/>
      <c r="I17967" s="1257"/>
      <c r="J17967" s="1257"/>
      <c r="K17967" s="1257"/>
      <c r="L17967" s="1257"/>
      <c r="M17967" s="1257"/>
    </row>
    <row r="17968" spans="2:13" s="1259" customFormat="1" x14ac:dyDescent="0.2">
      <c r="B17968" s="1257"/>
      <c r="C17968" s="1257"/>
      <c r="D17968" s="1257"/>
      <c r="E17968" s="1257"/>
      <c r="F17968" s="1257"/>
      <c r="G17968" s="1257"/>
      <c r="H17968" s="1258"/>
      <c r="I17968" s="1257"/>
      <c r="J17968" s="1257"/>
      <c r="K17968" s="1257"/>
      <c r="L17968" s="1257"/>
      <c r="M17968" s="1257"/>
    </row>
    <row r="17969" spans="2:13" s="1259" customFormat="1" x14ac:dyDescent="0.2">
      <c r="B17969" s="1257"/>
      <c r="C17969" s="1257"/>
      <c r="D17969" s="1257"/>
      <c r="E17969" s="1257"/>
      <c r="F17969" s="1257"/>
      <c r="G17969" s="1257"/>
      <c r="H17969" s="1258"/>
      <c r="I17969" s="1257"/>
      <c r="J17969" s="1257"/>
      <c r="K17969" s="1257"/>
      <c r="L17969" s="1257"/>
      <c r="M17969" s="1257"/>
    </row>
    <row r="17970" spans="2:13" s="1259" customFormat="1" x14ac:dyDescent="0.2">
      <c r="B17970" s="1257"/>
      <c r="C17970" s="1257"/>
      <c r="D17970" s="1257"/>
      <c r="E17970" s="1257"/>
      <c r="F17970" s="1257"/>
      <c r="G17970" s="1257"/>
      <c r="H17970" s="1258"/>
      <c r="I17970" s="1257"/>
      <c r="J17970" s="1257"/>
      <c r="K17970" s="1257"/>
      <c r="L17970" s="1257"/>
      <c r="M17970" s="1257"/>
    </row>
    <row r="17971" spans="2:13" s="1259" customFormat="1" x14ac:dyDescent="0.2">
      <c r="B17971" s="1257"/>
      <c r="C17971" s="1257"/>
      <c r="D17971" s="1257"/>
      <c r="E17971" s="1257"/>
      <c r="F17971" s="1257"/>
      <c r="G17971" s="1257"/>
      <c r="H17971" s="1258"/>
      <c r="I17971" s="1257"/>
      <c r="J17971" s="1257"/>
      <c r="K17971" s="1257"/>
      <c r="L17971" s="1257"/>
      <c r="M17971" s="1257"/>
    </row>
    <row r="17972" spans="2:13" s="1259" customFormat="1" x14ac:dyDescent="0.2">
      <c r="B17972" s="1257"/>
      <c r="C17972" s="1257"/>
      <c r="D17972" s="1257"/>
      <c r="E17972" s="1257"/>
      <c r="F17972" s="1257"/>
      <c r="G17972" s="1257"/>
      <c r="H17972" s="1258"/>
      <c r="I17972" s="1257"/>
      <c r="J17972" s="1257"/>
      <c r="K17972" s="1257"/>
      <c r="L17972" s="1257"/>
      <c r="M17972" s="1257"/>
    </row>
    <row r="17973" spans="2:13" s="1259" customFormat="1" x14ac:dyDescent="0.2">
      <c r="B17973" s="1257"/>
      <c r="C17973" s="1257"/>
      <c r="D17973" s="1257"/>
      <c r="E17973" s="1257"/>
      <c r="F17973" s="1257"/>
      <c r="G17973" s="1257"/>
      <c r="H17973" s="1258"/>
      <c r="I17973" s="1257"/>
      <c r="J17973" s="1257"/>
      <c r="K17973" s="1257"/>
      <c r="L17973" s="1257"/>
      <c r="M17973" s="1257"/>
    </row>
    <row r="17974" spans="2:13" s="1259" customFormat="1" x14ac:dyDescent="0.2">
      <c r="B17974" s="1257"/>
      <c r="C17974" s="1257"/>
      <c r="D17974" s="1257"/>
      <c r="E17974" s="1257"/>
      <c r="F17974" s="1257"/>
      <c r="G17974" s="1257"/>
      <c r="H17974" s="1258"/>
      <c r="I17974" s="1257"/>
      <c r="J17974" s="1257"/>
      <c r="K17974" s="1257"/>
      <c r="L17974" s="1257"/>
      <c r="M17974" s="1257"/>
    </row>
    <row r="17975" spans="2:13" s="1259" customFormat="1" x14ac:dyDescent="0.2">
      <c r="B17975" s="1257"/>
      <c r="C17975" s="1257"/>
      <c r="D17975" s="1257"/>
      <c r="E17975" s="1257"/>
      <c r="F17975" s="1257"/>
      <c r="G17975" s="1257"/>
      <c r="H17975" s="1258"/>
      <c r="I17975" s="1257"/>
      <c r="J17975" s="1257"/>
      <c r="K17975" s="1257"/>
      <c r="L17975" s="1257"/>
      <c r="M17975" s="1257"/>
    </row>
    <row r="17976" spans="2:13" s="1259" customFormat="1" x14ac:dyDescent="0.2">
      <c r="B17976" s="1257"/>
      <c r="C17976" s="1257"/>
      <c r="D17976" s="1257"/>
      <c r="E17976" s="1257"/>
      <c r="F17976" s="1257"/>
      <c r="G17976" s="1257"/>
      <c r="H17976" s="1258"/>
      <c r="I17976" s="1257"/>
      <c r="J17976" s="1257"/>
      <c r="K17976" s="1257"/>
      <c r="L17976" s="1257"/>
      <c r="M17976" s="1257"/>
    </row>
    <row r="17977" spans="2:13" s="1259" customFormat="1" x14ac:dyDescent="0.2">
      <c r="B17977" s="1257"/>
      <c r="C17977" s="1257"/>
      <c r="D17977" s="1257"/>
      <c r="E17977" s="1257"/>
      <c r="F17977" s="1257"/>
      <c r="G17977" s="1257"/>
      <c r="H17977" s="1258"/>
      <c r="I17977" s="1257"/>
      <c r="J17977" s="1257"/>
      <c r="K17977" s="1257"/>
      <c r="L17977" s="1257"/>
      <c r="M17977" s="1257"/>
    </row>
    <row r="17978" spans="2:13" s="1259" customFormat="1" x14ac:dyDescent="0.2">
      <c r="B17978" s="1257"/>
      <c r="C17978" s="1257"/>
      <c r="D17978" s="1257"/>
      <c r="E17978" s="1257"/>
      <c r="F17978" s="1257"/>
      <c r="G17978" s="1257"/>
      <c r="H17978" s="1258"/>
      <c r="I17978" s="1257"/>
      <c r="J17978" s="1257"/>
      <c r="K17978" s="1257"/>
      <c r="L17978" s="1257"/>
      <c r="M17978" s="1257"/>
    </row>
    <row r="17979" spans="2:13" s="1259" customFormat="1" x14ac:dyDescent="0.2">
      <c r="B17979" s="1257"/>
      <c r="C17979" s="1257"/>
      <c r="D17979" s="1257"/>
      <c r="E17979" s="1257"/>
      <c r="F17979" s="1257"/>
      <c r="G17979" s="1257"/>
      <c r="H17979" s="1258"/>
      <c r="I17979" s="1257"/>
      <c r="J17979" s="1257"/>
      <c r="K17979" s="1257"/>
      <c r="L17979" s="1257"/>
      <c r="M17979" s="1257"/>
    </row>
    <row r="17980" spans="2:13" s="1259" customFormat="1" x14ac:dyDescent="0.2">
      <c r="B17980" s="1257"/>
      <c r="C17980" s="1257"/>
      <c r="D17980" s="1257"/>
      <c r="E17980" s="1257"/>
      <c r="F17980" s="1257"/>
      <c r="G17980" s="1257"/>
      <c r="H17980" s="1258"/>
      <c r="I17980" s="1257"/>
      <c r="J17980" s="1257"/>
      <c r="K17980" s="1257"/>
      <c r="L17980" s="1257"/>
      <c r="M17980" s="1257"/>
    </row>
    <row r="17981" spans="2:13" s="1259" customFormat="1" x14ac:dyDescent="0.2">
      <c r="B17981" s="1257"/>
      <c r="C17981" s="1257"/>
      <c r="D17981" s="1257"/>
      <c r="E17981" s="1257"/>
      <c r="F17981" s="1257"/>
      <c r="G17981" s="1257"/>
      <c r="H17981" s="1258"/>
      <c r="I17981" s="1257"/>
      <c r="J17981" s="1257"/>
      <c r="K17981" s="1257"/>
      <c r="L17981" s="1257"/>
      <c r="M17981" s="1257"/>
    </row>
    <row r="17982" spans="2:13" s="1259" customFormat="1" x14ac:dyDescent="0.2">
      <c r="B17982" s="1257"/>
      <c r="C17982" s="1257"/>
      <c r="D17982" s="1257"/>
      <c r="E17982" s="1257"/>
      <c r="F17982" s="1257"/>
      <c r="G17982" s="1257"/>
      <c r="H17982" s="1258"/>
      <c r="I17982" s="1257"/>
      <c r="J17982" s="1257"/>
      <c r="K17982" s="1257"/>
      <c r="L17982" s="1257"/>
      <c r="M17982" s="1257"/>
    </row>
    <row r="17983" spans="2:13" s="1259" customFormat="1" x14ac:dyDescent="0.2">
      <c r="B17983" s="1257"/>
      <c r="C17983" s="1257"/>
      <c r="D17983" s="1257"/>
      <c r="E17983" s="1257"/>
      <c r="F17983" s="1257"/>
      <c r="G17983" s="1257"/>
      <c r="H17983" s="1258"/>
      <c r="I17983" s="1257"/>
      <c r="J17983" s="1257"/>
      <c r="K17983" s="1257"/>
      <c r="L17983" s="1257"/>
      <c r="M17983" s="1257"/>
    </row>
    <row r="17984" spans="2:13" s="1259" customFormat="1" x14ac:dyDescent="0.2">
      <c r="B17984" s="1257"/>
      <c r="C17984" s="1257"/>
      <c r="D17984" s="1257"/>
      <c r="E17984" s="1257"/>
      <c r="F17984" s="1257"/>
      <c r="G17984" s="1257"/>
      <c r="H17984" s="1258"/>
      <c r="I17984" s="1257"/>
      <c r="J17984" s="1257"/>
      <c r="K17984" s="1257"/>
      <c r="L17984" s="1257"/>
      <c r="M17984" s="1257"/>
    </row>
    <row r="17985" spans="2:13" s="1259" customFormat="1" x14ac:dyDescent="0.2">
      <c r="B17985" s="1257"/>
      <c r="C17985" s="1257"/>
      <c r="D17985" s="1257"/>
      <c r="E17985" s="1257"/>
      <c r="F17985" s="1257"/>
      <c r="G17985" s="1257"/>
      <c r="H17985" s="1258"/>
      <c r="I17985" s="1257"/>
      <c r="J17985" s="1257"/>
      <c r="K17985" s="1257"/>
      <c r="L17985" s="1257"/>
      <c r="M17985" s="1257"/>
    </row>
    <row r="17986" spans="2:13" s="1259" customFormat="1" x14ac:dyDescent="0.2">
      <c r="B17986" s="1257"/>
      <c r="C17986" s="1257"/>
      <c r="D17986" s="1257"/>
      <c r="E17986" s="1257"/>
      <c r="F17986" s="1257"/>
      <c r="G17986" s="1257"/>
      <c r="H17986" s="1258"/>
      <c r="I17986" s="1257"/>
      <c r="J17986" s="1257"/>
      <c r="K17986" s="1257"/>
      <c r="L17986" s="1257"/>
      <c r="M17986" s="1257"/>
    </row>
    <row r="17987" spans="2:13" s="1259" customFormat="1" x14ac:dyDescent="0.2">
      <c r="B17987" s="1257"/>
      <c r="C17987" s="1257"/>
      <c r="D17987" s="1257"/>
      <c r="E17987" s="1257"/>
      <c r="F17987" s="1257"/>
      <c r="G17987" s="1257"/>
      <c r="H17987" s="1258"/>
      <c r="I17987" s="1257"/>
      <c r="J17987" s="1257"/>
      <c r="K17987" s="1257"/>
      <c r="L17987" s="1257"/>
      <c r="M17987" s="1257"/>
    </row>
    <row r="17988" spans="2:13" s="1259" customFormat="1" x14ac:dyDescent="0.2">
      <c r="B17988" s="1257"/>
      <c r="C17988" s="1257"/>
      <c r="D17988" s="1257"/>
      <c r="E17988" s="1257"/>
      <c r="F17988" s="1257"/>
      <c r="G17988" s="1257"/>
      <c r="H17988" s="1258"/>
      <c r="I17988" s="1257"/>
      <c r="J17988" s="1257"/>
      <c r="K17988" s="1257"/>
      <c r="L17988" s="1257"/>
      <c r="M17988" s="1257"/>
    </row>
    <row r="17989" spans="2:13" s="1259" customFormat="1" x14ac:dyDescent="0.2">
      <c r="B17989" s="1257"/>
      <c r="C17989" s="1257"/>
      <c r="D17989" s="1257"/>
      <c r="E17989" s="1257"/>
      <c r="F17989" s="1257"/>
      <c r="G17989" s="1257"/>
      <c r="H17989" s="1258"/>
      <c r="I17989" s="1257"/>
      <c r="J17989" s="1257"/>
      <c r="K17989" s="1257"/>
      <c r="L17989" s="1257"/>
      <c r="M17989" s="1257"/>
    </row>
    <row r="17990" spans="2:13" s="1259" customFormat="1" x14ac:dyDescent="0.2">
      <c r="B17990" s="1257"/>
      <c r="C17990" s="1257"/>
      <c r="D17990" s="1257"/>
      <c r="E17990" s="1257"/>
      <c r="F17990" s="1257"/>
      <c r="G17990" s="1257"/>
      <c r="H17990" s="1258"/>
      <c r="I17990" s="1257"/>
      <c r="J17990" s="1257"/>
      <c r="K17990" s="1257"/>
      <c r="L17990" s="1257"/>
      <c r="M17990" s="1257"/>
    </row>
    <row r="17991" spans="2:13" s="1259" customFormat="1" x14ac:dyDescent="0.2">
      <c r="B17991" s="1257"/>
      <c r="C17991" s="1257"/>
      <c r="D17991" s="1257"/>
      <c r="E17991" s="1257"/>
      <c r="F17991" s="1257"/>
      <c r="G17991" s="1257"/>
      <c r="H17991" s="1258"/>
      <c r="I17991" s="1257"/>
      <c r="J17991" s="1257"/>
      <c r="K17991" s="1257"/>
      <c r="L17991" s="1257"/>
      <c r="M17991" s="1257"/>
    </row>
    <row r="17992" spans="2:13" s="1259" customFormat="1" x14ac:dyDescent="0.2">
      <c r="B17992" s="1257"/>
      <c r="C17992" s="1257"/>
      <c r="D17992" s="1257"/>
      <c r="E17992" s="1257"/>
      <c r="F17992" s="1257"/>
      <c r="G17992" s="1257"/>
      <c r="H17992" s="1258"/>
      <c r="I17992" s="1257"/>
      <c r="J17992" s="1257"/>
      <c r="K17992" s="1257"/>
      <c r="L17992" s="1257"/>
      <c r="M17992" s="1257"/>
    </row>
    <row r="17993" spans="2:13" s="1259" customFormat="1" x14ac:dyDescent="0.2">
      <c r="B17993" s="1257"/>
      <c r="C17993" s="1257"/>
      <c r="D17993" s="1257"/>
      <c r="E17993" s="1257"/>
      <c r="F17993" s="1257"/>
      <c r="G17993" s="1257"/>
      <c r="H17993" s="1258"/>
      <c r="I17993" s="1257"/>
      <c r="J17993" s="1257"/>
      <c r="K17993" s="1257"/>
      <c r="L17993" s="1257"/>
      <c r="M17993" s="1257"/>
    </row>
    <row r="17994" spans="2:13" s="1259" customFormat="1" x14ac:dyDescent="0.2">
      <c r="B17994" s="1257"/>
      <c r="C17994" s="1257"/>
      <c r="D17994" s="1257"/>
      <c r="E17994" s="1257"/>
      <c r="F17994" s="1257"/>
      <c r="G17994" s="1257"/>
      <c r="H17994" s="1258"/>
      <c r="I17994" s="1257"/>
      <c r="J17994" s="1257"/>
      <c r="K17994" s="1257"/>
      <c r="L17994" s="1257"/>
      <c r="M17994" s="1257"/>
    </row>
    <row r="17995" spans="2:13" s="1259" customFormat="1" x14ac:dyDescent="0.2">
      <c r="B17995" s="1257"/>
      <c r="C17995" s="1257"/>
      <c r="D17995" s="1257"/>
      <c r="E17995" s="1257"/>
      <c r="F17995" s="1257"/>
      <c r="G17995" s="1257"/>
      <c r="H17995" s="1258"/>
      <c r="I17995" s="1257"/>
      <c r="J17995" s="1257"/>
      <c r="K17995" s="1257"/>
      <c r="L17995" s="1257"/>
      <c r="M17995" s="1257"/>
    </row>
    <row r="17996" spans="2:13" s="1259" customFormat="1" x14ac:dyDescent="0.2">
      <c r="B17996" s="1257"/>
      <c r="C17996" s="1257"/>
      <c r="D17996" s="1257"/>
      <c r="E17996" s="1257"/>
      <c r="F17996" s="1257"/>
      <c r="G17996" s="1257"/>
      <c r="H17996" s="1258"/>
      <c r="I17996" s="1257"/>
      <c r="J17996" s="1257"/>
      <c r="K17996" s="1257"/>
      <c r="L17996" s="1257"/>
      <c r="M17996" s="1257"/>
    </row>
    <row r="17997" spans="2:13" s="1259" customFormat="1" x14ac:dyDescent="0.2">
      <c r="B17997" s="1257"/>
      <c r="C17997" s="1257"/>
      <c r="D17997" s="1257"/>
      <c r="E17997" s="1257"/>
      <c r="F17997" s="1257"/>
      <c r="G17997" s="1257"/>
      <c r="H17997" s="1258"/>
      <c r="I17997" s="1257"/>
      <c r="J17997" s="1257"/>
      <c r="K17997" s="1257"/>
      <c r="L17997" s="1257"/>
      <c r="M17997" s="1257"/>
    </row>
    <row r="17998" spans="2:13" s="1259" customFormat="1" x14ac:dyDescent="0.2">
      <c r="B17998" s="1257"/>
      <c r="C17998" s="1257"/>
      <c r="D17998" s="1257"/>
      <c r="E17998" s="1257"/>
      <c r="F17998" s="1257"/>
      <c r="G17998" s="1257"/>
      <c r="H17998" s="1258"/>
      <c r="I17998" s="1257"/>
      <c r="J17998" s="1257"/>
      <c r="K17998" s="1257"/>
      <c r="L17998" s="1257"/>
      <c r="M17998" s="1257"/>
    </row>
    <row r="17999" spans="2:13" s="1259" customFormat="1" x14ac:dyDescent="0.2">
      <c r="B17999" s="1257"/>
      <c r="C17999" s="1257"/>
      <c r="D17999" s="1257"/>
      <c r="E17999" s="1257"/>
      <c r="F17999" s="1257"/>
      <c r="G17999" s="1257"/>
      <c r="H17999" s="1258"/>
      <c r="I17999" s="1257"/>
      <c r="J17999" s="1257"/>
      <c r="K17999" s="1257"/>
      <c r="L17999" s="1257"/>
      <c r="M17999" s="1257"/>
    </row>
    <row r="18000" spans="2:13" s="1259" customFormat="1" x14ac:dyDescent="0.2">
      <c r="B18000" s="1257"/>
      <c r="C18000" s="1257"/>
      <c r="D18000" s="1257"/>
      <c r="E18000" s="1257"/>
      <c r="F18000" s="1257"/>
      <c r="G18000" s="1257"/>
      <c r="H18000" s="1258"/>
      <c r="I18000" s="1257"/>
      <c r="J18000" s="1257"/>
      <c r="K18000" s="1257"/>
      <c r="L18000" s="1257"/>
      <c r="M18000" s="1257"/>
    </row>
    <row r="18001" spans="2:13" s="1259" customFormat="1" x14ac:dyDescent="0.2">
      <c r="B18001" s="1257"/>
      <c r="C18001" s="1257"/>
      <c r="D18001" s="1257"/>
      <c r="E18001" s="1257"/>
      <c r="F18001" s="1257"/>
      <c r="G18001" s="1257"/>
      <c r="H18001" s="1258"/>
      <c r="I18001" s="1257"/>
      <c r="J18001" s="1257"/>
      <c r="K18001" s="1257"/>
      <c r="L18001" s="1257"/>
      <c r="M18001" s="1257"/>
    </row>
    <row r="18002" spans="2:13" s="1259" customFormat="1" x14ac:dyDescent="0.2">
      <c r="B18002" s="1257"/>
      <c r="C18002" s="1257"/>
      <c r="D18002" s="1257"/>
      <c r="E18002" s="1257"/>
      <c r="F18002" s="1257"/>
      <c r="G18002" s="1257"/>
      <c r="H18002" s="1258"/>
      <c r="I18002" s="1257"/>
      <c r="J18002" s="1257"/>
      <c r="K18002" s="1257"/>
      <c r="L18002" s="1257"/>
      <c r="M18002" s="1257"/>
    </row>
    <row r="18003" spans="2:13" s="1259" customFormat="1" x14ac:dyDescent="0.2">
      <c r="B18003" s="1257"/>
      <c r="C18003" s="1257"/>
      <c r="D18003" s="1257"/>
      <c r="E18003" s="1257"/>
      <c r="F18003" s="1257"/>
      <c r="G18003" s="1257"/>
      <c r="H18003" s="1258"/>
      <c r="I18003" s="1257"/>
      <c r="J18003" s="1257"/>
      <c r="K18003" s="1257"/>
      <c r="L18003" s="1257"/>
      <c r="M18003" s="1257"/>
    </row>
    <row r="18004" spans="2:13" s="1259" customFormat="1" x14ac:dyDescent="0.2">
      <c r="B18004" s="1257"/>
      <c r="C18004" s="1257"/>
      <c r="D18004" s="1257"/>
      <c r="E18004" s="1257"/>
      <c r="F18004" s="1257"/>
      <c r="G18004" s="1257"/>
      <c r="H18004" s="1258"/>
      <c r="I18004" s="1257"/>
      <c r="J18004" s="1257"/>
      <c r="K18004" s="1257"/>
      <c r="L18004" s="1257"/>
      <c r="M18004" s="1257"/>
    </row>
    <row r="18005" spans="2:13" s="1259" customFormat="1" x14ac:dyDescent="0.2">
      <c r="B18005" s="1257"/>
      <c r="C18005" s="1257"/>
      <c r="D18005" s="1257"/>
      <c r="E18005" s="1257"/>
      <c r="F18005" s="1257"/>
      <c r="G18005" s="1257"/>
      <c r="H18005" s="1258"/>
      <c r="I18005" s="1257"/>
      <c r="J18005" s="1257"/>
      <c r="K18005" s="1257"/>
      <c r="L18005" s="1257"/>
      <c r="M18005" s="1257"/>
    </row>
    <row r="18006" spans="2:13" s="1259" customFormat="1" x14ac:dyDescent="0.2">
      <c r="B18006" s="1257"/>
      <c r="C18006" s="1257"/>
      <c r="D18006" s="1257"/>
      <c r="E18006" s="1257"/>
      <c r="F18006" s="1257"/>
      <c r="G18006" s="1257"/>
      <c r="H18006" s="1258"/>
      <c r="I18006" s="1257"/>
      <c r="J18006" s="1257"/>
      <c r="K18006" s="1257"/>
      <c r="L18006" s="1257"/>
      <c r="M18006" s="1257"/>
    </row>
    <row r="18007" spans="2:13" s="1259" customFormat="1" x14ac:dyDescent="0.2">
      <c r="B18007" s="1257"/>
      <c r="C18007" s="1257"/>
      <c r="D18007" s="1257"/>
      <c r="E18007" s="1257"/>
      <c r="F18007" s="1257"/>
      <c r="G18007" s="1257"/>
      <c r="H18007" s="1258"/>
      <c r="I18007" s="1257"/>
      <c r="J18007" s="1257"/>
      <c r="K18007" s="1257"/>
      <c r="L18007" s="1257"/>
      <c r="M18007" s="1257"/>
    </row>
    <row r="18008" spans="2:13" s="1259" customFormat="1" x14ac:dyDescent="0.2">
      <c r="B18008" s="1257"/>
      <c r="C18008" s="1257"/>
      <c r="D18008" s="1257"/>
      <c r="E18008" s="1257"/>
      <c r="F18008" s="1257"/>
      <c r="G18008" s="1257"/>
      <c r="H18008" s="1258"/>
      <c r="I18008" s="1257"/>
      <c r="J18008" s="1257"/>
      <c r="K18008" s="1257"/>
      <c r="L18008" s="1257"/>
      <c r="M18008" s="1257"/>
    </row>
    <row r="18009" spans="2:13" s="1259" customFormat="1" x14ac:dyDescent="0.2">
      <c r="B18009" s="1257"/>
      <c r="C18009" s="1257"/>
      <c r="D18009" s="1257"/>
      <c r="E18009" s="1257"/>
      <c r="F18009" s="1257"/>
      <c r="G18009" s="1257"/>
      <c r="H18009" s="1258"/>
      <c r="I18009" s="1257"/>
      <c r="J18009" s="1257"/>
      <c r="K18009" s="1257"/>
      <c r="L18009" s="1257"/>
      <c r="M18009" s="1257"/>
    </row>
    <row r="18010" spans="2:13" s="1259" customFormat="1" x14ac:dyDescent="0.2">
      <c r="B18010" s="1257"/>
      <c r="C18010" s="1257"/>
      <c r="D18010" s="1257"/>
      <c r="E18010" s="1257"/>
      <c r="F18010" s="1257"/>
      <c r="G18010" s="1257"/>
      <c r="H18010" s="1258"/>
      <c r="I18010" s="1257"/>
      <c r="J18010" s="1257"/>
      <c r="K18010" s="1257"/>
      <c r="L18010" s="1257"/>
      <c r="M18010" s="1257"/>
    </row>
    <row r="18011" spans="2:13" s="1259" customFormat="1" x14ac:dyDescent="0.2">
      <c r="B18011" s="1257"/>
      <c r="C18011" s="1257"/>
      <c r="D18011" s="1257"/>
      <c r="E18011" s="1257"/>
      <c r="F18011" s="1257"/>
      <c r="G18011" s="1257"/>
      <c r="H18011" s="1258"/>
      <c r="I18011" s="1257"/>
      <c r="J18011" s="1257"/>
      <c r="K18011" s="1257"/>
      <c r="L18011" s="1257"/>
      <c r="M18011" s="1257"/>
    </row>
    <row r="18012" spans="2:13" s="1259" customFormat="1" x14ac:dyDescent="0.2">
      <c r="B18012" s="1257"/>
      <c r="C18012" s="1257"/>
      <c r="D18012" s="1257"/>
      <c r="E18012" s="1257"/>
      <c r="F18012" s="1257"/>
      <c r="G18012" s="1257"/>
      <c r="H18012" s="1258"/>
      <c r="I18012" s="1257"/>
      <c r="J18012" s="1257"/>
      <c r="K18012" s="1257"/>
      <c r="L18012" s="1257"/>
      <c r="M18012" s="1257"/>
    </row>
    <row r="18013" spans="2:13" s="1259" customFormat="1" x14ac:dyDescent="0.2">
      <c r="B18013" s="1257"/>
      <c r="C18013" s="1257"/>
      <c r="D18013" s="1257"/>
      <c r="E18013" s="1257"/>
      <c r="F18013" s="1257"/>
      <c r="G18013" s="1257"/>
      <c r="H18013" s="1258"/>
      <c r="I18013" s="1257"/>
      <c r="J18013" s="1257"/>
      <c r="K18013" s="1257"/>
      <c r="L18013" s="1257"/>
      <c r="M18013" s="1257"/>
    </row>
    <row r="18014" spans="2:13" s="1259" customFormat="1" x14ac:dyDescent="0.2">
      <c r="B18014" s="1257"/>
      <c r="C18014" s="1257"/>
      <c r="D18014" s="1257"/>
      <c r="E18014" s="1257"/>
      <c r="F18014" s="1257"/>
      <c r="G18014" s="1257"/>
      <c r="H18014" s="1258"/>
      <c r="I18014" s="1257"/>
      <c r="J18014" s="1257"/>
      <c r="K18014" s="1257"/>
      <c r="L18014" s="1257"/>
      <c r="M18014" s="1257"/>
    </row>
    <row r="18015" spans="2:13" s="1259" customFormat="1" x14ac:dyDescent="0.2">
      <c r="B18015" s="1257"/>
      <c r="C18015" s="1257"/>
      <c r="D18015" s="1257"/>
      <c r="E18015" s="1257"/>
      <c r="F18015" s="1257"/>
      <c r="G18015" s="1257"/>
      <c r="H18015" s="1258"/>
      <c r="I18015" s="1257"/>
      <c r="J18015" s="1257"/>
      <c r="K18015" s="1257"/>
      <c r="L18015" s="1257"/>
      <c r="M18015" s="1257"/>
    </row>
    <row r="18016" spans="2:13" s="1259" customFormat="1" x14ac:dyDescent="0.2">
      <c r="B18016" s="1257"/>
      <c r="C18016" s="1257"/>
      <c r="D18016" s="1257"/>
      <c r="E18016" s="1257"/>
      <c r="F18016" s="1257"/>
      <c r="G18016" s="1257"/>
      <c r="H18016" s="1258"/>
      <c r="I18016" s="1257"/>
      <c r="J18016" s="1257"/>
      <c r="K18016" s="1257"/>
      <c r="L18016" s="1257"/>
      <c r="M18016" s="1257"/>
    </row>
    <row r="18017" spans="2:13" s="1259" customFormat="1" x14ac:dyDescent="0.2">
      <c r="B18017" s="1257"/>
      <c r="C18017" s="1257"/>
      <c r="D18017" s="1257"/>
      <c r="E18017" s="1257"/>
      <c r="F18017" s="1257"/>
      <c r="G18017" s="1257"/>
      <c r="H18017" s="1258"/>
      <c r="I18017" s="1257"/>
      <c r="J18017" s="1257"/>
      <c r="K18017" s="1257"/>
      <c r="L18017" s="1257"/>
      <c r="M18017" s="1257"/>
    </row>
    <row r="18018" spans="2:13" s="1259" customFormat="1" x14ac:dyDescent="0.2">
      <c r="B18018" s="1257"/>
      <c r="C18018" s="1257"/>
      <c r="D18018" s="1257"/>
      <c r="E18018" s="1257"/>
      <c r="F18018" s="1257"/>
      <c r="G18018" s="1257"/>
      <c r="H18018" s="1258"/>
      <c r="I18018" s="1257"/>
      <c r="J18018" s="1257"/>
      <c r="K18018" s="1257"/>
      <c r="L18018" s="1257"/>
      <c r="M18018" s="1257"/>
    </row>
    <row r="18019" spans="2:13" s="1259" customFormat="1" x14ac:dyDescent="0.2">
      <c r="B18019" s="1257"/>
      <c r="C18019" s="1257"/>
      <c r="D18019" s="1257"/>
      <c r="E18019" s="1257"/>
      <c r="F18019" s="1257"/>
      <c r="G18019" s="1257"/>
      <c r="H18019" s="1258"/>
      <c r="I18019" s="1257"/>
      <c r="J18019" s="1257"/>
      <c r="K18019" s="1257"/>
      <c r="L18019" s="1257"/>
      <c r="M18019" s="1257"/>
    </row>
    <row r="18020" spans="2:13" s="1259" customFormat="1" x14ac:dyDescent="0.2">
      <c r="B18020" s="1257"/>
      <c r="C18020" s="1257"/>
      <c r="D18020" s="1257"/>
      <c r="E18020" s="1257"/>
      <c r="F18020" s="1257"/>
      <c r="G18020" s="1257"/>
      <c r="H18020" s="1258"/>
      <c r="I18020" s="1257"/>
      <c r="J18020" s="1257"/>
      <c r="K18020" s="1257"/>
      <c r="L18020" s="1257"/>
      <c r="M18020" s="1257"/>
    </row>
    <row r="18021" spans="2:13" s="1259" customFormat="1" x14ac:dyDescent="0.2">
      <c r="B18021" s="1257"/>
      <c r="C18021" s="1257"/>
      <c r="D18021" s="1257"/>
      <c r="E18021" s="1257"/>
      <c r="F18021" s="1257"/>
      <c r="G18021" s="1257"/>
      <c r="H18021" s="1258"/>
      <c r="I18021" s="1257"/>
      <c r="J18021" s="1257"/>
      <c r="K18021" s="1257"/>
      <c r="L18021" s="1257"/>
      <c r="M18021" s="1257"/>
    </row>
    <row r="18022" spans="2:13" s="1259" customFormat="1" x14ac:dyDescent="0.2">
      <c r="B18022" s="1257"/>
      <c r="C18022" s="1257"/>
      <c r="D18022" s="1257"/>
      <c r="E18022" s="1257"/>
      <c r="F18022" s="1257"/>
      <c r="G18022" s="1257"/>
      <c r="H18022" s="1258"/>
      <c r="I18022" s="1257"/>
      <c r="J18022" s="1257"/>
      <c r="K18022" s="1257"/>
      <c r="L18022" s="1257"/>
      <c r="M18022" s="1257"/>
    </row>
    <row r="18023" spans="2:13" s="1259" customFormat="1" x14ac:dyDescent="0.2">
      <c r="B18023" s="1257"/>
      <c r="C18023" s="1257"/>
      <c r="D18023" s="1257"/>
      <c r="E18023" s="1257"/>
      <c r="F18023" s="1257"/>
      <c r="G18023" s="1257"/>
      <c r="H18023" s="1258"/>
      <c r="I18023" s="1257"/>
      <c r="J18023" s="1257"/>
      <c r="K18023" s="1257"/>
      <c r="L18023" s="1257"/>
      <c r="M18023" s="1257"/>
    </row>
    <row r="18024" spans="2:13" s="1259" customFormat="1" x14ac:dyDescent="0.2">
      <c r="B18024" s="1257"/>
      <c r="C18024" s="1257"/>
      <c r="D18024" s="1257"/>
      <c r="E18024" s="1257"/>
      <c r="F18024" s="1257"/>
      <c r="G18024" s="1257"/>
      <c r="H18024" s="1258"/>
      <c r="I18024" s="1257"/>
      <c r="J18024" s="1257"/>
      <c r="K18024" s="1257"/>
      <c r="L18024" s="1257"/>
      <c r="M18024" s="1257"/>
    </row>
    <row r="18025" spans="2:13" s="1259" customFormat="1" x14ac:dyDescent="0.2">
      <c r="B18025" s="1257"/>
      <c r="C18025" s="1257"/>
      <c r="D18025" s="1257"/>
      <c r="E18025" s="1257"/>
      <c r="F18025" s="1257"/>
      <c r="G18025" s="1257"/>
      <c r="H18025" s="1258"/>
      <c r="I18025" s="1257"/>
      <c r="J18025" s="1257"/>
      <c r="K18025" s="1257"/>
      <c r="L18025" s="1257"/>
      <c r="M18025" s="1257"/>
    </row>
    <row r="18026" spans="2:13" s="1259" customFormat="1" x14ac:dyDescent="0.2">
      <c r="B18026" s="1257"/>
      <c r="C18026" s="1257"/>
      <c r="D18026" s="1257"/>
      <c r="E18026" s="1257"/>
      <c r="F18026" s="1257"/>
      <c r="G18026" s="1257"/>
      <c r="H18026" s="1258"/>
      <c r="I18026" s="1257"/>
      <c r="J18026" s="1257"/>
      <c r="K18026" s="1257"/>
      <c r="L18026" s="1257"/>
      <c r="M18026" s="1257"/>
    </row>
    <row r="18027" spans="2:13" s="1259" customFormat="1" x14ac:dyDescent="0.2">
      <c r="B18027" s="1257"/>
      <c r="C18027" s="1257"/>
      <c r="D18027" s="1257"/>
      <c r="E18027" s="1257"/>
      <c r="F18027" s="1257"/>
      <c r="G18027" s="1257"/>
      <c r="H18027" s="1258"/>
      <c r="I18027" s="1257"/>
      <c r="J18027" s="1257"/>
      <c r="K18027" s="1257"/>
      <c r="L18027" s="1257"/>
      <c r="M18027" s="1257"/>
    </row>
    <row r="18028" spans="2:13" s="1259" customFormat="1" x14ac:dyDescent="0.2">
      <c r="B18028" s="1257"/>
      <c r="C18028" s="1257"/>
      <c r="D18028" s="1257"/>
      <c r="E18028" s="1257"/>
      <c r="F18028" s="1257"/>
      <c r="G18028" s="1257"/>
      <c r="H18028" s="1258"/>
      <c r="I18028" s="1257"/>
      <c r="J18028" s="1257"/>
      <c r="K18028" s="1257"/>
      <c r="L18028" s="1257"/>
      <c r="M18028" s="1257"/>
    </row>
    <row r="18029" spans="2:13" s="1259" customFormat="1" x14ac:dyDescent="0.2">
      <c r="B18029" s="1257"/>
      <c r="C18029" s="1257"/>
      <c r="D18029" s="1257"/>
      <c r="E18029" s="1257"/>
      <c r="F18029" s="1257"/>
      <c r="G18029" s="1257"/>
      <c r="H18029" s="1258"/>
      <c r="I18029" s="1257"/>
      <c r="J18029" s="1257"/>
      <c r="K18029" s="1257"/>
      <c r="L18029" s="1257"/>
      <c r="M18029" s="1257"/>
    </row>
    <row r="18030" spans="2:13" s="1259" customFormat="1" x14ac:dyDescent="0.2">
      <c r="B18030" s="1257"/>
      <c r="C18030" s="1257"/>
      <c r="D18030" s="1257"/>
      <c r="E18030" s="1257"/>
      <c r="F18030" s="1257"/>
      <c r="G18030" s="1257"/>
      <c r="H18030" s="1258"/>
      <c r="I18030" s="1257"/>
      <c r="J18030" s="1257"/>
      <c r="K18030" s="1257"/>
      <c r="L18030" s="1257"/>
      <c r="M18030" s="1257"/>
    </row>
    <row r="18031" spans="2:13" s="1259" customFormat="1" x14ac:dyDescent="0.2">
      <c r="B18031" s="1257"/>
      <c r="C18031" s="1257"/>
      <c r="D18031" s="1257"/>
      <c r="E18031" s="1257"/>
      <c r="F18031" s="1257"/>
      <c r="G18031" s="1257"/>
      <c r="H18031" s="1258"/>
      <c r="I18031" s="1257"/>
      <c r="J18031" s="1257"/>
      <c r="K18031" s="1257"/>
      <c r="L18031" s="1257"/>
      <c r="M18031" s="1257"/>
    </row>
    <row r="18032" spans="2:13" s="1259" customFormat="1" x14ac:dyDescent="0.2">
      <c r="B18032" s="1257"/>
      <c r="C18032" s="1257"/>
      <c r="D18032" s="1257"/>
      <c r="E18032" s="1257"/>
      <c r="F18032" s="1257"/>
      <c r="G18032" s="1257"/>
      <c r="H18032" s="1258"/>
      <c r="I18032" s="1257"/>
      <c r="J18032" s="1257"/>
      <c r="K18032" s="1257"/>
      <c r="L18032" s="1257"/>
      <c r="M18032" s="1257"/>
    </row>
    <row r="18033" spans="2:13" s="1259" customFormat="1" x14ac:dyDescent="0.2">
      <c r="B18033" s="1257"/>
      <c r="C18033" s="1257"/>
      <c r="D18033" s="1257"/>
      <c r="E18033" s="1257"/>
      <c r="F18033" s="1257"/>
      <c r="G18033" s="1257"/>
      <c r="H18033" s="1258"/>
      <c r="I18033" s="1257"/>
      <c r="J18033" s="1257"/>
      <c r="K18033" s="1257"/>
      <c r="L18033" s="1257"/>
      <c r="M18033" s="1257"/>
    </row>
    <row r="18034" spans="2:13" s="1259" customFormat="1" x14ac:dyDescent="0.2">
      <c r="B18034" s="1257"/>
      <c r="C18034" s="1257"/>
      <c r="D18034" s="1257"/>
      <c r="E18034" s="1257"/>
      <c r="F18034" s="1257"/>
      <c r="G18034" s="1257"/>
      <c r="H18034" s="1258"/>
      <c r="I18034" s="1257"/>
      <c r="J18034" s="1257"/>
      <c r="K18034" s="1257"/>
      <c r="L18034" s="1257"/>
      <c r="M18034" s="1257"/>
    </row>
    <row r="18035" spans="2:13" s="1259" customFormat="1" x14ac:dyDescent="0.2">
      <c r="B18035" s="1257"/>
      <c r="C18035" s="1257"/>
      <c r="D18035" s="1257"/>
      <c r="E18035" s="1257"/>
      <c r="F18035" s="1257"/>
      <c r="G18035" s="1257"/>
      <c r="H18035" s="1258"/>
      <c r="I18035" s="1257"/>
      <c r="J18035" s="1257"/>
      <c r="K18035" s="1257"/>
      <c r="L18035" s="1257"/>
      <c r="M18035" s="1257"/>
    </row>
    <row r="18036" spans="2:13" s="1259" customFormat="1" x14ac:dyDescent="0.2">
      <c r="B18036" s="1257"/>
      <c r="C18036" s="1257"/>
      <c r="D18036" s="1257"/>
      <c r="E18036" s="1257"/>
      <c r="F18036" s="1257"/>
      <c r="G18036" s="1257"/>
      <c r="H18036" s="1258"/>
      <c r="I18036" s="1257"/>
      <c r="J18036" s="1257"/>
      <c r="K18036" s="1257"/>
      <c r="L18036" s="1257"/>
      <c r="M18036" s="1257"/>
    </row>
    <row r="18037" spans="2:13" s="1259" customFormat="1" x14ac:dyDescent="0.2">
      <c r="B18037" s="1257"/>
      <c r="C18037" s="1257"/>
      <c r="D18037" s="1257"/>
      <c r="E18037" s="1257"/>
      <c r="F18037" s="1257"/>
      <c r="G18037" s="1257"/>
      <c r="H18037" s="1258"/>
      <c r="I18037" s="1257"/>
      <c r="J18037" s="1257"/>
      <c r="K18037" s="1257"/>
      <c r="L18037" s="1257"/>
      <c r="M18037" s="1257"/>
    </row>
    <row r="18038" spans="2:13" s="1259" customFormat="1" x14ac:dyDescent="0.2">
      <c r="B18038" s="1257"/>
      <c r="C18038" s="1257"/>
      <c r="D18038" s="1257"/>
      <c r="E18038" s="1257"/>
      <c r="F18038" s="1257"/>
      <c r="G18038" s="1257"/>
      <c r="H18038" s="1258"/>
      <c r="I18038" s="1257"/>
      <c r="J18038" s="1257"/>
      <c r="K18038" s="1257"/>
      <c r="L18038" s="1257"/>
      <c r="M18038" s="1257"/>
    </row>
    <row r="18039" spans="2:13" s="1259" customFormat="1" x14ac:dyDescent="0.2">
      <c r="B18039" s="1257"/>
      <c r="C18039" s="1257"/>
      <c r="D18039" s="1257"/>
      <c r="E18039" s="1257"/>
      <c r="F18039" s="1257"/>
      <c r="G18039" s="1257"/>
      <c r="H18039" s="1258"/>
      <c r="I18039" s="1257"/>
      <c r="J18039" s="1257"/>
      <c r="K18039" s="1257"/>
      <c r="L18039" s="1257"/>
      <c r="M18039" s="1257"/>
    </row>
    <row r="18040" spans="2:13" s="1259" customFormat="1" x14ac:dyDescent="0.2">
      <c r="B18040" s="1257"/>
      <c r="C18040" s="1257"/>
      <c r="D18040" s="1257"/>
      <c r="E18040" s="1257"/>
      <c r="F18040" s="1257"/>
      <c r="G18040" s="1257"/>
      <c r="H18040" s="1258"/>
      <c r="I18040" s="1257"/>
      <c r="J18040" s="1257"/>
      <c r="K18040" s="1257"/>
      <c r="L18040" s="1257"/>
      <c r="M18040" s="1257"/>
    </row>
    <row r="18041" spans="2:13" s="1259" customFormat="1" x14ac:dyDescent="0.2">
      <c r="B18041" s="1257"/>
      <c r="C18041" s="1257"/>
      <c r="D18041" s="1257"/>
      <c r="E18041" s="1257"/>
      <c r="F18041" s="1257"/>
      <c r="G18041" s="1257"/>
      <c r="H18041" s="1258"/>
      <c r="I18041" s="1257"/>
      <c r="J18041" s="1257"/>
      <c r="K18041" s="1257"/>
      <c r="L18041" s="1257"/>
      <c r="M18041" s="1257"/>
    </row>
    <row r="18042" spans="2:13" s="1259" customFormat="1" x14ac:dyDescent="0.2">
      <c r="B18042" s="1257"/>
      <c r="C18042" s="1257"/>
      <c r="D18042" s="1257"/>
      <c r="E18042" s="1257"/>
      <c r="F18042" s="1257"/>
      <c r="G18042" s="1257"/>
      <c r="H18042" s="1258"/>
      <c r="I18042" s="1257"/>
      <c r="J18042" s="1257"/>
      <c r="K18042" s="1257"/>
      <c r="L18042" s="1257"/>
      <c r="M18042" s="1257"/>
    </row>
    <row r="18043" spans="2:13" s="1259" customFormat="1" x14ac:dyDescent="0.2">
      <c r="B18043" s="1257"/>
      <c r="C18043" s="1257"/>
      <c r="D18043" s="1257"/>
      <c r="E18043" s="1257"/>
      <c r="F18043" s="1257"/>
      <c r="G18043" s="1257"/>
      <c r="H18043" s="1258"/>
      <c r="I18043" s="1257"/>
      <c r="J18043" s="1257"/>
      <c r="K18043" s="1257"/>
      <c r="L18043" s="1257"/>
      <c r="M18043" s="1257"/>
    </row>
    <row r="18044" spans="2:13" s="1259" customFormat="1" x14ac:dyDescent="0.2">
      <c r="B18044" s="1257"/>
      <c r="C18044" s="1257"/>
      <c r="D18044" s="1257"/>
      <c r="E18044" s="1257"/>
      <c r="F18044" s="1257"/>
      <c r="G18044" s="1257"/>
      <c r="H18044" s="1258"/>
      <c r="I18044" s="1257"/>
      <c r="J18044" s="1257"/>
      <c r="K18044" s="1257"/>
      <c r="L18044" s="1257"/>
      <c r="M18044" s="1257"/>
    </row>
    <row r="18045" spans="2:13" s="1259" customFormat="1" x14ac:dyDescent="0.2">
      <c r="B18045" s="1257"/>
      <c r="C18045" s="1257"/>
      <c r="D18045" s="1257"/>
      <c r="E18045" s="1257"/>
      <c r="F18045" s="1257"/>
      <c r="G18045" s="1257"/>
      <c r="H18045" s="1258"/>
      <c r="I18045" s="1257"/>
      <c r="J18045" s="1257"/>
      <c r="K18045" s="1257"/>
      <c r="L18045" s="1257"/>
      <c r="M18045" s="1257"/>
    </row>
    <row r="18046" spans="2:13" s="1259" customFormat="1" x14ac:dyDescent="0.2">
      <c r="B18046" s="1257"/>
      <c r="C18046" s="1257"/>
      <c r="D18046" s="1257"/>
      <c r="E18046" s="1257"/>
      <c r="F18046" s="1257"/>
      <c r="G18046" s="1257"/>
      <c r="H18046" s="1258"/>
      <c r="I18046" s="1257"/>
      <c r="J18046" s="1257"/>
      <c r="K18046" s="1257"/>
      <c r="L18046" s="1257"/>
      <c r="M18046" s="1257"/>
    </row>
    <row r="18047" spans="2:13" s="1259" customFormat="1" x14ac:dyDescent="0.2">
      <c r="B18047" s="1257"/>
      <c r="C18047" s="1257"/>
      <c r="D18047" s="1257"/>
      <c r="E18047" s="1257"/>
      <c r="F18047" s="1257"/>
      <c r="G18047" s="1257"/>
      <c r="H18047" s="1258"/>
      <c r="I18047" s="1257"/>
      <c r="J18047" s="1257"/>
      <c r="K18047" s="1257"/>
      <c r="L18047" s="1257"/>
      <c r="M18047" s="1257"/>
    </row>
    <row r="18048" spans="2:13" s="1259" customFormat="1" x14ac:dyDescent="0.2">
      <c r="B18048" s="1257"/>
      <c r="C18048" s="1257"/>
      <c r="D18048" s="1257"/>
      <c r="E18048" s="1257"/>
      <c r="F18048" s="1257"/>
      <c r="G18048" s="1257"/>
      <c r="H18048" s="1258"/>
      <c r="I18048" s="1257"/>
      <c r="J18048" s="1257"/>
      <c r="K18048" s="1257"/>
      <c r="L18048" s="1257"/>
      <c r="M18048" s="1257"/>
    </row>
    <row r="18049" spans="2:13" s="1259" customFormat="1" x14ac:dyDescent="0.2">
      <c r="B18049" s="1257"/>
      <c r="C18049" s="1257"/>
      <c r="D18049" s="1257"/>
      <c r="E18049" s="1257"/>
      <c r="F18049" s="1257"/>
      <c r="G18049" s="1257"/>
      <c r="H18049" s="1258"/>
      <c r="I18049" s="1257"/>
      <c r="J18049" s="1257"/>
      <c r="K18049" s="1257"/>
      <c r="L18049" s="1257"/>
      <c r="M18049" s="1257"/>
    </row>
    <row r="18050" spans="2:13" s="1259" customFormat="1" x14ac:dyDescent="0.2">
      <c r="B18050" s="1257"/>
      <c r="C18050" s="1257"/>
      <c r="D18050" s="1257"/>
      <c r="E18050" s="1257"/>
      <c r="F18050" s="1257"/>
      <c r="G18050" s="1257"/>
      <c r="H18050" s="1258"/>
      <c r="I18050" s="1257"/>
      <c r="J18050" s="1257"/>
      <c r="K18050" s="1257"/>
      <c r="L18050" s="1257"/>
      <c r="M18050" s="1257"/>
    </row>
    <row r="18051" spans="2:13" s="1259" customFormat="1" x14ac:dyDescent="0.2">
      <c r="B18051" s="1257"/>
      <c r="C18051" s="1257"/>
      <c r="D18051" s="1257"/>
      <c r="E18051" s="1257"/>
      <c r="F18051" s="1257"/>
      <c r="G18051" s="1257"/>
      <c r="H18051" s="1258"/>
      <c r="I18051" s="1257"/>
      <c r="J18051" s="1257"/>
      <c r="K18051" s="1257"/>
      <c r="L18051" s="1257"/>
      <c r="M18051" s="1257"/>
    </row>
    <row r="18052" spans="2:13" s="1259" customFormat="1" x14ac:dyDescent="0.2">
      <c r="B18052" s="1257"/>
      <c r="C18052" s="1257"/>
      <c r="D18052" s="1257"/>
      <c r="E18052" s="1257"/>
      <c r="F18052" s="1257"/>
      <c r="G18052" s="1257"/>
      <c r="H18052" s="1258"/>
      <c r="I18052" s="1257"/>
      <c r="J18052" s="1257"/>
      <c r="K18052" s="1257"/>
      <c r="L18052" s="1257"/>
      <c r="M18052" s="1257"/>
    </row>
    <row r="18053" spans="2:13" s="1259" customFormat="1" x14ac:dyDescent="0.2">
      <c r="B18053" s="1257"/>
      <c r="C18053" s="1257"/>
      <c r="D18053" s="1257"/>
      <c r="E18053" s="1257"/>
      <c r="F18053" s="1257"/>
      <c r="G18053" s="1257"/>
      <c r="H18053" s="1258"/>
      <c r="I18053" s="1257"/>
      <c r="J18053" s="1257"/>
      <c r="K18053" s="1257"/>
      <c r="L18053" s="1257"/>
      <c r="M18053" s="1257"/>
    </row>
    <row r="18054" spans="2:13" s="1259" customFormat="1" x14ac:dyDescent="0.2">
      <c r="B18054" s="1257"/>
      <c r="C18054" s="1257"/>
      <c r="D18054" s="1257"/>
      <c r="E18054" s="1257"/>
      <c r="F18054" s="1257"/>
      <c r="G18054" s="1257"/>
      <c r="H18054" s="1258"/>
      <c r="I18054" s="1257"/>
      <c r="J18054" s="1257"/>
      <c r="K18054" s="1257"/>
      <c r="L18054" s="1257"/>
      <c r="M18054" s="1257"/>
    </row>
    <row r="18055" spans="2:13" s="1259" customFormat="1" x14ac:dyDescent="0.2">
      <c r="B18055" s="1257"/>
      <c r="C18055" s="1257"/>
      <c r="D18055" s="1257"/>
      <c r="E18055" s="1257"/>
      <c r="F18055" s="1257"/>
      <c r="G18055" s="1257"/>
      <c r="H18055" s="1258"/>
      <c r="I18055" s="1257"/>
      <c r="J18055" s="1257"/>
      <c r="K18055" s="1257"/>
      <c r="L18055" s="1257"/>
      <c r="M18055" s="1257"/>
    </row>
    <row r="18056" spans="2:13" s="1259" customFormat="1" x14ac:dyDescent="0.2">
      <c r="B18056" s="1257"/>
      <c r="C18056" s="1257"/>
      <c r="D18056" s="1257"/>
      <c r="E18056" s="1257"/>
      <c r="F18056" s="1257"/>
      <c r="G18056" s="1257"/>
      <c r="H18056" s="1258"/>
      <c r="I18056" s="1257"/>
      <c r="J18056" s="1257"/>
      <c r="K18056" s="1257"/>
      <c r="L18056" s="1257"/>
      <c r="M18056" s="1257"/>
    </row>
    <row r="18057" spans="2:13" s="1259" customFormat="1" x14ac:dyDescent="0.2">
      <c r="B18057" s="1257"/>
      <c r="C18057" s="1257"/>
      <c r="D18057" s="1257"/>
      <c r="E18057" s="1257"/>
      <c r="F18057" s="1257"/>
      <c r="G18057" s="1257"/>
      <c r="H18057" s="1258"/>
      <c r="I18057" s="1257"/>
      <c r="J18057" s="1257"/>
      <c r="K18057" s="1257"/>
      <c r="L18057" s="1257"/>
      <c r="M18057" s="1257"/>
    </row>
    <row r="18058" spans="2:13" s="1259" customFormat="1" x14ac:dyDescent="0.2">
      <c r="B18058" s="1257"/>
      <c r="C18058" s="1257"/>
      <c r="D18058" s="1257"/>
      <c r="E18058" s="1257"/>
      <c r="F18058" s="1257"/>
      <c r="G18058" s="1257"/>
      <c r="H18058" s="1258"/>
      <c r="I18058" s="1257"/>
      <c r="J18058" s="1257"/>
      <c r="K18058" s="1257"/>
      <c r="L18058" s="1257"/>
      <c r="M18058" s="1257"/>
    </row>
    <row r="18059" spans="2:13" s="1259" customFormat="1" x14ac:dyDescent="0.2">
      <c r="B18059" s="1257"/>
      <c r="C18059" s="1257"/>
      <c r="D18059" s="1257"/>
      <c r="E18059" s="1257"/>
      <c r="F18059" s="1257"/>
      <c r="G18059" s="1257"/>
      <c r="H18059" s="1258"/>
      <c r="I18059" s="1257"/>
      <c r="J18059" s="1257"/>
      <c r="K18059" s="1257"/>
      <c r="L18059" s="1257"/>
      <c r="M18059" s="1257"/>
    </row>
    <row r="18060" spans="2:13" s="1259" customFormat="1" x14ac:dyDescent="0.2">
      <c r="B18060" s="1257"/>
      <c r="C18060" s="1257"/>
      <c r="D18060" s="1257"/>
      <c r="E18060" s="1257"/>
      <c r="F18060" s="1257"/>
      <c r="G18060" s="1257"/>
      <c r="H18060" s="1258"/>
      <c r="I18060" s="1257"/>
      <c r="J18060" s="1257"/>
      <c r="K18060" s="1257"/>
      <c r="L18060" s="1257"/>
      <c r="M18060" s="1257"/>
    </row>
    <row r="18061" spans="2:13" s="1259" customFormat="1" x14ac:dyDescent="0.2">
      <c r="B18061" s="1257"/>
      <c r="C18061" s="1257"/>
      <c r="D18061" s="1257"/>
      <c r="E18061" s="1257"/>
      <c r="F18061" s="1257"/>
      <c r="G18061" s="1257"/>
      <c r="H18061" s="1258"/>
      <c r="I18061" s="1257"/>
      <c r="J18061" s="1257"/>
      <c r="K18061" s="1257"/>
      <c r="L18061" s="1257"/>
      <c r="M18061" s="1257"/>
    </row>
    <row r="18062" spans="2:13" s="1259" customFormat="1" x14ac:dyDescent="0.2">
      <c r="B18062" s="1257"/>
      <c r="C18062" s="1257"/>
      <c r="D18062" s="1257"/>
      <c r="E18062" s="1257"/>
      <c r="F18062" s="1257"/>
      <c r="G18062" s="1257"/>
      <c r="H18062" s="1258"/>
      <c r="I18062" s="1257"/>
      <c r="J18062" s="1257"/>
      <c r="K18062" s="1257"/>
      <c r="L18062" s="1257"/>
      <c r="M18062" s="1257"/>
    </row>
    <row r="18063" spans="2:13" s="1259" customFormat="1" x14ac:dyDescent="0.2">
      <c r="B18063" s="1257"/>
      <c r="C18063" s="1257"/>
      <c r="D18063" s="1257"/>
      <c r="E18063" s="1257"/>
      <c r="F18063" s="1257"/>
      <c r="G18063" s="1257"/>
      <c r="H18063" s="1258"/>
      <c r="I18063" s="1257"/>
      <c r="J18063" s="1257"/>
      <c r="K18063" s="1257"/>
      <c r="L18063" s="1257"/>
      <c r="M18063" s="1257"/>
    </row>
    <row r="18064" spans="2:13" s="1259" customFormat="1" x14ac:dyDescent="0.2">
      <c r="B18064" s="1257"/>
      <c r="C18064" s="1257"/>
      <c r="D18064" s="1257"/>
      <c r="E18064" s="1257"/>
      <c r="F18064" s="1257"/>
      <c r="G18064" s="1257"/>
      <c r="H18064" s="1258"/>
      <c r="I18064" s="1257"/>
      <c r="J18064" s="1257"/>
      <c r="K18064" s="1257"/>
      <c r="L18064" s="1257"/>
      <c r="M18064" s="1257"/>
    </row>
    <row r="18065" spans="2:13" s="1259" customFormat="1" x14ac:dyDescent="0.2">
      <c r="B18065" s="1257"/>
      <c r="C18065" s="1257"/>
      <c r="D18065" s="1257"/>
      <c r="E18065" s="1257"/>
      <c r="F18065" s="1257"/>
      <c r="G18065" s="1257"/>
      <c r="H18065" s="1258"/>
      <c r="I18065" s="1257"/>
      <c r="J18065" s="1257"/>
      <c r="K18065" s="1257"/>
      <c r="L18065" s="1257"/>
      <c r="M18065" s="1257"/>
    </row>
    <row r="18066" spans="2:13" s="1259" customFormat="1" x14ac:dyDescent="0.2">
      <c r="B18066" s="1257"/>
      <c r="C18066" s="1257"/>
      <c r="D18066" s="1257"/>
      <c r="E18066" s="1257"/>
      <c r="F18066" s="1257"/>
      <c r="G18066" s="1257"/>
      <c r="H18066" s="1258"/>
      <c r="I18066" s="1257"/>
      <c r="J18066" s="1257"/>
      <c r="K18066" s="1257"/>
      <c r="L18066" s="1257"/>
      <c r="M18066" s="1257"/>
    </row>
    <row r="18067" spans="2:13" s="1259" customFormat="1" x14ac:dyDescent="0.2">
      <c r="B18067" s="1257"/>
      <c r="C18067" s="1257"/>
      <c r="D18067" s="1257"/>
      <c r="E18067" s="1257"/>
      <c r="F18067" s="1257"/>
      <c r="G18067" s="1257"/>
      <c r="H18067" s="1258"/>
      <c r="I18067" s="1257"/>
      <c r="J18067" s="1257"/>
      <c r="K18067" s="1257"/>
      <c r="L18067" s="1257"/>
      <c r="M18067" s="1257"/>
    </row>
    <row r="18068" spans="2:13" s="1259" customFormat="1" x14ac:dyDescent="0.2">
      <c r="B18068" s="1257"/>
      <c r="C18068" s="1257"/>
      <c r="D18068" s="1257"/>
      <c r="E18068" s="1257"/>
      <c r="F18068" s="1257"/>
      <c r="G18068" s="1257"/>
      <c r="H18068" s="1258"/>
      <c r="I18068" s="1257"/>
      <c r="J18068" s="1257"/>
      <c r="K18068" s="1257"/>
      <c r="L18068" s="1257"/>
      <c r="M18068" s="1257"/>
    </row>
    <row r="18069" spans="2:13" s="1259" customFormat="1" x14ac:dyDescent="0.2">
      <c r="B18069" s="1257"/>
      <c r="C18069" s="1257"/>
      <c r="D18069" s="1257"/>
      <c r="E18069" s="1257"/>
      <c r="F18069" s="1257"/>
      <c r="G18069" s="1257"/>
      <c r="H18069" s="1258"/>
      <c r="I18069" s="1257"/>
      <c r="J18069" s="1257"/>
      <c r="K18069" s="1257"/>
      <c r="L18069" s="1257"/>
      <c r="M18069" s="1257"/>
    </row>
    <row r="18070" spans="2:13" s="1259" customFormat="1" x14ac:dyDescent="0.2">
      <c r="B18070" s="1257"/>
      <c r="C18070" s="1257"/>
      <c r="D18070" s="1257"/>
      <c r="E18070" s="1257"/>
      <c r="F18070" s="1257"/>
      <c r="G18070" s="1257"/>
      <c r="H18070" s="1258"/>
      <c r="I18070" s="1257"/>
      <c r="J18070" s="1257"/>
      <c r="K18070" s="1257"/>
      <c r="L18070" s="1257"/>
      <c r="M18070" s="1257"/>
    </row>
    <row r="18071" spans="2:13" s="1259" customFormat="1" x14ac:dyDescent="0.2">
      <c r="B18071" s="1257"/>
      <c r="C18071" s="1257"/>
      <c r="D18071" s="1257"/>
      <c r="E18071" s="1257"/>
      <c r="F18071" s="1257"/>
      <c r="G18071" s="1257"/>
      <c r="H18071" s="1258"/>
      <c r="I18071" s="1257"/>
      <c r="J18071" s="1257"/>
      <c r="K18071" s="1257"/>
      <c r="L18071" s="1257"/>
      <c r="M18071" s="1257"/>
    </row>
    <row r="18072" spans="2:13" s="1259" customFormat="1" x14ac:dyDescent="0.2">
      <c r="B18072" s="1257"/>
      <c r="C18072" s="1257"/>
      <c r="D18072" s="1257"/>
      <c r="E18072" s="1257"/>
      <c r="F18072" s="1257"/>
      <c r="G18072" s="1257"/>
      <c r="H18072" s="1258"/>
      <c r="I18072" s="1257"/>
      <c r="J18072" s="1257"/>
      <c r="K18072" s="1257"/>
      <c r="L18072" s="1257"/>
      <c r="M18072" s="1257"/>
    </row>
    <row r="18073" spans="2:13" s="1259" customFormat="1" x14ac:dyDescent="0.2">
      <c r="B18073" s="1257"/>
      <c r="C18073" s="1257"/>
      <c r="D18073" s="1257"/>
      <c r="E18073" s="1257"/>
      <c r="F18073" s="1257"/>
      <c r="G18073" s="1257"/>
      <c r="H18073" s="1258"/>
      <c r="I18073" s="1257"/>
      <c r="J18073" s="1257"/>
      <c r="K18073" s="1257"/>
      <c r="L18073" s="1257"/>
      <c r="M18073" s="1257"/>
    </row>
    <row r="18074" spans="2:13" s="1259" customFormat="1" x14ac:dyDescent="0.2">
      <c r="B18074" s="1257"/>
      <c r="C18074" s="1257"/>
      <c r="D18074" s="1257"/>
      <c r="E18074" s="1257"/>
      <c r="F18074" s="1257"/>
      <c r="G18074" s="1257"/>
      <c r="H18074" s="1258"/>
      <c r="I18074" s="1257"/>
      <c r="J18074" s="1257"/>
      <c r="K18074" s="1257"/>
      <c r="L18074" s="1257"/>
      <c r="M18074" s="1257"/>
    </row>
    <row r="18075" spans="2:13" s="1259" customFormat="1" x14ac:dyDescent="0.2">
      <c r="B18075" s="1257"/>
      <c r="C18075" s="1257"/>
      <c r="D18075" s="1257"/>
      <c r="E18075" s="1257"/>
      <c r="F18075" s="1257"/>
      <c r="G18075" s="1257"/>
      <c r="H18075" s="1258"/>
      <c r="I18075" s="1257"/>
      <c r="J18075" s="1257"/>
      <c r="K18075" s="1257"/>
      <c r="L18075" s="1257"/>
      <c r="M18075" s="1257"/>
    </row>
    <row r="18076" spans="2:13" s="1259" customFormat="1" x14ac:dyDescent="0.2">
      <c r="B18076" s="1257"/>
      <c r="C18076" s="1257"/>
      <c r="D18076" s="1257"/>
      <c r="E18076" s="1257"/>
      <c r="F18076" s="1257"/>
      <c r="G18076" s="1257"/>
      <c r="H18076" s="1258"/>
      <c r="I18076" s="1257"/>
      <c r="J18076" s="1257"/>
      <c r="K18076" s="1257"/>
      <c r="L18076" s="1257"/>
      <c r="M18076" s="1257"/>
    </row>
    <row r="18077" spans="2:13" s="1259" customFormat="1" x14ac:dyDescent="0.2">
      <c r="B18077" s="1257"/>
      <c r="C18077" s="1257"/>
      <c r="D18077" s="1257"/>
      <c r="E18077" s="1257"/>
      <c r="F18077" s="1257"/>
      <c r="G18077" s="1257"/>
      <c r="H18077" s="1258"/>
      <c r="I18077" s="1257"/>
      <c r="J18077" s="1257"/>
      <c r="K18077" s="1257"/>
      <c r="L18077" s="1257"/>
      <c r="M18077" s="1257"/>
    </row>
    <row r="18078" spans="2:13" s="1259" customFormat="1" x14ac:dyDescent="0.2">
      <c r="B18078" s="1257"/>
      <c r="C18078" s="1257"/>
      <c r="D18078" s="1257"/>
      <c r="E18078" s="1257"/>
      <c r="F18078" s="1257"/>
      <c r="G18078" s="1257"/>
      <c r="H18078" s="1258"/>
      <c r="I18078" s="1257"/>
      <c r="J18078" s="1257"/>
      <c r="K18078" s="1257"/>
      <c r="L18078" s="1257"/>
      <c r="M18078" s="1257"/>
    </row>
    <row r="18079" spans="2:13" s="1259" customFormat="1" x14ac:dyDescent="0.2">
      <c r="B18079" s="1257"/>
      <c r="C18079" s="1257"/>
      <c r="D18079" s="1257"/>
      <c r="E18079" s="1257"/>
      <c r="F18079" s="1257"/>
      <c r="G18079" s="1257"/>
      <c r="H18079" s="1258"/>
      <c r="I18079" s="1257"/>
      <c r="J18079" s="1257"/>
      <c r="K18079" s="1257"/>
      <c r="L18079" s="1257"/>
      <c r="M18079" s="1257"/>
    </row>
    <row r="18080" spans="2:13" s="1259" customFormat="1" x14ac:dyDescent="0.2">
      <c r="B18080" s="1257"/>
      <c r="C18080" s="1257"/>
      <c r="D18080" s="1257"/>
      <c r="E18080" s="1257"/>
      <c r="F18080" s="1257"/>
      <c r="G18080" s="1257"/>
      <c r="H18080" s="1258"/>
      <c r="I18080" s="1257"/>
      <c r="J18080" s="1257"/>
      <c r="K18080" s="1257"/>
      <c r="L18080" s="1257"/>
      <c r="M18080" s="1257"/>
    </row>
    <row r="18081" spans="2:13" s="1259" customFormat="1" x14ac:dyDescent="0.2">
      <c r="B18081" s="1257"/>
      <c r="C18081" s="1257"/>
      <c r="D18081" s="1257"/>
      <c r="E18081" s="1257"/>
      <c r="F18081" s="1257"/>
      <c r="G18081" s="1257"/>
      <c r="H18081" s="1258"/>
      <c r="I18081" s="1257"/>
      <c r="J18081" s="1257"/>
      <c r="K18081" s="1257"/>
      <c r="L18081" s="1257"/>
      <c r="M18081" s="1257"/>
    </row>
    <row r="18082" spans="2:13" s="1259" customFormat="1" x14ac:dyDescent="0.2">
      <c r="B18082" s="1257"/>
      <c r="C18082" s="1257"/>
      <c r="D18082" s="1257"/>
      <c r="E18082" s="1257"/>
      <c r="F18082" s="1257"/>
      <c r="G18082" s="1257"/>
      <c r="H18082" s="1258"/>
      <c r="I18082" s="1257"/>
      <c r="J18082" s="1257"/>
      <c r="K18082" s="1257"/>
      <c r="L18082" s="1257"/>
      <c r="M18082" s="1257"/>
    </row>
    <row r="18083" spans="2:13" s="1259" customFormat="1" x14ac:dyDescent="0.2">
      <c r="B18083" s="1257"/>
      <c r="C18083" s="1257"/>
      <c r="D18083" s="1257"/>
      <c r="E18083" s="1257"/>
      <c r="F18083" s="1257"/>
      <c r="G18083" s="1257"/>
      <c r="H18083" s="1258"/>
      <c r="I18083" s="1257"/>
      <c r="J18083" s="1257"/>
      <c r="K18083" s="1257"/>
      <c r="L18083" s="1257"/>
      <c r="M18083" s="1257"/>
    </row>
    <row r="18084" spans="2:13" s="1259" customFormat="1" x14ac:dyDescent="0.2">
      <c r="B18084" s="1257"/>
      <c r="C18084" s="1257"/>
      <c r="D18084" s="1257"/>
      <c r="E18084" s="1257"/>
      <c r="F18084" s="1257"/>
      <c r="G18084" s="1257"/>
      <c r="H18084" s="1258"/>
      <c r="I18084" s="1257"/>
      <c r="J18084" s="1257"/>
      <c r="K18084" s="1257"/>
      <c r="L18084" s="1257"/>
      <c r="M18084" s="1257"/>
    </row>
    <row r="18085" spans="2:13" s="1259" customFormat="1" x14ac:dyDescent="0.2">
      <c r="B18085" s="1257"/>
      <c r="C18085" s="1257"/>
      <c r="D18085" s="1257"/>
      <c r="E18085" s="1257"/>
      <c r="F18085" s="1257"/>
      <c r="G18085" s="1257"/>
      <c r="H18085" s="1258"/>
      <c r="I18085" s="1257"/>
      <c r="J18085" s="1257"/>
      <c r="K18085" s="1257"/>
      <c r="L18085" s="1257"/>
      <c r="M18085" s="1257"/>
    </row>
    <row r="18086" spans="2:13" s="1259" customFormat="1" x14ac:dyDescent="0.2">
      <c r="B18086" s="1257"/>
      <c r="C18086" s="1257"/>
      <c r="D18086" s="1257"/>
      <c r="E18086" s="1257"/>
      <c r="F18086" s="1257"/>
      <c r="G18086" s="1257"/>
      <c r="H18086" s="1258"/>
      <c r="I18086" s="1257"/>
      <c r="J18086" s="1257"/>
      <c r="K18086" s="1257"/>
      <c r="L18086" s="1257"/>
      <c r="M18086" s="1257"/>
    </row>
    <row r="18087" spans="2:13" s="1259" customFormat="1" x14ac:dyDescent="0.2">
      <c r="B18087" s="1257"/>
      <c r="C18087" s="1257"/>
      <c r="D18087" s="1257"/>
      <c r="E18087" s="1257"/>
      <c r="F18087" s="1257"/>
      <c r="G18087" s="1257"/>
      <c r="H18087" s="1258"/>
      <c r="I18087" s="1257"/>
      <c r="J18087" s="1257"/>
      <c r="K18087" s="1257"/>
      <c r="L18087" s="1257"/>
      <c r="M18087" s="1257"/>
    </row>
    <row r="18088" spans="2:13" s="1259" customFormat="1" x14ac:dyDescent="0.2">
      <c r="B18088" s="1257"/>
      <c r="C18088" s="1257"/>
      <c r="D18088" s="1257"/>
      <c r="E18088" s="1257"/>
      <c r="F18088" s="1257"/>
      <c r="G18088" s="1257"/>
      <c r="H18088" s="1258"/>
      <c r="I18088" s="1257"/>
      <c r="J18088" s="1257"/>
      <c r="K18088" s="1257"/>
      <c r="L18088" s="1257"/>
      <c r="M18088" s="1257"/>
    </row>
    <row r="18089" spans="2:13" s="1259" customFormat="1" x14ac:dyDescent="0.2">
      <c r="B18089" s="1257"/>
      <c r="C18089" s="1257"/>
      <c r="D18089" s="1257"/>
      <c r="E18089" s="1257"/>
      <c r="F18089" s="1257"/>
      <c r="G18089" s="1257"/>
      <c r="H18089" s="1258"/>
      <c r="I18089" s="1257"/>
      <c r="J18089" s="1257"/>
      <c r="K18089" s="1257"/>
      <c r="L18089" s="1257"/>
      <c r="M18089" s="1257"/>
    </row>
    <row r="18090" spans="2:13" s="1259" customFormat="1" x14ac:dyDescent="0.2">
      <c r="B18090" s="1257"/>
      <c r="C18090" s="1257"/>
      <c r="D18090" s="1257"/>
      <c r="E18090" s="1257"/>
      <c r="F18090" s="1257"/>
      <c r="G18090" s="1257"/>
      <c r="H18090" s="1258"/>
      <c r="I18090" s="1257"/>
      <c r="J18090" s="1257"/>
      <c r="K18090" s="1257"/>
      <c r="L18090" s="1257"/>
      <c r="M18090" s="1257"/>
    </row>
    <row r="18091" spans="2:13" s="1259" customFormat="1" x14ac:dyDescent="0.2">
      <c r="B18091" s="1257"/>
      <c r="C18091" s="1257"/>
      <c r="D18091" s="1257"/>
      <c r="E18091" s="1257"/>
      <c r="F18091" s="1257"/>
      <c r="G18091" s="1257"/>
      <c r="H18091" s="1258"/>
      <c r="I18091" s="1257"/>
      <c r="J18091" s="1257"/>
      <c r="K18091" s="1257"/>
      <c r="L18091" s="1257"/>
      <c r="M18091" s="1257"/>
    </row>
    <row r="18092" spans="2:13" s="1259" customFormat="1" x14ac:dyDescent="0.2">
      <c r="B18092" s="1257"/>
      <c r="C18092" s="1257"/>
      <c r="D18092" s="1257"/>
      <c r="E18092" s="1257"/>
      <c r="F18092" s="1257"/>
      <c r="G18092" s="1257"/>
      <c r="H18092" s="1258"/>
      <c r="I18092" s="1257"/>
      <c r="J18092" s="1257"/>
      <c r="K18092" s="1257"/>
      <c r="L18092" s="1257"/>
      <c r="M18092" s="1257"/>
    </row>
    <row r="18093" spans="2:13" s="1259" customFormat="1" x14ac:dyDescent="0.2">
      <c r="B18093" s="1257"/>
      <c r="C18093" s="1257"/>
      <c r="D18093" s="1257"/>
      <c r="E18093" s="1257"/>
      <c r="F18093" s="1257"/>
      <c r="G18093" s="1257"/>
      <c r="H18093" s="1258"/>
      <c r="I18093" s="1257"/>
      <c r="J18093" s="1257"/>
      <c r="K18093" s="1257"/>
      <c r="L18093" s="1257"/>
      <c r="M18093" s="1257"/>
    </row>
    <row r="18094" spans="2:13" s="1259" customFormat="1" x14ac:dyDescent="0.2">
      <c r="B18094" s="1257"/>
      <c r="C18094" s="1257"/>
      <c r="D18094" s="1257"/>
      <c r="E18094" s="1257"/>
      <c r="F18094" s="1257"/>
      <c r="G18094" s="1257"/>
      <c r="H18094" s="1258"/>
      <c r="I18094" s="1257"/>
      <c r="J18094" s="1257"/>
      <c r="K18094" s="1257"/>
      <c r="L18094" s="1257"/>
      <c r="M18094" s="1257"/>
    </row>
    <row r="18095" spans="2:13" s="1259" customFormat="1" x14ac:dyDescent="0.2">
      <c r="B18095" s="1257"/>
      <c r="C18095" s="1257"/>
      <c r="D18095" s="1257"/>
      <c r="E18095" s="1257"/>
      <c r="F18095" s="1257"/>
      <c r="G18095" s="1257"/>
      <c r="H18095" s="1258"/>
      <c r="I18095" s="1257"/>
      <c r="J18095" s="1257"/>
      <c r="K18095" s="1257"/>
      <c r="L18095" s="1257"/>
      <c r="M18095" s="1257"/>
    </row>
    <row r="18096" spans="2:13" s="1259" customFormat="1" x14ac:dyDescent="0.2">
      <c r="B18096" s="1257"/>
      <c r="C18096" s="1257"/>
      <c r="D18096" s="1257"/>
      <c r="E18096" s="1257"/>
      <c r="F18096" s="1257"/>
      <c r="G18096" s="1257"/>
      <c r="H18096" s="1258"/>
      <c r="I18096" s="1257"/>
      <c r="J18096" s="1257"/>
      <c r="K18096" s="1257"/>
      <c r="L18096" s="1257"/>
      <c r="M18096" s="1257"/>
    </row>
    <row r="18097" spans="2:13" s="1259" customFormat="1" x14ac:dyDescent="0.2">
      <c r="B18097" s="1257"/>
      <c r="C18097" s="1257"/>
      <c r="D18097" s="1257"/>
      <c r="E18097" s="1257"/>
      <c r="F18097" s="1257"/>
      <c r="G18097" s="1257"/>
      <c r="H18097" s="1258"/>
      <c r="I18097" s="1257"/>
      <c r="J18097" s="1257"/>
      <c r="K18097" s="1257"/>
      <c r="L18097" s="1257"/>
      <c r="M18097" s="1257"/>
    </row>
    <row r="18098" spans="2:13" s="1259" customFormat="1" x14ac:dyDescent="0.2">
      <c r="B18098" s="1257"/>
      <c r="C18098" s="1257"/>
      <c r="D18098" s="1257"/>
      <c r="E18098" s="1257"/>
      <c r="F18098" s="1257"/>
      <c r="G18098" s="1257"/>
      <c r="H18098" s="1258"/>
      <c r="I18098" s="1257"/>
      <c r="J18098" s="1257"/>
      <c r="K18098" s="1257"/>
      <c r="L18098" s="1257"/>
      <c r="M18098" s="1257"/>
    </row>
    <row r="18099" spans="2:13" s="1259" customFormat="1" x14ac:dyDescent="0.2">
      <c r="B18099" s="1257"/>
      <c r="C18099" s="1257"/>
      <c r="D18099" s="1257"/>
      <c r="E18099" s="1257"/>
      <c r="F18099" s="1257"/>
      <c r="G18099" s="1257"/>
      <c r="H18099" s="1258"/>
      <c r="I18099" s="1257"/>
      <c r="J18099" s="1257"/>
      <c r="K18099" s="1257"/>
      <c r="L18099" s="1257"/>
      <c r="M18099" s="1257"/>
    </row>
    <row r="18100" spans="2:13" s="1259" customFormat="1" x14ac:dyDescent="0.2">
      <c r="B18100" s="1257"/>
      <c r="C18100" s="1257"/>
      <c r="D18100" s="1257"/>
      <c r="E18100" s="1257"/>
      <c r="F18100" s="1257"/>
      <c r="G18100" s="1257"/>
      <c r="H18100" s="1258"/>
      <c r="I18100" s="1257"/>
      <c r="J18100" s="1257"/>
      <c r="K18100" s="1257"/>
      <c r="L18100" s="1257"/>
      <c r="M18100" s="1257"/>
    </row>
    <row r="18101" spans="2:13" s="1259" customFormat="1" x14ac:dyDescent="0.2">
      <c r="B18101" s="1257"/>
      <c r="C18101" s="1257"/>
      <c r="D18101" s="1257"/>
      <c r="E18101" s="1257"/>
      <c r="F18101" s="1257"/>
      <c r="G18101" s="1257"/>
      <c r="H18101" s="1258"/>
      <c r="I18101" s="1257"/>
      <c r="J18101" s="1257"/>
      <c r="K18101" s="1257"/>
      <c r="L18101" s="1257"/>
      <c r="M18101" s="1257"/>
    </row>
    <row r="18102" spans="2:13" s="1259" customFormat="1" x14ac:dyDescent="0.2">
      <c r="B18102" s="1257"/>
      <c r="C18102" s="1257"/>
      <c r="D18102" s="1257"/>
      <c r="E18102" s="1257"/>
      <c r="F18102" s="1257"/>
      <c r="G18102" s="1257"/>
      <c r="H18102" s="1258"/>
      <c r="I18102" s="1257"/>
      <c r="J18102" s="1257"/>
      <c r="K18102" s="1257"/>
      <c r="L18102" s="1257"/>
      <c r="M18102" s="1257"/>
    </row>
    <row r="18103" spans="2:13" s="1259" customFormat="1" x14ac:dyDescent="0.2">
      <c r="B18103" s="1257"/>
      <c r="C18103" s="1257"/>
      <c r="D18103" s="1257"/>
      <c r="E18103" s="1257"/>
      <c r="F18103" s="1257"/>
      <c r="G18103" s="1257"/>
      <c r="H18103" s="1258"/>
      <c r="I18103" s="1257"/>
      <c r="J18103" s="1257"/>
      <c r="K18103" s="1257"/>
      <c r="L18103" s="1257"/>
      <c r="M18103" s="1257"/>
    </row>
    <row r="18104" spans="2:13" s="1259" customFormat="1" x14ac:dyDescent="0.2">
      <c r="B18104" s="1257"/>
      <c r="C18104" s="1257"/>
      <c r="D18104" s="1257"/>
      <c r="E18104" s="1257"/>
      <c r="F18104" s="1257"/>
      <c r="G18104" s="1257"/>
      <c r="H18104" s="1258"/>
      <c r="I18104" s="1257"/>
      <c r="J18104" s="1257"/>
      <c r="K18104" s="1257"/>
      <c r="L18104" s="1257"/>
      <c r="M18104" s="1257"/>
    </row>
    <row r="18105" spans="2:13" s="1259" customFormat="1" x14ac:dyDescent="0.2">
      <c r="B18105" s="1257"/>
      <c r="C18105" s="1257"/>
      <c r="D18105" s="1257"/>
      <c r="E18105" s="1257"/>
      <c r="F18105" s="1257"/>
      <c r="G18105" s="1257"/>
      <c r="H18105" s="1258"/>
      <c r="I18105" s="1257"/>
      <c r="J18105" s="1257"/>
      <c r="K18105" s="1257"/>
      <c r="L18105" s="1257"/>
      <c r="M18105" s="1257"/>
    </row>
    <row r="18106" spans="2:13" s="1259" customFormat="1" x14ac:dyDescent="0.2">
      <c r="B18106" s="1257"/>
      <c r="C18106" s="1257"/>
      <c r="D18106" s="1257"/>
      <c r="E18106" s="1257"/>
      <c r="F18106" s="1257"/>
      <c r="G18106" s="1257"/>
      <c r="H18106" s="1258"/>
      <c r="I18106" s="1257"/>
      <c r="J18106" s="1257"/>
      <c r="K18106" s="1257"/>
      <c r="L18106" s="1257"/>
      <c r="M18106" s="1257"/>
    </row>
    <row r="18107" spans="2:13" s="1259" customFormat="1" x14ac:dyDescent="0.2">
      <c r="B18107" s="1257"/>
      <c r="C18107" s="1257"/>
      <c r="D18107" s="1257"/>
      <c r="E18107" s="1257"/>
      <c r="F18107" s="1257"/>
      <c r="G18107" s="1257"/>
      <c r="H18107" s="1258"/>
      <c r="I18107" s="1257"/>
      <c r="J18107" s="1257"/>
      <c r="K18107" s="1257"/>
      <c r="L18107" s="1257"/>
      <c r="M18107" s="1257"/>
    </row>
    <row r="18108" spans="2:13" s="1259" customFormat="1" x14ac:dyDescent="0.2">
      <c r="B18108" s="1257"/>
      <c r="C18108" s="1257"/>
      <c r="D18108" s="1257"/>
      <c r="E18108" s="1257"/>
      <c r="F18108" s="1257"/>
      <c r="G18108" s="1257"/>
      <c r="H18108" s="1258"/>
      <c r="I18108" s="1257"/>
      <c r="J18108" s="1257"/>
      <c r="K18108" s="1257"/>
      <c r="L18108" s="1257"/>
      <c r="M18108" s="1257"/>
    </row>
    <row r="18109" spans="2:13" s="1259" customFormat="1" x14ac:dyDescent="0.2">
      <c r="B18109" s="1257"/>
      <c r="C18109" s="1257"/>
      <c r="D18109" s="1257"/>
      <c r="E18109" s="1257"/>
      <c r="F18109" s="1257"/>
      <c r="G18109" s="1257"/>
      <c r="H18109" s="1258"/>
      <c r="I18109" s="1257"/>
      <c r="J18109" s="1257"/>
      <c r="K18109" s="1257"/>
      <c r="L18109" s="1257"/>
      <c r="M18109" s="1257"/>
    </row>
    <row r="18110" spans="2:13" s="1259" customFormat="1" x14ac:dyDescent="0.2">
      <c r="B18110" s="1257"/>
      <c r="C18110" s="1257"/>
      <c r="D18110" s="1257"/>
      <c r="E18110" s="1257"/>
      <c r="F18110" s="1257"/>
      <c r="G18110" s="1257"/>
      <c r="H18110" s="1258"/>
      <c r="I18110" s="1257"/>
      <c r="J18110" s="1257"/>
      <c r="K18110" s="1257"/>
      <c r="L18110" s="1257"/>
      <c r="M18110" s="1257"/>
    </row>
    <row r="18111" spans="2:13" s="1259" customFormat="1" x14ac:dyDescent="0.2">
      <c r="B18111" s="1257"/>
      <c r="C18111" s="1257"/>
      <c r="D18111" s="1257"/>
      <c r="E18111" s="1257"/>
      <c r="F18111" s="1257"/>
      <c r="G18111" s="1257"/>
      <c r="H18111" s="1258"/>
      <c r="I18111" s="1257"/>
      <c r="J18111" s="1257"/>
      <c r="K18111" s="1257"/>
      <c r="L18111" s="1257"/>
      <c r="M18111" s="1257"/>
    </row>
    <row r="18112" spans="2:13" s="1259" customFormat="1" x14ac:dyDescent="0.2">
      <c r="B18112" s="1257"/>
      <c r="C18112" s="1257"/>
      <c r="D18112" s="1257"/>
      <c r="E18112" s="1257"/>
      <c r="F18112" s="1257"/>
      <c r="G18112" s="1257"/>
      <c r="H18112" s="1258"/>
      <c r="I18112" s="1257"/>
      <c r="J18112" s="1257"/>
      <c r="K18112" s="1257"/>
      <c r="L18112" s="1257"/>
      <c r="M18112" s="1257"/>
    </row>
    <row r="18113" spans="2:13" s="1259" customFormat="1" x14ac:dyDescent="0.2">
      <c r="B18113" s="1257"/>
      <c r="C18113" s="1257"/>
      <c r="D18113" s="1257"/>
      <c r="E18113" s="1257"/>
      <c r="F18113" s="1257"/>
      <c r="G18113" s="1257"/>
      <c r="H18113" s="1258"/>
      <c r="I18113" s="1257"/>
      <c r="J18113" s="1257"/>
      <c r="K18113" s="1257"/>
      <c r="L18113" s="1257"/>
      <c r="M18113" s="1257"/>
    </row>
    <row r="18114" spans="2:13" s="1259" customFormat="1" x14ac:dyDescent="0.2">
      <c r="B18114" s="1257"/>
      <c r="C18114" s="1257"/>
      <c r="D18114" s="1257"/>
      <c r="E18114" s="1257"/>
      <c r="F18114" s="1257"/>
      <c r="G18114" s="1257"/>
      <c r="H18114" s="1258"/>
      <c r="I18114" s="1257"/>
      <c r="J18114" s="1257"/>
      <c r="K18114" s="1257"/>
      <c r="L18114" s="1257"/>
      <c r="M18114" s="1257"/>
    </row>
    <row r="18115" spans="2:13" s="1259" customFormat="1" x14ac:dyDescent="0.2">
      <c r="B18115" s="1257"/>
      <c r="C18115" s="1257"/>
      <c r="D18115" s="1257"/>
      <c r="E18115" s="1257"/>
      <c r="F18115" s="1257"/>
      <c r="G18115" s="1257"/>
      <c r="H18115" s="1258"/>
      <c r="I18115" s="1257"/>
      <c r="J18115" s="1257"/>
      <c r="K18115" s="1257"/>
      <c r="L18115" s="1257"/>
      <c r="M18115" s="1257"/>
    </row>
    <row r="18116" spans="2:13" s="1259" customFormat="1" x14ac:dyDescent="0.2">
      <c r="B18116" s="1257"/>
      <c r="C18116" s="1257"/>
      <c r="D18116" s="1257"/>
      <c r="E18116" s="1257"/>
      <c r="F18116" s="1257"/>
      <c r="G18116" s="1257"/>
      <c r="H18116" s="1258"/>
      <c r="I18116" s="1257"/>
      <c r="J18116" s="1257"/>
      <c r="K18116" s="1257"/>
      <c r="L18116" s="1257"/>
      <c r="M18116" s="1257"/>
    </row>
    <row r="18117" spans="2:13" s="1259" customFormat="1" x14ac:dyDescent="0.2">
      <c r="B18117" s="1257"/>
      <c r="C18117" s="1257"/>
      <c r="D18117" s="1257"/>
      <c r="E18117" s="1257"/>
      <c r="F18117" s="1257"/>
      <c r="G18117" s="1257"/>
      <c r="H18117" s="1258"/>
      <c r="I18117" s="1257"/>
      <c r="J18117" s="1257"/>
      <c r="K18117" s="1257"/>
      <c r="L18117" s="1257"/>
      <c r="M18117" s="1257"/>
    </row>
    <row r="18118" spans="2:13" s="1259" customFormat="1" x14ac:dyDescent="0.2">
      <c r="B18118" s="1257"/>
      <c r="C18118" s="1257"/>
      <c r="D18118" s="1257"/>
      <c r="E18118" s="1257"/>
      <c r="F18118" s="1257"/>
      <c r="G18118" s="1257"/>
      <c r="H18118" s="1258"/>
      <c r="I18118" s="1257"/>
      <c r="J18118" s="1257"/>
      <c r="K18118" s="1257"/>
      <c r="L18118" s="1257"/>
      <c r="M18118" s="1257"/>
    </row>
    <row r="18119" spans="2:13" s="1259" customFormat="1" x14ac:dyDescent="0.2">
      <c r="B18119" s="1257"/>
      <c r="C18119" s="1257"/>
      <c r="D18119" s="1257"/>
      <c r="E18119" s="1257"/>
      <c r="F18119" s="1257"/>
      <c r="G18119" s="1257"/>
      <c r="H18119" s="1258"/>
      <c r="I18119" s="1257"/>
      <c r="J18119" s="1257"/>
      <c r="K18119" s="1257"/>
      <c r="L18119" s="1257"/>
      <c r="M18119" s="1257"/>
    </row>
    <row r="18120" spans="2:13" s="1259" customFormat="1" x14ac:dyDescent="0.2">
      <c r="B18120" s="1257"/>
      <c r="C18120" s="1257"/>
      <c r="D18120" s="1257"/>
      <c r="E18120" s="1257"/>
      <c r="F18120" s="1257"/>
      <c r="G18120" s="1257"/>
      <c r="H18120" s="1258"/>
      <c r="I18120" s="1257"/>
      <c r="J18120" s="1257"/>
      <c r="K18120" s="1257"/>
      <c r="L18120" s="1257"/>
      <c r="M18120" s="1257"/>
    </row>
    <row r="18121" spans="2:13" s="1259" customFormat="1" x14ac:dyDescent="0.2">
      <c r="B18121" s="1257"/>
      <c r="C18121" s="1257"/>
      <c r="D18121" s="1257"/>
      <c r="E18121" s="1257"/>
      <c r="F18121" s="1257"/>
      <c r="G18121" s="1257"/>
      <c r="H18121" s="1258"/>
      <c r="I18121" s="1257"/>
      <c r="J18121" s="1257"/>
      <c r="K18121" s="1257"/>
      <c r="L18121" s="1257"/>
      <c r="M18121" s="1257"/>
    </row>
    <row r="18122" spans="2:13" s="1259" customFormat="1" x14ac:dyDescent="0.2">
      <c r="B18122" s="1257"/>
      <c r="C18122" s="1257"/>
      <c r="D18122" s="1257"/>
      <c r="E18122" s="1257"/>
      <c r="F18122" s="1257"/>
      <c r="G18122" s="1257"/>
      <c r="H18122" s="1258"/>
      <c r="I18122" s="1257"/>
      <c r="J18122" s="1257"/>
      <c r="K18122" s="1257"/>
      <c r="L18122" s="1257"/>
      <c r="M18122" s="1257"/>
    </row>
    <row r="18123" spans="2:13" s="1259" customFormat="1" x14ac:dyDescent="0.2">
      <c r="B18123" s="1257"/>
      <c r="C18123" s="1257"/>
      <c r="D18123" s="1257"/>
      <c r="E18123" s="1257"/>
      <c r="F18123" s="1257"/>
      <c r="G18123" s="1257"/>
      <c r="H18123" s="1258"/>
      <c r="I18123" s="1257"/>
      <c r="J18123" s="1257"/>
      <c r="K18123" s="1257"/>
      <c r="L18123" s="1257"/>
      <c r="M18123" s="1257"/>
    </row>
    <row r="18124" spans="2:13" s="1259" customFormat="1" x14ac:dyDescent="0.2">
      <c r="B18124" s="1257"/>
      <c r="C18124" s="1257"/>
      <c r="D18124" s="1257"/>
      <c r="E18124" s="1257"/>
      <c r="F18124" s="1257"/>
      <c r="G18124" s="1257"/>
      <c r="H18124" s="1258"/>
      <c r="I18124" s="1257"/>
      <c r="J18124" s="1257"/>
      <c r="K18124" s="1257"/>
      <c r="L18124" s="1257"/>
      <c r="M18124" s="1257"/>
    </row>
    <row r="18125" spans="2:13" s="1259" customFormat="1" x14ac:dyDescent="0.2">
      <c r="B18125" s="1257"/>
      <c r="C18125" s="1257"/>
      <c r="D18125" s="1257"/>
      <c r="E18125" s="1257"/>
      <c r="F18125" s="1257"/>
      <c r="G18125" s="1257"/>
      <c r="H18125" s="1258"/>
      <c r="I18125" s="1257"/>
      <c r="J18125" s="1257"/>
      <c r="K18125" s="1257"/>
      <c r="L18125" s="1257"/>
      <c r="M18125" s="1257"/>
    </row>
    <row r="18126" spans="2:13" s="1259" customFormat="1" x14ac:dyDescent="0.2">
      <c r="B18126" s="1257"/>
      <c r="C18126" s="1257"/>
      <c r="D18126" s="1257"/>
      <c r="E18126" s="1257"/>
      <c r="F18126" s="1257"/>
      <c r="G18126" s="1257"/>
      <c r="H18126" s="1258"/>
      <c r="I18126" s="1257"/>
      <c r="J18126" s="1257"/>
      <c r="K18126" s="1257"/>
      <c r="L18126" s="1257"/>
      <c r="M18126" s="1257"/>
    </row>
    <row r="18127" spans="2:13" s="1259" customFormat="1" x14ac:dyDescent="0.2">
      <c r="B18127" s="1257"/>
      <c r="C18127" s="1257"/>
      <c r="D18127" s="1257"/>
      <c r="E18127" s="1257"/>
      <c r="F18127" s="1257"/>
      <c r="G18127" s="1257"/>
      <c r="H18127" s="1258"/>
      <c r="I18127" s="1257"/>
      <c r="J18127" s="1257"/>
      <c r="K18127" s="1257"/>
      <c r="L18127" s="1257"/>
      <c r="M18127" s="1257"/>
    </row>
    <row r="18128" spans="2:13" s="1259" customFormat="1" x14ac:dyDescent="0.2">
      <c r="B18128" s="1257"/>
      <c r="C18128" s="1257"/>
      <c r="D18128" s="1257"/>
      <c r="E18128" s="1257"/>
      <c r="F18128" s="1257"/>
      <c r="G18128" s="1257"/>
      <c r="H18128" s="1258"/>
      <c r="I18128" s="1257"/>
      <c r="J18128" s="1257"/>
      <c r="K18128" s="1257"/>
      <c r="L18128" s="1257"/>
      <c r="M18128" s="1257"/>
    </row>
    <row r="18129" spans="2:13" s="1259" customFormat="1" x14ac:dyDescent="0.2">
      <c r="B18129" s="1257"/>
      <c r="C18129" s="1257"/>
      <c r="D18129" s="1257"/>
      <c r="E18129" s="1257"/>
      <c r="F18129" s="1257"/>
      <c r="G18129" s="1257"/>
      <c r="H18129" s="1258"/>
      <c r="I18129" s="1257"/>
      <c r="J18129" s="1257"/>
      <c r="K18129" s="1257"/>
      <c r="L18129" s="1257"/>
      <c r="M18129" s="1257"/>
    </row>
    <row r="18130" spans="2:13" s="1259" customFormat="1" x14ac:dyDescent="0.2">
      <c r="B18130" s="1257"/>
      <c r="C18130" s="1257"/>
      <c r="D18130" s="1257"/>
      <c r="E18130" s="1257"/>
      <c r="F18130" s="1257"/>
      <c r="G18130" s="1257"/>
      <c r="H18130" s="1258"/>
      <c r="I18130" s="1257"/>
      <c r="J18130" s="1257"/>
      <c r="K18130" s="1257"/>
      <c r="L18130" s="1257"/>
      <c r="M18130" s="1257"/>
    </row>
    <row r="18131" spans="2:13" s="1259" customFormat="1" x14ac:dyDescent="0.2">
      <c r="B18131" s="1257"/>
      <c r="C18131" s="1257"/>
      <c r="D18131" s="1257"/>
      <c r="E18131" s="1257"/>
      <c r="F18131" s="1257"/>
      <c r="G18131" s="1257"/>
      <c r="H18131" s="1258"/>
      <c r="I18131" s="1257"/>
      <c r="J18131" s="1257"/>
      <c r="K18131" s="1257"/>
      <c r="L18131" s="1257"/>
      <c r="M18131" s="1257"/>
    </row>
    <row r="18132" spans="2:13" s="1259" customFormat="1" x14ac:dyDescent="0.2">
      <c r="B18132" s="1257"/>
      <c r="C18132" s="1257"/>
      <c r="D18132" s="1257"/>
      <c r="E18132" s="1257"/>
      <c r="F18132" s="1257"/>
      <c r="G18132" s="1257"/>
      <c r="H18132" s="1258"/>
      <c r="I18132" s="1257"/>
      <c r="J18132" s="1257"/>
      <c r="K18132" s="1257"/>
      <c r="L18132" s="1257"/>
      <c r="M18132" s="1257"/>
    </row>
    <row r="18133" spans="2:13" s="1259" customFormat="1" x14ac:dyDescent="0.2">
      <c r="B18133" s="1257"/>
      <c r="C18133" s="1257"/>
      <c r="D18133" s="1257"/>
      <c r="E18133" s="1257"/>
      <c r="F18133" s="1257"/>
      <c r="G18133" s="1257"/>
      <c r="H18133" s="1258"/>
      <c r="I18133" s="1257"/>
      <c r="J18133" s="1257"/>
      <c r="K18133" s="1257"/>
      <c r="L18133" s="1257"/>
      <c r="M18133" s="1257"/>
    </row>
    <row r="18134" spans="2:13" s="1259" customFormat="1" x14ac:dyDescent="0.2">
      <c r="B18134" s="1257"/>
      <c r="C18134" s="1257"/>
      <c r="D18134" s="1257"/>
      <c r="E18134" s="1257"/>
      <c r="F18134" s="1257"/>
      <c r="G18134" s="1257"/>
      <c r="H18134" s="1258"/>
      <c r="I18134" s="1257"/>
      <c r="J18134" s="1257"/>
      <c r="K18134" s="1257"/>
      <c r="L18134" s="1257"/>
      <c r="M18134" s="1257"/>
    </row>
    <row r="18135" spans="2:13" s="1259" customFormat="1" x14ac:dyDescent="0.2">
      <c r="B18135" s="1257"/>
      <c r="C18135" s="1257"/>
      <c r="D18135" s="1257"/>
      <c r="E18135" s="1257"/>
      <c r="F18135" s="1257"/>
      <c r="G18135" s="1257"/>
      <c r="H18135" s="1258"/>
      <c r="I18135" s="1257"/>
      <c r="J18135" s="1257"/>
      <c r="K18135" s="1257"/>
      <c r="L18135" s="1257"/>
      <c r="M18135" s="1257"/>
    </row>
    <row r="18136" spans="2:13" s="1259" customFormat="1" x14ac:dyDescent="0.2">
      <c r="B18136" s="1257"/>
      <c r="C18136" s="1257"/>
      <c r="D18136" s="1257"/>
      <c r="E18136" s="1257"/>
      <c r="F18136" s="1257"/>
      <c r="G18136" s="1257"/>
      <c r="H18136" s="1258"/>
      <c r="I18136" s="1257"/>
      <c r="J18136" s="1257"/>
      <c r="K18136" s="1257"/>
      <c r="L18136" s="1257"/>
      <c r="M18136" s="1257"/>
    </row>
    <row r="18137" spans="2:13" s="1259" customFormat="1" x14ac:dyDescent="0.2">
      <c r="B18137" s="1257"/>
      <c r="C18137" s="1257"/>
      <c r="D18137" s="1257"/>
      <c r="E18137" s="1257"/>
      <c r="F18137" s="1257"/>
      <c r="G18137" s="1257"/>
      <c r="H18137" s="1258"/>
      <c r="I18137" s="1257"/>
      <c r="J18137" s="1257"/>
      <c r="K18137" s="1257"/>
      <c r="L18137" s="1257"/>
      <c r="M18137" s="1257"/>
    </row>
    <row r="18138" spans="2:13" s="1259" customFormat="1" x14ac:dyDescent="0.2">
      <c r="B18138" s="1257"/>
      <c r="C18138" s="1257"/>
      <c r="D18138" s="1257"/>
      <c r="E18138" s="1257"/>
      <c r="F18138" s="1257"/>
      <c r="G18138" s="1257"/>
      <c r="H18138" s="1258"/>
      <c r="I18138" s="1257"/>
      <c r="J18138" s="1257"/>
      <c r="K18138" s="1257"/>
      <c r="L18138" s="1257"/>
      <c r="M18138" s="1257"/>
    </row>
    <row r="18139" spans="2:13" s="1259" customFormat="1" x14ac:dyDescent="0.2">
      <c r="B18139" s="1257"/>
      <c r="C18139" s="1257"/>
      <c r="D18139" s="1257"/>
      <c r="E18139" s="1257"/>
      <c r="F18139" s="1257"/>
      <c r="G18139" s="1257"/>
      <c r="H18139" s="1258"/>
      <c r="I18139" s="1257"/>
      <c r="J18139" s="1257"/>
      <c r="K18139" s="1257"/>
      <c r="L18139" s="1257"/>
      <c r="M18139" s="1257"/>
    </row>
    <row r="18140" spans="2:13" s="1259" customFormat="1" x14ac:dyDescent="0.2">
      <c r="B18140" s="1257"/>
      <c r="C18140" s="1257"/>
      <c r="D18140" s="1257"/>
      <c r="E18140" s="1257"/>
      <c r="F18140" s="1257"/>
      <c r="G18140" s="1257"/>
      <c r="H18140" s="1258"/>
      <c r="I18140" s="1257"/>
      <c r="J18140" s="1257"/>
      <c r="K18140" s="1257"/>
      <c r="L18140" s="1257"/>
      <c r="M18140" s="1257"/>
    </row>
    <row r="18141" spans="2:13" s="1259" customFormat="1" x14ac:dyDescent="0.2">
      <c r="B18141" s="1257"/>
      <c r="C18141" s="1257"/>
      <c r="D18141" s="1257"/>
      <c r="E18141" s="1257"/>
      <c r="F18141" s="1257"/>
      <c r="G18141" s="1257"/>
      <c r="H18141" s="1258"/>
      <c r="I18141" s="1257"/>
      <c r="J18141" s="1257"/>
      <c r="K18141" s="1257"/>
      <c r="L18141" s="1257"/>
      <c r="M18141" s="1257"/>
    </row>
    <row r="18142" spans="2:13" s="1259" customFormat="1" x14ac:dyDescent="0.2">
      <c r="B18142" s="1257"/>
      <c r="C18142" s="1257"/>
      <c r="D18142" s="1257"/>
      <c r="E18142" s="1257"/>
      <c r="F18142" s="1257"/>
      <c r="G18142" s="1257"/>
      <c r="H18142" s="1258"/>
      <c r="I18142" s="1257"/>
      <c r="J18142" s="1257"/>
      <c r="K18142" s="1257"/>
      <c r="L18142" s="1257"/>
      <c r="M18142" s="1257"/>
    </row>
    <row r="18143" spans="2:13" s="1259" customFormat="1" x14ac:dyDescent="0.2">
      <c r="B18143" s="1257"/>
      <c r="C18143" s="1257"/>
      <c r="D18143" s="1257"/>
      <c r="E18143" s="1257"/>
      <c r="F18143" s="1257"/>
      <c r="G18143" s="1257"/>
      <c r="H18143" s="1258"/>
      <c r="I18143" s="1257"/>
      <c r="J18143" s="1257"/>
      <c r="K18143" s="1257"/>
      <c r="L18143" s="1257"/>
      <c r="M18143" s="1257"/>
    </row>
    <row r="18144" spans="2:13" s="1259" customFormat="1" x14ac:dyDescent="0.2">
      <c r="B18144" s="1257"/>
      <c r="C18144" s="1257"/>
      <c r="D18144" s="1257"/>
      <c r="E18144" s="1257"/>
      <c r="F18144" s="1257"/>
      <c r="G18144" s="1257"/>
      <c r="H18144" s="1258"/>
      <c r="I18144" s="1257"/>
      <c r="J18144" s="1257"/>
      <c r="K18144" s="1257"/>
      <c r="L18144" s="1257"/>
      <c r="M18144" s="1257"/>
    </row>
    <row r="18145" spans="2:13" s="1259" customFormat="1" x14ac:dyDescent="0.2">
      <c r="B18145" s="1257"/>
      <c r="C18145" s="1257"/>
      <c r="D18145" s="1257"/>
      <c r="E18145" s="1257"/>
      <c r="F18145" s="1257"/>
      <c r="G18145" s="1257"/>
      <c r="H18145" s="1258"/>
      <c r="I18145" s="1257"/>
      <c r="J18145" s="1257"/>
      <c r="K18145" s="1257"/>
      <c r="L18145" s="1257"/>
      <c r="M18145" s="1257"/>
    </row>
    <row r="18146" spans="2:13" s="1259" customFormat="1" x14ac:dyDescent="0.2">
      <c r="B18146" s="1257"/>
      <c r="C18146" s="1257"/>
      <c r="D18146" s="1257"/>
      <c r="E18146" s="1257"/>
      <c r="F18146" s="1257"/>
      <c r="G18146" s="1257"/>
      <c r="H18146" s="1258"/>
      <c r="I18146" s="1257"/>
      <c r="J18146" s="1257"/>
      <c r="K18146" s="1257"/>
      <c r="L18146" s="1257"/>
      <c r="M18146" s="1257"/>
    </row>
    <row r="18147" spans="2:13" s="1259" customFormat="1" x14ac:dyDescent="0.2">
      <c r="B18147" s="1257"/>
      <c r="C18147" s="1257"/>
      <c r="D18147" s="1257"/>
      <c r="E18147" s="1257"/>
      <c r="F18147" s="1257"/>
      <c r="G18147" s="1257"/>
      <c r="H18147" s="1258"/>
      <c r="I18147" s="1257"/>
      <c r="J18147" s="1257"/>
      <c r="K18147" s="1257"/>
      <c r="L18147" s="1257"/>
      <c r="M18147" s="1257"/>
    </row>
    <row r="18148" spans="2:13" s="1259" customFormat="1" x14ac:dyDescent="0.2">
      <c r="B18148" s="1257"/>
      <c r="C18148" s="1257"/>
      <c r="D18148" s="1257"/>
      <c r="E18148" s="1257"/>
      <c r="F18148" s="1257"/>
      <c r="G18148" s="1257"/>
      <c r="H18148" s="1258"/>
      <c r="I18148" s="1257"/>
      <c r="J18148" s="1257"/>
      <c r="K18148" s="1257"/>
      <c r="L18148" s="1257"/>
      <c r="M18148" s="1257"/>
    </row>
    <row r="18149" spans="2:13" s="1259" customFormat="1" x14ac:dyDescent="0.2">
      <c r="B18149" s="1257"/>
      <c r="C18149" s="1257"/>
      <c r="D18149" s="1257"/>
      <c r="E18149" s="1257"/>
      <c r="F18149" s="1257"/>
      <c r="G18149" s="1257"/>
      <c r="H18149" s="1258"/>
      <c r="I18149" s="1257"/>
      <c r="J18149" s="1257"/>
      <c r="K18149" s="1257"/>
      <c r="L18149" s="1257"/>
      <c r="M18149" s="1257"/>
    </row>
    <row r="18150" spans="2:13" s="1259" customFormat="1" x14ac:dyDescent="0.2">
      <c r="B18150" s="1257"/>
      <c r="C18150" s="1257"/>
      <c r="D18150" s="1257"/>
      <c r="E18150" s="1257"/>
      <c r="F18150" s="1257"/>
      <c r="G18150" s="1257"/>
      <c r="H18150" s="1258"/>
      <c r="I18150" s="1257"/>
      <c r="J18150" s="1257"/>
      <c r="K18150" s="1257"/>
      <c r="L18150" s="1257"/>
      <c r="M18150" s="1257"/>
    </row>
    <row r="18151" spans="2:13" s="1259" customFormat="1" x14ac:dyDescent="0.2">
      <c r="B18151" s="1257"/>
      <c r="C18151" s="1257"/>
      <c r="D18151" s="1257"/>
      <c r="E18151" s="1257"/>
      <c r="F18151" s="1257"/>
      <c r="G18151" s="1257"/>
      <c r="H18151" s="1258"/>
      <c r="I18151" s="1257"/>
      <c r="J18151" s="1257"/>
      <c r="K18151" s="1257"/>
      <c r="L18151" s="1257"/>
      <c r="M18151" s="1257"/>
    </row>
    <row r="18152" spans="2:13" s="1259" customFormat="1" x14ac:dyDescent="0.2">
      <c r="B18152" s="1257"/>
      <c r="C18152" s="1257"/>
      <c r="D18152" s="1257"/>
      <c r="E18152" s="1257"/>
      <c r="F18152" s="1257"/>
      <c r="G18152" s="1257"/>
      <c r="H18152" s="1258"/>
      <c r="I18152" s="1257"/>
      <c r="J18152" s="1257"/>
      <c r="K18152" s="1257"/>
      <c r="L18152" s="1257"/>
      <c r="M18152" s="1257"/>
    </row>
    <row r="18153" spans="2:13" s="1259" customFormat="1" x14ac:dyDescent="0.2">
      <c r="B18153" s="1257"/>
      <c r="C18153" s="1257"/>
      <c r="D18153" s="1257"/>
      <c r="E18153" s="1257"/>
      <c r="F18153" s="1257"/>
      <c r="G18153" s="1257"/>
      <c r="H18153" s="1258"/>
      <c r="I18153" s="1257"/>
      <c r="J18153" s="1257"/>
      <c r="K18153" s="1257"/>
      <c r="L18153" s="1257"/>
      <c r="M18153" s="1257"/>
    </row>
    <row r="18154" spans="2:13" s="1259" customFormat="1" x14ac:dyDescent="0.2">
      <c r="B18154" s="1257"/>
      <c r="C18154" s="1257"/>
      <c r="D18154" s="1257"/>
      <c r="E18154" s="1257"/>
      <c r="F18154" s="1257"/>
      <c r="G18154" s="1257"/>
      <c r="H18154" s="1258"/>
      <c r="I18154" s="1257"/>
      <c r="J18154" s="1257"/>
      <c r="K18154" s="1257"/>
      <c r="L18154" s="1257"/>
      <c r="M18154" s="1257"/>
    </row>
    <row r="18155" spans="2:13" s="1259" customFormat="1" x14ac:dyDescent="0.2">
      <c r="B18155" s="1257"/>
      <c r="C18155" s="1257"/>
      <c r="D18155" s="1257"/>
      <c r="E18155" s="1257"/>
      <c r="F18155" s="1257"/>
      <c r="G18155" s="1257"/>
      <c r="H18155" s="1258"/>
      <c r="I18155" s="1257"/>
      <c r="J18155" s="1257"/>
      <c r="K18155" s="1257"/>
      <c r="L18155" s="1257"/>
      <c r="M18155" s="1257"/>
    </row>
    <row r="18156" spans="2:13" s="1259" customFormat="1" x14ac:dyDescent="0.2">
      <c r="B18156" s="1257"/>
      <c r="C18156" s="1257"/>
      <c r="D18156" s="1257"/>
      <c r="E18156" s="1257"/>
      <c r="F18156" s="1257"/>
      <c r="G18156" s="1257"/>
      <c r="H18156" s="1258"/>
      <c r="I18156" s="1257"/>
      <c r="J18156" s="1257"/>
      <c r="K18156" s="1257"/>
      <c r="L18156" s="1257"/>
      <c r="M18156" s="1257"/>
    </row>
    <row r="18157" spans="2:13" s="1259" customFormat="1" x14ac:dyDescent="0.2">
      <c r="B18157" s="1257"/>
      <c r="C18157" s="1257"/>
      <c r="D18157" s="1257"/>
      <c r="E18157" s="1257"/>
      <c r="F18157" s="1257"/>
      <c r="G18157" s="1257"/>
      <c r="H18157" s="1258"/>
      <c r="I18157" s="1257"/>
      <c r="J18157" s="1257"/>
      <c r="K18157" s="1257"/>
      <c r="L18157" s="1257"/>
      <c r="M18157" s="1257"/>
    </row>
    <row r="18158" spans="2:13" s="1259" customFormat="1" x14ac:dyDescent="0.2">
      <c r="B18158" s="1257"/>
      <c r="C18158" s="1257"/>
      <c r="D18158" s="1257"/>
      <c r="E18158" s="1257"/>
      <c r="F18158" s="1257"/>
      <c r="G18158" s="1257"/>
      <c r="H18158" s="1258"/>
      <c r="I18158" s="1257"/>
      <c r="J18158" s="1257"/>
      <c r="K18158" s="1257"/>
      <c r="L18158" s="1257"/>
      <c r="M18158" s="1257"/>
    </row>
    <row r="18159" spans="2:13" s="1259" customFormat="1" x14ac:dyDescent="0.2">
      <c r="B18159" s="1257"/>
      <c r="C18159" s="1257"/>
      <c r="D18159" s="1257"/>
      <c r="E18159" s="1257"/>
      <c r="F18159" s="1257"/>
      <c r="G18159" s="1257"/>
      <c r="H18159" s="1258"/>
      <c r="I18159" s="1257"/>
      <c r="J18159" s="1257"/>
      <c r="K18159" s="1257"/>
      <c r="L18159" s="1257"/>
      <c r="M18159" s="1257"/>
    </row>
    <row r="18160" spans="2:13" s="1259" customFormat="1" x14ac:dyDescent="0.2">
      <c r="B18160" s="1257"/>
      <c r="C18160" s="1257"/>
      <c r="D18160" s="1257"/>
      <c r="E18160" s="1257"/>
      <c r="F18160" s="1257"/>
      <c r="G18160" s="1257"/>
      <c r="H18160" s="1258"/>
      <c r="I18160" s="1257"/>
      <c r="J18160" s="1257"/>
      <c r="K18160" s="1257"/>
      <c r="L18160" s="1257"/>
      <c r="M18160" s="1257"/>
    </row>
    <row r="18161" spans="2:13" s="1259" customFormat="1" x14ac:dyDescent="0.2">
      <c r="B18161" s="1257"/>
      <c r="C18161" s="1257"/>
      <c r="D18161" s="1257"/>
      <c r="E18161" s="1257"/>
      <c r="F18161" s="1257"/>
      <c r="G18161" s="1257"/>
      <c r="H18161" s="1258"/>
      <c r="I18161" s="1257"/>
      <c r="J18161" s="1257"/>
      <c r="K18161" s="1257"/>
      <c r="L18161" s="1257"/>
      <c r="M18161" s="1257"/>
    </row>
    <row r="18162" spans="2:13" s="1259" customFormat="1" x14ac:dyDescent="0.2">
      <c r="B18162" s="1257"/>
      <c r="C18162" s="1257"/>
      <c r="D18162" s="1257"/>
      <c r="E18162" s="1257"/>
      <c r="F18162" s="1257"/>
      <c r="G18162" s="1257"/>
      <c r="H18162" s="1258"/>
      <c r="I18162" s="1257"/>
      <c r="J18162" s="1257"/>
      <c r="K18162" s="1257"/>
      <c r="L18162" s="1257"/>
      <c r="M18162" s="1257"/>
    </row>
    <row r="18163" spans="2:13" s="1259" customFormat="1" x14ac:dyDescent="0.2">
      <c r="B18163" s="1257"/>
      <c r="C18163" s="1257"/>
      <c r="D18163" s="1257"/>
      <c r="E18163" s="1257"/>
      <c r="F18163" s="1257"/>
      <c r="G18163" s="1257"/>
      <c r="H18163" s="1258"/>
      <c r="I18163" s="1257"/>
      <c r="J18163" s="1257"/>
      <c r="K18163" s="1257"/>
      <c r="L18163" s="1257"/>
      <c r="M18163" s="1257"/>
    </row>
    <row r="18164" spans="2:13" s="1259" customFormat="1" x14ac:dyDescent="0.2">
      <c r="B18164" s="1257"/>
      <c r="C18164" s="1257"/>
      <c r="D18164" s="1257"/>
      <c r="E18164" s="1257"/>
      <c r="F18164" s="1257"/>
      <c r="G18164" s="1257"/>
      <c r="H18164" s="1258"/>
      <c r="I18164" s="1257"/>
      <c r="J18164" s="1257"/>
      <c r="K18164" s="1257"/>
      <c r="L18164" s="1257"/>
      <c r="M18164" s="1257"/>
    </row>
    <row r="18165" spans="2:13" s="1259" customFormat="1" x14ac:dyDescent="0.2">
      <c r="B18165" s="1257"/>
      <c r="C18165" s="1257"/>
      <c r="D18165" s="1257"/>
      <c r="E18165" s="1257"/>
      <c r="F18165" s="1257"/>
      <c r="G18165" s="1257"/>
      <c r="H18165" s="1258"/>
      <c r="I18165" s="1257"/>
      <c r="J18165" s="1257"/>
      <c r="K18165" s="1257"/>
      <c r="L18165" s="1257"/>
      <c r="M18165" s="1257"/>
    </row>
    <row r="18166" spans="2:13" s="1259" customFormat="1" x14ac:dyDescent="0.2">
      <c r="B18166" s="1257"/>
      <c r="C18166" s="1257"/>
      <c r="D18166" s="1257"/>
      <c r="E18166" s="1257"/>
      <c r="F18166" s="1257"/>
      <c r="G18166" s="1257"/>
      <c r="H18166" s="1258"/>
      <c r="I18166" s="1257"/>
      <c r="J18166" s="1257"/>
      <c r="K18166" s="1257"/>
      <c r="L18166" s="1257"/>
      <c r="M18166" s="1257"/>
    </row>
    <row r="18167" spans="2:13" s="1259" customFormat="1" x14ac:dyDescent="0.2">
      <c r="B18167" s="1257"/>
      <c r="C18167" s="1257"/>
      <c r="D18167" s="1257"/>
      <c r="E18167" s="1257"/>
      <c r="F18167" s="1257"/>
      <c r="G18167" s="1257"/>
      <c r="H18167" s="1258"/>
      <c r="I18167" s="1257"/>
      <c r="J18167" s="1257"/>
      <c r="K18167" s="1257"/>
      <c r="L18167" s="1257"/>
      <c r="M18167" s="1257"/>
    </row>
    <row r="18168" spans="2:13" s="1259" customFormat="1" x14ac:dyDescent="0.2">
      <c r="B18168" s="1257"/>
      <c r="C18168" s="1257"/>
      <c r="D18168" s="1257"/>
      <c r="E18168" s="1257"/>
      <c r="F18168" s="1257"/>
      <c r="G18168" s="1257"/>
      <c r="H18168" s="1258"/>
      <c r="I18168" s="1257"/>
      <c r="J18168" s="1257"/>
      <c r="K18168" s="1257"/>
      <c r="L18168" s="1257"/>
      <c r="M18168" s="1257"/>
    </row>
    <row r="18169" spans="2:13" s="1259" customFormat="1" x14ac:dyDescent="0.2">
      <c r="B18169" s="1257"/>
      <c r="C18169" s="1257"/>
      <c r="D18169" s="1257"/>
      <c r="E18169" s="1257"/>
      <c r="F18169" s="1257"/>
      <c r="G18169" s="1257"/>
      <c r="H18169" s="1258"/>
      <c r="I18169" s="1257"/>
      <c r="J18169" s="1257"/>
      <c r="K18169" s="1257"/>
      <c r="L18169" s="1257"/>
      <c r="M18169" s="1257"/>
    </row>
    <row r="18170" spans="2:13" s="1259" customFormat="1" x14ac:dyDescent="0.2">
      <c r="B18170" s="1257"/>
      <c r="C18170" s="1257"/>
      <c r="D18170" s="1257"/>
      <c r="E18170" s="1257"/>
      <c r="F18170" s="1257"/>
      <c r="G18170" s="1257"/>
      <c r="H18170" s="1258"/>
      <c r="I18170" s="1257"/>
      <c r="J18170" s="1257"/>
      <c r="K18170" s="1257"/>
      <c r="L18170" s="1257"/>
      <c r="M18170" s="1257"/>
    </row>
    <row r="18171" spans="2:13" s="1259" customFormat="1" x14ac:dyDescent="0.2">
      <c r="B18171" s="1257"/>
      <c r="C18171" s="1257"/>
      <c r="D18171" s="1257"/>
      <c r="E18171" s="1257"/>
      <c r="F18171" s="1257"/>
      <c r="G18171" s="1257"/>
      <c r="H18171" s="1258"/>
      <c r="I18171" s="1257"/>
      <c r="J18171" s="1257"/>
      <c r="K18171" s="1257"/>
      <c r="L18171" s="1257"/>
      <c r="M18171" s="1257"/>
    </row>
    <row r="18172" spans="2:13" s="1259" customFormat="1" x14ac:dyDescent="0.2">
      <c r="B18172" s="1257"/>
      <c r="C18172" s="1257"/>
      <c r="D18172" s="1257"/>
      <c r="E18172" s="1257"/>
      <c r="F18172" s="1257"/>
      <c r="G18172" s="1257"/>
      <c r="H18172" s="1258"/>
      <c r="I18172" s="1257"/>
      <c r="J18172" s="1257"/>
      <c r="K18172" s="1257"/>
      <c r="L18172" s="1257"/>
      <c r="M18172" s="1257"/>
    </row>
    <row r="18173" spans="2:13" s="1259" customFormat="1" x14ac:dyDescent="0.2">
      <c r="B18173" s="1257"/>
      <c r="C18173" s="1257"/>
      <c r="D18173" s="1257"/>
      <c r="E18173" s="1257"/>
      <c r="F18173" s="1257"/>
      <c r="G18173" s="1257"/>
      <c r="H18173" s="1258"/>
      <c r="I18173" s="1257"/>
      <c r="J18173" s="1257"/>
      <c r="K18173" s="1257"/>
      <c r="L18173" s="1257"/>
      <c r="M18173" s="1257"/>
    </row>
    <row r="18174" spans="2:13" s="1259" customFormat="1" x14ac:dyDescent="0.2">
      <c r="B18174" s="1257"/>
      <c r="C18174" s="1257"/>
      <c r="D18174" s="1257"/>
      <c r="E18174" s="1257"/>
      <c r="F18174" s="1257"/>
      <c r="G18174" s="1257"/>
      <c r="H18174" s="1258"/>
      <c r="I18174" s="1257"/>
      <c r="J18174" s="1257"/>
      <c r="K18174" s="1257"/>
      <c r="L18174" s="1257"/>
      <c r="M18174" s="1257"/>
    </row>
    <row r="18175" spans="2:13" s="1259" customFormat="1" x14ac:dyDescent="0.2">
      <c r="B18175" s="1257"/>
      <c r="C18175" s="1257"/>
      <c r="D18175" s="1257"/>
      <c r="E18175" s="1257"/>
      <c r="F18175" s="1257"/>
      <c r="G18175" s="1257"/>
      <c r="H18175" s="1258"/>
      <c r="I18175" s="1257"/>
      <c r="J18175" s="1257"/>
      <c r="K18175" s="1257"/>
      <c r="L18175" s="1257"/>
      <c r="M18175" s="1257"/>
    </row>
    <row r="18176" spans="2:13" s="1259" customFormat="1" x14ac:dyDescent="0.2">
      <c r="B18176" s="1257"/>
      <c r="C18176" s="1257"/>
      <c r="D18176" s="1257"/>
      <c r="E18176" s="1257"/>
      <c r="F18176" s="1257"/>
      <c r="G18176" s="1257"/>
      <c r="H18176" s="1258"/>
      <c r="I18176" s="1257"/>
      <c r="J18176" s="1257"/>
      <c r="K18176" s="1257"/>
      <c r="L18176" s="1257"/>
      <c r="M18176" s="1257"/>
    </row>
    <row r="18177" spans="2:13" s="1259" customFormat="1" x14ac:dyDescent="0.2">
      <c r="B18177" s="1257"/>
      <c r="C18177" s="1257"/>
      <c r="D18177" s="1257"/>
      <c r="E18177" s="1257"/>
      <c r="F18177" s="1257"/>
      <c r="G18177" s="1257"/>
      <c r="H18177" s="1258"/>
      <c r="I18177" s="1257"/>
      <c r="J18177" s="1257"/>
      <c r="K18177" s="1257"/>
      <c r="L18177" s="1257"/>
      <c r="M18177" s="1257"/>
    </row>
    <row r="18178" spans="2:13" s="1259" customFormat="1" x14ac:dyDescent="0.2">
      <c r="B18178" s="1257"/>
      <c r="C18178" s="1257"/>
      <c r="D18178" s="1257"/>
      <c r="E18178" s="1257"/>
      <c r="F18178" s="1257"/>
      <c r="G18178" s="1257"/>
      <c r="H18178" s="1258"/>
      <c r="I18178" s="1257"/>
      <c r="J18178" s="1257"/>
      <c r="K18178" s="1257"/>
      <c r="L18178" s="1257"/>
      <c r="M18178" s="1257"/>
    </row>
    <row r="18179" spans="2:13" s="1259" customFormat="1" x14ac:dyDescent="0.2">
      <c r="B18179" s="1257"/>
      <c r="C18179" s="1257"/>
      <c r="D18179" s="1257"/>
      <c r="E18179" s="1257"/>
      <c r="F18179" s="1257"/>
      <c r="G18179" s="1257"/>
      <c r="H18179" s="1258"/>
      <c r="I18179" s="1257"/>
      <c r="J18179" s="1257"/>
      <c r="K18179" s="1257"/>
      <c r="L18179" s="1257"/>
      <c r="M18179" s="1257"/>
    </row>
    <row r="18180" spans="2:13" s="1259" customFormat="1" x14ac:dyDescent="0.2">
      <c r="B18180" s="1257"/>
      <c r="C18180" s="1257"/>
      <c r="D18180" s="1257"/>
      <c r="E18180" s="1257"/>
      <c r="F18180" s="1257"/>
      <c r="G18180" s="1257"/>
      <c r="H18180" s="1258"/>
      <c r="I18180" s="1257"/>
      <c r="J18180" s="1257"/>
      <c r="K18180" s="1257"/>
      <c r="L18180" s="1257"/>
      <c r="M18180" s="1257"/>
    </row>
    <row r="18181" spans="2:13" s="1259" customFormat="1" x14ac:dyDescent="0.2">
      <c r="B18181" s="1257"/>
      <c r="C18181" s="1257"/>
      <c r="D18181" s="1257"/>
      <c r="E18181" s="1257"/>
      <c r="F18181" s="1257"/>
      <c r="G18181" s="1257"/>
      <c r="H18181" s="1258"/>
      <c r="I18181" s="1257"/>
      <c r="J18181" s="1257"/>
      <c r="K18181" s="1257"/>
      <c r="L18181" s="1257"/>
      <c r="M18181" s="1257"/>
    </row>
    <row r="18182" spans="2:13" s="1259" customFormat="1" x14ac:dyDescent="0.2">
      <c r="B18182" s="1257"/>
      <c r="C18182" s="1257"/>
      <c r="D18182" s="1257"/>
      <c r="E18182" s="1257"/>
      <c r="F18182" s="1257"/>
      <c r="G18182" s="1257"/>
      <c r="H18182" s="1258"/>
      <c r="I18182" s="1257"/>
      <c r="J18182" s="1257"/>
      <c r="K18182" s="1257"/>
      <c r="L18182" s="1257"/>
      <c r="M18182" s="1257"/>
    </row>
    <row r="18183" spans="2:13" s="1259" customFormat="1" x14ac:dyDescent="0.2">
      <c r="B18183" s="1257"/>
      <c r="C18183" s="1257"/>
      <c r="D18183" s="1257"/>
      <c r="E18183" s="1257"/>
      <c r="F18183" s="1257"/>
      <c r="G18183" s="1257"/>
      <c r="H18183" s="1258"/>
      <c r="I18183" s="1257"/>
      <c r="J18183" s="1257"/>
      <c r="K18183" s="1257"/>
      <c r="L18183" s="1257"/>
      <c r="M18183" s="1257"/>
    </row>
    <row r="18184" spans="2:13" s="1259" customFormat="1" x14ac:dyDescent="0.2">
      <c r="B18184" s="1257"/>
      <c r="C18184" s="1257"/>
      <c r="D18184" s="1257"/>
      <c r="E18184" s="1257"/>
      <c r="F18184" s="1257"/>
      <c r="G18184" s="1257"/>
      <c r="H18184" s="1258"/>
      <c r="I18184" s="1257"/>
      <c r="J18184" s="1257"/>
      <c r="K18184" s="1257"/>
      <c r="L18184" s="1257"/>
      <c r="M18184" s="1257"/>
    </row>
    <row r="18185" spans="2:13" s="1259" customFormat="1" x14ac:dyDescent="0.2">
      <c r="B18185" s="1257"/>
      <c r="C18185" s="1257"/>
      <c r="D18185" s="1257"/>
      <c r="E18185" s="1257"/>
      <c r="F18185" s="1257"/>
      <c r="G18185" s="1257"/>
      <c r="H18185" s="1258"/>
      <c r="I18185" s="1257"/>
      <c r="J18185" s="1257"/>
      <c r="K18185" s="1257"/>
      <c r="L18185" s="1257"/>
      <c r="M18185" s="1257"/>
    </row>
    <row r="18186" spans="2:13" s="1259" customFormat="1" x14ac:dyDescent="0.2">
      <c r="B18186" s="1257"/>
      <c r="C18186" s="1257"/>
      <c r="D18186" s="1257"/>
      <c r="E18186" s="1257"/>
      <c r="F18186" s="1257"/>
      <c r="G18186" s="1257"/>
      <c r="H18186" s="1258"/>
      <c r="I18186" s="1257"/>
      <c r="J18186" s="1257"/>
      <c r="K18186" s="1257"/>
      <c r="L18186" s="1257"/>
      <c r="M18186" s="1257"/>
    </row>
    <row r="18187" spans="2:13" s="1259" customFormat="1" x14ac:dyDescent="0.2">
      <c r="B18187" s="1257"/>
      <c r="C18187" s="1257"/>
      <c r="D18187" s="1257"/>
      <c r="E18187" s="1257"/>
      <c r="F18187" s="1257"/>
      <c r="G18187" s="1257"/>
      <c r="H18187" s="1258"/>
      <c r="I18187" s="1257"/>
      <c r="J18187" s="1257"/>
      <c r="K18187" s="1257"/>
      <c r="L18187" s="1257"/>
      <c r="M18187" s="1257"/>
    </row>
    <row r="18188" spans="2:13" s="1259" customFormat="1" x14ac:dyDescent="0.2">
      <c r="B18188" s="1257"/>
      <c r="C18188" s="1257"/>
      <c r="D18188" s="1257"/>
      <c r="E18188" s="1257"/>
      <c r="F18188" s="1257"/>
      <c r="G18188" s="1257"/>
      <c r="H18188" s="1258"/>
      <c r="I18188" s="1257"/>
      <c r="J18188" s="1257"/>
      <c r="K18188" s="1257"/>
      <c r="L18188" s="1257"/>
      <c r="M18188" s="1257"/>
    </row>
    <row r="18189" spans="2:13" s="1259" customFormat="1" x14ac:dyDescent="0.2">
      <c r="B18189" s="1257"/>
      <c r="C18189" s="1257"/>
      <c r="D18189" s="1257"/>
      <c r="E18189" s="1257"/>
      <c r="F18189" s="1257"/>
      <c r="G18189" s="1257"/>
      <c r="H18189" s="1258"/>
      <c r="I18189" s="1257"/>
      <c r="J18189" s="1257"/>
      <c r="K18189" s="1257"/>
      <c r="L18189" s="1257"/>
      <c r="M18189" s="1257"/>
    </row>
    <row r="18190" spans="2:13" s="1259" customFormat="1" x14ac:dyDescent="0.2">
      <c r="B18190" s="1257"/>
      <c r="C18190" s="1257"/>
      <c r="D18190" s="1257"/>
      <c r="E18190" s="1257"/>
      <c r="F18190" s="1257"/>
      <c r="G18190" s="1257"/>
      <c r="H18190" s="1258"/>
      <c r="I18190" s="1257"/>
      <c r="J18190" s="1257"/>
      <c r="K18190" s="1257"/>
      <c r="L18190" s="1257"/>
      <c r="M18190" s="1257"/>
    </row>
    <row r="18191" spans="2:13" s="1259" customFormat="1" x14ac:dyDescent="0.2">
      <c r="B18191" s="1257"/>
      <c r="C18191" s="1257"/>
      <c r="D18191" s="1257"/>
      <c r="E18191" s="1257"/>
      <c r="F18191" s="1257"/>
      <c r="G18191" s="1257"/>
      <c r="H18191" s="1258"/>
      <c r="I18191" s="1257"/>
      <c r="J18191" s="1257"/>
      <c r="K18191" s="1257"/>
      <c r="L18191" s="1257"/>
      <c r="M18191" s="1257"/>
    </row>
    <row r="18192" spans="2:13" s="1259" customFormat="1" x14ac:dyDescent="0.2">
      <c r="B18192" s="1257"/>
      <c r="C18192" s="1257"/>
      <c r="D18192" s="1257"/>
      <c r="E18192" s="1257"/>
      <c r="F18192" s="1257"/>
      <c r="G18192" s="1257"/>
      <c r="H18192" s="1258"/>
      <c r="I18192" s="1257"/>
      <c r="J18192" s="1257"/>
      <c r="K18192" s="1257"/>
      <c r="L18192" s="1257"/>
      <c r="M18192" s="1257"/>
    </row>
    <row r="18193" spans="2:13" s="1259" customFormat="1" x14ac:dyDescent="0.2">
      <c r="B18193" s="1257"/>
      <c r="C18193" s="1257"/>
      <c r="D18193" s="1257"/>
      <c r="E18193" s="1257"/>
      <c r="F18193" s="1257"/>
      <c r="G18193" s="1257"/>
      <c r="H18193" s="1258"/>
      <c r="I18193" s="1257"/>
      <c r="J18193" s="1257"/>
      <c r="K18193" s="1257"/>
      <c r="L18193" s="1257"/>
      <c r="M18193" s="1257"/>
    </row>
    <row r="18194" spans="2:13" s="1259" customFormat="1" x14ac:dyDescent="0.2">
      <c r="B18194" s="1257"/>
      <c r="C18194" s="1257"/>
      <c r="D18194" s="1257"/>
      <c r="E18194" s="1257"/>
      <c r="F18194" s="1257"/>
      <c r="G18194" s="1257"/>
      <c r="H18194" s="1258"/>
      <c r="I18194" s="1257"/>
      <c r="J18194" s="1257"/>
      <c r="K18194" s="1257"/>
      <c r="L18194" s="1257"/>
      <c r="M18194" s="1257"/>
    </row>
    <row r="18195" spans="2:13" s="1259" customFormat="1" x14ac:dyDescent="0.2">
      <c r="B18195" s="1257"/>
      <c r="C18195" s="1257"/>
      <c r="D18195" s="1257"/>
      <c r="E18195" s="1257"/>
      <c r="F18195" s="1257"/>
      <c r="G18195" s="1257"/>
      <c r="H18195" s="1258"/>
      <c r="I18195" s="1257"/>
      <c r="J18195" s="1257"/>
      <c r="K18195" s="1257"/>
      <c r="L18195" s="1257"/>
      <c r="M18195" s="1257"/>
    </row>
    <row r="18196" spans="2:13" s="1259" customFormat="1" x14ac:dyDescent="0.2">
      <c r="B18196" s="1257"/>
      <c r="C18196" s="1257"/>
      <c r="D18196" s="1257"/>
      <c r="E18196" s="1257"/>
      <c r="F18196" s="1257"/>
      <c r="G18196" s="1257"/>
      <c r="H18196" s="1258"/>
      <c r="I18196" s="1257"/>
      <c r="J18196" s="1257"/>
      <c r="K18196" s="1257"/>
      <c r="L18196" s="1257"/>
      <c r="M18196" s="1257"/>
    </row>
    <row r="18197" spans="2:13" s="1259" customFormat="1" x14ac:dyDescent="0.2">
      <c r="B18197" s="1257"/>
      <c r="C18197" s="1257"/>
      <c r="D18197" s="1257"/>
      <c r="E18197" s="1257"/>
      <c r="F18197" s="1257"/>
      <c r="G18197" s="1257"/>
      <c r="H18197" s="1258"/>
      <c r="I18197" s="1257"/>
      <c r="J18197" s="1257"/>
      <c r="K18197" s="1257"/>
      <c r="L18197" s="1257"/>
      <c r="M18197" s="1257"/>
    </row>
    <row r="18198" spans="2:13" s="1259" customFormat="1" x14ac:dyDescent="0.2">
      <c r="B18198" s="1257"/>
      <c r="C18198" s="1257"/>
      <c r="D18198" s="1257"/>
      <c r="E18198" s="1257"/>
      <c r="F18198" s="1257"/>
      <c r="G18198" s="1257"/>
      <c r="H18198" s="1258"/>
      <c r="I18198" s="1257"/>
      <c r="J18198" s="1257"/>
      <c r="K18198" s="1257"/>
      <c r="L18198" s="1257"/>
      <c r="M18198" s="1257"/>
    </row>
    <row r="18199" spans="2:13" s="1259" customFormat="1" x14ac:dyDescent="0.2">
      <c r="B18199" s="1257"/>
      <c r="C18199" s="1257"/>
      <c r="D18199" s="1257"/>
      <c r="E18199" s="1257"/>
      <c r="F18199" s="1257"/>
      <c r="G18199" s="1257"/>
      <c r="H18199" s="1258"/>
      <c r="I18199" s="1257"/>
      <c r="J18199" s="1257"/>
      <c r="K18199" s="1257"/>
      <c r="L18199" s="1257"/>
      <c r="M18199" s="1257"/>
    </row>
    <row r="18200" spans="2:13" s="1259" customFormat="1" x14ac:dyDescent="0.2">
      <c r="B18200" s="1257"/>
      <c r="C18200" s="1257"/>
      <c r="D18200" s="1257"/>
      <c r="E18200" s="1257"/>
      <c r="F18200" s="1257"/>
      <c r="G18200" s="1257"/>
      <c r="H18200" s="1258"/>
      <c r="I18200" s="1257"/>
      <c r="J18200" s="1257"/>
      <c r="K18200" s="1257"/>
      <c r="L18200" s="1257"/>
      <c r="M18200" s="1257"/>
    </row>
    <row r="18201" spans="2:13" s="1259" customFormat="1" x14ac:dyDescent="0.2">
      <c r="B18201" s="1257"/>
      <c r="C18201" s="1257"/>
      <c r="D18201" s="1257"/>
      <c r="E18201" s="1257"/>
      <c r="F18201" s="1257"/>
      <c r="G18201" s="1257"/>
      <c r="H18201" s="1258"/>
      <c r="I18201" s="1257"/>
      <c r="J18201" s="1257"/>
      <c r="K18201" s="1257"/>
      <c r="L18201" s="1257"/>
      <c r="M18201" s="1257"/>
    </row>
    <row r="18202" spans="2:13" s="1259" customFormat="1" x14ac:dyDescent="0.2">
      <c r="B18202" s="1257"/>
      <c r="C18202" s="1257"/>
      <c r="D18202" s="1257"/>
      <c r="E18202" s="1257"/>
      <c r="F18202" s="1257"/>
      <c r="G18202" s="1257"/>
      <c r="H18202" s="1258"/>
      <c r="I18202" s="1257"/>
      <c r="J18202" s="1257"/>
      <c r="K18202" s="1257"/>
      <c r="L18202" s="1257"/>
      <c r="M18202" s="1257"/>
    </row>
    <row r="18203" spans="2:13" s="1259" customFormat="1" x14ac:dyDescent="0.2">
      <c r="B18203" s="1257"/>
      <c r="C18203" s="1257"/>
      <c r="D18203" s="1257"/>
      <c r="E18203" s="1257"/>
      <c r="F18203" s="1257"/>
      <c r="G18203" s="1257"/>
      <c r="H18203" s="1258"/>
      <c r="I18203" s="1257"/>
      <c r="J18203" s="1257"/>
      <c r="K18203" s="1257"/>
      <c r="L18203" s="1257"/>
      <c r="M18203" s="1257"/>
    </row>
    <row r="18204" spans="2:13" s="1259" customFormat="1" x14ac:dyDescent="0.2">
      <c r="B18204" s="1257"/>
      <c r="C18204" s="1257"/>
      <c r="D18204" s="1257"/>
      <c r="E18204" s="1257"/>
      <c r="F18204" s="1257"/>
      <c r="G18204" s="1257"/>
      <c r="H18204" s="1258"/>
      <c r="I18204" s="1257"/>
      <c r="J18204" s="1257"/>
      <c r="K18204" s="1257"/>
      <c r="L18204" s="1257"/>
      <c r="M18204" s="1257"/>
    </row>
    <row r="18205" spans="2:13" s="1259" customFormat="1" x14ac:dyDescent="0.2">
      <c r="B18205" s="1257"/>
      <c r="C18205" s="1257"/>
      <c r="D18205" s="1257"/>
      <c r="E18205" s="1257"/>
      <c r="F18205" s="1257"/>
      <c r="G18205" s="1257"/>
      <c r="H18205" s="1258"/>
      <c r="I18205" s="1257"/>
      <c r="J18205" s="1257"/>
      <c r="K18205" s="1257"/>
      <c r="L18205" s="1257"/>
      <c r="M18205" s="1257"/>
    </row>
    <row r="18206" spans="2:13" s="1259" customFormat="1" x14ac:dyDescent="0.2">
      <c r="B18206" s="1257"/>
      <c r="C18206" s="1257"/>
      <c r="D18206" s="1257"/>
      <c r="E18206" s="1257"/>
      <c r="F18206" s="1257"/>
      <c r="G18206" s="1257"/>
      <c r="H18206" s="1258"/>
      <c r="I18206" s="1257"/>
      <c r="J18206" s="1257"/>
      <c r="K18206" s="1257"/>
      <c r="L18206" s="1257"/>
      <c r="M18206" s="1257"/>
    </row>
    <row r="18207" spans="2:13" s="1259" customFormat="1" x14ac:dyDescent="0.2">
      <c r="B18207" s="1257"/>
      <c r="C18207" s="1257"/>
      <c r="D18207" s="1257"/>
      <c r="E18207" s="1257"/>
      <c r="F18207" s="1257"/>
      <c r="G18207" s="1257"/>
      <c r="H18207" s="1258"/>
      <c r="I18207" s="1257"/>
      <c r="J18207" s="1257"/>
      <c r="K18207" s="1257"/>
      <c r="L18207" s="1257"/>
      <c r="M18207" s="1257"/>
    </row>
    <row r="18208" spans="2:13" s="1259" customFormat="1" x14ac:dyDescent="0.2">
      <c r="B18208" s="1257"/>
      <c r="C18208" s="1257"/>
      <c r="D18208" s="1257"/>
      <c r="E18208" s="1257"/>
      <c r="F18208" s="1257"/>
      <c r="G18208" s="1257"/>
      <c r="H18208" s="1258"/>
      <c r="I18208" s="1257"/>
      <c r="J18208" s="1257"/>
      <c r="K18208" s="1257"/>
      <c r="L18208" s="1257"/>
      <c r="M18208" s="1257"/>
    </row>
    <row r="18209" spans="2:13" s="1259" customFormat="1" x14ac:dyDescent="0.2">
      <c r="B18209" s="1257"/>
      <c r="C18209" s="1257"/>
      <c r="D18209" s="1257"/>
      <c r="E18209" s="1257"/>
      <c r="F18209" s="1257"/>
      <c r="G18209" s="1257"/>
      <c r="H18209" s="1258"/>
      <c r="I18209" s="1257"/>
      <c r="J18209" s="1257"/>
      <c r="K18209" s="1257"/>
      <c r="L18209" s="1257"/>
      <c r="M18209" s="1257"/>
    </row>
    <row r="18210" spans="2:13" s="1259" customFormat="1" x14ac:dyDescent="0.2">
      <c r="B18210" s="1257"/>
      <c r="C18210" s="1257"/>
      <c r="D18210" s="1257"/>
      <c r="E18210" s="1257"/>
      <c r="F18210" s="1257"/>
      <c r="G18210" s="1257"/>
      <c r="H18210" s="1258"/>
      <c r="I18210" s="1257"/>
      <c r="J18210" s="1257"/>
      <c r="K18210" s="1257"/>
      <c r="L18210" s="1257"/>
      <c r="M18210" s="1257"/>
    </row>
    <row r="18211" spans="2:13" s="1259" customFormat="1" x14ac:dyDescent="0.2">
      <c r="B18211" s="1257"/>
      <c r="C18211" s="1257"/>
      <c r="D18211" s="1257"/>
      <c r="E18211" s="1257"/>
      <c r="F18211" s="1257"/>
      <c r="G18211" s="1257"/>
      <c r="H18211" s="1258"/>
      <c r="I18211" s="1257"/>
      <c r="J18211" s="1257"/>
      <c r="K18211" s="1257"/>
      <c r="L18211" s="1257"/>
      <c r="M18211" s="1257"/>
    </row>
    <row r="18212" spans="2:13" s="1259" customFormat="1" x14ac:dyDescent="0.2">
      <c r="B18212" s="1257"/>
      <c r="C18212" s="1257"/>
      <c r="D18212" s="1257"/>
      <c r="E18212" s="1257"/>
      <c r="F18212" s="1257"/>
      <c r="G18212" s="1257"/>
      <c r="H18212" s="1258"/>
      <c r="I18212" s="1257"/>
      <c r="J18212" s="1257"/>
      <c r="K18212" s="1257"/>
      <c r="L18212" s="1257"/>
      <c r="M18212" s="1257"/>
    </row>
    <row r="18213" spans="2:13" s="1259" customFormat="1" x14ac:dyDescent="0.2">
      <c r="B18213" s="1257"/>
      <c r="C18213" s="1257"/>
      <c r="D18213" s="1257"/>
      <c r="E18213" s="1257"/>
      <c r="F18213" s="1257"/>
      <c r="G18213" s="1257"/>
      <c r="H18213" s="1258"/>
      <c r="I18213" s="1257"/>
      <c r="J18213" s="1257"/>
      <c r="K18213" s="1257"/>
      <c r="L18213" s="1257"/>
      <c r="M18213" s="1257"/>
    </row>
    <row r="18214" spans="2:13" s="1259" customFormat="1" x14ac:dyDescent="0.2">
      <c r="B18214" s="1257"/>
      <c r="C18214" s="1257"/>
      <c r="D18214" s="1257"/>
      <c r="E18214" s="1257"/>
      <c r="F18214" s="1257"/>
      <c r="G18214" s="1257"/>
      <c r="H18214" s="1258"/>
      <c r="I18214" s="1257"/>
      <c r="J18214" s="1257"/>
      <c r="K18214" s="1257"/>
      <c r="L18214" s="1257"/>
      <c r="M18214" s="1257"/>
    </row>
    <row r="18215" spans="2:13" s="1259" customFormat="1" x14ac:dyDescent="0.2">
      <c r="B18215" s="1257"/>
      <c r="C18215" s="1257"/>
      <c r="D18215" s="1257"/>
      <c r="E18215" s="1257"/>
      <c r="F18215" s="1257"/>
      <c r="G18215" s="1257"/>
      <c r="H18215" s="1258"/>
      <c r="I18215" s="1257"/>
      <c r="J18215" s="1257"/>
      <c r="K18215" s="1257"/>
      <c r="L18215" s="1257"/>
      <c r="M18215" s="1257"/>
    </row>
    <row r="18216" spans="2:13" s="1259" customFormat="1" x14ac:dyDescent="0.2">
      <c r="B18216" s="1257"/>
      <c r="C18216" s="1257"/>
      <c r="D18216" s="1257"/>
      <c r="E18216" s="1257"/>
      <c r="F18216" s="1257"/>
      <c r="G18216" s="1257"/>
      <c r="H18216" s="1258"/>
      <c r="I18216" s="1257"/>
      <c r="J18216" s="1257"/>
      <c r="K18216" s="1257"/>
      <c r="L18216" s="1257"/>
      <c r="M18216" s="1257"/>
    </row>
    <row r="18217" spans="2:13" s="1259" customFormat="1" x14ac:dyDescent="0.2">
      <c r="B18217" s="1257"/>
      <c r="C18217" s="1257"/>
      <c r="D18217" s="1257"/>
      <c r="E18217" s="1257"/>
      <c r="F18217" s="1257"/>
      <c r="G18217" s="1257"/>
      <c r="H18217" s="1258"/>
      <c r="I18217" s="1257"/>
      <c r="J18217" s="1257"/>
      <c r="K18217" s="1257"/>
      <c r="L18217" s="1257"/>
      <c r="M18217" s="1257"/>
    </row>
    <row r="18218" spans="2:13" s="1259" customFormat="1" x14ac:dyDescent="0.2">
      <c r="B18218" s="1257"/>
      <c r="C18218" s="1257"/>
      <c r="D18218" s="1257"/>
      <c r="E18218" s="1257"/>
      <c r="F18218" s="1257"/>
      <c r="G18218" s="1257"/>
      <c r="H18218" s="1258"/>
      <c r="I18218" s="1257"/>
      <c r="J18218" s="1257"/>
      <c r="K18218" s="1257"/>
      <c r="L18218" s="1257"/>
      <c r="M18218" s="1257"/>
    </row>
    <row r="18219" spans="2:13" s="1259" customFormat="1" x14ac:dyDescent="0.2">
      <c r="B18219" s="1257"/>
      <c r="C18219" s="1257"/>
      <c r="D18219" s="1257"/>
      <c r="E18219" s="1257"/>
      <c r="F18219" s="1257"/>
      <c r="G18219" s="1257"/>
      <c r="H18219" s="1258"/>
      <c r="I18219" s="1257"/>
      <c r="J18219" s="1257"/>
      <c r="K18219" s="1257"/>
      <c r="L18219" s="1257"/>
      <c r="M18219" s="1257"/>
    </row>
    <row r="18220" spans="2:13" s="1259" customFormat="1" x14ac:dyDescent="0.2">
      <c r="B18220" s="1257"/>
      <c r="C18220" s="1257"/>
      <c r="D18220" s="1257"/>
      <c r="E18220" s="1257"/>
      <c r="F18220" s="1257"/>
      <c r="G18220" s="1257"/>
      <c r="H18220" s="1258"/>
      <c r="I18220" s="1257"/>
      <c r="J18220" s="1257"/>
      <c r="K18220" s="1257"/>
      <c r="L18220" s="1257"/>
      <c r="M18220" s="1257"/>
    </row>
    <row r="18221" spans="2:13" s="1259" customFormat="1" x14ac:dyDescent="0.2">
      <c r="B18221" s="1257"/>
      <c r="C18221" s="1257"/>
      <c r="D18221" s="1257"/>
      <c r="E18221" s="1257"/>
      <c r="F18221" s="1257"/>
      <c r="G18221" s="1257"/>
      <c r="H18221" s="1258"/>
      <c r="I18221" s="1257"/>
      <c r="J18221" s="1257"/>
      <c r="K18221" s="1257"/>
      <c r="L18221" s="1257"/>
      <c r="M18221" s="1257"/>
    </row>
    <row r="18222" spans="2:13" s="1259" customFormat="1" x14ac:dyDescent="0.2">
      <c r="B18222" s="1257"/>
      <c r="C18222" s="1257"/>
      <c r="D18222" s="1257"/>
      <c r="E18222" s="1257"/>
      <c r="F18222" s="1257"/>
      <c r="G18222" s="1257"/>
      <c r="H18222" s="1258"/>
      <c r="I18222" s="1257"/>
      <c r="J18222" s="1257"/>
      <c r="K18222" s="1257"/>
      <c r="L18222" s="1257"/>
      <c r="M18222" s="1257"/>
    </row>
    <row r="18223" spans="2:13" s="1259" customFormat="1" x14ac:dyDescent="0.2">
      <c r="B18223" s="1257"/>
      <c r="C18223" s="1257"/>
      <c r="D18223" s="1257"/>
      <c r="E18223" s="1257"/>
      <c r="F18223" s="1257"/>
      <c r="G18223" s="1257"/>
      <c r="H18223" s="1258"/>
      <c r="I18223" s="1257"/>
      <c r="J18223" s="1257"/>
      <c r="K18223" s="1257"/>
      <c r="L18223" s="1257"/>
      <c r="M18223" s="1257"/>
    </row>
    <row r="18224" spans="2:13" s="1259" customFormat="1" x14ac:dyDescent="0.2">
      <c r="B18224" s="1257"/>
      <c r="C18224" s="1257"/>
      <c r="D18224" s="1257"/>
      <c r="E18224" s="1257"/>
      <c r="F18224" s="1257"/>
      <c r="G18224" s="1257"/>
      <c r="H18224" s="1258"/>
      <c r="I18224" s="1257"/>
      <c r="J18224" s="1257"/>
      <c r="K18224" s="1257"/>
      <c r="L18224" s="1257"/>
      <c r="M18224" s="1257"/>
    </row>
    <row r="18225" spans="2:13" s="1259" customFormat="1" x14ac:dyDescent="0.2">
      <c r="B18225" s="1257"/>
      <c r="C18225" s="1257"/>
      <c r="D18225" s="1257"/>
      <c r="E18225" s="1257"/>
      <c r="F18225" s="1257"/>
      <c r="G18225" s="1257"/>
      <c r="H18225" s="1258"/>
      <c r="I18225" s="1257"/>
      <c r="J18225" s="1257"/>
      <c r="K18225" s="1257"/>
      <c r="L18225" s="1257"/>
      <c r="M18225" s="1257"/>
    </row>
    <row r="18226" spans="2:13" s="1259" customFormat="1" x14ac:dyDescent="0.2">
      <c r="B18226" s="1257"/>
      <c r="C18226" s="1257"/>
      <c r="D18226" s="1257"/>
      <c r="E18226" s="1257"/>
      <c r="F18226" s="1257"/>
      <c r="G18226" s="1257"/>
      <c r="H18226" s="1258"/>
      <c r="I18226" s="1257"/>
      <c r="J18226" s="1257"/>
      <c r="K18226" s="1257"/>
      <c r="L18226" s="1257"/>
      <c r="M18226" s="1257"/>
    </row>
    <row r="18227" spans="2:13" s="1259" customFormat="1" x14ac:dyDescent="0.2">
      <c r="B18227" s="1257"/>
      <c r="C18227" s="1257"/>
      <c r="D18227" s="1257"/>
      <c r="E18227" s="1257"/>
      <c r="F18227" s="1257"/>
      <c r="G18227" s="1257"/>
      <c r="H18227" s="1258"/>
      <c r="I18227" s="1257"/>
      <c r="J18227" s="1257"/>
      <c r="K18227" s="1257"/>
      <c r="L18227" s="1257"/>
      <c r="M18227" s="1257"/>
    </row>
    <row r="18228" spans="2:13" s="1259" customFormat="1" x14ac:dyDescent="0.2">
      <c r="B18228" s="1257"/>
      <c r="C18228" s="1257"/>
      <c r="D18228" s="1257"/>
      <c r="E18228" s="1257"/>
      <c r="F18228" s="1257"/>
      <c r="G18228" s="1257"/>
      <c r="H18228" s="1258"/>
      <c r="I18228" s="1257"/>
      <c r="J18228" s="1257"/>
      <c r="K18228" s="1257"/>
      <c r="L18228" s="1257"/>
      <c r="M18228" s="1257"/>
    </row>
    <row r="18229" spans="2:13" s="1259" customFormat="1" x14ac:dyDescent="0.2">
      <c r="B18229" s="1257"/>
      <c r="C18229" s="1257"/>
      <c r="D18229" s="1257"/>
      <c r="E18229" s="1257"/>
      <c r="F18229" s="1257"/>
      <c r="G18229" s="1257"/>
      <c r="H18229" s="1258"/>
      <c r="I18229" s="1257"/>
      <c r="J18229" s="1257"/>
      <c r="K18229" s="1257"/>
      <c r="L18229" s="1257"/>
      <c r="M18229" s="1257"/>
    </row>
    <row r="18230" spans="2:13" s="1259" customFormat="1" x14ac:dyDescent="0.2">
      <c r="B18230" s="1257"/>
      <c r="C18230" s="1257"/>
      <c r="D18230" s="1257"/>
      <c r="E18230" s="1257"/>
      <c r="F18230" s="1257"/>
      <c r="G18230" s="1257"/>
      <c r="H18230" s="1258"/>
      <c r="I18230" s="1257"/>
      <c r="J18230" s="1257"/>
      <c r="K18230" s="1257"/>
      <c r="L18230" s="1257"/>
      <c r="M18230" s="1257"/>
    </row>
    <row r="18231" spans="2:13" s="1259" customFormat="1" x14ac:dyDescent="0.2">
      <c r="B18231" s="1257"/>
      <c r="C18231" s="1257"/>
      <c r="D18231" s="1257"/>
      <c r="E18231" s="1257"/>
      <c r="F18231" s="1257"/>
      <c r="G18231" s="1257"/>
      <c r="H18231" s="1258"/>
      <c r="I18231" s="1257"/>
      <c r="J18231" s="1257"/>
      <c r="K18231" s="1257"/>
      <c r="L18231" s="1257"/>
      <c r="M18231" s="1257"/>
    </row>
    <row r="18232" spans="2:13" s="1259" customFormat="1" x14ac:dyDescent="0.2">
      <c r="B18232" s="1257"/>
      <c r="C18232" s="1257"/>
      <c r="D18232" s="1257"/>
      <c r="E18232" s="1257"/>
      <c r="F18232" s="1257"/>
      <c r="G18232" s="1257"/>
      <c r="H18232" s="1258"/>
      <c r="I18232" s="1257"/>
      <c r="J18232" s="1257"/>
      <c r="K18232" s="1257"/>
      <c r="L18232" s="1257"/>
      <c r="M18232" s="1257"/>
    </row>
    <row r="18233" spans="2:13" s="1259" customFormat="1" x14ac:dyDescent="0.2">
      <c r="B18233" s="1257"/>
      <c r="C18233" s="1257"/>
      <c r="D18233" s="1257"/>
      <c r="E18233" s="1257"/>
      <c r="F18233" s="1257"/>
      <c r="G18233" s="1257"/>
      <c r="H18233" s="1258"/>
      <c r="I18233" s="1257"/>
      <c r="J18233" s="1257"/>
      <c r="K18233" s="1257"/>
      <c r="L18233" s="1257"/>
      <c r="M18233" s="1257"/>
    </row>
    <row r="18234" spans="2:13" s="1259" customFormat="1" x14ac:dyDescent="0.2">
      <c r="B18234" s="1257"/>
      <c r="C18234" s="1257"/>
      <c r="D18234" s="1257"/>
      <c r="E18234" s="1257"/>
      <c r="F18234" s="1257"/>
      <c r="G18234" s="1257"/>
      <c r="H18234" s="1258"/>
      <c r="I18234" s="1257"/>
      <c r="J18234" s="1257"/>
      <c r="K18234" s="1257"/>
      <c r="L18234" s="1257"/>
      <c r="M18234" s="1257"/>
    </row>
    <row r="18235" spans="2:13" s="1259" customFormat="1" x14ac:dyDescent="0.2">
      <c r="B18235" s="1257"/>
      <c r="C18235" s="1257"/>
      <c r="D18235" s="1257"/>
      <c r="E18235" s="1257"/>
      <c r="F18235" s="1257"/>
      <c r="G18235" s="1257"/>
      <c r="H18235" s="1258"/>
      <c r="I18235" s="1257"/>
      <c r="J18235" s="1257"/>
      <c r="K18235" s="1257"/>
      <c r="L18235" s="1257"/>
      <c r="M18235" s="1257"/>
    </row>
    <row r="18236" spans="2:13" s="1259" customFormat="1" x14ac:dyDescent="0.2">
      <c r="B18236" s="1257"/>
      <c r="C18236" s="1257"/>
      <c r="D18236" s="1257"/>
      <c r="E18236" s="1257"/>
      <c r="F18236" s="1257"/>
      <c r="G18236" s="1257"/>
      <c r="H18236" s="1258"/>
      <c r="I18236" s="1257"/>
      <c r="J18236" s="1257"/>
      <c r="K18236" s="1257"/>
      <c r="L18236" s="1257"/>
      <c r="M18236" s="1257"/>
    </row>
    <row r="18237" spans="2:13" s="1259" customFormat="1" x14ac:dyDescent="0.2">
      <c r="B18237" s="1257"/>
      <c r="C18237" s="1257"/>
      <c r="D18237" s="1257"/>
      <c r="E18237" s="1257"/>
      <c r="F18237" s="1257"/>
      <c r="G18237" s="1257"/>
      <c r="H18237" s="1258"/>
      <c r="I18237" s="1257"/>
      <c r="J18237" s="1257"/>
      <c r="K18237" s="1257"/>
      <c r="L18237" s="1257"/>
      <c r="M18237" s="1257"/>
    </row>
    <row r="18238" spans="2:13" s="1259" customFormat="1" x14ac:dyDescent="0.2">
      <c r="B18238" s="1257"/>
      <c r="C18238" s="1257"/>
      <c r="D18238" s="1257"/>
      <c r="E18238" s="1257"/>
      <c r="F18238" s="1257"/>
      <c r="G18238" s="1257"/>
      <c r="H18238" s="1258"/>
      <c r="I18238" s="1257"/>
      <c r="J18238" s="1257"/>
      <c r="K18238" s="1257"/>
      <c r="L18238" s="1257"/>
      <c r="M18238" s="1257"/>
    </row>
    <row r="18239" spans="2:13" s="1259" customFormat="1" x14ac:dyDescent="0.2">
      <c r="B18239" s="1257"/>
      <c r="C18239" s="1257"/>
      <c r="D18239" s="1257"/>
      <c r="E18239" s="1257"/>
      <c r="F18239" s="1257"/>
      <c r="G18239" s="1257"/>
      <c r="H18239" s="1258"/>
      <c r="I18239" s="1257"/>
      <c r="J18239" s="1257"/>
      <c r="K18239" s="1257"/>
      <c r="L18239" s="1257"/>
      <c r="M18239" s="1257"/>
    </row>
    <row r="18240" spans="2:13" s="1259" customFormat="1" x14ac:dyDescent="0.2">
      <c r="B18240" s="1257"/>
      <c r="C18240" s="1257"/>
      <c r="D18240" s="1257"/>
      <c r="E18240" s="1257"/>
      <c r="F18240" s="1257"/>
      <c r="G18240" s="1257"/>
      <c r="H18240" s="1258"/>
      <c r="I18240" s="1257"/>
      <c r="J18240" s="1257"/>
      <c r="K18240" s="1257"/>
      <c r="L18240" s="1257"/>
      <c r="M18240" s="1257"/>
    </row>
    <row r="18241" spans="2:13" s="1259" customFormat="1" x14ac:dyDescent="0.2">
      <c r="B18241" s="1257"/>
      <c r="C18241" s="1257"/>
      <c r="D18241" s="1257"/>
      <c r="E18241" s="1257"/>
      <c r="F18241" s="1257"/>
      <c r="G18241" s="1257"/>
      <c r="H18241" s="1258"/>
      <c r="I18241" s="1257"/>
      <c r="J18241" s="1257"/>
      <c r="K18241" s="1257"/>
      <c r="L18241" s="1257"/>
      <c r="M18241" s="1257"/>
    </row>
    <row r="18242" spans="2:13" s="1259" customFormat="1" x14ac:dyDescent="0.2">
      <c r="B18242" s="1257"/>
      <c r="C18242" s="1257"/>
      <c r="D18242" s="1257"/>
      <c r="E18242" s="1257"/>
      <c r="F18242" s="1257"/>
      <c r="G18242" s="1257"/>
      <c r="H18242" s="1258"/>
      <c r="I18242" s="1257"/>
      <c r="J18242" s="1257"/>
      <c r="K18242" s="1257"/>
      <c r="L18242" s="1257"/>
      <c r="M18242" s="1257"/>
    </row>
    <row r="18243" spans="2:13" s="1259" customFormat="1" x14ac:dyDescent="0.2">
      <c r="B18243" s="1257"/>
      <c r="C18243" s="1257"/>
      <c r="D18243" s="1257"/>
      <c r="E18243" s="1257"/>
      <c r="F18243" s="1257"/>
      <c r="G18243" s="1257"/>
      <c r="H18243" s="1258"/>
      <c r="I18243" s="1257"/>
      <c r="J18243" s="1257"/>
      <c r="K18243" s="1257"/>
      <c r="L18243" s="1257"/>
      <c r="M18243" s="1257"/>
    </row>
    <row r="18244" spans="2:13" s="1259" customFormat="1" x14ac:dyDescent="0.2">
      <c r="B18244" s="1257"/>
      <c r="C18244" s="1257"/>
      <c r="D18244" s="1257"/>
      <c r="E18244" s="1257"/>
      <c r="F18244" s="1257"/>
      <c r="G18244" s="1257"/>
      <c r="H18244" s="1258"/>
      <c r="I18244" s="1257"/>
      <c r="J18244" s="1257"/>
      <c r="K18244" s="1257"/>
      <c r="L18244" s="1257"/>
      <c r="M18244" s="1257"/>
    </row>
    <row r="18245" spans="2:13" s="1259" customFormat="1" x14ac:dyDescent="0.2">
      <c r="B18245" s="1257"/>
      <c r="C18245" s="1257"/>
      <c r="D18245" s="1257"/>
      <c r="E18245" s="1257"/>
      <c r="F18245" s="1257"/>
      <c r="G18245" s="1257"/>
      <c r="H18245" s="1258"/>
      <c r="I18245" s="1257"/>
      <c r="J18245" s="1257"/>
      <c r="K18245" s="1257"/>
      <c r="L18245" s="1257"/>
      <c r="M18245" s="1257"/>
    </row>
    <row r="18246" spans="2:13" s="1259" customFormat="1" x14ac:dyDescent="0.2">
      <c r="B18246" s="1257"/>
      <c r="C18246" s="1257"/>
      <c r="D18246" s="1257"/>
      <c r="E18246" s="1257"/>
      <c r="F18246" s="1257"/>
      <c r="G18246" s="1257"/>
      <c r="H18246" s="1258"/>
      <c r="I18246" s="1257"/>
      <c r="J18246" s="1257"/>
      <c r="K18246" s="1257"/>
      <c r="L18246" s="1257"/>
      <c r="M18246" s="1257"/>
    </row>
    <row r="18247" spans="2:13" s="1259" customFormat="1" x14ac:dyDescent="0.2">
      <c r="B18247" s="1257"/>
      <c r="C18247" s="1257"/>
      <c r="D18247" s="1257"/>
      <c r="E18247" s="1257"/>
      <c r="F18247" s="1257"/>
      <c r="G18247" s="1257"/>
      <c r="H18247" s="1258"/>
      <c r="I18247" s="1257"/>
      <c r="J18247" s="1257"/>
      <c r="K18247" s="1257"/>
      <c r="L18247" s="1257"/>
      <c r="M18247" s="1257"/>
    </row>
    <row r="18248" spans="2:13" s="1259" customFormat="1" x14ac:dyDescent="0.2">
      <c r="B18248" s="1257"/>
      <c r="C18248" s="1257"/>
      <c r="D18248" s="1257"/>
      <c r="E18248" s="1257"/>
      <c r="F18248" s="1257"/>
      <c r="G18248" s="1257"/>
      <c r="H18248" s="1258"/>
      <c r="I18248" s="1257"/>
      <c r="J18248" s="1257"/>
      <c r="K18248" s="1257"/>
      <c r="L18248" s="1257"/>
      <c r="M18248" s="1257"/>
    </row>
    <row r="18249" spans="2:13" s="1259" customFormat="1" x14ac:dyDescent="0.2">
      <c r="B18249" s="1257"/>
      <c r="C18249" s="1257"/>
      <c r="D18249" s="1257"/>
      <c r="E18249" s="1257"/>
      <c r="F18249" s="1257"/>
      <c r="G18249" s="1257"/>
      <c r="H18249" s="1258"/>
      <c r="I18249" s="1257"/>
      <c r="J18249" s="1257"/>
      <c r="K18249" s="1257"/>
      <c r="L18249" s="1257"/>
      <c r="M18249" s="1257"/>
    </row>
    <row r="18250" spans="2:13" s="1259" customFormat="1" x14ac:dyDescent="0.2">
      <c r="B18250" s="1257"/>
      <c r="C18250" s="1257"/>
      <c r="D18250" s="1257"/>
      <c r="E18250" s="1257"/>
      <c r="F18250" s="1257"/>
      <c r="G18250" s="1257"/>
      <c r="H18250" s="1258"/>
      <c r="I18250" s="1257"/>
      <c r="J18250" s="1257"/>
      <c r="K18250" s="1257"/>
      <c r="L18250" s="1257"/>
      <c r="M18250" s="1257"/>
    </row>
    <row r="18251" spans="2:13" s="1259" customFormat="1" x14ac:dyDescent="0.2">
      <c r="B18251" s="1257"/>
      <c r="C18251" s="1257"/>
      <c r="D18251" s="1257"/>
      <c r="E18251" s="1257"/>
      <c r="F18251" s="1257"/>
      <c r="G18251" s="1257"/>
      <c r="H18251" s="1258"/>
      <c r="I18251" s="1257"/>
      <c r="J18251" s="1257"/>
      <c r="K18251" s="1257"/>
      <c r="L18251" s="1257"/>
      <c r="M18251" s="1257"/>
    </row>
    <row r="18252" spans="2:13" s="1259" customFormat="1" x14ac:dyDescent="0.2">
      <c r="B18252" s="1257"/>
      <c r="C18252" s="1257"/>
      <c r="D18252" s="1257"/>
      <c r="E18252" s="1257"/>
      <c r="F18252" s="1257"/>
      <c r="G18252" s="1257"/>
      <c r="H18252" s="1258"/>
      <c r="I18252" s="1257"/>
      <c r="J18252" s="1257"/>
      <c r="K18252" s="1257"/>
      <c r="L18252" s="1257"/>
      <c r="M18252" s="1257"/>
    </row>
    <row r="18253" spans="2:13" s="1259" customFormat="1" x14ac:dyDescent="0.2">
      <c r="B18253" s="1257"/>
      <c r="C18253" s="1257"/>
      <c r="D18253" s="1257"/>
      <c r="E18253" s="1257"/>
      <c r="F18253" s="1257"/>
      <c r="G18253" s="1257"/>
      <c r="H18253" s="1258"/>
      <c r="I18253" s="1257"/>
      <c r="J18253" s="1257"/>
      <c r="K18253" s="1257"/>
      <c r="L18253" s="1257"/>
      <c r="M18253" s="1257"/>
    </row>
    <row r="18254" spans="2:13" s="1259" customFormat="1" x14ac:dyDescent="0.2">
      <c r="B18254" s="1257"/>
      <c r="C18254" s="1257"/>
      <c r="D18254" s="1257"/>
      <c r="E18254" s="1257"/>
      <c r="F18254" s="1257"/>
      <c r="G18254" s="1257"/>
      <c r="H18254" s="1258"/>
      <c r="I18254" s="1257"/>
      <c r="J18254" s="1257"/>
      <c r="K18254" s="1257"/>
      <c r="L18254" s="1257"/>
      <c r="M18254" s="1257"/>
    </row>
    <row r="18255" spans="2:13" s="1259" customFormat="1" x14ac:dyDescent="0.2">
      <c r="B18255" s="1257"/>
      <c r="C18255" s="1257"/>
      <c r="D18255" s="1257"/>
      <c r="E18255" s="1257"/>
      <c r="F18255" s="1257"/>
      <c r="G18255" s="1257"/>
      <c r="H18255" s="1258"/>
      <c r="I18255" s="1257"/>
      <c r="J18255" s="1257"/>
      <c r="K18255" s="1257"/>
      <c r="L18255" s="1257"/>
      <c r="M18255" s="1257"/>
    </row>
    <row r="18256" spans="2:13" s="1259" customFormat="1" x14ac:dyDescent="0.2">
      <c r="B18256" s="1257"/>
      <c r="C18256" s="1257"/>
      <c r="D18256" s="1257"/>
      <c r="E18256" s="1257"/>
      <c r="F18256" s="1257"/>
      <c r="G18256" s="1257"/>
      <c r="H18256" s="1258"/>
      <c r="I18256" s="1257"/>
      <c r="J18256" s="1257"/>
      <c r="K18256" s="1257"/>
      <c r="L18256" s="1257"/>
      <c r="M18256" s="1257"/>
    </row>
    <row r="18257" spans="2:13" s="1259" customFormat="1" x14ac:dyDescent="0.2">
      <c r="B18257" s="1257"/>
      <c r="C18257" s="1257"/>
      <c r="D18257" s="1257"/>
      <c r="E18257" s="1257"/>
      <c r="F18257" s="1257"/>
      <c r="G18257" s="1257"/>
      <c r="H18257" s="1258"/>
      <c r="I18257" s="1257"/>
      <c r="J18257" s="1257"/>
      <c r="K18257" s="1257"/>
      <c r="L18257" s="1257"/>
      <c r="M18257" s="1257"/>
    </row>
    <row r="18258" spans="2:13" s="1259" customFormat="1" x14ac:dyDescent="0.2">
      <c r="B18258" s="1257"/>
      <c r="C18258" s="1257"/>
      <c r="D18258" s="1257"/>
      <c r="E18258" s="1257"/>
      <c r="F18258" s="1257"/>
      <c r="G18258" s="1257"/>
      <c r="H18258" s="1258"/>
      <c r="I18258" s="1257"/>
      <c r="J18258" s="1257"/>
      <c r="K18258" s="1257"/>
      <c r="L18258" s="1257"/>
      <c r="M18258" s="1257"/>
    </row>
    <row r="18259" spans="2:13" s="1259" customFormat="1" x14ac:dyDescent="0.2">
      <c r="B18259" s="1257"/>
      <c r="C18259" s="1257"/>
      <c r="D18259" s="1257"/>
      <c r="E18259" s="1257"/>
      <c r="F18259" s="1257"/>
      <c r="G18259" s="1257"/>
      <c r="H18259" s="1258"/>
      <c r="I18259" s="1257"/>
      <c r="J18259" s="1257"/>
      <c r="K18259" s="1257"/>
      <c r="L18259" s="1257"/>
      <c r="M18259" s="1257"/>
    </row>
    <row r="18260" spans="2:13" s="1259" customFormat="1" x14ac:dyDescent="0.2">
      <c r="B18260" s="1257"/>
      <c r="C18260" s="1257"/>
      <c r="D18260" s="1257"/>
      <c r="E18260" s="1257"/>
      <c r="F18260" s="1257"/>
      <c r="G18260" s="1257"/>
      <c r="H18260" s="1258"/>
      <c r="I18260" s="1257"/>
      <c r="J18260" s="1257"/>
      <c r="K18260" s="1257"/>
      <c r="L18260" s="1257"/>
      <c r="M18260" s="1257"/>
    </row>
    <row r="18261" spans="2:13" s="1259" customFormat="1" x14ac:dyDescent="0.2">
      <c r="B18261" s="1257"/>
      <c r="C18261" s="1257"/>
      <c r="D18261" s="1257"/>
      <c r="E18261" s="1257"/>
      <c r="F18261" s="1257"/>
      <c r="G18261" s="1257"/>
      <c r="H18261" s="1258"/>
      <c r="I18261" s="1257"/>
      <c r="J18261" s="1257"/>
      <c r="K18261" s="1257"/>
      <c r="L18261" s="1257"/>
      <c r="M18261" s="1257"/>
    </row>
    <row r="18262" spans="2:13" s="1259" customFormat="1" x14ac:dyDescent="0.2">
      <c r="B18262" s="1257"/>
      <c r="C18262" s="1257"/>
      <c r="D18262" s="1257"/>
      <c r="E18262" s="1257"/>
      <c r="F18262" s="1257"/>
      <c r="G18262" s="1257"/>
      <c r="H18262" s="1258"/>
      <c r="I18262" s="1257"/>
      <c r="J18262" s="1257"/>
      <c r="K18262" s="1257"/>
      <c r="L18262" s="1257"/>
      <c r="M18262" s="1257"/>
    </row>
    <row r="18263" spans="2:13" s="1259" customFormat="1" x14ac:dyDescent="0.2">
      <c r="B18263" s="1257"/>
      <c r="C18263" s="1257"/>
      <c r="D18263" s="1257"/>
      <c r="E18263" s="1257"/>
      <c r="F18263" s="1257"/>
      <c r="G18263" s="1257"/>
      <c r="H18263" s="1258"/>
      <c r="I18263" s="1257"/>
      <c r="J18263" s="1257"/>
      <c r="K18263" s="1257"/>
      <c r="L18263" s="1257"/>
      <c r="M18263" s="1257"/>
    </row>
    <row r="18264" spans="2:13" s="1259" customFormat="1" x14ac:dyDescent="0.2">
      <c r="B18264" s="1257"/>
      <c r="C18264" s="1257"/>
      <c r="D18264" s="1257"/>
      <c r="E18264" s="1257"/>
      <c r="F18264" s="1257"/>
      <c r="G18264" s="1257"/>
      <c r="H18264" s="1258"/>
      <c r="I18264" s="1257"/>
      <c r="J18264" s="1257"/>
      <c r="K18264" s="1257"/>
      <c r="L18264" s="1257"/>
      <c r="M18264" s="1257"/>
    </row>
    <row r="18265" spans="2:13" s="1259" customFormat="1" x14ac:dyDescent="0.2">
      <c r="B18265" s="1257"/>
      <c r="C18265" s="1257"/>
      <c r="D18265" s="1257"/>
      <c r="E18265" s="1257"/>
      <c r="F18265" s="1257"/>
      <c r="G18265" s="1257"/>
      <c r="H18265" s="1258"/>
      <c r="I18265" s="1257"/>
      <c r="J18265" s="1257"/>
      <c r="K18265" s="1257"/>
      <c r="L18265" s="1257"/>
      <c r="M18265" s="1257"/>
    </row>
    <row r="18266" spans="2:13" s="1259" customFormat="1" x14ac:dyDescent="0.2">
      <c r="B18266" s="1257"/>
      <c r="C18266" s="1257"/>
      <c r="D18266" s="1257"/>
      <c r="E18266" s="1257"/>
      <c r="F18266" s="1257"/>
      <c r="G18266" s="1257"/>
      <c r="H18266" s="1258"/>
      <c r="I18266" s="1257"/>
      <c r="J18266" s="1257"/>
      <c r="K18266" s="1257"/>
      <c r="L18266" s="1257"/>
      <c r="M18266" s="1257"/>
    </row>
    <row r="18267" spans="2:13" s="1259" customFormat="1" x14ac:dyDescent="0.2">
      <c r="B18267" s="1257"/>
      <c r="C18267" s="1257"/>
      <c r="D18267" s="1257"/>
      <c r="E18267" s="1257"/>
      <c r="F18267" s="1257"/>
      <c r="G18267" s="1257"/>
      <c r="H18267" s="1258"/>
      <c r="I18267" s="1257"/>
      <c r="J18267" s="1257"/>
      <c r="K18267" s="1257"/>
      <c r="L18267" s="1257"/>
      <c r="M18267" s="1257"/>
    </row>
    <row r="18268" spans="2:13" s="1259" customFormat="1" x14ac:dyDescent="0.2">
      <c r="B18268" s="1257"/>
      <c r="C18268" s="1257"/>
      <c r="D18268" s="1257"/>
      <c r="E18268" s="1257"/>
      <c r="F18268" s="1257"/>
      <c r="G18268" s="1257"/>
      <c r="H18268" s="1258"/>
      <c r="I18268" s="1257"/>
      <c r="J18268" s="1257"/>
      <c r="K18268" s="1257"/>
      <c r="L18268" s="1257"/>
      <c r="M18268" s="1257"/>
    </row>
    <row r="18269" spans="2:13" s="1259" customFormat="1" x14ac:dyDescent="0.2">
      <c r="B18269" s="1257"/>
      <c r="C18269" s="1257"/>
      <c r="D18269" s="1257"/>
      <c r="E18269" s="1257"/>
      <c r="F18269" s="1257"/>
      <c r="G18269" s="1257"/>
      <c r="H18269" s="1258"/>
      <c r="I18269" s="1257"/>
      <c r="J18269" s="1257"/>
      <c r="K18269" s="1257"/>
      <c r="L18269" s="1257"/>
      <c r="M18269" s="1257"/>
    </row>
    <row r="18270" spans="2:13" s="1259" customFormat="1" x14ac:dyDescent="0.2">
      <c r="B18270" s="1257"/>
      <c r="C18270" s="1257"/>
      <c r="D18270" s="1257"/>
      <c r="E18270" s="1257"/>
      <c r="F18270" s="1257"/>
      <c r="G18270" s="1257"/>
      <c r="H18270" s="1258"/>
      <c r="I18270" s="1257"/>
      <c r="J18270" s="1257"/>
      <c r="K18270" s="1257"/>
      <c r="L18270" s="1257"/>
      <c r="M18270" s="1257"/>
    </row>
    <row r="18271" spans="2:13" s="1259" customFormat="1" x14ac:dyDescent="0.2">
      <c r="B18271" s="1257"/>
      <c r="C18271" s="1257"/>
      <c r="D18271" s="1257"/>
      <c r="E18271" s="1257"/>
      <c r="F18271" s="1257"/>
      <c r="G18271" s="1257"/>
      <c r="H18271" s="1258"/>
      <c r="I18271" s="1257"/>
      <c r="J18271" s="1257"/>
      <c r="K18271" s="1257"/>
      <c r="L18271" s="1257"/>
      <c r="M18271" s="1257"/>
    </row>
    <row r="18272" spans="2:13" s="1259" customFormat="1" x14ac:dyDescent="0.2">
      <c r="B18272" s="1257"/>
      <c r="C18272" s="1257"/>
      <c r="D18272" s="1257"/>
      <c r="E18272" s="1257"/>
      <c r="F18272" s="1257"/>
      <c r="G18272" s="1257"/>
      <c r="H18272" s="1258"/>
      <c r="I18272" s="1257"/>
      <c r="J18272" s="1257"/>
      <c r="K18272" s="1257"/>
      <c r="L18272" s="1257"/>
      <c r="M18272" s="1257"/>
    </row>
    <row r="18273" spans="2:13" s="1259" customFormat="1" x14ac:dyDescent="0.2">
      <c r="B18273" s="1257"/>
      <c r="C18273" s="1257"/>
      <c r="D18273" s="1257"/>
      <c r="E18273" s="1257"/>
      <c r="F18273" s="1257"/>
      <c r="G18273" s="1257"/>
      <c r="H18273" s="1258"/>
      <c r="I18273" s="1257"/>
      <c r="J18273" s="1257"/>
      <c r="K18273" s="1257"/>
      <c r="L18273" s="1257"/>
      <c r="M18273" s="1257"/>
    </row>
    <row r="18274" spans="2:13" s="1259" customFormat="1" x14ac:dyDescent="0.2">
      <c r="B18274" s="1257"/>
      <c r="C18274" s="1257"/>
      <c r="D18274" s="1257"/>
      <c r="E18274" s="1257"/>
      <c r="F18274" s="1257"/>
      <c r="G18274" s="1257"/>
      <c r="H18274" s="1258"/>
      <c r="I18274" s="1257"/>
      <c r="J18274" s="1257"/>
      <c r="K18274" s="1257"/>
      <c r="L18274" s="1257"/>
      <c r="M18274" s="1257"/>
    </row>
    <row r="18275" spans="2:13" s="1259" customFormat="1" x14ac:dyDescent="0.2">
      <c r="B18275" s="1257"/>
      <c r="C18275" s="1257"/>
      <c r="D18275" s="1257"/>
      <c r="E18275" s="1257"/>
      <c r="F18275" s="1257"/>
      <c r="G18275" s="1257"/>
      <c r="H18275" s="1258"/>
      <c r="I18275" s="1257"/>
      <c r="J18275" s="1257"/>
      <c r="K18275" s="1257"/>
      <c r="L18275" s="1257"/>
      <c r="M18275" s="1257"/>
    </row>
    <row r="18276" spans="2:13" s="1259" customFormat="1" x14ac:dyDescent="0.2">
      <c r="B18276" s="1257"/>
      <c r="C18276" s="1257"/>
      <c r="D18276" s="1257"/>
      <c r="E18276" s="1257"/>
      <c r="F18276" s="1257"/>
      <c r="G18276" s="1257"/>
      <c r="H18276" s="1258"/>
      <c r="I18276" s="1257"/>
      <c r="J18276" s="1257"/>
      <c r="K18276" s="1257"/>
      <c r="L18276" s="1257"/>
      <c r="M18276" s="1257"/>
    </row>
    <row r="18277" spans="2:13" s="1259" customFormat="1" x14ac:dyDescent="0.2">
      <c r="B18277" s="1257"/>
      <c r="C18277" s="1257"/>
      <c r="D18277" s="1257"/>
      <c r="E18277" s="1257"/>
      <c r="F18277" s="1257"/>
      <c r="G18277" s="1257"/>
      <c r="H18277" s="1258"/>
      <c r="I18277" s="1257"/>
      <c r="J18277" s="1257"/>
      <c r="K18277" s="1257"/>
      <c r="L18277" s="1257"/>
      <c r="M18277" s="1257"/>
    </row>
    <row r="18278" spans="2:13" s="1259" customFormat="1" x14ac:dyDescent="0.2">
      <c r="B18278" s="1257"/>
      <c r="C18278" s="1257"/>
      <c r="D18278" s="1257"/>
      <c r="E18278" s="1257"/>
      <c r="F18278" s="1257"/>
      <c r="G18278" s="1257"/>
      <c r="H18278" s="1258"/>
      <c r="I18278" s="1257"/>
      <c r="J18278" s="1257"/>
      <c r="K18278" s="1257"/>
      <c r="L18278" s="1257"/>
      <c r="M18278" s="1257"/>
    </row>
    <row r="18279" spans="2:13" s="1259" customFormat="1" x14ac:dyDescent="0.2">
      <c r="B18279" s="1257"/>
      <c r="C18279" s="1257"/>
      <c r="D18279" s="1257"/>
      <c r="E18279" s="1257"/>
      <c r="F18279" s="1257"/>
      <c r="G18279" s="1257"/>
      <c r="H18279" s="1258"/>
      <c r="I18279" s="1257"/>
      <c r="J18279" s="1257"/>
      <c r="K18279" s="1257"/>
      <c r="L18279" s="1257"/>
      <c r="M18279" s="1257"/>
    </row>
    <row r="18280" spans="2:13" s="1259" customFormat="1" x14ac:dyDescent="0.2">
      <c r="B18280" s="1257"/>
      <c r="C18280" s="1257"/>
      <c r="D18280" s="1257"/>
      <c r="E18280" s="1257"/>
      <c r="F18280" s="1257"/>
      <c r="G18280" s="1257"/>
      <c r="H18280" s="1258"/>
      <c r="I18280" s="1257"/>
      <c r="J18280" s="1257"/>
      <c r="K18280" s="1257"/>
      <c r="L18280" s="1257"/>
      <c r="M18280" s="1257"/>
    </row>
    <row r="18281" spans="2:13" s="1259" customFormat="1" x14ac:dyDescent="0.2">
      <c r="B18281" s="1257"/>
      <c r="C18281" s="1257"/>
      <c r="D18281" s="1257"/>
      <c r="E18281" s="1257"/>
      <c r="F18281" s="1257"/>
      <c r="G18281" s="1257"/>
      <c r="H18281" s="1258"/>
      <c r="I18281" s="1257"/>
      <c r="J18281" s="1257"/>
      <c r="K18281" s="1257"/>
      <c r="L18281" s="1257"/>
      <c r="M18281" s="1257"/>
    </row>
    <row r="18282" spans="2:13" s="1259" customFormat="1" x14ac:dyDescent="0.2">
      <c r="B18282" s="1257"/>
      <c r="C18282" s="1257"/>
      <c r="D18282" s="1257"/>
      <c r="E18282" s="1257"/>
      <c r="F18282" s="1257"/>
      <c r="G18282" s="1257"/>
      <c r="H18282" s="1258"/>
      <c r="I18282" s="1257"/>
      <c r="J18282" s="1257"/>
      <c r="K18282" s="1257"/>
      <c r="L18282" s="1257"/>
      <c r="M18282" s="1257"/>
    </row>
    <row r="18283" spans="2:13" s="1259" customFormat="1" x14ac:dyDescent="0.2">
      <c r="B18283" s="1257"/>
      <c r="C18283" s="1257"/>
      <c r="D18283" s="1257"/>
      <c r="E18283" s="1257"/>
      <c r="F18283" s="1257"/>
      <c r="G18283" s="1257"/>
      <c r="H18283" s="1258"/>
      <c r="I18283" s="1257"/>
      <c r="J18283" s="1257"/>
      <c r="K18283" s="1257"/>
      <c r="L18283" s="1257"/>
      <c r="M18283" s="1257"/>
    </row>
    <row r="18284" spans="2:13" s="1259" customFormat="1" x14ac:dyDescent="0.2">
      <c r="B18284" s="1257"/>
      <c r="C18284" s="1257"/>
      <c r="D18284" s="1257"/>
      <c r="E18284" s="1257"/>
      <c r="F18284" s="1257"/>
      <c r="G18284" s="1257"/>
      <c r="H18284" s="1258"/>
      <c r="I18284" s="1257"/>
      <c r="J18284" s="1257"/>
      <c r="K18284" s="1257"/>
      <c r="L18284" s="1257"/>
      <c r="M18284" s="1257"/>
    </row>
    <row r="18285" spans="2:13" s="1259" customFormat="1" x14ac:dyDescent="0.2">
      <c r="B18285" s="1257"/>
      <c r="C18285" s="1257"/>
      <c r="D18285" s="1257"/>
      <c r="E18285" s="1257"/>
      <c r="F18285" s="1257"/>
      <c r="G18285" s="1257"/>
      <c r="H18285" s="1258"/>
      <c r="I18285" s="1257"/>
      <c r="J18285" s="1257"/>
      <c r="K18285" s="1257"/>
      <c r="L18285" s="1257"/>
      <c r="M18285" s="1257"/>
    </row>
    <row r="18286" spans="2:13" s="1259" customFormat="1" x14ac:dyDescent="0.2">
      <c r="B18286" s="1257"/>
      <c r="C18286" s="1257"/>
      <c r="D18286" s="1257"/>
      <c r="E18286" s="1257"/>
      <c r="F18286" s="1257"/>
      <c r="G18286" s="1257"/>
      <c r="H18286" s="1258"/>
      <c r="I18286" s="1257"/>
      <c r="J18286" s="1257"/>
      <c r="K18286" s="1257"/>
      <c r="L18286" s="1257"/>
      <c r="M18286" s="1257"/>
    </row>
    <row r="18287" spans="2:13" s="1259" customFormat="1" x14ac:dyDescent="0.2">
      <c r="B18287" s="1257"/>
      <c r="C18287" s="1257"/>
      <c r="D18287" s="1257"/>
      <c r="E18287" s="1257"/>
      <c r="F18287" s="1257"/>
      <c r="G18287" s="1257"/>
      <c r="H18287" s="1258"/>
      <c r="I18287" s="1257"/>
      <c r="J18287" s="1257"/>
      <c r="K18287" s="1257"/>
      <c r="L18287" s="1257"/>
      <c r="M18287" s="1257"/>
    </row>
    <row r="18288" spans="2:13" s="1259" customFormat="1" x14ac:dyDescent="0.2">
      <c r="B18288" s="1257"/>
      <c r="C18288" s="1257"/>
      <c r="D18288" s="1257"/>
      <c r="E18288" s="1257"/>
      <c r="F18288" s="1257"/>
      <c r="G18288" s="1257"/>
      <c r="H18288" s="1258"/>
      <c r="I18288" s="1257"/>
      <c r="J18288" s="1257"/>
      <c r="K18288" s="1257"/>
      <c r="L18288" s="1257"/>
      <c r="M18288" s="1257"/>
    </row>
    <row r="18289" spans="2:13" s="1259" customFormat="1" x14ac:dyDescent="0.2">
      <c r="B18289" s="1257"/>
      <c r="C18289" s="1257"/>
      <c r="D18289" s="1257"/>
      <c r="E18289" s="1257"/>
      <c r="F18289" s="1257"/>
      <c r="G18289" s="1257"/>
      <c r="H18289" s="1258"/>
      <c r="I18289" s="1257"/>
      <c r="J18289" s="1257"/>
      <c r="K18289" s="1257"/>
      <c r="L18289" s="1257"/>
      <c r="M18289" s="1257"/>
    </row>
    <row r="18290" spans="2:13" s="1259" customFormat="1" x14ac:dyDescent="0.2">
      <c r="B18290" s="1257"/>
      <c r="C18290" s="1257"/>
      <c r="D18290" s="1257"/>
      <c r="E18290" s="1257"/>
      <c r="F18290" s="1257"/>
      <c r="G18290" s="1257"/>
      <c r="H18290" s="1258"/>
      <c r="I18290" s="1257"/>
      <c r="J18290" s="1257"/>
      <c r="K18290" s="1257"/>
      <c r="L18290" s="1257"/>
      <c r="M18290" s="1257"/>
    </row>
    <row r="18291" spans="2:13" s="1259" customFormat="1" x14ac:dyDescent="0.2">
      <c r="B18291" s="1257"/>
      <c r="C18291" s="1257"/>
      <c r="D18291" s="1257"/>
      <c r="E18291" s="1257"/>
      <c r="F18291" s="1257"/>
      <c r="G18291" s="1257"/>
      <c r="H18291" s="1258"/>
      <c r="I18291" s="1257"/>
      <c r="J18291" s="1257"/>
      <c r="K18291" s="1257"/>
      <c r="L18291" s="1257"/>
      <c r="M18291" s="1257"/>
    </row>
    <row r="18292" spans="2:13" s="1259" customFormat="1" x14ac:dyDescent="0.2">
      <c r="B18292" s="1257"/>
      <c r="C18292" s="1257"/>
      <c r="D18292" s="1257"/>
      <c r="E18292" s="1257"/>
      <c r="F18292" s="1257"/>
      <c r="G18292" s="1257"/>
      <c r="H18292" s="1258"/>
      <c r="I18292" s="1257"/>
      <c r="J18292" s="1257"/>
      <c r="K18292" s="1257"/>
      <c r="L18292" s="1257"/>
      <c r="M18292" s="1257"/>
    </row>
    <row r="18293" spans="2:13" s="1259" customFormat="1" x14ac:dyDescent="0.2">
      <c r="B18293" s="1257"/>
      <c r="C18293" s="1257"/>
      <c r="D18293" s="1257"/>
      <c r="E18293" s="1257"/>
      <c r="F18293" s="1257"/>
      <c r="G18293" s="1257"/>
      <c r="H18293" s="1258"/>
      <c r="I18293" s="1257"/>
      <c r="J18293" s="1257"/>
      <c r="K18293" s="1257"/>
      <c r="L18293" s="1257"/>
      <c r="M18293" s="1257"/>
    </row>
    <row r="18294" spans="2:13" s="1259" customFormat="1" x14ac:dyDescent="0.2">
      <c r="B18294" s="1257"/>
      <c r="C18294" s="1257"/>
      <c r="D18294" s="1257"/>
      <c r="E18294" s="1257"/>
      <c r="F18294" s="1257"/>
      <c r="G18294" s="1257"/>
      <c r="H18294" s="1258"/>
      <c r="I18294" s="1257"/>
      <c r="J18294" s="1257"/>
      <c r="K18294" s="1257"/>
      <c r="L18294" s="1257"/>
      <c r="M18294" s="1257"/>
    </row>
    <row r="18295" spans="2:13" s="1259" customFormat="1" x14ac:dyDescent="0.2">
      <c r="B18295" s="1257"/>
      <c r="C18295" s="1257"/>
      <c r="D18295" s="1257"/>
      <c r="E18295" s="1257"/>
      <c r="F18295" s="1257"/>
      <c r="G18295" s="1257"/>
      <c r="H18295" s="1258"/>
      <c r="I18295" s="1257"/>
      <c r="J18295" s="1257"/>
      <c r="K18295" s="1257"/>
      <c r="L18295" s="1257"/>
      <c r="M18295" s="1257"/>
    </row>
    <row r="18296" spans="2:13" s="1259" customFormat="1" x14ac:dyDescent="0.2">
      <c r="B18296" s="1257"/>
      <c r="C18296" s="1257"/>
      <c r="D18296" s="1257"/>
      <c r="E18296" s="1257"/>
      <c r="F18296" s="1257"/>
      <c r="G18296" s="1257"/>
      <c r="H18296" s="1258"/>
      <c r="I18296" s="1257"/>
      <c r="J18296" s="1257"/>
      <c r="K18296" s="1257"/>
      <c r="L18296" s="1257"/>
      <c r="M18296" s="1257"/>
    </row>
    <row r="18297" spans="2:13" s="1259" customFormat="1" x14ac:dyDescent="0.2">
      <c r="B18297" s="1257"/>
      <c r="C18297" s="1257"/>
      <c r="D18297" s="1257"/>
      <c r="E18297" s="1257"/>
      <c r="F18297" s="1257"/>
      <c r="G18297" s="1257"/>
      <c r="H18297" s="1258"/>
      <c r="I18297" s="1257"/>
      <c r="J18297" s="1257"/>
      <c r="K18297" s="1257"/>
      <c r="L18297" s="1257"/>
      <c r="M18297" s="1257"/>
    </row>
    <row r="18298" spans="2:13" s="1259" customFormat="1" x14ac:dyDescent="0.2">
      <c r="B18298" s="1257"/>
      <c r="C18298" s="1257"/>
      <c r="D18298" s="1257"/>
      <c r="E18298" s="1257"/>
      <c r="F18298" s="1257"/>
      <c r="G18298" s="1257"/>
      <c r="H18298" s="1258"/>
      <c r="I18298" s="1257"/>
      <c r="J18298" s="1257"/>
      <c r="K18298" s="1257"/>
      <c r="L18298" s="1257"/>
      <c r="M18298" s="1257"/>
    </row>
    <row r="18299" spans="2:13" s="1259" customFormat="1" x14ac:dyDescent="0.2">
      <c r="B18299" s="1257"/>
      <c r="C18299" s="1257"/>
      <c r="D18299" s="1257"/>
      <c r="E18299" s="1257"/>
      <c r="F18299" s="1257"/>
      <c r="G18299" s="1257"/>
      <c r="H18299" s="1258"/>
      <c r="I18299" s="1257"/>
      <c r="J18299" s="1257"/>
      <c r="K18299" s="1257"/>
      <c r="L18299" s="1257"/>
      <c r="M18299" s="1257"/>
    </row>
    <row r="18300" spans="2:13" s="1259" customFormat="1" x14ac:dyDescent="0.2">
      <c r="B18300" s="1257"/>
      <c r="C18300" s="1257"/>
      <c r="D18300" s="1257"/>
      <c r="E18300" s="1257"/>
      <c r="F18300" s="1257"/>
      <c r="G18300" s="1257"/>
      <c r="H18300" s="1258"/>
      <c r="I18300" s="1257"/>
      <c r="J18300" s="1257"/>
      <c r="K18300" s="1257"/>
      <c r="L18300" s="1257"/>
      <c r="M18300" s="1257"/>
    </row>
    <row r="18301" spans="2:13" s="1259" customFormat="1" x14ac:dyDescent="0.2">
      <c r="B18301" s="1257"/>
      <c r="C18301" s="1257"/>
      <c r="D18301" s="1257"/>
      <c r="E18301" s="1257"/>
      <c r="F18301" s="1257"/>
      <c r="G18301" s="1257"/>
      <c r="H18301" s="1258"/>
      <c r="I18301" s="1257"/>
      <c r="J18301" s="1257"/>
      <c r="K18301" s="1257"/>
      <c r="L18301" s="1257"/>
      <c r="M18301" s="1257"/>
    </row>
    <row r="18302" spans="2:13" s="1259" customFormat="1" x14ac:dyDescent="0.2">
      <c r="B18302" s="1257"/>
      <c r="C18302" s="1257"/>
      <c r="D18302" s="1257"/>
      <c r="E18302" s="1257"/>
      <c r="F18302" s="1257"/>
      <c r="G18302" s="1257"/>
      <c r="H18302" s="1258"/>
      <c r="I18302" s="1257"/>
      <c r="J18302" s="1257"/>
      <c r="K18302" s="1257"/>
      <c r="L18302" s="1257"/>
      <c r="M18302" s="1257"/>
    </row>
    <row r="18303" spans="2:13" s="1259" customFormat="1" x14ac:dyDescent="0.2">
      <c r="B18303" s="1257"/>
      <c r="C18303" s="1257"/>
      <c r="D18303" s="1257"/>
      <c r="E18303" s="1257"/>
      <c r="F18303" s="1257"/>
      <c r="G18303" s="1257"/>
      <c r="H18303" s="1258"/>
      <c r="I18303" s="1257"/>
      <c r="J18303" s="1257"/>
      <c r="K18303" s="1257"/>
      <c r="L18303" s="1257"/>
      <c r="M18303" s="1257"/>
    </row>
    <row r="18304" spans="2:13" s="1259" customFormat="1" x14ac:dyDescent="0.2">
      <c r="B18304" s="1257"/>
      <c r="C18304" s="1257"/>
      <c r="D18304" s="1257"/>
      <c r="E18304" s="1257"/>
      <c r="F18304" s="1257"/>
      <c r="G18304" s="1257"/>
      <c r="H18304" s="1258"/>
      <c r="I18304" s="1257"/>
      <c r="J18304" s="1257"/>
      <c r="K18304" s="1257"/>
      <c r="L18304" s="1257"/>
      <c r="M18304" s="1257"/>
    </row>
    <row r="18305" spans="2:13" s="1259" customFormat="1" x14ac:dyDescent="0.2">
      <c r="B18305" s="1257"/>
      <c r="C18305" s="1257"/>
      <c r="D18305" s="1257"/>
      <c r="E18305" s="1257"/>
      <c r="F18305" s="1257"/>
      <c r="G18305" s="1257"/>
      <c r="H18305" s="1258"/>
      <c r="I18305" s="1257"/>
      <c r="J18305" s="1257"/>
      <c r="K18305" s="1257"/>
      <c r="L18305" s="1257"/>
      <c r="M18305" s="1257"/>
    </row>
    <row r="18306" spans="2:13" s="1259" customFormat="1" x14ac:dyDescent="0.2">
      <c r="B18306" s="1257"/>
      <c r="C18306" s="1257"/>
      <c r="D18306" s="1257"/>
      <c r="E18306" s="1257"/>
      <c r="F18306" s="1257"/>
      <c r="G18306" s="1257"/>
      <c r="H18306" s="1258"/>
      <c r="I18306" s="1257"/>
      <c r="J18306" s="1257"/>
      <c r="K18306" s="1257"/>
      <c r="L18306" s="1257"/>
      <c r="M18306" s="1257"/>
    </row>
    <row r="18307" spans="2:13" s="1259" customFormat="1" x14ac:dyDescent="0.2">
      <c r="B18307" s="1257"/>
      <c r="C18307" s="1257"/>
      <c r="D18307" s="1257"/>
      <c r="E18307" s="1257"/>
      <c r="F18307" s="1257"/>
      <c r="G18307" s="1257"/>
      <c r="H18307" s="1258"/>
      <c r="I18307" s="1257"/>
      <c r="J18307" s="1257"/>
      <c r="K18307" s="1257"/>
      <c r="L18307" s="1257"/>
      <c r="M18307" s="1257"/>
    </row>
    <row r="18308" spans="2:13" s="1259" customFormat="1" x14ac:dyDescent="0.2">
      <c r="B18308" s="1257"/>
      <c r="C18308" s="1257"/>
      <c r="D18308" s="1257"/>
      <c r="E18308" s="1257"/>
      <c r="F18308" s="1257"/>
      <c r="G18308" s="1257"/>
      <c r="H18308" s="1258"/>
      <c r="I18308" s="1257"/>
      <c r="J18308" s="1257"/>
      <c r="K18308" s="1257"/>
      <c r="L18308" s="1257"/>
      <c r="M18308" s="1257"/>
    </row>
    <row r="18309" spans="2:13" s="1259" customFormat="1" x14ac:dyDescent="0.2">
      <c r="B18309" s="1257"/>
      <c r="C18309" s="1257"/>
      <c r="D18309" s="1257"/>
      <c r="E18309" s="1257"/>
      <c r="F18309" s="1257"/>
      <c r="G18309" s="1257"/>
      <c r="H18309" s="1258"/>
      <c r="I18309" s="1257"/>
      <c r="J18309" s="1257"/>
      <c r="K18309" s="1257"/>
      <c r="L18309" s="1257"/>
      <c r="M18309" s="1257"/>
    </row>
    <row r="18310" spans="2:13" s="1259" customFormat="1" x14ac:dyDescent="0.2">
      <c r="B18310" s="1257"/>
      <c r="C18310" s="1257"/>
      <c r="D18310" s="1257"/>
      <c r="E18310" s="1257"/>
      <c r="F18310" s="1257"/>
      <c r="G18310" s="1257"/>
      <c r="H18310" s="1258"/>
      <c r="I18310" s="1257"/>
      <c r="J18310" s="1257"/>
      <c r="K18310" s="1257"/>
      <c r="L18310" s="1257"/>
      <c r="M18310" s="1257"/>
    </row>
    <row r="18311" spans="2:13" s="1259" customFormat="1" x14ac:dyDescent="0.2">
      <c r="B18311" s="1257"/>
      <c r="C18311" s="1257"/>
      <c r="D18311" s="1257"/>
      <c r="E18311" s="1257"/>
      <c r="F18311" s="1257"/>
      <c r="G18311" s="1257"/>
      <c r="H18311" s="1258"/>
      <c r="I18311" s="1257"/>
      <c r="J18311" s="1257"/>
      <c r="K18311" s="1257"/>
      <c r="L18311" s="1257"/>
      <c r="M18311" s="1257"/>
    </row>
    <row r="18312" spans="2:13" s="1259" customFormat="1" x14ac:dyDescent="0.2">
      <c r="B18312" s="1257"/>
      <c r="C18312" s="1257"/>
      <c r="D18312" s="1257"/>
      <c r="E18312" s="1257"/>
      <c r="F18312" s="1257"/>
      <c r="G18312" s="1257"/>
      <c r="H18312" s="1258"/>
      <c r="I18312" s="1257"/>
      <c r="J18312" s="1257"/>
      <c r="K18312" s="1257"/>
      <c r="L18312" s="1257"/>
      <c r="M18312" s="1257"/>
    </row>
    <row r="18313" spans="2:13" s="1259" customFormat="1" x14ac:dyDescent="0.2">
      <c r="B18313" s="1257"/>
      <c r="C18313" s="1257"/>
      <c r="D18313" s="1257"/>
      <c r="E18313" s="1257"/>
      <c r="F18313" s="1257"/>
      <c r="G18313" s="1257"/>
      <c r="H18313" s="1258"/>
      <c r="I18313" s="1257"/>
      <c r="J18313" s="1257"/>
      <c r="K18313" s="1257"/>
      <c r="L18313" s="1257"/>
      <c r="M18313" s="1257"/>
    </row>
    <row r="18314" spans="2:13" s="1259" customFormat="1" x14ac:dyDescent="0.2">
      <c r="B18314" s="1257"/>
      <c r="C18314" s="1257"/>
      <c r="D18314" s="1257"/>
      <c r="E18314" s="1257"/>
      <c r="F18314" s="1257"/>
      <c r="G18314" s="1257"/>
      <c r="H18314" s="1258"/>
      <c r="I18314" s="1257"/>
      <c r="J18314" s="1257"/>
      <c r="K18314" s="1257"/>
      <c r="L18314" s="1257"/>
      <c r="M18314" s="1257"/>
    </row>
    <row r="18315" spans="2:13" s="1259" customFormat="1" x14ac:dyDescent="0.2">
      <c r="B18315" s="1257"/>
      <c r="C18315" s="1257"/>
      <c r="D18315" s="1257"/>
      <c r="E18315" s="1257"/>
      <c r="F18315" s="1257"/>
      <c r="G18315" s="1257"/>
      <c r="H18315" s="1258"/>
      <c r="I18315" s="1257"/>
      <c r="J18315" s="1257"/>
      <c r="K18315" s="1257"/>
      <c r="L18315" s="1257"/>
      <c r="M18315" s="1257"/>
    </row>
    <row r="18316" spans="2:13" s="1259" customFormat="1" x14ac:dyDescent="0.2">
      <c r="B18316" s="1257"/>
      <c r="C18316" s="1257"/>
      <c r="D18316" s="1257"/>
      <c r="E18316" s="1257"/>
      <c r="F18316" s="1257"/>
      <c r="G18316" s="1257"/>
      <c r="H18316" s="1258"/>
      <c r="I18316" s="1257"/>
      <c r="J18316" s="1257"/>
      <c r="K18316" s="1257"/>
      <c r="L18316" s="1257"/>
      <c r="M18316" s="1257"/>
    </row>
    <row r="18317" spans="2:13" s="1259" customFormat="1" x14ac:dyDescent="0.2">
      <c r="B18317" s="1257"/>
      <c r="C18317" s="1257"/>
      <c r="D18317" s="1257"/>
      <c r="E18317" s="1257"/>
      <c r="F18317" s="1257"/>
      <c r="G18317" s="1257"/>
      <c r="H18317" s="1258"/>
      <c r="I18317" s="1257"/>
      <c r="J18317" s="1257"/>
      <c r="K18317" s="1257"/>
      <c r="L18317" s="1257"/>
      <c r="M18317" s="1257"/>
    </row>
    <row r="18318" spans="2:13" s="1259" customFormat="1" x14ac:dyDescent="0.2">
      <c r="B18318" s="1257"/>
      <c r="C18318" s="1257"/>
      <c r="D18318" s="1257"/>
      <c r="E18318" s="1257"/>
      <c r="F18318" s="1257"/>
      <c r="G18318" s="1257"/>
      <c r="H18318" s="1258"/>
      <c r="I18318" s="1257"/>
      <c r="J18318" s="1257"/>
      <c r="K18318" s="1257"/>
      <c r="L18318" s="1257"/>
      <c r="M18318" s="1257"/>
    </row>
    <row r="18319" spans="2:13" s="1259" customFormat="1" x14ac:dyDescent="0.2">
      <c r="B18319" s="1257"/>
      <c r="C18319" s="1257"/>
      <c r="D18319" s="1257"/>
      <c r="E18319" s="1257"/>
      <c r="F18319" s="1257"/>
      <c r="G18319" s="1257"/>
      <c r="H18319" s="1258"/>
      <c r="I18319" s="1257"/>
      <c r="J18319" s="1257"/>
      <c r="K18319" s="1257"/>
      <c r="L18319" s="1257"/>
      <c r="M18319" s="1257"/>
    </row>
    <row r="18320" spans="2:13" s="1259" customFormat="1" x14ac:dyDescent="0.2">
      <c r="B18320" s="1257"/>
      <c r="C18320" s="1257"/>
      <c r="D18320" s="1257"/>
      <c r="E18320" s="1257"/>
      <c r="F18320" s="1257"/>
      <c r="G18320" s="1257"/>
      <c r="H18320" s="1258"/>
      <c r="I18320" s="1257"/>
      <c r="J18320" s="1257"/>
      <c r="K18320" s="1257"/>
      <c r="L18320" s="1257"/>
      <c r="M18320" s="1257"/>
    </row>
    <row r="18321" spans="2:13" s="1259" customFormat="1" x14ac:dyDescent="0.2">
      <c r="B18321" s="1257"/>
      <c r="C18321" s="1257"/>
      <c r="D18321" s="1257"/>
      <c r="E18321" s="1257"/>
      <c r="F18321" s="1257"/>
      <c r="G18321" s="1257"/>
      <c r="H18321" s="1258"/>
      <c r="I18321" s="1257"/>
      <c r="J18321" s="1257"/>
      <c r="K18321" s="1257"/>
      <c r="L18321" s="1257"/>
      <c r="M18321" s="1257"/>
    </row>
    <row r="18322" spans="2:13" s="1259" customFormat="1" x14ac:dyDescent="0.2">
      <c r="B18322" s="1257"/>
      <c r="C18322" s="1257"/>
      <c r="D18322" s="1257"/>
      <c r="E18322" s="1257"/>
      <c r="F18322" s="1257"/>
      <c r="G18322" s="1257"/>
      <c r="H18322" s="1258"/>
      <c r="I18322" s="1257"/>
      <c r="J18322" s="1257"/>
      <c r="K18322" s="1257"/>
      <c r="L18322" s="1257"/>
      <c r="M18322" s="1257"/>
    </row>
    <row r="18323" spans="2:13" s="1259" customFormat="1" x14ac:dyDescent="0.2">
      <c r="B18323" s="1257"/>
      <c r="C18323" s="1257"/>
      <c r="D18323" s="1257"/>
      <c r="E18323" s="1257"/>
      <c r="F18323" s="1257"/>
      <c r="G18323" s="1257"/>
      <c r="H18323" s="1258"/>
      <c r="I18323" s="1257"/>
      <c r="J18323" s="1257"/>
      <c r="K18323" s="1257"/>
      <c r="L18323" s="1257"/>
      <c r="M18323" s="1257"/>
    </row>
    <row r="18324" spans="2:13" s="1259" customFormat="1" x14ac:dyDescent="0.2">
      <c r="B18324" s="1257"/>
      <c r="C18324" s="1257"/>
      <c r="D18324" s="1257"/>
      <c r="E18324" s="1257"/>
      <c r="F18324" s="1257"/>
      <c r="G18324" s="1257"/>
      <c r="H18324" s="1258"/>
      <c r="I18324" s="1257"/>
      <c r="J18324" s="1257"/>
      <c r="K18324" s="1257"/>
      <c r="L18324" s="1257"/>
      <c r="M18324" s="1257"/>
    </row>
    <row r="18325" spans="2:13" s="1259" customFormat="1" x14ac:dyDescent="0.2">
      <c r="B18325" s="1257"/>
      <c r="C18325" s="1257"/>
      <c r="D18325" s="1257"/>
      <c r="E18325" s="1257"/>
      <c r="F18325" s="1257"/>
      <c r="G18325" s="1257"/>
      <c r="H18325" s="1258"/>
      <c r="I18325" s="1257"/>
      <c r="J18325" s="1257"/>
      <c r="K18325" s="1257"/>
      <c r="L18325" s="1257"/>
      <c r="M18325" s="1257"/>
    </row>
    <row r="18326" spans="2:13" s="1259" customFormat="1" x14ac:dyDescent="0.2">
      <c r="B18326" s="1257"/>
      <c r="C18326" s="1257"/>
      <c r="D18326" s="1257"/>
      <c r="E18326" s="1257"/>
      <c r="F18326" s="1257"/>
      <c r="G18326" s="1257"/>
      <c r="H18326" s="1258"/>
      <c r="I18326" s="1257"/>
      <c r="J18326" s="1257"/>
      <c r="K18326" s="1257"/>
      <c r="L18326" s="1257"/>
      <c r="M18326" s="1257"/>
    </row>
    <row r="18327" spans="2:13" s="1259" customFormat="1" x14ac:dyDescent="0.2">
      <c r="B18327" s="1257"/>
      <c r="C18327" s="1257"/>
      <c r="D18327" s="1257"/>
      <c r="E18327" s="1257"/>
      <c r="F18327" s="1257"/>
      <c r="G18327" s="1257"/>
      <c r="H18327" s="1258"/>
      <c r="I18327" s="1257"/>
      <c r="J18327" s="1257"/>
      <c r="K18327" s="1257"/>
      <c r="L18327" s="1257"/>
      <c r="M18327" s="1257"/>
    </row>
    <row r="18328" spans="2:13" s="1259" customFormat="1" x14ac:dyDescent="0.2">
      <c r="B18328" s="1257"/>
      <c r="C18328" s="1257"/>
      <c r="D18328" s="1257"/>
      <c r="E18328" s="1257"/>
      <c r="F18328" s="1257"/>
      <c r="G18328" s="1257"/>
      <c r="H18328" s="1258"/>
      <c r="I18328" s="1257"/>
      <c r="J18328" s="1257"/>
      <c r="K18328" s="1257"/>
      <c r="L18328" s="1257"/>
      <c r="M18328" s="1257"/>
    </row>
    <row r="18329" spans="2:13" s="1259" customFormat="1" x14ac:dyDescent="0.2">
      <c r="B18329" s="1257"/>
      <c r="C18329" s="1257"/>
      <c r="D18329" s="1257"/>
      <c r="E18329" s="1257"/>
      <c r="F18329" s="1257"/>
      <c r="G18329" s="1257"/>
      <c r="H18329" s="1258"/>
      <c r="I18329" s="1257"/>
      <c r="J18329" s="1257"/>
      <c r="K18329" s="1257"/>
      <c r="L18329" s="1257"/>
      <c r="M18329" s="1257"/>
    </row>
    <row r="18330" spans="2:13" s="1259" customFormat="1" x14ac:dyDescent="0.2">
      <c r="B18330" s="1257"/>
      <c r="C18330" s="1257"/>
      <c r="D18330" s="1257"/>
      <c r="E18330" s="1257"/>
      <c r="F18330" s="1257"/>
      <c r="G18330" s="1257"/>
      <c r="H18330" s="1258"/>
      <c r="I18330" s="1257"/>
      <c r="J18330" s="1257"/>
      <c r="K18330" s="1257"/>
      <c r="L18330" s="1257"/>
      <c r="M18330" s="1257"/>
    </row>
    <row r="18331" spans="2:13" s="1259" customFormat="1" x14ac:dyDescent="0.2">
      <c r="B18331" s="1257"/>
      <c r="C18331" s="1257"/>
      <c r="D18331" s="1257"/>
      <c r="E18331" s="1257"/>
      <c r="F18331" s="1257"/>
      <c r="G18331" s="1257"/>
      <c r="H18331" s="1258"/>
      <c r="I18331" s="1257"/>
      <c r="J18331" s="1257"/>
      <c r="K18331" s="1257"/>
      <c r="L18331" s="1257"/>
      <c r="M18331" s="1257"/>
    </row>
    <row r="18332" spans="2:13" s="1259" customFormat="1" x14ac:dyDescent="0.2">
      <c r="B18332" s="1257"/>
      <c r="C18332" s="1257"/>
      <c r="D18332" s="1257"/>
      <c r="E18332" s="1257"/>
      <c r="F18332" s="1257"/>
      <c r="G18332" s="1257"/>
      <c r="H18332" s="1258"/>
      <c r="I18332" s="1257"/>
      <c r="J18332" s="1257"/>
      <c r="K18332" s="1257"/>
      <c r="L18332" s="1257"/>
      <c r="M18332" s="1257"/>
    </row>
    <row r="18333" spans="2:13" s="1259" customFormat="1" x14ac:dyDescent="0.2">
      <c r="B18333" s="1257"/>
      <c r="C18333" s="1257"/>
      <c r="D18333" s="1257"/>
      <c r="E18333" s="1257"/>
      <c r="F18333" s="1257"/>
      <c r="G18333" s="1257"/>
      <c r="H18333" s="1258"/>
      <c r="I18333" s="1257"/>
      <c r="J18333" s="1257"/>
      <c r="K18333" s="1257"/>
      <c r="L18333" s="1257"/>
      <c r="M18333" s="1257"/>
    </row>
    <row r="18334" spans="2:13" s="1259" customFormat="1" x14ac:dyDescent="0.2">
      <c r="B18334" s="1257"/>
      <c r="C18334" s="1257"/>
      <c r="D18334" s="1257"/>
      <c r="E18334" s="1257"/>
      <c r="F18334" s="1257"/>
      <c r="G18334" s="1257"/>
      <c r="H18334" s="1258"/>
      <c r="I18334" s="1257"/>
      <c r="J18334" s="1257"/>
      <c r="K18334" s="1257"/>
      <c r="L18334" s="1257"/>
      <c r="M18334" s="1257"/>
    </row>
    <row r="18335" spans="2:13" s="1259" customFormat="1" x14ac:dyDescent="0.2">
      <c r="B18335" s="1257"/>
      <c r="C18335" s="1257"/>
      <c r="D18335" s="1257"/>
      <c r="E18335" s="1257"/>
      <c r="F18335" s="1257"/>
      <c r="G18335" s="1257"/>
      <c r="H18335" s="1258"/>
      <c r="I18335" s="1257"/>
      <c r="J18335" s="1257"/>
      <c r="K18335" s="1257"/>
      <c r="L18335" s="1257"/>
      <c r="M18335" s="1257"/>
    </row>
    <row r="18336" spans="2:13" s="1259" customFormat="1" x14ac:dyDescent="0.2">
      <c r="B18336" s="1257"/>
      <c r="C18336" s="1257"/>
      <c r="D18336" s="1257"/>
      <c r="E18336" s="1257"/>
      <c r="F18336" s="1257"/>
      <c r="G18336" s="1257"/>
      <c r="H18336" s="1258"/>
      <c r="I18336" s="1257"/>
      <c r="J18336" s="1257"/>
      <c r="K18336" s="1257"/>
      <c r="L18336" s="1257"/>
      <c r="M18336" s="1257"/>
    </row>
    <row r="18337" spans="2:13" s="1259" customFormat="1" x14ac:dyDescent="0.2">
      <c r="B18337" s="1257"/>
      <c r="C18337" s="1257"/>
      <c r="D18337" s="1257"/>
      <c r="E18337" s="1257"/>
      <c r="F18337" s="1257"/>
      <c r="G18337" s="1257"/>
      <c r="H18337" s="1258"/>
      <c r="I18337" s="1257"/>
      <c r="J18337" s="1257"/>
      <c r="K18337" s="1257"/>
      <c r="L18337" s="1257"/>
      <c r="M18337" s="1257"/>
    </row>
    <row r="18338" spans="2:13" s="1259" customFormat="1" x14ac:dyDescent="0.2">
      <c r="B18338" s="1257"/>
      <c r="C18338" s="1257"/>
      <c r="D18338" s="1257"/>
      <c r="E18338" s="1257"/>
      <c r="F18338" s="1257"/>
      <c r="G18338" s="1257"/>
      <c r="H18338" s="1258"/>
      <c r="I18338" s="1257"/>
      <c r="J18338" s="1257"/>
      <c r="K18338" s="1257"/>
      <c r="L18338" s="1257"/>
      <c r="M18338" s="1257"/>
    </row>
    <row r="18339" spans="2:13" s="1259" customFormat="1" x14ac:dyDescent="0.2">
      <c r="B18339" s="1257"/>
      <c r="C18339" s="1257"/>
      <c r="D18339" s="1257"/>
      <c r="E18339" s="1257"/>
      <c r="F18339" s="1257"/>
      <c r="G18339" s="1257"/>
      <c r="H18339" s="1258"/>
      <c r="I18339" s="1257"/>
      <c r="J18339" s="1257"/>
      <c r="K18339" s="1257"/>
      <c r="L18339" s="1257"/>
      <c r="M18339" s="1257"/>
    </row>
    <row r="18340" spans="2:13" s="1259" customFormat="1" x14ac:dyDescent="0.2">
      <c r="B18340" s="1257"/>
      <c r="C18340" s="1257"/>
      <c r="D18340" s="1257"/>
      <c r="E18340" s="1257"/>
      <c r="F18340" s="1257"/>
      <c r="G18340" s="1257"/>
      <c r="H18340" s="1258"/>
      <c r="I18340" s="1257"/>
      <c r="J18340" s="1257"/>
      <c r="K18340" s="1257"/>
      <c r="L18340" s="1257"/>
      <c r="M18340" s="1257"/>
    </row>
    <row r="18341" spans="2:13" s="1259" customFormat="1" x14ac:dyDescent="0.2">
      <c r="B18341" s="1257"/>
      <c r="C18341" s="1257"/>
      <c r="D18341" s="1257"/>
      <c r="E18341" s="1257"/>
      <c r="F18341" s="1257"/>
      <c r="G18341" s="1257"/>
      <c r="H18341" s="1258"/>
      <c r="I18341" s="1257"/>
      <c r="J18341" s="1257"/>
      <c r="K18341" s="1257"/>
      <c r="L18341" s="1257"/>
      <c r="M18341" s="1257"/>
    </row>
    <row r="18342" spans="2:13" s="1259" customFormat="1" x14ac:dyDescent="0.2">
      <c r="B18342" s="1257"/>
      <c r="C18342" s="1257"/>
      <c r="D18342" s="1257"/>
      <c r="E18342" s="1257"/>
      <c r="F18342" s="1257"/>
      <c r="G18342" s="1257"/>
      <c r="H18342" s="1258"/>
      <c r="I18342" s="1257"/>
      <c r="J18342" s="1257"/>
      <c r="K18342" s="1257"/>
      <c r="L18342" s="1257"/>
      <c r="M18342" s="1257"/>
    </row>
    <row r="18343" spans="2:13" s="1259" customFormat="1" x14ac:dyDescent="0.2">
      <c r="B18343" s="1257"/>
      <c r="C18343" s="1257"/>
      <c r="D18343" s="1257"/>
      <c r="E18343" s="1257"/>
      <c r="F18343" s="1257"/>
      <c r="G18343" s="1257"/>
      <c r="H18343" s="1258"/>
      <c r="I18343" s="1257"/>
      <c r="J18343" s="1257"/>
      <c r="K18343" s="1257"/>
      <c r="L18343" s="1257"/>
      <c r="M18343" s="1257"/>
    </row>
    <row r="18344" spans="2:13" s="1259" customFormat="1" x14ac:dyDescent="0.2">
      <c r="B18344" s="1257"/>
      <c r="C18344" s="1257"/>
      <c r="D18344" s="1257"/>
      <c r="E18344" s="1257"/>
      <c r="F18344" s="1257"/>
      <c r="G18344" s="1257"/>
      <c r="H18344" s="1258"/>
      <c r="I18344" s="1257"/>
      <c r="J18344" s="1257"/>
      <c r="K18344" s="1257"/>
      <c r="L18344" s="1257"/>
      <c r="M18344" s="1257"/>
    </row>
    <row r="18345" spans="2:13" s="1259" customFormat="1" x14ac:dyDescent="0.2">
      <c r="B18345" s="1257"/>
      <c r="C18345" s="1257"/>
      <c r="D18345" s="1257"/>
      <c r="E18345" s="1257"/>
      <c r="F18345" s="1257"/>
      <c r="G18345" s="1257"/>
      <c r="H18345" s="1258"/>
      <c r="I18345" s="1257"/>
      <c r="J18345" s="1257"/>
      <c r="K18345" s="1257"/>
      <c r="L18345" s="1257"/>
      <c r="M18345" s="1257"/>
    </row>
    <row r="18346" spans="2:13" s="1259" customFormat="1" x14ac:dyDescent="0.2">
      <c r="B18346" s="1257"/>
      <c r="C18346" s="1257"/>
      <c r="D18346" s="1257"/>
      <c r="E18346" s="1257"/>
      <c r="F18346" s="1257"/>
      <c r="G18346" s="1257"/>
      <c r="H18346" s="1258"/>
      <c r="I18346" s="1257"/>
      <c r="J18346" s="1257"/>
      <c r="K18346" s="1257"/>
      <c r="L18346" s="1257"/>
      <c r="M18346" s="1257"/>
    </row>
    <row r="18347" spans="2:13" s="1259" customFormat="1" x14ac:dyDescent="0.2">
      <c r="B18347" s="1257"/>
      <c r="C18347" s="1257"/>
      <c r="D18347" s="1257"/>
      <c r="E18347" s="1257"/>
      <c r="F18347" s="1257"/>
      <c r="G18347" s="1257"/>
      <c r="H18347" s="1258"/>
      <c r="I18347" s="1257"/>
      <c r="J18347" s="1257"/>
      <c r="K18347" s="1257"/>
      <c r="L18347" s="1257"/>
      <c r="M18347" s="1257"/>
    </row>
    <row r="18348" spans="2:13" s="1259" customFormat="1" x14ac:dyDescent="0.2">
      <c r="B18348" s="1257"/>
      <c r="C18348" s="1257"/>
      <c r="D18348" s="1257"/>
      <c r="E18348" s="1257"/>
      <c r="F18348" s="1257"/>
      <c r="G18348" s="1257"/>
      <c r="H18348" s="1258"/>
      <c r="I18348" s="1257"/>
      <c r="J18348" s="1257"/>
      <c r="K18348" s="1257"/>
      <c r="L18348" s="1257"/>
      <c r="M18348" s="1257"/>
    </row>
    <row r="18349" spans="2:13" s="1259" customFormat="1" x14ac:dyDescent="0.2">
      <c r="B18349" s="1257"/>
      <c r="C18349" s="1257"/>
      <c r="D18349" s="1257"/>
      <c r="E18349" s="1257"/>
      <c r="F18349" s="1257"/>
      <c r="G18349" s="1257"/>
      <c r="H18349" s="1258"/>
      <c r="I18349" s="1257"/>
      <c r="J18349" s="1257"/>
      <c r="K18349" s="1257"/>
      <c r="L18349" s="1257"/>
      <c r="M18349" s="1257"/>
    </row>
    <row r="18350" spans="2:13" s="1259" customFormat="1" x14ac:dyDescent="0.2">
      <c r="B18350" s="1257"/>
      <c r="C18350" s="1257"/>
      <c r="D18350" s="1257"/>
      <c r="E18350" s="1257"/>
      <c r="F18350" s="1257"/>
      <c r="G18350" s="1257"/>
      <c r="H18350" s="1258"/>
      <c r="I18350" s="1257"/>
      <c r="J18350" s="1257"/>
      <c r="K18350" s="1257"/>
      <c r="L18350" s="1257"/>
      <c r="M18350" s="1257"/>
    </row>
    <row r="18351" spans="2:13" s="1259" customFormat="1" x14ac:dyDescent="0.2">
      <c r="B18351" s="1257"/>
      <c r="C18351" s="1257"/>
      <c r="D18351" s="1257"/>
      <c r="E18351" s="1257"/>
      <c r="F18351" s="1257"/>
      <c r="G18351" s="1257"/>
      <c r="H18351" s="1258"/>
      <c r="I18351" s="1257"/>
      <c r="J18351" s="1257"/>
      <c r="K18351" s="1257"/>
      <c r="L18351" s="1257"/>
      <c r="M18351" s="1257"/>
    </row>
    <row r="18352" spans="2:13" s="1259" customFormat="1" x14ac:dyDescent="0.2">
      <c r="B18352" s="1257"/>
      <c r="C18352" s="1257"/>
      <c r="D18352" s="1257"/>
      <c r="E18352" s="1257"/>
      <c r="F18352" s="1257"/>
      <c r="G18352" s="1257"/>
      <c r="H18352" s="1258"/>
      <c r="I18352" s="1257"/>
      <c r="J18352" s="1257"/>
      <c r="K18352" s="1257"/>
      <c r="L18352" s="1257"/>
      <c r="M18352" s="1257"/>
    </row>
    <row r="18353" spans="2:13" s="1259" customFormat="1" x14ac:dyDescent="0.2">
      <c r="B18353" s="1257"/>
      <c r="C18353" s="1257"/>
      <c r="D18353" s="1257"/>
      <c r="E18353" s="1257"/>
      <c r="F18353" s="1257"/>
      <c r="G18353" s="1257"/>
      <c r="H18353" s="1258"/>
      <c r="I18353" s="1257"/>
      <c r="J18353" s="1257"/>
      <c r="K18353" s="1257"/>
      <c r="L18353" s="1257"/>
      <c r="M18353" s="1257"/>
    </row>
    <row r="18354" spans="2:13" s="1259" customFormat="1" x14ac:dyDescent="0.2">
      <c r="B18354" s="1257"/>
      <c r="C18354" s="1257"/>
      <c r="D18354" s="1257"/>
      <c r="E18354" s="1257"/>
      <c r="F18354" s="1257"/>
      <c r="G18354" s="1257"/>
      <c r="H18354" s="1258"/>
      <c r="I18354" s="1257"/>
      <c r="J18354" s="1257"/>
      <c r="K18354" s="1257"/>
      <c r="L18354" s="1257"/>
      <c r="M18354" s="1257"/>
    </row>
    <row r="18355" spans="2:13" s="1259" customFormat="1" x14ac:dyDescent="0.2">
      <c r="B18355" s="1257"/>
      <c r="C18355" s="1257"/>
      <c r="D18355" s="1257"/>
      <c r="E18355" s="1257"/>
      <c r="F18355" s="1257"/>
      <c r="G18355" s="1257"/>
      <c r="H18355" s="1258"/>
      <c r="I18355" s="1257"/>
      <c r="J18355" s="1257"/>
      <c r="K18355" s="1257"/>
      <c r="L18355" s="1257"/>
      <c r="M18355" s="1257"/>
    </row>
    <row r="18356" spans="2:13" s="1259" customFormat="1" x14ac:dyDescent="0.2">
      <c r="B18356" s="1257"/>
      <c r="C18356" s="1257"/>
      <c r="D18356" s="1257"/>
      <c r="E18356" s="1257"/>
      <c r="F18356" s="1257"/>
      <c r="G18356" s="1257"/>
      <c r="H18356" s="1258"/>
      <c r="I18356" s="1257"/>
      <c r="J18356" s="1257"/>
      <c r="K18356" s="1257"/>
      <c r="L18356" s="1257"/>
      <c r="M18356" s="1257"/>
    </row>
    <row r="18357" spans="2:13" s="1259" customFormat="1" x14ac:dyDescent="0.2">
      <c r="B18357" s="1257"/>
      <c r="C18357" s="1257"/>
      <c r="D18357" s="1257"/>
      <c r="E18357" s="1257"/>
      <c r="F18357" s="1257"/>
      <c r="G18357" s="1257"/>
      <c r="H18357" s="1258"/>
      <c r="I18357" s="1257"/>
      <c r="J18357" s="1257"/>
      <c r="K18357" s="1257"/>
      <c r="L18357" s="1257"/>
      <c r="M18357" s="1257"/>
    </row>
    <row r="18358" spans="2:13" s="1259" customFormat="1" x14ac:dyDescent="0.2">
      <c r="B18358" s="1257"/>
      <c r="C18358" s="1257"/>
      <c r="D18358" s="1257"/>
      <c r="E18358" s="1257"/>
      <c r="F18358" s="1257"/>
      <c r="G18358" s="1257"/>
      <c r="H18358" s="1258"/>
      <c r="I18358" s="1257"/>
      <c r="J18358" s="1257"/>
      <c r="K18358" s="1257"/>
      <c r="L18358" s="1257"/>
      <c r="M18358" s="1257"/>
    </row>
    <row r="18359" spans="2:13" s="1259" customFormat="1" x14ac:dyDescent="0.2">
      <c r="B18359" s="1257"/>
      <c r="C18359" s="1257"/>
      <c r="D18359" s="1257"/>
      <c r="E18359" s="1257"/>
      <c r="F18359" s="1257"/>
      <c r="G18359" s="1257"/>
      <c r="H18359" s="1258"/>
      <c r="I18359" s="1257"/>
      <c r="J18359" s="1257"/>
      <c r="K18359" s="1257"/>
      <c r="L18359" s="1257"/>
      <c r="M18359" s="1257"/>
    </row>
    <row r="18360" spans="2:13" s="1259" customFormat="1" x14ac:dyDescent="0.2">
      <c r="B18360" s="1257"/>
      <c r="C18360" s="1257"/>
      <c r="D18360" s="1257"/>
      <c r="E18360" s="1257"/>
      <c r="F18360" s="1257"/>
      <c r="G18360" s="1257"/>
      <c r="H18360" s="1258"/>
      <c r="I18360" s="1257"/>
      <c r="J18360" s="1257"/>
      <c r="K18360" s="1257"/>
      <c r="L18360" s="1257"/>
      <c r="M18360" s="1257"/>
    </row>
    <row r="18361" spans="2:13" s="1259" customFormat="1" x14ac:dyDescent="0.2">
      <c r="B18361" s="1257"/>
      <c r="C18361" s="1257"/>
      <c r="D18361" s="1257"/>
      <c r="E18361" s="1257"/>
      <c r="F18361" s="1257"/>
      <c r="G18361" s="1257"/>
      <c r="H18361" s="1258"/>
      <c r="I18361" s="1257"/>
      <c r="J18361" s="1257"/>
      <c r="K18361" s="1257"/>
      <c r="L18361" s="1257"/>
      <c r="M18361" s="1257"/>
    </row>
    <row r="18362" spans="2:13" s="1259" customFormat="1" x14ac:dyDescent="0.2">
      <c r="B18362" s="1257"/>
      <c r="C18362" s="1257"/>
      <c r="D18362" s="1257"/>
      <c r="E18362" s="1257"/>
      <c r="F18362" s="1257"/>
      <c r="G18362" s="1257"/>
      <c r="H18362" s="1258"/>
      <c r="I18362" s="1257"/>
      <c r="J18362" s="1257"/>
      <c r="K18362" s="1257"/>
      <c r="L18362" s="1257"/>
      <c r="M18362" s="1257"/>
    </row>
    <row r="18363" spans="2:13" s="1259" customFormat="1" x14ac:dyDescent="0.2">
      <c r="B18363" s="1257"/>
      <c r="C18363" s="1257"/>
      <c r="D18363" s="1257"/>
      <c r="E18363" s="1257"/>
      <c r="F18363" s="1257"/>
      <c r="G18363" s="1257"/>
      <c r="H18363" s="1258"/>
      <c r="I18363" s="1257"/>
      <c r="J18363" s="1257"/>
      <c r="K18363" s="1257"/>
      <c r="L18363" s="1257"/>
      <c r="M18363" s="1257"/>
    </row>
    <row r="18364" spans="2:13" s="1259" customFormat="1" x14ac:dyDescent="0.2">
      <c r="B18364" s="1257"/>
      <c r="C18364" s="1257"/>
      <c r="D18364" s="1257"/>
      <c r="E18364" s="1257"/>
      <c r="F18364" s="1257"/>
      <c r="G18364" s="1257"/>
      <c r="H18364" s="1258"/>
      <c r="I18364" s="1257"/>
      <c r="J18364" s="1257"/>
      <c r="K18364" s="1257"/>
      <c r="L18364" s="1257"/>
      <c r="M18364" s="1257"/>
    </row>
    <row r="18365" spans="2:13" s="1259" customFormat="1" x14ac:dyDescent="0.2">
      <c r="B18365" s="1257"/>
      <c r="C18365" s="1257"/>
      <c r="D18365" s="1257"/>
      <c r="E18365" s="1257"/>
      <c r="F18365" s="1257"/>
      <c r="G18365" s="1257"/>
      <c r="H18365" s="1258"/>
      <c r="I18365" s="1257"/>
      <c r="J18365" s="1257"/>
      <c r="K18365" s="1257"/>
      <c r="L18365" s="1257"/>
      <c r="M18365" s="1257"/>
    </row>
    <row r="18366" spans="2:13" s="1259" customFormat="1" x14ac:dyDescent="0.2">
      <c r="B18366" s="1257"/>
      <c r="C18366" s="1257"/>
      <c r="D18366" s="1257"/>
      <c r="E18366" s="1257"/>
      <c r="F18366" s="1257"/>
      <c r="G18366" s="1257"/>
      <c r="H18366" s="1258"/>
      <c r="I18366" s="1257"/>
      <c r="J18366" s="1257"/>
      <c r="K18366" s="1257"/>
      <c r="L18366" s="1257"/>
      <c r="M18366" s="1257"/>
    </row>
    <row r="18367" spans="2:13" s="1259" customFormat="1" x14ac:dyDescent="0.2">
      <c r="B18367" s="1257"/>
      <c r="C18367" s="1257"/>
      <c r="D18367" s="1257"/>
      <c r="E18367" s="1257"/>
      <c r="F18367" s="1257"/>
      <c r="G18367" s="1257"/>
      <c r="H18367" s="1258"/>
      <c r="I18367" s="1257"/>
      <c r="J18367" s="1257"/>
      <c r="K18367" s="1257"/>
      <c r="L18367" s="1257"/>
      <c r="M18367" s="1257"/>
    </row>
    <row r="18368" spans="2:13" s="1259" customFormat="1" x14ac:dyDescent="0.2">
      <c r="B18368" s="1257"/>
      <c r="C18368" s="1257"/>
      <c r="D18368" s="1257"/>
      <c r="E18368" s="1257"/>
      <c r="F18368" s="1257"/>
      <c r="G18368" s="1257"/>
      <c r="H18368" s="1258"/>
      <c r="I18368" s="1257"/>
      <c r="J18368" s="1257"/>
      <c r="K18368" s="1257"/>
      <c r="L18368" s="1257"/>
      <c r="M18368" s="1257"/>
    </row>
    <row r="18369" spans="2:13" s="1259" customFormat="1" x14ac:dyDescent="0.2">
      <c r="B18369" s="1257"/>
      <c r="C18369" s="1257"/>
      <c r="D18369" s="1257"/>
      <c r="E18369" s="1257"/>
      <c r="F18369" s="1257"/>
      <c r="G18369" s="1257"/>
      <c r="H18369" s="1258"/>
      <c r="I18369" s="1257"/>
      <c r="J18369" s="1257"/>
      <c r="K18369" s="1257"/>
      <c r="L18369" s="1257"/>
      <c r="M18369" s="1257"/>
    </row>
    <row r="18370" spans="2:13" s="1259" customFormat="1" x14ac:dyDescent="0.2">
      <c r="B18370" s="1257"/>
      <c r="C18370" s="1257"/>
      <c r="D18370" s="1257"/>
      <c r="E18370" s="1257"/>
      <c r="F18370" s="1257"/>
      <c r="G18370" s="1257"/>
      <c r="H18370" s="1258"/>
      <c r="I18370" s="1257"/>
      <c r="J18370" s="1257"/>
      <c r="K18370" s="1257"/>
      <c r="L18370" s="1257"/>
      <c r="M18370" s="1257"/>
    </row>
    <row r="18371" spans="2:13" s="1259" customFormat="1" x14ac:dyDescent="0.2">
      <c r="B18371" s="1257"/>
      <c r="C18371" s="1257"/>
      <c r="D18371" s="1257"/>
      <c r="E18371" s="1257"/>
      <c r="F18371" s="1257"/>
      <c r="G18371" s="1257"/>
      <c r="H18371" s="1258"/>
      <c r="I18371" s="1257"/>
      <c r="J18371" s="1257"/>
      <c r="K18371" s="1257"/>
      <c r="L18371" s="1257"/>
      <c r="M18371" s="1257"/>
    </row>
    <row r="18372" spans="2:13" s="1259" customFormat="1" x14ac:dyDescent="0.2">
      <c r="B18372" s="1257"/>
      <c r="C18372" s="1257"/>
      <c r="D18372" s="1257"/>
      <c r="E18372" s="1257"/>
      <c r="F18372" s="1257"/>
      <c r="G18372" s="1257"/>
      <c r="H18372" s="1258"/>
      <c r="I18372" s="1257"/>
      <c r="J18372" s="1257"/>
      <c r="K18372" s="1257"/>
      <c r="L18372" s="1257"/>
      <c r="M18372" s="1257"/>
    </row>
    <row r="18373" spans="2:13" s="1259" customFormat="1" x14ac:dyDescent="0.2">
      <c r="B18373" s="1257"/>
      <c r="C18373" s="1257"/>
      <c r="D18373" s="1257"/>
      <c r="E18373" s="1257"/>
      <c r="F18373" s="1257"/>
      <c r="G18373" s="1257"/>
      <c r="H18373" s="1258"/>
      <c r="I18373" s="1257"/>
      <c r="J18373" s="1257"/>
      <c r="K18373" s="1257"/>
      <c r="L18373" s="1257"/>
      <c r="M18373" s="1257"/>
    </row>
    <row r="18374" spans="2:13" s="1259" customFormat="1" x14ac:dyDescent="0.2">
      <c r="B18374" s="1257"/>
      <c r="C18374" s="1257"/>
      <c r="D18374" s="1257"/>
      <c r="E18374" s="1257"/>
      <c r="F18374" s="1257"/>
      <c r="G18374" s="1257"/>
      <c r="H18374" s="1258"/>
      <c r="I18374" s="1257"/>
      <c r="J18374" s="1257"/>
      <c r="K18374" s="1257"/>
      <c r="L18374" s="1257"/>
      <c r="M18374" s="1257"/>
    </row>
    <row r="18375" spans="2:13" s="1259" customFormat="1" x14ac:dyDescent="0.2">
      <c r="B18375" s="1257"/>
      <c r="C18375" s="1257"/>
      <c r="D18375" s="1257"/>
      <c r="E18375" s="1257"/>
      <c r="F18375" s="1257"/>
      <c r="G18375" s="1257"/>
      <c r="H18375" s="1258"/>
      <c r="I18375" s="1257"/>
      <c r="J18375" s="1257"/>
      <c r="K18375" s="1257"/>
      <c r="L18375" s="1257"/>
      <c r="M18375" s="1257"/>
    </row>
    <row r="18376" spans="2:13" s="1259" customFormat="1" x14ac:dyDescent="0.2">
      <c r="B18376" s="1257"/>
      <c r="C18376" s="1257"/>
      <c r="D18376" s="1257"/>
      <c r="E18376" s="1257"/>
      <c r="F18376" s="1257"/>
      <c r="G18376" s="1257"/>
      <c r="H18376" s="1258"/>
      <c r="I18376" s="1257"/>
      <c r="J18376" s="1257"/>
      <c r="K18376" s="1257"/>
      <c r="L18376" s="1257"/>
      <c r="M18376" s="1257"/>
    </row>
    <row r="18377" spans="2:13" s="1259" customFormat="1" x14ac:dyDescent="0.2">
      <c r="B18377" s="1257"/>
      <c r="C18377" s="1257"/>
      <c r="D18377" s="1257"/>
      <c r="E18377" s="1257"/>
      <c r="F18377" s="1257"/>
      <c r="G18377" s="1257"/>
      <c r="H18377" s="1258"/>
      <c r="I18377" s="1257"/>
      <c r="J18377" s="1257"/>
      <c r="K18377" s="1257"/>
      <c r="L18377" s="1257"/>
      <c r="M18377" s="1257"/>
    </row>
    <row r="18378" spans="2:13" s="1259" customFormat="1" x14ac:dyDescent="0.2">
      <c r="B18378" s="1257"/>
      <c r="C18378" s="1257"/>
      <c r="D18378" s="1257"/>
      <c r="E18378" s="1257"/>
      <c r="F18378" s="1257"/>
      <c r="G18378" s="1257"/>
      <c r="H18378" s="1258"/>
      <c r="I18378" s="1257"/>
      <c r="J18378" s="1257"/>
      <c r="K18378" s="1257"/>
      <c r="L18378" s="1257"/>
      <c r="M18378" s="1257"/>
    </row>
    <row r="18379" spans="2:13" s="1259" customFormat="1" x14ac:dyDescent="0.2">
      <c r="B18379" s="1257"/>
      <c r="C18379" s="1257"/>
      <c r="D18379" s="1257"/>
      <c r="E18379" s="1257"/>
      <c r="F18379" s="1257"/>
      <c r="G18379" s="1257"/>
      <c r="H18379" s="1258"/>
      <c r="I18379" s="1257"/>
      <c r="J18379" s="1257"/>
      <c r="K18379" s="1257"/>
      <c r="L18379" s="1257"/>
      <c r="M18379" s="1257"/>
    </row>
    <row r="18380" spans="2:13" s="1259" customFormat="1" x14ac:dyDescent="0.2">
      <c r="B18380" s="1257"/>
      <c r="C18380" s="1257"/>
      <c r="D18380" s="1257"/>
      <c r="E18380" s="1257"/>
      <c r="F18380" s="1257"/>
      <c r="G18380" s="1257"/>
      <c r="H18380" s="1258"/>
      <c r="I18380" s="1257"/>
      <c r="J18380" s="1257"/>
      <c r="K18380" s="1257"/>
      <c r="L18380" s="1257"/>
      <c r="M18380" s="1257"/>
    </row>
    <row r="18381" spans="2:13" s="1259" customFormat="1" x14ac:dyDescent="0.2">
      <c r="B18381" s="1257"/>
      <c r="C18381" s="1257"/>
      <c r="D18381" s="1257"/>
      <c r="E18381" s="1257"/>
      <c r="F18381" s="1257"/>
      <c r="G18381" s="1257"/>
      <c r="H18381" s="1258"/>
      <c r="I18381" s="1257"/>
      <c r="J18381" s="1257"/>
      <c r="K18381" s="1257"/>
      <c r="L18381" s="1257"/>
      <c r="M18381" s="1257"/>
    </row>
    <row r="18382" spans="2:13" s="1259" customFormat="1" x14ac:dyDescent="0.2">
      <c r="B18382" s="1257"/>
      <c r="C18382" s="1257"/>
      <c r="D18382" s="1257"/>
      <c r="E18382" s="1257"/>
      <c r="F18382" s="1257"/>
      <c r="G18382" s="1257"/>
      <c r="H18382" s="1258"/>
      <c r="I18382" s="1257"/>
      <c r="J18382" s="1257"/>
      <c r="K18382" s="1257"/>
      <c r="L18382" s="1257"/>
      <c r="M18382" s="1257"/>
    </row>
    <row r="18383" spans="2:13" s="1259" customFormat="1" x14ac:dyDescent="0.2">
      <c r="B18383" s="1257"/>
      <c r="C18383" s="1257"/>
      <c r="D18383" s="1257"/>
      <c r="E18383" s="1257"/>
      <c r="F18383" s="1257"/>
      <c r="G18383" s="1257"/>
      <c r="H18383" s="1258"/>
      <c r="I18383" s="1257"/>
      <c r="J18383" s="1257"/>
      <c r="K18383" s="1257"/>
      <c r="L18383" s="1257"/>
      <c r="M18383" s="1257"/>
    </row>
    <row r="18384" spans="2:13" s="1259" customFormat="1" x14ac:dyDescent="0.2">
      <c r="B18384" s="1257"/>
      <c r="C18384" s="1257"/>
      <c r="D18384" s="1257"/>
      <c r="E18384" s="1257"/>
      <c r="F18384" s="1257"/>
      <c r="G18384" s="1257"/>
      <c r="H18384" s="1258"/>
      <c r="I18384" s="1257"/>
      <c r="J18384" s="1257"/>
      <c r="K18384" s="1257"/>
      <c r="L18384" s="1257"/>
      <c r="M18384" s="1257"/>
    </row>
    <row r="18385" spans="2:13" s="1259" customFormat="1" x14ac:dyDescent="0.2">
      <c r="B18385" s="1257"/>
      <c r="C18385" s="1257"/>
      <c r="D18385" s="1257"/>
      <c r="E18385" s="1257"/>
      <c r="F18385" s="1257"/>
      <c r="G18385" s="1257"/>
      <c r="H18385" s="1258"/>
      <c r="I18385" s="1257"/>
      <c r="J18385" s="1257"/>
      <c r="K18385" s="1257"/>
      <c r="L18385" s="1257"/>
      <c r="M18385" s="1257"/>
    </row>
    <row r="18386" spans="2:13" s="1259" customFormat="1" x14ac:dyDescent="0.2">
      <c r="B18386" s="1257"/>
      <c r="C18386" s="1257"/>
      <c r="D18386" s="1257"/>
      <c r="E18386" s="1257"/>
      <c r="F18386" s="1257"/>
      <c r="G18386" s="1257"/>
      <c r="H18386" s="1258"/>
      <c r="I18386" s="1257"/>
      <c r="J18386" s="1257"/>
      <c r="K18386" s="1257"/>
      <c r="L18386" s="1257"/>
      <c r="M18386" s="1257"/>
    </row>
    <row r="18387" spans="2:13" s="1259" customFormat="1" x14ac:dyDescent="0.2">
      <c r="B18387" s="1257"/>
      <c r="C18387" s="1257"/>
      <c r="D18387" s="1257"/>
      <c r="E18387" s="1257"/>
      <c r="F18387" s="1257"/>
      <c r="G18387" s="1257"/>
      <c r="H18387" s="1258"/>
      <c r="I18387" s="1257"/>
      <c r="J18387" s="1257"/>
      <c r="K18387" s="1257"/>
      <c r="L18387" s="1257"/>
      <c r="M18387" s="1257"/>
    </row>
    <row r="18388" spans="2:13" s="1259" customFormat="1" x14ac:dyDescent="0.2">
      <c r="B18388" s="1257"/>
      <c r="C18388" s="1257"/>
      <c r="D18388" s="1257"/>
      <c r="E18388" s="1257"/>
      <c r="F18388" s="1257"/>
      <c r="G18388" s="1257"/>
      <c r="H18388" s="1258"/>
      <c r="I18388" s="1257"/>
      <c r="J18388" s="1257"/>
      <c r="K18388" s="1257"/>
      <c r="L18388" s="1257"/>
      <c r="M18388" s="1257"/>
    </row>
    <row r="18389" spans="2:13" s="1259" customFormat="1" x14ac:dyDescent="0.2">
      <c r="B18389" s="1257"/>
      <c r="C18389" s="1257"/>
      <c r="D18389" s="1257"/>
      <c r="E18389" s="1257"/>
      <c r="F18389" s="1257"/>
      <c r="G18389" s="1257"/>
      <c r="H18389" s="1258"/>
      <c r="I18389" s="1257"/>
      <c r="J18389" s="1257"/>
      <c r="K18389" s="1257"/>
      <c r="L18389" s="1257"/>
      <c r="M18389" s="1257"/>
    </row>
    <row r="18390" spans="2:13" s="1259" customFormat="1" x14ac:dyDescent="0.2">
      <c r="B18390" s="1257"/>
      <c r="C18390" s="1257"/>
      <c r="D18390" s="1257"/>
      <c r="E18390" s="1257"/>
      <c r="F18390" s="1257"/>
      <c r="G18390" s="1257"/>
      <c r="H18390" s="1258"/>
      <c r="I18390" s="1257"/>
      <c r="J18390" s="1257"/>
      <c r="K18390" s="1257"/>
      <c r="L18390" s="1257"/>
      <c r="M18390" s="1257"/>
    </row>
    <row r="18391" spans="2:13" s="1259" customFormat="1" x14ac:dyDescent="0.2">
      <c r="B18391" s="1257"/>
      <c r="C18391" s="1257"/>
      <c r="D18391" s="1257"/>
      <c r="E18391" s="1257"/>
      <c r="F18391" s="1257"/>
      <c r="G18391" s="1257"/>
      <c r="H18391" s="1258"/>
      <c r="I18391" s="1257"/>
      <c r="J18391" s="1257"/>
      <c r="K18391" s="1257"/>
      <c r="L18391" s="1257"/>
      <c r="M18391" s="1257"/>
    </row>
    <row r="18392" spans="2:13" s="1259" customFormat="1" x14ac:dyDescent="0.2">
      <c r="B18392" s="1257"/>
      <c r="C18392" s="1257"/>
      <c r="D18392" s="1257"/>
      <c r="E18392" s="1257"/>
      <c r="F18392" s="1257"/>
      <c r="G18392" s="1257"/>
      <c r="H18392" s="1258"/>
      <c r="I18392" s="1257"/>
      <c r="J18392" s="1257"/>
      <c r="K18392" s="1257"/>
      <c r="L18392" s="1257"/>
      <c r="M18392" s="1257"/>
    </row>
    <row r="18393" spans="2:13" s="1259" customFormat="1" x14ac:dyDescent="0.2">
      <c r="B18393" s="1257"/>
      <c r="C18393" s="1257"/>
      <c r="D18393" s="1257"/>
      <c r="E18393" s="1257"/>
      <c r="F18393" s="1257"/>
      <c r="G18393" s="1257"/>
      <c r="H18393" s="1258"/>
      <c r="I18393" s="1257"/>
      <c r="J18393" s="1257"/>
      <c r="K18393" s="1257"/>
      <c r="L18393" s="1257"/>
      <c r="M18393" s="1257"/>
    </row>
    <row r="18394" spans="2:13" s="1259" customFormat="1" x14ac:dyDescent="0.2">
      <c r="B18394" s="1257"/>
      <c r="C18394" s="1257"/>
      <c r="D18394" s="1257"/>
      <c r="E18394" s="1257"/>
      <c r="F18394" s="1257"/>
      <c r="G18394" s="1257"/>
      <c r="H18394" s="1258"/>
      <c r="I18394" s="1257"/>
      <c r="J18394" s="1257"/>
      <c r="K18394" s="1257"/>
      <c r="L18394" s="1257"/>
      <c r="M18394" s="1257"/>
    </row>
    <row r="18395" spans="2:13" s="1259" customFormat="1" x14ac:dyDescent="0.2">
      <c r="B18395" s="1257"/>
      <c r="C18395" s="1257"/>
      <c r="D18395" s="1257"/>
      <c r="E18395" s="1257"/>
      <c r="F18395" s="1257"/>
      <c r="G18395" s="1257"/>
      <c r="H18395" s="1258"/>
      <c r="I18395" s="1257"/>
      <c r="J18395" s="1257"/>
      <c r="K18395" s="1257"/>
      <c r="L18395" s="1257"/>
      <c r="M18395" s="1257"/>
    </row>
    <row r="18396" spans="2:13" s="1259" customFormat="1" x14ac:dyDescent="0.2">
      <c r="B18396" s="1257"/>
      <c r="C18396" s="1257"/>
      <c r="D18396" s="1257"/>
      <c r="E18396" s="1257"/>
      <c r="F18396" s="1257"/>
      <c r="G18396" s="1257"/>
      <c r="H18396" s="1258"/>
      <c r="I18396" s="1257"/>
      <c r="J18396" s="1257"/>
      <c r="K18396" s="1257"/>
      <c r="L18396" s="1257"/>
      <c r="M18396" s="1257"/>
    </row>
    <row r="18397" spans="2:13" s="1259" customFormat="1" x14ac:dyDescent="0.2">
      <c r="B18397" s="1257"/>
      <c r="C18397" s="1257"/>
      <c r="D18397" s="1257"/>
      <c r="E18397" s="1257"/>
      <c r="F18397" s="1257"/>
      <c r="G18397" s="1257"/>
      <c r="H18397" s="1258"/>
      <c r="I18397" s="1257"/>
      <c r="J18397" s="1257"/>
      <c r="K18397" s="1257"/>
      <c r="L18397" s="1257"/>
      <c r="M18397" s="1257"/>
    </row>
    <row r="18398" spans="2:13" s="1259" customFormat="1" x14ac:dyDescent="0.2">
      <c r="B18398" s="1257"/>
      <c r="C18398" s="1257"/>
      <c r="D18398" s="1257"/>
      <c r="E18398" s="1257"/>
      <c r="F18398" s="1257"/>
      <c r="G18398" s="1257"/>
      <c r="H18398" s="1258"/>
      <c r="I18398" s="1257"/>
      <c r="J18398" s="1257"/>
      <c r="K18398" s="1257"/>
      <c r="L18398" s="1257"/>
      <c r="M18398" s="1257"/>
    </row>
    <row r="18399" spans="2:13" s="1259" customFormat="1" x14ac:dyDescent="0.2">
      <c r="B18399" s="1257"/>
      <c r="C18399" s="1257"/>
      <c r="D18399" s="1257"/>
      <c r="E18399" s="1257"/>
      <c r="F18399" s="1257"/>
      <c r="G18399" s="1257"/>
      <c r="H18399" s="1258"/>
      <c r="I18399" s="1257"/>
      <c r="J18399" s="1257"/>
      <c r="K18399" s="1257"/>
      <c r="L18399" s="1257"/>
      <c r="M18399" s="1257"/>
    </row>
    <row r="18400" spans="2:13" s="1259" customFormat="1" x14ac:dyDescent="0.2">
      <c r="B18400" s="1257"/>
      <c r="C18400" s="1257"/>
      <c r="D18400" s="1257"/>
      <c r="E18400" s="1257"/>
      <c r="F18400" s="1257"/>
      <c r="G18400" s="1257"/>
      <c r="H18400" s="1258"/>
      <c r="I18400" s="1257"/>
      <c r="J18400" s="1257"/>
      <c r="K18400" s="1257"/>
      <c r="L18400" s="1257"/>
      <c r="M18400" s="1257"/>
    </row>
    <row r="18401" spans="2:13" s="1259" customFormat="1" x14ac:dyDescent="0.2">
      <c r="B18401" s="1257"/>
      <c r="C18401" s="1257"/>
      <c r="D18401" s="1257"/>
      <c r="E18401" s="1257"/>
      <c r="F18401" s="1257"/>
      <c r="G18401" s="1257"/>
      <c r="H18401" s="1258"/>
      <c r="I18401" s="1257"/>
      <c r="J18401" s="1257"/>
      <c r="K18401" s="1257"/>
      <c r="L18401" s="1257"/>
      <c r="M18401" s="1257"/>
    </row>
    <row r="18402" spans="2:13" s="1259" customFormat="1" x14ac:dyDescent="0.2">
      <c r="B18402" s="1257"/>
      <c r="C18402" s="1257"/>
      <c r="D18402" s="1257"/>
      <c r="E18402" s="1257"/>
      <c r="F18402" s="1257"/>
      <c r="G18402" s="1257"/>
      <c r="H18402" s="1258"/>
      <c r="I18402" s="1257"/>
      <c r="J18402" s="1257"/>
      <c r="K18402" s="1257"/>
      <c r="L18402" s="1257"/>
      <c r="M18402" s="1257"/>
    </row>
    <row r="18403" spans="2:13" s="1259" customFormat="1" x14ac:dyDescent="0.2">
      <c r="B18403" s="1257"/>
      <c r="C18403" s="1257"/>
      <c r="D18403" s="1257"/>
      <c r="E18403" s="1257"/>
      <c r="F18403" s="1257"/>
      <c r="G18403" s="1257"/>
      <c r="H18403" s="1258"/>
      <c r="I18403" s="1257"/>
      <c r="J18403" s="1257"/>
      <c r="K18403" s="1257"/>
      <c r="L18403" s="1257"/>
      <c r="M18403" s="1257"/>
    </row>
    <row r="18404" spans="2:13" s="1259" customFormat="1" x14ac:dyDescent="0.2">
      <c r="B18404" s="1257"/>
      <c r="C18404" s="1257"/>
      <c r="D18404" s="1257"/>
      <c r="E18404" s="1257"/>
      <c r="F18404" s="1257"/>
      <c r="G18404" s="1257"/>
      <c r="H18404" s="1258"/>
      <c r="I18404" s="1257"/>
      <c r="J18404" s="1257"/>
      <c r="K18404" s="1257"/>
      <c r="L18404" s="1257"/>
      <c r="M18404" s="1257"/>
    </row>
    <row r="18405" spans="2:13" s="1259" customFormat="1" x14ac:dyDescent="0.2">
      <c r="B18405" s="1257"/>
      <c r="C18405" s="1257"/>
      <c r="D18405" s="1257"/>
      <c r="E18405" s="1257"/>
      <c r="F18405" s="1257"/>
      <c r="G18405" s="1257"/>
      <c r="H18405" s="1258"/>
      <c r="I18405" s="1257"/>
      <c r="J18405" s="1257"/>
      <c r="K18405" s="1257"/>
      <c r="L18405" s="1257"/>
      <c r="M18405" s="1257"/>
    </row>
    <row r="18406" spans="2:13" s="1259" customFormat="1" x14ac:dyDescent="0.2">
      <c r="B18406" s="1257"/>
      <c r="C18406" s="1257"/>
      <c r="D18406" s="1257"/>
      <c r="E18406" s="1257"/>
      <c r="F18406" s="1257"/>
      <c r="G18406" s="1257"/>
      <c r="H18406" s="1258"/>
      <c r="I18406" s="1257"/>
      <c r="J18406" s="1257"/>
      <c r="K18406" s="1257"/>
      <c r="L18406" s="1257"/>
      <c r="M18406" s="1257"/>
    </row>
    <row r="18407" spans="2:13" s="1259" customFormat="1" x14ac:dyDescent="0.2">
      <c r="B18407" s="1257"/>
      <c r="C18407" s="1257"/>
      <c r="D18407" s="1257"/>
      <c r="E18407" s="1257"/>
      <c r="F18407" s="1257"/>
      <c r="G18407" s="1257"/>
      <c r="H18407" s="1258"/>
      <c r="I18407" s="1257"/>
      <c r="J18407" s="1257"/>
      <c r="K18407" s="1257"/>
      <c r="L18407" s="1257"/>
      <c r="M18407" s="1257"/>
    </row>
    <row r="18408" spans="2:13" s="1259" customFormat="1" x14ac:dyDescent="0.2">
      <c r="B18408" s="1257"/>
      <c r="C18408" s="1257"/>
      <c r="D18408" s="1257"/>
      <c r="E18408" s="1257"/>
      <c r="F18408" s="1257"/>
      <c r="G18408" s="1257"/>
      <c r="H18408" s="1258"/>
      <c r="I18408" s="1257"/>
      <c r="J18408" s="1257"/>
      <c r="K18408" s="1257"/>
      <c r="L18408" s="1257"/>
      <c r="M18408" s="1257"/>
    </row>
    <row r="18409" spans="2:13" s="1259" customFormat="1" x14ac:dyDescent="0.2">
      <c r="B18409" s="1257"/>
      <c r="C18409" s="1257"/>
      <c r="D18409" s="1257"/>
      <c r="E18409" s="1257"/>
      <c r="F18409" s="1257"/>
      <c r="G18409" s="1257"/>
      <c r="H18409" s="1258"/>
      <c r="I18409" s="1257"/>
      <c r="J18409" s="1257"/>
      <c r="K18409" s="1257"/>
      <c r="L18409" s="1257"/>
      <c r="M18409" s="1257"/>
    </row>
    <row r="18410" spans="2:13" s="1259" customFormat="1" x14ac:dyDescent="0.2">
      <c r="B18410" s="1257"/>
      <c r="C18410" s="1257"/>
      <c r="D18410" s="1257"/>
      <c r="E18410" s="1257"/>
      <c r="F18410" s="1257"/>
      <c r="G18410" s="1257"/>
      <c r="H18410" s="1258"/>
      <c r="I18410" s="1257"/>
      <c r="J18410" s="1257"/>
      <c r="K18410" s="1257"/>
      <c r="L18410" s="1257"/>
      <c r="M18410" s="1257"/>
    </row>
    <row r="18411" spans="2:13" s="1259" customFormat="1" x14ac:dyDescent="0.2">
      <c r="B18411" s="1257"/>
      <c r="C18411" s="1257"/>
      <c r="D18411" s="1257"/>
      <c r="E18411" s="1257"/>
      <c r="F18411" s="1257"/>
      <c r="G18411" s="1257"/>
      <c r="H18411" s="1258"/>
      <c r="I18411" s="1257"/>
      <c r="J18411" s="1257"/>
      <c r="K18411" s="1257"/>
      <c r="L18411" s="1257"/>
      <c r="M18411" s="1257"/>
    </row>
    <row r="18412" spans="2:13" s="1259" customFormat="1" x14ac:dyDescent="0.2">
      <c r="B18412" s="1257"/>
      <c r="C18412" s="1257"/>
      <c r="D18412" s="1257"/>
      <c r="E18412" s="1257"/>
      <c r="F18412" s="1257"/>
      <c r="G18412" s="1257"/>
      <c r="H18412" s="1258"/>
      <c r="I18412" s="1257"/>
      <c r="J18412" s="1257"/>
      <c r="K18412" s="1257"/>
      <c r="L18412" s="1257"/>
      <c r="M18412" s="1257"/>
    </row>
    <row r="18413" spans="2:13" s="1259" customFormat="1" x14ac:dyDescent="0.2">
      <c r="B18413" s="1257"/>
      <c r="C18413" s="1257"/>
      <c r="D18413" s="1257"/>
      <c r="E18413" s="1257"/>
      <c r="F18413" s="1257"/>
      <c r="G18413" s="1257"/>
      <c r="H18413" s="1258"/>
      <c r="I18413" s="1257"/>
      <c r="J18413" s="1257"/>
      <c r="K18413" s="1257"/>
      <c r="L18413" s="1257"/>
      <c r="M18413" s="1257"/>
    </row>
    <row r="18414" spans="2:13" s="1259" customFormat="1" x14ac:dyDescent="0.2">
      <c r="B18414" s="1257"/>
      <c r="C18414" s="1257"/>
      <c r="D18414" s="1257"/>
      <c r="E18414" s="1257"/>
      <c r="F18414" s="1257"/>
      <c r="G18414" s="1257"/>
      <c r="H18414" s="1258"/>
      <c r="I18414" s="1257"/>
      <c r="J18414" s="1257"/>
      <c r="K18414" s="1257"/>
      <c r="L18414" s="1257"/>
      <c r="M18414" s="1257"/>
    </row>
    <row r="18415" spans="2:13" s="1259" customFormat="1" x14ac:dyDescent="0.2">
      <c r="B18415" s="1257"/>
      <c r="C18415" s="1257"/>
      <c r="D18415" s="1257"/>
      <c r="E18415" s="1257"/>
      <c r="F18415" s="1257"/>
      <c r="G18415" s="1257"/>
      <c r="H18415" s="1258"/>
      <c r="I18415" s="1257"/>
      <c r="J18415" s="1257"/>
      <c r="K18415" s="1257"/>
      <c r="L18415" s="1257"/>
      <c r="M18415" s="1257"/>
    </row>
    <row r="18416" spans="2:13" s="1259" customFormat="1" x14ac:dyDescent="0.2">
      <c r="B18416" s="1257"/>
      <c r="C18416" s="1257"/>
      <c r="D18416" s="1257"/>
      <c r="E18416" s="1257"/>
      <c r="F18416" s="1257"/>
      <c r="G18416" s="1257"/>
      <c r="H18416" s="1258"/>
      <c r="I18416" s="1257"/>
      <c r="J18416" s="1257"/>
      <c r="K18416" s="1257"/>
      <c r="L18416" s="1257"/>
      <c r="M18416" s="1257"/>
    </row>
    <row r="18417" spans="2:13" s="1259" customFormat="1" x14ac:dyDescent="0.2">
      <c r="B18417" s="1257"/>
      <c r="C18417" s="1257"/>
      <c r="D18417" s="1257"/>
      <c r="E18417" s="1257"/>
      <c r="F18417" s="1257"/>
      <c r="G18417" s="1257"/>
      <c r="H18417" s="1258"/>
      <c r="I18417" s="1257"/>
      <c r="J18417" s="1257"/>
      <c r="K18417" s="1257"/>
      <c r="L18417" s="1257"/>
      <c r="M18417" s="1257"/>
    </row>
    <row r="18418" spans="2:13" s="1259" customFormat="1" x14ac:dyDescent="0.2">
      <c r="B18418" s="1257"/>
      <c r="C18418" s="1257"/>
      <c r="D18418" s="1257"/>
      <c r="E18418" s="1257"/>
      <c r="F18418" s="1257"/>
      <c r="G18418" s="1257"/>
      <c r="H18418" s="1258"/>
      <c r="I18418" s="1257"/>
      <c r="J18418" s="1257"/>
      <c r="K18418" s="1257"/>
      <c r="L18418" s="1257"/>
      <c r="M18418" s="1257"/>
    </row>
    <row r="18419" spans="2:13" s="1259" customFormat="1" x14ac:dyDescent="0.2">
      <c r="B18419" s="1257"/>
      <c r="C18419" s="1257"/>
      <c r="D18419" s="1257"/>
      <c r="E18419" s="1257"/>
      <c r="F18419" s="1257"/>
      <c r="G18419" s="1257"/>
      <c r="H18419" s="1258"/>
      <c r="I18419" s="1257"/>
      <c r="J18419" s="1257"/>
      <c r="K18419" s="1257"/>
      <c r="L18419" s="1257"/>
      <c r="M18419" s="1257"/>
    </row>
    <row r="18420" spans="2:13" s="1259" customFormat="1" x14ac:dyDescent="0.2">
      <c r="B18420" s="1257"/>
      <c r="C18420" s="1257"/>
      <c r="D18420" s="1257"/>
      <c r="E18420" s="1257"/>
      <c r="F18420" s="1257"/>
      <c r="G18420" s="1257"/>
      <c r="H18420" s="1258"/>
      <c r="I18420" s="1257"/>
      <c r="J18420" s="1257"/>
      <c r="K18420" s="1257"/>
      <c r="L18420" s="1257"/>
      <c r="M18420" s="1257"/>
    </row>
    <row r="18421" spans="2:13" s="1259" customFormat="1" x14ac:dyDescent="0.2">
      <c r="B18421" s="1257"/>
      <c r="C18421" s="1257"/>
      <c r="D18421" s="1257"/>
      <c r="E18421" s="1257"/>
      <c r="F18421" s="1257"/>
      <c r="G18421" s="1257"/>
      <c r="H18421" s="1258"/>
      <c r="I18421" s="1257"/>
      <c r="J18421" s="1257"/>
      <c r="K18421" s="1257"/>
      <c r="L18421" s="1257"/>
      <c r="M18421" s="1257"/>
    </row>
    <row r="18422" spans="2:13" s="1259" customFormat="1" x14ac:dyDescent="0.2">
      <c r="B18422" s="1257"/>
      <c r="C18422" s="1257"/>
      <c r="D18422" s="1257"/>
      <c r="E18422" s="1257"/>
      <c r="F18422" s="1257"/>
      <c r="G18422" s="1257"/>
      <c r="H18422" s="1258"/>
      <c r="I18422" s="1257"/>
      <c r="J18422" s="1257"/>
      <c r="K18422" s="1257"/>
      <c r="L18422" s="1257"/>
      <c r="M18422" s="1257"/>
    </row>
    <row r="18423" spans="2:13" s="1259" customFormat="1" x14ac:dyDescent="0.2">
      <c r="B18423" s="1257"/>
      <c r="C18423" s="1257"/>
      <c r="D18423" s="1257"/>
      <c r="E18423" s="1257"/>
      <c r="F18423" s="1257"/>
      <c r="G18423" s="1257"/>
      <c r="H18423" s="1258"/>
      <c r="I18423" s="1257"/>
      <c r="J18423" s="1257"/>
      <c r="K18423" s="1257"/>
      <c r="L18423" s="1257"/>
      <c r="M18423" s="1257"/>
    </row>
    <row r="18424" spans="2:13" s="1259" customFormat="1" x14ac:dyDescent="0.2">
      <c r="B18424" s="1257"/>
      <c r="C18424" s="1257"/>
      <c r="D18424" s="1257"/>
      <c r="E18424" s="1257"/>
      <c r="F18424" s="1257"/>
      <c r="G18424" s="1257"/>
      <c r="H18424" s="1258"/>
      <c r="I18424" s="1257"/>
      <c r="J18424" s="1257"/>
      <c r="K18424" s="1257"/>
      <c r="L18424" s="1257"/>
      <c r="M18424" s="1257"/>
    </row>
    <row r="18425" spans="2:13" s="1259" customFormat="1" x14ac:dyDescent="0.2">
      <c r="B18425" s="1257"/>
      <c r="C18425" s="1257"/>
      <c r="D18425" s="1257"/>
      <c r="E18425" s="1257"/>
      <c r="F18425" s="1257"/>
      <c r="G18425" s="1257"/>
      <c r="H18425" s="1258"/>
      <c r="I18425" s="1257"/>
      <c r="J18425" s="1257"/>
      <c r="K18425" s="1257"/>
      <c r="L18425" s="1257"/>
      <c r="M18425" s="1257"/>
    </row>
    <row r="18426" spans="2:13" s="1259" customFormat="1" x14ac:dyDescent="0.2">
      <c r="B18426" s="1257"/>
      <c r="C18426" s="1257"/>
      <c r="D18426" s="1257"/>
      <c r="E18426" s="1257"/>
      <c r="F18426" s="1257"/>
      <c r="G18426" s="1257"/>
      <c r="H18426" s="1258"/>
      <c r="I18426" s="1257"/>
      <c r="J18426" s="1257"/>
      <c r="K18426" s="1257"/>
      <c r="L18426" s="1257"/>
      <c r="M18426" s="1257"/>
    </row>
    <row r="18427" spans="2:13" s="1259" customFormat="1" x14ac:dyDescent="0.2">
      <c r="B18427" s="1257"/>
      <c r="C18427" s="1257"/>
      <c r="D18427" s="1257"/>
      <c r="E18427" s="1257"/>
      <c r="F18427" s="1257"/>
      <c r="G18427" s="1257"/>
      <c r="H18427" s="1258"/>
      <c r="I18427" s="1257"/>
      <c r="J18427" s="1257"/>
      <c r="K18427" s="1257"/>
      <c r="L18427" s="1257"/>
      <c r="M18427" s="1257"/>
    </row>
    <row r="18428" spans="2:13" s="1259" customFormat="1" x14ac:dyDescent="0.2">
      <c r="B18428" s="1257"/>
      <c r="C18428" s="1257"/>
      <c r="D18428" s="1257"/>
      <c r="E18428" s="1257"/>
      <c r="F18428" s="1257"/>
      <c r="G18428" s="1257"/>
      <c r="H18428" s="1258"/>
      <c r="I18428" s="1257"/>
      <c r="J18428" s="1257"/>
      <c r="K18428" s="1257"/>
      <c r="L18428" s="1257"/>
      <c r="M18428" s="1257"/>
    </row>
    <row r="18429" spans="2:13" s="1259" customFormat="1" x14ac:dyDescent="0.2">
      <c r="B18429" s="1257"/>
      <c r="C18429" s="1257"/>
      <c r="D18429" s="1257"/>
      <c r="E18429" s="1257"/>
      <c r="F18429" s="1257"/>
      <c r="G18429" s="1257"/>
      <c r="H18429" s="1258"/>
      <c r="I18429" s="1257"/>
      <c r="J18429" s="1257"/>
      <c r="K18429" s="1257"/>
      <c r="L18429" s="1257"/>
      <c r="M18429" s="1257"/>
    </row>
    <row r="18430" spans="2:13" s="1259" customFormat="1" x14ac:dyDescent="0.2">
      <c r="B18430" s="1257"/>
      <c r="C18430" s="1257"/>
      <c r="D18430" s="1257"/>
      <c r="E18430" s="1257"/>
      <c r="F18430" s="1257"/>
      <c r="G18430" s="1257"/>
      <c r="H18430" s="1258"/>
      <c r="I18430" s="1257"/>
      <c r="J18430" s="1257"/>
      <c r="K18430" s="1257"/>
      <c r="L18430" s="1257"/>
      <c r="M18430" s="1257"/>
    </row>
    <row r="18431" spans="2:13" s="1259" customFormat="1" x14ac:dyDescent="0.2">
      <c r="B18431" s="1257"/>
      <c r="C18431" s="1257"/>
      <c r="D18431" s="1257"/>
      <c r="E18431" s="1257"/>
      <c r="F18431" s="1257"/>
      <c r="G18431" s="1257"/>
      <c r="H18431" s="1258"/>
      <c r="I18431" s="1257"/>
      <c r="J18431" s="1257"/>
      <c r="K18431" s="1257"/>
      <c r="L18431" s="1257"/>
      <c r="M18431" s="1257"/>
    </row>
    <row r="18432" spans="2:13" s="1259" customFormat="1" x14ac:dyDescent="0.2">
      <c r="B18432" s="1257"/>
      <c r="C18432" s="1257"/>
      <c r="D18432" s="1257"/>
      <c r="E18432" s="1257"/>
      <c r="F18432" s="1257"/>
      <c r="G18432" s="1257"/>
      <c r="H18432" s="1258"/>
      <c r="I18432" s="1257"/>
      <c r="J18432" s="1257"/>
      <c r="K18432" s="1257"/>
      <c r="L18432" s="1257"/>
      <c r="M18432" s="1257"/>
    </row>
    <row r="18433" spans="2:13" s="1259" customFormat="1" x14ac:dyDescent="0.2">
      <c r="B18433" s="1257"/>
      <c r="C18433" s="1257"/>
      <c r="D18433" s="1257"/>
      <c r="E18433" s="1257"/>
      <c r="F18433" s="1257"/>
      <c r="G18433" s="1257"/>
      <c r="H18433" s="1258"/>
      <c r="I18433" s="1257"/>
      <c r="J18433" s="1257"/>
      <c r="K18433" s="1257"/>
      <c r="L18433" s="1257"/>
      <c r="M18433" s="1257"/>
    </row>
    <row r="18434" spans="2:13" s="1259" customFormat="1" x14ac:dyDescent="0.2">
      <c r="B18434" s="1257"/>
      <c r="C18434" s="1257"/>
      <c r="D18434" s="1257"/>
      <c r="E18434" s="1257"/>
      <c r="F18434" s="1257"/>
      <c r="G18434" s="1257"/>
      <c r="H18434" s="1258"/>
      <c r="I18434" s="1257"/>
      <c r="J18434" s="1257"/>
      <c r="K18434" s="1257"/>
      <c r="L18434" s="1257"/>
      <c r="M18434" s="1257"/>
    </row>
    <row r="18435" spans="2:13" s="1259" customFormat="1" x14ac:dyDescent="0.2">
      <c r="B18435" s="1257"/>
      <c r="C18435" s="1257"/>
      <c r="D18435" s="1257"/>
      <c r="E18435" s="1257"/>
      <c r="F18435" s="1257"/>
      <c r="G18435" s="1257"/>
      <c r="H18435" s="1258"/>
      <c r="I18435" s="1257"/>
      <c r="J18435" s="1257"/>
      <c r="K18435" s="1257"/>
      <c r="L18435" s="1257"/>
      <c r="M18435" s="1257"/>
    </row>
    <row r="18436" spans="2:13" s="1259" customFormat="1" x14ac:dyDescent="0.2">
      <c r="B18436" s="1257"/>
      <c r="C18436" s="1257"/>
      <c r="D18436" s="1257"/>
      <c r="E18436" s="1257"/>
      <c r="F18436" s="1257"/>
      <c r="G18436" s="1257"/>
      <c r="H18436" s="1258"/>
      <c r="I18436" s="1257"/>
      <c r="J18436" s="1257"/>
      <c r="K18436" s="1257"/>
      <c r="L18436" s="1257"/>
      <c r="M18436" s="1257"/>
    </row>
    <row r="18437" spans="2:13" s="1259" customFormat="1" x14ac:dyDescent="0.2">
      <c r="B18437" s="1257"/>
      <c r="C18437" s="1257"/>
      <c r="D18437" s="1257"/>
      <c r="E18437" s="1257"/>
      <c r="F18437" s="1257"/>
      <c r="G18437" s="1257"/>
      <c r="H18437" s="1258"/>
      <c r="I18437" s="1257"/>
      <c r="J18437" s="1257"/>
      <c r="K18437" s="1257"/>
      <c r="L18437" s="1257"/>
      <c r="M18437" s="1257"/>
    </row>
    <row r="18438" spans="2:13" s="1259" customFormat="1" x14ac:dyDescent="0.2">
      <c r="B18438" s="1257"/>
      <c r="C18438" s="1257"/>
      <c r="D18438" s="1257"/>
      <c r="E18438" s="1257"/>
      <c r="F18438" s="1257"/>
      <c r="G18438" s="1257"/>
      <c r="H18438" s="1258"/>
      <c r="I18438" s="1257"/>
      <c r="J18438" s="1257"/>
      <c r="K18438" s="1257"/>
      <c r="L18438" s="1257"/>
      <c r="M18438" s="1257"/>
    </row>
    <row r="18439" spans="2:13" s="1259" customFormat="1" x14ac:dyDescent="0.2">
      <c r="B18439" s="1257"/>
      <c r="C18439" s="1257"/>
      <c r="D18439" s="1257"/>
      <c r="E18439" s="1257"/>
      <c r="F18439" s="1257"/>
      <c r="G18439" s="1257"/>
      <c r="H18439" s="1258"/>
      <c r="I18439" s="1257"/>
      <c r="J18439" s="1257"/>
      <c r="K18439" s="1257"/>
      <c r="L18439" s="1257"/>
      <c r="M18439" s="1257"/>
    </row>
    <row r="18440" spans="2:13" s="1259" customFormat="1" x14ac:dyDescent="0.2">
      <c r="B18440" s="1257"/>
      <c r="C18440" s="1257"/>
      <c r="D18440" s="1257"/>
      <c r="E18440" s="1257"/>
      <c r="F18440" s="1257"/>
      <c r="G18440" s="1257"/>
      <c r="H18440" s="1258"/>
      <c r="I18440" s="1257"/>
      <c r="J18440" s="1257"/>
      <c r="K18440" s="1257"/>
      <c r="L18440" s="1257"/>
      <c r="M18440" s="1257"/>
    </row>
    <row r="18441" spans="2:13" s="1259" customFormat="1" x14ac:dyDescent="0.2">
      <c r="B18441" s="1257"/>
      <c r="C18441" s="1257"/>
      <c r="D18441" s="1257"/>
      <c r="E18441" s="1257"/>
      <c r="F18441" s="1257"/>
      <c r="G18441" s="1257"/>
      <c r="H18441" s="1258"/>
      <c r="I18441" s="1257"/>
      <c r="J18441" s="1257"/>
      <c r="K18441" s="1257"/>
      <c r="L18441" s="1257"/>
      <c r="M18441" s="1257"/>
    </row>
    <row r="18442" spans="2:13" s="1259" customFormat="1" x14ac:dyDescent="0.2">
      <c r="B18442" s="1257"/>
      <c r="C18442" s="1257"/>
      <c r="D18442" s="1257"/>
      <c r="E18442" s="1257"/>
      <c r="F18442" s="1257"/>
      <c r="G18442" s="1257"/>
      <c r="H18442" s="1258"/>
      <c r="I18442" s="1257"/>
      <c r="J18442" s="1257"/>
      <c r="K18442" s="1257"/>
      <c r="L18442" s="1257"/>
      <c r="M18442" s="1257"/>
    </row>
    <row r="18443" spans="2:13" s="1259" customFormat="1" x14ac:dyDescent="0.2">
      <c r="B18443" s="1257"/>
      <c r="C18443" s="1257"/>
      <c r="D18443" s="1257"/>
      <c r="E18443" s="1257"/>
      <c r="F18443" s="1257"/>
      <c r="G18443" s="1257"/>
      <c r="H18443" s="1258"/>
      <c r="I18443" s="1257"/>
      <c r="J18443" s="1257"/>
      <c r="K18443" s="1257"/>
      <c r="L18443" s="1257"/>
      <c r="M18443" s="1257"/>
    </row>
    <row r="18444" spans="2:13" s="1259" customFormat="1" x14ac:dyDescent="0.2">
      <c r="B18444" s="1257"/>
      <c r="C18444" s="1257"/>
      <c r="D18444" s="1257"/>
      <c r="E18444" s="1257"/>
      <c r="F18444" s="1257"/>
      <c r="G18444" s="1257"/>
      <c r="H18444" s="1258"/>
      <c r="I18444" s="1257"/>
      <c r="J18444" s="1257"/>
      <c r="K18444" s="1257"/>
      <c r="L18444" s="1257"/>
      <c r="M18444" s="1257"/>
    </row>
    <row r="18445" spans="2:13" s="1259" customFormat="1" x14ac:dyDescent="0.2">
      <c r="B18445" s="1257"/>
      <c r="C18445" s="1257"/>
      <c r="D18445" s="1257"/>
      <c r="E18445" s="1257"/>
      <c r="F18445" s="1257"/>
      <c r="G18445" s="1257"/>
      <c r="H18445" s="1258"/>
      <c r="I18445" s="1257"/>
      <c r="J18445" s="1257"/>
      <c r="K18445" s="1257"/>
      <c r="L18445" s="1257"/>
      <c r="M18445" s="1257"/>
    </row>
    <row r="18446" spans="2:13" s="1259" customFormat="1" x14ac:dyDescent="0.2">
      <c r="B18446" s="1257"/>
      <c r="C18446" s="1257"/>
      <c r="D18446" s="1257"/>
      <c r="E18446" s="1257"/>
      <c r="F18446" s="1257"/>
      <c r="G18446" s="1257"/>
      <c r="H18446" s="1258"/>
      <c r="I18446" s="1257"/>
      <c r="J18446" s="1257"/>
      <c r="K18446" s="1257"/>
      <c r="L18446" s="1257"/>
      <c r="M18446" s="1257"/>
    </row>
    <row r="18447" spans="2:13" s="1259" customFormat="1" x14ac:dyDescent="0.2">
      <c r="B18447" s="1257"/>
      <c r="C18447" s="1257"/>
      <c r="D18447" s="1257"/>
      <c r="E18447" s="1257"/>
      <c r="F18447" s="1257"/>
      <c r="G18447" s="1257"/>
      <c r="H18447" s="1258"/>
      <c r="I18447" s="1257"/>
      <c r="J18447" s="1257"/>
      <c r="K18447" s="1257"/>
      <c r="L18447" s="1257"/>
      <c r="M18447" s="1257"/>
    </row>
    <row r="18448" spans="2:13" s="1259" customFormat="1" x14ac:dyDescent="0.2">
      <c r="B18448" s="1257"/>
      <c r="C18448" s="1257"/>
      <c r="D18448" s="1257"/>
      <c r="E18448" s="1257"/>
      <c r="F18448" s="1257"/>
      <c r="G18448" s="1257"/>
      <c r="H18448" s="1258"/>
      <c r="I18448" s="1257"/>
      <c r="J18448" s="1257"/>
      <c r="K18448" s="1257"/>
      <c r="L18448" s="1257"/>
      <c r="M18448" s="1257"/>
    </row>
    <row r="18449" spans="2:13" s="1259" customFormat="1" x14ac:dyDescent="0.2">
      <c r="B18449" s="1257"/>
      <c r="C18449" s="1257"/>
      <c r="D18449" s="1257"/>
      <c r="E18449" s="1257"/>
      <c r="F18449" s="1257"/>
      <c r="G18449" s="1257"/>
      <c r="H18449" s="1258"/>
      <c r="I18449" s="1257"/>
      <c r="J18449" s="1257"/>
      <c r="K18449" s="1257"/>
      <c r="L18449" s="1257"/>
      <c r="M18449" s="1257"/>
    </row>
    <row r="18450" spans="2:13" s="1259" customFormat="1" x14ac:dyDescent="0.2">
      <c r="B18450" s="1257"/>
      <c r="C18450" s="1257"/>
      <c r="D18450" s="1257"/>
      <c r="E18450" s="1257"/>
      <c r="F18450" s="1257"/>
      <c r="G18450" s="1257"/>
      <c r="H18450" s="1258"/>
      <c r="I18450" s="1257"/>
      <c r="J18450" s="1257"/>
      <c r="K18450" s="1257"/>
      <c r="L18450" s="1257"/>
      <c r="M18450" s="1257"/>
    </row>
    <row r="18451" spans="2:13" s="1259" customFormat="1" x14ac:dyDescent="0.2">
      <c r="B18451" s="1257"/>
      <c r="C18451" s="1257"/>
      <c r="D18451" s="1257"/>
      <c r="E18451" s="1257"/>
      <c r="F18451" s="1257"/>
      <c r="G18451" s="1257"/>
      <c r="H18451" s="1258"/>
      <c r="I18451" s="1257"/>
      <c r="J18451" s="1257"/>
      <c r="K18451" s="1257"/>
      <c r="L18451" s="1257"/>
      <c r="M18451" s="1257"/>
    </row>
    <row r="18452" spans="2:13" s="1259" customFormat="1" x14ac:dyDescent="0.2">
      <c r="B18452" s="1257"/>
      <c r="C18452" s="1257"/>
      <c r="D18452" s="1257"/>
      <c r="E18452" s="1257"/>
      <c r="F18452" s="1257"/>
      <c r="G18452" s="1257"/>
      <c r="H18452" s="1258"/>
      <c r="I18452" s="1257"/>
      <c r="J18452" s="1257"/>
      <c r="K18452" s="1257"/>
      <c r="L18452" s="1257"/>
      <c r="M18452" s="1257"/>
    </row>
    <row r="18453" spans="2:13" s="1259" customFormat="1" x14ac:dyDescent="0.2">
      <c r="B18453" s="1257"/>
      <c r="C18453" s="1257"/>
      <c r="D18453" s="1257"/>
      <c r="E18453" s="1257"/>
      <c r="F18453" s="1257"/>
      <c r="G18453" s="1257"/>
      <c r="H18453" s="1258"/>
      <c r="I18453" s="1257"/>
      <c r="J18453" s="1257"/>
      <c r="K18453" s="1257"/>
      <c r="L18453" s="1257"/>
      <c r="M18453" s="1257"/>
    </row>
    <row r="18454" spans="2:13" s="1259" customFormat="1" x14ac:dyDescent="0.2">
      <c r="B18454" s="1257"/>
      <c r="C18454" s="1257"/>
      <c r="D18454" s="1257"/>
      <c r="E18454" s="1257"/>
      <c r="F18454" s="1257"/>
      <c r="G18454" s="1257"/>
      <c r="H18454" s="1258"/>
      <c r="I18454" s="1257"/>
      <c r="J18454" s="1257"/>
      <c r="K18454" s="1257"/>
      <c r="L18454" s="1257"/>
      <c r="M18454" s="1257"/>
    </row>
    <row r="18455" spans="2:13" s="1259" customFormat="1" x14ac:dyDescent="0.2">
      <c r="B18455" s="1257"/>
      <c r="C18455" s="1257"/>
      <c r="D18455" s="1257"/>
      <c r="E18455" s="1257"/>
      <c r="F18455" s="1257"/>
      <c r="G18455" s="1257"/>
      <c r="H18455" s="1258"/>
      <c r="I18455" s="1257"/>
      <c r="J18455" s="1257"/>
      <c r="K18455" s="1257"/>
      <c r="L18455" s="1257"/>
      <c r="M18455" s="1257"/>
    </row>
    <row r="18456" spans="2:13" s="1259" customFormat="1" x14ac:dyDescent="0.2">
      <c r="B18456" s="1257"/>
      <c r="C18456" s="1257"/>
      <c r="D18456" s="1257"/>
      <c r="E18456" s="1257"/>
      <c r="F18456" s="1257"/>
      <c r="G18456" s="1257"/>
      <c r="H18456" s="1258"/>
      <c r="I18456" s="1257"/>
      <c r="J18456" s="1257"/>
      <c r="K18456" s="1257"/>
      <c r="L18456" s="1257"/>
      <c r="M18456" s="1257"/>
    </row>
    <row r="18457" spans="2:13" s="1259" customFormat="1" x14ac:dyDescent="0.2">
      <c r="B18457" s="1257"/>
      <c r="C18457" s="1257"/>
      <c r="D18457" s="1257"/>
      <c r="E18457" s="1257"/>
      <c r="F18457" s="1257"/>
      <c r="G18457" s="1257"/>
      <c r="H18457" s="1258"/>
      <c r="I18457" s="1257"/>
      <c r="J18457" s="1257"/>
      <c r="K18457" s="1257"/>
      <c r="L18457" s="1257"/>
      <c r="M18457" s="1257"/>
    </row>
    <row r="18458" spans="2:13" s="1259" customFormat="1" x14ac:dyDescent="0.2">
      <c r="B18458" s="1257"/>
      <c r="C18458" s="1257"/>
      <c r="D18458" s="1257"/>
      <c r="E18458" s="1257"/>
      <c r="F18458" s="1257"/>
      <c r="G18458" s="1257"/>
      <c r="H18458" s="1258"/>
      <c r="I18458" s="1257"/>
      <c r="J18458" s="1257"/>
      <c r="K18458" s="1257"/>
      <c r="L18458" s="1257"/>
      <c r="M18458" s="1257"/>
    </row>
    <row r="18459" spans="2:13" s="1259" customFormat="1" x14ac:dyDescent="0.2">
      <c r="B18459" s="1257"/>
      <c r="C18459" s="1257"/>
      <c r="D18459" s="1257"/>
      <c r="E18459" s="1257"/>
      <c r="F18459" s="1257"/>
      <c r="G18459" s="1257"/>
      <c r="H18459" s="1258"/>
      <c r="I18459" s="1257"/>
      <c r="J18459" s="1257"/>
      <c r="K18459" s="1257"/>
      <c r="L18459" s="1257"/>
      <c r="M18459" s="1257"/>
    </row>
    <row r="18460" spans="2:13" s="1259" customFormat="1" x14ac:dyDescent="0.2">
      <c r="B18460" s="1257"/>
      <c r="C18460" s="1257"/>
      <c r="D18460" s="1257"/>
      <c r="E18460" s="1257"/>
      <c r="F18460" s="1257"/>
      <c r="G18460" s="1257"/>
      <c r="H18460" s="1258"/>
      <c r="I18460" s="1257"/>
      <c r="J18460" s="1257"/>
      <c r="K18460" s="1257"/>
      <c r="L18460" s="1257"/>
      <c r="M18460" s="1257"/>
    </row>
    <row r="18461" spans="2:13" s="1259" customFormat="1" x14ac:dyDescent="0.2">
      <c r="B18461" s="1257"/>
      <c r="C18461" s="1257"/>
      <c r="D18461" s="1257"/>
      <c r="E18461" s="1257"/>
      <c r="F18461" s="1257"/>
      <c r="G18461" s="1257"/>
      <c r="H18461" s="1258"/>
      <c r="I18461" s="1257"/>
      <c r="J18461" s="1257"/>
      <c r="K18461" s="1257"/>
      <c r="L18461" s="1257"/>
      <c r="M18461" s="1257"/>
    </row>
    <row r="18462" spans="2:13" s="1259" customFormat="1" x14ac:dyDescent="0.2">
      <c r="B18462" s="1257"/>
      <c r="C18462" s="1257"/>
      <c r="D18462" s="1257"/>
      <c r="E18462" s="1257"/>
      <c r="F18462" s="1257"/>
      <c r="G18462" s="1257"/>
      <c r="H18462" s="1258"/>
      <c r="I18462" s="1257"/>
      <c r="J18462" s="1257"/>
      <c r="K18462" s="1257"/>
      <c r="L18462" s="1257"/>
      <c r="M18462" s="1257"/>
    </row>
    <row r="18463" spans="2:13" s="1259" customFormat="1" x14ac:dyDescent="0.2">
      <c r="B18463" s="1257"/>
      <c r="C18463" s="1257"/>
      <c r="D18463" s="1257"/>
      <c r="E18463" s="1257"/>
      <c r="F18463" s="1257"/>
      <c r="G18463" s="1257"/>
      <c r="H18463" s="1258"/>
      <c r="I18463" s="1257"/>
      <c r="J18463" s="1257"/>
      <c r="K18463" s="1257"/>
      <c r="L18463" s="1257"/>
      <c r="M18463" s="1257"/>
    </row>
    <row r="18464" spans="2:13" s="1259" customFormat="1" x14ac:dyDescent="0.2">
      <c r="B18464" s="1257"/>
      <c r="C18464" s="1257"/>
      <c r="D18464" s="1257"/>
      <c r="E18464" s="1257"/>
      <c r="F18464" s="1257"/>
      <c r="G18464" s="1257"/>
      <c r="H18464" s="1258"/>
      <c r="I18464" s="1257"/>
      <c r="J18464" s="1257"/>
      <c r="K18464" s="1257"/>
      <c r="L18464" s="1257"/>
      <c r="M18464" s="1257"/>
    </row>
    <row r="18465" spans="2:13" s="1259" customFormat="1" x14ac:dyDescent="0.2">
      <c r="B18465" s="1257"/>
      <c r="C18465" s="1257"/>
      <c r="D18465" s="1257"/>
      <c r="E18465" s="1257"/>
      <c r="F18465" s="1257"/>
      <c r="G18465" s="1257"/>
      <c r="H18465" s="1258"/>
      <c r="I18465" s="1257"/>
      <c r="J18465" s="1257"/>
      <c r="K18465" s="1257"/>
      <c r="L18465" s="1257"/>
      <c r="M18465" s="1257"/>
    </row>
    <row r="18466" spans="2:13" s="1259" customFormat="1" x14ac:dyDescent="0.2">
      <c r="B18466" s="1257"/>
      <c r="C18466" s="1257"/>
      <c r="D18466" s="1257"/>
      <c r="E18466" s="1257"/>
      <c r="F18466" s="1257"/>
      <c r="G18466" s="1257"/>
      <c r="H18466" s="1258"/>
      <c r="I18466" s="1257"/>
      <c r="J18466" s="1257"/>
      <c r="K18466" s="1257"/>
      <c r="L18466" s="1257"/>
      <c r="M18466" s="1257"/>
    </row>
    <row r="18467" spans="2:13" s="1259" customFormat="1" x14ac:dyDescent="0.2">
      <c r="B18467" s="1257"/>
      <c r="C18467" s="1257"/>
      <c r="D18467" s="1257"/>
      <c r="E18467" s="1257"/>
      <c r="F18467" s="1257"/>
      <c r="G18467" s="1257"/>
      <c r="H18467" s="1258"/>
      <c r="I18467" s="1257"/>
      <c r="J18467" s="1257"/>
      <c r="K18467" s="1257"/>
      <c r="L18467" s="1257"/>
      <c r="M18467" s="1257"/>
    </row>
    <row r="18468" spans="2:13" s="1259" customFormat="1" x14ac:dyDescent="0.2">
      <c r="B18468" s="1257"/>
      <c r="C18468" s="1257"/>
      <c r="D18468" s="1257"/>
      <c r="E18468" s="1257"/>
      <c r="F18468" s="1257"/>
      <c r="G18468" s="1257"/>
      <c r="H18468" s="1258"/>
      <c r="I18468" s="1257"/>
      <c r="J18468" s="1257"/>
      <c r="K18468" s="1257"/>
      <c r="L18468" s="1257"/>
      <c r="M18468" s="1257"/>
    </row>
    <row r="18469" spans="2:13" s="1259" customFormat="1" x14ac:dyDescent="0.2">
      <c r="B18469" s="1257"/>
      <c r="C18469" s="1257"/>
      <c r="D18469" s="1257"/>
      <c r="E18469" s="1257"/>
      <c r="F18469" s="1257"/>
      <c r="G18469" s="1257"/>
      <c r="H18469" s="1258"/>
      <c r="I18469" s="1257"/>
      <c r="J18469" s="1257"/>
      <c r="K18469" s="1257"/>
      <c r="L18469" s="1257"/>
      <c r="M18469" s="1257"/>
    </row>
    <row r="18470" spans="2:13" s="1259" customFormat="1" x14ac:dyDescent="0.2">
      <c r="B18470" s="1257"/>
      <c r="C18470" s="1257"/>
      <c r="D18470" s="1257"/>
      <c r="E18470" s="1257"/>
      <c r="F18470" s="1257"/>
      <c r="G18470" s="1257"/>
      <c r="H18470" s="1258"/>
      <c r="I18470" s="1257"/>
      <c r="J18470" s="1257"/>
      <c r="K18470" s="1257"/>
      <c r="L18470" s="1257"/>
      <c r="M18470" s="1257"/>
    </row>
    <row r="18471" spans="2:13" s="1259" customFormat="1" x14ac:dyDescent="0.2">
      <c r="B18471" s="1257"/>
      <c r="C18471" s="1257"/>
      <c r="D18471" s="1257"/>
      <c r="E18471" s="1257"/>
      <c r="F18471" s="1257"/>
      <c r="G18471" s="1257"/>
      <c r="H18471" s="1258"/>
      <c r="I18471" s="1257"/>
      <c r="J18471" s="1257"/>
      <c r="K18471" s="1257"/>
      <c r="L18471" s="1257"/>
      <c r="M18471" s="1257"/>
    </row>
    <row r="18472" spans="2:13" s="1259" customFormat="1" x14ac:dyDescent="0.2">
      <c r="B18472" s="1257"/>
      <c r="C18472" s="1257"/>
      <c r="D18472" s="1257"/>
      <c r="E18472" s="1257"/>
      <c r="F18472" s="1257"/>
      <c r="G18472" s="1257"/>
      <c r="H18472" s="1258"/>
      <c r="I18472" s="1257"/>
      <c r="J18472" s="1257"/>
      <c r="K18472" s="1257"/>
      <c r="L18472" s="1257"/>
      <c r="M18472" s="1257"/>
    </row>
    <row r="18473" spans="2:13" s="1259" customFormat="1" x14ac:dyDescent="0.2">
      <c r="B18473" s="1257"/>
      <c r="C18473" s="1257"/>
      <c r="D18473" s="1257"/>
      <c r="E18473" s="1257"/>
      <c r="F18473" s="1257"/>
      <c r="G18473" s="1257"/>
      <c r="H18473" s="1258"/>
      <c r="I18473" s="1257"/>
      <c r="J18473" s="1257"/>
      <c r="K18473" s="1257"/>
      <c r="L18473" s="1257"/>
      <c r="M18473" s="1257"/>
    </row>
    <row r="18474" spans="2:13" s="1259" customFormat="1" x14ac:dyDescent="0.2">
      <c r="B18474" s="1257"/>
      <c r="C18474" s="1257"/>
      <c r="D18474" s="1257"/>
      <c r="E18474" s="1257"/>
      <c r="F18474" s="1257"/>
      <c r="G18474" s="1257"/>
      <c r="H18474" s="1258"/>
      <c r="I18474" s="1257"/>
      <c r="J18474" s="1257"/>
      <c r="K18474" s="1257"/>
      <c r="L18474" s="1257"/>
      <c r="M18474" s="1257"/>
    </row>
    <row r="18475" spans="2:13" s="1259" customFormat="1" x14ac:dyDescent="0.2">
      <c r="B18475" s="1257"/>
      <c r="C18475" s="1257"/>
      <c r="D18475" s="1257"/>
      <c r="E18475" s="1257"/>
      <c r="F18475" s="1257"/>
      <c r="G18475" s="1257"/>
      <c r="H18475" s="1258"/>
      <c r="I18475" s="1257"/>
      <c r="J18475" s="1257"/>
      <c r="K18475" s="1257"/>
      <c r="L18475" s="1257"/>
      <c r="M18475" s="1257"/>
    </row>
    <row r="18476" spans="2:13" s="1259" customFormat="1" x14ac:dyDescent="0.2">
      <c r="B18476" s="1257"/>
      <c r="C18476" s="1257"/>
      <c r="D18476" s="1257"/>
      <c r="E18476" s="1257"/>
      <c r="F18476" s="1257"/>
      <c r="G18476" s="1257"/>
      <c r="H18476" s="1258"/>
      <c r="I18476" s="1257"/>
      <c r="J18476" s="1257"/>
      <c r="K18476" s="1257"/>
      <c r="L18476" s="1257"/>
      <c r="M18476" s="1257"/>
    </row>
    <row r="18477" spans="2:13" s="1259" customFormat="1" x14ac:dyDescent="0.2">
      <c r="B18477" s="1257"/>
      <c r="C18477" s="1257"/>
      <c r="D18477" s="1257"/>
      <c r="E18477" s="1257"/>
      <c r="F18477" s="1257"/>
      <c r="G18477" s="1257"/>
      <c r="H18477" s="1258"/>
      <c r="I18477" s="1257"/>
      <c r="J18477" s="1257"/>
      <c r="K18477" s="1257"/>
      <c r="L18477" s="1257"/>
      <c r="M18477" s="1257"/>
    </row>
    <row r="18478" spans="2:13" s="1259" customFormat="1" x14ac:dyDescent="0.2">
      <c r="B18478" s="1257"/>
      <c r="C18478" s="1257"/>
      <c r="D18478" s="1257"/>
      <c r="E18478" s="1257"/>
      <c r="F18478" s="1257"/>
      <c r="G18478" s="1257"/>
      <c r="H18478" s="1258"/>
      <c r="I18478" s="1257"/>
      <c r="J18478" s="1257"/>
      <c r="K18478" s="1257"/>
      <c r="L18478" s="1257"/>
      <c r="M18478" s="1257"/>
    </row>
    <row r="18479" spans="2:13" s="1259" customFormat="1" x14ac:dyDescent="0.2">
      <c r="B18479" s="1257"/>
      <c r="C18479" s="1257"/>
      <c r="D18479" s="1257"/>
      <c r="E18479" s="1257"/>
      <c r="F18479" s="1257"/>
      <c r="G18479" s="1257"/>
      <c r="H18479" s="1258"/>
      <c r="I18479" s="1257"/>
      <c r="J18479" s="1257"/>
      <c r="K18479" s="1257"/>
      <c r="L18479" s="1257"/>
      <c r="M18479" s="1257"/>
    </row>
    <row r="18480" spans="2:13" s="1259" customFormat="1" x14ac:dyDescent="0.2">
      <c r="B18480" s="1257"/>
      <c r="C18480" s="1257"/>
      <c r="D18480" s="1257"/>
      <c r="E18480" s="1257"/>
      <c r="F18480" s="1257"/>
      <c r="G18480" s="1257"/>
      <c r="H18480" s="1258"/>
      <c r="I18480" s="1257"/>
      <c r="J18480" s="1257"/>
      <c r="K18480" s="1257"/>
      <c r="L18480" s="1257"/>
      <c r="M18480" s="1257"/>
    </row>
    <row r="18481" spans="2:13" s="1259" customFormat="1" x14ac:dyDescent="0.2">
      <c r="B18481" s="1257"/>
      <c r="C18481" s="1257"/>
      <c r="D18481" s="1257"/>
      <c r="E18481" s="1257"/>
      <c r="F18481" s="1257"/>
      <c r="G18481" s="1257"/>
      <c r="H18481" s="1258"/>
      <c r="I18481" s="1257"/>
      <c r="J18481" s="1257"/>
      <c r="K18481" s="1257"/>
      <c r="L18481" s="1257"/>
      <c r="M18481" s="1257"/>
    </row>
    <row r="18482" spans="2:13" s="1259" customFormat="1" x14ac:dyDescent="0.2">
      <c r="B18482" s="1257"/>
      <c r="C18482" s="1257"/>
      <c r="D18482" s="1257"/>
      <c r="E18482" s="1257"/>
      <c r="F18482" s="1257"/>
      <c r="G18482" s="1257"/>
      <c r="H18482" s="1258"/>
      <c r="I18482" s="1257"/>
      <c r="J18482" s="1257"/>
      <c r="K18482" s="1257"/>
      <c r="L18482" s="1257"/>
      <c r="M18482" s="1257"/>
    </row>
    <row r="18483" spans="2:13" s="1259" customFormat="1" x14ac:dyDescent="0.2">
      <c r="B18483" s="1257"/>
      <c r="C18483" s="1257"/>
      <c r="D18483" s="1257"/>
      <c r="E18483" s="1257"/>
      <c r="F18483" s="1257"/>
      <c r="G18483" s="1257"/>
      <c r="H18483" s="1258"/>
      <c r="I18483" s="1257"/>
      <c r="J18483" s="1257"/>
      <c r="K18483" s="1257"/>
      <c r="L18483" s="1257"/>
      <c r="M18483" s="1257"/>
    </row>
    <row r="18484" spans="2:13" s="1259" customFormat="1" x14ac:dyDescent="0.2">
      <c r="B18484" s="1257"/>
      <c r="C18484" s="1257"/>
      <c r="D18484" s="1257"/>
      <c r="E18484" s="1257"/>
      <c r="F18484" s="1257"/>
      <c r="G18484" s="1257"/>
      <c r="H18484" s="1258"/>
      <c r="I18484" s="1257"/>
      <c r="J18484" s="1257"/>
      <c r="K18484" s="1257"/>
      <c r="L18484" s="1257"/>
      <c r="M18484" s="1257"/>
    </row>
    <row r="18485" spans="2:13" s="1259" customFormat="1" x14ac:dyDescent="0.2">
      <c r="B18485" s="1257"/>
      <c r="C18485" s="1257"/>
      <c r="D18485" s="1257"/>
      <c r="E18485" s="1257"/>
      <c r="F18485" s="1257"/>
      <c r="G18485" s="1257"/>
      <c r="H18485" s="1258"/>
      <c r="I18485" s="1257"/>
      <c r="J18485" s="1257"/>
      <c r="K18485" s="1257"/>
      <c r="L18485" s="1257"/>
      <c r="M18485" s="1257"/>
    </row>
    <row r="18486" spans="2:13" s="1259" customFormat="1" x14ac:dyDescent="0.2">
      <c r="B18486" s="1257"/>
      <c r="C18486" s="1257"/>
      <c r="D18486" s="1257"/>
      <c r="E18486" s="1257"/>
      <c r="F18486" s="1257"/>
      <c r="G18486" s="1257"/>
      <c r="H18486" s="1258"/>
      <c r="I18486" s="1257"/>
      <c r="J18486" s="1257"/>
      <c r="K18486" s="1257"/>
      <c r="L18486" s="1257"/>
      <c r="M18486" s="1257"/>
    </row>
    <row r="18487" spans="2:13" s="1259" customFormat="1" x14ac:dyDescent="0.2">
      <c r="B18487" s="1257"/>
      <c r="C18487" s="1257"/>
      <c r="D18487" s="1257"/>
      <c r="E18487" s="1257"/>
      <c r="F18487" s="1257"/>
      <c r="G18487" s="1257"/>
      <c r="H18487" s="1258"/>
      <c r="I18487" s="1257"/>
      <c r="J18487" s="1257"/>
      <c r="K18487" s="1257"/>
      <c r="L18487" s="1257"/>
      <c r="M18487" s="1257"/>
    </row>
    <row r="18488" spans="2:13" s="1259" customFormat="1" x14ac:dyDescent="0.2">
      <c r="B18488" s="1257"/>
      <c r="C18488" s="1257"/>
      <c r="D18488" s="1257"/>
      <c r="E18488" s="1257"/>
      <c r="F18488" s="1257"/>
      <c r="G18488" s="1257"/>
      <c r="H18488" s="1258"/>
      <c r="I18488" s="1257"/>
      <c r="J18488" s="1257"/>
      <c r="K18488" s="1257"/>
      <c r="L18488" s="1257"/>
      <c r="M18488" s="1257"/>
    </row>
    <row r="18489" spans="2:13" s="1259" customFormat="1" x14ac:dyDescent="0.2">
      <c r="B18489" s="1257"/>
      <c r="C18489" s="1257"/>
      <c r="D18489" s="1257"/>
      <c r="E18489" s="1257"/>
      <c r="F18489" s="1257"/>
      <c r="G18489" s="1257"/>
      <c r="H18489" s="1258"/>
      <c r="I18489" s="1257"/>
      <c r="J18489" s="1257"/>
      <c r="K18489" s="1257"/>
      <c r="L18489" s="1257"/>
      <c r="M18489" s="1257"/>
    </row>
    <row r="18490" spans="2:13" s="1259" customFormat="1" x14ac:dyDescent="0.2">
      <c r="B18490" s="1257"/>
      <c r="C18490" s="1257"/>
      <c r="D18490" s="1257"/>
      <c r="E18490" s="1257"/>
      <c r="F18490" s="1257"/>
      <c r="G18490" s="1257"/>
      <c r="H18490" s="1258"/>
      <c r="I18490" s="1257"/>
      <c r="J18490" s="1257"/>
      <c r="K18490" s="1257"/>
      <c r="L18490" s="1257"/>
      <c r="M18490" s="1257"/>
    </row>
    <row r="18491" spans="2:13" s="1259" customFormat="1" x14ac:dyDescent="0.2">
      <c r="B18491" s="1257"/>
      <c r="C18491" s="1257"/>
      <c r="D18491" s="1257"/>
      <c r="E18491" s="1257"/>
      <c r="F18491" s="1257"/>
      <c r="G18491" s="1257"/>
      <c r="H18491" s="1258"/>
      <c r="I18491" s="1257"/>
      <c r="J18491" s="1257"/>
      <c r="K18491" s="1257"/>
      <c r="L18491" s="1257"/>
      <c r="M18491" s="1257"/>
    </row>
    <row r="18492" spans="2:13" s="1259" customFormat="1" x14ac:dyDescent="0.2">
      <c r="B18492" s="1257"/>
      <c r="C18492" s="1257"/>
      <c r="D18492" s="1257"/>
      <c r="E18492" s="1257"/>
      <c r="F18492" s="1257"/>
      <c r="G18492" s="1257"/>
      <c r="H18492" s="1258"/>
      <c r="I18492" s="1257"/>
      <c r="J18492" s="1257"/>
      <c r="K18492" s="1257"/>
      <c r="L18492" s="1257"/>
      <c r="M18492" s="1257"/>
    </row>
    <row r="18493" spans="2:13" s="1259" customFormat="1" x14ac:dyDescent="0.2">
      <c r="B18493" s="1257"/>
      <c r="C18493" s="1257"/>
      <c r="D18493" s="1257"/>
      <c r="E18493" s="1257"/>
      <c r="F18493" s="1257"/>
      <c r="G18493" s="1257"/>
      <c r="H18493" s="1258"/>
      <c r="I18493" s="1257"/>
      <c r="J18493" s="1257"/>
      <c r="K18493" s="1257"/>
      <c r="L18493" s="1257"/>
      <c r="M18493" s="1257"/>
    </row>
    <row r="18494" spans="2:13" s="1259" customFormat="1" x14ac:dyDescent="0.2">
      <c r="B18494" s="1257"/>
      <c r="C18494" s="1257"/>
      <c r="D18494" s="1257"/>
      <c r="E18494" s="1257"/>
      <c r="F18494" s="1257"/>
      <c r="G18494" s="1257"/>
      <c r="H18494" s="1258"/>
      <c r="I18494" s="1257"/>
      <c r="J18494" s="1257"/>
      <c r="K18494" s="1257"/>
      <c r="L18494" s="1257"/>
      <c r="M18494" s="1257"/>
    </row>
    <row r="18495" spans="2:13" s="1259" customFormat="1" x14ac:dyDescent="0.2">
      <c r="B18495" s="1257"/>
      <c r="C18495" s="1257"/>
      <c r="D18495" s="1257"/>
      <c r="E18495" s="1257"/>
      <c r="F18495" s="1257"/>
      <c r="G18495" s="1257"/>
      <c r="H18495" s="1258"/>
      <c r="I18495" s="1257"/>
      <c r="J18495" s="1257"/>
      <c r="K18495" s="1257"/>
      <c r="L18495" s="1257"/>
      <c r="M18495" s="1257"/>
    </row>
    <row r="18496" spans="2:13" s="1259" customFormat="1" x14ac:dyDescent="0.2">
      <c r="B18496" s="1257"/>
      <c r="C18496" s="1257"/>
      <c r="D18496" s="1257"/>
      <c r="E18496" s="1257"/>
      <c r="F18496" s="1257"/>
      <c r="G18496" s="1257"/>
      <c r="H18496" s="1258"/>
      <c r="I18496" s="1257"/>
      <c r="J18496" s="1257"/>
      <c r="K18496" s="1257"/>
      <c r="L18496" s="1257"/>
      <c r="M18496" s="1257"/>
    </row>
    <row r="18497" spans="2:13" s="1259" customFormat="1" x14ac:dyDescent="0.2">
      <c r="B18497" s="1257"/>
      <c r="C18497" s="1257"/>
      <c r="D18497" s="1257"/>
      <c r="E18497" s="1257"/>
      <c r="F18497" s="1257"/>
      <c r="G18497" s="1257"/>
      <c r="H18497" s="1258"/>
      <c r="I18497" s="1257"/>
      <c r="J18497" s="1257"/>
      <c r="K18497" s="1257"/>
      <c r="L18497" s="1257"/>
      <c r="M18497" s="1257"/>
    </row>
    <row r="18498" spans="2:13" s="1259" customFormat="1" x14ac:dyDescent="0.2">
      <c r="B18498" s="1257"/>
      <c r="C18498" s="1257"/>
      <c r="D18498" s="1257"/>
      <c r="E18498" s="1257"/>
      <c r="F18498" s="1257"/>
      <c r="G18498" s="1257"/>
      <c r="H18498" s="1258"/>
      <c r="I18498" s="1257"/>
      <c r="J18498" s="1257"/>
      <c r="K18498" s="1257"/>
      <c r="L18498" s="1257"/>
      <c r="M18498" s="1257"/>
    </row>
    <row r="18499" spans="2:13" s="1259" customFormat="1" x14ac:dyDescent="0.2">
      <c r="B18499" s="1257"/>
      <c r="C18499" s="1257"/>
      <c r="D18499" s="1257"/>
      <c r="E18499" s="1257"/>
      <c r="F18499" s="1257"/>
      <c r="G18499" s="1257"/>
      <c r="H18499" s="1258"/>
      <c r="I18499" s="1257"/>
      <c r="J18499" s="1257"/>
      <c r="K18499" s="1257"/>
      <c r="L18499" s="1257"/>
      <c r="M18499" s="1257"/>
    </row>
    <row r="18500" spans="2:13" s="1259" customFormat="1" x14ac:dyDescent="0.2">
      <c r="B18500" s="1257"/>
      <c r="C18500" s="1257"/>
      <c r="D18500" s="1257"/>
      <c r="E18500" s="1257"/>
      <c r="F18500" s="1257"/>
      <c r="G18500" s="1257"/>
      <c r="H18500" s="1258"/>
      <c r="I18500" s="1257"/>
      <c r="J18500" s="1257"/>
      <c r="K18500" s="1257"/>
      <c r="L18500" s="1257"/>
      <c r="M18500" s="1257"/>
    </row>
    <row r="18501" spans="2:13" s="1259" customFormat="1" x14ac:dyDescent="0.2">
      <c r="B18501" s="1257"/>
      <c r="C18501" s="1257"/>
      <c r="D18501" s="1257"/>
      <c r="E18501" s="1257"/>
      <c r="F18501" s="1257"/>
      <c r="G18501" s="1257"/>
      <c r="H18501" s="1258"/>
      <c r="I18501" s="1257"/>
      <c r="J18501" s="1257"/>
      <c r="K18501" s="1257"/>
      <c r="L18501" s="1257"/>
      <c r="M18501" s="1257"/>
    </row>
    <row r="18502" spans="2:13" s="1259" customFormat="1" x14ac:dyDescent="0.2">
      <c r="B18502" s="1257"/>
      <c r="C18502" s="1257"/>
      <c r="D18502" s="1257"/>
      <c r="E18502" s="1257"/>
      <c r="F18502" s="1257"/>
      <c r="G18502" s="1257"/>
      <c r="H18502" s="1258"/>
      <c r="I18502" s="1257"/>
      <c r="J18502" s="1257"/>
      <c r="K18502" s="1257"/>
      <c r="L18502" s="1257"/>
      <c r="M18502" s="1257"/>
    </row>
    <row r="18503" spans="2:13" s="1259" customFormat="1" x14ac:dyDescent="0.2">
      <c r="B18503" s="1257"/>
      <c r="C18503" s="1257"/>
      <c r="D18503" s="1257"/>
      <c r="E18503" s="1257"/>
      <c r="F18503" s="1257"/>
      <c r="G18503" s="1257"/>
      <c r="H18503" s="1258"/>
      <c r="I18503" s="1257"/>
      <c r="J18503" s="1257"/>
      <c r="K18503" s="1257"/>
      <c r="L18503" s="1257"/>
      <c r="M18503" s="1257"/>
    </row>
    <row r="18504" spans="2:13" s="1259" customFormat="1" x14ac:dyDescent="0.2">
      <c r="B18504" s="1257"/>
      <c r="C18504" s="1257"/>
      <c r="D18504" s="1257"/>
      <c r="E18504" s="1257"/>
      <c r="F18504" s="1257"/>
      <c r="G18504" s="1257"/>
      <c r="H18504" s="1258"/>
      <c r="I18504" s="1257"/>
      <c r="J18504" s="1257"/>
      <c r="K18504" s="1257"/>
      <c r="L18504" s="1257"/>
      <c r="M18504" s="1257"/>
    </row>
    <row r="18505" spans="2:13" s="1259" customFormat="1" x14ac:dyDescent="0.2">
      <c r="B18505" s="1257"/>
      <c r="C18505" s="1257"/>
      <c r="D18505" s="1257"/>
      <c r="E18505" s="1257"/>
      <c r="F18505" s="1257"/>
      <c r="G18505" s="1257"/>
      <c r="H18505" s="1258"/>
      <c r="I18505" s="1257"/>
      <c r="J18505" s="1257"/>
      <c r="K18505" s="1257"/>
      <c r="L18505" s="1257"/>
      <c r="M18505" s="1257"/>
    </row>
    <row r="18506" spans="2:13" s="1259" customFormat="1" x14ac:dyDescent="0.2">
      <c r="B18506" s="1257"/>
      <c r="C18506" s="1257"/>
      <c r="D18506" s="1257"/>
      <c r="E18506" s="1257"/>
      <c r="F18506" s="1257"/>
      <c r="G18506" s="1257"/>
      <c r="H18506" s="1258"/>
      <c r="I18506" s="1257"/>
      <c r="J18506" s="1257"/>
      <c r="K18506" s="1257"/>
      <c r="L18506" s="1257"/>
      <c r="M18506" s="1257"/>
    </row>
    <row r="18507" spans="2:13" s="1259" customFormat="1" x14ac:dyDescent="0.2">
      <c r="B18507" s="1257"/>
      <c r="C18507" s="1257"/>
      <c r="D18507" s="1257"/>
      <c r="E18507" s="1257"/>
      <c r="F18507" s="1257"/>
      <c r="G18507" s="1257"/>
      <c r="H18507" s="1258"/>
      <c r="I18507" s="1257"/>
      <c r="J18507" s="1257"/>
      <c r="K18507" s="1257"/>
      <c r="L18507" s="1257"/>
      <c r="M18507" s="1257"/>
    </row>
    <row r="18508" spans="2:13" s="1259" customFormat="1" x14ac:dyDescent="0.2">
      <c r="B18508" s="1257"/>
      <c r="C18508" s="1257"/>
      <c r="D18508" s="1257"/>
      <c r="E18508" s="1257"/>
      <c r="F18508" s="1257"/>
      <c r="G18508" s="1257"/>
      <c r="H18508" s="1258"/>
      <c r="I18508" s="1257"/>
      <c r="J18508" s="1257"/>
      <c r="K18508" s="1257"/>
      <c r="L18508" s="1257"/>
      <c r="M18508" s="1257"/>
    </row>
    <row r="18509" spans="2:13" s="1259" customFormat="1" x14ac:dyDescent="0.2">
      <c r="B18509" s="1257"/>
      <c r="C18509" s="1257"/>
      <c r="D18509" s="1257"/>
      <c r="E18509" s="1257"/>
      <c r="F18509" s="1257"/>
      <c r="G18509" s="1257"/>
      <c r="H18509" s="1258"/>
      <c r="I18509" s="1257"/>
      <c r="J18509" s="1257"/>
      <c r="K18509" s="1257"/>
      <c r="L18509" s="1257"/>
      <c r="M18509" s="1257"/>
    </row>
    <row r="18510" spans="2:13" s="1259" customFormat="1" x14ac:dyDescent="0.2">
      <c r="B18510" s="1257"/>
      <c r="C18510" s="1257"/>
      <c r="D18510" s="1257"/>
      <c r="E18510" s="1257"/>
      <c r="F18510" s="1257"/>
      <c r="G18510" s="1257"/>
      <c r="H18510" s="1258"/>
      <c r="I18510" s="1257"/>
      <c r="J18510" s="1257"/>
      <c r="K18510" s="1257"/>
      <c r="L18510" s="1257"/>
      <c r="M18510" s="1257"/>
    </row>
    <row r="18511" spans="2:13" s="1259" customFormat="1" x14ac:dyDescent="0.2">
      <c r="B18511" s="1257"/>
      <c r="C18511" s="1257"/>
      <c r="D18511" s="1257"/>
      <c r="E18511" s="1257"/>
      <c r="F18511" s="1257"/>
      <c r="G18511" s="1257"/>
      <c r="H18511" s="1258"/>
      <c r="I18511" s="1257"/>
      <c r="J18511" s="1257"/>
      <c r="K18511" s="1257"/>
      <c r="L18511" s="1257"/>
      <c r="M18511" s="1257"/>
    </row>
    <row r="18512" spans="2:13" s="1259" customFormat="1" x14ac:dyDescent="0.2">
      <c r="B18512" s="1257"/>
      <c r="C18512" s="1257"/>
      <c r="D18512" s="1257"/>
      <c r="E18512" s="1257"/>
      <c r="F18512" s="1257"/>
      <c r="G18512" s="1257"/>
      <c r="H18512" s="1258"/>
      <c r="I18512" s="1257"/>
      <c r="J18512" s="1257"/>
      <c r="K18512" s="1257"/>
      <c r="L18512" s="1257"/>
      <c r="M18512" s="1257"/>
    </row>
    <row r="18513" spans="2:13" s="1259" customFormat="1" x14ac:dyDescent="0.2">
      <c r="B18513" s="1257"/>
      <c r="C18513" s="1257"/>
      <c r="D18513" s="1257"/>
      <c r="E18513" s="1257"/>
      <c r="F18513" s="1257"/>
      <c r="G18513" s="1257"/>
      <c r="H18513" s="1258"/>
      <c r="I18513" s="1257"/>
      <c r="J18513" s="1257"/>
      <c r="K18513" s="1257"/>
      <c r="L18513" s="1257"/>
      <c r="M18513" s="1257"/>
    </row>
    <row r="18514" spans="2:13" s="1259" customFormat="1" x14ac:dyDescent="0.2">
      <c r="B18514" s="1257"/>
      <c r="C18514" s="1257"/>
      <c r="D18514" s="1257"/>
      <c r="E18514" s="1257"/>
      <c r="F18514" s="1257"/>
      <c r="G18514" s="1257"/>
      <c r="H18514" s="1258"/>
      <c r="I18514" s="1257"/>
      <c r="J18514" s="1257"/>
      <c r="K18514" s="1257"/>
      <c r="L18514" s="1257"/>
      <c r="M18514" s="1257"/>
    </row>
    <row r="18515" spans="2:13" s="1259" customFormat="1" x14ac:dyDescent="0.2">
      <c r="B18515" s="1257"/>
      <c r="C18515" s="1257"/>
      <c r="D18515" s="1257"/>
      <c r="E18515" s="1257"/>
      <c r="F18515" s="1257"/>
      <c r="G18515" s="1257"/>
      <c r="H18515" s="1258"/>
      <c r="I18515" s="1257"/>
      <c r="J18515" s="1257"/>
      <c r="K18515" s="1257"/>
      <c r="L18515" s="1257"/>
      <c r="M18515" s="1257"/>
    </row>
    <row r="18516" spans="2:13" s="1259" customFormat="1" x14ac:dyDescent="0.2">
      <c r="B18516" s="1257"/>
      <c r="C18516" s="1257"/>
      <c r="D18516" s="1257"/>
      <c r="E18516" s="1257"/>
      <c r="F18516" s="1257"/>
      <c r="G18516" s="1257"/>
      <c r="H18516" s="1258"/>
      <c r="I18516" s="1257"/>
      <c r="J18516" s="1257"/>
      <c r="K18516" s="1257"/>
      <c r="L18516" s="1257"/>
      <c r="M18516" s="1257"/>
    </row>
    <row r="18517" spans="2:13" s="1259" customFormat="1" x14ac:dyDescent="0.2">
      <c r="B18517" s="1257"/>
      <c r="C18517" s="1257"/>
      <c r="D18517" s="1257"/>
      <c r="E18517" s="1257"/>
      <c r="F18517" s="1257"/>
      <c r="G18517" s="1257"/>
      <c r="H18517" s="1258"/>
      <c r="I18517" s="1257"/>
      <c r="J18517" s="1257"/>
      <c r="K18517" s="1257"/>
      <c r="L18517" s="1257"/>
      <c r="M18517" s="1257"/>
    </row>
    <row r="18518" spans="2:13" s="1259" customFormat="1" x14ac:dyDescent="0.2">
      <c r="B18518" s="1257"/>
      <c r="C18518" s="1257"/>
      <c r="D18518" s="1257"/>
      <c r="E18518" s="1257"/>
      <c r="F18518" s="1257"/>
      <c r="G18518" s="1257"/>
      <c r="H18518" s="1258"/>
      <c r="I18518" s="1257"/>
      <c r="J18518" s="1257"/>
      <c r="K18518" s="1257"/>
      <c r="L18518" s="1257"/>
      <c r="M18518" s="1257"/>
    </row>
    <row r="18519" spans="2:13" s="1259" customFormat="1" x14ac:dyDescent="0.2">
      <c r="B18519" s="1257"/>
      <c r="C18519" s="1257"/>
      <c r="D18519" s="1257"/>
      <c r="E18519" s="1257"/>
      <c r="F18519" s="1257"/>
      <c r="G18519" s="1257"/>
      <c r="H18519" s="1258"/>
      <c r="I18519" s="1257"/>
      <c r="J18519" s="1257"/>
      <c r="K18519" s="1257"/>
      <c r="L18519" s="1257"/>
      <c r="M18519" s="1257"/>
    </row>
    <row r="18520" spans="2:13" s="1259" customFormat="1" x14ac:dyDescent="0.2">
      <c r="B18520" s="1257"/>
      <c r="C18520" s="1257"/>
      <c r="D18520" s="1257"/>
      <c r="E18520" s="1257"/>
      <c r="F18520" s="1257"/>
      <c r="G18520" s="1257"/>
      <c r="H18520" s="1258"/>
      <c r="I18520" s="1257"/>
      <c r="J18520" s="1257"/>
      <c r="K18520" s="1257"/>
      <c r="L18520" s="1257"/>
      <c r="M18520" s="1257"/>
    </row>
    <row r="18521" spans="2:13" s="1259" customFormat="1" x14ac:dyDescent="0.2">
      <c r="B18521" s="1257"/>
      <c r="C18521" s="1257"/>
      <c r="D18521" s="1257"/>
      <c r="E18521" s="1257"/>
      <c r="F18521" s="1257"/>
      <c r="G18521" s="1257"/>
      <c r="H18521" s="1258"/>
      <c r="I18521" s="1257"/>
      <c r="J18521" s="1257"/>
      <c r="K18521" s="1257"/>
      <c r="L18521" s="1257"/>
      <c r="M18521" s="1257"/>
    </row>
    <row r="18522" spans="2:13" s="1259" customFormat="1" x14ac:dyDescent="0.2">
      <c r="B18522" s="1257"/>
      <c r="C18522" s="1257"/>
      <c r="D18522" s="1257"/>
      <c r="E18522" s="1257"/>
      <c r="F18522" s="1257"/>
      <c r="G18522" s="1257"/>
      <c r="H18522" s="1258"/>
      <c r="I18522" s="1257"/>
      <c r="J18522" s="1257"/>
      <c r="K18522" s="1257"/>
      <c r="L18522" s="1257"/>
      <c r="M18522" s="1257"/>
    </row>
    <row r="18523" spans="2:13" s="1259" customFormat="1" x14ac:dyDescent="0.2">
      <c r="B18523" s="1257"/>
      <c r="C18523" s="1257"/>
      <c r="D18523" s="1257"/>
      <c r="E18523" s="1257"/>
      <c r="F18523" s="1257"/>
      <c r="G18523" s="1257"/>
      <c r="H18523" s="1258"/>
      <c r="I18523" s="1257"/>
      <c r="J18523" s="1257"/>
      <c r="K18523" s="1257"/>
      <c r="L18523" s="1257"/>
      <c r="M18523" s="1257"/>
    </row>
    <row r="18524" spans="2:13" s="1259" customFormat="1" x14ac:dyDescent="0.2">
      <c r="B18524" s="1257"/>
      <c r="C18524" s="1257"/>
      <c r="D18524" s="1257"/>
      <c r="E18524" s="1257"/>
      <c r="F18524" s="1257"/>
      <c r="G18524" s="1257"/>
      <c r="H18524" s="1258"/>
      <c r="I18524" s="1257"/>
      <c r="J18524" s="1257"/>
      <c r="K18524" s="1257"/>
      <c r="L18524" s="1257"/>
      <c r="M18524" s="1257"/>
    </row>
    <row r="18525" spans="2:13" s="1259" customFormat="1" x14ac:dyDescent="0.2">
      <c r="B18525" s="1257"/>
      <c r="C18525" s="1257"/>
      <c r="D18525" s="1257"/>
      <c r="E18525" s="1257"/>
      <c r="F18525" s="1257"/>
      <c r="G18525" s="1257"/>
      <c r="H18525" s="1258"/>
      <c r="I18525" s="1257"/>
      <c r="J18525" s="1257"/>
      <c r="K18525" s="1257"/>
      <c r="L18525" s="1257"/>
      <c r="M18525" s="1257"/>
    </row>
    <row r="18526" spans="2:13" s="1259" customFormat="1" x14ac:dyDescent="0.2">
      <c r="B18526" s="1257"/>
      <c r="C18526" s="1257"/>
      <c r="D18526" s="1257"/>
      <c r="E18526" s="1257"/>
      <c r="F18526" s="1257"/>
      <c r="G18526" s="1257"/>
      <c r="H18526" s="1258"/>
      <c r="I18526" s="1257"/>
      <c r="J18526" s="1257"/>
      <c r="K18526" s="1257"/>
      <c r="L18526" s="1257"/>
      <c r="M18526" s="1257"/>
    </row>
    <row r="18527" spans="2:13" s="1259" customFormat="1" x14ac:dyDescent="0.2">
      <c r="B18527" s="1257"/>
      <c r="C18527" s="1257"/>
      <c r="D18527" s="1257"/>
      <c r="E18527" s="1257"/>
      <c r="F18527" s="1257"/>
      <c r="G18527" s="1257"/>
      <c r="H18527" s="1258"/>
      <c r="I18527" s="1257"/>
      <c r="J18527" s="1257"/>
      <c r="K18527" s="1257"/>
      <c r="L18527" s="1257"/>
      <c r="M18527" s="1257"/>
    </row>
    <row r="18528" spans="2:13" s="1259" customFormat="1" x14ac:dyDescent="0.2">
      <c r="B18528" s="1257"/>
      <c r="C18528" s="1257"/>
      <c r="D18528" s="1257"/>
      <c r="E18528" s="1257"/>
      <c r="F18528" s="1257"/>
      <c r="G18528" s="1257"/>
      <c r="H18528" s="1258"/>
      <c r="I18528" s="1257"/>
      <c r="J18528" s="1257"/>
      <c r="K18528" s="1257"/>
      <c r="L18528" s="1257"/>
      <c r="M18528" s="1257"/>
    </row>
    <row r="18529" spans="2:13" s="1259" customFormat="1" x14ac:dyDescent="0.2">
      <c r="B18529" s="1257"/>
      <c r="C18529" s="1257"/>
      <c r="D18529" s="1257"/>
      <c r="E18529" s="1257"/>
      <c r="F18529" s="1257"/>
      <c r="G18529" s="1257"/>
      <c r="H18529" s="1258"/>
      <c r="I18529" s="1257"/>
      <c r="J18529" s="1257"/>
      <c r="K18529" s="1257"/>
      <c r="L18529" s="1257"/>
      <c r="M18529" s="1257"/>
    </row>
    <row r="18530" spans="2:13" s="1259" customFormat="1" x14ac:dyDescent="0.2">
      <c r="B18530" s="1257"/>
      <c r="C18530" s="1257"/>
      <c r="D18530" s="1257"/>
      <c r="E18530" s="1257"/>
      <c r="F18530" s="1257"/>
      <c r="G18530" s="1257"/>
      <c r="H18530" s="1258"/>
      <c r="I18530" s="1257"/>
      <c r="J18530" s="1257"/>
      <c r="K18530" s="1257"/>
      <c r="L18530" s="1257"/>
      <c r="M18530" s="1257"/>
    </row>
    <row r="18531" spans="2:13" s="1259" customFormat="1" x14ac:dyDescent="0.2">
      <c r="B18531" s="1257"/>
      <c r="C18531" s="1257"/>
      <c r="D18531" s="1257"/>
      <c r="E18531" s="1257"/>
      <c r="F18531" s="1257"/>
      <c r="G18531" s="1257"/>
      <c r="H18531" s="1258"/>
      <c r="I18531" s="1257"/>
      <c r="J18531" s="1257"/>
      <c r="K18531" s="1257"/>
      <c r="L18531" s="1257"/>
      <c r="M18531" s="1257"/>
    </row>
    <row r="18532" spans="2:13" s="1259" customFormat="1" x14ac:dyDescent="0.2">
      <c r="B18532" s="1257"/>
      <c r="C18532" s="1257"/>
      <c r="D18532" s="1257"/>
      <c r="E18532" s="1257"/>
      <c r="F18532" s="1257"/>
      <c r="G18532" s="1257"/>
      <c r="H18532" s="1258"/>
      <c r="I18532" s="1257"/>
      <c r="J18532" s="1257"/>
      <c r="K18532" s="1257"/>
      <c r="L18532" s="1257"/>
      <c r="M18532" s="1257"/>
    </row>
    <row r="18533" spans="2:13" s="1259" customFormat="1" x14ac:dyDescent="0.2">
      <c r="B18533" s="1257"/>
      <c r="C18533" s="1257"/>
      <c r="D18533" s="1257"/>
      <c r="E18533" s="1257"/>
      <c r="F18533" s="1257"/>
      <c r="G18533" s="1257"/>
      <c r="H18533" s="1258"/>
      <c r="I18533" s="1257"/>
      <c r="J18533" s="1257"/>
      <c r="K18533" s="1257"/>
      <c r="L18533" s="1257"/>
      <c r="M18533" s="1257"/>
    </row>
    <row r="18534" spans="2:13" s="1259" customFormat="1" x14ac:dyDescent="0.2">
      <c r="B18534" s="1257"/>
      <c r="C18534" s="1257"/>
      <c r="D18534" s="1257"/>
      <c r="E18534" s="1257"/>
      <c r="F18534" s="1257"/>
      <c r="G18534" s="1257"/>
      <c r="H18534" s="1258"/>
      <c r="I18534" s="1257"/>
      <c r="J18534" s="1257"/>
      <c r="K18534" s="1257"/>
      <c r="L18534" s="1257"/>
      <c r="M18534" s="1257"/>
    </row>
    <row r="18535" spans="2:13" s="1259" customFormat="1" x14ac:dyDescent="0.2">
      <c r="B18535" s="1257"/>
      <c r="C18535" s="1257"/>
      <c r="D18535" s="1257"/>
      <c r="E18535" s="1257"/>
      <c r="F18535" s="1257"/>
      <c r="G18535" s="1257"/>
      <c r="H18535" s="1258"/>
      <c r="I18535" s="1257"/>
      <c r="J18535" s="1257"/>
      <c r="K18535" s="1257"/>
      <c r="L18535" s="1257"/>
      <c r="M18535" s="1257"/>
    </row>
    <row r="18536" spans="2:13" s="1259" customFormat="1" x14ac:dyDescent="0.2">
      <c r="B18536" s="1257"/>
      <c r="C18536" s="1257"/>
      <c r="D18536" s="1257"/>
      <c r="E18536" s="1257"/>
      <c r="F18536" s="1257"/>
      <c r="G18536" s="1257"/>
      <c r="H18536" s="1258"/>
      <c r="I18536" s="1257"/>
      <c r="J18536" s="1257"/>
      <c r="K18536" s="1257"/>
      <c r="L18536" s="1257"/>
      <c r="M18536" s="1257"/>
    </row>
    <row r="18537" spans="2:13" s="1259" customFormat="1" x14ac:dyDescent="0.2">
      <c r="B18537" s="1257"/>
      <c r="C18537" s="1257"/>
      <c r="D18537" s="1257"/>
      <c r="E18537" s="1257"/>
      <c r="F18537" s="1257"/>
      <c r="G18537" s="1257"/>
      <c r="H18537" s="1258"/>
      <c r="I18537" s="1257"/>
      <c r="J18537" s="1257"/>
      <c r="K18537" s="1257"/>
      <c r="L18537" s="1257"/>
      <c r="M18537" s="1257"/>
    </row>
    <row r="18538" spans="2:13" s="1259" customFormat="1" x14ac:dyDescent="0.2">
      <c r="B18538" s="1257"/>
      <c r="C18538" s="1257"/>
      <c r="D18538" s="1257"/>
      <c r="E18538" s="1257"/>
      <c r="F18538" s="1257"/>
      <c r="G18538" s="1257"/>
      <c r="H18538" s="1258"/>
      <c r="I18538" s="1257"/>
      <c r="J18538" s="1257"/>
      <c r="K18538" s="1257"/>
      <c r="L18538" s="1257"/>
      <c r="M18538" s="1257"/>
    </row>
    <row r="18539" spans="2:13" s="1259" customFormat="1" x14ac:dyDescent="0.2">
      <c r="B18539" s="1257"/>
      <c r="C18539" s="1257"/>
      <c r="D18539" s="1257"/>
      <c r="E18539" s="1257"/>
      <c r="F18539" s="1257"/>
      <c r="G18539" s="1257"/>
      <c r="H18539" s="1258"/>
      <c r="I18539" s="1257"/>
      <c r="J18539" s="1257"/>
      <c r="K18539" s="1257"/>
      <c r="L18539" s="1257"/>
      <c r="M18539" s="1257"/>
    </row>
    <row r="18540" spans="2:13" s="1259" customFormat="1" x14ac:dyDescent="0.2">
      <c r="B18540" s="1257"/>
      <c r="C18540" s="1257"/>
      <c r="D18540" s="1257"/>
      <c r="E18540" s="1257"/>
      <c r="F18540" s="1257"/>
      <c r="G18540" s="1257"/>
      <c r="H18540" s="1258"/>
      <c r="I18540" s="1257"/>
      <c r="J18540" s="1257"/>
      <c r="K18540" s="1257"/>
      <c r="L18540" s="1257"/>
      <c r="M18540" s="1257"/>
    </row>
    <row r="18541" spans="2:13" s="1259" customFormat="1" x14ac:dyDescent="0.2">
      <c r="B18541" s="1257"/>
      <c r="C18541" s="1257"/>
      <c r="D18541" s="1257"/>
      <c r="E18541" s="1257"/>
      <c r="F18541" s="1257"/>
      <c r="G18541" s="1257"/>
      <c r="H18541" s="1258"/>
      <c r="I18541" s="1257"/>
      <c r="J18541" s="1257"/>
      <c r="K18541" s="1257"/>
      <c r="L18541" s="1257"/>
      <c r="M18541" s="1257"/>
    </row>
    <row r="18542" spans="2:13" s="1259" customFormat="1" x14ac:dyDescent="0.2">
      <c r="B18542" s="1257"/>
      <c r="C18542" s="1257"/>
      <c r="D18542" s="1257"/>
      <c r="E18542" s="1257"/>
      <c r="F18542" s="1257"/>
      <c r="G18542" s="1257"/>
      <c r="H18542" s="1258"/>
      <c r="I18542" s="1257"/>
      <c r="J18542" s="1257"/>
      <c r="K18542" s="1257"/>
      <c r="L18542" s="1257"/>
      <c r="M18542" s="1257"/>
    </row>
    <row r="18543" spans="2:13" s="1259" customFormat="1" x14ac:dyDescent="0.2">
      <c r="B18543" s="1257"/>
      <c r="C18543" s="1257"/>
      <c r="D18543" s="1257"/>
      <c r="E18543" s="1257"/>
      <c r="F18543" s="1257"/>
      <c r="G18543" s="1257"/>
      <c r="H18543" s="1258"/>
      <c r="I18543" s="1257"/>
      <c r="J18543" s="1257"/>
      <c r="K18543" s="1257"/>
      <c r="L18543" s="1257"/>
      <c r="M18543" s="1257"/>
    </row>
    <row r="18544" spans="2:13" s="1259" customFormat="1" x14ac:dyDescent="0.2">
      <c r="B18544" s="1257"/>
      <c r="C18544" s="1257"/>
      <c r="D18544" s="1257"/>
      <c r="E18544" s="1257"/>
      <c r="F18544" s="1257"/>
      <c r="G18544" s="1257"/>
      <c r="H18544" s="1258"/>
      <c r="I18544" s="1257"/>
      <c r="J18544" s="1257"/>
      <c r="K18544" s="1257"/>
      <c r="L18544" s="1257"/>
      <c r="M18544" s="1257"/>
    </row>
    <row r="18545" spans="2:13" s="1259" customFormat="1" x14ac:dyDescent="0.2">
      <c r="B18545" s="1257"/>
      <c r="C18545" s="1257"/>
      <c r="D18545" s="1257"/>
      <c r="E18545" s="1257"/>
      <c r="F18545" s="1257"/>
      <c r="G18545" s="1257"/>
      <c r="H18545" s="1258"/>
      <c r="I18545" s="1257"/>
      <c r="J18545" s="1257"/>
      <c r="K18545" s="1257"/>
      <c r="L18545" s="1257"/>
      <c r="M18545" s="1257"/>
    </row>
    <row r="18546" spans="2:13" s="1259" customFormat="1" x14ac:dyDescent="0.2">
      <c r="B18546" s="1257"/>
      <c r="C18546" s="1257"/>
      <c r="D18546" s="1257"/>
      <c r="E18546" s="1257"/>
      <c r="F18546" s="1257"/>
      <c r="G18546" s="1257"/>
      <c r="H18546" s="1258"/>
      <c r="I18546" s="1257"/>
      <c r="J18546" s="1257"/>
      <c r="K18546" s="1257"/>
      <c r="L18546" s="1257"/>
      <c r="M18546" s="1257"/>
    </row>
    <row r="18547" spans="2:13" s="1259" customFormat="1" x14ac:dyDescent="0.2">
      <c r="B18547" s="1257"/>
      <c r="C18547" s="1257"/>
      <c r="D18547" s="1257"/>
      <c r="E18547" s="1257"/>
      <c r="F18547" s="1257"/>
      <c r="G18547" s="1257"/>
      <c r="H18547" s="1258"/>
      <c r="I18547" s="1257"/>
      <c r="J18547" s="1257"/>
      <c r="K18547" s="1257"/>
      <c r="L18547" s="1257"/>
      <c r="M18547" s="1257"/>
    </row>
    <row r="18548" spans="2:13" s="1259" customFormat="1" x14ac:dyDescent="0.2">
      <c r="B18548" s="1257"/>
      <c r="C18548" s="1257"/>
      <c r="D18548" s="1257"/>
      <c r="E18548" s="1257"/>
      <c r="F18548" s="1257"/>
      <c r="G18548" s="1257"/>
      <c r="H18548" s="1258"/>
      <c r="I18548" s="1257"/>
      <c r="J18548" s="1257"/>
      <c r="K18548" s="1257"/>
      <c r="L18548" s="1257"/>
      <c r="M18548" s="1257"/>
    </row>
    <row r="18549" spans="2:13" s="1259" customFormat="1" x14ac:dyDescent="0.2">
      <c r="B18549" s="1257"/>
      <c r="C18549" s="1257"/>
      <c r="D18549" s="1257"/>
      <c r="E18549" s="1257"/>
      <c r="F18549" s="1257"/>
      <c r="G18549" s="1257"/>
      <c r="H18549" s="1258"/>
      <c r="I18549" s="1257"/>
      <c r="J18549" s="1257"/>
      <c r="K18549" s="1257"/>
      <c r="L18549" s="1257"/>
      <c r="M18549" s="1257"/>
    </row>
    <row r="18550" spans="2:13" s="1259" customFormat="1" x14ac:dyDescent="0.2">
      <c r="B18550" s="1257"/>
      <c r="C18550" s="1257"/>
      <c r="D18550" s="1257"/>
      <c r="E18550" s="1257"/>
      <c r="F18550" s="1257"/>
      <c r="G18550" s="1257"/>
      <c r="H18550" s="1258"/>
      <c r="I18550" s="1257"/>
      <c r="J18550" s="1257"/>
      <c r="K18550" s="1257"/>
      <c r="L18550" s="1257"/>
      <c r="M18550" s="1257"/>
    </row>
    <row r="18551" spans="2:13" s="1259" customFormat="1" x14ac:dyDescent="0.2">
      <c r="B18551" s="1257"/>
      <c r="C18551" s="1257"/>
      <c r="D18551" s="1257"/>
      <c r="E18551" s="1257"/>
      <c r="F18551" s="1257"/>
      <c r="G18551" s="1257"/>
      <c r="H18551" s="1258"/>
      <c r="I18551" s="1257"/>
      <c r="J18551" s="1257"/>
      <c r="K18551" s="1257"/>
      <c r="L18551" s="1257"/>
      <c r="M18551" s="1257"/>
    </row>
    <row r="18552" spans="2:13" s="1259" customFormat="1" x14ac:dyDescent="0.2">
      <c r="B18552" s="1257"/>
      <c r="C18552" s="1257"/>
      <c r="D18552" s="1257"/>
      <c r="E18552" s="1257"/>
      <c r="F18552" s="1257"/>
      <c r="G18552" s="1257"/>
      <c r="H18552" s="1258"/>
      <c r="I18552" s="1257"/>
      <c r="J18552" s="1257"/>
      <c r="K18552" s="1257"/>
      <c r="L18552" s="1257"/>
      <c r="M18552" s="1257"/>
    </row>
    <row r="18553" spans="2:13" s="1259" customFormat="1" x14ac:dyDescent="0.2">
      <c r="B18553" s="1257"/>
      <c r="C18553" s="1257"/>
      <c r="D18553" s="1257"/>
      <c r="E18553" s="1257"/>
      <c r="F18553" s="1257"/>
      <c r="G18553" s="1257"/>
      <c r="H18553" s="1258"/>
      <c r="I18553" s="1257"/>
      <c r="J18553" s="1257"/>
      <c r="K18553" s="1257"/>
      <c r="L18553" s="1257"/>
      <c r="M18553" s="1257"/>
    </row>
    <row r="18554" spans="2:13" s="1259" customFormat="1" x14ac:dyDescent="0.2">
      <c r="B18554" s="1257"/>
      <c r="C18554" s="1257"/>
      <c r="D18554" s="1257"/>
      <c r="E18554" s="1257"/>
      <c r="F18554" s="1257"/>
      <c r="G18554" s="1257"/>
      <c r="H18554" s="1258"/>
      <c r="I18554" s="1257"/>
      <c r="J18554" s="1257"/>
      <c r="K18554" s="1257"/>
      <c r="L18554" s="1257"/>
      <c r="M18554" s="1257"/>
    </row>
    <row r="18555" spans="2:13" s="1259" customFormat="1" x14ac:dyDescent="0.2">
      <c r="B18555" s="1257"/>
      <c r="C18555" s="1257"/>
      <c r="D18555" s="1257"/>
      <c r="E18555" s="1257"/>
      <c r="F18555" s="1257"/>
      <c r="G18555" s="1257"/>
      <c r="H18555" s="1258"/>
      <c r="I18555" s="1257"/>
      <c r="J18555" s="1257"/>
      <c r="K18555" s="1257"/>
      <c r="L18555" s="1257"/>
      <c r="M18555" s="1257"/>
    </row>
    <row r="18556" spans="2:13" s="1259" customFormat="1" x14ac:dyDescent="0.2">
      <c r="B18556" s="1257"/>
      <c r="C18556" s="1257"/>
      <c r="D18556" s="1257"/>
      <c r="E18556" s="1257"/>
      <c r="F18556" s="1257"/>
      <c r="G18556" s="1257"/>
      <c r="H18556" s="1258"/>
      <c r="I18556" s="1257"/>
      <c r="J18556" s="1257"/>
      <c r="K18556" s="1257"/>
      <c r="L18556" s="1257"/>
      <c r="M18556" s="1257"/>
    </row>
    <row r="18557" spans="2:13" s="1259" customFormat="1" x14ac:dyDescent="0.2">
      <c r="B18557" s="1257"/>
      <c r="C18557" s="1257"/>
      <c r="D18557" s="1257"/>
      <c r="E18557" s="1257"/>
      <c r="F18557" s="1257"/>
      <c r="G18557" s="1257"/>
      <c r="H18557" s="1258"/>
      <c r="I18557" s="1257"/>
      <c r="J18557" s="1257"/>
      <c r="K18557" s="1257"/>
      <c r="L18557" s="1257"/>
      <c r="M18557" s="1257"/>
    </row>
    <row r="18558" spans="2:13" s="1259" customFormat="1" x14ac:dyDescent="0.2">
      <c r="B18558" s="1257"/>
      <c r="C18558" s="1257"/>
      <c r="D18558" s="1257"/>
      <c r="E18558" s="1257"/>
      <c r="F18558" s="1257"/>
      <c r="G18558" s="1257"/>
      <c r="H18558" s="1258"/>
      <c r="I18558" s="1257"/>
      <c r="J18558" s="1257"/>
      <c r="K18558" s="1257"/>
      <c r="L18558" s="1257"/>
      <c r="M18558" s="1257"/>
    </row>
    <row r="18559" spans="2:13" s="1259" customFormat="1" x14ac:dyDescent="0.2">
      <c r="B18559" s="1257"/>
      <c r="C18559" s="1257"/>
      <c r="D18559" s="1257"/>
      <c r="E18559" s="1257"/>
      <c r="F18559" s="1257"/>
      <c r="G18559" s="1257"/>
      <c r="H18559" s="1258"/>
      <c r="I18559" s="1257"/>
      <c r="J18559" s="1257"/>
      <c r="K18559" s="1257"/>
      <c r="L18559" s="1257"/>
      <c r="M18559" s="1257"/>
    </row>
    <row r="18560" spans="2:13" s="1259" customFormat="1" x14ac:dyDescent="0.2">
      <c r="B18560" s="1257"/>
      <c r="C18560" s="1257"/>
      <c r="D18560" s="1257"/>
      <c r="E18560" s="1257"/>
      <c r="F18560" s="1257"/>
      <c r="G18560" s="1257"/>
      <c r="H18560" s="1258"/>
      <c r="I18560" s="1257"/>
      <c r="J18560" s="1257"/>
      <c r="K18560" s="1257"/>
      <c r="L18560" s="1257"/>
      <c r="M18560" s="1257"/>
    </row>
    <row r="18561" spans="2:13" s="1259" customFormat="1" x14ac:dyDescent="0.2">
      <c r="B18561" s="1257"/>
      <c r="C18561" s="1257"/>
      <c r="D18561" s="1257"/>
      <c r="E18561" s="1257"/>
      <c r="F18561" s="1257"/>
      <c r="G18561" s="1257"/>
      <c r="H18561" s="1258"/>
      <c r="I18561" s="1257"/>
      <c r="J18561" s="1257"/>
      <c r="K18561" s="1257"/>
      <c r="L18561" s="1257"/>
      <c r="M18561" s="1257"/>
    </row>
    <row r="18562" spans="2:13" s="1259" customFormat="1" x14ac:dyDescent="0.2">
      <c r="B18562" s="1257"/>
      <c r="C18562" s="1257"/>
      <c r="D18562" s="1257"/>
      <c r="E18562" s="1257"/>
      <c r="F18562" s="1257"/>
      <c r="G18562" s="1257"/>
      <c r="H18562" s="1258"/>
      <c r="I18562" s="1257"/>
      <c r="J18562" s="1257"/>
      <c r="K18562" s="1257"/>
      <c r="L18562" s="1257"/>
      <c r="M18562" s="1257"/>
    </row>
    <row r="18563" spans="2:13" s="1259" customFormat="1" x14ac:dyDescent="0.2">
      <c r="B18563" s="1257"/>
      <c r="C18563" s="1257"/>
      <c r="D18563" s="1257"/>
      <c r="E18563" s="1257"/>
      <c r="F18563" s="1257"/>
      <c r="G18563" s="1257"/>
      <c r="H18563" s="1258"/>
      <c r="I18563" s="1257"/>
      <c r="J18563" s="1257"/>
      <c r="K18563" s="1257"/>
      <c r="L18563" s="1257"/>
      <c r="M18563" s="1257"/>
    </row>
    <row r="18564" spans="2:13" s="1259" customFormat="1" x14ac:dyDescent="0.2">
      <c r="B18564" s="1257"/>
      <c r="C18564" s="1257"/>
      <c r="D18564" s="1257"/>
      <c r="E18564" s="1257"/>
      <c r="F18564" s="1257"/>
      <c r="G18564" s="1257"/>
      <c r="H18564" s="1258"/>
      <c r="I18564" s="1257"/>
      <c r="J18564" s="1257"/>
      <c r="K18564" s="1257"/>
      <c r="L18564" s="1257"/>
      <c r="M18564" s="1257"/>
    </row>
    <row r="18565" spans="2:13" s="1259" customFormat="1" x14ac:dyDescent="0.2">
      <c r="B18565" s="1257"/>
      <c r="C18565" s="1257"/>
      <c r="D18565" s="1257"/>
      <c r="E18565" s="1257"/>
      <c r="F18565" s="1257"/>
      <c r="G18565" s="1257"/>
      <c r="H18565" s="1258"/>
      <c r="I18565" s="1257"/>
      <c r="J18565" s="1257"/>
      <c r="K18565" s="1257"/>
      <c r="L18565" s="1257"/>
      <c r="M18565" s="1257"/>
    </row>
    <row r="18566" spans="2:13" s="1259" customFormat="1" x14ac:dyDescent="0.2">
      <c r="B18566" s="1257"/>
      <c r="C18566" s="1257"/>
      <c r="D18566" s="1257"/>
      <c r="E18566" s="1257"/>
      <c r="F18566" s="1257"/>
      <c r="G18566" s="1257"/>
      <c r="H18566" s="1258"/>
      <c r="I18566" s="1257"/>
      <c r="J18566" s="1257"/>
      <c r="K18566" s="1257"/>
      <c r="L18566" s="1257"/>
      <c r="M18566" s="1257"/>
    </row>
    <row r="18567" spans="2:13" s="1259" customFormat="1" x14ac:dyDescent="0.2">
      <c r="B18567" s="1257"/>
      <c r="C18567" s="1257"/>
      <c r="D18567" s="1257"/>
      <c r="E18567" s="1257"/>
      <c r="F18567" s="1257"/>
      <c r="G18567" s="1257"/>
      <c r="H18567" s="1258"/>
      <c r="I18567" s="1257"/>
      <c r="J18567" s="1257"/>
      <c r="K18567" s="1257"/>
      <c r="L18567" s="1257"/>
      <c r="M18567" s="1257"/>
    </row>
    <row r="18568" spans="2:13" s="1259" customFormat="1" x14ac:dyDescent="0.2">
      <c r="B18568" s="1257"/>
      <c r="C18568" s="1257"/>
      <c r="D18568" s="1257"/>
      <c r="E18568" s="1257"/>
      <c r="F18568" s="1257"/>
      <c r="G18568" s="1257"/>
      <c r="H18568" s="1258"/>
      <c r="I18568" s="1257"/>
      <c r="J18568" s="1257"/>
      <c r="K18568" s="1257"/>
      <c r="L18568" s="1257"/>
      <c r="M18568" s="1257"/>
    </row>
    <row r="18569" spans="2:13" s="1259" customFormat="1" x14ac:dyDescent="0.2">
      <c r="B18569" s="1257"/>
      <c r="C18569" s="1257"/>
      <c r="D18569" s="1257"/>
      <c r="E18569" s="1257"/>
      <c r="F18569" s="1257"/>
      <c r="G18569" s="1257"/>
      <c r="H18569" s="1258"/>
      <c r="I18569" s="1257"/>
      <c r="J18569" s="1257"/>
      <c r="K18569" s="1257"/>
      <c r="L18569" s="1257"/>
      <c r="M18569" s="1257"/>
    </row>
    <row r="18570" spans="2:13" s="1259" customFormat="1" x14ac:dyDescent="0.2">
      <c r="B18570" s="1257"/>
      <c r="C18570" s="1257"/>
      <c r="D18570" s="1257"/>
      <c r="E18570" s="1257"/>
      <c r="F18570" s="1257"/>
      <c r="G18570" s="1257"/>
      <c r="H18570" s="1258"/>
      <c r="I18570" s="1257"/>
      <c r="J18570" s="1257"/>
      <c r="K18570" s="1257"/>
      <c r="L18570" s="1257"/>
      <c r="M18570" s="1257"/>
    </row>
    <row r="18571" spans="2:13" s="1259" customFormat="1" x14ac:dyDescent="0.2">
      <c r="B18571" s="1257"/>
      <c r="C18571" s="1257"/>
      <c r="D18571" s="1257"/>
      <c r="E18571" s="1257"/>
      <c r="F18571" s="1257"/>
      <c r="G18571" s="1257"/>
      <c r="H18571" s="1258"/>
      <c r="I18571" s="1257"/>
      <c r="J18571" s="1257"/>
      <c r="K18571" s="1257"/>
      <c r="L18571" s="1257"/>
      <c r="M18571" s="1257"/>
    </row>
    <row r="18572" spans="2:13" s="1259" customFormat="1" x14ac:dyDescent="0.2">
      <c r="B18572" s="1257"/>
      <c r="C18572" s="1257"/>
      <c r="D18572" s="1257"/>
      <c r="E18572" s="1257"/>
      <c r="F18572" s="1257"/>
      <c r="G18572" s="1257"/>
      <c r="H18572" s="1258"/>
      <c r="I18572" s="1257"/>
      <c r="J18572" s="1257"/>
      <c r="K18572" s="1257"/>
      <c r="L18572" s="1257"/>
      <c r="M18572" s="1257"/>
    </row>
    <row r="18573" spans="2:13" s="1259" customFormat="1" x14ac:dyDescent="0.2">
      <c r="B18573" s="1257"/>
      <c r="C18573" s="1257"/>
      <c r="D18573" s="1257"/>
      <c r="E18573" s="1257"/>
      <c r="F18573" s="1257"/>
      <c r="G18573" s="1257"/>
      <c r="H18573" s="1258"/>
      <c r="I18573" s="1257"/>
      <c r="J18573" s="1257"/>
      <c r="K18573" s="1257"/>
      <c r="L18573" s="1257"/>
      <c r="M18573" s="1257"/>
    </row>
    <row r="18574" spans="2:13" s="1259" customFormat="1" x14ac:dyDescent="0.2">
      <c r="B18574" s="1257"/>
      <c r="C18574" s="1257"/>
      <c r="D18574" s="1257"/>
      <c r="E18574" s="1257"/>
      <c r="F18574" s="1257"/>
      <c r="G18574" s="1257"/>
      <c r="H18574" s="1258"/>
      <c r="I18574" s="1257"/>
      <c r="J18574" s="1257"/>
      <c r="K18574" s="1257"/>
      <c r="L18574" s="1257"/>
      <c r="M18574" s="1257"/>
    </row>
    <row r="18575" spans="2:13" s="1259" customFormat="1" x14ac:dyDescent="0.2">
      <c r="B18575" s="1257"/>
      <c r="C18575" s="1257"/>
      <c r="D18575" s="1257"/>
      <c r="E18575" s="1257"/>
      <c r="F18575" s="1257"/>
      <c r="G18575" s="1257"/>
      <c r="H18575" s="1258"/>
      <c r="I18575" s="1257"/>
      <c r="J18575" s="1257"/>
      <c r="K18575" s="1257"/>
      <c r="L18575" s="1257"/>
      <c r="M18575" s="1257"/>
    </row>
    <row r="18576" spans="2:13" s="1259" customFormat="1" x14ac:dyDescent="0.2">
      <c r="B18576" s="1257"/>
      <c r="C18576" s="1257"/>
      <c r="D18576" s="1257"/>
      <c r="E18576" s="1257"/>
      <c r="F18576" s="1257"/>
      <c r="G18576" s="1257"/>
      <c r="H18576" s="1258"/>
      <c r="I18576" s="1257"/>
      <c r="J18576" s="1257"/>
      <c r="K18576" s="1257"/>
      <c r="L18576" s="1257"/>
      <c r="M18576" s="1257"/>
    </row>
    <row r="18577" spans="2:13" s="1259" customFormat="1" x14ac:dyDescent="0.2">
      <c r="B18577" s="1257"/>
      <c r="C18577" s="1257"/>
      <c r="D18577" s="1257"/>
      <c r="E18577" s="1257"/>
      <c r="F18577" s="1257"/>
      <c r="G18577" s="1257"/>
      <c r="H18577" s="1258"/>
      <c r="I18577" s="1257"/>
      <c r="J18577" s="1257"/>
      <c r="K18577" s="1257"/>
      <c r="L18577" s="1257"/>
      <c r="M18577" s="1257"/>
    </row>
    <row r="18578" spans="2:13" s="1259" customFormat="1" x14ac:dyDescent="0.2">
      <c r="B18578" s="1257"/>
      <c r="C18578" s="1257"/>
      <c r="D18578" s="1257"/>
      <c r="E18578" s="1257"/>
      <c r="F18578" s="1257"/>
      <c r="G18578" s="1257"/>
      <c r="H18578" s="1258"/>
      <c r="I18578" s="1257"/>
      <c r="J18578" s="1257"/>
      <c r="K18578" s="1257"/>
      <c r="L18578" s="1257"/>
      <c r="M18578" s="1257"/>
    </row>
    <row r="18579" spans="2:13" s="1259" customFormat="1" x14ac:dyDescent="0.2">
      <c r="B18579" s="1257"/>
      <c r="C18579" s="1257"/>
      <c r="D18579" s="1257"/>
      <c r="E18579" s="1257"/>
      <c r="F18579" s="1257"/>
      <c r="G18579" s="1257"/>
      <c r="H18579" s="1258"/>
      <c r="I18579" s="1257"/>
      <c r="J18579" s="1257"/>
      <c r="K18579" s="1257"/>
      <c r="L18579" s="1257"/>
      <c r="M18579" s="1257"/>
    </row>
    <row r="18580" spans="2:13" s="1259" customFormat="1" x14ac:dyDescent="0.2">
      <c r="B18580" s="1257"/>
      <c r="C18580" s="1257"/>
      <c r="D18580" s="1257"/>
      <c r="E18580" s="1257"/>
      <c r="F18580" s="1257"/>
      <c r="G18580" s="1257"/>
      <c r="H18580" s="1258"/>
      <c r="I18580" s="1257"/>
      <c r="J18580" s="1257"/>
      <c r="K18580" s="1257"/>
      <c r="L18580" s="1257"/>
      <c r="M18580" s="1257"/>
    </row>
    <row r="18581" spans="2:13" s="1259" customFormat="1" x14ac:dyDescent="0.2">
      <c r="B18581" s="1257"/>
      <c r="C18581" s="1257"/>
      <c r="D18581" s="1257"/>
      <c r="E18581" s="1257"/>
      <c r="F18581" s="1257"/>
      <c r="G18581" s="1257"/>
      <c r="H18581" s="1258"/>
      <c r="I18581" s="1257"/>
      <c r="J18581" s="1257"/>
      <c r="K18581" s="1257"/>
      <c r="L18581" s="1257"/>
      <c r="M18581" s="1257"/>
    </row>
    <row r="18582" spans="2:13" s="1259" customFormat="1" x14ac:dyDescent="0.2">
      <c r="B18582" s="1257"/>
      <c r="C18582" s="1257"/>
      <c r="D18582" s="1257"/>
      <c r="E18582" s="1257"/>
      <c r="F18582" s="1257"/>
      <c r="G18582" s="1257"/>
      <c r="H18582" s="1258"/>
      <c r="I18582" s="1257"/>
      <c r="J18582" s="1257"/>
      <c r="K18582" s="1257"/>
      <c r="L18582" s="1257"/>
      <c r="M18582" s="1257"/>
    </row>
    <row r="18583" spans="2:13" s="1259" customFormat="1" x14ac:dyDescent="0.2">
      <c r="B18583" s="1257"/>
      <c r="C18583" s="1257"/>
      <c r="D18583" s="1257"/>
      <c r="E18583" s="1257"/>
      <c r="F18583" s="1257"/>
      <c r="G18583" s="1257"/>
      <c r="H18583" s="1258"/>
      <c r="I18583" s="1257"/>
      <c r="J18583" s="1257"/>
      <c r="K18583" s="1257"/>
      <c r="L18583" s="1257"/>
      <c r="M18583" s="1257"/>
    </row>
    <row r="18584" spans="2:13" s="1259" customFormat="1" x14ac:dyDescent="0.2">
      <c r="B18584" s="1257"/>
      <c r="C18584" s="1257"/>
      <c r="D18584" s="1257"/>
      <c r="E18584" s="1257"/>
      <c r="F18584" s="1257"/>
      <c r="G18584" s="1257"/>
      <c r="H18584" s="1258"/>
      <c r="I18584" s="1257"/>
      <c r="J18584" s="1257"/>
      <c r="K18584" s="1257"/>
      <c r="L18584" s="1257"/>
      <c r="M18584" s="1257"/>
    </row>
    <row r="18585" spans="2:13" s="1259" customFormat="1" x14ac:dyDescent="0.2">
      <c r="B18585" s="1257"/>
      <c r="C18585" s="1257"/>
      <c r="D18585" s="1257"/>
      <c r="E18585" s="1257"/>
      <c r="F18585" s="1257"/>
      <c r="G18585" s="1257"/>
      <c r="H18585" s="1258"/>
      <c r="I18585" s="1257"/>
      <c r="J18585" s="1257"/>
      <c r="K18585" s="1257"/>
      <c r="L18585" s="1257"/>
      <c r="M18585" s="1257"/>
    </row>
    <row r="18586" spans="2:13" s="1259" customFormat="1" x14ac:dyDescent="0.2">
      <c r="B18586" s="1257"/>
      <c r="C18586" s="1257"/>
      <c r="D18586" s="1257"/>
      <c r="E18586" s="1257"/>
      <c r="F18586" s="1257"/>
      <c r="G18586" s="1257"/>
      <c r="H18586" s="1258"/>
      <c r="I18586" s="1257"/>
      <c r="J18586" s="1257"/>
      <c r="K18586" s="1257"/>
      <c r="L18586" s="1257"/>
      <c r="M18586" s="1257"/>
    </row>
    <row r="18587" spans="2:13" s="1259" customFormat="1" x14ac:dyDescent="0.2">
      <c r="B18587" s="1257"/>
      <c r="C18587" s="1257"/>
      <c r="D18587" s="1257"/>
      <c r="E18587" s="1257"/>
      <c r="F18587" s="1257"/>
      <c r="G18587" s="1257"/>
      <c r="H18587" s="1258"/>
      <c r="I18587" s="1257"/>
      <c r="J18587" s="1257"/>
      <c r="K18587" s="1257"/>
      <c r="L18587" s="1257"/>
      <c r="M18587" s="1257"/>
    </row>
    <row r="18588" spans="2:13" s="1259" customFormat="1" x14ac:dyDescent="0.2">
      <c r="B18588" s="1257"/>
      <c r="C18588" s="1257"/>
      <c r="D18588" s="1257"/>
      <c r="E18588" s="1257"/>
      <c r="F18588" s="1257"/>
      <c r="G18588" s="1257"/>
      <c r="H18588" s="1258"/>
      <c r="I18588" s="1257"/>
      <c r="J18588" s="1257"/>
      <c r="K18588" s="1257"/>
      <c r="L18588" s="1257"/>
      <c r="M18588" s="1257"/>
    </row>
    <row r="18589" spans="2:13" s="1259" customFormat="1" x14ac:dyDescent="0.2">
      <c r="B18589" s="1257"/>
      <c r="C18589" s="1257"/>
      <c r="D18589" s="1257"/>
      <c r="E18589" s="1257"/>
      <c r="F18589" s="1257"/>
      <c r="G18589" s="1257"/>
      <c r="H18589" s="1258"/>
      <c r="I18589" s="1257"/>
      <c r="J18589" s="1257"/>
      <c r="K18589" s="1257"/>
      <c r="L18589" s="1257"/>
      <c r="M18589" s="1257"/>
    </row>
    <row r="18590" spans="2:13" s="1259" customFormat="1" x14ac:dyDescent="0.2">
      <c r="B18590" s="1257"/>
      <c r="C18590" s="1257"/>
      <c r="D18590" s="1257"/>
      <c r="E18590" s="1257"/>
      <c r="F18590" s="1257"/>
      <c r="G18590" s="1257"/>
      <c r="H18590" s="1258"/>
      <c r="I18590" s="1257"/>
      <c r="J18590" s="1257"/>
      <c r="K18590" s="1257"/>
      <c r="L18590" s="1257"/>
      <c r="M18590" s="1257"/>
    </row>
    <row r="18591" spans="2:13" s="1259" customFormat="1" x14ac:dyDescent="0.2">
      <c r="B18591" s="1257"/>
      <c r="C18591" s="1257"/>
      <c r="D18591" s="1257"/>
      <c r="E18591" s="1257"/>
      <c r="F18591" s="1257"/>
      <c r="G18591" s="1257"/>
      <c r="H18591" s="1258"/>
      <c r="I18591" s="1257"/>
      <c r="J18591" s="1257"/>
      <c r="K18591" s="1257"/>
      <c r="L18591" s="1257"/>
      <c r="M18591" s="1257"/>
    </row>
    <row r="18592" spans="2:13" s="1259" customFormat="1" x14ac:dyDescent="0.2">
      <c r="B18592" s="1257"/>
      <c r="C18592" s="1257"/>
      <c r="D18592" s="1257"/>
      <c r="E18592" s="1257"/>
      <c r="F18592" s="1257"/>
      <c r="G18592" s="1257"/>
      <c r="H18592" s="1258"/>
      <c r="I18592" s="1257"/>
      <c r="J18592" s="1257"/>
      <c r="K18592" s="1257"/>
      <c r="L18592" s="1257"/>
      <c r="M18592" s="1257"/>
    </row>
    <row r="18593" spans="2:13" s="1259" customFormat="1" x14ac:dyDescent="0.2">
      <c r="B18593" s="1257"/>
      <c r="C18593" s="1257"/>
      <c r="D18593" s="1257"/>
      <c r="E18593" s="1257"/>
      <c r="F18593" s="1257"/>
      <c r="G18593" s="1257"/>
      <c r="H18593" s="1258"/>
      <c r="I18593" s="1257"/>
      <c r="J18593" s="1257"/>
      <c r="K18593" s="1257"/>
      <c r="L18593" s="1257"/>
      <c r="M18593" s="1257"/>
    </row>
    <row r="18594" spans="2:13" s="1259" customFormat="1" x14ac:dyDescent="0.2">
      <c r="B18594" s="1257"/>
      <c r="C18594" s="1257"/>
      <c r="D18594" s="1257"/>
      <c r="E18594" s="1257"/>
      <c r="F18594" s="1257"/>
      <c r="G18594" s="1257"/>
      <c r="H18594" s="1258"/>
      <c r="I18594" s="1257"/>
      <c r="J18594" s="1257"/>
      <c r="K18594" s="1257"/>
      <c r="L18594" s="1257"/>
      <c r="M18594" s="1257"/>
    </row>
    <row r="18595" spans="2:13" s="1259" customFormat="1" x14ac:dyDescent="0.2">
      <c r="B18595" s="1257"/>
      <c r="C18595" s="1257"/>
      <c r="D18595" s="1257"/>
      <c r="E18595" s="1257"/>
      <c r="F18595" s="1257"/>
      <c r="G18595" s="1257"/>
      <c r="H18595" s="1258"/>
      <c r="I18595" s="1257"/>
      <c r="J18595" s="1257"/>
      <c r="K18595" s="1257"/>
      <c r="L18595" s="1257"/>
      <c r="M18595" s="1257"/>
    </row>
    <row r="18596" spans="2:13" s="1259" customFormat="1" x14ac:dyDescent="0.2">
      <c r="B18596" s="1257"/>
      <c r="C18596" s="1257"/>
      <c r="D18596" s="1257"/>
      <c r="E18596" s="1257"/>
      <c r="F18596" s="1257"/>
      <c r="G18596" s="1257"/>
      <c r="H18596" s="1258"/>
      <c r="I18596" s="1257"/>
      <c r="J18596" s="1257"/>
      <c r="K18596" s="1257"/>
      <c r="L18596" s="1257"/>
      <c r="M18596" s="1257"/>
    </row>
    <row r="18597" spans="2:13" s="1259" customFormat="1" x14ac:dyDescent="0.2">
      <c r="B18597" s="1257"/>
      <c r="C18597" s="1257"/>
      <c r="D18597" s="1257"/>
      <c r="E18597" s="1257"/>
      <c r="F18597" s="1257"/>
      <c r="G18597" s="1257"/>
      <c r="H18597" s="1258"/>
      <c r="I18597" s="1257"/>
      <c r="J18597" s="1257"/>
      <c r="K18597" s="1257"/>
      <c r="L18597" s="1257"/>
      <c r="M18597" s="1257"/>
    </row>
    <row r="18598" spans="2:13" s="1259" customFormat="1" x14ac:dyDescent="0.2">
      <c r="B18598" s="1257"/>
      <c r="C18598" s="1257"/>
      <c r="D18598" s="1257"/>
      <c r="E18598" s="1257"/>
      <c r="F18598" s="1257"/>
      <c r="G18598" s="1257"/>
      <c r="H18598" s="1258"/>
      <c r="I18598" s="1257"/>
      <c r="J18598" s="1257"/>
      <c r="K18598" s="1257"/>
      <c r="L18598" s="1257"/>
      <c r="M18598" s="1257"/>
    </row>
    <row r="18599" spans="2:13" s="1259" customFormat="1" x14ac:dyDescent="0.2">
      <c r="B18599" s="1257"/>
      <c r="C18599" s="1257"/>
      <c r="D18599" s="1257"/>
      <c r="E18599" s="1257"/>
      <c r="F18599" s="1257"/>
      <c r="G18599" s="1257"/>
      <c r="H18599" s="1258"/>
      <c r="I18599" s="1257"/>
      <c r="J18599" s="1257"/>
      <c r="K18599" s="1257"/>
      <c r="L18599" s="1257"/>
      <c r="M18599" s="1257"/>
    </row>
    <row r="18600" spans="2:13" s="1259" customFormat="1" x14ac:dyDescent="0.2">
      <c r="B18600" s="1257"/>
      <c r="C18600" s="1257"/>
      <c r="D18600" s="1257"/>
      <c r="E18600" s="1257"/>
      <c r="F18600" s="1257"/>
      <c r="G18600" s="1257"/>
      <c r="H18600" s="1258"/>
      <c r="I18600" s="1257"/>
      <c r="J18600" s="1257"/>
      <c r="K18600" s="1257"/>
      <c r="L18600" s="1257"/>
      <c r="M18600" s="1257"/>
    </row>
    <row r="18601" spans="2:13" s="1259" customFormat="1" x14ac:dyDescent="0.2">
      <c r="B18601" s="1257"/>
      <c r="C18601" s="1257"/>
      <c r="D18601" s="1257"/>
      <c r="E18601" s="1257"/>
      <c r="F18601" s="1257"/>
      <c r="G18601" s="1257"/>
      <c r="H18601" s="1258"/>
      <c r="I18601" s="1257"/>
      <c r="J18601" s="1257"/>
      <c r="K18601" s="1257"/>
      <c r="L18601" s="1257"/>
      <c r="M18601" s="1257"/>
    </row>
    <row r="18602" spans="2:13" s="1259" customFormat="1" x14ac:dyDescent="0.2">
      <c r="B18602" s="1257"/>
      <c r="C18602" s="1257"/>
      <c r="D18602" s="1257"/>
      <c r="E18602" s="1257"/>
      <c r="F18602" s="1257"/>
      <c r="G18602" s="1257"/>
      <c r="H18602" s="1258"/>
      <c r="I18602" s="1257"/>
      <c r="J18602" s="1257"/>
      <c r="K18602" s="1257"/>
      <c r="L18602" s="1257"/>
      <c r="M18602" s="1257"/>
    </row>
    <row r="18603" spans="2:13" s="1259" customFormat="1" x14ac:dyDescent="0.2">
      <c r="B18603" s="1257"/>
      <c r="C18603" s="1257"/>
      <c r="D18603" s="1257"/>
      <c r="E18603" s="1257"/>
      <c r="F18603" s="1257"/>
      <c r="G18603" s="1257"/>
      <c r="H18603" s="1258"/>
      <c r="I18603" s="1257"/>
      <c r="J18603" s="1257"/>
      <c r="K18603" s="1257"/>
      <c r="L18603" s="1257"/>
      <c r="M18603" s="1257"/>
    </row>
    <row r="18604" spans="2:13" s="1259" customFormat="1" x14ac:dyDescent="0.2">
      <c r="B18604" s="1257"/>
      <c r="C18604" s="1257"/>
      <c r="D18604" s="1257"/>
      <c r="E18604" s="1257"/>
      <c r="F18604" s="1257"/>
      <c r="G18604" s="1257"/>
      <c r="H18604" s="1258"/>
      <c r="I18604" s="1257"/>
      <c r="J18604" s="1257"/>
      <c r="K18604" s="1257"/>
      <c r="L18604" s="1257"/>
      <c r="M18604" s="1257"/>
    </row>
    <row r="18605" spans="2:13" s="1259" customFormat="1" x14ac:dyDescent="0.2">
      <c r="B18605" s="1257"/>
      <c r="C18605" s="1257"/>
      <c r="D18605" s="1257"/>
      <c r="E18605" s="1257"/>
      <c r="F18605" s="1257"/>
      <c r="G18605" s="1257"/>
      <c r="H18605" s="1258"/>
      <c r="I18605" s="1257"/>
      <c r="J18605" s="1257"/>
      <c r="K18605" s="1257"/>
      <c r="L18605" s="1257"/>
      <c r="M18605" s="1257"/>
    </row>
    <row r="18606" spans="2:13" s="1259" customFormat="1" x14ac:dyDescent="0.2">
      <c r="B18606" s="1257"/>
      <c r="C18606" s="1257"/>
      <c r="D18606" s="1257"/>
      <c r="E18606" s="1257"/>
      <c r="F18606" s="1257"/>
      <c r="G18606" s="1257"/>
      <c r="H18606" s="1258"/>
      <c r="I18606" s="1257"/>
      <c r="J18606" s="1257"/>
      <c r="K18606" s="1257"/>
      <c r="L18606" s="1257"/>
      <c r="M18606" s="1257"/>
    </row>
    <row r="18607" spans="2:13" s="1259" customFormat="1" x14ac:dyDescent="0.2">
      <c r="B18607" s="1257"/>
      <c r="C18607" s="1257"/>
      <c r="D18607" s="1257"/>
      <c r="E18607" s="1257"/>
      <c r="F18607" s="1257"/>
      <c r="G18607" s="1257"/>
      <c r="H18607" s="1258"/>
      <c r="I18607" s="1257"/>
      <c r="J18607" s="1257"/>
      <c r="K18607" s="1257"/>
      <c r="L18607" s="1257"/>
      <c r="M18607" s="1257"/>
    </row>
    <row r="18608" spans="2:13" s="1259" customFormat="1" x14ac:dyDescent="0.2">
      <c r="B18608" s="1257"/>
      <c r="C18608" s="1257"/>
      <c r="D18608" s="1257"/>
      <c r="E18608" s="1257"/>
      <c r="F18608" s="1257"/>
      <c r="G18608" s="1257"/>
      <c r="H18608" s="1258"/>
      <c r="I18608" s="1257"/>
      <c r="J18608" s="1257"/>
      <c r="K18608" s="1257"/>
      <c r="L18608" s="1257"/>
      <c r="M18608" s="1257"/>
    </row>
    <row r="18609" spans="2:13" s="1259" customFormat="1" x14ac:dyDescent="0.2">
      <c r="B18609" s="1257"/>
      <c r="C18609" s="1257"/>
      <c r="D18609" s="1257"/>
      <c r="E18609" s="1257"/>
      <c r="F18609" s="1257"/>
      <c r="G18609" s="1257"/>
      <c r="H18609" s="1258"/>
      <c r="I18609" s="1257"/>
      <c r="J18609" s="1257"/>
      <c r="K18609" s="1257"/>
      <c r="L18609" s="1257"/>
      <c r="M18609" s="1257"/>
    </row>
    <row r="18610" spans="2:13" s="1259" customFormat="1" x14ac:dyDescent="0.2">
      <c r="B18610" s="1257"/>
      <c r="C18610" s="1257"/>
      <c r="D18610" s="1257"/>
      <c r="E18610" s="1257"/>
      <c r="F18610" s="1257"/>
      <c r="G18610" s="1257"/>
      <c r="H18610" s="1258"/>
      <c r="I18610" s="1257"/>
      <c r="J18610" s="1257"/>
      <c r="K18610" s="1257"/>
      <c r="L18610" s="1257"/>
      <c r="M18610" s="1257"/>
    </row>
    <row r="18611" spans="2:13" s="1259" customFormat="1" x14ac:dyDescent="0.2">
      <c r="B18611" s="1257"/>
      <c r="C18611" s="1257"/>
      <c r="D18611" s="1257"/>
      <c r="E18611" s="1257"/>
      <c r="F18611" s="1257"/>
      <c r="G18611" s="1257"/>
      <c r="H18611" s="1258"/>
      <c r="I18611" s="1257"/>
      <c r="J18611" s="1257"/>
      <c r="K18611" s="1257"/>
      <c r="L18611" s="1257"/>
      <c r="M18611" s="1257"/>
    </row>
    <row r="18612" spans="2:13" s="1259" customFormat="1" x14ac:dyDescent="0.2">
      <c r="B18612" s="1257"/>
      <c r="C18612" s="1257"/>
      <c r="D18612" s="1257"/>
      <c r="E18612" s="1257"/>
      <c r="F18612" s="1257"/>
      <c r="G18612" s="1257"/>
      <c r="H18612" s="1258"/>
      <c r="I18612" s="1257"/>
      <c r="J18612" s="1257"/>
      <c r="K18612" s="1257"/>
      <c r="L18612" s="1257"/>
      <c r="M18612" s="1257"/>
    </row>
    <row r="18613" spans="2:13" s="1259" customFormat="1" x14ac:dyDescent="0.2">
      <c r="B18613" s="1257"/>
      <c r="C18613" s="1257"/>
      <c r="D18613" s="1257"/>
      <c r="E18613" s="1257"/>
      <c r="F18613" s="1257"/>
      <c r="G18613" s="1257"/>
      <c r="H18613" s="1258"/>
      <c r="I18613" s="1257"/>
      <c r="J18613" s="1257"/>
      <c r="K18613" s="1257"/>
      <c r="L18613" s="1257"/>
      <c r="M18613" s="1257"/>
    </row>
    <row r="18614" spans="2:13" s="1259" customFormat="1" x14ac:dyDescent="0.2">
      <c r="B18614" s="1257"/>
      <c r="C18614" s="1257"/>
      <c r="D18614" s="1257"/>
      <c r="E18614" s="1257"/>
      <c r="F18614" s="1257"/>
      <c r="G18614" s="1257"/>
      <c r="H18614" s="1258"/>
      <c r="I18614" s="1257"/>
      <c r="J18614" s="1257"/>
      <c r="K18614" s="1257"/>
      <c r="L18614" s="1257"/>
      <c r="M18614" s="1257"/>
    </row>
    <row r="18615" spans="2:13" s="1259" customFormat="1" x14ac:dyDescent="0.2">
      <c r="B18615" s="1257"/>
      <c r="C18615" s="1257"/>
      <c r="D18615" s="1257"/>
      <c r="E18615" s="1257"/>
      <c r="F18615" s="1257"/>
      <c r="G18615" s="1257"/>
      <c r="H18615" s="1258"/>
      <c r="I18615" s="1257"/>
      <c r="J18615" s="1257"/>
      <c r="K18615" s="1257"/>
      <c r="L18615" s="1257"/>
      <c r="M18615" s="1257"/>
    </row>
    <row r="18616" spans="2:13" s="1259" customFormat="1" x14ac:dyDescent="0.2">
      <c r="B18616" s="1257"/>
      <c r="C18616" s="1257"/>
      <c r="D18616" s="1257"/>
      <c r="E18616" s="1257"/>
      <c r="F18616" s="1257"/>
      <c r="G18616" s="1257"/>
      <c r="H18616" s="1258"/>
      <c r="I18616" s="1257"/>
      <c r="J18616" s="1257"/>
      <c r="K18616" s="1257"/>
      <c r="L18616" s="1257"/>
      <c r="M18616" s="1257"/>
    </row>
    <row r="18617" spans="2:13" s="1259" customFormat="1" x14ac:dyDescent="0.2">
      <c r="B18617" s="1257"/>
      <c r="C18617" s="1257"/>
      <c r="D18617" s="1257"/>
      <c r="E18617" s="1257"/>
      <c r="F18617" s="1257"/>
      <c r="G18617" s="1257"/>
      <c r="H18617" s="1258"/>
      <c r="I18617" s="1257"/>
      <c r="J18617" s="1257"/>
      <c r="K18617" s="1257"/>
      <c r="L18617" s="1257"/>
      <c r="M18617" s="1257"/>
    </row>
    <row r="18618" spans="2:13" s="1259" customFormat="1" x14ac:dyDescent="0.2">
      <c r="B18618" s="1257"/>
      <c r="C18618" s="1257"/>
      <c r="D18618" s="1257"/>
      <c r="E18618" s="1257"/>
      <c r="F18618" s="1257"/>
      <c r="G18618" s="1257"/>
      <c r="H18618" s="1258"/>
      <c r="I18618" s="1257"/>
      <c r="J18618" s="1257"/>
      <c r="K18618" s="1257"/>
      <c r="L18618" s="1257"/>
      <c r="M18618" s="1257"/>
    </row>
    <row r="18619" spans="2:13" s="1259" customFormat="1" x14ac:dyDescent="0.2">
      <c r="B18619" s="1257"/>
      <c r="C18619" s="1257"/>
      <c r="D18619" s="1257"/>
      <c r="E18619" s="1257"/>
      <c r="F18619" s="1257"/>
      <c r="G18619" s="1257"/>
      <c r="H18619" s="1258"/>
      <c r="I18619" s="1257"/>
      <c r="J18619" s="1257"/>
      <c r="K18619" s="1257"/>
      <c r="L18619" s="1257"/>
      <c r="M18619" s="1257"/>
    </row>
    <row r="18620" spans="2:13" s="1259" customFormat="1" x14ac:dyDescent="0.2">
      <c r="B18620" s="1257"/>
      <c r="C18620" s="1257"/>
      <c r="D18620" s="1257"/>
      <c r="E18620" s="1257"/>
      <c r="F18620" s="1257"/>
      <c r="G18620" s="1257"/>
      <c r="H18620" s="1258"/>
      <c r="I18620" s="1257"/>
      <c r="J18620" s="1257"/>
      <c r="K18620" s="1257"/>
      <c r="L18620" s="1257"/>
      <c r="M18620" s="1257"/>
    </row>
    <row r="18621" spans="2:13" s="1259" customFormat="1" x14ac:dyDescent="0.2">
      <c r="B18621" s="1257"/>
      <c r="C18621" s="1257"/>
      <c r="D18621" s="1257"/>
      <c r="E18621" s="1257"/>
      <c r="F18621" s="1257"/>
      <c r="G18621" s="1257"/>
      <c r="H18621" s="1258"/>
      <c r="I18621" s="1257"/>
      <c r="J18621" s="1257"/>
      <c r="K18621" s="1257"/>
      <c r="L18621" s="1257"/>
      <c r="M18621" s="1257"/>
    </row>
    <row r="18622" spans="2:13" s="1259" customFormat="1" x14ac:dyDescent="0.2">
      <c r="B18622" s="1257"/>
      <c r="C18622" s="1257"/>
      <c r="D18622" s="1257"/>
      <c r="E18622" s="1257"/>
      <c r="F18622" s="1257"/>
      <c r="G18622" s="1257"/>
      <c r="H18622" s="1258"/>
      <c r="I18622" s="1257"/>
      <c r="J18622" s="1257"/>
      <c r="K18622" s="1257"/>
      <c r="L18622" s="1257"/>
      <c r="M18622" s="1257"/>
    </row>
    <row r="18623" spans="2:13" s="1259" customFormat="1" x14ac:dyDescent="0.2">
      <c r="B18623" s="1257"/>
      <c r="C18623" s="1257"/>
      <c r="D18623" s="1257"/>
      <c r="E18623" s="1257"/>
      <c r="F18623" s="1257"/>
      <c r="G18623" s="1257"/>
      <c r="H18623" s="1258"/>
      <c r="I18623" s="1257"/>
      <c r="J18623" s="1257"/>
      <c r="K18623" s="1257"/>
      <c r="L18623" s="1257"/>
      <c r="M18623" s="1257"/>
    </row>
    <row r="18624" spans="2:13" s="1259" customFormat="1" x14ac:dyDescent="0.2">
      <c r="B18624" s="1257"/>
      <c r="C18624" s="1257"/>
      <c r="D18624" s="1257"/>
      <c r="E18624" s="1257"/>
      <c r="F18624" s="1257"/>
      <c r="G18624" s="1257"/>
      <c r="H18624" s="1258"/>
      <c r="I18624" s="1257"/>
      <c r="J18624" s="1257"/>
      <c r="K18624" s="1257"/>
      <c r="L18624" s="1257"/>
      <c r="M18624" s="1257"/>
    </row>
    <row r="18625" spans="2:13" s="1259" customFormat="1" x14ac:dyDescent="0.2">
      <c r="B18625" s="1257"/>
      <c r="C18625" s="1257"/>
      <c r="D18625" s="1257"/>
      <c r="E18625" s="1257"/>
      <c r="F18625" s="1257"/>
      <c r="G18625" s="1257"/>
      <c r="H18625" s="1258"/>
      <c r="I18625" s="1257"/>
      <c r="J18625" s="1257"/>
      <c r="K18625" s="1257"/>
      <c r="L18625" s="1257"/>
      <c r="M18625" s="1257"/>
    </row>
    <row r="18626" spans="2:13" s="1259" customFormat="1" x14ac:dyDescent="0.2">
      <c r="B18626" s="1257"/>
      <c r="C18626" s="1257"/>
      <c r="D18626" s="1257"/>
      <c r="E18626" s="1257"/>
      <c r="F18626" s="1257"/>
      <c r="G18626" s="1257"/>
      <c r="H18626" s="1258"/>
      <c r="I18626" s="1257"/>
      <c r="J18626" s="1257"/>
      <c r="K18626" s="1257"/>
      <c r="L18626" s="1257"/>
      <c r="M18626" s="1257"/>
    </row>
    <row r="18627" spans="2:13" s="1259" customFormat="1" x14ac:dyDescent="0.2">
      <c r="B18627" s="1257"/>
      <c r="C18627" s="1257"/>
      <c r="D18627" s="1257"/>
      <c r="E18627" s="1257"/>
      <c r="F18627" s="1257"/>
      <c r="G18627" s="1257"/>
      <c r="H18627" s="1258"/>
      <c r="I18627" s="1257"/>
      <c r="J18627" s="1257"/>
      <c r="K18627" s="1257"/>
      <c r="L18627" s="1257"/>
      <c r="M18627" s="1257"/>
    </row>
    <row r="18628" spans="2:13" s="1259" customFormat="1" x14ac:dyDescent="0.2">
      <c r="B18628" s="1257"/>
      <c r="C18628" s="1257"/>
      <c r="D18628" s="1257"/>
      <c r="E18628" s="1257"/>
      <c r="F18628" s="1257"/>
      <c r="G18628" s="1257"/>
      <c r="H18628" s="1258"/>
      <c r="I18628" s="1257"/>
      <c r="J18628" s="1257"/>
      <c r="K18628" s="1257"/>
      <c r="L18628" s="1257"/>
      <c r="M18628" s="1257"/>
    </row>
    <row r="18629" spans="2:13" s="1259" customFormat="1" x14ac:dyDescent="0.2">
      <c r="B18629" s="1257"/>
      <c r="C18629" s="1257"/>
      <c r="D18629" s="1257"/>
      <c r="E18629" s="1257"/>
      <c r="F18629" s="1257"/>
      <c r="G18629" s="1257"/>
      <c r="H18629" s="1258"/>
      <c r="I18629" s="1257"/>
      <c r="J18629" s="1257"/>
      <c r="K18629" s="1257"/>
      <c r="L18629" s="1257"/>
      <c r="M18629" s="1257"/>
    </row>
    <row r="18630" spans="2:13" s="1259" customFormat="1" x14ac:dyDescent="0.2">
      <c r="B18630" s="1257"/>
      <c r="C18630" s="1257"/>
      <c r="D18630" s="1257"/>
      <c r="E18630" s="1257"/>
      <c r="F18630" s="1257"/>
      <c r="G18630" s="1257"/>
      <c r="H18630" s="1258"/>
      <c r="I18630" s="1257"/>
      <c r="J18630" s="1257"/>
      <c r="K18630" s="1257"/>
      <c r="L18630" s="1257"/>
      <c r="M18630" s="1257"/>
    </row>
    <row r="18631" spans="2:13" s="1259" customFormat="1" x14ac:dyDescent="0.2">
      <c r="B18631" s="1257"/>
      <c r="C18631" s="1257"/>
      <c r="D18631" s="1257"/>
      <c r="E18631" s="1257"/>
      <c r="F18631" s="1257"/>
      <c r="G18631" s="1257"/>
      <c r="H18631" s="1258"/>
      <c r="I18631" s="1257"/>
      <c r="J18631" s="1257"/>
      <c r="K18631" s="1257"/>
      <c r="L18631" s="1257"/>
      <c r="M18631" s="1257"/>
    </row>
    <row r="18632" spans="2:13" s="1259" customFormat="1" x14ac:dyDescent="0.2">
      <c r="B18632" s="1257"/>
      <c r="C18632" s="1257"/>
      <c r="D18632" s="1257"/>
      <c r="E18632" s="1257"/>
      <c r="F18632" s="1257"/>
      <c r="G18632" s="1257"/>
      <c r="H18632" s="1258"/>
      <c r="I18632" s="1257"/>
      <c r="J18632" s="1257"/>
      <c r="K18632" s="1257"/>
      <c r="L18632" s="1257"/>
      <c r="M18632" s="1257"/>
    </row>
    <row r="18633" spans="2:13" s="1259" customFormat="1" x14ac:dyDescent="0.2">
      <c r="B18633" s="1257"/>
      <c r="C18633" s="1257"/>
      <c r="D18633" s="1257"/>
      <c r="E18633" s="1257"/>
      <c r="F18633" s="1257"/>
      <c r="G18633" s="1257"/>
      <c r="H18633" s="1258"/>
      <c r="I18633" s="1257"/>
      <c r="J18633" s="1257"/>
      <c r="K18633" s="1257"/>
      <c r="L18633" s="1257"/>
      <c r="M18633" s="1257"/>
    </row>
    <row r="18634" spans="2:13" s="1259" customFormat="1" x14ac:dyDescent="0.2">
      <c r="B18634" s="1257"/>
      <c r="C18634" s="1257"/>
      <c r="D18634" s="1257"/>
      <c r="E18634" s="1257"/>
      <c r="F18634" s="1257"/>
      <c r="G18634" s="1257"/>
      <c r="H18634" s="1258"/>
      <c r="I18634" s="1257"/>
      <c r="J18634" s="1257"/>
      <c r="K18634" s="1257"/>
      <c r="L18634" s="1257"/>
      <c r="M18634" s="1257"/>
    </row>
    <row r="18635" spans="2:13" s="1259" customFormat="1" x14ac:dyDescent="0.2">
      <c r="B18635" s="1257"/>
      <c r="C18635" s="1257"/>
      <c r="D18635" s="1257"/>
      <c r="E18635" s="1257"/>
      <c r="F18635" s="1257"/>
      <c r="G18635" s="1257"/>
      <c r="H18635" s="1258"/>
      <c r="I18635" s="1257"/>
      <c r="J18635" s="1257"/>
      <c r="K18635" s="1257"/>
      <c r="L18635" s="1257"/>
      <c r="M18635" s="1257"/>
    </row>
    <row r="18636" spans="2:13" s="1259" customFormat="1" x14ac:dyDescent="0.2">
      <c r="B18636" s="1257"/>
      <c r="C18636" s="1257"/>
      <c r="D18636" s="1257"/>
      <c r="E18636" s="1257"/>
      <c r="F18636" s="1257"/>
      <c r="G18636" s="1257"/>
      <c r="H18636" s="1258"/>
      <c r="I18636" s="1257"/>
      <c r="J18636" s="1257"/>
      <c r="K18636" s="1257"/>
      <c r="L18636" s="1257"/>
      <c r="M18636" s="1257"/>
    </row>
    <row r="18637" spans="2:13" s="1259" customFormat="1" x14ac:dyDescent="0.2">
      <c r="B18637" s="1257"/>
      <c r="C18637" s="1257"/>
      <c r="D18637" s="1257"/>
      <c r="E18637" s="1257"/>
      <c r="F18637" s="1257"/>
      <c r="G18637" s="1257"/>
      <c r="H18637" s="1258"/>
      <c r="I18637" s="1257"/>
      <c r="J18637" s="1257"/>
      <c r="K18637" s="1257"/>
      <c r="L18637" s="1257"/>
      <c r="M18637" s="1257"/>
    </row>
    <row r="18638" spans="2:13" s="1259" customFormat="1" x14ac:dyDescent="0.2">
      <c r="B18638" s="1257"/>
      <c r="C18638" s="1257"/>
      <c r="D18638" s="1257"/>
      <c r="E18638" s="1257"/>
      <c r="F18638" s="1257"/>
      <c r="G18638" s="1257"/>
      <c r="H18638" s="1258"/>
      <c r="I18638" s="1257"/>
      <c r="J18638" s="1257"/>
      <c r="K18638" s="1257"/>
      <c r="L18638" s="1257"/>
      <c r="M18638" s="1257"/>
    </row>
    <row r="18639" spans="2:13" s="1259" customFormat="1" x14ac:dyDescent="0.2">
      <c r="B18639" s="1257"/>
      <c r="C18639" s="1257"/>
      <c r="D18639" s="1257"/>
      <c r="E18639" s="1257"/>
      <c r="F18639" s="1257"/>
      <c r="G18639" s="1257"/>
      <c r="H18639" s="1258"/>
      <c r="I18639" s="1257"/>
      <c r="J18639" s="1257"/>
      <c r="K18639" s="1257"/>
      <c r="L18639" s="1257"/>
      <c r="M18639" s="1257"/>
    </row>
    <row r="18640" spans="2:13" s="1259" customFormat="1" x14ac:dyDescent="0.2">
      <c r="B18640" s="1257"/>
      <c r="C18640" s="1257"/>
      <c r="D18640" s="1257"/>
      <c r="E18640" s="1257"/>
      <c r="F18640" s="1257"/>
      <c r="G18640" s="1257"/>
      <c r="H18640" s="1258"/>
      <c r="I18640" s="1257"/>
      <c r="J18640" s="1257"/>
      <c r="K18640" s="1257"/>
      <c r="L18640" s="1257"/>
      <c r="M18640" s="1257"/>
    </row>
    <row r="18641" spans="2:13" s="1259" customFormat="1" x14ac:dyDescent="0.2">
      <c r="B18641" s="1257"/>
      <c r="C18641" s="1257"/>
      <c r="D18641" s="1257"/>
      <c r="E18641" s="1257"/>
      <c r="F18641" s="1257"/>
      <c r="G18641" s="1257"/>
      <c r="H18641" s="1258"/>
      <c r="I18641" s="1257"/>
      <c r="J18641" s="1257"/>
      <c r="K18641" s="1257"/>
      <c r="L18641" s="1257"/>
      <c r="M18641" s="1257"/>
    </row>
    <row r="18642" spans="2:13" s="1259" customFormat="1" x14ac:dyDescent="0.2">
      <c r="B18642" s="1257"/>
      <c r="C18642" s="1257"/>
      <c r="D18642" s="1257"/>
      <c r="E18642" s="1257"/>
      <c r="F18642" s="1257"/>
      <c r="G18642" s="1257"/>
      <c r="H18642" s="1258"/>
      <c r="I18642" s="1257"/>
      <c r="J18642" s="1257"/>
      <c r="K18642" s="1257"/>
      <c r="L18642" s="1257"/>
      <c r="M18642" s="1257"/>
    </row>
    <row r="18643" spans="2:13" s="1259" customFormat="1" x14ac:dyDescent="0.2">
      <c r="B18643" s="1257"/>
      <c r="C18643" s="1257"/>
      <c r="D18643" s="1257"/>
      <c r="E18643" s="1257"/>
      <c r="F18643" s="1257"/>
      <c r="G18643" s="1257"/>
      <c r="H18643" s="1258"/>
      <c r="I18643" s="1257"/>
      <c r="J18643" s="1257"/>
      <c r="K18643" s="1257"/>
      <c r="L18643" s="1257"/>
      <c r="M18643" s="1257"/>
    </row>
    <row r="18644" spans="2:13" s="1259" customFormat="1" x14ac:dyDescent="0.2">
      <c r="B18644" s="1257"/>
      <c r="C18644" s="1257"/>
      <c r="D18644" s="1257"/>
      <c r="E18644" s="1257"/>
      <c r="F18644" s="1257"/>
      <c r="G18644" s="1257"/>
      <c r="H18644" s="1258"/>
      <c r="I18644" s="1257"/>
      <c r="J18644" s="1257"/>
      <c r="K18644" s="1257"/>
      <c r="L18644" s="1257"/>
      <c r="M18644" s="1257"/>
    </row>
    <row r="18645" spans="2:13" s="1259" customFormat="1" x14ac:dyDescent="0.2">
      <c r="B18645" s="1257"/>
      <c r="C18645" s="1257"/>
      <c r="D18645" s="1257"/>
      <c r="E18645" s="1257"/>
      <c r="F18645" s="1257"/>
      <c r="G18645" s="1257"/>
      <c r="H18645" s="1258"/>
      <c r="I18645" s="1257"/>
      <c r="J18645" s="1257"/>
      <c r="K18645" s="1257"/>
      <c r="L18645" s="1257"/>
      <c r="M18645" s="1257"/>
    </row>
    <row r="18646" spans="2:13" s="1259" customFormat="1" x14ac:dyDescent="0.2">
      <c r="B18646" s="1257"/>
      <c r="C18646" s="1257"/>
      <c r="D18646" s="1257"/>
      <c r="E18646" s="1257"/>
      <c r="F18646" s="1257"/>
      <c r="G18646" s="1257"/>
      <c r="H18646" s="1258"/>
      <c r="I18646" s="1257"/>
      <c r="J18646" s="1257"/>
      <c r="K18646" s="1257"/>
      <c r="L18646" s="1257"/>
      <c r="M18646" s="1257"/>
    </row>
    <row r="18647" spans="2:13" s="1259" customFormat="1" x14ac:dyDescent="0.2">
      <c r="B18647" s="1257"/>
      <c r="C18647" s="1257"/>
      <c r="D18647" s="1257"/>
      <c r="E18647" s="1257"/>
      <c r="F18647" s="1257"/>
      <c r="G18647" s="1257"/>
      <c r="H18647" s="1258"/>
      <c r="I18647" s="1257"/>
      <c r="J18647" s="1257"/>
      <c r="K18647" s="1257"/>
      <c r="L18647" s="1257"/>
      <c r="M18647" s="1257"/>
    </row>
    <row r="18648" spans="2:13" s="1259" customFormat="1" x14ac:dyDescent="0.2">
      <c r="B18648" s="1257"/>
      <c r="C18648" s="1257"/>
      <c r="D18648" s="1257"/>
      <c r="E18648" s="1257"/>
      <c r="F18648" s="1257"/>
      <c r="G18648" s="1257"/>
      <c r="H18648" s="1258"/>
      <c r="I18648" s="1257"/>
      <c r="J18648" s="1257"/>
      <c r="K18648" s="1257"/>
      <c r="L18648" s="1257"/>
      <c r="M18648" s="1257"/>
    </row>
    <row r="18649" spans="2:13" s="1259" customFormat="1" x14ac:dyDescent="0.2">
      <c r="B18649" s="1257"/>
      <c r="C18649" s="1257"/>
      <c r="D18649" s="1257"/>
      <c r="E18649" s="1257"/>
      <c r="F18649" s="1257"/>
      <c r="G18649" s="1257"/>
      <c r="H18649" s="1258"/>
      <c r="I18649" s="1257"/>
      <c r="J18649" s="1257"/>
      <c r="K18649" s="1257"/>
      <c r="L18649" s="1257"/>
      <c r="M18649" s="1257"/>
    </row>
    <row r="18650" spans="2:13" s="1259" customFormat="1" x14ac:dyDescent="0.2">
      <c r="B18650" s="1257"/>
      <c r="C18650" s="1257"/>
      <c r="D18650" s="1257"/>
      <c r="E18650" s="1257"/>
      <c r="F18650" s="1257"/>
      <c r="G18650" s="1257"/>
      <c r="H18650" s="1258"/>
      <c r="I18650" s="1257"/>
      <c r="J18650" s="1257"/>
      <c r="K18650" s="1257"/>
      <c r="L18650" s="1257"/>
      <c r="M18650" s="1257"/>
    </row>
    <row r="18651" spans="2:13" s="1259" customFormat="1" x14ac:dyDescent="0.2">
      <c r="B18651" s="1257"/>
      <c r="C18651" s="1257"/>
      <c r="D18651" s="1257"/>
      <c r="E18651" s="1257"/>
      <c r="F18651" s="1257"/>
      <c r="G18651" s="1257"/>
      <c r="H18651" s="1258"/>
      <c r="I18651" s="1257"/>
      <c r="J18651" s="1257"/>
      <c r="K18651" s="1257"/>
      <c r="L18651" s="1257"/>
      <c r="M18651" s="1257"/>
    </row>
    <row r="18652" spans="2:13" s="1259" customFormat="1" x14ac:dyDescent="0.2">
      <c r="B18652" s="1257"/>
      <c r="C18652" s="1257"/>
      <c r="D18652" s="1257"/>
      <c r="E18652" s="1257"/>
      <c r="F18652" s="1257"/>
      <c r="G18652" s="1257"/>
      <c r="H18652" s="1258"/>
      <c r="I18652" s="1257"/>
      <c r="J18652" s="1257"/>
      <c r="K18652" s="1257"/>
      <c r="L18652" s="1257"/>
      <c r="M18652" s="1257"/>
    </row>
    <row r="18653" spans="2:13" s="1259" customFormat="1" x14ac:dyDescent="0.2">
      <c r="B18653" s="1257"/>
      <c r="C18653" s="1257"/>
      <c r="D18653" s="1257"/>
      <c r="E18653" s="1257"/>
      <c r="F18653" s="1257"/>
      <c r="G18653" s="1257"/>
      <c r="H18653" s="1258"/>
      <c r="I18653" s="1257"/>
      <c r="J18653" s="1257"/>
      <c r="K18653" s="1257"/>
      <c r="L18653" s="1257"/>
      <c r="M18653" s="1257"/>
    </row>
    <row r="18654" spans="2:13" s="1259" customFormat="1" x14ac:dyDescent="0.2">
      <c r="B18654" s="1257"/>
      <c r="C18654" s="1257"/>
      <c r="D18654" s="1257"/>
      <c r="E18654" s="1257"/>
      <c r="F18654" s="1257"/>
      <c r="G18654" s="1257"/>
      <c r="H18654" s="1258"/>
      <c r="I18654" s="1257"/>
      <c r="J18654" s="1257"/>
      <c r="K18654" s="1257"/>
      <c r="L18654" s="1257"/>
      <c r="M18654" s="1257"/>
    </row>
    <row r="18655" spans="2:13" s="1259" customFormat="1" x14ac:dyDescent="0.2">
      <c r="B18655" s="1257"/>
      <c r="C18655" s="1257"/>
      <c r="D18655" s="1257"/>
      <c r="E18655" s="1257"/>
      <c r="F18655" s="1257"/>
      <c r="G18655" s="1257"/>
      <c r="H18655" s="1258"/>
      <c r="I18655" s="1257"/>
      <c r="J18655" s="1257"/>
      <c r="K18655" s="1257"/>
      <c r="L18655" s="1257"/>
      <c r="M18655" s="1257"/>
    </row>
    <row r="18656" spans="2:13" s="1259" customFormat="1" x14ac:dyDescent="0.2">
      <c r="B18656" s="1257"/>
      <c r="C18656" s="1257"/>
      <c r="D18656" s="1257"/>
      <c r="E18656" s="1257"/>
      <c r="F18656" s="1257"/>
      <c r="G18656" s="1257"/>
      <c r="H18656" s="1258"/>
      <c r="I18656" s="1257"/>
      <c r="J18656" s="1257"/>
      <c r="K18656" s="1257"/>
      <c r="L18656" s="1257"/>
      <c r="M18656" s="1257"/>
    </row>
    <row r="18657" spans="2:13" s="1259" customFormat="1" x14ac:dyDescent="0.2">
      <c r="B18657" s="1257"/>
      <c r="C18657" s="1257"/>
      <c r="D18657" s="1257"/>
      <c r="E18657" s="1257"/>
      <c r="F18657" s="1257"/>
      <c r="G18657" s="1257"/>
      <c r="H18657" s="1258"/>
      <c r="I18657" s="1257"/>
      <c r="J18657" s="1257"/>
      <c r="K18657" s="1257"/>
      <c r="L18657" s="1257"/>
      <c r="M18657" s="1257"/>
    </row>
    <row r="18658" spans="2:13" s="1259" customFormat="1" x14ac:dyDescent="0.2">
      <c r="B18658" s="1257"/>
      <c r="C18658" s="1257"/>
      <c r="D18658" s="1257"/>
      <c r="E18658" s="1257"/>
      <c r="F18658" s="1257"/>
      <c r="G18658" s="1257"/>
      <c r="H18658" s="1258"/>
      <c r="I18658" s="1257"/>
      <c r="J18658" s="1257"/>
      <c r="K18658" s="1257"/>
      <c r="L18658" s="1257"/>
      <c r="M18658" s="1257"/>
    </row>
    <row r="18659" spans="2:13" s="1259" customFormat="1" x14ac:dyDescent="0.2">
      <c r="B18659" s="1257"/>
      <c r="C18659" s="1257"/>
      <c r="D18659" s="1257"/>
      <c r="E18659" s="1257"/>
      <c r="F18659" s="1257"/>
      <c r="G18659" s="1257"/>
      <c r="H18659" s="1258"/>
      <c r="I18659" s="1257"/>
      <c r="J18659" s="1257"/>
      <c r="K18659" s="1257"/>
      <c r="L18659" s="1257"/>
      <c r="M18659" s="1257"/>
    </row>
    <row r="18660" spans="2:13" s="1259" customFormat="1" x14ac:dyDescent="0.2">
      <c r="B18660" s="1257"/>
      <c r="C18660" s="1257"/>
      <c r="D18660" s="1257"/>
      <c r="E18660" s="1257"/>
      <c r="F18660" s="1257"/>
      <c r="G18660" s="1257"/>
      <c r="H18660" s="1258"/>
      <c r="I18660" s="1257"/>
      <c r="J18660" s="1257"/>
      <c r="K18660" s="1257"/>
      <c r="L18660" s="1257"/>
      <c r="M18660" s="1257"/>
    </row>
    <row r="18661" spans="2:13" s="1259" customFormat="1" x14ac:dyDescent="0.2">
      <c r="B18661" s="1257"/>
      <c r="C18661" s="1257"/>
      <c r="D18661" s="1257"/>
      <c r="E18661" s="1257"/>
      <c r="F18661" s="1257"/>
      <c r="G18661" s="1257"/>
      <c r="H18661" s="1258"/>
      <c r="I18661" s="1257"/>
      <c r="J18661" s="1257"/>
      <c r="K18661" s="1257"/>
      <c r="L18661" s="1257"/>
      <c r="M18661" s="1257"/>
    </row>
    <row r="18662" spans="2:13" s="1259" customFormat="1" x14ac:dyDescent="0.2">
      <c r="B18662" s="1257"/>
      <c r="C18662" s="1257"/>
      <c r="D18662" s="1257"/>
      <c r="E18662" s="1257"/>
      <c r="F18662" s="1257"/>
      <c r="G18662" s="1257"/>
      <c r="H18662" s="1258"/>
      <c r="I18662" s="1257"/>
      <c r="J18662" s="1257"/>
      <c r="K18662" s="1257"/>
      <c r="L18662" s="1257"/>
      <c r="M18662" s="1257"/>
    </row>
    <row r="18663" spans="2:13" s="1259" customFormat="1" x14ac:dyDescent="0.2">
      <c r="B18663" s="1257"/>
      <c r="C18663" s="1257"/>
      <c r="D18663" s="1257"/>
      <c r="E18663" s="1257"/>
      <c r="F18663" s="1257"/>
      <c r="G18663" s="1257"/>
      <c r="H18663" s="1258"/>
      <c r="I18663" s="1257"/>
      <c r="J18663" s="1257"/>
      <c r="K18663" s="1257"/>
      <c r="L18663" s="1257"/>
      <c r="M18663" s="1257"/>
    </row>
    <row r="18664" spans="2:13" s="1259" customFormat="1" x14ac:dyDescent="0.2">
      <c r="B18664" s="1257"/>
      <c r="C18664" s="1257"/>
      <c r="D18664" s="1257"/>
      <c r="E18664" s="1257"/>
      <c r="F18664" s="1257"/>
      <c r="G18664" s="1257"/>
      <c r="H18664" s="1258"/>
      <c r="I18664" s="1257"/>
      <c r="J18664" s="1257"/>
      <c r="K18664" s="1257"/>
      <c r="L18664" s="1257"/>
      <c r="M18664" s="1257"/>
    </row>
    <row r="18665" spans="2:13" s="1259" customFormat="1" x14ac:dyDescent="0.2">
      <c r="B18665" s="1257"/>
      <c r="C18665" s="1257"/>
      <c r="D18665" s="1257"/>
      <c r="E18665" s="1257"/>
      <c r="F18665" s="1257"/>
      <c r="G18665" s="1257"/>
      <c r="H18665" s="1258"/>
      <c r="I18665" s="1257"/>
      <c r="J18665" s="1257"/>
      <c r="K18665" s="1257"/>
      <c r="L18665" s="1257"/>
      <c r="M18665" s="1257"/>
    </row>
    <row r="18666" spans="2:13" s="1259" customFormat="1" x14ac:dyDescent="0.2">
      <c r="B18666" s="1257"/>
      <c r="C18666" s="1257"/>
      <c r="D18666" s="1257"/>
      <c r="E18666" s="1257"/>
      <c r="F18666" s="1257"/>
      <c r="G18666" s="1257"/>
      <c r="H18666" s="1258"/>
      <c r="I18666" s="1257"/>
      <c r="J18666" s="1257"/>
      <c r="K18666" s="1257"/>
      <c r="L18666" s="1257"/>
      <c r="M18666" s="1257"/>
    </row>
    <row r="18667" spans="2:13" s="1259" customFormat="1" x14ac:dyDescent="0.2">
      <c r="B18667" s="1257"/>
      <c r="C18667" s="1257"/>
      <c r="D18667" s="1257"/>
      <c r="E18667" s="1257"/>
      <c r="F18667" s="1257"/>
      <c r="G18667" s="1257"/>
      <c r="H18667" s="1258"/>
      <c r="I18667" s="1257"/>
      <c r="J18667" s="1257"/>
      <c r="K18667" s="1257"/>
      <c r="L18667" s="1257"/>
      <c r="M18667" s="1257"/>
    </row>
    <row r="18668" spans="2:13" s="1259" customFormat="1" x14ac:dyDescent="0.2">
      <c r="B18668" s="1257"/>
      <c r="C18668" s="1257"/>
      <c r="D18668" s="1257"/>
      <c r="E18668" s="1257"/>
      <c r="F18668" s="1257"/>
      <c r="G18668" s="1257"/>
      <c r="H18668" s="1258"/>
      <c r="I18668" s="1257"/>
      <c r="J18668" s="1257"/>
      <c r="K18668" s="1257"/>
      <c r="L18668" s="1257"/>
      <c r="M18668" s="1257"/>
    </row>
    <row r="18669" spans="2:13" s="1259" customFormat="1" x14ac:dyDescent="0.2">
      <c r="B18669" s="1257"/>
      <c r="C18669" s="1257"/>
      <c r="D18669" s="1257"/>
      <c r="E18669" s="1257"/>
      <c r="F18669" s="1257"/>
      <c r="G18669" s="1257"/>
      <c r="H18669" s="1258"/>
      <c r="I18669" s="1257"/>
      <c r="J18669" s="1257"/>
      <c r="K18669" s="1257"/>
      <c r="L18669" s="1257"/>
      <c r="M18669" s="1257"/>
    </row>
    <row r="18670" spans="2:13" s="1259" customFormat="1" x14ac:dyDescent="0.2">
      <c r="B18670" s="1257"/>
      <c r="C18670" s="1257"/>
      <c r="D18670" s="1257"/>
      <c r="E18670" s="1257"/>
      <c r="F18670" s="1257"/>
      <c r="G18670" s="1257"/>
      <c r="H18670" s="1258"/>
      <c r="I18670" s="1257"/>
      <c r="J18670" s="1257"/>
      <c r="K18670" s="1257"/>
      <c r="L18670" s="1257"/>
      <c r="M18670" s="1257"/>
    </row>
    <row r="18671" spans="2:13" s="1259" customFormat="1" x14ac:dyDescent="0.2">
      <c r="B18671" s="1257"/>
      <c r="C18671" s="1257"/>
      <c r="D18671" s="1257"/>
      <c r="E18671" s="1257"/>
      <c r="F18671" s="1257"/>
      <c r="G18671" s="1257"/>
      <c r="H18671" s="1258"/>
      <c r="I18671" s="1257"/>
      <c r="J18671" s="1257"/>
      <c r="K18671" s="1257"/>
      <c r="L18671" s="1257"/>
      <c r="M18671" s="1257"/>
    </row>
    <row r="18672" spans="2:13" s="1259" customFormat="1" x14ac:dyDescent="0.2">
      <c r="B18672" s="1257"/>
      <c r="C18672" s="1257"/>
      <c r="D18672" s="1257"/>
      <c r="E18672" s="1257"/>
      <c r="F18672" s="1257"/>
      <c r="G18672" s="1257"/>
      <c r="H18672" s="1258"/>
      <c r="I18672" s="1257"/>
      <c r="J18672" s="1257"/>
      <c r="K18672" s="1257"/>
      <c r="L18672" s="1257"/>
      <c r="M18672" s="1257"/>
    </row>
    <row r="18673" spans="2:13" s="1259" customFormat="1" x14ac:dyDescent="0.2">
      <c r="B18673" s="1257"/>
      <c r="C18673" s="1257"/>
      <c r="D18673" s="1257"/>
      <c r="E18673" s="1257"/>
      <c r="F18673" s="1257"/>
      <c r="G18673" s="1257"/>
      <c r="H18673" s="1258"/>
      <c r="I18673" s="1257"/>
      <c r="J18673" s="1257"/>
      <c r="K18673" s="1257"/>
      <c r="L18673" s="1257"/>
      <c r="M18673" s="1257"/>
    </row>
    <row r="18674" spans="2:13" s="1259" customFormat="1" x14ac:dyDescent="0.2">
      <c r="B18674" s="1257"/>
      <c r="C18674" s="1257"/>
      <c r="D18674" s="1257"/>
      <c r="E18674" s="1257"/>
      <c r="F18674" s="1257"/>
      <c r="G18674" s="1257"/>
      <c r="H18674" s="1258"/>
      <c r="I18674" s="1257"/>
      <c r="J18674" s="1257"/>
      <c r="K18674" s="1257"/>
      <c r="L18674" s="1257"/>
      <c r="M18674" s="1257"/>
    </row>
    <row r="18675" spans="2:13" s="1259" customFormat="1" x14ac:dyDescent="0.2">
      <c r="B18675" s="1257"/>
      <c r="C18675" s="1257"/>
      <c r="D18675" s="1257"/>
      <c r="E18675" s="1257"/>
      <c r="F18675" s="1257"/>
      <c r="G18675" s="1257"/>
      <c r="H18675" s="1258"/>
      <c r="I18675" s="1257"/>
      <c r="J18675" s="1257"/>
      <c r="K18675" s="1257"/>
      <c r="L18675" s="1257"/>
      <c r="M18675" s="1257"/>
    </row>
    <row r="18676" spans="2:13" s="1259" customFormat="1" x14ac:dyDescent="0.2">
      <c r="B18676" s="1257"/>
      <c r="C18676" s="1257"/>
      <c r="D18676" s="1257"/>
      <c r="E18676" s="1257"/>
      <c r="F18676" s="1257"/>
      <c r="G18676" s="1257"/>
      <c r="H18676" s="1258"/>
      <c r="I18676" s="1257"/>
      <c r="J18676" s="1257"/>
      <c r="K18676" s="1257"/>
      <c r="L18676" s="1257"/>
      <c r="M18676" s="1257"/>
    </row>
    <row r="18677" spans="2:13" s="1259" customFormat="1" x14ac:dyDescent="0.2">
      <c r="B18677" s="1257"/>
      <c r="C18677" s="1257"/>
      <c r="D18677" s="1257"/>
      <c r="E18677" s="1257"/>
      <c r="F18677" s="1257"/>
      <c r="G18677" s="1257"/>
      <c r="H18677" s="1258"/>
      <c r="I18677" s="1257"/>
      <c r="J18677" s="1257"/>
      <c r="K18677" s="1257"/>
      <c r="L18677" s="1257"/>
      <c r="M18677" s="1257"/>
    </row>
    <row r="18678" spans="2:13" s="1259" customFormat="1" x14ac:dyDescent="0.2">
      <c r="B18678" s="1257"/>
      <c r="C18678" s="1257"/>
      <c r="D18678" s="1257"/>
      <c r="E18678" s="1257"/>
      <c r="F18678" s="1257"/>
      <c r="G18678" s="1257"/>
      <c r="H18678" s="1258"/>
      <c r="I18678" s="1257"/>
      <c r="J18678" s="1257"/>
      <c r="K18678" s="1257"/>
      <c r="L18678" s="1257"/>
      <c r="M18678" s="1257"/>
    </row>
    <row r="18679" spans="2:13" s="1259" customFormat="1" x14ac:dyDescent="0.2">
      <c r="B18679" s="1257"/>
      <c r="C18679" s="1257"/>
      <c r="D18679" s="1257"/>
      <c r="E18679" s="1257"/>
      <c r="F18679" s="1257"/>
      <c r="G18679" s="1257"/>
      <c r="H18679" s="1258"/>
      <c r="I18679" s="1257"/>
      <c r="J18679" s="1257"/>
      <c r="K18679" s="1257"/>
      <c r="L18679" s="1257"/>
      <c r="M18679" s="1257"/>
    </row>
    <row r="18680" spans="2:13" s="1259" customFormat="1" x14ac:dyDescent="0.2">
      <c r="B18680" s="1257"/>
      <c r="C18680" s="1257"/>
      <c r="D18680" s="1257"/>
      <c r="E18680" s="1257"/>
      <c r="F18680" s="1257"/>
      <c r="G18680" s="1257"/>
      <c r="H18680" s="1258"/>
      <c r="I18680" s="1257"/>
      <c r="J18680" s="1257"/>
      <c r="K18680" s="1257"/>
      <c r="L18680" s="1257"/>
      <c r="M18680" s="1257"/>
    </row>
    <row r="18681" spans="2:13" s="1259" customFormat="1" x14ac:dyDescent="0.2">
      <c r="B18681" s="1257"/>
      <c r="C18681" s="1257"/>
      <c r="D18681" s="1257"/>
      <c r="E18681" s="1257"/>
      <c r="F18681" s="1257"/>
      <c r="G18681" s="1257"/>
      <c r="H18681" s="1258"/>
      <c r="I18681" s="1257"/>
      <c r="J18681" s="1257"/>
      <c r="K18681" s="1257"/>
      <c r="L18681" s="1257"/>
      <c r="M18681" s="1257"/>
    </row>
    <row r="18682" spans="2:13" s="1259" customFormat="1" x14ac:dyDescent="0.2">
      <c r="B18682" s="1257"/>
      <c r="C18682" s="1257"/>
      <c r="D18682" s="1257"/>
      <c r="E18682" s="1257"/>
      <c r="F18682" s="1257"/>
      <c r="G18682" s="1257"/>
      <c r="H18682" s="1258"/>
      <c r="I18682" s="1257"/>
      <c r="J18682" s="1257"/>
      <c r="K18682" s="1257"/>
      <c r="L18682" s="1257"/>
      <c r="M18682" s="1257"/>
    </row>
    <row r="18683" spans="2:13" s="1259" customFormat="1" x14ac:dyDescent="0.2">
      <c r="B18683" s="1257"/>
      <c r="C18683" s="1257"/>
      <c r="D18683" s="1257"/>
      <c r="E18683" s="1257"/>
      <c r="F18683" s="1257"/>
      <c r="G18683" s="1257"/>
      <c r="H18683" s="1258"/>
      <c r="I18683" s="1257"/>
      <c r="J18683" s="1257"/>
      <c r="K18683" s="1257"/>
      <c r="L18683" s="1257"/>
      <c r="M18683" s="1257"/>
    </row>
    <row r="18684" spans="2:13" s="1259" customFormat="1" x14ac:dyDescent="0.2">
      <c r="B18684" s="1257"/>
      <c r="C18684" s="1257"/>
      <c r="D18684" s="1257"/>
      <c r="E18684" s="1257"/>
      <c r="F18684" s="1257"/>
      <c r="G18684" s="1257"/>
      <c r="H18684" s="1258"/>
      <c r="I18684" s="1257"/>
      <c r="J18684" s="1257"/>
      <c r="K18684" s="1257"/>
      <c r="L18684" s="1257"/>
      <c r="M18684" s="1257"/>
    </row>
    <row r="18685" spans="2:13" s="1259" customFormat="1" x14ac:dyDescent="0.2">
      <c r="B18685" s="1257"/>
      <c r="C18685" s="1257"/>
      <c r="D18685" s="1257"/>
      <c r="E18685" s="1257"/>
      <c r="F18685" s="1257"/>
      <c r="G18685" s="1257"/>
      <c r="H18685" s="1258"/>
      <c r="I18685" s="1257"/>
      <c r="J18685" s="1257"/>
      <c r="K18685" s="1257"/>
      <c r="L18685" s="1257"/>
      <c r="M18685" s="1257"/>
    </row>
    <row r="18686" spans="2:13" s="1259" customFormat="1" x14ac:dyDescent="0.2">
      <c r="B18686" s="1257"/>
      <c r="C18686" s="1257"/>
      <c r="D18686" s="1257"/>
      <c r="E18686" s="1257"/>
      <c r="F18686" s="1257"/>
      <c r="G18686" s="1257"/>
      <c r="H18686" s="1258"/>
      <c r="I18686" s="1257"/>
      <c r="J18686" s="1257"/>
      <c r="K18686" s="1257"/>
      <c r="L18686" s="1257"/>
      <c r="M18686" s="1257"/>
    </row>
    <row r="18687" spans="2:13" s="1259" customFormat="1" x14ac:dyDescent="0.2">
      <c r="B18687" s="1257"/>
      <c r="C18687" s="1257"/>
      <c r="D18687" s="1257"/>
      <c r="E18687" s="1257"/>
      <c r="F18687" s="1257"/>
      <c r="G18687" s="1257"/>
      <c r="H18687" s="1258"/>
      <c r="I18687" s="1257"/>
      <c r="J18687" s="1257"/>
      <c r="K18687" s="1257"/>
      <c r="L18687" s="1257"/>
      <c r="M18687" s="1257"/>
    </row>
    <row r="18688" spans="2:13" s="1259" customFormat="1" x14ac:dyDescent="0.2">
      <c r="B18688" s="1257"/>
      <c r="C18688" s="1257"/>
      <c r="D18688" s="1257"/>
      <c r="E18688" s="1257"/>
      <c r="F18688" s="1257"/>
      <c r="G18688" s="1257"/>
      <c r="H18688" s="1258"/>
      <c r="I18688" s="1257"/>
      <c r="J18688" s="1257"/>
      <c r="K18688" s="1257"/>
      <c r="L18688" s="1257"/>
      <c r="M18688" s="1257"/>
    </row>
    <row r="18689" spans="2:13" s="1259" customFormat="1" x14ac:dyDescent="0.2">
      <c r="B18689" s="1257"/>
      <c r="C18689" s="1257"/>
      <c r="D18689" s="1257"/>
      <c r="E18689" s="1257"/>
      <c r="F18689" s="1257"/>
      <c r="G18689" s="1257"/>
      <c r="H18689" s="1258"/>
      <c r="I18689" s="1257"/>
      <c r="J18689" s="1257"/>
      <c r="K18689" s="1257"/>
      <c r="L18689" s="1257"/>
      <c r="M18689" s="1257"/>
    </row>
    <row r="18690" spans="2:13" s="1259" customFormat="1" x14ac:dyDescent="0.2">
      <c r="B18690" s="1257"/>
      <c r="C18690" s="1257"/>
      <c r="D18690" s="1257"/>
      <c r="E18690" s="1257"/>
      <c r="F18690" s="1257"/>
      <c r="G18690" s="1257"/>
      <c r="H18690" s="1258"/>
      <c r="I18690" s="1257"/>
      <c r="J18690" s="1257"/>
      <c r="K18690" s="1257"/>
      <c r="L18690" s="1257"/>
      <c r="M18690" s="1257"/>
    </row>
    <row r="18691" spans="2:13" s="1259" customFormat="1" x14ac:dyDescent="0.2">
      <c r="B18691" s="1257"/>
      <c r="C18691" s="1257"/>
      <c r="D18691" s="1257"/>
      <c r="E18691" s="1257"/>
      <c r="F18691" s="1257"/>
      <c r="G18691" s="1257"/>
      <c r="H18691" s="1258"/>
      <c r="I18691" s="1257"/>
      <c r="J18691" s="1257"/>
      <c r="K18691" s="1257"/>
      <c r="L18691" s="1257"/>
      <c r="M18691" s="1257"/>
    </row>
    <row r="18692" spans="2:13" s="1259" customFormat="1" x14ac:dyDescent="0.2">
      <c r="B18692" s="1257"/>
      <c r="C18692" s="1257"/>
      <c r="D18692" s="1257"/>
      <c r="E18692" s="1257"/>
      <c r="F18692" s="1257"/>
      <c r="G18692" s="1257"/>
      <c r="H18692" s="1258"/>
      <c r="I18692" s="1257"/>
      <c r="J18692" s="1257"/>
      <c r="K18692" s="1257"/>
      <c r="L18692" s="1257"/>
      <c r="M18692" s="1257"/>
    </row>
    <row r="18693" spans="2:13" s="1259" customFormat="1" x14ac:dyDescent="0.2">
      <c r="B18693" s="1257"/>
      <c r="C18693" s="1257"/>
      <c r="D18693" s="1257"/>
      <c r="E18693" s="1257"/>
      <c r="F18693" s="1257"/>
      <c r="G18693" s="1257"/>
      <c r="H18693" s="1258"/>
      <c r="I18693" s="1257"/>
      <c r="J18693" s="1257"/>
      <c r="K18693" s="1257"/>
      <c r="L18693" s="1257"/>
      <c r="M18693" s="1257"/>
    </row>
    <row r="18694" spans="2:13" s="1259" customFormat="1" x14ac:dyDescent="0.2">
      <c r="B18694" s="1257"/>
      <c r="C18694" s="1257"/>
      <c r="D18694" s="1257"/>
      <c r="E18694" s="1257"/>
      <c r="F18694" s="1257"/>
      <c r="G18694" s="1257"/>
      <c r="H18694" s="1258"/>
      <c r="I18694" s="1257"/>
      <c r="J18694" s="1257"/>
      <c r="K18694" s="1257"/>
      <c r="L18694" s="1257"/>
      <c r="M18694" s="1257"/>
    </row>
    <row r="18695" spans="2:13" s="1259" customFormat="1" x14ac:dyDescent="0.2">
      <c r="B18695" s="1257"/>
      <c r="C18695" s="1257"/>
      <c r="D18695" s="1257"/>
      <c r="E18695" s="1257"/>
      <c r="F18695" s="1257"/>
      <c r="G18695" s="1257"/>
      <c r="H18695" s="1258"/>
      <c r="I18695" s="1257"/>
      <c r="J18695" s="1257"/>
      <c r="K18695" s="1257"/>
      <c r="L18695" s="1257"/>
      <c r="M18695" s="1257"/>
    </row>
    <row r="18696" spans="2:13" s="1259" customFormat="1" x14ac:dyDescent="0.2">
      <c r="B18696" s="1257"/>
      <c r="C18696" s="1257"/>
      <c r="D18696" s="1257"/>
      <c r="E18696" s="1257"/>
      <c r="F18696" s="1257"/>
      <c r="G18696" s="1257"/>
      <c r="H18696" s="1258"/>
      <c r="I18696" s="1257"/>
      <c r="J18696" s="1257"/>
      <c r="K18696" s="1257"/>
      <c r="L18696" s="1257"/>
      <c r="M18696" s="1257"/>
    </row>
    <row r="18697" spans="2:13" s="1259" customFormat="1" x14ac:dyDescent="0.2">
      <c r="B18697" s="1257"/>
      <c r="C18697" s="1257"/>
      <c r="D18697" s="1257"/>
      <c r="E18697" s="1257"/>
      <c r="F18697" s="1257"/>
      <c r="G18697" s="1257"/>
      <c r="H18697" s="1258"/>
      <c r="I18697" s="1257"/>
      <c r="J18697" s="1257"/>
      <c r="K18697" s="1257"/>
      <c r="L18697" s="1257"/>
      <c r="M18697" s="1257"/>
    </row>
    <row r="18698" spans="2:13" s="1259" customFormat="1" x14ac:dyDescent="0.2">
      <c r="B18698" s="1257"/>
      <c r="C18698" s="1257"/>
      <c r="D18698" s="1257"/>
      <c r="E18698" s="1257"/>
      <c r="F18698" s="1257"/>
      <c r="G18698" s="1257"/>
      <c r="H18698" s="1258"/>
      <c r="I18698" s="1257"/>
      <c r="J18698" s="1257"/>
      <c r="K18698" s="1257"/>
      <c r="L18698" s="1257"/>
      <c r="M18698" s="1257"/>
    </row>
    <row r="18699" spans="2:13" s="1259" customFormat="1" x14ac:dyDescent="0.2">
      <c r="B18699" s="1257"/>
      <c r="C18699" s="1257"/>
      <c r="D18699" s="1257"/>
      <c r="E18699" s="1257"/>
      <c r="F18699" s="1257"/>
      <c r="G18699" s="1257"/>
      <c r="H18699" s="1258"/>
      <c r="I18699" s="1257"/>
      <c r="J18699" s="1257"/>
      <c r="K18699" s="1257"/>
      <c r="L18699" s="1257"/>
      <c r="M18699" s="1257"/>
    </row>
    <row r="18700" spans="2:13" s="1259" customFormat="1" x14ac:dyDescent="0.2">
      <c r="B18700" s="1257"/>
      <c r="C18700" s="1257"/>
      <c r="D18700" s="1257"/>
      <c r="E18700" s="1257"/>
      <c r="F18700" s="1257"/>
      <c r="G18700" s="1257"/>
      <c r="H18700" s="1258"/>
      <c r="I18700" s="1257"/>
      <c r="J18700" s="1257"/>
      <c r="K18700" s="1257"/>
      <c r="L18700" s="1257"/>
      <c r="M18700" s="1257"/>
    </row>
    <row r="18701" spans="2:13" s="1259" customFormat="1" x14ac:dyDescent="0.2">
      <c r="B18701" s="1257"/>
      <c r="C18701" s="1257"/>
      <c r="D18701" s="1257"/>
      <c r="E18701" s="1257"/>
      <c r="F18701" s="1257"/>
      <c r="G18701" s="1257"/>
      <c r="H18701" s="1258"/>
      <c r="I18701" s="1257"/>
      <c r="J18701" s="1257"/>
      <c r="K18701" s="1257"/>
      <c r="L18701" s="1257"/>
      <c r="M18701" s="1257"/>
    </row>
    <row r="18702" spans="2:13" s="1259" customFormat="1" x14ac:dyDescent="0.2">
      <c r="B18702" s="1257"/>
      <c r="C18702" s="1257"/>
      <c r="D18702" s="1257"/>
      <c r="E18702" s="1257"/>
      <c r="F18702" s="1257"/>
      <c r="G18702" s="1257"/>
      <c r="H18702" s="1258"/>
      <c r="I18702" s="1257"/>
      <c r="J18702" s="1257"/>
      <c r="K18702" s="1257"/>
      <c r="L18702" s="1257"/>
      <c r="M18702" s="1257"/>
    </row>
    <row r="18703" spans="2:13" s="1259" customFormat="1" x14ac:dyDescent="0.2">
      <c r="B18703" s="1257"/>
      <c r="C18703" s="1257"/>
      <c r="D18703" s="1257"/>
      <c r="E18703" s="1257"/>
      <c r="F18703" s="1257"/>
      <c r="G18703" s="1257"/>
      <c r="H18703" s="1258"/>
      <c r="I18703" s="1257"/>
      <c r="J18703" s="1257"/>
      <c r="K18703" s="1257"/>
      <c r="L18703" s="1257"/>
      <c r="M18703" s="1257"/>
    </row>
    <row r="18704" spans="2:13" s="1259" customFormat="1" x14ac:dyDescent="0.2">
      <c r="B18704" s="1257"/>
      <c r="C18704" s="1257"/>
      <c r="D18704" s="1257"/>
      <c r="E18704" s="1257"/>
      <c r="F18704" s="1257"/>
      <c r="G18704" s="1257"/>
      <c r="H18704" s="1258"/>
      <c r="I18704" s="1257"/>
      <c r="J18704" s="1257"/>
      <c r="K18704" s="1257"/>
      <c r="L18704" s="1257"/>
      <c r="M18704" s="1257"/>
    </row>
    <row r="18705" spans="2:13" s="1259" customFormat="1" x14ac:dyDescent="0.2">
      <c r="B18705" s="1257"/>
      <c r="C18705" s="1257"/>
      <c r="D18705" s="1257"/>
      <c r="E18705" s="1257"/>
      <c r="F18705" s="1257"/>
      <c r="G18705" s="1257"/>
      <c r="H18705" s="1258"/>
      <c r="I18705" s="1257"/>
      <c r="J18705" s="1257"/>
      <c r="K18705" s="1257"/>
      <c r="L18705" s="1257"/>
      <c r="M18705" s="1257"/>
    </row>
    <row r="18706" spans="2:13" s="1259" customFormat="1" x14ac:dyDescent="0.2">
      <c r="B18706" s="1257"/>
      <c r="C18706" s="1257"/>
      <c r="D18706" s="1257"/>
      <c r="E18706" s="1257"/>
      <c r="F18706" s="1257"/>
      <c r="G18706" s="1257"/>
      <c r="H18706" s="1258"/>
      <c r="I18706" s="1257"/>
      <c r="J18706" s="1257"/>
      <c r="K18706" s="1257"/>
      <c r="L18706" s="1257"/>
      <c r="M18706" s="1257"/>
    </row>
    <row r="18707" spans="2:13" s="1259" customFormat="1" x14ac:dyDescent="0.2">
      <c r="B18707" s="1257"/>
      <c r="C18707" s="1257"/>
      <c r="D18707" s="1257"/>
      <c r="E18707" s="1257"/>
      <c r="F18707" s="1257"/>
      <c r="G18707" s="1257"/>
      <c r="H18707" s="1258"/>
      <c r="I18707" s="1257"/>
      <c r="J18707" s="1257"/>
      <c r="K18707" s="1257"/>
      <c r="L18707" s="1257"/>
      <c r="M18707" s="1257"/>
    </row>
    <row r="18708" spans="2:13" s="1259" customFormat="1" x14ac:dyDescent="0.2">
      <c r="B18708" s="1257"/>
      <c r="C18708" s="1257"/>
      <c r="D18708" s="1257"/>
      <c r="E18708" s="1257"/>
      <c r="F18708" s="1257"/>
      <c r="G18708" s="1257"/>
      <c r="H18708" s="1258"/>
      <c r="I18708" s="1257"/>
      <c r="J18708" s="1257"/>
      <c r="K18708" s="1257"/>
      <c r="L18708" s="1257"/>
      <c r="M18708" s="1257"/>
    </row>
    <row r="18709" spans="2:13" s="1259" customFormat="1" x14ac:dyDescent="0.2">
      <c r="B18709" s="1257"/>
      <c r="C18709" s="1257"/>
      <c r="D18709" s="1257"/>
      <c r="E18709" s="1257"/>
      <c r="F18709" s="1257"/>
      <c r="G18709" s="1257"/>
      <c r="H18709" s="1258"/>
      <c r="I18709" s="1257"/>
      <c r="J18709" s="1257"/>
      <c r="K18709" s="1257"/>
      <c r="L18709" s="1257"/>
      <c r="M18709" s="1257"/>
    </row>
    <row r="18710" spans="2:13" s="1259" customFormat="1" x14ac:dyDescent="0.2">
      <c r="B18710" s="1257"/>
      <c r="C18710" s="1257"/>
      <c r="D18710" s="1257"/>
      <c r="E18710" s="1257"/>
      <c r="F18710" s="1257"/>
      <c r="G18710" s="1257"/>
      <c r="H18710" s="1258"/>
      <c r="I18710" s="1257"/>
      <c r="J18710" s="1257"/>
      <c r="K18710" s="1257"/>
      <c r="L18710" s="1257"/>
      <c r="M18710" s="1257"/>
    </row>
    <row r="18711" spans="2:13" s="1259" customFormat="1" x14ac:dyDescent="0.2">
      <c r="B18711" s="1257"/>
      <c r="C18711" s="1257"/>
      <c r="D18711" s="1257"/>
      <c r="E18711" s="1257"/>
      <c r="F18711" s="1257"/>
      <c r="G18711" s="1257"/>
      <c r="H18711" s="1258"/>
      <c r="I18711" s="1257"/>
      <c r="J18711" s="1257"/>
      <c r="K18711" s="1257"/>
      <c r="L18711" s="1257"/>
      <c r="M18711" s="1257"/>
    </row>
    <row r="18712" spans="2:13" s="1259" customFormat="1" x14ac:dyDescent="0.2">
      <c r="B18712" s="1257"/>
      <c r="C18712" s="1257"/>
      <c r="D18712" s="1257"/>
      <c r="E18712" s="1257"/>
      <c r="F18712" s="1257"/>
      <c r="G18712" s="1257"/>
      <c r="H18712" s="1258"/>
      <c r="I18712" s="1257"/>
      <c r="J18712" s="1257"/>
      <c r="K18712" s="1257"/>
      <c r="L18712" s="1257"/>
      <c r="M18712" s="1257"/>
    </row>
    <row r="18713" spans="2:13" s="1259" customFormat="1" x14ac:dyDescent="0.2">
      <c r="B18713" s="1257"/>
      <c r="C18713" s="1257"/>
      <c r="D18713" s="1257"/>
      <c r="E18713" s="1257"/>
      <c r="F18713" s="1257"/>
      <c r="G18713" s="1257"/>
      <c r="H18713" s="1258"/>
      <c r="I18713" s="1257"/>
      <c r="J18713" s="1257"/>
      <c r="K18713" s="1257"/>
      <c r="L18713" s="1257"/>
      <c r="M18713" s="1257"/>
    </row>
    <row r="18714" spans="2:13" s="1259" customFormat="1" x14ac:dyDescent="0.2">
      <c r="B18714" s="1257"/>
      <c r="C18714" s="1257"/>
      <c r="D18714" s="1257"/>
      <c r="E18714" s="1257"/>
      <c r="F18714" s="1257"/>
      <c r="G18714" s="1257"/>
      <c r="H18714" s="1258"/>
      <c r="I18714" s="1257"/>
      <c r="J18714" s="1257"/>
      <c r="K18714" s="1257"/>
      <c r="L18714" s="1257"/>
      <c r="M18714" s="1257"/>
    </row>
    <row r="18715" spans="2:13" s="1259" customFormat="1" x14ac:dyDescent="0.2">
      <c r="B18715" s="1257"/>
      <c r="C18715" s="1257"/>
      <c r="D18715" s="1257"/>
      <c r="E18715" s="1257"/>
      <c r="F18715" s="1257"/>
      <c r="G18715" s="1257"/>
      <c r="H18715" s="1258"/>
      <c r="I18715" s="1257"/>
      <c r="J18715" s="1257"/>
      <c r="K18715" s="1257"/>
      <c r="L18715" s="1257"/>
      <c r="M18715" s="1257"/>
    </row>
    <row r="18716" spans="2:13" s="1259" customFormat="1" x14ac:dyDescent="0.2">
      <c r="B18716" s="1257"/>
      <c r="C18716" s="1257"/>
      <c r="D18716" s="1257"/>
      <c r="E18716" s="1257"/>
      <c r="F18716" s="1257"/>
      <c r="G18716" s="1257"/>
      <c r="H18716" s="1258"/>
      <c r="I18716" s="1257"/>
      <c r="J18716" s="1257"/>
      <c r="K18716" s="1257"/>
      <c r="L18716" s="1257"/>
      <c r="M18716" s="1257"/>
    </row>
    <row r="18717" spans="2:13" s="1259" customFormat="1" x14ac:dyDescent="0.2">
      <c r="B18717" s="1257"/>
      <c r="C18717" s="1257"/>
      <c r="D18717" s="1257"/>
      <c r="E18717" s="1257"/>
      <c r="F18717" s="1257"/>
      <c r="G18717" s="1257"/>
      <c r="H18717" s="1258"/>
      <c r="I18717" s="1257"/>
      <c r="J18717" s="1257"/>
      <c r="K18717" s="1257"/>
      <c r="L18717" s="1257"/>
      <c r="M18717" s="1257"/>
    </row>
    <row r="18718" spans="2:13" s="1259" customFormat="1" x14ac:dyDescent="0.2">
      <c r="B18718" s="1257"/>
      <c r="C18718" s="1257"/>
      <c r="D18718" s="1257"/>
      <c r="E18718" s="1257"/>
      <c r="F18718" s="1257"/>
      <c r="G18718" s="1257"/>
      <c r="H18718" s="1258"/>
      <c r="I18718" s="1257"/>
      <c r="J18718" s="1257"/>
      <c r="K18718" s="1257"/>
      <c r="L18718" s="1257"/>
      <c r="M18718" s="1257"/>
    </row>
    <row r="18719" spans="2:13" s="1259" customFormat="1" x14ac:dyDescent="0.2">
      <c r="B18719" s="1257"/>
      <c r="C18719" s="1257"/>
      <c r="D18719" s="1257"/>
      <c r="E18719" s="1257"/>
      <c r="F18719" s="1257"/>
      <c r="G18719" s="1257"/>
      <c r="H18719" s="1258"/>
      <c r="I18719" s="1257"/>
      <c r="J18719" s="1257"/>
      <c r="K18719" s="1257"/>
      <c r="L18719" s="1257"/>
      <c r="M18719" s="1257"/>
    </row>
    <row r="18720" spans="2:13" s="1259" customFormat="1" x14ac:dyDescent="0.2">
      <c r="B18720" s="1257"/>
      <c r="C18720" s="1257"/>
      <c r="D18720" s="1257"/>
      <c r="E18720" s="1257"/>
      <c r="F18720" s="1257"/>
      <c r="G18720" s="1257"/>
      <c r="H18720" s="1258"/>
      <c r="I18720" s="1257"/>
      <c r="J18720" s="1257"/>
      <c r="K18720" s="1257"/>
      <c r="L18720" s="1257"/>
      <c r="M18720" s="1257"/>
    </row>
    <row r="18721" spans="2:13" s="1259" customFormat="1" x14ac:dyDescent="0.2">
      <c r="B18721" s="1257"/>
      <c r="C18721" s="1257"/>
      <c r="D18721" s="1257"/>
      <c r="E18721" s="1257"/>
      <c r="F18721" s="1257"/>
      <c r="G18721" s="1257"/>
      <c r="H18721" s="1258"/>
      <c r="I18721" s="1257"/>
      <c r="J18721" s="1257"/>
      <c r="K18721" s="1257"/>
      <c r="L18721" s="1257"/>
      <c r="M18721" s="1257"/>
    </row>
    <row r="18722" spans="2:13" s="1259" customFormat="1" x14ac:dyDescent="0.2">
      <c r="B18722" s="1257"/>
      <c r="C18722" s="1257"/>
      <c r="D18722" s="1257"/>
      <c r="E18722" s="1257"/>
      <c r="F18722" s="1257"/>
      <c r="G18722" s="1257"/>
      <c r="H18722" s="1258"/>
      <c r="I18722" s="1257"/>
      <c r="J18722" s="1257"/>
      <c r="K18722" s="1257"/>
      <c r="L18722" s="1257"/>
      <c r="M18722" s="1257"/>
    </row>
    <row r="18723" spans="2:13" s="1259" customFormat="1" x14ac:dyDescent="0.2">
      <c r="B18723" s="1257"/>
      <c r="C18723" s="1257"/>
      <c r="D18723" s="1257"/>
      <c r="E18723" s="1257"/>
      <c r="F18723" s="1257"/>
      <c r="G18723" s="1257"/>
      <c r="H18723" s="1258"/>
      <c r="I18723" s="1257"/>
      <c r="J18723" s="1257"/>
      <c r="K18723" s="1257"/>
      <c r="L18723" s="1257"/>
      <c r="M18723" s="1257"/>
    </row>
    <row r="18724" spans="2:13" s="1259" customFormat="1" x14ac:dyDescent="0.2">
      <c r="B18724" s="1257"/>
      <c r="C18724" s="1257"/>
      <c r="D18724" s="1257"/>
      <c r="E18724" s="1257"/>
      <c r="F18724" s="1257"/>
      <c r="G18724" s="1257"/>
      <c r="H18724" s="1258"/>
      <c r="I18724" s="1257"/>
      <c r="J18724" s="1257"/>
      <c r="K18724" s="1257"/>
      <c r="L18724" s="1257"/>
      <c r="M18724" s="1257"/>
    </row>
    <row r="18725" spans="2:13" s="1259" customFormat="1" x14ac:dyDescent="0.2">
      <c r="B18725" s="1257"/>
      <c r="C18725" s="1257"/>
      <c r="D18725" s="1257"/>
      <c r="E18725" s="1257"/>
      <c r="F18725" s="1257"/>
      <c r="G18725" s="1257"/>
      <c r="H18725" s="1258"/>
      <c r="I18725" s="1257"/>
      <c r="J18725" s="1257"/>
      <c r="K18725" s="1257"/>
      <c r="L18725" s="1257"/>
      <c r="M18725" s="1257"/>
    </row>
    <row r="18726" spans="2:13" s="1259" customFormat="1" x14ac:dyDescent="0.2">
      <c r="B18726" s="1257"/>
      <c r="C18726" s="1257"/>
      <c r="D18726" s="1257"/>
      <c r="E18726" s="1257"/>
      <c r="F18726" s="1257"/>
      <c r="G18726" s="1257"/>
      <c r="H18726" s="1258"/>
      <c r="I18726" s="1257"/>
      <c r="J18726" s="1257"/>
      <c r="K18726" s="1257"/>
      <c r="L18726" s="1257"/>
      <c r="M18726" s="1257"/>
    </row>
    <row r="18727" spans="2:13" s="1259" customFormat="1" x14ac:dyDescent="0.2">
      <c r="B18727" s="1257"/>
      <c r="C18727" s="1257"/>
      <c r="D18727" s="1257"/>
      <c r="E18727" s="1257"/>
      <c r="F18727" s="1257"/>
      <c r="G18727" s="1257"/>
      <c r="H18727" s="1258"/>
      <c r="I18727" s="1257"/>
      <c r="J18727" s="1257"/>
      <c r="K18727" s="1257"/>
      <c r="L18727" s="1257"/>
      <c r="M18727" s="1257"/>
    </row>
    <row r="18728" spans="2:13" s="1259" customFormat="1" x14ac:dyDescent="0.2">
      <c r="B18728" s="1257"/>
      <c r="C18728" s="1257"/>
      <c r="D18728" s="1257"/>
      <c r="E18728" s="1257"/>
      <c r="F18728" s="1257"/>
      <c r="G18728" s="1257"/>
      <c r="H18728" s="1258"/>
      <c r="I18728" s="1257"/>
      <c r="J18728" s="1257"/>
      <c r="K18728" s="1257"/>
      <c r="L18728" s="1257"/>
      <c r="M18728" s="1257"/>
    </row>
    <row r="18729" spans="2:13" s="1259" customFormat="1" x14ac:dyDescent="0.2">
      <c r="B18729" s="1257"/>
      <c r="C18729" s="1257"/>
      <c r="D18729" s="1257"/>
      <c r="E18729" s="1257"/>
      <c r="F18729" s="1257"/>
      <c r="G18729" s="1257"/>
      <c r="H18729" s="1258"/>
      <c r="I18729" s="1257"/>
      <c r="J18729" s="1257"/>
      <c r="K18729" s="1257"/>
      <c r="L18729" s="1257"/>
      <c r="M18729" s="1257"/>
    </row>
    <row r="18730" spans="2:13" s="1259" customFormat="1" x14ac:dyDescent="0.2">
      <c r="B18730" s="1257"/>
      <c r="C18730" s="1257"/>
      <c r="D18730" s="1257"/>
      <c r="E18730" s="1257"/>
      <c r="F18730" s="1257"/>
      <c r="G18730" s="1257"/>
      <c r="H18730" s="1258"/>
      <c r="I18730" s="1257"/>
      <c r="J18730" s="1257"/>
      <c r="K18730" s="1257"/>
      <c r="L18730" s="1257"/>
      <c r="M18730" s="1257"/>
    </row>
    <row r="18731" spans="2:13" s="1259" customFormat="1" x14ac:dyDescent="0.2">
      <c r="B18731" s="1257"/>
      <c r="C18731" s="1257"/>
      <c r="D18731" s="1257"/>
      <c r="E18731" s="1257"/>
      <c r="F18731" s="1257"/>
      <c r="G18731" s="1257"/>
      <c r="H18731" s="1258"/>
      <c r="I18731" s="1257"/>
      <c r="J18731" s="1257"/>
      <c r="K18731" s="1257"/>
      <c r="L18731" s="1257"/>
      <c r="M18731" s="1257"/>
    </row>
    <row r="18732" spans="2:13" s="1259" customFormat="1" x14ac:dyDescent="0.2">
      <c r="B18732" s="1257"/>
      <c r="C18732" s="1257"/>
      <c r="D18732" s="1257"/>
      <c r="E18732" s="1257"/>
      <c r="F18732" s="1257"/>
      <c r="G18732" s="1257"/>
      <c r="H18732" s="1258"/>
      <c r="I18732" s="1257"/>
      <c r="J18732" s="1257"/>
      <c r="K18732" s="1257"/>
      <c r="L18732" s="1257"/>
      <c r="M18732" s="1257"/>
    </row>
    <row r="18733" spans="2:13" s="1259" customFormat="1" x14ac:dyDescent="0.2">
      <c r="B18733" s="1257"/>
      <c r="C18733" s="1257"/>
      <c r="D18733" s="1257"/>
      <c r="E18733" s="1257"/>
      <c r="F18733" s="1257"/>
      <c r="G18733" s="1257"/>
      <c r="H18733" s="1258"/>
      <c r="I18733" s="1257"/>
      <c r="J18733" s="1257"/>
      <c r="K18733" s="1257"/>
      <c r="L18733" s="1257"/>
      <c r="M18733" s="1257"/>
    </row>
    <row r="18734" spans="2:13" s="1259" customFormat="1" x14ac:dyDescent="0.2">
      <c r="B18734" s="1257"/>
      <c r="C18734" s="1257"/>
      <c r="D18734" s="1257"/>
      <c r="E18734" s="1257"/>
      <c r="F18734" s="1257"/>
      <c r="G18734" s="1257"/>
      <c r="H18734" s="1258"/>
      <c r="I18734" s="1257"/>
      <c r="J18734" s="1257"/>
      <c r="K18734" s="1257"/>
      <c r="L18734" s="1257"/>
      <c r="M18734" s="1257"/>
    </row>
    <row r="18735" spans="2:13" s="1259" customFormat="1" x14ac:dyDescent="0.2">
      <c r="B18735" s="1257"/>
      <c r="C18735" s="1257"/>
      <c r="D18735" s="1257"/>
      <c r="E18735" s="1257"/>
      <c r="F18735" s="1257"/>
      <c r="G18735" s="1257"/>
      <c r="H18735" s="1258"/>
      <c r="I18735" s="1257"/>
      <c r="J18735" s="1257"/>
      <c r="K18735" s="1257"/>
      <c r="L18735" s="1257"/>
      <c r="M18735" s="1257"/>
    </row>
    <row r="18736" spans="2:13" s="1259" customFormat="1" x14ac:dyDescent="0.2">
      <c r="B18736" s="1257"/>
      <c r="C18736" s="1257"/>
      <c r="D18736" s="1257"/>
      <c r="E18736" s="1257"/>
      <c r="F18736" s="1257"/>
      <c r="G18736" s="1257"/>
      <c r="H18736" s="1258"/>
      <c r="I18736" s="1257"/>
      <c r="J18736" s="1257"/>
      <c r="K18736" s="1257"/>
      <c r="L18736" s="1257"/>
      <c r="M18736" s="1257"/>
    </row>
    <row r="18737" spans="2:13" s="1259" customFormat="1" x14ac:dyDescent="0.2">
      <c r="B18737" s="1257"/>
      <c r="C18737" s="1257"/>
      <c r="D18737" s="1257"/>
      <c r="E18737" s="1257"/>
      <c r="F18737" s="1257"/>
      <c r="G18737" s="1257"/>
      <c r="H18737" s="1258"/>
      <c r="I18737" s="1257"/>
      <c r="J18737" s="1257"/>
      <c r="K18737" s="1257"/>
      <c r="L18737" s="1257"/>
      <c r="M18737" s="1257"/>
    </row>
    <row r="18738" spans="2:13" s="1259" customFormat="1" x14ac:dyDescent="0.2">
      <c r="B18738" s="1257"/>
      <c r="C18738" s="1257"/>
      <c r="D18738" s="1257"/>
      <c r="E18738" s="1257"/>
      <c r="F18738" s="1257"/>
      <c r="G18738" s="1257"/>
      <c r="H18738" s="1258"/>
      <c r="I18738" s="1257"/>
      <c r="J18738" s="1257"/>
      <c r="K18738" s="1257"/>
      <c r="L18738" s="1257"/>
      <c r="M18738" s="1257"/>
    </row>
    <row r="18739" spans="2:13" s="1259" customFormat="1" x14ac:dyDescent="0.2">
      <c r="B18739" s="1257"/>
      <c r="C18739" s="1257"/>
      <c r="D18739" s="1257"/>
      <c r="E18739" s="1257"/>
      <c r="F18739" s="1257"/>
      <c r="G18739" s="1257"/>
      <c r="H18739" s="1258"/>
      <c r="I18739" s="1257"/>
      <c r="J18739" s="1257"/>
      <c r="K18739" s="1257"/>
      <c r="L18739" s="1257"/>
      <c r="M18739" s="1257"/>
    </row>
    <row r="18740" spans="2:13" s="1259" customFormat="1" x14ac:dyDescent="0.2">
      <c r="B18740" s="1257"/>
      <c r="C18740" s="1257"/>
      <c r="D18740" s="1257"/>
      <c r="E18740" s="1257"/>
      <c r="F18740" s="1257"/>
      <c r="G18740" s="1257"/>
      <c r="H18740" s="1258"/>
      <c r="I18740" s="1257"/>
      <c r="J18740" s="1257"/>
      <c r="K18740" s="1257"/>
      <c r="L18740" s="1257"/>
      <c r="M18740" s="1257"/>
    </row>
    <row r="18741" spans="2:13" s="1259" customFormat="1" x14ac:dyDescent="0.2">
      <c r="B18741" s="1257"/>
      <c r="C18741" s="1257"/>
      <c r="D18741" s="1257"/>
      <c r="E18741" s="1257"/>
      <c r="F18741" s="1257"/>
      <c r="G18741" s="1257"/>
      <c r="H18741" s="1258"/>
      <c r="I18741" s="1257"/>
      <c r="J18741" s="1257"/>
      <c r="K18741" s="1257"/>
      <c r="L18741" s="1257"/>
      <c r="M18741" s="1257"/>
    </row>
    <row r="18742" spans="2:13" s="1259" customFormat="1" x14ac:dyDescent="0.2">
      <c r="B18742" s="1257"/>
      <c r="C18742" s="1257"/>
      <c r="D18742" s="1257"/>
      <c r="E18742" s="1257"/>
      <c r="F18742" s="1257"/>
      <c r="G18742" s="1257"/>
      <c r="H18742" s="1258"/>
      <c r="I18742" s="1257"/>
      <c r="J18742" s="1257"/>
      <c r="K18742" s="1257"/>
      <c r="L18742" s="1257"/>
      <c r="M18742" s="1257"/>
    </row>
    <row r="18743" spans="2:13" s="1259" customFormat="1" x14ac:dyDescent="0.2">
      <c r="B18743" s="1257"/>
      <c r="C18743" s="1257"/>
      <c r="D18743" s="1257"/>
      <c r="E18743" s="1257"/>
      <c r="F18743" s="1257"/>
      <c r="G18743" s="1257"/>
      <c r="H18743" s="1258"/>
      <c r="I18743" s="1257"/>
      <c r="J18743" s="1257"/>
      <c r="K18743" s="1257"/>
      <c r="L18743" s="1257"/>
      <c r="M18743" s="1257"/>
    </row>
    <row r="18744" spans="2:13" s="1259" customFormat="1" x14ac:dyDescent="0.2">
      <c r="B18744" s="1257"/>
      <c r="C18744" s="1257"/>
      <c r="D18744" s="1257"/>
      <c r="E18744" s="1257"/>
      <c r="F18744" s="1257"/>
      <c r="G18744" s="1257"/>
      <c r="H18744" s="1258"/>
      <c r="I18744" s="1257"/>
      <c r="J18744" s="1257"/>
      <c r="K18744" s="1257"/>
      <c r="L18744" s="1257"/>
      <c r="M18744" s="1257"/>
    </row>
    <row r="18745" spans="2:13" s="1259" customFormat="1" x14ac:dyDescent="0.2">
      <c r="B18745" s="1257"/>
      <c r="C18745" s="1257"/>
      <c r="D18745" s="1257"/>
      <c r="E18745" s="1257"/>
      <c r="F18745" s="1257"/>
      <c r="G18745" s="1257"/>
      <c r="H18745" s="1258"/>
      <c r="I18745" s="1257"/>
      <c r="J18745" s="1257"/>
      <c r="K18745" s="1257"/>
      <c r="L18745" s="1257"/>
      <c r="M18745" s="1257"/>
    </row>
    <row r="18746" spans="2:13" s="1259" customFormat="1" x14ac:dyDescent="0.2">
      <c r="B18746" s="1257"/>
      <c r="C18746" s="1257"/>
      <c r="D18746" s="1257"/>
      <c r="E18746" s="1257"/>
      <c r="F18746" s="1257"/>
      <c r="G18746" s="1257"/>
      <c r="H18746" s="1258"/>
      <c r="I18746" s="1257"/>
      <c r="J18746" s="1257"/>
      <c r="K18746" s="1257"/>
      <c r="L18746" s="1257"/>
      <c r="M18746" s="1257"/>
    </row>
    <row r="18747" spans="2:13" s="1259" customFormat="1" x14ac:dyDescent="0.2">
      <c r="B18747" s="1257"/>
      <c r="C18747" s="1257"/>
      <c r="D18747" s="1257"/>
      <c r="E18747" s="1257"/>
      <c r="F18747" s="1257"/>
      <c r="G18747" s="1257"/>
      <c r="H18747" s="1258"/>
      <c r="I18747" s="1257"/>
      <c r="J18747" s="1257"/>
      <c r="K18747" s="1257"/>
      <c r="L18747" s="1257"/>
      <c r="M18747" s="1257"/>
    </row>
    <row r="18748" spans="2:13" s="1259" customFormat="1" x14ac:dyDescent="0.2">
      <c r="B18748" s="1257"/>
      <c r="C18748" s="1257"/>
      <c r="D18748" s="1257"/>
      <c r="E18748" s="1257"/>
      <c r="F18748" s="1257"/>
      <c r="G18748" s="1257"/>
      <c r="H18748" s="1258"/>
      <c r="I18748" s="1257"/>
      <c r="J18748" s="1257"/>
      <c r="K18748" s="1257"/>
      <c r="L18748" s="1257"/>
      <c r="M18748" s="1257"/>
    </row>
    <row r="18749" spans="2:13" s="1259" customFormat="1" x14ac:dyDescent="0.2">
      <c r="B18749" s="1257"/>
      <c r="C18749" s="1257"/>
      <c r="D18749" s="1257"/>
      <c r="E18749" s="1257"/>
      <c r="F18749" s="1257"/>
      <c r="G18749" s="1257"/>
      <c r="H18749" s="1258"/>
      <c r="I18749" s="1257"/>
      <c r="J18749" s="1257"/>
      <c r="K18749" s="1257"/>
      <c r="L18749" s="1257"/>
      <c r="M18749" s="1257"/>
    </row>
    <row r="18750" spans="2:13" s="1259" customFormat="1" x14ac:dyDescent="0.2">
      <c r="B18750" s="1257"/>
      <c r="C18750" s="1257"/>
      <c r="D18750" s="1257"/>
      <c r="E18750" s="1257"/>
      <c r="F18750" s="1257"/>
      <c r="G18750" s="1257"/>
      <c r="H18750" s="1258"/>
      <c r="I18750" s="1257"/>
      <c r="J18750" s="1257"/>
      <c r="K18750" s="1257"/>
      <c r="L18750" s="1257"/>
      <c r="M18750" s="1257"/>
    </row>
    <row r="18751" spans="2:13" s="1259" customFormat="1" x14ac:dyDescent="0.2">
      <c r="B18751" s="1257"/>
      <c r="C18751" s="1257"/>
      <c r="D18751" s="1257"/>
      <c r="E18751" s="1257"/>
      <c r="F18751" s="1257"/>
      <c r="G18751" s="1257"/>
      <c r="H18751" s="1258"/>
      <c r="I18751" s="1257"/>
      <c r="J18751" s="1257"/>
      <c r="K18751" s="1257"/>
      <c r="L18751" s="1257"/>
      <c r="M18751" s="1257"/>
    </row>
    <row r="18752" spans="2:13" s="1259" customFormat="1" x14ac:dyDescent="0.2">
      <c r="B18752" s="1257"/>
      <c r="C18752" s="1257"/>
      <c r="D18752" s="1257"/>
      <c r="E18752" s="1257"/>
      <c r="F18752" s="1257"/>
      <c r="G18752" s="1257"/>
      <c r="H18752" s="1258"/>
      <c r="I18752" s="1257"/>
      <c r="J18752" s="1257"/>
      <c r="K18752" s="1257"/>
      <c r="L18752" s="1257"/>
      <c r="M18752" s="1257"/>
    </row>
    <row r="18753" spans="2:13" s="1259" customFormat="1" x14ac:dyDescent="0.2">
      <c r="B18753" s="1257"/>
      <c r="C18753" s="1257"/>
      <c r="D18753" s="1257"/>
      <c r="E18753" s="1257"/>
      <c r="F18753" s="1257"/>
      <c r="G18753" s="1257"/>
      <c r="H18753" s="1258"/>
      <c r="I18753" s="1257"/>
      <c r="J18753" s="1257"/>
      <c r="K18753" s="1257"/>
      <c r="L18753" s="1257"/>
      <c r="M18753" s="1257"/>
    </row>
    <row r="18754" spans="2:13" s="1259" customFormat="1" x14ac:dyDescent="0.2">
      <c r="B18754" s="1257"/>
      <c r="C18754" s="1257"/>
      <c r="D18754" s="1257"/>
      <c r="E18754" s="1257"/>
      <c r="F18754" s="1257"/>
      <c r="G18754" s="1257"/>
      <c r="H18754" s="1258"/>
      <c r="I18754" s="1257"/>
      <c r="J18754" s="1257"/>
      <c r="K18754" s="1257"/>
      <c r="L18754" s="1257"/>
      <c r="M18754" s="1257"/>
    </row>
    <row r="18755" spans="2:13" s="1259" customFormat="1" x14ac:dyDescent="0.2">
      <c r="B18755" s="1257"/>
      <c r="C18755" s="1257"/>
      <c r="D18755" s="1257"/>
      <c r="E18755" s="1257"/>
      <c r="F18755" s="1257"/>
      <c r="G18755" s="1257"/>
      <c r="H18755" s="1258"/>
      <c r="I18755" s="1257"/>
      <c r="J18755" s="1257"/>
      <c r="K18755" s="1257"/>
      <c r="L18755" s="1257"/>
      <c r="M18755" s="1257"/>
    </row>
    <row r="18756" spans="2:13" s="1259" customFormat="1" x14ac:dyDescent="0.2">
      <c r="B18756" s="1257"/>
      <c r="C18756" s="1257"/>
      <c r="D18756" s="1257"/>
      <c r="E18756" s="1257"/>
      <c r="F18756" s="1257"/>
      <c r="G18756" s="1257"/>
      <c r="H18756" s="1258"/>
      <c r="I18756" s="1257"/>
      <c r="J18756" s="1257"/>
      <c r="K18756" s="1257"/>
      <c r="L18756" s="1257"/>
      <c r="M18756" s="1257"/>
    </row>
    <row r="18757" spans="2:13" s="1259" customFormat="1" x14ac:dyDescent="0.2">
      <c r="B18757" s="1257"/>
      <c r="C18757" s="1257"/>
      <c r="D18757" s="1257"/>
      <c r="E18757" s="1257"/>
      <c r="F18757" s="1257"/>
      <c r="G18757" s="1257"/>
      <c r="H18757" s="1258"/>
      <c r="I18757" s="1257"/>
      <c r="J18757" s="1257"/>
      <c r="K18757" s="1257"/>
      <c r="L18757" s="1257"/>
      <c r="M18757" s="1257"/>
    </row>
    <row r="18758" spans="2:13" s="1259" customFormat="1" x14ac:dyDescent="0.2">
      <c r="B18758" s="1257"/>
      <c r="C18758" s="1257"/>
      <c r="D18758" s="1257"/>
      <c r="E18758" s="1257"/>
      <c r="F18758" s="1257"/>
      <c r="G18758" s="1257"/>
      <c r="H18758" s="1258"/>
      <c r="I18758" s="1257"/>
      <c r="J18758" s="1257"/>
      <c r="K18758" s="1257"/>
      <c r="L18758" s="1257"/>
      <c r="M18758" s="1257"/>
    </row>
    <row r="18759" spans="2:13" s="1259" customFormat="1" x14ac:dyDescent="0.2">
      <c r="B18759" s="1257"/>
      <c r="C18759" s="1257"/>
      <c r="D18759" s="1257"/>
      <c r="E18759" s="1257"/>
      <c r="F18759" s="1257"/>
      <c r="G18759" s="1257"/>
      <c r="H18759" s="1258"/>
      <c r="I18759" s="1257"/>
      <c r="J18759" s="1257"/>
      <c r="K18759" s="1257"/>
      <c r="L18759" s="1257"/>
      <c r="M18759" s="1257"/>
    </row>
    <row r="18760" spans="2:13" s="1259" customFormat="1" x14ac:dyDescent="0.2">
      <c r="B18760" s="1257"/>
      <c r="C18760" s="1257"/>
      <c r="D18760" s="1257"/>
      <c r="E18760" s="1257"/>
      <c r="F18760" s="1257"/>
      <c r="G18760" s="1257"/>
      <c r="H18760" s="1258"/>
      <c r="I18760" s="1257"/>
      <c r="J18760" s="1257"/>
      <c r="K18760" s="1257"/>
      <c r="L18760" s="1257"/>
      <c r="M18760" s="1257"/>
    </row>
    <row r="18761" spans="2:13" s="1259" customFormat="1" x14ac:dyDescent="0.2">
      <c r="B18761" s="1257"/>
      <c r="C18761" s="1257"/>
      <c r="D18761" s="1257"/>
      <c r="E18761" s="1257"/>
      <c r="F18761" s="1257"/>
      <c r="G18761" s="1257"/>
      <c r="H18761" s="1258"/>
      <c r="I18761" s="1257"/>
      <c r="J18761" s="1257"/>
      <c r="K18761" s="1257"/>
      <c r="L18761" s="1257"/>
      <c r="M18761" s="1257"/>
    </row>
    <row r="18762" spans="2:13" s="1259" customFormat="1" x14ac:dyDescent="0.2">
      <c r="B18762" s="1257"/>
      <c r="C18762" s="1257"/>
      <c r="D18762" s="1257"/>
      <c r="E18762" s="1257"/>
      <c r="F18762" s="1257"/>
      <c r="G18762" s="1257"/>
      <c r="H18762" s="1258"/>
      <c r="I18762" s="1257"/>
      <c r="J18762" s="1257"/>
      <c r="K18762" s="1257"/>
      <c r="L18762" s="1257"/>
      <c r="M18762" s="1257"/>
    </row>
    <row r="18763" spans="2:13" s="1259" customFormat="1" x14ac:dyDescent="0.2">
      <c r="B18763" s="1257"/>
      <c r="C18763" s="1257"/>
      <c r="D18763" s="1257"/>
      <c r="E18763" s="1257"/>
      <c r="F18763" s="1257"/>
      <c r="G18763" s="1257"/>
      <c r="H18763" s="1258"/>
      <c r="I18763" s="1257"/>
      <c r="J18763" s="1257"/>
      <c r="K18763" s="1257"/>
      <c r="L18763" s="1257"/>
      <c r="M18763" s="1257"/>
    </row>
    <row r="18764" spans="2:13" s="1259" customFormat="1" x14ac:dyDescent="0.2">
      <c r="B18764" s="1257"/>
      <c r="C18764" s="1257"/>
      <c r="D18764" s="1257"/>
      <c r="E18764" s="1257"/>
      <c r="F18764" s="1257"/>
      <c r="G18764" s="1257"/>
      <c r="H18764" s="1258"/>
      <c r="I18764" s="1257"/>
      <c r="J18764" s="1257"/>
      <c r="K18764" s="1257"/>
      <c r="L18764" s="1257"/>
      <c r="M18764" s="1257"/>
    </row>
    <row r="18765" spans="2:13" s="1259" customFormat="1" x14ac:dyDescent="0.2">
      <c r="B18765" s="1257"/>
      <c r="C18765" s="1257"/>
      <c r="D18765" s="1257"/>
      <c r="E18765" s="1257"/>
      <c r="F18765" s="1257"/>
      <c r="G18765" s="1257"/>
      <c r="H18765" s="1258"/>
      <c r="I18765" s="1257"/>
      <c r="J18765" s="1257"/>
      <c r="K18765" s="1257"/>
      <c r="L18765" s="1257"/>
      <c r="M18765" s="1257"/>
    </row>
    <row r="18766" spans="2:13" s="1259" customFormat="1" x14ac:dyDescent="0.2">
      <c r="B18766" s="1257"/>
      <c r="C18766" s="1257"/>
      <c r="D18766" s="1257"/>
      <c r="E18766" s="1257"/>
      <c r="F18766" s="1257"/>
      <c r="G18766" s="1257"/>
      <c r="H18766" s="1258"/>
      <c r="I18766" s="1257"/>
      <c r="J18766" s="1257"/>
      <c r="K18766" s="1257"/>
      <c r="L18766" s="1257"/>
      <c r="M18766" s="1257"/>
    </row>
    <row r="18767" spans="2:13" s="1259" customFormat="1" x14ac:dyDescent="0.2">
      <c r="B18767" s="1257"/>
      <c r="C18767" s="1257"/>
      <c r="D18767" s="1257"/>
      <c r="E18767" s="1257"/>
      <c r="F18767" s="1257"/>
      <c r="G18767" s="1257"/>
      <c r="H18767" s="1258"/>
      <c r="I18767" s="1257"/>
      <c r="J18767" s="1257"/>
      <c r="K18767" s="1257"/>
      <c r="L18767" s="1257"/>
      <c r="M18767" s="1257"/>
    </row>
    <row r="18768" spans="2:13" s="1259" customFormat="1" x14ac:dyDescent="0.2">
      <c r="B18768" s="1257"/>
      <c r="C18768" s="1257"/>
      <c r="D18768" s="1257"/>
      <c r="E18768" s="1257"/>
      <c r="F18768" s="1257"/>
      <c r="G18768" s="1257"/>
      <c r="H18768" s="1258"/>
      <c r="I18768" s="1257"/>
      <c r="J18768" s="1257"/>
      <c r="K18768" s="1257"/>
      <c r="L18768" s="1257"/>
      <c r="M18768" s="1257"/>
    </row>
    <row r="18769" spans="2:13" s="1259" customFormat="1" x14ac:dyDescent="0.2">
      <c r="B18769" s="1257"/>
      <c r="C18769" s="1257"/>
      <c r="D18769" s="1257"/>
      <c r="E18769" s="1257"/>
      <c r="F18769" s="1257"/>
      <c r="G18769" s="1257"/>
      <c r="H18769" s="1258"/>
      <c r="I18769" s="1257"/>
      <c r="J18769" s="1257"/>
      <c r="K18769" s="1257"/>
      <c r="L18769" s="1257"/>
      <c r="M18769" s="1257"/>
    </row>
    <row r="18770" spans="2:13" s="1259" customFormat="1" x14ac:dyDescent="0.2">
      <c r="B18770" s="1257"/>
      <c r="C18770" s="1257"/>
      <c r="D18770" s="1257"/>
      <c r="E18770" s="1257"/>
      <c r="F18770" s="1257"/>
      <c r="G18770" s="1257"/>
      <c r="H18770" s="1258"/>
      <c r="I18770" s="1257"/>
      <c r="J18770" s="1257"/>
      <c r="K18770" s="1257"/>
      <c r="L18770" s="1257"/>
      <c r="M18770" s="1257"/>
    </row>
    <row r="18771" spans="2:13" s="1259" customFormat="1" x14ac:dyDescent="0.2">
      <c r="B18771" s="1257"/>
      <c r="C18771" s="1257"/>
      <c r="D18771" s="1257"/>
      <c r="E18771" s="1257"/>
      <c r="F18771" s="1257"/>
      <c r="G18771" s="1257"/>
      <c r="H18771" s="1258"/>
      <c r="I18771" s="1257"/>
      <c r="J18771" s="1257"/>
      <c r="K18771" s="1257"/>
      <c r="L18771" s="1257"/>
      <c r="M18771" s="1257"/>
    </row>
    <row r="18772" spans="2:13" s="1259" customFormat="1" x14ac:dyDescent="0.2">
      <c r="B18772" s="1257"/>
      <c r="C18772" s="1257"/>
      <c r="D18772" s="1257"/>
      <c r="E18772" s="1257"/>
      <c r="F18772" s="1257"/>
      <c r="G18772" s="1257"/>
      <c r="H18772" s="1258"/>
      <c r="I18772" s="1257"/>
      <c r="J18772" s="1257"/>
      <c r="K18772" s="1257"/>
      <c r="L18772" s="1257"/>
      <c r="M18772" s="1257"/>
    </row>
    <row r="18773" spans="2:13" s="1259" customFormat="1" x14ac:dyDescent="0.2">
      <c r="B18773" s="1257"/>
      <c r="C18773" s="1257"/>
      <c r="D18773" s="1257"/>
      <c r="E18773" s="1257"/>
      <c r="F18773" s="1257"/>
      <c r="G18773" s="1257"/>
      <c r="H18773" s="1258"/>
      <c r="I18773" s="1257"/>
      <c r="J18773" s="1257"/>
      <c r="K18773" s="1257"/>
      <c r="L18773" s="1257"/>
      <c r="M18773" s="1257"/>
    </row>
    <row r="18774" spans="2:13" s="1259" customFormat="1" x14ac:dyDescent="0.2">
      <c r="B18774" s="1257"/>
      <c r="C18774" s="1257"/>
      <c r="D18774" s="1257"/>
      <c r="E18774" s="1257"/>
      <c r="F18774" s="1257"/>
      <c r="G18774" s="1257"/>
      <c r="H18774" s="1258"/>
      <c r="I18774" s="1257"/>
      <c r="J18774" s="1257"/>
      <c r="K18774" s="1257"/>
      <c r="L18774" s="1257"/>
      <c r="M18774" s="1257"/>
    </row>
    <row r="18775" spans="2:13" s="1259" customFormat="1" x14ac:dyDescent="0.2">
      <c r="B18775" s="1257"/>
      <c r="C18775" s="1257"/>
      <c r="D18775" s="1257"/>
      <c r="E18775" s="1257"/>
      <c r="F18775" s="1257"/>
      <c r="G18775" s="1257"/>
      <c r="H18775" s="1258"/>
      <c r="I18775" s="1257"/>
      <c r="J18775" s="1257"/>
      <c r="K18775" s="1257"/>
      <c r="L18775" s="1257"/>
      <c r="M18775" s="1257"/>
    </row>
    <row r="18776" spans="2:13" s="1259" customFormat="1" x14ac:dyDescent="0.2">
      <c r="B18776" s="1257"/>
      <c r="C18776" s="1257"/>
      <c r="D18776" s="1257"/>
      <c r="E18776" s="1257"/>
      <c r="F18776" s="1257"/>
      <c r="G18776" s="1257"/>
      <c r="H18776" s="1258"/>
      <c r="I18776" s="1257"/>
      <c r="J18776" s="1257"/>
      <c r="K18776" s="1257"/>
      <c r="L18776" s="1257"/>
      <c r="M18776" s="1257"/>
    </row>
    <row r="18777" spans="2:13" s="1259" customFormat="1" x14ac:dyDescent="0.2">
      <c r="B18777" s="1257"/>
      <c r="C18777" s="1257"/>
      <c r="D18777" s="1257"/>
      <c r="E18777" s="1257"/>
      <c r="F18777" s="1257"/>
      <c r="G18777" s="1257"/>
      <c r="H18777" s="1258"/>
      <c r="I18777" s="1257"/>
      <c r="J18777" s="1257"/>
      <c r="K18777" s="1257"/>
      <c r="L18777" s="1257"/>
      <c r="M18777" s="1257"/>
    </row>
    <row r="18778" spans="2:13" s="1259" customFormat="1" x14ac:dyDescent="0.2">
      <c r="B18778" s="1257"/>
      <c r="C18778" s="1257"/>
      <c r="D18778" s="1257"/>
      <c r="E18778" s="1257"/>
      <c r="F18778" s="1257"/>
      <c r="G18778" s="1257"/>
      <c r="H18778" s="1258"/>
      <c r="I18778" s="1257"/>
      <c r="J18778" s="1257"/>
      <c r="K18778" s="1257"/>
      <c r="L18778" s="1257"/>
      <c r="M18778" s="1257"/>
    </row>
    <row r="18779" spans="2:13" s="1259" customFormat="1" x14ac:dyDescent="0.2">
      <c r="B18779" s="1257"/>
      <c r="C18779" s="1257"/>
      <c r="D18779" s="1257"/>
      <c r="E18779" s="1257"/>
      <c r="F18779" s="1257"/>
      <c r="G18779" s="1257"/>
      <c r="H18779" s="1258"/>
      <c r="I18779" s="1257"/>
      <c r="J18779" s="1257"/>
      <c r="K18779" s="1257"/>
      <c r="L18779" s="1257"/>
      <c r="M18779" s="1257"/>
    </row>
    <row r="18780" spans="2:13" s="1259" customFormat="1" x14ac:dyDescent="0.2">
      <c r="B18780" s="1257"/>
      <c r="C18780" s="1257"/>
      <c r="D18780" s="1257"/>
      <c r="E18780" s="1257"/>
      <c r="F18780" s="1257"/>
      <c r="G18780" s="1257"/>
      <c r="H18780" s="1258"/>
      <c r="I18780" s="1257"/>
      <c r="J18780" s="1257"/>
      <c r="K18780" s="1257"/>
      <c r="L18780" s="1257"/>
      <c r="M18780" s="1257"/>
    </row>
    <row r="18781" spans="2:13" s="1259" customFormat="1" x14ac:dyDescent="0.2">
      <c r="B18781" s="1257"/>
      <c r="C18781" s="1257"/>
      <c r="D18781" s="1257"/>
      <c r="E18781" s="1257"/>
      <c r="F18781" s="1257"/>
      <c r="G18781" s="1257"/>
      <c r="H18781" s="1258"/>
      <c r="I18781" s="1257"/>
      <c r="J18781" s="1257"/>
      <c r="K18781" s="1257"/>
      <c r="L18781" s="1257"/>
      <c r="M18781" s="1257"/>
    </row>
    <row r="18782" spans="2:13" s="1259" customFormat="1" x14ac:dyDescent="0.2">
      <c r="B18782" s="1257"/>
      <c r="C18782" s="1257"/>
      <c r="D18782" s="1257"/>
      <c r="E18782" s="1257"/>
      <c r="F18782" s="1257"/>
      <c r="G18782" s="1257"/>
      <c r="H18782" s="1258"/>
      <c r="I18782" s="1257"/>
      <c r="J18782" s="1257"/>
      <c r="K18782" s="1257"/>
      <c r="L18782" s="1257"/>
      <c r="M18782" s="1257"/>
    </row>
    <row r="18783" spans="2:13" s="1259" customFormat="1" x14ac:dyDescent="0.2">
      <c r="B18783" s="1257"/>
      <c r="C18783" s="1257"/>
      <c r="D18783" s="1257"/>
      <c r="E18783" s="1257"/>
      <c r="F18783" s="1257"/>
      <c r="G18783" s="1257"/>
      <c r="H18783" s="1258"/>
      <c r="I18783" s="1257"/>
      <c r="J18783" s="1257"/>
      <c r="K18783" s="1257"/>
      <c r="L18783" s="1257"/>
      <c r="M18783" s="1257"/>
    </row>
    <row r="18784" spans="2:13" s="1259" customFormat="1" x14ac:dyDescent="0.2">
      <c r="B18784" s="1257"/>
      <c r="C18784" s="1257"/>
      <c r="D18784" s="1257"/>
      <c r="E18784" s="1257"/>
      <c r="F18784" s="1257"/>
      <c r="G18784" s="1257"/>
      <c r="H18784" s="1258"/>
      <c r="I18784" s="1257"/>
      <c r="J18784" s="1257"/>
      <c r="K18784" s="1257"/>
      <c r="L18784" s="1257"/>
      <c r="M18784" s="1257"/>
    </row>
    <row r="18785" spans="2:13" s="1259" customFormat="1" x14ac:dyDescent="0.2">
      <c r="B18785" s="1257"/>
      <c r="C18785" s="1257"/>
      <c r="D18785" s="1257"/>
      <c r="E18785" s="1257"/>
      <c r="F18785" s="1257"/>
      <c r="G18785" s="1257"/>
      <c r="H18785" s="1258"/>
      <c r="I18785" s="1257"/>
      <c r="J18785" s="1257"/>
      <c r="K18785" s="1257"/>
      <c r="L18785" s="1257"/>
      <c r="M18785" s="1257"/>
    </row>
    <row r="18786" spans="2:13" s="1259" customFormat="1" x14ac:dyDescent="0.2">
      <c r="B18786" s="1257"/>
      <c r="C18786" s="1257"/>
      <c r="D18786" s="1257"/>
      <c r="E18786" s="1257"/>
      <c r="F18786" s="1257"/>
      <c r="G18786" s="1257"/>
      <c r="H18786" s="1258"/>
      <c r="I18786" s="1257"/>
      <c r="J18786" s="1257"/>
      <c r="K18786" s="1257"/>
      <c r="L18786" s="1257"/>
      <c r="M18786" s="1257"/>
    </row>
    <row r="18787" spans="2:13" s="1259" customFormat="1" x14ac:dyDescent="0.2">
      <c r="B18787" s="1257"/>
      <c r="C18787" s="1257"/>
      <c r="D18787" s="1257"/>
      <c r="E18787" s="1257"/>
      <c r="F18787" s="1257"/>
      <c r="G18787" s="1257"/>
      <c r="H18787" s="1258"/>
      <c r="I18787" s="1257"/>
      <c r="J18787" s="1257"/>
      <c r="K18787" s="1257"/>
      <c r="L18787" s="1257"/>
      <c r="M18787" s="1257"/>
    </row>
    <row r="18788" spans="2:13" s="1259" customFormat="1" x14ac:dyDescent="0.2">
      <c r="B18788" s="1257"/>
      <c r="C18788" s="1257"/>
      <c r="D18788" s="1257"/>
      <c r="E18788" s="1257"/>
      <c r="F18788" s="1257"/>
      <c r="G18788" s="1257"/>
      <c r="H18788" s="1258"/>
      <c r="I18788" s="1257"/>
      <c r="J18788" s="1257"/>
      <c r="K18788" s="1257"/>
      <c r="L18788" s="1257"/>
      <c r="M18788" s="1257"/>
    </row>
    <row r="18789" spans="2:13" s="1259" customFormat="1" x14ac:dyDescent="0.2">
      <c r="B18789" s="1257"/>
      <c r="C18789" s="1257"/>
      <c r="D18789" s="1257"/>
      <c r="E18789" s="1257"/>
      <c r="F18789" s="1257"/>
      <c r="G18789" s="1257"/>
      <c r="H18789" s="1258"/>
      <c r="I18789" s="1257"/>
      <c r="J18789" s="1257"/>
      <c r="K18789" s="1257"/>
      <c r="L18789" s="1257"/>
      <c r="M18789" s="1257"/>
    </row>
    <row r="18790" spans="2:13" s="1259" customFormat="1" x14ac:dyDescent="0.2">
      <c r="B18790" s="1257"/>
      <c r="C18790" s="1257"/>
      <c r="D18790" s="1257"/>
      <c r="E18790" s="1257"/>
      <c r="F18790" s="1257"/>
      <c r="G18790" s="1257"/>
      <c r="H18790" s="1258"/>
      <c r="I18790" s="1257"/>
      <c r="J18790" s="1257"/>
      <c r="K18790" s="1257"/>
      <c r="L18790" s="1257"/>
      <c r="M18790" s="1257"/>
    </row>
    <row r="18791" spans="2:13" s="1259" customFormat="1" x14ac:dyDescent="0.2">
      <c r="B18791" s="1257"/>
      <c r="C18791" s="1257"/>
      <c r="D18791" s="1257"/>
      <c r="E18791" s="1257"/>
      <c r="F18791" s="1257"/>
      <c r="G18791" s="1257"/>
      <c r="H18791" s="1258"/>
      <c r="I18791" s="1257"/>
      <c r="J18791" s="1257"/>
      <c r="K18791" s="1257"/>
      <c r="L18791" s="1257"/>
      <c r="M18791" s="1257"/>
    </row>
    <row r="18792" spans="2:13" s="1259" customFormat="1" x14ac:dyDescent="0.2">
      <c r="B18792" s="1257"/>
      <c r="C18792" s="1257"/>
      <c r="D18792" s="1257"/>
      <c r="E18792" s="1257"/>
      <c r="F18792" s="1257"/>
      <c r="G18792" s="1257"/>
      <c r="H18792" s="1258"/>
      <c r="I18792" s="1257"/>
      <c r="J18792" s="1257"/>
      <c r="K18792" s="1257"/>
      <c r="L18792" s="1257"/>
      <c r="M18792" s="1257"/>
    </row>
    <row r="18793" spans="2:13" s="1259" customFormat="1" x14ac:dyDescent="0.2">
      <c r="B18793" s="1257"/>
      <c r="C18793" s="1257"/>
      <c r="D18793" s="1257"/>
      <c r="E18793" s="1257"/>
      <c r="F18793" s="1257"/>
      <c r="G18793" s="1257"/>
      <c r="H18793" s="1258"/>
      <c r="I18793" s="1257"/>
      <c r="J18793" s="1257"/>
      <c r="K18793" s="1257"/>
      <c r="L18793" s="1257"/>
      <c r="M18793" s="1257"/>
    </row>
    <row r="18794" spans="2:13" s="1259" customFormat="1" x14ac:dyDescent="0.2">
      <c r="B18794" s="1257"/>
      <c r="C18794" s="1257"/>
      <c r="D18794" s="1257"/>
      <c r="E18794" s="1257"/>
      <c r="F18794" s="1257"/>
      <c r="G18794" s="1257"/>
      <c r="H18794" s="1258"/>
      <c r="I18794" s="1257"/>
      <c r="J18794" s="1257"/>
      <c r="K18794" s="1257"/>
      <c r="L18794" s="1257"/>
      <c r="M18794" s="1257"/>
    </row>
    <row r="18795" spans="2:13" s="1259" customFormat="1" x14ac:dyDescent="0.2">
      <c r="B18795" s="1257"/>
      <c r="C18795" s="1257"/>
      <c r="D18795" s="1257"/>
      <c r="E18795" s="1257"/>
      <c r="F18795" s="1257"/>
      <c r="G18795" s="1257"/>
      <c r="H18795" s="1258"/>
      <c r="I18795" s="1257"/>
      <c r="J18795" s="1257"/>
      <c r="K18795" s="1257"/>
      <c r="L18795" s="1257"/>
      <c r="M18795" s="1257"/>
    </row>
    <row r="18796" spans="2:13" s="1259" customFormat="1" x14ac:dyDescent="0.2">
      <c r="B18796" s="1257"/>
      <c r="C18796" s="1257"/>
      <c r="D18796" s="1257"/>
      <c r="E18796" s="1257"/>
      <c r="F18796" s="1257"/>
      <c r="G18796" s="1257"/>
      <c r="H18796" s="1258"/>
      <c r="I18796" s="1257"/>
      <c r="J18796" s="1257"/>
      <c r="K18796" s="1257"/>
      <c r="L18796" s="1257"/>
      <c r="M18796" s="1257"/>
    </row>
    <row r="18797" spans="2:13" s="1259" customFormat="1" x14ac:dyDescent="0.2">
      <c r="B18797" s="1257"/>
      <c r="C18797" s="1257"/>
      <c r="D18797" s="1257"/>
      <c r="E18797" s="1257"/>
      <c r="F18797" s="1257"/>
      <c r="G18797" s="1257"/>
      <c r="H18797" s="1258"/>
      <c r="I18797" s="1257"/>
      <c r="J18797" s="1257"/>
      <c r="K18797" s="1257"/>
      <c r="L18797" s="1257"/>
      <c r="M18797" s="1257"/>
    </row>
    <row r="18798" spans="2:13" s="1259" customFormat="1" x14ac:dyDescent="0.2">
      <c r="B18798" s="1257"/>
      <c r="C18798" s="1257"/>
      <c r="D18798" s="1257"/>
      <c r="E18798" s="1257"/>
      <c r="F18798" s="1257"/>
      <c r="G18798" s="1257"/>
      <c r="H18798" s="1258"/>
      <c r="I18798" s="1257"/>
      <c r="J18798" s="1257"/>
      <c r="K18798" s="1257"/>
      <c r="L18798" s="1257"/>
      <c r="M18798" s="1257"/>
    </row>
    <row r="18799" spans="2:13" s="1259" customFormat="1" x14ac:dyDescent="0.2">
      <c r="B18799" s="1257"/>
      <c r="C18799" s="1257"/>
      <c r="D18799" s="1257"/>
      <c r="E18799" s="1257"/>
      <c r="F18799" s="1257"/>
      <c r="G18799" s="1257"/>
      <c r="H18799" s="1258"/>
      <c r="I18799" s="1257"/>
      <c r="J18799" s="1257"/>
      <c r="K18799" s="1257"/>
      <c r="L18799" s="1257"/>
      <c r="M18799" s="1257"/>
    </row>
    <row r="18800" spans="2:13" s="1259" customFormat="1" x14ac:dyDescent="0.2">
      <c r="B18800" s="1257"/>
      <c r="C18800" s="1257"/>
      <c r="D18800" s="1257"/>
      <c r="E18800" s="1257"/>
      <c r="F18800" s="1257"/>
      <c r="G18800" s="1257"/>
      <c r="H18800" s="1258"/>
      <c r="I18800" s="1257"/>
      <c r="J18800" s="1257"/>
      <c r="K18800" s="1257"/>
      <c r="L18800" s="1257"/>
      <c r="M18800" s="1257"/>
    </row>
    <row r="18801" spans="2:13" s="1259" customFormat="1" x14ac:dyDescent="0.2">
      <c r="B18801" s="1257"/>
      <c r="C18801" s="1257"/>
      <c r="D18801" s="1257"/>
      <c r="E18801" s="1257"/>
      <c r="F18801" s="1257"/>
      <c r="G18801" s="1257"/>
      <c r="H18801" s="1258"/>
      <c r="I18801" s="1257"/>
      <c r="J18801" s="1257"/>
      <c r="K18801" s="1257"/>
      <c r="L18801" s="1257"/>
      <c r="M18801" s="1257"/>
    </row>
    <row r="18802" spans="2:13" s="1259" customFormat="1" x14ac:dyDescent="0.2">
      <c r="B18802" s="1257"/>
      <c r="C18802" s="1257"/>
      <c r="D18802" s="1257"/>
      <c r="E18802" s="1257"/>
      <c r="F18802" s="1257"/>
      <c r="G18802" s="1257"/>
      <c r="H18802" s="1258"/>
      <c r="I18802" s="1257"/>
      <c r="J18802" s="1257"/>
      <c r="K18802" s="1257"/>
      <c r="L18802" s="1257"/>
      <c r="M18802" s="1257"/>
    </row>
    <row r="18803" spans="2:13" s="1259" customFormat="1" x14ac:dyDescent="0.2">
      <c r="B18803" s="1257"/>
      <c r="C18803" s="1257"/>
      <c r="D18803" s="1257"/>
      <c r="E18803" s="1257"/>
      <c r="F18803" s="1257"/>
      <c r="G18803" s="1257"/>
      <c r="H18803" s="1258"/>
      <c r="I18803" s="1257"/>
      <c r="J18803" s="1257"/>
      <c r="K18803" s="1257"/>
      <c r="L18803" s="1257"/>
      <c r="M18803" s="1257"/>
    </row>
    <row r="18804" spans="2:13" s="1259" customFormat="1" x14ac:dyDescent="0.2">
      <c r="B18804" s="1257"/>
      <c r="C18804" s="1257"/>
      <c r="D18804" s="1257"/>
      <c r="E18804" s="1257"/>
      <c r="F18804" s="1257"/>
      <c r="G18804" s="1257"/>
      <c r="H18804" s="1258"/>
      <c r="I18804" s="1257"/>
      <c r="J18804" s="1257"/>
      <c r="K18804" s="1257"/>
      <c r="L18804" s="1257"/>
      <c r="M18804" s="1257"/>
    </row>
    <row r="18805" spans="2:13" s="1259" customFormat="1" x14ac:dyDescent="0.2">
      <c r="B18805" s="1257"/>
      <c r="C18805" s="1257"/>
      <c r="D18805" s="1257"/>
      <c r="E18805" s="1257"/>
      <c r="F18805" s="1257"/>
      <c r="G18805" s="1257"/>
      <c r="H18805" s="1258"/>
      <c r="I18805" s="1257"/>
      <c r="J18805" s="1257"/>
      <c r="K18805" s="1257"/>
      <c r="L18805" s="1257"/>
      <c r="M18805" s="1257"/>
    </row>
    <row r="18806" spans="2:13" s="1259" customFormat="1" x14ac:dyDescent="0.2">
      <c r="B18806" s="1257"/>
      <c r="C18806" s="1257"/>
      <c r="D18806" s="1257"/>
      <c r="E18806" s="1257"/>
      <c r="F18806" s="1257"/>
      <c r="G18806" s="1257"/>
      <c r="H18806" s="1258"/>
      <c r="I18806" s="1257"/>
      <c r="J18806" s="1257"/>
      <c r="K18806" s="1257"/>
      <c r="L18806" s="1257"/>
      <c r="M18806" s="1257"/>
    </row>
    <row r="18807" spans="2:13" s="1259" customFormat="1" x14ac:dyDescent="0.2">
      <c r="B18807" s="1257"/>
      <c r="C18807" s="1257"/>
      <c r="D18807" s="1257"/>
      <c r="E18807" s="1257"/>
      <c r="F18807" s="1257"/>
      <c r="G18807" s="1257"/>
      <c r="H18807" s="1258"/>
      <c r="I18807" s="1257"/>
      <c r="J18807" s="1257"/>
      <c r="K18807" s="1257"/>
      <c r="L18807" s="1257"/>
      <c r="M18807" s="1257"/>
    </row>
    <row r="18808" spans="2:13" s="1259" customFormat="1" x14ac:dyDescent="0.2">
      <c r="B18808" s="1257"/>
      <c r="C18808" s="1257"/>
      <c r="D18808" s="1257"/>
      <c r="E18808" s="1257"/>
      <c r="F18808" s="1257"/>
      <c r="G18808" s="1257"/>
      <c r="H18808" s="1258"/>
      <c r="I18808" s="1257"/>
      <c r="J18808" s="1257"/>
      <c r="K18808" s="1257"/>
      <c r="L18808" s="1257"/>
      <c r="M18808" s="1257"/>
    </row>
    <row r="18809" spans="2:13" s="1259" customFormat="1" x14ac:dyDescent="0.2">
      <c r="B18809" s="1257"/>
      <c r="C18809" s="1257"/>
      <c r="D18809" s="1257"/>
      <c r="E18809" s="1257"/>
      <c r="F18809" s="1257"/>
      <c r="G18809" s="1257"/>
      <c r="H18809" s="1258"/>
      <c r="I18809" s="1257"/>
      <c r="J18809" s="1257"/>
      <c r="K18809" s="1257"/>
      <c r="L18809" s="1257"/>
      <c r="M18809" s="1257"/>
    </row>
    <row r="18810" spans="2:13" s="1259" customFormat="1" x14ac:dyDescent="0.2">
      <c r="B18810" s="1257"/>
      <c r="C18810" s="1257"/>
      <c r="D18810" s="1257"/>
      <c r="E18810" s="1257"/>
      <c r="F18810" s="1257"/>
      <c r="G18810" s="1257"/>
      <c r="H18810" s="1258"/>
      <c r="I18810" s="1257"/>
      <c r="J18810" s="1257"/>
      <c r="K18810" s="1257"/>
      <c r="L18810" s="1257"/>
      <c r="M18810" s="1257"/>
    </row>
    <row r="18811" spans="2:13" s="1259" customFormat="1" x14ac:dyDescent="0.2">
      <c r="B18811" s="1257"/>
      <c r="C18811" s="1257"/>
      <c r="D18811" s="1257"/>
      <c r="E18811" s="1257"/>
      <c r="F18811" s="1257"/>
      <c r="G18811" s="1257"/>
      <c r="H18811" s="1258"/>
      <c r="I18811" s="1257"/>
      <c r="J18811" s="1257"/>
      <c r="K18811" s="1257"/>
      <c r="L18811" s="1257"/>
      <c r="M18811" s="1257"/>
    </row>
    <row r="18812" spans="2:13" s="1259" customFormat="1" x14ac:dyDescent="0.2">
      <c r="B18812" s="1257"/>
      <c r="C18812" s="1257"/>
      <c r="D18812" s="1257"/>
      <c r="E18812" s="1257"/>
      <c r="F18812" s="1257"/>
      <c r="G18812" s="1257"/>
      <c r="H18812" s="1258"/>
      <c r="I18812" s="1257"/>
      <c r="J18812" s="1257"/>
      <c r="K18812" s="1257"/>
      <c r="L18812" s="1257"/>
      <c r="M18812" s="1257"/>
    </row>
    <row r="18813" spans="2:13" s="1259" customFormat="1" x14ac:dyDescent="0.2">
      <c r="B18813" s="1257"/>
      <c r="C18813" s="1257"/>
      <c r="D18813" s="1257"/>
      <c r="E18813" s="1257"/>
      <c r="F18813" s="1257"/>
      <c r="G18813" s="1257"/>
      <c r="H18813" s="1258"/>
      <c r="I18813" s="1257"/>
      <c r="J18813" s="1257"/>
      <c r="K18813" s="1257"/>
      <c r="L18813" s="1257"/>
      <c r="M18813" s="1257"/>
    </row>
    <row r="18814" spans="2:13" s="1259" customFormat="1" x14ac:dyDescent="0.2">
      <c r="B18814" s="1257"/>
      <c r="C18814" s="1257"/>
      <c r="D18814" s="1257"/>
      <c r="E18814" s="1257"/>
      <c r="F18814" s="1257"/>
      <c r="G18814" s="1257"/>
      <c r="H18814" s="1258"/>
      <c r="I18814" s="1257"/>
      <c r="J18814" s="1257"/>
      <c r="K18814" s="1257"/>
      <c r="L18814" s="1257"/>
      <c r="M18814" s="1257"/>
    </row>
    <row r="18815" spans="2:13" s="1259" customFormat="1" x14ac:dyDescent="0.2">
      <c r="B18815" s="1257"/>
      <c r="C18815" s="1257"/>
      <c r="D18815" s="1257"/>
      <c r="E18815" s="1257"/>
      <c r="F18815" s="1257"/>
      <c r="G18815" s="1257"/>
      <c r="H18815" s="1258"/>
      <c r="I18815" s="1257"/>
      <c r="J18815" s="1257"/>
      <c r="K18815" s="1257"/>
      <c r="L18815" s="1257"/>
      <c r="M18815" s="1257"/>
    </row>
    <row r="18816" spans="2:13" s="1259" customFormat="1" x14ac:dyDescent="0.2">
      <c r="B18816" s="1257"/>
      <c r="C18816" s="1257"/>
      <c r="D18816" s="1257"/>
      <c r="E18816" s="1257"/>
      <c r="F18816" s="1257"/>
      <c r="G18816" s="1257"/>
      <c r="H18816" s="1258"/>
      <c r="I18816" s="1257"/>
      <c r="J18816" s="1257"/>
      <c r="K18816" s="1257"/>
      <c r="L18816" s="1257"/>
      <c r="M18816" s="1257"/>
    </row>
    <row r="18817" spans="2:13" s="1259" customFormat="1" x14ac:dyDescent="0.2">
      <c r="B18817" s="1257"/>
      <c r="C18817" s="1257"/>
      <c r="D18817" s="1257"/>
      <c r="E18817" s="1257"/>
      <c r="F18817" s="1257"/>
      <c r="G18817" s="1257"/>
      <c r="H18817" s="1258"/>
      <c r="I18817" s="1257"/>
      <c r="J18817" s="1257"/>
      <c r="K18817" s="1257"/>
      <c r="L18817" s="1257"/>
      <c r="M18817" s="1257"/>
    </row>
    <row r="18818" spans="2:13" s="1259" customFormat="1" x14ac:dyDescent="0.2">
      <c r="B18818" s="1257"/>
      <c r="C18818" s="1257"/>
      <c r="D18818" s="1257"/>
      <c r="E18818" s="1257"/>
      <c r="F18818" s="1257"/>
      <c r="G18818" s="1257"/>
      <c r="H18818" s="1258"/>
      <c r="I18818" s="1257"/>
      <c r="J18818" s="1257"/>
      <c r="K18818" s="1257"/>
      <c r="L18818" s="1257"/>
      <c r="M18818" s="1257"/>
    </row>
    <row r="18819" spans="2:13" s="1259" customFormat="1" x14ac:dyDescent="0.2">
      <c r="B18819" s="1257"/>
      <c r="C18819" s="1257"/>
      <c r="D18819" s="1257"/>
      <c r="E18819" s="1257"/>
      <c r="F18819" s="1257"/>
      <c r="G18819" s="1257"/>
      <c r="H18819" s="1258"/>
      <c r="I18819" s="1257"/>
      <c r="J18819" s="1257"/>
      <c r="K18819" s="1257"/>
      <c r="L18819" s="1257"/>
      <c r="M18819" s="1257"/>
    </row>
    <row r="18820" spans="2:13" s="1259" customFormat="1" x14ac:dyDescent="0.2">
      <c r="B18820" s="1257"/>
      <c r="C18820" s="1257"/>
      <c r="D18820" s="1257"/>
      <c r="E18820" s="1257"/>
      <c r="F18820" s="1257"/>
      <c r="G18820" s="1257"/>
      <c r="H18820" s="1258"/>
      <c r="I18820" s="1257"/>
      <c r="J18820" s="1257"/>
      <c r="K18820" s="1257"/>
      <c r="L18820" s="1257"/>
      <c r="M18820" s="1257"/>
    </row>
    <row r="18821" spans="2:13" s="1259" customFormat="1" x14ac:dyDescent="0.2">
      <c r="B18821" s="1257"/>
      <c r="C18821" s="1257"/>
      <c r="D18821" s="1257"/>
      <c r="E18821" s="1257"/>
      <c r="F18821" s="1257"/>
      <c r="G18821" s="1257"/>
      <c r="H18821" s="1258"/>
      <c r="I18821" s="1257"/>
      <c r="J18821" s="1257"/>
      <c r="K18821" s="1257"/>
      <c r="L18821" s="1257"/>
      <c r="M18821" s="1257"/>
    </row>
    <row r="18822" spans="2:13" s="1259" customFormat="1" x14ac:dyDescent="0.2">
      <c r="B18822" s="1257"/>
      <c r="C18822" s="1257"/>
      <c r="D18822" s="1257"/>
      <c r="E18822" s="1257"/>
      <c r="F18822" s="1257"/>
      <c r="G18822" s="1257"/>
      <c r="H18822" s="1258"/>
      <c r="I18822" s="1257"/>
      <c r="J18822" s="1257"/>
      <c r="K18822" s="1257"/>
      <c r="L18822" s="1257"/>
      <c r="M18822" s="1257"/>
    </row>
    <row r="18823" spans="2:13" s="1259" customFormat="1" x14ac:dyDescent="0.2">
      <c r="B18823" s="1257"/>
      <c r="C18823" s="1257"/>
      <c r="D18823" s="1257"/>
      <c r="E18823" s="1257"/>
      <c r="F18823" s="1257"/>
      <c r="G18823" s="1257"/>
      <c r="H18823" s="1258"/>
      <c r="I18823" s="1257"/>
      <c r="J18823" s="1257"/>
      <c r="K18823" s="1257"/>
      <c r="L18823" s="1257"/>
      <c r="M18823" s="1257"/>
    </row>
    <row r="18824" spans="2:13" s="1259" customFormat="1" x14ac:dyDescent="0.2">
      <c r="B18824" s="1257"/>
      <c r="C18824" s="1257"/>
      <c r="D18824" s="1257"/>
      <c r="E18824" s="1257"/>
      <c r="F18824" s="1257"/>
      <c r="G18824" s="1257"/>
      <c r="H18824" s="1258"/>
      <c r="I18824" s="1257"/>
      <c r="J18824" s="1257"/>
      <c r="K18824" s="1257"/>
      <c r="L18824" s="1257"/>
      <c r="M18824" s="1257"/>
    </row>
    <row r="18825" spans="2:13" s="1259" customFormat="1" x14ac:dyDescent="0.2">
      <c r="B18825" s="1257"/>
      <c r="C18825" s="1257"/>
      <c r="D18825" s="1257"/>
      <c r="E18825" s="1257"/>
      <c r="F18825" s="1257"/>
      <c r="G18825" s="1257"/>
      <c r="H18825" s="1258"/>
      <c r="I18825" s="1257"/>
      <c r="J18825" s="1257"/>
      <c r="K18825" s="1257"/>
      <c r="L18825" s="1257"/>
      <c r="M18825" s="1257"/>
    </row>
    <row r="18826" spans="2:13" s="1259" customFormat="1" x14ac:dyDescent="0.2">
      <c r="B18826" s="1257"/>
      <c r="C18826" s="1257"/>
      <c r="D18826" s="1257"/>
      <c r="E18826" s="1257"/>
      <c r="F18826" s="1257"/>
      <c r="G18826" s="1257"/>
      <c r="H18826" s="1258"/>
      <c r="I18826" s="1257"/>
      <c r="J18826" s="1257"/>
      <c r="K18826" s="1257"/>
      <c r="L18826" s="1257"/>
      <c r="M18826" s="1257"/>
    </row>
    <row r="18827" spans="2:13" s="1259" customFormat="1" x14ac:dyDescent="0.2">
      <c r="B18827" s="1257"/>
      <c r="C18827" s="1257"/>
      <c r="D18827" s="1257"/>
      <c r="E18827" s="1257"/>
      <c r="F18827" s="1257"/>
      <c r="G18827" s="1257"/>
      <c r="H18827" s="1258"/>
      <c r="I18827" s="1257"/>
      <c r="J18827" s="1257"/>
      <c r="K18827" s="1257"/>
      <c r="L18827" s="1257"/>
      <c r="M18827" s="1257"/>
    </row>
    <row r="18828" spans="2:13" s="1259" customFormat="1" x14ac:dyDescent="0.2">
      <c r="B18828" s="1257"/>
      <c r="C18828" s="1257"/>
      <c r="D18828" s="1257"/>
      <c r="E18828" s="1257"/>
      <c r="F18828" s="1257"/>
      <c r="G18828" s="1257"/>
      <c r="H18828" s="1258"/>
      <c r="I18828" s="1257"/>
      <c r="J18828" s="1257"/>
      <c r="K18828" s="1257"/>
      <c r="L18828" s="1257"/>
      <c r="M18828" s="1257"/>
    </row>
    <row r="18829" spans="2:13" s="1259" customFormat="1" x14ac:dyDescent="0.2">
      <c r="B18829" s="1257"/>
      <c r="C18829" s="1257"/>
      <c r="D18829" s="1257"/>
      <c r="E18829" s="1257"/>
      <c r="F18829" s="1257"/>
      <c r="G18829" s="1257"/>
      <c r="H18829" s="1258"/>
      <c r="I18829" s="1257"/>
      <c r="J18829" s="1257"/>
      <c r="K18829" s="1257"/>
      <c r="L18829" s="1257"/>
      <c r="M18829" s="1257"/>
    </row>
    <row r="18830" spans="2:13" s="1259" customFormat="1" x14ac:dyDescent="0.2">
      <c r="B18830" s="1257"/>
      <c r="C18830" s="1257"/>
      <c r="D18830" s="1257"/>
      <c r="E18830" s="1257"/>
      <c r="F18830" s="1257"/>
      <c r="G18830" s="1257"/>
      <c r="H18830" s="1258"/>
      <c r="I18830" s="1257"/>
      <c r="J18830" s="1257"/>
      <c r="K18830" s="1257"/>
      <c r="L18830" s="1257"/>
      <c r="M18830" s="1257"/>
    </row>
    <row r="18831" spans="2:13" s="1259" customFormat="1" x14ac:dyDescent="0.2">
      <c r="B18831" s="1257"/>
      <c r="C18831" s="1257"/>
      <c r="D18831" s="1257"/>
      <c r="E18831" s="1257"/>
      <c r="F18831" s="1257"/>
      <c r="G18831" s="1257"/>
      <c r="H18831" s="1258"/>
      <c r="I18831" s="1257"/>
      <c r="J18831" s="1257"/>
      <c r="K18831" s="1257"/>
      <c r="L18831" s="1257"/>
      <c r="M18831" s="1257"/>
    </row>
    <row r="18832" spans="2:13" s="1259" customFormat="1" x14ac:dyDescent="0.2">
      <c r="B18832" s="1257"/>
      <c r="C18832" s="1257"/>
      <c r="D18832" s="1257"/>
      <c r="E18832" s="1257"/>
      <c r="F18832" s="1257"/>
      <c r="G18832" s="1257"/>
      <c r="H18832" s="1258"/>
      <c r="I18832" s="1257"/>
      <c r="J18832" s="1257"/>
      <c r="K18832" s="1257"/>
      <c r="L18832" s="1257"/>
      <c r="M18832" s="1257"/>
    </row>
    <row r="18833" spans="2:13" s="1259" customFormat="1" x14ac:dyDescent="0.2">
      <c r="B18833" s="1257"/>
      <c r="C18833" s="1257"/>
      <c r="D18833" s="1257"/>
      <c r="E18833" s="1257"/>
      <c r="F18833" s="1257"/>
      <c r="G18833" s="1257"/>
      <c r="H18833" s="1258"/>
      <c r="I18833" s="1257"/>
      <c r="J18833" s="1257"/>
      <c r="K18833" s="1257"/>
      <c r="L18833" s="1257"/>
      <c r="M18833" s="1257"/>
    </row>
    <row r="18834" spans="2:13" s="1259" customFormat="1" x14ac:dyDescent="0.2">
      <c r="B18834" s="1257"/>
      <c r="C18834" s="1257"/>
      <c r="D18834" s="1257"/>
      <c r="E18834" s="1257"/>
      <c r="F18834" s="1257"/>
      <c r="G18834" s="1257"/>
      <c r="H18834" s="1258"/>
      <c r="I18834" s="1257"/>
      <c r="J18834" s="1257"/>
      <c r="K18834" s="1257"/>
      <c r="L18834" s="1257"/>
      <c r="M18834" s="1257"/>
    </row>
    <row r="18835" spans="2:13" s="1259" customFormat="1" x14ac:dyDescent="0.2">
      <c r="B18835" s="1257"/>
      <c r="C18835" s="1257"/>
      <c r="D18835" s="1257"/>
      <c r="E18835" s="1257"/>
      <c r="F18835" s="1257"/>
      <c r="G18835" s="1257"/>
      <c r="H18835" s="1258"/>
      <c r="I18835" s="1257"/>
      <c r="J18835" s="1257"/>
      <c r="K18835" s="1257"/>
      <c r="L18835" s="1257"/>
      <c r="M18835" s="1257"/>
    </row>
    <row r="18836" spans="2:13" s="1259" customFormat="1" x14ac:dyDescent="0.2">
      <c r="B18836" s="1257"/>
      <c r="C18836" s="1257"/>
      <c r="D18836" s="1257"/>
      <c r="E18836" s="1257"/>
      <c r="F18836" s="1257"/>
      <c r="G18836" s="1257"/>
      <c r="H18836" s="1258"/>
      <c r="I18836" s="1257"/>
      <c r="J18836" s="1257"/>
      <c r="K18836" s="1257"/>
      <c r="L18836" s="1257"/>
      <c r="M18836" s="1257"/>
    </row>
    <row r="18837" spans="2:13" s="1259" customFormat="1" x14ac:dyDescent="0.2">
      <c r="B18837" s="1257"/>
      <c r="C18837" s="1257"/>
      <c r="D18837" s="1257"/>
      <c r="E18837" s="1257"/>
      <c r="F18837" s="1257"/>
      <c r="G18837" s="1257"/>
      <c r="H18837" s="1258"/>
      <c r="I18837" s="1257"/>
      <c r="J18837" s="1257"/>
      <c r="K18837" s="1257"/>
      <c r="L18837" s="1257"/>
      <c r="M18837" s="1257"/>
    </row>
    <row r="18838" spans="2:13" s="1259" customFormat="1" x14ac:dyDescent="0.2">
      <c r="B18838" s="1257"/>
      <c r="C18838" s="1257"/>
      <c r="D18838" s="1257"/>
      <c r="E18838" s="1257"/>
      <c r="F18838" s="1257"/>
      <c r="G18838" s="1257"/>
      <c r="H18838" s="1258"/>
      <c r="I18838" s="1257"/>
      <c r="J18838" s="1257"/>
      <c r="K18838" s="1257"/>
      <c r="L18838" s="1257"/>
      <c r="M18838" s="1257"/>
    </row>
    <row r="18839" spans="2:13" s="1259" customFormat="1" x14ac:dyDescent="0.2">
      <c r="B18839" s="1257"/>
      <c r="C18839" s="1257"/>
      <c r="D18839" s="1257"/>
      <c r="E18839" s="1257"/>
      <c r="F18839" s="1257"/>
      <c r="G18839" s="1257"/>
      <c r="H18839" s="1258"/>
      <c r="I18839" s="1257"/>
      <c r="J18839" s="1257"/>
      <c r="K18839" s="1257"/>
      <c r="L18839" s="1257"/>
      <c r="M18839" s="1257"/>
    </row>
    <row r="18840" spans="2:13" s="1259" customFormat="1" x14ac:dyDescent="0.2">
      <c r="B18840" s="1257"/>
      <c r="C18840" s="1257"/>
      <c r="D18840" s="1257"/>
      <c r="E18840" s="1257"/>
      <c r="F18840" s="1257"/>
      <c r="G18840" s="1257"/>
      <c r="H18840" s="1258"/>
      <c r="I18840" s="1257"/>
      <c r="J18840" s="1257"/>
      <c r="K18840" s="1257"/>
      <c r="L18840" s="1257"/>
      <c r="M18840" s="1257"/>
    </row>
    <row r="18841" spans="2:13" s="1259" customFormat="1" x14ac:dyDescent="0.2">
      <c r="B18841" s="1257"/>
      <c r="C18841" s="1257"/>
      <c r="D18841" s="1257"/>
      <c r="E18841" s="1257"/>
      <c r="F18841" s="1257"/>
      <c r="G18841" s="1257"/>
      <c r="H18841" s="1258"/>
      <c r="I18841" s="1257"/>
      <c r="J18841" s="1257"/>
      <c r="K18841" s="1257"/>
      <c r="L18841" s="1257"/>
      <c r="M18841" s="1257"/>
    </row>
    <row r="18842" spans="2:13" s="1259" customFormat="1" x14ac:dyDescent="0.2">
      <c r="B18842" s="1257"/>
      <c r="C18842" s="1257"/>
      <c r="D18842" s="1257"/>
      <c r="E18842" s="1257"/>
      <c r="F18842" s="1257"/>
      <c r="G18842" s="1257"/>
      <c r="H18842" s="1258"/>
      <c r="I18842" s="1257"/>
      <c r="J18842" s="1257"/>
      <c r="K18842" s="1257"/>
      <c r="L18842" s="1257"/>
      <c r="M18842" s="1257"/>
    </row>
    <row r="18843" spans="2:13" s="1259" customFormat="1" x14ac:dyDescent="0.2">
      <c r="B18843" s="1257"/>
      <c r="C18843" s="1257"/>
      <c r="D18843" s="1257"/>
      <c r="E18843" s="1257"/>
      <c r="F18843" s="1257"/>
      <c r="G18843" s="1257"/>
      <c r="H18843" s="1258"/>
      <c r="I18843" s="1257"/>
      <c r="J18843" s="1257"/>
      <c r="K18843" s="1257"/>
      <c r="L18843" s="1257"/>
      <c r="M18843" s="1257"/>
    </row>
    <row r="18844" spans="2:13" s="1259" customFormat="1" x14ac:dyDescent="0.2">
      <c r="B18844" s="1257"/>
      <c r="C18844" s="1257"/>
      <c r="D18844" s="1257"/>
      <c r="E18844" s="1257"/>
      <c r="F18844" s="1257"/>
      <c r="G18844" s="1257"/>
      <c r="H18844" s="1258"/>
      <c r="I18844" s="1257"/>
      <c r="J18844" s="1257"/>
      <c r="K18844" s="1257"/>
      <c r="L18844" s="1257"/>
      <c r="M18844" s="1257"/>
    </row>
    <row r="18845" spans="2:13" s="1259" customFormat="1" x14ac:dyDescent="0.2">
      <c r="B18845" s="1257"/>
      <c r="C18845" s="1257"/>
      <c r="D18845" s="1257"/>
      <c r="E18845" s="1257"/>
      <c r="F18845" s="1257"/>
      <c r="G18845" s="1257"/>
      <c r="H18845" s="1258"/>
      <c r="I18845" s="1257"/>
      <c r="J18845" s="1257"/>
      <c r="K18845" s="1257"/>
      <c r="L18845" s="1257"/>
      <c r="M18845" s="1257"/>
    </row>
    <row r="18846" spans="2:13" s="1259" customFormat="1" x14ac:dyDescent="0.2">
      <c r="B18846" s="1257"/>
      <c r="C18846" s="1257"/>
      <c r="D18846" s="1257"/>
      <c r="E18846" s="1257"/>
      <c r="F18846" s="1257"/>
      <c r="G18846" s="1257"/>
      <c r="H18846" s="1258"/>
      <c r="I18846" s="1257"/>
      <c r="J18846" s="1257"/>
      <c r="K18846" s="1257"/>
      <c r="L18846" s="1257"/>
      <c r="M18846" s="1257"/>
    </row>
    <row r="18847" spans="2:13" s="1259" customFormat="1" x14ac:dyDescent="0.2">
      <c r="B18847" s="1257"/>
      <c r="C18847" s="1257"/>
      <c r="D18847" s="1257"/>
      <c r="E18847" s="1257"/>
      <c r="F18847" s="1257"/>
      <c r="G18847" s="1257"/>
      <c r="H18847" s="1258"/>
      <c r="I18847" s="1257"/>
      <c r="J18847" s="1257"/>
      <c r="K18847" s="1257"/>
      <c r="L18847" s="1257"/>
      <c r="M18847" s="1257"/>
    </row>
    <row r="18848" spans="2:13" s="1259" customFormat="1" x14ac:dyDescent="0.2">
      <c r="B18848" s="1257"/>
      <c r="C18848" s="1257"/>
      <c r="D18848" s="1257"/>
      <c r="E18848" s="1257"/>
      <c r="F18848" s="1257"/>
      <c r="G18848" s="1257"/>
      <c r="H18848" s="1258"/>
      <c r="I18848" s="1257"/>
      <c r="J18848" s="1257"/>
      <c r="K18848" s="1257"/>
      <c r="L18848" s="1257"/>
      <c r="M18848" s="1257"/>
    </row>
    <row r="18849" spans="2:13" s="1259" customFormat="1" x14ac:dyDescent="0.2">
      <c r="B18849" s="1257"/>
      <c r="C18849" s="1257"/>
      <c r="D18849" s="1257"/>
      <c r="E18849" s="1257"/>
      <c r="F18849" s="1257"/>
      <c r="G18849" s="1257"/>
      <c r="H18849" s="1258"/>
      <c r="I18849" s="1257"/>
      <c r="J18849" s="1257"/>
      <c r="K18849" s="1257"/>
      <c r="L18849" s="1257"/>
      <c r="M18849" s="1257"/>
    </row>
    <row r="18850" spans="2:13" s="1259" customFormat="1" x14ac:dyDescent="0.2">
      <c r="B18850" s="1257"/>
      <c r="C18850" s="1257"/>
      <c r="D18850" s="1257"/>
      <c r="E18850" s="1257"/>
      <c r="F18850" s="1257"/>
      <c r="G18850" s="1257"/>
      <c r="H18850" s="1258"/>
      <c r="I18850" s="1257"/>
      <c r="J18850" s="1257"/>
      <c r="K18850" s="1257"/>
      <c r="L18850" s="1257"/>
      <c r="M18850" s="1257"/>
    </row>
    <row r="18851" spans="2:13" s="1259" customFormat="1" x14ac:dyDescent="0.2">
      <c r="B18851" s="1257"/>
      <c r="C18851" s="1257"/>
      <c r="D18851" s="1257"/>
      <c r="E18851" s="1257"/>
      <c r="F18851" s="1257"/>
      <c r="G18851" s="1257"/>
      <c r="H18851" s="1258"/>
      <c r="I18851" s="1257"/>
      <c r="J18851" s="1257"/>
      <c r="K18851" s="1257"/>
      <c r="L18851" s="1257"/>
      <c r="M18851" s="1257"/>
    </row>
    <row r="18852" spans="2:13" s="1259" customFormat="1" x14ac:dyDescent="0.2">
      <c r="B18852" s="1257"/>
      <c r="C18852" s="1257"/>
      <c r="D18852" s="1257"/>
      <c r="E18852" s="1257"/>
      <c r="F18852" s="1257"/>
      <c r="G18852" s="1257"/>
      <c r="H18852" s="1258"/>
      <c r="I18852" s="1257"/>
      <c r="J18852" s="1257"/>
      <c r="K18852" s="1257"/>
      <c r="L18852" s="1257"/>
      <c r="M18852" s="1257"/>
    </row>
    <row r="18853" spans="2:13" s="1259" customFormat="1" x14ac:dyDescent="0.2">
      <c r="B18853" s="1257"/>
      <c r="C18853" s="1257"/>
      <c r="D18853" s="1257"/>
      <c r="E18853" s="1257"/>
      <c r="F18853" s="1257"/>
      <c r="G18853" s="1257"/>
      <c r="H18853" s="1258"/>
      <c r="I18853" s="1257"/>
      <c r="J18853" s="1257"/>
      <c r="K18853" s="1257"/>
      <c r="L18853" s="1257"/>
      <c r="M18853" s="1257"/>
    </row>
    <row r="18854" spans="2:13" s="1259" customFormat="1" x14ac:dyDescent="0.2">
      <c r="B18854" s="1257"/>
      <c r="C18854" s="1257"/>
      <c r="D18854" s="1257"/>
      <c r="E18854" s="1257"/>
      <c r="F18854" s="1257"/>
      <c r="G18854" s="1257"/>
      <c r="H18854" s="1258"/>
      <c r="I18854" s="1257"/>
      <c r="J18854" s="1257"/>
      <c r="K18854" s="1257"/>
      <c r="L18854" s="1257"/>
      <c r="M18854" s="1257"/>
    </row>
    <row r="18855" spans="2:13" s="1259" customFormat="1" x14ac:dyDescent="0.2">
      <c r="B18855" s="1257"/>
      <c r="C18855" s="1257"/>
      <c r="D18855" s="1257"/>
      <c r="E18855" s="1257"/>
      <c r="F18855" s="1257"/>
      <c r="G18855" s="1257"/>
      <c r="H18855" s="1258"/>
      <c r="I18855" s="1257"/>
      <c r="J18855" s="1257"/>
      <c r="K18855" s="1257"/>
      <c r="L18855" s="1257"/>
      <c r="M18855" s="1257"/>
    </row>
    <row r="18856" spans="2:13" s="1259" customFormat="1" x14ac:dyDescent="0.2">
      <c r="B18856" s="1257"/>
      <c r="C18856" s="1257"/>
      <c r="D18856" s="1257"/>
      <c r="E18856" s="1257"/>
      <c r="F18856" s="1257"/>
      <c r="G18856" s="1257"/>
      <c r="H18856" s="1258"/>
      <c r="I18856" s="1257"/>
      <c r="J18856" s="1257"/>
      <c r="K18856" s="1257"/>
      <c r="L18856" s="1257"/>
      <c r="M18856" s="1257"/>
    </row>
    <row r="18857" spans="2:13" s="1259" customFormat="1" x14ac:dyDescent="0.2">
      <c r="B18857" s="1257"/>
      <c r="C18857" s="1257"/>
      <c r="D18857" s="1257"/>
      <c r="E18857" s="1257"/>
      <c r="F18857" s="1257"/>
      <c r="G18857" s="1257"/>
      <c r="H18857" s="1258"/>
      <c r="I18857" s="1257"/>
      <c r="J18857" s="1257"/>
      <c r="K18857" s="1257"/>
      <c r="L18857" s="1257"/>
      <c r="M18857" s="1257"/>
    </row>
    <row r="18858" spans="2:13" s="1259" customFormat="1" x14ac:dyDescent="0.2">
      <c r="B18858" s="1257"/>
      <c r="C18858" s="1257"/>
      <c r="D18858" s="1257"/>
      <c r="E18858" s="1257"/>
      <c r="F18858" s="1257"/>
      <c r="G18858" s="1257"/>
      <c r="H18858" s="1258"/>
      <c r="I18858" s="1257"/>
      <c r="J18858" s="1257"/>
      <c r="K18858" s="1257"/>
      <c r="L18858" s="1257"/>
      <c r="M18858" s="1257"/>
    </row>
    <row r="18859" spans="2:13" s="1259" customFormat="1" x14ac:dyDescent="0.2">
      <c r="B18859" s="1257"/>
      <c r="C18859" s="1257"/>
      <c r="D18859" s="1257"/>
      <c r="E18859" s="1257"/>
      <c r="F18859" s="1257"/>
      <c r="G18859" s="1257"/>
      <c r="H18859" s="1258"/>
      <c r="I18859" s="1257"/>
      <c r="J18859" s="1257"/>
      <c r="K18859" s="1257"/>
      <c r="L18859" s="1257"/>
      <c r="M18859" s="1257"/>
    </row>
    <row r="18860" spans="2:13" s="1259" customFormat="1" x14ac:dyDescent="0.2">
      <c r="B18860" s="1257"/>
      <c r="C18860" s="1257"/>
      <c r="D18860" s="1257"/>
      <c r="E18860" s="1257"/>
      <c r="F18860" s="1257"/>
      <c r="G18860" s="1257"/>
      <c r="H18860" s="1258"/>
      <c r="I18860" s="1257"/>
      <c r="J18860" s="1257"/>
      <c r="K18860" s="1257"/>
      <c r="L18860" s="1257"/>
      <c r="M18860" s="1257"/>
    </row>
    <row r="18861" spans="2:13" s="1259" customFormat="1" x14ac:dyDescent="0.2">
      <c r="B18861" s="1257"/>
      <c r="C18861" s="1257"/>
      <c r="D18861" s="1257"/>
      <c r="E18861" s="1257"/>
      <c r="F18861" s="1257"/>
      <c r="G18861" s="1257"/>
      <c r="H18861" s="1258"/>
      <c r="I18861" s="1257"/>
      <c r="J18861" s="1257"/>
      <c r="K18861" s="1257"/>
      <c r="L18861" s="1257"/>
      <c r="M18861" s="1257"/>
    </row>
    <row r="18862" spans="2:13" s="1259" customFormat="1" x14ac:dyDescent="0.2">
      <c r="B18862" s="1257"/>
      <c r="C18862" s="1257"/>
      <c r="D18862" s="1257"/>
      <c r="E18862" s="1257"/>
      <c r="F18862" s="1257"/>
      <c r="G18862" s="1257"/>
      <c r="H18862" s="1258"/>
      <c r="I18862" s="1257"/>
      <c r="J18862" s="1257"/>
      <c r="K18862" s="1257"/>
      <c r="L18862" s="1257"/>
      <c r="M18862" s="1257"/>
    </row>
    <row r="18863" spans="2:13" s="1259" customFormat="1" x14ac:dyDescent="0.2">
      <c r="B18863" s="1257"/>
      <c r="C18863" s="1257"/>
      <c r="D18863" s="1257"/>
      <c r="E18863" s="1257"/>
      <c r="F18863" s="1257"/>
      <c r="G18863" s="1257"/>
      <c r="H18863" s="1258"/>
      <c r="I18863" s="1257"/>
      <c r="J18863" s="1257"/>
      <c r="K18863" s="1257"/>
      <c r="L18863" s="1257"/>
      <c r="M18863" s="1257"/>
    </row>
    <row r="18864" spans="2:13" s="1259" customFormat="1" x14ac:dyDescent="0.2">
      <c r="B18864" s="1257"/>
      <c r="C18864" s="1257"/>
      <c r="D18864" s="1257"/>
      <c r="E18864" s="1257"/>
      <c r="F18864" s="1257"/>
      <c r="G18864" s="1257"/>
      <c r="H18864" s="1258"/>
      <c r="I18864" s="1257"/>
      <c r="J18864" s="1257"/>
      <c r="K18864" s="1257"/>
      <c r="L18864" s="1257"/>
      <c r="M18864" s="1257"/>
    </row>
    <row r="18865" spans="2:13" s="1259" customFormat="1" x14ac:dyDescent="0.2">
      <c r="B18865" s="1257"/>
      <c r="C18865" s="1257"/>
      <c r="D18865" s="1257"/>
      <c r="E18865" s="1257"/>
      <c r="F18865" s="1257"/>
      <c r="G18865" s="1257"/>
      <c r="H18865" s="1258"/>
      <c r="I18865" s="1257"/>
      <c r="J18865" s="1257"/>
      <c r="K18865" s="1257"/>
      <c r="L18865" s="1257"/>
      <c r="M18865" s="1257"/>
    </row>
    <row r="18866" spans="2:13" s="1259" customFormat="1" x14ac:dyDescent="0.2">
      <c r="B18866" s="1257"/>
      <c r="C18866" s="1257"/>
      <c r="D18866" s="1257"/>
      <c r="E18866" s="1257"/>
      <c r="F18866" s="1257"/>
      <c r="G18866" s="1257"/>
      <c r="H18866" s="1258"/>
      <c r="I18866" s="1257"/>
      <c r="J18866" s="1257"/>
      <c r="K18866" s="1257"/>
      <c r="L18866" s="1257"/>
      <c r="M18866" s="1257"/>
    </row>
    <row r="18867" spans="2:13" s="1259" customFormat="1" x14ac:dyDescent="0.2">
      <c r="B18867" s="1257"/>
      <c r="C18867" s="1257"/>
      <c r="D18867" s="1257"/>
      <c r="E18867" s="1257"/>
      <c r="F18867" s="1257"/>
      <c r="G18867" s="1257"/>
      <c r="H18867" s="1258"/>
      <c r="I18867" s="1257"/>
      <c r="J18867" s="1257"/>
      <c r="K18867" s="1257"/>
      <c r="L18867" s="1257"/>
      <c r="M18867" s="1257"/>
    </row>
    <row r="18868" spans="2:13" s="1259" customFormat="1" x14ac:dyDescent="0.2">
      <c r="B18868" s="1257"/>
      <c r="C18868" s="1257"/>
      <c r="D18868" s="1257"/>
      <c r="E18868" s="1257"/>
      <c r="F18868" s="1257"/>
      <c r="G18868" s="1257"/>
      <c r="H18868" s="1258"/>
      <c r="I18868" s="1257"/>
      <c r="J18868" s="1257"/>
      <c r="K18868" s="1257"/>
      <c r="L18868" s="1257"/>
      <c r="M18868" s="1257"/>
    </row>
    <row r="18869" spans="2:13" s="1259" customFormat="1" x14ac:dyDescent="0.2">
      <c r="B18869" s="1257"/>
      <c r="C18869" s="1257"/>
      <c r="D18869" s="1257"/>
      <c r="E18869" s="1257"/>
      <c r="F18869" s="1257"/>
      <c r="G18869" s="1257"/>
      <c r="H18869" s="1258"/>
      <c r="I18869" s="1257"/>
      <c r="J18869" s="1257"/>
      <c r="K18869" s="1257"/>
      <c r="L18869" s="1257"/>
      <c r="M18869" s="1257"/>
    </row>
    <row r="18870" spans="2:13" s="1259" customFormat="1" x14ac:dyDescent="0.2">
      <c r="B18870" s="1257"/>
      <c r="C18870" s="1257"/>
      <c r="D18870" s="1257"/>
      <c r="E18870" s="1257"/>
      <c r="F18870" s="1257"/>
      <c r="G18870" s="1257"/>
      <c r="H18870" s="1258"/>
      <c r="I18870" s="1257"/>
      <c r="J18870" s="1257"/>
      <c r="K18870" s="1257"/>
      <c r="L18870" s="1257"/>
      <c r="M18870" s="1257"/>
    </row>
    <row r="18871" spans="2:13" s="1259" customFormat="1" x14ac:dyDescent="0.2">
      <c r="B18871" s="1257"/>
      <c r="C18871" s="1257"/>
      <c r="D18871" s="1257"/>
      <c r="E18871" s="1257"/>
      <c r="F18871" s="1257"/>
      <c r="G18871" s="1257"/>
      <c r="H18871" s="1258"/>
      <c r="I18871" s="1257"/>
      <c r="J18871" s="1257"/>
      <c r="K18871" s="1257"/>
      <c r="L18871" s="1257"/>
      <c r="M18871" s="1257"/>
    </row>
    <row r="18872" spans="2:13" s="1259" customFormat="1" x14ac:dyDescent="0.2">
      <c r="B18872" s="1257"/>
      <c r="C18872" s="1257"/>
      <c r="D18872" s="1257"/>
      <c r="E18872" s="1257"/>
      <c r="F18872" s="1257"/>
      <c r="G18872" s="1257"/>
      <c r="H18872" s="1258"/>
      <c r="I18872" s="1257"/>
      <c r="J18872" s="1257"/>
      <c r="K18872" s="1257"/>
      <c r="L18872" s="1257"/>
      <c r="M18872" s="1257"/>
    </row>
    <row r="18873" spans="2:13" s="1259" customFormat="1" x14ac:dyDescent="0.2">
      <c r="B18873" s="1257"/>
      <c r="C18873" s="1257"/>
      <c r="D18873" s="1257"/>
      <c r="E18873" s="1257"/>
      <c r="F18873" s="1257"/>
      <c r="G18873" s="1257"/>
      <c r="H18873" s="1258"/>
      <c r="I18873" s="1257"/>
      <c r="J18873" s="1257"/>
      <c r="K18873" s="1257"/>
      <c r="L18873" s="1257"/>
      <c r="M18873" s="1257"/>
    </row>
    <row r="18874" spans="2:13" s="1259" customFormat="1" x14ac:dyDescent="0.2">
      <c r="B18874" s="1257"/>
      <c r="C18874" s="1257"/>
      <c r="D18874" s="1257"/>
      <c r="E18874" s="1257"/>
      <c r="F18874" s="1257"/>
      <c r="G18874" s="1257"/>
      <c r="H18874" s="1258"/>
      <c r="I18874" s="1257"/>
      <c r="J18874" s="1257"/>
      <c r="K18874" s="1257"/>
      <c r="L18874" s="1257"/>
      <c r="M18874" s="1257"/>
    </row>
    <row r="18875" spans="2:13" s="1259" customFormat="1" x14ac:dyDescent="0.2">
      <c r="B18875" s="1257"/>
      <c r="C18875" s="1257"/>
      <c r="D18875" s="1257"/>
      <c r="E18875" s="1257"/>
      <c r="F18875" s="1257"/>
      <c r="G18875" s="1257"/>
      <c r="H18875" s="1258"/>
      <c r="I18875" s="1257"/>
      <c r="J18875" s="1257"/>
      <c r="K18875" s="1257"/>
      <c r="L18875" s="1257"/>
      <c r="M18875" s="1257"/>
    </row>
    <row r="18876" spans="2:13" s="1259" customFormat="1" x14ac:dyDescent="0.2">
      <c r="B18876" s="1257"/>
      <c r="C18876" s="1257"/>
      <c r="D18876" s="1257"/>
      <c r="E18876" s="1257"/>
      <c r="F18876" s="1257"/>
      <c r="G18876" s="1257"/>
      <c r="H18876" s="1258"/>
      <c r="I18876" s="1257"/>
      <c r="J18876" s="1257"/>
      <c r="K18876" s="1257"/>
      <c r="L18876" s="1257"/>
      <c r="M18876" s="1257"/>
    </row>
    <row r="18877" spans="2:13" s="1259" customFormat="1" x14ac:dyDescent="0.2">
      <c r="B18877" s="1257"/>
      <c r="C18877" s="1257"/>
      <c r="D18877" s="1257"/>
      <c r="E18877" s="1257"/>
      <c r="F18877" s="1257"/>
      <c r="G18877" s="1257"/>
      <c r="H18877" s="1258"/>
      <c r="I18877" s="1257"/>
      <c r="J18877" s="1257"/>
      <c r="K18877" s="1257"/>
      <c r="L18877" s="1257"/>
      <c r="M18877" s="1257"/>
    </row>
    <row r="18878" spans="2:13" s="1259" customFormat="1" x14ac:dyDescent="0.2">
      <c r="B18878" s="1257"/>
      <c r="C18878" s="1257"/>
      <c r="D18878" s="1257"/>
      <c r="E18878" s="1257"/>
      <c r="F18878" s="1257"/>
      <c r="G18878" s="1257"/>
      <c r="H18878" s="1258"/>
      <c r="I18878" s="1257"/>
      <c r="J18878" s="1257"/>
      <c r="K18878" s="1257"/>
      <c r="L18878" s="1257"/>
      <c r="M18878" s="1257"/>
    </row>
    <row r="18879" spans="2:13" s="1259" customFormat="1" x14ac:dyDescent="0.2">
      <c r="B18879" s="1257"/>
      <c r="C18879" s="1257"/>
      <c r="D18879" s="1257"/>
      <c r="E18879" s="1257"/>
      <c r="F18879" s="1257"/>
      <c r="G18879" s="1257"/>
      <c r="H18879" s="1258"/>
      <c r="I18879" s="1257"/>
      <c r="J18879" s="1257"/>
      <c r="K18879" s="1257"/>
      <c r="L18879" s="1257"/>
      <c r="M18879" s="1257"/>
    </row>
    <row r="18880" spans="2:13" s="1259" customFormat="1" x14ac:dyDescent="0.2">
      <c r="B18880" s="1257"/>
      <c r="C18880" s="1257"/>
      <c r="D18880" s="1257"/>
      <c r="E18880" s="1257"/>
      <c r="F18880" s="1257"/>
      <c r="G18880" s="1257"/>
      <c r="H18880" s="1258"/>
      <c r="I18880" s="1257"/>
      <c r="J18880" s="1257"/>
      <c r="K18880" s="1257"/>
      <c r="L18880" s="1257"/>
      <c r="M18880" s="1257"/>
    </row>
    <row r="18881" spans="2:13" s="1259" customFormat="1" x14ac:dyDescent="0.2">
      <c r="B18881" s="1257"/>
      <c r="C18881" s="1257"/>
      <c r="D18881" s="1257"/>
      <c r="E18881" s="1257"/>
      <c r="F18881" s="1257"/>
      <c r="G18881" s="1257"/>
      <c r="H18881" s="1258"/>
      <c r="I18881" s="1257"/>
      <c r="J18881" s="1257"/>
      <c r="K18881" s="1257"/>
      <c r="L18881" s="1257"/>
      <c r="M18881" s="1257"/>
    </row>
    <row r="18882" spans="2:13" s="1259" customFormat="1" x14ac:dyDescent="0.2">
      <c r="B18882" s="1257"/>
      <c r="C18882" s="1257"/>
      <c r="D18882" s="1257"/>
      <c r="E18882" s="1257"/>
      <c r="F18882" s="1257"/>
      <c r="G18882" s="1257"/>
      <c r="H18882" s="1258"/>
      <c r="I18882" s="1257"/>
      <c r="J18882" s="1257"/>
      <c r="K18882" s="1257"/>
      <c r="L18882" s="1257"/>
      <c r="M18882" s="1257"/>
    </row>
    <row r="18883" spans="2:13" s="1259" customFormat="1" x14ac:dyDescent="0.2">
      <c r="B18883" s="1257"/>
      <c r="C18883" s="1257"/>
      <c r="D18883" s="1257"/>
      <c r="E18883" s="1257"/>
      <c r="F18883" s="1257"/>
      <c r="G18883" s="1257"/>
      <c r="H18883" s="1258"/>
      <c r="I18883" s="1257"/>
      <c r="J18883" s="1257"/>
      <c r="K18883" s="1257"/>
      <c r="L18883" s="1257"/>
      <c r="M18883" s="1257"/>
    </row>
    <row r="18884" spans="2:13" s="1259" customFormat="1" x14ac:dyDescent="0.2">
      <c r="B18884" s="1257"/>
      <c r="C18884" s="1257"/>
      <c r="D18884" s="1257"/>
      <c r="E18884" s="1257"/>
      <c r="F18884" s="1257"/>
      <c r="G18884" s="1257"/>
      <c r="H18884" s="1258"/>
      <c r="I18884" s="1257"/>
      <c r="J18884" s="1257"/>
      <c r="K18884" s="1257"/>
      <c r="L18884" s="1257"/>
      <c r="M18884" s="1257"/>
    </row>
    <row r="18885" spans="2:13" s="1259" customFormat="1" x14ac:dyDescent="0.2">
      <c r="B18885" s="1257"/>
      <c r="C18885" s="1257"/>
      <c r="D18885" s="1257"/>
      <c r="E18885" s="1257"/>
      <c r="F18885" s="1257"/>
      <c r="G18885" s="1257"/>
      <c r="H18885" s="1258"/>
      <c r="I18885" s="1257"/>
      <c r="J18885" s="1257"/>
      <c r="K18885" s="1257"/>
      <c r="L18885" s="1257"/>
      <c r="M18885" s="1257"/>
    </row>
    <row r="18886" spans="2:13" s="1259" customFormat="1" x14ac:dyDescent="0.2">
      <c r="B18886" s="1257"/>
      <c r="C18886" s="1257"/>
      <c r="D18886" s="1257"/>
      <c r="E18886" s="1257"/>
      <c r="F18886" s="1257"/>
      <c r="G18886" s="1257"/>
      <c r="H18886" s="1258"/>
      <c r="I18886" s="1257"/>
      <c r="J18886" s="1257"/>
      <c r="K18886" s="1257"/>
      <c r="L18886" s="1257"/>
      <c r="M18886" s="1257"/>
    </row>
    <row r="18887" spans="2:13" s="1259" customFormat="1" x14ac:dyDescent="0.2">
      <c r="B18887" s="1257"/>
      <c r="C18887" s="1257"/>
      <c r="D18887" s="1257"/>
      <c r="E18887" s="1257"/>
      <c r="F18887" s="1257"/>
      <c r="G18887" s="1257"/>
      <c r="H18887" s="1258"/>
      <c r="I18887" s="1257"/>
      <c r="J18887" s="1257"/>
      <c r="K18887" s="1257"/>
      <c r="L18887" s="1257"/>
      <c r="M18887" s="1257"/>
    </row>
    <row r="18888" spans="2:13" s="1259" customFormat="1" x14ac:dyDescent="0.2">
      <c r="B18888" s="1257"/>
      <c r="C18888" s="1257"/>
      <c r="D18888" s="1257"/>
      <c r="E18888" s="1257"/>
      <c r="F18888" s="1257"/>
      <c r="G18888" s="1257"/>
      <c r="H18888" s="1258"/>
      <c r="I18888" s="1257"/>
      <c r="J18888" s="1257"/>
      <c r="K18888" s="1257"/>
      <c r="L18888" s="1257"/>
      <c r="M18888" s="1257"/>
    </row>
    <row r="18889" spans="2:13" s="1259" customFormat="1" x14ac:dyDescent="0.2">
      <c r="B18889" s="1257"/>
      <c r="C18889" s="1257"/>
      <c r="D18889" s="1257"/>
      <c r="E18889" s="1257"/>
      <c r="F18889" s="1257"/>
      <c r="G18889" s="1257"/>
      <c r="H18889" s="1258"/>
      <c r="I18889" s="1257"/>
      <c r="J18889" s="1257"/>
      <c r="K18889" s="1257"/>
      <c r="L18889" s="1257"/>
      <c r="M18889" s="1257"/>
    </row>
    <row r="18890" spans="2:13" s="1259" customFormat="1" x14ac:dyDescent="0.2">
      <c r="B18890" s="1257"/>
      <c r="C18890" s="1257"/>
      <c r="D18890" s="1257"/>
      <c r="E18890" s="1257"/>
      <c r="F18890" s="1257"/>
      <c r="G18890" s="1257"/>
      <c r="H18890" s="1258"/>
      <c r="I18890" s="1257"/>
      <c r="J18890" s="1257"/>
      <c r="K18890" s="1257"/>
      <c r="L18890" s="1257"/>
      <c r="M18890" s="1257"/>
    </row>
    <row r="18891" spans="2:13" s="1259" customFormat="1" x14ac:dyDescent="0.2">
      <c r="B18891" s="1257"/>
      <c r="C18891" s="1257"/>
      <c r="D18891" s="1257"/>
      <c r="E18891" s="1257"/>
      <c r="F18891" s="1257"/>
      <c r="G18891" s="1257"/>
      <c r="H18891" s="1258"/>
      <c r="I18891" s="1257"/>
      <c r="J18891" s="1257"/>
      <c r="K18891" s="1257"/>
      <c r="L18891" s="1257"/>
      <c r="M18891" s="1257"/>
    </row>
    <row r="18892" spans="2:13" s="1259" customFormat="1" x14ac:dyDescent="0.2">
      <c r="B18892" s="1257"/>
      <c r="C18892" s="1257"/>
      <c r="D18892" s="1257"/>
      <c r="E18892" s="1257"/>
      <c r="F18892" s="1257"/>
      <c r="G18892" s="1257"/>
      <c r="H18892" s="1258"/>
      <c r="I18892" s="1257"/>
      <c r="J18892" s="1257"/>
      <c r="K18892" s="1257"/>
      <c r="L18892" s="1257"/>
      <c r="M18892" s="1257"/>
    </row>
    <row r="18893" spans="2:13" s="1259" customFormat="1" x14ac:dyDescent="0.2">
      <c r="B18893" s="1257"/>
      <c r="C18893" s="1257"/>
      <c r="D18893" s="1257"/>
      <c r="E18893" s="1257"/>
      <c r="F18893" s="1257"/>
      <c r="G18893" s="1257"/>
      <c r="H18893" s="1258"/>
      <c r="I18893" s="1257"/>
      <c r="J18893" s="1257"/>
      <c r="K18893" s="1257"/>
      <c r="L18893" s="1257"/>
      <c r="M18893" s="1257"/>
    </row>
    <row r="18894" spans="2:13" s="1259" customFormat="1" x14ac:dyDescent="0.2">
      <c r="B18894" s="1257"/>
      <c r="C18894" s="1257"/>
      <c r="D18894" s="1257"/>
      <c r="E18894" s="1257"/>
      <c r="F18894" s="1257"/>
      <c r="G18894" s="1257"/>
      <c r="H18894" s="1258"/>
      <c r="I18894" s="1257"/>
      <c r="J18894" s="1257"/>
      <c r="K18894" s="1257"/>
      <c r="L18894" s="1257"/>
      <c r="M18894" s="1257"/>
    </row>
    <row r="18895" spans="2:13" s="1259" customFormat="1" x14ac:dyDescent="0.2">
      <c r="B18895" s="1257"/>
      <c r="C18895" s="1257"/>
      <c r="D18895" s="1257"/>
      <c r="E18895" s="1257"/>
      <c r="F18895" s="1257"/>
      <c r="G18895" s="1257"/>
      <c r="H18895" s="1258"/>
      <c r="I18895" s="1257"/>
      <c r="J18895" s="1257"/>
      <c r="K18895" s="1257"/>
      <c r="L18895" s="1257"/>
      <c r="M18895" s="1257"/>
    </row>
    <row r="18896" spans="2:13" s="1259" customFormat="1" x14ac:dyDescent="0.2">
      <c r="B18896" s="1257"/>
      <c r="C18896" s="1257"/>
      <c r="D18896" s="1257"/>
      <c r="E18896" s="1257"/>
      <c r="F18896" s="1257"/>
      <c r="G18896" s="1257"/>
      <c r="H18896" s="1258"/>
      <c r="I18896" s="1257"/>
      <c r="J18896" s="1257"/>
      <c r="K18896" s="1257"/>
      <c r="L18896" s="1257"/>
      <c r="M18896" s="1257"/>
    </row>
    <row r="18897" spans="2:13" s="1259" customFormat="1" x14ac:dyDescent="0.2">
      <c r="B18897" s="1257"/>
      <c r="C18897" s="1257"/>
      <c r="D18897" s="1257"/>
      <c r="E18897" s="1257"/>
      <c r="F18897" s="1257"/>
      <c r="G18897" s="1257"/>
      <c r="H18897" s="1258"/>
      <c r="I18897" s="1257"/>
      <c r="J18897" s="1257"/>
      <c r="K18897" s="1257"/>
      <c r="L18897" s="1257"/>
      <c r="M18897" s="1257"/>
    </row>
    <row r="18898" spans="2:13" s="1259" customFormat="1" x14ac:dyDescent="0.2">
      <c r="B18898" s="1257"/>
      <c r="C18898" s="1257"/>
      <c r="D18898" s="1257"/>
      <c r="E18898" s="1257"/>
      <c r="F18898" s="1257"/>
      <c r="G18898" s="1257"/>
      <c r="H18898" s="1258"/>
      <c r="I18898" s="1257"/>
      <c r="J18898" s="1257"/>
      <c r="K18898" s="1257"/>
      <c r="L18898" s="1257"/>
      <c r="M18898" s="1257"/>
    </row>
    <row r="18899" spans="2:13" s="1259" customFormat="1" x14ac:dyDescent="0.2">
      <c r="B18899" s="1257"/>
      <c r="C18899" s="1257"/>
      <c r="D18899" s="1257"/>
      <c r="E18899" s="1257"/>
      <c r="F18899" s="1257"/>
      <c r="G18899" s="1257"/>
      <c r="H18899" s="1258"/>
      <c r="I18899" s="1257"/>
      <c r="J18899" s="1257"/>
      <c r="K18899" s="1257"/>
      <c r="L18899" s="1257"/>
      <c r="M18899" s="1257"/>
    </row>
    <row r="18900" spans="2:13" s="1259" customFormat="1" x14ac:dyDescent="0.2">
      <c r="B18900" s="1257"/>
      <c r="C18900" s="1257"/>
      <c r="D18900" s="1257"/>
      <c r="E18900" s="1257"/>
      <c r="F18900" s="1257"/>
      <c r="G18900" s="1257"/>
      <c r="H18900" s="1258"/>
      <c r="I18900" s="1257"/>
      <c r="J18900" s="1257"/>
      <c r="K18900" s="1257"/>
      <c r="L18900" s="1257"/>
      <c r="M18900" s="1257"/>
    </row>
    <row r="18901" spans="2:13" s="1259" customFormat="1" x14ac:dyDescent="0.2">
      <c r="B18901" s="1257"/>
      <c r="C18901" s="1257"/>
      <c r="D18901" s="1257"/>
      <c r="E18901" s="1257"/>
      <c r="F18901" s="1257"/>
      <c r="G18901" s="1257"/>
      <c r="H18901" s="1258"/>
      <c r="I18901" s="1257"/>
      <c r="J18901" s="1257"/>
      <c r="K18901" s="1257"/>
      <c r="L18901" s="1257"/>
      <c r="M18901" s="1257"/>
    </row>
    <row r="18902" spans="2:13" s="1259" customFormat="1" x14ac:dyDescent="0.2">
      <c r="B18902" s="1257"/>
      <c r="C18902" s="1257"/>
      <c r="D18902" s="1257"/>
      <c r="E18902" s="1257"/>
      <c r="F18902" s="1257"/>
      <c r="G18902" s="1257"/>
      <c r="H18902" s="1258"/>
      <c r="I18902" s="1257"/>
      <c r="J18902" s="1257"/>
      <c r="K18902" s="1257"/>
      <c r="L18902" s="1257"/>
      <c r="M18902" s="1257"/>
    </row>
    <row r="18903" spans="2:13" s="1259" customFormat="1" x14ac:dyDescent="0.2">
      <c r="B18903" s="1257"/>
      <c r="C18903" s="1257"/>
      <c r="D18903" s="1257"/>
      <c r="E18903" s="1257"/>
      <c r="F18903" s="1257"/>
      <c r="G18903" s="1257"/>
      <c r="H18903" s="1258"/>
      <c r="I18903" s="1257"/>
      <c r="J18903" s="1257"/>
      <c r="K18903" s="1257"/>
      <c r="L18903" s="1257"/>
      <c r="M18903" s="1257"/>
    </row>
    <row r="18904" spans="2:13" s="1259" customFormat="1" x14ac:dyDescent="0.2">
      <c r="B18904" s="1257"/>
      <c r="C18904" s="1257"/>
      <c r="D18904" s="1257"/>
      <c r="E18904" s="1257"/>
      <c r="F18904" s="1257"/>
      <c r="G18904" s="1257"/>
      <c r="H18904" s="1258"/>
      <c r="I18904" s="1257"/>
      <c r="J18904" s="1257"/>
      <c r="K18904" s="1257"/>
      <c r="L18904" s="1257"/>
      <c r="M18904" s="1257"/>
    </row>
    <row r="18905" spans="2:13" s="1259" customFormat="1" x14ac:dyDescent="0.2">
      <c r="B18905" s="1257"/>
      <c r="C18905" s="1257"/>
      <c r="D18905" s="1257"/>
      <c r="E18905" s="1257"/>
      <c r="F18905" s="1257"/>
      <c r="G18905" s="1257"/>
      <c r="H18905" s="1258"/>
      <c r="I18905" s="1257"/>
      <c r="J18905" s="1257"/>
      <c r="K18905" s="1257"/>
      <c r="L18905" s="1257"/>
      <c r="M18905" s="1257"/>
    </row>
    <row r="18906" spans="2:13" s="1259" customFormat="1" x14ac:dyDescent="0.2">
      <c r="B18906" s="1257"/>
      <c r="C18906" s="1257"/>
      <c r="D18906" s="1257"/>
      <c r="E18906" s="1257"/>
      <c r="F18906" s="1257"/>
      <c r="G18906" s="1257"/>
      <c r="H18906" s="1258"/>
      <c r="I18906" s="1257"/>
      <c r="J18906" s="1257"/>
      <c r="K18906" s="1257"/>
      <c r="L18906" s="1257"/>
      <c r="M18906" s="1257"/>
    </row>
    <row r="18907" spans="2:13" s="1259" customFormat="1" x14ac:dyDescent="0.2">
      <c r="B18907" s="1257"/>
      <c r="C18907" s="1257"/>
      <c r="D18907" s="1257"/>
      <c r="E18907" s="1257"/>
      <c r="F18907" s="1257"/>
      <c r="G18907" s="1257"/>
      <c r="H18907" s="1258"/>
      <c r="I18907" s="1257"/>
      <c r="J18907" s="1257"/>
      <c r="K18907" s="1257"/>
      <c r="L18907" s="1257"/>
      <c r="M18907" s="1257"/>
    </row>
    <row r="18908" spans="2:13" s="1259" customFormat="1" x14ac:dyDescent="0.2">
      <c r="B18908" s="1257"/>
      <c r="C18908" s="1257"/>
      <c r="D18908" s="1257"/>
      <c r="E18908" s="1257"/>
      <c r="F18908" s="1257"/>
      <c r="G18908" s="1257"/>
      <c r="H18908" s="1258"/>
      <c r="I18908" s="1257"/>
      <c r="J18908" s="1257"/>
      <c r="K18908" s="1257"/>
      <c r="L18908" s="1257"/>
      <c r="M18908" s="1257"/>
    </row>
    <row r="18909" spans="2:13" s="1259" customFormat="1" x14ac:dyDescent="0.2">
      <c r="B18909" s="1257"/>
      <c r="C18909" s="1257"/>
      <c r="D18909" s="1257"/>
      <c r="E18909" s="1257"/>
      <c r="F18909" s="1257"/>
      <c r="G18909" s="1257"/>
      <c r="H18909" s="1258"/>
      <c r="I18909" s="1257"/>
      <c r="J18909" s="1257"/>
      <c r="K18909" s="1257"/>
      <c r="L18909" s="1257"/>
      <c r="M18909" s="1257"/>
    </row>
    <row r="18910" spans="2:13" s="1259" customFormat="1" x14ac:dyDescent="0.2">
      <c r="B18910" s="1257"/>
      <c r="C18910" s="1257"/>
      <c r="D18910" s="1257"/>
      <c r="E18910" s="1257"/>
      <c r="F18910" s="1257"/>
      <c r="G18910" s="1257"/>
      <c r="H18910" s="1258"/>
      <c r="I18910" s="1257"/>
      <c r="J18910" s="1257"/>
      <c r="K18910" s="1257"/>
      <c r="L18910" s="1257"/>
      <c r="M18910" s="1257"/>
    </row>
    <row r="18911" spans="2:13" s="1259" customFormat="1" x14ac:dyDescent="0.2">
      <c r="B18911" s="1257"/>
      <c r="C18911" s="1257"/>
      <c r="D18911" s="1257"/>
      <c r="E18911" s="1257"/>
      <c r="F18911" s="1257"/>
      <c r="G18911" s="1257"/>
      <c r="H18911" s="1258"/>
      <c r="I18911" s="1257"/>
      <c r="J18911" s="1257"/>
      <c r="K18911" s="1257"/>
      <c r="L18911" s="1257"/>
      <c r="M18911" s="1257"/>
    </row>
    <row r="18912" spans="2:13" s="1259" customFormat="1" x14ac:dyDescent="0.2">
      <c r="B18912" s="1257"/>
      <c r="C18912" s="1257"/>
      <c r="D18912" s="1257"/>
      <c r="E18912" s="1257"/>
      <c r="F18912" s="1257"/>
      <c r="G18912" s="1257"/>
      <c r="H18912" s="1258"/>
      <c r="I18912" s="1257"/>
      <c r="J18912" s="1257"/>
      <c r="K18912" s="1257"/>
      <c r="L18912" s="1257"/>
      <c r="M18912" s="1257"/>
    </row>
    <row r="18913" spans="2:13" s="1259" customFormat="1" x14ac:dyDescent="0.2">
      <c r="B18913" s="1257"/>
      <c r="C18913" s="1257"/>
      <c r="D18913" s="1257"/>
      <c r="E18913" s="1257"/>
      <c r="F18913" s="1257"/>
      <c r="G18913" s="1257"/>
      <c r="H18913" s="1258"/>
      <c r="I18913" s="1257"/>
      <c r="J18913" s="1257"/>
      <c r="K18913" s="1257"/>
      <c r="L18913" s="1257"/>
      <c r="M18913" s="1257"/>
    </row>
    <row r="18914" spans="2:13" s="1259" customFormat="1" x14ac:dyDescent="0.2">
      <c r="B18914" s="1257"/>
      <c r="C18914" s="1257"/>
      <c r="D18914" s="1257"/>
      <c r="E18914" s="1257"/>
      <c r="F18914" s="1257"/>
      <c r="G18914" s="1257"/>
      <c r="H18914" s="1258"/>
      <c r="I18914" s="1257"/>
      <c r="J18914" s="1257"/>
      <c r="K18914" s="1257"/>
      <c r="L18914" s="1257"/>
      <c r="M18914" s="1257"/>
    </row>
    <row r="18915" spans="2:13" s="1259" customFormat="1" x14ac:dyDescent="0.2">
      <c r="B18915" s="1257"/>
      <c r="C18915" s="1257"/>
      <c r="D18915" s="1257"/>
      <c r="E18915" s="1257"/>
      <c r="F18915" s="1257"/>
      <c r="G18915" s="1257"/>
      <c r="H18915" s="1258"/>
      <c r="I18915" s="1257"/>
      <c r="J18915" s="1257"/>
      <c r="K18915" s="1257"/>
      <c r="L18915" s="1257"/>
      <c r="M18915" s="1257"/>
    </row>
    <row r="18916" spans="2:13" s="1259" customFormat="1" x14ac:dyDescent="0.2">
      <c r="B18916" s="1257"/>
      <c r="C18916" s="1257"/>
      <c r="D18916" s="1257"/>
      <c r="E18916" s="1257"/>
      <c r="F18916" s="1257"/>
      <c r="G18916" s="1257"/>
      <c r="H18916" s="1258"/>
      <c r="I18916" s="1257"/>
      <c r="J18916" s="1257"/>
      <c r="K18916" s="1257"/>
      <c r="L18916" s="1257"/>
      <c r="M18916" s="1257"/>
    </row>
    <row r="18917" spans="2:13" s="1259" customFormat="1" x14ac:dyDescent="0.2">
      <c r="B18917" s="1257"/>
      <c r="C18917" s="1257"/>
      <c r="D18917" s="1257"/>
      <c r="E18917" s="1257"/>
      <c r="F18917" s="1257"/>
      <c r="G18917" s="1257"/>
      <c r="H18917" s="1258"/>
      <c r="I18917" s="1257"/>
      <c r="J18917" s="1257"/>
      <c r="K18917" s="1257"/>
      <c r="L18917" s="1257"/>
      <c r="M18917" s="1257"/>
    </row>
    <row r="18918" spans="2:13" s="1259" customFormat="1" x14ac:dyDescent="0.2">
      <c r="B18918" s="1257"/>
      <c r="C18918" s="1257"/>
      <c r="D18918" s="1257"/>
      <c r="E18918" s="1257"/>
      <c r="F18918" s="1257"/>
      <c r="G18918" s="1257"/>
      <c r="H18918" s="1258"/>
      <c r="I18918" s="1257"/>
      <c r="J18918" s="1257"/>
      <c r="K18918" s="1257"/>
      <c r="L18918" s="1257"/>
      <c r="M18918" s="1257"/>
    </row>
    <row r="18919" spans="2:13" s="1259" customFormat="1" x14ac:dyDescent="0.2">
      <c r="B18919" s="1257"/>
      <c r="C18919" s="1257"/>
      <c r="D18919" s="1257"/>
      <c r="E18919" s="1257"/>
      <c r="F18919" s="1257"/>
      <c r="G18919" s="1257"/>
      <c r="H18919" s="1258"/>
      <c r="I18919" s="1257"/>
      <c r="J18919" s="1257"/>
      <c r="K18919" s="1257"/>
      <c r="L18919" s="1257"/>
      <c r="M18919" s="1257"/>
    </row>
    <row r="18920" spans="2:13" s="1259" customFormat="1" x14ac:dyDescent="0.2">
      <c r="B18920" s="1257"/>
      <c r="C18920" s="1257"/>
      <c r="D18920" s="1257"/>
      <c r="E18920" s="1257"/>
      <c r="F18920" s="1257"/>
      <c r="G18920" s="1257"/>
      <c r="H18920" s="1258"/>
      <c r="I18920" s="1257"/>
      <c r="J18920" s="1257"/>
      <c r="K18920" s="1257"/>
      <c r="L18920" s="1257"/>
      <c r="M18920" s="1257"/>
    </row>
    <row r="18921" spans="2:13" s="1259" customFormat="1" x14ac:dyDescent="0.2">
      <c r="B18921" s="1257"/>
      <c r="C18921" s="1257"/>
      <c r="D18921" s="1257"/>
      <c r="E18921" s="1257"/>
      <c r="F18921" s="1257"/>
      <c r="G18921" s="1257"/>
      <c r="H18921" s="1258"/>
      <c r="I18921" s="1257"/>
      <c r="J18921" s="1257"/>
      <c r="K18921" s="1257"/>
      <c r="L18921" s="1257"/>
      <c r="M18921" s="1257"/>
    </row>
    <row r="18922" spans="2:13" s="1259" customFormat="1" x14ac:dyDescent="0.2">
      <c r="B18922" s="1257"/>
      <c r="C18922" s="1257"/>
      <c r="D18922" s="1257"/>
      <c r="E18922" s="1257"/>
      <c r="F18922" s="1257"/>
      <c r="G18922" s="1257"/>
      <c r="H18922" s="1258"/>
      <c r="I18922" s="1257"/>
      <c r="J18922" s="1257"/>
      <c r="K18922" s="1257"/>
      <c r="L18922" s="1257"/>
      <c r="M18922" s="1257"/>
    </row>
    <row r="18923" spans="2:13" s="1259" customFormat="1" x14ac:dyDescent="0.2">
      <c r="B18923" s="1257"/>
      <c r="C18923" s="1257"/>
      <c r="D18923" s="1257"/>
      <c r="E18923" s="1257"/>
      <c r="F18923" s="1257"/>
      <c r="G18923" s="1257"/>
      <c r="H18923" s="1258"/>
      <c r="I18923" s="1257"/>
      <c r="J18923" s="1257"/>
      <c r="K18923" s="1257"/>
      <c r="L18923" s="1257"/>
      <c r="M18923" s="1257"/>
    </row>
    <row r="18924" spans="2:13" s="1259" customFormat="1" x14ac:dyDescent="0.2">
      <c r="B18924" s="1257"/>
      <c r="C18924" s="1257"/>
      <c r="D18924" s="1257"/>
      <c r="E18924" s="1257"/>
      <c r="F18924" s="1257"/>
      <c r="G18924" s="1257"/>
      <c r="H18924" s="1258"/>
      <c r="I18924" s="1257"/>
      <c r="J18924" s="1257"/>
      <c r="K18924" s="1257"/>
      <c r="L18924" s="1257"/>
      <c r="M18924" s="1257"/>
    </row>
    <row r="18925" spans="2:13" s="1259" customFormat="1" x14ac:dyDescent="0.2">
      <c r="B18925" s="1257"/>
      <c r="C18925" s="1257"/>
      <c r="D18925" s="1257"/>
      <c r="E18925" s="1257"/>
      <c r="F18925" s="1257"/>
      <c r="G18925" s="1257"/>
      <c r="H18925" s="1258"/>
      <c r="I18925" s="1257"/>
      <c r="J18925" s="1257"/>
      <c r="K18925" s="1257"/>
      <c r="L18925" s="1257"/>
      <c r="M18925" s="1257"/>
    </row>
    <row r="18926" spans="2:13" s="1259" customFormat="1" x14ac:dyDescent="0.2">
      <c r="B18926" s="1257"/>
      <c r="C18926" s="1257"/>
      <c r="D18926" s="1257"/>
      <c r="E18926" s="1257"/>
      <c r="F18926" s="1257"/>
      <c r="G18926" s="1257"/>
      <c r="H18926" s="1258"/>
      <c r="I18926" s="1257"/>
      <c r="J18926" s="1257"/>
      <c r="K18926" s="1257"/>
      <c r="L18926" s="1257"/>
      <c r="M18926" s="1257"/>
    </row>
    <row r="18927" spans="2:13" s="1259" customFormat="1" x14ac:dyDescent="0.2">
      <c r="B18927" s="1257"/>
      <c r="C18927" s="1257"/>
      <c r="D18927" s="1257"/>
      <c r="E18927" s="1257"/>
      <c r="F18927" s="1257"/>
      <c r="G18927" s="1257"/>
      <c r="H18927" s="1258"/>
      <c r="I18927" s="1257"/>
      <c r="J18927" s="1257"/>
      <c r="K18927" s="1257"/>
      <c r="L18927" s="1257"/>
      <c r="M18927" s="1257"/>
    </row>
    <row r="18928" spans="2:13" s="1259" customFormat="1" x14ac:dyDescent="0.2">
      <c r="B18928" s="1257"/>
      <c r="C18928" s="1257"/>
      <c r="D18928" s="1257"/>
      <c r="E18928" s="1257"/>
      <c r="F18928" s="1257"/>
      <c r="G18928" s="1257"/>
      <c r="H18928" s="1258"/>
      <c r="I18928" s="1257"/>
      <c r="J18928" s="1257"/>
      <c r="K18928" s="1257"/>
      <c r="L18928" s="1257"/>
      <c r="M18928" s="1257"/>
    </row>
    <row r="18929" spans="2:13" s="1259" customFormat="1" x14ac:dyDescent="0.2">
      <c r="B18929" s="1257"/>
      <c r="C18929" s="1257"/>
      <c r="D18929" s="1257"/>
      <c r="E18929" s="1257"/>
      <c r="F18929" s="1257"/>
      <c r="G18929" s="1257"/>
      <c r="H18929" s="1258"/>
      <c r="I18929" s="1257"/>
      <c r="J18929" s="1257"/>
      <c r="K18929" s="1257"/>
      <c r="L18929" s="1257"/>
      <c r="M18929" s="1257"/>
    </row>
    <row r="18930" spans="2:13" s="1259" customFormat="1" x14ac:dyDescent="0.2">
      <c r="B18930" s="1257"/>
      <c r="C18930" s="1257"/>
      <c r="D18930" s="1257"/>
      <c r="E18930" s="1257"/>
      <c r="F18930" s="1257"/>
      <c r="G18930" s="1257"/>
      <c r="H18930" s="1258"/>
      <c r="I18930" s="1257"/>
      <c r="J18930" s="1257"/>
      <c r="K18930" s="1257"/>
      <c r="L18930" s="1257"/>
      <c r="M18930" s="1257"/>
    </row>
    <row r="18931" spans="2:13" s="1259" customFormat="1" x14ac:dyDescent="0.2">
      <c r="B18931" s="1257"/>
      <c r="C18931" s="1257"/>
      <c r="D18931" s="1257"/>
      <c r="E18931" s="1257"/>
      <c r="F18931" s="1257"/>
      <c r="G18931" s="1257"/>
      <c r="H18931" s="1258"/>
      <c r="I18931" s="1257"/>
      <c r="J18931" s="1257"/>
      <c r="K18931" s="1257"/>
      <c r="L18931" s="1257"/>
      <c r="M18931" s="1257"/>
    </row>
    <row r="18932" spans="2:13" s="1259" customFormat="1" x14ac:dyDescent="0.2">
      <c r="B18932" s="1257"/>
      <c r="C18932" s="1257"/>
      <c r="D18932" s="1257"/>
      <c r="E18932" s="1257"/>
      <c r="F18932" s="1257"/>
      <c r="G18932" s="1257"/>
      <c r="H18932" s="1258"/>
      <c r="I18932" s="1257"/>
      <c r="J18932" s="1257"/>
      <c r="K18932" s="1257"/>
      <c r="L18932" s="1257"/>
      <c r="M18932" s="1257"/>
    </row>
    <row r="18933" spans="2:13" s="1259" customFormat="1" x14ac:dyDescent="0.2">
      <c r="B18933" s="1257"/>
      <c r="C18933" s="1257"/>
      <c r="D18933" s="1257"/>
      <c r="E18933" s="1257"/>
      <c r="F18933" s="1257"/>
      <c r="G18933" s="1257"/>
      <c r="H18933" s="1258"/>
      <c r="I18933" s="1257"/>
      <c r="J18933" s="1257"/>
      <c r="K18933" s="1257"/>
      <c r="L18933" s="1257"/>
      <c r="M18933" s="1257"/>
    </row>
    <row r="18934" spans="2:13" s="1259" customFormat="1" x14ac:dyDescent="0.2">
      <c r="B18934" s="1257"/>
      <c r="C18934" s="1257"/>
      <c r="D18934" s="1257"/>
      <c r="E18934" s="1257"/>
      <c r="F18934" s="1257"/>
      <c r="G18934" s="1257"/>
      <c r="H18934" s="1258"/>
      <c r="I18934" s="1257"/>
      <c r="J18934" s="1257"/>
      <c r="K18934" s="1257"/>
      <c r="L18934" s="1257"/>
      <c r="M18934" s="1257"/>
    </row>
    <row r="18935" spans="2:13" s="1259" customFormat="1" x14ac:dyDescent="0.2">
      <c r="B18935" s="1257"/>
      <c r="C18935" s="1257"/>
      <c r="D18935" s="1257"/>
      <c r="E18935" s="1257"/>
      <c r="F18935" s="1257"/>
      <c r="G18935" s="1257"/>
      <c r="H18935" s="1258"/>
      <c r="I18935" s="1257"/>
      <c r="J18935" s="1257"/>
      <c r="K18935" s="1257"/>
      <c r="L18935" s="1257"/>
      <c r="M18935" s="1257"/>
    </row>
    <row r="18936" spans="2:13" s="1259" customFormat="1" x14ac:dyDescent="0.2">
      <c r="B18936" s="1257"/>
      <c r="C18936" s="1257"/>
      <c r="D18936" s="1257"/>
      <c r="E18936" s="1257"/>
      <c r="F18936" s="1257"/>
      <c r="G18936" s="1257"/>
      <c r="H18936" s="1258"/>
      <c r="I18936" s="1257"/>
      <c r="J18936" s="1257"/>
      <c r="K18936" s="1257"/>
      <c r="L18936" s="1257"/>
      <c r="M18936" s="1257"/>
    </row>
    <row r="18937" spans="2:13" s="1259" customFormat="1" x14ac:dyDescent="0.2">
      <c r="B18937" s="1257"/>
      <c r="C18937" s="1257"/>
      <c r="D18937" s="1257"/>
      <c r="E18937" s="1257"/>
      <c r="F18937" s="1257"/>
      <c r="G18937" s="1257"/>
      <c r="H18937" s="1258"/>
      <c r="I18937" s="1257"/>
      <c r="J18937" s="1257"/>
      <c r="K18937" s="1257"/>
      <c r="L18937" s="1257"/>
      <c r="M18937" s="1257"/>
    </row>
    <row r="18938" spans="2:13" s="1259" customFormat="1" x14ac:dyDescent="0.2">
      <c r="B18938" s="1257"/>
      <c r="C18938" s="1257"/>
      <c r="D18938" s="1257"/>
      <c r="E18938" s="1257"/>
      <c r="F18938" s="1257"/>
      <c r="G18938" s="1257"/>
      <c r="H18938" s="1258"/>
      <c r="I18938" s="1257"/>
      <c r="J18938" s="1257"/>
      <c r="K18938" s="1257"/>
      <c r="L18938" s="1257"/>
      <c r="M18938" s="1257"/>
    </row>
    <row r="18939" spans="2:13" s="1259" customFormat="1" x14ac:dyDescent="0.2">
      <c r="B18939" s="1257"/>
      <c r="C18939" s="1257"/>
      <c r="D18939" s="1257"/>
      <c r="E18939" s="1257"/>
      <c r="F18939" s="1257"/>
      <c r="G18939" s="1257"/>
      <c r="H18939" s="1258"/>
      <c r="I18939" s="1257"/>
      <c r="J18939" s="1257"/>
      <c r="K18939" s="1257"/>
      <c r="L18939" s="1257"/>
      <c r="M18939" s="1257"/>
    </row>
    <row r="18940" spans="2:13" s="1259" customFormat="1" x14ac:dyDescent="0.2">
      <c r="B18940" s="1257"/>
      <c r="C18940" s="1257"/>
      <c r="D18940" s="1257"/>
      <c r="E18940" s="1257"/>
      <c r="F18940" s="1257"/>
      <c r="G18940" s="1257"/>
      <c r="H18940" s="1258"/>
      <c r="I18940" s="1257"/>
      <c r="J18940" s="1257"/>
      <c r="K18940" s="1257"/>
      <c r="L18940" s="1257"/>
      <c r="M18940" s="1257"/>
    </row>
    <row r="18941" spans="2:13" s="1259" customFormat="1" x14ac:dyDescent="0.2">
      <c r="B18941" s="1257"/>
      <c r="C18941" s="1257"/>
      <c r="D18941" s="1257"/>
      <c r="E18941" s="1257"/>
      <c r="F18941" s="1257"/>
      <c r="G18941" s="1257"/>
      <c r="H18941" s="1258"/>
      <c r="I18941" s="1257"/>
      <c r="J18941" s="1257"/>
      <c r="K18941" s="1257"/>
      <c r="L18941" s="1257"/>
      <c r="M18941" s="1257"/>
    </row>
    <row r="18942" spans="2:13" s="1259" customFormat="1" x14ac:dyDescent="0.2">
      <c r="B18942" s="1257"/>
      <c r="C18942" s="1257"/>
      <c r="D18942" s="1257"/>
      <c r="E18942" s="1257"/>
      <c r="F18942" s="1257"/>
      <c r="G18942" s="1257"/>
      <c r="H18942" s="1258"/>
      <c r="I18942" s="1257"/>
      <c r="J18942" s="1257"/>
      <c r="K18942" s="1257"/>
      <c r="L18942" s="1257"/>
      <c r="M18942" s="1257"/>
    </row>
    <row r="18943" spans="2:13" s="1259" customFormat="1" x14ac:dyDescent="0.2">
      <c r="B18943" s="1257"/>
      <c r="C18943" s="1257"/>
      <c r="D18943" s="1257"/>
      <c r="E18943" s="1257"/>
      <c r="F18943" s="1257"/>
      <c r="G18943" s="1257"/>
      <c r="H18943" s="1258"/>
      <c r="I18943" s="1257"/>
      <c r="J18943" s="1257"/>
      <c r="K18943" s="1257"/>
      <c r="L18943" s="1257"/>
      <c r="M18943" s="1257"/>
    </row>
    <row r="18944" spans="2:13" s="1259" customFormat="1" x14ac:dyDescent="0.2">
      <c r="B18944" s="1257"/>
      <c r="C18944" s="1257"/>
      <c r="D18944" s="1257"/>
      <c r="E18944" s="1257"/>
      <c r="F18944" s="1257"/>
      <c r="G18944" s="1257"/>
      <c r="H18944" s="1258"/>
      <c r="I18944" s="1257"/>
      <c r="J18944" s="1257"/>
      <c r="K18944" s="1257"/>
      <c r="L18944" s="1257"/>
      <c r="M18944" s="1257"/>
    </row>
    <row r="18945" spans="2:13" s="1259" customFormat="1" x14ac:dyDescent="0.2">
      <c r="B18945" s="1257"/>
      <c r="C18945" s="1257"/>
      <c r="D18945" s="1257"/>
      <c r="E18945" s="1257"/>
      <c r="F18945" s="1257"/>
      <c r="G18945" s="1257"/>
      <c r="H18945" s="1258"/>
      <c r="I18945" s="1257"/>
      <c r="J18945" s="1257"/>
      <c r="K18945" s="1257"/>
      <c r="L18945" s="1257"/>
      <c r="M18945" s="1257"/>
    </row>
    <row r="18946" spans="2:13" s="1259" customFormat="1" x14ac:dyDescent="0.2">
      <c r="B18946" s="1257"/>
      <c r="C18946" s="1257"/>
      <c r="D18946" s="1257"/>
      <c r="E18946" s="1257"/>
      <c r="F18946" s="1257"/>
      <c r="G18946" s="1257"/>
      <c r="H18946" s="1258"/>
      <c r="I18946" s="1257"/>
      <c r="J18946" s="1257"/>
      <c r="K18946" s="1257"/>
      <c r="L18946" s="1257"/>
      <c r="M18946" s="1257"/>
    </row>
    <row r="18947" spans="2:13" s="1259" customFormat="1" x14ac:dyDescent="0.2">
      <c r="B18947" s="1257"/>
      <c r="C18947" s="1257"/>
      <c r="D18947" s="1257"/>
      <c r="E18947" s="1257"/>
      <c r="F18947" s="1257"/>
      <c r="G18947" s="1257"/>
      <c r="H18947" s="1258"/>
      <c r="I18947" s="1257"/>
      <c r="J18947" s="1257"/>
      <c r="K18947" s="1257"/>
      <c r="L18947" s="1257"/>
      <c r="M18947" s="1257"/>
    </row>
    <row r="18948" spans="2:13" s="1259" customFormat="1" x14ac:dyDescent="0.2">
      <c r="B18948" s="1257"/>
      <c r="C18948" s="1257"/>
      <c r="D18948" s="1257"/>
      <c r="E18948" s="1257"/>
      <c r="F18948" s="1257"/>
      <c r="G18948" s="1257"/>
      <c r="H18948" s="1258"/>
      <c r="I18948" s="1257"/>
      <c r="J18948" s="1257"/>
      <c r="K18948" s="1257"/>
      <c r="L18948" s="1257"/>
      <c r="M18948" s="1257"/>
    </row>
    <row r="18949" spans="2:13" s="1259" customFormat="1" x14ac:dyDescent="0.2">
      <c r="B18949" s="1257"/>
      <c r="C18949" s="1257"/>
      <c r="D18949" s="1257"/>
      <c r="E18949" s="1257"/>
      <c r="F18949" s="1257"/>
      <c r="G18949" s="1257"/>
      <c r="H18949" s="1258"/>
      <c r="I18949" s="1257"/>
      <c r="J18949" s="1257"/>
      <c r="K18949" s="1257"/>
      <c r="L18949" s="1257"/>
      <c r="M18949" s="1257"/>
    </row>
    <row r="18950" spans="2:13" s="1259" customFormat="1" x14ac:dyDescent="0.2">
      <c r="B18950" s="1257"/>
      <c r="C18950" s="1257"/>
      <c r="D18950" s="1257"/>
      <c r="E18950" s="1257"/>
      <c r="F18950" s="1257"/>
      <c r="G18950" s="1257"/>
      <c r="H18950" s="1258"/>
      <c r="I18950" s="1257"/>
      <c r="J18950" s="1257"/>
      <c r="K18950" s="1257"/>
      <c r="L18950" s="1257"/>
      <c r="M18950" s="1257"/>
    </row>
    <row r="18951" spans="2:13" s="1259" customFormat="1" x14ac:dyDescent="0.2">
      <c r="B18951" s="1257"/>
      <c r="C18951" s="1257"/>
      <c r="D18951" s="1257"/>
      <c r="E18951" s="1257"/>
      <c r="F18951" s="1257"/>
      <c r="G18951" s="1257"/>
      <c r="H18951" s="1258"/>
      <c r="I18951" s="1257"/>
      <c r="J18951" s="1257"/>
      <c r="K18951" s="1257"/>
      <c r="L18951" s="1257"/>
      <c r="M18951" s="1257"/>
    </row>
    <row r="18952" spans="2:13" s="1259" customFormat="1" x14ac:dyDescent="0.2">
      <c r="B18952" s="1257"/>
      <c r="C18952" s="1257"/>
      <c r="D18952" s="1257"/>
      <c r="E18952" s="1257"/>
      <c r="F18952" s="1257"/>
      <c r="G18952" s="1257"/>
      <c r="H18952" s="1258"/>
      <c r="I18952" s="1257"/>
      <c r="J18952" s="1257"/>
      <c r="K18952" s="1257"/>
      <c r="L18952" s="1257"/>
      <c r="M18952" s="1257"/>
    </row>
    <row r="18953" spans="2:13" s="1259" customFormat="1" x14ac:dyDescent="0.2">
      <c r="B18953" s="1257"/>
      <c r="C18953" s="1257"/>
      <c r="D18953" s="1257"/>
      <c r="E18953" s="1257"/>
      <c r="F18953" s="1257"/>
      <c r="G18953" s="1257"/>
      <c r="H18953" s="1258"/>
      <c r="I18953" s="1257"/>
      <c r="J18953" s="1257"/>
      <c r="K18953" s="1257"/>
      <c r="L18953" s="1257"/>
      <c r="M18953" s="1257"/>
    </row>
    <row r="18954" spans="2:13" s="1259" customFormat="1" x14ac:dyDescent="0.2">
      <c r="B18954" s="1257"/>
      <c r="C18954" s="1257"/>
      <c r="D18954" s="1257"/>
      <c r="E18954" s="1257"/>
      <c r="F18954" s="1257"/>
      <c r="G18954" s="1257"/>
      <c r="H18954" s="1258"/>
      <c r="I18954" s="1257"/>
      <c r="J18954" s="1257"/>
      <c r="K18954" s="1257"/>
      <c r="L18954" s="1257"/>
      <c r="M18954" s="1257"/>
    </row>
    <row r="18955" spans="2:13" s="1259" customFormat="1" x14ac:dyDescent="0.2">
      <c r="B18955" s="1257"/>
      <c r="C18955" s="1257"/>
      <c r="D18955" s="1257"/>
      <c r="E18955" s="1257"/>
      <c r="F18955" s="1257"/>
      <c r="G18955" s="1257"/>
      <c r="H18955" s="1258"/>
      <c r="I18955" s="1257"/>
      <c r="J18955" s="1257"/>
      <c r="K18955" s="1257"/>
      <c r="L18955" s="1257"/>
      <c r="M18955" s="1257"/>
    </row>
    <row r="18956" spans="2:13" s="1259" customFormat="1" x14ac:dyDescent="0.2">
      <c r="B18956" s="1257"/>
      <c r="C18956" s="1257"/>
      <c r="D18956" s="1257"/>
      <c r="E18956" s="1257"/>
      <c r="F18956" s="1257"/>
      <c r="G18956" s="1257"/>
      <c r="H18956" s="1258"/>
      <c r="I18956" s="1257"/>
      <c r="J18956" s="1257"/>
      <c r="K18956" s="1257"/>
      <c r="L18956" s="1257"/>
      <c r="M18956" s="1257"/>
    </row>
    <row r="18957" spans="2:13" s="1259" customFormat="1" x14ac:dyDescent="0.2">
      <c r="B18957" s="1257"/>
      <c r="C18957" s="1257"/>
      <c r="D18957" s="1257"/>
      <c r="E18957" s="1257"/>
      <c r="F18957" s="1257"/>
      <c r="G18957" s="1257"/>
      <c r="H18957" s="1258"/>
      <c r="I18957" s="1257"/>
      <c r="J18957" s="1257"/>
      <c r="K18957" s="1257"/>
      <c r="L18957" s="1257"/>
      <c r="M18957" s="1257"/>
    </row>
    <row r="18958" spans="2:13" s="1259" customFormat="1" x14ac:dyDescent="0.2">
      <c r="B18958" s="1257"/>
      <c r="C18958" s="1257"/>
      <c r="D18958" s="1257"/>
      <c r="E18958" s="1257"/>
      <c r="F18958" s="1257"/>
      <c r="G18958" s="1257"/>
      <c r="H18958" s="1258"/>
      <c r="I18958" s="1257"/>
      <c r="J18958" s="1257"/>
      <c r="K18958" s="1257"/>
      <c r="L18958" s="1257"/>
      <c r="M18958" s="1257"/>
    </row>
    <row r="18959" spans="2:13" s="1259" customFormat="1" x14ac:dyDescent="0.2">
      <c r="B18959" s="1257"/>
      <c r="C18959" s="1257"/>
      <c r="D18959" s="1257"/>
      <c r="E18959" s="1257"/>
      <c r="F18959" s="1257"/>
      <c r="G18959" s="1257"/>
      <c r="H18959" s="1258"/>
      <c r="I18959" s="1257"/>
      <c r="J18959" s="1257"/>
      <c r="K18959" s="1257"/>
      <c r="L18959" s="1257"/>
      <c r="M18959" s="1257"/>
    </row>
    <row r="18960" spans="2:13" s="1259" customFormat="1" x14ac:dyDescent="0.2">
      <c r="B18960" s="1257"/>
      <c r="C18960" s="1257"/>
      <c r="D18960" s="1257"/>
      <c r="E18960" s="1257"/>
      <c r="F18960" s="1257"/>
      <c r="G18960" s="1257"/>
      <c r="H18960" s="1258"/>
      <c r="I18960" s="1257"/>
      <c r="J18960" s="1257"/>
      <c r="K18960" s="1257"/>
      <c r="L18960" s="1257"/>
      <c r="M18960" s="1257"/>
    </row>
    <row r="18961" spans="2:13" s="1259" customFormat="1" x14ac:dyDescent="0.2">
      <c r="B18961" s="1257"/>
      <c r="C18961" s="1257"/>
      <c r="D18961" s="1257"/>
      <c r="E18961" s="1257"/>
      <c r="F18961" s="1257"/>
      <c r="G18961" s="1257"/>
      <c r="H18961" s="1258"/>
      <c r="I18961" s="1257"/>
      <c r="J18961" s="1257"/>
      <c r="K18961" s="1257"/>
      <c r="L18961" s="1257"/>
      <c r="M18961" s="1257"/>
    </row>
    <row r="18962" spans="2:13" s="1259" customFormat="1" x14ac:dyDescent="0.2">
      <c r="B18962" s="1257"/>
      <c r="C18962" s="1257"/>
      <c r="D18962" s="1257"/>
      <c r="E18962" s="1257"/>
      <c r="F18962" s="1257"/>
      <c r="G18962" s="1257"/>
      <c r="H18962" s="1258"/>
      <c r="I18962" s="1257"/>
      <c r="J18962" s="1257"/>
      <c r="K18962" s="1257"/>
      <c r="L18962" s="1257"/>
      <c r="M18962" s="1257"/>
    </row>
    <row r="18963" spans="2:13" s="1259" customFormat="1" x14ac:dyDescent="0.2">
      <c r="B18963" s="1257"/>
      <c r="C18963" s="1257"/>
      <c r="D18963" s="1257"/>
      <c r="E18963" s="1257"/>
      <c r="F18963" s="1257"/>
      <c r="G18963" s="1257"/>
      <c r="H18963" s="1258"/>
      <c r="I18963" s="1257"/>
      <c r="J18963" s="1257"/>
      <c r="K18963" s="1257"/>
      <c r="L18963" s="1257"/>
      <c r="M18963" s="1257"/>
    </row>
    <row r="18964" spans="2:13" s="1259" customFormat="1" x14ac:dyDescent="0.2">
      <c r="B18964" s="1257"/>
      <c r="C18964" s="1257"/>
      <c r="D18964" s="1257"/>
      <c r="E18964" s="1257"/>
      <c r="F18964" s="1257"/>
      <c r="G18964" s="1257"/>
      <c r="H18964" s="1258"/>
      <c r="I18964" s="1257"/>
      <c r="J18964" s="1257"/>
      <c r="K18964" s="1257"/>
      <c r="L18964" s="1257"/>
      <c r="M18964" s="1257"/>
    </row>
    <row r="18965" spans="2:13" s="1259" customFormat="1" x14ac:dyDescent="0.2">
      <c r="B18965" s="1257"/>
      <c r="C18965" s="1257"/>
      <c r="D18965" s="1257"/>
      <c r="E18965" s="1257"/>
      <c r="F18965" s="1257"/>
      <c r="G18965" s="1257"/>
      <c r="H18965" s="1258"/>
      <c r="I18965" s="1257"/>
      <c r="J18965" s="1257"/>
      <c r="K18965" s="1257"/>
      <c r="L18965" s="1257"/>
      <c r="M18965" s="1257"/>
    </row>
    <row r="18966" spans="2:13" s="1259" customFormat="1" x14ac:dyDescent="0.2">
      <c r="B18966" s="1257"/>
      <c r="C18966" s="1257"/>
      <c r="D18966" s="1257"/>
      <c r="E18966" s="1257"/>
      <c r="F18966" s="1257"/>
      <c r="G18966" s="1257"/>
      <c r="H18966" s="1258"/>
      <c r="I18966" s="1257"/>
      <c r="J18966" s="1257"/>
      <c r="K18966" s="1257"/>
      <c r="L18966" s="1257"/>
      <c r="M18966" s="1257"/>
    </row>
    <row r="18967" spans="2:13" s="1259" customFormat="1" x14ac:dyDescent="0.2">
      <c r="B18967" s="1257"/>
      <c r="C18967" s="1257"/>
      <c r="D18967" s="1257"/>
      <c r="E18967" s="1257"/>
      <c r="F18967" s="1257"/>
      <c r="G18967" s="1257"/>
      <c r="H18967" s="1258"/>
      <c r="I18967" s="1257"/>
      <c r="J18967" s="1257"/>
      <c r="K18967" s="1257"/>
      <c r="L18967" s="1257"/>
      <c r="M18967" s="1257"/>
    </row>
    <row r="18968" spans="2:13" s="1259" customFormat="1" x14ac:dyDescent="0.2">
      <c r="B18968" s="1257"/>
      <c r="C18968" s="1257"/>
      <c r="D18968" s="1257"/>
      <c r="E18968" s="1257"/>
      <c r="F18968" s="1257"/>
      <c r="G18968" s="1257"/>
      <c r="H18968" s="1258"/>
      <c r="I18968" s="1257"/>
      <c r="J18968" s="1257"/>
      <c r="K18968" s="1257"/>
      <c r="L18968" s="1257"/>
      <c r="M18968" s="1257"/>
    </row>
    <row r="18969" spans="2:13" s="1259" customFormat="1" x14ac:dyDescent="0.2">
      <c r="B18969" s="1257"/>
      <c r="C18969" s="1257"/>
      <c r="D18969" s="1257"/>
      <c r="E18969" s="1257"/>
      <c r="F18969" s="1257"/>
      <c r="G18969" s="1257"/>
      <c r="H18969" s="1258"/>
      <c r="I18969" s="1257"/>
      <c r="J18969" s="1257"/>
      <c r="K18969" s="1257"/>
      <c r="L18969" s="1257"/>
      <c r="M18969" s="1257"/>
    </row>
    <row r="18970" spans="2:13" s="1259" customFormat="1" x14ac:dyDescent="0.2">
      <c r="B18970" s="1257"/>
      <c r="C18970" s="1257"/>
      <c r="D18970" s="1257"/>
      <c r="E18970" s="1257"/>
      <c r="F18970" s="1257"/>
      <c r="G18970" s="1257"/>
      <c r="H18970" s="1258"/>
      <c r="I18970" s="1257"/>
      <c r="J18970" s="1257"/>
      <c r="K18970" s="1257"/>
      <c r="L18970" s="1257"/>
      <c r="M18970" s="1257"/>
    </row>
    <row r="18971" spans="2:13" s="1259" customFormat="1" x14ac:dyDescent="0.2">
      <c r="B18971" s="1257"/>
      <c r="C18971" s="1257"/>
      <c r="D18971" s="1257"/>
      <c r="E18971" s="1257"/>
      <c r="F18971" s="1257"/>
      <c r="G18971" s="1257"/>
      <c r="H18971" s="1258"/>
      <c r="I18971" s="1257"/>
      <c r="J18971" s="1257"/>
      <c r="K18971" s="1257"/>
      <c r="L18971" s="1257"/>
      <c r="M18971" s="1257"/>
    </row>
    <row r="18972" spans="2:13" s="1259" customFormat="1" x14ac:dyDescent="0.2">
      <c r="B18972" s="1257"/>
      <c r="C18972" s="1257"/>
      <c r="D18972" s="1257"/>
      <c r="E18972" s="1257"/>
      <c r="F18972" s="1257"/>
      <c r="G18972" s="1257"/>
      <c r="H18972" s="1258"/>
      <c r="I18972" s="1257"/>
      <c r="J18972" s="1257"/>
      <c r="K18972" s="1257"/>
      <c r="L18972" s="1257"/>
      <c r="M18972" s="1257"/>
    </row>
    <row r="18973" spans="2:13" s="1259" customFormat="1" x14ac:dyDescent="0.2">
      <c r="B18973" s="1257"/>
      <c r="C18973" s="1257"/>
      <c r="D18973" s="1257"/>
      <c r="E18973" s="1257"/>
      <c r="F18973" s="1257"/>
      <c r="G18973" s="1257"/>
      <c r="H18973" s="1258"/>
      <c r="I18973" s="1257"/>
      <c r="J18973" s="1257"/>
      <c r="K18973" s="1257"/>
      <c r="L18973" s="1257"/>
      <c r="M18973" s="1257"/>
    </row>
    <row r="18974" spans="2:13" s="1259" customFormat="1" x14ac:dyDescent="0.2">
      <c r="B18974" s="1257"/>
      <c r="C18974" s="1257"/>
      <c r="D18974" s="1257"/>
      <c r="E18974" s="1257"/>
      <c r="F18974" s="1257"/>
      <c r="G18974" s="1257"/>
      <c r="H18974" s="1258"/>
      <c r="I18974" s="1257"/>
      <c r="J18974" s="1257"/>
      <c r="K18974" s="1257"/>
      <c r="L18974" s="1257"/>
      <c r="M18974" s="1257"/>
    </row>
    <row r="18975" spans="2:13" s="1259" customFormat="1" x14ac:dyDescent="0.2">
      <c r="B18975" s="1257"/>
      <c r="C18975" s="1257"/>
      <c r="D18975" s="1257"/>
      <c r="E18975" s="1257"/>
      <c r="F18975" s="1257"/>
      <c r="G18975" s="1257"/>
      <c r="H18975" s="1258"/>
      <c r="I18975" s="1257"/>
      <c r="J18975" s="1257"/>
      <c r="K18975" s="1257"/>
      <c r="L18975" s="1257"/>
      <c r="M18975" s="1257"/>
    </row>
    <row r="18976" spans="2:13" s="1259" customFormat="1" x14ac:dyDescent="0.2">
      <c r="B18976" s="1257"/>
      <c r="C18976" s="1257"/>
      <c r="D18976" s="1257"/>
      <c r="E18976" s="1257"/>
      <c r="F18976" s="1257"/>
      <c r="G18976" s="1257"/>
      <c r="H18976" s="1258"/>
      <c r="I18976" s="1257"/>
      <c r="J18976" s="1257"/>
      <c r="K18976" s="1257"/>
      <c r="L18976" s="1257"/>
      <c r="M18976" s="1257"/>
    </row>
    <row r="18977" spans="2:13" s="1259" customFormat="1" x14ac:dyDescent="0.2">
      <c r="B18977" s="1257"/>
      <c r="C18977" s="1257"/>
      <c r="D18977" s="1257"/>
      <c r="E18977" s="1257"/>
      <c r="F18977" s="1257"/>
      <c r="G18977" s="1257"/>
      <c r="H18977" s="1258"/>
      <c r="I18977" s="1257"/>
      <c r="J18977" s="1257"/>
      <c r="K18977" s="1257"/>
      <c r="L18977" s="1257"/>
      <c r="M18977" s="1257"/>
    </row>
    <row r="18978" spans="2:13" s="1259" customFormat="1" x14ac:dyDescent="0.2">
      <c r="B18978" s="1257"/>
      <c r="C18978" s="1257"/>
      <c r="D18978" s="1257"/>
      <c r="E18978" s="1257"/>
      <c r="F18978" s="1257"/>
      <c r="G18978" s="1257"/>
      <c r="H18978" s="1258"/>
      <c r="I18978" s="1257"/>
      <c r="J18978" s="1257"/>
      <c r="K18978" s="1257"/>
      <c r="L18978" s="1257"/>
      <c r="M18978" s="1257"/>
    </row>
    <row r="18979" spans="2:13" s="1259" customFormat="1" x14ac:dyDescent="0.2">
      <c r="B18979" s="1257"/>
      <c r="C18979" s="1257"/>
      <c r="D18979" s="1257"/>
      <c r="E18979" s="1257"/>
      <c r="F18979" s="1257"/>
      <c r="G18979" s="1257"/>
      <c r="H18979" s="1258"/>
      <c r="I18979" s="1257"/>
      <c r="J18979" s="1257"/>
      <c r="K18979" s="1257"/>
      <c r="L18979" s="1257"/>
      <c r="M18979" s="1257"/>
    </row>
    <row r="18980" spans="2:13" s="1259" customFormat="1" x14ac:dyDescent="0.2">
      <c r="B18980" s="1257"/>
      <c r="C18980" s="1257"/>
      <c r="D18980" s="1257"/>
      <c r="E18980" s="1257"/>
      <c r="F18980" s="1257"/>
      <c r="G18980" s="1257"/>
      <c r="H18980" s="1258"/>
      <c r="I18980" s="1257"/>
      <c r="J18980" s="1257"/>
      <c r="K18980" s="1257"/>
      <c r="L18980" s="1257"/>
      <c r="M18980" s="1257"/>
    </row>
    <row r="18981" spans="2:13" s="1259" customFormat="1" x14ac:dyDescent="0.2">
      <c r="B18981" s="1257"/>
      <c r="C18981" s="1257"/>
      <c r="D18981" s="1257"/>
      <c r="E18981" s="1257"/>
      <c r="F18981" s="1257"/>
      <c r="G18981" s="1257"/>
      <c r="H18981" s="1258"/>
      <c r="I18981" s="1257"/>
      <c r="J18981" s="1257"/>
      <c r="K18981" s="1257"/>
      <c r="L18981" s="1257"/>
      <c r="M18981" s="1257"/>
    </row>
    <row r="18982" spans="2:13" s="1259" customFormat="1" x14ac:dyDescent="0.2">
      <c r="B18982" s="1257"/>
      <c r="C18982" s="1257"/>
      <c r="D18982" s="1257"/>
      <c r="E18982" s="1257"/>
      <c r="F18982" s="1257"/>
      <c r="G18982" s="1257"/>
      <c r="H18982" s="1258"/>
      <c r="I18982" s="1257"/>
      <c r="J18982" s="1257"/>
      <c r="K18982" s="1257"/>
      <c r="L18982" s="1257"/>
      <c r="M18982" s="1257"/>
    </row>
    <row r="18983" spans="2:13" s="1259" customFormat="1" x14ac:dyDescent="0.2">
      <c r="B18983" s="1257"/>
      <c r="C18983" s="1257"/>
      <c r="D18983" s="1257"/>
      <c r="E18983" s="1257"/>
      <c r="F18983" s="1257"/>
      <c r="G18983" s="1257"/>
      <c r="H18983" s="1258"/>
      <c r="I18983" s="1257"/>
      <c r="J18983" s="1257"/>
      <c r="K18983" s="1257"/>
      <c r="L18983" s="1257"/>
      <c r="M18983" s="1257"/>
    </row>
    <row r="18984" spans="2:13" s="1259" customFormat="1" x14ac:dyDescent="0.2">
      <c r="B18984" s="1257"/>
      <c r="C18984" s="1257"/>
      <c r="D18984" s="1257"/>
      <c r="E18984" s="1257"/>
      <c r="F18984" s="1257"/>
      <c r="G18984" s="1257"/>
      <c r="H18984" s="1258"/>
      <c r="I18984" s="1257"/>
      <c r="J18984" s="1257"/>
      <c r="K18984" s="1257"/>
      <c r="L18984" s="1257"/>
      <c r="M18984" s="1257"/>
    </row>
    <row r="18985" spans="2:13" s="1259" customFormat="1" x14ac:dyDescent="0.2">
      <c r="B18985" s="1257"/>
      <c r="C18985" s="1257"/>
      <c r="D18985" s="1257"/>
      <c r="E18985" s="1257"/>
      <c r="F18985" s="1257"/>
      <c r="G18985" s="1257"/>
      <c r="H18985" s="1258"/>
      <c r="I18985" s="1257"/>
      <c r="J18985" s="1257"/>
      <c r="K18985" s="1257"/>
      <c r="L18985" s="1257"/>
      <c r="M18985" s="1257"/>
    </row>
    <row r="18986" spans="2:13" s="1259" customFormat="1" x14ac:dyDescent="0.2">
      <c r="B18986" s="1257"/>
      <c r="C18986" s="1257"/>
      <c r="D18986" s="1257"/>
      <c r="E18986" s="1257"/>
      <c r="F18986" s="1257"/>
      <c r="G18986" s="1257"/>
      <c r="H18986" s="1258"/>
      <c r="I18986" s="1257"/>
      <c r="J18986" s="1257"/>
      <c r="K18986" s="1257"/>
      <c r="L18986" s="1257"/>
      <c r="M18986" s="1257"/>
    </row>
    <row r="18987" spans="2:13" s="1259" customFormat="1" x14ac:dyDescent="0.2">
      <c r="B18987" s="1257"/>
      <c r="C18987" s="1257"/>
      <c r="D18987" s="1257"/>
      <c r="E18987" s="1257"/>
      <c r="F18987" s="1257"/>
      <c r="G18987" s="1257"/>
      <c r="H18987" s="1258"/>
      <c r="I18987" s="1257"/>
      <c r="J18987" s="1257"/>
      <c r="K18987" s="1257"/>
      <c r="L18987" s="1257"/>
      <c r="M18987" s="1257"/>
    </row>
    <row r="18988" spans="2:13" s="1259" customFormat="1" x14ac:dyDescent="0.2">
      <c r="B18988" s="1257"/>
      <c r="C18988" s="1257"/>
      <c r="D18988" s="1257"/>
      <c r="E18988" s="1257"/>
      <c r="F18988" s="1257"/>
      <c r="G18988" s="1257"/>
      <c r="H18988" s="1258"/>
      <c r="I18988" s="1257"/>
      <c r="J18988" s="1257"/>
      <c r="K18988" s="1257"/>
      <c r="L18988" s="1257"/>
      <c r="M18988" s="1257"/>
    </row>
    <row r="18989" spans="2:13" s="1259" customFormat="1" x14ac:dyDescent="0.2">
      <c r="B18989" s="1257"/>
      <c r="C18989" s="1257"/>
      <c r="D18989" s="1257"/>
      <c r="E18989" s="1257"/>
      <c r="F18989" s="1257"/>
      <c r="G18989" s="1257"/>
      <c r="H18989" s="1258"/>
      <c r="I18989" s="1257"/>
      <c r="J18989" s="1257"/>
      <c r="K18989" s="1257"/>
      <c r="L18989" s="1257"/>
      <c r="M18989" s="1257"/>
    </row>
    <row r="18990" spans="2:13" s="1259" customFormat="1" x14ac:dyDescent="0.2">
      <c r="B18990" s="1257"/>
      <c r="C18990" s="1257"/>
      <c r="D18990" s="1257"/>
      <c r="E18990" s="1257"/>
      <c r="F18990" s="1257"/>
      <c r="G18990" s="1257"/>
      <c r="H18990" s="1258"/>
      <c r="I18990" s="1257"/>
      <c r="J18990" s="1257"/>
      <c r="K18990" s="1257"/>
      <c r="L18990" s="1257"/>
      <c r="M18990" s="1257"/>
    </row>
    <row r="18991" spans="2:13" s="1259" customFormat="1" x14ac:dyDescent="0.2">
      <c r="B18991" s="1257"/>
      <c r="C18991" s="1257"/>
      <c r="D18991" s="1257"/>
      <c r="E18991" s="1257"/>
      <c r="F18991" s="1257"/>
      <c r="G18991" s="1257"/>
      <c r="H18991" s="1258"/>
      <c r="I18991" s="1257"/>
      <c r="J18991" s="1257"/>
      <c r="K18991" s="1257"/>
      <c r="L18991" s="1257"/>
      <c r="M18991" s="1257"/>
    </row>
    <row r="18992" spans="2:13" s="1259" customFormat="1" x14ac:dyDescent="0.2">
      <c r="B18992" s="1257"/>
      <c r="C18992" s="1257"/>
      <c r="D18992" s="1257"/>
      <c r="E18992" s="1257"/>
      <c r="F18992" s="1257"/>
      <c r="G18992" s="1257"/>
      <c r="H18992" s="1258"/>
      <c r="I18992" s="1257"/>
      <c r="J18992" s="1257"/>
      <c r="K18992" s="1257"/>
      <c r="L18992" s="1257"/>
      <c r="M18992" s="1257"/>
    </row>
    <row r="18993" spans="2:13" s="1259" customFormat="1" x14ac:dyDescent="0.2">
      <c r="B18993" s="1257"/>
      <c r="C18993" s="1257"/>
      <c r="D18993" s="1257"/>
      <c r="E18993" s="1257"/>
      <c r="F18993" s="1257"/>
      <c r="G18993" s="1257"/>
      <c r="H18993" s="1258"/>
      <c r="I18993" s="1257"/>
      <c r="J18993" s="1257"/>
      <c r="K18993" s="1257"/>
      <c r="L18993" s="1257"/>
      <c r="M18993" s="1257"/>
    </row>
    <row r="18994" spans="2:13" s="1259" customFormat="1" x14ac:dyDescent="0.2">
      <c r="B18994" s="1257"/>
      <c r="C18994" s="1257"/>
      <c r="D18994" s="1257"/>
      <c r="E18994" s="1257"/>
      <c r="F18994" s="1257"/>
      <c r="G18994" s="1257"/>
      <c r="H18994" s="1258"/>
      <c r="I18994" s="1257"/>
      <c r="J18994" s="1257"/>
      <c r="K18994" s="1257"/>
      <c r="L18994" s="1257"/>
      <c r="M18994" s="1257"/>
    </row>
    <row r="18995" spans="2:13" s="1259" customFormat="1" x14ac:dyDescent="0.2">
      <c r="B18995" s="1257"/>
      <c r="C18995" s="1257"/>
      <c r="D18995" s="1257"/>
      <c r="E18995" s="1257"/>
      <c r="F18995" s="1257"/>
      <c r="G18995" s="1257"/>
      <c r="H18995" s="1258"/>
      <c r="I18995" s="1257"/>
      <c r="J18995" s="1257"/>
      <c r="K18995" s="1257"/>
      <c r="L18995" s="1257"/>
      <c r="M18995" s="1257"/>
    </row>
    <row r="18996" spans="2:13" s="1259" customFormat="1" x14ac:dyDescent="0.2">
      <c r="B18996" s="1257"/>
      <c r="C18996" s="1257"/>
      <c r="D18996" s="1257"/>
      <c r="E18996" s="1257"/>
      <c r="F18996" s="1257"/>
      <c r="G18996" s="1257"/>
      <c r="H18996" s="1258"/>
      <c r="I18996" s="1257"/>
      <c r="J18996" s="1257"/>
      <c r="K18996" s="1257"/>
      <c r="L18996" s="1257"/>
      <c r="M18996" s="1257"/>
    </row>
    <row r="18997" spans="2:13" s="1259" customFormat="1" x14ac:dyDescent="0.2">
      <c r="B18997" s="1257"/>
      <c r="C18997" s="1257"/>
      <c r="D18997" s="1257"/>
      <c r="E18997" s="1257"/>
      <c r="F18997" s="1257"/>
      <c r="G18997" s="1257"/>
      <c r="H18997" s="1258"/>
      <c r="I18997" s="1257"/>
      <c r="J18997" s="1257"/>
      <c r="K18997" s="1257"/>
      <c r="L18997" s="1257"/>
      <c r="M18997" s="1257"/>
    </row>
    <row r="18998" spans="2:13" s="1259" customFormat="1" x14ac:dyDescent="0.2">
      <c r="B18998" s="1257"/>
      <c r="C18998" s="1257"/>
      <c r="D18998" s="1257"/>
      <c r="E18998" s="1257"/>
      <c r="F18998" s="1257"/>
      <c r="G18998" s="1257"/>
      <c r="H18998" s="1258"/>
      <c r="I18998" s="1257"/>
      <c r="J18998" s="1257"/>
      <c r="K18998" s="1257"/>
      <c r="L18998" s="1257"/>
      <c r="M18998" s="1257"/>
    </row>
    <row r="18999" spans="2:13" s="1259" customFormat="1" x14ac:dyDescent="0.2">
      <c r="B18999" s="1257"/>
      <c r="C18999" s="1257"/>
      <c r="D18999" s="1257"/>
      <c r="E18999" s="1257"/>
      <c r="F18999" s="1257"/>
      <c r="G18999" s="1257"/>
      <c r="H18999" s="1258"/>
      <c r="I18999" s="1257"/>
      <c r="J18999" s="1257"/>
      <c r="K18999" s="1257"/>
      <c r="L18999" s="1257"/>
      <c r="M18999" s="1257"/>
    </row>
    <row r="19000" spans="2:13" s="1259" customFormat="1" x14ac:dyDescent="0.2">
      <c r="B19000" s="1257"/>
      <c r="C19000" s="1257"/>
      <c r="D19000" s="1257"/>
      <c r="E19000" s="1257"/>
      <c r="F19000" s="1257"/>
      <c r="G19000" s="1257"/>
      <c r="H19000" s="1258"/>
      <c r="I19000" s="1257"/>
      <c r="J19000" s="1257"/>
      <c r="K19000" s="1257"/>
      <c r="L19000" s="1257"/>
      <c r="M19000" s="1257"/>
    </row>
    <row r="19001" spans="2:13" s="1259" customFormat="1" x14ac:dyDescent="0.2">
      <c r="B19001" s="1257"/>
      <c r="C19001" s="1257"/>
      <c r="D19001" s="1257"/>
      <c r="E19001" s="1257"/>
      <c r="F19001" s="1257"/>
      <c r="G19001" s="1257"/>
      <c r="H19001" s="1258"/>
      <c r="I19001" s="1257"/>
      <c r="J19001" s="1257"/>
      <c r="K19001" s="1257"/>
      <c r="L19001" s="1257"/>
      <c r="M19001" s="1257"/>
    </row>
    <row r="19002" spans="2:13" s="1259" customFormat="1" x14ac:dyDescent="0.2">
      <c r="B19002" s="1257"/>
      <c r="C19002" s="1257"/>
      <c r="D19002" s="1257"/>
      <c r="E19002" s="1257"/>
      <c r="F19002" s="1257"/>
      <c r="G19002" s="1257"/>
      <c r="H19002" s="1258"/>
      <c r="I19002" s="1257"/>
      <c r="J19002" s="1257"/>
      <c r="K19002" s="1257"/>
      <c r="L19002" s="1257"/>
      <c r="M19002" s="1257"/>
    </row>
    <row r="19003" spans="2:13" s="1259" customFormat="1" x14ac:dyDescent="0.2">
      <c r="B19003" s="1257"/>
      <c r="C19003" s="1257"/>
      <c r="D19003" s="1257"/>
      <c r="E19003" s="1257"/>
      <c r="F19003" s="1257"/>
      <c r="G19003" s="1257"/>
      <c r="H19003" s="1258"/>
      <c r="I19003" s="1257"/>
      <c r="J19003" s="1257"/>
      <c r="K19003" s="1257"/>
      <c r="L19003" s="1257"/>
      <c r="M19003" s="1257"/>
    </row>
    <row r="19004" spans="2:13" s="1259" customFormat="1" x14ac:dyDescent="0.2">
      <c r="B19004" s="1257"/>
      <c r="C19004" s="1257"/>
      <c r="D19004" s="1257"/>
      <c r="E19004" s="1257"/>
      <c r="F19004" s="1257"/>
      <c r="G19004" s="1257"/>
      <c r="H19004" s="1258"/>
      <c r="I19004" s="1257"/>
      <c r="J19004" s="1257"/>
      <c r="K19004" s="1257"/>
      <c r="L19004" s="1257"/>
      <c r="M19004" s="1257"/>
    </row>
    <row r="19005" spans="2:13" s="1259" customFormat="1" x14ac:dyDescent="0.2">
      <c r="B19005" s="1257"/>
      <c r="C19005" s="1257"/>
      <c r="D19005" s="1257"/>
      <c r="E19005" s="1257"/>
      <c r="F19005" s="1257"/>
      <c r="G19005" s="1257"/>
      <c r="H19005" s="1258"/>
      <c r="I19005" s="1257"/>
      <c r="J19005" s="1257"/>
      <c r="K19005" s="1257"/>
      <c r="L19005" s="1257"/>
      <c r="M19005" s="1257"/>
    </row>
    <row r="19006" spans="2:13" s="1259" customFormat="1" x14ac:dyDescent="0.2">
      <c r="B19006" s="1257"/>
      <c r="C19006" s="1257"/>
      <c r="D19006" s="1257"/>
      <c r="E19006" s="1257"/>
      <c r="F19006" s="1257"/>
      <c r="G19006" s="1257"/>
      <c r="H19006" s="1258"/>
      <c r="I19006" s="1257"/>
      <c r="J19006" s="1257"/>
      <c r="K19006" s="1257"/>
      <c r="L19006" s="1257"/>
      <c r="M19006" s="1257"/>
    </row>
    <row r="19007" spans="2:13" s="1259" customFormat="1" x14ac:dyDescent="0.2">
      <c r="B19007" s="1257"/>
      <c r="C19007" s="1257"/>
      <c r="D19007" s="1257"/>
      <c r="E19007" s="1257"/>
      <c r="F19007" s="1257"/>
      <c r="G19007" s="1257"/>
      <c r="H19007" s="1258"/>
      <c r="I19007" s="1257"/>
      <c r="J19007" s="1257"/>
      <c r="K19007" s="1257"/>
      <c r="L19007" s="1257"/>
      <c r="M19007" s="1257"/>
    </row>
    <row r="19008" spans="2:13" s="1259" customFormat="1" x14ac:dyDescent="0.2">
      <c r="B19008" s="1257"/>
      <c r="C19008" s="1257"/>
      <c r="D19008" s="1257"/>
      <c r="E19008" s="1257"/>
      <c r="F19008" s="1257"/>
      <c r="G19008" s="1257"/>
      <c r="H19008" s="1258"/>
      <c r="I19008" s="1257"/>
      <c r="J19008" s="1257"/>
      <c r="K19008" s="1257"/>
      <c r="L19008" s="1257"/>
      <c r="M19008" s="1257"/>
    </row>
    <row r="19009" spans="2:13" s="1259" customFormat="1" x14ac:dyDescent="0.2">
      <c r="B19009" s="1257"/>
      <c r="C19009" s="1257"/>
      <c r="D19009" s="1257"/>
      <c r="E19009" s="1257"/>
      <c r="F19009" s="1257"/>
      <c r="G19009" s="1257"/>
      <c r="H19009" s="1258"/>
      <c r="I19009" s="1257"/>
      <c r="J19009" s="1257"/>
      <c r="K19009" s="1257"/>
      <c r="L19009" s="1257"/>
      <c r="M19009" s="1257"/>
    </row>
    <row r="19010" spans="2:13" s="1259" customFormat="1" x14ac:dyDescent="0.2">
      <c r="B19010" s="1257"/>
      <c r="C19010" s="1257"/>
      <c r="D19010" s="1257"/>
      <c r="E19010" s="1257"/>
      <c r="F19010" s="1257"/>
      <c r="G19010" s="1257"/>
      <c r="H19010" s="1258"/>
      <c r="I19010" s="1257"/>
      <c r="J19010" s="1257"/>
      <c r="K19010" s="1257"/>
      <c r="L19010" s="1257"/>
      <c r="M19010" s="1257"/>
    </row>
    <row r="19011" spans="2:13" s="1259" customFormat="1" x14ac:dyDescent="0.2">
      <c r="B19011" s="1257"/>
      <c r="C19011" s="1257"/>
      <c r="D19011" s="1257"/>
      <c r="E19011" s="1257"/>
      <c r="F19011" s="1257"/>
      <c r="G19011" s="1257"/>
      <c r="H19011" s="1258"/>
      <c r="I19011" s="1257"/>
      <c r="J19011" s="1257"/>
      <c r="K19011" s="1257"/>
      <c r="L19011" s="1257"/>
      <c r="M19011" s="1257"/>
    </row>
    <row r="19012" spans="2:13" s="1259" customFormat="1" x14ac:dyDescent="0.2">
      <c r="B19012" s="1257"/>
      <c r="C19012" s="1257"/>
      <c r="D19012" s="1257"/>
      <c r="E19012" s="1257"/>
      <c r="F19012" s="1257"/>
      <c r="G19012" s="1257"/>
      <c r="H19012" s="1258"/>
      <c r="I19012" s="1257"/>
      <c r="J19012" s="1257"/>
      <c r="K19012" s="1257"/>
      <c r="L19012" s="1257"/>
      <c r="M19012" s="1257"/>
    </row>
    <row r="19013" spans="2:13" s="1259" customFormat="1" x14ac:dyDescent="0.2">
      <c r="B19013" s="1257"/>
      <c r="C19013" s="1257"/>
      <c r="D19013" s="1257"/>
      <c r="E19013" s="1257"/>
      <c r="F19013" s="1257"/>
      <c r="G19013" s="1257"/>
      <c r="H19013" s="1258"/>
      <c r="I19013" s="1257"/>
      <c r="J19013" s="1257"/>
      <c r="K19013" s="1257"/>
      <c r="L19013" s="1257"/>
      <c r="M19013" s="1257"/>
    </row>
    <row r="19014" spans="2:13" s="1259" customFormat="1" x14ac:dyDescent="0.2">
      <c r="B19014" s="1257"/>
      <c r="C19014" s="1257"/>
      <c r="D19014" s="1257"/>
      <c r="E19014" s="1257"/>
      <c r="F19014" s="1257"/>
      <c r="G19014" s="1257"/>
      <c r="H19014" s="1258"/>
      <c r="I19014" s="1257"/>
      <c r="J19014" s="1257"/>
      <c r="K19014" s="1257"/>
      <c r="L19014" s="1257"/>
      <c r="M19014" s="1257"/>
    </row>
    <row r="19015" spans="2:13" s="1259" customFormat="1" x14ac:dyDescent="0.2">
      <c r="B19015" s="1257"/>
      <c r="C19015" s="1257"/>
      <c r="D19015" s="1257"/>
      <c r="E19015" s="1257"/>
      <c r="F19015" s="1257"/>
      <c r="G19015" s="1257"/>
      <c r="H19015" s="1258"/>
      <c r="I19015" s="1257"/>
      <c r="J19015" s="1257"/>
      <c r="K19015" s="1257"/>
      <c r="L19015" s="1257"/>
      <c r="M19015" s="1257"/>
    </row>
    <row r="19016" spans="2:13" s="1259" customFormat="1" x14ac:dyDescent="0.2">
      <c r="B19016" s="1257"/>
      <c r="C19016" s="1257"/>
      <c r="D19016" s="1257"/>
      <c r="E19016" s="1257"/>
      <c r="F19016" s="1257"/>
      <c r="G19016" s="1257"/>
      <c r="H19016" s="1258"/>
      <c r="I19016" s="1257"/>
      <c r="J19016" s="1257"/>
      <c r="K19016" s="1257"/>
      <c r="L19016" s="1257"/>
      <c r="M19016" s="1257"/>
    </row>
    <row r="19017" spans="2:13" s="1259" customFormat="1" x14ac:dyDescent="0.2">
      <c r="B19017" s="1257"/>
      <c r="C19017" s="1257"/>
      <c r="D19017" s="1257"/>
      <c r="E19017" s="1257"/>
      <c r="F19017" s="1257"/>
      <c r="G19017" s="1257"/>
      <c r="H19017" s="1258"/>
      <c r="I19017" s="1257"/>
      <c r="J19017" s="1257"/>
      <c r="K19017" s="1257"/>
      <c r="L19017" s="1257"/>
      <c r="M19017" s="1257"/>
    </row>
    <row r="19018" spans="2:13" s="1259" customFormat="1" x14ac:dyDescent="0.2">
      <c r="B19018" s="1257"/>
      <c r="C19018" s="1257"/>
      <c r="D19018" s="1257"/>
      <c r="E19018" s="1257"/>
      <c r="F19018" s="1257"/>
      <c r="G19018" s="1257"/>
      <c r="H19018" s="1258"/>
      <c r="I19018" s="1257"/>
      <c r="J19018" s="1257"/>
      <c r="K19018" s="1257"/>
      <c r="L19018" s="1257"/>
      <c r="M19018" s="1257"/>
    </row>
    <row r="19019" spans="2:13" s="1259" customFormat="1" x14ac:dyDescent="0.2">
      <c r="B19019" s="1257"/>
      <c r="C19019" s="1257"/>
      <c r="D19019" s="1257"/>
      <c r="E19019" s="1257"/>
      <c r="F19019" s="1257"/>
      <c r="G19019" s="1257"/>
      <c r="H19019" s="1258"/>
      <c r="I19019" s="1257"/>
      <c r="J19019" s="1257"/>
      <c r="K19019" s="1257"/>
      <c r="L19019" s="1257"/>
      <c r="M19019" s="1257"/>
    </row>
    <row r="19020" spans="2:13" s="1259" customFormat="1" x14ac:dyDescent="0.2">
      <c r="B19020" s="1257"/>
      <c r="C19020" s="1257"/>
      <c r="D19020" s="1257"/>
      <c r="E19020" s="1257"/>
      <c r="F19020" s="1257"/>
      <c r="G19020" s="1257"/>
      <c r="H19020" s="1258"/>
      <c r="I19020" s="1257"/>
      <c r="J19020" s="1257"/>
      <c r="K19020" s="1257"/>
      <c r="L19020" s="1257"/>
      <c r="M19020" s="1257"/>
    </row>
    <row r="19021" spans="2:13" s="1259" customFormat="1" x14ac:dyDescent="0.2">
      <c r="B19021" s="1257"/>
      <c r="C19021" s="1257"/>
      <c r="D19021" s="1257"/>
      <c r="E19021" s="1257"/>
      <c r="F19021" s="1257"/>
      <c r="G19021" s="1257"/>
      <c r="H19021" s="1258"/>
      <c r="I19021" s="1257"/>
      <c r="J19021" s="1257"/>
      <c r="K19021" s="1257"/>
      <c r="L19021" s="1257"/>
      <c r="M19021" s="1257"/>
    </row>
    <row r="19022" spans="2:13" s="1259" customFormat="1" x14ac:dyDescent="0.2">
      <c r="B19022" s="1257"/>
      <c r="C19022" s="1257"/>
      <c r="D19022" s="1257"/>
      <c r="E19022" s="1257"/>
      <c r="F19022" s="1257"/>
      <c r="G19022" s="1257"/>
      <c r="H19022" s="1258"/>
      <c r="I19022" s="1257"/>
      <c r="J19022" s="1257"/>
      <c r="K19022" s="1257"/>
      <c r="L19022" s="1257"/>
      <c r="M19022" s="1257"/>
    </row>
    <row r="19023" spans="2:13" s="1259" customFormat="1" x14ac:dyDescent="0.2">
      <c r="B19023" s="1257"/>
      <c r="C19023" s="1257"/>
      <c r="D19023" s="1257"/>
      <c r="E19023" s="1257"/>
      <c r="F19023" s="1257"/>
      <c r="G19023" s="1257"/>
      <c r="H19023" s="1258"/>
      <c r="I19023" s="1257"/>
      <c r="J19023" s="1257"/>
      <c r="K19023" s="1257"/>
      <c r="L19023" s="1257"/>
      <c r="M19023" s="1257"/>
    </row>
    <row r="19024" spans="2:13" s="1259" customFormat="1" x14ac:dyDescent="0.2">
      <c r="B19024" s="1257"/>
      <c r="C19024" s="1257"/>
      <c r="D19024" s="1257"/>
      <c r="E19024" s="1257"/>
      <c r="F19024" s="1257"/>
      <c r="G19024" s="1257"/>
      <c r="H19024" s="1258"/>
      <c r="I19024" s="1257"/>
      <c r="J19024" s="1257"/>
      <c r="K19024" s="1257"/>
      <c r="L19024" s="1257"/>
      <c r="M19024" s="1257"/>
    </row>
    <row r="19025" spans="2:13" s="1259" customFormat="1" x14ac:dyDescent="0.2">
      <c r="B19025" s="1257"/>
      <c r="C19025" s="1257"/>
      <c r="D19025" s="1257"/>
      <c r="E19025" s="1257"/>
      <c r="F19025" s="1257"/>
      <c r="G19025" s="1257"/>
      <c r="H19025" s="1258"/>
      <c r="I19025" s="1257"/>
      <c r="J19025" s="1257"/>
      <c r="K19025" s="1257"/>
      <c r="L19025" s="1257"/>
      <c r="M19025" s="1257"/>
    </row>
    <row r="19026" spans="2:13" s="1259" customFormat="1" x14ac:dyDescent="0.2">
      <c r="B19026" s="1257"/>
      <c r="C19026" s="1257"/>
      <c r="D19026" s="1257"/>
      <c r="E19026" s="1257"/>
      <c r="F19026" s="1257"/>
      <c r="G19026" s="1257"/>
      <c r="H19026" s="1258"/>
      <c r="I19026" s="1257"/>
      <c r="J19026" s="1257"/>
      <c r="K19026" s="1257"/>
      <c r="L19026" s="1257"/>
      <c r="M19026" s="1257"/>
    </row>
    <row r="19027" spans="2:13" s="1259" customFormat="1" x14ac:dyDescent="0.2">
      <c r="B19027" s="1257"/>
      <c r="C19027" s="1257"/>
      <c r="D19027" s="1257"/>
      <c r="E19027" s="1257"/>
      <c r="F19027" s="1257"/>
      <c r="G19027" s="1257"/>
      <c r="H19027" s="1258"/>
      <c r="I19027" s="1257"/>
      <c r="J19027" s="1257"/>
      <c r="K19027" s="1257"/>
      <c r="L19027" s="1257"/>
      <c r="M19027" s="1257"/>
    </row>
    <row r="19028" spans="2:13" s="1259" customFormat="1" x14ac:dyDescent="0.2">
      <c r="B19028" s="1257"/>
      <c r="C19028" s="1257"/>
      <c r="D19028" s="1257"/>
      <c r="E19028" s="1257"/>
      <c r="F19028" s="1257"/>
      <c r="G19028" s="1257"/>
      <c r="H19028" s="1258"/>
      <c r="I19028" s="1257"/>
      <c r="J19028" s="1257"/>
      <c r="K19028" s="1257"/>
      <c r="L19028" s="1257"/>
      <c r="M19028" s="1257"/>
    </row>
    <row r="19029" spans="2:13" s="1259" customFormat="1" x14ac:dyDescent="0.2">
      <c r="B19029" s="1257"/>
      <c r="C19029" s="1257"/>
      <c r="D19029" s="1257"/>
      <c r="E19029" s="1257"/>
      <c r="F19029" s="1257"/>
      <c r="G19029" s="1257"/>
      <c r="H19029" s="1258"/>
      <c r="I19029" s="1257"/>
      <c r="J19029" s="1257"/>
      <c r="K19029" s="1257"/>
      <c r="L19029" s="1257"/>
      <c r="M19029" s="1257"/>
    </row>
    <row r="19030" spans="2:13" s="1259" customFormat="1" x14ac:dyDescent="0.2">
      <c r="B19030" s="1257"/>
      <c r="C19030" s="1257"/>
      <c r="D19030" s="1257"/>
      <c r="E19030" s="1257"/>
      <c r="F19030" s="1257"/>
      <c r="G19030" s="1257"/>
      <c r="H19030" s="1258"/>
      <c r="I19030" s="1257"/>
      <c r="J19030" s="1257"/>
      <c r="K19030" s="1257"/>
      <c r="L19030" s="1257"/>
      <c r="M19030" s="1257"/>
    </row>
    <row r="19031" spans="2:13" s="1259" customFormat="1" x14ac:dyDescent="0.2">
      <c r="B19031" s="1257"/>
      <c r="C19031" s="1257"/>
      <c r="D19031" s="1257"/>
      <c r="E19031" s="1257"/>
      <c r="F19031" s="1257"/>
      <c r="G19031" s="1257"/>
      <c r="H19031" s="1258"/>
      <c r="I19031" s="1257"/>
      <c r="J19031" s="1257"/>
      <c r="K19031" s="1257"/>
      <c r="L19031" s="1257"/>
      <c r="M19031" s="1257"/>
    </row>
    <row r="19032" spans="2:13" s="1259" customFormat="1" x14ac:dyDescent="0.2">
      <c r="B19032" s="1257"/>
      <c r="C19032" s="1257"/>
      <c r="D19032" s="1257"/>
      <c r="E19032" s="1257"/>
      <c r="F19032" s="1257"/>
      <c r="G19032" s="1257"/>
      <c r="H19032" s="1258"/>
      <c r="I19032" s="1257"/>
      <c r="J19032" s="1257"/>
      <c r="K19032" s="1257"/>
      <c r="L19032" s="1257"/>
      <c r="M19032" s="1257"/>
    </row>
    <row r="19033" spans="2:13" s="1259" customFormat="1" x14ac:dyDescent="0.2">
      <c r="B19033" s="1257"/>
      <c r="C19033" s="1257"/>
      <c r="D19033" s="1257"/>
      <c r="E19033" s="1257"/>
      <c r="F19033" s="1257"/>
      <c r="G19033" s="1257"/>
      <c r="H19033" s="1258"/>
      <c r="I19033" s="1257"/>
      <c r="J19033" s="1257"/>
      <c r="K19033" s="1257"/>
      <c r="L19033" s="1257"/>
      <c r="M19033" s="1257"/>
    </row>
    <row r="19034" spans="2:13" s="1259" customFormat="1" x14ac:dyDescent="0.2">
      <c r="B19034" s="1257"/>
      <c r="C19034" s="1257"/>
      <c r="D19034" s="1257"/>
      <c r="E19034" s="1257"/>
      <c r="F19034" s="1257"/>
      <c r="G19034" s="1257"/>
      <c r="H19034" s="1258"/>
      <c r="I19034" s="1257"/>
      <c r="J19034" s="1257"/>
      <c r="K19034" s="1257"/>
      <c r="L19034" s="1257"/>
      <c r="M19034" s="1257"/>
    </row>
    <row r="19035" spans="2:13" s="1259" customFormat="1" x14ac:dyDescent="0.2">
      <c r="B19035" s="1257"/>
      <c r="C19035" s="1257"/>
      <c r="D19035" s="1257"/>
      <c r="E19035" s="1257"/>
      <c r="F19035" s="1257"/>
      <c r="G19035" s="1257"/>
      <c r="H19035" s="1258"/>
      <c r="I19035" s="1257"/>
      <c r="J19035" s="1257"/>
      <c r="K19035" s="1257"/>
      <c r="L19035" s="1257"/>
      <c r="M19035" s="1257"/>
    </row>
    <row r="19036" spans="2:13" s="1259" customFormat="1" x14ac:dyDescent="0.2">
      <c r="B19036" s="1257"/>
      <c r="C19036" s="1257"/>
      <c r="D19036" s="1257"/>
      <c r="E19036" s="1257"/>
      <c r="F19036" s="1257"/>
      <c r="G19036" s="1257"/>
      <c r="H19036" s="1258"/>
      <c r="I19036" s="1257"/>
      <c r="J19036" s="1257"/>
      <c r="K19036" s="1257"/>
      <c r="L19036" s="1257"/>
      <c r="M19036" s="1257"/>
    </row>
    <row r="19037" spans="2:13" s="1259" customFormat="1" x14ac:dyDescent="0.2">
      <c r="B19037" s="1257"/>
      <c r="C19037" s="1257"/>
      <c r="D19037" s="1257"/>
      <c r="E19037" s="1257"/>
      <c r="F19037" s="1257"/>
      <c r="G19037" s="1257"/>
      <c r="H19037" s="1258"/>
      <c r="I19037" s="1257"/>
      <c r="J19037" s="1257"/>
      <c r="K19037" s="1257"/>
      <c r="L19037" s="1257"/>
      <c r="M19037" s="1257"/>
    </row>
    <row r="19038" spans="2:13" s="1259" customFormat="1" x14ac:dyDescent="0.2">
      <c r="B19038" s="1257"/>
      <c r="C19038" s="1257"/>
      <c r="D19038" s="1257"/>
      <c r="E19038" s="1257"/>
      <c r="F19038" s="1257"/>
      <c r="G19038" s="1257"/>
      <c r="H19038" s="1258"/>
      <c r="I19038" s="1257"/>
      <c r="J19038" s="1257"/>
      <c r="K19038" s="1257"/>
      <c r="L19038" s="1257"/>
      <c r="M19038" s="1257"/>
    </row>
    <row r="19039" spans="2:13" s="1259" customFormat="1" x14ac:dyDescent="0.2">
      <c r="B19039" s="1257"/>
      <c r="C19039" s="1257"/>
      <c r="D19039" s="1257"/>
      <c r="E19039" s="1257"/>
      <c r="F19039" s="1257"/>
      <c r="G19039" s="1257"/>
      <c r="H19039" s="1258"/>
      <c r="I19039" s="1257"/>
      <c r="J19039" s="1257"/>
      <c r="K19039" s="1257"/>
      <c r="L19039" s="1257"/>
      <c r="M19039" s="1257"/>
    </row>
    <row r="19040" spans="2:13" s="1259" customFormat="1" x14ac:dyDescent="0.2">
      <c r="B19040" s="1257"/>
      <c r="C19040" s="1257"/>
      <c r="D19040" s="1257"/>
      <c r="E19040" s="1257"/>
      <c r="F19040" s="1257"/>
      <c r="G19040" s="1257"/>
      <c r="H19040" s="1258"/>
      <c r="I19040" s="1257"/>
      <c r="J19040" s="1257"/>
      <c r="K19040" s="1257"/>
      <c r="L19040" s="1257"/>
      <c r="M19040" s="1257"/>
    </row>
    <row r="19041" spans="2:13" s="1259" customFormat="1" x14ac:dyDescent="0.2">
      <c r="B19041" s="1257"/>
      <c r="C19041" s="1257"/>
      <c r="D19041" s="1257"/>
      <c r="E19041" s="1257"/>
      <c r="F19041" s="1257"/>
      <c r="G19041" s="1257"/>
      <c r="H19041" s="1258"/>
      <c r="I19041" s="1257"/>
      <c r="J19041" s="1257"/>
      <c r="K19041" s="1257"/>
      <c r="L19041" s="1257"/>
      <c r="M19041" s="1257"/>
    </row>
    <row r="19042" spans="2:13" s="1259" customFormat="1" x14ac:dyDescent="0.2">
      <c r="B19042" s="1257"/>
      <c r="C19042" s="1257"/>
      <c r="D19042" s="1257"/>
      <c r="E19042" s="1257"/>
      <c r="F19042" s="1257"/>
      <c r="G19042" s="1257"/>
      <c r="H19042" s="1258"/>
      <c r="I19042" s="1257"/>
      <c r="J19042" s="1257"/>
      <c r="K19042" s="1257"/>
      <c r="L19042" s="1257"/>
      <c r="M19042" s="1257"/>
    </row>
    <row r="19043" spans="2:13" s="1259" customFormat="1" x14ac:dyDescent="0.2">
      <c r="B19043" s="1257"/>
      <c r="C19043" s="1257"/>
      <c r="D19043" s="1257"/>
      <c r="E19043" s="1257"/>
      <c r="F19043" s="1257"/>
      <c r="G19043" s="1257"/>
      <c r="H19043" s="1258"/>
      <c r="I19043" s="1257"/>
      <c r="J19043" s="1257"/>
      <c r="K19043" s="1257"/>
      <c r="L19043" s="1257"/>
      <c r="M19043" s="1257"/>
    </row>
    <row r="19044" spans="2:13" s="1259" customFormat="1" x14ac:dyDescent="0.2">
      <c r="B19044" s="1257"/>
      <c r="C19044" s="1257"/>
      <c r="D19044" s="1257"/>
      <c r="E19044" s="1257"/>
      <c r="F19044" s="1257"/>
      <c r="G19044" s="1257"/>
      <c r="H19044" s="1258"/>
      <c r="I19044" s="1257"/>
      <c r="J19044" s="1257"/>
      <c r="K19044" s="1257"/>
      <c r="L19044" s="1257"/>
      <c r="M19044" s="1257"/>
    </row>
    <row r="19045" spans="2:13" s="1259" customFormat="1" x14ac:dyDescent="0.2">
      <c r="B19045" s="1257"/>
      <c r="C19045" s="1257"/>
      <c r="D19045" s="1257"/>
      <c r="E19045" s="1257"/>
      <c r="F19045" s="1257"/>
      <c r="G19045" s="1257"/>
      <c r="H19045" s="1258"/>
      <c r="I19045" s="1257"/>
      <c r="J19045" s="1257"/>
      <c r="K19045" s="1257"/>
      <c r="L19045" s="1257"/>
      <c r="M19045" s="1257"/>
    </row>
    <row r="19046" spans="2:13" s="1259" customFormat="1" x14ac:dyDescent="0.2">
      <c r="B19046" s="1257"/>
      <c r="C19046" s="1257"/>
      <c r="D19046" s="1257"/>
      <c r="E19046" s="1257"/>
      <c r="F19046" s="1257"/>
      <c r="G19046" s="1257"/>
      <c r="H19046" s="1258"/>
      <c r="I19046" s="1257"/>
      <c r="J19046" s="1257"/>
      <c r="K19046" s="1257"/>
      <c r="L19046" s="1257"/>
      <c r="M19046" s="1257"/>
    </row>
    <row r="19047" spans="2:13" s="1259" customFormat="1" x14ac:dyDescent="0.2">
      <c r="B19047" s="1257"/>
      <c r="C19047" s="1257"/>
      <c r="D19047" s="1257"/>
      <c r="E19047" s="1257"/>
      <c r="F19047" s="1257"/>
      <c r="G19047" s="1257"/>
      <c r="H19047" s="1258"/>
      <c r="I19047" s="1257"/>
      <c r="J19047" s="1257"/>
      <c r="K19047" s="1257"/>
      <c r="L19047" s="1257"/>
      <c r="M19047" s="1257"/>
    </row>
    <row r="19048" spans="2:13" s="1259" customFormat="1" x14ac:dyDescent="0.2">
      <c r="B19048" s="1257"/>
      <c r="C19048" s="1257"/>
      <c r="D19048" s="1257"/>
      <c r="E19048" s="1257"/>
      <c r="F19048" s="1257"/>
      <c r="G19048" s="1257"/>
      <c r="H19048" s="1258"/>
      <c r="I19048" s="1257"/>
      <c r="J19048" s="1257"/>
      <c r="K19048" s="1257"/>
      <c r="L19048" s="1257"/>
      <c r="M19048" s="1257"/>
    </row>
    <row r="19049" spans="2:13" s="1259" customFormat="1" x14ac:dyDescent="0.2">
      <c r="B19049" s="1257"/>
      <c r="C19049" s="1257"/>
      <c r="D19049" s="1257"/>
      <c r="E19049" s="1257"/>
      <c r="F19049" s="1257"/>
      <c r="G19049" s="1257"/>
      <c r="H19049" s="1258"/>
      <c r="I19049" s="1257"/>
      <c r="J19049" s="1257"/>
      <c r="K19049" s="1257"/>
      <c r="L19049" s="1257"/>
      <c r="M19049" s="1257"/>
    </row>
    <row r="19050" spans="2:13" s="1259" customFormat="1" x14ac:dyDescent="0.2">
      <c r="B19050" s="1257"/>
      <c r="C19050" s="1257"/>
      <c r="D19050" s="1257"/>
      <c r="E19050" s="1257"/>
      <c r="F19050" s="1257"/>
      <c r="G19050" s="1257"/>
      <c r="H19050" s="1258"/>
      <c r="I19050" s="1257"/>
      <c r="J19050" s="1257"/>
      <c r="K19050" s="1257"/>
      <c r="L19050" s="1257"/>
      <c r="M19050" s="1257"/>
    </row>
    <row r="19051" spans="2:13" s="1259" customFormat="1" x14ac:dyDescent="0.2">
      <c r="B19051" s="1257"/>
      <c r="C19051" s="1257"/>
      <c r="D19051" s="1257"/>
      <c r="E19051" s="1257"/>
      <c r="F19051" s="1257"/>
      <c r="G19051" s="1257"/>
      <c r="H19051" s="1258"/>
      <c r="I19051" s="1257"/>
      <c r="J19051" s="1257"/>
      <c r="K19051" s="1257"/>
      <c r="L19051" s="1257"/>
      <c r="M19051" s="1257"/>
    </row>
    <row r="19052" spans="2:13" s="1259" customFormat="1" x14ac:dyDescent="0.2">
      <c r="B19052" s="1257"/>
      <c r="C19052" s="1257"/>
      <c r="D19052" s="1257"/>
      <c r="E19052" s="1257"/>
      <c r="F19052" s="1257"/>
      <c r="G19052" s="1257"/>
      <c r="H19052" s="1258"/>
      <c r="I19052" s="1257"/>
      <c r="J19052" s="1257"/>
      <c r="K19052" s="1257"/>
      <c r="L19052" s="1257"/>
      <c r="M19052" s="1257"/>
    </row>
    <row r="19053" spans="2:13" s="1259" customFormat="1" x14ac:dyDescent="0.2">
      <c r="B19053" s="1257"/>
      <c r="C19053" s="1257"/>
      <c r="D19053" s="1257"/>
      <c r="E19053" s="1257"/>
      <c r="F19053" s="1257"/>
      <c r="G19053" s="1257"/>
      <c r="H19053" s="1258"/>
      <c r="I19053" s="1257"/>
      <c r="J19053" s="1257"/>
      <c r="K19053" s="1257"/>
      <c r="L19053" s="1257"/>
      <c r="M19053" s="1257"/>
    </row>
    <row r="19054" spans="2:13" s="1259" customFormat="1" x14ac:dyDescent="0.2">
      <c r="B19054" s="1257"/>
      <c r="C19054" s="1257"/>
      <c r="D19054" s="1257"/>
      <c r="E19054" s="1257"/>
      <c r="F19054" s="1257"/>
      <c r="G19054" s="1257"/>
      <c r="H19054" s="1258"/>
      <c r="I19054" s="1257"/>
      <c r="J19054" s="1257"/>
      <c r="K19054" s="1257"/>
      <c r="L19054" s="1257"/>
      <c r="M19054" s="1257"/>
    </row>
    <row r="19055" spans="2:13" s="1259" customFormat="1" x14ac:dyDescent="0.2">
      <c r="B19055" s="1257"/>
      <c r="C19055" s="1257"/>
      <c r="D19055" s="1257"/>
      <c r="E19055" s="1257"/>
      <c r="F19055" s="1257"/>
      <c r="G19055" s="1257"/>
      <c r="H19055" s="1258"/>
      <c r="I19055" s="1257"/>
      <c r="J19055" s="1257"/>
      <c r="K19055" s="1257"/>
      <c r="L19055" s="1257"/>
      <c r="M19055" s="1257"/>
    </row>
    <row r="19056" spans="2:13" s="1259" customFormat="1" x14ac:dyDescent="0.2">
      <c r="B19056" s="1257"/>
      <c r="C19056" s="1257"/>
      <c r="D19056" s="1257"/>
      <c r="E19056" s="1257"/>
      <c r="F19056" s="1257"/>
      <c r="G19056" s="1257"/>
      <c r="H19056" s="1258"/>
      <c r="I19056" s="1257"/>
      <c r="J19056" s="1257"/>
      <c r="K19056" s="1257"/>
      <c r="L19056" s="1257"/>
      <c r="M19056" s="1257"/>
    </row>
    <row r="19057" spans="2:13" s="1259" customFormat="1" x14ac:dyDescent="0.2">
      <c r="B19057" s="1257"/>
      <c r="C19057" s="1257"/>
      <c r="D19057" s="1257"/>
      <c r="E19057" s="1257"/>
      <c r="F19057" s="1257"/>
      <c r="G19057" s="1257"/>
      <c r="H19057" s="1258"/>
      <c r="I19057" s="1257"/>
      <c r="J19057" s="1257"/>
      <c r="K19057" s="1257"/>
      <c r="L19057" s="1257"/>
      <c r="M19057" s="1257"/>
    </row>
    <row r="19058" spans="2:13" s="1259" customFormat="1" x14ac:dyDescent="0.2">
      <c r="B19058" s="1257"/>
      <c r="C19058" s="1257"/>
      <c r="D19058" s="1257"/>
      <c r="E19058" s="1257"/>
      <c r="F19058" s="1257"/>
      <c r="G19058" s="1257"/>
      <c r="H19058" s="1258"/>
      <c r="I19058" s="1257"/>
      <c r="J19058" s="1257"/>
      <c r="K19058" s="1257"/>
      <c r="L19058" s="1257"/>
      <c r="M19058" s="1257"/>
    </row>
    <row r="19059" spans="2:13" s="1259" customFormat="1" x14ac:dyDescent="0.2">
      <c r="B19059" s="1257"/>
      <c r="C19059" s="1257"/>
      <c r="D19059" s="1257"/>
      <c r="E19059" s="1257"/>
      <c r="F19059" s="1257"/>
      <c r="G19059" s="1257"/>
      <c r="H19059" s="1258"/>
      <c r="I19059" s="1257"/>
      <c r="J19059" s="1257"/>
      <c r="K19059" s="1257"/>
      <c r="L19059" s="1257"/>
      <c r="M19059" s="1257"/>
    </row>
    <row r="19060" spans="2:13" s="1259" customFormat="1" x14ac:dyDescent="0.2">
      <c r="B19060" s="1257"/>
      <c r="C19060" s="1257"/>
      <c r="D19060" s="1257"/>
      <c r="E19060" s="1257"/>
      <c r="F19060" s="1257"/>
      <c r="G19060" s="1257"/>
      <c r="H19060" s="1258"/>
      <c r="I19060" s="1257"/>
      <c r="J19060" s="1257"/>
      <c r="K19060" s="1257"/>
      <c r="L19060" s="1257"/>
      <c r="M19060" s="1257"/>
    </row>
    <row r="19061" spans="2:13" s="1259" customFormat="1" x14ac:dyDescent="0.2">
      <c r="B19061" s="1257"/>
      <c r="C19061" s="1257"/>
      <c r="D19061" s="1257"/>
      <c r="E19061" s="1257"/>
      <c r="F19061" s="1257"/>
      <c r="G19061" s="1257"/>
      <c r="H19061" s="1258"/>
      <c r="I19061" s="1257"/>
      <c r="J19061" s="1257"/>
      <c r="K19061" s="1257"/>
      <c r="L19061" s="1257"/>
      <c r="M19061" s="1257"/>
    </row>
    <row r="19062" spans="2:13" s="1259" customFormat="1" x14ac:dyDescent="0.2">
      <c r="B19062" s="1257"/>
      <c r="C19062" s="1257"/>
      <c r="D19062" s="1257"/>
      <c r="E19062" s="1257"/>
      <c r="F19062" s="1257"/>
      <c r="G19062" s="1257"/>
      <c r="H19062" s="1258"/>
      <c r="I19062" s="1257"/>
      <c r="J19062" s="1257"/>
      <c r="K19062" s="1257"/>
      <c r="L19062" s="1257"/>
      <c r="M19062" s="1257"/>
    </row>
    <row r="19063" spans="2:13" s="1259" customFormat="1" x14ac:dyDescent="0.2">
      <c r="B19063" s="1257"/>
      <c r="C19063" s="1257"/>
      <c r="D19063" s="1257"/>
      <c r="E19063" s="1257"/>
      <c r="F19063" s="1257"/>
      <c r="G19063" s="1257"/>
      <c r="H19063" s="1258"/>
      <c r="I19063" s="1257"/>
      <c r="J19063" s="1257"/>
      <c r="K19063" s="1257"/>
      <c r="L19063" s="1257"/>
      <c r="M19063" s="1257"/>
    </row>
    <row r="19064" spans="2:13" s="1259" customFormat="1" x14ac:dyDescent="0.2">
      <c r="B19064" s="1257"/>
      <c r="C19064" s="1257"/>
      <c r="D19064" s="1257"/>
      <c r="E19064" s="1257"/>
      <c r="F19064" s="1257"/>
      <c r="G19064" s="1257"/>
      <c r="H19064" s="1258"/>
      <c r="I19064" s="1257"/>
      <c r="J19064" s="1257"/>
      <c r="K19064" s="1257"/>
      <c r="L19064" s="1257"/>
      <c r="M19064" s="1257"/>
    </row>
    <row r="19065" spans="2:13" s="1259" customFormat="1" x14ac:dyDescent="0.2">
      <c r="B19065" s="1257"/>
      <c r="C19065" s="1257"/>
      <c r="D19065" s="1257"/>
      <c r="E19065" s="1257"/>
      <c r="F19065" s="1257"/>
      <c r="G19065" s="1257"/>
      <c r="H19065" s="1258"/>
      <c r="I19065" s="1257"/>
      <c r="J19065" s="1257"/>
      <c r="K19065" s="1257"/>
      <c r="L19065" s="1257"/>
      <c r="M19065" s="1257"/>
    </row>
    <row r="19066" spans="2:13" s="1259" customFormat="1" x14ac:dyDescent="0.2">
      <c r="B19066" s="1257"/>
      <c r="C19066" s="1257"/>
      <c r="D19066" s="1257"/>
      <c r="E19066" s="1257"/>
      <c r="F19066" s="1257"/>
      <c r="G19066" s="1257"/>
      <c r="H19066" s="1258"/>
      <c r="I19066" s="1257"/>
      <c r="J19066" s="1257"/>
      <c r="K19066" s="1257"/>
      <c r="L19066" s="1257"/>
      <c r="M19066" s="1257"/>
    </row>
    <row r="19067" spans="2:13" s="1259" customFormat="1" x14ac:dyDescent="0.2">
      <c r="B19067" s="1257"/>
      <c r="C19067" s="1257"/>
      <c r="D19067" s="1257"/>
      <c r="E19067" s="1257"/>
      <c r="F19067" s="1257"/>
      <c r="G19067" s="1257"/>
      <c r="H19067" s="1258"/>
      <c r="I19067" s="1257"/>
      <c r="J19067" s="1257"/>
      <c r="K19067" s="1257"/>
      <c r="L19067" s="1257"/>
      <c r="M19067" s="1257"/>
    </row>
    <row r="19068" spans="2:13" s="1259" customFormat="1" x14ac:dyDescent="0.2">
      <c r="B19068" s="1257"/>
      <c r="C19068" s="1257"/>
      <c r="D19068" s="1257"/>
      <c r="E19068" s="1257"/>
      <c r="F19068" s="1257"/>
      <c r="G19068" s="1257"/>
      <c r="H19068" s="1258"/>
      <c r="I19068" s="1257"/>
      <c r="J19068" s="1257"/>
      <c r="K19068" s="1257"/>
      <c r="L19068" s="1257"/>
      <c r="M19068" s="1257"/>
    </row>
    <row r="19069" spans="2:13" s="1259" customFormat="1" x14ac:dyDescent="0.2">
      <c r="B19069" s="1257"/>
      <c r="C19069" s="1257"/>
      <c r="D19069" s="1257"/>
      <c r="E19069" s="1257"/>
      <c r="F19069" s="1257"/>
      <c r="G19069" s="1257"/>
      <c r="H19069" s="1258"/>
      <c r="I19069" s="1257"/>
      <c r="J19069" s="1257"/>
      <c r="K19069" s="1257"/>
      <c r="L19069" s="1257"/>
      <c r="M19069" s="1257"/>
    </row>
    <row r="19070" spans="2:13" s="1259" customFormat="1" x14ac:dyDescent="0.2">
      <c r="B19070" s="1257"/>
      <c r="C19070" s="1257"/>
      <c r="D19070" s="1257"/>
      <c r="E19070" s="1257"/>
      <c r="F19070" s="1257"/>
      <c r="G19070" s="1257"/>
      <c r="H19070" s="1258"/>
      <c r="I19070" s="1257"/>
      <c r="J19070" s="1257"/>
      <c r="K19070" s="1257"/>
      <c r="L19070" s="1257"/>
      <c r="M19070" s="1257"/>
    </row>
    <row r="19071" spans="2:13" s="1259" customFormat="1" x14ac:dyDescent="0.2">
      <c r="B19071" s="1257"/>
      <c r="C19071" s="1257"/>
      <c r="D19071" s="1257"/>
      <c r="E19071" s="1257"/>
      <c r="F19071" s="1257"/>
      <c r="G19071" s="1257"/>
      <c r="H19071" s="1258"/>
      <c r="I19071" s="1257"/>
      <c r="J19071" s="1257"/>
      <c r="K19071" s="1257"/>
      <c r="L19071" s="1257"/>
      <c r="M19071" s="1257"/>
    </row>
    <row r="19072" spans="2:13" s="1259" customFormat="1" x14ac:dyDescent="0.2">
      <c r="B19072" s="1257"/>
      <c r="C19072" s="1257"/>
      <c r="D19072" s="1257"/>
      <c r="E19072" s="1257"/>
      <c r="F19072" s="1257"/>
      <c r="G19072" s="1257"/>
      <c r="H19072" s="1258"/>
      <c r="I19072" s="1257"/>
      <c r="J19072" s="1257"/>
      <c r="K19072" s="1257"/>
      <c r="L19072" s="1257"/>
      <c r="M19072" s="1257"/>
    </row>
    <row r="19073" spans="2:13" s="1259" customFormat="1" x14ac:dyDescent="0.2">
      <c r="B19073" s="1257"/>
      <c r="C19073" s="1257"/>
      <c r="D19073" s="1257"/>
      <c r="E19073" s="1257"/>
      <c r="F19073" s="1257"/>
      <c r="G19073" s="1257"/>
      <c r="H19073" s="1258"/>
      <c r="I19073" s="1257"/>
      <c r="J19073" s="1257"/>
      <c r="K19073" s="1257"/>
      <c r="L19073" s="1257"/>
      <c r="M19073" s="1257"/>
    </row>
    <row r="19074" spans="2:13" s="1259" customFormat="1" x14ac:dyDescent="0.2">
      <c r="B19074" s="1257"/>
      <c r="C19074" s="1257"/>
      <c r="D19074" s="1257"/>
      <c r="E19074" s="1257"/>
      <c r="F19074" s="1257"/>
      <c r="G19074" s="1257"/>
      <c r="H19074" s="1258"/>
      <c r="I19074" s="1257"/>
      <c r="J19074" s="1257"/>
      <c r="K19074" s="1257"/>
      <c r="L19074" s="1257"/>
      <c r="M19074" s="1257"/>
    </row>
    <row r="19075" spans="2:13" s="1259" customFormat="1" x14ac:dyDescent="0.2">
      <c r="B19075" s="1257"/>
      <c r="C19075" s="1257"/>
      <c r="D19075" s="1257"/>
      <c r="E19075" s="1257"/>
      <c r="F19075" s="1257"/>
      <c r="G19075" s="1257"/>
      <c r="H19075" s="1258"/>
      <c r="I19075" s="1257"/>
      <c r="J19075" s="1257"/>
      <c r="K19075" s="1257"/>
      <c r="L19075" s="1257"/>
      <c r="M19075" s="1257"/>
    </row>
    <row r="19076" spans="2:13" s="1259" customFormat="1" x14ac:dyDescent="0.2">
      <c r="B19076" s="1257"/>
      <c r="C19076" s="1257"/>
      <c r="D19076" s="1257"/>
      <c r="E19076" s="1257"/>
      <c r="F19076" s="1257"/>
      <c r="G19076" s="1257"/>
      <c r="H19076" s="1258"/>
      <c r="I19076" s="1257"/>
      <c r="J19076" s="1257"/>
      <c r="K19076" s="1257"/>
      <c r="L19076" s="1257"/>
      <c r="M19076" s="1257"/>
    </row>
    <row r="19077" spans="2:13" s="1259" customFormat="1" x14ac:dyDescent="0.2">
      <c r="B19077" s="1257"/>
      <c r="C19077" s="1257"/>
      <c r="D19077" s="1257"/>
      <c r="E19077" s="1257"/>
      <c r="F19077" s="1257"/>
      <c r="G19077" s="1257"/>
      <c r="H19077" s="1258"/>
      <c r="I19077" s="1257"/>
      <c r="J19077" s="1257"/>
      <c r="K19077" s="1257"/>
      <c r="L19077" s="1257"/>
      <c r="M19077" s="1257"/>
    </row>
    <row r="19078" spans="2:13" s="1259" customFormat="1" x14ac:dyDescent="0.2">
      <c r="B19078" s="1257"/>
      <c r="C19078" s="1257"/>
      <c r="D19078" s="1257"/>
      <c r="E19078" s="1257"/>
      <c r="F19078" s="1257"/>
      <c r="G19078" s="1257"/>
      <c r="H19078" s="1258"/>
      <c r="I19078" s="1257"/>
      <c r="J19078" s="1257"/>
      <c r="K19078" s="1257"/>
      <c r="L19078" s="1257"/>
      <c r="M19078" s="1257"/>
    </row>
    <row r="19079" spans="2:13" s="1259" customFormat="1" x14ac:dyDescent="0.2">
      <c r="B19079" s="1257"/>
      <c r="C19079" s="1257"/>
      <c r="D19079" s="1257"/>
      <c r="E19079" s="1257"/>
      <c r="F19079" s="1257"/>
      <c r="G19079" s="1257"/>
      <c r="H19079" s="1258"/>
      <c r="I19079" s="1257"/>
      <c r="J19079" s="1257"/>
      <c r="K19079" s="1257"/>
      <c r="L19079" s="1257"/>
      <c r="M19079" s="1257"/>
    </row>
    <row r="19080" spans="2:13" s="1259" customFormat="1" x14ac:dyDescent="0.2">
      <c r="B19080" s="1257"/>
      <c r="C19080" s="1257"/>
      <c r="D19080" s="1257"/>
      <c r="E19080" s="1257"/>
      <c r="F19080" s="1257"/>
      <c r="G19080" s="1257"/>
      <c r="H19080" s="1258"/>
      <c r="I19080" s="1257"/>
      <c r="J19080" s="1257"/>
      <c r="K19080" s="1257"/>
      <c r="L19080" s="1257"/>
      <c r="M19080" s="1257"/>
    </row>
    <row r="19081" spans="2:13" s="1259" customFormat="1" x14ac:dyDescent="0.2">
      <c r="B19081" s="1257"/>
      <c r="C19081" s="1257"/>
      <c r="D19081" s="1257"/>
      <c r="E19081" s="1257"/>
      <c r="F19081" s="1257"/>
      <c r="G19081" s="1257"/>
      <c r="H19081" s="1258"/>
      <c r="I19081" s="1257"/>
      <c r="J19081" s="1257"/>
      <c r="K19081" s="1257"/>
      <c r="L19081" s="1257"/>
      <c r="M19081" s="1257"/>
    </row>
    <row r="19082" spans="2:13" s="1259" customFormat="1" x14ac:dyDescent="0.2">
      <c r="B19082" s="1257"/>
      <c r="C19082" s="1257"/>
      <c r="D19082" s="1257"/>
      <c r="E19082" s="1257"/>
      <c r="F19082" s="1257"/>
      <c r="G19082" s="1257"/>
      <c r="H19082" s="1258"/>
      <c r="I19082" s="1257"/>
      <c r="J19082" s="1257"/>
      <c r="K19082" s="1257"/>
      <c r="L19082" s="1257"/>
      <c r="M19082" s="1257"/>
    </row>
    <row r="19083" spans="2:13" s="1259" customFormat="1" x14ac:dyDescent="0.2">
      <c r="B19083" s="1257"/>
      <c r="C19083" s="1257"/>
      <c r="D19083" s="1257"/>
      <c r="E19083" s="1257"/>
      <c r="F19083" s="1257"/>
      <c r="G19083" s="1257"/>
      <c r="H19083" s="1258"/>
      <c r="I19083" s="1257"/>
      <c r="J19083" s="1257"/>
      <c r="K19083" s="1257"/>
      <c r="L19083" s="1257"/>
      <c r="M19083" s="1257"/>
    </row>
    <row r="19084" spans="2:13" s="1259" customFormat="1" x14ac:dyDescent="0.2">
      <c r="B19084" s="1257"/>
      <c r="C19084" s="1257"/>
      <c r="D19084" s="1257"/>
      <c r="E19084" s="1257"/>
      <c r="F19084" s="1257"/>
      <c r="G19084" s="1257"/>
      <c r="H19084" s="1258"/>
      <c r="I19084" s="1257"/>
      <c r="J19084" s="1257"/>
      <c r="K19084" s="1257"/>
      <c r="L19084" s="1257"/>
      <c r="M19084" s="1257"/>
    </row>
    <row r="19085" spans="2:13" s="1259" customFormat="1" x14ac:dyDescent="0.2">
      <c r="B19085" s="1257"/>
      <c r="C19085" s="1257"/>
      <c r="D19085" s="1257"/>
      <c r="E19085" s="1257"/>
      <c r="F19085" s="1257"/>
      <c r="G19085" s="1257"/>
      <c r="H19085" s="1258"/>
      <c r="I19085" s="1257"/>
      <c r="J19085" s="1257"/>
      <c r="K19085" s="1257"/>
      <c r="L19085" s="1257"/>
      <c r="M19085" s="1257"/>
    </row>
    <row r="19086" spans="2:13" s="1259" customFormat="1" x14ac:dyDescent="0.2">
      <c r="B19086" s="1257"/>
      <c r="C19086" s="1257"/>
      <c r="D19086" s="1257"/>
      <c r="E19086" s="1257"/>
      <c r="F19086" s="1257"/>
      <c r="G19086" s="1257"/>
      <c r="H19086" s="1258"/>
      <c r="I19086" s="1257"/>
      <c r="J19086" s="1257"/>
      <c r="K19086" s="1257"/>
      <c r="L19086" s="1257"/>
      <c r="M19086" s="1257"/>
    </row>
    <row r="19087" spans="2:13" s="1259" customFormat="1" x14ac:dyDescent="0.2">
      <c r="B19087" s="1257"/>
      <c r="C19087" s="1257"/>
      <c r="D19087" s="1257"/>
      <c r="E19087" s="1257"/>
      <c r="F19087" s="1257"/>
      <c r="G19087" s="1257"/>
      <c r="H19087" s="1258"/>
      <c r="I19087" s="1257"/>
      <c r="J19087" s="1257"/>
      <c r="K19087" s="1257"/>
      <c r="L19087" s="1257"/>
      <c r="M19087" s="1257"/>
    </row>
    <row r="19088" spans="2:13" s="1259" customFormat="1" x14ac:dyDescent="0.2">
      <c r="B19088" s="1257"/>
      <c r="C19088" s="1257"/>
      <c r="D19088" s="1257"/>
      <c r="E19088" s="1257"/>
      <c r="F19088" s="1257"/>
      <c r="G19088" s="1257"/>
      <c r="H19088" s="1258"/>
      <c r="I19088" s="1257"/>
      <c r="J19088" s="1257"/>
      <c r="K19088" s="1257"/>
      <c r="L19088" s="1257"/>
      <c r="M19088" s="1257"/>
    </row>
    <row r="19089" spans="2:13" s="1259" customFormat="1" x14ac:dyDescent="0.2">
      <c r="B19089" s="1257"/>
      <c r="C19089" s="1257"/>
      <c r="D19089" s="1257"/>
      <c r="E19089" s="1257"/>
      <c r="F19089" s="1257"/>
      <c r="G19089" s="1257"/>
      <c r="H19089" s="1258"/>
      <c r="I19089" s="1257"/>
      <c r="J19089" s="1257"/>
      <c r="K19089" s="1257"/>
      <c r="L19089" s="1257"/>
      <c r="M19089" s="1257"/>
    </row>
    <row r="19090" spans="2:13" s="1259" customFormat="1" x14ac:dyDescent="0.2">
      <c r="B19090" s="1257"/>
      <c r="C19090" s="1257"/>
      <c r="D19090" s="1257"/>
      <c r="E19090" s="1257"/>
      <c r="F19090" s="1257"/>
      <c r="G19090" s="1257"/>
      <c r="H19090" s="1258"/>
      <c r="I19090" s="1257"/>
      <c r="J19090" s="1257"/>
      <c r="K19090" s="1257"/>
      <c r="L19090" s="1257"/>
      <c r="M19090" s="1257"/>
    </row>
    <row r="19091" spans="2:13" s="1259" customFormat="1" x14ac:dyDescent="0.2">
      <c r="B19091" s="1257"/>
      <c r="C19091" s="1257"/>
      <c r="D19091" s="1257"/>
      <c r="E19091" s="1257"/>
      <c r="F19091" s="1257"/>
      <c r="G19091" s="1257"/>
      <c r="H19091" s="1258"/>
      <c r="I19091" s="1257"/>
      <c r="J19091" s="1257"/>
      <c r="K19091" s="1257"/>
      <c r="L19091" s="1257"/>
      <c r="M19091" s="1257"/>
    </row>
    <row r="19092" spans="2:13" s="1259" customFormat="1" x14ac:dyDescent="0.2">
      <c r="B19092" s="1257"/>
      <c r="C19092" s="1257"/>
      <c r="D19092" s="1257"/>
      <c r="E19092" s="1257"/>
      <c r="F19092" s="1257"/>
      <c r="G19092" s="1257"/>
      <c r="H19092" s="1258"/>
      <c r="I19092" s="1257"/>
      <c r="J19092" s="1257"/>
      <c r="K19092" s="1257"/>
      <c r="L19092" s="1257"/>
      <c r="M19092" s="1257"/>
    </row>
    <row r="19093" spans="2:13" s="1259" customFormat="1" x14ac:dyDescent="0.2">
      <c r="B19093" s="1257"/>
      <c r="C19093" s="1257"/>
      <c r="D19093" s="1257"/>
      <c r="E19093" s="1257"/>
      <c r="F19093" s="1257"/>
      <c r="G19093" s="1257"/>
      <c r="H19093" s="1258"/>
      <c r="I19093" s="1257"/>
      <c r="J19093" s="1257"/>
      <c r="K19093" s="1257"/>
      <c r="L19093" s="1257"/>
      <c r="M19093" s="1257"/>
    </row>
    <row r="19094" spans="2:13" s="1259" customFormat="1" x14ac:dyDescent="0.2">
      <c r="B19094" s="1257"/>
      <c r="C19094" s="1257"/>
      <c r="D19094" s="1257"/>
      <c r="E19094" s="1257"/>
      <c r="F19094" s="1257"/>
      <c r="G19094" s="1257"/>
      <c r="H19094" s="1258"/>
      <c r="I19094" s="1257"/>
      <c r="J19094" s="1257"/>
      <c r="K19094" s="1257"/>
      <c r="L19094" s="1257"/>
      <c r="M19094" s="1257"/>
    </row>
    <row r="19095" spans="2:13" s="1259" customFormat="1" x14ac:dyDescent="0.2">
      <c r="B19095" s="1257"/>
      <c r="C19095" s="1257"/>
      <c r="D19095" s="1257"/>
      <c r="E19095" s="1257"/>
      <c r="F19095" s="1257"/>
      <c r="G19095" s="1257"/>
      <c r="H19095" s="1258"/>
      <c r="I19095" s="1257"/>
      <c r="J19095" s="1257"/>
      <c r="K19095" s="1257"/>
      <c r="L19095" s="1257"/>
      <c r="M19095" s="1257"/>
    </row>
    <row r="19096" spans="2:13" s="1259" customFormat="1" x14ac:dyDescent="0.2">
      <c r="B19096" s="1257"/>
      <c r="C19096" s="1257"/>
      <c r="D19096" s="1257"/>
      <c r="E19096" s="1257"/>
      <c r="F19096" s="1257"/>
      <c r="G19096" s="1257"/>
      <c r="H19096" s="1258"/>
      <c r="I19096" s="1257"/>
      <c r="J19096" s="1257"/>
      <c r="K19096" s="1257"/>
      <c r="L19096" s="1257"/>
      <c r="M19096" s="1257"/>
    </row>
    <row r="19097" spans="2:13" s="1259" customFormat="1" x14ac:dyDescent="0.2">
      <c r="B19097" s="1257"/>
      <c r="C19097" s="1257"/>
      <c r="D19097" s="1257"/>
      <c r="E19097" s="1257"/>
      <c r="F19097" s="1257"/>
      <c r="G19097" s="1257"/>
      <c r="H19097" s="1258"/>
      <c r="I19097" s="1257"/>
      <c r="J19097" s="1257"/>
      <c r="K19097" s="1257"/>
      <c r="L19097" s="1257"/>
      <c r="M19097" s="1257"/>
    </row>
    <row r="19098" spans="2:13" s="1259" customFormat="1" x14ac:dyDescent="0.2">
      <c r="B19098" s="1257"/>
      <c r="C19098" s="1257"/>
      <c r="D19098" s="1257"/>
      <c r="E19098" s="1257"/>
      <c r="F19098" s="1257"/>
      <c r="G19098" s="1257"/>
      <c r="H19098" s="1258"/>
      <c r="I19098" s="1257"/>
      <c r="J19098" s="1257"/>
      <c r="K19098" s="1257"/>
      <c r="L19098" s="1257"/>
      <c r="M19098" s="1257"/>
    </row>
    <row r="19099" spans="2:13" s="1259" customFormat="1" x14ac:dyDescent="0.2">
      <c r="B19099" s="1257"/>
      <c r="C19099" s="1257"/>
      <c r="D19099" s="1257"/>
      <c r="E19099" s="1257"/>
      <c r="F19099" s="1257"/>
      <c r="G19099" s="1257"/>
      <c r="H19099" s="1258"/>
      <c r="I19099" s="1257"/>
      <c r="J19099" s="1257"/>
      <c r="K19099" s="1257"/>
      <c r="L19099" s="1257"/>
      <c r="M19099" s="1257"/>
    </row>
    <row r="19100" spans="2:13" s="1259" customFormat="1" x14ac:dyDescent="0.2">
      <c r="B19100" s="1257"/>
      <c r="C19100" s="1257"/>
      <c r="D19100" s="1257"/>
      <c r="E19100" s="1257"/>
      <c r="F19100" s="1257"/>
      <c r="G19100" s="1257"/>
      <c r="H19100" s="1258"/>
      <c r="I19100" s="1257"/>
      <c r="J19100" s="1257"/>
      <c r="K19100" s="1257"/>
      <c r="L19100" s="1257"/>
      <c r="M19100" s="1257"/>
    </row>
    <row r="19101" spans="2:13" s="1259" customFormat="1" x14ac:dyDescent="0.2">
      <c r="B19101" s="1257"/>
      <c r="C19101" s="1257"/>
      <c r="D19101" s="1257"/>
      <c r="E19101" s="1257"/>
      <c r="F19101" s="1257"/>
      <c r="G19101" s="1257"/>
      <c r="H19101" s="1258"/>
      <c r="I19101" s="1257"/>
      <c r="J19101" s="1257"/>
      <c r="K19101" s="1257"/>
      <c r="L19101" s="1257"/>
      <c r="M19101" s="1257"/>
    </row>
    <row r="19102" spans="2:13" s="1259" customFormat="1" x14ac:dyDescent="0.2">
      <c r="B19102" s="1257"/>
      <c r="C19102" s="1257"/>
      <c r="D19102" s="1257"/>
      <c r="E19102" s="1257"/>
      <c r="F19102" s="1257"/>
      <c r="G19102" s="1257"/>
      <c r="H19102" s="1258"/>
      <c r="I19102" s="1257"/>
      <c r="J19102" s="1257"/>
      <c r="K19102" s="1257"/>
      <c r="L19102" s="1257"/>
      <c r="M19102" s="1257"/>
    </row>
    <row r="19103" spans="2:13" s="1259" customFormat="1" x14ac:dyDescent="0.2">
      <c r="B19103" s="1257"/>
      <c r="C19103" s="1257"/>
      <c r="D19103" s="1257"/>
      <c r="E19103" s="1257"/>
      <c r="F19103" s="1257"/>
      <c r="G19103" s="1257"/>
      <c r="H19103" s="1258"/>
      <c r="I19103" s="1257"/>
      <c r="J19103" s="1257"/>
      <c r="K19103" s="1257"/>
      <c r="L19103" s="1257"/>
      <c r="M19103" s="1257"/>
    </row>
    <row r="19104" spans="2:13" s="1259" customFormat="1" x14ac:dyDescent="0.2">
      <c r="B19104" s="1257"/>
      <c r="C19104" s="1257"/>
      <c r="D19104" s="1257"/>
      <c r="E19104" s="1257"/>
      <c r="F19104" s="1257"/>
      <c r="G19104" s="1257"/>
      <c r="H19104" s="1258"/>
      <c r="I19104" s="1257"/>
      <c r="J19104" s="1257"/>
      <c r="K19104" s="1257"/>
      <c r="L19104" s="1257"/>
      <c r="M19104" s="1257"/>
    </row>
    <row r="19105" spans="2:13" s="1259" customFormat="1" x14ac:dyDescent="0.2">
      <c r="B19105" s="1257"/>
      <c r="C19105" s="1257"/>
      <c r="D19105" s="1257"/>
      <c r="E19105" s="1257"/>
      <c r="F19105" s="1257"/>
      <c r="G19105" s="1257"/>
      <c r="H19105" s="1258"/>
      <c r="I19105" s="1257"/>
      <c r="J19105" s="1257"/>
      <c r="K19105" s="1257"/>
      <c r="L19105" s="1257"/>
      <c r="M19105" s="1257"/>
    </row>
    <row r="19106" spans="2:13" s="1259" customFormat="1" x14ac:dyDescent="0.2">
      <c r="B19106" s="1257"/>
      <c r="C19106" s="1257"/>
      <c r="D19106" s="1257"/>
      <c r="E19106" s="1257"/>
      <c r="F19106" s="1257"/>
      <c r="G19106" s="1257"/>
      <c r="H19106" s="1258"/>
      <c r="I19106" s="1257"/>
      <c r="J19106" s="1257"/>
      <c r="K19106" s="1257"/>
      <c r="L19106" s="1257"/>
      <c r="M19106" s="1257"/>
    </row>
    <row r="19107" spans="2:13" s="1259" customFormat="1" x14ac:dyDescent="0.2">
      <c r="B19107" s="1257"/>
      <c r="C19107" s="1257"/>
      <c r="D19107" s="1257"/>
      <c r="E19107" s="1257"/>
      <c r="F19107" s="1257"/>
      <c r="G19107" s="1257"/>
      <c r="H19107" s="1258"/>
      <c r="I19107" s="1257"/>
      <c r="J19107" s="1257"/>
      <c r="K19107" s="1257"/>
      <c r="L19107" s="1257"/>
      <c r="M19107" s="1257"/>
    </row>
    <row r="19108" spans="2:13" s="1259" customFormat="1" x14ac:dyDescent="0.2">
      <c r="B19108" s="1257"/>
      <c r="C19108" s="1257"/>
      <c r="D19108" s="1257"/>
      <c r="E19108" s="1257"/>
      <c r="F19108" s="1257"/>
      <c r="G19108" s="1257"/>
      <c r="H19108" s="1258"/>
      <c r="I19108" s="1257"/>
      <c r="J19108" s="1257"/>
      <c r="K19108" s="1257"/>
      <c r="L19108" s="1257"/>
      <c r="M19108" s="1257"/>
    </row>
    <row r="19109" spans="2:13" s="1259" customFormat="1" x14ac:dyDescent="0.2">
      <c r="B19109" s="1257"/>
      <c r="C19109" s="1257"/>
      <c r="D19109" s="1257"/>
      <c r="E19109" s="1257"/>
      <c r="F19109" s="1257"/>
      <c r="G19109" s="1257"/>
      <c r="H19109" s="1258"/>
      <c r="I19109" s="1257"/>
      <c r="J19109" s="1257"/>
      <c r="K19109" s="1257"/>
      <c r="L19109" s="1257"/>
      <c r="M19109" s="1257"/>
    </row>
    <row r="19110" spans="2:13" s="1259" customFormat="1" x14ac:dyDescent="0.2">
      <c r="B19110" s="1257"/>
      <c r="C19110" s="1257"/>
      <c r="D19110" s="1257"/>
      <c r="E19110" s="1257"/>
      <c r="F19110" s="1257"/>
      <c r="G19110" s="1257"/>
      <c r="H19110" s="1258"/>
      <c r="I19110" s="1257"/>
      <c r="J19110" s="1257"/>
      <c r="K19110" s="1257"/>
      <c r="L19110" s="1257"/>
      <c r="M19110" s="1257"/>
    </row>
    <row r="19111" spans="2:13" s="1259" customFormat="1" x14ac:dyDescent="0.2">
      <c r="B19111" s="1257"/>
      <c r="C19111" s="1257"/>
      <c r="D19111" s="1257"/>
      <c r="E19111" s="1257"/>
      <c r="F19111" s="1257"/>
      <c r="G19111" s="1257"/>
      <c r="H19111" s="1258"/>
      <c r="I19111" s="1257"/>
      <c r="J19111" s="1257"/>
      <c r="K19111" s="1257"/>
      <c r="L19111" s="1257"/>
      <c r="M19111" s="1257"/>
    </row>
    <row r="19112" spans="2:13" s="1259" customFormat="1" x14ac:dyDescent="0.2">
      <c r="B19112" s="1257"/>
      <c r="C19112" s="1257"/>
      <c r="D19112" s="1257"/>
      <c r="E19112" s="1257"/>
      <c r="F19112" s="1257"/>
      <c r="G19112" s="1257"/>
      <c r="H19112" s="1258"/>
      <c r="I19112" s="1257"/>
      <c r="J19112" s="1257"/>
      <c r="K19112" s="1257"/>
      <c r="L19112" s="1257"/>
      <c r="M19112" s="1257"/>
    </row>
    <row r="19113" spans="2:13" s="1259" customFormat="1" x14ac:dyDescent="0.2">
      <c r="B19113" s="1257"/>
      <c r="C19113" s="1257"/>
      <c r="D19113" s="1257"/>
      <c r="E19113" s="1257"/>
      <c r="F19113" s="1257"/>
      <c r="G19113" s="1257"/>
      <c r="H19113" s="1258"/>
      <c r="I19113" s="1257"/>
      <c r="J19113" s="1257"/>
      <c r="K19113" s="1257"/>
      <c r="L19113" s="1257"/>
      <c r="M19113" s="1257"/>
    </row>
    <row r="19114" spans="2:13" s="1259" customFormat="1" x14ac:dyDescent="0.2">
      <c r="B19114" s="1257"/>
      <c r="C19114" s="1257"/>
      <c r="D19114" s="1257"/>
      <c r="E19114" s="1257"/>
      <c r="F19114" s="1257"/>
      <c r="G19114" s="1257"/>
      <c r="H19114" s="1258"/>
      <c r="I19114" s="1257"/>
      <c r="J19114" s="1257"/>
      <c r="K19114" s="1257"/>
      <c r="L19114" s="1257"/>
      <c r="M19114" s="1257"/>
    </row>
    <row r="19115" spans="2:13" s="1259" customFormat="1" x14ac:dyDescent="0.2">
      <c r="B19115" s="1257"/>
      <c r="C19115" s="1257"/>
      <c r="D19115" s="1257"/>
      <c r="E19115" s="1257"/>
      <c r="F19115" s="1257"/>
      <c r="G19115" s="1257"/>
      <c r="H19115" s="1258"/>
      <c r="I19115" s="1257"/>
      <c r="J19115" s="1257"/>
      <c r="K19115" s="1257"/>
      <c r="L19115" s="1257"/>
      <c r="M19115" s="1257"/>
    </row>
    <row r="19116" spans="2:13" s="1259" customFormat="1" x14ac:dyDescent="0.2">
      <c r="B19116" s="1257"/>
      <c r="C19116" s="1257"/>
      <c r="D19116" s="1257"/>
      <c r="E19116" s="1257"/>
      <c r="F19116" s="1257"/>
      <c r="G19116" s="1257"/>
      <c r="H19116" s="1258"/>
      <c r="I19116" s="1257"/>
      <c r="J19116" s="1257"/>
      <c r="K19116" s="1257"/>
      <c r="L19116" s="1257"/>
      <c r="M19116" s="1257"/>
    </row>
    <row r="19117" spans="2:13" s="1259" customFormat="1" x14ac:dyDescent="0.2">
      <c r="B19117" s="1257"/>
      <c r="C19117" s="1257"/>
      <c r="D19117" s="1257"/>
      <c r="E19117" s="1257"/>
      <c r="F19117" s="1257"/>
      <c r="G19117" s="1257"/>
      <c r="H19117" s="1258"/>
      <c r="I19117" s="1257"/>
      <c r="J19117" s="1257"/>
      <c r="K19117" s="1257"/>
      <c r="L19117" s="1257"/>
      <c r="M19117" s="1257"/>
    </row>
    <row r="19118" spans="2:13" s="1259" customFormat="1" x14ac:dyDescent="0.2">
      <c r="B19118" s="1257"/>
      <c r="C19118" s="1257"/>
      <c r="D19118" s="1257"/>
      <c r="E19118" s="1257"/>
      <c r="F19118" s="1257"/>
      <c r="G19118" s="1257"/>
      <c r="H19118" s="1258"/>
      <c r="I19118" s="1257"/>
      <c r="J19118" s="1257"/>
      <c r="K19118" s="1257"/>
      <c r="L19118" s="1257"/>
      <c r="M19118" s="1257"/>
    </row>
    <row r="19119" spans="2:13" s="1259" customFormat="1" x14ac:dyDescent="0.2">
      <c r="B19119" s="1257"/>
      <c r="C19119" s="1257"/>
      <c r="D19119" s="1257"/>
      <c r="E19119" s="1257"/>
      <c r="F19119" s="1257"/>
      <c r="G19119" s="1257"/>
      <c r="H19119" s="1258"/>
      <c r="I19119" s="1257"/>
      <c r="J19119" s="1257"/>
      <c r="K19119" s="1257"/>
      <c r="L19119" s="1257"/>
      <c r="M19119" s="1257"/>
    </row>
    <row r="19120" spans="2:13" s="1259" customFormat="1" x14ac:dyDescent="0.2">
      <c r="B19120" s="1257"/>
      <c r="C19120" s="1257"/>
      <c r="D19120" s="1257"/>
      <c r="E19120" s="1257"/>
      <c r="F19120" s="1257"/>
      <c r="G19120" s="1257"/>
      <c r="H19120" s="1258"/>
      <c r="I19120" s="1257"/>
      <c r="J19120" s="1257"/>
      <c r="K19120" s="1257"/>
      <c r="L19120" s="1257"/>
      <c r="M19120" s="1257"/>
    </row>
    <row r="19121" spans="2:13" s="1259" customFormat="1" x14ac:dyDescent="0.2">
      <c r="B19121" s="1257"/>
      <c r="C19121" s="1257"/>
      <c r="D19121" s="1257"/>
      <c r="E19121" s="1257"/>
      <c r="F19121" s="1257"/>
      <c r="G19121" s="1257"/>
      <c r="H19121" s="1258"/>
      <c r="I19121" s="1257"/>
      <c r="J19121" s="1257"/>
      <c r="K19121" s="1257"/>
      <c r="L19121" s="1257"/>
      <c r="M19121" s="1257"/>
    </row>
    <row r="19122" spans="2:13" s="1259" customFormat="1" x14ac:dyDescent="0.2">
      <c r="B19122" s="1257"/>
      <c r="C19122" s="1257"/>
      <c r="D19122" s="1257"/>
      <c r="E19122" s="1257"/>
      <c r="F19122" s="1257"/>
      <c r="G19122" s="1257"/>
      <c r="H19122" s="1258"/>
      <c r="I19122" s="1257"/>
      <c r="J19122" s="1257"/>
      <c r="K19122" s="1257"/>
      <c r="L19122" s="1257"/>
      <c r="M19122" s="1257"/>
    </row>
    <row r="19123" spans="2:13" s="1259" customFormat="1" x14ac:dyDescent="0.2">
      <c r="B19123" s="1257"/>
      <c r="C19123" s="1257"/>
      <c r="D19123" s="1257"/>
      <c r="E19123" s="1257"/>
      <c r="F19123" s="1257"/>
      <c r="G19123" s="1257"/>
      <c r="H19123" s="1258"/>
      <c r="I19123" s="1257"/>
      <c r="J19123" s="1257"/>
      <c r="K19123" s="1257"/>
      <c r="L19123" s="1257"/>
      <c r="M19123" s="1257"/>
    </row>
    <row r="19124" spans="2:13" s="1259" customFormat="1" x14ac:dyDescent="0.2">
      <c r="B19124" s="1257"/>
      <c r="C19124" s="1257"/>
      <c r="D19124" s="1257"/>
      <c r="E19124" s="1257"/>
      <c r="F19124" s="1257"/>
      <c r="G19124" s="1257"/>
      <c r="H19124" s="1258"/>
      <c r="I19124" s="1257"/>
      <c r="J19124" s="1257"/>
      <c r="K19124" s="1257"/>
      <c r="L19124" s="1257"/>
      <c r="M19124" s="1257"/>
    </row>
    <row r="19125" spans="2:13" s="1259" customFormat="1" x14ac:dyDescent="0.2">
      <c r="B19125" s="1257"/>
      <c r="C19125" s="1257"/>
      <c r="D19125" s="1257"/>
      <c r="E19125" s="1257"/>
      <c r="F19125" s="1257"/>
      <c r="G19125" s="1257"/>
      <c r="H19125" s="1258"/>
      <c r="I19125" s="1257"/>
      <c r="J19125" s="1257"/>
      <c r="K19125" s="1257"/>
      <c r="L19125" s="1257"/>
      <c r="M19125" s="1257"/>
    </row>
    <row r="19126" spans="2:13" s="1259" customFormat="1" x14ac:dyDescent="0.2">
      <c r="B19126" s="1257"/>
      <c r="C19126" s="1257"/>
      <c r="D19126" s="1257"/>
      <c r="E19126" s="1257"/>
      <c r="F19126" s="1257"/>
      <c r="G19126" s="1257"/>
      <c r="H19126" s="1258"/>
      <c r="I19126" s="1257"/>
      <c r="J19126" s="1257"/>
      <c r="K19126" s="1257"/>
      <c r="L19126" s="1257"/>
      <c r="M19126" s="1257"/>
    </row>
    <row r="19127" spans="2:13" s="1259" customFormat="1" x14ac:dyDescent="0.2">
      <c r="B19127" s="1257"/>
      <c r="C19127" s="1257"/>
      <c r="D19127" s="1257"/>
      <c r="E19127" s="1257"/>
      <c r="F19127" s="1257"/>
      <c r="G19127" s="1257"/>
      <c r="H19127" s="1258"/>
      <c r="I19127" s="1257"/>
      <c r="J19127" s="1257"/>
      <c r="K19127" s="1257"/>
      <c r="L19127" s="1257"/>
      <c r="M19127" s="1257"/>
    </row>
    <row r="19128" spans="2:13" s="1259" customFormat="1" x14ac:dyDescent="0.2">
      <c r="B19128" s="1257"/>
      <c r="C19128" s="1257"/>
      <c r="D19128" s="1257"/>
      <c r="E19128" s="1257"/>
      <c r="F19128" s="1257"/>
      <c r="G19128" s="1257"/>
      <c r="H19128" s="1258"/>
      <c r="I19128" s="1257"/>
      <c r="J19128" s="1257"/>
      <c r="K19128" s="1257"/>
      <c r="L19128" s="1257"/>
      <c r="M19128" s="1257"/>
    </row>
    <row r="19129" spans="2:13" s="1259" customFormat="1" x14ac:dyDescent="0.2">
      <c r="B19129" s="1257"/>
      <c r="C19129" s="1257"/>
      <c r="D19129" s="1257"/>
      <c r="E19129" s="1257"/>
      <c r="F19129" s="1257"/>
      <c r="G19129" s="1257"/>
      <c r="H19129" s="1258"/>
      <c r="I19129" s="1257"/>
      <c r="J19129" s="1257"/>
      <c r="K19129" s="1257"/>
      <c r="L19129" s="1257"/>
      <c r="M19129" s="1257"/>
    </row>
    <row r="19130" spans="2:13" s="1259" customFormat="1" x14ac:dyDescent="0.2">
      <c r="B19130" s="1257"/>
      <c r="C19130" s="1257"/>
      <c r="D19130" s="1257"/>
      <c r="E19130" s="1257"/>
      <c r="F19130" s="1257"/>
      <c r="G19130" s="1257"/>
      <c r="H19130" s="1258"/>
      <c r="I19130" s="1257"/>
      <c r="J19130" s="1257"/>
      <c r="K19130" s="1257"/>
      <c r="L19130" s="1257"/>
      <c r="M19130" s="1257"/>
    </row>
    <row r="19131" spans="2:13" s="1259" customFormat="1" x14ac:dyDescent="0.2">
      <c r="B19131" s="1257"/>
      <c r="C19131" s="1257"/>
      <c r="D19131" s="1257"/>
      <c r="E19131" s="1257"/>
      <c r="F19131" s="1257"/>
      <c r="G19131" s="1257"/>
      <c r="H19131" s="1258"/>
      <c r="I19131" s="1257"/>
      <c r="J19131" s="1257"/>
      <c r="K19131" s="1257"/>
      <c r="L19131" s="1257"/>
      <c r="M19131" s="1257"/>
    </row>
    <row r="19132" spans="2:13" s="1259" customFormat="1" x14ac:dyDescent="0.2">
      <c r="B19132" s="1257"/>
      <c r="C19132" s="1257"/>
      <c r="D19132" s="1257"/>
      <c r="E19132" s="1257"/>
      <c r="F19132" s="1257"/>
      <c r="G19132" s="1257"/>
      <c r="H19132" s="1258"/>
      <c r="I19132" s="1257"/>
      <c r="J19132" s="1257"/>
      <c r="K19132" s="1257"/>
      <c r="L19132" s="1257"/>
      <c r="M19132" s="1257"/>
    </row>
    <row r="19133" spans="2:13" s="1259" customFormat="1" x14ac:dyDescent="0.2">
      <c r="B19133" s="1257"/>
      <c r="C19133" s="1257"/>
      <c r="D19133" s="1257"/>
      <c r="E19133" s="1257"/>
      <c r="F19133" s="1257"/>
      <c r="G19133" s="1257"/>
      <c r="H19133" s="1258"/>
      <c r="I19133" s="1257"/>
      <c r="J19133" s="1257"/>
      <c r="K19133" s="1257"/>
      <c r="L19133" s="1257"/>
      <c r="M19133" s="1257"/>
    </row>
    <row r="19134" spans="2:13" s="1259" customFormat="1" x14ac:dyDescent="0.2">
      <c r="B19134" s="1257"/>
      <c r="C19134" s="1257"/>
      <c r="D19134" s="1257"/>
      <c r="E19134" s="1257"/>
      <c r="F19134" s="1257"/>
      <c r="G19134" s="1257"/>
      <c r="H19134" s="1258"/>
      <c r="I19134" s="1257"/>
      <c r="J19134" s="1257"/>
      <c r="K19134" s="1257"/>
      <c r="L19134" s="1257"/>
      <c r="M19134" s="1257"/>
    </row>
    <row r="19135" spans="2:13" s="1259" customFormat="1" x14ac:dyDescent="0.2">
      <c r="B19135" s="1257"/>
      <c r="C19135" s="1257"/>
      <c r="D19135" s="1257"/>
      <c r="E19135" s="1257"/>
      <c r="F19135" s="1257"/>
      <c r="G19135" s="1257"/>
      <c r="H19135" s="1258"/>
      <c r="I19135" s="1257"/>
      <c r="J19135" s="1257"/>
      <c r="K19135" s="1257"/>
      <c r="L19135" s="1257"/>
      <c r="M19135" s="1257"/>
    </row>
    <row r="19136" spans="2:13" s="1259" customFormat="1" x14ac:dyDescent="0.2">
      <c r="B19136" s="1257"/>
      <c r="C19136" s="1257"/>
      <c r="D19136" s="1257"/>
      <c r="E19136" s="1257"/>
      <c r="F19136" s="1257"/>
      <c r="G19136" s="1257"/>
      <c r="H19136" s="1258"/>
      <c r="I19136" s="1257"/>
      <c r="J19136" s="1257"/>
      <c r="K19136" s="1257"/>
      <c r="L19136" s="1257"/>
      <c r="M19136" s="1257"/>
    </row>
    <row r="19137" spans="2:13" s="1259" customFormat="1" x14ac:dyDescent="0.2">
      <c r="B19137" s="1257"/>
      <c r="C19137" s="1257"/>
      <c r="D19137" s="1257"/>
      <c r="E19137" s="1257"/>
      <c r="F19137" s="1257"/>
      <c r="G19137" s="1257"/>
      <c r="H19137" s="1258"/>
      <c r="I19137" s="1257"/>
      <c r="J19137" s="1257"/>
      <c r="K19137" s="1257"/>
      <c r="L19137" s="1257"/>
      <c r="M19137" s="1257"/>
    </row>
    <row r="19138" spans="2:13" s="1259" customFormat="1" x14ac:dyDescent="0.2">
      <c r="B19138" s="1257"/>
      <c r="C19138" s="1257"/>
      <c r="D19138" s="1257"/>
      <c r="E19138" s="1257"/>
      <c r="F19138" s="1257"/>
      <c r="G19138" s="1257"/>
      <c r="H19138" s="1258"/>
      <c r="I19138" s="1257"/>
      <c r="J19138" s="1257"/>
      <c r="K19138" s="1257"/>
      <c r="L19138" s="1257"/>
      <c r="M19138" s="1257"/>
    </row>
    <row r="19139" spans="2:13" s="1259" customFormat="1" x14ac:dyDescent="0.2">
      <c r="B19139" s="1257"/>
      <c r="C19139" s="1257"/>
      <c r="D19139" s="1257"/>
      <c r="E19139" s="1257"/>
      <c r="F19139" s="1257"/>
      <c r="G19139" s="1257"/>
      <c r="H19139" s="1258"/>
      <c r="I19139" s="1257"/>
      <c r="J19139" s="1257"/>
      <c r="K19139" s="1257"/>
      <c r="L19139" s="1257"/>
      <c r="M19139" s="1257"/>
    </row>
    <row r="19140" spans="2:13" s="1259" customFormat="1" x14ac:dyDescent="0.2">
      <c r="B19140" s="1257"/>
      <c r="C19140" s="1257"/>
      <c r="D19140" s="1257"/>
      <c r="E19140" s="1257"/>
      <c r="F19140" s="1257"/>
      <c r="G19140" s="1257"/>
      <c r="H19140" s="1258"/>
      <c r="I19140" s="1257"/>
      <c r="J19140" s="1257"/>
      <c r="K19140" s="1257"/>
      <c r="L19140" s="1257"/>
      <c r="M19140" s="1257"/>
    </row>
    <row r="19141" spans="2:13" s="1259" customFormat="1" x14ac:dyDescent="0.2">
      <c r="B19141" s="1257"/>
      <c r="C19141" s="1257"/>
      <c r="D19141" s="1257"/>
      <c r="E19141" s="1257"/>
      <c r="F19141" s="1257"/>
      <c r="G19141" s="1257"/>
      <c r="H19141" s="1258"/>
      <c r="I19141" s="1257"/>
      <c r="J19141" s="1257"/>
      <c r="K19141" s="1257"/>
      <c r="L19141" s="1257"/>
      <c r="M19141" s="1257"/>
    </row>
    <row r="19142" spans="2:13" s="1259" customFormat="1" x14ac:dyDescent="0.2">
      <c r="B19142" s="1257"/>
      <c r="C19142" s="1257"/>
      <c r="D19142" s="1257"/>
      <c r="E19142" s="1257"/>
      <c r="F19142" s="1257"/>
      <c r="G19142" s="1257"/>
      <c r="H19142" s="1258"/>
      <c r="I19142" s="1257"/>
      <c r="J19142" s="1257"/>
      <c r="K19142" s="1257"/>
      <c r="L19142" s="1257"/>
      <c r="M19142" s="1257"/>
    </row>
    <row r="19143" spans="2:13" s="1259" customFormat="1" x14ac:dyDescent="0.2">
      <c r="B19143" s="1257"/>
      <c r="C19143" s="1257"/>
      <c r="D19143" s="1257"/>
      <c r="E19143" s="1257"/>
      <c r="F19143" s="1257"/>
      <c r="G19143" s="1257"/>
      <c r="H19143" s="1258"/>
      <c r="I19143" s="1257"/>
      <c r="J19143" s="1257"/>
      <c r="K19143" s="1257"/>
      <c r="L19143" s="1257"/>
      <c r="M19143" s="1257"/>
    </row>
    <row r="19144" spans="2:13" s="1259" customFormat="1" x14ac:dyDescent="0.2">
      <c r="B19144" s="1257"/>
      <c r="C19144" s="1257"/>
      <c r="D19144" s="1257"/>
      <c r="E19144" s="1257"/>
      <c r="F19144" s="1257"/>
      <c r="G19144" s="1257"/>
      <c r="H19144" s="1258"/>
      <c r="I19144" s="1257"/>
      <c r="J19144" s="1257"/>
      <c r="K19144" s="1257"/>
      <c r="L19144" s="1257"/>
      <c r="M19144" s="1257"/>
    </row>
    <row r="19145" spans="2:13" s="1259" customFormat="1" x14ac:dyDescent="0.2">
      <c r="B19145" s="1257"/>
      <c r="C19145" s="1257"/>
      <c r="D19145" s="1257"/>
      <c r="E19145" s="1257"/>
      <c r="F19145" s="1257"/>
      <c r="G19145" s="1257"/>
      <c r="H19145" s="1258"/>
      <c r="I19145" s="1257"/>
      <c r="J19145" s="1257"/>
      <c r="K19145" s="1257"/>
      <c r="L19145" s="1257"/>
      <c r="M19145" s="1257"/>
    </row>
    <row r="19146" spans="2:13" s="1259" customFormat="1" x14ac:dyDescent="0.2">
      <c r="B19146" s="1257"/>
      <c r="C19146" s="1257"/>
      <c r="D19146" s="1257"/>
      <c r="E19146" s="1257"/>
      <c r="F19146" s="1257"/>
      <c r="G19146" s="1257"/>
      <c r="H19146" s="1258"/>
      <c r="I19146" s="1257"/>
      <c r="J19146" s="1257"/>
      <c r="K19146" s="1257"/>
      <c r="L19146" s="1257"/>
      <c r="M19146" s="1257"/>
    </row>
    <row r="19147" spans="2:13" s="1259" customFormat="1" x14ac:dyDescent="0.2">
      <c r="B19147" s="1257"/>
      <c r="C19147" s="1257"/>
      <c r="D19147" s="1257"/>
      <c r="E19147" s="1257"/>
      <c r="F19147" s="1257"/>
      <c r="G19147" s="1257"/>
      <c r="H19147" s="1258"/>
      <c r="I19147" s="1257"/>
      <c r="J19147" s="1257"/>
      <c r="K19147" s="1257"/>
      <c r="L19147" s="1257"/>
      <c r="M19147" s="1257"/>
    </row>
    <row r="19148" spans="2:13" s="1259" customFormat="1" x14ac:dyDescent="0.2">
      <c r="B19148" s="1257"/>
      <c r="C19148" s="1257"/>
      <c r="D19148" s="1257"/>
      <c r="E19148" s="1257"/>
      <c r="F19148" s="1257"/>
      <c r="G19148" s="1257"/>
      <c r="H19148" s="1258"/>
      <c r="I19148" s="1257"/>
      <c r="J19148" s="1257"/>
      <c r="K19148" s="1257"/>
      <c r="L19148" s="1257"/>
      <c r="M19148" s="1257"/>
    </row>
    <row r="19149" spans="2:13" s="1259" customFormat="1" x14ac:dyDescent="0.2">
      <c r="B19149" s="1257"/>
      <c r="C19149" s="1257"/>
      <c r="D19149" s="1257"/>
      <c r="E19149" s="1257"/>
      <c r="F19149" s="1257"/>
      <c r="G19149" s="1257"/>
      <c r="H19149" s="1258"/>
      <c r="I19149" s="1257"/>
      <c r="J19149" s="1257"/>
      <c r="K19149" s="1257"/>
      <c r="L19149" s="1257"/>
      <c r="M19149" s="1257"/>
    </row>
    <row r="19150" spans="2:13" s="1259" customFormat="1" x14ac:dyDescent="0.2">
      <c r="B19150" s="1257"/>
      <c r="C19150" s="1257"/>
      <c r="D19150" s="1257"/>
      <c r="E19150" s="1257"/>
      <c r="F19150" s="1257"/>
      <c r="G19150" s="1257"/>
      <c r="H19150" s="1258"/>
      <c r="I19150" s="1257"/>
      <c r="J19150" s="1257"/>
      <c r="K19150" s="1257"/>
      <c r="L19150" s="1257"/>
      <c r="M19150" s="1257"/>
    </row>
    <row r="19151" spans="2:13" s="1259" customFormat="1" x14ac:dyDescent="0.2">
      <c r="B19151" s="1257"/>
      <c r="C19151" s="1257"/>
      <c r="D19151" s="1257"/>
      <c r="E19151" s="1257"/>
      <c r="F19151" s="1257"/>
      <c r="G19151" s="1257"/>
      <c r="H19151" s="1258"/>
      <c r="I19151" s="1257"/>
      <c r="J19151" s="1257"/>
      <c r="K19151" s="1257"/>
      <c r="L19151" s="1257"/>
      <c r="M19151" s="1257"/>
    </row>
    <row r="19152" spans="2:13" s="1259" customFormat="1" x14ac:dyDescent="0.2">
      <c r="B19152" s="1257"/>
      <c r="C19152" s="1257"/>
      <c r="D19152" s="1257"/>
      <c r="E19152" s="1257"/>
      <c r="F19152" s="1257"/>
      <c r="G19152" s="1257"/>
      <c r="H19152" s="1258"/>
      <c r="I19152" s="1257"/>
      <c r="J19152" s="1257"/>
      <c r="K19152" s="1257"/>
      <c r="L19152" s="1257"/>
      <c r="M19152" s="1257"/>
    </row>
    <row r="19153" spans="2:13" s="1259" customFormat="1" x14ac:dyDescent="0.2">
      <c r="B19153" s="1257"/>
      <c r="C19153" s="1257"/>
      <c r="D19153" s="1257"/>
      <c r="E19153" s="1257"/>
      <c r="F19153" s="1257"/>
      <c r="G19153" s="1257"/>
      <c r="H19153" s="1258"/>
      <c r="I19153" s="1257"/>
      <c r="J19153" s="1257"/>
      <c r="K19153" s="1257"/>
      <c r="L19153" s="1257"/>
      <c r="M19153" s="1257"/>
    </row>
    <row r="19154" spans="2:13" s="1259" customFormat="1" x14ac:dyDescent="0.2">
      <c r="B19154" s="1257"/>
      <c r="C19154" s="1257"/>
      <c r="D19154" s="1257"/>
      <c r="E19154" s="1257"/>
      <c r="F19154" s="1257"/>
      <c r="G19154" s="1257"/>
      <c r="H19154" s="1258"/>
      <c r="I19154" s="1257"/>
      <c r="J19154" s="1257"/>
      <c r="K19154" s="1257"/>
      <c r="L19154" s="1257"/>
      <c r="M19154" s="1257"/>
    </row>
    <row r="19155" spans="2:13" s="1259" customFormat="1" x14ac:dyDescent="0.2">
      <c r="B19155" s="1257"/>
      <c r="C19155" s="1257"/>
      <c r="D19155" s="1257"/>
      <c r="E19155" s="1257"/>
      <c r="F19155" s="1257"/>
      <c r="G19155" s="1257"/>
      <c r="H19155" s="1258"/>
      <c r="I19155" s="1257"/>
      <c r="J19155" s="1257"/>
      <c r="K19155" s="1257"/>
      <c r="L19155" s="1257"/>
      <c r="M19155" s="1257"/>
    </row>
    <row r="19156" spans="2:13" s="1259" customFormat="1" x14ac:dyDescent="0.2">
      <c r="B19156" s="1257"/>
      <c r="C19156" s="1257"/>
      <c r="D19156" s="1257"/>
      <c r="E19156" s="1257"/>
      <c r="F19156" s="1257"/>
      <c r="G19156" s="1257"/>
      <c r="H19156" s="1258"/>
      <c r="I19156" s="1257"/>
      <c r="J19156" s="1257"/>
      <c r="K19156" s="1257"/>
      <c r="L19156" s="1257"/>
      <c r="M19156" s="1257"/>
    </row>
    <row r="19157" spans="2:13" s="1259" customFormat="1" x14ac:dyDescent="0.2">
      <c r="B19157" s="1257"/>
      <c r="C19157" s="1257"/>
      <c r="D19157" s="1257"/>
      <c r="E19157" s="1257"/>
      <c r="F19157" s="1257"/>
      <c r="G19157" s="1257"/>
      <c r="H19157" s="1258"/>
      <c r="I19157" s="1257"/>
      <c r="J19157" s="1257"/>
      <c r="K19157" s="1257"/>
      <c r="L19157" s="1257"/>
      <c r="M19157" s="1257"/>
    </row>
    <row r="19158" spans="2:13" s="1259" customFormat="1" x14ac:dyDescent="0.2">
      <c r="B19158" s="1257"/>
      <c r="C19158" s="1257"/>
      <c r="D19158" s="1257"/>
      <c r="E19158" s="1257"/>
      <c r="F19158" s="1257"/>
      <c r="G19158" s="1257"/>
      <c r="H19158" s="1258"/>
      <c r="I19158" s="1257"/>
      <c r="J19158" s="1257"/>
      <c r="K19158" s="1257"/>
      <c r="L19158" s="1257"/>
      <c r="M19158" s="1257"/>
    </row>
    <row r="19159" spans="2:13" s="1259" customFormat="1" x14ac:dyDescent="0.2">
      <c r="B19159" s="1257"/>
      <c r="C19159" s="1257"/>
      <c r="D19159" s="1257"/>
      <c r="E19159" s="1257"/>
      <c r="F19159" s="1257"/>
      <c r="G19159" s="1257"/>
      <c r="H19159" s="1258"/>
      <c r="I19159" s="1257"/>
      <c r="J19159" s="1257"/>
      <c r="K19159" s="1257"/>
      <c r="L19159" s="1257"/>
      <c r="M19159" s="1257"/>
    </row>
    <row r="19160" spans="2:13" s="1259" customFormat="1" x14ac:dyDescent="0.2">
      <c r="B19160" s="1257"/>
      <c r="C19160" s="1257"/>
      <c r="D19160" s="1257"/>
      <c r="E19160" s="1257"/>
      <c r="F19160" s="1257"/>
      <c r="G19160" s="1257"/>
      <c r="H19160" s="1258"/>
      <c r="I19160" s="1257"/>
      <c r="J19160" s="1257"/>
      <c r="K19160" s="1257"/>
      <c r="L19160" s="1257"/>
      <c r="M19160" s="1257"/>
    </row>
    <row r="19161" spans="2:13" s="1259" customFormat="1" x14ac:dyDescent="0.2">
      <c r="B19161" s="1257"/>
      <c r="C19161" s="1257"/>
      <c r="D19161" s="1257"/>
      <c r="E19161" s="1257"/>
      <c r="F19161" s="1257"/>
      <c r="G19161" s="1257"/>
      <c r="H19161" s="1258"/>
      <c r="I19161" s="1257"/>
      <c r="J19161" s="1257"/>
      <c r="K19161" s="1257"/>
      <c r="L19161" s="1257"/>
      <c r="M19161" s="1257"/>
    </row>
    <row r="19162" spans="2:13" s="1259" customFormat="1" x14ac:dyDescent="0.2">
      <c r="B19162" s="1257"/>
      <c r="C19162" s="1257"/>
      <c r="D19162" s="1257"/>
      <c r="E19162" s="1257"/>
      <c r="F19162" s="1257"/>
      <c r="G19162" s="1257"/>
      <c r="H19162" s="1258"/>
      <c r="I19162" s="1257"/>
      <c r="J19162" s="1257"/>
      <c r="K19162" s="1257"/>
      <c r="L19162" s="1257"/>
      <c r="M19162" s="1257"/>
    </row>
    <row r="19163" spans="2:13" s="1259" customFormat="1" x14ac:dyDescent="0.2">
      <c r="B19163" s="1257"/>
      <c r="C19163" s="1257"/>
      <c r="D19163" s="1257"/>
      <c r="E19163" s="1257"/>
      <c r="F19163" s="1257"/>
      <c r="G19163" s="1257"/>
      <c r="H19163" s="1258"/>
      <c r="I19163" s="1257"/>
      <c r="J19163" s="1257"/>
      <c r="K19163" s="1257"/>
      <c r="L19163" s="1257"/>
      <c r="M19163" s="1257"/>
    </row>
    <row r="19164" spans="2:13" s="1259" customFormat="1" x14ac:dyDescent="0.2">
      <c r="B19164" s="1257"/>
      <c r="C19164" s="1257"/>
      <c r="D19164" s="1257"/>
      <c r="E19164" s="1257"/>
      <c r="F19164" s="1257"/>
      <c r="G19164" s="1257"/>
      <c r="H19164" s="1258"/>
      <c r="I19164" s="1257"/>
      <c r="J19164" s="1257"/>
      <c r="K19164" s="1257"/>
      <c r="L19164" s="1257"/>
      <c r="M19164" s="1257"/>
    </row>
    <row r="19165" spans="2:13" s="1259" customFormat="1" x14ac:dyDescent="0.2">
      <c r="B19165" s="1257"/>
      <c r="C19165" s="1257"/>
      <c r="D19165" s="1257"/>
      <c r="E19165" s="1257"/>
      <c r="F19165" s="1257"/>
      <c r="G19165" s="1257"/>
      <c r="H19165" s="1258"/>
      <c r="I19165" s="1257"/>
      <c r="J19165" s="1257"/>
      <c r="K19165" s="1257"/>
      <c r="L19165" s="1257"/>
      <c r="M19165" s="1257"/>
    </row>
    <row r="19166" spans="2:13" s="1259" customFormat="1" x14ac:dyDescent="0.2">
      <c r="B19166" s="1257"/>
      <c r="C19166" s="1257"/>
      <c r="D19166" s="1257"/>
      <c r="E19166" s="1257"/>
      <c r="F19166" s="1257"/>
      <c r="G19166" s="1257"/>
      <c r="H19166" s="1258"/>
      <c r="I19166" s="1257"/>
      <c r="J19166" s="1257"/>
      <c r="K19166" s="1257"/>
      <c r="L19166" s="1257"/>
      <c r="M19166" s="1257"/>
    </row>
    <row r="19167" spans="2:13" s="1259" customFormat="1" x14ac:dyDescent="0.2">
      <c r="B19167" s="1257"/>
      <c r="C19167" s="1257"/>
      <c r="D19167" s="1257"/>
      <c r="E19167" s="1257"/>
      <c r="F19167" s="1257"/>
      <c r="G19167" s="1257"/>
      <c r="H19167" s="1258"/>
      <c r="I19167" s="1257"/>
      <c r="J19167" s="1257"/>
      <c r="K19167" s="1257"/>
      <c r="L19167" s="1257"/>
      <c r="M19167" s="1257"/>
    </row>
    <row r="19168" spans="2:13" s="1259" customFormat="1" x14ac:dyDescent="0.2">
      <c r="B19168" s="1257"/>
      <c r="C19168" s="1257"/>
      <c r="D19168" s="1257"/>
      <c r="E19168" s="1257"/>
      <c r="F19168" s="1257"/>
      <c r="G19168" s="1257"/>
      <c r="H19168" s="1258"/>
      <c r="I19168" s="1257"/>
      <c r="J19168" s="1257"/>
      <c r="K19168" s="1257"/>
      <c r="L19168" s="1257"/>
      <c r="M19168" s="1257"/>
    </row>
    <row r="19169" spans="2:13" s="1259" customFormat="1" x14ac:dyDescent="0.2">
      <c r="B19169" s="1257"/>
      <c r="C19169" s="1257"/>
      <c r="D19169" s="1257"/>
      <c r="E19169" s="1257"/>
      <c r="F19169" s="1257"/>
      <c r="G19169" s="1257"/>
      <c r="H19169" s="1258"/>
      <c r="I19169" s="1257"/>
      <c r="J19169" s="1257"/>
      <c r="K19169" s="1257"/>
      <c r="L19169" s="1257"/>
      <c r="M19169" s="1257"/>
    </row>
    <row r="19170" spans="2:13" s="1259" customFormat="1" x14ac:dyDescent="0.2">
      <c r="B19170" s="1257"/>
      <c r="C19170" s="1257"/>
      <c r="D19170" s="1257"/>
      <c r="E19170" s="1257"/>
      <c r="F19170" s="1257"/>
      <c r="G19170" s="1257"/>
      <c r="H19170" s="1258"/>
      <c r="I19170" s="1257"/>
      <c r="J19170" s="1257"/>
      <c r="K19170" s="1257"/>
      <c r="L19170" s="1257"/>
      <c r="M19170" s="1257"/>
    </row>
    <row r="19171" spans="2:13" s="1259" customFormat="1" x14ac:dyDescent="0.2">
      <c r="B19171" s="1257"/>
      <c r="C19171" s="1257"/>
      <c r="D19171" s="1257"/>
      <c r="E19171" s="1257"/>
      <c r="F19171" s="1257"/>
      <c r="G19171" s="1257"/>
      <c r="H19171" s="1258"/>
      <c r="I19171" s="1257"/>
      <c r="J19171" s="1257"/>
      <c r="K19171" s="1257"/>
      <c r="L19171" s="1257"/>
      <c r="M19171" s="1257"/>
    </row>
    <row r="19172" spans="2:13" s="1259" customFormat="1" x14ac:dyDescent="0.2">
      <c r="B19172" s="1257"/>
      <c r="C19172" s="1257"/>
      <c r="D19172" s="1257"/>
      <c r="E19172" s="1257"/>
      <c r="F19172" s="1257"/>
      <c r="G19172" s="1257"/>
      <c r="H19172" s="1258"/>
      <c r="I19172" s="1257"/>
      <c r="J19172" s="1257"/>
      <c r="K19172" s="1257"/>
      <c r="L19172" s="1257"/>
      <c r="M19172" s="1257"/>
    </row>
    <row r="19173" spans="2:13" s="1259" customFormat="1" x14ac:dyDescent="0.2">
      <c r="B19173" s="1257"/>
      <c r="C19173" s="1257"/>
      <c r="D19173" s="1257"/>
      <c r="E19173" s="1257"/>
      <c r="F19173" s="1257"/>
      <c r="G19173" s="1257"/>
      <c r="H19173" s="1258"/>
      <c r="I19173" s="1257"/>
      <c r="J19173" s="1257"/>
      <c r="K19173" s="1257"/>
      <c r="L19173" s="1257"/>
      <c r="M19173" s="1257"/>
    </row>
    <row r="19174" spans="2:13" s="1259" customFormat="1" x14ac:dyDescent="0.2">
      <c r="B19174" s="1257"/>
      <c r="C19174" s="1257"/>
      <c r="D19174" s="1257"/>
      <c r="E19174" s="1257"/>
      <c r="F19174" s="1257"/>
      <c r="G19174" s="1257"/>
      <c r="H19174" s="1258"/>
      <c r="I19174" s="1257"/>
      <c r="J19174" s="1257"/>
      <c r="K19174" s="1257"/>
      <c r="L19174" s="1257"/>
      <c r="M19174" s="1257"/>
    </row>
    <row r="19175" spans="2:13" s="1259" customFormat="1" x14ac:dyDescent="0.2">
      <c r="B19175" s="1257"/>
      <c r="C19175" s="1257"/>
      <c r="D19175" s="1257"/>
      <c r="E19175" s="1257"/>
      <c r="F19175" s="1257"/>
      <c r="G19175" s="1257"/>
      <c r="H19175" s="1258"/>
      <c r="I19175" s="1257"/>
      <c r="J19175" s="1257"/>
      <c r="K19175" s="1257"/>
      <c r="L19175" s="1257"/>
      <c r="M19175" s="1257"/>
    </row>
    <row r="19176" spans="2:13" s="1259" customFormat="1" x14ac:dyDescent="0.2">
      <c r="B19176" s="1257"/>
      <c r="C19176" s="1257"/>
      <c r="D19176" s="1257"/>
      <c r="E19176" s="1257"/>
      <c r="F19176" s="1257"/>
      <c r="G19176" s="1257"/>
      <c r="H19176" s="1258"/>
      <c r="I19176" s="1257"/>
      <c r="J19176" s="1257"/>
      <c r="K19176" s="1257"/>
      <c r="L19176" s="1257"/>
      <c r="M19176" s="1257"/>
    </row>
    <row r="19177" spans="2:13" s="1259" customFormat="1" x14ac:dyDescent="0.2">
      <c r="B19177" s="1257"/>
      <c r="C19177" s="1257"/>
      <c r="D19177" s="1257"/>
      <c r="E19177" s="1257"/>
      <c r="F19177" s="1257"/>
      <c r="G19177" s="1257"/>
      <c r="H19177" s="1258"/>
      <c r="I19177" s="1257"/>
      <c r="J19177" s="1257"/>
      <c r="K19177" s="1257"/>
      <c r="L19177" s="1257"/>
      <c r="M19177" s="1257"/>
    </row>
    <row r="19178" spans="2:13" s="1259" customFormat="1" x14ac:dyDescent="0.2">
      <c r="B19178" s="1257"/>
      <c r="C19178" s="1257"/>
      <c r="D19178" s="1257"/>
      <c r="E19178" s="1257"/>
      <c r="F19178" s="1257"/>
      <c r="G19178" s="1257"/>
      <c r="H19178" s="1258"/>
      <c r="I19178" s="1257"/>
      <c r="J19178" s="1257"/>
      <c r="K19178" s="1257"/>
      <c r="L19178" s="1257"/>
      <c r="M19178" s="1257"/>
    </row>
    <row r="19179" spans="2:13" s="1259" customFormat="1" x14ac:dyDescent="0.2">
      <c r="B19179" s="1257"/>
      <c r="C19179" s="1257"/>
      <c r="D19179" s="1257"/>
      <c r="E19179" s="1257"/>
      <c r="F19179" s="1257"/>
      <c r="G19179" s="1257"/>
      <c r="H19179" s="1258"/>
      <c r="I19179" s="1257"/>
      <c r="J19179" s="1257"/>
      <c r="K19179" s="1257"/>
      <c r="L19179" s="1257"/>
      <c r="M19179" s="1257"/>
    </row>
    <row r="19180" spans="2:13" s="1259" customFormat="1" x14ac:dyDescent="0.2">
      <c r="B19180" s="1257"/>
      <c r="C19180" s="1257"/>
      <c r="D19180" s="1257"/>
      <c r="E19180" s="1257"/>
      <c r="F19180" s="1257"/>
      <c r="G19180" s="1257"/>
      <c r="H19180" s="1258"/>
      <c r="I19180" s="1257"/>
      <c r="J19180" s="1257"/>
      <c r="K19180" s="1257"/>
      <c r="L19180" s="1257"/>
      <c r="M19180" s="1257"/>
    </row>
    <row r="19181" spans="2:13" s="1259" customFormat="1" x14ac:dyDescent="0.2">
      <c r="B19181" s="1257"/>
      <c r="C19181" s="1257"/>
      <c r="D19181" s="1257"/>
      <c r="E19181" s="1257"/>
      <c r="F19181" s="1257"/>
      <c r="G19181" s="1257"/>
      <c r="H19181" s="1258"/>
      <c r="I19181" s="1257"/>
      <c r="J19181" s="1257"/>
      <c r="K19181" s="1257"/>
      <c r="L19181" s="1257"/>
      <c r="M19181" s="1257"/>
    </row>
    <row r="19182" spans="2:13" s="1259" customFormat="1" x14ac:dyDescent="0.2">
      <c r="B19182" s="1257"/>
      <c r="C19182" s="1257"/>
      <c r="D19182" s="1257"/>
      <c r="E19182" s="1257"/>
      <c r="F19182" s="1257"/>
      <c r="G19182" s="1257"/>
      <c r="H19182" s="1258"/>
      <c r="I19182" s="1257"/>
      <c r="J19182" s="1257"/>
      <c r="K19182" s="1257"/>
      <c r="L19182" s="1257"/>
      <c r="M19182" s="1257"/>
    </row>
    <row r="19183" spans="2:13" s="1259" customFormat="1" x14ac:dyDescent="0.2">
      <c r="B19183" s="1257"/>
      <c r="C19183" s="1257"/>
      <c r="D19183" s="1257"/>
      <c r="E19183" s="1257"/>
      <c r="F19183" s="1257"/>
      <c r="G19183" s="1257"/>
      <c r="H19183" s="1258"/>
      <c r="I19183" s="1257"/>
      <c r="J19183" s="1257"/>
      <c r="K19183" s="1257"/>
      <c r="L19183" s="1257"/>
      <c r="M19183" s="1257"/>
    </row>
    <row r="19184" spans="2:13" s="1259" customFormat="1" x14ac:dyDescent="0.2">
      <c r="B19184" s="1257"/>
      <c r="C19184" s="1257"/>
      <c r="D19184" s="1257"/>
      <c r="E19184" s="1257"/>
      <c r="F19184" s="1257"/>
      <c r="G19184" s="1257"/>
      <c r="H19184" s="1258"/>
      <c r="I19184" s="1257"/>
      <c r="J19184" s="1257"/>
      <c r="K19184" s="1257"/>
      <c r="L19184" s="1257"/>
      <c r="M19184" s="1257"/>
    </row>
    <row r="19185" spans="2:13" s="1259" customFormat="1" x14ac:dyDescent="0.2">
      <c r="B19185" s="1257"/>
      <c r="C19185" s="1257"/>
      <c r="D19185" s="1257"/>
      <c r="E19185" s="1257"/>
      <c r="F19185" s="1257"/>
      <c r="G19185" s="1257"/>
      <c r="H19185" s="1258"/>
      <c r="I19185" s="1257"/>
      <c r="J19185" s="1257"/>
      <c r="K19185" s="1257"/>
      <c r="L19185" s="1257"/>
      <c r="M19185" s="1257"/>
    </row>
    <row r="19186" spans="2:13" s="1259" customFormat="1" x14ac:dyDescent="0.2">
      <c r="B19186" s="1257"/>
      <c r="C19186" s="1257"/>
      <c r="D19186" s="1257"/>
      <c r="E19186" s="1257"/>
      <c r="F19186" s="1257"/>
      <c r="G19186" s="1257"/>
      <c r="H19186" s="1258"/>
      <c r="I19186" s="1257"/>
      <c r="J19186" s="1257"/>
      <c r="K19186" s="1257"/>
      <c r="L19186" s="1257"/>
      <c r="M19186" s="1257"/>
    </row>
    <row r="19187" spans="2:13" s="1259" customFormat="1" x14ac:dyDescent="0.2">
      <c r="B19187" s="1257"/>
      <c r="C19187" s="1257"/>
      <c r="D19187" s="1257"/>
      <c r="E19187" s="1257"/>
      <c r="F19187" s="1257"/>
      <c r="G19187" s="1257"/>
      <c r="H19187" s="1258"/>
      <c r="I19187" s="1257"/>
      <c r="J19187" s="1257"/>
      <c r="K19187" s="1257"/>
      <c r="L19187" s="1257"/>
      <c r="M19187" s="1257"/>
    </row>
    <row r="19188" spans="2:13" s="1259" customFormat="1" x14ac:dyDescent="0.2">
      <c r="B19188" s="1257"/>
      <c r="C19188" s="1257"/>
      <c r="D19188" s="1257"/>
      <c r="E19188" s="1257"/>
      <c r="F19188" s="1257"/>
      <c r="G19188" s="1257"/>
      <c r="H19188" s="1258"/>
      <c r="I19188" s="1257"/>
      <c r="J19188" s="1257"/>
      <c r="K19188" s="1257"/>
      <c r="L19188" s="1257"/>
      <c r="M19188" s="1257"/>
    </row>
    <row r="19189" spans="2:13" s="1259" customFormat="1" x14ac:dyDescent="0.2">
      <c r="B19189" s="1257"/>
      <c r="C19189" s="1257"/>
      <c r="D19189" s="1257"/>
      <c r="E19189" s="1257"/>
      <c r="F19189" s="1257"/>
      <c r="G19189" s="1257"/>
      <c r="H19189" s="1258"/>
      <c r="I19189" s="1257"/>
      <c r="J19189" s="1257"/>
      <c r="K19189" s="1257"/>
      <c r="L19189" s="1257"/>
      <c r="M19189" s="1257"/>
    </row>
    <row r="19190" spans="2:13" s="1259" customFormat="1" x14ac:dyDescent="0.2">
      <c r="B19190" s="1257"/>
      <c r="C19190" s="1257"/>
      <c r="D19190" s="1257"/>
      <c r="E19190" s="1257"/>
      <c r="F19190" s="1257"/>
      <c r="G19190" s="1257"/>
      <c r="H19190" s="1258"/>
      <c r="I19190" s="1257"/>
      <c r="J19190" s="1257"/>
      <c r="K19190" s="1257"/>
      <c r="L19190" s="1257"/>
      <c r="M19190" s="1257"/>
    </row>
    <row r="19191" spans="2:13" s="1259" customFormat="1" x14ac:dyDescent="0.2">
      <c r="B19191" s="1257"/>
      <c r="C19191" s="1257"/>
      <c r="D19191" s="1257"/>
      <c r="E19191" s="1257"/>
      <c r="F19191" s="1257"/>
      <c r="G19191" s="1257"/>
      <c r="H19191" s="1258"/>
      <c r="I19191" s="1257"/>
      <c r="J19191" s="1257"/>
      <c r="K19191" s="1257"/>
      <c r="L19191" s="1257"/>
      <c r="M19191" s="1257"/>
    </row>
    <row r="19192" spans="2:13" s="1259" customFormat="1" x14ac:dyDescent="0.2">
      <c r="B19192" s="1257"/>
      <c r="C19192" s="1257"/>
      <c r="D19192" s="1257"/>
      <c r="E19192" s="1257"/>
      <c r="F19192" s="1257"/>
      <c r="G19192" s="1257"/>
      <c r="H19192" s="1258"/>
      <c r="I19192" s="1257"/>
      <c r="J19192" s="1257"/>
      <c r="K19192" s="1257"/>
      <c r="L19192" s="1257"/>
      <c r="M19192" s="1257"/>
    </row>
    <row r="19193" spans="2:13" s="1259" customFormat="1" x14ac:dyDescent="0.2">
      <c r="B19193" s="1257"/>
      <c r="C19193" s="1257"/>
      <c r="D19193" s="1257"/>
      <c r="E19193" s="1257"/>
      <c r="F19193" s="1257"/>
      <c r="G19193" s="1257"/>
      <c r="H19193" s="1258"/>
      <c r="I19193" s="1257"/>
      <c r="J19193" s="1257"/>
      <c r="K19193" s="1257"/>
      <c r="L19193" s="1257"/>
      <c r="M19193" s="1257"/>
    </row>
    <row r="19194" spans="2:13" s="1259" customFormat="1" x14ac:dyDescent="0.2">
      <c r="B19194" s="1257"/>
      <c r="C19194" s="1257"/>
      <c r="D19194" s="1257"/>
      <c r="E19194" s="1257"/>
      <c r="F19194" s="1257"/>
      <c r="G19194" s="1257"/>
      <c r="H19194" s="1258"/>
      <c r="I19194" s="1257"/>
      <c r="J19194" s="1257"/>
      <c r="K19194" s="1257"/>
      <c r="L19194" s="1257"/>
      <c r="M19194" s="1257"/>
    </row>
    <row r="19195" spans="2:13" s="1259" customFormat="1" x14ac:dyDescent="0.2">
      <c r="B19195" s="1257"/>
      <c r="C19195" s="1257"/>
      <c r="D19195" s="1257"/>
      <c r="E19195" s="1257"/>
      <c r="F19195" s="1257"/>
      <c r="G19195" s="1257"/>
      <c r="H19195" s="1258"/>
      <c r="I19195" s="1257"/>
      <c r="J19195" s="1257"/>
      <c r="K19195" s="1257"/>
      <c r="L19195" s="1257"/>
      <c r="M19195" s="1257"/>
    </row>
    <row r="19196" spans="2:13" s="1259" customFormat="1" x14ac:dyDescent="0.2">
      <c r="B19196" s="1257"/>
      <c r="C19196" s="1257"/>
      <c r="D19196" s="1257"/>
      <c r="E19196" s="1257"/>
      <c r="F19196" s="1257"/>
      <c r="G19196" s="1257"/>
      <c r="H19196" s="1258"/>
      <c r="I19196" s="1257"/>
      <c r="J19196" s="1257"/>
      <c r="K19196" s="1257"/>
      <c r="L19196" s="1257"/>
      <c r="M19196" s="1257"/>
    </row>
    <row r="19197" spans="2:13" s="1259" customFormat="1" x14ac:dyDescent="0.2">
      <c r="B19197" s="1257"/>
      <c r="C19197" s="1257"/>
      <c r="D19197" s="1257"/>
      <c r="E19197" s="1257"/>
      <c r="F19197" s="1257"/>
      <c r="G19197" s="1257"/>
      <c r="H19197" s="1258"/>
      <c r="I19197" s="1257"/>
      <c r="J19197" s="1257"/>
      <c r="K19197" s="1257"/>
      <c r="L19197" s="1257"/>
      <c r="M19197" s="1257"/>
    </row>
    <row r="19198" spans="2:13" s="1259" customFormat="1" x14ac:dyDescent="0.2">
      <c r="B19198" s="1257"/>
      <c r="C19198" s="1257"/>
      <c r="D19198" s="1257"/>
      <c r="E19198" s="1257"/>
      <c r="F19198" s="1257"/>
      <c r="G19198" s="1257"/>
      <c r="H19198" s="1258"/>
      <c r="I19198" s="1257"/>
      <c r="J19198" s="1257"/>
      <c r="K19198" s="1257"/>
      <c r="L19198" s="1257"/>
      <c r="M19198" s="1257"/>
    </row>
    <row r="19199" spans="2:13" s="1259" customFormat="1" x14ac:dyDescent="0.2">
      <c r="B19199" s="1257"/>
      <c r="C19199" s="1257"/>
      <c r="D19199" s="1257"/>
      <c r="E19199" s="1257"/>
      <c r="F19199" s="1257"/>
      <c r="G19199" s="1257"/>
      <c r="H19199" s="1258"/>
      <c r="I19199" s="1257"/>
      <c r="J19199" s="1257"/>
      <c r="K19199" s="1257"/>
      <c r="L19199" s="1257"/>
      <c r="M19199" s="1257"/>
    </row>
    <row r="19200" spans="2:13" s="1259" customFormat="1" x14ac:dyDescent="0.2">
      <c r="B19200" s="1257"/>
      <c r="C19200" s="1257"/>
      <c r="D19200" s="1257"/>
      <c r="E19200" s="1257"/>
      <c r="F19200" s="1257"/>
      <c r="G19200" s="1257"/>
      <c r="H19200" s="1258"/>
      <c r="I19200" s="1257"/>
      <c r="J19200" s="1257"/>
      <c r="K19200" s="1257"/>
      <c r="L19200" s="1257"/>
      <c r="M19200" s="1257"/>
    </row>
    <row r="19201" spans="2:13" s="1259" customFormat="1" x14ac:dyDescent="0.2">
      <c r="B19201" s="1257"/>
      <c r="C19201" s="1257"/>
      <c r="D19201" s="1257"/>
      <c r="E19201" s="1257"/>
      <c r="F19201" s="1257"/>
      <c r="G19201" s="1257"/>
      <c r="H19201" s="1258"/>
      <c r="I19201" s="1257"/>
      <c r="J19201" s="1257"/>
      <c r="K19201" s="1257"/>
      <c r="L19201" s="1257"/>
      <c r="M19201" s="1257"/>
    </row>
    <row r="19202" spans="2:13" s="1259" customFormat="1" x14ac:dyDescent="0.2">
      <c r="B19202" s="1257"/>
      <c r="C19202" s="1257"/>
      <c r="D19202" s="1257"/>
      <c r="E19202" s="1257"/>
      <c r="F19202" s="1257"/>
      <c r="G19202" s="1257"/>
      <c r="H19202" s="1258"/>
      <c r="I19202" s="1257"/>
      <c r="J19202" s="1257"/>
      <c r="K19202" s="1257"/>
      <c r="L19202" s="1257"/>
      <c r="M19202" s="1257"/>
    </row>
    <row r="19203" spans="2:13" s="1259" customFormat="1" x14ac:dyDescent="0.2">
      <c r="B19203" s="1257"/>
      <c r="C19203" s="1257"/>
      <c r="D19203" s="1257"/>
      <c r="E19203" s="1257"/>
      <c r="F19203" s="1257"/>
      <c r="G19203" s="1257"/>
      <c r="H19203" s="1258"/>
      <c r="I19203" s="1257"/>
      <c r="J19203" s="1257"/>
      <c r="K19203" s="1257"/>
      <c r="L19203" s="1257"/>
      <c r="M19203" s="1257"/>
    </row>
    <row r="19204" spans="2:13" s="1259" customFormat="1" x14ac:dyDescent="0.2">
      <c r="B19204" s="1257"/>
      <c r="C19204" s="1257"/>
      <c r="D19204" s="1257"/>
      <c r="E19204" s="1257"/>
      <c r="F19204" s="1257"/>
      <c r="G19204" s="1257"/>
      <c r="H19204" s="1258"/>
      <c r="I19204" s="1257"/>
      <c r="J19204" s="1257"/>
      <c r="K19204" s="1257"/>
      <c r="L19204" s="1257"/>
      <c r="M19204" s="1257"/>
    </row>
    <row r="19205" spans="2:13" s="1259" customFormat="1" x14ac:dyDescent="0.2">
      <c r="B19205" s="1257"/>
      <c r="C19205" s="1257"/>
      <c r="D19205" s="1257"/>
      <c r="E19205" s="1257"/>
      <c r="F19205" s="1257"/>
      <c r="G19205" s="1257"/>
      <c r="H19205" s="1258"/>
      <c r="I19205" s="1257"/>
      <c r="J19205" s="1257"/>
      <c r="K19205" s="1257"/>
      <c r="L19205" s="1257"/>
      <c r="M19205" s="1257"/>
    </row>
    <row r="19206" spans="2:13" s="1259" customFormat="1" x14ac:dyDescent="0.2">
      <c r="B19206" s="1257"/>
      <c r="C19206" s="1257"/>
      <c r="D19206" s="1257"/>
      <c r="E19206" s="1257"/>
      <c r="F19206" s="1257"/>
      <c r="G19206" s="1257"/>
      <c r="H19206" s="1258"/>
      <c r="I19206" s="1257"/>
      <c r="J19206" s="1257"/>
      <c r="K19206" s="1257"/>
      <c r="L19206" s="1257"/>
      <c r="M19206" s="1257"/>
    </row>
    <row r="19207" spans="2:13" s="1259" customFormat="1" x14ac:dyDescent="0.2">
      <c r="B19207" s="1257"/>
      <c r="C19207" s="1257"/>
      <c r="D19207" s="1257"/>
      <c r="E19207" s="1257"/>
      <c r="F19207" s="1257"/>
      <c r="G19207" s="1257"/>
      <c r="H19207" s="1258"/>
      <c r="I19207" s="1257"/>
      <c r="J19207" s="1257"/>
      <c r="K19207" s="1257"/>
      <c r="L19207" s="1257"/>
      <c r="M19207" s="1257"/>
    </row>
    <row r="19208" spans="2:13" s="1259" customFormat="1" x14ac:dyDescent="0.2">
      <c r="B19208" s="1257"/>
      <c r="C19208" s="1257"/>
      <c r="D19208" s="1257"/>
      <c r="E19208" s="1257"/>
      <c r="F19208" s="1257"/>
      <c r="G19208" s="1257"/>
      <c r="H19208" s="1258"/>
      <c r="I19208" s="1257"/>
      <c r="J19208" s="1257"/>
      <c r="K19208" s="1257"/>
      <c r="L19208" s="1257"/>
      <c r="M19208" s="1257"/>
    </row>
    <row r="19209" spans="2:13" s="1259" customFormat="1" x14ac:dyDescent="0.2">
      <c r="B19209" s="1257"/>
      <c r="C19209" s="1257"/>
      <c r="D19209" s="1257"/>
      <c r="E19209" s="1257"/>
      <c r="F19209" s="1257"/>
      <c r="G19209" s="1257"/>
      <c r="H19209" s="1258"/>
      <c r="I19209" s="1257"/>
      <c r="J19209" s="1257"/>
      <c r="K19209" s="1257"/>
      <c r="L19209" s="1257"/>
      <c r="M19209" s="1257"/>
    </row>
    <row r="19210" spans="2:13" s="1259" customFormat="1" x14ac:dyDescent="0.2">
      <c r="B19210" s="1257"/>
      <c r="C19210" s="1257"/>
      <c r="D19210" s="1257"/>
      <c r="E19210" s="1257"/>
      <c r="F19210" s="1257"/>
      <c r="G19210" s="1257"/>
      <c r="H19210" s="1258"/>
      <c r="I19210" s="1257"/>
      <c r="J19210" s="1257"/>
      <c r="K19210" s="1257"/>
      <c r="L19210" s="1257"/>
      <c r="M19210" s="1257"/>
    </row>
    <row r="19211" spans="2:13" s="1259" customFormat="1" x14ac:dyDescent="0.2">
      <c r="B19211" s="1257"/>
      <c r="C19211" s="1257"/>
      <c r="D19211" s="1257"/>
      <c r="E19211" s="1257"/>
      <c r="F19211" s="1257"/>
      <c r="G19211" s="1257"/>
      <c r="H19211" s="1258"/>
      <c r="I19211" s="1257"/>
      <c r="J19211" s="1257"/>
      <c r="K19211" s="1257"/>
      <c r="L19211" s="1257"/>
      <c r="M19211" s="1257"/>
    </row>
    <row r="19212" spans="2:13" s="1259" customFormat="1" x14ac:dyDescent="0.2">
      <c r="B19212" s="1257"/>
      <c r="C19212" s="1257"/>
      <c r="D19212" s="1257"/>
      <c r="E19212" s="1257"/>
      <c r="F19212" s="1257"/>
      <c r="G19212" s="1257"/>
      <c r="H19212" s="1258"/>
      <c r="I19212" s="1257"/>
      <c r="J19212" s="1257"/>
      <c r="K19212" s="1257"/>
      <c r="L19212" s="1257"/>
      <c r="M19212" s="1257"/>
    </row>
    <row r="19213" spans="2:13" s="1259" customFormat="1" x14ac:dyDescent="0.2">
      <c r="B19213" s="1257"/>
      <c r="C19213" s="1257"/>
      <c r="D19213" s="1257"/>
      <c r="E19213" s="1257"/>
      <c r="F19213" s="1257"/>
      <c r="G19213" s="1257"/>
      <c r="H19213" s="1258"/>
      <c r="I19213" s="1257"/>
      <c r="J19213" s="1257"/>
      <c r="K19213" s="1257"/>
      <c r="L19213" s="1257"/>
      <c r="M19213" s="1257"/>
    </row>
    <row r="19214" spans="2:13" s="1259" customFormat="1" x14ac:dyDescent="0.2">
      <c r="B19214" s="1257"/>
      <c r="C19214" s="1257"/>
      <c r="D19214" s="1257"/>
      <c r="E19214" s="1257"/>
      <c r="F19214" s="1257"/>
      <c r="G19214" s="1257"/>
      <c r="H19214" s="1258"/>
      <c r="I19214" s="1257"/>
      <c r="J19214" s="1257"/>
      <c r="K19214" s="1257"/>
      <c r="L19214" s="1257"/>
      <c r="M19214" s="1257"/>
    </row>
    <row r="19215" spans="2:13" s="1259" customFormat="1" x14ac:dyDescent="0.2">
      <c r="B19215" s="1257"/>
      <c r="C19215" s="1257"/>
      <c r="D19215" s="1257"/>
      <c r="E19215" s="1257"/>
      <c r="F19215" s="1257"/>
      <c r="G19215" s="1257"/>
      <c r="H19215" s="1258"/>
      <c r="I19215" s="1257"/>
      <c r="J19215" s="1257"/>
      <c r="K19215" s="1257"/>
      <c r="L19215" s="1257"/>
      <c r="M19215" s="1257"/>
    </row>
    <row r="19216" spans="2:13" s="1259" customFormat="1" x14ac:dyDescent="0.2">
      <c r="B19216" s="1257"/>
      <c r="C19216" s="1257"/>
      <c r="D19216" s="1257"/>
      <c r="E19216" s="1257"/>
      <c r="F19216" s="1257"/>
      <c r="G19216" s="1257"/>
      <c r="H19216" s="1258"/>
      <c r="I19216" s="1257"/>
      <c r="J19216" s="1257"/>
      <c r="K19216" s="1257"/>
      <c r="L19216" s="1257"/>
      <c r="M19216" s="1257"/>
    </row>
    <row r="19217" spans="2:13" s="1259" customFormat="1" x14ac:dyDescent="0.2">
      <c r="B19217" s="1257"/>
      <c r="C19217" s="1257"/>
      <c r="D19217" s="1257"/>
      <c r="E19217" s="1257"/>
      <c r="F19217" s="1257"/>
      <c r="G19217" s="1257"/>
      <c r="H19217" s="1258"/>
      <c r="I19217" s="1257"/>
      <c r="J19217" s="1257"/>
      <c r="K19217" s="1257"/>
      <c r="L19217" s="1257"/>
      <c r="M19217" s="1257"/>
    </row>
    <row r="19218" spans="2:13" s="1259" customFormat="1" x14ac:dyDescent="0.2">
      <c r="B19218" s="1257"/>
      <c r="C19218" s="1257"/>
      <c r="D19218" s="1257"/>
      <c r="E19218" s="1257"/>
      <c r="F19218" s="1257"/>
      <c r="G19218" s="1257"/>
      <c r="H19218" s="1258"/>
      <c r="I19218" s="1257"/>
      <c r="J19218" s="1257"/>
      <c r="K19218" s="1257"/>
      <c r="L19218" s="1257"/>
      <c r="M19218" s="1257"/>
    </row>
    <row r="19219" spans="2:13" s="1259" customFormat="1" x14ac:dyDescent="0.2">
      <c r="B19219" s="1257"/>
      <c r="C19219" s="1257"/>
      <c r="D19219" s="1257"/>
      <c r="E19219" s="1257"/>
      <c r="F19219" s="1257"/>
      <c r="G19219" s="1257"/>
      <c r="H19219" s="1258"/>
      <c r="I19219" s="1257"/>
      <c r="J19219" s="1257"/>
      <c r="K19219" s="1257"/>
      <c r="L19219" s="1257"/>
      <c r="M19219" s="1257"/>
    </row>
    <row r="19220" spans="2:13" s="1259" customFormat="1" x14ac:dyDescent="0.2">
      <c r="B19220" s="1257"/>
      <c r="C19220" s="1257"/>
      <c r="D19220" s="1257"/>
      <c r="E19220" s="1257"/>
      <c r="F19220" s="1257"/>
      <c r="G19220" s="1257"/>
      <c r="H19220" s="1258"/>
      <c r="I19220" s="1257"/>
      <c r="J19220" s="1257"/>
      <c r="K19220" s="1257"/>
      <c r="L19220" s="1257"/>
      <c r="M19220" s="1257"/>
    </row>
    <row r="19221" spans="2:13" s="1259" customFormat="1" x14ac:dyDescent="0.2">
      <c r="B19221" s="1257"/>
      <c r="C19221" s="1257"/>
      <c r="D19221" s="1257"/>
      <c r="E19221" s="1257"/>
      <c r="F19221" s="1257"/>
      <c r="G19221" s="1257"/>
      <c r="H19221" s="1258"/>
      <c r="I19221" s="1257"/>
      <c r="J19221" s="1257"/>
      <c r="K19221" s="1257"/>
      <c r="L19221" s="1257"/>
      <c r="M19221" s="1257"/>
    </row>
    <row r="19222" spans="2:13" s="1259" customFormat="1" x14ac:dyDescent="0.2">
      <c r="B19222" s="1257"/>
      <c r="C19222" s="1257"/>
      <c r="D19222" s="1257"/>
      <c r="E19222" s="1257"/>
      <c r="F19222" s="1257"/>
      <c r="G19222" s="1257"/>
      <c r="H19222" s="1258"/>
      <c r="I19222" s="1257"/>
      <c r="J19222" s="1257"/>
      <c r="K19222" s="1257"/>
      <c r="L19222" s="1257"/>
      <c r="M19222" s="1257"/>
    </row>
    <row r="19223" spans="2:13" s="1259" customFormat="1" x14ac:dyDescent="0.2">
      <c r="B19223" s="1257"/>
      <c r="C19223" s="1257"/>
      <c r="D19223" s="1257"/>
      <c r="E19223" s="1257"/>
      <c r="F19223" s="1257"/>
      <c r="G19223" s="1257"/>
      <c r="H19223" s="1258"/>
      <c r="I19223" s="1257"/>
      <c r="J19223" s="1257"/>
      <c r="K19223" s="1257"/>
      <c r="L19223" s="1257"/>
      <c r="M19223" s="1257"/>
    </row>
    <row r="19224" spans="2:13" s="1259" customFormat="1" x14ac:dyDescent="0.2">
      <c r="B19224" s="1257"/>
      <c r="C19224" s="1257"/>
      <c r="D19224" s="1257"/>
      <c r="E19224" s="1257"/>
      <c r="F19224" s="1257"/>
      <c r="G19224" s="1257"/>
      <c r="H19224" s="1258"/>
      <c r="I19224" s="1257"/>
      <c r="J19224" s="1257"/>
      <c r="K19224" s="1257"/>
      <c r="L19224" s="1257"/>
      <c r="M19224" s="1257"/>
    </row>
    <row r="19225" spans="2:13" s="1259" customFormat="1" x14ac:dyDescent="0.2">
      <c r="B19225" s="1257"/>
      <c r="C19225" s="1257"/>
      <c r="D19225" s="1257"/>
      <c r="E19225" s="1257"/>
      <c r="F19225" s="1257"/>
      <c r="G19225" s="1257"/>
      <c r="H19225" s="1258"/>
      <c r="I19225" s="1257"/>
      <c r="J19225" s="1257"/>
      <c r="K19225" s="1257"/>
      <c r="L19225" s="1257"/>
      <c r="M19225" s="1257"/>
    </row>
    <row r="19226" spans="2:13" s="1259" customFormat="1" x14ac:dyDescent="0.2">
      <c r="B19226" s="1257"/>
      <c r="C19226" s="1257"/>
      <c r="D19226" s="1257"/>
      <c r="E19226" s="1257"/>
      <c r="F19226" s="1257"/>
      <c r="G19226" s="1257"/>
      <c r="H19226" s="1258"/>
      <c r="I19226" s="1257"/>
      <c r="J19226" s="1257"/>
      <c r="K19226" s="1257"/>
      <c r="L19226" s="1257"/>
      <c r="M19226" s="1257"/>
    </row>
    <row r="19227" spans="2:13" s="1259" customFormat="1" x14ac:dyDescent="0.2">
      <c r="B19227" s="1257"/>
      <c r="C19227" s="1257"/>
      <c r="D19227" s="1257"/>
      <c r="E19227" s="1257"/>
      <c r="F19227" s="1257"/>
      <c r="G19227" s="1257"/>
      <c r="H19227" s="1258"/>
      <c r="I19227" s="1257"/>
      <c r="J19227" s="1257"/>
      <c r="K19227" s="1257"/>
      <c r="L19227" s="1257"/>
      <c r="M19227" s="1257"/>
    </row>
    <row r="19228" spans="2:13" s="1259" customFormat="1" x14ac:dyDescent="0.2">
      <c r="B19228" s="1257"/>
      <c r="C19228" s="1257"/>
      <c r="D19228" s="1257"/>
      <c r="E19228" s="1257"/>
      <c r="F19228" s="1257"/>
      <c r="G19228" s="1257"/>
      <c r="H19228" s="1258"/>
      <c r="I19228" s="1257"/>
      <c r="J19228" s="1257"/>
      <c r="K19228" s="1257"/>
      <c r="L19228" s="1257"/>
      <c r="M19228" s="1257"/>
    </row>
    <row r="19229" spans="2:13" s="1259" customFormat="1" x14ac:dyDescent="0.2">
      <c r="B19229" s="1257"/>
      <c r="C19229" s="1257"/>
      <c r="D19229" s="1257"/>
      <c r="E19229" s="1257"/>
      <c r="F19229" s="1257"/>
      <c r="G19229" s="1257"/>
      <c r="H19229" s="1258"/>
      <c r="I19229" s="1257"/>
      <c r="J19229" s="1257"/>
      <c r="K19229" s="1257"/>
      <c r="L19229" s="1257"/>
      <c r="M19229" s="1257"/>
    </row>
    <row r="19230" spans="2:13" s="1259" customFormat="1" x14ac:dyDescent="0.2">
      <c r="B19230" s="1257"/>
      <c r="C19230" s="1257"/>
      <c r="D19230" s="1257"/>
      <c r="E19230" s="1257"/>
      <c r="F19230" s="1257"/>
      <c r="G19230" s="1257"/>
      <c r="H19230" s="1258"/>
      <c r="I19230" s="1257"/>
      <c r="J19230" s="1257"/>
      <c r="K19230" s="1257"/>
      <c r="L19230" s="1257"/>
      <c r="M19230" s="1257"/>
    </row>
    <row r="19231" spans="2:13" s="1259" customFormat="1" x14ac:dyDescent="0.2">
      <c r="B19231" s="1257"/>
      <c r="C19231" s="1257"/>
      <c r="D19231" s="1257"/>
      <c r="E19231" s="1257"/>
      <c r="F19231" s="1257"/>
      <c r="G19231" s="1257"/>
      <c r="H19231" s="1258"/>
      <c r="I19231" s="1257"/>
      <c r="J19231" s="1257"/>
      <c r="K19231" s="1257"/>
      <c r="L19231" s="1257"/>
      <c r="M19231" s="1257"/>
    </row>
    <row r="19232" spans="2:13" s="1259" customFormat="1" x14ac:dyDescent="0.2">
      <c r="B19232" s="1257"/>
      <c r="C19232" s="1257"/>
      <c r="D19232" s="1257"/>
      <c r="E19232" s="1257"/>
      <c r="F19232" s="1257"/>
      <c r="G19232" s="1257"/>
      <c r="H19232" s="1258"/>
      <c r="I19232" s="1257"/>
      <c r="J19232" s="1257"/>
      <c r="K19232" s="1257"/>
      <c r="L19232" s="1257"/>
      <c r="M19232" s="1257"/>
    </row>
    <row r="19233" spans="2:13" s="1259" customFormat="1" x14ac:dyDescent="0.2">
      <c r="B19233" s="1257"/>
      <c r="C19233" s="1257"/>
      <c r="D19233" s="1257"/>
      <c r="E19233" s="1257"/>
      <c r="F19233" s="1257"/>
      <c r="G19233" s="1257"/>
      <c r="H19233" s="1258"/>
      <c r="I19233" s="1257"/>
      <c r="J19233" s="1257"/>
      <c r="K19233" s="1257"/>
      <c r="L19233" s="1257"/>
      <c r="M19233" s="1257"/>
    </row>
    <row r="19234" spans="2:13" s="1259" customFormat="1" x14ac:dyDescent="0.2">
      <c r="B19234" s="1257"/>
      <c r="C19234" s="1257"/>
      <c r="D19234" s="1257"/>
      <c r="E19234" s="1257"/>
      <c r="F19234" s="1257"/>
      <c r="G19234" s="1257"/>
      <c r="H19234" s="1258"/>
      <c r="I19234" s="1257"/>
      <c r="J19234" s="1257"/>
      <c r="K19234" s="1257"/>
      <c r="L19234" s="1257"/>
      <c r="M19234" s="1257"/>
    </row>
    <row r="19235" spans="2:13" s="1259" customFormat="1" x14ac:dyDescent="0.2">
      <c r="B19235" s="1257"/>
      <c r="C19235" s="1257"/>
      <c r="D19235" s="1257"/>
      <c r="E19235" s="1257"/>
      <c r="F19235" s="1257"/>
      <c r="G19235" s="1257"/>
      <c r="H19235" s="1258"/>
      <c r="I19235" s="1257"/>
      <c r="J19235" s="1257"/>
      <c r="K19235" s="1257"/>
      <c r="L19235" s="1257"/>
      <c r="M19235" s="1257"/>
    </row>
    <row r="19236" spans="2:13" s="1259" customFormat="1" x14ac:dyDescent="0.2">
      <c r="B19236" s="1257"/>
      <c r="C19236" s="1257"/>
      <c r="D19236" s="1257"/>
      <c r="E19236" s="1257"/>
      <c r="F19236" s="1257"/>
      <c r="G19236" s="1257"/>
      <c r="H19236" s="1258"/>
      <c r="I19236" s="1257"/>
      <c r="J19236" s="1257"/>
      <c r="K19236" s="1257"/>
      <c r="L19236" s="1257"/>
      <c r="M19236" s="1257"/>
    </row>
    <row r="19237" spans="2:13" s="1259" customFormat="1" x14ac:dyDescent="0.2">
      <c r="B19237" s="1257"/>
      <c r="C19237" s="1257"/>
      <c r="D19237" s="1257"/>
      <c r="E19237" s="1257"/>
      <c r="F19237" s="1257"/>
      <c r="G19237" s="1257"/>
      <c r="H19237" s="1258"/>
      <c r="I19237" s="1257"/>
      <c r="J19237" s="1257"/>
      <c r="K19237" s="1257"/>
      <c r="L19237" s="1257"/>
      <c r="M19237" s="1257"/>
    </row>
    <row r="19238" spans="2:13" s="1259" customFormat="1" x14ac:dyDescent="0.2">
      <c r="B19238" s="1257"/>
      <c r="C19238" s="1257"/>
      <c r="D19238" s="1257"/>
      <c r="E19238" s="1257"/>
      <c r="F19238" s="1257"/>
      <c r="G19238" s="1257"/>
      <c r="H19238" s="1258"/>
      <c r="I19238" s="1257"/>
      <c r="J19238" s="1257"/>
      <c r="K19238" s="1257"/>
      <c r="L19238" s="1257"/>
      <c r="M19238" s="1257"/>
    </row>
    <row r="19239" spans="2:13" s="1259" customFormat="1" x14ac:dyDescent="0.2">
      <c r="B19239" s="1257"/>
      <c r="C19239" s="1257"/>
      <c r="D19239" s="1257"/>
      <c r="E19239" s="1257"/>
      <c r="F19239" s="1257"/>
      <c r="G19239" s="1257"/>
      <c r="H19239" s="1258"/>
      <c r="I19239" s="1257"/>
      <c r="J19239" s="1257"/>
      <c r="K19239" s="1257"/>
      <c r="L19239" s="1257"/>
      <c r="M19239" s="1257"/>
    </row>
    <row r="19240" spans="2:13" s="1259" customFormat="1" x14ac:dyDescent="0.2">
      <c r="B19240" s="1257"/>
      <c r="C19240" s="1257"/>
      <c r="D19240" s="1257"/>
      <c r="E19240" s="1257"/>
      <c r="F19240" s="1257"/>
      <c r="G19240" s="1257"/>
      <c r="H19240" s="1258"/>
      <c r="I19240" s="1257"/>
      <c r="J19240" s="1257"/>
      <c r="K19240" s="1257"/>
      <c r="L19240" s="1257"/>
      <c r="M19240" s="1257"/>
    </row>
    <row r="19241" spans="2:13" s="1259" customFormat="1" x14ac:dyDescent="0.2">
      <c r="B19241" s="1257"/>
      <c r="C19241" s="1257"/>
      <c r="D19241" s="1257"/>
      <c r="E19241" s="1257"/>
      <c r="F19241" s="1257"/>
      <c r="G19241" s="1257"/>
      <c r="H19241" s="1258"/>
      <c r="I19241" s="1257"/>
      <c r="J19241" s="1257"/>
      <c r="K19241" s="1257"/>
      <c r="L19241" s="1257"/>
      <c r="M19241" s="1257"/>
    </row>
    <row r="19242" spans="2:13" s="1259" customFormat="1" x14ac:dyDescent="0.2">
      <c r="B19242" s="1257"/>
      <c r="C19242" s="1257"/>
      <c r="D19242" s="1257"/>
      <c r="E19242" s="1257"/>
      <c r="F19242" s="1257"/>
      <c r="G19242" s="1257"/>
      <c r="H19242" s="1258"/>
      <c r="I19242" s="1257"/>
      <c r="J19242" s="1257"/>
      <c r="K19242" s="1257"/>
      <c r="L19242" s="1257"/>
      <c r="M19242" s="1257"/>
    </row>
    <row r="19243" spans="2:13" s="1259" customFormat="1" x14ac:dyDescent="0.2">
      <c r="B19243" s="1257"/>
      <c r="C19243" s="1257"/>
      <c r="D19243" s="1257"/>
      <c r="E19243" s="1257"/>
      <c r="F19243" s="1257"/>
      <c r="G19243" s="1257"/>
      <c r="H19243" s="1258"/>
      <c r="I19243" s="1257"/>
      <c r="J19243" s="1257"/>
      <c r="K19243" s="1257"/>
      <c r="L19243" s="1257"/>
      <c r="M19243" s="1257"/>
    </row>
    <row r="19244" spans="2:13" s="1259" customFormat="1" x14ac:dyDescent="0.2">
      <c r="B19244" s="1257"/>
      <c r="C19244" s="1257"/>
      <c r="D19244" s="1257"/>
      <c r="E19244" s="1257"/>
      <c r="F19244" s="1257"/>
      <c r="G19244" s="1257"/>
      <c r="H19244" s="1258"/>
      <c r="I19244" s="1257"/>
      <c r="J19244" s="1257"/>
      <c r="K19244" s="1257"/>
      <c r="L19244" s="1257"/>
      <c r="M19244" s="1257"/>
    </row>
    <row r="19245" spans="2:13" s="1259" customFormat="1" x14ac:dyDescent="0.2">
      <c r="B19245" s="1257"/>
      <c r="C19245" s="1257"/>
      <c r="D19245" s="1257"/>
      <c r="E19245" s="1257"/>
      <c r="F19245" s="1257"/>
      <c r="G19245" s="1257"/>
      <c r="H19245" s="1258"/>
      <c r="I19245" s="1257"/>
      <c r="J19245" s="1257"/>
      <c r="K19245" s="1257"/>
      <c r="L19245" s="1257"/>
      <c r="M19245" s="1257"/>
    </row>
    <row r="19246" spans="2:13" s="1259" customFormat="1" x14ac:dyDescent="0.2">
      <c r="B19246" s="1257"/>
      <c r="C19246" s="1257"/>
      <c r="D19246" s="1257"/>
      <c r="E19246" s="1257"/>
      <c r="F19246" s="1257"/>
      <c r="G19246" s="1257"/>
      <c r="H19246" s="1258"/>
      <c r="I19246" s="1257"/>
      <c r="J19246" s="1257"/>
      <c r="K19246" s="1257"/>
      <c r="L19246" s="1257"/>
      <c r="M19246" s="1257"/>
    </row>
    <row r="19247" spans="2:13" s="1259" customFormat="1" x14ac:dyDescent="0.2">
      <c r="B19247" s="1257"/>
      <c r="C19247" s="1257"/>
      <c r="D19247" s="1257"/>
      <c r="E19247" s="1257"/>
      <c r="F19247" s="1257"/>
      <c r="G19247" s="1257"/>
      <c r="H19247" s="1258"/>
      <c r="I19247" s="1257"/>
      <c r="J19247" s="1257"/>
      <c r="K19247" s="1257"/>
      <c r="L19247" s="1257"/>
      <c r="M19247" s="1257"/>
    </row>
    <row r="19248" spans="2:13" s="1259" customFormat="1" x14ac:dyDescent="0.2">
      <c r="B19248" s="1257"/>
      <c r="C19248" s="1257"/>
      <c r="D19248" s="1257"/>
      <c r="E19248" s="1257"/>
      <c r="F19248" s="1257"/>
      <c r="G19248" s="1257"/>
      <c r="H19248" s="1258"/>
      <c r="I19248" s="1257"/>
      <c r="J19248" s="1257"/>
      <c r="K19248" s="1257"/>
      <c r="L19248" s="1257"/>
      <c r="M19248" s="1257"/>
    </row>
    <row r="19249" spans="2:13" s="1259" customFormat="1" x14ac:dyDescent="0.2">
      <c r="B19249" s="1257"/>
      <c r="C19249" s="1257"/>
      <c r="D19249" s="1257"/>
      <c r="E19249" s="1257"/>
      <c r="F19249" s="1257"/>
      <c r="G19249" s="1257"/>
      <c r="H19249" s="1258"/>
      <c r="I19249" s="1257"/>
      <c r="J19249" s="1257"/>
      <c r="K19249" s="1257"/>
      <c r="L19249" s="1257"/>
      <c r="M19249" s="1257"/>
    </row>
    <row r="19250" spans="2:13" s="1259" customFormat="1" x14ac:dyDescent="0.2">
      <c r="B19250" s="1257"/>
      <c r="C19250" s="1257"/>
      <c r="D19250" s="1257"/>
      <c r="E19250" s="1257"/>
      <c r="F19250" s="1257"/>
      <c r="G19250" s="1257"/>
      <c r="H19250" s="1258"/>
      <c r="I19250" s="1257"/>
      <c r="J19250" s="1257"/>
      <c r="K19250" s="1257"/>
      <c r="L19250" s="1257"/>
      <c r="M19250" s="1257"/>
    </row>
    <row r="19251" spans="2:13" s="1259" customFormat="1" x14ac:dyDescent="0.2">
      <c r="B19251" s="1257"/>
      <c r="C19251" s="1257"/>
      <c r="D19251" s="1257"/>
      <c r="E19251" s="1257"/>
      <c r="F19251" s="1257"/>
      <c r="G19251" s="1257"/>
      <c r="H19251" s="1258"/>
      <c r="I19251" s="1257"/>
      <c r="J19251" s="1257"/>
      <c r="K19251" s="1257"/>
      <c r="L19251" s="1257"/>
      <c r="M19251" s="1257"/>
    </row>
    <row r="19252" spans="2:13" s="1259" customFormat="1" x14ac:dyDescent="0.2">
      <c r="B19252" s="1257"/>
      <c r="C19252" s="1257"/>
      <c r="D19252" s="1257"/>
      <c r="E19252" s="1257"/>
      <c r="F19252" s="1257"/>
      <c r="G19252" s="1257"/>
      <c r="H19252" s="1258"/>
      <c r="I19252" s="1257"/>
      <c r="J19252" s="1257"/>
      <c r="K19252" s="1257"/>
      <c r="L19252" s="1257"/>
      <c r="M19252" s="1257"/>
    </row>
    <row r="19253" spans="2:13" s="1259" customFormat="1" x14ac:dyDescent="0.2">
      <c r="B19253" s="1257"/>
      <c r="C19253" s="1257"/>
      <c r="D19253" s="1257"/>
      <c r="E19253" s="1257"/>
      <c r="F19253" s="1257"/>
      <c r="G19253" s="1257"/>
      <c r="H19253" s="1258"/>
      <c r="I19253" s="1257"/>
      <c r="J19253" s="1257"/>
      <c r="K19253" s="1257"/>
      <c r="L19253" s="1257"/>
      <c r="M19253" s="1257"/>
    </row>
    <row r="19254" spans="2:13" s="1259" customFormat="1" x14ac:dyDescent="0.2">
      <c r="B19254" s="1257"/>
      <c r="C19254" s="1257"/>
      <c r="D19254" s="1257"/>
      <c r="E19254" s="1257"/>
      <c r="F19254" s="1257"/>
      <c r="G19254" s="1257"/>
      <c r="H19254" s="1258"/>
      <c r="I19254" s="1257"/>
      <c r="J19254" s="1257"/>
      <c r="K19254" s="1257"/>
      <c r="L19254" s="1257"/>
      <c r="M19254" s="1257"/>
    </row>
    <row r="19255" spans="2:13" s="1259" customFormat="1" x14ac:dyDescent="0.2">
      <c r="B19255" s="1257"/>
      <c r="C19255" s="1257"/>
      <c r="D19255" s="1257"/>
      <c r="E19255" s="1257"/>
      <c r="F19255" s="1257"/>
      <c r="G19255" s="1257"/>
      <c r="H19255" s="1258"/>
      <c r="I19255" s="1257"/>
      <c r="J19255" s="1257"/>
      <c r="K19255" s="1257"/>
      <c r="L19255" s="1257"/>
      <c r="M19255" s="1257"/>
    </row>
    <row r="19256" spans="2:13" s="1259" customFormat="1" x14ac:dyDescent="0.2">
      <c r="B19256" s="1257"/>
      <c r="C19256" s="1257"/>
      <c r="D19256" s="1257"/>
      <c r="E19256" s="1257"/>
      <c r="F19256" s="1257"/>
      <c r="G19256" s="1257"/>
      <c r="H19256" s="1258"/>
      <c r="I19256" s="1257"/>
      <c r="J19256" s="1257"/>
      <c r="K19256" s="1257"/>
      <c r="L19256" s="1257"/>
      <c r="M19256" s="1257"/>
    </row>
    <row r="19257" spans="2:13" s="1259" customFormat="1" x14ac:dyDescent="0.2">
      <c r="B19257" s="1257"/>
      <c r="C19257" s="1257"/>
      <c r="D19257" s="1257"/>
      <c r="E19257" s="1257"/>
      <c r="F19257" s="1257"/>
      <c r="G19257" s="1257"/>
      <c r="H19257" s="1258"/>
      <c r="I19257" s="1257"/>
      <c r="J19257" s="1257"/>
      <c r="K19257" s="1257"/>
      <c r="L19257" s="1257"/>
      <c r="M19257" s="1257"/>
    </row>
    <row r="19258" spans="2:13" s="1259" customFormat="1" x14ac:dyDescent="0.2">
      <c r="B19258" s="1257"/>
      <c r="C19258" s="1257"/>
      <c r="D19258" s="1257"/>
      <c r="E19258" s="1257"/>
      <c r="F19258" s="1257"/>
      <c r="G19258" s="1257"/>
      <c r="H19258" s="1258"/>
      <c r="I19258" s="1257"/>
      <c r="J19258" s="1257"/>
      <c r="K19258" s="1257"/>
      <c r="L19258" s="1257"/>
      <c r="M19258" s="1257"/>
    </row>
    <row r="19259" spans="2:13" s="1259" customFormat="1" x14ac:dyDescent="0.2">
      <c r="B19259" s="1257"/>
      <c r="C19259" s="1257"/>
      <c r="D19259" s="1257"/>
      <c r="E19259" s="1257"/>
      <c r="F19259" s="1257"/>
      <c r="G19259" s="1257"/>
      <c r="H19259" s="1258"/>
      <c r="I19259" s="1257"/>
      <c r="J19259" s="1257"/>
      <c r="K19259" s="1257"/>
      <c r="L19259" s="1257"/>
      <c r="M19259" s="1257"/>
    </row>
    <row r="19260" spans="2:13" s="1259" customFormat="1" x14ac:dyDescent="0.2">
      <c r="B19260" s="1257"/>
      <c r="C19260" s="1257"/>
      <c r="D19260" s="1257"/>
      <c r="E19260" s="1257"/>
      <c r="F19260" s="1257"/>
      <c r="G19260" s="1257"/>
      <c r="H19260" s="1258"/>
      <c r="I19260" s="1257"/>
      <c r="J19260" s="1257"/>
      <c r="K19260" s="1257"/>
      <c r="L19260" s="1257"/>
      <c r="M19260" s="1257"/>
    </row>
    <row r="19261" spans="2:13" s="1259" customFormat="1" x14ac:dyDescent="0.2">
      <c r="B19261" s="1257"/>
      <c r="C19261" s="1257"/>
      <c r="D19261" s="1257"/>
      <c r="E19261" s="1257"/>
      <c r="F19261" s="1257"/>
      <c r="G19261" s="1257"/>
      <c r="H19261" s="1258"/>
      <c r="I19261" s="1257"/>
      <c r="J19261" s="1257"/>
      <c r="K19261" s="1257"/>
      <c r="L19261" s="1257"/>
      <c r="M19261" s="1257"/>
    </row>
    <row r="19262" spans="2:13" s="1259" customFormat="1" x14ac:dyDescent="0.2">
      <c r="B19262" s="1257"/>
      <c r="C19262" s="1257"/>
      <c r="D19262" s="1257"/>
      <c r="E19262" s="1257"/>
      <c r="F19262" s="1257"/>
      <c r="G19262" s="1257"/>
      <c r="H19262" s="1258"/>
      <c r="I19262" s="1257"/>
      <c r="J19262" s="1257"/>
      <c r="K19262" s="1257"/>
      <c r="L19262" s="1257"/>
      <c r="M19262" s="1257"/>
    </row>
    <row r="19263" spans="2:13" s="1259" customFormat="1" x14ac:dyDescent="0.2">
      <c r="B19263" s="1257"/>
      <c r="C19263" s="1257"/>
      <c r="D19263" s="1257"/>
      <c r="E19263" s="1257"/>
      <c r="F19263" s="1257"/>
      <c r="G19263" s="1257"/>
      <c r="H19263" s="1258"/>
      <c r="I19263" s="1257"/>
      <c r="J19263" s="1257"/>
      <c r="K19263" s="1257"/>
      <c r="L19263" s="1257"/>
      <c r="M19263" s="1257"/>
    </row>
    <row r="19264" spans="2:13" s="1259" customFormat="1" x14ac:dyDescent="0.2">
      <c r="B19264" s="1257"/>
      <c r="C19264" s="1257"/>
      <c r="D19264" s="1257"/>
      <c r="E19264" s="1257"/>
      <c r="F19264" s="1257"/>
      <c r="G19264" s="1257"/>
      <c r="H19264" s="1258"/>
      <c r="I19264" s="1257"/>
      <c r="J19264" s="1257"/>
      <c r="K19264" s="1257"/>
      <c r="L19264" s="1257"/>
      <c r="M19264" s="1257"/>
    </row>
    <row r="19265" spans="2:13" s="1259" customFormat="1" x14ac:dyDescent="0.2">
      <c r="B19265" s="1257"/>
      <c r="C19265" s="1257"/>
      <c r="D19265" s="1257"/>
      <c r="E19265" s="1257"/>
      <c r="F19265" s="1257"/>
      <c r="G19265" s="1257"/>
      <c r="H19265" s="1258"/>
      <c r="I19265" s="1257"/>
      <c r="J19265" s="1257"/>
      <c r="K19265" s="1257"/>
      <c r="L19265" s="1257"/>
      <c r="M19265" s="1257"/>
    </row>
    <row r="19266" spans="2:13" s="1259" customFormat="1" x14ac:dyDescent="0.2">
      <c r="B19266" s="1257"/>
      <c r="C19266" s="1257"/>
      <c r="D19266" s="1257"/>
      <c r="E19266" s="1257"/>
      <c r="F19266" s="1257"/>
      <c r="G19266" s="1257"/>
      <c r="H19266" s="1258"/>
      <c r="I19266" s="1257"/>
      <c r="J19266" s="1257"/>
      <c r="K19266" s="1257"/>
      <c r="L19266" s="1257"/>
      <c r="M19266" s="1257"/>
    </row>
    <row r="19267" spans="2:13" s="1259" customFormat="1" x14ac:dyDescent="0.2">
      <c r="B19267" s="1257"/>
      <c r="C19267" s="1257"/>
      <c r="D19267" s="1257"/>
      <c r="E19267" s="1257"/>
      <c r="F19267" s="1257"/>
      <c r="G19267" s="1257"/>
      <c r="H19267" s="1258"/>
      <c r="I19267" s="1257"/>
      <c r="J19267" s="1257"/>
      <c r="K19267" s="1257"/>
      <c r="L19267" s="1257"/>
      <c r="M19267" s="1257"/>
    </row>
    <row r="19268" spans="2:13" s="1259" customFormat="1" x14ac:dyDescent="0.2">
      <c r="B19268" s="1257"/>
      <c r="C19268" s="1257"/>
      <c r="D19268" s="1257"/>
      <c r="E19268" s="1257"/>
      <c r="F19268" s="1257"/>
      <c r="G19268" s="1257"/>
      <c r="H19268" s="1258"/>
      <c r="I19268" s="1257"/>
      <c r="J19268" s="1257"/>
      <c r="K19268" s="1257"/>
      <c r="L19268" s="1257"/>
      <c r="M19268" s="1257"/>
    </row>
    <row r="19269" spans="2:13" s="1259" customFormat="1" x14ac:dyDescent="0.2">
      <c r="B19269" s="1257"/>
      <c r="C19269" s="1257"/>
      <c r="D19269" s="1257"/>
      <c r="E19269" s="1257"/>
      <c r="F19269" s="1257"/>
      <c r="G19269" s="1257"/>
      <c r="H19269" s="1258"/>
      <c r="I19269" s="1257"/>
      <c r="J19269" s="1257"/>
      <c r="K19269" s="1257"/>
      <c r="L19269" s="1257"/>
      <c r="M19269" s="1257"/>
    </row>
    <row r="19270" spans="2:13" s="1259" customFormat="1" x14ac:dyDescent="0.2">
      <c r="B19270" s="1257"/>
      <c r="C19270" s="1257"/>
      <c r="D19270" s="1257"/>
      <c r="E19270" s="1257"/>
      <c r="F19270" s="1257"/>
      <c r="G19270" s="1257"/>
      <c r="H19270" s="1258"/>
      <c r="I19270" s="1257"/>
      <c r="J19270" s="1257"/>
      <c r="K19270" s="1257"/>
      <c r="L19270" s="1257"/>
      <c r="M19270" s="1257"/>
    </row>
    <row r="19271" spans="2:13" s="1259" customFormat="1" x14ac:dyDescent="0.2">
      <c r="B19271" s="1257"/>
      <c r="C19271" s="1257"/>
      <c r="D19271" s="1257"/>
      <c r="E19271" s="1257"/>
      <c r="F19271" s="1257"/>
      <c r="G19271" s="1257"/>
      <c r="H19271" s="1258"/>
      <c r="I19271" s="1257"/>
      <c r="J19271" s="1257"/>
      <c r="K19271" s="1257"/>
      <c r="L19271" s="1257"/>
      <c r="M19271" s="1257"/>
    </row>
    <row r="19272" spans="2:13" s="1259" customFormat="1" x14ac:dyDescent="0.2">
      <c r="B19272" s="1257"/>
      <c r="C19272" s="1257"/>
      <c r="D19272" s="1257"/>
      <c r="E19272" s="1257"/>
      <c r="F19272" s="1257"/>
      <c r="G19272" s="1257"/>
      <c r="H19272" s="1258"/>
      <c r="I19272" s="1257"/>
      <c r="J19272" s="1257"/>
      <c r="K19272" s="1257"/>
      <c r="L19272" s="1257"/>
      <c r="M19272" s="1257"/>
    </row>
    <row r="19273" spans="2:13" s="1259" customFormat="1" x14ac:dyDescent="0.2">
      <c r="B19273" s="1257"/>
      <c r="C19273" s="1257"/>
      <c r="D19273" s="1257"/>
      <c r="E19273" s="1257"/>
      <c r="F19273" s="1257"/>
      <c r="G19273" s="1257"/>
      <c r="H19273" s="1258"/>
      <c r="I19273" s="1257"/>
      <c r="J19273" s="1257"/>
      <c r="K19273" s="1257"/>
      <c r="L19273" s="1257"/>
      <c r="M19273" s="1257"/>
    </row>
    <row r="19274" spans="2:13" s="1259" customFormat="1" x14ac:dyDescent="0.2">
      <c r="B19274" s="1257"/>
      <c r="C19274" s="1257"/>
      <c r="D19274" s="1257"/>
      <c r="E19274" s="1257"/>
      <c r="F19274" s="1257"/>
      <c r="G19274" s="1257"/>
      <c r="H19274" s="1258"/>
      <c r="I19274" s="1257"/>
      <c r="J19274" s="1257"/>
      <c r="K19274" s="1257"/>
      <c r="L19274" s="1257"/>
      <c r="M19274" s="1257"/>
    </row>
    <row r="19275" spans="2:13" s="1259" customFormat="1" x14ac:dyDescent="0.2">
      <c r="B19275" s="1257"/>
      <c r="C19275" s="1257"/>
      <c r="D19275" s="1257"/>
      <c r="E19275" s="1257"/>
      <c r="F19275" s="1257"/>
      <c r="G19275" s="1257"/>
      <c r="H19275" s="1258"/>
      <c r="I19275" s="1257"/>
      <c r="J19275" s="1257"/>
      <c r="K19275" s="1257"/>
      <c r="L19275" s="1257"/>
      <c r="M19275" s="1257"/>
    </row>
    <row r="19276" spans="2:13" s="1259" customFormat="1" x14ac:dyDescent="0.2">
      <c r="B19276" s="1257"/>
      <c r="C19276" s="1257"/>
      <c r="D19276" s="1257"/>
      <c r="E19276" s="1257"/>
      <c r="F19276" s="1257"/>
      <c r="G19276" s="1257"/>
      <c r="H19276" s="1258"/>
      <c r="I19276" s="1257"/>
      <c r="J19276" s="1257"/>
      <c r="K19276" s="1257"/>
      <c r="L19276" s="1257"/>
      <c r="M19276" s="1257"/>
    </row>
    <row r="19277" spans="2:13" s="1259" customFormat="1" x14ac:dyDescent="0.2">
      <c r="B19277" s="1257"/>
      <c r="C19277" s="1257"/>
      <c r="D19277" s="1257"/>
      <c r="E19277" s="1257"/>
      <c r="F19277" s="1257"/>
      <c r="G19277" s="1257"/>
      <c r="H19277" s="1258"/>
      <c r="I19277" s="1257"/>
      <c r="J19277" s="1257"/>
      <c r="K19277" s="1257"/>
      <c r="L19277" s="1257"/>
      <c r="M19277" s="1257"/>
    </row>
    <row r="19278" spans="2:13" s="1259" customFormat="1" x14ac:dyDescent="0.2">
      <c r="B19278" s="1257"/>
      <c r="C19278" s="1257"/>
      <c r="D19278" s="1257"/>
      <c r="E19278" s="1257"/>
      <c r="F19278" s="1257"/>
      <c r="G19278" s="1257"/>
      <c r="H19278" s="1258"/>
      <c r="I19278" s="1257"/>
      <c r="J19278" s="1257"/>
      <c r="K19278" s="1257"/>
      <c r="L19278" s="1257"/>
      <c r="M19278" s="1257"/>
    </row>
    <row r="19279" spans="2:13" s="1259" customFormat="1" x14ac:dyDescent="0.2">
      <c r="B19279" s="1257"/>
      <c r="C19279" s="1257"/>
      <c r="D19279" s="1257"/>
      <c r="E19279" s="1257"/>
      <c r="F19279" s="1257"/>
      <c r="G19279" s="1257"/>
      <c r="H19279" s="1258"/>
      <c r="I19279" s="1257"/>
      <c r="J19279" s="1257"/>
      <c r="K19279" s="1257"/>
      <c r="L19279" s="1257"/>
      <c r="M19279" s="1257"/>
    </row>
    <row r="19280" spans="2:13" s="1259" customFormat="1" x14ac:dyDescent="0.2">
      <c r="B19280" s="1257"/>
      <c r="C19280" s="1257"/>
      <c r="D19280" s="1257"/>
      <c r="E19280" s="1257"/>
      <c r="F19280" s="1257"/>
      <c r="G19280" s="1257"/>
      <c r="H19280" s="1258"/>
      <c r="I19280" s="1257"/>
      <c r="J19280" s="1257"/>
      <c r="K19280" s="1257"/>
      <c r="L19280" s="1257"/>
      <c r="M19280" s="1257"/>
    </row>
    <row r="19281" spans="2:13" s="1259" customFormat="1" x14ac:dyDescent="0.2">
      <c r="B19281" s="1257"/>
      <c r="C19281" s="1257"/>
      <c r="D19281" s="1257"/>
      <c r="E19281" s="1257"/>
      <c r="F19281" s="1257"/>
      <c r="G19281" s="1257"/>
      <c r="H19281" s="1258"/>
      <c r="I19281" s="1257"/>
      <c r="J19281" s="1257"/>
      <c r="K19281" s="1257"/>
      <c r="L19281" s="1257"/>
      <c r="M19281" s="1257"/>
    </row>
    <row r="19282" spans="2:13" s="1259" customFormat="1" x14ac:dyDescent="0.2">
      <c r="B19282" s="1257"/>
      <c r="C19282" s="1257"/>
      <c r="D19282" s="1257"/>
      <c r="E19282" s="1257"/>
      <c r="F19282" s="1257"/>
      <c r="G19282" s="1257"/>
      <c r="H19282" s="1258"/>
      <c r="I19282" s="1257"/>
      <c r="J19282" s="1257"/>
      <c r="K19282" s="1257"/>
      <c r="L19282" s="1257"/>
      <c r="M19282" s="1257"/>
    </row>
    <row r="19283" spans="2:13" s="1259" customFormat="1" x14ac:dyDescent="0.2">
      <c r="B19283" s="1257"/>
      <c r="C19283" s="1257"/>
      <c r="D19283" s="1257"/>
      <c r="E19283" s="1257"/>
      <c r="F19283" s="1257"/>
      <c r="G19283" s="1257"/>
      <c r="H19283" s="1258"/>
      <c r="I19283" s="1257"/>
      <c r="J19283" s="1257"/>
      <c r="K19283" s="1257"/>
      <c r="L19283" s="1257"/>
      <c r="M19283" s="1257"/>
    </row>
    <row r="19284" spans="2:13" s="1259" customFormat="1" x14ac:dyDescent="0.2">
      <c r="B19284" s="1257"/>
      <c r="C19284" s="1257"/>
      <c r="D19284" s="1257"/>
      <c r="E19284" s="1257"/>
      <c r="F19284" s="1257"/>
      <c r="G19284" s="1257"/>
      <c r="H19284" s="1258"/>
      <c r="I19284" s="1257"/>
      <c r="J19284" s="1257"/>
      <c r="K19284" s="1257"/>
      <c r="L19284" s="1257"/>
      <c r="M19284" s="1257"/>
    </row>
    <row r="19285" spans="2:13" s="1259" customFormat="1" x14ac:dyDescent="0.2">
      <c r="B19285" s="1257"/>
      <c r="C19285" s="1257"/>
      <c r="D19285" s="1257"/>
      <c r="E19285" s="1257"/>
      <c r="F19285" s="1257"/>
      <c r="G19285" s="1257"/>
      <c r="H19285" s="1258"/>
      <c r="I19285" s="1257"/>
      <c r="J19285" s="1257"/>
      <c r="K19285" s="1257"/>
      <c r="L19285" s="1257"/>
      <c r="M19285" s="1257"/>
    </row>
    <row r="19286" spans="2:13" s="1259" customFormat="1" x14ac:dyDescent="0.2">
      <c r="B19286" s="1257"/>
      <c r="C19286" s="1257"/>
      <c r="D19286" s="1257"/>
      <c r="E19286" s="1257"/>
      <c r="F19286" s="1257"/>
      <c r="G19286" s="1257"/>
      <c r="H19286" s="1258"/>
      <c r="I19286" s="1257"/>
      <c r="J19286" s="1257"/>
      <c r="K19286" s="1257"/>
      <c r="L19286" s="1257"/>
      <c r="M19286" s="1257"/>
    </row>
    <row r="19287" spans="2:13" s="1259" customFormat="1" x14ac:dyDescent="0.2">
      <c r="B19287" s="1257"/>
      <c r="C19287" s="1257"/>
      <c r="D19287" s="1257"/>
      <c r="E19287" s="1257"/>
      <c r="F19287" s="1257"/>
      <c r="G19287" s="1257"/>
      <c r="H19287" s="1258"/>
      <c r="I19287" s="1257"/>
      <c r="J19287" s="1257"/>
      <c r="K19287" s="1257"/>
      <c r="L19287" s="1257"/>
      <c r="M19287" s="1257"/>
    </row>
    <row r="19288" spans="2:13" s="1259" customFormat="1" x14ac:dyDescent="0.2">
      <c r="B19288" s="1257"/>
      <c r="C19288" s="1257"/>
      <c r="D19288" s="1257"/>
      <c r="E19288" s="1257"/>
      <c r="F19288" s="1257"/>
      <c r="G19288" s="1257"/>
      <c r="H19288" s="1258"/>
      <c r="I19288" s="1257"/>
      <c r="J19288" s="1257"/>
      <c r="K19288" s="1257"/>
      <c r="L19288" s="1257"/>
      <c r="M19288" s="1257"/>
    </row>
    <row r="19289" spans="2:13" s="1259" customFormat="1" x14ac:dyDescent="0.2">
      <c r="B19289" s="1257"/>
      <c r="C19289" s="1257"/>
      <c r="D19289" s="1257"/>
      <c r="E19289" s="1257"/>
      <c r="F19289" s="1257"/>
      <c r="G19289" s="1257"/>
      <c r="H19289" s="1258"/>
      <c r="I19289" s="1257"/>
      <c r="J19289" s="1257"/>
      <c r="K19289" s="1257"/>
      <c r="L19289" s="1257"/>
      <c r="M19289" s="1257"/>
    </row>
    <row r="19290" spans="2:13" s="1259" customFormat="1" x14ac:dyDescent="0.2">
      <c r="B19290" s="1257"/>
      <c r="C19290" s="1257"/>
      <c r="D19290" s="1257"/>
      <c r="E19290" s="1257"/>
      <c r="F19290" s="1257"/>
      <c r="G19290" s="1257"/>
      <c r="H19290" s="1258"/>
      <c r="I19290" s="1257"/>
      <c r="J19290" s="1257"/>
      <c r="K19290" s="1257"/>
      <c r="L19290" s="1257"/>
      <c r="M19290" s="1257"/>
    </row>
    <row r="19291" spans="2:13" s="1259" customFormat="1" x14ac:dyDescent="0.2">
      <c r="B19291" s="1257"/>
      <c r="C19291" s="1257"/>
      <c r="D19291" s="1257"/>
      <c r="E19291" s="1257"/>
      <c r="F19291" s="1257"/>
      <c r="G19291" s="1257"/>
      <c r="H19291" s="1258"/>
      <c r="I19291" s="1257"/>
      <c r="J19291" s="1257"/>
      <c r="K19291" s="1257"/>
      <c r="L19291" s="1257"/>
      <c r="M19291" s="1257"/>
    </row>
    <row r="19292" spans="2:13" s="1259" customFormat="1" x14ac:dyDescent="0.2">
      <c r="B19292" s="1257"/>
      <c r="C19292" s="1257"/>
      <c r="D19292" s="1257"/>
      <c r="E19292" s="1257"/>
      <c r="F19292" s="1257"/>
      <c r="G19292" s="1257"/>
      <c r="H19292" s="1258"/>
      <c r="I19292" s="1257"/>
      <c r="J19292" s="1257"/>
      <c r="K19292" s="1257"/>
      <c r="L19292" s="1257"/>
      <c r="M19292" s="1257"/>
    </row>
    <row r="19293" spans="2:13" s="1259" customFormat="1" x14ac:dyDescent="0.2">
      <c r="B19293" s="1257"/>
      <c r="C19293" s="1257"/>
      <c r="D19293" s="1257"/>
      <c r="E19293" s="1257"/>
      <c r="F19293" s="1257"/>
      <c r="G19293" s="1257"/>
      <c r="H19293" s="1258"/>
      <c r="I19293" s="1257"/>
      <c r="J19293" s="1257"/>
      <c r="K19293" s="1257"/>
      <c r="L19293" s="1257"/>
      <c r="M19293" s="1257"/>
    </row>
    <row r="19294" spans="2:13" s="1259" customFormat="1" x14ac:dyDescent="0.2">
      <c r="B19294" s="1257"/>
      <c r="C19294" s="1257"/>
      <c r="D19294" s="1257"/>
      <c r="E19294" s="1257"/>
      <c r="F19294" s="1257"/>
      <c r="G19294" s="1257"/>
      <c r="H19294" s="1258"/>
      <c r="I19294" s="1257"/>
      <c r="J19294" s="1257"/>
      <c r="K19294" s="1257"/>
      <c r="L19294" s="1257"/>
      <c r="M19294" s="1257"/>
    </row>
    <row r="19295" spans="2:13" s="1259" customFormat="1" x14ac:dyDescent="0.2">
      <c r="B19295" s="1257"/>
      <c r="C19295" s="1257"/>
      <c r="D19295" s="1257"/>
      <c r="E19295" s="1257"/>
      <c r="F19295" s="1257"/>
      <c r="G19295" s="1257"/>
      <c r="H19295" s="1258"/>
      <c r="I19295" s="1257"/>
      <c r="J19295" s="1257"/>
      <c r="K19295" s="1257"/>
      <c r="L19295" s="1257"/>
      <c r="M19295" s="1257"/>
    </row>
    <row r="19296" spans="2:13" s="1259" customFormat="1" x14ac:dyDescent="0.2">
      <c r="B19296" s="1257"/>
      <c r="C19296" s="1257"/>
      <c r="D19296" s="1257"/>
      <c r="E19296" s="1257"/>
      <c r="F19296" s="1257"/>
      <c r="G19296" s="1257"/>
      <c r="H19296" s="1258"/>
      <c r="I19296" s="1257"/>
      <c r="J19296" s="1257"/>
      <c r="K19296" s="1257"/>
      <c r="L19296" s="1257"/>
      <c r="M19296" s="1257"/>
    </row>
    <row r="19297" spans="2:13" s="1259" customFormat="1" x14ac:dyDescent="0.2">
      <c r="B19297" s="1257"/>
      <c r="C19297" s="1257"/>
      <c r="D19297" s="1257"/>
      <c r="E19297" s="1257"/>
      <c r="F19297" s="1257"/>
      <c r="G19297" s="1257"/>
      <c r="H19297" s="1258"/>
      <c r="I19297" s="1257"/>
      <c r="J19297" s="1257"/>
      <c r="K19297" s="1257"/>
      <c r="L19297" s="1257"/>
      <c r="M19297" s="1257"/>
    </row>
    <row r="19298" spans="2:13" s="1259" customFormat="1" x14ac:dyDescent="0.2">
      <c r="B19298" s="1257"/>
      <c r="C19298" s="1257"/>
      <c r="D19298" s="1257"/>
      <c r="E19298" s="1257"/>
      <c r="F19298" s="1257"/>
      <c r="G19298" s="1257"/>
      <c r="H19298" s="1258"/>
      <c r="I19298" s="1257"/>
      <c r="J19298" s="1257"/>
      <c r="K19298" s="1257"/>
      <c r="L19298" s="1257"/>
      <c r="M19298" s="1257"/>
    </row>
    <row r="19299" spans="2:13" s="1259" customFormat="1" x14ac:dyDescent="0.2">
      <c r="B19299" s="1257"/>
      <c r="C19299" s="1257"/>
      <c r="D19299" s="1257"/>
      <c r="E19299" s="1257"/>
      <c r="F19299" s="1257"/>
      <c r="G19299" s="1257"/>
      <c r="H19299" s="1258"/>
      <c r="I19299" s="1257"/>
      <c r="J19299" s="1257"/>
      <c r="K19299" s="1257"/>
      <c r="L19299" s="1257"/>
      <c r="M19299" s="1257"/>
    </row>
    <row r="19300" spans="2:13" s="1259" customFormat="1" x14ac:dyDescent="0.2">
      <c r="B19300" s="1257"/>
      <c r="C19300" s="1257"/>
      <c r="D19300" s="1257"/>
      <c r="E19300" s="1257"/>
      <c r="F19300" s="1257"/>
      <c r="G19300" s="1257"/>
      <c r="H19300" s="1258"/>
      <c r="I19300" s="1257"/>
      <c r="J19300" s="1257"/>
      <c r="K19300" s="1257"/>
      <c r="L19300" s="1257"/>
      <c r="M19300" s="1257"/>
    </row>
    <row r="19301" spans="2:13" s="1259" customFormat="1" x14ac:dyDescent="0.2">
      <c r="B19301" s="1257"/>
      <c r="C19301" s="1257"/>
      <c r="D19301" s="1257"/>
      <c r="E19301" s="1257"/>
      <c r="F19301" s="1257"/>
      <c r="G19301" s="1257"/>
      <c r="H19301" s="1258"/>
      <c r="I19301" s="1257"/>
      <c r="J19301" s="1257"/>
      <c r="K19301" s="1257"/>
      <c r="L19301" s="1257"/>
      <c r="M19301" s="1257"/>
    </row>
    <row r="19302" spans="2:13" s="1259" customFormat="1" x14ac:dyDescent="0.2">
      <c r="B19302" s="1257"/>
      <c r="C19302" s="1257"/>
      <c r="D19302" s="1257"/>
      <c r="E19302" s="1257"/>
      <c r="F19302" s="1257"/>
      <c r="G19302" s="1257"/>
      <c r="H19302" s="1258"/>
      <c r="I19302" s="1257"/>
      <c r="J19302" s="1257"/>
      <c r="K19302" s="1257"/>
      <c r="L19302" s="1257"/>
      <c r="M19302" s="1257"/>
    </row>
    <row r="19303" spans="2:13" s="1259" customFormat="1" x14ac:dyDescent="0.2">
      <c r="B19303" s="1257"/>
      <c r="C19303" s="1257"/>
      <c r="D19303" s="1257"/>
      <c r="E19303" s="1257"/>
      <c r="F19303" s="1257"/>
      <c r="G19303" s="1257"/>
      <c r="H19303" s="1258"/>
      <c r="I19303" s="1257"/>
      <c r="J19303" s="1257"/>
      <c r="K19303" s="1257"/>
      <c r="L19303" s="1257"/>
      <c r="M19303" s="1257"/>
    </row>
    <row r="19304" spans="2:13" s="1259" customFormat="1" x14ac:dyDescent="0.2">
      <c r="B19304" s="1257"/>
      <c r="C19304" s="1257"/>
      <c r="D19304" s="1257"/>
      <c r="E19304" s="1257"/>
      <c r="F19304" s="1257"/>
      <c r="G19304" s="1257"/>
      <c r="H19304" s="1258"/>
      <c r="I19304" s="1257"/>
      <c r="J19304" s="1257"/>
      <c r="K19304" s="1257"/>
      <c r="L19304" s="1257"/>
      <c r="M19304" s="1257"/>
    </row>
    <row r="19305" spans="2:13" s="1259" customFormat="1" x14ac:dyDescent="0.2">
      <c r="B19305" s="1257"/>
      <c r="C19305" s="1257"/>
      <c r="D19305" s="1257"/>
      <c r="E19305" s="1257"/>
      <c r="F19305" s="1257"/>
      <c r="G19305" s="1257"/>
      <c r="H19305" s="1258"/>
      <c r="I19305" s="1257"/>
      <c r="J19305" s="1257"/>
      <c r="K19305" s="1257"/>
      <c r="L19305" s="1257"/>
      <c r="M19305" s="1257"/>
    </row>
    <row r="19306" spans="2:13" s="1259" customFormat="1" x14ac:dyDescent="0.2">
      <c r="B19306" s="1257"/>
      <c r="C19306" s="1257"/>
      <c r="D19306" s="1257"/>
      <c r="E19306" s="1257"/>
      <c r="F19306" s="1257"/>
      <c r="G19306" s="1257"/>
      <c r="H19306" s="1258"/>
      <c r="I19306" s="1257"/>
      <c r="J19306" s="1257"/>
      <c r="K19306" s="1257"/>
      <c r="L19306" s="1257"/>
      <c r="M19306" s="1257"/>
    </row>
    <row r="19307" spans="2:13" s="1259" customFormat="1" x14ac:dyDescent="0.2">
      <c r="B19307" s="1257"/>
      <c r="C19307" s="1257"/>
      <c r="D19307" s="1257"/>
      <c r="E19307" s="1257"/>
      <c r="F19307" s="1257"/>
      <c r="G19307" s="1257"/>
      <c r="H19307" s="1258"/>
      <c r="I19307" s="1257"/>
      <c r="J19307" s="1257"/>
      <c r="K19307" s="1257"/>
      <c r="L19307" s="1257"/>
      <c r="M19307" s="1257"/>
    </row>
    <row r="19308" spans="2:13" s="1259" customFormat="1" x14ac:dyDescent="0.2">
      <c r="B19308" s="1257"/>
      <c r="C19308" s="1257"/>
      <c r="D19308" s="1257"/>
      <c r="E19308" s="1257"/>
      <c r="F19308" s="1257"/>
      <c r="G19308" s="1257"/>
      <c r="H19308" s="1258"/>
      <c r="I19308" s="1257"/>
      <c r="J19308" s="1257"/>
      <c r="K19308" s="1257"/>
      <c r="L19308" s="1257"/>
      <c r="M19308" s="1257"/>
    </row>
    <row r="19309" spans="2:13" s="1259" customFormat="1" x14ac:dyDescent="0.2">
      <c r="B19309" s="1257"/>
      <c r="C19309" s="1257"/>
      <c r="D19309" s="1257"/>
      <c r="E19309" s="1257"/>
      <c r="F19309" s="1257"/>
      <c r="G19309" s="1257"/>
      <c r="H19309" s="1258"/>
      <c r="I19309" s="1257"/>
      <c r="J19309" s="1257"/>
      <c r="K19309" s="1257"/>
      <c r="L19309" s="1257"/>
      <c r="M19309" s="1257"/>
    </row>
    <row r="19310" spans="2:13" s="1259" customFormat="1" x14ac:dyDescent="0.2">
      <c r="B19310" s="1257"/>
      <c r="C19310" s="1257"/>
      <c r="D19310" s="1257"/>
      <c r="E19310" s="1257"/>
      <c r="F19310" s="1257"/>
      <c r="G19310" s="1257"/>
      <c r="H19310" s="1258"/>
      <c r="I19310" s="1257"/>
      <c r="J19310" s="1257"/>
      <c r="K19310" s="1257"/>
      <c r="L19310" s="1257"/>
      <c r="M19310" s="1257"/>
    </row>
    <row r="19311" spans="2:13" s="1259" customFormat="1" x14ac:dyDescent="0.2">
      <c r="B19311" s="1257"/>
      <c r="C19311" s="1257"/>
      <c r="D19311" s="1257"/>
      <c r="E19311" s="1257"/>
      <c r="F19311" s="1257"/>
      <c r="G19311" s="1257"/>
      <c r="H19311" s="1258"/>
      <c r="I19311" s="1257"/>
      <c r="J19311" s="1257"/>
      <c r="K19311" s="1257"/>
      <c r="L19311" s="1257"/>
      <c r="M19311" s="1257"/>
    </row>
    <row r="19312" spans="2:13" s="1259" customFormat="1" x14ac:dyDescent="0.2">
      <c r="B19312" s="1257"/>
      <c r="C19312" s="1257"/>
      <c r="D19312" s="1257"/>
      <c r="E19312" s="1257"/>
      <c r="F19312" s="1257"/>
      <c r="G19312" s="1257"/>
      <c r="H19312" s="1258"/>
      <c r="I19312" s="1257"/>
      <c r="J19312" s="1257"/>
      <c r="K19312" s="1257"/>
      <c r="L19312" s="1257"/>
      <c r="M19312" s="1257"/>
    </row>
    <row r="19313" spans="2:13" s="1259" customFormat="1" x14ac:dyDescent="0.2">
      <c r="B19313" s="1257"/>
      <c r="C19313" s="1257"/>
      <c r="D19313" s="1257"/>
      <c r="E19313" s="1257"/>
      <c r="F19313" s="1257"/>
      <c r="G19313" s="1257"/>
      <c r="H19313" s="1258"/>
      <c r="I19313" s="1257"/>
      <c r="J19313" s="1257"/>
      <c r="K19313" s="1257"/>
      <c r="L19313" s="1257"/>
      <c r="M19313" s="1257"/>
    </row>
    <row r="19314" spans="2:13" s="1259" customFormat="1" x14ac:dyDescent="0.2">
      <c r="B19314" s="1257"/>
      <c r="C19314" s="1257"/>
      <c r="D19314" s="1257"/>
      <c r="E19314" s="1257"/>
      <c r="F19314" s="1257"/>
      <c r="G19314" s="1257"/>
      <c r="H19314" s="1258"/>
      <c r="I19314" s="1257"/>
      <c r="J19314" s="1257"/>
      <c r="K19314" s="1257"/>
      <c r="L19314" s="1257"/>
      <c r="M19314" s="1257"/>
    </row>
    <row r="19315" spans="2:13" s="1259" customFormat="1" x14ac:dyDescent="0.2">
      <c r="B19315" s="1257"/>
      <c r="C19315" s="1257"/>
      <c r="D19315" s="1257"/>
      <c r="E19315" s="1257"/>
      <c r="F19315" s="1257"/>
      <c r="G19315" s="1257"/>
      <c r="H19315" s="1258"/>
      <c r="I19315" s="1257"/>
      <c r="J19315" s="1257"/>
      <c r="K19315" s="1257"/>
      <c r="L19315" s="1257"/>
      <c r="M19315" s="1257"/>
    </row>
    <row r="19316" spans="2:13" s="1259" customFormat="1" x14ac:dyDescent="0.2">
      <c r="B19316" s="1257"/>
      <c r="C19316" s="1257"/>
      <c r="D19316" s="1257"/>
      <c r="E19316" s="1257"/>
      <c r="F19316" s="1257"/>
      <c r="G19316" s="1257"/>
      <c r="H19316" s="1258"/>
      <c r="I19316" s="1257"/>
      <c r="J19316" s="1257"/>
      <c r="K19316" s="1257"/>
      <c r="L19316" s="1257"/>
      <c r="M19316" s="1257"/>
    </row>
    <row r="19317" spans="2:13" s="1259" customFormat="1" x14ac:dyDescent="0.2">
      <c r="B19317" s="1257"/>
      <c r="C19317" s="1257"/>
      <c r="D19317" s="1257"/>
      <c r="E19317" s="1257"/>
      <c r="F19317" s="1257"/>
      <c r="G19317" s="1257"/>
      <c r="H19317" s="1258"/>
      <c r="I19317" s="1257"/>
      <c r="J19317" s="1257"/>
      <c r="K19317" s="1257"/>
      <c r="L19317" s="1257"/>
      <c r="M19317" s="1257"/>
    </row>
    <row r="19318" spans="2:13" s="1259" customFormat="1" x14ac:dyDescent="0.2">
      <c r="B19318" s="1257"/>
      <c r="C19318" s="1257"/>
      <c r="D19318" s="1257"/>
      <c r="E19318" s="1257"/>
      <c r="F19318" s="1257"/>
      <c r="G19318" s="1257"/>
      <c r="H19318" s="1258"/>
      <c r="I19318" s="1257"/>
      <c r="J19318" s="1257"/>
      <c r="K19318" s="1257"/>
      <c r="L19318" s="1257"/>
      <c r="M19318" s="1257"/>
    </row>
    <row r="19319" spans="2:13" s="1259" customFormat="1" x14ac:dyDescent="0.2">
      <c r="B19319" s="1257"/>
      <c r="C19319" s="1257"/>
      <c r="D19319" s="1257"/>
      <c r="E19319" s="1257"/>
      <c r="F19319" s="1257"/>
      <c r="G19319" s="1257"/>
      <c r="H19319" s="1258"/>
      <c r="I19319" s="1257"/>
      <c r="J19319" s="1257"/>
      <c r="K19319" s="1257"/>
      <c r="L19319" s="1257"/>
      <c r="M19319" s="1257"/>
    </row>
    <row r="19320" spans="2:13" s="1259" customFormat="1" x14ac:dyDescent="0.2">
      <c r="B19320" s="1257"/>
      <c r="C19320" s="1257"/>
      <c r="D19320" s="1257"/>
      <c r="E19320" s="1257"/>
      <c r="F19320" s="1257"/>
      <c r="G19320" s="1257"/>
      <c r="H19320" s="1258"/>
      <c r="I19320" s="1257"/>
      <c r="J19320" s="1257"/>
      <c r="K19320" s="1257"/>
      <c r="L19320" s="1257"/>
      <c r="M19320" s="1257"/>
    </row>
    <row r="19321" spans="2:13" s="1259" customFormat="1" x14ac:dyDescent="0.2">
      <c r="B19321" s="1257"/>
      <c r="C19321" s="1257"/>
      <c r="D19321" s="1257"/>
      <c r="E19321" s="1257"/>
      <c r="F19321" s="1257"/>
      <c r="G19321" s="1257"/>
      <c r="H19321" s="1258"/>
      <c r="I19321" s="1257"/>
      <c r="J19321" s="1257"/>
      <c r="K19321" s="1257"/>
      <c r="L19321" s="1257"/>
      <c r="M19321" s="1257"/>
    </row>
    <row r="19322" spans="2:13" s="1259" customFormat="1" x14ac:dyDescent="0.2">
      <c r="B19322" s="1257"/>
      <c r="C19322" s="1257"/>
      <c r="D19322" s="1257"/>
      <c r="E19322" s="1257"/>
      <c r="F19322" s="1257"/>
      <c r="G19322" s="1257"/>
      <c r="H19322" s="1258"/>
      <c r="I19322" s="1257"/>
      <c r="J19322" s="1257"/>
      <c r="K19322" s="1257"/>
      <c r="L19322" s="1257"/>
      <c r="M19322" s="1257"/>
    </row>
    <row r="19323" spans="2:13" s="1259" customFormat="1" x14ac:dyDescent="0.2">
      <c r="B19323" s="1257"/>
      <c r="C19323" s="1257"/>
      <c r="D19323" s="1257"/>
      <c r="E19323" s="1257"/>
      <c r="F19323" s="1257"/>
      <c r="G19323" s="1257"/>
      <c r="H19323" s="1258"/>
      <c r="I19323" s="1257"/>
      <c r="J19323" s="1257"/>
      <c r="K19323" s="1257"/>
      <c r="L19323" s="1257"/>
      <c r="M19323" s="1257"/>
    </row>
    <row r="19324" spans="2:13" s="1259" customFormat="1" x14ac:dyDescent="0.2">
      <c r="B19324" s="1257"/>
      <c r="C19324" s="1257"/>
      <c r="D19324" s="1257"/>
      <c r="E19324" s="1257"/>
      <c r="F19324" s="1257"/>
      <c r="G19324" s="1257"/>
      <c r="H19324" s="1258"/>
      <c r="I19324" s="1257"/>
      <c r="J19324" s="1257"/>
      <c r="K19324" s="1257"/>
      <c r="L19324" s="1257"/>
      <c r="M19324" s="1257"/>
    </row>
    <row r="19325" spans="2:13" s="1259" customFormat="1" x14ac:dyDescent="0.2">
      <c r="B19325" s="1257"/>
      <c r="C19325" s="1257"/>
      <c r="D19325" s="1257"/>
      <c r="E19325" s="1257"/>
      <c r="F19325" s="1257"/>
      <c r="G19325" s="1257"/>
      <c r="H19325" s="1258"/>
      <c r="I19325" s="1257"/>
      <c r="J19325" s="1257"/>
      <c r="K19325" s="1257"/>
      <c r="L19325" s="1257"/>
      <c r="M19325" s="1257"/>
    </row>
    <row r="19326" spans="2:13" s="1259" customFormat="1" x14ac:dyDescent="0.2">
      <c r="B19326" s="1257"/>
      <c r="C19326" s="1257"/>
      <c r="D19326" s="1257"/>
      <c r="E19326" s="1257"/>
      <c r="F19326" s="1257"/>
      <c r="G19326" s="1257"/>
      <c r="H19326" s="1258"/>
      <c r="I19326" s="1257"/>
      <c r="J19326" s="1257"/>
      <c r="K19326" s="1257"/>
      <c r="L19326" s="1257"/>
      <c r="M19326" s="1257"/>
    </row>
    <row r="19327" spans="2:13" s="1259" customFormat="1" x14ac:dyDescent="0.2">
      <c r="B19327" s="1257"/>
      <c r="C19327" s="1257"/>
      <c r="D19327" s="1257"/>
      <c r="E19327" s="1257"/>
      <c r="F19327" s="1257"/>
      <c r="G19327" s="1257"/>
      <c r="H19327" s="1258"/>
      <c r="I19327" s="1257"/>
      <c r="J19327" s="1257"/>
      <c r="K19327" s="1257"/>
      <c r="L19327" s="1257"/>
      <c r="M19327" s="1257"/>
    </row>
    <row r="19328" spans="2:13" s="1259" customFormat="1" x14ac:dyDescent="0.2">
      <c r="B19328" s="1257"/>
      <c r="C19328" s="1257"/>
      <c r="D19328" s="1257"/>
      <c r="E19328" s="1257"/>
      <c r="F19328" s="1257"/>
      <c r="G19328" s="1257"/>
      <c r="H19328" s="1258"/>
      <c r="I19328" s="1257"/>
      <c r="J19328" s="1257"/>
      <c r="K19328" s="1257"/>
      <c r="L19328" s="1257"/>
      <c r="M19328" s="1257"/>
    </row>
    <row r="19329" spans="2:13" s="1259" customFormat="1" x14ac:dyDescent="0.2">
      <c r="B19329" s="1257"/>
      <c r="C19329" s="1257"/>
      <c r="D19329" s="1257"/>
      <c r="E19329" s="1257"/>
      <c r="F19329" s="1257"/>
      <c r="G19329" s="1257"/>
      <c r="H19329" s="1258"/>
      <c r="I19329" s="1257"/>
      <c r="J19329" s="1257"/>
      <c r="K19329" s="1257"/>
      <c r="L19329" s="1257"/>
      <c r="M19329" s="1257"/>
    </row>
    <row r="19330" spans="2:13" s="1259" customFormat="1" x14ac:dyDescent="0.2">
      <c r="B19330" s="1257"/>
      <c r="C19330" s="1257"/>
      <c r="D19330" s="1257"/>
      <c r="E19330" s="1257"/>
      <c r="F19330" s="1257"/>
      <c r="G19330" s="1257"/>
      <c r="H19330" s="1258"/>
      <c r="I19330" s="1257"/>
      <c r="J19330" s="1257"/>
      <c r="K19330" s="1257"/>
      <c r="L19330" s="1257"/>
      <c r="M19330" s="1257"/>
    </row>
    <row r="19331" spans="2:13" s="1259" customFormat="1" x14ac:dyDescent="0.2">
      <c r="B19331" s="1257"/>
      <c r="C19331" s="1257"/>
      <c r="D19331" s="1257"/>
      <c r="E19331" s="1257"/>
      <c r="F19331" s="1257"/>
      <c r="G19331" s="1257"/>
      <c r="H19331" s="1258"/>
      <c r="I19331" s="1257"/>
      <c r="J19331" s="1257"/>
      <c r="K19331" s="1257"/>
      <c r="L19331" s="1257"/>
      <c r="M19331" s="1257"/>
    </row>
    <row r="19332" spans="2:13" s="1259" customFormat="1" x14ac:dyDescent="0.2">
      <c r="B19332" s="1257"/>
      <c r="C19332" s="1257"/>
      <c r="D19332" s="1257"/>
      <c r="E19332" s="1257"/>
      <c r="F19332" s="1257"/>
      <c r="G19332" s="1257"/>
      <c r="H19332" s="1258"/>
      <c r="I19332" s="1257"/>
      <c r="J19332" s="1257"/>
      <c r="K19332" s="1257"/>
      <c r="L19332" s="1257"/>
      <c r="M19332" s="1257"/>
    </row>
    <row r="19333" spans="2:13" s="1259" customFormat="1" x14ac:dyDescent="0.2">
      <c r="B19333" s="1257"/>
      <c r="C19333" s="1257"/>
      <c r="D19333" s="1257"/>
      <c r="E19333" s="1257"/>
      <c r="F19333" s="1257"/>
      <c r="G19333" s="1257"/>
      <c r="H19333" s="1258"/>
      <c r="I19333" s="1257"/>
      <c r="J19333" s="1257"/>
      <c r="K19333" s="1257"/>
      <c r="L19333" s="1257"/>
      <c r="M19333" s="1257"/>
    </row>
    <row r="19334" spans="2:13" s="1259" customFormat="1" x14ac:dyDescent="0.2">
      <c r="B19334" s="1257"/>
      <c r="C19334" s="1257"/>
      <c r="D19334" s="1257"/>
      <c r="E19334" s="1257"/>
      <c r="F19334" s="1257"/>
      <c r="G19334" s="1257"/>
      <c r="H19334" s="1258"/>
      <c r="I19334" s="1257"/>
      <c r="J19334" s="1257"/>
      <c r="K19334" s="1257"/>
      <c r="L19334" s="1257"/>
      <c r="M19334" s="1257"/>
    </row>
    <row r="19335" spans="2:13" s="1259" customFormat="1" x14ac:dyDescent="0.2">
      <c r="B19335" s="1257"/>
      <c r="C19335" s="1257"/>
      <c r="D19335" s="1257"/>
      <c r="E19335" s="1257"/>
      <c r="F19335" s="1257"/>
      <c r="G19335" s="1257"/>
      <c r="H19335" s="1258"/>
      <c r="I19335" s="1257"/>
      <c r="J19335" s="1257"/>
      <c r="K19335" s="1257"/>
      <c r="L19335" s="1257"/>
      <c r="M19335" s="1257"/>
    </row>
    <row r="19336" spans="2:13" s="1259" customFormat="1" x14ac:dyDescent="0.2">
      <c r="B19336" s="1257"/>
      <c r="C19336" s="1257"/>
      <c r="D19336" s="1257"/>
      <c r="E19336" s="1257"/>
      <c r="F19336" s="1257"/>
      <c r="G19336" s="1257"/>
      <c r="H19336" s="1258"/>
      <c r="I19336" s="1257"/>
      <c r="J19336" s="1257"/>
      <c r="K19336" s="1257"/>
      <c r="L19336" s="1257"/>
      <c r="M19336" s="1257"/>
    </row>
    <row r="19337" spans="2:13" s="1259" customFormat="1" x14ac:dyDescent="0.2">
      <c r="B19337" s="1257"/>
      <c r="C19337" s="1257"/>
      <c r="D19337" s="1257"/>
      <c r="E19337" s="1257"/>
      <c r="F19337" s="1257"/>
      <c r="G19337" s="1257"/>
      <c r="H19337" s="1258"/>
      <c r="I19337" s="1257"/>
      <c r="J19337" s="1257"/>
      <c r="K19337" s="1257"/>
      <c r="L19337" s="1257"/>
      <c r="M19337" s="1257"/>
    </row>
    <row r="19338" spans="2:13" s="1259" customFormat="1" x14ac:dyDescent="0.2">
      <c r="B19338" s="1257"/>
      <c r="C19338" s="1257"/>
      <c r="D19338" s="1257"/>
      <c r="E19338" s="1257"/>
      <c r="F19338" s="1257"/>
      <c r="G19338" s="1257"/>
      <c r="H19338" s="1258"/>
      <c r="I19338" s="1257"/>
      <c r="J19338" s="1257"/>
      <c r="K19338" s="1257"/>
      <c r="L19338" s="1257"/>
      <c r="M19338" s="1257"/>
    </row>
    <row r="19339" spans="2:13" s="1259" customFormat="1" x14ac:dyDescent="0.2">
      <c r="B19339" s="1257"/>
      <c r="C19339" s="1257"/>
      <c r="D19339" s="1257"/>
      <c r="E19339" s="1257"/>
      <c r="F19339" s="1257"/>
      <c r="G19339" s="1257"/>
      <c r="H19339" s="1258"/>
      <c r="I19339" s="1257"/>
      <c r="J19339" s="1257"/>
      <c r="K19339" s="1257"/>
      <c r="L19339" s="1257"/>
      <c r="M19339" s="1257"/>
    </row>
    <row r="19340" spans="2:13" s="1259" customFormat="1" x14ac:dyDescent="0.2">
      <c r="B19340" s="1257"/>
      <c r="C19340" s="1257"/>
      <c r="D19340" s="1257"/>
      <c r="E19340" s="1257"/>
      <c r="F19340" s="1257"/>
      <c r="G19340" s="1257"/>
      <c r="H19340" s="1258"/>
      <c r="I19340" s="1257"/>
      <c r="J19340" s="1257"/>
      <c r="K19340" s="1257"/>
      <c r="L19340" s="1257"/>
      <c r="M19340" s="1257"/>
    </row>
    <row r="19341" spans="2:13" s="1259" customFormat="1" x14ac:dyDescent="0.2">
      <c r="B19341" s="1257"/>
      <c r="C19341" s="1257"/>
      <c r="D19341" s="1257"/>
      <c r="E19341" s="1257"/>
      <c r="F19341" s="1257"/>
      <c r="G19341" s="1257"/>
      <c r="H19341" s="1258"/>
      <c r="I19341" s="1257"/>
      <c r="J19341" s="1257"/>
      <c r="K19341" s="1257"/>
      <c r="L19341" s="1257"/>
      <c r="M19341" s="1257"/>
    </row>
    <row r="19342" spans="2:13" s="1259" customFormat="1" x14ac:dyDescent="0.2">
      <c r="B19342" s="1257"/>
      <c r="C19342" s="1257"/>
      <c r="D19342" s="1257"/>
      <c r="E19342" s="1257"/>
      <c r="F19342" s="1257"/>
      <c r="G19342" s="1257"/>
      <c r="H19342" s="1258"/>
      <c r="I19342" s="1257"/>
      <c r="J19342" s="1257"/>
      <c r="K19342" s="1257"/>
      <c r="L19342" s="1257"/>
      <c r="M19342" s="1257"/>
    </row>
    <row r="19343" spans="2:13" s="1259" customFormat="1" x14ac:dyDescent="0.2">
      <c r="B19343" s="1257"/>
      <c r="C19343" s="1257"/>
      <c r="D19343" s="1257"/>
      <c r="E19343" s="1257"/>
      <c r="F19343" s="1257"/>
      <c r="G19343" s="1257"/>
      <c r="H19343" s="1258"/>
      <c r="I19343" s="1257"/>
      <c r="J19343" s="1257"/>
      <c r="K19343" s="1257"/>
      <c r="L19343" s="1257"/>
      <c r="M19343" s="1257"/>
    </row>
    <row r="19344" spans="2:13" s="1259" customFormat="1" x14ac:dyDescent="0.2">
      <c r="B19344" s="1257"/>
      <c r="C19344" s="1257"/>
      <c r="D19344" s="1257"/>
      <c r="E19344" s="1257"/>
      <c r="F19344" s="1257"/>
      <c r="G19344" s="1257"/>
      <c r="H19344" s="1258"/>
      <c r="I19344" s="1257"/>
      <c r="J19344" s="1257"/>
      <c r="K19344" s="1257"/>
      <c r="L19344" s="1257"/>
      <c r="M19344" s="1257"/>
    </row>
    <row r="19345" spans="2:13" s="1259" customFormat="1" x14ac:dyDescent="0.2">
      <c r="B19345" s="1257"/>
      <c r="C19345" s="1257"/>
      <c r="D19345" s="1257"/>
      <c r="E19345" s="1257"/>
      <c r="F19345" s="1257"/>
      <c r="G19345" s="1257"/>
      <c r="H19345" s="1258"/>
      <c r="I19345" s="1257"/>
      <c r="J19345" s="1257"/>
      <c r="K19345" s="1257"/>
      <c r="L19345" s="1257"/>
      <c r="M19345" s="1257"/>
    </row>
    <row r="19346" spans="2:13" s="1259" customFormat="1" x14ac:dyDescent="0.2">
      <c r="B19346" s="1257"/>
      <c r="C19346" s="1257"/>
      <c r="D19346" s="1257"/>
      <c r="E19346" s="1257"/>
      <c r="F19346" s="1257"/>
      <c r="G19346" s="1257"/>
      <c r="H19346" s="1258"/>
      <c r="I19346" s="1257"/>
      <c r="J19346" s="1257"/>
      <c r="K19346" s="1257"/>
      <c r="L19346" s="1257"/>
      <c r="M19346" s="1257"/>
    </row>
    <row r="19347" spans="2:13" s="1259" customFormat="1" x14ac:dyDescent="0.2">
      <c r="B19347" s="1257"/>
      <c r="C19347" s="1257"/>
      <c r="D19347" s="1257"/>
      <c r="E19347" s="1257"/>
      <c r="F19347" s="1257"/>
      <c r="G19347" s="1257"/>
      <c r="H19347" s="1258"/>
      <c r="I19347" s="1257"/>
      <c r="J19347" s="1257"/>
      <c r="K19347" s="1257"/>
      <c r="L19347" s="1257"/>
      <c r="M19347" s="1257"/>
    </row>
    <row r="19348" spans="2:13" s="1259" customFormat="1" x14ac:dyDescent="0.2">
      <c r="B19348" s="1257"/>
      <c r="C19348" s="1257"/>
      <c r="D19348" s="1257"/>
      <c r="E19348" s="1257"/>
      <c r="F19348" s="1257"/>
      <c r="G19348" s="1257"/>
      <c r="H19348" s="1258"/>
      <c r="I19348" s="1257"/>
      <c r="J19348" s="1257"/>
      <c r="K19348" s="1257"/>
      <c r="L19348" s="1257"/>
      <c r="M19348" s="1257"/>
    </row>
    <row r="19349" spans="2:13" s="1259" customFormat="1" x14ac:dyDescent="0.2">
      <c r="B19349" s="1257"/>
      <c r="C19349" s="1257"/>
      <c r="D19349" s="1257"/>
      <c r="E19349" s="1257"/>
      <c r="F19349" s="1257"/>
      <c r="G19349" s="1257"/>
      <c r="H19349" s="1258"/>
      <c r="I19349" s="1257"/>
      <c r="J19349" s="1257"/>
      <c r="K19349" s="1257"/>
      <c r="L19349" s="1257"/>
      <c r="M19349" s="1257"/>
    </row>
    <row r="19350" spans="2:13" s="1259" customFormat="1" x14ac:dyDescent="0.2">
      <c r="B19350" s="1257"/>
      <c r="C19350" s="1257"/>
      <c r="D19350" s="1257"/>
      <c r="E19350" s="1257"/>
      <c r="F19350" s="1257"/>
      <c r="G19350" s="1257"/>
      <c r="H19350" s="1258"/>
      <c r="I19350" s="1257"/>
      <c r="J19350" s="1257"/>
      <c r="K19350" s="1257"/>
      <c r="L19350" s="1257"/>
      <c r="M19350" s="1257"/>
    </row>
    <row r="19351" spans="2:13" s="1259" customFormat="1" x14ac:dyDescent="0.2">
      <c r="B19351" s="1257"/>
      <c r="C19351" s="1257"/>
      <c r="D19351" s="1257"/>
      <c r="E19351" s="1257"/>
      <c r="F19351" s="1257"/>
      <c r="G19351" s="1257"/>
      <c r="H19351" s="1258"/>
      <c r="I19351" s="1257"/>
      <c r="J19351" s="1257"/>
      <c r="K19351" s="1257"/>
      <c r="L19351" s="1257"/>
      <c r="M19351" s="1257"/>
    </row>
    <row r="19352" spans="2:13" s="1259" customFormat="1" x14ac:dyDescent="0.2">
      <c r="B19352" s="1257"/>
      <c r="C19352" s="1257"/>
      <c r="D19352" s="1257"/>
      <c r="E19352" s="1257"/>
      <c r="F19352" s="1257"/>
      <c r="G19352" s="1257"/>
      <c r="H19352" s="1258"/>
      <c r="I19352" s="1257"/>
      <c r="J19352" s="1257"/>
      <c r="K19352" s="1257"/>
      <c r="L19352" s="1257"/>
      <c r="M19352" s="1257"/>
    </row>
    <row r="19353" spans="2:13" s="1259" customFormat="1" x14ac:dyDescent="0.2">
      <c r="B19353" s="1257"/>
      <c r="C19353" s="1257"/>
      <c r="D19353" s="1257"/>
      <c r="E19353" s="1257"/>
      <c r="F19353" s="1257"/>
      <c r="G19353" s="1257"/>
      <c r="H19353" s="1258"/>
      <c r="I19353" s="1257"/>
      <c r="J19353" s="1257"/>
      <c r="K19353" s="1257"/>
      <c r="L19353" s="1257"/>
      <c r="M19353" s="1257"/>
    </row>
    <row r="19354" spans="2:13" s="1259" customFormat="1" x14ac:dyDescent="0.2">
      <c r="B19354" s="1257"/>
      <c r="C19354" s="1257"/>
      <c r="D19354" s="1257"/>
      <c r="E19354" s="1257"/>
      <c r="F19354" s="1257"/>
      <c r="G19354" s="1257"/>
      <c r="H19354" s="1258"/>
      <c r="I19354" s="1257"/>
      <c r="J19354" s="1257"/>
      <c r="K19354" s="1257"/>
      <c r="L19354" s="1257"/>
      <c r="M19354" s="1257"/>
    </row>
    <row r="19355" spans="2:13" s="1259" customFormat="1" x14ac:dyDescent="0.2">
      <c r="B19355" s="1257"/>
      <c r="C19355" s="1257"/>
      <c r="D19355" s="1257"/>
      <c r="E19355" s="1257"/>
      <c r="F19355" s="1257"/>
      <c r="G19355" s="1257"/>
      <c r="H19355" s="1258"/>
      <c r="I19355" s="1257"/>
      <c r="J19355" s="1257"/>
      <c r="K19355" s="1257"/>
      <c r="L19355" s="1257"/>
      <c r="M19355" s="1257"/>
    </row>
    <row r="19356" spans="2:13" s="1259" customFormat="1" x14ac:dyDescent="0.2">
      <c r="B19356" s="1257"/>
      <c r="C19356" s="1257"/>
      <c r="D19356" s="1257"/>
      <c r="E19356" s="1257"/>
      <c r="F19356" s="1257"/>
      <c r="G19356" s="1257"/>
      <c r="H19356" s="1258"/>
      <c r="I19356" s="1257"/>
      <c r="J19356" s="1257"/>
      <c r="K19356" s="1257"/>
      <c r="L19356" s="1257"/>
      <c r="M19356" s="1257"/>
    </row>
    <row r="19357" spans="2:13" s="1259" customFormat="1" x14ac:dyDescent="0.2">
      <c r="B19357" s="1257"/>
      <c r="C19357" s="1257"/>
      <c r="D19357" s="1257"/>
      <c r="E19357" s="1257"/>
      <c r="F19357" s="1257"/>
      <c r="G19357" s="1257"/>
      <c r="H19357" s="1258"/>
      <c r="I19357" s="1257"/>
      <c r="J19357" s="1257"/>
      <c r="K19357" s="1257"/>
      <c r="L19357" s="1257"/>
      <c r="M19357" s="1257"/>
    </row>
    <row r="19358" spans="2:13" s="1259" customFormat="1" x14ac:dyDescent="0.2">
      <c r="B19358" s="1257"/>
      <c r="C19358" s="1257"/>
      <c r="D19358" s="1257"/>
      <c r="E19358" s="1257"/>
      <c r="F19358" s="1257"/>
      <c r="G19358" s="1257"/>
      <c r="H19358" s="1258"/>
      <c r="I19358" s="1257"/>
      <c r="J19358" s="1257"/>
      <c r="K19358" s="1257"/>
      <c r="L19358" s="1257"/>
      <c r="M19358" s="1257"/>
    </row>
    <row r="19359" spans="2:13" s="1259" customFormat="1" x14ac:dyDescent="0.2">
      <c r="B19359" s="1257"/>
      <c r="C19359" s="1257"/>
      <c r="D19359" s="1257"/>
      <c r="E19359" s="1257"/>
      <c r="F19359" s="1257"/>
      <c r="G19359" s="1257"/>
      <c r="H19359" s="1258"/>
      <c r="I19359" s="1257"/>
      <c r="J19359" s="1257"/>
      <c r="K19359" s="1257"/>
      <c r="L19359" s="1257"/>
      <c r="M19359" s="1257"/>
    </row>
    <row r="19360" spans="2:13" s="1259" customFormat="1" x14ac:dyDescent="0.2">
      <c r="B19360" s="1257"/>
      <c r="C19360" s="1257"/>
      <c r="D19360" s="1257"/>
      <c r="E19360" s="1257"/>
      <c r="F19360" s="1257"/>
      <c r="G19360" s="1257"/>
      <c r="H19360" s="1258"/>
      <c r="I19360" s="1257"/>
      <c r="J19360" s="1257"/>
      <c r="K19360" s="1257"/>
      <c r="L19360" s="1257"/>
      <c r="M19360" s="1257"/>
    </row>
    <row r="19361" spans="2:13" s="1259" customFormat="1" x14ac:dyDescent="0.2">
      <c r="B19361" s="1257"/>
      <c r="C19361" s="1257"/>
      <c r="D19361" s="1257"/>
      <c r="E19361" s="1257"/>
      <c r="F19361" s="1257"/>
      <c r="G19361" s="1257"/>
      <c r="H19361" s="1258"/>
      <c r="I19361" s="1257"/>
      <c r="J19361" s="1257"/>
      <c r="K19361" s="1257"/>
      <c r="L19361" s="1257"/>
      <c r="M19361" s="1257"/>
    </row>
    <row r="19362" spans="2:13" s="1259" customFormat="1" x14ac:dyDescent="0.2">
      <c r="B19362" s="1257"/>
      <c r="C19362" s="1257"/>
      <c r="D19362" s="1257"/>
      <c r="E19362" s="1257"/>
      <c r="F19362" s="1257"/>
      <c r="G19362" s="1257"/>
      <c r="H19362" s="1258"/>
      <c r="I19362" s="1257"/>
      <c r="J19362" s="1257"/>
      <c r="K19362" s="1257"/>
      <c r="L19362" s="1257"/>
      <c r="M19362" s="1257"/>
    </row>
    <row r="19363" spans="2:13" s="1259" customFormat="1" x14ac:dyDescent="0.2">
      <c r="B19363" s="1257"/>
      <c r="C19363" s="1257"/>
      <c r="D19363" s="1257"/>
      <c r="E19363" s="1257"/>
      <c r="F19363" s="1257"/>
      <c r="G19363" s="1257"/>
      <c r="H19363" s="1258"/>
      <c r="I19363" s="1257"/>
      <c r="J19363" s="1257"/>
      <c r="K19363" s="1257"/>
      <c r="L19363" s="1257"/>
      <c r="M19363" s="1257"/>
    </row>
    <row r="19364" spans="2:13" s="1259" customFormat="1" x14ac:dyDescent="0.2">
      <c r="B19364" s="1257"/>
      <c r="C19364" s="1257"/>
      <c r="D19364" s="1257"/>
      <c r="E19364" s="1257"/>
      <c r="F19364" s="1257"/>
      <c r="G19364" s="1257"/>
      <c r="H19364" s="1258"/>
      <c r="I19364" s="1257"/>
      <c r="J19364" s="1257"/>
      <c r="K19364" s="1257"/>
      <c r="L19364" s="1257"/>
      <c r="M19364" s="1257"/>
    </row>
    <row r="19365" spans="2:13" s="1259" customFormat="1" x14ac:dyDescent="0.2">
      <c r="B19365" s="1257"/>
      <c r="C19365" s="1257"/>
      <c r="D19365" s="1257"/>
      <c r="E19365" s="1257"/>
      <c r="F19365" s="1257"/>
      <c r="G19365" s="1257"/>
      <c r="H19365" s="1258"/>
      <c r="I19365" s="1257"/>
      <c r="J19365" s="1257"/>
      <c r="K19365" s="1257"/>
      <c r="L19365" s="1257"/>
      <c r="M19365" s="1257"/>
    </row>
    <row r="19366" spans="2:13" s="1259" customFormat="1" x14ac:dyDescent="0.2">
      <c r="B19366" s="1257"/>
      <c r="C19366" s="1257"/>
      <c r="D19366" s="1257"/>
      <c r="E19366" s="1257"/>
      <c r="F19366" s="1257"/>
      <c r="G19366" s="1257"/>
      <c r="H19366" s="1258"/>
      <c r="I19366" s="1257"/>
      <c r="J19366" s="1257"/>
      <c r="K19366" s="1257"/>
      <c r="L19366" s="1257"/>
      <c r="M19366" s="1257"/>
    </row>
    <row r="19367" spans="2:13" s="1259" customFormat="1" x14ac:dyDescent="0.2">
      <c r="B19367" s="1257"/>
      <c r="C19367" s="1257"/>
      <c r="D19367" s="1257"/>
      <c r="E19367" s="1257"/>
      <c r="F19367" s="1257"/>
      <c r="G19367" s="1257"/>
      <c r="H19367" s="1258"/>
      <c r="I19367" s="1257"/>
      <c r="J19367" s="1257"/>
      <c r="K19367" s="1257"/>
      <c r="L19367" s="1257"/>
      <c r="M19367" s="1257"/>
    </row>
    <row r="19368" spans="2:13" s="1259" customFormat="1" x14ac:dyDescent="0.2">
      <c r="B19368" s="1257"/>
      <c r="C19368" s="1257"/>
      <c r="D19368" s="1257"/>
      <c r="E19368" s="1257"/>
      <c r="F19368" s="1257"/>
      <c r="G19368" s="1257"/>
      <c r="H19368" s="1258"/>
      <c r="I19368" s="1257"/>
      <c r="J19368" s="1257"/>
      <c r="K19368" s="1257"/>
      <c r="L19368" s="1257"/>
      <c r="M19368" s="1257"/>
    </row>
    <row r="19369" spans="2:13" s="1259" customFormat="1" x14ac:dyDescent="0.2">
      <c r="B19369" s="1257"/>
      <c r="C19369" s="1257"/>
      <c r="D19369" s="1257"/>
      <c r="E19369" s="1257"/>
      <c r="F19369" s="1257"/>
      <c r="G19369" s="1257"/>
      <c r="H19369" s="1258"/>
      <c r="I19369" s="1257"/>
      <c r="J19369" s="1257"/>
      <c r="K19369" s="1257"/>
      <c r="L19369" s="1257"/>
      <c r="M19369" s="1257"/>
    </row>
    <row r="19370" spans="2:13" s="1259" customFormat="1" x14ac:dyDescent="0.2">
      <c r="B19370" s="1257"/>
      <c r="C19370" s="1257"/>
      <c r="D19370" s="1257"/>
      <c r="E19370" s="1257"/>
      <c r="F19370" s="1257"/>
      <c r="G19370" s="1257"/>
      <c r="H19370" s="1258"/>
      <c r="I19370" s="1257"/>
      <c r="J19370" s="1257"/>
      <c r="K19370" s="1257"/>
      <c r="L19370" s="1257"/>
      <c r="M19370" s="1257"/>
    </row>
    <row r="19371" spans="2:13" s="1259" customFormat="1" x14ac:dyDescent="0.2">
      <c r="B19371" s="1257"/>
      <c r="C19371" s="1257"/>
      <c r="D19371" s="1257"/>
      <c r="E19371" s="1257"/>
      <c r="F19371" s="1257"/>
      <c r="G19371" s="1257"/>
      <c r="H19371" s="1258"/>
      <c r="I19371" s="1257"/>
      <c r="J19371" s="1257"/>
      <c r="K19371" s="1257"/>
      <c r="L19371" s="1257"/>
      <c r="M19371" s="1257"/>
    </row>
    <row r="19372" spans="2:13" s="1259" customFormat="1" x14ac:dyDescent="0.2">
      <c r="B19372" s="1257"/>
      <c r="C19372" s="1257"/>
      <c r="D19372" s="1257"/>
      <c r="E19372" s="1257"/>
      <c r="F19372" s="1257"/>
      <c r="G19372" s="1257"/>
      <c r="H19372" s="1258"/>
      <c r="I19372" s="1257"/>
      <c r="J19372" s="1257"/>
      <c r="K19372" s="1257"/>
      <c r="L19372" s="1257"/>
      <c r="M19372" s="1257"/>
    </row>
    <row r="19373" spans="2:13" s="1259" customFormat="1" x14ac:dyDescent="0.2">
      <c r="B19373" s="1257"/>
      <c r="C19373" s="1257"/>
      <c r="D19373" s="1257"/>
      <c r="E19373" s="1257"/>
      <c r="F19373" s="1257"/>
      <c r="G19373" s="1257"/>
      <c r="H19373" s="1258"/>
      <c r="I19373" s="1257"/>
      <c r="J19373" s="1257"/>
      <c r="K19373" s="1257"/>
      <c r="L19373" s="1257"/>
      <c r="M19373" s="1257"/>
    </row>
    <row r="19374" spans="2:13" s="1259" customFormat="1" x14ac:dyDescent="0.2">
      <c r="B19374" s="1257"/>
      <c r="C19374" s="1257"/>
      <c r="D19374" s="1257"/>
      <c r="E19374" s="1257"/>
      <c r="F19374" s="1257"/>
      <c r="G19374" s="1257"/>
      <c r="H19374" s="1258"/>
      <c r="I19374" s="1257"/>
      <c r="J19374" s="1257"/>
      <c r="K19374" s="1257"/>
      <c r="L19374" s="1257"/>
      <c r="M19374" s="1257"/>
    </row>
    <row r="19375" spans="2:13" s="1259" customFormat="1" x14ac:dyDescent="0.2">
      <c r="B19375" s="1257"/>
      <c r="C19375" s="1257"/>
      <c r="D19375" s="1257"/>
      <c r="E19375" s="1257"/>
      <c r="F19375" s="1257"/>
      <c r="G19375" s="1257"/>
      <c r="H19375" s="1258"/>
      <c r="I19375" s="1257"/>
      <c r="J19375" s="1257"/>
      <c r="K19375" s="1257"/>
      <c r="L19375" s="1257"/>
      <c r="M19375" s="1257"/>
    </row>
    <row r="19376" spans="2:13" s="1259" customFormat="1" x14ac:dyDescent="0.2">
      <c r="B19376" s="1257"/>
      <c r="C19376" s="1257"/>
      <c r="D19376" s="1257"/>
      <c r="E19376" s="1257"/>
      <c r="F19376" s="1257"/>
      <c r="G19376" s="1257"/>
      <c r="H19376" s="1258"/>
      <c r="I19376" s="1257"/>
      <c r="J19376" s="1257"/>
      <c r="K19376" s="1257"/>
      <c r="L19376" s="1257"/>
      <c r="M19376" s="1257"/>
    </row>
    <row r="19377" spans="2:13" s="1259" customFormat="1" x14ac:dyDescent="0.2">
      <c r="B19377" s="1257"/>
      <c r="C19377" s="1257"/>
      <c r="D19377" s="1257"/>
      <c r="E19377" s="1257"/>
      <c r="F19377" s="1257"/>
      <c r="G19377" s="1257"/>
      <c r="H19377" s="1258"/>
      <c r="I19377" s="1257"/>
      <c r="J19377" s="1257"/>
      <c r="K19377" s="1257"/>
      <c r="L19377" s="1257"/>
      <c r="M19377" s="1257"/>
    </row>
    <row r="19378" spans="2:13" s="1259" customFormat="1" x14ac:dyDescent="0.2">
      <c r="B19378" s="1257"/>
      <c r="C19378" s="1257"/>
      <c r="D19378" s="1257"/>
      <c r="E19378" s="1257"/>
      <c r="F19378" s="1257"/>
      <c r="G19378" s="1257"/>
      <c r="H19378" s="1258"/>
      <c r="I19378" s="1257"/>
      <c r="J19378" s="1257"/>
      <c r="K19378" s="1257"/>
      <c r="L19378" s="1257"/>
      <c r="M19378" s="1257"/>
    </row>
    <row r="19379" spans="2:13" s="1259" customFormat="1" x14ac:dyDescent="0.2">
      <c r="B19379" s="1257"/>
      <c r="C19379" s="1257"/>
      <c r="D19379" s="1257"/>
      <c r="E19379" s="1257"/>
      <c r="F19379" s="1257"/>
      <c r="G19379" s="1257"/>
      <c r="H19379" s="1258"/>
      <c r="I19379" s="1257"/>
      <c r="J19379" s="1257"/>
      <c r="K19379" s="1257"/>
      <c r="L19379" s="1257"/>
      <c r="M19379" s="1257"/>
    </row>
    <row r="19380" spans="2:13" s="1259" customFormat="1" x14ac:dyDescent="0.2">
      <c r="B19380" s="1257"/>
      <c r="C19380" s="1257"/>
      <c r="D19380" s="1257"/>
      <c r="E19380" s="1257"/>
      <c r="F19380" s="1257"/>
      <c r="G19380" s="1257"/>
      <c r="H19380" s="1258"/>
      <c r="I19380" s="1257"/>
      <c r="J19380" s="1257"/>
      <c r="K19380" s="1257"/>
      <c r="L19380" s="1257"/>
      <c r="M19380" s="1257"/>
    </row>
    <row r="19381" spans="2:13" s="1259" customFormat="1" x14ac:dyDescent="0.2">
      <c r="B19381" s="1257"/>
      <c r="C19381" s="1257"/>
      <c r="D19381" s="1257"/>
      <c r="E19381" s="1257"/>
      <c r="F19381" s="1257"/>
      <c r="G19381" s="1257"/>
      <c r="H19381" s="1258"/>
      <c r="I19381" s="1257"/>
      <c r="J19381" s="1257"/>
      <c r="K19381" s="1257"/>
      <c r="L19381" s="1257"/>
      <c r="M19381" s="1257"/>
    </row>
    <row r="19382" spans="2:13" s="1259" customFormat="1" x14ac:dyDescent="0.2">
      <c r="B19382" s="1257"/>
      <c r="C19382" s="1257"/>
      <c r="D19382" s="1257"/>
      <c r="E19382" s="1257"/>
      <c r="F19382" s="1257"/>
      <c r="G19382" s="1257"/>
      <c r="H19382" s="1258"/>
      <c r="I19382" s="1257"/>
      <c r="J19382" s="1257"/>
      <c r="K19382" s="1257"/>
      <c r="L19382" s="1257"/>
      <c r="M19382" s="1257"/>
    </row>
    <row r="19383" spans="2:13" s="1259" customFormat="1" x14ac:dyDescent="0.2">
      <c r="B19383" s="1257"/>
      <c r="C19383" s="1257"/>
      <c r="D19383" s="1257"/>
      <c r="E19383" s="1257"/>
      <c r="F19383" s="1257"/>
      <c r="G19383" s="1257"/>
      <c r="H19383" s="1258"/>
      <c r="I19383" s="1257"/>
      <c r="J19383" s="1257"/>
      <c r="K19383" s="1257"/>
      <c r="L19383" s="1257"/>
      <c r="M19383" s="1257"/>
    </row>
    <row r="19384" spans="2:13" s="1259" customFormat="1" x14ac:dyDescent="0.2">
      <c r="B19384" s="1257"/>
      <c r="C19384" s="1257"/>
      <c r="D19384" s="1257"/>
      <c r="E19384" s="1257"/>
      <c r="F19384" s="1257"/>
      <c r="G19384" s="1257"/>
      <c r="H19384" s="1258"/>
      <c r="I19384" s="1257"/>
      <c r="J19384" s="1257"/>
      <c r="K19384" s="1257"/>
      <c r="L19384" s="1257"/>
      <c r="M19384" s="1257"/>
    </row>
    <row r="19385" spans="2:13" s="1259" customFormat="1" x14ac:dyDescent="0.2">
      <c r="B19385" s="1257"/>
      <c r="C19385" s="1257"/>
      <c r="D19385" s="1257"/>
      <c r="E19385" s="1257"/>
      <c r="F19385" s="1257"/>
      <c r="G19385" s="1257"/>
      <c r="H19385" s="1258"/>
      <c r="I19385" s="1257"/>
      <c r="J19385" s="1257"/>
      <c r="K19385" s="1257"/>
      <c r="L19385" s="1257"/>
      <c r="M19385" s="1257"/>
    </row>
    <row r="19386" spans="2:13" s="1259" customFormat="1" x14ac:dyDescent="0.2">
      <c r="B19386" s="1257"/>
      <c r="C19386" s="1257"/>
      <c r="D19386" s="1257"/>
      <c r="E19386" s="1257"/>
      <c r="F19386" s="1257"/>
      <c r="G19386" s="1257"/>
      <c r="H19386" s="1258"/>
      <c r="I19386" s="1257"/>
      <c r="J19386" s="1257"/>
      <c r="K19386" s="1257"/>
      <c r="L19386" s="1257"/>
      <c r="M19386" s="1257"/>
    </row>
    <row r="19387" spans="2:13" s="1259" customFormat="1" x14ac:dyDescent="0.2">
      <c r="B19387" s="1257"/>
      <c r="C19387" s="1257"/>
      <c r="D19387" s="1257"/>
      <c r="E19387" s="1257"/>
      <c r="F19387" s="1257"/>
      <c r="G19387" s="1257"/>
      <c r="H19387" s="1258"/>
      <c r="I19387" s="1257"/>
      <c r="J19387" s="1257"/>
      <c r="K19387" s="1257"/>
      <c r="L19387" s="1257"/>
      <c r="M19387" s="1257"/>
    </row>
    <row r="19388" spans="2:13" s="1259" customFormat="1" x14ac:dyDescent="0.2">
      <c r="B19388" s="1257"/>
      <c r="C19388" s="1257"/>
      <c r="D19388" s="1257"/>
      <c r="E19388" s="1257"/>
      <c r="F19388" s="1257"/>
      <c r="G19388" s="1257"/>
      <c r="H19388" s="1258"/>
      <c r="I19388" s="1257"/>
      <c r="J19388" s="1257"/>
      <c r="K19388" s="1257"/>
      <c r="L19388" s="1257"/>
      <c r="M19388" s="1257"/>
    </row>
    <row r="19389" spans="2:13" s="1259" customFormat="1" x14ac:dyDescent="0.2">
      <c r="B19389" s="1257"/>
      <c r="C19389" s="1257"/>
      <c r="D19389" s="1257"/>
      <c r="E19389" s="1257"/>
      <c r="F19389" s="1257"/>
      <c r="G19389" s="1257"/>
      <c r="H19389" s="1258"/>
      <c r="I19389" s="1257"/>
      <c r="J19389" s="1257"/>
      <c r="K19389" s="1257"/>
      <c r="L19389" s="1257"/>
      <c r="M19389" s="1257"/>
    </row>
    <row r="19390" spans="2:13" s="1259" customFormat="1" x14ac:dyDescent="0.2">
      <c r="B19390" s="1257"/>
      <c r="C19390" s="1257"/>
      <c r="D19390" s="1257"/>
      <c r="E19390" s="1257"/>
      <c r="F19390" s="1257"/>
      <c r="G19390" s="1257"/>
      <c r="H19390" s="1258"/>
      <c r="I19390" s="1257"/>
      <c r="J19390" s="1257"/>
      <c r="K19390" s="1257"/>
      <c r="L19390" s="1257"/>
      <c r="M19390" s="1257"/>
    </row>
    <row r="19391" spans="2:13" s="1259" customFormat="1" x14ac:dyDescent="0.2">
      <c r="B19391" s="1257"/>
      <c r="C19391" s="1257"/>
      <c r="D19391" s="1257"/>
      <c r="E19391" s="1257"/>
      <c r="F19391" s="1257"/>
      <c r="G19391" s="1257"/>
      <c r="H19391" s="1258"/>
      <c r="I19391" s="1257"/>
      <c r="J19391" s="1257"/>
      <c r="K19391" s="1257"/>
      <c r="L19391" s="1257"/>
      <c r="M19391" s="1257"/>
    </row>
    <row r="19392" spans="2:13" s="1259" customFormat="1" x14ac:dyDescent="0.2">
      <c r="B19392" s="1257"/>
      <c r="C19392" s="1257"/>
      <c r="D19392" s="1257"/>
      <c r="E19392" s="1257"/>
      <c r="F19392" s="1257"/>
      <c r="G19392" s="1257"/>
      <c r="H19392" s="1258"/>
      <c r="I19392" s="1257"/>
      <c r="J19392" s="1257"/>
      <c r="K19392" s="1257"/>
      <c r="L19392" s="1257"/>
      <c r="M19392" s="1257"/>
    </row>
    <row r="19393" spans="2:13" s="1259" customFormat="1" x14ac:dyDescent="0.2">
      <c r="B19393" s="1257"/>
      <c r="C19393" s="1257"/>
      <c r="D19393" s="1257"/>
      <c r="E19393" s="1257"/>
      <c r="F19393" s="1257"/>
      <c r="G19393" s="1257"/>
      <c r="H19393" s="1258"/>
      <c r="I19393" s="1257"/>
      <c r="J19393" s="1257"/>
      <c r="K19393" s="1257"/>
      <c r="L19393" s="1257"/>
      <c r="M19393" s="1257"/>
    </row>
    <row r="19394" spans="2:13" s="1259" customFormat="1" x14ac:dyDescent="0.2">
      <c r="B19394" s="1257"/>
      <c r="C19394" s="1257"/>
      <c r="D19394" s="1257"/>
      <c r="E19394" s="1257"/>
      <c r="F19394" s="1257"/>
      <c r="G19394" s="1257"/>
      <c r="H19394" s="1258"/>
      <c r="I19394" s="1257"/>
      <c r="J19394" s="1257"/>
      <c r="K19394" s="1257"/>
      <c r="L19394" s="1257"/>
      <c r="M19394" s="1257"/>
    </row>
    <row r="19395" spans="2:13" s="1259" customFormat="1" x14ac:dyDescent="0.2">
      <c r="B19395" s="1257"/>
      <c r="C19395" s="1257"/>
      <c r="D19395" s="1257"/>
      <c r="E19395" s="1257"/>
      <c r="F19395" s="1257"/>
      <c r="G19395" s="1257"/>
      <c r="H19395" s="1258"/>
      <c r="I19395" s="1257"/>
      <c r="J19395" s="1257"/>
      <c r="K19395" s="1257"/>
      <c r="L19395" s="1257"/>
      <c r="M19395" s="1257"/>
    </row>
    <row r="19396" spans="2:13" s="1259" customFormat="1" x14ac:dyDescent="0.2">
      <c r="B19396" s="1257"/>
      <c r="C19396" s="1257"/>
      <c r="D19396" s="1257"/>
      <c r="E19396" s="1257"/>
      <c r="F19396" s="1257"/>
      <c r="G19396" s="1257"/>
      <c r="H19396" s="1258"/>
      <c r="I19396" s="1257"/>
      <c r="J19396" s="1257"/>
      <c r="K19396" s="1257"/>
      <c r="L19396" s="1257"/>
      <c r="M19396" s="1257"/>
    </row>
    <row r="19397" spans="2:13" s="1259" customFormat="1" x14ac:dyDescent="0.2">
      <c r="B19397" s="1257"/>
      <c r="C19397" s="1257"/>
      <c r="D19397" s="1257"/>
      <c r="E19397" s="1257"/>
      <c r="F19397" s="1257"/>
      <c r="G19397" s="1257"/>
      <c r="H19397" s="1258"/>
      <c r="I19397" s="1257"/>
      <c r="J19397" s="1257"/>
      <c r="K19397" s="1257"/>
      <c r="L19397" s="1257"/>
      <c r="M19397" s="1257"/>
    </row>
    <row r="19398" spans="2:13" s="1259" customFormat="1" x14ac:dyDescent="0.2">
      <c r="B19398" s="1257"/>
      <c r="C19398" s="1257"/>
      <c r="D19398" s="1257"/>
      <c r="E19398" s="1257"/>
      <c r="F19398" s="1257"/>
      <c r="G19398" s="1257"/>
      <c r="H19398" s="1258"/>
      <c r="I19398" s="1257"/>
      <c r="J19398" s="1257"/>
      <c r="K19398" s="1257"/>
      <c r="L19398" s="1257"/>
      <c r="M19398" s="1257"/>
    </row>
    <row r="19399" spans="2:13" s="1259" customFormat="1" x14ac:dyDescent="0.2">
      <c r="B19399" s="1257"/>
      <c r="C19399" s="1257"/>
      <c r="D19399" s="1257"/>
      <c r="E19399" s="1257"/>
      <c r="F19399" s="1257"/>
      <c r="G19399" s="1257"/>
      <c r="H19399" s="1258"/>
      <c r="I19399" s="1257"/>
      <c r="J19399" s="1257"/>
      <c r="K19399" s="1257"/>
      <c r="L19399" s="1257"/>
      <c r="M19399" s="1257"/>
    </row>
    <row r="19400" spans="2:13" s="1259" customFormat="1" x14ac:dyDescent="0.2">
      <c r="B19400" s="1257"/>
      <c r="C19400" s="1257"/>
      <c r="D19400" s="1257"/>
      <c r="E19400" s="1257"/>
      <c r="F19400" s="1257"/>
      <c r="G19400" s="1257"/>
      <c r="H19400" s="1258"/>
      <c r="I19400" s="1257"/>
      <c r="J19400" s="1257"/>
      <c r="K19400" s="1257"/>
      <c r="L19400" s="1257"/>
      <c r="M19400" s="1257"/>
    </row>
    <row r="19401" spans="2:13" s="1259" customFormat="1" x14ac:dyDescent="0.2">
      <c r="B19401" s="1257"/>
      <c r="C19401" s="1257"/>
      <c r="D19401" s="1257"/>
      <c r="E19401" s="1257"/>
      <c r="F19401" s="1257"/>
      <c r="G19401" s="1257"/>
      <c r="H19401" s="1258"/>
      <c r="I19401" s="1257"/>
      <c r="J19401" s="1257"/>
      <c r="K19401" s="1257"/>
      <c r="L19401" s="1257"/>
      <c r="M19401" s="1257"/>
    </row>
    <row r="19402" spans="2:13" s="1259" customFormat="1" x14ac:dyDescent="0.2">
      <c r="B19402" s="1257"/>
      <c r="C19402" s="1257"/>
      <c r="D19402" s="1257"/>
      <c r="E19402" s="1257"/>
      <c r="F19402" s="1257"/>
      <c r="G19402" s="1257"/>
      <c r="H19402" s="1258"/>
      <c r="I19402" s="1257"/>
      <c r="J19402" s="1257"/>
      <c r="K19402" s="1257"/>
      <c r="L19402" s="1257"/>
      <c r="M19402" s="1257"/>
    </row>
    <row r="19403" spans="2:13" s="1259" customFormat="1" x14ac:dyDescent="0.2">
      <c r="B19403" s="1257"/>
      <c r="C19403" s="1257"/>
      <c r="D19403" s="1257"/>
      <c r="E19403" s="1257"/>
      <c r="F19403" s="1257"/>
      <c r="G19403" s="1257"/>
      <c r="H19403" s="1258"/>
      <c r="I19403" s="1257"/>
      <c r="J19403" s="1257"/>
      <c r="K19403" s="1257"/>
      <c r="L19403" s="1257"/>
      <c r="M19403" s="1257"/>
    </row>
    <row r="19404" spans="2:13" s="1259" customFormat="1" x14ac:dyDescent="0.2">
      <c r="B19404" s="1257"/>
      <c r="C19404" s="1257"/>
      <c r="D19404" s="1257"/>
      <c r="E19404" s="1257"/>
      <c r="F19404" s="1257"/>
      <c r="G19404" s="1257"/>
      <c r="H19404" s="1258"/>
      <c r="I19404" s="1257"/>
      <c r="J19404" s="1257"/>
      <c r="K19404" s="1257"/>
      <c r="L19404" s="1257"/>
      <c r="M19404" s="1257"/>
    </row>
    <row r="19405" spans="2:13" s="1259" customFormat="1" x14ac:dyDescent="0.2">
      <c r="B19405" s="1257"/>
      <c r="C19405" s="1257"/>
      <c r="D19405" s="1257"/>
      <c r="E19405" s="1257"/>
      <c r="F19405" s="1257"/>
      <c r="G19405" s="1257"/>
      <c r="H19405" s="1258"/>
      <c r="I19405" s="1257"/>
      <c r="J19405" s="1257"/>
      <c r="K19405" s="1257"/>
      <c r="L19405" s="1257"/>
      <c r="M19405" s="1257"/>
    </row>
    <row r="19406" spans="2:13" s="1259" customFormat="1" x14ac:dyDescent="0.2">
      <c r="B19406" s="1257"/>
      <c r="C19406" s="1257"/>
      <c r="D19406" s="1257"/>
      <c r="E19406" s="1257"/>
      <c r="F19406" s="1257"/>
      <c r="G19406" s="1257"/>
      <c r="H19406" s="1258"/>
      <c r="I19406" s="1257"/>
      <c r="J19406" s="1257"/>
      <c r="K19406" s="1257"/>
      <c r="L19406" s="1257"/>
      <c r="M19406" s="1257"/>
    </row>
    <row r="19407" spans="2:13" s="1259" customFormat="1" x14ac:dyDescent="0.2">
      <c r="B19407" s="1257"/>
      <c r="C19407" s="1257"/>
      <c r="D19407" s="1257"/>
      <c r="E19407" s="1257"/>
      <c r="F19407" s="1257"/>
      <c r="G19407" s="1257"/>
      <c r="H19407" s="1258"/>
      <c r="I19407" s="1257"/>
      <c r="J19407" s="1257"/>
      <c r="K19407" s="1257"/>
      <c r="L19407" s="1257"/>
      <c r="M19407" s="1257"/>
    </row>
    <row r="19408" spans="2:13" s="1259" customFormat="1" x14ac:dyDescent="0.2">
      <c r="B19408" s="1257"/>
      <c r="C19408" s="1257"/>
      <c r="D19408" s="1257"/>
      <c r="E19408" s="1257"/>
      <c r="F19408" s="1257"/>
      <c r="G19408" s="1257"/>
      <c r="H19408" s="1258"/>
      <c r="I19408" s="1257"/>
      <c r="J19408" s="1257"/>
      <c r="K19408" s="1257"/>
      <c r="L19408" s="1257"/>
      <c r="M19408" s="1257"/>
    </row>
    <row r="19409" spans="2:13" s="1259" customFormat="1" x14ac:dyDescent="0.2">
      <c r="B19409" s="1257"/>
      <c r="C19409" s="1257"/>
      <c r="D19409" s="1257"/>
      <c r="E19409" s="1257"/>
      <c r="F19409" s="1257"/>
      <c r="G19409" s="1257"/>
      <c r="H19409" s="1258"/>
      <c r="I19409" s="1257"/>
      <c r="J19409" s="1257"/>
      <c r="K19409" s="1257"/>
      <c r="L19409" s="1257"/>
      <c r="M19409" s="1257"/>
    </row>
    <row r="19410" spans="2:13" s="1259" customFormat="1" x14ac:dyDescent="0.2">
      <c r="B19410" s="1257"/>
      <c r="C19410" s="1257"/>
      <c r="D19410" s="1257"/>
      <c r="E19410" s="1257"/>
      <c r="F19410" s="1257"/>
      <c r="G19410" s="1257"/>
      <c r="H19410" s="1258"/>
      <c r="I19410" s="1257"/>
      <c r="J19410" s="1257"/>
      <c r="K19410" s="1257"/>
      <c r="L19410" s="1257"/>
      <c r="M19410" s="1257"/>
    </row>
    <row r="19411" spans="2:13" s="1259" customFormat="1" x14ac:dyDescent="0.2">
      <c r="B19411" s="1257"/>
      <c r="C19411" s="1257"/>
      <c r="D19411" s="1257"/>
      <c r="E19411" s="1257"/>
      <c r="F19411" s="1257"/>
      <c r="G19411" s="1257"/>
      <c r="H19411" s="1258"/>
      <c r="I19411" s="1257"/>
      <c r="J19411" s="1257"/>
      <c r="K19411" s="1257"/>
      <c r="L19411" s="1257"/>
      <c r="M19411" s="1257"/>
    </row>
    <row r="19412" spans="2:13" s="1259" customFormat="1" x14ac:dyDescent="0.2">
      <c r="B19412" s="1257"/>
      <c r="C19412" s="1257"/>
      <c r="D19412" s="1257"/>
      <c r="E19412" s="1257"/>
      <c r="F19412" s="1257"/>
      <c r="G19412" s="1257"/>
      <c r="H19412" s="1258"/>
      <c r="I19412" s="1257"/>
      <c r="J19412" s="1257"/>
      <c r="K19412" s="1257"/>
      <c r="L19412" s="1257"/>
      <c r="M19412" s="1257"/>
    </row>
    <row r="19413" spans="2:13" s="1259" customFormat="1" x14ac:dyDescent="0.2">
      <c r="B19413" s="1257"/>
      <c r="C19413" s="1257"/>
      <c r="D19413" s="1257"/>
      <c r="E19413" s="1257"/>
      <c r="F19413" s="1257"/>
      <c r="G19413" s="1257"/>
      <c r="H19413" s="1258"/>
      <c r="I19413" s="1257"/>
      <c r="J19413" s="1257"/>
      <c r="K19413" s="1257"/>
      <c r="L19413" s="1257"/>
      <c r="M19413" s="1257"/>
    </row>
    <row r="19414" spans="2:13" s="1259" customFormat="1" x14ac:dyDescent="0.2">
      <c r="B19414" s="1257"/>
      <c r="C19414" s="1257"/>
      <c r="D19414" s="1257"/>
      <c r="E19414" s="1257"/>
      <c r="F19414" s="1257"/>
      <c r="G19414" s="1257"/>
      <c r="H19414" s="1258"/>
      <c r="I19414" s="1257"/>
      <c r="J19414" s="1257"/>
      <c r="K19414" s="1257"/>
      <c r="L19414" s="1257"/>
      <c r="M19414" s="1257"/>
    </row>
    <row r="19415" spans="2:13" s="1259" customFormat="1" x14ac:dyDescent="0.2">
      <c r="B19415" s="1257"/>
      <c r="C19415" s="1257"/>
      <c r="D19415" s="1257"/>
      <c r="E19415" s="1257"/>
      <c r="F19415" s="1257"/>
      <c r="G19415" s="1257"/>
      <c r="H19415" s="1258"/>
      <c r="I19415" s="1257"/>
      <c r="J19415" s="1257"/>
      <c r="K19415" s="1257"/>
      <c r="L19415" s="1257"/>
      <c r="M19415" s="1257"/>
    </row>
    <row r="19416" spans="2:13" s="1259" customFormat="1" x14ac:dyDescent="0.2">
      <c r="B19416" s="1257"/>
      <c r="C19416" s="1257"/>
      <c r="D19416" s="1257"/>
      <c r="E19416" s="1257"/>
      <c r="F19416" s="1257"/>
      <c r="G19416" s="1257"/>
      <c r="H19416" s="1258"/>
      <c r="I19416" s="1257"/>
      <c r="J19416" s="1257"/>
      <c r="K19416" s="1257"/>
      <c r="L19416" s="1257"/>
      <c r="M19416" s="1257"/>
    </row>
    <row r="19417" spans="2:13" s="1259" customFormat="1" x14ac:dyDescent="0.2">
      <c r="B19417" s="1257"/>
      <c r="C19417" s="1257"/>
      <c r="D19417" s="1257"/>
      <c r="E19417" s="1257"/>
      <c r="F19417" s="1257"/>
      <c r="G19417" s="1257"/>
      <c r="H19417" s="1258"/>
      <c r="I19417" s="1257"/>
      <c r="J19417" s="1257"/>
      <c r="K19417" s="1257"/>
      <c r="L19417" s="1257"/>
      <c r="M19417" s="1257"/>
    </row>
    <row r="19418" spans="2:13" s="1259" customFormat="1" x14ac:dyDescent="0.2">
      <c r="B19418" s="1257"/>
      <c r="C19418" s="1257"/>
      <c r="D19418" s="1257"/>
      <c r="E19418" s="1257"/>
      <c r="F19418" s="1257"/>
      <c r="G19418" s="1257"/>
      <c r="H19418" s="1258"/>
      <c r="I19418" s="1257"/>
      <c r="J19418" s="1257"/>
      <c r="K19418" s="1257"/>
      <c r="L19418" s="1257"/>
      <c r="M19418" s="1257"/>
    </row>
    <row r="19419" spans="2:13" s="1259" customFormat="1" x14ac:dyDescent="0.2">
      <c r="B19419" s="1257"/>
      <c r="C19419" s="1257"/>
      <c r="D19419" s="1257"/>
      <c r="E19419" s="1257"/>
      <c r="F19419" s="1257"/>
      <c r="G19419" s="1257"/>
      <c r="H19419" s="1258"/>
      <c r="I19419" s="1257"/>
      <c r="J19419" s="1257"/>
      <c r="K19419" s="1257"/>
      <c r="L19419" s="1257"/>
      <c r="M19419" s="1257"/>
    </row>
    <row r="19420" spans="2:13" s="1259" customFormat="1" x14ac:dyDescent="0.2">
      <c r="B19420" s="1257"/>
      <c r="C19420" s="1257"/>
      <c r="D19420" s="1257"/>
      <c r="E19420" s="1257"/>
      <c r="F19420" s="1257"/>
      <c r="G19420" s="1257"/>
      <c r="H19420" s="1258"/>
      <c r="I19420" s="1257"/>
      <c r="J19420" s="1257"/>
      <c r="K19420" s="1257"/>
      <c r="L19420" s="1257"/>
      <c r="M19420" s="1257"/>
    </row>
    <row r="19421" spans="2:13" s="1259" customFormat="1" x14ac:dyDescent="0.2">
      <c r="B19421" s="1257"/>
      <c r="C19421" s="1257"/>
      <c r="D19421" s="1257"/>
      <c r="E19421" s="1257"/>
      <c r="F19421" s="1257"/>
      <c r="G19421" s="1257"/>
      <c r="H19421" s="1258"/>
      <c r="I19421" s="1257"/>
      <c r="J19421" s="1257"/>
      <c r="K19421" s="1257"/>
      <c r="L19421" s="1257"/>
      <c r="M19421" s="1257"/>
    </row>
    <row r="19422" spans="2:13" s="1259" customFormat="1" x14ac:dyDescent="0.2">
      <c r="B19422" s="1257"/>
      <c r="C19422" s="1257"/>
      <c r="D19422" s="1257"/>
      <c r="E19422" s="1257"/>
      <c r="F19422" s="1257"/>
      <c r="G19422" s="1257"/>
      <c r="H19422" s="1258"/>
      <c r="I19422" s="1257"/>
      <c r="J19422" s="1257"/>
      <c r="K19422" s="1257"/>
      <c r="L19422" s="1257"/>
      <c r="M19422" s="1257"/>
    </row>
    <row r="19423" spans="2:13" s="1259" customFormat="1" x14ac:dyDescent="0.2">
      <c r="B19423" s="1257"/>
      <c r="C19423" s="1257"/>
      <c r="D19423" s="1257"/>
      <c r="E19423" s="1257"/>
      <c r="F19423" s="1257"/>
      <c r="G19423" s="1257"/>
      <c r="H19423" s="1258"/>
      <c r="I19423" s="1257"/>
      <c r="J19423" s="1257"/>
      <c r="K19423" s="1257"/>
      <c r="L19423" s="1257"/>
      <c r="M19423" s="1257"/>
    </row>
    <row r="19424" spans="2:13" s="1259" customFormat="1" x14ac:dyDescent="0.2">
      <c r="B19424" s="1257"/>
      <c r="C19424" s="1257"/>
      <c r="D19424" s="1257"/>
      <c r="E19424" s="1257"/>
      <c r="F19424" s="1257"/>
      <c r="G19424" s="1257"/>
      <c r="H19424" s="1258"/>
      <c r="I19424" s="1257"/>
      <c r="J19424" s="1257"/>
      <c r="K19424" s="1257"/>
      <c r="L19424" s="1257"/>
      <c r="M19424" s="1257"/>
    </row>
    <row r="19425" spans="2:13" s="1259" customFormat="1" x14ac:dyDescent="0.2">
      <c r="B19425" s="1257"/>
      <c r="C19425" s="1257"/>
      <c r="D19425" s="1257"/>
      <c r="E19425" s="1257"/>
      <c r="F19425" s="1257"/>
      <c r="G19425" s="1257"/>
      <c r="H19425" s="1258"/>
      <c r="I19425" s="1257"/>
      <c r="J19425" s="1257"/>
      <c r="K19425" s="1257"/>
      <c r="L19425" s="1257"/>
      <c r="M19425" s="1257"/>
    </row>
    <row r="19426" spans="2:13" s="1259" customFormat="1" x14ac:dyDescent="0.2">
      <c r="B19426" s="1257"/>
      <c r="C19426" s="1257"/>
      <c r="D19426" s="1257"/>
      <c r="E19426" s="1257"/>
      <c r="F19426" s="1257"/>
      <c r="G19426" s="1257"/>
      <c r="H19426" s="1258"/>
      <c r="I19426" s="1257"/>
      <c r="J19426" s="1257"/>
      <c r="K19426" s="1257"/>
      <c r="L19426" s="1257"/>
      <c r="M19426" s="1257"/>
    </row>
    <row r="19427" spans="2:13" s="1259" customFormat="1" x14ac:dyDescent="0.2">
      <c r="B19427" s="1257"/>
      <c r="C19427" s="1257"/>
      <c r="D19427" s="1257"/>
      <c r="E19427" s="1257"/>
      <c r="F19427" s="1257"/>
      <c r="G19427" s="1257"/>
      <c r="H19427" s="1258"/>
      <c r="I19427" s="1257"/>
      <c r="J19427" s="1257"/>
      <c r="K19427" s="1257"/>
      <c r="L19427" s="1257"/>
      <c r="M19427" s="1257"/>
    </row>
    <row r="19428" spans="2:13" s="1259" customFormat="1" x14ac:dyDescent="0.2">
      <c r="B19428" s="1257"/>
      <c r="C19428" s="1257"/>
      <c r="D19428" s="1257"/>
      <c r="E19428" s="1257"/>
      <c r="F19428" s="1257"/>
      <c r="G19428" s="1257"/>
      <c r="H19428" s="1258"/>
      <c r="I19428" s="1257"/>
      <c r="J19428" s="1257"/>
      <c r="K19428" s="1257"/>
      <c r="L19428" s="1257"/>
      <c r="M19428" s="1257"/>
    </row>
    <row r="19429" spans="2:13" s="1259" customFormat="1" x14ac:dyDescent="0.2">
      <c r="B19429" s="1257"/>
      <c r="C19429" s="1257"/>
      <c r="D19429" s="1257"/>
      <c r="E19429" s="1257"/>
      <c r="F19429" s="1257"/>
      <c r="G19429" s="1257"/>
      <c r="H19429" s="1258"/>
      <c r="I19429" s="1257"/>
      <c r="J19429" s="1257"/>
      <c r="K19429" s="1257"/>
      <c r="L19429" s="1257"/>
      <c r="M19429" s="1257"/>
    </row>
    <row r="19430" spans="2:13" s="1259" customFormat="1" x14ac:dyDescent="0.2">
      <c r="B19430" s="1257"/>
      <c r="C19430" s="1257"/>
      <c r="D19430" s="1257"/>
      <c r="E19430" s="1257"/>
      <c r="F19430" s="1257"/>
      <c r="G19430" s="1257"/>
      <c r="H19430" s="1258"/>
      <c r="I19430" s="1257"/>
      <c r="J19430" s="1257"/>
      <c r="K19430" s="1257"/>
      <c r="L19430" s="1257"/>
      <c r="M19430" s="1257"/>
    </row>
    <row r="19431" spans="2:13" s="1259" customFormat="1" x14ac:dyDescent="0.2">
      <c r="B19431" s="1257"/>
      <c r="C19431" s="1257"/>
      <c r="D19431" s="1257"/>
      <c r="E19431" s="1257"/>
      <c r="F19431" s="1257"/>
      <c r="G19431" s="1257"/>
      <c r="H19431" s="1258"/>
      <c r="I19431" s="1257"/>
      <c r="J19431" s="1257"/>
      <c r="K19431" s="1257"/>
      <c r="L19431" s="1257"/>
      <c r="M19431" s="1257"/>
    </row>
    <row r="19432" spans="2:13" s="1259" customFormat="1" x14ac:dyDescent="0.2">
      <c r="B19432" s="1257"/>
      <c r="C19432" s="1257"/>
      <c r="D19432" s="1257"/>
      <c r="E19432" s="1257"/>
      <c r="F19432" s="1257"/>
      <c r="G19432" s="1257"/>
      <c r="H19432" s="1258"/>
      <c r="I19432" s="1257"/>
      <c r="J19432" s="1257"/>
      <c r="K19432" s="1257"/>
      <c r="L19432" s="1257"/>
      <c r="M19432" s="1257"/>
    </row>
    <row r="19433" spans="2:13" s="1259" customFormat="1" x14ac:dyDescent="0.2">
      <c r="B19433" s="1257"/>
      <c r="C19433" s="1257"/>
      <c r="D19433" s="1257"/>
      <c r="E19433" s="1257"/>
      <c r="F19433" s="1257"/>
      <c r="G19433" s="1257"/>
      <c r="H19433" s="1258"/>
      <c r="I19433" s="1257"/>
      <c r="J19433" s="1257"/>
      <c r="K19433" s="1257"/>
      <c r="L19433" s="1257"/>
      <c r="M19433" s="1257"/>
    </row>
    <row r="19434" spans="2:13" s="1259" customFormat="1" x14ac:dyDescent="0.2">
      <c r="B19434" s="1257"/>
      <c r="C19434" s="1257"/>
      <c r="D19434" s="1257"/>
      <c r="E19434" s="1257"/>
      <c r="F19434" s="1257"/>
      <c r="G19434" s="1257"/>
      <c r="H19434" s="1258"/>
      <c r="I19434" s="1257"/>
      <c r="J19434" s="1257"/>
      <c r="K19434" s="1257"/>
      <c r="L19434" s="1257"/>
      <c r="M19434" s="1257"/>
    </row>
    <row r="19435" spans="2:13" s="1259" customFormat="1" x14ac:dyDescent="0.2">
      <c r="B19435" s="1257"/>
      <c r="C19435" s="1257"/>
      <c r="D19435" s="1257"/>
      <c r="E19435" s="1257"/>
      <c r="F19435" s="1257"/>
      <c r="G19435" s="1257"/>
      <c r="H19435" s="1258"/>
      <c r="I19435" s="1257"/>
      <c r="J19435" s="1257"/>
      <c r="K19435" s="1257"/>
      <c r="L19435" s="1257"/>
      <c r="M19435" s="1257"/>
    </row>
    <row r="19436" spans="2:13" s="1259" customFormat="1" x14ac:dyDescent="0.2">
      <c r="B19436" s="1257"/>
      <c r="C19436" s="1257"/>
      <c r="D19436" s="1257"/>
      <c r="E19436" s="1257"/>
      <c r="F19436" s="1257"/>
      <c r="G19436" s="1257"/>
      <c r="H19436" s="1258"/>
      <c r="I19436" s="1257"/>
      <c r="J19436" s="1257"/>
      <c r="K19436" s="1257"/>
      <c r="L19436" s="1257"/>
      <c r="M19436" s="1257"/>
    </row>
    <row r="19437" spans="2:13" s="1259" customFormat="1" x14ac:dyDescent="0.2">
      <c r="B19437" s="1257"/>
      <c r="C19437" s="1257"/>
      <c r="D19437" s="1257"/>
      <c r="E19437" s="1257"/>
      <c r="F19437" s="1257"/>
      <c r="G19437" s="1257"/>
      <c r="H19437" s="1258"/>
      <c r="I19437" s="1257"/>
      <c r="J19437" s="1257"/>
      <c r="K19437" s="1257"/>
      <c r="L19437" s="1257"/>
      <c r="M19437" s="1257"/>
    </row>
    <row r="19438" spans="2:13" s="1259" customFormat="1" x14ac:dyDescent="0.2">
      <c r="B19438" s="1257"/>
      <c r="C19438" s="1257"/>
      <c r="D19438" s="1257"/>
      <c r="E19438" s="1257"/>
      <c r="F19438" s="1257"/>
      <c r="G19438" s="1257"/>
      <c r="H19438" s="1258"/>
      <c r="I19438" s="1257"/>
      <c r="J19438" s="1257"/>
      <c r="K19438" s="1257"/>
      <c r="L19438" s="1257"/>
      <c r="M19438" s="1257"/>
    </row>
    <row r="19439" spans="2:13" s="1259" customFormat="1" x14ac:dyDescent="0.2">
      <c r="B19439" s="1257"/>
      <c r="C19439" s="1257"/>
      <c r="D19439" s="1257"/>
      <c r="E19439" s="1257"/>
      <c r="F19439" s="1257"/>
      <c r="G19439" s="1257"/>
      <c r="H19439" s="1258"/>
      <c r="I19439" s="1257"/>
      <c r="J19439" s="1257"/>
      <c r="K19439" s="1257"/>
      <c r="L19439" s="1257"/>
      <c r="M19439" s="1257"/>
    </row>
    <row r="19440" spans="2:13" s="1259" customFormat="1" x14ac:dyDescent="0.2">
      <c r="B19440" s="1257"/>
      <c r="C19440" s="1257"/>
      <c r="D19440" s="1257"/>
      <c r="E19440" s="1257"/>
      <c r="F19440" s="1257"/>
      <c r="G19440" s="1257"/>
      <c r="H19440" s="1258"/>
      <c r="I19440" s="1257"/>
      <c r="J19440" s="1257"/>
      <c r="K19440" s="1257"/>
      <c r="L19440" s="1257"/>
      <c r="M19440" s="1257"/>
    </row>
    <row r="19441" spans="2:13" s="1259" customFormat="1" x14ac:dyDescent="0.2">
      <c r="B19441" s="1257"/>
      <c r="C19441" s="1257"/>
      <c r="D19441" s="1257"/>
      <c r="E19441" s="1257"/>
      <c r="F19441" s="1257"/>
      <c r="G19441" s="1257"/>
      <c r="H19441" s="1258"/>
      <c r="I19441" s="1257"/>
      <c r="J19441" s="1257"/>
      <c r="K19441" s="1257"/>
      <c r="L19441" s="1257"/>
      <c r="M19441" s="1257"/>
    </row>
    <row r="19442" spans="2:13" s="1259" customFormat="1" x14ac:dyDescent="0.2">
      <c r="B19442" s="1257"/>
      <c r="C19442" s="1257"/>
      <c r="D19442" s="1257"/>
      <c r="E19442" s="1257"/>
      <c r="F19442" s="1257"/>
      <c r="G19442" s="1257"/>
      <c r="H19442" s="1258"/>
      <c r="I19442" s="1257"/>
      <c r="J19442" s="1257"/>
      <c r="K19442" s="1257"/>
      <c r="L19442" s="1257"/>
      <c r="M19442" s="1257"/>
    </row>
    <row r="19443" spans="2:13" s="1259" customFormat="1" x14ac:dyDescent="0.2">
      <c r="B19443" s="1257"/>
      <c r="C19443" s="1257"/>
      <c r="D19443" s="1257"/>
      <c r="E19443" s="1257"/>
      <c r="F19443" s="1257"/>
      <c r="G19443" s="1257"/>
      <c r="H19443" s="1258"/>
      <c r="I19443" s="1257"/>
      <c r="J19443" s="1257"/>
      <c r="K19443" s="1257"/>
      <c r="L19443" s="1257"/>
      <c r="M19443" s="1257"/>
    </row>
    <row r="19444" spans="2:13" s="1259" customFormat="1" x14ac:dyDescent="0.2">
      <c r="B19444" s="1257"/>
      <c r="C19444" s="1257"/>
      <c r="D19444" s="1257"/>
      <c r="E19444" s="1257"/>
      <c r="F19444" s="1257"/>
      <c r="G19444" s="1257"/>
      <c r="H19444" s="1258"/>
      <c r="I19444" s="1257"/>
      <c r="J19444" s="1257"/>
      <c r="K19444" s="1257"/>
      <c r="L19444" s="1257"/>
      <c r="M19444" s="1257"/>
    </row>
    <row r="19445" spans="2:13" s="1259" customFormat="1" x14ac:dyDescent="0.2">
      <c r="B19445" s="1257"/>
      <c r="C19445" s="1257"/>
      <c r="D19445" s="1257"/>
      <c r="E19445" s="1257"/>
      <c r="F19445" s="1257"/>
      <c r="G19445" s="1257"/>
      <c r="H19445" s="1258"/>
      <c r="I19445" s="1257"/>
      <c r="J19445" s="1257"/>
      <c r="K19445" s="1257"/>
      <c r="L19445" s="1257"/>
      <c r="M19445" s="1257"/>
    </row>
    <row r="19446" spans="2:13" s="1259" customFormat="1" x14ac:dyDescent="0.2">
      <c r="B19446" s="1257"/>
      <c r="C19446" s="1257"/>
      <c r="D19446" s="1257"/>
      <c r="E19446" s="1257"/>
      <c r="F19446" s="1257"/>
      <c r="G19446" s="1257"/>
      <c r="H19446" s="1258"/>
      <c r="I19446" s="1257"/>
      <c r="J19446" s="1257"/>
      <c r="K19446" s="1257"/>
      <c r="L19446" s="1257"/>
      <c r="M19446" s="1257"/>
    </row>
    <row r="19447" spans="2:13" s="1259" customFormat="1" x14ac:dyDescent="0.2">
      <c r="B19447" s="1257"/>
      <c r="C19447" s="1257"/>
      <c r="D19447" s="1257"/>
      <c r="E19447" s="1257"/>
      <c r="F19447" s="1257"/>
      <c r="G19447" s="1257"/>
      <c r="H19447" s="1258"/>
      <c r="I19447" s="1257"/>
      <c r="J19447" s="1257"/>
      <c r="K19447" s="1257"/>
      <c r="L19447" s="1257"/>
      <c r="M19447" s="1257"/>
    </row>
    <row r="19448" spans="2:13" s="1259" customFormat="1" x14ac:dyDescent="0.2">
      <c r="B19448" s="1257"/>
      <c r="C19448" s="1257"/>
      <c r="D19448" s="1257"/>
      <c r="E19448" s="1257"/>
      <c r="F19448" s="1257"/>
      <c r="G19448" s="1257"/>
      <c r="H19448" s="1258"/>
      <c r="I19448" s="1257"/>
      <c r="J19448" s="1257"/>
      <c r="K19448" s="1257"/>
      <c r="L19448" s="1257"/>
      <c r="M19448" s="1257"/>
    </row>
    <row r="19449" spans="2:13" s="1259" customFormat="1" x14ac:dyDescent="0.2">
      <c r="B19449" s="1257"/>
      <c r="C19449" s="1257"/>
      <c r="D19449" s="1257"/>
      <c r="E19449" s="1257"/>
      <c r="F19449" s="1257"/>
      <c r="G19449" s="1257"/>
      <c r="H19449" s="1258"/>
      <c r="I19449" s="1257"/>
      <c r="J19449" s="1257"/>
      <c r="K19449" s="1257"/>
      <c r="L19449" s="1257"/>
      <c r="M19449" s="1257"/>
    </row>
    <row r="19450" spans="2:13" s="1259" customFormat="1" x14ac:dyDescent="0.2">
      <c r="B19450" s="1257"/>
      <c r="C19450" s="1257"/>
      <c r="D19450" s="1257"/>
      <c r="E19450" s="1257"/>
      <c r="F19450" s="1257"/>
      <c r="G19450" s="1257"/>
      <c r="H19450" s="1258"/>
      <c r="I19450" s="1257"/>
      <c r="J19450" s="1257"/>
      <c r="K19450" s="1257"/>
      <c r="L19450" s="1257"/>
      <c r="M19450" s="1257"/>
    </row>
    <row r="19451" spans="2:13" s="1259" customFormat="1" x14ac:dyDescent="0.2">
      <c r="B19451" s="1257"/>
      <c r="C19451" s="1257"/>
      <c r="D19451" s="1257"/>
      <c r="E19451" s="1257"/>
      <c r="F19451" s="1257"/>
      <c r="G19451" s="1257"/>
      <c r="H19451" s="1258"/>
      <c r="I19451" s="1257"/>
      <c r="J19451" s="1257"/>
      <c r="K19451" s="1257"/>
      <c r="L19451" s="1257"/>
      <c r="M19451" s="1257"/>
    </row>
    <row r="19452" spans="2:13" s="1259" customFormat="1" x14ac:dyDescent="0.2">
      <c r="B19452" s="1257"/>
      <c r="C19452" s="1257"/>
      <c r="D19452" s="1257"/>
      <c r="E19452" s="1257"/>
      <c r="F19452" s="1257"/>
      <c r="G19452" s="1257"/>
      <c r="H19452" s="1258"/>
      <c r="I19452" s="1257"/>
      <c r="J19452" s="1257"/>
      <c r="K19452" s="1257"/>
      <c r="L19452" s="1257"/>
      <c r="M19452" s="1257"/>
    </row>
    <row r="19453" spans="2:13" s="1259" customFormat="1" x14ac:dyDescent="0.2">
      <c r="B19453" s="1257"/>
      <c r="C19453" s="1257"/>
      <c r="D19453" s="1257"/>
      <c r="E19453" s="1257"/>
      <c r="F19453" s="1257"/>
      <c r="G19453" s="1257"/>
      <c r="H19453" s="1258"/>
      <c r="I19453" s="1257"/>
      <c r="J19453" s="1257"/>
      <c r="K19453" s="1257"/>
      <c r="L19453" s="1257"/>
      <c r="M19453" s="1257"/>
    </row>
    <row r="19454" spans="2:13" s="1259" customFormat="1" x14ac:dyDescent="0.2">
      <c r="B19454" s="1257"/>
      <c r="C19454" s="1257"/>
      <c r="D19454" s="1257"/>
      <c r="E19454" s="1257"/>
      <c r="F19454" s="1257"/>
      <c r="G19454" s="1257"/>
      <c r="H19454" s="1258"/>
      <c r="I19454" s="1257"/>
      <c r="J19454" s="1257"/>
      <c r="K19454" s="1257"/>
      <c r="L19454" s="1257"/>
      <c r="M19454" s="1257"/>
    </row>
    <row r="19455" spans="2:13" s="1259" customFormat="1" x14ac:dyDescent="0.2">
      <c r="B19455" s="1257"/>
      <c r="C19455" s="1257"/>
      <c r="D19455" s="1257"/>
      <c r="E19455" s="1257"/>
      <c r="F19455" s="1257"/>
      <c r="G19455" s="1257"/>
      <c r="H19455" s="1258"/>
      <c r="I19455" s="1257"/>
      <c r="J19455" s="1257"/>
      <c r="K19455" s="1257"/>
      <c r="L19455" s="1257"/>
      <c r="M19455" s="1257"/>
    </row>
    <row r="19456" spans="2:13" s="1259" customFormat="1" x14ac:dyDescent="0.2">
      <c r="B19456" s="1257"/>
      <c r="C19456" s="1257"/>
      <c r="D19456" s="1257"/>
      <c r="E19456" s="1257"/>
      <c r="F19456" s="1257"/>
      <c r="G19456" s="1257"/>
      <c r="H19456" s="1258"/>
      <c r="I19456" s="1257"/>
      <c r="J19456" s="1257"/>
      <c r="K19456" s="1257"/>
      <c r="L19456" s="1257"/>
      <c r="M19456" s="1257"/>
    </row>
    <row r="19457" spans="2:13" s="1259" customFormat="1" x14ac:dyDescent="0.2">
      <c r="B19457" s="1257"/>
      <c r="C19457" s="1257"/>
      <c r="D19457" s="1257"/>
      <c r="E19457" s="1257"/>
      <c r="F19457" s="1257"/>
      <c r="G19457" s="1257"/>
      <c r="H19457" s="1258"/>
      <c r="I19457" s="1257"/>
      <c r="J19457" s="1257"/>
      <c r="K19457" s="1257"/>
      <c r="L19457" s="1257"/>
      <c r="M19457" s="1257"/>
    </row>
    <row r="19458" spans="2:13" s="1259" customFormat="1" x14ac:dyDescent="0.2">
      <c r="B19458" s="1257"/>
      <c r="C19458" s="1257"/>
      <c r="D19458" s="1257"/>
      <c r="E19458" s="1257"/>
      <c r="F19458" s="1257"/>
      <c r="G19458" s="1257"/>
      <c r="H19458" s="1258"/>
      <c r="I19458" s="1257"/>
      <c r="J19458" s="1257"/>
      <c r="K19458" s="1257"/>
      <c r="L19458" s="1257"/>
      <c r="M19458" s="1257"/>
    </row>
    <row r="19459" spans="2:13" s="1259" customFormat="1" x14ac:dyDescent="0.2">
      <c r="B19459" s="1257"/>
      <c r="C19459" s="1257"/>
      <c r="D19459" s="1257"/>
      <c r="E19459" s="1257"/>
      <c r="F19459" s="1257"/>
      <c r="G19459" s="1257"/>
      <c r="H19459" s="1258"/>
      <c r="I19459" s="1257"/>
      <c r="J19459" s="1257"/>
      <c r="K19459" s="1257"/>
      <c r="L19459" s="1257"/>
      <c r="M19459" s="1257"/>
    </row>
    <row r="19460" spans="2:13" s="1259" customFormat="1" x14ac:dyDescent="0.2">
      <c r="B19460" s="1257"/>
      <c r="C19460" s="1257"/>
      <c r="D19460" s="1257"/>
      <c r="E19460" s="1257"/>
      <c r="F19460" s="1257"/>
      <c r="G19460" s="1257"/>
      <c r="H19460" s="1258"/>
      <c r="I19460" s="1257"/>
      <c r="J19460" s="1257"/>
      <c r="K19460" s="1257"/>
      <c r="L19460" s="1257"/>
      <c r="M19460" s="1257"/>
    </row>
    <row r="19461" spans="2:13" s="1259" customFormat="1" x14ac:dyDescent="0.2">
      <c r="B19461" s="1257"/>
      <c r="C19461" s="1257"/>
      <c r="D19461" s="1257"/>
      <c r="E19461" s="1257"/>
      <c r="F19461" s="1257"/>
      <c r="G19461" s="1257"/>
      <c r="H19461" s="1258"/>
      <c r="I19461" s="1257"/>
      <c r="J19461" s="1257"/>
      <c r="K19461" s="1257"/>
      <c r="L19461" s="1257"/>
      <c r="M19461" s="1257"/>
    </row>
    <row r="19462" spans="2:13" s="1259" customFormat="1" x14ac:dyDescent="0.2">
      <c r="B19462" s="1257"/>
      <c r="C19462" s="1257"/>
      <c r="D19462" s="1257"/>
      <c r="E19462" s="1257"/>
      <c r="F19462" s="1257"/>
      <c r="G19462" s="1257"/>
      <c r="H19462" s="1258"/>
      <c r="I19462" s="1257"/>
      <c r="J19462" s="1257"/>
      <c r="K19462" s="1257"/>
      <c r="L19462" s="1257"/>
      <c r="M19462" s="1257"/>
    </row>
    <row r="19463" spans="2:13" s="1259" customFormat="1" x14ac:dyDescent="0.2">
      <c r="B19463" s="1257"/>
      <c r="C19463" s="1257"/>
      <c r="D19463" s="1257"/>
      <c r="E19463" s="1257"/>
      <c r="F19463" s="1257"/>
      <c r="G19463" s="1257"/>
      <c r="H19463" s="1258"/>
      <c r="I19463" s="1257"/>
      <c r="J19463" s="1257"/>
      <c r="K19463" s="1257"/>
      <c r="L19463" s="1257"/>
      <c r="M19463" s="1257"/>
    </row>
    <row r="19464" spans="2:13" s="1259" customFormat="1" x14ac:dyDescent="0.2">
      <c r="B19464" s="1257"/>
      <c r="C19464" s="1257"/>
      <c r="D19464" s="1257"/>
      <c r="E19464" s="1257"/>
      <c r="F19464" s="1257"/>
      <c r="G19464" s="1257"/>
      <c r="H19464" s="1258"/>
      <c r="I19464" s="1257"/>
      <c r="J19464" s="1257"/>
      <c r="K19464" s="1257"/>
      <c r="L19464" s="1257"/>
      <c r="M19464" s="1257"/>
    </row>
    <row r="19465" spans="2:13" s="1259" customFormat="1" x14ac:dyDescent="0.2">
      <c r="B19465" s="1257"/>
      <c r="C19465" s="1257"/>
      <c r="D19465" s="1257"/>
      <c r="E19465" s="1257"/>
      <c r="F19465" s="1257"/>
      <c r="G19465" s="1257"/>
      <c r="H19465" s="1258"/>
      <c r="I19465" s="1257"/>
      <c r="J19465" s="1257"/>
      <c r="K19465" s="1257"/>
      <c r="L19465" s="1257"/>
      <c r="M19465" s="1257"/>
    </row>
    <row r="19466" spans="2:13" s="1259" customFormat="1" x14ac:dyDescent="0.2">
      <c r="B19466" s="1257"/>
      <c r="C19466" s="1257"/>
      <c r="D19466" s="1257"/>
      <c r="E19466" s="1257"/>
      <c r="F19466" s="1257"/>
      <c r="G19466" s="1257"/>
      <c r="H19466" s="1258"/>
      <c r="I19466" s="1257"/>
      <c r="J19466" s="1257"/>
      <c r="K19466" s="1257"/>
      <c r="L19466" s="1257"/>
      <c r="M19466" s="1257"/>
    </row>
    <row r="19467" spans="2:13" s="1259" customFormat="1" x14ac:dyDescent="0.2">
      <c r="B19467" s="1257"/>
      <c r="C19467" s="1257"/>
      <c r="D19467" s="1257"/>
      <c r="E19467" s="1257"/>
      <c r="F19467" s="1257"/>
      <c r="G19467" s="1257"/>
      <c r="H19467" s="1258"/>
      <c r="I19467" s="1257"/>
      <c r="J19467" s="1257"/>
      <c r="K19467" s="1257"/>
      <c r="L19467" s="1257"/>
      <c r="M19467" s="1257"/>
    </row>
    <row r="19468" spans="2:13" s="1259" customFormat="1" x14ac:dyDescent="0.2">
      <c r="B19468" s="1257"/>
      <c r="C19468" s="1257"/>
      <c r="D19468" s="1257"/>
      <c r="E19468" s="1257"/>
      <c r="F19468" s="1257"/>
      <c r="G19468" s="1257"/>
      <c r="H19468" s="1258"/>
      <c r="I19468" s="1257"/>
      <c r="J19468" s="1257"/>
      <c r="K19468" s="1257"/>
      <c r="L19468" s="1257"/>
      <c r="M19468" s="1257"/>
    </row>
    <row r="19469" spans="2:13" s="1259" customFormat="1" x14ac:dyDescent="0.2">
      <c r="B19469" s="1257"/>
      <c r="C19469" s="1257"/>
      <c r="D19469" s="1257"/>
      <c r="E19469" s="1257"/>
      <c r="F19469" s="1257"/>
      <c r="G19469" s="1257"/>
      <c r="H19469" s="1258"/>
      <c r="I19469" s="1257"/>
      <c r="J19469" s="1257"/>
      <c r="K19469" s="1257"/>
      <c r="L19469" s="1257"/>
      <c r="M19469" s="1257"/>
    </row>
    <row r="19470" spans="2:13" s="1259" customFormat="1" x14ac:dyDescent="0.2">
      <c r="B19470" s="1257"/>
      <c r="C19470" s="1257"/>
      <c r="D19470" s="1257"/>
      <c r="E19470" s="1257"/>
      <c r="F19470" s="1257"/>
      <c r="G19470" s="1257"/>
      <c r="H19470" s="1258"/>
      <c r="I19470" s="1257"/>
      <c r="J19470" s="1257"/>
      <c r="K19470" s="1257"/>
      <c r="L19470" s="1257"/>
      <c r="M19470" s="1257"/>
    </row>
    <row r="19471" spans="2:13" s="1259" customFormat="1" x14ac:dyDescent="0.2">
      <c r="B19471" s="1257"/>
      <c r="C19471" s="1257"/>
      <c r="D19471" s="1257"/>
      <c r="E19471" s="1257"/>
      <c r="F19471" s="1257"/>
      <c r="G19471" s="1257"/>
      <c r="H19471" s="1258"/>
      <c r="I19471" s="1257"/>
      <c r="J19471" s="1257"/>
      <c r="K19471" s="1257"/>
      <c r="L19471" s="1257"/>
      <c r="M19471" s="1257"/>
    </row>
    <row r="19472" spans="2:13" s="1259" customFormat="1" x14ac:dyDescent="0.2">
      <c r="B19472" s="1257"/>
      <c r="C19472" s="1257"/>
      <c r="D19472" s="1257"/>
      <c r="E19472" s="1257"/>
      <c r="F19472" s="1257"/>
      <c r="G19472" s="1257"/>
      <c r="H19472" s="1258"/>
      <c r="I19472" s="1257"/>
      <c r="J19472" s="1257"/>
      <c r="K19472" s="1257"/>
      <c r="L19472" s="1257"/>
      <c r="M19472" s="1257"/>
    </row>
    <row r="19473" spans="2:13" s="1259" customFormat="1" x14ac:dyDescent="0.2">
      <c r="B19473" s="1257"/>
      <c r="C19473" s="1257"/>
      <c r="D19473" s="1257"/>
      <c r="E19473" s="1257"/>
      <c r="F19473" s="1257"/>
      <c r="G19473" s="1257"/>
      <c r="H19473" s="1258"/>
      <c r="I19473" s="1257"/>
      <c r="J19473" s="1257"/>
      <c r="K19473" s="1257"/>
      <c r="L19473" s="1257"/>
      <c r="M19473" s="1257"/>
    </row>
    <row r="19474" spans="2:13" s="1259" customFormat="1" x14ac:dyDescent="0.2">
      <c r="B19474" s="1257"/>
      <c r="C19474" s="1257"/>
      <c r="D19474" s="1257"/>
      <c r="E19474" s="1257"/>
      <c r="F19474" s="1257"/>
      <c r="G19474" s="1257"/>
      <c r="H19474" s="1258"/>
      <c r="I19474" s="1257"/>
      <c r="J19474" s="1257"/>
      <c r="K19474" s="1257"/>
      <c r="L19474" s="1257"/>
      <c r="M19474" s="1257"/>
    </row>
    <row r="19475" spans="2:13" s="1259" customFormat="1" x14ac:dyDescent="0.2">
      <c r="B19475" s="1257"/>
      <c r="C19475" s="1257"/>
      <c r="D19475" s="1257"/>
      <c r="E19475" s="1257"/>
      <c r="F19475" s="1257"/>
      <c r="G19475" s="1257"/>
      <c r="H19475" s="1258"/>
      <c r="I19475" s="1257"/>
      <c r="J19475" s="1257"/>
      <c r="K19475" s="1257"/>
      <c r="L19475" s="1257"/>
      <c r="M19475" s="1257"/>
    </row>
    <row r="19476" spans="2:13" s="1259" customFormat="1" x14ac:dyDescent="0.2">
      <c r="B19476" s="1257"/>
      <c r="C19476" s="1257"/>
      <c r="D19476" s="1257"/>
      <c r="E19476" s="1257"/>
      <c r="F19476" s="1257"/>
      <c r="G19476" s="1257"/>
      <c r="H19476" s="1258"/>
      <c r="I19476" s="1257"/>
      <c r="J19476" s="1257"/>
      <c r="K19476" s="1257"/>
      <c r="L19476" s="1257"/>
      <c r="M19476" s="1257"/>
    </row>
    <row r="19477" spans="2:13" s="1259" customFormat="1" x14ac:dyDescent="0.2">
      <c r="B19477" s="1257"/>
      <c r="C19477" s="1257"/>
      <c r="D19477" s="1257"/>
      <c r="E19477" s="1257"/>
      <c r="F19477" s="1257"/>
      <c r="G19477" s="1257"/>
      <c r="H19477" s="1258"/>
      <c r="I19477" s="1257"/>
      <c r="J19477" s="1257"/>
      <c r="K19477" s="1257"/>
      <c r="L19477" s="1257"/>
      <c r="M19477" s="1257"/>
    </row>
    <row r="19478" spans="2:13" s="1259" customFormat="1" x14ac:dyDescent="0.2">
      <c r="B19478" s="1257"/>
      <c r="C19478" s="1257"/>
      <c r="D19478" s="1257"/>
      <c r="E19478" s="1257"/>
      <c r="F19478" s="1257"/>
      <c r="G19478" s="1257"/>
      <c r="H19478" s="1258"/>
      <c r="I19478" s="1257"/>
      <c r="J19478" s="1257"/>
      <c r="K19478" s="1257"/>
      <c r="L19478" s="1257"/>
      <c r="M19478" s="1257"/>
    </row>
    <row r="19479" spans="2:13" s="1259" customFormat="1" x14ac:dyDescent="0.2">
      <c r="B19479" s="1257"/>
      <c r="C19479" s="1257"/>
      <c r="D19479" s="1257"/>
      <c r="E19479" s="1257"/>
      <c r="F19479" s="1257"/>
      <c r="G19479" s="1257"/>
      <c r="H19479" s="1258"/>
      <c r="I19479" s="1257"/>
      <c r="J19479" s="1257"/>
      <c r="K19479" s="1257"/>
      <c r="L19479" s="1257"/>
      <c r="M19479" s="1257"/>
    </row>
    <row r="19480" spans="2:13" s="1259" customFormat="1" x14ac:dyDescent="0.2">
      <c r="B19480" s="1257"/>
      <c r="C19480" s="1257"/>
      <c r="D19480" s="1257"/>
      <c r="E19480" s="1257"/>
      <c r="F19480" s="1257"/>
      <c r="G19480" s="1257"/>
      <c r="H19480" s="1258"/>
      <c r="I19480" s="1257"/>
      <c r="J19480" s="1257"/>
      <c r="K19480" s="1257"/>
      <c r="L19480" s="1257"/>
      <c r="M19480" s="1257"/>
    </row>
    <row r="19481" spans="2:13" s="1259" customFormat="1" x14ac:dyDescent="0.2">
      <c r="B19481" s="1257"/>
      <c r="C19481" s="1257"/>
      <c r="D19481" s="1257"/>
      <c r="E19481" s="1257"/>
      <c r="F19481" s="1257"/>
      <c r="G19481" s="1257"/>
      <c r="H19481" s="1258"/>
      <c r="I19481" s="1257"/>
      <c r="J19481" s="1257"/>
      <c r="K19481" s="1257"/>
      <c r="L19481" s="1257"/>
      <c r="M19481" s="1257"/>
    </row>
    <row r="19482" spans="2:13" s="1259" customFormat="1" x14ac:dyDescent="0.2">
      <c r="B19482" s="1257"/>
      <c r="C19482" s="1257"/>
      <c r="D19482" s="1257"/>
      <c r="E19482" s="1257"/>
      <c r="F19482" s="1257"/>
      <c r="G19482" s="1257"/>
      <c r="H19482" s="1258"/>
      <c r="I19482" s="1257"/>
      <c r="J19482" s="1257"/>
      <c r="K19482" s="1257"/>
      <c r="L19482" s="1257"/>
      <c r="M19482" s="1257"/>
    </row>
    <row r="19483" spans="2:13" s="1259" customFormat="1" x14ac:dyDescent="0.2">
      <c r="B19483" s="1257"/>
      <c r="C19483" s="1257"/>
      <c r="D19483" s="1257"/>
      <c r="E19483" s="1257"/>
      <c r="F19483" s="1257"/>
      <c r="G19483" s="1257"/>
      <c r="H19483" s="1258"/>
      <c r="I19483" s="1257"/>
      <c r="J19483" s="1257"/>
      <c r="K19483" s="1257"/>
      <c r="L19483" s="1257"/>
      <c r="M19483" s="1257"/>
    </row>
    <row r="19484" spans="2:13" s="1259" customFormat="1" x14ac:dyDescent="0.2">
      <c r="B19484" s="1257"/>
      <c r="C19484" s="1257"/>
      <c r="D19484" s="1257"/>
      <c r="E19484" s="1257"/>
      <c r="F19484" s="1257"/>
      <c r="G19484" s="1257"/>
      <c r="H19484" s="1258"/>
      <c r="I19484" s="1257"/>
      <c r="J19484" s="1257"/>
      <c r="K19484" s="1257"/>
      <c r="L19484" s="1257"/>
      <c r="M19484" s="1257"/>
    </row>
    <row r="19485" spans="2:13" s="1259" customFormat="1" x14ac:dyDescent="0.2">
      <c r="B19485" s="1257"/>
      <c r="C19485" s="1257"/>
      <c r="D19485" s="1257"/>
      <c r="E19485" s="1257"/>
      <c r="F19485" s="1257"/>
      <c r="G19485" s="1257"/>
      <c r="H19485" s="1258"/>
      <c r="I19485" s="1257"/>
      <c r="J19485" s="1257"/>
      <c r="K19485" s="1257"/>
      <c r="L19485" s="1257"/>
      <c r="M19485" s="1257"/>
    </row>
    <row r="19486" spans="2:13" s="1259" customFormat="1" x14ac:dyDescent="0.2">
      <c r="B19486" s="1257"/>
      <c r="C19486" s="1257"/>
      <c r="D19486" s="1257"/>
      <c r="E19486" s="1257"/>
      <c r="F19486" s="1257"/>
      <c r="G19486" s="1257"/>
      <c r="H19486" s="1258"/>
      <c r="I19486" s="1257"/>
      <c r="J19486" s="1257"/>
      <c r="K19486" s="1257"/>
      <c r="L19486" s="1257"/>
      <c r="M19486" s="1257"/>
    </row>
    <row r="19487" spans="2:13" s="1259" customFormat="1" x14ac:dyDescent="0.2">
      <c r="B19487" s="1257"/>
      <c r="C19487" s="1257"/>
      <c r="D19487" s="1257"/>
      <c r="E19487" s="1257"/>
      <c r="F19487" s="1257"/>
      <c r="G19487" s="1257"/>
      <c r="H19487" s="1258"/>
      <c r="I19487" s="1257"/>
      <c r="J19487" s="1257"/>
      <c r="K19487" s="1257"/>
      <c r="L19487" s="1257"/>
      <c r="M19487" s="1257"/>
    </row>
    <row r="19488" spans="2:13" s="1259" customFormat="1" x14ac:dyDescent="0.2">
      <c r="B19488" s="1257"/>
      <c r="C19488" s="1257"/>
      <c r="D19488" s="1257"/>
      <c r="E19488" s="1257"/>
      <c r="F19488" s="1257"/>
      <c r="G19488" s="1257"/>
      <c r="H19488" s="1258"/>
      <c r="I19488" s="1257"/>
      <c r="J19488" s="1257"/>
      <c r="K19488" s="1257"/>
      <c r="L19488" s="1257"/>
      <c r="M19488" s="1257"/>
    </row>
    <row r="19489" spans="2:13" s="1259" customFormat="1" x14ac:dyDescent="0.2">
      <c r="B19489" s="1257"/>
      <c r="C19489" s="1257"/>
      <c r="D19489" s="1257"/>
      <c r="E19489" s="1257"/>
      <c r="F19489" s="1257"/>
      <c r="G19489" s="1257"/>
      <c r="H19489" s="1258"/>
      <c r="I19489" s="1257"/>
      <c r="J19489" s="1257"/>
      <c r="K19489" s="1257"/>
      <c r="L19489" s="1257"/>
      <c r="M19489" s="1257"/>
    </row>
    <row r="19490" spans="2:13" s="1259" customFormat="1" x14ac:dyDescent="0.2">
      <c r="B19490" s="1257"/>
      <c r="C19490" s="1257"/>
      <c r="D19490" s="1257"/>
      <c r="E19490" s="1257"/>
      <c r="F19490" s="1257"/>
      <c r="G19490" s="1257"/>
      <c r="H19490" s="1258"/>
      <c r="I19490" s="1257"/>
      <c r="J19490" s="1257"/>
      <c r="K19490" s="1257"/>
      <c r="L19490" s="1257"/>
      <c r="M19490" s="1257"/>
    </row>
    <row r="19491" spans="2:13" s="1259" customFormat="1" x14ac:dyDescent="0.2">
      <c r="B19491" s="1257"/>
      <c r="C19491" s="1257"/>
      <c r="D19491" s="1257"/>
      <c r="E19491" s="1257"/>
      <c r="F19491" s="1257"/>
      <c r="G19491" s="1257"/>
      <c r="H19491" s="1258"/>
      <c r="I19491" s="1257"/>
      <c r="J19491" s="1257"/>
      <c r="K19491" s="1257"/>
      <c r="L19491" s="1257"/>
      <c r="M19491" s="1257"/>
    </row>
    <row r="19492" spans="2:13" s="1259" customFormat="1" x14ac:dyDescent="0.2">
      <c r="B19492" s="1257"/>
      <c r="C19492" s="1257"/>
      <c r="D19492" s="1257"/>
      <c r="E19492" s="1257"/>
      <c r="F19492" s="1257"/>
      <c r="G19492" s="1257"/>
      <c r="H19492" s="1258"/>
      <c r="I19492" s="1257"/>
      <c r="J19492" s="1257"/>
      <c r="K19492" s="1257"/>
      <c r="L19492" s="1257"/>
      <c r="M19492" s="1257"/>
    </row>
    <row r="19493" spans="2:13" s="1259" customFormat="1" x14ac:dyDescent="0.2">
      <c r="B19493" s="1257"/>
      <c r="C19493" s="1257"/>
      <c r="D19493" s="1257"/>
      <c r="E19493" s="1257"/>
      <c r="F19493" s="1257"/>
      <c r="G19493" s="1257"/>
      <c r="H19493" s="1258"/>
      <c r="I19493" s="1257"/>
      <c r="J19493" s="1257"/>
      <c r="K19493" s="1257"/>
      <c r="L19493" s="1257"/>
      <c r="M19493" s="1257"/>
    </row>
    <row r="19494" spans="2:13" s="1259" customFormat="1" x14ac:dyDescent="0.2">
      <c r="B19494" s="1257"/>
      <c r="C19494" s="1257"/>
      <c r="D19494" s="1257"/>
      <c r="E19494" s="1257"/>
      <c r="F19494" s="1257"/>
      <c r="G19494" s="1257"/>
      <c r="H19494" s="1258"/>
      <c r="I19494" s="1257"/>
      <c r="J19494" s="1257"/>
      <c r="K19494" s="1257"/>
      <c r="L19494" s="1257"/>
      <c r="M19494" s="1257"/>
    </row>
    <row r="19495" spans="2:13" s="1259" customFormat="1" x14ac:dyDescent="0.2">
      <c r="B19495" s="1257"/>
      <c r="C19495" s="1257"/>
      <c r="D19495" s="1257"/>
      <c r="E19495" s="1257"/>
      <c r="F19495" s="1257"/>
      <c r="G19495" s="1257"/>
      <c r="H19495" s="1258"/>
      <c r="I19495" s="1257"/>
      <c r="J19495" s="1257"/>
      <c r="K19495" s="1257"/>
      <c r="L19495" s="1257"/>
      <c r="M19495" s="1257"/>
    </row>
    <row r="19496" spans="2:13" s="1259" customFormat="1" x14ac:dyDescent="0.2">
      <c r="B19496" s="1257"/>
      <c r="C19496" s="1257"/>
      <c r="D19496" s="1257"/>
      <c r="E19496" s="1257"/>
      <c r="F19496" s="1257"/>
      <c r="G19496" s="1257"/>
      <c r="H19496" s="1258"/>
      <c r="I19496" s="1257"/>
      <c r="J19496" s="1257"/>
      <c r="K19496" s="1257"/>
      <c r="L19496" s="1257"/>
      <c r="M19496" s="1257"/>
    </row>
    <row r="19497" spans="2:13" s="1259" customFormat="1" x14ac:dyDescent="0.2">
      <c r="B19497" s="1257"/>
      <c r="C19497" s="1257"/>
      <c r="D19497" s="1257"/>
      <c r="E19497" s="1257"/>
      <c r="F19497" s="1257"/>
      <c r="G19497" s="1257"/>
      <c r="H19497" s="1258"/>
      <c r="I19497" s="1257"/>
      <c r="J19497" s="1257"/>
      <c r="K19497" s="1257"/>
      <c r="L19497" s="1257"/>
      <c r="M19497" s="1257"/>
    </row>
    <row r="19498" spans="2:13" s="1259" customFormat="1" x14ac:dyDescent="0.2">
      <c r="B19498" s="1257"/>
      <c r="C19498" s="1257"/>
      <c r="D19498" s="1257"/>
      <c r="E19498" s="1257"/>
      <c r="F19498" s="1257"/>
      <c r="G19498" s="1257"/>
      <c r="H19498" s="1258"/>
      <c r="I19498" s="1257"/>
      <c r="J19498" s="1257"/>
      <c r="K19498" s="1257"/>
      <c r="L19498" s="1257"/>
      <c r="M19498" s="1257"/>
    </row>
    <row r="19499" spans="2:13" s="1259" customFormat="1" x14ac:dyDescent="0.2">
      <c r="B19499" s="1257"/>
      <c r="C19499" s="1257"/>
      <c r="D19499" s="1257"/>
      <c r="E19499" s="1257"/>
      <c r="F19499" s="1257"/>
      <c r="G19499" s="1257"/>
      <c r="H19499" s="1258"/>
      <c r="I19499" s="1257"/>
      <c r="J19499" s="1257"/>
      <c r="K19499" s="1257"/>
      <c r="L19499" s="1257"/>
      <c r="M19499" s="1257"/>
    </row>
    <row r="19500" spans="2:13" s="1259" customFormat="1" x14ac:dyDescent="0.2">
      <c r="B19500" s="1257"/>
      <c r="C19500" s="1257"/>
      <c r="D19500" s="1257"/>
      <c r="E19500" s="1257"/>
      <c r="F19500" s="1257"/>
      <c r="G19500" s="1257"/>
      <c r="H19500" s="1258"/>
      <c r="I19500" s="1257"/>
      <c r="J19500" s="1257"/>
      <c r="K19500" s="1257"/>
      <c r="L19500" s="1257"/>
      <c r="M19500" s="1257"/>
    </row>
    <row r="19501" spans="2:13" s="1259" customFormat="1" x14ac:dyDescent="0.2">
      <c r="B19501" s="1257"/>
      <c r="C19501" s="1257"/>
      <c r="D19501" s="1257"/>
      <c r="E19501" s="1257"/>
      <c r="F19501" s="1257"/>
      <c r="G19501" s="1257"/>
      <c r="H19501" s="1258"/>
      <c r="I19501" s="1257"/>
      <c r="J19501" s="1257"/>
      <c r="K19501" s="1257"/>
      <c r="L19501" s="1257"/>
      <c r="M19501" s="1257"/>
    </row>
    <row r="19502" spans="2:13" s="1259" customFormat="1" x14ac:dyDescent="0.2">
      <c r="B19502" s="1257"/>
      <c r="C19502" s="1257"/>
      <c r="D19502" s="1257"/>
      <c r="E19502" s="1257"/>
      <c r="F19502" s="1257"/>
      <c r="G19502" s="1257"/>
      <c r="H19502" s="1258"/>
      <c r="I19502" s="1257"/>
      <c r="J19502" s="1257"/>
      <c r="K19502" s="1257"/>
      <c r="L19502" s="1257"/>
      <c r="M19502" s="1257"/>
    </row>
    <row r="19503" spans="2:13" s="1259" customFormat="1" x14ac:dyDescent="0.2">
      <c r="B19503" s="1257"/>
      <c r="C19503" s="1257"/>
      <c r="D19503" s="1257"/>
      <c r="E19503" s="1257"/>
      <c r="F19503" s="1257"/>
      <c r="G19503" s="1257"/>
      <c r="H19503" s="1258"/>
      <c r="I19503" s="1257"/>
      <c r="J19503" s="1257"/>
      <c r="K19503" s="1257"/>
      <c r="L19503" s="1257"/>
      <c r="M19503" s="1257"/>
    </row>
    <row r="19504" spans="2:13" s="1259" customFormat="1" x14ac:dyDescent="0.2">
      <c r="B19504" s="1257"/>
      <c r="C19504" s="1257"/>
      <c r="D19504" s="1257"/>
      <c r="E19504" s="1257"/>
      <c r="F19504" s="1257"/>
      <c r="G19504" s="1257"/>
      <c r="H19504" s="1258"/>
      <c r="I19504" s="1257"/>
      <c r="J19504" s="1257"/>
      <c r="K19504" s="1257"/>
      <c r="L19504" s="1257"/>
      <c r="M19504" s="1257"/>
    </row>
    <row r="19505" spans="2:13" s="1259" customFormat="1" x14ac:dyDescent="0.2">
      <c r="B19505" s="1257"/>
      <c r="C19505" s="1257"/>
      <c r="D19505" s="1257"/>
      <c r="E19505" s="1257"/>
      <c r="F19505" s="1257"/>
      <c r="G19505" s="1257"/>
      <c r="H19505" s="1258"/>
      <c r="I19505" s="1257"/>
      <c r="J19505" s="1257"/>
      <c r="K19505" s="1257"/>
      <c r="L19505" s="1257"/>
      <c r="M19505" s="1257"/>
    </row>
    <row r="19506" spans="2:13" s="1259" customFormat="1" x14ac:dyDescent="0.2">
      <c r="B19506" s="1257"/>
      <c r="C19506" s="1257"/>
      <c r="D19506" s="1257"/>
      <c r="E19506" s="1257"/>
      <c r="F19506" s="1257"/>
      <c r="G19506" s="1257"/>
      <c r="H19506" s="1258"/>
      <c r="I19506" s="1257"/>
      <c r="J19506" s="1257"/>
      <c r="K19506" s="1257"/>
      <c r="L19506" s="1257"/>
      <c r="M19506" s="1257"/>
    </row>
    <row r="19507" spans="2:13" s="1259" customFormat="1" x14ac:dyDescent="0.2">
      <c r="B19507" s="1257"/>
      <c r="C19507" s="1257"/>
      <c r="D19507" s="1257"/>
      <c r="E19507" s="1257"/>
      <c r="F19507" s="1257"/>
      <c r="G19507" s="1257"/>
      <c r="H19507" s="1258"/>
      <c r="I19507" s="1257"/>
      <c r="J19507" s="1257"/>
      <c r="K19507" s="1257"/>
      <c r="L19507" s="1257"/>
      <c r="M19507" s="1257"/>
    </row>
    <row r="19508" spans="2:13" s="1259" customFormat="1" x14ac:dyDescent="0.2">
      <c r="B19508" s="1257"/>
      <c r="C19508" s="1257"/>
      <c r="D19508" s="1257"/>
      <c r="E19508" s="1257"/>
      <c r="F19508" s="1257"/>
      <c r="G19508" s="1257"/>
      <c r="H19508" s="1258"/>
      <c r="I19508" s="1257"/>
      <c r="J19508" s="1257"/>
      <c r="K19508" s="1257"/>
      <c r="L19508" s="1257"/>
      <c r="M19508" s="1257"/>
    </row>
    <row r="19509" spans="2:13" s="1259" customFormat="1" x14ac:dyDescent="0.2">
      <c r="B19509" s="1257"/>
      <c r="C19509" s="1257"/>
      <c r="D19509" s="1257"/>
      <c r="E19509" s="1257"/>
      <c r="F19509" s="1257"/>
      <c r="G19509" s="1257"/>
      <c r="H19509" s="1258"/>
      <c r="I19509" s="1257"/>
      <c r="J19509" s="1257"/>
      <c r="K19509" s="1257"/>
      <c r="L19509" s="1257"/>
      <c r="M19509" s="1257"/>
    </row>
    <row r="19510" spans="2:13" s="1259" customFormat="1" x14ac:dyDescent="0.2">
      <c r="B19510" s="1257"/>
      <c r="C19510" s="1257"/>
      <c r="D19510" s="1257"/>
      <c r="E19510" s="1257"/>
      <c r="F19510" s="1257"/>
      <c r="G19510" s="1257"/>
      <c r="H19510" s="1258"/>
      <c r="I19510" s="1257"/>
      <c r="J19510" s="1257"/>
      <c r="K19510" s="1257"/>
      <c r="L19510" s="1257"/>
      <c r="M19510" s="1257"/>
    </row>
    <row r="19511" spans="2:13" s="1259" customFormat="1" x14ac:dyDescent="0.2">
      <c r="B19511" s="1257"/>
      <c r="C19511" s="1257"/>
      <c r="D19511" s="1257"/>
      <c r="E19511" s="1257"/>
      <c r="F19511" s="1257"/>
      <c r="G19511" s="1257"/>
      <c r="H19511" s="1258"/>
      <c r="I19511" s="1257"/>
      <c r="J19511" s="1257"/>
      <c r="K19511" s="1257"/>
      <c r="L19511" s="1257"/>
      <c r="M19511" s="1257"/>
    </row>
    <row r="19512" spans="2:13" s="1259" customFormat="1" x14ac:dyDescent="0.2">
      <c r="B19512" s="1257"/>
      <c r="C19512" s="1257"/>
      <c r="D19512" s="1257"/>
      <c r="E19512" s="1257"/>
      <c r="F19512" s="1257"/>
      <c r="G19512" s="1257"/>
      <c r="H19512" s="1258"/>
      <c r="I19512" s="1257"/>
      <c r="J19512" s="1257"/>
      <c r="K19512" s="1257"/>
      <c r="L19512" s="1257"/>
      <c r="M19512" s="1257"/>
    </row>
    <row r="19513" spans="2:13" s="1259" customFormat="1" x14ac:dyDescent="0.2">
      <c r="B19513" s="1257"/>
      <c r="C19513" s="1257"/>
      <c r="D19513" s="1257"/>
      <c r="E19513" s="1257"/>
      <c r="F19513" s="1257"/>
      <c r="G19513" s="1257"/>
      <c r="H19513" s="1258"/>
      <c r="I19513" s="1257"/>
      <c r="J19513" s="1257"/>
      <c r="K19513" s="1257"/>
      <c r="L19513" s="1257"/>
      <c r="M19513" s="1257"/>
    </row>
    <row r="19514" spans="2:13" s="1259" customFormat="1" x14ac:dyDescent="0.2">
      <c r="B19514" s="1257"/>
      <c r="C19514" s="1257"/>
      <c r="D19514" s="1257"/>
      <c r="E19514" s="1257"/>
      <c r="F19514" s="1257"/>
      <c r="G19514" s="1257"/>
      <c r="H19514" s="1258"/>
      <c r="I19514" s="1257"/>
      <c r="J19514" s="1257"/>
      <c r="K19514" s="1257"/>
      <c r="L19514" s="1257"/>
      <c r="M19514" s="1257"/>
    </row>
    <row r="19515" spans="2:13" s="1259" customFormat="1" x14ac:dyDescent="0.2">
      <c r="B19515" s="1257"/>
      <c r="C19515" s="1257"/>
      <c r="D19515" s="1257"/>
      <c r="E19515" s="1257"/>
      <c r="F19515" s="1257"/>
      <c r="G19515" s="1257"/>
      <c r="H19515" s="1258"/>
      <c r="I19515" s="1257"/>
      <c r="J19515" s="1257"/>
      <c r="K19515" s="1257"/>
      <c r="L19515" s="1257"/>
      <c r="M19515" s="1257"/>
    </row>
    <row r="19516" spans="2:13" s="1259" customFormat="1" x14ac:dyDescent="0.2">
      <c r="B19516" s="1257"/>
      <c r="C19516" s="1257"/>
      <c r="D19516" s="1257"/>
      <c r="E19516" s="1257"/>
      <c r="F19516" s="1257"/>
      <c r="G19516" s="1257"/>
      <c r="H19516" s="1258"/>
      <c r="I19516" s="1257"/>
      <c r="J19516" s="1257"/>
      <c r="K19516" s="1257"/>
      <c r="L19516" s="1257"/>
      <c r="M19516" s="1257"/>
    </row>
    <row r="19517" spans="2:13" s="1259" customFormat="1" x14ac:dyDescent="0.2">
      <c r="B19517" s="1257"/>
      <c r="C19517" s="1257"/>
      <c r="D19517" s="1257"/>
      <c r="E19517" s="1257"/>
      <c r="F19517" s="1257"/>
      <c r="G19517" s="1257"/>
      <c r="H19517" s="1258"/>
      <c r="I19517" s="1257"/>
      <c r="J19517" s="1257"/>
      <c r="K19517" s="1257"/>
      <c r="L19517" s="1257"/>
      <c r="M19517" s="1257"/>
    </row>
    <row r="19518" spans="2:13" s="1259" customFormat="1" x14ac:dyDescent="0.2">
      <c r="B19518" s="1257"/>
      <c r="C19518" s="1257"/>
      <c r="D19518" s="1257"/>
      <c r="E19518" s="1257"/>
      <c r="F19518" s="1257"/>
      <c r="G19518" s="1257"/>
      <c r="H19518" s="1258"/>
      <c r="I19518" s="1257"/>
      <c r="J19518" s="1257"/>
      <c r="K19518" s="1257"/>
      <c r="L19518" s="1257"/>
      <c r="M19518" s="1257"/>
    </row>
    <row r="19519" spans="2:13" s="1259" customFormat="1" x14ac:dyDescent="0.2">
      <c r="B19519" s="1257"/>
      <c r="C19519" s="1257"/>
      <c r="D19519" s="1257"/>
      <c r="E19519" s="1257"/>
      <c r="F19519" s="1257"/>
      <c r="G19519" s="1257"/>
      <c r="H19519" s="1258"/>
      <c r="I19519" s="1257"/>
      <c r="J19519" s="1257"/>
      <c r="K19519" s="1257"/>
      <c r="L19519" s="1257"/>
      <c r="M19519" s="1257"/>
    </row>
    <row r="19520" spans="2:13" s="1259" customFormat="1" x14ac:dyDescent="0.2">
      <c r="B19520" s="1257"/>
      <c r="C19520" s="1257"/>
      <c r="D19520" s="1257"/>
      <c r="E19520" s="1257"/>
      <c r="F19520" s="1257"/>
      <c r="G19520" s="1257"/>
      <c r="H19520" s="1258"/>
      <c r="I19520" s="1257"/>
      <c r="J19520" s="1257"/>
      <c r="K19520" s="1257"/>
      <c r="L19520" s="1257"/>
      <c r="M19520" s="1257"/>
    </row>
    <row r="19521" spans="2:13" s="1259" customFormat="1" x14ac:dyDescent="0.2">
      <c r="B19521" s="1257"/>
      <c r="C19521" s="1257"/>
      <c r="D19521" s="1257"/>
      <c r="E19521" s="1257"/>
      <c r="F19521" s="1257"/>
      <c r="G19521" s="1257"/>
      <c r="H19521" s="1258"/>
      <c r="I19521" s="1257"/>
      <c r="J19521" s="1257"/>
      <c r="K19521" s="1257"/>
      <c r="L19521" s="1257"/>
      <c r="M19521" s="1257"/>
    </row>
    <row r="19522" spans="2:13" s="1259" customFormat="1" x14ac:dyDescent="0.2">
      <c r="B19522" s="1257"/>
      <c r="C19522" s="1257"/>
      <c r="D19522" s="1257"/>
      <c r="E19522" s="1257"/>
      <c r="F19522" s="1257"/>
      <c r="G19522" s="1257"/>
      <c r="H19522" s="1258"/>
      <c r="I19522" s="1257"/>
      <c r="J19522" s="1257"/>
      <c r="K19522" s="1257"/>
      <c r="L19522" s="1257"/>
      <c r="M19522" s="1257"/>
    </row>
    <row r="19523" spans="2:13" s="1259" customFormat="1" x14ac:dyDescent="0.2">
      <c r="B19523" s="1257"/>
      <c r="C19523" s="1257"/>
      <c r="D19523" s="1257"/>
      <c r="E19523" s="1257"/>
      <c r="F19523" s="1257"/>
      <c r="G19523" s="1257"/>
      <c r="H19523" s="1258"/>
      <c r="I19523" s="1257"/>
      <c r="J19523" s="1257"/>
      <c r="K19523" s="1257"/>
      <c r="L19523" s="1257"/>
      <c r="M19523" s="1257"/>
    </row>
    <row r="19524" spans="2:13" s="1259" customFormat="1" x14ac:dyDescent="0.2">
      <c r="B19524" s="1257"/>
      <c r="C19524" s="1257"/>
      <c r="D19524" s="1257"/>
      <c r="E19524" s="1257"/>
      <c r="F19524" s="1257"/>
      <c r="G19524" s="1257"/>
      <c r="H19524" s="1258"/>
      <c r="I19524" s="1257"/>
      <c r="J19524" s="1257"/>
      <c r="K19524" s="1257"/>
      <c r="L19524" s="1257"/>
      <c r="M19524" s="1257"/>
    </row>
    <row r="19525" spans="2:13" s="1259" customFormat="1" x14ac:dyDescent="0.2">
      <c r="B19525" s="1257"/>
      <c r="C19525" s="1257"/>
      <c r="D19525" s="1257"/>
      <c r="E19525" s="1257"/>
      <c r="F19525" s="1257"/>
      <c r="G19525" s="1257"/>
      <c r="H19525" s="1258"/>
      <c r="I19525" s="1257"/>
      <c r="J19525" s="1257"/>
      <c r="K19525" s="1257"/>
      <c r="L19525" s="1257"/>
      <c r="M19525" s="1257"/>
    </row>
    <row r="19526" spans="2:13" s="1259" customFormat="1" x14ac:dyDescent="0.2">
      <c r="B19526" s="1257"/>
      <c r="C19526" s="1257"/>
      <c r="D19526" s="1257"/>
      <c r="E19526" s="1257"/>
      <c r="F19526" s="1257"/>
      <c r="G19526" s="1257"/>
      <c r="H19526" s="1258"/>
      <c r="I19526" s="1257"/>
      <c r="J19526" s="1257"/>
      <c r="K19526" s="1257"/>
      <c r="L19526" s="1257"/>
      <c r="M19526" s="1257"/>
    </row>
    <row r="19527" spans="2:13" s="1259" customFormat="1" x14ac:dyDescent="0.2">
      <c r="B19527" s="1257"/>
      <c r="C19527" s="1257"/>
      <c r="D19527" s="1257"/>
      <c r="E19527" s="1257"/>
      <c r="F19527" s="1257"/>
      <c r="G19527" s="1257"/>
      <c r="H19527" s="1258"/>
      <c r="I19527" s="1257"/>
      <c r="J19527" s="1257"/>
      <c r="K19527" s="1257"/>
      <c r="L19527" s="1257"/>
      <c r="M19527" s="1257"/>
    </row>
    <row r="19528" spans="2:13" s="1259" customFormat="1" x14ac:dyDescent="0.2">
      <c r="B19528" s="1257"/>
      <c r="C19528" s="1257"/>
      <c r="D19528" s="1257"/>
      <c r="E19528" s="1257"/>
      <c r="F19528" s="1257"/>
      <c r="G19528" s="1257"/>
      <c r="H19528" s="1258"/>
      <c r="I19528" s="1257"/>
      <c r="J19528" s="1257"/>
      <c r="K19528" s="1257"/>
      <c r="L19528" s="1257"/>
      <c r="M19528" s="1257"/>
    </row>
    <row r="19529" spans="2:13" s="1259" customFormat="1" x14ac:dyDescent="0.2">
      <c r="B19529" s="1257"/>
      <c r="C19529" s="1257"/>
      <c r="D19529" s="1257"/>
      <c r="E19529" s="1257"/>
      <c r="F19529" s="1257"/>
      <c r="G19529" s="1257"/>
      <c r="H19529" s="1258"/>
      <c r="I19529" s="1257"/>
      <c r="J19529" s="1257"/>
      <c r="K19529" s="1257"/>
      <c r="L19529" s="1257"/>
      <c r="M19529" s="1257"/>
    </row>
    <row r="19530" spans="2:13" s="1259" customFormat="1" x14ac:dyDescent="0.2">
      <c r="B19530" s="1257"/>
      <c r="C19530" s="1257"/>
      <c r="D19530" s="1257"/>
      <c r="E19530" s="1257"/>
      <c r="F19530" s="1257"/>
      <c r="G19530" s="1257"/>
      <c r="H19530" s="1258"/>
      <c r="I19530" s="1257"/>
      <c r="J19530" s="1257"/>
      <c r="K19530" s="1257"/>
      <c r="L19530" s="1257"/>
      <c r="M19530" s="1257"/>
    </row>
    <row r="19531" spans="2:13" s="1259" customFormat="1" x14ac:dyDescent="0.2">
      <c r="B19531" s="1257"/>
      <c r="C19531" s="1257"/>
      <c r="D19531" s="1257"/>
      <c r="E19531" s="1257"/>
      <c r="F19531" s="1257"/>
      <c r="G19531" s="1257"/>
      <c r="H19531" s="1258"/>
      <c r="I19531" s="1257"/>
      <c r="J19531" s="1257"/>
      <c r="K19531" s="1257"/>
      <c r="L19531" s="1257"/>
      <c r="M19531" s="1257"/>
    </row>
    <row r="19532" spans="2:13" s="1259" customFormat="1" x14ac:dyDescent="0.2">
      <c r="B19532" s="1257"/>
      <c r="C19532" s="1257"/>
      <c r="D19532" s="1257"/>
      <c r="E19532" s="1257"/>
      <c r="F19532" s="1257"/>
      <c r="G19532" s="1257"/>
      <c r="H19532" s="1258"/>
      <c r="I19532" s="1257"/>
      <c r="J19532" s="1257"/>
      <c r="K19532" s="1257"/>
      <c r="L19532" s="1257"/>
      <c r="M19532" s="1257"/>
    </row>
    <row r="19533" spans="2:13" s="1259" customFormat="1" x14ac:dyDescent="0.2">
      <c r="B19533" s="1257"/>
      <c r="C19533" s="1257"/>
      <c r="D19533" s="1257"/>
      <c r="E19533" s="1257"/>
      <c r="F19533" s="1257"/>
      <c r="G19533" s="1257"/>
      <c r="H19533" s="1258"/>
      <c r="I19533" s="1257"/>
      <c r="J19533" s="1257"/>
      <c r="K19533" s="1257"/>
      <c r="L19533" s="1257"/>
      <c r="M19533" s="1257"/>
    </row>
    <row r="19534" spans="2:13" s="1259" customFormat="1" x14ac:dyDescent="0.2">
      <c r="B19534" s="1257"/>
      <c r="C19534" s="1257"/>
      <c r="D19534" s="1257"/>
      <c r="E19534" s="1257"/>
      <c r="F19534" s="1257"/>
      <c r="G19534" s="1257"/>
      <c r="H19534" s="1258"/>
      <c r="I19534" s="1257"/>
      <c r="J19534" s="1257"/>
      <c r="K19534" s="1257"/>
      <c r="L19534" s="1257"/>
      <c r="M19534" s="1257"/>
    </row>
    <row r="19535" spans="2:13" s="1259" customFormat="1" x14ac:dyDescent="0.2">
      <c r="B19535" s="1257"/>
      <c r="C19535" s="1257"/>
      <c r="D19535" s="1257"/>
      <c r="E19535" s="1257"/>
      <c r="F19535" s="1257"/>
      <c r="G19535" s="1257"/>
      <c r="H19535" s="1258"/>
      <c r="I19535" s="1257"/>
      <c r="J19535" s="1257"/>
      <c r="K19535" s="1257"/>
      <c r="L19535" s="1257"/>
      <c r="M19535" s="1257"/>
    </row>
    <row r="19536" spans="2:13" s="1259" customFormat="1" x14ac:dyDescent="0.2">
      <c r="B19536" s="1257"/>
      <c r="C19536" s="1257"/>
      <c r="D19536" s="1257"/>
      <c r="E19536" s="1257"/>
      <c r="F19536" s="1257"/>
      <c r="G19536" s="1257"/>
      <c r="H19536" s="1258"/>
      <c r="I19536" s="1257"/>
      <c r="J19536" s="1257"/>
      <c r="K19536" s="1257"/>
      <c r="L19536" s="1257"/>
      <c r="M19536" s="1257"/>
    </row>
    <row r="19537" spans="2:13" s="1259" customFormat="1" x14ac:dyDescent="0.2">
      <c r="B19537" s="1257"/>
      <c r="C19537" s="1257"/>
      <c r="D19537" s="1257"/>
      <c r="E19537" s="1257"/>
      <c r="F19537" s="1257"/>
      <c r="G19537" s="1257"/>
      <c r="H19537" s="1258"/>
      <c r="I19537" s="1257"/>
      <c r="J19537" s="1257"/>
      <c r="K19537" s="1257"/>
      <c r="L19537" s="1257"/>
      <c r="M19537" s="1257"/>
    </row>
    <row r="19538" spans="2:13" s="1259" customFormat="1" x14ac:dyDescent="0.2">
      <c r="B19538" s="1257"/>
      <c r="C19538" s="1257"/>
      <c r="D19538" s="1257"/>
      <c r="E19538" s="1257"/>
      <c r="F19538" s="1257"/>
      <c r="G19538" s="1257"/>
      <c r="H19538" s="1258"/>
      <c r="I19538" s="1257"/>
      <c r="J19538" s="1257"/>
      <c r="K19538" s="1257"/>
      <c r="L19538" s="1257"/>
      <c r="M19538" s="1257"/>
    </row>
    <row r="19539" spans="2:13" s="1259" customFormat="1" x14ac:dyDescent="0.2">
      <c r="B19539" s="1257"/>
      <c r="C19539" s="1257"/>
      <c r="D19539" s="1257"/>
      <c r="E19539" s="1257"/>
      <c r="F19539" s="1257"/>
      <c r="G19539" s="1257"/>
      <c r="H19539" s="1258"/>
      <c r="I19539" s="1257"/>
      <c r="J19539" s="1257"/>
      <c r="K19539" s="1257"/>
      <c r="L19539" s="1257"/>
      <c r="M19539" s="1257"/>
    </row>
    <row r="19540" spans="2:13" s="1259" customFormat="1" x14ac:dyDescent="0.2">
      <c r="B19540" s="1257"/>
      <c r="C19540" s="1257"/>
      <c r="D19540" s="1257"/>
      <c r="E19540" s="1257"/>
      <c r="F19540" s="1257"/>
      <c r="G19540" s="1257"/>
      <c r="H19540" s="1258"/>
      <c r="I19540" s="1257"/>
      <c r="J19540" s="1257"/>
      <c r="K19540" s="1257"/>
      <c r="L19540" s="1257"/>
      <c r="M19540" s="1257"/>
    </row>
    <row r="19541" spans="2:13" s="1259" customFormat="1" x14ac:dyDescent="0.2">
      <c r="B19541" s="1257"/>
      <c r="C19541" s="1257"/>
      <c r="D19541" s="1257"/>
      <c r="E19541" s="1257"/>
      <c r="F19541" s="1257"/>
      <c r="G19541" s="1257"/>
      <c r="H19541" s="1258"/>
      <c r="I19541" s="1257"/>
      <c r="J19541" s="1257"/>
      <c r="K19541" s="1257"/>
      <c r="L19541" s="1257"/>
      <c r="M19541" s="1257"/>
    </row>
    <row r="19542" spans="2:13" s="1259" customFormat="1" x14ac:dyDescent="0.2">
      <c r="B19542" s="1257"/>
      <c r="C19542" s="1257"/>
      <c r="D19542" s="1257"/>
      <c r="E19542" s="1257"/>
      <c r="F19542" s="1257"/>
      <c r="G19542" s="1257"/>
      <c r="H19542" s="1258"/>
      <c r="I19542" s="1257"/>
      <c r="J19542" s="1257"/>
      <c r="K19542" s="1257"/>
      <c r="L19542" s="1257"/>
      <c r="M19542" s="1257"/>
    </row>
    <row r="19543" spans="2:13" s="1259" customFormat="1" x14ac:dyDescent="0.2">
      <c r="B19543" s="1257"/>
      <c r="C19543" s="1257"/>
      <c r="D19543" s="1257"/>
      <c r="E19543" s="1257"/>
      <c r="F19543" s="1257"/>
      <c r="G19543" s="1257"/>
      <c r="H19543" s="1258"/>
      <c r="I19543" s="1257"/>
      <c r="J19543" s="1257"/>
      <c r="K19543" s="1257"/>
      <c r="L19543" s="1257"/>
      <c r="M19543" s="1257"/>
    </row>
    <row r="19544" spans="2:13" s="1259" customFormat="1" x14ac:dyDescent="0.2">
      <c r="B19544" s="1257"/>
      <c r="C19544" s="1257"/>
      <c r="D19544" s="1257"/>
      <c r="E19544" s="1257"/>
      <c r="F19544" s="1257"/>
      <c r="G19544" s="1257"/>
      <c r="H19544" s="1258"/>
      <c r="I19544" s="1257"/>
      <c r="J19544" s="1257"/>
      <c r="K19544" s="1257"/>
      <c r="L19544" s="1257"/>
      <c r="M19544" s="1257"/>
    </row>
    <row r="19545" spans="2:13" s="1259" customFormat="1" x14ac:dyDescent="0.2">
      <c r="B19545" s="1257"/>
      <c r="C19545" s="1257"/>
      <c r="D19545" s="1257"/>
      <c r="E19545" s="1257"/>
      <c r="F19545" s="1257"/>
      <c r="G19545" s="1257"/>
      <c r="H19545" s="1258"/>
      <c r="I19545" s="1257"/>
      <c r="J19545" s="1257"/>
      <c r="K19545" s="1257"/>
      <c r="L19545" s="1257"/>
      <c r="M19545" s="1257"/>
    </row>
    <row r="19546" spans="2:13" s="1259" customFormat="1" x14ac:dyDescent="0.2">
      <c r="B19546" s="1257"/>
      <c r="C19546" s="1257"/>
      <c r="D19546" s="1257"/>
      <c r="E19546" s="1257"/>
      <c r="F19546" s="1257"/>
      <c r="G19546" s="1257"/>
      <c r="H19546" s="1258"/>
      <c r="I19546" s="1257"/>
      <c r="J19546" s="1257"/>
      <c r="K19546" s="1257"/>
      <c r="L19546" s="1257"/>
      <c r="M19546" s="1257"/>
    </row>
    <row r="19547" spans="2:13" s="1259" customFormat="1" x14ac:dyDescent="0.2">
      <c r="B19547" s="1257"/>
      <c r="C19547" s="1257"/>
      <c r="D19547" s="1257"/>
      <c r="E19547" s="1257"/>
      <c r="F19547" s="1257"/>
      <c r="G19547" s="1257"/>
      <c r="H19547" s="1258"/>
      <c r="I19547" s="1257"/>
      <c r="J19547" s="1257"/>
      <c r="K19547" s="1257"/>
      <c r="L19547" s="1257"/>
      <c r="M19547" s="1257"/>
    </row>
    <row r="19548" spans="2:13" s="1259" customFormat="1" x14ac:dyDescent="0.2">
      <c r="B19548" s="1257"/>
      <c r="C19548" s="1257"/>
      <c r="D19548" s="1257"/>
      <c r="E19548" s="1257"/>
      <c r="F19548" s="1257"/>
      <c r="G19548" s="1257"/>
      <c r="H19548" s="1258"/>
      <c r="I19548" s="1257"/>
      <c r="J19548" s="1257"/>
      <c r="K19548" s="1257"/>
      <c r="L19548" s="1257"/>
      <c r="M19548" s="1257"/>
    </row>
    <row r="19549" spans="2:13" s="1259" customFormat="1" x14ac:dyDescent="0.2">
      <c r="B19549" s="1257"/>
      <c r="C19549" s="1257"/>
      <c r="D19549" s="1257"/>
      <c r="E19549" s="1257"/>
      <c r="F19549" s="1257"/>
      <c r="G19549" s="1257"/>
      <c r="H19549" s="1258"/>
      <c r="I19549" s="1257"/>
      <c r="J19549" s="1257"/>
      <c r="K19549" s="1257"/>
      <c r="L19549" s="1257"/>
      <c r="M19549" s="1257"/>
    </row>
    <row r="19550" spans="2:13" s="1259" customFormat="1" x14ac:dyDescent="0.2">
      <c r="B19550" s="1257"/>
      <c r="C19550" s="1257"/>
      <c r="D19550" s="1257"/>
      <c r="E19550" s="1257"/>
      <c r="F19550" s="1257"/>
      <c r="G19550" s="1257"/>
      <c r="H19550" s="1258"/>
      <c r="I19550" s="1257"/>
      <c r="J19550" s="1257"/>
      <c r="K19550" s="1257"/>
      <c r="L19550" s="1257"/>
      <c r="M19550" s="1257"/>
    </row>
    <row r="19551" spans="2:13" s="1259" customFormat="1" x14ac:dyDescent="0.2">
      <c r="B19551" s="1257"/>
      <c r="C19551" s="1257"/>
      <c r="D19551" s="1257"/>
      <c r="E19551" s="1257"/>
      <c r="F19551" s="1257"/>
      <c r="G19551" s="1257"/>
      <c r="H19551" s="1258"/>
      <c r="I19551" s="1257"/>
      <c r="J19551" s="1257"/>
      <c r="K19551" s="1257"/>
      <c r="L19551" s="1257"/>
      <c r="M19551" s="1257"/>
    </row>
    <row r="19552" spans="2:13" s="1259" customFormat="1" x14ac:dyDescent="0.2">
      <c r="B19552" s="1257"/>
      <c r="C19552" s="1257"/>
      <c r="D19552" s="1257"/>
      <c r="E19552" s="1257"/>
      <c r="F19552" s="1257"/>
      <c r="G19552" s="1257"/>
      <c r="H19552" s="1258"/>
      <c r="I19552" s="1257"/>
      <c r="J19552" s="1257"/>
      <c r="K19552" s="1257"/>
      <c r="L19552" s="1257"/>
      <c r="M19552" s="1257"/>
    </row>
    <row r="19553" spans="2:13" s="1259" customFormat="1" x14ac:dyDescent="0.2">
      <c r="B19553" s="1257"/>
      <c r="C19553" s="1257"/>
      <c r="D19553" s="1257"/>
      <c r="E19553" s="1257"/>
      <c r="F19553" s="1257"/>
      <c r="G19553" s="1257"/>
      <c r="H19553" s="1258"/>
      <c r="I19553" s="1257"/>
      <c r="J19553" s="1257"/>
      <c r="K19553" s="1257"/>
      <c r="L19553" s="1257"/>
      <c r="M19553" s="1257"/>
    </row>
    <row r="19554" spans="2:13" s="1259" customFormat="1" x14ac:dyDescent="0.2">
      <c r="B19554" s="1257"/>
      <c r="C19554" s="1257"/>
      <c r="D19554" s="1257"/>
      <c r="E19554" s="1257"/>
      <c r="F19554" s="1257"/>
      <c r="G19554" s="1257"/>
      <c r="H19554" s="1258"/>
      <c r="I19554" s="1257"/>
      <c r="J19554" s="1257"/>
      <c r="K19554" s="1257"/>
      <c r="L19554" s="1257"/>
      <c r="M19554" s="1257"/>
    </row>
    <row r="19555" spans="2:13" s="1259" customFormat="1" x14ac:dyDescent="0.2">
      <c r="B19555" s="1257"/>
      <c r="C19555" s="1257"/>
      <c r="D19555" s="1257"/>
      <c r="E19555" s="1257"/>
      <c r="F19555" s="1257"/>
      <c r="G19555" s="1257"/>
      <c r="H19555" s="1258"/>
      <c r="I19555" s="1257"/>
      <c r="J19555" s="1257"/>
      <c r="K19555" s="1257"/>
      <c r="L19555" s="1257"/>
      <c r="M19555" s="1257"/>
    </row>
    <row r="19556" spans="2:13" s="1259" customFormat="1" x14ac:dyDescent="0.2">
      <c r="B19556" s="1257"/>
      <c r="C19556" s="1257"/>
      <c r="D19556" s="1257"/>
      <c r="E19556" s="1257"/>
      <c r="F19556" s="1257"/>
      <c r="G19556" s="1257"/>
      <c r="H19556" s="1258"/>
      <c r="I19556" s="1257"/>
      <c r="J19556" s="1257"/>
      <c r="K19556" s="1257"/>
      <c r="L19556" s="1257"/>
      <c r="M19556" s="1257"/>
    </row>
    <row r="19557" spans="2:13" s="1259" customFormat="1" x14ac:dyDescent="0.2">
      <c r="B19557" s="1257"/>
      <c r="C19557" s="1257"/>
      <c r="D19557" s="1257"/>
      <c r="E19557" s="1257"/>
      <c r="F19557" s="1257"/>
      <c r="G19557" s="1257"/>
      <c r="H19557" s="1258"/>
      <c r="I19557" s="1257"/>
      <c r="J19557" s="1257"/>
      <c r="K19557" s="1257"/>
      <c r="L19557" s="1257"/>
      <c r="M19557" s="1257"/>
    </row>
    <row r="19558" spans="2:13" s="1259" customFormat="1" x14ac:dyDescent="0.2">
      <c r="B19558" s="1257"/>
      <c r="C19558" s="1257"/>
      <c r="D19558" s="1257"/>
      <c r="E19558" s="1257"/>
      <c r="F19558" s="1257"/>
      <c r="G19558" s="1257"/>
      <c r="H19558" s="1258"/>
      <c r="I19558" s="1257"/>
      <c r="J19558" s="1257"/>
      <c r="K19558" s="1257"/>
      <c r="L19558" s="1257"/>
      <c r="M19558" s="1257"/>
    </row>
    <row r="19559" spans="2:13" s="1259" customFormat="1" x14ac:dyDescent="0.2">
      <c r="B19559" s="1257"/>
      <c r="C19559" s="1257"/>
      <c r="D19559" s="1257"/>
      <c r="E19559" s="1257"/>
      <c r="F19559" s="1257"/>
      <c r="G19559" s="1257"/>
      <c r="H19559" s="1258"/>
      <c r="I19559" s="1257"/>
      <c r="J19559" s="1257"/>
      <c r="K19559" s="1257"/>
      <c r="L19559" s="1257"/>
      <c r="M19559" s="1257"/>
    </row>
    <row r="19560" spans="2:13" s="1259" customFormat="1" x14ac:dyDescent="0.2">
      <c r="B19560" s="1257"/>
      <c r="C19560" s="1257"/>
      <c r="D19560" s="1257"/>
      <c r="E19560" s="1257"/>
      <c r="F19560" s="1257"/>
      <c r="G19560" s="1257"/>
      <c r="H19560" s="1258"/>
      <c r="I19560" s="1257"/>
      <c r="J19560" s="1257"/>
      <c r="K19560" s="1257"/>
      <c r="L19560" s="1257"/>
      <c r="M19560" s="1257"/>
    </row>
    <row r="19561" spans="2:13" s="1259" customFormat="1" x14ac:dyDescent="0.2">
      <c r="B19561" s="1257"/>
      <c r="C19561" s="1257"/>
      <c r="D19561" s="1257"/>
      <c r="E19561" s="1257"/>
      <c r="F19561" s="1257"/>
      <c r="G19561" s="1257"/>
      <c r="H19561" s="1258"/>
      <c r="I19561" s="1257"/>
      <c r="J19561" s="1257"/>
      <c r="K19561" s="1257"/>
      <c r="L19561" s="1257"/>
      <c r="M19561" s="1257"/>
    </row>
    <row r="19562" spans="2:13" s="1259" customFormat="1" x14ac:dyDescent="0.2">
      <c r="B19562" s="1257"/>
      <c r="C19562" s="1257"/>
      <c r="D19562" s="1257"/>
      <c r="E19562" s="1257"/>
      <c r="F19562" s="1257"/>
      <c r="G19562" s="1257"/>
      <c r="H19562" s="1258"/>
      <c r="I19562" s="1257"/>
      <c r="J19562" s="1257"/>
      <c r="K19562" s="1257"/>
      <c r="L19562" s="1257"/>
      <c r="M19562" s="1257"/>
    </row>
    <row r="19563" spans="2:13" s="1259" customFormat="1" x14ac:dyDescent="0.2">
      <c r="B19563" s="1257"/>
      <c r="C19563" s="1257"/>
      <c r="D19563" s="1257"/>
      <c r="E19563" s="1257"/>
      <c r="F19563" s="1257"/>
      <c r="G19563" s="1257"/>
      <c r="H19563" s="1258"/>
      <c r="I19563" s="1257"/>
      <c r="J19563" s="1257"/>
      <c r="K19563" s="1257"/>
      <c r="L19563" s="1257"/>
      <c r="M19563" s="1257"/>
    </row>
    <row r="19564" spans="2:13" s="1259" customFormat="1" x14ac:dyDescent="0.2">
      <c r="B19564" s="1257"/>
      <c r="C19564" s="1257"/>
      <c r="D19564" s="1257"/>
      <c r="E19564" s="1257"/>
      <c r="F19564" s="1257"/>
      <c r="G19564" s="1257"/>
      <c r="H19564" s="1258"/>
      <c r="I19564" s="1257"/>
      <c r="J19564" s="1257"/>
      <c r="K19564" s="1257"/>
      <c r="L19564" s="1257"/>
      <c r="M19564" s="1257"/>
    </row>
    <row r="19565" spans="2:13" s="1259" customFormat="1" x14ac:dyDescent="0.2">
      <c r="B19565" s="1257"/>
      <c r="C19565" s="1257"/>
      <c r="D19565" s="1257"/>
      <c r="E19565" s="1257"/>
      <c r="F19565" s="1257"/>
      <c r="G19565" s="1257"/>
      <c r="H19565" s="1258"/>
      <c r="I19565" s="1257"/>
      <c r="J19565" s="1257"/>
      <c r="K19565" s="1257"/>
      <c r="L19565" s="1257"/>
      <c r="M19565" s="1257"/>
    </row>
    <row r="19566" spans="2:13" s="1259" customFormat="1" x14ac:dyDescent="0.2">
      <c r="B19566" s="1257"/>
      <c r="C19566" s="1257"/>
      <c r="D19566" s="1257"/>
      <c r="E19566" s="1257"/>
      <c r="F19566" s="1257"/>
      <c r="G19566" s="1257"/>
      <c r="H19566" s="1258"/>
      <c r="I19566" s="1257"/>
      <c r="J19566" s="1257"/>
      <c r="K19566" s="1257"/>
      <c r="L19566" s="1257"/>
      <c r="M19566" s="1257"/>
    </row>
    <row r="19567" spans="2:13" s="1259" customFormat="1" x14ac:dyDescent="0.2">
      <c r="B19567" s="1257"/>
      <c r="C19567" s="1257"/>
      <c r="D19567" s="1257"/>
      <c r="E19567" s="1257"/>
      <c r="F19567" s="1257"/>
      <c r="G19567" s="1257"/>
      <c r="H19567" s="1258"/>
      <c r="I19567" s="1257"/>
      <c r="J19567" s="1257"/>
      <c r="K19567" s="1257"/>
      <c r="L19567" s="1257"/>
      <c r="M19567" s="1257"/>
    </row>
    <row r="19568" spans="2:13" s="1259" customFormat="1" x14ac:dyDescent="0.2">
      <c r="B19568" s="1257"/>
      <c r="C19568" s="1257"/>
      <c r="D19568" s="1257"/>
      <c r="E19568" s="1257"/>
      <c r="F19568" s="1257"/>
      <c r="G19568" s="1257"/>
      <c r="H19568" s="1258"/>
      <c r="I19568" s="1257"/>
      <c r="J19568" s="1257"/>
      <c r="K19568" s="1257"/>
      <c r="L19568" s="1257"/>
      <c r="M19568" s="1257"/>
    </row>
    <row r="19569" spans="2:13" s="1259" customFormat="1" x14ac:dyDescent="0.2">
      <c r="B19569" s="1257"/>
      <c r="C19569" s="1257"/>
      <c r="D19569" s="1257"/>
      <c r="E19569" s="1257"/>
      <c r="F19569" s="1257"/>
      <c r="G19569" s="1257"/>
      <c r="H19569" s="1258"/>
      <c r="I19569" s="1257"/>
      <c r="J19569" s="1257"/>
      <c r="K19569" s="1257"/>
      <c r="L19569" s="1257"/>
      <c r="M19569" s="1257"/>
    </row>
    <row r="19570" spans="2:13" s="1259" customFormat="1" x14ac:dyDescent="0.2">
      <c r="B19570" s="1257"/>
      <c r="C19570" s="1257"/>
      <c r="D19570" s="1257"/>
      <c r="E19570" s="1257"/>
      <c r="F19570" s="1257"/>
      <c r="G19570" s="1257"/>
      <c r="H19570" s="1258"/>
      <c r="I19570" s="1257"/>
      <c r="J19570" s="1257"/>
      <c r="K19570" s="1257"/>
      <c r="L19570" s="1257"/>
      <c r="M19570" s="1257"/>
    </row>
    <row r="19571" spans="2:13" s="1259" customFormat="1" x14ac:dyDescent="0.2">
      <c r="B19571" s="1257"/>
      <c r="C19571" s="1257"/>
      <c r="D19571" s="1257"/>
      <c r="E19571" s="1257"/>
      <c r="F19571" s="1257"/>
      <c r="G19571" s="1257"/>
      <c r="H19571" s="1258"/>
      <c r="I19571" s="1257"/>
      <c r="J19571" s="1257"/>
      <c r="K19571" s="1257"/>
      <c r="L19571" s="1257"/>
      <c r="M19571" s="1257"/>
    </row>
    <row r="19572" spans="2:13" s="1259" customFormat="1" x14ac:dyDescent="0.2">
      <c r="B19572" s="1257"/>
      <c r="C19572" s="1257"/>
      <c r="D19572" s="1257"/>
      <c r="E19572" s="1257"/>
      <c r="F19572" s="1257"/>
      <c r="G19572" s="1257"/>
      <c r="H19572" s="1258"/>
      <c r="I19572" s="1257"/>
      <c r="J19572" s="1257"/>
      <c r="K19572" s="1257"/>
      <c r="L19572" s="1257"/>
      <c r="M19572" s="1257"/>
    </row>
    <row r="19573" spans="2:13" s="1259" customFormat="1" x14ac:dyDescent="0.2">
      <c r="B19573" s="1257"/>
      <c r="C19573" s="1257"/>
      <c r="D19573" s="1257"/>
      <c r="E19573" s="1257"/>
      <c r="F19573" s="1257"/>
      <c r="G19573" s="1257"/>
      <c r="H19573" s="1258"/>
      <c r="I19573" s="1257"/>
      <c r="J19573" s="1257"/>
      <c r="K19573" s="1257"/>
      <c r="L19573" s="1257"/>
      <c r="M19573" s="1257"/>
    </row>
    <row r="19574" spans="2:13" s="1259" customFormat="1" x14ac:dyDescent="0.2">
      <c r="B19574" s="1257"/>
      <c r="C19574" s="1257"/>
      <c r="D19574" s="1257"/>
      <c r="E19574" s="1257"/>
      <c r="F19574" s="1257"/>
      <c r="G19574" s="1257"/>
      <c r="H19574" s="1258"/>
      <c r="I19574" s="1257"/>
      <c r="J19574" s="1257"/>
      <c r="K19574" s="1257"/>
      <c r="L19574" s="1257"/>
      <c r="M19574" s="1257"/>
    </row>
    <row r="19575" spans="2:13" s="1259" customFormat="1" x14ac:dyDescent="0.2">
      <c r="B19575" s="1257"/>
      <c r="C19575" s="1257"/>
      <c r="D19575" s="1257"/>
      <c r="E19575" s="1257"/>
      <c r="F19575" s="1257"/>
      <c r="G19575" s="1257"/>
      <c r="H19575" s="1258"/>
      <c r="I19575" s="1257"/>
      <c r="J19575" s="1257"/>
      <c r="K19575" s="1257"/>
      <c r="L19575" s="1257"/>
      <c r="M19575" s="1257"/>
    </row>
    <row r="19576" spans="2:13" s="1259" customFormat="1" x14ac:dyDescent="0.2">
      <c r="B19576" s="1257"/>
      <c r="C19576" s="1257"/>
      <c r="D19576" s="1257"/>
      <c r="E19576" s="1257"/>
      <c r="F19576" s="1257"/>
      <c r="G19576" s="1257"/>
      <c r="H19576" s="1258"/>
      <c r="I19576" s="1257"/>
      <c r="J19576" s="1257"/>
      <c r="K19576" s="1257"/>
      <c r="L19576" s="1257"/>
      <c r="M19576" s="1257"/>
    </row>
    <row r="19577" spans="2:13" s="1259" customFormat="1" x14ac:dyDescent="0.2">
      <c r="B19577" s="1257"/>
      <c r="C19577" s="1257"/>
      <c r="D19577" s="1257"/>
      <c r="E19577" s="1257"/>
      <c r="F19577" s="1257"/>
      <c r="G19577" s="1257"/>
      <c r="H19577" s="1258"/>
      <c r="I19577" s="1257"/>
      <c r="J19577" s="1257"/>
      <c r="K19577" s="1257"/>
      <c r="L19577" s="1257"/>
      <c r="M19577" s="1257"/>
    </row>
    <row r="19578" spans="2:13" s="1259" customFormat="1" x14ac:dyDescent="0.2">
      <c r="B19578" s="1257"/>
      <c r="C19578" s="1257"/>
      <c r="D19578" s="1257"/>
      <c r="E19578" s="1257"/>
      <c r="F19578" s="1257"/>
      <c r="G19578" s="1257"/>
      <c r="H19578" s="1258"/>
      <c r="I19578" s="1257"/>
      <c r="J19578" s="1257"/>
      <c r="K19578" s="1257"/>
      <c r="L19578" s="1257"/>
      <c r="M19578" s="1257"/>
    </row>
    <row r="19579" spans="2:13" s="1259" customFormat="1" x14ac:dyDescent="0.2">
      <c r="B19579" s="1257"/>
      <c r="C19579" s="1257"/>
      <c r="D19579" s="1257"/>
      <c r="E19579" s="1257"/>
      <c r="F19579" s="1257"/>
      <c r="G19579" s="1257"/>
      <c r="H19579" s="1258"/>
      <c r="I19579" s="1257"/>
      <c r="J19579" s="1257"/>
      <c r="K19579" s="1257"/>
      <c r="L19579" s="1257"/>
      <c r="M19579" s="1257"/>
    </row>
    <row r="19580" spans="2:13" s="1259" customFormat="1" x14ac:dyDescent="0.2">
      <c r="B19580" s="1257"/>
      <c r="C19580" s="1257"/>
      <c r="D19580" s="1257"/>
      <c r="E19580" s="1257"/>
      <c r="F19580" s="1257"/>
      <c r="G19580" s="1257"/>
      <c r="H19580" s="1258"/>
      <c r="I19580" s="1257"/>
      <c r="J19580" s="1257"/>
      <c r="K19580" s="1257"/>
      <c r="L19580" s="1257"/>
      <c r="M19580" s="1257"/>
    </row>
    <row r="19581" spans="2:13" s="1259" customFormat="1" x14ac:dyDescent="0.2">
      <c r="B19581" s="1257"/>
      <c r="C19581" s="1257"/>
      <c r="D19581" s="1257"/>
      <c r="E19581" s="1257"/>
      <c r="F19581" s="1257"/>
      <c r="G19581" s="1257"/>
      <c r="H19581" s="1258"/>
      <c r="I19581" s="1257"/>
      <c r="J19581" s="1257"/>
      <c r="K19581" s="1257"/>
      <c r="L19581" s="1257"/>
      <c r="M19581" s="1257"/>
    </row>
    <row r="19582" spans="2:13" s="1259" customFormat="1" x14ac:dyDescent="0.2">
      <c r="B19582" s="1257"/>
      <c r="C19582" s="1257"/>
      <c r="D19582" s="1257"/>
      <c r="E19582" s="1257"/>
      <c r="F19582" s="1257"/>
      <c r="G19582" s="1257"/>
      <c r="H19582" s="1258"/>
      <c r="I19582" s="1257"/>
      <c r="J19582" s="1257"/>
      <c r="K19582" s="1257"/>
      <c r="L19582" s="1257"/>
      <c r="M19582" s="1257"/>
    </row>
    <row r="19583" spans="2:13" s="1259" customFormat="1" x14ac:dyDescent="0.2">
      <c r="B19583" s="1257"/>
      <c r="C19583" s="1257"/>
      <c r="D19583" s="1257"/>
      <c r="E19583" s="1257"/>
      <c r="F19583" s="1257"/>
      <c r="G19583" s="1257"/>
      <c r="H19583" s="1258"/>
      <c r="I19583" s="1257"/>
      <c r="J19583" s="1257"/>
      <c r="K19583" s="1257"/>
      <c r="L19583" s="1257"/>
      <c r="M19583" s="1257"/>
    </row>
    <row r="19584" spans="2:13" s="1259" customFormat="1" x14ac:dyDescent="0.2">
      <c r="B19584" s="1257"/>
      <c r="C19584" s="1257"/>
      <c r="D19584" s="1257"/>
      <c r="E19584" s="1257"/>
      <c r="F19584" s="1257"/>
      <c r="G19584" s="1257"/>
      <c r="H19584" s="1258"/>
      <c r="I19584" s="1257"/>
      <c r="J19584" s="1257"/>
      <c r="K19584" s="1257"/>
      <c r="L19584" s="1257"/>
      <c r="M19584" s="1257"/>
    </row>
    <row r="19585" spans="2:13" s="1259" customFormat="1" x14ac:dyDescent="0.2">
      <c r="B19585" s="1257"/>
      <c r="C19585" s="1257"/>
      <c r="D19585" s="1257"/>
      <c r="E19585" s="1257"/>
      <c r="F19585" s="1257"/>
      <c r="G19585" s="1257"/>
      <c r="H19585" s="1258"/>
      <c r="I19585" s="1257"/>
      <c r="J19585" s="1257"/>
      <c r="K19585" s="1257"/>
      <c r="L19585" s="1257"/>
      <c r="M19585" s="1257"/>
    </row>
    <row r="19586" spans="2:13" s="1259" customFormat="1" x14ac:dyDescent="0.2">
      <c r="B19586" s="1257"/>
      <c r="C19586" s="1257"/>
      <c r="D19586" s="1257"/>
      <c r="E19586" s="1257"/>
      <c r="F19586" s="1257"/>
      <c r="G19586" s="1257"/>
      <c r="H19586" s="1258"/>
      <c r="I19586" s="1257"/>
      <c r="J19586" s="1257"/>
      <c r="K19586" s="1257"/>
      <c r="L19586" s="1257"/>
      <c r="M19586" s="1257"/>
    </row>
    <row r="19587" spans="2:13" s="1259" customFormat="1" x14ac:dyDescent="0.2">
      <c r="B19587" s="1257"/>
      <c r="C19587" s="1257"/>
      <c r="D19587" s="1257"/>
      <c r="E19587" s="1257"/>
      <c r="F19587" s="1257"/>
      <c r="G19587" s="1257"/>
      <c r="H19587" s="1258"/>
      <c r="I19587" s="1257"/>
      <c r="J19587" s="1257"/>
      <c r="K19587" s="1257"/>
      <c r="L19587" s="1257"/>
      <c r="M19587" s="1257"/>
    </row>
    <row r="19588" spans="2:13" s="1259" customFormat="1" x14ac:dyDescent="0.2">
      <c r="B19588" s="1257"/>
      <c r="C19588" s="1257"/>
      <c r="D19588" s="1257"/>
      <c r="E19588" s="1257"/>
      <c r="F19588" s="1257"/>
      <c r="G19588" s="1257"/>
      <c r="H19588" s="1258"/>
      <c r="I19588" s="1257"/>
      <c r="J19588" s="1257"/>
      <c r="K19588" s="1257"/>
      <c r="L19588" s="1257"/>
      <c r="M19588" s="1257"/>
    </row>
    <row r="19589" spans="2:13" s="1259" customFormat="1" x14ac:dyDescent="0.2">
      <c r="B19589" s="1257"/>
      <c r="C19589" s="1257"/>
      <c r="D19589" s="1257"/>
      <c r="E19589" s="1257"/>
      <c r="F19589" s="1257"/>
      <c r="G19589" s="1257"/>
      <c r="H19589" s="1258"/>
      <c r="I19589" s="1257"/>
      <c r="J19589" s="1257"/>
      <c r="K19589" s="1257"/>
      <c r="L19589" s="1257"/>
      <c r="M19589" s="1257"/>
    </row>
    <row r="19590" spans="2:13" s="1259" customFormat="1" x14ac:dyDescent="0.2">
      <c r="B19590" s="1257"/>
      <c r="C19590" s="1257"/>
      <c r="D19590" s="1257"/>
      <c r="E19590" s="1257"/>
      <c r="F19590" s="1257"/>
      <c r="G19590" s="1257"/>
      <c r="H19590" s="1258"/>
      <c r="I19590" s="1257"/>
      <c r="J19590" s="1257"/>
      <c r="K19590" s="1257"/>
      <c r="L19590" s="1257"/>
      <c r="M19590" s="1257"/>
    </row>
    <row r="19591" spans="2:13" s="1259" customFormat="1" x14ac:dyDescent="0.2">
      <c r="B19591" s="1257"/>
      <c r="C19591" s="1257"/>
      <c r="D19591" s="1257"/>
      <c r="E19591" s="1257"/>
      <c r="F19591" s="1257"/>
      <c r="G19591" s="1257"/>
      <c r="H19591" s="1258"/>
      <c r="I19591" s="1257"/>
      <c r="J19591" s="1257"/>
      <c r="K19591" s="1257"/>
      <c r="L19591" s="1257"/>
      <c r="M19591" s="1257"/>
    </row>
    <row r="19592" spans="2:13" s="1259" customFormat="1" x14ac:dyDescent="0.2">
      <c r="B19592" s="1257"/>
      <c r="C19592" s="1257"/>
      <c r="D19592" s="1257"/>
      <c r="E19592" s="1257"/>
      <c r="F19592" s="1257"/>
      <c r="G19592" s="1257"/>
      <c r="H19592" s="1258"/>
      <c r="I19592" s="1257"/>
      <c r="J19592" s="1257"/>
      <c r="K19592" s="1257"/>
      <c r="L19592" s="1257"/>
      <c r="M19592" s="1257"/>
    </row>
    <row r="19593" spans="2:13" s="1259" customFormat="1" x14ac:dyDescent="0.2">
      <c r="B19593" s="1257"/>
      <c r="C19593" s="1257"/>
      <c r="D19593" s="1257"/>
      <c r="E19593" s="1257"/>
      <c r="F19593" s="1257"/>
      <c r="G19593" s="1257"/>
      <c r="H19593" s="1258"/>
      <c r="I19593" s="1257"/>
      <c r="J19593" s="1257"/>
      <c r="K19593" s="1257"/>
      <c r="L19593" s="1257"/>
      <c r="M19593" s="1257"/>
    </row>
    <row r="19594" spans="2:13" s="1259" customFormat="1" x14ac:dyDescent="0.2">
      <c r="B19594" s="1257"/>
      <c r="C19594" s="1257"/>
      <c r="D19594" s="1257"/>
      <c r="E19594" s="1257"/>
      <c r="F19594" s="1257"/>
      <c r="G19594" s="1257"/>
      <c r="H19594" s="1258"/>
      <c r="I19594" s="1257"/>
      <c r="J19594" s="1257"/>
      <c r="K19594" s="1257"/>
      <c r="L19594" s="1257"/>
      <c r="M19594" s="1257"/>
    </row>
    <row r="19595" spans="2:13" s="1259" customFormat="1" x14ac:dyDescent="0.2">
      <c r="B19595" s="1257"/>
      <c r="C19595" s="1257"/>
      <c r="D19595" s="1257"/>
      <c r="E19595" s="1257"/>
      <c r="F19595" s="1257"/>
      <c r="G19595" s="1257"/>
      <c r="H19595" s="1258"/>
      <c r="I19595" s="1257"/>
      <c r="J19595" s="1257"/>
      <c r="K19595" s="1257"/>
      <c r="L19595" s="1257"/>
      <c r="M19595" s="1257"/>
    </row>
    <row r="19596" spans="2:13" s="1259" customFormat="1" x14ac:dyDescent="0.2">
      <c r="B19596" s="1257"/>
      <c r="C19596" s="1257"/>
      <c r="D19596" s="1257"/>
      <c r="E19596" s="1257"/>
      <c r="F19596" s="1257"/>
      <c r="G19596" s="1257"/>
      <c r="H19596" s="1258"/>
      <c r="I19596" s="1257"/>
      <c r="J19596" s="1257"/>
      <c r="K19596" s="1257"/>
      <c r="L19596" s="1257"/>
      <c r="M19596" s="1257"/>
    </row>
    <row r="19597" spans="2:13" s="1259" customFormat="1" x14ac:dyDescent="0.2">
      <c r="B19597" s="1257"/>
      <c r="C19597" s="1257"/>
      <c r="D19597" s="1257"/>
      <c r="E19597" s="1257"/>
      <c r="F19597" s="1257"/>
      <c r="G19597" s="1257"/>
      <c r="H19597" s="1258"/>
      <c r="I19597" s="1257"/>
      <c r="J19597" s="1257"/>
      <c r="K19597" s="1257"/>
      <c r="L19597" s="1257"/>
      <c r="M19597" s="1257"/>
    </row>
    <row r="19598" spans="2:13" s="1259" customFormat="1" x14ac:dyDescent="0.2">
      <c r="B19598" s="1257"/>
      <c r="C19598" s="1257"/>
      <c r="D19598" s="1257"/>
      <c r="E19598" s="1257"/>
      <c r="F19598" s="1257"/>
      <c r="G19598" s="1257"/>
      <c r="H19598" s="1258"/>
      <c r="I19598" s="1257"/>
      <c r="J19598" s="1257"/>
      <c r="K19598" s="1257"/>
      <c r="L19598" s="1257"/>
      <c r="M19598" s="1257"/>
    </row>
    <row r="19599" spans="2:13" s="1259" customFormat="1" x14ac:dyDescent="0.2">
      <c r="B19599" s="1257"/>
      <c r="C19599" s="1257"/>
      <c r="D19599" s="1257"/>
      <c r="E19599" s="1257"/>
      <c r="F19599" s="1257"/>
      <c r="G19599" s="1257"/>
      <c r="H19599" s="1258"/>
      <c r="I19599" s="1257"/>
      <c r="J19599" s="1257"/>
      <c r="K19599" s="1257"/>
      <c r="L19599" s="1257"/>
      <c r="M19599" s="1257"/>
    </row>
    <row r="19600" spans="2:13" s="1259" customFormat="1" x14ac:dyDescent="0.2">
      <c r="B19600" s="1257"/>
      <c r="C19600" s="1257"/>
      <c r="D19600" s="1257"/>
      <c r="E19600" s="1257"/>
      <c r="F19600" s="1257"/>
      <c r="G19600" s="1257"/>
      <c r="H19600" s="1258"/>
      <c r="I19600" s="1257"/>
      <c r="J19600" s="1257"/>
      <c r="K19600" s="1257"/>
      <c r="L19600" s="1257"/>
      <c r="M19600" s="1257"/>
    </row>
    <row r="19601" spans="2:13" s="1259" customFormat="1" x14ac:dyDescent="0.2">
      <c r="B19601" s="1257"/>
      <c r="C19601" s="1257"/>
      <c r="D19601" s="1257"/>
      <c r="E19601" s="1257"/>
      <c r="F19601" s="1257"/>
      <c r="G19601" s="1257"/>
      <c r="H19601" s="1258"/>
      <c r="I19601" s="1257"/>
      <c r="J19601" s="1257"/>
      <c r="K19601" s="1257"/>
      <c r="L19601" s="1257"/>
      <c r="M19601" s="1257"/>
    </row>
    <row r="19602" spans="2:13" s="1259" customFormat="1" x14ac:dyDescent="0.2">
      <c r="B19602" s="1257"/>
      <c r="C19602" s="1257"/>
      <c r="D19602" s="1257"/>
      <c r="E19602" s="1257"/>
      <c r="F19602" s="1257"/>
      <c r="G19602" s="1257"/>
      <c r="H19602" s="1258"/>
      <c r="I19602" s="1257"/>
      <c r="J19602" s="1257"/>
      <c r="K19602" s="1257"/>
      <c r="L19602" s="1257"/>
      <c r="M19602" s="1257"/>
    </row>
    <row r="19603" spans="2:13" s="1259" customFormat="1" x14ac:dyDescent="0.2">
      <c r="B19603" s="1257"/>
      <c r="C19603" s="1257"/>
      <c r="D19603" s="1257"/>
      <c r="E19603" s="1257"/>
      <c r="F19603" s="1257"/>
      <c r="G19603" s="1257"/>
      <c r="H19603" s="1258"/>
      <c r="I19603" s="1257"/>
      <c r="J19603" s="1257"/>
      <c r="K19603" s="1257"/>
      <c r="L19603" s="1257"/>
      <c r="M19603" s="1257"/>
    </row>
    <row r="19604" spans="2:13" s="1259" customFormat="1" x14ac:dyDescent="0.2">
      <c r="B19604" s="1257"/>
      <c r="C19604" s="1257"/>
      <c r="D19604" s="1257"/>
      <c r="E19604" s="1257"/>
      <c r="F19604" s="1257"/>
      <c r="G19604" s="1257"/>
      <c r="H19604" s="1258"/>
      <c r="I19604" s="1257"/>
      <c r="J19604" s="1257"/>
      <c r="K19604" s="1257"/>
      <c r="L19604" s="1257"/>
      <c r="M19604" s="1257"/>
    </row>
    <row r="19605" spans="2:13" s="1259" customFormat="1" x14ac:dyDescent="0.2">
      <c r="B19605" s="1257"/>
      <c r="C19605" s="1257"/>
      <c r="D19605" s="1257"/>
      <c r="E19605" s="1257"/>
      <c r="F19605" s="1257"/>
      <c r="G19605" s="1257"/>
      <c r="H19605" s="1258"/>
      <c r="I19605" s="1257"/>
      <c r="J19605" s="1257"/>
      <c r="K19605" s="1257"/>
      <c r="L19605" s="1257"/>
      <c r="M19605" s="1257"/>
    </row>
    <row r="19606" spans="2:13" s="1259" customFormat="1" x14ac:dyDescent="0.2">
      <c r="B19606" s="1257"/>
      <c r="C19606" s="1257"/>
      <c r="D19606" s="1257"/>
      <c r="E19606" s="1257"/>
      <c r="F19606" s="1257"/>
      <c r="G19606" s="1257"/>
      <c r="H19606" s="1258"/>
      <c r="I19606" s="1257"/>
      <c r="J19606" s="1257"/>
      <c r="K19606" s="1257"/>
      <c r="L19606" s="1257"/>
      <c r="M19606" s="1257"/>
    </row>
    <row r="19607" spans="2:13" s="1259" customFormat="1" x14ac:dyDescent="0.2">
      <c r="B19607" s="1257"/>
      <c r="C19607" s="1257"/>
      <c r="D19607" s="1257"/>
      <c r="E19607" s="1257"/>
      <c r="F19607" s="1257"/>
      <c r="G19607" s="1257"/>
      <c r="H19607" s="1258"/>
      <c r="I19607" s="1257"/>
      <c r="J19607" s="1257"/>
      <c r="K19607" s="1257"/>
      <c r="L19607" s="1257"/>
      <c r="M19607" s="1257"/>
    </row>
    <row r="19608" spans="2:13" s="1259" customFormat="1" x14ac:dyDescent="0.2">
      <c r="B19608" s="1257"/>
      <c r="C19608" s="1257"/>
      <c r="D19608" s="1257"/>
      <c r="E19608" s="1257"/>
      <c r="F19608" s="1257"/>
      <c r="G19608" s="1257"/>
      <c r="H19608" s="1258"/>
      <c r="I19608" s="1257"/>
      <c r="J19608" s="1257"/>
      <c r="K19608" s="1257"/>
      <c r="L19608" s="1257"/>
      <c r="M19608" s="1257"/>
    </row>
    <row r="19609" spans="2:13" s="1259" customFormat="1" x14ac:dyDescent="0.2">
      <c r="B19609" s="1257"/>
      <c r="C19609" s="1257"/>
      <c r="D19609" s="1257"/>
      <c r="E19609" s="1257"/>
      <c r="F19609" s="1257"/>
      <c r="G19609" s="1257"/>
      <c r="H19609" s="1258"/>
      <c r="I19609" s="1257"/>
      <c r="J19609" s="1257"/>
      <c r="K19609" s="1257"/>
      <c r="L19609" s="1257"/>
      <c r="M19609" s="1257"/>
    </row>
    <row r="19610" spans="2:13" s="1259" customFormat="1" x14ac:dyDescent="0.2">
      <c r="B19610" s="1257"/>
      <c r="C19610" s="1257"/>
      <c r="D19610" s="1257"/>
      <c r="E19610" s="1257"/>
      <c r="F19610" s="1257"/>
      <c r="G19610" s="1257"/>
      <c r="H19610" s="1258"/>
      <c r="I19610" s="1257"/>
      <c r="J19610" s="1257"/>
      <c r="K19610" s="1257"/>
      <c r="L19610" s="1257"/>
      <c r="M19610" s="1257"/>
    </row>
    <row r="19611" spans="2:13" s="1259" customFormat="1" x14ac:dyDescent="0.2">
      <c r="B19611" s="1257"/>
      <c r="C19611" s="1257"/>
      <c r="D19611" s="1257"/>
      <c r="E19611" s="1257"/>
      <c r="F19611" s="1257"/>
      <c r="G19611" s="1257"/>
      <c r="H19611" s="1258"/>
      <c r="I19611" s="1257"/>
      <c r="J19611" s="1257"/>
      <c r="K19611" s="1257"/>
      <c r="L19611" s="1257"/>
      <c r="M19611" s="1257"/>
    </row>
    <row r="19612" spans="2:13" s="1259" customFormat="1" x14ac:dyDescent="0.2">
      <c r="B19612" s="1257"/>
      <c r="C19612" s="1257"/>
      <c r="D19612" s="1257"/>
      <c r="E19612" s="1257"/>
      <c r="F19612" s="1257"/>
      <c r="G19612" s="1257"/>
      <c r="H19612" s="1258"/>
      <c r="I19612" s="1257"/>
      <c r="J19612" s="1257"/>
      <c r="K19612" s="1257"/>
      <c r="L19612" s="1257"/>
      <c r="M19612" s="1257"/>
    </row>
    <row r="19613" spans="2:13" s="1259" customFormat="1" x14ac:dyDescent="0.2">
      <c r="B19613" s="1257"/>
      <c r="C19613" s="1257"/>
      <c r="D19613" s="1257"/>
      <c r="E19613" s="1257"/>
      <c r="F19613" s="1257"/>
      <c r="G19613" s="1257"/>
      <c r="H19613" s="1258"/>
      <c r="I19613" s="1257"/>
      <c r="J19613" s="1257"/>
      <c r="K19613" s="1257"/>
      <c r="L19613" s="1257"/>
      <c r="M19613" s="1257"/>
    </row>
    <row r="19614" spans="2:13" s="1259" customFormat="1" x14ac:dyDescent="0.2">
      <c r="B19614" s="1257"/>
      <c r="C19614" s="1257"/>
      <c r="D19614" s="1257"/>
      <c r="E19614" s="1257"/>
      <c r="F19614" s="1257"/>
      <c r="G19614" s="1257"/>
      <c r="H19614" s="1258"/>
      <c r="I19614" s="1257"/>
      <c r="J19614" s="1257"/>
      <c r="K19614" s="1257"/>
      <c r="L19614" s="1257"/>
      <c r="M19614" s="1257"/>
    </row>
    <row r="19615" spans="2:13" s="1259" customFormat="1" x14ac:dyDescent="0.2">
      <c r="B19615" s="1257"/>
      <c r="C19615" s="1257"/>
      <c r="D19615" s="1257"/>
      <c r="E19615" s="1257"/>
      <c r="F19615" s="1257"/>
      <c r="G19615" s="1257"/>
      <c r="H19615" s="1258"/>
      <c r="I19615" s="1257"/>
      <c r="J19615" s="1257"/>
      <c r="K19615" s="1257"/>
      <c r="L19615" s="1257"/>
      <c r="M19615" s="1257"/>
    </row>
    <row r="19616" spans="2:13" s="1259" customFormat="1" x14ac:dyDescent="0.2">
      <c r="B19616" s="1257"/>
      <c r="C19616" s="1257"/>
      <c r="D19616" s="1257"/>
      <c r="E19616" s="1257"/>
      <c r="F19616" s="1257"/>
      <c r="G19616" s="1257"/>
      <c r="H19616" s="1258"/>
      <c r="I19616" s="1257"/>
      <c r="J19616" s="1257"/>
      <c r="K19616" s="1257"/>
      <c r="L19616" s="1257"/>
      <c r="M19616" s="1257"/>
    </row>
    <row r="19617" spans="2:13" s="1259" customFormat="1" x14ac:dyDescent="0.2">
      <c r="B19617" s="1257"/>
      <c r="C19617" s="1257"/>
      <c r="D19617" s="1257"/>
      <c r="E19617" s="1257"/>
      <c r="F19617" s="1257"/>
      <c r="G19617" s="1257"/>
      <c r="H19617" s="1258"/>
      <c r="I19617" s="1257"/>
      <c r="J19617" s="1257"/>
      <c r="K19617" s="1257"/>
      <c r="L19617" s="1257"/>
      <c r="M19617" s="1257"/>
    </row>
    <row r="19618" spans="2:13" s="1259" customFormat="1" x14ac:dyDescent="0.2">
      <c r="B19618" s="1257"/>
      <c r="C19618" s="1257"/>
      <c r="D19618" s="1257"/>
      <c r="E19618" s="1257"/>
      <c r="F19618" s="1257"/>
      <c r="G19618" s="1257"/>
      <c r="H19618" s="1258"/>
      <c r="I19618" s="1257"/>
      <c r="J19618" s="1257"/>
      <c r="K19618" s="1257"/>
      <c r="L19618" s="1257"/>
      <c r="M19618" s="1257"/>
    </row>
    <row r="19619" spans="2:13" s="1259" customFormat="1" x14ac:dyDescent="0.2">
      <c r="B19619" s="1257"/>
      <c r="C19619" s="1257"/>
      <c r="D19619" s="1257"/>
      <c r="E19619" s="1257"/>
      <c r="F19619" s="1257"/>
      <c r="G19619" s="1257"/>
      <c r="H19619" s="1258"/>
      <c r="I19619" s="1257"/>
      <c r="J19619" s="1257"/>
      <c r="K19619" s="1257"/>
      <c r="L19619" s="1257"/>
      <c r="M19619" s="1257"/>
    </row>
    <row r="19620" spans="2:13" s="1259" customFormat="1" x14ac:dyDescent="0.2">
      <c r="B19620" s="1257"/>
      <c r="C19620" s="1257"/>
      <c r="D19620" s="1257"/>
      <c r="E19620" s="1257"/>
      <c r="F19620" s="1257"/>
      <c r="G19620" s="1257"/>
      <c r="H19620" s="1258"/>
      <c r="I19620" s="1257"/>
      <c r="J19620" s="1257"/>
      <c r="K19620" s="1257"/>
      <c r="L19620" s="1257"/>
      <c r="M19620" s="1257"/>
    </row>
    <row r="19621" spans="2:13" s="1259" customFormat="1" x14ac:dyDescent="0.2">
      <c r="B19621" s="1257"/>
      <c r="C19621" s="1257"/>
      <c r="D19621" s="1257"/>
      <c r="E19621" s="1257"/>
      <c r="F19621" s="1257"/>
      <c r="G19621" s="1257"/>
      <c r="H19621" s="1258"/>
      <c r="I19621" s="1257"/>
      <c r="J19621" s="1257"/>
      <c r="K19621" s="1257"/>
      <c r="L19621" s="1257"/>
      <c r="M19621" s="1257"/>
    </row>
    <row r="19622" spans="2:13" s="1259" customFormat="1" x14ac:dyDescent="0.2">
      <c r="B19622" s="1257"/>
      <c r="C19622" s="1257"/>
      <c r="D19622" s="1257"/>
      <c r="E19622" s="1257"/>
      <c r="F19622" s="1257"/>
      <c r="G19622" s="1257"/>
      <c r="H19622" s="1258"/>
      <c r="I19622" s="1257"/>
      <c r="J19622" s="1257"/>
      <c r="K19622" s="1257"/>
      <c r="L19622" s="1257"/>
      <c r="M19622" s="1257"/>
    </row>
    <row r="19623" spans="2:13" s="1259" customFormat="1" x14ac:dyDescent="0.2">
      <c r="B19623" s="1257"/>
      <c r="C19623" s="1257"/>
      <c r="D19623" s="1257"/>
      <c r="E19623" s="1257"/>
      <c r="F19623" s="1257"/>
      <c r="G19623" s="1257"/>
      <c r="H19623" s="1258"/>
      <c r="I19623" s="1257"/>
      <c r="J19623" s="1257"/>
      <c r="K19623" s="1257"/>
      <c r="L19623" s="1257"/>
      <c r="M19623" s="1257"/>
    </row>
    <row r="19624" spans="2:13" s="1259" customFormat="1" x14ac:dyDescent="0.2">
      <c r="B19624" s="1257"/>
      <c r="C19624" s="1257"/>
      <c r="D19624" s="1257"/>
      <c r="E19624" s="1257"/>
      <c r="F19624" s="1257"/>
      <c r="G19624" s="1257"/>
      <c r="H19624" s="1258"/>
      <c r="I19624" s="1257"/>
      <c r="J19624" s="1257"/>
      <c r="K19624" s="1257"/>
      <c r="L19624" s="1257"/>
      <c r="M19624" s="1257"/>
    </row>
    <row r="19625" spans="2:13" s="1259" customFormat="1" x14ac:dyDescent="0.2">
      <c r="B19625" s="1257"/>
      <c r="C19625" s="1257"/>
      <c r="D19625" s="1257"/>
      <c r="E19625" s="1257"/>
      <c r="F19625" s="1257"/>
      <c r="G19625" s="1257"/>
      <c r="H19625" s="1258"/>
      <c r="I19625" s="1257"/>
      <c r="J19625" s="1257"/>
      <c r="K19625" s="1257"/>
      <c r="L19625" s="1257"/>
      <c r="M19625" s="1257"/>
    </row>
    <row r="19626" spans="2:13" s="1259" customFormat="1" x14ac:dyDescent="0.2">
      <c r="B19626" s="1257"/>
      <c r="C19626" s="1257"/>
      <c r="D19626" s="1257"/>
      <c r="E19626" s="1257"/>
      <c r="F19626" s="1257"/>
      <c r="G19626" s="1257"/>
      <c r="H19626" s="1258"/>
      <c r="I19626" s="1257"/>
      <c r="J19626" s="1257"/>
      <c r="K19626" s="1257"/>
      <c r="L19626" s="1257"/>
      <c r="M19626" s="1257"/>
    </row>
    <row r="19627" spans="2:13" s="1259" customFormat="1" x14ac:dyDescent="0.2">
      <c r="B19627" s="1257"/>
      <c r="C19627" s="1257"/>
      <c r="D19627" s="1257"/>
      <c r="E19627" s="1257"/>
      <c r="F19627" s="1257"/>
      <c r="G19627" s="1257"/>
      <c r="H19627" s="1258"/>
      <c r="I19627" s="1257"/>
      <c r="J19627" s="1257"/>
      <c r="K19627" s="1257"/>
      <c r="L19627" s="1257"/>
      <c r="M19627" s="1257"/>
    </row>
    <row r="19628" spans="2:13" s="1259" customFormat="1" x14ac:dyDescent="0.2">
      <c r="B19628" s="1257"/>
      <c r="C19628" s="1257"/>
      <c r="D19628" s="1257"/>
      <c r="E19628" s="1257"/>
      <c r="F19628" s="1257"/>
      <c r="G19628" s="1257"/>
      <c r="H19628" s="1258"/>
      <c r="I19628" s="1257"/>
      <c r="J19628" s="1257"/>
      <c r="K19628" s="1257"/>
      <c r="L19628" s="1257"/>
      <c r="M19628" s="1257"/>
    </row>
    <row r="19629" spans="2:13" s="1259" customFormat="1" x14ac:dyDescent="0.2">
      <c r="B19629" s="1257"/>
      <c r="C19629" s="1257"/>
      <c r="D19629" s="1257"/>
      <c r="E19629" s="1257"/>
      <c r="F19629" s="1257"/>
      <c r="G19629" s="1257"/>
      <c r="H19629" s="1258"/>
      <c r="I19629" s="1257"/>
      <c r="J19629" s="1257"/>
      <c r="K19629" s="1257"/>
      <c r="L19629" s="1257"/>
      <c r="M19629" s="1257"/>
    </row>
    <row r="19630" spans="2:13" s="1259" customFormat="1" x14ac:dyDescent="0.2">
      <c r="B19630" s="1257"/>
      <c r="C19630" s="1257"/>
      <c r="D19630" s="1257"/>
      <c r="E19630" s="1257"/>
      <c r="F19630" s="1257"/>
      <c r="G19630" s="1257"/>
      <c r="H19630" s="1258"/>
      <c r="I19630" s="1257"/>
      <c r="J19630" s="1257"/>
      <c r="K19630" s="1257"/>
      <c r="L19630" s="1257"/>
      <c r="M19630" s="1257"/>
    </row>
    <row r="19631" spans="2:13" s="1259" customFormat="1" x14ac:dyDescent="0.2">
      <c r="B19631" s="1257"/>
      <c r="C19631" s="1257"/>
      <c r="D19631" s="1257"/>
      <c r="E19631" s="1257"/>
      <c r="F19631" s="1257"/>
      <c r="G19631" s="1257"/>
      <c r="H19631" s="1258"/>
      <c r="I19631" s="1257"/>
      <c r="J19631" s="1257"/>
      <c r="K19631" s="1257"/>
      <c r="L19631" s="1257"/>
      <c r="M19631" s="1257"/>
    </row>
    <row r="19632" spans="2:13" s="1259" customFormat="1" x14ac:dyDescent="0.2">
      <c r="B19632" s="1257"/>
      <c r="C19632" s="1257"/>
      <c r="D19632" s="1257"/>
      <c r="E19632" s="1257"/>
      <c r="F19632" s="1257"/>
      <c r="G19632" s="1257"/>
      <c r="H19632" s="1258"/>
      <c r="I19632" s="1257"/>
      <c r="J19632" s="1257"/>
      <c r="K19632" s="1257"/>
      <c r="L19632" s="1257"/>
      <c r="M19632" s="1257"/>
    </row>
    <row r="19633" spans="2:13" s="1259" customFormat="1" x14ac:dyDescent="0.2">
      <c r="B19633" s="1257"/>
      <c r="C19633" s="1257"/>
      <c r="D19633" s="1257"/>
      <c r="E19633" s="1257"/>
      <c r="F19633" s="1257"/>
      <c r="G19633" s="1257"/>
      <c r="H19633" s="1258"/>
      <c r="I19633" s="1257"/>
      <c r="J19633" s="1257"/>
      <c r="K19633" s="1257"/>
      <c r="L19633" s="1257"/>
      <c r="M19633" s="1257"/>
    </row>
    <row r="19634" spans="2:13" s="1259" customFormat="1" x14ac:dyDescent="0.2">
      <c r="B19634" s="1257"/>
      <c r="C19634" s="1257"/>
      <c r="D19634" s="1257"/>
      <c r="E19634" s="1257"/>
      <c r="F19634" s="1257"/>
      <c r="G19634" s="1257"/>
      <c r="H19634" s="1258"/>
      <c r="I19634" s="1257"/>
      <c r="J19634" s="1257"/>
      <c r="K19634" s="1257"/>
      <c r="L19634" s="1257"/>
      <c r="M19634" s="1257"/>
    </row>
    <row r="19635" spans="2:13" s="1259" customFormat="1" x14ac:dyDescent="0.2">
      <c r="B19635" s="1257"/>
      <c r="C19635" s="1257"/>
      <c r="D19635" s="1257"/>
      <c r="E19635" s="1257"/>
      <c r="F19635" s="1257"/>
      <c r="G19635" s="1257"/>
      <c r="H19635" s="1258"/>
      <c r="I19635" s="1257"/>
      <c r="J19635" s="1257"/>
      <c r="K19635" s="1257"/>
      <c r="L19635" s="1257"/>
      <c r="M19635" s="1257"/>
    </row>
    <row r="19636" spans="2:13" s="1259" customFormat="1" x14ac:dyDescent="0.2">
      <c r="B19636" s="1257"/>
      <c r="C19636" s="1257"/>
      <c r="D19636" s="1257"/>
      <c r="E19636" s="1257"/>
      <c r="F19636" s="1257"/>
      <c r="G19636" s="1257"/>
      <c r="H19636" s="1258"/>
      <c r="I19636" s="1257"/>
      <c r="J19636" s="1257"/>
      <c r="K19636" s="1257"/>
      <c r="L19636" s="1257"/>
      <c r="M19636" s="1257"/>
    </row>
    <row r="19637" spans="2:13" s="1259" customFormat="1" x14ac:dyDescent="0.2">
      <c r="B19637" s="1257"/>
      <c r="C19637" s="1257"/>
      <c r="D19637" s="1257"/>
      <c r="E19637" s="1257"/>
      <c r="F19637" s="1257"/>
      <c r="G19637" s="1257"/>
      <c r="H19637" s="1258"/>
      <c r="I19637" s="1257"/>
      <c r="J19637" s="1257"/>
      <c r="K19637" s="1257"/>
      <c r="L19637" s="1257"/>
      <c r="M19637" s="1257"/>
    </row>
    <row r="19638" spans="2:13" s="1259" customFormat="1" x14ac:dyDescent="0.2">
      <c r="B19638" s="1257"/>
      <c r="C19638" s="1257"/>
      <c r="D19638" s="1257"/>
      <c r="E19638" s="1257"/>
      <c r="F19638" s="1257"/>
      <c r="G19638" s="1257"/>
      <c r="H19638" s="1258"/>
      <c r="I19638" s="1257"/>
      <c r="J19638" s="1257"/>
      <c r="K19638" s="1257"/>
      <c r="L19638" s="1257"/>
      <c r="M19638" s="1257"/>
    </row>
    <row r="19639" spans="2:13" s="1259" customFormat="1" x14ac:dyDescent="0.2">
      <c r="B19639" s="1257"/>
      <c r="C19639" s="1257"/>
      <c r="D19639" s="1257"/>
      <c r="E19639" s="1257"/>
      <c r="F19639" s="1257"/>
      <c r="G19639" s="1257"/>
      <c r="H19639" s="1258"/>
      <c r="I19639" s="1257"/>
      <c r="J19639" s="1257"/>
      <c r="K19639" s="1257"/>
      <c r="L19639" s="1257"/>
      <c r="M19639" s="1257"/>
    </row>
    <row r="19640" spans="2:13" s="1259" customFormat="1" x14ac:dyDescent="0.2">
      <c r="B19640" s="1257"/>
      <c r="C19640" s="1257"/>
      <c r="D19640" s="1257"/>
      <c r="E19640" s="1257"/>
      <c r="F19640" s="1257"/>
      <c r="G19640" s="1257"/>
      <c r="H19640" s="1258"/>
      <c r="I19640" s="1257"/>
      <c r="J19640" s="1257"/>
      <c r="K19640" s="1257"/>
      <c r="L19640" s="1257"/>
      <c r="M19640" s="1257"/>
    </row>
    <row r="19641" spans="2:13" s="1259" customFormat="1" x14ac:dyDescent="0.2">
      <c r="B19641" s="1257"/>
      <c r="C19641" s="1257"/>
      <c r="D19641" s="1257"/>
      <c r="E19641" s="1257"/>
      <c r="F19641" s="1257"/>
      <c r="G19641" s="1257"/>
      <c r="H19641" s="1258"/>
      <c r="I19641" s="1257"/>
      <c r="J19641" s="1257"/>
      <c r="K19641" s="1257"/>
      <c r="L19641" s="1257"/>
      <c r="M19641" s="1257"/>
    </row>
    <row r="19642" spans="2:13" s="1259" customFormat="1" x14ac:dyDescent="0.2">
      <c r="B19642" s="1257"/>
      <c r="C19642" s="1257"/>
      <c r="D19642" s="1257"/>
      <c r="E19642" s="1257"/>
      <c r="F19642" s="1257"/>
      <c r="G19642" s="1257"/>
      <c r="H19642" s="1258"/>
      <c r="I19642" s="1257"/>
      <c r="J19642" s="1257"/>
      <c r="K19642" s="1257"/>
      <c r="L19642" s="1257"/>
      <c r="M19642" s="1257"/>
    </row>
    <row r="19643" spans="2:13" s="1259" customFormat="1" x14ac:dyDescent="0.2">
      <c r="B19643" s="1257"/>
      <c r="C19643" s="1257"/>
      <c r="D19643" s="1257"/>
      <c r="E19643" s="1257"/>
      <c r="F19643" s="1257"/>
      <c r="G19643" s="1257"/>
      <c r="H19643" s="1258"/>
      <c r="I19643" s="1257"/>
      <c r="J19643" s="1257"/>
      <c r="K19643" s="1257"/>
      <c r="L19643" s="1257"/>
      <c r="M19643" s="1257"/>
    </row>
    <row r="19644" spans="2:13" s="1259" customFormat="1" x14ac:dyDescent="0.2">
      <c r="B19644" s="1257"/>
      <c r="C19644" s="1257"/>
      <c r="D19644" s="1257"/>
      <c r="E19644" s="1257"/>
      <c r="F19644" s="1257"/>
      <c r="G19644" s="1257"/>
      <c r="H19644" s="1258"/>
      <c r="I19644" s="1257"/>
      <c r="J19644" s="1257"/>
      <c r="K19644" s="1257"/>
      <c r="L19644" s="1257"/>
      <c r="M19644" s="1257"/>
    </row>
    <row r="19645" spans="2:13" s="1259" customFormat="1" x14ac:dyDescent="0.2">
      <c r="B19645" s="1257"/>
      <c r="C19645" s="1257"/>
      <c r="D19645" s="1257"/>
      <c r="E19645" s="1257"/>
      <c r="F19645" s="1257"/>
      <c r="G19645" s="1257"/>
      <c r="H19645" s="1258"/>
      <c r="I19645" s="1257"/>
      <c r="J19645" s="1257"/>
      <c r="K19645" s="1257"/>
      <c r="L19645" s="1257"/>
      <c r="M19645" s="1257"/>
    </row>
    <row r="19646" spans="2:13" s="1259" customFormat="1" x14ac:dyDescent="0.2">
      <c r="B19646" s="1257"/>
      <c r="C19646" s="1257"/>
      <c r="D19646" s="1257"/>
      <c r="E19646" s="1257"/>
      <c r="F19646" s="1257"/>
      <c r="G19646" s="1257"/>
      <c r="H19646" s="1258"/>
      <c r="I19646" s="1257"/>
      <c r="J19646" s="1257"/>
      <c r="K19646" s="1257"/>
      <c r="L19646" s="1257"/>
      <c r="M19646" s="1257"/>
    </row>
    <row r="19647" spans="2:13" s="1259" customFormat="1" x14ac:dyDescent="0.2">
      <c r="B19647" s="1257"/>
      <c r="C19647" s="1257"/>
      <c r="D19647" s="1257"/>
      <c r="E19647" s="1257"/>
      <c r="F19647" s="1257"/>
      <c r="G19647" s="1257"/>
      <c r="H19647" s="1258"/>
      <c r="I19647" s="1257"/>
      <c r="J19647" s="1257"/>
      <c r="K19647" s="1257"/>
      <c r="L19647" s="1257"/>
      <c r="M19647" s="1257"/>
    </row>
    <row r="19648" spans="2:13" s="1259" customFormat="1" x14ac:dyDescent="0.2">
      <c r="B19648" s="1257"/>
      <c r="C19648" s="1257"/>
      <c r="D19648" s="1257"/>
      <c r="E19648" s="1257"/>
      <c r="F19648" s="1257"/>
      <c r="G19648" s="1257"/>
      <c r="H19648" s="1258"/>
      <c r="I19648" s="1257"/>
      <c r="J19648" s="1257"/>
      <c r="K19648" s="1257"/>
      <c r="L19648" s="1257"/>
      <c r="M19648" s="1257"/>
    </row>
    <row r="19649" spans="2:13" s="1259" customFormat="1" x14ac:dyDescent="0.2">
      <c r="B19649" s="1257"/>
      <c r="C19649" s="1257"/>
      <c r="D19649" s="1257"/>
      <c r="E19649" s="1257"/>
      <c r="F19649" s="1257"/>
      <c r="G19649" s="1257"/>
      <c r="H19649" s="1258"/>
      <c r="I19649" s="1257"/>
      <c r="J19649" s="1257"/>
      <c r="K19649" s="1257"/>
      <c r="L19649" s="1257"/>
      <c r="M19649" s="1257"/>
    </row>
    <row r="19650" spans="2:13" s="1259" customFormat="1" x14ac:dyDescent="0.2">
      <c r="B19650" s="1257"/>
      <c r="C19650" s="1257"/>
      <c r="D19650" s="1257"/>
      <c r="E19650" s="1257"/>
      <c r="F19650" s="1257"/>
      <c r="G19650" s="1257"/>
      <c r="H19650" s="1258"/>
      <c r="I19650" s="1257"/>
      <c r="J19650" s="1257"/>
      <c r="K19650" s="1257"/>
      <c r="L19650" s="1257"/>
      <c r="M19650" s="1257"/>
    </row>
    <row r="19651" spans="2:13" s="1259" customFormat="1" x14ac:dyDescent="0.2">
      <c r="B19651" s="1257"/>
      <c r="C19651" s="1257"/>
      <c r="D19651" s="1257"/>
      <c r="E19651" s="1257"/>
      <c r="F19651" s="1257"/>
      <c r="G19651" s="1257"/>
      <c r="H19651" s="1258"/>
      <c r="I19651" s="1257"/>
      <c r="J19651" s="1257"/>
      <c r="K19651" s="1257"/>
      <c r="L19651" s="1257"/>
      <c r="M19651" s="1257"/>
    </row>
    <row r="19652" spans="2:13" s="1259" customFormat="1" x14ac:dyDescent="0.2">
      <c r="B19652" s="1257"/>
      <c r="C19652" s="1257"/>
      <c r="D19652" s="1257"/>
      <c r="E19652" s="1257"/>
      <c r="F19652" s="1257"/>
      <c r="G19652" s="1257"/>
      <c r="H19652" s="1258"/>
      <c r="I19652" s="1257"/>
      <c r="J19652" s="1257"/>
      <c r="K19652" s="1257"/>
      <c r="L19652" s="1257"/>
      <c r="M19652" s="1257"/>
    </row>
    <row r="19653" spans="2:13" s="1259" customFormat="1" x14ac:dyDescent="0.2">
      <c r="B19653" s="1257"/>
      <c r="C19653" s="1257"/>
      <c r="D19653" s="1257"/>
      <c r="E19653" s="1257"/>
      <c r="F19653" s="1257"/>
      <c r="G19653" s="1257"/>
      <c r="H19653" s="1258"/>
      <c r="I19653" s="1257"/>
      <c r="J19653" s="1257"/>
      <c r="K19653" s="1257"/>
      <c r="L19653" s="1257"/>
      <c r="M19653" s="1257"/>
    </row>
    <row r="19654" spans="2:13" s="1259" customFormat="1" x14ac:dyDescent="0.2">
      <c r="B19654" s="1257"/>
      <c r="C19654" s="1257"/>
      <c r="D19654" s="1257"/>
      <c r="E19654" s="1257"/>
      <c r="F19654" s="1257"/>
      <c r="G19654" s="1257"/>
      <c r="H19654" s="1258"/>
      <c r="I19654" s="1257"/>
      <c r="J19654" s="1257"/>
      <c r="K19654" s="1257"/>
      <c r="L19654" s="1257"/>
      <c r="M19654" s="1257"/>
    </row>
    <row r="19655" spans="2:13" s="1259" customFormat="1" x14ac:dyDescent="0.2">
      <c r="B19655" s="1257"/>
      <c r="C19655" s="1257"/>
      <c r="D19655" s="1257"/>
      <c r="E19655" s="1257"/>
      <c r="F19655" s="1257"/>
      <c r="G19655" s="1257"/>
      <c r="H19655" s="1258"/>
      <c r="I19655" s="1257"/>
      <c r="J19655" s="1257"/>
      <c r="K19655" s="1257"/>
      <c r="L19655" s="1257"/>
      <c r="M19655" s="1257"/>
    </row>
    <row r="19656" spans="2:13" s="1259" customFormat="1" x14ac:dyDescent="0.2">
      <c r="B19656" s="1257"/>
      <c r="C19656" s="1257"/>
      <c r="D19656" s="1257"/>
      <c r="E19656" s="1257"/>
      <c r="F19656" s="1257"/>
      <c r="G19656" s="1257"/>
      <c r="H19656" s="1258"/>
      <c r="I19656" s="1257"/>
      <c r="J19656" s="1257"/>
      <c r="K19656" s="1257"/>
      <c r="L19656" s="1257"/>
      <c r="M19656" s="1257"/>
    </row>
    <row r="19657" spans="2:13" s="1259" customFormat="1" x14ac:dyDescent="0.2">
      <c r="B19657" s="1257"/>
      <c r="C19657" s="1257"/>
      <c r="D19657" s="1257"/>
      <c r="E19657" s="1257"/>
      <c r="F19657" s="1257"/>
      <c r="G19657" s="1257"/>
      <c r="H19657" s="1258"/>
      <c r="I19657" s="1257"/>
      <c r="J19657" s="1257"/>
      <c r="K19657" s="1257"/>
      <c r="L19657" s="1257"/>
      <c r="M19657" s="1257"/>
    </row>
    <row r="19658" spans="2:13" s="1259" customFormat="1" x14ac:dyDescent="0.2">
      <c r="B19658" s="1257"/>
      <c r="C19658" s="1257"/>
      <c r="D19658" s="1257"/>
      <c r="E19658" s="1257"/>
      <c r="F19658" s="1257"/>
      <c r="G19658" s="1257"/>
      <c r="H19658" s="1258"/>
      <c r="I19658" s="1257"/>
      <c r="J19658" s="1257"/>
      <c r="K19658" s="1257"/>
      <c r="L19658" s="1257"/>
      <c r="M19658" s="1257"/>
    </row>
    <row r="19659" spans="2:13" s="1259" customFormat="1" x14ac:dyDescent="0.2">
      <c r="B19659" s="1257"/>
      <c r="C19659" s="1257"/>
      <c r="D19659" s="1257"/>
      <c r="E19659" s="1257"/>
      <c r="F19659" s="1257"/>
      <c r="G19659" s="1257"/>
      <c r="H19659" s="1258"/>
      <c r="I19659" s="1257"/>
      <c r="J19659" s="1257"/>
      <c r="K19659" s="1257"/>
      <c r="L19659" s="1257"/>
      <c r="M19659" s="1257"/>
    </row>
    <row r="19660" spans="2:13" s="1259" customFormat="1" x14ac:dyDescent="0.2">
      <c r="B19660" s="1257"/>
      <c r="C19660" s="1257"/>
      <c r="D19660" s="1257"/>
      <c r="E19660" s="1257"/>
      <c r="F19660" s="1257"/>
      <c r="G19660" s="1257"/>
      <c r="H19660" s="1258"/>
      <c r="I19660" s="1257"/>
      <c r="J19660" s="1257"/>
      <c r="K19660" s="1257"/>
      <c r="L19660" s="1257"/>
      <c r="M19660" s="1257"/>
    </row>
    <row r="19661" spans="2:13" s="1259" customFormat="1" x14ac:dyDescent="0.2">
      <c r="B19661" s="1257"/>
      <c r="C19661" s="1257"/>
      <c r="D19661" s="1257"/>
      <c r="E19661" s="1257"/>
      <c r="F19661" s="1257"/>
      <c r="G19661" s="1257"/>
      <c r="H19661" s="1258"/>
      <c r="I19661" s="1257"/>
      <c r="J19661" s="1257"/>
      <c r="K19661" s="1257"/>
      <c r="L19661" s="1257"/>
      <c r="M19661" s="1257"/>
    </row>
    <row r="19662" spans="2:13" s="1259" customFormat="1" x14ac:dyDescent="0.2">
      <c r="B19662" s="1257"/>
      <c r="C19662" s="1257"/>
      <c r="D19662" s="1257"/>
      <c r="E19662" s="1257"/>
      <c r="F19662" s="1257"/>
      <c r="G19662" s="1257"/>
      <c r="H19662" s="1258"/>
      <c r="I19662" s="1257"/>
      <c r="J19662" s="1257"/>
      <c r="K19662" s="1257"/>
      <c r="L19662" s="1257"/>
      <c r="M19662" s="1257"/>
    </row>
    <row r="19663" spans="2:13" s="1259" customFormat="1" x14ac:dyDescent="0.2">
      <c r="B19663" s="1257"/>
      <c r="C19663" s="1257"/>
      <c r="D19663" s="1257"/>
      <c r="E19663" s="1257"/>
      <c r="F19663" s="1257"/>
      <c r="G19663" s="1257"/>
      <c r="H19663" s="1258"/>
      <c r="I19663" s="1257"/>
      <c r="J19663" s="1257"/>
      <c r="K19663" s="1257"/>
      <c r="L19663" s="1257"/>
      <c r="M19663" s="1257"/>
    </row>
    <row r="19664" spans="2:13" s="1259" customFormat="1" x14ac:dyDescent="0.2">
      <c r="B19664" s="1257"/>
      <c r="C19664" s="1257"/>
      <c r="D19664" s="1257"/>
      <c r="E19664" s="1257"/>
      <c r="F19664" s="1257"/>
      <c r="G19664" s="1257"/>
      <c r="H19664" s="1258"/>
      <c r="I19664" s="1257"/>
      <c r="J19664" s="1257"/>
      <c r="K19664" s="1257"/>
      <c r="L19664" s="1257"/>
      <c r="M19664" s="1257"/>
    </row>
    <row r="19665" spans="2:13" s="1259" customFormat="1" x14ac:dyDescent="0.2">
      <c r="B19665" s="1257"/>
      <c r="C19665" s="1257"/>
      <c r="D19665" s="1257"/>
      <c r="E19665" s="1257"/>
      <c r="F19665" s="1257"/>
      <c r="G19665" s="1257"/>
      <c r="H19665" s="1258"/>
      <c r="I19665" s="1257"/>
      <c r="J19665" s="1257"/>
      <c r="K19665" s="1257"/>
      <c r="L19665" s="1257"/>
      <c r="M19665" s="1257"/>
    </row>
    <row r="19666" spans="2:13" s="1259" customFormat="1" x14ac:dyDescent="0.2">
      <c r="B19666" s="1257"/>
      <c r="C19666" s="1257"/>
      <c r="D19666" s="1257"/>
      <c r="E19666" s="1257"/>
      <c r="F19666" s="1257"/>
      <c r="G19666" s="1257"/>
      <c r="H19666" s="1258"/>
      <c r="I19666" s="1257"/>
      <c r="J19666" s="1257"/>
      <c r="K19666" s="1257"/>
      <c r="L19666" s="1257"/>
      <c r="M19666" s="1257"/>
    </row>
    <row r="19667" spans="2:13" s="1259" customFormat="1" x14ac:dyDescent="0.2">
      <c r="B19667" s="1257"/>
      <c r="C19667" s="1257"/>
      <c r="D19667" s="1257"/>
      <c r="E19667" s="1257"/>
      <c r="F19667" s="1257"/>
      <c r="G19667" s="1257"/>
      <c r="H19667" s="1258"/>
      <c r="I19667" s="1257"/>
      <c r="J19667" s="1257"/>
      <c r="K19667" s="1257"/>
      <c r="L19667" s="1257"/>
      <c r="M19667" s="1257"/>
    </row>
    <row r="19668" spans="2:13" s="1259" customFormat="1" x14ac:dyDescent="0.2">
      <c r="B19668" s="1257"/>
      <c r="C19668" s="1257"/>
      <c r="D19668" s="1257"/>
      <c r="E19668" s="1257"/>
      <c r="F19668" s="1257"/>
      <c r="G19668" s="1257"/>
      <c r="H19668" s="1258"/>
      <c r="I19668" s="1257"/>
      <c r="J19668" s="1257"/>
      <c r="K19668" s="1257"/>
      <c r="L19668" s="1257"/>
      <c r="M19668" s="1257"/>
    </row>
    <row r="19669" spans="2:13" s="1259" customFormat="1" x14ac:dyDescent="0.2">
      <c r="B19669" s="1257"/>
      <c r="C19669" s="1257"/>
      <c r="D19669" s="1257"/>
      <c r="E19669" s="1257"/>
      <c r="F19669" s="1257"/>
      <c r="G19669" s="1257"/>
      <c r="H19669" s="1258"/>
      <c r="I19669" s="1257"/>
      <c r="J19669" s="1257"/>
      <c r="K19669" s="1257"/>
      <c r="L19669" s="1257"/>
      <c r="M19669" s="1257"/>
    </row>
    <row r="19670" spans="2:13" s="1259" customFormat="1" x14ac:dyDescent="0.2">
      <c r="B19670" s="1257"/>
      <c r="C19670" s="1257"/>
      <c r="D19670" s="1257"/>
      <c r="E19670" s="1257"/>
      <c r="F19670" s="1257"/>
      <c r="G19670" s="1257"/>
      <c r="H19670" s="1258"/>
      <c r="I19670" s="1257"/>
      <c r="J19670" s="1257"/>
      <c r="K19670" s="1257"/>
      <c r="L19670" s="1257"/>
      <c r="M19670" s="1257"/>
    </row>
    <row r="19671" spans="2:13" s="1259" customFormat="1" x14ac:dyDescent="0.2">
      <c r="B19671" s="1257"/>
      <c r="C19671" s="1257"/>
      <c r="D19671" s="1257"/>
      <c r="E19671" s="1257"/>
      <c r="F19671" s="1257"/>
      <c r="G19671" s="1257"/>
      <c r="H19671" s="1258"/>
      <c r="I19671" s="1257"/>
      <c r="J19671" s="1257"/>
      <c r="K19671" s="1257"/>
      <c r="L19671" s="1257"/>
      <c r="M19671" s="1257"/>
    </row>
    <row r="19672" spans="2:13" s="1259" customFormat="1" x14ac:dyDescent="0.2">
      <c r="B19672" s="1257"/>
      <c r="C19672" s="1257"/>
      <c r="D19672" s="1257"/>
      <c r="E19672" s="1257"/>
      <c r="F19672" s="1257"/>
      <c r="G19672" s="1257"/>
      <c r="H19672" s="1258"/>
      <c r="I19672" s="1257"/>
      <c r="J19672" s="1257"/>
      <c r="K19672" s="1257"/>
      <c r="L19672" s="1257"/>
      <c r="M19672" s="1257"/>
    </row>
    <row r="19673" spans="2:13" s="1259" customFormat="1" x14ac:dyDescent="0.2">
      <c r="B19673" s="1257"/>
      <c r="C19673" s="1257"/>
      <c r="D19673" s="1257"/>
      <c r="E19673" s="1257"/>
      <c r="F19673" s="1257"/>
      <c r="G19673" s="1257"/>
      <c r="H19673" s="1258"/>
      <c r="I19673" s="1257"/>
      <c r="J19673" s="1257"/>
      <c r="K19673" s="1257"/>
      <c r="L19673" s="1257"/>
      <c r="M19673" s="1257"/>
    </row>
    <row r="19674" spans="2:13" s="1259" customFormat="1" x14ac:dyDescent="0.2">
      <c r="B19674" s="1257"/>
      <c r="C19674" s="1257"/>
      <c r="D19674" s="1257"/>
      <c r="E19674" s="1257"/>
      <c r="F19674" s="1257"/>
      <c r="G19674" s="1257"/>
      <c r="H19674" s="1258"/>
      <c r="I19674" s="1257"/>
      <c r="J19674" s="1257"/>
      <c r="K19674" s="1257"/>
      <c r="L19674" s="1257"/>
      <c r="M19674" s="1257"/>
    </row>
    <row r="19675" spans="2:13" s="1259" customFormat="1" x14ac:dyDescent="0.2">
      <c r="B19675" s="1257"/>
      <c r="C19675" s="1257"/>
      <c r="D19675" s="1257"/>
      <c r="E19675" s="1257"/>
      <c r="F19675" s="1257"/>
      <c r="G19675" s="1257"/>
      <c r="H19675" s="1258"/>
      <c r="I19675" s="1257"/>
      <c r="J19675" s="1257"/>
      <c r="K19675" s="1257"/>
      <c r="L19675" s="1257"/>
      <c r="M19675" s="1257"/>
    </row>
    <row r="19676" spans="2:13" s="1259" customFormat="1" x14ac:dyDescent="0.2">
      <c r="B19676" s="1257"/>
      <c r="C19676" s="1257"/>
      <c r="D19676" s="1257"/>
      <c r="E19676" s="1257"/>
      <c r="F19676" s="1257"/>
      <c r="G19676" s="1257"/>
      <c r="H19676" s="1258"/>
      <c r="I19676" s="1257"/>
      <c r="J19676" s="1257"/>
      <c r="K19676" s="1257"/>
      <c r="L19676" s="1257"/>
      <c r="M19676" s="1257"/>
    </row>
    <row r="19677" spans="2:13" s="1259" customFormat="1" x14ac:dyDescent="0.2">
      <c r="B19677" s="1257"/>
      <c r="C19677" s="1257"/>
      <c r="D19677" s="1257"/>
      <c r="E19677" s="1257"/>
      <c r="F19677" s="1257"/>
      <c r="G19677" s="1257"/>
      <c r="H19677" s="1258"/>
      <c r="I19677" s="1257"/>
      <c r="J19677" s="1257"/>
      <c r="K19677" s="1257"/>
      <c r="L19677" s="1257"/>
      <c r="M19677" s="1257"/>
    </row>
    <row r="19678" spans="2:13" s="1259" customFormat="1" x14ac:dyDescent="0.2">
      <c r="B19678" s="1257"/>
      <c r="C19678" s="1257"/>
      <c r="D19678" s="1257"/>
      <c r="E19678" s="1257"/>
      <c r="F19678" s="1257"/>
      <c r="G19678" s="1257"/>
      <c r="H19678" s="1258"/>
      <c r="I19678" s="1257"/>
      <c r="J19678" s="1257"/>
      <c r="K19678" s="1257"/>
      <c r="L19678" s="1257"/>
      <c r="M19678" s="1257"/>
    </row>
    <row r="19679" spans="2:13" s="1259" customFormat="1" x14ac:dyDescent="0.2">
      <c r="B19679" s="1257"/>
      <c r="C19679" s="1257"/>
      <c r="D19679" s="1257"/>
      <c r="E19679" s="1257"/>
      <c r="F19679" s="1257"/>
      <c r="G19679" s="1257"/>
      <c r="H19679" s="1258"/>
      <c r="I19679" s="1257"/>
      <c r="J19679" s="1257"/>
      <c r="K19679" s="1257"/>
      <c r="L19679" s="1257"/>
      <c r="M19679" s="1257"/>
    </row>
    <row r="19680" spans="2:13" s="1259" customFormat="1" x14ac:dyDescent="0.2">
      <c r="B19680" s="1257"/>
      <c r="C19680" s="1257"/>
      <c r="D19680" s="1257"/>
      <c r="E19680" s="1257"/>
      <c r="F19680" s="1257"/>
      <c r="G19680" s="1257"/>
      <c r="H19680" s="1258"/>
      <c r="I19680" s="1257"/>
      <c r="J19680" s="1257"/>
      <c r="K19680" s="1257"/>
      <c r="L19680" s="1257"/>
      <c r="M19680" s="1257"/>
    </row>
    <row r="19681" spans="2:13" s="1259" customFormat="1" x14ac:dyDescent="0.2">
      <c r="B19681" s="1257"/>
      <c r="C19681" s="1257"/>
      <c r="D19681" s="1257"/>
      <c r="E19681" s="1257"/>
      <c r="F19681" s="1257"/>
      <c r="G19681" s="1257"/>
      <c r="H19681" s="1258"/>
      <c r="I19681" s="1257"/>
      <c r="J19681" s="1257"/>
      <c r="K19681" s="1257"/>
      <c r="L19681" s="1257"/>
      <c r="M19681" s="1257"/>
    </row>
    <row r="19682" spans="2:13" s="1259" customFormat="1" x14ac:dyDescent="0.2">
      <c r="B19682" s="1257"/>
      <c r="C19682" s="1257"/>
      <c r="D19682" s="1257"/>
      <c r="E19682" s="1257"/>
      <c r="F19682" s="1257"/>
      <c r="G19682" s="1257"/>
      <c r="H19682" s="1258"/>
      <c r="I19682" s="1257"/>
      <c r="J19682" s="1257"/>
      <c r="K19682" s="1257"/>
      <c r="L19682" s="1257"/>
      <c r="M19682" s="1257"/>
    </row>
    <row r="19683" spans="2:13" s="1259" customFormat="1" x14ac:dyDescent="0.2">
      <c r="B19683" s="1257"/>
      <c r="C19683" s="1257"/>
      <c r="D19683" s="1257"/>
      <c r="E19683" s="1257"/>
      <c r="F19683" s="1257"/>
      <c r="G19683" s="1257"/>
      <c r="H19683" s="1258"/>
      <c r="I19683" s="1257"/>
      <c r="J19683" s="1257"/>
      <c r="K19683" s="1257"/>
      <c r="L19683" s="1257"/>
      <c r="M19683" s="1257"/>
    </row>
    <row r="19684" spans="2:13" s="1259" customFormat="1" x14ac:dyDescent="0.2">
      <c r="B19684" s="1257"/>
      <c r="C19684" s="1257"/>
      <c r="D19684" s="1257"/>
      <c r="E19684" s="1257"/>
      <c r="F19684" s="1257"/>
      <c r="G19684" s="1257"/>
      <c r="H19684" s="1258"/>
      <c r="I19684" s="1257"/>
      <c r="J19684" s="1257"/>
      <c r="K19684" s="1257"/>
      <c r="L19684" s="1257"/>
      <c r="M19684" s="1257"/>
    </row>
    <row r="19685" spans="2:13" s="1259" customFormat="1" x14ac:dyDescent="0.2">
      <c r="B19685" s="1257"/>
      <c r="C19685" s="1257"/>
      <c r="D19685" s="1257"/>
      <c r="E19685" s="1257"/>
      <c r="F19685" s="1257"/>
      <c r="G19685" s="1257"/>
      <c r="H19685" s="1258"/>
      <c r="I19685" s="1257"/>
      <c r="J19685" s="1257"/>
      <c r="K19685" s="1257"/>
      <c r="L19685" s="1257"/>
      <c r="M19685" s="1257"/>
    </row>
    <row r="19686" spans="2:13" s="1259" customFormat="1" x14ac:dyDescent="0.2">
      <c r="B19686" s="1257"/>
      <c r="C19686" s="1257"/>
      <c r="D19686" s="1257"/>
      <c r="E19686" s="1257"/>
      <c r="F19686" s="1257"/>
      <c r="G19686" s="1257"/>
      <c r="H19686" s="1258"/>
      <c r="I19686" s="1257"/>
      <c r="J19686" s="1257"/>
      <c r="K19686" s="1257"/>
      <c r="L19686" s="1257"/>
      <c r="M19686" s="1257"/>
    </row>
    <row r="19687" spans="2:13" s="1259" customFormat="1" x14ac:dyDescent="0.2">
      <c r="B19687" s="1257"/>
      <c r="C19687" s="1257"/>
      <c r="D19687" s="1257"/>
      <c r="E19687" s="1257"/>
      <c r="F19687" s="1257"/>
      <c r="G19687" s="1257"/>
      <c r="H19687" s="1258"/>
      <c r="I19687" s="1257"/>
      <c r="J19687" s="1257"/>
      <c r="K19687" s="1257"/>
      <c r="L19687" s="1257"/>
      <c r="M19687" s="1257"/>
    </row>
    <row r="19688" spans="2:13" s="1259" customFormat="1" x14ac:dyDescent="0.2">
      <c r="B19688" s="1257"/>
      <c r="C19688" s="1257"/>
      <c r="D19688" s="1257"/>
      <c r="E19688" s="1257"/>
      <c r="F19688" s="1257"/>
      <c r="G19688" s="1257"/>
      <c r="H19688" s="1258"/>
      <c r="I19688" s="1257"/>
      <c r="J19688" s="1257"/>
      <c r="K19688" s="1257"/>
      <c r="L19688" s="1257"/>
      <c r="M19688" s="1257"/>
    </row>
    <row r="19689" spans="2:13" s="1259" customFormat="1" x14ac:dyDescent="0.2">
      <c r="B19689" s="1257"/>
      <c r="C19689" s="1257"/>
      <c r="D19689" s="1257"/>
      <c r="E19689" s="1257"/>
      <c r="F19689" s="1257"/>
      <c r="G19689" s="1257"/>
      <c r="H19689" s="1258"/>
      <c r="I19689" s="1257"/>
      <c r="J19689" s="1257"/>
      <c r="K19689" s="1257"/>
      <c r="L19689" s="1257"/>
      <c r="M19689" s="1257"/>
    </row>
    <row r="19690" spans="2:13" s="1259" customFormat="1" x14ac:dyDescent="0.2">
      <c r="B19690" s="1257"/>
      <c r="C19690" s="1257"/>
      <c r="D19690" s="1257"/>
      <c r="E19690" s="1257"/>
      <c r="F19690" s="1257"/>
      <c r="G19690" s="1257"/>
      <c r="H19690" s="1258"/>
      <c r="I19690" s="1257"/>
      <c r="J19690" s="1257"/>
      <c r="K19690" s="1257"/>
      <c r="L19690" s="1257"/>
      <c r="M19690" s="1257"/>
    </row>
    <row r="19691" spans="2:13" s="1259" customFormat="1" x14ac:dyDescent="0.2">
      <c r="B19691" s="1257"/>
      <c r="C19691" s="1257"/>
      <c r="D19691" s="1257"/>
      <c r="E19691" s="1257"/>
      <c r="F19691" s="1257"/>
      <c r="G19691" s="1257"/>
      <c r="H19691" s="1258"/>
      <c r="I19691" s="1257"/>
      <c r="J19691" s="1257"/>
      <c r="K19691" s="1257"/>
      <c r="L19691" s="1257"/>
      <c r="M19691" s="1257"/>
    </row>
    <row r="19692" spans="2:13" s="1259" customFormat="1" x14ac:dyDescent="0.2">
      <c r="B19692" s="1257"/>
      <c r="C19692" s="1257"/>
      <c r="D19692" s="1257"/>
      <c r="E19692" s="1257"/>
      <c r="F19692" s="1257"/>
      <c r="G19692" s="1257"/>
      <c r="H19692" s="1258"/>
      <c r="I19692" s="1257"/>
      <c r="J19692" s="1257"/>
      <c r="K19692" s="1257"/>
      <c r="L19692" s="1257"/>
      <c r="M19692" s="1257"/>
    </row>
    <row r="19693" spans="2:13" s="1259" customFormat="1" x14ac:dyDescent="0.2">
      <c r="B19693" s="1257"/>
      <c r="C19693" s="1257"/>
      <c r="D19693" s="1257"/>
      <c r="E19693" s="1257"/>
      <c r="F19693" s="1257"/>
      <c r="G19693" s="1257"/>
      <c r="H19693" s="1258"/>
      <c r="I19693" s="1257"/>
      <c r="J19693" s="1257"/>
      <c r="K19693" s="1257"/>
      <c r="L19693" s="1257"/>
      <c r="M19693" s="1257"/>
    </row>
    <row r="19694" spans="2:13" s="1259" customFormat="1" x14ac:dyDescent="0.2">
      <c r="B19694" s="1257"/>
      <c r="C19694" s="1257"/>
      <c r="D19694" s="1257"/>
      <c r="E19694" s="1257"/>
      <c r="F19694" s="1257"/>
      <c r="G19694" s="1257"/>
      <c r="H19694" s="1258"/>
      <c r="I19694" s="1257"/>
      <c r="J19694" s="1257"/>
      <c r="K19694" s="1257"/>
      <c r="L19694" s="1257"/>
      <c r="M19694" s="1257"/>
    </row>
    <row r="19695" spans="2:13" s="1259" customFormat="1" x14ac:dyDescent="0.2">
      <c r="B19695" s="1257"/>
      <c r="C19695" s="1257"/>
      <c r="D19695" s="1257"/>
      <c r="E19695" s="1257"/>
      <c r="F19695" s="1257"/>
      <c r="G19695" s="1257"/>
      <c r="H19695" s="1258"/>
      <c r="I19695" s="1257"/>
      <c r="J19695" s="1257"/>
      <c r="K19695" s="1257"/>
      <c r="L19695" s="1257"/>
      <c r="M19695" s="1257"/>
    </row>
    <row r="19696" spans="2:13" s="1259" customFormat="1" x14ac:dyDescent="0.2">
      <c r="B19696" s="1257"/>
      <c r="C19696" s="1257"/>
      <c r="D19696" s="1257"/>
      <c r="E19696" s="1257"/>
      <c r="F19696" s="1257"/>
      <c r="G19696" s="1257"/>
      <c r="H19696" s="1258"/>
      <c r="I19696" s="1257"/>
      <c r="J19696" s="1257"/>
      <c r="K19696" s="1257"/>
      <c r="L19696" s="1257"/>
      <c r="M19696" s="1257"/>
    </row>
    <row r="19697" spans="2:13" s="1259" customFormat="1" x14ac:dyDescent="0.2">
      <c r="B19697" s="1257"/>
      <c r="C19697" s="1257"/>
      <c r="D19697" s="1257"/>
      <c r="E19697" s="1257"/>
      <c r="F19697" s="1257"/>
      <c r="G19697" s="1257"/>
      <c r="H19697" s="1258"/>
      <c r="I19697" s="1257"/>
      <c r="J19697" s="1257"/>
      <c r="K19697" s="1257"/>
      <c r="L19697" s="1257"/>
      <c r="M19697" s="1257"/>
    </row>
    <row r="19698" spans="2:13" s="1259" customFormat="1" x14ac:dyDescent="0.2">
      <c r="B19698" s="1257"/>
      <c r="C19698" s="1257"/>
      <c r="D19698" s="1257"/>
      <c r="E19698" s="1257"/>
      <c r="F19698" s="1257"/>
      <c r="G19698" s="1257"/>
      <c r="H19698" s="1258"/>
      <c r="I19698" s="1257"/>
      <c r="J19698" s="1257"/>
      <c r="K19698" s="1257"/>
      <c r="L19698" s="1257"/>
      <c r="M19698" s="1257"/>
    </row>
    <row r="19699" spans="2:13" s="1259" customFormat="1" x14ac:dyDescent="0.2">
      <c r="B19699" s="1257"/>
      <c r="C19699" s="1257"/>
      <c r="D19699" s="1257"/>
      <c r="E19699" s="1257"/>
      <c r="F19699" s="1257"/>
      <c r="G19699" s="1257"/>
      <c r="H19699" s="1258"/>
      <c r="I19699" s="1257"/>
      <c r="J19699" s="1257"/>
      <c r="K19699" s="1257"/>
      <c r="L19699" s="1257"/>
      <c r="M19699" s="1257"/>
    </row>
    <row r="19700" spans="2:13" s="1259" customFormat="1" x14ac:dyDescent="0.2">
      <c r="B19700" s="1257"/>
      <c r="C19700" s="1257"/>
      <c r="D19700" s="1257"/>
      <c r="E19700" s="1257"/>
      <c r="F19700" s="1257"/>
      <c r="G19700" s="1257"/>
      <c r="H19700" s="1258"/>
      <c r="I19700" s="1257"/>
      <c r="J19700" s="1257"/>
      <c r="K19700" s="1257"/>
      <c r="L19700" s="1257"/>
      <c r="M19700" s="1257"/>
    </row>
    <row r="19701" spans="2:13" s="1259" customFormat="1" x14ac:dyDescent="0.2">
      <c r="B19701" s="1257"/>
      <c r="C19701" s="1257"/>
      <c r="D19701" s="1257"/>
      <c r="E19701" s="1257"/>
      <c r="F19701" s="1257"/>
      <c r="G19701" s="1257"/>
      <c r="H19701" s="1258"/>
      <c r="I19701" s="1257"/>
      <c r="J19701" s="1257"/>
      <c r="K19701" s="1257"/>
      <c r="L19701" s="1257"/>
      <c r="M19701" s="1257"/>
    </row>
    <row r="19702" spans="2:13" s="1259" customFormat="1" x14ac:dyDescent="0.2">
      <c r="B19702" s="1257"/>
      <c r="C19702" s="1257"/>
      <c r="D19702" s="1257"/>
      <c r="E19702" s="1257"/>
      <c r="F19702" s="1257"/>
      <c r="G19702" s="1257"/>
      <c r="H19702" s="1258"/>
      <c r="I19702" s="1257"/>
      <c r="J19702" s="1257"/>
      <c r="K19702" s="1257"/>
      <c r="L19702" s="1257"/>
      <c r="M19702" s="1257"/>
    </row>
    <row r="19703" spans="2:13" s="1259" customFormat="1" x14ac:dyDescent="0.2">
      <c r="B19703" s="1257"/>
      <c r="C19703" s="1257"/>
      <c r="D19703" s="1257"/>
      <c r="E19703" s="1257"/>
      <c r="F19703" s="1257"/>
      <c r="G19703" s="1257"/>
      <c r="H19703" s="1258"/>
      <c r="I19703" s="1257"/>
      <c r="J19703" s="1257"/>
      <c r="K19703" s="1257"/>
      <c r="L19703" s="1257"/>
      <c r="M19703" s="1257"/>
    </row>
    <row r="19704" spans="2:13" s="1259" customFormat="1" x14ac:dyDescent="0.2">
      <c r="B19704" s="1257"/>
      <c r="C19704" s="1257"/>
      <c r="D19704" s="1257"/>
      <c r="E19704" s="1257"/>
      <c r="F19704" s="1257"/>
      <c r="G19704" s="1257"/>
      <c r="H19704" s="1258"/>
      <c r="I19704" s="1257"/>
      <c r="J19704" s="1257"/>
      <c r="K19704" s="1257"/>
      <c r="L19704" s="1257"/>
      <c r="M19704" s="1257"/>
    </row>
    <row r="19705" spans="2:13" s="1259" customFormat="1" x14ac:dyDescent="0.2">
      <c r="B19705" s="1257"/>
      <c r="C19705" s="1257"/>
      <c r="D19705" s="1257"/>
      <c r="E19705" s="1257"/>
      <c r="F19705" s="1257"/>
      <c r="G19705" s="1257"/>
      <c r="H19705" s="1258"/>
      <c r="I19705" s="1257"/>
      <c r="J19705" s="1257"/>
      <c r="K19705" s="1257"/>
      <c r="L19705" s="1257"/>
      <c r="M19705" s="1257"/>
    </row>
    <row r="19706" spans="2:13" s="1259" customFormat="1" x14ac:dyDescent="0.2">
      <c r="B19706" s="1257"/>
      <c r="C19706" s="1257"/>
      <c r="D19706" s="1257"/>
      <c r="E19706" s="1257"/>
      <c r="F19706" s="1257"/>
      <c r="G19706" s="1257"/>
      <c r="H19706" s="1258"/>
      <c r="I19706" s="1257"/>
      <c r="J19706" s="1257"/>
      <c r="K19706" s="1257"/>
      <c r="L19706" s="1257"/>
      <c r="M19706" s="1257"/>
    </row>
    <row r="19707" spans="2:13" s="1259" customFormat="1" x14ac:dyDescent="0.2">
      <c r="B19707" s="1257"/>
      <c r="C19707" s="1257"/>
      <c r="D19707" s="1257"/>
      <c r="E19707" s="1257"/>
      <c r="F19707" s="1257"/>
      <c r="G19707" s="1257"/>
      <c r="H19707" s="1258"/>
      <c r="I19707" s="1257"/>
      <c r="J19707" s="1257"/>
      <c r="K19707" s="1257"/>
      <c r="L19707" s="1257"/>
      <c r="M19707" s="1257"/>
    </row>
    <row r="19708" spans="2:13" s="1259" customFormat="1" x14ac:dyDescent="0.2">
      <c r="B19708" s="1257"/>
      <c r="C19708" s="1257"/>
      <c r="D19708" s="1257"/>
      <c r="E19708" s="1257"/>
      <c r="F19708" s="1257"/>
      <c r="G19708" s="1257"/>
      <c r="H19708" s="1258"/>
      <c r="I19708" s="1257"/>
      <c r="J19708" s="1257"/>
      <c r="K19708" s="1257"/>
      <c r="L19708" s="1257"/>
      <c r="M19708" s="1257"/>
    </row>
    <row r="19709" spans="2:13" s="1259" customFormat="1" x14ac:dyDescent="0.2">
      <c r="B19709" s="1257"/>
      <c r="C19709" s="1257"/>
      <c r="D19709" s="1257"/>
      <c r="E19709" s="1257"/>
      <c r="F19709" s="1257"/>
      <c r="G19709" s="1257"/>
      <c r="H19709" s="1258"/>
      <c r="I19709" s="1257"/>
      <c r="J19709" s="1257"/>
      <c r="K19709" s="1257"/>
      <c r="L19709" s="1257"/>
      <c r="M19709" s="1257"/>
    </row>
    <row r="19710" spans="2:13" s="1259" customFormat="1" x14ac:dyDescent="0.2">
      <c r="B19710" s="1257"/>
      <c r="C19710" s="1257"/>
      <c r="D19710" s="1257"/>
      <c r="E19710" s="1257"/>
      <c r="F19710" s="1257"/>
      <c r="G19710" s="1257"/>
      <c r="H19710" s="1258"/>
      <c r="I19710" s="1257"/>
      <c r="J19710" s="1257"/>
      <c r="K19710" s="1257"/>
      <c r="L19710" s="1257"/>
      <c r="M19710" s="1257"/>
    </row>
    <row r="19711" spans="2:13" s="1259" customFormat="1" x14ac:dyDescent="0.2">
      <c r="B19711" s="1257"/>
      <c r="C19711" s="1257"/>
      <c r="D19711" s="1257"/>
      <c r="E19711" s="1257"/>
      <c r="F19711" s="1257"/>
      <c r="G19711" s="1257"/>
      <c r="H19711" s="1258"/>
      <c r="I19711" s="1257"/>
      <c r="J19711" s="1257"/>
      <c r="K19711" s="1257"/>
      <c r="L19711" s="1257"/>
      <c r="M19711" s="1257"/>
    </row>
    <row r="19712" spans="2:13" s="1259" customFormat="1" x14ac:dyDescent="0.2">
      <c r="B19712" s="1257"/>
      <c r="C19712" s="1257"/>
      <c r="D19712" s="1257"/>
      <c r="E19712" s="1257"/>
      <c r="F19712" s="1257"/>
      <c r="G19712" s="1257"/>
      <c r="H19712" s="1258"/>
      <c r="I19712" s="1257"/>
      <c r="J19712" s="1257"/>
      <c r="K19712" s="1257"/>
      <c r="L19712" s="1257"/>
      <c r="M19712" s="1257"/>
    </row>
    <row r="19713" spans="2:13" s="1259" customFormat="1" x14ac:dyDescent="0.2">
      <c r="B19713" s="1257"/>
      <c r="C19713" s="1257"/>
      <c r="D19713" s="1257"/>
      <c r="E19713" s="1257"/>
      <c r="F19713" s="1257"/>
      <c r="G19713" s="1257"/>
      <c r="H19713" s="1258"/>
      <c r="I19713" s="1257"/>
      <c r="J19713" s="1257"/>
      <c r="K19713" s="1257"/>
      <c r="L19713" s="1257"/>
      <c r="M19713" s="1257"/>
    </row>
    <row r="19714" spans="2:13" s="1259" customFormat="1" x14ac:dyDescent="0.2">
      <c r="B19714" s="1257"/>
      <c r="C19714" s="1257"/>
      <c r="D19714" s="1257"/>
      <c r="E19714" s="1257"/>
      <c r="F19714" s="1257"/>
      <c r="G19714" s="1257"/>
      <c r="H19714" s="1258"/>
      <c r="I19714" s="1257"/>
      <c r="J19714" s="1257"/>
      <c r="K19714" s="1257"/>
      <c r="L19714" s="1257"/>
      <c r="M19714" s="1257"/>
    </row>
    <row r="19715" spans="2:13" s="1259" customFormat="1" x14ac:dyDescent="0.2">
      <c r="B19715" s="1257"/>
      <c r="C19715" s="1257"/>
      <c r="D19715" s="1257"/>
      <c r="E19715" s="1257"/>
      <c r="F19715" s="1257"/>
      <c r="G19715" s="1257"/>
      <c r="H19715" s="1258"/>
      <c r="I19715" s="1257"/>
      <c r="J19715" s="1257"/>
      <c r="K19715" s="1257"/>
      <c r="L19715" s="1257"/>
      <c r="M19715" s="1257"/>
    </row>
    <row r="19716" spans="2:13" s="1259" customFormat="1" x14ac:dyDescent="0.2">
      <c r="B19716" s="1257"/>
      <c r="C19716" s="1257"/>
      <c r="D19716" s="1257"/>
      <c r="E19716" s="1257"/>
      <c r="F19716" s="1257"/>
      <c r="G19716" s="1257"/>
      <c r="H19716" s="1258"/>
      <c r="I19716" s="1257"/>
      <c r="J19716" s="1257"/>
      <c r="K19716" s="1257"/>
      <c r="L19716" s="1257"/>
      <c r="M19716" s="1257"/>
    </row>
    <row r="19717" spans="2:13" s="1259" customFormat="1" x14ac:dyDescent="0.2">
      <c r="B19717" s="1257"/>
      <c r="C19717" s="1257"/>
      <c r="D19717" s="1257"/>
      <c r="E19717" s="1257"/>
      <c r="F19717" s="1257"/>
      <c r="G19717" s="1257"/>
      <c r="H19717" s="1258"/>
      <c r="I19717" s="1257"/>
      <c r="J19717" s="1257"/>
      <c r="K19717" s="1257"/>
      <c r="L19717" s="1257"/>
      <c r="M19717" s="1257"/>
    </row>
    <row r="19718" spans="2:13" s="1259" customFormat="1" x14ac:dyDescent="0.2">
      <c r="B19718" s="1257"/>
      <c r="C19718" s="1257"/>
      <c r="D19718" s="1257"/>
      <c r="E19718" s="1257"/>
      <c r="F19718" s="1257"/>
      <c r="G19718" s="1257"/>
      <c r="H19718" s="1258"/>
      <c r="I19718" s="1257"/>
      <c r="J19718" s="1257"/>
      <c r="K19718" s="1257"/>
      <c r="L19718" s="1257"/>
      <c r="M19718" s="1257"/>
    </row>
    <row r="19719" spans="2:13" s="1259" customFormat="1" x14ac:dyDescent="0.2">
      <c r="B19719" s="1257"/>
      <c r="C19719" s="1257"/>
      <c r="D19719" s="1257"/>
      <c r="E19719" s="1257"/>
      <c r="F19719" s="1257"/>
      <c r="G19719" s="1257"/>
      <c r="H19719" s="1258"/>
      <c r="I19719" s="1257"/>
      <c r="J19719" s="1257"/>
      <c r="K19719" s="1257"/>
      <c r="L19719" s="1257"/>
      <c r="M19719" s="1257"/>
    </row>
    <row r="19720" spans="2:13" s="1259" customFormat="1" x14ac:dyDescent="0.2">
      <c r="B19720" s="1257"/>
      <c r="C19720" s="1257"/>
      <c r="D19720" s="1257"/>
      <c r="E19720" s="1257"/>
      <c r="F19720" s="1257"/>
      <c r="G19720" s="1257"/>
      <c r="H19720" s="1258"/>
      <c r="I19720" s="1257"/>
      <c r="J19720" s="1257"/>
      <c r="K19720" s="1257"/>
      <c r="L19720" s="1257"/>
      <c r="M19720" s="1257"/>
    </row>
    <row r="19721" spans="2:13" s="1259" customFormat="1" x14ac:dyDescent="0.2">
      <c r="B19721" s="1257"/>
      <c r="C19721" s="1257"/>
      <c r="D19721" s="1257"/>
      <c r="E19721" s="1257"/>
      <c r="F19721" s="1257"/>
      <c r="G19721" s="1257"/>
      <c r="H19721" s="1258"/>
      <c r="I19721" s="1257"/>
      <c r="J19721" s="1257"/>
      <c r="K19721" s="1257"/>
      <c r="L19721" s="1257"/>
      <c r="M19721" s="1257"/>
    </row>
    <row r="19722" spans="2:13" s="1259" customFormat="1" x14ac:dyDescent="0.2">
      <c r="B19722" s="1257"/>
      <c r="C19722" s="1257"/>
      <c r="D19722" s="1257"/>
      <c r="E19722" s="1257"/>
      <c r="F19722" s="1257"/>
      <c r="G19722" s="1257"/>
      <c r="H19722" s="1258"/>
      <c r="I19722" s="1257"/>
      <c r="J19722" s="1257"/>
      <c r="K19722" s="1257"/>
      <c r="L19722" s="1257"/>
      <c r="M19722" s="1257"/>
    </row>
    <row r="19723" spans="2:13" s="1259" customFormat="1" x14ac:dyDescent="0.2">
      <c r="B19723" s="1257"/>
      <c r="C19723" s="1257"/>
      <c r="D19723" s="1257"/>
      <c r="E19723" s="1257"/>
      <c r="F19723" s="1257"/>
      <c r="G19723" s="1257"/>
      <c r="H19723" s="1258"/>
      <c r="I19723" s="1257"/>
      <c r="J19723" s="1257"/>
      <c r="K19723" s="1257"/>
      <c r="L19723" s="1257"/>
      <c r="M19723" s="1257"/>
    </row>
    <row r="19724" spans="2:13" s="1259" customFormat="1" x14ac:dyDescent="0.2">
      <c r="B19724" s="1257"/>
      <c r="C19724" s="1257"/>
      <c r="D19724" s="1257"/>
      <c r="E19724" s="1257"/>
      <c r="F19724" s="1257"/>
      <c r="G19724" s="1257"/>
      <c r="H19724" s="1258"/>
      <c r="I19724" s="1257"/>
      <c r="J19724" s="1257"/>
      <c r="K19724" s="1257"/>
      <c r="L19724" s="1257"/>
      <c r="M19724" s="1257"/>
    </row>
    <row r="19725" spans="2:13" s="1259" customFormat="1" x14ac:dyDescent="0.2">
      <c r="B19725" s="1257"/>
      <c r="C19725" s="1257"/>
      <c r="D19725" s="1257"/>
      <c r="E19725" s="1257"/>
      <c r="F19725" s="1257"/>
      <c r="G19725" s="1257"/>
      <c r="H19725" s="1258"/>
      <c r="I19725" s="1257"/>
      <c r="J19725" s="1257"/>
      <c r="K19725" s="1257"/>
      <c r="L19725" s="1257"/>
      <c r="M19725" s="1257"/>
    </row>
    <row r="19726" spans="2:13" s="1259" customFormat="1" x14ac:dyDescent="0.2">
      <c r="B19726" s="1257"/>
      <c r="C19726" s="1257"/>
      <c r="D19726" s="1257"/>
      <c r="E19726" s="1257"/>
      <c r="F19726" s="1257"/>
      <c r="G19726" s="1257"/>
      <c r="H19726" s="1258"/>
      <c r="I19726" s="1257"/>
      <c r="J19726" s="1257"/>
      <c r="K19726" s="1257"/>
      <c r="L19726" s="1257"/>
      <c r="M19726" s="1257"/>
    </row>
    <row r="19727" spans="2:13" s="1259" customFormat="1" x14ac:dyDescent="0.2">
      <c r="B19727" s="1257"/>
      <c r="C19727" s="1257"/>
      <c r="D19727" s="1257"/>
      <c r="E19727" s="1257"/>
      <c r="F19727" s="1257"/>
      <c r="G19727" s="1257"/>
      <c r="H19727" s="1258"/>
      <c r="I19727" s="1257"/>
      <c r="J19727" s="1257"/>
      <c r="K19727" s="1257"/>
      <c r="L19727" s="1257"/>
      <c r="M19727" s="1257"/>
    </row>
    <row r="19728" spans="2:13" s="1259" customFormat="1" x14ac:dyDescent="0.2">
      <c r="B19728" s="1257"/>
      <c r="C19728" s="1257"/>
      <c r="D19728" s="1257"/>
      <c r="E19728" s="1257"/>
      <c r="F19728" s="1257"/>
      <c r="G19728" s="1257"/>
      <c r="H19728" s="1258"/>
      <c r="I19728" s="1257"/>
      <c r="J19728" s="1257"/>
      <c r="K19728" s="1257"/>
      <c r="L19728" s="1257"/>
      <c r="M19728" s="1257"/>
    </row>
    <row r="19729" spans="2:13" s="1259" customFormat="1" x14ac:dyDescent="0.2">
      <c r="B19729" s="1257"/>
      <c r="C19729" s="1257"/>
      <c r="D19729" s="1257"/>
      <c r="E19729" s="1257"/>
      <c r="F19729" s="1257"/>
      <c r="G19729" s="1257"/>
      <c r="H19729" s="1258"/>
      <c r="I19729" s="1257"/>
      <c r="J19729" s="1257"/>
      <c r="K19729" s="1257"/>
      <c r="L19729" s="1257"/>
      <c r="M19729" s="1257"/>
    </row>
    <row r="19730" spans="2:13" s="1259" customFormat="1" x14ac:dyDescent="0.2">
      <c r="B19730" s="1257"/>
      <c r="C19730" s="1257"/>
      <c r="D19730" s="1257"/>
      <c r="E19730" s="1257"/>
      <c r="F19730" s="1257"/>
      <c r="G19730" s="1257"/>
      <c r="H19730" s="1258"/>
      <c r="I19730" s="1257"/>
      <c r="J19730" s="1257"/>
      <c r="K19730" s="1257"/>
      <c r="L19730" s="1257"/>
      <c r="M19730" s="1257"/>
    </row>
    <row r="19731" spans="2:13" s="1259" customFormat="1" x14ac:dyDescent="0.2">
      <c r="B19731" s="1257"/>
      <c r="C19731" s="1257"/>
      <c r="D19731" s="1257"/>
      <c r="E19731" s="1257"/>
      <c r="F19731" s="1257"/>
      <c r="G19731" s="1257"/>
      <c r="H19731" s="1258"/>
      <c r="I19731" s="1257"/>
      <c r="J19731" s="1257"/>
      <c r="K19731" s="1257"/>
      <c r="L19731" s="1257"/>
      <c r="M19731" s="1257"/>
    </row>
    <row r="19732" spans="2:13" s="1259" customFormat="1" x14ac:dyDescent="0.2">
      <c r="B19732" s="1257"/>
      <c r="C19732" s="1257"/>
      <c r="D19732" s="1257"/>
      <c r="E19732" s="1257"/>
      <c r="F19732" s="1257"/>
      <c r="G19732" s="1257"/>
      <c r="H19732" s="1258"/>
      <c r="I19732" s="1257"/>
      <c r="J19732" s="1257"/>
      <c r="K19732" s="1257"/>
      <c r="L19732" s="1257"/>
      <c r="M19732" s="1257"/>
    </row>
    <row r="19733" spans="2:13" s="1259" customFormat="1" x14ac:dyDescent="0.2">
      <c r="B19733" s="1257"/>
      <c r="C19733" s="1257"/>
      <c r="D19733" s="1257"/>
      <c r="E19733" s="1257"/>
      <c r="F19733" s="1257"/>
      <c r="G19733" s="1257"/>
      <c r="H19733" s="1258"/>
      <c r="I19733" s="1257"/>
      <c r="J19733" s="1257"/>
      <c r="K19733" s="1257"/>
      <c r="L19733" s="1257"/>
      <c r="M19733" s="1257"/>
    </row>
    <row r="19734" spans="2:13" s="1259" customFormat="1" x14ac:dyDescent="0.2">
      <c r="B19734" s="1257"/>
      <c r="C19734" s="1257"/>
      <c r="D19734" s="1257"/>
      <c r="E19734" s="1257"/>
      <c r="F19734" s="1257"/>
      <c r="G19734" s="1257"/>
      <c r="H19734" s="1258"/>
      <c r="I19734" s="1257"/>
      <c r="J19734" s="1257"/>
      <c r="K19734" s="1257"/>
      <c r="L19734" s="1257"/>
      <c r="M19734" s="1257"/>
    </row>
    <row r="19735" spans="2:13" s="1259" customFormat="1" x14ac:dyDescent="0.2">
      <c r="B19735" s="1257"/>
      <c r="C19735" s="1257"/>
      <c r="D19735" s="1257"/>
      <c r="E19735" s="1257"/>
      <c r="F19735" s="1257"/>
      <c r="G19735" s="1257"/>
      <c r="H19735" s="1258"/>
      <c r="I19735" s="1257"/>
      <c r="J19735" s="1257"/>
      <c r="K19735" s="1257"/>
      <c r="L19735" s="1257"/>
      <c r="M19735" s="1257"/>
    </row>
    <row r="19736" spans="2:13" s="1259" customFormat="1" x14ac:dyDescent="0.2">
      <c r="B19736" s="1257"/>
      <c r="C19736" s="1257"/>
      <c r="D19736" s="1257"/>
      <c r="E19736" s="1257"/>
      <c r="F19736" s="1257"/>
      <c r="G19736" s="1257"/>
      <c r="H19736" s="1258"/>
      <c r="I19736" s="1257"/>
      <c r="J19736" s="1257"/>
      <c r="K19736" s="1257"/>
      <c r="L19736" s="1257"/>
      <c r="M19736" s="1257"/>
    </row>
    <row r="19737" spans="2:13" s="1259" customFormat="1" x14ac:dyDescent="0.2">
      <c r="B19737" s="1257"/>
      <c r="C19737" s="1257"/>
      <c r="D19737" s="1257"/>
      <c r="E19737" s="1257"/>
      <c r="F19737" s="1257"/>
      <c r="G19737" s="1257"/>
      <c r="H19737" s="1258"/>
      <c r="I19737" s="1257"/>
      <c r="J19737" s="1257"/>
      <c r="K19737" s="1257"/>
      <c r="L19737" s="1257"/>
      <c r="M19737" s="1257"/>
    </row>
    <row r="19738" spans="2:13" s="1259" customFormat="1" x14ac:dyDescent="0.2">
      <c r="B19738" s="1257"/>
      <c r="C19738" s="1257"/>
      <c r="D19738" s="1257"/>
      <c r="E19738" s="1257"/>
      <c r="F19738" s="1257"/>
      <c r="G19738" s="1257"/>
      <c r="H19738" s="1258"/>
      <c r="I19738" s="1257"/>
      <c r="J19738" s="1257"/>
      <c r="K19738" s="1257"/>
      <c r="L19738" s="1257"/>
      <c r="M19738" s="1257"/>
    </row>
    <row r="19739" spans="2:13" s="1259" customFormat="1" x14ac:dyDescent="0.2">
      <c r="B19739" s="1257"/>
      <c r="C19739" s="1257"/>
      <c r="D19739" s="1257"/>
      <c r="E19739" s="1257"/>
      <c r="F19739" s="1257"/>
      <c r="G19739" s="1257"/>
      <c r="H19739" s="1258"/>
      <c r="I19739" s="1257"/>
      <c r="J19739" s="1257"/>
      <c r="K19739" s="1257"/>
      <c r="L19739" s="1257"/>
      <c r="M19739" s="1257"/>
    </row>
    <row r="19740" spans="2:13" s="1259" customFormat="1" x14ac:dyDescent="0.2">
      <c r="B19740" s="1257"/>
      <c r="C19740" s="1257"/>
      <c r="D19740" s="1257"/>
      <c r="E19740" s="1257"/>
      <c r="F19740" s="1257"/>
      <c r="G19740" s="1257"/>
      <c r="H19740" s="1258"/>
      <c r="I19740" s="1257"/>
      <c r="J19740" s="1257"/>
      <c r="K19740" s="1257"/>
      <c r="L19740" s="1257"/>
      <c r="M19740" s="1257"/>
    </row>
    <row r="19741" spans="2:13" s="1259" customFormat="1" x14ac:dyDescent="0.2">
      <c r="B19741" s="1257"/>
      <c r="C19741" s="1257"/>
      <c r="D19741" s="1257"/>
      <c r="E19741" s="1257"/>
      <c r="F19741" s="1257"/>
      <c r="G19741" s="1257"/>
      <c r="H19741" s="1258"/>
      <c r="I19741" s="1257"/>
      <c r="J19741" s="1257"/>
      <c r="K19741" s="1257"/>
      <c r="L19741" s="1257"/>
      <c r="M19741" s="1257"/>
    </row>
    <row r="19742" spans="2:13" s="1259" customFormat="1" x14ac:dyDescent="0.2">
      <c r="B19742" s="1257"/>
      <c r="C19742" s="1257"/>
      <c r="D19742" s="1257"/>
      <c r="E19742" s="1257"/>
      <c r="F19742" s="1257"/>
      <c r="G19742" s="1257"/>
      <c r="H19742" s="1258"/>
      <c r="I19742" s="1257"/>
      <c r="J19742" s="1257"/>
      <c r="K19742" s="1257"/>
      <c r="L19742" s="1257"/>
      <c r="M19742" s="1257"/>
    </row>
    <row r="19743" spans="2:13" s="1259" customFormat="1" x14ac:dyDescent="0.2">
      <c r="B19743" s="1257"/>
      <c r="C19743" s="1257"/>
      <c r="D19743" s="1257"/>
      <c r="E19743" s="1257"/>
      <c r="F19743" s="1257"/>
      <c r="G19743" s="1257"/>
      <c r="H19743" s="1258"/>
      <c r="I19743" s="1257"/>
      <c r="J19743" s="1257"/>
      <c r="K19743" s="1257"/>
      <c r="L19743" s="1257"/>
      <c r="M19743" s="1257"/>
    </row>
    <row r="19744" spans="2:13" s="1259" customFormat="1" x14ac:dyDescent="0.2">
      <c r="B19744" s="1257"/>
      <c r="C19744" s="1257"/>
      <c r="D19744" s="1257"/>
      <c r="E19744" s="1257"/>
      <c r="F19744" s="1257"/>
      <c r="G19744" s="1257"/>
      <c r="H19744" s="1258"/>
      <c r="I19744" s="1257"/>
      <c r="J19744" s="1257"/>
      <c r="K19744" s="1257"/>
      <c r="L19744" s="1257"/>
      <c r="M19744" s="1257"/>
    </row>
    <row r="19745" spans="2:13" s="1259" customFormat="1" x14ac:dyDescent="0.2">
      <c r="B19745" s="1257"/>
      <c r="C19745" s="1257"/>
      <c r="D19745" s="1257"/>
      <c r="E19745" s="1257"/>
      <c r="F19745" s="1257"/>
      <c r="G19745" s="1257"/>
      <c r="H19745" s="1258"/>
      <c r="I19745" s="1257"/>
      <c r="J19745" s="1257"/>
      <c r="K19745" s="1257"/>
      <c r="L19745" s="1257"/>
      <c r="M19745" s="1257"/>
    </row>
    <row r="19746" spans="2:13" s="1259" customFormat="1" x14ac:dyDescent="0.2">
      <c r="B19746" s="1257"/>
      <c r="C19746" s="1257"/>
      <c r="D19746" s="1257"/>
      <c r="E19746" s="1257"/>
      <c r="F19746" s="1257"/>
      <c r="G19746" s="1257"/>
      <c r="H19746" s="1258"/>
      <c r="I19746" s="1257"/>
      <c r="J19746" s="1257"/>
      <c r="K19746" s="1257"/>
      <c r="L19746" s="1257"/>
      <c r="M19746" s="1257"/>
    </row>
    <row r="19747" spans="2:13" s="1259" customFormat="1" x14ac:dyDescent="0.2">
      <c r="B19747" s="1257"/>
      <c r="C19747" s="1257"/>
      <c r="D19747" s="1257"/>
      <c r="E19747" s="1257"/>
      <c r="F19747" s="1257"/>
      <c r="G19747" s="1257"/>
      <c r="H19747" s="1258"/>
      <c r="I19747" s="1257"/>
      <c r="J19747" s="1257"/>
      <c r="K19747" s="1257"/>
      <c r="L19747" s="1257"/>
      <c r="M19747" s="1257"/>
    </row>
    <row r="19748" spans="2:13" s="1259" customFormat="1" x14ac:dyDescent="0.2">
      <c r="B19748" s="1257"/>
      <c r="C19748" s="1257"/>
      <c r="D19748" s="1257"/>
      <c r="E19748" s="1257"/>
      <c r="F19748" s="1257"/>
      <c r="G19748" s="1257"/>
      <c r="H19748" s="1258"/>
      <c r="I19748" s="1257"/>
      <c r="J19748" s="1257"/>
      <c r="K19748" s="1257"/>
      <c r="L19748" s="1257"/>
      <c r="M19748" s="1257"/>
    </row>
    <row r="19749" spans="2:13" s="1259" customFormat="1" x14ac:dyDescent="0.2">
      <c r="B19749" s="1257"/>
      <c r="C19749" s="1257"/>
      <c r="D19749" s="1257"/>
      <c r="E19749" s="1257"/>
      <c r="F19749" s="1257"/>
      <c r="G19749" s="1257"/>
      <c r="H19749" s="1258"/>
      <c r="I19749" s="1257"/>
      <c r="J19749" s="1257"/>
      <c r="K19749" s="1257"/>
      <c r="L19749" s="1257"/>
      <c r="M19749" s="1257"/>
    </row>
    <row r="19750" spans="2:13" s="1259" customFormat="1" x14ac:dyDescent="0.2">
      <c r="B19750" s="1257"/>
      <c r="C19750" s="1257"/>
      <c r="D19750" s="1257"/>
      <c r="E19750" s="1257"/>
      <c r="F19750" s="1257"/>
      <c r="G19750" s="1257"/>
      <c r="H19750" s="1258"/>
      <c r="I19750" s="1257"/>
      <c r="J19750" s="1257"/>
      <c r="K19750" s="1257"/>
      <c r="L19750" s="1257"/>
      <c r="M19750" s="1257"/>
    </row>
    <row r="19751" spans="2:13" s="1259" customFormat="1" x14ac:dyDescent="0.2">
      <c r="B19751" s="1257"/>
      <c r="C19751" s="1257"/>
      <c r="D19751" s="1257"/>
      <c r="E19751" s="1257"/>
      <c r="F19751" s="1257"/>
      <c r="G19751" s="1257"/>
      <c r="H19751" s="1258"/>
      <c r="I19751" s="1257"/>
      <c r="J19751" s="1257"/>
      <c r="K19751" s="1257"/>
      <c r="L19751" s="1257"/>
      <c r="M19751" s="1257"/>
    </row>
    <row r="19752" spans="2:13" s="1259" customFormat="1" x14ac:dyDescent="0.2">
      <c r="B19752" s="1257"/>
      <c r="C19752" s="1257"/>
      <c r="D19752" s="1257"/>
      <c r="E19752" s="1257"/>
      <c r="F19752" s="1257"/>
      <c r="G19752" s="1257"/>
      <c r="H19752" s="1258"/>
      <c r="I19752" s="1257"/>
      <c r="J19752" s="1257"/>
      <c r="K19752" s="1257"/>
      <c r="L19752" s="1257"/>
      <c r="M19752" s="1257"/>
    </row>
    <row r="19753" spans="2:13" s="1259" customFormat="1" x14ac:dyDescent="0.2">
      <c r="B19753" s="1257"/>
      <c r="C19753" s="1257"/>
      <c r="D19753" s="1257"/>
      <c r="E19753" s="1257"/>
      <c r="F19753" s="1257"/>
      <c r="G19753" s="1257"/>
      <c r="H19753" s="1258"/>
      <c r="I19753" s="1257"/>
      <c r="J19753" s="1257"/>
      <c r="K19753" s="1257"/>
      <c r="L19753" s="1257"/>
      <c r="M19753" s="1257"/>
    </row>
    <row r="19754" spans="2:13" s="1259" customFormat="1" x14ac:dyDescent="0.2">
      <c r="B19754" s="1257"/>
      <c r="C19754" s="1257"/>
      <c r="D19754" s="1257"/>
      <c r="E19754" s="1257"/>
      <c r="F19754" s="1257"/>
      <c r="G19754" s="1257"/>
      <c r="H19754" s="1258"/>
      <c r="I19754" s="1257"/>
      <c r="J19754" s="1257"/>
      <c r="K19754" s="1257"/>
      <c r="L19754" s="1257"/>
      <c r="M19754" s="1257"/>
    </row>
    <row r="19755" spans="2:13" s="1259" customFormat="1" x14ac:dyDescent="0.2">
      <c r="B19755" s="1257"/>
      <c r="C19755" s="1257"/>
      <c r="D19755" s="1257"/>
      <c r="E19755" s="1257"/>
      <c r="F19755" s="1257"/>
      <c r="G19755" s="1257"/>
      <c r="H19755" s="1258"/>
      <c r="I19755" s="1257"/>
      <c r="J19755" s="1257"/>
      <c r="K19755" s="1257"/>
      <c r="L19755" s="1257"/>
      <c r="M19755" s="1257"/>
    </row>
    <row r="19756" spans="2:13" s="1259" customFormat="1" x14ac:dyDescent="0.2">
      <c r="B19756" s="1257"/>
      <c r="C19756" s="1257"/>
      <c r="D19756" s="1257"/>
      <c r="E19756" s="1257"/>
      <c r="F19756" s="1257"/>
      <c r="G19756" s="1257"/>
      <c r="H19756" s="1258"/>
      <c r="I19756" s="1257"/>
      <c r="J19756" s="1257"/>
      <c r="K19756" s="1257"/>
      <c r="L19756" s="1257"/>
      <c r="M19756" s="1257"/>
    </row>
    <row r="19757" spans="2:13" s="1259" customFormat="1" x14ac:dyDescent="0.2">
      <c r="B19757" s="1257"/>
      <c r="C19757" s="1257"/>
      <c r="D19757" s="1257"/>
      <c r="E19757" s="1257"/>
      <c r="F19757" s="1257"/>
      <c r="G19757" s="1257"/>
      <c r="H19757" s="1258"/>
      <c r="I19757" s="1257"/>
      <c r="J19757" s="1257"/>
      <c r="K19757" s="1257"/>
      <c r="L19757" s="1257"/>
      <c r="M19757" s="1257"/>
    </row>
    <row r="19758" spans="2:13" s="1259" customFormat="1" x14ac:dyDescent="0.2">
      <c r="B19758" s="1257"/>
      <c r="C19758" s="1257"/>
      <c r="D19758" s="1257"/>
      <c r="E19758" s="1257"/>
      <c r="F19758" s="1257"/>
      <c r="G19758" s="1257"/>
      <c r="H19758" s="1258"/>
      <c r="I19758" s="1257"/>
      <c r="J19758" s="1257"/>
      <c r="K19758" s="1257"/>
      <c r="L19758" s="1257"/>
      <c r="M19758" s="1257"/>
    </row>
    <row r="19759" spans="2:13" s="1259" customFormat="1" x14ac:dyDescent="0.2">
      <c r="B19759" s="1257"/>
      <c r="C19759" s="1257"/>
      <c r="D19759" s="1257"/>
      <c r="E19759" s="1257"/>
      <c r="F19759" s="1257"/>
      <c r="G19759" s="1257"/>
      <c r="H19759" s="1258"/>
      <c r="I19759" s="1257"/>
      <c r="J19759" s="1257"/>
      <c r="K19759" s="1257"/>
      <c r="L19759" s="1257"/>
      <c r="M19759" s="1257"/>
    </row>
    <row r="19760" spans="2:13" s="1259" customFormat="1" x14ac:dyDescent="0.2">
      <c r="B19760" s="1257"/>
      <c r="C19760" s="1257"/>
      <c r="D19760" s="1257"/>
      <c r="E19760" s="1257"/>
      <c r="F19760" s="1257"/>
      <c r="G19760" s="1257"/>
      <c r="H19760" s="1258"/>
      <c r="I19760" s="1257"/>
      <c r="J19760" s="1257"/>
      <c r="K19760" s="1257"/>
      <c r="L19760" s="1257"/>
      <c r="M19760" s="1257"/>
    </row>
    <row r="19761" spans="2:13" s="1259" customFormat="1" x14ac:dyDescent="0.2">
      <c r="B19761" s="1257"/>
      <c r="C19761" s="1257"/>
      <c r="D19761" s="1257"/>
      <c r="E19761" s="1257"/>
      <c r="F19761" s="1257"/>
      <c r="G19761" s="1257"/>
      <c r="H19761" s="1258"/>
      <c r="I19761" s="1257"/>
      <c r="J19761" s="1257"/>
      <c r="K19761" s="1257"/>
      <c r="L19761" s="1257"/>
      <c r="M19761" s="1257"/>
    </row>
    <row r="19762" spans="2:13" s="1259" customFormat="1" x14ac:dyDescent="0.2">
      <c r="B19762" s="1257"/>
      <c r="C19762" s="1257"/>
      <c r="D19762" s="1257"/>
      <c r="E19762" s="1257"/>
      <c r="F19762" s="1257"/>
      <c r="G19762" s="1257"/>
      <c r="H19762" s="1258"/>
      <c r="I19762" s="1257"/>
      <c r="J19762" s="1257"/>
      <c r="K19762" s="1257"/>
      <c r="L19762" s="1257"/>
      <c r="M19762" s="1257"/>
    </row>
    <row r="19763" spans="2:13" s="1259" customFormat="1" x14ac:dyDescent="0.2">
      <c r="B19763" s="1257"/>
      <c r="C19763" s="1257"/>
      <c r="D19763" s="1257"/>
      <c r="E19763" s="1257"/>
      <c r="F19763" s="1257"/>
      <c r="G19763" s="1257"/>
      <c r="H19763" s="1258"/>
      <c r="I19763" s="1257"/>
      <c r="J19763" s="1257"/>
      <c r="K19763" s="1257"/>
      <c r="L19763" s="1257"/>
      <c r="M19763" s="1257"/>
    </row>
    <row r="19764" spans="2:13" s="1259" customFormat="1" x14ac:dyDescent="0.2">
      <c r="B19764" s="1257"/>
      <c r="C19764" s="1257"/>
      <c r="D19764" s="1257"/>
      <c r="E19764" s="1257"/>
      <c r="F19764" s="1257"/>
      <c r="G19764" s="1257"/>
      <c r="H19764" s="1258"/>
      <c r="I19764" s="1257"/>
      <c r="J19764" s="1257"/>
      <c r="K19764" s="1257"/>
      <c r="L19764" s="1257"/>
      <c r="M19764" s="1257"/>
    </row>
    <row r="19765" spans="2:13" s="1259" customFormat="1" x14ac:dyDescent="0.2">
      <c r="B19765" s="1257"/>
      <c r="C19765" s="1257"/>
      <c r="D19765" s="1257"/>
      <c r="E19765" s="1257"/>
      <c r="F19765" s="1257"/>
      <c r="G19765" s="1257"/>
      <c r="H19765" s="1258"/>
      <c r="I19765" s="1257"/>
      <c r="J19765" s="1257"/>
      <c r="K19765" s="1257"/>
      <c r="L19765" s="1257"/>
      <c r="M19765" s="1257"/>
    </row>
    <row r="19766" spans="2:13" s="1259" customFormat="1" x14ac:dyDescent="0.2">
      <c r="B19766" s="1257"/>
      <c r="C19766" s="1257"/>
      <c r="D19766" s="1257"/>
      <c r="E19766" s="1257"/>
      <c r="F19766" s="1257"/>
      <c r="G19766" s="1257"/>
      <c r="H19766" s="1258"/>
      <c r="I19766" s="1257"/>
      <c r="J19766" s="1257"/>
      <c r="K19766" s="1257"/>
      <c r="L19766" s="1257"/>
      <c r="M19766" s="1257"/>
    </row>
    <row r="19767" spans="2:13" s="1259" customFormat="1" x14ac:dyDescent="0.2">
      <c r="B19767" s="1257"/>
      <c r="C19767" s="1257"/>
      <c r="D19767" s="1257"/>
      <c r="E19767" s="1257"/>
      <c r="F19767" s="1257"/>
      <c r="G19767" s="1257"/>
      <c r="H19767" s="1258"/>
      <c r="I19767" s="1257"/>
      <c r="J19767" s="1257"/>
      <c r="K19767" s="1257"/>
      <c r="L19767" s="1257"/>
      <c r="M19767" s="1257"/>
    </row>
    <row r="19768" spans="2:13" s="1259" customFormat="1" x14ac:dyDescent="0.2">
      <c r="B19768" s="1257"/>
      <c r="C19768" s="1257"/>
      <c r="D19768" s="1257"/>
      <c r="E19768" s="1257"/>
      <c r="F19768" s="1257"/>
      <c r="G19768" s="1257"/>
      <c r="H19768" s="1258"/>
      <c r="I19768" s="1257"/>
      <c r="J19768" s="1257"/>
      <c r="K19768" s="1257"/>
      <c r="L19768" s="1257"/>
      <c r="M19768" s="1257"/>
    </row>
    <row r="19769" spans="2:13" s="1259" customFormat="1" x14ac:dyDescent="0.2">
      <c r="B19769" s="1257"/>
      <c r="C19769" s="1257"/>
      <c r="D19769" s="1257"/>
      <c r="E19769" s="1257"/>
      <c r="F19769" s="1257"/>
      <c r="G19769" s="1257"/>
      <c r="H19769" s="1258"/>
      <c r="I19769" s="1257"/>
      <c r="J19769" s="1257"/>
      <c r="K19769" s="1257"/>
      <c r="L19769" s="1257"/>
      <c r="M19769" s="1257"/>
    </row>
    <row r="19770" spans="2:13" s="1259" customFormat="1" x14ac:dyDescent="0.2">
      <c r="B19770" s="1257"/>
      <c r="C19770" s="1257"/>
      <c r="D19770" s="1257"/>
      <c r="E19770" s="1257"/>
      <c r="F19770" s="1257"/>
      <c r="G19770" s="1257"/>
      <c r="H19770" s="1258"/>
      <c r="I19770" s="1257"/>
      <c r="J19770" s="1257"/>
      <c r="K19770" s="1257"/>
      <c r="L19770" s="1257"/>
      <c r="M19770" s="1257"/>
    </row>
    <row r="19771" spans="2:13" s="1259" customFormat="1" x14ac:dyDescent="0.2">
      <c r="B19771" s="1257"/>
      <c r="C19771" s="1257"/>
      <c r="D19771" s="1257"/>
      <c r="E19771" s="1257"/>
      <c r="F19771" s="1257"/>
      <c r="G19771" s="1257"/>
      <c r="H19771" s="1258"/>
      <c r="I19771" s="1257"/>
      <c r="J19771" s="1257"/>
      <c r="K19771" s="1257"/>
      <c r="L19771" s="1257"/>
      <c r="M19771" s="1257"/>
    </row>
    <row r="19772" spans="2:13" s="1259" customFormat="1" x14ac:dyDescent="0.2">
      <c r="B19772" s="1257"/>
      <c r="C19772" s="1257"/>
      <c r="D19772" s="1257"/>
      <c r="E19772" s="1257"/>
      <c r="F19772" s="1257"/>
      <c r="G19772" s="1257"/>
      <c r="H19772" s="1258"/>
      <c r="I19772" s="1257"/>
      <c r="J19772" s="1257"/>
      <c r="K19772" s="1257"/>
      <c r="L19772" s="1257"/>
      <c r="M19772" s="1257"/>
    </row>
    <row r="19773" spans="2:13" s="1259" customFormat="1" x14ac:dyDescent="0.2">
      <c r="B19773" s="1257"/>
      <c r="C19773" s="1257"/>
      <c r="D19773" s="1257"/>
      <c r="E19773" s="1257"/>
      <c r="F19773" s="1257"/>
      <c r="G19773" s="1257"/>
      <c r="H19773" s="1258"/>
      <c r="I19773" s="1257"/>
      <c r="J19773" s="1257"/>
      <c r="K19773" s="1257"/>
      <c r="L19773" s="1257"/>
      <c r="M19773" s="1257"/>
    </row>
    <row r="19774" spans="2:13" s="1259" customFormat="1" x14ac:dyDescent="0.2">
      <c r="B19774" s="1257"/>
      <c r="C19774" s="1257"/>
      <c r="D19774" s="1257"/>
      <c r="E19774" s="1257"/>
      <c r="F19774" s="1257"/>
      <c r="G19774" s="1257"/>
      <c r="H19774" s="1258"/>
      <c r="I19774" s="1257"/>
      <c r="J19774" s="1257"/>
      <c r="K19774" s="1257"/>
      <c r="L19774" s="1257"/>
      <c r="M19774" s="1257"/>
    </row>
    <row r="19775" spans="2:13" s="1259" customFormat="1" x14ac:dyDescent="0.2">
      <c r="B19775" s="1257"/>
      <c r="C19775" s="1257"/>
      <c r="D19775" s="1257"/>
      <c r="E19775" s="1257"/>
      <c r="F19775" s="1257"/>
      <c r="G19775" s="1257"/>
      <c r="H19775" s="1258"/>
      <c r="I19775" s="1257"/>
      <c r="J19775" s="1257"/>
      <c r="K19775" s="1257"/>
      <c r="L19775" s="1257"/>
      <c r="M19775" s="1257"/>
    </row>
    <row r="19776" spans="2:13" s="1259" customFormat="1" x14ac:dyDescent="0.2">
      <c r="B19776" s="1257"/>
      <c r="C19776" s="1257"/>
      <c r="D19776" s="1257"/>
      <c r="E19776" s="1257"/>
      <c r="F19776" s="1257"/>
      <c r="G19776" s="1257"/>
      <c r="H19776" s="1258"/>
      <c r="I19776" s="1257"/>
      <c r="J19776" s="1257"/>
      <c r="K19776" s="1257"/>
      <c r="L19776" s="1257"/>
      <c r="M19776" s="1257"/>
    </row>
    <row r="19777" spans="2:13" s="1259" customFormat="1" x14ac:dyDescent="0.2">
      <c r="B19777" s="1257"/>
      <c r="C19777" s="1257"/>
      <c r="D19777" s="1257"/>
      <c r="E19777" s="1257"/>
      <c r="F19777" s="1257"/>
      <c r="G19777" s="1257"/>
      <c r="H19777" s="1258"/>
      <c r="I19777" s="1257"/>
      <c r="J19777" s="1257"/>
      <c r="K19777" s="1257"/>
      <c r="L19777" s="1257"/>
      <c r="M19777" s="1257"/>
    </row>
    <row r="19778" spans="2:13" s="1259" customFormat="1" x14ac:dyDescent="0.2">
      <c r="B19778" s="1257"/>
      <c r="C19778" s="1257"/>
      <c r="D19778" s="1257"/>
      <c r="E19778" s="1257"/>
      <c r="F19778" s="1257"/>
      <c r="G19778" s="1257"/>
      <c r="H19778" s="1258"/>
      <c r="I19778" s="1257"/>
      <c r="J19778" s="1257"/>
      <c r="K19778" s="1257"/>
      <c r="L19778" s="1257"/>
      <c r="M19778" s="1257"/>
    </row>
    <row r="19779" spans="2:13" s="1259" customFormat="1" x14ac:dyDescent="0.2">
      <c r="B19779" s="1257"/>
      <c r="C19779" s="1257"/>
      <c r="D19779" s="1257"/>
      <c r="E19779" s="1257"/>
      <c r="F19779" s="1257"/>
      <c r="G19779" s="1257"/>
      <c r="H19779" s="1258"/>
      <c r="I19779" s="1257"/>
      <c r="J19779" s="1257"/>
      <c r="K19779" s="1257"/>
      <c r="L19779" s="1257"/>
      <c r="M19779" s="1257"/>
    </row>
    <row r="19780" spans="2:13" s="1259" customFormat="1" x14ac:dyDescent="0.2">
      <c r="B19780" s="1257"/>
      <c r="C19780" s="1257"/>
      <c r="D19780" s="1257"/>
      <c r="E19780" s="1257"/>
      <c r="F19780" s="1257"/>
      <c r="G19780" s="1257"/>
      <c r="H19780" s="1258"/>
      <c r="I19780" s="1257"/>
      <c r="J19780" s="1257"/>
      <c r="K19780" s="1257"/>
      <c r="L19780" s="1257"/>
      <c r="M19780" s="1257"/>
    </row>
    <row r="19781" spans="2:13" s="1259" customFormat="1" x14ac:dyDescent="0.2">
      <c r="B19781" s="1257"/>
      <c r="C19781" s="1257"/>
      <c r="D19781" s="1257"/>
      <c r="E19781" s="1257"/>
      <c r="F19781" s="1257"/>
      <c r="G19781" s="1257"/>
      <c r="H19781" s="1258"/>
      <c r="I19781" s="1257"/>
      <c r="J19781" s="1257"/>
      <c r="K19781" s="1257"/>
      <c r="L19781" s="1257"/>
      <c r="M19781" s="1257"/>
    </row>
    <row r="19782" spans="2:13" s="1259" customFormat="1" x14ac:dyDescent="0.2">
      <c r="B19782" s="1257"/>
      <c r="C19782" s="1257"/>
      <c r="D19782" s="1257"/>
      <c r="E19782" s="1257"/>
      <c r="F19782" s="1257"/>
      <c r="G19782" s="1257"/>
      <c r="H19782" s="1258"/>
      <c r="I19782" s="1257"/>
      <c r="J19782" s="1257"/>
      <c r="K19782" s="1257"/>
      <c r="L19782" s="1257"/>
      <c r="M19782" s="1257"/>
    </row>
    <row r="19783" spans="2:13" s="1259" customFormat="1" x14ac:dyDescent="0.2">
      <c r="B19783" s="1257"/>
      <c r="C19783" s="1257"/>
      <c r="D19783" s="1257"/>
      <c r="E19783" s="1257"/>
      <c r="F19783" s="1257"/>
      <c r="G19783" s="1257"/>
      <c r="H19783" s="1258"/>
      <c r="I19783" s="1257"/>
      <c r="J19783" s="1257"/>
      <c r="K19783" s="1257"/>
      <c r="L19783" s="1257"/>
      <c r="M19783" s="1257"/>
    </row>
    <row r="19784" spans="2:13" s="1259" customFormat="1" x14ac:dyDescent="0.2">
      <c r="B19784" s="1257"/>
      <c r="C19784" s="1257"/>
      <c r="D19784" s="1257"/>
      <c r="E19784" s="1257"/>
      <c r="F19784" s="1257"/>
      <c r="G19784" s="1257"/>
      <c r="H19784" s="1258"/>
      <c r="I19784" s="1257"/>
      <c r="J19784" s="1257"/>
      <c r="K19784" s="1257"/>
      <c r="L19784" s="1257"/>
      <c r="M19784" s="1257"/>
    </row>
    <row r="19785" spans="2:13" s="1259" customFormat="1" x14ac:dyDescent="0.2">
      <c r="B19785" s="1257"/>
      <c r="C19785" s="1257"/>
      <c r="D19785" s="1257"/>
      <c r="E19785" s="1257"/>
      <c r="F19785" s="1257"/>
      <c r="G19785" s="1257"/>
      <c r="H19785" s="1258"/>
      <c r="I19785" s="1257"/>
      <c r="J19785" s="1257"/>
      <c r="K19785" s="1257"/>
      <c r="L19785" s="1257"/>
      <c r="M19785" s="1257"/>
    </row>
    <row r="19786" spans="2:13" s="1259" customFormat="1" x14ac:dyDescent="0.2">
      <c r="B19786" s="1257"/>
      <c r="C19786" s="1257"/>
      <c r="D19786" s="1257"/>
      <c r="E19786" s="1257"/>
      <c r="F19786" s="1257"/>
      <c r="G19786" s="1257"/>
      <c r="H19786" s="1258"/>
      <c r="I19786" s="1257"/>
      <c r="J19786" s="1257"/>
      <c r="K19786" s="1257"/>
      <c r="L19786" s="1257"/>
      <c r="M19786" s="1257"/>
    </row>
    <row r="19787" spans="2:13" s="1259" customFormat="1" x14ac:dyDescent="0.2">
      <c r="B19787" s="1257"/>
      <c r="C19787" s="1257"/>
      <c r="D19787" s="1257"/>
      <c r="E19787" s="1257"/>
      <c r="F19787" s="1257"/>
      <c r="G19787" s="1257"/>
      <c r="H19787" s="1258"/>
      <c r="I19787" s="1257"/>
      <c r="J19787" s="1257"/>
      <c r="K19787" s="1257"/>
      <c r="L19787" s="1257"/>
      <c r="M19787" s="1257"/>
    </row>
    <row r="19788" spans="2:13" s="1259" customFormat="1" x14ac:dyDescent="0.2">
      <c r="B19788" s="1257"/>
      <c r="C19788" s="1257"/>
      <c r="D19788" s="1257"/>
      <c r="E19788" s="1257"/>
      <c r="F19788" s="1257"/>
      <c r="G19788" s="1257"/>
      <c r="H19788" s="1258"/>
      <c r="I19788" s="1257"/>
      <c r="J19788" s="1257"/>
      <c r="K19788" s="1257"/>
      <c r="L19788" s="1257"/>
      <c r="M19788" s="1257"/>
    </row>
    <row r="19789" spans="2:13" s="1259" customFormat="1" x14ac:dyDescent="0.2">
      <c r="B19789" s="1257"/>
      <c r="C19789" s="1257"/>
      <c r="D19789" s="1257"/>
      <c r="E19789" s="1257"/>
      <c r="F19789" s="1257"/>
      <c r="G19789" s="1257"/>
      <c r="H19789" s="1258"/>
      <c r="I19789" s="1257"/>
      <c r="J19789" s="1257"/>
      <c r="K19789" s="1257"/>
      <c r="L19789" s="1257"/>
      <c r="M19789" s="1257"/>
    </row>
    <row r="19790" spans="2:13" s="1259" customFormat="1" x14ac:dyDescent="0.2">
      <c r="B19790" s="1257"/>
      <c r="C19790" s="1257"/>
      <c r="D19790" s="1257"/>
      <c r="E19790" s="1257"/>
      <c r="F19790" s="1257"/>
      <c r="G19790" s="1257"/>
      <c r="H19790" s="1258"/>
      <c r="I19790" s="1257"/>
      <c r="J19790" s="1257"/>
      <c r="K19790" s="1257"/>
      <c r="L19790" s="1257"/>
      <c r="M19790" s="1257"/>
    </row>
    <row r="19791" spans="2:13" s="1259" customFormat="1" x14ac:dyDescent="0.2">
      <c r="B19791" s="1257"/>
      <c r="C19791" s="1257"/>
      <c r="D19791" s="1257"/>
      <c r="E19791" s="1257"/>
      <c r="F19791" s="1257"/>
      <c r="G19791" s="1257"/>
      <c r="H19791" s="1258"/>
      <c r="I19791" s="1257"/>
      <c r="J19791" s="1257"/>
      <c r="K19791" s="1257"/>
      <c r="L19791" s="1257"/>
      <c r="M19791" s="1257"/>
    </row>
    <row r="19792" spans="2:13" s="1259" customFormat="1" x14ac:dyDescent="0.2">
      <c r="B19792" s="1257"/>
      <c r="C19792" s="1257"/>
      <c r="D19792" s="1257"/>
      <c r="E19792" s="1257"/>
      <c r="F19792" s="1257"/>
      <c r="G19792" s="1257"/>
      <c r="H19792" s="1258"/>
      <c r="I19792" s="1257"/>
      <c r="J19792" s="1257"/>
      <c r="K19792" s="1257"/>
      <c r="L19792" s="1257"/>
      <c r="M19792" s="1257"/>
    </row>
    <row r="19793" spans="2:13" s="1259" customFormat="1" x14ac:dyDescent="0.2">
      <c r="B19793" s="1257"/>
      <c r="C19793" s="1257"/>
      <c r="D19793" s="1257"/>
      <c r="E19793" s="1257"/>
      <c r="F19793" s="1257"/>
      <c r="G19793" s="1257"/>
      <c r="H19793" s="1258"/>
      <c r="I19793" s="1257"/>
      <c r="J19793" s="1257"/>
      <c r="K19793" s="1257"/>
      <c r="L19793" s="1257"/>
      <c r="M19793" s="1257"/>
    </row>
    <row r="19794" spans="2:13" s="1259" customFormat="1" x14ac:dyDescent="0.2">
      <c r="B19794" s="1257"/>
      <c r="C19794" s="1257"/>
      <c r="D19794" s="1257"/>
      <c r="E19794" s="1257"/>
      <c r="F19794" s="1257"/>
      <c r="G19794" s="1257"/>
      <c r="H19794" s="1258"/>
      <c r="I19794" s="1257"/>
      <c r="J19794" s="1257"/>
      <c r="K19794" s="1257"/>
      <c r="L19794" s="1257"/>
      <c r="M19794" s="1257"/>
    </row>
    <row r="19795" spans="2:13" s="1259" customFormat="1" x14ac:dyDescent="0.2">
      <c r="B19795" s="1257"/>
      <c r="C19795" s="1257"/>
      <c r="D19795" s="1257"/>
      <c r="E19795" s="1257"/>
      <c r="F19795" s="1257"/>
      <c r="G19795" s="1257"/>
      <c r="H19795" s="1258"/>
      <c r="I19795" s="1257"/>
      <c r="J19795" s="1257"/>
      <c r="K19795" s="1257"/>
      <c r="L19795" s="1257"/>
      <c r="M19795" s="1257"/>
    </row>
    <row r="19796" spans="2:13" s="1259" customFormat="1" x14ac:dyDescent="0.2">
      <c r="B19796" s="1257"/>
      <c r="C19796" s="1257"/>
      <c r="D19796" s="1257"/>
      <c r="E19796" s="1257"/>
      <c r="F19796" s="1257"/>
      <c r="G19796" s="1257"/>
      <c r="H19796" s="1258"/>
      <c r="I19796" s="1257"/>
      <c r="J19796" s="1257"/>
      <c r="K19796" s="1257"/>
      <c r="L19796" s="1257"/>
      <c r="M19796" s="1257"/>
    </row>
    <row r="19797" spans="2:13" s="1259" customFormat="1" x14ac:dyDescent="0.2">
      <c r="B19797" s="1257"/>
      <c r="C19797" s="1257"/>
      <c r="D19797" s="1257"/>
      <c r="E19797" s="1257"/>
      <c r="F19797" s="1257"/>
      <c r="G19797" s="1257"/>
      <c r="H19797" s="1258"/>
      <c r="I19797" s="1257"/>
      <c r="J19797" s="1257"/>
      <c r="K19797" s="1257"/>
      <c r="L19797" s="1257"/>
      <c r="M19797" s="1257"/>
    </row>
    <row r="19798" spans="2:13" s="1259" customFormat="1" x14ac:dyDescent="0.2">
      <c r="B19798" s="1257"/>
      <c r="C19798" s="1257"/>
      <c r="D19798" s="1257"/>
      <c r="E19798" s="1257"/>
      <c r="F19798" s="1257"/>
      <c r="G19798" s="1257"/>
      <c r="H19798" s="1258"/>
      <c r="I19798" s="1257"/>
      <c r="J19798" s="1257"/>
      <c r="K19798" s="1257"/>
      <c r="L19798" s="1257"/>
      <c r="M19798" s="1257"/>
    </row>
    <row r="19799" spans="2:13" s="1259" customFormat="1" x14ac:dyDescent="0.2">
      <c r="B19799" s="1257"/>
      <c r="C19799" s="1257"/>
      <c r="D19799" s="1257"/>
      <c r="E19799" s="1257"/>
      <c r="F19799" s="1257"/>
      <c r="G19799" s="1257"/>
      <c r="H19799" s="1258"/>
      <c r="I19799" s="1257"/>
      <c r="J19799" s="1257"/>
      <c r="K19799" s="1257"/>
      <c r="L19799" s="1257"/>
      <c r="M19799" s="1257"/>
    </row>
    <row r="19800" spans="2:13" s="1259" customFormat="1" x14ac:dyDescent="0.2">
      <c r="B19800" s="1257"/>
      <c r="C19800" s="1257"/>
      <c r="D19800" s="1257"/>
      <c r="E19800" s="1257"/>
      <c r="F19800" s="1257"/>
      <c r="G19800" s="1257"/>
      <c r="H19800" s="1258"/>
      <c r="I19800" s="1257"/>
      <c r="J19800" s="1257"/>
      <c r="K19800" s="1257"/>
      <c r="L19800" s="1257"/>
      <c r="M19800" s="1257"/>
    </row>
    <row r="19801" spans="2:13" s="1259" customFormat="1" x14ac:dyDescent="0.2">
      <c r="B19801" s="1257"/>
      <c r="C19801" s="1257"/>
      <c r="D19801" s="1257"/>
      <c r="E19801" s="1257"/>
      <c r="F19801" s="1257"/>
      <c r="G19801" s="1257"/>
      <c r="H19801" s="1258"/>
      <c r="I19801" s="1257"/>
      <c r="J19801" s="1257"/>
      <c r="K19801" s="1257"/>
      <c r="L19801" s="1257"/>
      <c r="M19801" s="1257"/>
    </row>
    <row r="19802" spans="2:13" s="1259" customFormat="1" x14ac:dyDescent="0.2">
      <c r="B19802" s="1257"/>
      <c r="C19802" s="1257"/>
      <c r="D19802" s="1257"/>
      <c r="E19802" s="1257"/>
      <c r="F19802" s="1257"/>
      <c r="G19802" s="1257"/>
      <c r="H19802" s="1258"/>
      <c r="I19802" s="1257"/>
      <c r="J19802" s="1257"/>
      <c r="K19802" s="1257"/>
      <c r="L19802" s="1257"/>
      <c r="M19802" s="1257"/>
    </row>
    <row r="19803" spans="2:13" s="1259" customFormat="1" x14ac:dyDescent="0.2">
      <c r="B19803" s="1257"/>
      <c r="C19803" s="1257"/>
      <c r="D19803" s="1257"/>
      <c r="E19803" s="1257"/>
      <c r="F19803" s="1257"/>
      <c r="G19803" s="1257"/>
      <c r="H19803" s="1258"/>
      <c r="I19803" s="1257"/>
      <c r="J19803" s="1257"/>
      <c r="K19803" s="1257"/>
      <c r="L19803" s="1257"/>
      <c r="M19803" s="1257"/>
    </row>
    <row r="19804" spans="2:13" s="1259" customFormat="1" x14ac:dyDescent="0.2">
      <c r="B19804" s="1257"/>
      <c r="C19804" s="1257"/>
      <c r="D19804" s="1257"/>
      <c r="E19804" s="1257"/>
      <c r="F19804" s="1257"/>
      <c r="G19804" s="1257"/>
      <c r="H19804" s="1258"/>
      <c r="I19804" s="1257"/>
      <c r="J19804" s="1257"/>
      <c r="K19804" s="1257"/>
      <c r="L19804" s="1257"/>
      <c r="M19804" s="1257"/>
    </row>
    <row r="19805" spans="2:13" s="1259" customFormat="1" x14ac:dyDescent="0.2">
      <c r="B19805" s="1257"/>
      <c r="C19805" s="1257"/>
      <c r="D19805" s="1257"/>
      <c r="E19805" s="1257"/>
      <c r="F19805" s="1257"/>
      <c r="G19805" s="1257"/>
      <c r="H19805" s="1258"/>
      <c r="I19805" s="1257"/>
      <c r="J19805" s="1257"/>
      <c r="K19805" s="1257"/>
      <c r="L19805" s="1257"/>
      <c r="M19805" s="1257"/>
    </row>
    <row r="19806" spans="2:13" s="1259" customFormat="1" x14ac:dyDescent="0.2">
      <c r="B19806" s="1257"/>
      <c r="C19806" s="1257"/>
      <c r="D19806" s="1257"/>
      <c r="E19806" s="1257"/>
      <c r="F19806" s="1257"/>
      <c r="G19806" s="1257"/>
      <c r="H19806" s="1258"/>
      <c r="I19806" s="1257"/>
      <c r="J19806" s="1257"/>
      <c r="K19806" s="1257"/>
      <c r="L19806" s="1257"/>
      <c r="M19806" s="1257"/>
    </row>
    <row r="19807" spans="2:13" s="1259" customFormat="1" x14ac:dyDescent="0.2">
      <c r="B19807" s="1257"/>
      <c r="C19807" s="1257"/>
      <c r="D19807" s="1257"/>
      <c r="E19807" s="1257"/>
      <c r="F19807" s="1257"/>
      <c r="G19807" s="1257"/>
      <c r="H19807" s="1258"/>
      <c r="I19807" s="1257"/>
      <c r="J19807" s="1257"/>
      <c r="K19807" s="1257"/>
      <c r="L19807" s="1257"/>
      <c r="M19807" s="1257"/>
    </row>
    <row r="19808" spans="2:13" s="1259" customFormat="1" x14ac:dyDescent="0.2">
      <c r="B19808" s="1257"/>
      <c r="C19808" s="1257"/>
      <c r="D19808" s="1257"/>
      <c r="E19808" s="1257"/>
      <c r="F19808" s="1257"/>
      <c r="G19808" s="1257"/>
      <c r="H19808" s="1258"/>
      <c r="I19808" s="1257"/>
      <c r="J19808" s="1257"/>
      <c r="K19808" s="1257"/>
      <c r="L19808" s="1257"/>
      <c r="M19808" s="1257"/>
    </row>
    <row r="19809" spans="2:13" s="1259" customFormat="1" x14ac:dyDescent="0.2">
      <c r="B19809" s="1257"/>
      <c r="C19809" s="1257"/>
      <c r="D19809" s="1257"/>
      <c r="E19809" s="1257"/>
      <c r="F19809" s="1257"/>
      <c r="G19809" s="1257"/>
      <c r="H19809" s="1258"/>
      <c r="I19809" s="1257"/>
      <c r="J19809" s="1257"/>
      <c r="K19809" s="1257"/>
      <c r="L19809" s="1257"/>
      <c r="M19809" s="1257"/>
    </row>
    <row r="19810" spans="2:13" s="1259" customFormat="1" x14ac:dyDescent="0.2">
      <c r="B19810" s="1257"/>
      <c r="C19810" s="1257"/>
      <c r="D19810" s="1257"/>
      <c r="E19810" s="1257"/>
      <c r="F19810" s="1257"/>
      <c r="G19810" s="1257"/>
      <c r="H19810" s="1258"/>
      <c r="I19810" s="1257"/>
      <c r="J19810" s="1257"/>
      <c r="K19810" s="1257"/>
      <c r="L19810" s="1257"/>
      <c r="M19810" s="1257"/>
    </row>
    <row r="19811" spans="2:13" s="1259" customFormat="1" x14ac:dyDescent="0.2">
      <c r="B19811" s="1257"/>
      <c r="C19811" s="1257"/>
      <c r="D19811" s="1257"/>
      <c r="E19811" s="1257"/>
      <c r="F19811" s="1257"/>
      <c r="G19811" s="1257"/>
      <c r="H19811" s="1258"/>
      <c r="I19811" s="1257"/>
      <c r="J19811" s="1257"/>
      <c r="K19811" s="1257"/>
      <c r="L19811" s="1257"/>
      <c r="M19811" s="1257"/>
    </row>
    <row r="19812" spans="2:13" s="1259" customFormat="1" x14ac:dyDescent="0.2">
      <c r="B19812" s="1257"/>
      <c r="C19812" s="1257"/>
      <c r="D19812" s="1257"/>
      <c r="E19812" s="1257"/>
      <c r="F19812" s="1257"/>
      <c r="G19812" s="1257"/>
      <c r="H19812" s="1258"/>
      <c r="I19812" s="1257"/>
      <c r="J19812" s="1257"/>
      <c r="K19812" s="1257"/>
      <c r="L19812" s="1257"/>
      <c r="M19812" s="1257"/>
    </row>
    <row r="19813" spans="2:13" s="1259" customFormat="1" x14ac:dyDescent="0.2">
      <c r="B19813" s="1257"/>
      <c r="C19813" s="1257"/>
      <c r="D19813" s="1257"/>
      <c r="E19813" s="1257"/>
      <c r="F19813" s="1257"/>
      <c r="G19813" s="1257"/>
      <c r="H19813" s="1258"/>
      <c r="I19813" s="1257"/>
      <c r="J19813" s="1257"/>
      <c r="K19813" s="1257"/>
      <c r="L19813" s="1257"/>
      <c r="M19813" s="1257"/>
    </row>
    <row r="19814" spans="2:13" s="1259" customFormat="1" x14ac:dyDescent="0.2">
      <c r="B19814" s="1257"/>
      <c r="C19814" s="1257"/>
      <c r="D19814" s="1257"/>
      <c r="E19814" s="1257"/>
      <c r="F19814" s="1257"/>
      <c r="G19814" s="1257"/>
      <c r="H19814" s="1258"/>
      <c r="I19814" s="1257"/>
      <c r="J19814" s="1257"/>
      <c r="K19814" s="1257"/>
      <c r="L19814" s="1257"/>
      <c r="M19814" s="1257"/>
    </row>
    <row r="19815" spans="2:13" s="1259" customFormat="1" x14ac:dyDescent="0.2">
      <c r="B19815" s="1257"/>
      <c r="C19815" s="1257"/>
      <c r="D19815" s="1257"/>
      <c r="E19815" s="1257"/>
      <c r="F19815" s="1257"/>
      <c r="G19815" s="1257"/>
      <c r="H19815" s="1258"/>
      <c r="I19815" s="1257"/>
      <c r="J19815" s="1257"/>
      <c r="K19815" s="1257"/>
      <c r="L19815" s="1257"/>
      <c r="M19815" s="1257"/>
    </row>
    <row r="19816" spans="2:13" s="1259" customFormat="1" x14ac:dyDescent="0.2">
      <c r="B19816" s="1257"/>
      <c r="C19816" s="1257"/>
      <c r="D19816" s="1257"/>
      <c r="E19816" s="1257"/>
      <c r="F19816" s="1257"/>
      <c r="G19816" s="1257"/>
      <c r="H19816" s="1258"/>
      <c r="I19816" s="1257"/>
      <c r="J19816" s="1257"/>
      <c r="K19816" s="1257"/>
      <c r="L19816" s="1257"/>
      <c r="M19816" s="1257"/>
    </row>
    <row r="19817" spans="2:13" s="1259" customFormat="1" x14ac:dyDescent="0.2">
      <c r="B19817" s="1257"/>
      <c r="C19817" s="1257"/>
      <c r="D19817" s="1257"/>
      <c r="E19817" s="1257"/>
      <c r="F19817" s="1257"/>
      <c r="G19817" s="1257"/>
      <c r="H19817" s="1258"/>
      <c r="I19817" s="1257"/>
      <c r="J19817" s="1257"/>
      <c r="K19817" s="1257"/>
      <c r="L19817" s="1257"/>
      <c r="M19817" s="1257"/>
    </row>
    <row r="19818" spans="2:13" s="1259" customFormat="1" x14ac:dyDescent="0.2">
      <c r="B19818" s="1257"/>
      <c r="C19818" s="1257"/>
      <c r="D19818" s="1257"/>
      <c r="E19818" s="1257"/>
      <c r="F19818" s="1257"/>
      <c r="G19818" s="1257"/>
      <c r="H19818" s="1258"/>
      <c r="I19818" s="1257"/>
      <c r="J19818" s="1257"/>
      <c r="K19818" s="1257"/>
      <c r="L19818" s="1257"/>
      <c r="M19818" s="1257"/>
    </row>
    <row r="19819" spans="2:13" s="1259" customFormat="1" x14ac:dyDescent="0.2">
      <c r="B19819" s="1257"/>
      <c r="C19819" s="1257"/>
      <c r="D19819" s="1257"/>
      <c r="E19819" s="1257"/>
      <c r="F19819" s="1257"/>
      <c r="G19819" s="1257"/>
      <c r="H19819" s="1258"/>
      <c r="I19819" s="1257"/>
      <c r="J19819" s="1257"/>
      <c r="K19819" s="1257"/>
      <c r="L19819" s="1257"/>
      <c r="M19819" s="1257"/>
    </row>
    <row r="19820" spans="2:13" s="1259" customFormat="1" x14ac:dyDescent="0.2">
      <c r="B19820" s="1257"/>
      <c r="C19820" s="1257"/>
      <c r="D19820" s="1257"/>
      <c r="E19820" s="1257"/>
      <c r="F19820" s="1257"/>
      <c r="G19820" s="1257"/>
      <c r="H19820" s="1258"/>
      <c r="I19820" s="1257"/>
      <c r="J19820" s="1257"/>
      <c r="K19820" s="1257"/>
      <c r="L19820" s="1257"/>
      <c r="M19820" s="1257"/>
    </row>
    <row r="19821" spans="2:13" s="1259" customFormat="1" x14ac:dyDescent="0.2">
      <c r="B19821" s="1257"/>
      <c r="C19821" s="1257"/>
      <c r="D19821" s="1257"/>
      <c r="E19821" s="1257"/>
      <c r="F19821" s="1257"/>
      <c r="G19821" s="1257"/>
      <c r="H19821" s="1258"/>
      <c r="I19821" s="1257"/>
      <c r="J19821" s="1257"/>
      <c r="K19821" s="1257"/>
      <c r="L19821" s="1257"/>
      <c r="M19821" s="1257"/>
    </row>
    <row r="19822" spans="2:13" s="1259" customFormat="1" x14ac:dyDescent="0.2">
      <c r="B19822" s="1257"/>
      <c r="C19822" s="1257"/>
      <c r="D19822" s="1257"/>
      <c r="E19822" s="1257"/>
      <c r="F19822" s="1257"/>
      <c r="G19822" s="1257"/>
      <c r="H19822" s="1258"/>
      <c r="I19822" s="1257"/>
      <c r="J19822" s="1257"/>
      <c r="K19822" s="1257"/>
      <c r="L19822" s="1257"/>
      <c r="M19822" s="1257"/>
    </row>
    <row r="19823" spans="2:13" s="1259" customFormat="1" x14ac:dyDescent="0.2">
      <c r="B19823" s="1257"/>
      <c r="C19823" s="1257"/>
      <c r="D19823" s="1257"/>
      <c r="E19823" s="1257"/>
      <c r="F19823" s="1257"/>
      <c r="G19823" s="1257"/>
      <c r="H19823" s="1258"/>
      <c r="I19823" s="1257"/>
      <c r="J19823" s="1257"/>
      <c r="K19823" s="1257"/>
      <c r="L19823" s="1257"/>
      <c r="M19823" s="1257"/>
    </row>
    <row r="19824" spans="2:13" s="1259" customFormat="1" x14ac:dyDescent="0.2">
      <c r="B19824" s="1257"/>
      <c r="C19824" s="1257"/>
      <c r="D19824" s="1257"/>
      <c r="E19824" s="1257"/>
      <c r="F19824" s="1257"/>
      <c r="G19824" s="1257"/>
      <c r="H19824" s="1258"/>
      <c r="I19824" s="1257"/>
      <c r="J19824" s="1257"/>
      <c r="K19824" s="1257"/>
      <c r="L19824" s="1257"/>
      <c r="M19824" s="1257"/>
    </row>
    <row r="19825" spans="2:13" s="1259" customFormat="1" x14ac:dyDescent="0.2">
      <c r="B19825" s="1257"/>
      <c r="C19825" s="1257"/>
      <c r="D19825" s="1257"/>
      <c r="E19825" s="1257"/>
      <c r="F19825" s="1257"/>
      <c r="G19825" s="1257"/>
      <c r="H19825" s="1258"/>
      <c r="I19825" s="1257"/>
      <c r="J19825" s="1257"/>
      <c r="K19825" s="1257"/>
      <c r="L19825" s="1257"/>
      <c r="M19825" s="1257"/>
    </row>
    <row r="19826" spans="2:13" s="1259" customFormat="1" x14ac:dyDescent="0.2">
      <c r="B19826" s="1257"/>
      <c r="C19826" s="1257"/>
      <c r="D19826" s="1257"/>
      <c r="E19826" s="1257"/>
      <c r="F19826" s="1257"/>
      <c r="G19826" s="1257"/>
      <c r="H19826" s="1258"/>
      <c r="I19826" s="1257"/>
      <c r="J19826" s="1257"/>
      <c r="K19826" s="1257"/>
      <c r="L19826" s="1257"/>
      <c r="M19826" s="1257"/>
    </row>
    <row r="19827" spans="2:13" s="1259" customFormat="1" x14ac:dyDescent="0.2">
      <c r="B19827" s="1257"/>
      <c r="C19827" s="1257"/>
      <c r="D19827" s="1257"/>
      <c r="E19827" s="1257"/>
      <c r="F19827" s="1257"/>
      <c r="G19827" s="1257"/>
      <c r="H19827" s="1258"/>
      <c r="I19827" s="1257"/>
      <c r="J19827" s="1257"/>
      <c r="K19827" s="1257"/>
      <c r="L19827" s="1257"/>
      <c r="M19827" s="1257"/>
    </row>
    <row r="19828" spans="2:13" s="1259" customFormat="1" x14ac:dyDescent="0.2">
      <c r="B19828" s="1257"/>
      <c r="C19828" s="1257"/>
      <c r="D19828" s="1257"/>
      <c r="E19828" s="1257"/>
      <c r="F19828" s="1257"/>
      <c r="G19828" s="1257"/>
      <c r="H19828" s="1258"/>
      <c r="I19828" s="1257"/>
      <c r="J19828" s="1257"/>
      <c r="K19828" s="1257"/>
      <c r="L19828" s="1257"/>
      <c r="M19828" s="1257"/>
    </row>
    <row r="19829" spans="2:13" s="1259" customFormat="1" x14ac:dyDescent="0.2">
      <c r="B19829" s="1257"/>
      <c r="C19829" s="1257"/>
      <c r="D19829" s="1257"/>
      <c r="E19829" s="1257"/>
      <c r="F19829" s="1257"/>
      <c r="G19829" s="1257"/>
      <c r="H19829" s="1258"/>
      <c r="I19829" s="1257"/>
      <c r="J19829" s="1257"/>
      <c r="K19829" s="1257"/>
      <c r="L19829" s="1257"/>
      <c r="M19829" s="1257"/>
    </row>
    <row r="19830" spans="2:13" s="1259" customFormat="1" x14ac:dyDescent="0.2">
      <c r="B19830" s="1257"/>
      <c r="C19830" s="1257"/>
      <c r="D19830" s="1257"/>
      <c r="E19830" s="1257"/>
      <c r="F19830" s="1257"/>
      <c r="G19830" s="1257"/>
      <c r="H19830" s="1258"/>
      <c r="I19830" s="1257"/>
      <c r="J19830" s="1257"/>
      <c r="K19830" s="1257"/>
      <c r="L19830" s="1257"/>
      <c r="M19830" s="1257"/>
    </row>
    <row r="19831" spans="2:13" s="1259" customFormat="1" x14ac:dyDescent="0.2">
      <c r="B19831" s="1257"/>
      <c r="C19831" s="1257"/>
      <c r="D19831" s="1257"/>
      <c r="E19831" s="1257"/>
      <c r="F19831" s="1257"/>
      <c r="G19831" s="1257"/>
      <c r="H19831" s="1258"/>
      <c r="I19831" s="1257"/>
      <c r="J19831" s="1257"/>
      <c r="K19831" s="1257"/>
      <c r="L19831" s="1257"/>
      <c r="M19831" s="1257"/>
    </row>
    <row r="19832" spans="2:13" s="1259" customFormat="1" x14ac:dyDescent="0.2">
      <c r="B19832" s="1257"/>
      <c r="C19832" s="1257"/>
      <c r="D19832" s="1257"/>
      <c r="E19832" s="1257"/>
      <c r="F19832" s="1257"/>
      <c r="G19832" s="1257"/>
      <c r="H19832" s="1258"/>
      <c r="I19832" s="1257"/>
      <c r="J19832" s="1257"/>
      <c r="K19832" s="1257"/>
      <c r="L19832" s="1257"/>
      <c r="M19832" s="1257"/>
    </row>
    <row r="19833" spans="2:13" s="1259" customFormat="1" x14ac:dyDescent="0.2">
      <c r="B19833" s="1257"/>
      <c r="C19833" s="1257"/>
      <c r="D19833" s="1257"/>
      <c r="E19833" s="1257"/>
      <c r="F19833" s="1257"/>
      <c r="G19833" s="1257"/>
      <c r="H19833" s="1258"/>
      <c r="I19833" s="1257"/>
      <c r="J19833" s="1257"/>
      <c r="K19833" s="1257"/>
      <c r="L19833" s="1257"/>
      <c r="M19833" s="1257"/>
    </row>
    <row r="19834" spans="2:13" s="1259" customFormat="1" x14ac:dyDescent="0.2">
      <c r="B19834" s="1257"/>
      <c r="C19834" s="1257"/>
      <c r="D19834" s="1257"/>
      <c r="E19834" s="1257"/>
      <c r="F19834" s="1257"/>
      <c r="G19834" s="1257"/>
      <c r="H19834" s="1258"/>
      <c r="I19834" s="1257"/>
      <c r="J19834" s="1257"/>
      <c r="K19834" s="1257"/>
      <c r="L19834" s="1257"/>
      <c r="M19834" s="1257"/>
    </row>
    <row r="19835" spans="2:13" s="1259" customFormat="1" x14ac:dyDescent="0.2">
      <c r="B19835" s="1257"/>
      <c r="C19835" s="1257"/>
      <c r="D19835" s="1257"/>
      <c r="E19835" s="1257"/>
      <c r="F19835" s="1257"/>
      <c r="G19835" s="1257"/>
      <c r="H19835" s="1258"/>
      <c r="I19835" s="1257"/>
      <c r="J19835" s="1257"/>
      <c r="K19835" s="1257"/>
      <c r="L19835" s="1257"/>
      <c r="M19835" s="1257"/>
    </row>
    <row r="19836" spans="2:13" s="1259" customFormat="1" x14ac:dyDescent="0.2">
      <c r="B19836" s="1257"/>
      <c r="C19836" s="1257"/>
      <c r="D19836" s="1257"/>
      <c r="E19836" s="1257"/>
      <c r="F19836" s="1257"/>
      <c r="G19836" s="1257"/>
      <c r="H19836" s="1258"/>
      <c r="I19836" s="1257"/>
      <c r="J19836" s="1257"/>
      <c r="K19836" s="1257"/>
      <c r="L19836" s="1257"/>
      <c r="M19836" s="1257"/>
    </row>
    <row r="19837" spans="2:13" s="1259" customFormat="1" x14ac:dyDescent="0.2">
      <c r="B19837" s="1257"/>
      <c r="C19837" s="1257"/>
      <c r="D19837" s="1257"/>
      <c r="E19837" s="1257"/>
      <c r="F19837" s="1257"/>
      <c r="G19837" s="1257"/>
      <c r="H19837" s="1258"/>
      <c r="I19837" s="1257"/>
      <c r="J19837" s="1257"/>
      <c r="K19837" s="1257"/>
      <c r="L19837" s="1257"/>
      <c r="M19837" s="1257"/>
    </row>
    <row r="19838" spans="2:13" s="1259" customFormat="1" x14ac:dyDescent="0.2">
      <c r="B19838" s="1257"/>
      <c r="C19838" s="1257"/>
      <c r="D19838" s="1257"/>
      <c r="E19838" s="1257"/>
      <c r="F19838" s="1257"/>
      <c r="G19838" s="1257"/>
      <c r="H19838" s="1258"/>
      <c r="I19838" s="1257"/>
      <c r="J19838" s="1257"/>
      <c r="K19838" s="1257"/>
      <c r="L19838" s="1257"/>
      <c r="M19838" s="1257"/>
    </row>
    <row r="19839" spans="2:13" s="1259" customFormat="1" x14ac:dyDescent="0.2">
      <c r="B19839" s="1257"/>
      <c r="C19839" s="1257"/>
      <c r="D19839" s="1257"/>
      <c r="E19839" s="1257"/>
      <c r="F19839" s="1257"/>
      <c r="G19839" s="1257"/>
      <c r="H19839" s="1258"/>
      <c r="I19839" s="1257"/>
      <c r="J19839" s="1257"/>
      <c r="K19839" s="1257"/>
      <c r="L19839" s="1257"/>
      <c r="M19839" s="1257"/>
    </row>
    <row r="19840" spans="2:13" s="1259" customFormat="1" x14ac:dyDescent="0.2">
      <c r="B19840" s="1257"/>
      <c r="C19840" s="1257"/>
      <c r="D19840" s="1257"/>
      <c r="E19840" s="1257"/>
      <c r="F19840" s="1257"/>
      <c r="G19840" s="1257"/>
      <c r="H19840" s="1258"/>
      <c r="I19840" s="1257"/>
      <c r="J19840" s="1257"/>
      <c r="K19840" s="1257"/>
      <c r="L19840" s="1257"/>
      <c r="M19840" s="1257"/>
    </row>
    <row r="19841" spans="2:13" s="1259" customFormat="1" x14ac:dyDescent="0.2">
      <c r="B19841" s="1257"/>
      <c r="C19841" s="1257"/>
      <c r="D19841" s="1257"/>
      <c r="E19841" s="1257"/>
      <c r="F19841" s="1257"/>
      <c r="G19841" s="1257"/>
      <c r="H19841" s="1258"/>
      <c r="I19841" s="1257"/>
      <c r="J19841" s="1257"/>
      <c r="K19841" s="1257"/>
      <c r="L19841" s="1257"/>
      <c r="M19841" s="1257"/>
    </row>
    <row r="19842" spans="2:13" s="1259" customFormat="1" x14ac:dyDescent="0.2">
      <c r="B19842" s="1257"/>
      <c r="C19842" s="1257"/>
      <c r="D19842" s="1257"/>
      <c r="E19842" s="1257"/>
      <c r="F19842" s="1257"/>
      <c r="G19842" s="1257"/>
      <c r="H19842" s="1258"/>
      <c r="I19842" s="1257"/>
      <c r="J19842" s="1257"/>
      <c r="K19842" s="1257"/>
      <c r="L19842" s="1257"/>
      <c r="M19842" s="1257"/>
    </row>
    <row r="19843" spans="2:13" s="1259" customFormat="1" x14ac:dyDescent="0.2">
      <c r="B19843" s="1257"/>
      <c r="C19843" s="1257"/>
      <c r="D19843" s="1257"/>
      <c r="E19843" s="1257"/>
      <c r="F19843" s="1257"/>
      <c r="G19843" s="1257"/>
      <c r="H19843" s="1258"/>
      <c r="I19843" s="1257"/>
      <c r="J19843" s="1257"/>
      <c r="K19843" s="1257"/>
      <c r="L19843" s="1257"/>
      <c r="M19843" s="1257"/>
    </row>
    <row r="19844" spans="2:13" s="1259" customFormat="1" x14ac:dyDescent="0.2">
      <c r="B19844" s="1257"/>
      <c r="C19844" s="1257"/>
      <c r="D19844" s="1257"/>
      <c r="E19844" s="1257"/>
      <c r="F19844" s="1257"/>
      <c r="G19844" s="1257"/>
      <c r="H19844" s="1258"/>
      <c r="I19844" s="1257"/>
      <c r="J19844" s="1257"/>
      <c r="K19844" s="1257"/>
      <c r="L19844" s="1257"/>
      <c r="M19844" s="1257"/>
    </row>
    <row r="19845" spans="2:13" s="1259" customFormat="1" x14ac:dyDescent="0.2">
      <c r="B19845" s="1257"/>
      <c r="C19845" s="1257"/>
      <c r="D19845" s="1257"/>
      <c r="E19845" s="1257"/>
      <c r="F19845" s="1257"/>
      <c r="G19845" s="1257"/>
      <c r="H19845" s="1258"/>
      <c r="I19845" s="1257"/>
      <c r="J19845" s="1257"/>
      <c r="K19845" s="1257"/>
      <c r="L19845" s="1257"/>
      <c r="M19845" s="1257"/>
    </row>
    <row r="19846" spans="2:13" s="1259" customFormat="1" x14ac:dyDescent="0.2">
      <c r="B19846" s="1257"/>
      <c r="C19846" s="1257"/>
      <c r="D19846" s="1257"/>
      <c r="E19846" s="1257"/>
      <c r="F19846" s="1257"/>
      <c r="G19846" s="1257"/>
      <c r="H19846" s="1258"/>
      <c r="I19846" s="1257"/>
      <c r="J19846" s="1257"/>
      <c r="K19846" s="1257"/>
      <c r="L19846" s="1257"/>
      <c r="M19846" s="1257"/>
    </row>
    <row r="19847" spans="2:13" s="1259" customFormat="1" x14ac:dyDescent="0.2">
      <c r="B19847" s="1257"/>
      <c r="C19847" s="1257"/>
      <c r="D19847" s="1257"/>
      <c r="E19847" s="1257"/>
      <c r="F19847" s="1257"/>
      <c r="G19847" s="1257"/>
      <c r="H19847" s="1258"/>
      <c r="I19847" s="1257"/>
      <c r="J19847" s="1257"/>
      <c r="K19847" s="1257"/>
      <c r="L19847" s="1257"/>
      <c r="M19847" s="1257"/>
    </row>
    <row r="19848" spans="2:13" s="1259" customFormat="1" x14ac:dyDescent="0.2">
      <c r="B19848" s="1257"/>
      <c r="C19848" s="1257"/>
      <c r="D19848" s="1257"/>
      <c r="E19848" s="1257"/>
      <c r="F19848" s="1257"/>
      <c r="G19848" s="1257"/>
      <c r="H19848" s="1258"/>
      <c r="I19848" s="1257"/>
      <c r="J19848" s="1257"/>
      <c r="K19848" s="1257"/>
      <c r="L19848" s="1257"/>
      <c r="M19848" s="1257"/>
    </row>
    <row r="19849" spans="2:13" s="1259" customFormat="1" x14ac:dyDescent="0.2">
      <c r="B19849" s="1257"/>
      <c r="C19849" s="1257"/>
      <c r="D19849" s="1257"/>
      <c r="E19849" s="1257"/>
      <c r="F19849" s="1257"/>
      <c r="G19849" s="1257"/>
      <c r="H19849" s="1258"/>
      <c r="I19849" s="1257"/>
      <c r="J19849" s="1257"/>
      <c r="K19849" s="1257"/>
      <c r="L19849" s="1257"/>
      <c r="M19849" s="1257"/>
    </row>
    <row r="19850" spans="2:13" s="1259" customFormat="1" x14ac:dyDescent="0.2">
      <c r="B19850" s="1257"/>
      <c r="C19850" s="1257"/>
      <c r="D19850" s="1257"/>
      <c r="E19850" s="1257"/>
      <c r="F19850" s="1257"/>
      <c r="G19850" s="1257"/>
      <c r="H19850" s="1258"/>
      <c r="I19850" s="1257"/>
      <c r="J19850" s="1257"/>
      <c r="K19850" s="1257"/>
      <c r="L19850" s="1257"/>
      <c r="M19850" s="1257"/>
    </row>
    <row r="19851" spans="2:13" s="1259" customFormat="1" x14ac:dyDescent="0.2">
      <c r="B19851" s="1257"/>
      <c r="C19851" s="1257"/>
      <c r="D19851" s="1257"/>
      <c r="E19851" s="1257"/>
      <c r="F19851" s="1257"/>
      <c r="G19851" s="1257"/>
      <c r="H19851" s="1258"/>
      <c r="I19851" s="1257"/>
      <c r="J19851" s="1257"/>
      <c r="K19851" s="1257"/>
      <c r="L19851" s="1257"/>
      <c r="M19851" s="1257"/>
    </row>
    <row r="19852" spans="2:13" s="1259" customFormat="1" x14ac:dyDescent="0.2">
      <c r="B19852" s="1257"/>
      <c r="C19852" s="1257"/>
      <c r="D19852" s="1257"/>
      <c r="E19852" s="1257"/>
      <c r="F19852" s="1257"/>
      <c r="G19852" s="1257"/>
      <c r="H19852" s="1258"/>
      <c r="I19852" s="1257"/>
      <c r="J19852" s="1257"/>
      <c r="K19852" s="1257"/>
      <c r="L19852" s="1257"/>
      <c r="M19852" s="1257"/>
    </row>
    <row r="19853" spans="2:13" s="1259" customFormat="1" x14ac:dyDescent="0.2">
      <c r="B19853" s="1257"/>
      <c r="C19853" s="1257"/>
      <c r="D19853" s="1257"/>
      <c r="E19853" s="1257"/>
      <c r="F19853" s="1257"/>
      <c r="G19853" s="1257"/>
      <c r="H19853" s="1258"/>
      <c r="I19853" s="1257"/>
      <c r="J19853" s="1257"/>
      <c r="K19853" s="1257"/>
      <c r="L19853" s="1257"/>
      <c r="M19853" s="1257"/>
    </row>
    <row r="19854" spans="2:13" s="1259" customFormat="1" x14ac:dyDescent="0.2">
      <c r="B19854" s="1257"/>
      <c r="C19854" s="1257"/>
      <c r="D19854" s="1257"/>
      <c r="E19854" s="1257"/>
      <c r="F19854" s="1257"/>
      <c r="G19854" s="1257"/>
      <c r="H19854" s="1258"/>
      <c r="I19854" s="1257"/>
      <c r="J19854" s="1257"/>
      <c r="K19854" s="1257"/>
      <c r="L19854" s="1257"/>
      <c r="M19854" s="1257"/>
    </row>
    <row r="19855" spans="2:13" s="1259" customFormat="1" x14ac:dyDescent="0.2">
      <c r="B19855" s="1257"/>
      <c r="C19855" s="1257"/>
      <c r="D19855" s="1257"/>
      <c r="E19855" s="1257"/>
      <c r="F19855" s="1257"/>
      <c r="G19855" s="1257"/>
      <c r="H19855" s="1258"/>
      <c r="I19855" s="1257"/>
      <c r="J19855" s="1257"/>
      <c r="K19855" s="1257"/>
      <c r="L19855" s="1257"/>
      <c r="M19855" s="1257"/>
    </row>
    <row r="19856" spans="2:13" s="1259" customFormat="1" x14ac:dyDescent="0.2">
      <c r="B19856" s="1257"/>
      <c r="C19856" s="1257"/>
      <c r="D19856" s="1257"/>
      <c r="E19856" s="1257"/>
      <c r="F19856" s="1257"/>
      <c r="G19856" s="1257"/>
      <c r="H19856" s="1258"/>
      <c r="I19856" s="1257"/>
      <c r="J19856" s="1257"/>
      <c r="K19856" s="1257"/>
      <c r="L19856" s="1257"/>
      <c r="M19856" s="1257"/>
    </row>
    <row r="19857" spans="2:13" s="1259" customFormat="1" x14ac:dyDescent="0.2">
      <c r="B19857" s="1257"/>
      <c r="C19857" s="1257"/>
      <c r="D19857" s="1257"/>
      <c r="E19857" s="1257"/>
      <c r="F19857" s="1257"/>
      <c r="G19857" s="1257"/>
      <c r="H19857" s="1258"/>
      <c r="I19857" s="1257"/>
      <c r="J19857" s="1257"/>
      <c r="K19857" s="1257"/>
      <c r="L19857" s="1257"/>
      <c r="M19857" s="1257"/>
    </row>
    <row r="19858" spans="2:13" s="1259" customFormat="1" x14ac:dyDescent="0.2">
      <c r="B19858" s="1257"/>
      <c r="C19858" s="1257"/>
      <c r="D19858" s="1257"/>
      <c r="E19858" s="1257"/>
      <c r="F19858" s="1257"/>
      <c r="G19858" s="1257"/>
      <c r="H19858" s="1258"/>
      <c r="I19858" s="1257"/>
      <c r="J19858" s="1257"/>
      <c r="K19858" s="1257"/>
      <c r="L19858" s="1257"/>
      <c r="M19858" s="1257"/>
    </row>
    <row r="19859" spans="2:13" s="1259" customFormat="1" x14ac:dyDescent="0.2">
      <c r="B19859" s="1257"/>
      <c r="C19859" s="1257"/>
      <c r="D19859" s="1257"/>
      <c r="E19859" s="1257"/>
      <c r="F19859" s="1257"/>
      <c r="G19859" s="1257"/>
      <c r="H19859" s="1258"/>
      <c r="I19859" s="1257"/>
      <c r="J19859" s="1257"/>
      <c r="K19859" s="1257"/>
      <c r="L19859" s="1257"/>
      <c r="M19859" s="1257"/>
    </row>
    <row r="19860" spans="2:13" s="1259" customFormat="1" x14ac:dyDescent="0.2">
      <c r="B19860" s="1257"/>
      <c r="C19860" s="1257"/>
      <c r="D19860" s="1257"/>
      <c r="E19860" s="1257"/>
      <c r="F19860" s="1257"/>
      <c r="G19860" s="1257"/>
      <c r="H19860" s="1258"/>
      <c r="I19860" s="1257"/>
      <c r="J19860" s="1257"/>
      <c r="K19860" s="1257"/>
      <c r="L19860" s="1257"/>
      <c r="M19860" s="1257"/>
    </row>
    <row r="19861" spans="2:13" s="1259" customFormat="1" x14ac:dyDescent="0.2">
      <c r="B19861" s="1257"/>
      <c r="C19861" s="1257"/>
      <c r="D19861" s="1257"/>
      <c r="E19861" s="1257"/>
      <c r="F19861" s="1257"/>
      <c r="G19861" s="1257"/>
      <c r="H19861" s="1258"/>
      <c r="I19861" s="1257"/>
      <c r="J19861" s="1257"/>
      <c r="K19861" s="1257"/>
      <c r="L19861" s="1257"/>
      <c r="M19861" s="1257"/>
    </row>
    <row r="19862" spans="2:13" s="1259" customFormat="1" x14ac:dyDescent="0.2">
      <c r="B19862" s="1257"/>
      <c r="C19862" s="1257"/>
      <c r="D19862" s="1257"/>
      <c r="E19862" s="1257"/>
      <c r="F19862" s="1257"/>
      <c r="G19862" s="1257"/>
      <c r="H19862" s="1258"/>
      <c r="I19862" s="1257"/>
      <c r="J19862" s="1257"/>
      <c r="K19862" s="1257"/>
      <c r="L19862" s="1257"/>
      <c r="M19862" s="1257"/>
    </row>
    <row r="19863" spans="2:13" s="1259" customFormat="1" x14ac:dyDescent="0.2">
      <c r="B19863" s="1257"/>
      <c r="C19863" s="1257"/>
      <c r="D19863" s="1257"/>
      <c r="E19863" s="1257"/>
      <c r="F19863" s="1257"/>
      <c r="G19863" s="1257"/>
      <c r="H19863" s="1258"/>
      <c r="I19863" s="1257"/>
      <c r="J19863" s="1257"/>
      <c r="K19863" s="1257"/>
      <c r="L19863" s="1257"/>
      <c r="M19863" s="1257"/>
    </row>
    <row r="19864" spans="2:13" s="1259" customFormat="1" x14ac:dyDescent="0.2">
      <c r="B19864" s="1257"/>
      <c r="C19864" s="1257"/>
      <c r="D19864" s="1257"/>
      <c r="E19864" s="1257"/>
      <c r="F19864" s="1257"/>
      <c r="G19864" s="1257"/>
      <c r="H19864" s="1258"/>
      <c r="I19864" s="1257"/>
      <c r="J19864" s="1257"/>
      <c r="K19864" s="1257"/>
      <c r="L19864" s="1257"/>
      <c r="M19864" s="1257"/>
    </row>
    <row r="19865" spans="2:13" s="1259" customFormat="1" x14ac:dyDescent="0.2">
      <c r="B19865" s="1257"/>
      <c r="C19865" s="1257"/>
      <c r="D19865" s="1257"/>
      <c r="E19865" s="1257"/>
      <c r="F19865" s="1257"/>
      <c r="G19865" s="1257"/>
      <c r="H19865" s="1258"/>
      <c r="I19865" s="1257"/>
      <c r="J19865" s="1257"/>
      <c r="K19865" s="1257"/>
      <c r="L19865" s="1257"/>
      <c r="M19865" s="1257"/>
    </row>
    <row r="19866" spans="2:13" s="1259" customFormat="1" x14ac:dyDescent="0.2">
      <c r="B19866" s="1257"/>
      <c r="C19866" s="1257"/>
      <c r="D19866" s="1257"/>
      <c r="E19866" s="1257"/>
      <c r="F19866" s="1257"/>
      <c r="G19866" s="1257"/>
      <c r="H19866" s="1258"/>
      <c r="I19866" s="1257"/>
      <c r="J19866" s="1257"/>
      <c r="K19866" s="1257"/>
      <c r="L19866" s="1257"/>
      <c r="M19866" s="1257"/>
    </row>
    <row r="19867" spans="2:13" s="1259" customFormat="1" x14ac:dyDescent="0.2">
      <c r="B19867" s="1257"/>
      <c r="C19867" s="1257"/>
      <c r="D19867" s="1257"/>
      <c r="E19867" s="1257"/>
      <c r="F19867" s="1257"/>
      <c r="G19867" s="1257"/>
      <c r="H19867" s="1258"/>
      <c r="I19867" s="1257"/>
      <c r="J19867" s="1257"/>
      <c r="K19867" s="1257"/>
      <c r="L19867" s="1257"/>
      <c r="M19867" s="1257"/>
    </row>
    <row r="19868" spans="2:13" s="1259" customFormat="1" x14ac:dyDescent="0.2">
      <c r="B19868" s="1257"/>
      <c r="C19868" s="1257"/>
      <c r="D19868" s="1257"/>
      <c r="E19868" s="1257"/>
      <c r="F19868" s="1257"/>
      <c r="G19868" s="1257"/>
      <c r="H19868" s="1258"/>
      <c r="I19868" s="1257"/>
      <c r="J19868" s="1257"/>
      <c r="K19868" s="1257"/>
      <c r="L19868" s="1257"/>
      <c r="M19868" s="1257"/>
    </row>
    <row r="19869" spans="2:13" s="1259" customFormat="1" x14ac:dyDescent="0.2">
      <c r="B19869" s="1257"/>
      <c r="C19869" s="1257"/>
      <c r="D19869" s="1257"/>
      <c r="E19869" s="1257"/>
      <c r="F19869" s="1257"/>
      <c r="G19869" s="1257"/>
      <c r="H19869" s="1258"/>
      <c r="I19869" s="1257"/>
      <c r="J19869" s="1257"/>
      <c r="K19869" s="1257"/>
      <c r="L19869" s="1257"/>
      <c r="M19869" s="1257"/>
    </row>
    <row r="19870" spans="2:13" s="1259" customFormat="1" x14ac:dyDescent="0.2">
      <c r="B19870" s="1257"/>
      <c r="C19870" s="1257"/>
      <c r="D19870" s="1257"/>
      <c r="E19870" s="1257"/>
      <c r="F19870" s="1257"/>
      <c r="G19870" s="1257"/>
      <c r="H19870" s="1258"/>
      <c r="I19870" s="1257"/>
      <c r="J19870" s="1257"/>
      <c r="K19870" s="1257"/>
      <c r="L19870" s="1257"/>
      <c r="M19870" s="1257"/>
    </row>
    <row r="19871" spans="2:13" s="1259" customFormat="1" x14ac:dyDescent="0.2">
      <c r="B19871" s="1257"/>
      <c r="C19871" s="1257"/>
      <c r="D19871" s="1257"/>
      <c r="E19871" s="1257"/>
      <c r="F19871" s="1257"/>
      <c r="G19871" s="1257"/>
      <c r="H19871" s="1258"/>
      <c r="I19871" s="1257"/>
      <c r="J19871" s="1257"/>
      <c r="K19871" s="1257"/>
      <c r="L19871" s="1257"/>
      <c r="M19871" s="1257"/>
    </row>
    <row r="19872" spans="2:13" s="1259" customFormat="1" x14ac:dyDescent="0.2">
      <c r="B19872" s="1257"/>
      <c r="C19872" s="1257"/>
      <c r="D19872" s="1257"/>
      <c r="E19872" s="1257"/>
      <c r="F19872" s="1257"/>
      <c r="G19872" s="1257"/>
      <c r="H19872" s="1258"/>
      <c r="I19872" s="1257"/>
      <c r="J19872" s="1257"/>
      <c r="K19872" s="1257"/>
      <c r="L19872" s="1257"/>
      <c r="M19872" s="1257"/>
    </row>
    <row r="19873" spans="2:13" s="1259" customFormat="1" x14ac:dyDescent="0.2">
      <c r="B19873" s="1257"/>
      <c r="C19873" s="1257"/>
      <c r="D19873" s="1257"/>
      <c r="E19873" s="1257"/>
      <c r="F19873" s="1257"/>
      <c r="G19873" s="1257"/>
      <c r="H19873" s="1258"/>
      <c r="I19873" s="1257"/>
      <c r="J19873" s="1257"/>
      <c r="K19873" s="1257"/>
      <c r="L19873" s="1257"/>
      <c r="M19873" s="1257"/>
    </row>
    <row r="19874" spans="2:13" s="1259" customFormat="1" x14ac:dyDescent="0.2">
      <c r="B19874" s="1257"/>
      <c r="C19874" s="1257"/>
      <c r="D19874" s="1257"/>
      <c r="E19874" s="1257"/>
      <c r="F19874" s="1257"/>
      <c r="G19874" s="1257"/>
      <c r="H19874" s="1258"/>
      <c r="I19874" s="1257"/>
      <c r="J19874" s="1257"/>
      <c r="K19874" s="1257"/>
      <c r="L19874" s="1257"/>
      <c r="M19874" s="1257"/>
    </row>
    <row r="19875" spans="2:13" s="1259" customFormat="1" x14ac:dyDescent="0.2">
      <c r="B19875" s="1257"/>
      <c r="C19875" s="1257"/>
      <c r="D19875" s="1257"/>
      <c r="E19875" s="1257"/>
      <c r="F19875" s="1257"/>
      <c r="G19875" s="1257"/>
      <c r="H19875" s="1258"/>
      <c r="I19875" s="1257"/>
      <c r="J19875" s="1257"/>
      <c r="K19875" s="1257"/>
      <c r="L19875" s="1257"/>
      <c r="M19875" s="1257"/>
    </row>
    <row r="19876" spans="2:13" s="1259" customFormat="1" x14ac:dyDescent="0.2">
      <c r="B19876" s="1257"/>
      <c r="C19876" s="1257"/>
      <c r="D19876" s="1257"/>
      <c r="E19876" s="1257"/>
      <c r="F19876" s="1257"/>
      <c r="G19876" s="1257"/>
      <c r="H19876" s="1258"/>
      <c r="I19876" s="1257"/>
      <c r="J19876" s="1257"/>
      <c r="K19876" s="1257"/>
      <c r="L19876" s="1257"/>
      <c r="M19876" s="1257"/>
    </row>
    <row r="19877" spans="2:13" s="1259" customFormat="1" x14ac:dyDescent="0.2">
      <c r="B19877" s="1257"/>
      <c r="C19877" s="1257"/>
      <c r="D19877" s="1257"/>
      <c r="E19877" s="1257"/>
      <c r="F19877" s="1257"/>
      <c r="G19877" s="1257"/>
      <c r="H19877" s="1258"/>
      <c r="I19877" s="1257"/>
      <c r="J19877" s="1257"/>
      <c r="K19877" s="1257"/>
      <c r="L19877" s="1257"/>
      <c r="M19877" s="1257"/>
    </row>
    <row r="19878" spans="2:13" s="1259" customFormat="1" x14ac:dyDescent="0.2">
      <c r="B19878" s="1257"/>
      <c r="C19878" s="1257"/>
      <c r="D19878" s="1257"/>
      <c r="E19878" s="1257"/>
      <c r="F19878" s="1257"/>
      <c r="G19878" s="1257"/>
      <c r="H19878" s="1258"/>
      <c r="I19878" s="1257"/>
      <c r="J19878" s="1257"/>
      <c r="K19878" s="1257"/>
      <c r="L19878" s="1257"/>
      <c r="M19878" s="1257"/>
    </row>
    <row r="19879" spans="2:13" s="1259" customFormat="1" x14ac:dyDescent="0.2">
      <c r="B19879" s="1257"/>
      <c r="C19879" s="1257"/>
      <c r="D19879" s="1257"/>
      <c r="E19879" s="1257"/>
      <c r="F19879" s="1257"/>
      <c r="G19879" s="1257"/>
      <c r="H19879" s="1258"/>
      <c r="I19879" s="1257"/>
      <c r="J19879" s="1257"/>
      <c r="K19879" s="1257"/>
      <c r="L19879" s="1257"/>
      <c r="M19879" s="1257"/>
    </row>
    <row r="19880" spans="2:13" s="1259" customFormat="1" x14ac:dyDescent="0.2">
      <c r="B19880" s="1257"/>
      <c r="C19880" s="1257"/>
      <c r="D19880" s="1257"/>
      <c r="E19880" s="1257"/>
      <c r="F19880" s="1257"/>
      <c r="G19880" s="1257"/>
      <c r="H19880" s="1258"/>
      <c r="I19880" s="1257"/>
      <c r="J19880" s="1257"/>
      <c r="K19880" s="1257"/>
      <c r="L19880" s="1257"/>
      <c r="M19880" s="1257"/>
    </row>
    <row r="19881" spans="2:13" s="1259" customFormat="1" x14ac:dyDescent="0.2">
      <c r="B19881" s="1257"/>
      <c r="C19881" s="1257"/>
      <c r="D19881" s="1257"/>
      <c r="E19881" s="1257"/>
      <c r="F19881" s="1257"/>
      <c r="G19881" s="1257"/>
      <c r="H19881" s="1258"/>
      <c r="I19881" s="1257"/>
      <c r="J19881" s="1257"/>
      <c r="K19881" s="1257"/>
      <c r="L19881" s="1257"/>
      <c r="M19881" s="1257"/>
    </row>
    <row r="19882" spans="2:13" s="1259" customFormat="1" x14ac:dyDescent="0.2">
      <c r="B19882" s="1257"/>
      <c r="C19882" s="1257"/>
      <c r="D19882" s="1257"/>
      <c r="E19882" s="1257"/>
      <c r="F19882" s="1257"/>
      <c r="G19882" s="1257"/>
      <c r="H19882" s="1258"/>
      <c r="I19882" s="1257"/>
      <c r="J19882" s="1257"/>
      <c r="K19882" s="1257"/>
      <c r="L19882" s="1257"/>
      <c r="M19882" s="1257"/>
    </row>
    <row r="19883" spans="2:13" s="1259" customFormat="1" x14ac:dyDescent="0.2">
      <c r="B19883" s="1257"/>
      <c r="C19883" s="1257"/>
      <c r="D19883" s="1257"/>
      <c r="E19883" s="1257"/>
      <c r="F19883" s="1257"/>
      <c r="G19883" s="1257"/>
      <c r="H19883" s="1258"/>
      <c r="I19883" s="1257"/>
      <c r="J19883" s="1257"/>
      <c r="K19883" s="1257"/>
      <c r="L19883" s="1257"/>
      <c r="M19883" s="1257"/>
    </row>
    <row r="19884" spans="2:13" s="1259" customFormat="1" x14ac:dyDescent="0.2">
      <c r="B19884" s="1257"/>
      <c r="C19884" s="1257"/>
      <c r="D19884" s="1257"/>
      <c r="E19884" s="1257"/>
      <c r="F19884" s="1257"/>
      <c r="G19884" s="1257"/>
      <c r="H19884" s="1258"/>
      <c r="I19884" s="1257"/>
      <c r="J19884" s="1257"/>
      <c r="K19884" s="1257"/>
      <c r="L19884" s="1257"/>
      <c r="M19884" s="1257"/>
    </row>
    <row r="19885" spans="2:13" s="1259" customFormat="1" x14ac:dyDescent="0.2">
      <c r="B19885" s="1257"/>
      <c r="C19885" s="1257"/>
      <c r="D19885" s="1257"/>
      <c r="E19885" s="1257"/>
      <c r="F19885" s="1257"/>
      <c r="G19885" s="1257"/>
      <c r="H19885" s="1258"/>
      <c r="I19885" s="1257"/>
      <c r="J19885" s="1257"/>
      <c r="K19885" s="1257"/>
      <c r="L19885" s="1257"/>
      <c r="M19885" s="1257"/>
    </row>
    <row r="19886" spans="2:13" s="1259" customFormat="1" x14ac:dyDescent="0.2">
      <c r="B19886" s="1257"/>
      <c r="C19886" s="1257"/>
      <c r="D19886" s="1257"/>
      <c r="E19886" s="1257"/>
      <c r="F19886" s="1257"/>
      <c r="G19886" s="1257"/>
      <c r="H19886" s="1258"/>
      <c r="I19886" s="1257"/>
      <c r="J19886" s="1257"/>
      <c r="K19886" s="1257"/>
      <c r="L19886" s="1257"/>
      <c r="M19886" s="1257"/>
    </row>
    <row r="19887" spans="2:13" s="1259" customFormat="1" x14ac:dyDescent="0.2">
      <c r="B19887" s="1257"/>
      <c r="C19887" s="1257"/>
      <c r="D19887" s="1257"/>
      <c r="E19887" s="1257"/>
      <c r="F19887" s="1257"/>
      <c r="G19887" s="1257"/>
      <c r="H19887" s="1258"/>
      <c r="I19887" s="1257"/>
      <c r="J19887" s="1257"/>
      <c r="K19887" s="1257"/>
      <c r="L19887" s="1257"/>
      <c r="M19887" s="1257"/>
    </row>
    <row r="19888" spans="2:13" s="1259" customFormat="1" x14ac:dyDescent="0.2">
      <c r="B19888" s="1257"/>
      <c r="C19888" s="1257"/>
      <c r="D19888" s="1257"/>
      <c r="E19888" s="1257"/>
      <c r="F19888" s="1257"/>
      <c r="G19888" s="1257"/>
      <c r="H19888" s="1258"/>
      <c r="I19888" s="1257"/>
      <c r="J19888" s="1257"/>
      <c r="K19888" s="1257"/>
      <c r="L19888" s="1257"/>
      <c r="M19888" s="1257"/>
    </row>
    <row r="19889" spans="2:13" s="1259" customFormat="1" x14ac:dyDescent="0.2">
      <c r="B19889" s="1257"/>
      <c r="C19889" s="1257"/>
      <c r="D19889" s="1257"/>
      <c r="E19889" s="1257"/>
      <c r="F19889" s="1257"/>
      <c r="G19889" s="1257"/>
      <c r="H19889" s="1258"/>
      <c r="I19889" s="1257"/>
      <c r="J19889" s="1257"/>
      <c r="K19889" s="1257"/>
      <c r="L19889" s="1257"/>
      <c r="M19889" s="1257"/>
    </row>
    <row r="19890" spans="2:13" s="1259" customFormat="1" x14ac:dyDescent="0.2">
      <c r="B19890" s="1257"/>
      <c r="C19890" s="1257"/>
      <c r="D19890" s="1257"/>
      <c r="E19890" s="1257"/>
      <c r="F19890" s="1257"/>
      <c r="G19890" s="1257"/>
      <c r="H19890" s="1258"/>
      <c r="I19890" s="1257"/>
      <c r="J19890" s="1257"/>
      <c r="K19890" s="1257"/>
      <c r="L19890" s="1257"/>
      <c r="M19890" s="1257"/>
    </row>
    <row r="19891" spans="2:13" s="1259" customFormat="1" x14ac:dyDescent="0.2">
      <c r="B19891" s="1257"/>
      <c r="C19891" s="1257"/>
      <c r="D19891" s="1257"/>
      <c r="E19891" s="1257"/>
      <c r="F19891" s="1257"/>
      <c r="G19891" s="1257"/>
      <c r="H19891" s="1258"/>
      <c r="I19891" s="1257"/>
      <c r="J19891" s="1257"/>
      <c r="K19891" s="1257"/>
      <c r="L19891" s="1257"/>
      <c r="M19891" s="1257"/>
    </row>
    <row r="19892" spans="2:13" s="1259" customFormat="1" x14ac:dyDescent="0.2">
      <c r="B19892" s="1257"/>
      <c r="C19892" s="1257"/>
      <c r="D19892" s="1257"/>
      <c r="E19892" s="1257"/>
      <c r="F19892" s="1257"/>
      <c r="G19892" s="1257"/>
      <c r="H19892" s="1258"/>
      <c r="I19892" s="1257"/>
      <c r="J19892" s="1257"/>
      <c r="K19892" s="1257"/>
      <c r="L19892" s="1257"/>
      <c r="M19892" s="1257"/>
    </row>
    <row r="19893" spans="2:13" s="1259" customFormat="1" x14ac:dyDescent="0.2">
      <c r="B19893" s="1257"/>
      <c r="C19893" s="1257"/>
      <c r="D19893" s="1257"/>
      <c r="E19893" s="1257"/>
      <c r="F19893" s="1257"/>
      <c r="G19893" s="1257"/>
      <c r="H19893" s="1258"/>
      <c r="I19893" s="1257"/>
      <c r="J19893" s="1257"/>
      <c r="K19893" s="1257"/>
      <c r="L19893" s="1257"/>
      <c r="M19893" s="1257"/>
    </row>
    <row r="19894" spans="2:13" s="1259" customFormat="1" x14ac:dyDescent="0.2">
      <c r="B19894" s="1257"/>
      <c r="C19894" s="1257"/>
      <c r="D19894" s="1257"/>
      <c r="E19894" s="1257"/>
      <c r="F19894" s="1257"/>
      <c r="G19894" s="1257"/>
      <c r="H19894" s="1258"/>
      <c r="I19894" s="1257"/>
      <c r="J19894" s="1257"/>
      <c r="K19894" s="1257"/>
      <c r="L19894" s="1257"/>
      <c r="M19894" s="1257"/>
    </row>
    <row r="19895" spans="2:13" s="1259" customFormat="1" x14ac:dyDescent="0.2">
      <c r="B19895" s="1257"/>
      <c r="C19895" s="1257"/>
      <c r="D19895" s="1257"/>
      <c r="E19895" s="1257"/>
      <c r="F19895" s="1257"/>
      <c r="G19895" s="1257"/>
      <c r="H19895" s="1258"/>
      <c r="I19895" s="1257"/>
      <c r="J19895" s="1257"/>
      <c r="K19895" s="1257"/>
      <c r="L19895" s="1257"/>
      <c r="M19895" s="1257"/>
    </row>
    <row r="19896" spans="2:13" s="1259" customFormat="1" x14ac:dyDescent="0.2">
      <c r="B19896" s="1257"/>
      <c r="C19896" s="1257"/>
      <c r="D19896" s="1257"/>
      <c r="E19896" s="1257"/>
      <c r="F19896" s="1257"/>
      <c r="G19896" s="1257"/>
      <c r="H19896" s="1258"/>
      <c r="I19896" s="1257"/>
      <c r="J19896" s="1257"/>
      <c r="K19896" s="1257"/>
      <c r="L19896" s="1257"/>
      <c r="M19896" s="1257"/>
    </row>
    <row r="19897" spans="2:13" s="1259" customFormat="1" x14ac:dyDescent="0.2">
      <c r="B19897" s="1257"/>
      <c r="C19897" s="1257"/>
      <c r="D19897" s="1257"/>
      <c r="E19897" s="1257"/>
      <c r="F19897" s="1257"/>
      <c r="G19897" s="1257"/>
      <c r="H19897" s="1258"/>
      <c r="I19897" s="1257"/>
      <c r="J19897" s="1257"/>
      <c r="K19897" s="1257"/>
      <c r="L19897" s="1257"/>
      <c r="M19897" s="1257"/>
    </row>
    <row r="19898" spans="2:13" s="1259" customFormat="1" x14ac:dyDescent="0.2">
      <c r="B19898" s="1257"/>
      <c r="C19898" s="1257"/>
      <c r="D19898" s="1257"/>
      <c r="E19898" s="1257"/>
      <c r="F19898" s="1257"/>
      <c r="G19898" s="1257"/>
      <c r="H19898" s="1258"/>
      <c r="I19898" s="1257"/>
      <c r="J19898" s="1257"/>
      <c r="K19898" s="1257"/>
      <c r="L19898" s="1257"/>
      <c r="M19898" s="1257"/>
    </row>
    <row r="19899" spans="2:13" s="1259" customFormat="1" x14ac:dyDescent="0.2">
      <c r="B19899" s="1257"/>
      <c r="C19899" s="1257"/>
      <c r="D19899" s="1257"/>
      <c r="E19899" s="1257"/>
      <c r="F19899" s="1257"/>
      <c r="G19899" s="1257"/>
      <c r="H19899" s="1258"/>
      <c r="I19899" s="1257"/>
      <c r="J19899" s="1257"/>
      <c r="K19899" s="1257"/>
      <c r="L19899" s="1257"/>
      <c r="M19899" s="1257"/>
    </row>
    <row r="19900" spans="2:13" s="1259" customFormat="1" x14ac:dyDescent="0.2">
      <c r="B19900" s="1257"/>
      <c r="C19900" s="1257"/>
      <c r="D19900" s="1257"/>
      <c r="E19900" s="1257"/>
      <c r="F19900" s="1257"/>
      <c r="G19900" s="1257"/>
      <c r="H19900" s="1258"/>
      <c r="I19900" s="1257"/>
      <c r="J19900" s="1257"/>
      <c r="K19900" s="1257"/>
      <c r="L19900" s="1257"/>
      <c r="M19900" s="1257"/>
    </row>
    <row r="19901" spans="2:13" s="1259" customFormat="1" x14ac:dyDescent="0.2">
      <c r="B19901" s="1257"/>
      <c r="C19901" s="1257"/>
      <c r="D19901" s="1257"/>
      <c r="E19901" s="1257"/>
      <c r="F19901" s="1257"/>
      <c r="G19901" s="1257"/>
      <c r="H19901" s="1258"/>
      <c r="I19901" s="1257"/>
      <c r="J19901" s="1257"/>
      <c r="K19901" s="1257"/>
      <c r="L19901" s="1257"/>
      <c r="M19901" s="1257"/>
    </row>
    <row r="19902" spans="2:13" s="1259" customFormat="1" x14ac:dyDescent="0.2">
      <c r="B19902" s="1257"/>
      <c r="C19902" s="1257"/>
      <c r="D19902" s="1257"/>
      <c r="E19902" s="1257"/>
      <c r="F19902" s="1257"/>
      <c r="G19902" s="1257"/>
      <c r="H19902" s="1258"/>
      <c r="I19902" s="1257"/>
      <c r="J19902" s="1257"/>
      <c r="K19902" s="1257"/>
      <c r="L19902" s="1257"/>
      <c r="M19902" s="1257"/>
    </row>
    <row r="19903" spans="2:13" s="1259" customFormat="1" x14ac:dyDescent="0.2">
      <c r="B19903" s="1257"/>
      <c r="C19903" s="1257"/>
      <c r="D19903" s="1257"/>
      <c r="E19903" s="1257"/>
      <c r="F19903" s="1257"/>
      <c r="G19903" s="1257"/>
      <c r="H19903" s="1258"/>
      <c r="I19903" s="1257"/>
      <c r="J19903" s="1257"/>
      <c r="K19903" s="1257"/>
      <c r="L19903" s="1257"/>
      <c r="M19903" s="1257"/>
    </row>
    <row r="19904" spans="2:13" s="1259" customFormat="1" x14ac:dyDescent="0.2">
      <c r="B19904" s="1257"/>
      <c r="C19904" s="1257"/>
      <c r="D19904" s="1257"/>
      <c r="E19904" s="1257"/>
      <c r="F19904" s="1257"/>
      <c r="G19904" s="1257"/>
      <c r="H19904" s="1258"/>
      <c r="I19904" s="1257"/>
      <c r="J19904" s="1257"/>
      <c r="K19904" s="1257"/>
      <c r="L19904" s="1257"/>
      <c r="M19904" s="1257"/>
    </row>
    <row r="19905" spans="2:13" s="1259" customFormat="1" x14ac:dyDescent="0.2">
      <c r="B19905" s="1257"/>
      <c r="C19905" s="1257"/>
      <c r="D19905" s="1257"/>
      <c r="E19905" s="1257"/>
      <c r="F19905" s="1257"/>
      <c r="G19905" s="1257"/>
      <c r="H19905" s="1258"/>
      <c r="I19905" s="1257"/>
      <c r="J19905" s="1257"/>
      <c r="K19905" s="1257"/>
      <c r="L19905" s="1257"/>
      <c r="M19905" s="1257"/>
    </row>
    <row r="19906" spans="2:13" s="1259" customFormat="1" x14ac:dyDescent="0.2">
      <c r="B19906" s="1257"/>
      <c r="C19906" s="1257"/>
      <c r="D19906" s="1257"/>
      <c r="E19906" s="1257"/>
      <c r="F19906" s="1257"/>
      <c r="G19906" s="1257"/>
      <c r="H19906" s="1258"/>
      <c r="I19906" s="1257"/>
      <c r="J19906" s="1257"/>
      <c r="K19906" s="1257"/>
      <c r="L19906" s="1257"/>
      <c r="M19906" s="1257"/>
    </row>
    <row r="19907" spans="2:13" s="1259" customFormat="1" x14ac:dyDescent="0.2">
      <c r="B19907" s="1257"/>
      <c r="C19907" s="1257"/>
      <c r="D19907" s="1257"/>
      <c r="E19907" s="1257"/>
      <c r="F19907" s="1257"/>
      <c r="G19907" s="1257"/>
      <c r="H19907" s="1258"/>
      <c r="I19907" s="1257"/>
      <c r="J19907" s="1257"/>
      <c r="K19907" s="1257"/>
      <c r="L19907" s="1257"/>
      <c r="M19907" s="1257"/>
    </row>
    <row r="19908" spans="2:13" s="1259" customFormat="1" x14ac:dyDescent="0.2">
      <c r="B19908" s="1257"/>
      <c r="C19908" s="1257"/>
      <c r="D19908" s="1257"/>
      <c r="E19908" s="1257"/>
      <c r="F19908" s="1257"/>
      <c r="G19908" s="1257"/>
      <c r="H19908" s="1258"/>
      <c r="I19908" s="1257"/>
      <c r="J19908" s="1257"/>
      <c r="K19908" s="1257"/>
      <c r="L19908" s="1257"/>
      <c r="M19908" s="1257"/>
    </row>
    <row r="19909" spans="2:13" s="1259" customFormat="1" x14ac:dyDescent="0.2">
      <c r="B19909" s="1257"/>
      <c r="C19909" s="1257"/>
      <c r="D19909" s="1257"/>
      <c r="E19909" s="1257"/>
      <c r="F19909" s="1257"/>
      <c r="G19909" s="1257"/>
      <c r="H19909" s="1258"/>
      <c r="I19909" s="1257"/>
      <c r="J19909" s="1257"/>
      <c r="K19909" s="1257"/>
      <c r="L19909" s="1257"/>
      <c r="M19909" s="1257"/>
    </row>
    <row r="19910" spans="2:13" s="1259" customFormat="1" x14ac:dyDescent="0.2">
      <c r="B19910" s="1257"/>
      <c r="C19910" s="1257"/>
      <c r="D19910" s="1257"/>
      <c r="E19910" s="1257"/>
      <c r="F19910" s="1257"/>
      <c r="G19910" s="1257"/>
      <c r="H19910" s="1258"/>
      <c r="I19910" s="1257"/>
      <c r="J19910" s="1257"/>
      <c r="K19910" s="1257"/>
      <c r="L19910" s="1257"/>
      <c r="M19910" s="1257"/>
    </row>
    <row r="19911" spans="2:13" s="1259" customFormat="1" x14ac:dyDescent="0.2">
      <c r="B19911" s="1257"/>
      <c r="C19911" s="1257"/>
      <c r="D19911" s="1257"/>
      <c r="E19911" s="1257"/>
      <c r="F19911" s="1257"/>
      <c r="G19911" s="1257"/>
      <c r="H19911" s="1258"/>
      <c r="I19911" s="1257"/>
      <c r="J19911" s="1257"/>
      <c r="K19911" s="1257"/>
      <c r="L19911" s="1257"/>
      <c r="M19911" s="1257"/>
    </row>
    <row r="19912" spans="2:13" s="1259" customFormat="1" x14ac:dyDescent="0.2">
      <c r="B19912" s="1257"/>
      <c r="C19912" s="1257"/>
      <c r="D19912" s="1257"/>
      <c r="E19912" s="1257"/>
      <c r="F19912" s="1257"/>
      <c r="G19912" s="1257"/>
      <c r="H19912" s="1258"/>
      <c r="I19912" s="1257"/>
      <c r="J19912" s="1257"/>
      <c r="K19912" s="1257"/>
      <c r="L19912" s="1257"/>
      <c r="M19912" s="1257"/>
    </row>
    <row r="19913" spans="2:13" s="1259" customFormat="1" x14ac:dyDescent="0.2">
      <c r="B19913" s="1257"/>
      <c r="C19913" s="1257"/>
      <c r="D19913" s="1257"/>
      <c r="E19913" s="1257"/>
      <c r="F19913" s="1257"/>
      <c r="G19913" s="1257"/>
      <c r="H19913" s="1258"/>
      <c r="I19913" s="1257"/>
      <c r="J19913" s="1257"/>
      <c r="K19913" s="1257"/>
      <c r="L19913" s="1257"/>
      <c r="M19913" s="1257"/>
    </row>
    <row r="19914" spans="2:13" s="1259" customFormat="1" x14ac:dyDescent="0.2">
      <c r="B19914" s="1257"/>
      <c r="C19914" s="1257"/>
      <c r="D19914" s="1257"/>
      <c r="E19914" s="1257"/>
      <c r="F19914" s="1257"/>
      <c r="G19914" s="1257"/>
      <c r="H19914" s="1258"/>
      <c r="I19914" s="1257"/>
      <c r="J19914" s="1257"/>
      <c r="K19914" s="1257"/>
      <c r="L19914" s="1257"/>
      <c r="M19914" s="1257"/>
    </row>
    <row r="19915" spans="2:13" s="1259" customFormat="1" x14ac:dyDescent="0.2">
      <c r="B19915" s="1257"/>
      <c r="C19915" s="1257"/>
      <c r="D19915" s="1257"/>
      <c r="E19915" s="1257"/>
      <c r="F19915" s="1257"/>
      <c r="G19915" s="1257"/>
      <c r="H19915" s="1258"/>
      <c r="I19915" s="1257"/>
      <c r="J19915" s="1257"/>
      <c r="K19915" s="1257"/>
      <c r="L19915" s="1257"/>
      <c r="M19915" s="1257"/>
    </row>
    <row r="19916" spans="2:13" s="1259" customFormat="1" x14ac:dyDescent="0.2">
      <c r="B19916" s="1257"/>
      <c r="C19916" s="1257"/>
      <c r="D19916" s="1257"/>
      <c r="E19916" s="1257"/>
      <c r="F19916" s="1257"/>
      <c r="G19916" s="1257"/>
      <c r="H19916" s="1258"/>
      <c r="I19916" s="1257"/>
      <c r="J19916" s="1257"/>
      <c r="K19916" s="1257"/>
      <c r="L19916" s="1257"/>
      <c r="M19916" s="1257"/>
    </row>
    <row r="19917" spans="2:13" s="1259" customFormat="1" x14ac:dyDescent="0.2">
      <c r="B19917" s="1257"/>
      <c r="C19917" s="1257"/>
      <c r="D19917" s="1257"/>
      <c r="E19917" s="1257"/>
      <c r="F19917" s="1257"/>
      <c r="G19917" s="1257"/>
      <c r="H19917" s="1258"/>
      <c r="I19917" s="1257"/>
      <c r="J19917" s="1257"/>
      <c r="K19917" s="1257"/>
      <c r="L19917" s="1257"/>
      <c r="M19917" s="1257"/>
    </row>
    <row r="19918" spans="2:13" s="1259" customFormat="1" x14ac:dyDescent="0.2">
      <c r="B19918" s="1257"/>
      <c r="C19918" s="1257"/>
      <c r="D19918" s="1257"/>
      <c r="E19918" s="1257"/>
      <c r="F19918" s="1257"/>
      <c r="G19918" s="1257"/>
      <c r="H19918" s="1258"/>
      <c r="I19918" s="1257"/>
      <c r="J19918" s="1257"/>
      <c r="K19918" s="1257"/>
      <c r="L19918" s="1257"/>
      <c r="M19918" s="1257"/>
    </row>
    <row r="19919" spans="2:13" s="1259" customFormat="1" x14ac:dyDescent="0.2">
      <c r="B19919" s="1257"/>
      <c r="C19919" s="1257"/>
      <c r="D19919" s="1257"/>
      <c r="E19919" s="1257"/>
      <c r="F19919" s="1257"/>
      <c r="G19919" s="1257"/>
      <c r="H19919" s="1258"/>
      <c r="I19919" s="1257"/>
      <c r="J19919" s="1257"/>
      <c r="K19919" s="1257"/>
      <c r="L19919" s="1257"/>
      <c r="M19919" s="1257"/>
    </row>
    <row r="19920" spans="2:13" s="1259" customFormat="1" x14ac:dyDescent="0.2">
      <c r="B19920" s="1257"/>
      <c r="C19920" s="1257"/>
      <c r="D19920" s="1257"/>
      <c r="E19920" s="1257"/>
      <c r="F19920" s="1257"/>
      <c r="G19920" s="1257"/>
      <c r="H19920" s="1258"/>
      <c r="I19920" s="1257"/>
      <c r="J19920" s="1257"/>
      <c r="K19920" s="1257"/>
      <c r="L19920" s="1257"/>
      <c r="M19920" s="1257"/>
    </row>
    <row r="19921" spans="2:13" s="1259" customFormat="1" x14ac:dyDescent="0.2">
      <c r="B19921" s="1257"/>
      <c r="C19921" s="1257"/>
      <c r="D19921" s="1257"/>
      <c r="E19921" s="1257"/>
      <c r="F19921" s="1257"/>
      <c r="G19921" s="1257"/>
      <c r="H19921" s="1258"/>
      <c r="I19921" s="1257"/>
      <c r="J19921" s="1257"/>
      <c r="K19921" s="1257"/>
      <c r="L19921" s="1257"/>
      <c r="M19921" s="1257"/>
    </row>
    <row r="19922" spans="2:13" s="1259" customFormat="1" x14ac:dyDescent="0.2">
      <c r="B19922" s="1257"/>
      <c r="C19922" s="1257"/>
      <c r="D19922" s="1257"/>
      <c r="E19922" s="1257"/>
      <c r="F19922" s="1257"/>
      <c r="G19922" s="1257"/>
      <c r="H19922" s="1258"/>
      <c r="I19922" s="1257"/>
      <c r="J19922" s="1257"/>
      <c r="K19922" s="1257"/>
      <c r="L19922" s="1257"/>
      <c r="M19922" s="1257"/>
    </row>
    <row r="19923" spans="2:13" s="1259" customFormat="1" x14ac:dyDescent="0.2">
      <c r="B19923" s="1257"/>
      <c r="C19923" s="1257"/>
      <c r="D19923" s="1257"/>
      <c r="E19923" s="1257"/>
      <c r="F19923" s="1257"/>
      <c r="G19923" s="1257"/>
      <c r="H19923" s="1258"/>
      <c r="I19923" s="1257"/>
      <c r="J19923" s="1257"/>
      <c r="K19923" s="1257"/>
      <c r="L19923" s="1257"/>
      <c r="M19923" s="1257"/>
    </row>
    <row r="19924" spans="2:13" s="1259" customFormat="1" x14ac:dyDescent="0.2">
      <c r="B19924" s="1257"/>
      <c r="C19924" s="1257"/>
      <c r="D19924" s="1257"/>
      <c r="E19924" s="1257"/>
      <c r="F19924" s="1257"/>
      <c r="G19924" s="1257"/>
      <c r="H19924" s="1258"/>
      <c r="I19924" s="1257"/>
      <c r="J19924" s="1257"/>
      <c r="K19924" s="1257"/>
      <c r="L19924" s="1257"/>
      <c r="M19924" s="1257"/>
    </row>
    <row r="19925" spans="2:13" s="1259" customFormat="1" x14ac:dyDescent="0.2">
      <c r="B19925" s="1257"/>
      <c r="C19925" s="1257"/>
      <c r="D19925" s="1257"/>
      <c r="E19925" s="1257"/>
      <c r="F19925" s="1257"/>
      <c r="G19925" s="1257"/>
      <c r="H19925" s="1258"/>
      <c r="I19925" s="1257"/>
      <c r="J19925" s="1257"/>
      <c r="K19925" s="1257"/>
      <c r="L19925" s="1257"/>
      <c r="M19925" s="1257"/>
    </row>
    <row r="19926" spans="2:13" s="1259" customFormat="1" x14ac:dyDescent="0.2">
      <c r="B19926" s="1257"/>
      <c r="C19926" s="1257"/>
      <c r="D19926" s="1257"/>
      <c r="E19926" s="1257"/>
      <c r="F19926" s="1257"/>
      <c r="G19926" s="1257"/>
      <c r="H19926" s="1258"/>
      <c r="I19926" s="1257"/>
      <c r="J19926" s="1257"/>
      <c r="K19926" s="1257"/>
      <c r="L19926" s="1257"/>
      <c r="M19926" s="1257"/>
    </row>
    <row r="19927" spans="2:13" s="1259" customFormat="1" x14ac:dyDescent="0.2">
      <c r="B19927" s="1257"/>
      <c r="C19927" s="1257"/>
      <c r="D19927" s="1257"/>
      <c r="E19927" s="1257"/>
      <c r="F19927" s="1257"/>
      <c r="G19927" s="1257"/>
      <c r="H19927" s="1258"/>
      <c r="I19927" s="1257"/>
      <c r="J19927" s="1257"/>
      <c r="K19927" s="1257"/>
      <c r="L19927" s="1257"/>
      <c r="M19927" s="1257"/>
    </row>
    <row r="19928" spans="2:13" s="1259" customFormat="1" x14ac:dyDescent="0.2">
      <c r="B19928" s="1257"/>
      <c r="C19928" s="1257"/>
      <c r="D19928" s="1257"/>
      <c r="E19928" s="1257"/>
      <c r="F19928" s="1257"/>
      <c r="G19928" s="1257"/>
      <c r="H19928" s="1258"/>
      <c r="I19928" s="1257"/>
      <c r="J19928" s="1257"/>
      <c r="K19928" s="1257"/>
      <c r="L19928" s="1257"/>
      <c r="M19928" s="1257"/>
    </row>
    <row r="19929" spans="2:13" s="1259" customFormat="1" x14ac:dyDescent="0.2">
      <c r="B19929" s="1257"/>
      <c r="C19929" s="1257"/>
      <c r="D19929" s="1257"/>
      <c r="E19929" s="1257"/>
      <c r="F19929" s="1257"/>
      <c r="G19929" s="1257"/>
      <c r="H19929" s="1258"/>
      <c r="I19929" s="1257"/>
      <c r="J19929" s="1257"/>
      <c r="K19929" s="1257"/>
      <c r="L19929" s="1257"/>
      <c r="M19929" s="1257"/>
    </row>
    <row r="19930" spans="2:13" s="1259" customFormat="1" x14ac:dyDescent="0.2">
      <c r="B19930" s="1257"/>
      <c r="C19930" s="1257"/>
      <c r="D19930" s="1257"/>
      <c r="E19930" s="1257"/>
      <c r="F19930" s="1257"/>
      <c r="G19930" s="1257"/>
      <c r="H19930" s="1258"/>
      <c r="I19930" s="1257"/>
      <c r="J19930" s="1257"/>
      <c r="K19930" s="1257"/>
      <c r="L19930" s="1257"/>
      <c r="M19930" s="1257"/>
    </row>
    <row r="19931" spans="2:13" s="1259" customFormat="1" x14ac:dyDescent="0.2">
      <c r="B19931" s="1257"/>
      <c r="C19931" s="1257"/>
      <c r="D19931" s="1257"/>
      <c r="E19931" s="1257"/>
      <c r="F19931" s="1257"/>
      <c r="G19931" s="1257"/>
      <c r="H19931" s="1258"/>
      <c r="I19931" s="1257"/>
      <c r="J19931" s="1257"/>
      <c r="K19931" s="1257"/>
      <c r="L19931" s="1257"/>
      <c r="M19931" s="1257"/>
    </row>
    <row r="19932" spans="2:13" s="1259" customFormat="1" x14ac:dyDescent="0.2">
      <c r="B19932" s="1257"/>
      <c r="C19932" s="1257"/>
      <c r="D19932" s="1257"/>
      <c r="E19932" s="1257"/>
      <c r="F19932" s="1257"/>
      <c r="G19932" s="1257"/>
      <c r="H19932" s="1258"/>
      <c r="I19932" s="1257"/>
      <c r="J19932" s="1257"/>
      <c r="K19932" s="1257"/>
      <c r="L19932" s="1257"/>
      <c r="M19932" s="1257"/>
    </row>
    <row r="19933" spans="2:13" s="1259" customFormat="1" x14ac:dyDescent="0.2">
      <c r="B19933" s="1257"/>
      <c r="C19933" s="1257"/>
      <c r="D19933" s="1257"/>
      <c r="E19933" s="1257"/>
      <c r="F19933" s="1257"/>
      <c r="G19933" s="1257"/>
      <c r="H19933" s="1258"/>
      <c r="I19933" s="1257"/>
      <c r="J19933" s="1257"/>
      <c r="K19933" s="1257"/>
      <c r="L19933" s="1257"/>
      <c r="M19933" s="1257"/>
    </row>
    <row r="19934" spans="2:13" s="1259" customFormat="1" x14ac:dyDescent="0.2">
      <c r="B19934" s="1257"/>
      <c r="C19934" s="1257"/>
      <c r="D19934" s="1257"/>
      <c r="E19934" s="1257"/>
      <c r="F19934" s="1257"/>
      <c r="G19934" s="1257"/>
      <c r="H19934" s="1258"/>
      <c r="I19934" s="1257"/>
      <c r="J19934" s="1257"/>
      <c r="K19934" s="1257"/>
      <c r="L19934" s="1257"/>
      <c r="M19934" s="1257"/>
    </row>
    <row r="19935" spans="2:13" s="1259" customFormat="1" x14ac:dyDescent="0.2">
      <c r="B19935" s="1257"/>
      <c r="C19935" s="1257"/>
      <c r="D19935" s="1257"/>
      <c r="E19935" s="1257"/>
      <c r="F19935" s="1257"/>
      <c r="G19935" s="1257"/>
      <c r="H19935" s="1258"/>
      <c r="I19935" s="1257"/>
      <c r="J19935" s="1257"/>
      <c r="K19935" s="1257"/>
      <c r="L19935" s="1257"/>
      <c r="M19935" s="1257"/>
    </row>
    <row r="19936" spans="2:13" s="1259" customFormat="1" x14ac:dyDescent="0.2">
      <c r="B19936" s="1257"/>
      <c r="C19936" s="1257"/>
      <c r="D19936" s="1257"/>
      <c r="E19936" s="1257"/>
      <c r="F19936" s="1257"/>
      <c r="G19936" s="1257"/>
      <c r="H19936" s="1258"/>
      <c r="I19936" s="1257"/>
      <c r="J19936" s="1257"/>
      <c r="K19936" s="1257"/>
      <c r="L19936" s="1257"/>
      <c r="M19936" s="1257"/>
    </row>
    <row r="19937" spans="2:13" s="1259" customFormat="1" x14ac:dyDescent="0.2">
      <c r="B19937" s="1257"/>
      <c r="C19937" s="1257"/>
      <c r="D19937" s="1257"/>
      <c r="E19937" s="1257"/>
      <c r="F19937" s="1257"/>
      <c r="G19937" s="1257"/>
      <c r="H19937" s="1258"/>
      <c r="I19937" s="1257"/>
      <c r="J19937" s="1257"/>
      <c r="K19937" s="1257"/>
      <c r="L19937" s="1257"/>
      <c r="M19937" s="1257"/>
    </row>
    <row r="19938" spans="2:13" s="1259" customFormat="1" x14ac:dyDescent="0.2">
      <c r="B19938" s="1257"/>
      <c r="C19938" s="1257"/>
      <c r="D19938" s="1257"/>
      <c r="E19938" s="1257"/>
      <c r="F19938" s="1257"/>
      <c r="G19938" s="1257"/>
      <c r="H19938" s="1258"/>
      <c r="I19938" s="1257"/>
      <c r="J19938" s="1257"/>
      <c r="K19938" s="1257"/>
      <c r="L19938" s="1257"/>
      <c r="M19938" s="1257"/>
    </row>
    <row r="19939" spans="2:13" s="1259" customFormat="1" x14ac:dyDescent="0.2">
      <c r="B19939" s="1257"/>
      <c r="C19939" s="1257"/>
      <c r="D19939" s="1257"/>
      <c r="E19939" s="1257"/>
      <c r="F19939" s="1257"/>
      <c r="G19939" s="1257"/>
      <c r="H19939" s="1258"/>
      <c r="I19939" s="1257"/>
      <c r="J19939" s="1257"/>
      <c r="K19939" s="1257"/>
      <c r="L19939" s="1257"/>
      <c r="M19939" s="1257"/>
    </row>
    <row r="19940" spans="2:13" s="1259" customFormat="1" x14ac:dyDescent="0.2">
      <c r="B19940" s="1257"/>
      <c r="C19940" s="1257"/>
      <c r="D19940" s="1257"/>
      <c r="E19940" s="1257"/>
      <c r="F19940" s="1257"/>
      <c r="G19940" s="1257"/>
      <c r="H19940" s="1258"/>
      <c r="I19940" s="1257"/>
      <c r="J19940" s="1257"/>
      <c r="K19940" s="1257"/>
      <c r="L19940" s="1257"/>
      <c r="M19940" s="1257"/>
    </row>
    <row r="19941" spans="2:13" s="1259" customFormat="1" x14ac:dyDescent="0.2">
      <c r="B19941" s="1257"/>
      <c r="C19941" s="1257"/>
      <c r="D19941" s="1257"/>
      <c r="E19941" s="1257"/>
      <c r="F19941" s="1257"/>
      <c r="G19941" s="1257"/>
      <c r="H19941" s="1258"/>
      <c r="I19941" s="1257"/>
      <c r="J19941" s="1257"/>
      <c r="K19941" s="1257"/>
      <c r="L19941" s="1257"/>
      <c r="M19941" s="1257"/>
    </row>
    <row r="19942" spans="2:13" s="1259" customFormat="1" x14ac:dyDescent="0.2">
      <c r="B19942" s="1257"/>
      <c r="C19942" s="1257"/>
      <c r="D19942" s="1257"/>
      <c r="E19942" s="1257"/>
      <c r="F19942" s="1257"/>
      <c r="G19942" s="1257"/>
      <c r="H19942" s="1258"/>
      <c r="I19942" s="1257"/>
      <c r="J19942" s="1257"/>
      <c r="K19942" s="1257"/>
      <c r="L19942" s="1257"/>
      <c r="M19942" s="1257"/>
    </row>
    <row r="19943" spans="2:13" s="1259" customFormat="1" x14ac:dyDescent="0.2">
      <c r="B19943" s="1257"/>
      <c r="C19943" s="1257"/>
      <c r="D19943" s="1257"/>
      <c r="E19943" s="1257"/>
      <c r="F19943" s="1257"/>
      <c r="G19943" s="1257"/>
      <c r="H19943" s="1258"/>
      <c r="I19943" s="1257"/>
      <c r="J19943" s="1257"/>
      <c r="K19943" s="1257"/>
      <c r="L19943" s="1257"/>
      <c r="M19943" s="1257"/>
    </row>
    <row r="19944" spans="2:13" s="1259" customFormat="1" x14ac:dyDescent="0.2">
      <c r="B19944" s="1257"/>
      <c r="C19944" s="1257"/>
      <c r="D19944" s="1257"/>
      <c r="E19944" s="1257"/>
      <c r="F19944" s="1257"/>
      <c r="G19944" s="1257"/>
      <c r="H19944" s="1258"/>
      <c r="I19944" s="1257"/>
      <c r="J19944" s="1257"/>
      <c r="K19944" s="1257"/>
      <c r="L19944" s="1257"/>
      <c r="M19944" s="1257"/>
    </row>
    <row r="19945" spans="2:13" s="1259" customFormat="1" x14ac:dyDescent="0.2">
      <c r="B19945" s="1257"/>
      <c r="C19945" s="1257"/>
      <c r="D19945" s="1257"/>
      <c r="E19945" s="1257"/>
      <c r="F19945" s="1257"/>
      <c r="G19945" s="1257"/>
      <c r="H19945" s="1258"/>
      <c r="I19945" s="1257"/>
      <c r="J19945" s="1257"/>
      <c r="K19945" s="1257"/>
      <c r="L19945" s="1257"/>
      <c r="M19945" s="1257"/>
    </row>
    <row r="19946" spans="2:13" s="1259" customFormat="1" x14ac:dyDescent="0.2">
      <c r="B19946" s="1257"/>
      <c r="C19946" s="1257"/>
      <c r="D19946" s="1257"/>
      <c r="E19946" s="1257"/>
      <c r="F19946" s="1257"/>
      <c r="G19946" s="1257"/>
      <c r="H19946" s="1258"/>
      <c r="I19946" s="1257"/>
      <c r="J19946" s="1257"/>
      <c r="K19946" s="1257"/>
      <c r="L19946" s="1257"/>
      <c r="M19946" s="1257"/>
    </row>
    <row r="19947" spans="2:13" s="1259" customFormat="1" x14ac:dyDescent="0.2">
      <c r="B19947" s="1257"/>
      <c r="C19947" s="1257"/>
      <c r="D19947" s="1257"/>
      <c r="E19947" s="1257"/>
      <c r="F19947" s="1257"/>
      <c r="G19947" s="1257"/>
      <c r="H19947" s="1258"/>
      <c r="I19947" s="1257"/>
      <c r="J19947" s="1257"/>
      <c r="K19947" s="1257"/>
      <c r="L19947" s="1257"/>
      <c r="M19947" s="1257"/>
    </row>
    <row r="19948" spans="2:13" s="1259" customFormat="1" x14ac:dyDescent="0.2">
      <c r="B19948" s="1257"/>
      <c r="C19948" s="1257"/>
      <c r="D19948" s="1257"/>
      <c r="E19948" s="1257"/>
      <c r="F19948" s="1257"/>
      <c r="G19948" s="1257"/>
      <c r="H19948" s="1258"/>
      <c r="I19948" s="1257"/>
      <c r="J19948" s="1257"/>
      <c r="K19948" s="1257"/>
      <c r="L19948" s="1257"/>
      <c r="M19948" s="1257"/>
    </row>
    <row r="19949" spans="2:13" s="1259" customFormat="1" x14ac:dyDescent="0.2">
      <c r="B19949" s="1257"/>
      <c r="C19949" s="1257"/>
      <c r="D19949" s="1257"/>
      <c r="E19949" s="1257"/>
      <c r="F19949" s="1257"/>
      <c r="G19949" s="1257"/>
      <c r="H19949" s="1258"/>
      <c r="I19949" s="1257"/>
      <c r="J19949" s="1257"/>
      <c r="K19949" s="1257"/>
      <c r="L19949" s="1257"/>
      <c r="M19949" s="1257"/>
    </row>
    <row r="19950" spans="2:13" s="1259" customFormat="1" x14ac:dyDescent="0.2">
      <c r="B19950" s="1257"/>
      <c r="C19950" s="1257"/>
      <c r="D19950" s="1257"/>
      <c r="E19950" s="1257"/>
      <c r="F19950" s="1257"/>
      <c r="G19950" s="1257"/>
      <c r="H19950" s="1258"/>
      <c r="I19950" s="1257"/>
      <c r="J19950" s="1257"/>
      <c r="K19950" s="1257"/>
      <c r="L19950" s="1257"/>
      <c r="M19950" s="1257"/>
    </row>
    <row r="19951" spans="2:13" s="1259" customFormat="1" x14ac:dyDescent="0.2">
      <c r="B19951" s="1257"/>
      <c r="C19951" s="1257"/>
      <c r="D19951" s="1257"/>
      <c r="E19951" s="1257"/>
      <c r="F19951" s="1257"/>
      <c r="G19951" s="1257"/>
      <c r="H19951" s="1258"/>
      <c r="I19951" s="1257"/>
      <c r="J19951" s="1257"/>
      <c r="K19951" s="1257"/>
      <c r="L19951" s="1257"/>
      <c r="M19951" s="1257"/>
    </row>
    <row r="19952" spans="2:13" s="1259" customFormat="1" x14ac:dyDescent="0.2">
      <c r="B19952" s="1257"/>
      <c r="C19952" s="1257"/>
      <c r="D19952" s="1257"/>
      <c r="E19952" s="1257"/>
      <c r="F19952" s="1257"/>
      <c r="G19952" s="1257"/>
      <c r="H19952" s="1258"/>
      <c r="I19952" s="1257"/>
      <c r="J19952" s="1257"/>
      <c r="K19952" s="1257"/>
      <c r="L19952" s="1257"/>
      <c r="M19952" s="1257"/>
    </row>
    <row r="19953" spans="2:13" s="1259" customFormat="1" x14ac:dyDescent="0.2">
      <c r="B19953" s="1257"/>
      <c r="C19953" s="1257"/>
      <c r="D19953" s="1257"/>
      <c r="E19953" s="1257"/>
      <c r="F19953" s="1257"/>
      <c r="G19953" s="1257"/>
      <c r="H19953" s="1258"/>
      <c r="I19953" s="1257"/>
      <c r="J19953" s="1257"/>
      <c r="K19953" s="1257"/>
      <c r="L19953" s="1257"/>
      <c r="M19953" s="1257"/>
    </row>
    <row r="19954" spans="2:13" s="1259" customFormat="1" x14ac:dyDescent="0.2">
      <c r="B19954" s="1257"/>
      <c r="C19954" s="1257"/>
      <c r="D19954" s="1257"/>
      <c r="E19954" s="1257"/>
      <c r="F19954" s="1257"/>
      <c r="G19954" s="1257"/>
      <c r="H19954" s="1258"/>
      <c r="I19954" s="1257"/>
      <c r="J19954" s="1257"/>
      <c r="K19954" s="1257"/>
      <c r="L19954" s="1257"/>
      <c r="M19954" s="1257"/>
    </row>
    <row r="19955" spans="2:13" s="1259" customFormat="1" x14ac:dyDescent="0.2">
      <c r="B19955" s="1257"/>
      <c r="C19955" s="1257"/>
      <c r="D19955" s="1257"/>
      <c r="E19955" s="1257"/>
      <c r="F19955" s="1257"/>
      <c r="G19955" s="1257"/>
      <c r="H19955" s="1258"/>
      <c r="I19955" s="1257"/>
      <c r="J19955" s="1257"/>
      <c r="K19955" s="1257"/>
      <c r="L19955" s="1257"/>
      <c r="M19955" s="1257"/>
    </row>
    <row r="19956" spans="2:13" s="1259" customFormat="1" x14ac:dyDescent="0.2">
      <c r="B19956" s="1257"/>
      <c r="C19956" s="1257"/>
      <c r="D19956" s="1257"/>
      <c r="E19956" s="1257"/>
      <c r="F19956" s="1257"/>
      <c r="G19956" s="1257"/>
      <c r="H19956" s="1258"/>
      <c r="I19956" s="1257"/>
      <c r="J19956" s="1257"/>
      <c r="K19956" s="1257"/>
      <c r="L19956" s="1257"/>
      <c r="M19956" s="1257"/>
    </row>
    <row r="19957" spans="2:13" s="1259" customFormat="1" x14ac:dyDescent="0.2">
      <c r="B19957" s="1257"/>
      <c r="C19957" s="1257"/>
      <c r="D19957" s="1257"/>
      <c r="E19957" s="1257"/>
      <c r="F19957" s="1257"/>
      <c r="G19957" s="1257"/>
      <c r="H19957" s="1258"/>
      <c r="I19957" s="1257"/>
      <c r="J19957" s="1257"/>
      <c r="K19957" s="1257"/>
      <c r="L19957" s="1257"/>
      <c r="M19957" s="1257"/>
    </row>
    <row r="19958" spans="2:13" s="1259" customFormat="1" x14ac:dyDescent="0.2">
      <c r="B19958" s="1257"/>
      <c r="C19958" s="1257"/>
      <c r="D19958" s="1257"/>
      <c r="E19958" s="1257"/>
      <c r="F19958" s="1257"/>
      <c r="G19958" s="1257"/>
      <c r="H19958" s="1258"/>
      <c r="I19958" s="1257"/>
      <c r="J19958" s="1257"/>
      <c r="K19958" s="1257"/>
      <c r="L19958" s="1257"/>
      <c r="M19958" s="1257"/>
    </row>
    <row r="19959" spans="2:13" s="1259" customFormat="1" x14ac:dyDescent="0.2">
      <c r="B19959" s="1257"/>
      <c r="C19959" s="1257"/>
      <c r="D19959" s="1257"/>
      <c r="E19959" s="1257"/>
      <c r="F19959" s="1257"/>
      <c r="G19959" s="1257"/>
      <c r="H19959" s="1258"/>
      <c r="I19959" s="1257"/>
      <c r="J19959" s="1257"/>
      <c r="K19959" s="1257"/>
      <c r="L19959" s="1257"/>
      <c r="M19959" s="1257"/>
    </row>
    <row r="19960" spans="2:13" s="1259" customFormat="1" x14ac:dyDescent="0.2">
      <c r="B19960" s="1257"/>
      <c r="C19960" s="1257"/>
      <c r="D19960" s="1257"/>
      <c r="E19960" s="1257"/>
      <c r="F19960" s="1257"/>
      <c r="G19960" s="1257"/>
      <c r="H19960" s="1258"/>
      <c r="I19960" s="1257"/>
      <c r="J19960" s="1257"/>
      <c r="K19960" s="1257"/>
      <c r="L19960" s="1257"/>
      <c r="M19960" s="1257"/>
    </row>
    <row r="19961" spans="2:13" s="1259" customFormat="1" x14ac:dyDescent="0.2">
      <c r="B19961" s="1257"/>
      <c r="C19961" s="1257"/>
      <c r="D19961" s="1257"/>
      <c r="E19961" s="1257"/>
      <c r="F19961" s="1257"/>
      <c r="G19961" s="1257"/>
      <c r="H19961" s="1258"/>
      <c r="I19961" s="1257"/>
      <c r="J19961" s="1257"/>
      <c r="K19961" s="1257"/>
      <c r="L19961" s="1257"/>
      <c r="M19961" s="1257"/>
    </row>
    <row r="19962" spans="2:13" s="1259" customFormat="1" x14ac:dyDescent="0.2">
      <c r="B19962" s="1257"/>
      <c r="C19962" s="1257"/>
      <c r="D19962" s="1257"/>
      <c r="E19962" s="1257"/>
      <c r="F19962" s="1257"/>
      <c r="G19962" s="1257"/>
      <c r="H19962" s="1258"/>
      <c r="I19962" s="1257"/>
      <c r="J19962" s="1257"/>
      <c r="K19962" s="1257"/>
      <c r="L19962" s="1257"/>
      <c r="M19962" s="1257"/>
    </row>
    <row r="19963" spans="2:13" s="1259" customFormat="1" x14ac:dyDescent="0.2">
      <c r="B19963" s="1257"/>
      <c r="C19963" s="1257"/>
      <c r="D19963" s="1257"/>
      <c r="E19963" s="1257"/>
      <c r="F19963" s="1257"/>
      <c r="G19963" s="1257"/>
      <c r="H19963" s="1258"/>
      <c r="I19963" s="1257"/>
      <c r="J19963" s="1257"/>
      <c r="K19963" s="1257"/>
      <c r="L19963" s="1257"/>
      <c r="M19963" s="1257"/>
    </row>
    <row r="19964" spans="2:13" s="1259" customFormat="1" x14ac:dyDescent="0.2">
      <c r="B19964" s="1257"/>
      <c r="C19964" s="1257"/>
      <c r="D19964" s="1257"/>
      <c r="E19964" s="1257"/>
      <c r="F19964" s="1257"/>
      <c r="G19964" s="1257"/>
      <c r="H19964" s="1258"/>
      <c r="I19964" s="1257"/>
      <c r="J19964" s="1257"/>
      <c r="K19964" s="1257"/>
      <c r="L19964" s="1257"/>
      <c r="M19964" s="1257"/>
    </row>
    <row r="19965" spans="2:13" s="1259" customFormat="1" x14ac:dyDescent="0.2">
      <c r="B19965" s="1257"/>
      <c r="C19965" s="1257"/>
      <c r="D19965" s="1257"/>
      <c r="E19965" s="1257"/>
      <c r="F19965" s="1257"/>
      <c r="G19965" s="1257"/>
      <c r="H19965" s="1258"/>
      <c r="I19965" s="1257"/>
      <c r="J19965" s="1257"/>
      <c r="K19965" s="1257"/>
      <c r="L19965" s="1257"/>
      <c r="M19965" s="1257"/>
    </row>
    <row r="19966" spans="2:13" s="1259" customFormat="1" x14ac:dyDescent="0.2">
      <c r="B19966" s="1257"/>
      <c r="C19966" s="1257"/>
      <c r="D19966" s="1257"/>
      <c r="E19966" s="1257"/>
      <c r="F19966" s="1257"/>
      <c r="G19966" s="1257"/>
      <c r="H19966" s="1258"/>
      <c r="I19966" s="1257"/>
      <c r="J19966" s="1257"/>
      <c r="K19966" s="1257"/>
      <c r="L19966" s="1257"/>
      <c r="M19966" s="1257"/>
    </row>
    <row r="19967" spans="2:13" s="1259" customFormat="1" x14ac:dyDescent="0.2">
      <c r="B19967" s="1257"/>
      <c r="C19967" s="1257"/>
      <c r="D19967" s="1257"/>
      <c r="E19967" s="1257"/>
      <c r="F19967" s="1257"/>
      <c r="G19967" s="1257"/>
      <c r="H19967" s="1258"/>
      <c r="I19967" s="1257"/>
      <c r="J19967" s="1257"/>
      <c r="K19967" s="1257"/>
      <c r="L19967" s="1257"/>
      <c r="M19967" s="1257"/>
    </row>
    <row r="19968" spans="2:13" s="1259" customFormat="1" x14ac:dyDescent="0.2">
      <c r="B19968" s="1257"/>
      <c r="C19968" s="1257"/>
      <c r="D19968" s="1257"/>
      <c r="E19968" s="1257"/>
      <c r="F19968" s="1257"/>
      <c r="G19968" s="1257"/>
      <c r="H19968" s="1258"/>
      <c r="I19968" s="1257"/>
      <c r="J19968" s="1257"/>
      <c r="K19968" s="1257"/>
      <c r="L19968" s="1257"/>
      <c r="M19968" s="1257"/>
    </row>
    <row r="19969" spans="2:13" s="1259" customFormat="1" x14ac:dyDescent="0.2">
      <c r="B19969" s="1257"/>
      <c r="C19969" s="1257"/>
      <c r="D19969" s="1257"/>
      <c r="E19969" s="1257"/>
      <c r="F19969" s="1257"/>
      <c r="G19969" s="1257"/>
      <c r="H19969" s="1258"/>
      <c r="I19969" s="1257"/>
      <c r="J19969" s="1257"/>
      <c r="K19969" s="1257"/>
      <c r="L19969" s="1257"/>
      <c r="M19969" s="1257"/>
    </row>
    <row r="19970" spans="2:13" s="1259" customFormat="1" x14ac:dyDescent="0.2">
      <c r="B19970" s="1257"/>
      <c r="C19970" s="1257"/>
      <c r="D19970" s="1257"/>
      <c r="E19970" s="1257"/>
      <c r="F19970" s="1257"/>
      <c r="G19970" s="1257"/>
      <c r="H19970" s="1258"/>
      <c r="I19970" s="1257"/>
      <c r="J19970" s="1257"/>
      <c r="K19970" s="1257"/>
      <c r="L19970" s="1257"/>
      <c r="M19970" s="1257"/>
    </row>
    <row r="19971" spans="2:13" s="1259" customFormat="1" x14ac:dyDescent="0.2">
      <c r="B19971" s="1257"/>
      <c r="C19971" s="1257"/>
      <c r="D19971" s="1257"/>
      <c r="E19971" s="1257"/>
      <c r="F19971" s="1257"/>
      <c r="G19971" s="1257"/>
      <c r="H19971" s="1258"/>
      <c r="I19971" s="1257"/>
      <c r="J19971" s="1257"/>
      <c r="K19971" s="1257"/>
      <c r="L19971" s="1257"/>
      <c r="M19971" s="1257"/>
    </row>
    <row r="19972" spans="2:13" s="1259" customFormat="1" x14ac:dyDescent="0.2">
      <c r="B19972" s="1257"/>
      <c r="C19972" s="1257"/>
      <c r="D19972" s="1257"/>
      <c r="E19972" s="1257"/>
      <c r="F19972" s="1257"/>
      <c r="G19972" s="1257"/>
      <c r="H19972" s="1258"/>
      <c r="I19972" s="1257"/>
      <c r="J19972" s="1257"/>
      <c r="K19972" s="1257"/>
      <c r="L19972" s="1257"/>
      <c r="M19972" s="1257"/>
    </row>
    <row r="19973" spans="2:13" s="1259" customFormat="1" x14ac:dyDescent="0.2">
      <c r="B19973" s="1257"/>
      <c r="C19973" s="1257"/>
      <c r="D19973" s="1257"/>
      <c r="E19973" s="1257"/>
      <c r="F19973" s="1257"/>
      <c r="G19973" s="1257"/>
      <c r="H19973" s="1258"/>
      <c r="I19973" s="1257"/>
      <c r="J19973" s="1257"/>
      <c r="K19973" s="1257"/>
      <c r="L19973" s="1257"/>
      <c r="M19973" s="1257"/>
    </row>
    <row r="19974" spans="2:13" s="1259" customFormat="1" x14ac:dyDescent="0.2">
      <c r="B19974" s="1257"/>
      <c r="C19974" s="1257"/>
      <c r="D19974" s="1257"/>
      <c r="E19974" s="1257"/>
      <c r="F19974" s="1257"/>
      <c r="G19974" s="1257"/>
      <c r="H19974" s="1258"/>
      <c r="I19974" s="1257"/>
      <c r="J19974" s="1257"/>
      <c r="K19974" s="1257"/>
      <c r="L19974" s="1257"/>
      <c r="M19974" s="1257"/>
    </row>
    <row r="19975" spans="2:13" s="1259" customFormat="1" x14ac:dyDescent="0.2">
      <c r="B19975" s="1257"/>
      <c r="C19975" s="1257"/>
      <c r="D19975" s="1257"/>
      <c r="E19975" s="1257"/>
      <c r="F19975" s="1257"/>
      <c r="G19975" s="1257"/>
      <c r="H19975" s="1258"/>
      <c r="I19975" s="1257"/>
      <c r="J19975" s="1257"/>
      <c r="K19975" s="1257"/>
      <c r="L19975" s="1257"/>
      <c r="M19975" s="1257"/>
    </row>
    <row r="19976" spans="2:13" s="1259" customFormat="1" x14ac:dyDescent="0.2">
      <c r="B19976" s="1257"/>
      <c r="C19976" s="1257"/>
      <c r="D19976" s="1257"/>
      <c r="E19976" s="1257"/>
      <c r="F19976" s="1257"/>
      <c r="G19976" s="1257"/>
      <c r="H19976" s="1258"/>
      <c r="I19976" s="1257"/>
      <c r="J19976" s="1257"/>
      <c r="K19976" s="1257"/>
      <c r="L19976" s="1257"/>
      <c r="M19976" s="1257"/>
    </row>
    <row r="19977" spans="2:13" s="1259" customFormat="1" x14ac:dyDescent="0.2">
      <c r="B19977" s="1257"/>
      <c r="C19977" s="1257"/>
      <c r="D19977" s="1257"/>
      <c r="E19977" s="1257"/>
      <c r="F19977" s="1257"/>
      <c r="G19977" s="1257"/>
      <c r="H19977" s="1258"/>
      <c r="I19977" s="1257"/>
      <c r="J19977" s="1257"/>
      <c r="K19977" s="1257"/>
      <c r="L19977" s="1257"/>
      <c r="M19977" s="1257"/>
    </row>
    <row r="19978" spans="2:13" s="1259" customFormat="1" x14ac:dyDescent="0.2">
      <c r="B19978" s="1257"/>
      <c r="C19978" s="1257"/>
      <c r="D19978" s="1257"/>
      <c r="E19978" s="1257"/>
      <c r="F19978" s="1257"/>
      <c r="G19978" s="1257"/>
      <c r="H19978" s="1258"/>
      <c r="I19978" s="1257"/>
      <c r="J19978" s="1257"/>
      <c r="K19978" s="1257"/>
      <c r="L19978" s="1257"/>
      <c r="M19978" s="1257"/>
    </row>
    <row r="19979" spans="2:13" s="1259" customFormat="1" x14ac:dyDescent="0.2">
      <c r="B19979" s="1257"/>
      <c r="C19979" s="1257"/>
      <c r="D19979" s="1257"/>
      <c r="E19979" s="1257"/>
      <c r="F19979" s="1257"/>
      <c r="G19979" s="1257"/>
      <c r="H19979" s="1258"/>
      <c r="I19979" s="1257"/>
      <c r="J19979" s="1257"/>
      <c r="K19979" s="1257"/>
      <c r="L19979" s="1257"/>
      <c r="M19979" s="1257"/>
    </row>
    <row r="19980" spans="2:13" s="1259" customFormat="1" x14ac:dyDescent="0.2">
      <c r="B19980" s="1257"/>
      <c r="C19980" s="1257"/>
      <c r="D19980" s="1257"/>
      <c r="E19980" s="1257"/>
      <c r="F19980" s="1257"/>
      <c r="G19980" s="1257"/>
      <c r="H19980" s="1258"/>
      <c r="I19980" s="1257"/>
      <c r="J19980" s="1257"/>
      <c r="K19980" s="1257"/>
      <c r="L19980" s="1257"/>
      <c r="M19980" s="1257"/>
    </row>
    <row r="19981" spans="2:13" s="1259" customFormat="1" x14ac:dyDescent="0.2">
      <c r="B19981" s="1257"/>
      <c r="C19981" s="1257"/>
      <c r="D19981" s="1257"/>
      <c r="E19981" s="1257"/>
      <c r="F19981" s="1257"/>
      <c r="G19981" s="1257"/>
      <c r="H19981" s="1258"/>
      <c r="I19981" s="1257"/>
      <c r="J19981" s="1257"/>
      <c r="K19981" s="1257"/>
      <c r="L19981" s="1257"/>
      <c r="M19981" s="1257"/>
    </row>
    <row r="19982" spans="2:13" s="1259" customFormat="1" x14ac:dyDescent="0.2">
      <c r="B19982" s="1257"/>
      <c r="C19982" s="1257"/>
      <c r="D19982" s="1257"/>
      <c r="E19982" s="1257"/>
      <c r="F19982" s="1257"/>
      <c r="G19982" s="1257"/>
      <c r="H19982" s="1258"/>
      <c r="I19982" s="1257"/>
      <c r="J19982" s="1257"/>
      <c r="K19982" s="1257"/>
      <c r="L19982" s="1257"/>
      <c r="M19982" s="1257"/>
    </row>
    <row r="19983" spans="2:13" s="1259" customFormat="1" x14ac:dyDescent="0.2">
      <c r="B19983" s="1257"/>
      <c r="C19983" s="1257"/>
      <c r="D19983" s="1257"/>
      <c r="E19983" s="1257"/>
      <c r="F19983" s="1257"/>
      <c r="G19983" s="1257"/>
      <c r="H19983" s="1258"/>
      <c r="I19983" s="1257"/>
      <c r="J19983" s="1257"/>
      <c r="K19983" s="1257"/>
      <c r="L19983" s="1257"/>
      <c r="M19983" s="1257"/>
    </row>
    <row r="19984" spans="2:13" s="1259" customFormat="1" x14ac:dyDescent="0.2">
      <c r="B19984" s="1257"/>
      <c r="C19984" s="1257"/>
      <c r="D19984" s="1257"/>
      <c r="E19984" s="1257"/>
      <c r="F19984" s="1257"/>
      <c r="G19984" s="1257"/>
      <c r="H19984" s="1258"/>
      <c r="I19984" s="1257"/>
      <c r="J19984" s="1257"/>
      <c r="K19984" s="1257"/>
      <c r="L19984" s="1257"/>
      <c r="M19984" s="1257"/>
    </row>
    <row r="19985" spans="2:13" s="1259" customFormat="1" x14ac:dyDescent="0.2">
      <c r="B19985" s="1257"/>
      <c r="C19985" s="1257"/>
      <c r="D19985" s="1257"/>
      <c r="E19985" s="1257"/>
      <c r="F19985" s="1257"/>
      <c r="G19985" s="1257"/>
      <c r="H19985" s="1258"/>
      <c r="I19985" s="1257"/>
      <c r="J19985" s="1257"/>
      <c r="K19985" s="1257"/>
      <c r="L19985" s="1257"/>
      <c r="M19985" s="1257"/>
    </row>
    <row r="19986" spans="2:13" s="1259" customFormat="1" x14ac:dyDescent="0.2">
      <c r="B19986" s="1257"/>
      <c r="C19986" s="1257"/>
      <c r="D19986" s="1257"/>
      <c r="E19986" s="1257"/>
      <c r="F19986" s="1257"/>
      <c r="G19986" s="1257"/>
      <c r="H19986" s="1258"/>
      <c r="I19986" s="1257"/>
      <c r="J19986" s="1257"/>
      <c r="K19986" s="1257"/>
      <c r="L19986" s="1257"/>
      <c r="M19986" s="1257"/>
    </row>
    <row r="19987" spans="2:13" s="1259" customFormat="1" x14ac:dyDescent="0.2">
      <c r="B19987" s="1257"/>
      <c r="C19987" s="1257"/>
      <c r="D19987" s="1257"/>
      <c r="E19987" s="1257"/>
      <c r="F19987" s="1257"/>
      <c r="G19987" s="1257"/>
      <c r="H19987" s="1258"/>
      <c r="I19987" s="1257"/>
      <c r="J19987" s="1257"/>
      <c r="K19987" s="1257"/>
      <c r="L19987" s="1257"/>
      <c r="M19987" s="1257"/>
    </row>
    <row r="19988" spans="2:13" s="1259" customFormat="1" x14ac:dyDescent="0.2">
      <c r="B19988" s="1257"/>
      <c r="C19988" s="1257"/>
      <c r="D19988" s="1257"/>
      <c r="E19988" s="1257"/>
      <c r="F19988" s="1257"/>
      <c r="G19988" s="1257"/>
      <c r="H19988" s="1258"/>
      <c r="I19988" s="1257"/>
      <c r="J19988" s="1257"/>
      <c r="K19988" s="1257"/>
      <c r="L19988" s="1257"/>
      <c r="M19988" s="1257"/>
    </row>
    <row r="19989" spans="2:13" s="1259" customFormat="1" x14ac:dyDescent="0.2">
      <c r="B19989" s="1257"/>
      <c r="C19989" s="1257"/>
      <c r="D19989" s="1257"/>
      <c r="E19989" s="1257"/>
      <c r="F19989" s="1257"/>
      <c r="G19989" s="1257"/>
      <c r="H19989" s="1258"/>
      <c r="I19989" s="1257"/>
      <c r="J19989" s="1257"/>
      <c r="K19989" s="1257"/>
      <c r="L19989" s="1257"/>
      <c r="M19989" s="1257"/>
    </row>
    <row r="19990" spans="2:13" s="1259" customFormat="1" x14ac:dyDescent="0.2">
      <c r="B19990" s="1257"/>
      <c r="C19990" s="1257"/>
      <c r="D19990" s="1257"/>
      <c r="E19990" s="1257"/>
      <c r="F19990" s="1257"/>
      <c r="G19990" s="1257"/>
      <c r="H19990" s="1258"/>
      <c r="I19990" s="1257"/>
      <c r="J19990" s="1257"/>
      <c r="K19990" s="1257"/>
      <c r="L19990" s="1257"/>
      <c r="M19990" s="1257"/>
    </row>
    <row r="19991" spans="2:13" s="1259" customFormat="1" x14ac:dyDescent="0.2">
      <c r="B19991" s="1257"/>
      <c r="C19991" s="1257"/>
      <c r="D19991" s="1257"/>
      <c r="E19991" s="1257"/>
      <c r="F19991" s="1257"/>
      <c r="G19991" s="1257"/>
      <c r="H19991" s="1258"/>
      <c r="I19991" s="1257"/>
      <c r="J19991" s="1257"/>
      <c r="K19991" s="1257"/>
      <c r="L19991" s="1257"/>
      <c r="M19991" s="1257"/>
    </row>
    <row r="19992" spans="2:13" s="1259" customFormat="1" x14ac:dyDescent="0.2">
      <c r="B19992" s="1257"/>
      <c r="C19992" s="1257"/>
      <c r="D19992" s="1257"/>
      <c r="E19992" s="1257"/>
      <c r="F19992" s="1257"/>
      <c r="G19992" s="1257"/>
      <c r="H19992" s="1258"/>
      <c r="I19992" s="1257"/>
      <c r="J19992" s="1257"/>
      <c r="K19992" s="1257"/>
      <c r="L19992" s="1257"/>
      <c r="M19992" s="1257"/>
    </row>
    <row r="19993" spans="2:13" s="1259" customFormat="1" x14ac:dyDescent="0.2">
      <c r="B19993" s="1257"/>
      <c r="C19993" s="1257"/>
      <c r="D19993" s="1257"/>
      <c r="E19993" s="1257"/>
      <c r="F19993" s="1257"/>
      <c r="G19993" s="1257"/>
      <c r="H19993" s="1258"/>
      <c r="I19993" s="1257"/>
      <c r="J19993" s="1257"/>
      <c r="K19993" s="1257"/>
      <c r="L19993" s="1257"/>
      <c r="M19993" s="1257"/>
    </row>
    <row r="19994" spans="2:13" s="1259" customFormat="1" x14ac:dyDescent="0.2">
      <c r="B19994" s="1257"/>
      <c r="C19994" s="1257"/>
      <c r="D19994" s="1257"/>
      <c r="E19994" s="1257"/>
      <c r="F19994" s="1257"/>
      <c r="G19994" s="1257"/>
      <c r="H19994" s="1258"/>
      <c r="I19994" s="1257"/>
      <c r="J19994" s="1257"/>
      <c r="K19994" s="1257"/>
      <c r="L19994" s="1257"/>
      <c r="M19994" s="1257"/>
    </row>
    <row r="19995" spans="2:13" s="1259" customFormat="1" x14ac:dyDescent="0.2">
      <c r="B19995" s="1257"/>
      <c r="C19995" s="1257"/>
      <c r="D19995" s="1257"/>
      <c r="E19995" s="1257"/>
      <c r="F19995" s="1257"/>
      <c r="G19995" s="1257"/>
      <c r="H19995" s="1258"/>
      <c r="I19995" s="1257"/>
      <c r="J19995" s="1257"/>
      <c r="K19995" s="1257"/>
      <c r="L19995" s="1257"/>
      <c r="M19995" s="1257"/>
    </row>
    <row r="19996" spans="2:13" s="1259" customFormat="1" x14ac:dyDescent="0.2">
      <c r="B19996" s="1257"/>
      <c r="C19996" s="1257"/>
      <c r="D19996" s="1257"/>
      <c r="E19996" s="1257"/>
      <c r="F19996" s="1257"/>
      <c r="G19996" s="1257"/>
      <c r="H19996" s="1258"/>
      <c r="I19996" s="1257"/>
      <c r="J19996" s="1257"/>
      <c r="K19996" s="1257"/>
      <c r="L19996" s="1257"/>
      <c r="M19996" s="1257"/>
    </row>
    <row r="19997" spans="2:13" s="1259" customFormat="1" x14ac:dyDescent="0.2">
      <c r="B19997" s="1257"/>
      <c r="C19997" s="1257"/>
      <c r="D19997" s="1257"/>
      <c r="E19997" s="1257"/>
      <c r="F19997" s="1257"/>
      <c r="G19997" s="1257"/>
      <c r="H19997" s="1258"/>
      <c r="I19997" s="1257"/>
      <c r="J19997" s="1257"/>
      <c r="K19997" s="1257"/>
      <c r="L19997" s="1257"/>
      <c r="M19997" s="1257"/>
    </row>
    <row r="19998" spans="2:13" s="1259" customFormat="1" x14ac:dyDescent="0.2">
      <c r="B19998" s="1257"/>
      <c r="C19998" s="1257"/>
      <c r="D19998" s="1257"/>
      <c r="E19998" s="1257"/>
      <c r="F19998" s="1257"/>
      <c r="G19998" s="1257"/>
      <c r="H19998" s="1258"/>
      <c r="I19998" s="1257"/>
      <c r="J19998" s="1257"/>
      <c r="K19998" s="1257"/>
      <c r="L19998" s="1257"/>
      <c r="M19998" s="1257"/>
    </row>
    <row r="19999" spans="2:13" s="1259" customFormat="1" x14ac:dyDescent="0.2">
      <c r="B19999" s="1257"/>
      <c r="C19999" s="1257"/>
      <c r="D19999" s="1257"/>
      <c r="E19999" s="1257"/>
      <c r="F19999" s="1257"/>
      <c r="G19999" s="1257"/>
      <c r="H19999" s="1258"/>
      <c r="I19999" s="1257"/>
      <c r="J19999" s="1257"/>
      <c r="K19999" s="1257"/>
      <c r="L19999" s="1257"/>
      <c r="M19999" s="1257"/>
    </row>
    <row r="20000" spans="2:13" s="1259" customFormat="1" x14ac:dyDescent="0.2">
      <c r="B20000" s="1257"/>
      <c r="C20000" s="1257"/>
      <c r="D20000" s="1257"/>
      <c r="E20000" s="1257"/>
      <c r="F20000" s="1257"/>
      <c r="G20000" s="1257"/>
      <c r="H20000" s="1258"/>
      <c r="I20000" s="1257"/>
      <c r="J20000" s="1257"/>
      <c r="K20000" s="1257"/>
      <c r="L20000" s="1257"/>
      <c r="M20000" s="1257"/>
    </row>
    <row r="20001" spans="2:13" s="1259" customFormat="1" x14ac:dyDescent="0.2">
      <c r="B20001" s="1257"/>
      <c r="C20001" s="1257"/>
      <c r="D20001" s="1257"/>
      <c r="E20001" s="1257"/>
      <c r="F20001" s="1257"/>
      <c r="G20001" s="1257"/>
      <c r="H20001" s="1258"/>
      <c r="I20001" s="1257"/>
      <c r="J20001" s="1257"/>
      <c r="K20001" s="1257"/>
      <c r="L20001" s="1257"/>
      <c r="M20001" s="1257"/>
    </row>
    <row r="20002" spans="2:13" s="1259" customFormat="1" x14ac:dyDescent="0.2">
      <c r="B20002" s="1257"/>
      <c r="C20002" s="1257"/>
      <c r="D20002" s="1257"/>
      <c r="E20002" s="1257"/>
      <c r="F20002" s="1257"/>
      <c r="G20002" s="1257"/>
      <c r="H20002" s="1258"/>
      <c r="I20002" s="1257"/>
      <c r="J20002" s="1257"/>
      <c r="K20002" s="1257"/>
      <c r="L20002" s="1257"/>
      <c r="M20002" s="1257"/>
    </row>
    <row r="20003" spans="2:13" s="1259" customFormat="1" x14ac:dyDescent="0.2">
      <c r="B20003" s="1257"/>
      <c r="C20003" s="1257"/>
      <c r="D20003" s="1257"/>
      <c r="E20003" s="1257"/>
      <c r="F20003" s="1257"/>
      <c r="G20003" s="1257"/>
      <c r="H20003" s="1258"/>
      <c r="I20003" s="1257"/>
      <c r="J20003" s="1257"/>
      <c r="K20003" s="1257"/>
      <c r="L20003" s="1257"/>
      <c r="M20003" s="1257"/>
    </row>
    <row r="20004" spans="2:13" s="1259" customFormat="1" x14ac:dyDescent="0.2">
      <c r="B20004" s="1257"/>
      <c r="C20004" s="1257"/>
      <c r="D20004" s="1257"/>
      <c r="E20004" s="1257"/>
      <c r="F20004" s="1257"/>
      <c r="G20004" s="1257"/>
      <c r="H20004" s="1258"/>
      <c r="I20004" s="1257"/>
      <c r="J20004" s="1257"/>
      <c r="K20004" s="1257"/>
      <c r="L20004" s="1257"/>
      <c r="M20004" s="1257"/>
    </row>
    <row r="20005" spans="2:13" s="1259" customFormat="1" x14ac:dyDescent="0.2">
      <c r="B20005" s="1257"/>
      <c r="C20005" s="1257"/>
      <c r="D20005" s="1257"/>
      <c r="E20005" s="1257"/>
      <c r="F20005" s="1257"/>
      <c r="G20005" s="1257"/>
      <c r="H20005" s="1258"/>
      <c r="I20005" s="1257"/>
      <c r="J20005" s="1257"/>
      <c r="K20005" s="1257"/>
      <c r="L20005" s="1257"/>
      <c r="M20005" s="1257"/>
    </row>
    <row r="20006" spans="2:13" s="1259" customFormat="1" x14ac:dyDescent="0.2">
      <c r="B20006" s="1257"/>
      <c r="C20006" s="1257"/>
      <c r="D20006" s="1257"/>
      <c r="E20006" s="1257"/>
      <c r="F20006" s="1257"/>
      <c r="G20006" s="1257"/>
      <c r="H20006" s="1258"/>
      <c r="I20006" s="1257"/>
      <c r="J20006" s="1257"/>
      <c r="K20006" s="1257"/>
      <c r="L20006" s="1257"/>
      <c r="M20006" s="1257"/>
    </row>
    <row r="20007" spans="2:13" s="1259" customFormat="1" x14ac:dyDescent="0.2">
      <c r="B20007" s="1257"/>
      <c r="C20007" s="1257"/>
      <c r="D20007" s="1257"/>
      <c r="E20007" s="1257"/>
      <c r="F20007" s="1257"/>
      <c r="G20007" s="1257"/>
      <c r="H20007" s="1258"/>
      <c r="I20007" s="1257"/>
      <c r="J20007" s="1257"/>
      <c r="K20007" s="1257"/>
      <c r="L20007" s="1257"/>
      <c r="M20007" s="1257"/>
    </row>
    <row r="20008" spans="2:13" s="1259" customFormat="1" x14ac:dyDescent="0.2">
      <c r="B20008" s="1257"/>
      <c r="C20008" s="1257"/>
      <c r="D20008" s="1257"/>
      <c r="E20008" s="1257"/>
      <c r="F20008" s="1257"/>
      <c r="G20008" s="1257"/>
      <c r="H20008" s="1258"/>
      <c r="I20008" s="1257"/>
      <c r="J20008" s="1257"/>
      <c r="K20008" s="1257"/>
      <c r="L20008" s="1257"/>
      <c r="M20008" s="1257"/>
    </row>
    <row r="20009" spans="2:13" s="1259" customFormat="1" x14ac:dyDescent="0.2">
      <c r="B20009" s="1257"/>
      <c r="C20009" s="1257"/>
      <c r="D20009" s="1257"/>
      <c r="E20009" s="1257"/>
      <c r="F20009" s="1257"/>
      <c r="G20009" s="1257"/>
      <c r="H20009" s="1258"/>
      <c r="I20009" s="1257"/>
      <c r="J20009" s="1257"/>
      <c r="K20009" s="1257"/>
      <c r="L20009" s="1257"/>
      <c r="M20009" s="1257"/>
    </row>
    <row r="20010" spans="2:13" s="1259" customFormat="1" x14ac:dyDescent="0.2">
      <c r="B20010" s="1257"/>
      <c r="C20010" s="1257"/>
      <c r="D20010" s="1257"/>
      <c r="E20010" s="1257"/>
      <c r="F20010" s="1257"/>
      <c r="G20010" s="1257"/>
      <c r="H20010" s="1258"/>
      <c r="I20010" s="1257"/>
      <c r="J20010" s="1257"/>
      <c r="K20010" s="1257"/>
      <c r="L20010" s="1257"/>
      <c r="M20010" s="1257"/>
    </row>
    <row r="20011" spans="2:13" s="1259" customFormat="1" x14ac:dyDescent="0.2">
      <c r="B20011" s="1257"/>
      <c r="C20011" s="1257"/>
      <c r="D20011" s="1257"/>
      <c r="E20011" s="1257"/>
      <c r="F20011" s="1257"/>
      <c r="G20011" s="1257"/>
      <c r="H20011" s="1258"/>
      <c r="I20011" s="1257"/>
      <c r="J20011" s="1257"/>
      <c r="K20011" s="1257"/>
      <c r="L20011" s="1257"/>
      <c r="M20011" s="1257"/>
    </row>
    <row r="20012" spans="2:13" s="1259" customFormat="1" x14ac:dyDescent="0.2">
      <c r="B20012" s="1257"/>
      <c r="C20012" s="1257"/>
      <c r="D20012" s="1257"/>
      <c r="E20012" s="1257"/>
      <c r="F20012" s="1257"/>
      <c r="G20012" s="1257"/>
      <c r="H20012" s="1258"/>
      <c r="I20012" s="1257"/>
      <c r="J20012" s="1257"/>
      <c r="K20012" s="1257"/>
      <c r="L20012" s="1257"/>
      <c r="M20012" s="1257"/>
    </row>
    <row r="20013" spans="2:13" s="1259" customFormat="1" x14ac:dyDescent="0.2">
      <c r="B20013" s="1257"/>
      <c r="C20013" s="1257"/>
      <c r="D20013" s="1257"/>
      <c r="E20013" s="1257"/>
      <c r="F20013" s="1257"/>
      <c r="G20013" s="1257"/>
      <c r="H20013" s="1258"/>
      <c r="I20013" s="1257"/>
      <c r="J20013" s="1257"/>
      <c r="K20013" s="1257"/>
      <c r="L20013" s="1257"/>
      <c r="M20013" s="1257"/>
    </row>
    <row r="20014" spans="2:13" s="1259" customFormat="1" x14ac:dyDescent="0.2">
      <c r="B20014" s="1257"/>
      <c r="C20014" s="1257"/>
      <c r="D20014" s="1257"/>
      <c r="E20014" s="1257"/>
      <c r="F20014" s="1257"/>
      <c r="G20014" s="1257"/>
      <c r="H20014" s="1258"/>
      <c r="I20014" s="1257"/>
      <c r="J20014" s="1257"/>
      <c r="K20014" s="1257"/>
      <c r="L20014" s="1257"/>
      <c r="M20014" s="1257"/>
    </row>
    <row r="20015" spans="2:13" s="1259" customFormat="1" x14ac:dyDescent="0.2">
      <c r="B20015" s="1257"/>
      <c r="C20015" s="1257"/>
      <c r="D20015" s="1257"/>
      <c r="E20015" s="1257"/>
      <c r="F20015" s="1257"/>
      <c r="G20015" s="1257"/>
      <c r="H20015" s="1258"/>
      <c r="I20015" s="1257"/>
      <c r="J20015" s="1257"/>
      <c r="K20015" s="1257"/>
      <c r="L20015" s="1257"/>
      <c r="M20015" s="1257"/>
    </row>
    <row r="20016" spans="2:13" s="1259" customFormat="1" x14ac:dyDescent="0.2">
      <c r="B20016" s="1257"/>
      <c r="C20016" s="1257"/>
      <c r="D20016" s="1257"/>
      <c r="E20016" s="1257"/>
      <c r="F20016" s="1257"/>
      <c r="G20016" s="1257"/>
      <c r="H20016" s="1258"/>
      <c r="I20016" s="1257"/>
      <c r="J20016" s="1257"/>
      <c r="K20016" s="1257"/>
      <c r="L20016" s="1257"/>
      <c r="M20016" s="1257"/>
    </row>
    <row r="20017" spans="2:13" s="1259" customFormat="1" x14ac:dyDescent="0.2">
      <c r="B20017" s="1257"/>
      <c r="C20017" s="1257"/>
      <c r="D20017" s="1257"/>
      <c r="E20017" s="1257"/>
      <c r="F20017" s="1257"/>
      <c r="G20017" s="1257"/>
      <c r="H20017" s="1258"/>
      <c r="I20017" s="1257"/>
      <c r="J20017" s="1257"/>
      <c r="K20017" s="1257"/>
      <c r="L20017" s="1257"/>
      <c r="M20017" s="1257"/>
    </row>
    <row r="20018" spans="2:13" s="1259" customFormat="1" x14ac:dyDescent="0.2">
      <c r="B20018" s="1257"/>
      <c r="C20018" s="1257"/>
      <c r="D20018" s="1257"/>
      <c r="E20018" s="1257"/>
      <c r="F20018" s="1257"/>
      <c r="G20018" s="1257"/>
      <c r="H20018" s="1258"/>
      <c r="I20018" s="1257"/>
      <c r="J20018" s="1257"/>
      <c r="K20018" s="1257"/>
      <c r="L20018" s="1257"/>
      <c r="M20018" s="1257"/>
    </row>
    <row r="20019" spans="2:13" s="1259" customFormat="1" x14ac:dyDescent="0.2">
      <c r="B20019" s="1257"/>
      <c r="C20019" s="1257"/>
      <c r="D20019" s="1257"/>
      <c r="E20019" s="1257"/>
      <c r="F20019" s="1257"/>
      <c r="G20019" s="1257"/>
      <c r="H20019" s="1258"/>
      <c r="I20019" s="1257"/>
      <c r="J20019" s="1257"/>
      <c r="K20019" s="1257"/>
      <c r="L20019" s="1257"/>
      <c r="M20019" s="1257"/>
    </row>
    <row r="20020" spans="2:13" s="1259" customFormat="1" x14ac:dyDescent="0.2">
      <c r="B20020" s="1257"/>
      <c r="C20020" s="1257"/>
      <c r="D20020" s="1257"/>
      <c r="E20020" s="1257"/>
      <c r="F20020" s="1257"/>
      <c r="G20020" s="1257"/>
      <c r="H20020" s="1258"/>
      <c r="I20020" s="1257"/>
      <c r="J20020" s="1257"/>
      <c r="K20020" s="1257"/>
      <c r="L20020" s="1257"/>
      <c r="M20020" s="1257"/>
    </row>
    <row r="20021" spans="2:13" s="1259" customFormat="1" x14ac:dyDescent="0.2">
      <c r="B20021" s="1257"/>
      <c r="C20021" s="1257"/>
      <c r="D20021" s="1257"/>
      <c r="E20021" s="1257"/>
      <c r="F20021" s="1257"/>
      <c r="G20021" s="1257"/>
      <c r="H20021" s="1258"/>
      <c r="I20021" s="1257"/>
      <c r="J20021" s="1257"/>
      <c r="K20021" s="1257"/>
      <c r="L20021" s="1257"/>
      <c r="M20021" s="1257"/>
    </row>
    <row r="20022" spans="2:13" s="1259" customFormat="1" x14ac:dyDescent="0.2">
      <c r="B20022" s="1257"/>
      <c r="C20022" s="1257"/>
      <c r="D20022" s="1257"/>
      <c r="E20022" s="1257"/>
      <c r="F20022" s="1257"/>
      <c r="G20022" s="1257"/>
      <c r="H20022" s="1258"/>
      <c r="I20022" s="1257"/>
      <c r="J20022" s="1257"/>
      <c r="K20022" s="1257"/>
      <c r="L20022" s="1257"/>
      <c r="M20022" s="1257"/>
    </row>
    <row r="20023" spans="2:13" s="1259" customFormat="1" x14ac:dyDescent="0.2">
      <c r="B20023" s="1257"/>
      <c r="C20023" s="1257"/>
      <c r="D20023" s="1257"/>
      <c r="E20023" s="1257"/>
      <c r="F20023" s="1257"/>
      <c r="G20023" s="1257"/>
      <c r="H20023" s="1258"/>
      <c r="I20023" s="1257"/>
      <c r="J20023" s="1257"/>
      <c r="K20023" s="1257"/>
      <c r="L20023" s="1257"/>
      <c r="M20023" s="1257"/>
    </row>
    <row r="20024" spans="2:13" s="1259" customFormat="1" x14ac:dyDescent="0.2">
      <c r="B20024" s="1257"/>
      <c r="C20024" s="1257"/>
      <c r="D20024" s="1257"/>
      <c r="E20024" s="1257"/>
      <c r="F20024" s="1257"/>
      <c r="G20024" s="1257"/>
      <c r="H20024" s="1258"/>
      <c r="I20024" s="1257"/>
      <c r="J20024" s="1257"/>
      <c r="K20024" s="1257"/>
      <c r="L20024" s="1257"/>
      <c r="M20024" s="1257"/>
    </row>
    <row r="20025" spans="2:13" s="1259" customFormat="1" x14ac:dyDescent="0.2">
      <c r="B20025" s="1257"/>
      <c r="C20025" s="1257"/>
      <c r="D20025" s="1257"/>
      <c r="E20025" s="1257"/>
      <c r="F20025" s="1257"/>
      <c r="G20025" s="1257"/>
      <c r="H20025" s="1258"/>
      <c r="I20025" s="1257"/>
      <c r="J20025" s="1257"/>
      <c r="K20025" s="1257"/>
      <c r="L20025" s="1257"/>
      <c r="M20025" s="1257"/>
    </row>
    <row r="20026" spans="2:13" s="1259" customFormat="1" x14ac:dyDescent="0.2">
      <c r="B20026" s="1257"/>
      <c r="C20026" s="1257"/>
      <c r="D20026" s="1257"/>
      <c r="E20026" s="1257"/>
      <c r="F20026" s="1257"/>
      <c r="G20026" s="1257"/>
      <c r="H20026" s="1258"/>
      <c r="I20026" s="1257"/>
      <c r="J20026" s="1257"/>
      <c r="K20026" s="1257"/>
      <c r="L20026" s="1257"/>
      <c r="M20026" s="1257"/>
    </row>
    <row r="20027" spans="2:13" s="1259" customFormat="1" x14ac:dyDescent="0.2">
      <c r="B20027" s="1257"/>
      <c r="C20027" s="1257"/>
      <c r="D20027" s="1257"/>
      <c r="E20027" s="1257"/>
      <c r="F20027" s="1257"/>
      <c r="G20027" s="1257"/>
      <c r="H20027" s="1258"/>
      <c r="I20027" s="1257"/>
      <c r="J20027" s="1257"/>
      <c r="K20027" s="1257"/>
      <c r="L20027" s="1257"/>
      <c r="M20027" s="1257"/>
    </row>
    <row r="20028" spans="2:13" s="1259" customFormat="1" x14ac:dyDescent="0.2">
      <c r="B20028" s="1257"/>
      <c r="C20028" s="1257"/>
      <c r="D20028" s="1257"/>
      <c r="E20028" s="1257"/>
      <c r="F20028" s="1257"/>
      <c r="G20028" s="1257"/>
      <c r="H20028" s="1258"/>
      <c r="I20028" s="1257"/>
      <c r="J20028" s="1257"/>
      <c r="K20028" s="1257"/>
      <c r="L20028" s="1257"/>
      <c r="M20028" s="1257"/>
    </row>
    <row r="20029" spans="2:13" s="1259" customFormat="1" x14ac:dyDescent="0.2">
      <c r="B20029" s="1257"/>
      <c r="C20029" s="1257"/>
      <c r="D20029" s="1257"/>
      <c r="E20029" s="1257"/>
      <c r="F20029" s="1257"/>
      <c r="G20029" s="1257"/>
      <c r="H20029" s="1258"/>
      <c r="I20029" s="1257"/>
      <c r="J20029" s="1257"/>
      <c r="K20029" s="1257"/>
      <c r="L20029" s="1257"/>
      <c r="M20029" s="1257"/>
    </row>
    <row r="20030" spans="2:13" s="1259" customFormat="1" x14ac:dyDescent="0.2">
      <c r="B20030" s="1257"/>
      <c r="C20030" s="1257"/>
      <c r="D20030" s="1257"/>
      <c r="E20030" s="1257"/>
      <c r="F20030" s="1257"/>
      <c r="G20030" s="1257"/>
      <c r="H20030" s="1258"/>
      <c r="I20030" s="1257"/>
      <c r="J20030" s="1257"/>
      <c r="K20030" s="1257"/>
      <c r="L20030" s="1257"/>
      <c r="M20030" s="1257"/>
    </row>
    <row r="20031" spans="2:13" s="1259" customFormat="1" x14ac:dyDescent="0.2">
      <c r="B20031" s="1257"/>
      <c r="C20031" s="1257"/>
      <c r="D20031" s="1257"/>
      <c r="E20031" s="1257"/>
      <c r="F20031" s="1257"/>
      <c r="G20031" s="1257"/>
      <c r="H20031" s="1258"/>
      <c r="I20031" s="1257"/>
      <c r="J20031" s="1257"/>
      <c r="K20031" s="1257"/>
      <c r="L20031" s="1257"/>
      <c r="M20031" s="1257"/>
    </row>
    <row r="20032" spans="2:13" s="1259" customFormat="1" x14ac:dyDescent="0.2">
      <c r="B20032" s="1257"/>
      <c r="C20032" s="1257"/>
      <c r="D20032" s="1257"/>
      <c r="E20032" s="1257"/>
      <c r="F20032" s="1257"/>
      <c r="G20032" s="1257"/>
      <c r="H20032" s="1258"/>
      <c r="I20032" s="1257"/>
      <c r="J20032" s="1257"/>
      <c r="K20032" s="1257"/>
      <c r="L20032" s="1257"/>
      <c r="M20032" s="1257"/>
    </row>
    <row r="20033" spans="2:13" s="1259" customFormat="1" x14ac:dyDescent="0.2">
      <c r="B20033" s="1257"/>
      <c r="C20033" s="1257"/>
      <c r="D20033" s="1257"/>
      <c r="E20033" s="1257"/>
      <c r="F20033" s="1257"/>
      <c r="G20033" s="1257"/>
      <c r="H20033" s="1258"/>
      <c r="I20033" s="1257"/>
      <c r="J20033" s="1257"/>
      <c r="K20033" s="1257"/>
      <c r="L20033" s="1257"/>
      <c r="M20033" s="1257"/>
    </row>
    <row r="20034" spans="2:13" s="1259" customFormat="1" x14ac:dyDescent="0.2">
      <c r="B20034" s="1257"/>
      <c r="C20034" s="1257"/>
      <c r="D20034" s="1257"/>
      <c r="E20034" s="1257"/>
      <c r="F20034" s="1257"/>
      <c r="G20034" s="1257"/>
      <c r="H20034" s="1258"/>
      <c r="I20034" s="1257"/>
      <c r="J20034" s="1257"/>
      <c r="K20034" s="1257"/>
      <c r="L20034" s="1257"/>
      <c r="M20034" s="1257"/>
    </row>
    <row r="20035" spans="2:13" s="1259" customFormat="1" x14ac:dyDescent="0.2">
      <c r="B20035" s="1257"/>
      <c r="C20035" s="1257"/>
      <c r="D20035" s="1257"/>
      <c r="E20035" s="1257"/>
      <c r="F20035" s="1257"/>
      <c r="G20035" s="1257"/>
      <c r="H20035" s="1258"/>
      <c r="I20035" s="1257"/>
      <c r="J20035" s="1257"/>
      <c r="K20035" s="1257"/>
      <c r="L20035" s="1257"/>
      <c r="M20035" s="1257"/>
    </row>
    <row r="20036" spans="2:13" s="1259" customFormat="1" x14ac:dyDescent="0.2">
      <c r="B20036" s="1257"/>
      <c r="C20036" s="1257"/>
      <c r="D20036" s="1257"/>
      <c r="E20036" s="1257"/>
      <c r="F20036" s="1257"/>
      <c r="G20036" s="1257"/>
      <c r="H20036" s="1258"/>
      <c r="I20036" s="1257"/>
      <c r="J20036" s="1257"/>
      <c r="K20036" s="1257"/>
      <c r="L20036" s="1257"/>
      <c r="M20036" s="1257"/>
    </row>
    <row r="20037" spans="2:13" s="1259" customFormat="1" x14ac:dyDescent="0.2">
      <c r="B20037" s="1257"/>
      <c r="C20037" s="1257"/>
      <c r="D20037" s="1257"/>
      <c r="E20037" s="1257"/>
      <c r="F20037" s="1257"/>
      <c r="G20037" s="1257"/>
      <c r="H20037" s="1258"/>
      <c r="I20037" s="1257"/>
      <c r="J20037" s="1257"/>
      <c r="K20037" s="1257"/>
      <c r="L20037" s="1257"/>
      <c r="M20037" s="1257"/>
    </row>
    <row r="20038" spans="2:13" s="1259" customFormat="1" x14ac:dyDescent="0.2">
      <c r="B20038" s="1257"/>
      <c r="C20038" s="1257"/>
      <c r="D20038" s="1257"/>
      <c r="E20038" s="1257"/>
      <c r="F20038" s="1257"/>
      <c r="G20038" s="1257"/>
      <c r="H20038" s="1258"/>
      <c r="I20038" s="1257"/>
      <c r="J20038" s="1257"/>
      <c r="K20038" s="1257"/>
      <c r="L20038" s="1257"/>
      <c r="M20038" s="1257"/>
    </row>
    <row r="20039" spans="2:13" s="1259" customFormat="1" x14ac:dyDescent="0.2">
      <c r="B20039" s="1257"/>
      <c r="C20039" s="1257"/>
      <c r="D20039" s="1257"/>
      <c r="E20039" s="1257"/>
      <c r="F20039" s="1257"/>
      <c r="G20039" s="1257"/>
      <c r="H20039" s="1258"/>
      <c r="I20039" s="1257"/>
      <c r="J20039" s="1257"/>
      <c r="K20039" s="1257"/>
      <c r="L20039" s="1257"/>
      <c r="M20039" s="1257"/>
    </row>
    <row r="20040" spans="2:13" s="1259" customFormat="1" x14ac:dyDescent="0.2">
      <c r="B20040" s="1257"/>
      <c r="C20040" s="1257"/>
      <c r="D20040" s="1257"/>
      <c r="E20040" s="1257"/>
      <c r="F20040" s="1257"/>
      <c r="G20040" s="1257"/>
      <c r="H20040" s="1258"/>
      <c r="I20040" s="1257"/>
      <c r="J20040" s="1257"/>
      <c r="K20040" s="1257"/>
      <c r="L20040" s="1257"/>
      <c r="M20040" s="1257"/>
    </row>
    <row r="20041" spans="2:13" s="1259" customFormat="1" x14ac:dyDescent="0.2">
      <c r="B20041" s="1257"/>
      <c r="C20041" s="1257"/>
      <c r="D20041" s="1257"/>
      <c r="E20041" s="1257"/>
      <c r="F20041" s="1257"/>
      <c r="G20041" s="1257"/>
      <c r="H20041" s="1258"/>
      <c r="I20041" s="1257"/>
      <c r="J20041" s="1257"/>
      <c r="K20041" s="1257"/>
      <c r="L20041" s="1257"/>
      <c r="M20041" s="1257"/>
    </row>
    <row r="20042" spans="2:13" s="1259" customFormat="1" x14ac:dyDescent="0.2">
      <c r="B20042" s="1257"/>
      <c r="C20042" s="1257"/>
      <c r="D20042" s="1257"/>
      <c r="E20042" s="1257"/>
      <c r="F20042" s="1257"/>
      <c r="G20042" s="1257"/>
      <c r="H20042" s="1258"/>
      <c r="I20042" s="1257"/>
      <c r="J20042" s="1257"/>
      <c r="K20042" s="1257"/>
      <c r="L20042" s="1257"/>
      <c r="M20042" s="1257"/>
    </row>
    <row r="20043" spans="2:13" s="1259" customFormat="1" x14ac:dyDescent="0.2">
      <c r="B20043" s="1257"/>
      <c r="C20043" s="1257"/>
      <c r="D20043" s="1257"/>
      <c r="E20043" s="1257"/>
      <c r="F20043" s="1257"/>
      <c r="G20043" s="1257"/>
      <c r="H20043" s="1258"/>
      <c r="I20043" s="1257"/>
      <c r="J20043" s="1257"/>
      <c r="K20043" s="1257"/>
      <c r="L20043" s="1257"/>
      <c r="M20043" s="1257"/>
    </row>
    <row r="20044" spans="2:13" s="1259" customFormat="1" x14ac:dyDescent="0.2">
      <c r="B20044" s="1257"/>
      <c r="C20044" s="1257"/>
      <c r="D20044" s="1257"/>
      <c r="E20044" s="1257"/>
      <c r="F20044" s="1257"/>
      <c r="G20044" s="1257"/>
      <c r="H20044" s="1258"/>
      <c r="I20044" s="1257"/>
      <c r="J20044" s="1257"/>
      <c r="K20044" s="1257"/>
      <c r="L20044" s="1257"/>
      <c r="M20044" s="1257"/>
    </row>
    <row r="20045" spans="2:13" s="1259" customFormat="1" x14ac:dyDescent="0.2">
      <c r="B20045" s="1257"/>
      <c r="C20045" s="1257"/>
      <c r="D20045" s="1257"/>
      <c r="E20045" s="1257"/>
      <c r="F20045" s="1257"/>
      <c r="G20045" s="1257"/>
      <c r="H20045" s="1258"/>
      <c r="I20045" s="1257"/>
      <c r="J20045" s="1257"/>
      <c r="K20045" s="1257"/>
      <c r="L20045" s="1257"/>
      <c r="M20045" s="1257"/>
    </row>
    <row r="20046" spans="2:13" s="1259" customFormat="1" x14ac:dyDescent="0.2">
      <c r="B20046" s="1257"/>
      <c r="C20046" s="1257"/>
      <c r="D20046" s="1257"/>
      <c r="E20046" s="1257"/>
      <c r="F20046" s="1257"/>
      <c r="G20046" s="1257"/>
      <c r="H20046" s="1258"/>
      <c r="I20046" s="1257"/>
      <c r="J20046" s="1257"/>
      <c r="K20046" s="1257"/>
      <c r="L20046" s="1257"/>
      <c r="M20046" s="1257"/>
    </row>
    <row r="20047" spans="2:13" s="1259" customFormat="1" x14ac:dyDescent="0.2">
      <c r="B20047" s="1257"/>
      <c r="C20047" s="1257"/>
      <c r="D20047" s="1257"/>
      <c r="E20047" s="1257"/>
      <c r="F20047" s="1257"/>
      <c r="G20047" s="1257"/>
      <c r="H20047" s="1258"/>
      <c r="I20047" s="1257"/>
      <c r="J20047" s="1257"/>
      <c r="K20047" s="1257"/>
      <c r="L20047" s="1257"/>
      <c r="M20047" s="1257"/>
    </row>
    <row r="20048" spans="2:13" s="1259" customFormat="1" x14ac:dyDescent="0.2">
      <c r="B20048" s="1257"/>
      <c r="C20048" s="1257"/>
      <c r="D20048" s="1257"/>
      <c r="E20048" s="1257"/>
      <c r="F20048" s="1257"/>
      <c r="G20048" s="1257"/>
      <c r="H20048" s="1258"/>
      <c r="I20048" s="1257"/>
      <c r="J20048" s="1257"/>
      <c r="K20048" s="1257"/>
      <c r="L20048" s="1257"/>
      <c r="M20048" s="1257"/>
    </row>
    <row r="20049" spans="2:13" s="1259" customFormat="1" x14ac:dyDescent="0.2">
      <c r="B20049" s="1257"/>
      <c r="C20049" s="1257"/>
      <c r="D20049" s="1257"/>
      <c r="E20049" s="1257"/>
      <c r="F20049" s="1257"/>
      <c r="G20049" s="1257"/>
      <c r="H20049" s="1258"/>
      <c r="I20049" s="1257"/>
      <c r="J20049" s="1257"/>
      <c r="K20049" s="1257"/>
      <c r="L20049" s="1257"/>
      <c r="M20049" s="1257"/>
    </row>
    <row r="20050" spans="2:13" s="1259" customFormat="1" x14ac:dyDescent="0.2">
      <c r="B20050" s="1257"/>
      <c r="C20050" s="1257"/>
      <c r="D20050" s="1257"/>
      <c r="E20050" s="1257"/>
      <c r="F20050" s="1257"/>
      <c r="G20050" s="1257"/>
      <c r="H20050" s="1258"/>
      <c r="I20050" s="1257"/>
      <c r="J20050" s="1257"/>
      <c r="K20050" s="1257"/>
      <c r="L20050" s="1257"/>
      <c r="M20050" s="1257"/>
    </row>
    <row r="20051" spans="2:13" s="1259" customFormat="1" x14ac:dyDescent="0.2">
      <c r="B20051" s="1257"/>
      <c r="C20051" s="1257"/>
      <c r="D20051" s="1257"/>
      <c r="E20051" s="1257"/>
      <c r="F20051" s="1257"/>
      <c r="G20051" s="1257"/>
      <c r="H20051" s="1258"/>
      <c r="I20051" s="1257"/>
      <c r="J20051" s="1257"/>
      <c r="K20051" s="1257"/>
      <c r="L20051" s="1257"/>
      <c r="M20051" s="1257"/>
    </row>
    <row r="20052" spans="2:13" s="1259" customFormat="1" x14ac:dyDescent="0.2">
      <c r="B20052" s="1257"/>
      <c r="C20052" s="1257"/>
      <c r="D20052" s="1257"/>
      <c r="E20052" s="1257"/>
      <c r="F20052" s="1257"/>
      <c r="G20052" s="1257"/>
      <c r="H20052" s="1258"/>
      <c r="I20052" s="1257"/>
      <c r="J20052" s="1257"/>
      <c r="K20052" s="1257"/>
      <c r="L20052" s="1257"/>
      <c r="M20052" s="1257"/>
    </row>
    <row r="20053" spans="2:13" s="1259" customFormat="1" x14ac:dyDescent="0.2">
      <c r="B20053" s="1257"/>
      <c r="C20053" s="1257"/>
      <c r="D20053" s="1257"/>
      <c r="E20053" s="1257"/>
      <c r="F20053" s="1257"/>
      <c r="G20053" s="1257"/>
      <c r="H20053" s="1258"/>
      <c r="I20053" s="1257"/>
      <c r="J20053" s="1257"/>
      <c r="K20053" s="1257"/>
      <c r="L20053" s="1257"/>
      <c r="M20053" s="1257"/>
    </row>
    <row r="20054" spans="2:13" s="1259" customFormat="1" x14ac:dyDescent="0.2">
      <c r="B20054" s="1257"/>
      <c r="C20054" s="1257"/>
      <c r="D20054" s="1257"/>
      <c r="E20054" s="1257"/>
      <c r="F20054" s="1257"/>
      <c r="G20054" s="1257"/>
      <c r="H20054" s="1258"/>
      <c r="I20054" s="1257"/>
      <c r="J20054" s="1257"/>
      <c r="K20054" s="1257"/>
      <c r="L20054" s="1257"/>
      <c r="M20054" s="1257"/>
    </row>
    <row r="20055" spans="2:13" s="1259" customFormat="1" x14ac:dyDescent="0.2">
      <c r="B20055" s="1257"/>
      <c r="C20055" s="1257"/>
      <c r="D20055" s="1257"/>
      <c r="E20055" s="1257"/>
      <c r="F20055" s="1257"/>
      <c r="G20055" s="1257"/>
      <c r="H20055" s="1258"/>
      <c r="I20055" s="1257"/>
      <c r="J20055" s="1257"/>
      <c r="K20055" s="1257"/>
      <c r="L20055" s="1257"/>
      <c r="M20055" s="1257"/>
    </row>
    <row r="20056" spans="2:13" s="1259" customFormat="1" x14ac:dyDescent="0.2">
      <c r="B20056" s="1257"/>
      <c r="C20056" s="1257"/>
      <c r="D20056" s="1257"/>
      <c r="E20056" s="1257"/>
      <c r="F20056" s="1257"/>
      <c r="G20056" s="1257"/>
      <c r="H20056" s="1258"/>
      <c r="I20056" s="1257"/>
      <c r="J20056" s="1257"/>
      <c r="K20056" s="1257"/>
      <c r="L20056" s="1257"/>
      <c r="M20056" s="1257"/>
    </row>
    <row r="20057" spans="2:13" s="1259" customFormat="1" x14ac:dyDescent="0.2">
      <c r="B20057" s="1257"/>
      <c r="C20057" s="1257"/>
      <c r="D20057" s="1257"/>
      <c r="E20057" s="1257"/>
      <c r="F20057" s="1257"/>
      <c r="G20057" s="1257"/>
      <c r="H20057" s="1258"/>
      <c r="I20057" s="1257"/>
      <c r="J20057" s="1257"/>
      <c r="K20057" s="1257"/>
      <c r="L20057" s="1257"/>
      <c r="M20057" s="1257"/>
    </row>
    <row r="20058" spans="2:13" s="1259" customFormat="1" x14ac:dyDescent="0.2">
      <c r="B20058" s="1257"/>
      <c r="C20058" s="1257"/>
      <c r="D20058" s="1257"/>
      <c r="E20058" s="1257"/>
      <c r="F20058" s="1257"/>
      <c r="G20058" s="1257"/>
      <c r="H20058" s="1258"/>
      <c r="I20058" s="1257"/>
      <c r="J20058" s="1257"/>
      <c r="K20058" s="1257"/>
      <c r="L20058" s="1257"/>
      <c r="M20058" s="1257"/>
    </row>
    <row r="20059" spans="2:13" s="1259" customFormat="1" x14ac:dyDescent="0.2">
      <c r="B20059" s="1257"/>
      <c r="C20059" s="1257"/>
      <c r="D20059" s="1257"/>
      <c r="E20059" s="1257"/>
      <c r="F20059" s="1257"/>
      <c r="G20059" s="1257"/>
      <c r="H20059" s="1258"/>
      <c r="I20059" s="1257"/>
      <c r="J20059" s="1257"/>
      <c r="K20059" s="1257"/>
      <c r="L20059" s="1257"/>
      <c r="M20059" s="1257"/>
    </row>
    <row r="20060" spans="2:13" s="1259" customFormat="1" x14ac:dyDescent="0.2">
      <c r="B20060" s="1257"/>
      <c r="C20060" s="1257"/>
      <c r="D20060" s="1257"/>
      <c r="E20060" s="1257"/>
      <c r="F20060" s="1257"/>
      <c r="G20060" s="1257"/>
      <c r="H20060" s="1258"/>
      <c r="I20060" s="1257"/>
      <c r="J20060" s="1257"/>
      <c r="K20060" s="1257"/>
      <c r="L20060" s="1257"/>
      <c r="M20060" s="1257"/>
    </row>
    <row r="20061" spans="2:13" s="1259" customFormat="1" x14ac:dyDescent="0.2">
      <c r="B20061" s="1257"/>
      <c r="C20061" s="1257"/>
      <c r="D20061" s="1257"/>
      <c r="E20061" s="1257"/>
      <c r="F20061" s="1257"/>
      <c r="G20061" s="1257"/>
      <c r="H20061" s="1258"/>
      <c r="I20061" s="1257"/>
      <c r="J20061" s="1257"/>
      <c r="K20061" s="1257"/>
      <c r="L20061" s="1257"/>
      <c r="M20061" s="1257"/>
    </row>
    <row r="20062" spans="2:13" s="1259" customFormat="1" x14ac:dyDescent="0.2">
      <c r="B20062" s="1257"/>
      <c r="C20062" s="1257"/>
      <c r="D20062" s="1257"/>
      <c r="E20062" s="1257"/>
      <c r="F20062" s="1257"/>
      <c r="G20062" s="1257"/>
      <c r="H20062" s="1258"/>
      <c r="I20062" s="1257"/>
      <c r="J20062" s="1257"/>
      <c r="K20062" s="1257"/>
      <c r="L20062" s="1257"/>
      <c r="M20062" s="1257"/>
    </row>
    <row r="20063" spans="2:13" s="1259" customFormat="1" x14ac:dyDescent="0.2">
      <c r="B20063" s="1257"/>
      <c r="C20063" s="1257"/>
      <c r="D20063" s="1257"/>
      <c r="E20063" s="1257"/>
      <c r="F20063" s="1257"/>
      <c r="G20063" s="1257"/>
      <c r="H20063" s="1258"/>
      <c r="I20063" s="1257"/>
      <c r="J20063" s="1257"/>
      <c r="K20063" s="1257"/>
      <c r="L20063" s="1257"/>
      <c r="M20063" s="1257"/>
    </row>
    <row r="20064" spans="2:13" s="1259" customFormat="1" x14ac:dyDescent="0.2">
      <c r="B20064" s="1257"/>
      <c r="C20064" s="1257"/>
      <c r="D20064" s="1257"/>
      <c r="E20064" s="1257"/>
      <c r="F20064" s="1257"/>
      <c r="G20064" s="1257"/>
      <c r="H20064" s="1258"/>
      <c r="I20064" s="1257"/>
      <c r="J20064" s="1257"/>
      <c r="K20064" s="1257"/>
      <c r="L20064" s="1257"/>
      <c r="M20064" s="1257"/>
    </row>
    <row r="20065" spans="2:13" s="1259" customFormat="1" x14ac:dyDescent="0.2">
      <c r="B20065" s="1257"/>
      <c r="C20065" s="1257"/>
      <c r="D20065" s="1257"/>
      <c r="E20065" s="1257"/>
      <c r="F20065" s="1257"/>
      <c r="G20065" s="1257"/>
      <c r="H20065" s="1258"/>
      <c r="I20065" s="1257"/>
      <c r="J20065" s="1257"/>
      <c r="K20065" s="1257"/>
      <c r="L20065" s="1257"/>
      <c r="M20065" s="1257"/>
    </row>
    <row r="20066" spans="2:13" s="1259" customFormat="1" x14ac:dyDescent="0.2">
      <c r="B20066" s="1257"/>
      <c r="C20066" s="1257"/>
      <c r="D20066" s="1257"/>
      <c r="E20066" s="1257"/>
      <c r="F20066" s="1257"/>
      <c r="G20066" s="1257"/>
      <c r="H20066" s="1258"/>
      <c r="I20066" s="1257"/>
      <c r="J20066" s="1257"/>
      <c r="K20066" s="1257"/>
      <c r="L20066" s="1257"/>
      <c r="M20066" s="1257"/>
    </row>
    <row r="20067" spans="2:13" s="1259" customFormat="1" x14ac:dyDescent="0.2">
      <c r="B20067" s="1257"/>
      <c r="C20067" s="1257"/>
      <c r="D20067" s="1257"/>
      <c r="E20067" s="1257"/>
      <c r="F20067" s="1257"/>
      <c r="G20067" s="1257"/>
      <c r="H20067" s="1258"/>
      <c r="I20067" s="1257"/>
      <c r="J20067" s="1257"/>
      <c r="K20067" s="1257"/>
      <c r="L20067" s="1257"/>
      <c r="M20067" s="1257"/>
    </row>
    <row r="20068" spans="2:13" s="1259" customFormat="1" x14ac:dyDescent="0.2">
      <c r="B20068" s="1257"/>
      <c r="C20068" s="1257"/>
      <c r="D20068" s="1257"/>
      <c r="E20068" s="1257"/>
      <c r="F20068" s="1257"/>
      <c r="G20068" s="1257"/>
      <c r="H20068" s="1258"/>
      <c r="I20068" s="1257"/>
      <c r="J20068" s="1257"/>
      <c r="K20068" s="1257"/>
      <c r="L20068" s="1257"/>
      <c r="M20068" s="1257"/>
    </row>
    <row r="20069" spans="2:13" s="1259" customFormat="1" x14ac:dyDescent="0.2">
      <c r="B20069" s="1257"/>
      <c r="C20069" s="1257"/>
      <c r="D20069" s="1257"/>
      <c r="E20069" s="1257"/>
      <c r="F20069" s="1257"/>
      <c r="G20069" s="1257"/>
      <c r="H20069" s="1258"/>
      <c r="I20069" s="1257"/>
      <c r="J20069" s="1257"/>
      <c r="K20069" s="1257"/>
      <c r="L20069" s="1257"/>
      <c r="M20069" s="1257"/>
    </row>
    <row r="20070" spans="2:13" s="1259" customFormat="1" x14ac:dyDescent="0.2">
      <c r="B20070" s="1257"/>
      <c r="C20070" s="1257"/>
      <c r="D20070" s="1257"/>
      <c r="E20070" s="1257"/>
      <c r="F20070" s="1257"/>
      <c r="G20070" s="1257"/>
      <c r="H20070" s="1258"/>
      <c r="I20070" s="1257"/>
      <c r="J20070" s="1257"/>
      <c r="K20070" s="1257"/>
      <c r="L20070" s="1257"/>
      <c r="M20070" s="1257"/>
    </row>
    <row r="20071" spans="2:13" s="1259" customFormat="1" x14ac:dyDescent="0.2">
      <c r="B20071" s="1257"/>
      <c r="C20071" s="1257"/>
      <c r="D20071" s="1257"/>
      <c r="E20071" s="1257"/>
      <c r="F20071" s="1257"/>
      <c r="G20071" s="1257"/>
      <c r="H20071" s="1258"/>
      <c r="I20071" s="1257"/>
      <c r="J20071" s="1257"/>
      <c r="K20071" s="1257"/>
      <c r="L20071" s="1257"/>
      <c r="M20071" s="1257"/>
    </row>
    <row r="20072" spans="2:13" s="1259" customFormat="1" x14ac:dyDescent="0.2">
      <c r="B20072" s="1257"/>
      <c r="C20072" s="1257"/>
      <c r="D20072" s="1257"/>
      <c r="E20072" s="1257"/>
      <c r="F20072" s="1257"/>
      <c r="G20072" s="1257"/>
      <c r="H20072" s="1258"/>
      <c r="I20072" s="1257"/>
      <c r="J20072" s="1257"/>
      <c r="K20072" s="1257"/>
      <c r="L20072" s="1257"/>
      <c r="M20072" s="1257"/>
    </row>
    <row r="20073" spans="2:13" s="1259" customFormat="1" x14ac:dyDescent="0.2">
      <c r="B20073" s="1257"/>
      <c r="C20073" s="1257"/>
      <c r="D20073" s="1257"/>
      <c r="E20073" s="1257"/>
      <c r="F20073" s="1257"/>
      <c r="G20073" s="1257"/>
      <c r="H20073" s="1258"/>
      <c r="I20073" s="1257"/>
      <c r="J20073" s="1257"/>
      <c r="K20073" s="1257"/>
      <c r="L20073" s="1257"/>
      <c r="M20073" s="1257"/>
    </row>
    <row r="20074" spans="2:13" s="1259" customFormat="1" x14ac:dyDescent="0.2">
      <c r="B20074" s="1257"/>
      <c r="C20074" s="1257"/>
      <c r="D20074" s="1257"/>
      <c r="E20074" s="1257"/>
      <c r="F20074" s="1257"/>
      <c r="G20074" s="1257"/>
      <c r="H20074" s="1258"/>
      <c r="I20074" s="1257"/>
      <c r="J20074" s="1257"/>
      <c r="K20074" s="1257"/>
      <c r="L20074" s="1257"/>
      <c r="M20074" s="1257"/>
    </row>
    <row r="20075" spans="2:13" s="1259" customFormat="1" x14ac:dyDescent="0.2">
      <c r="B20075" s="1257"/>
      <c r="C20075" s="1257"/>
      <c r="D20075" s="1257"/>
      <c r="E20075" s="1257"/>
      <c r="F20075" s="1257"/>
      <c r="G20075" s="1257"/>
      <c r="H20075" s="1258"/>
      <c r="I20075" s="1257"/>
      <c r="J20075" s="1257"/>
      <c r="K20075" s="1257"/>
      <c r="L20075" s="1257"/>
      <c r="M20075" s="1257"/>
    </row>
    <row r="20076" spans="2:13" s="1259" customFormat="1" x14ac:dyDescent="0.2">
      <c r="B20076" s="1257"/>
      <c r="C20076" s="1257"/>
      <c r="D20076" s="1257"/>
      <c r="E20076" s="1257"/>
      <c r="F20076" s="1257"/>
      <c r="G20076" s="1257"/>
      <c r="H20076" s="1258"/>
      <c r="I20076" s="1257"/>
      <c r="J20076" s="1257"/>
      <c r="K20076" s="1257"/>
      <c r="L20076" s="1257"/>
      <c r="M20076" s="1257"/>
    </row>
    <row r="20077" spans="2:13" s="1259" customFormat="1" x14ac:dyDescent="0.2">
      <c r="B20077" s="1257"/>
      <c r="C20077" s="1257"/>
      <c r="D20077" s="1257"/>
      <c r="E20077" s="1257"/>
      <c r="F20077" s="1257"/>
      <c r="G20077" s="1257"/>
      <c r="H20077" s="1258"/>
      <c r="I20077" s="1257"/>
      <c r="J20077" s="1257"/>
      <c r="K20077" s="1257"/>
      <c r="L20077" s="1257"/>
      <c r="M20077" s="1257"/>
    </row>
    <row r="20078" spans="2:13" s="1259" customFormat="1" x14ac:dyDescent="0.2">
      <c r="B20078" s="1257"/>
      <c r="C20078" s="1257"/>
      <c r="D20078" s="1257"/>
      <c r="E20078" s="1257"/>
      <c r="F20078" s="1257"/>
      <c r="G20078" s="1257"/>
      <c r="H20078" s="1258"/>
      <c r="I20078" s="1257"/>
      <c r="J20078" s="1257"/>
      <c r="K20078" s="1257"/>
      <c r="L20078" s="1257"/>
      <c r="M20078" s="1257"/>
    </row>
    <row r="20079" spans="2:13" s="1259" customFormat="1" x14ac:dyDescent="0.2">
      <c r="B20079" s="1257"/>
      <c r="C20079" s="1257"/>
      <c r="D20079" s="1257"/>
      <c r="E20079" s="1257"/>
      <c r="F20079" s="1257"/>
      <c r="G20079" s="1257"/>
      <c r="H20079" s="1258"/>
      <c r="I20079" s="1257"/>
      <c r="J20079" s="1257"/>
      <c r="K20079" s="1257"/>
      <c r="L20079" s="1257"/>
      <c r="M20079" s="1257"/>
    </row>
    <row r="20080" spans="2:13" s="1259" customFormat="1" x14ac:dyDescent="0.2">
      <c r="B20080" s="1257"/>
      <c r="C20080" s="1257"/>
      <c r="D20080" s="1257"/>
      <c r="E20080" s="1257"/>
      <c r="F20080" s="1257"/>
      <c r="G20080" s="1257"/>
      <c r="H20080" s="1258"/>
      <c r="I20080" s="1257"/>
      <c r="J20080" s="1257"/>
      <c r="K20080" s="1257"/>
      <c r="L20080" s="1257"/>
      <c r="M20080" s="1257"/>
    </row>
    <row r="20081" spans="2:13" s="1259" customFormat="1" x14ac:dyDescent="0.2">
      <c r="B20081" s="1257"/>
      <c r="C20081" s="1257"/>
      <c r="D20081" s="1257"/>
      <c r="E20081" s="1257"/>
      <c r="F20081" s="1257"/>
      <c r="G20081" s="1257"/>
      <c r="H20081" s="1258"/>
      <c r="I20081" s="1257"/>
      <c r="J20081" s="1257"/>
      <c r="K20081" s="1257"/>
      <c r="L20081" s="1257"/>
      <c r="M20081" s="1257"/>
    </row>
    <row r="20082" spans="2:13" s="1259" customFormat="1" x14ac:dyDescent="0.2">
      <c r="B20082" s="1257"/>
      <c r="C20082" s="1257"/>
      <c r="D20082" s="1257"/>
      <c r="E20082" s="1257"/>
      <c r="F20082" s="1257"/>
      <c r="G20082" s="1257"/>
      <c r="H20082" s="1258"/>
      <c r="I20082" s="1257"/>
      <c r="J20082" s="1257"/>
      <c r="K20082" s="1257"/>
      <c r="L20082" s="1257"/>
      <c r="M20082" s="1257"/>
    </row>
    <row r="20083" spans="2:13" s="1259" customFormat="1" x14ac:dyDescent="0.2">
      <c r="B20083" s="1257"/>
      <c r="C20083" s="1257"/>
      <c r="D20083" s="1257"/>
      <c r="E20083" s="1257"/>
      <c r="F20083" s="1257"/>
      <c r="G20083" s="1257"/>
      <c r="H20083" s="1258"/>
      <c r="I20083" s="1257"/>
      <c r="J20083" s="1257"/>
      <c r="K20083" s="1257"/>
      <c r="L20083" s="1257"/>
      <c r="M20083" s="1257"/>
    </row>
    <row r="20084" spans="2:13" s="1259" customFormat="1" x14ac:dyDescent="0.2">
      <c r="B20084" s="1257"/>
      <c r="C20084" s="1257"/>
      <c r="D20084" s="1257"/>
      <c r="E20084" s="1257"/>
      <c r="F20084" s="1257"/>
      <c r="G20084" s="1257"/>
      <c r="H20084" s="1258"/>
      <c r="I20084" s="1257"/>
      <c r="J20084" s="1257"/>
      <c r="K20084" s="1257"/>
      <c r="L20084" s="1257"/>
      <c r="M20084" s="1257"/>
    </row>
    <row r="20085" spans="2:13" s="1259" customFormat="1" x14ac:dyDescent="0.2">
      <c r="B20085" s="1257"/>
      <c r="C20085" s="1257"/>
      <c r="D20085" s="1257"/>
      <c r="E20085" s="1257"/>
      <c r="F20085" s="1257"/>
      <c r="G20085" s="1257"/>
      <c r="H20085" s="1258"/>
      <c r="I20085" s="1257"/>
      <c r="J20085" s="1257"/>
      <c r="K20085" s="1257"/>
      <c r="L20085" s="1257"/>
      <c r="M20085" s="1257"/>
    </row>
    <row r="20086" spans="2:13" s="1259" customFormat="1" x14ac:dyDescent="0.2">
      <c r="B20086" s="1257"/>
      <c r="C20086" s="1257"/>
      <c r="D20086" s="1257"/>
      <c r="E20086" s="1257"/>
      <c r="F20086" s="1257"/>
      <c r="G20086" s="1257"/>
      <c r="H20086" s="1258"/>
      <c r="I20086" s="1257"/>
      <c r="J20086" s="1257"/>
      <c r="K20086" s="1257"/>
      <c r="L20086" s="1257"/>
      <c r="M20086" s="1257"/>
    </row>
    <row r="20087" spans="2:13" s="1259" customFormat="1" x14ac:dyDescent="0.2">
      <c r="B20087" s="1257"/>
      <c r="C20087" s="1257"/>
      <c r="D20087" s="1257"/>
      <c r="E20087" s="1257"/>
      <c r="F20087" s="1257"/>
      <c r="G20087" s="1257"/>
      <c r="H20087" s="1258"/>
      <c r="I20087" s="1257"/>
      <c r="J20087" s="1257"/>
      <c r="K20087" s="1257"/>
      <c r="L20087" s="1257"/>
      <c r="M20087" s="1257"/>
    </row>
    <row r="20088" spans="2:13" s="1259" customFormat="1" x14ac:dyDescent="0.2">
      <c r="B20088" s="1257"/>
      <c r="C20088" s="1257"/>
      <c r="D20088" s="1257"/>
      <c r="E20088" s="1257"/>
      <c r="F20088" s="1257"/>
      <c r="G20088" s="1257"/>
      <c r="H20088" s="1258"/>
      <c r="I20088" s="1257"/>
      <c r="J20088" s="1257"/>
      <c r="K20088" s="1257"/>
      <c r="L20088" s="1257"/>
      <c r="M20088" s="1257"/>
    </row>
    <row r="20089" spans="2:13" s="1259" customFormat="1" x14ac:dyDescent="0.2">
      <c r="B20089" s="1257"/>
      <c r="C20089" s="1257"/>
      <c r="D20089" s="1257"/>
      <c r="E20089" s="1257"/>
      <c r="F20089" s="1257"/>
      <c r="G20089" s="1257"/>
      <c r="H20089" s="1258"/>
      <c r="I20089" s="1257"/>
      <c r="J20089" s="1257"/>
      <c r="K20089" s="1257"/>
      <c r="L20089" s="1257"/>
      <c r="M20089" s="1257"/>
    </row>
    <row r="20090" spans="2:13" s="1259" customFormat="1" x14ac:dyDescent="0.2">
      <c r="B20090" s="1257"/>
      <c r="C20090" s="1257"/>
      <c r="D20090" s="1257"/>
      <c r="E20090" s="1257"/>
      <c r="F20090" s="1257"/>
      <c r="G20090" s="1257"/>
      <c r="H20090" s="1258"/>
      <c r="I20090" s="1257"/>
      <c r="J20090" s="1257"/>
      <c r="K20090" s="1257"/>
      <c r="L20090" s="1257"/>
      <c r="M20090" s="1257"/>
    </row>
    <row r="20091" spans="2:13" s="1259" customFormat="1" x14ac:dyDescent="0.2">
      <c r="B20091" s="1257"/>
      <c r="C20091" s="1257"/>
      <c r="D20091" s="1257"/>
      <c r="E20091" s="1257"/>
      <c r="F20091" s="1257"/>
      <c r="G20091" s="1257"/>
      <c r="H20091" s="1258"/>
      <c r="I20091" s="1257"/>
      <c r="J20091" s="1257"/>
      <c r="K20091" s="1257"/>
      <c r="L20091" s="1257"/>
      <c r="M20091" s="1257"/>
    </row>
    <row r="20092" spans="2:13" s="1259" customFormat="1" x14ac:dyDescent="0.2">
      <c r="B20092" s="1257"/>
      <c r="C20092" s="1257"/>
      <c r="D20092" s="1257"/>
      <c r="E20092" s="1257"/>
      <c r="F20092" s="1257"/>
      <c r="G20092" s="1257"/>
      <c r="H20092" s="1258"/>
      <c r="I20092" s="1257"/>
      <c r="J20092" s="1257"/>
      <c r="K20092" s="1257"/>
      <c r="L20092" s="1257"/>
      <c r="M20092" s="1257"/>
    </row>
    <row r="20093" spans="2:13" s="1259" customFormat="1" x14ac:dyDescent="0.2">
      <c r="B20093" s="1257"/>
      <c r="C20093" s="1257"/>
      <c r="D20093" s="1257"/>
      <c r="E20093" s="1257"/>
      <c r="F20093" s="1257"/>
      <c r="G20093" s="1257"/>
      <c r="H20093" s="1258"/>
      <c r="I20093" s="1257"/>
      <c r="J20093" s="1257"/>
      <c r="K20093" s="1257"/>
      <c r="L20093" s="1257"/>
      <c r="M20093" s="1257"/>
    </row>
    <row r="20094" spans="2:13" s="1259" customFormat="1" x14ac:dyDescent="0.2">
      <c r="B20094" s="1257"/>
      <c r="C20094" s="1257"/>
      <c r="D20094" s="1257"/>
      <c r="E20094" s="1257"/>
      <c r="F20094" s="1257"/>
      <c r="G20094" s="1257"/>
      <c r="H20094" s="1258"/>
      <c r="I20094" s="1257"/>
      <c r="J20094" s="1257"/>
      <c r="K20094" s="1257"/>
      <c r="L20094" s="1257"/>
      <c r="M20094" s="1257"/>
    </row>
    <row r="20095" spans="2:13" s="1259" customFormat="1" x14ac:dyDescent="0.2">
      <c r="B20095" s="1257"/>
      <c r="C20095" s="1257"/>
      <c r="D20095" s="1257"/>
      <c r="E20095" s="1257"/>
      <c r="F20095" s="1257"/>
      <c r="G20095" s="1257"/>
      <c r="H20095" s="1258"/>
      <c r="I20095" s="1257"/>
      <c r="J20095" s="1257"/>
      <c r="K20095" s="1257"/>
      <c r="L20095" s="1257"/>
      <c r="M20095" s="1257"/>
    </row>
    <row r="20096" spans="2:13" s="1259" customFormat="1" x14ac:dyDescent="0.2">
      <c r="B20096" s="1257"/>
      <c r="C20096" s="1257"/>
      <c r="D20096" s="1257"/>
      <c r="E20096" s="1257"/>
      <c r="F20096" s="1257"/>
      <c r="G20096" s="1257"/>
      <c r="H20096" s="1258"/>
      <c r="I20096" s="1257"/>
      <c r="J20096" s="1257"/>
      <c r="K20096" s="1257"/>
      <c r="L20096" s="1257"/>
      <c r="M20096" s="1257"/>
    </row>
    <row r="20097" spans="2:13" s="1259" customFormat="1" x14ac:dyDescent="0.2">
      <c r="B20097" s="1257"/>
      <c r="C20097" s="1257"/>
      <c r="D20097" s="1257"/>
      <c r="E20097" s="1257"/>
      <c r="F20097" s="1257"/>
      <c r="G20097" s="1257"/>
      <c r="H20097" s="1258"/>
      <c r="I20097" s="1257"/>
      <c r="J20097" s="1257"/>
      <c r="K20097" s="1257"/>
      <c r="L20097" s="1257"/>
      <c r="M20097" s="1257"/>
    </row>
    <row r="20098" spans="2:13" s="1259" customFormat="1" x14ac:dyDescent="0.2">
      <c r="B20098" s="1257"/>
      <c r="C20098" s="1257"/>
      <c r="D20098" s="1257"/>
      <c r="E20098" s="1257"/>
      <c r="F20098" s="1257"/>
      <c r="G20098" s="1257"/>
      <c r="H20098" s="1258"/>
      <c r="I20098" s="1257"/>
      <c r="J20098" s="1257"/>
      <c r="K20098" s="1257"/>
      <c r="L20098" s="1257"/>
      <c r="M20098" s="1257"/>
    </row>
    <row r="20099" spans="2:13" s="1259" customFormat="1" x14ac:dyDescent="0.2">
      <c r="B20099" s="1257"/>
      <c r="C20099" s="1257"/>
      <c r="D20099" s="1257"/>
      <c r="E20099" s="1257"/>
      <c r="F20099" s="1257"/>
      <c r="G20099" s="1257"/>
      <c r="H20099" s="1258"/>
      <c r="I20099" s="1257"/>
      <c r="J20099" s="1257"/>
      <c r="K20099" s="1257"/>
      <c r="L20099" s="1257"/>
      <c r="M20099" s="1257"/>
    </row>
    <row r="20100" spans="2:13" s="1259" customFormat="1" x14ac:dyDescent="0.2">
      <c r="B20100" s="1257"/>
      <c r="C20100" s="1257"/>
      <c r="D20100" s="1257"/>
      <c r="E20100" s="1257"/>
      <c r="F20100" s="1257"/>
      <c r="G20100" s="1257"/>
      <c r="H20100" s="1258"/>
      <c r="I20100" s="1257"/>
      <c r="J20100" s="1257"/>
      <c r="K20100" s="1257"/>
      <c r="L20100" s="1257"/>
      <c r="M20100" s="1257"/>
    </row>
    <row r="20101" spans="2:13" s="1259" customFormat="1" x14ac:dyDescent="0.2">
      <c r="B20101" s="1257"/>
      <c r="C20101" s="1257"/>
      <c r="D20101" s="1257"/>
      <c r="E20101" s="1257"/>
      <c r="F20101" s="1257"/>
      <c r="G20101" s="1257"/>
      <c r="H20101" s="1258"/>
      <c r="I20101" s="1257"/>
      <c r="J20101" s="1257"/>
      <c r="K20101" s="1257"/>
      <c r="L20101" s="1257"/>
      <c r="M20101" s="1257"/>
    </row>
    <row r="20102" spans="2:13" s="1259" customFormat="1" x14ac:dyDescent="0.2">
      <c r="B20102" s="1257"/>
      <c r="C20102" s="1257"/>
      <c r="D20102" s="1257"/>
      <c r="E20102" s="1257"/>
      <c r="F20102" s="1257"/>
      <c r="G20102" s="1257"/>
      <c r="H20102" s="1258"/>
      <c r="I20102" s="1257"/>
      <c r="J20102" s="1257"/>
      <c r="K20102" s="1257"/>
      <c r="L20102" s="1257"/>
      <c r="M20102" s="1257"/>
    </row>
    <row r="20103" spans="2:13" s="1259" customFormat="1" x14ac:dyDescent="0.2">
      <c r="B20103" s="1257"/>
      <c r="C20103" s="1257"/>
      <c r="D20103" s="1257"/>
      <c r="E20103" s="1257"/>
      <c r="F20103" s="1257"/>
      <c r="G20103" s="1257"/>
      <c r="H20103" s="1258"/>
      <c r="I20103" s="1257"/>
      <c r="J20103" s="1257"/>
      <c r="K20103" s="1257"/>
      <c r="L20103" s="1257"/>
      <c r="M20103" s="1257"/>
    </row>
    <row r="20104" spans="2:13" s="1259" customFormat="1" x14ac:dyDescent="0.2">
      <c r="B20104" s="1257"/>
      <c r="C20104" s="1257"/>
      <c r="D20104" s="1257"/>
      <c r="E20104" s="1257"/>
      <c r="F20104" s="1257"/>
      <c r="G20104" s="1257"/>
      <c r="H20104" s="1258"/>
      <c r="I20104" s="1257"/>
      <c r="J20104" s="1257"/>
      <c r="K20104" s="1257"/>
      <c r="L20104" s="1257"/>
      <c r="M20104" s="1257"/>
    </row>
    <row r="20105" spans="2:13" s="1259" customFormat="1" x14ac:dyDescent="0.2">
      <c r="B20105" s="1257"/>
      <c r="C20105" s="1257"/>
      <c r="D20105" s="1257"/>
      <c r="E20105" s="1257"/>
      <c r="F20105" s="1257"/>
      <c r="G20105" s="1257"/>
      <c r="H20105" s="1258"/>
      <c r="I20105" s="1257"/>
      <c r="J20105" s="1257"/>
      <c r="K20105" s="1257"/>
      <c r="L20105" s="1257"/>
      <c r="M20105" s="1257"/>
    </row>
    <row r="20106" spans="2:13" s="1259" customFormat="1" x14ac:dyDescent="0.2">
      <c r="B20106" s="1257"/>
      <c r="C20106" s="1257"/>
      <c r="D20106" s="1257"/>
      <c r="E20106" s="1257"/>
      <c r="F20106" s="1257"/>
      <c r="G20106" s="1257"/>
      <c r="H20106" s="1258"/>
      <c r="I20106" s="1257"/>
      <c r="J20106" s="1257"/>
      <c r="K20106" s="1257"/>
      <c r="L20106" s="1257"/>
      <c r="M20106" s="1257"/>
    </row>
    <row r="20107" spans="2:13" s="1259" customFormat="1" x14ac:dyDescent="0.2">
      <c r="B20107" s="1257"/>
      <c r="C20107" s="1257"/>
      <c r="D20107" s="1257"/>
      <c r="E20107" s="1257"/>
      <c r="F20107" s="1257"/>
      <c r="G20107" s="1257"/>
      <c r="H20107" s="1258"/>
      <c r="I20107" s="1257"/>
      <c r="J20107" s="1257"/>
      <c r="K20107" s="1257"/>
      <c r="L20107" s="1257"/>
      <c r="M20107" s="1257"/>
    </row>
    <row r="20108" spans="2:13" s="1259" customFormat="1" x14ac:dyDescent="0.2">
      <c r="B20108" s="1257"/>
      <c r="C20108" s="1257"/>
      <c r="D20108" s="1257"/>
      <c r="E20108" s="1257"/>
      <c r="F20108" s="1257"/>
      <c r="G20108" s="1257"/>
      <c r="H20108" s="1258"/>
      <c r="I20108" s="1257"/>
      <c r="J20108" s="1257"/>
      <c r="K20108" s="1257"/>
      <c r="L20108" s="1257"/>
      <c r="M20108" s="1257"/>
    </row>
    <row r="20109" spans="2:13" s="1259" customFormat="1" x14ac:dyDescent="0.2">
      <c r="B20109" s="1257"/>
      <c r="C20109" s="1257"/>
      <c r="D20109" s="1257"/>
      <c r="E20109" s="1257"/>
      <c r="F20109" s="1257"/>
      <c r="G20109" s="1257"/>
      <c r="H20109" s="1258"/>
      <c r="I20109" s="1257"/>
      <c r="J20109" s="1257"/>
      <c r="K20109" s="1257"/>
      <c r="L20109" s="1257"/>
      <c r="M20109" s="1257"/>
    </row>
    <row r="20110" spans="2:13" s="1259" customFormat="1" x14ac:dyDescent="0.2">
      <c r="B20110" s="1257"/>
      <c r="C20110" s="1257"/>
      <c r="D20110" s="1257"/>
      <c r="E20110" s="1257"/>
      <c r="F20110" s="1257"/>
      <c r="G20110" s="1257"/>
      <c r="H20110" s="1258"/>
      <c r="I20110" s="1257"/>
      <c r="J20110" s="1257"/>
      <c r="K20110" s="1257"/>
      <c r="L20110" s="1257"/>
      <c r="M20110" s="1257"/>
    </row>
    <row r="20111" spans="2:13" s="1259" customFormat="1" x14ac:dyDescent="0.2">
      <c r="B20111" s="1257"/>
      <c r="C20111" s="1257"/>
      <c r="D20111" s="1257"/>
      <c r="E20111" s="1257"/>
      <c r="F20111" s="1257"/>
      <c r="G20111" s="1257"/>
      <c r="H20111" s="1258"/>
      <c r="I20111" s="1257"/>
      <c r="J20111" s="1257"/>
      <c r="K20111" s="1257"/>
      <c r="L20111" s="1257"/>
      <c r="M20111" s="1257"/>
    </row>
    <row r="20112" spans="2:13" s="1259" customFormat="1" x14ac:dyDescent="0.2">
      <c r="B20112" s="1257"/>
      <c r="C20112" s="1257"/>
      <c r="D20112" s="1257"/>
      <c r="E20112" s="1257"/>
      <c r="F20112" s="1257"/>
      <c r="G20112" s="1257"/>
      <c r="H20112" s="1258"/>
      <c r="I20112" s="1257"/>
      <c r="J20112" s="1257"/>
      <c r="K20112" s="1257"/>
      <c r="L20112" s="1257"/>
      <c r="M20112" s="1257"/>
    </row>
    <row r="20113" spans="2:13" s="1259" customFormat="1" x14ac:dyDescent="0.2">
      <c r="B20113" s="1257"/>
      <c r="C20113" s="1257"/>
      <c r="D20113" s="1257"/>
      <c r="E20113" s="1257"/>
      <c r="F20113" s="1257"/>
      <c r="G20113" s="1257"/>
      <c r="H20113" s="1258"/>
      <c r="I20113" s="1257"/>
      <c r="J20113" s="1257"/>
      <c r="K20113" s="1257"/>
      <c r="L20113" s="1257"/>
      <c r="M20113" s="1257"/>
    </row>
    <row r="20114" spans="2:13" s="1259" customFormat="1" x14ac:dyDescent="0.2">
      <c r="B20114" s="1257"/>
      <c r="C20114" s="1257"/>
      <c r="D20114" s="1257"/>
      <c r="E20114" s="1257"/>
      <c r="F20114" s="1257"/>
      <c r="G20114" s="1257"/>
      <c r="H20114" s="1258"/>
      <c r="I20114" s="1257"/>
      <c r="J20114" s="1257"/>
      <c r="K20114" s="1257"/>
      <c r="L20114" s="1257"/>
      <c r="M20114" s="1257"/>
    </row>
    <row r="20115" spans="2:13" s="1259" customFormat="1" x14ac:dyDescent="0.2">
      <c r="B20115" s="1257"/>
      <c r="C20115" s="1257"/>
      <c r="D20115" s="1257"/>
      <c r="E20115" s="1257"/>
      <c r="F20115" s="1257"/>
      <c r="G20115" s="1257"/>
      <c r="H20115" s="1258"/>
      <c r="I20115" s="1257"/>
      <c r="J20115" s="1257"/>
      <c r="K20115" s="1257"/>
      <c r="L20115" s="1257"/>
      <c r="M20115" s="1257"/>
    </row>
    <row r="20116" spans="2:13" s="1259" customFormat="1" x14ac:dyDescent="0.2">
      <c r="B20116" s="1257"/>
      <c r="C20116" s="1257"/>
      <c r="D20116" s="1257"/>
      <c r="E20116" s="1257"/>
      <c r="F20116" s="1257"/>
      <c r="G20116" s="1257"/>
      <c r="H20116" s="1258"/>
      <c r="I20116" s="1257"/>
      <c r="J20116" s="1257"/>
      <c r="K20116" s="1257"/>
      <c r="L20116" s="1257"/>
      <c r="M20116" s="1257"/>
    </row>
    <row r="20117" spans="2:13" s="1259" customFormat="1" x14ac:dyDescent="0.2">
      <c r="B20117" s="1257"/>
      <c r="C20117" s="1257"/>
      <c r="D20117" s="1257"/>
      <c r="E20117" s="1257"/>
      <c r="F20117" s="1257"/>
      <c r="G20117" s="1257"/>
      <c r="H20117" s="1258"/>
      <c r="I20117" s="1257"/>
      <c r="J20117" s="1257"/>
      <c r="K20117" s="1257"/>
      <c r="L20117" s="1257"/>
      <c r="M20117" s="1257"/>
    </row>
    <row r="20118" spans="2:13" s="1259" customFormat="1" x14ac:dyDescent="0.2">
      <c r="B20118" s="1257"/>
      <c r="C20118" s="1257"/>
      <c r="D20118" s="1257"/>
      <c r="E20118" s="1257"/>
      <c r="F20118" s="1257"/>
      <c r="G20118" s="1257"/>
      <c r="H20118" s="1258"/>
      <c r="I20118" s="1257"/>
      <c r="J20118" s="1257"/>
      <c r="K20118" s="1257"/>
      <c r="L20118" s="1257"/>
      <c r="M20118" s="1257"/>
    </row>
    <row r="20119" spans="2:13" s="1259" customFormat="1" x14ac:dyDescent="0.2">
      <c r="B20119" s="1257"/>
      <c r="C20119" s="1257"/>
      <c r="D20119" s="1257"/>
      <c r="E20119" s="1257"/>
      <c r="F20119" s="1257"/>
      <c r="G20119" s="1257"/>
      <c r="H20119" s="1258"/>
      <c r="I20119" s="1257"/>
      <c r="J20119" s="1257"/>
      <c r="K20119" s="1257"/>
      <c r="L20119" s="1257"/>
      <c r="M20119" s="1257"/>
    </row>
    <row r="20120" spans="2:13" s="1259" customFormat="1" x14ac:dyDescent="0.2">
      <c r="B20120" s="1257"/>
      <c r="C20120" s="1257"/>
      <c r="D20120" s="1257"/>
      <c r="E20120" s="1257"/>
      <c r="F20120" s="1257"/>
      <c r="G20120" s="1257"/>
      <c r="H20120" s="1258"/>
      <c r="I20120" s="1257"/>
      <c r="J20120" s="1257"/>
      <c r="K20120" s="1257"/>
      <c r="L20120" s="1257"/>
      <c r="M20120" s="1257"/>
    </row>
    <row r="20121" spans="2:13" s="1259" customFormat="1" x14ac:dyDescent="0.2">
      <c r="B20121" s="1257"/>
      <c r="C20121" s="1257"/>
      <c r="D20121" s="1257"/>
      <c r="E20121" s="1257"/>
      <c r="F20121" s="1257"/>
      <c r="G20121" s="1257"/>
      <c r="H20121" s="1258"/>
      <c r="I20121" s="1257"/>
      <c r="J20121" s="1257"/>
      <c r="K20121" s="1257"/>
      <c r="L20121" s="1257"/>
      <c r="M20121" s="1257"/>
    </row>
    <row r="20122" spans="2:13" s="1259" customFormat="1" x14ac:dyDescent="0.2">
      <c r="B20122" s="1257"/>
      <c r="C20122" s="1257"/>
      <c r="D20122" s="1257"/>
      <c r="E20122" s="1257"/>
      <c r="F20122" s="1257"/>
      <c r="G20122" s="1257"/>
      <c r="H20122" s="1258"/>
      <c r="I20122" s="1257"/>
      <c r="J20122" s="1257"/>
      <c r="K20122" s="1257"/>
      <c r="L20122" s="1257"/>
      <c r="M20122" s="1257"/>
    </row>
    <row r="20123" spans="2:13" s="1259" customFormat="1" x14ac:dyDescent="0.2">
      <c r="B20123" s="1257"/>
      <c r="C20123" s="1257"/>
      <c r="D20123" s="1257"/>
      <c r="E20123" s="1257"/>
      <c r="F20123" s="1257"/>
      <c r="G20123" s="1257"/>
      <c r="H20123" s="1258"/>
      <c r="I20123" s="1257"/>
      <c r="J20123" s="1257"/>
      <c r="K20123" s="1257"/>
      <c r="L20123" s="1257"/>
      <c r="M20123" s="1257"/>
    </row>
    <row r="20124" spans="2:13" s="1259" customFormat="1" x14ac:dyDescent="0.2">
      <c r="B20124" s="1257"/>
      <c r="C20124" s="1257"/>
      <c r="D20124" s="1257"/>
      <c r="E20124" s="1257"/>
      <c r="F20124" s="1257"/>
      <c r="G20124" s="1257"/>
      <c r="H20124" s="1258"/>
      <c r="I20124" s="1257"/>
      <c r="J20124" s="1257"/>
      <c r="K20124" s="1257"/>
      <c r="L20124" s="1257"/>
      <c r="M20124" s="1257"/>
    </row>
    <row r="20125" spans="2:13" s="1259" customFormat="1" x14ac:dyDescent="0.2">
      <c r="B20125" s="1257"/>
      <c r="C20125" s="1257"/>
      <c r="D20125" s="1257"/>
      <c r="E20125" s="1257"/>
      <c r="F20125" s="1257"/>
      <c r="G20125" s="1257"/>
      <c r="H20125" s="1258"/>
      <c r="I20125" s="1257"/>
      <c r="J20125" s="1257"/>
      <c r="K20125" s="1257"/>
      <c r="L20125" s="1257"/>
      <c r="M20125" s="1257"/>
    </row>
    <row r="20126" spans="2:13" s="1259" customFormat="1" x14ac:dyDescent="0.2">
      <c r="B20126" s="1257"/>
      <c r="C20126" s="1257"/>
      <c r="D20126" s="1257"/>
      <c r="E20126" s="1257"/>
      <c r="F20126" s="1257"/>
      <c r="G20126" s="1257"/>
      <c r="H20126" s="1258"/>
      <c r="I20126" s="1257"/>
      <c r="J20126" s="1257"/>
      <c r="K20126" s="1257"/>
      <c r="L20126" s="1257"/>
      <c r="M20126" s="1257"/>
    </row>
    <row r="20127" spans="2:13" s="1259" customFormat="1" x14ac:dyDescent="0.2">
      <c r="B20127" s="1257"/>
      <c r="C20127" s="1257"/>
      <c r="D20127" s="1257"/>
      <c r="E20127" s="1257"/>
      <c r="F20127" s="1257"/>
      <c r="G20127" s="1257"/>
      <c r="H20127" s="1258"/>
      <c r="I20127" s="1257"/>
      <c r="J20127" s="1257"/>
      <c r="K20127" s="1257"/>
      <c r="L20127" s="1257"/>
      <c r="M20127" s="1257"/>
    </row>
    <row r="20128" spans="2:13" s="1259" customFormat="1" x14ac:dyDescent="0.2">
      <c r="B20128" s="1257"/>
      <c r="C20128" s="1257"/>
      <c r="D20128" s="1257"/>
      <c r="E20128" s="1257"/>
      <c r="F20128" s="1257"/>
      <c r="G20128" s="1257"/>
      <c r="H20128" s="1258"/>
      <c r="I20128" s="1257"/>
      <c r="J20128" s="1257"/>
      <c r="K20128" s="1257"/>
      <c r="L20128" s="1257"/>
      <c r="M20128" s="1257"/>
    </row>
    <row r="20129" spans="2:13" s="1259" customFormat="1" x14ac:dyDescent="0.2">
      <c r="B20129" s="1257"/>
      <c r="C20129" s="1257"/>
      <c r="D20129" s="1257"/>
      <c r="E20129" s="1257"/>
      <c r="F20129" s="1257"/>
      <c r="G20129" s="1257"/>
      <c r="H20129" s="1258"/>
      <c r="I20129" s="1257"/>
      <c r="J20129" s="1257"/>
      <c r="K20129" s="1257"/>
      <c r="L20129" s="1257"/>
      <c r="M20129" s="1257"/>
    </row>
    <row r="20130" spans="2:13" s="1259" customFormat="1" x14ac:dyDescent="0.2">
      <c r="B20130" s="1257"/>
      <c r="C20130" s="1257"/>
      <c r="D20130" s="1257"/>
      <c r="E20130" s="1257"/>
      <c r="F20130" s="1257"/>
      <c r="G20130" s="1257"/>
      <c r="H20130" s="1258"/>
      <c r="I20130" s="1257"/>
      <c r="J20130" s="1257"/>
      <c r="K20130" s="1257"/>
      <c r="L20130" s="1257"/>
      <c r="M20130" s="1257"/>
    </row>
    <row r="20131" spans="2:13" s="1259" customFormat="1" x14ac:dyDescent="0.2">
      <c r="B20131" s="1257"/>
      <c r="C20131" s="1257"/>
      <c r="D20131" s="1257"/>
      <c r="E20131" s="1257"/>
      <c r="F20131" s="1257"/>
      <c r="G20131" s="1257"/>
      <c r="H20131" s="1258"/>
      <c r="I20131" s="1257"/>
      <c r="J20131" s="1257"/>
      <c r="K20131" s="1257"/>
      <c r="L20131" s="1257"/>
      <c r="M20131" s="1257"/>
    </row>
    <row r="20132" spans="2:13" s="1259" customFormat="1" x14ac:dyDescent="0.2">
      <c r="B20132" s="1257"/>
      <c r="C20132" s="1257"/>
      <c r="D20132" s="1257"/>
      <c r="E20132" s="1257"/>
      <c r="F20132" s="1257"/>
      <c r="G20132" s="1257"/>
      <c r="H20132" s="1258"/>
      <c r="I20132" s="1257"/>
      <c r="J20132" s="1257"/>
      <c r="K20132" s="1257"/>
      <c r="L20132" s="1257"/>
      <c r="M20132" s="1257"/>
    </row>
    <row r="20133" spans="2:13" s="1259" customFormat="1" x14ac:dyDescent="0.2">
      <c r="B20133" s="1257"/>
      <c r="C20133" s="1257"/>
      <c r="D20133" s="1257"/>
      <c r="E20133" s="1257"/>
      <c r="F20133" s="1257"/>
      <c r="G20133" s="1257"/>
      <c r="H20133" s="1258"/>
      <c r="I20133" s="1257"/>
      <c r="J20133" s="1257"/>
      <c r="K20133" s="1257"/>
      <c r="L20133" s="1257"/>
      <c r="M20133" s="1257"/>
    </row>
    <row r="20134" spans="2:13" s="1259" customFormat="1" x14ac:dyDescent="0.2">
      <c r="B20134" s="1257"/>
      <c r="C20134" s="1257"/>
      <c r="D20134" s="1257"/>
      <c r="E20134" s="1257"/>
      <c r="F20134" s="1257"/>
      <c r="G20134" s="1257"/>
      <c r="H20134" s="1258"/>
      <c r="I20134" s="1257"/>
      <c r="J20134" s="1257"/>
      <c r="K20134" s="1257"/>
      <c r="L20134" s="1257"/>
      <c r="M20134" s="1257"/>
    </row>
    <row r="20135" spans="2:13" s="1259" customFormat="1" x14ac:dyDescent="0.2">
      <c r="B20135" s="1257"/>
      <c r="C20135" s="1257"/>
      <c r="D20135" s="1257"/>
      <c r="E20135" s="1257"/>
      <c r="F20135" s="1257"/>
      <c r="G20135" s="1257"/>
      <c r="H20135" s="1258"/>
      <c r="I20135" s="1257"/>
      <c r="J20135" s="1257"/>
      <c r="K20135" s="1257"/>
      <c r="L20135" s="1257"/>
      <c r="M20135" s="1257"/>
    </row>
    <row r="20136" spans="2:13" s="1259" customFormat="1" x14ac:dyDescent="0.2">
      <c r="B20136" s="1257"/>
      <c r="C20136" s="1257"/>
      <c r="D20136" s="1257"/>
      <c r="E20136" s="1257"/>
      <c r="F20136" s="1257"/>
      <c r="G20136" s="1257"/>
      <c r="H20136" s="1258"/>
      <c r="I20136" s="1257"/>
      <c r="J20136" s="1257"/>
      <c r="K20136" s="1257"/>
      <c r="L20136" s="1257"/>
      <c r="M20136" s="1257"/>
    </row>
    <row r="20137" spans="2:13" s="1259" customFormat="1" x14ac:dyDescent="0.2">
      <c r="B20137" s="1257"/>
      <c r="C20137" s="1257"/>
      <c r="D20137" s="1257"/>
      <c r="E20137" s="1257"/>
      <c r="F20137" s="1257"/>
      <c r="G20137" s="1257"/>
      <c r="H20137" s="1258"/>
      <c r="I20137" s="1257"/>
      <c r="J20137" s="1257"/>
      <c r="K20137" s="1257"/>
      <c r="L20137" s="1257"/>
      <c r="M20137" s="1257"/>
    </row>
    <row r="20138" spans="2:13" s="1259" customFormat="1" x14ac:dyDescent="0.2">
      <c r="B20138" s="1257"/>
      <c r="C20138" s="1257"/>
      <c r="D20138" s="1257"/>
      <c r="E20138" s="1257"/>
      <c r="F20138" s="1257"/>
      <c r="G20138" s="1257"/>
      <c r="H20138" s="1258"/>
      <c r="I20138" s="1257"/>
      <c r="J20138" s="1257"/>
      <c r="K20138" s="1257"/>
      <c r="L20138" s="1257"/>
      <c r="M20138" s="1257"/>
    </row>
    <row r="20139" spans="2:13" s="1259" customFormat="1" x14ac:dyDescent="0.2">
      <c r="B20139" s="1257"/>
      <c r="C20139" s="1257"/>
      <c r="D20139" s="1257"/>
      <c r="E20139" s="1257"/>
      <c r="F20139" s="1257"/>
      <c r="G20139" s="1257"/>
      <c r="H20139" s="1258"/>
      <c r="I20139" s="1257"/>
      <c r="J20139" s="1257"/>
      <c r="K20139" s="1257"/>
      <c r="L20139" s="1257"/>
      <c r="M20139" s="1257"/>
    </row>
    <row r="20140" spans="2:13" s="1259" customFormat="1" x14ac:dyDescent="0.2">
      <c r="B20140" s="1257"/>
      <c r="C20140" s="1257"/>
      <c r="D20140" s="1257"/>
      <c r="E20140" s="1257"/>
      <c r="F20140" s="1257"/>
      <c r="G20140" s="1257"/>
      <c r="H20140" s="1258"/>
      <c r="I20140" s="1257"/>
      <c r="J20140" s="1257"/>
      <c r="K20140" s="1257"/>
      <c r="L20140" s="1257"/>
      <c r="M20140" s="1257"/>
    </row>
    <row r="20141" spans="2:13" s="1259" customFormat="1" x14ac:dyDescent="0.2">
      <c r="B20141" s="1257"/>
      <c r="C20141" s="1257"/>
      <c r="D20141" s="1257"/>
      <c r="E20141" s="1257"/>
      <c r="F20141" s="1257"/>
      <c r="G20141" s="1257"/>
      <c r="H20141" s="1258"/>
      <c r="I20141" s="1257"/>
      <c r="J20141" s="1257"/>
      <c r="K20141" s="1257"/>
      <c r="L20141" s="1257"/>
      <c r="M20141" s="1257"/>
    </row>
    <row r="20142" spans="2:13" s="1259" customFormat="1" x14ac:dyDescent="0.2">
      <c r="B20142" s="1257"/>
      <c r="C20142" s="1257"/>
      <c r="D20142" s="1257"/>
      <c r="E20142" s="1257"/>
      <c r="F20142" s="1257"/>
      <c r="G20142" s="1257"/>
      <c r="H20142" s="1258"/>
      <c r="I20142" s="1257"/>
      <c r="J20142" s="1257"/>
      <c r="K20142" s="1257"/>
      <c r="L20142" s="1257"/>
      <c r="M20142" s="1257"/>
    </row>
    <row r="20143" spans="2:13" s="1259" customFormat="1" x14ac:dyDescent="0.2">
      <c r="B20143" s="1257"/>
      <c r="C20143" s="1257"/>
      <c r="D20143" s="1257"/>
      <c r="E20143" s="1257"/>
      <c r="F20143" s="1257"/>
      <c r="G20143" s="1257"/>
      <c r="H20143" s="1258"/>
      <c r="I20143" s="1257"/>
      <c r="J20143" s="1257"/>
      <c r="K20143" s="1257"/>
      <c r="L20143" s="1257"/>
      <c r="M20143" s="1257"/>
    </row>
    <row r="20144" spans="2:13" s="1259" customFormat="1" x14ac:dyDescent="0.2">
      <c r="B20144" s="1257"/>
      <c r="C20144" s="1257"/>
      <c r="D20144" s="1257"/>
      <c r="E20144" s="1257"/>
      <c r="F20144" s="1257"/>
      <c r="G20144" s="1257"/>
      <c r="H20144" s="1258"/>
      <c r="I20144" s="1257"/>
      <c r="J20144" s="1257"/>
      <c r="K20144" s="1257"/>
      <c r="L20144" s="1257"/>
      <c r="M20144" s="1257"/>
    </row>
    <row r="20145" spans="2:13" s="1259" customFormat="1" x14ac:dyDescent="0.2">
      <c r="B20145" s="1257"/>
      <c r="C20145" s="1257"/>
      <c r="D20145" s="1257"/>
      <c r="E20145" s="1257"/>
      <c r="F20145" s="1257"/>
      <c r="G20145" s="1257"/>
      <c r="H20145" s="1258"/>
      <c r="I20145" s="1257"/>
      <c r="J20145" s="1257"/>
      <c r="K20145" s="1257"/>
      <c r="L20145" s="1257"/>
      <c r="M20145" s="1257"/>
    </row>
    <row r="20146" spans="2:13" s="1259" customFormat="1" x14ac:dyDescent="0.2">
      <c r="B20146" s="1257"/>
      <c r="C20146" s="1257"/>
      <c r="D20146" s="1257"/>
      <c r="E20146" s="1257"/>
      <c r="F20146" s="1257"/>
      <c r="G20146" s="1257"/>
      <c r="H20146" s="1258"/>
      <c r="I20146" s="1257"/>
      <c r="J20146" s="1257"/>
      <c r="K20146" s="1257"/>
      <c r="L20146" s="1257"/>
      <c r="M20146" s="1257"/>
    </row>
    <row r="20147" spans="2:13" s="1259" customFormat="1" x14ac:dyDescent="0.2">
      <c r="B20147" s="1257"/>
      <c r="C20147" s="1257"/>
      <c r="D20147" s="1257"/>
      <c r="E20147" s="1257"/>
      <c r="F20147" s="1257"/>
      <c r="G20147" s="1257"/>
      <c r="H20147" s="1258"/>
      <c r="I20147" s="1257"/>
      <c r="J20147" s="1257"/>
      <c r="K20147" s="1257"/>
      <c r="L20147" s="1257"/>
      <c r="M20147" s="1257"/>
    </row>
    <row r="20148" spans="2:13" s="1259" customFormat="1" x14ac:dyDescent="0.2">
      <c r="B20148" s="1257"/>
      <c r="C20148" s="1257"/>
      <c r="D20148" s="1257"/>
      <c r="E20148" s="1257"/>
      <c r="F20148" s="1257"/>
      <c r="G20148" s="1257"/>
      <c r="H20148" s="1258"/>
      <c r="I20148" s="1257"/>
      <c r="J20148" s="1257"/>
      <c r="K20148" s="1257"/>
      <c r="L20148" s="1257"/>
      <c r="M20148" s="1257"/>
    </row>
    <row r="20149" spans="2:13" s="1259" customFormat="1" x14ac:dyDescent="0.2">
      <c r="B20149" s="1257"/>
      <c r="C20149" s="1257"/>
      <c r="D20149" s="1257"/>
      <c r="E20149" s="1257"/>
      <c r="F20149" s="1257"/>
      <c r="G20149" s="1257"/>
      <c r="H20149" s="1258"/>
      <c r="I20149" s="1257"/>
      <c r="J20149" s="1257"/>
      <c r="K20149" s="1257"/>
      <c r="L20149" s="1257"/>
      <c r="M20149" s="1257"/>
    </row>
    <row r="20150" spans="2:13" s="1259" customFormat="1" x14ac:dyDescent="0.2">
      <c r="B20150" s="1257"/>
      <c r="C20150" s="1257"/>
      <c r="D20150" s="1257"/>
      <c r="E20150" s="1257"/>
      <c r="F20150" s="1257"/>
      <c r="G20150" s="1257"/>
      <c r="H20150" s="1258"/>
      <c r="I20150" s="1257"/>
      <c r="J20150" s="1257"/>
      <c r="K20150" s="1257"/>
      <c r="L20150" s="1257"/>
      <c r="M20150" s="1257"/>
    </row>
    <row r="20151" spans="2:13" s="1259" customFormat="1" x14ac:dyDescent="0.2">
      <c r="B20151" s="1257"/>
      <c r="C20151" s="1257"/>
      <c r="D20151" s="1257"/>
      <c r="E20151" s="1257"/>
      <c r="F20151" s="1257"/>
      <c r="G20151" s="1257"/>
      <c r="H20151" s="1258"/>
      <c r="I20151" s="1257"/>
      <c r="J20151" s="1257"/>
      <c r="K20151" s="1257"/>
      <c r="L20151" s="1257"/>
      <c r="M20151" s="1257"/>
    </row>
    <row r="20152" spans="2:13" s="1259" customFormat="1" x14ac:dyDescent="0.2">
      <c r="B20152" s="1257"/>
      <c r="C20152" s="1257"/>
      <c r="D20152" s="1257"/>
      <c r="E20152" s="1257"/>
      <c r="F20152" s="1257"/>
      <c r="G20152" s="1257"/>
      <c r="H20152" s="1258"/>
      <c r="I20152" s="1257"/>
      <c r="J20152" s="1257"/>
      <c r="K20152" s="1257"/>
      <c r="L20152" s="1257"/>
      <c r="M20152" s="1257"/>
    </row>
    <row r="20153" spans="2:13" s="1259" customFormat="1" x14ac:dyDescent="0.2">
      <c r="B20153" s="1257"/>
      <c r="C20153" s="1257"/>
      <c r="D20153" s="1257"/>
      <c r="E20153" s="1257"/>
      <c r="F20153" s="1257"/>
      <c r="G20153" s="1257"/>
      <c r="H20153" s="1258"/>
      <c r="I20153" s="1257"/>
      <c r="J20153" s="1257"/>
      <c r="K20153" s="1257"/>
      <c r="L20153" s="1257"/>
      <c r="M20153" s="1257"/>
    </row>
    <row r="20154" spans="2:13" s="1259" customFormat="1" x14ac:dyDescent="0.2">
      <c r="B20154" s="1257"/>
      <c r="C20154" s="1257"/>
      <c r="D20154" s="1257"/>
      <c r="E20154" s="1257"/>
      <c r="F20154" s="1257"/>
      <c r="G20154" s="1257"/>
      <c r="H20154" s="1258"/>
      <c r="I20154" s="1257"/>
      <c r="J20154" s="1257"/>
      <c r="K20154" s="1257"/>
      <c r="L20154" s="1257"/>
      <c r="M20154" s="1257"/>
    </row>
    <row r="20155" spans="2:13" s="1259" customFormat="1" x14ac:dyDescent="0.2">
      <c r="B20155" s="1257"/>
      <c r="C20155" s="1257"/>
      <c r="D20155" s="1257"/>
      <c r="E20155" s="1257"/>
      <c r="F20155" s="1257"/>
      <c r="G20155" s="1257"/>
      <c r="H20155" s="1258"/>
      <c r="I20155" s="1257"/>
      <c r="J20155" s="1257"/>
      <c r="K20155" s="1257"/>
      <c r="L20155" s="1257"/>
      <c r="M20155" s="1257"/>
    </row>
    <row r="20156" spans="2:13" s="1259" customFormat="1" x14ac:dyDescent="0.2">
      <c r="B20156" s="1257"/>
      <c r="C20156" s="1257"/>
      <c r="D20156" s="1257"/>
      <c r="E20156" s="1257"/>
      <c r="F20156" s="1257"/>
      <c r="G20156" s="1257"/>
      <c r="H20156" s="1258"/>
      <c r="I20156" s="1257"/>
      <c r="J20156" s="1257"/>
      <c r="K20156" s="1257"/>
      <c r="L20156" s="1257"/>
      <c r="M20156" s="1257"/>
    </row>
    <row r="20157" spans="2:13" s="1259" customFormat="1" x14ac:dyDescent="0.2">
      <c r="B20157" s="1257"/>
      <c r="C20157" s="1257"/>
      <c r="D20157" s="1257"/>
      <c r="E20157" s="1257"/>
      <c r="F20157" s="1257"/>
      <c r="G20157" s="1257"/>
      <c r="H20157" s="1258"/>
      <c r="I20157" s="1257"/>
      <c r="J20157" s="1257"/>
      <c r="K20157" s="1257"/>
      <c r="L20157" s="1257"/>
      <c r="M20157" s="1257"/>
    </row>
    <row r="20158" spans="2:13" s="1259" customFormat="1" x14ac:dyDescent="0.2">
      <c r="B20158" s="1257"/>
      <c r="C20158" s="1257"/>
      <c r="D20158" s="1257"/>
      <c r="E20158" s="1257"/>
      <c r="F20158" s="1257"/>
      <c r="G20158" s="1257"/>
      <c r="H20158" s="1258"/>
      <c r="I20158" s="1257"/>
      <c r="J20158" s="1257"/>
      <c r="K20158" s="1257"/>
      <c r="L20158" s="1257"/>
      <c r="M20158" s="1257"/>
    </row>
    <row r="20159" spans="2:13" s="1259" customFormat="1" x14ac:dyDescent="0.2">
      <c r="B20159" s="1257"/>
      <c r="C20159" s="1257"/>
      <c r="D20159" s="1257"/>
      <c r="E20159" s="1257"/>
      <c r="F20159" s="1257"/>
      <c r="G20159" s="1257"/>
      <c r="H20159" s="1258"/>
      <c r="I20159" s="1257"/>
      <c r="J20159" s="1257"/>
      <c r="K20159" s="1257"/>
      <c r="L20159" s="1257"/>
      <c r="M20159" s="1257"/>
    </row>
    <row r="20160" spans="2:13" s="1259" customFormat="1" x14ac:dyDescent="0.2">
      <c r="B20160" s="1257"/>
      <c r="C20160" s="1257"/>
      <c r="D20160" s="1257"/>
      <c r="E20160" s="1257"/>
      <c r="F20160" s="1257"/>
      <c r="G20160" s="1257"/>
      <c r="H20160" s="1258"/>
      <c r="I20160" s="1257"/>
      <c r="J20160" s="1257"/>
      <c r="K20160" s="1257"/>
      <c r="L20160" s="1257"/>
      <c r="M20160" s="1257"/>
    </row>
    <row r="20161" spans="2:13" s="1259" customFormat="1" x14ac:dyDescent="0.2">
      <c r="B20161" s="1257"/>
      <c r="C20161" s="1257"/>
      <c r="D20161" s="1257"/>
      <c r="E20161" s="1257"/>
      <c r="F20161" s="1257"/>
      <c r="G20161" s="1257"/>
      <c r="H20161" s="1258"/>
      <c r="I20161" s="1257"/>
      <c r="J20161" s="1257"/>
      <c r="K20161" s="1257"/>
      <c r="L20161" s="1257"/>
      <c r="M20161" s="1257"/>
    </row>
    <row r="20162" spans="2:13" s="1259" customFormat="1" x14ac:dyDescent="0.2">
      <c r="B20162" s="1257"/>
      <c r="C20162" s="1257"/>
      <c r="D20162" s="1257"/>
      <c r="E20162" s="1257"/>
      <c r="F20162" s="1257"/>
      <c r="G20162" s="1257"/>
      <c r="H20162" s="1258"/>
      <c r="I20162" s="1257"/>
      <c r="J20162" s="1257"/>
      <c r="K20162" s="1257"/>
      <c r="L20162" s="1257"/>
      <c r="M20162" s="1257"/>
    </row>
    <row r="20163" spans="2:13" s="1259" customFormat="1" x14ac:dyDescent="0.2">
      <c r="B20163" s="1257"/>
      <c r="C20163" s="1257"/>
      <c r="D20163" s="1257"/>
      <c r="E20163" s="1257"/>
      <c r="F20163" s="1257"/>
      <c r="G20163" s="1257"/>
      <c r="H20163" s="1258"/>
      <c r="I20163" s="1257"/>
      <c r="J20163" s="1257"/>
      <c r="K20163" s="1257"/>
      <c r="L20163" s="1257"/>
      <c r="M20163" s="1257"/>
    </row>
    <row r="20164" spans="2:13" s="1259" customFormat="1" x14ac:dyDescent="0.2">
      <c r="B20164" s="1257"/>
      <c r="C20164" s="1257"/>
      <c r="D20164" s="1257"/>
      <c r="E20164" s="1257"/>
      <c r="F20164" s="1257"/>
      <c r="G20164" s="1257"/>
      <c r="H20164" s="1258"/>
      <c r="I20164" s="1257"/>
      <c r="J20164" s="1257"/>
      <c r="K20164" s="1257"/>
      <c r="L20164" s="1257"/>
      <c r="M20164" s="1257"/>
    </row>
    <row r="20165" spans="2:13" s="1259" customFormat="1" x14ac:dyDescent="0.2">
      <c r="B20165" s="1257"/>
      <c r="C20165" s="1257"/>
      <c r="D20165" s="1257"/>
      <c r="E20165" s="1257"/>
      <c r="F20165" s="1257"/>
      <c r="G20165" s="1257"/>
      <c r="H20165" s="1258"/>
      <c r="I20165" s="1257"/>
      <c r="J20165" s="1257"/>
      <c r="K20165" s="1257"/>
      <c r="L20165" s="1257"/>
      <c r="M20165" s="1257"/>
    </row>
    <row r="20166" spans="2:13" s="1259" customFormat="1" x14ac:dyDescent="0.2">
      <c r="B20166" s="1257"/>
      <c r="C20166" s="1257"/>
      <c r="D20166" s="1257"/>
      <c r="E20166" s="1257"/>
      <c r="F20166" s="1257"/>
      <c r="G20166" s="1257"/>
      <c r="H20166" s="1258"/>
      <c r="I20166" s="1257"/>
      <c r="J20166" s="1257"/>
      <c r="K20166" s="1257"/>
      <c r="L20166" s="1257"/>
      <c r="M20166" s="1257"/>
    </row>
    <row r="20167" spans="2:13" s="1259" customFormat="1" x14ac:dyDescent="0.2">
      <c r="B20167" s="1257"/>
      <c r="C20167" s="1257"/>
      <c r="D20167" s="1257"/>
      <c r="E20167" s="1257"/>
      <c r="F20167" s="1257"/>
      <c r="G20167" s="1257"/>
      <c r="H20167" s="1258"/>
      <c r="I20167" s="1257"/>
      <c r="J20167" s="1257"/>
      <c r="K20167" s="1257"/>
      <c r="L20167" s="1257"/>
      <c r="M20167" s="1257"/>
    </row>
    <row r="20168" spans="2:13" s="1259" customFormat="1" x14ac:dyDescent="0.2">
      <c r="B20168" s="1257"/>
      <c r="C20168" s="1257"/>
      <c r="D20168" s="1257"/>
      <c r="E20168" s="1257"/>
      <c r="F20168" s="1257"/>
      <c r="G20168" s="1257"/>
      <c r="H20168" s="1258"/>
      <c r="I20168" s="1257"/>
      <c r="J20168" s="1257"/>
      <c r="K20168" s="1257"/>
      <c r="L20168" s="1257"/>
      <c r="M20168" s="1257"/>
    </row>
    <row r="20169" spans="2:13" s="1259" customFormat="1" x14ac:dyDescent="0.2">
      <c r="B20169" s="1257"/>
      <c r="C20169" s="1257"/>
      <c r="D20169" s="1257"/>
      <c r="E20169" s="1257"/>
      <c r="F20169" s="1257"/>
      <c r="G20169" s="1257"/>
      <c r="H20169" s="1258"/>
      <c r="I20169" s="1257"/>
      <c r="J20169" s="1257"/>
      <c r="K20169" s="1257"/>
      <c r="L20169" s="1257"/>
      <c r="M20169" s="1257"/>
    </row>
    <row r="20170" spans="2:13" s="1259" customFormat="1" x14ac:dyDescent="0.2">
      <c r="B20170" s="1257"/>
      <c r="C20170" s="1257"/>
      <c r="D20170" s="1257"/>
      <c r="E20170" s="1257"/>
      <c r="F20170" s="1257"/>
      <c r="G20170" s="1257"/>
      <c r="H20170" s="1258"/>
      <c r="I20170" s="1257"/>
      <c r="J20170" s="1257"/>
      <c r="K20170" s="1257"/>
      <c r="L20170" s="1257"/>
      <c r="M20170" s="1257"/>
    </row>
    <row r="20171" spans="2:13" s="1259" customFormat="1" x14ac:dyDescent="0.2">
      <c r="B20171" s="1257"/>
      <c r="C20171" s="1257"/>
      <c r="D20171" s="1257"/>
      <c r="E20171" s="1257"/>
      <c r="F20171" s="1257"/>
      <c r="G20171" s="1257"/>
      <c r="H20171" s="1258"/>
      <c r="I20171" s="1257"/>
      <c r="J20171" s="1257"/>
      <c r="K20171" s="1257"/>
      <c r="L20171" s="1257"/>
      <c r="M20171" s="1257"/>
    </row>
    <row r="20172" spans="2:13" s="1259" customFormat="1" x14ac:dyDescent="0.2">
      <c r="B20172" s="1257"/>
      <c r="C20172" s="1257"/>
      <c r="D20172" s="1257"/>
      <c r="E20172" s="1257"/>
      <c r="F20172" s="1257"/>
      <c r="G20172" s="1257"/>
      <c r="H20172" s="1258"/>
      <c r="I20172" s="1257"/>
      <c r="J20172" s="1257"/>
      <c r="K20172" s="1257"/>
      <c r="L20172" s="1257"/>
      <c r="M20172" s="1257"/>
    </row>
    <row r="20173" spans="2:13" s="1259" customFormat="1" x14ac:dyDescent="0.2">
      <c r="B20173" s="1257"/>
      <c r="C20173" s="1257"/>
      <c r="D20173" s="1257"/>
      <c r="E20173" s="1257"/>
      <c r="F20173" s="1257"/>
      <c r="G20173" s="1257"/>
      <c r="H20173" s="1258"/>
      <c r="I20173" s="1257"/>
      <c r="J20173" s="1257"/>
      <c r="K20173" s="1257"/>
      <c r="L20173" s="1257"/>
      <c r="M20173" s="1257"/>
    </row>
    <row r="20174" spans="2:13" s="1259" customFormat="1" x14ac:dyDescent="0.2">
      <c r="B20174" s="1257"/>
      <c r="C20174" s="1257"/>
      <c r="D20174" s="1257"/>
      <c r="E20174" s="1257"/>
      <c r="F20174" s="1257"/>
      <c r="G20174" s="1257"/>
      <c r="H20174" s="1258"/>
      <c r="I20174" s="1257"/>
      <c r="J20174" s="1257"/>
      <c r="K20174" s="1257"/>
      <c r="L20174" s="1257"/>
      <c r="M20174" s="1257"/>
    </row>
    <row r="20175" spans="2:13" s="1259" customFormat="1" x14ac:dyDescent="0.2">
      <c r="B20175" s="1257"/>
      <c r="C20175" s="1257"/>
      <c r="D20175" s="1257"/>
      <c r="E20175" s="1257"/>
      <c r="F20175" s="1257"/>
      <c r="G20175" s="1257"/>
      <c r="H20175" s="1258"/>
      <c r="I20175" s="1257"/>
      <c r="J20175" s="1257"/>
      <c r="K20175" s="1257"/>
      <c r="L20175" s="1257"/>
      <c r="M20175" s="1257"/>
    </row>
    <row r="20176" spans="2:13" s="1259" customFormat="1" x14ac:dyDescent="0.2">
      <c r="B20176" s="1257"/>
      <c r="C20176" s="1257"/>
      <c r="D20176" s="1257"/>
      <c r="E20176" s="1257"/>
      <c r="F20176" s="1257"/>
      <c r="G20176" s="1257"/>
      <c r="H20176" s="1258"/>
      <c r="I20176" s="1257"/>
      <c r="J20176" s="1257"/>
      <c r="K20176" s="1257"/>
      <c r="L20176" s="1257"/>
      <c r="M20176" s="1257"/>
    </row>
    <row r="20177" spans="2:13" s="1259" customFormat="1" x14ac:dyDescent="0.2">
      <c r="B20177" s="1257"/>
      <c r="C20177" s="1257"/>
      <c r="D20177" s="1257"/>
      <c r="E20177" s="1257"/>
      <c r="F20177" s="1257"/>
      <c r="G20177" s="1257"/>
      <c r="H20177" s="1258"/>
      <c r="I20177" s="1257"/>
      <c r="J20177" s="1257"/>
      <c r="K20177" s="1257"/>
      <c r="L20177" s="1257"/>
      <c r="M20177" s="1257"/>
    </row>
    <row r="20178" spans="2:13" s="1259" customFormat="1" x14ac:dyDescent="0.2">
      <c r="B20178" s="1257"/>
      <c r="C20178" s="1257"/>
      <c r="D20178" s="1257"/>
      <c r="E20178" s="1257"/>
      <c r="F20178" s="1257"/>
      <c r="G20178" s="1257"/>
      <c r="H20178" s="1258"/>
      <c r="I20178" s="1257"/>
      <c r="J20178" s="1257"/>
      <c r="K20178" s="1257"/>
      <c r="L20178" s="1257"/>
      <c r="M20178" s="1257"/>
    </row>
    <row r="20179" spans="2:13" s="1259" customFormat="1" x14ac:dyDescent="0.2">
      <c r="B20179" s="1257"/>
      <c r="C20179" s="1257"/>
      <c r="D20179" s="1257"/>
      <c r="E20179" s="1257"/>
      <c r="F20179" s="1257"/>
      <c r="G20179" s="1257"/>
      <c r="H20179" s="1258"/>
      <c r="I20179" s="1257"/>
      <c r="J20179" s="1257"/>
      <c r="K20179" s="1257"/>
      <c r="L20179" s="1257"/>
      <c r="M20179" s="1257"/>
    </row>
    <row r="20180" spans="2:13" s="1259" customFormat="1" x14ac:dyDescent="0.2">
      <c r="B20180" s="1257"/>
      <c r="C20180" s="1257"/>
      <c r="D20180" s="1257"/>
      <c r="E20180" s="1257"/>
      <c r="F20180" s="1257"/>
      <c r="G20180" s="1257"/>
      <c r="H20180" s="1258"/>
      <c r="I20180" s="1257"/>
      <c r="J20180" s="1257"/>
      <c r="K20180" s="1257"/>
      <c r="L20180" s="1257"/>
      <c r="M20180" s="1257"/>
    </row>
    <row r="20181" spans="2:13" s="1259" customFormat="1" x14ac:dyDescent="0.2">
      <c r="B20181" s="1257"/>
      <c r="C20181" s="1257"/>
      <c r="D20181" s="1257"/>
      <c r="E20181" s="1257"/>
      <c r="F20181" s="1257"/>
      <c r="G20181" s="1257"/>
      <c r="H20181" s="1258"/>
      <c r="I20181" s="1257"/>
      <c r="J20181" s="1257"/>
      <c r="K20181" s="1257"/>
      <c r="L20181" s="1257"/>
      <c r="M20181" s="1257"/>
    </row>
    <row r="20182" spans="2:13" s="1259" customFormat="1" x14ac:dyDescent="0.2">
      <c r="B20182" s="1257"/>
      <c r="C20182" s="1257"/>
      <c r="D20182" s="1257"/>
      <c r="E20182" s="1257"/>
      <c r="F20182" s="1257"/>
      <c r="G20182" s="1257"/>
      <c r="H20182" s="1258"/>
      <c r="I20182" s="1257"/>
      <c r="J20182" s="1257"/>
      <c r="K20182" s="1257"/>
      <c r="L20182" s="1257"/>
      <c r="M20182" s="1257"/>
    </row>
    <row r="20183" spans="2:13" s="1259" customFormat="1" x14ac:dyDescent="0.2">
      <c r="B20183" s="1257"/>
      <c r="C20183" s="1257"/>
      <c r="D20183" s="1257"/>
      <c r="E20183" s="1257"/>
      <c r="F20183" s="1257"/>
      <c r="G20183" s="1257"/>
      <c r="H20183" s="1258"/>
      <c r="I20183" s="1257"/>
      <c r="J20183" s="1257"/>
      <c r="K20183" s="1257"/>
      <c r="L20183" s="1257"/>
      <c r="M20183" s="1257"/>
    </row>
    <row r="20184" spans="2:13" s="1259" customFormat="1" x14ac:dyDescent="0.2">
      <c r="B20184" s="1257"/>
      <c r="C20184" s="1257"/>
      <c r="D20184" s="1257"/>
      <c r="E20184" s="1257"/>
      <c r="F20184" s="1257"/>
      <c r="G20184" s="1257"/>
      <c r="H20184" s="1258"/>
      <c r="I20184" s="1257"/>
      <c r="J20184" s="1257"/>
      <c r="K20184" s="1257"/>
      <c r="L20184" s="1257"/>
      <c r="M20184" s="1257"/>
    </row>
    <row r="20185" spans="2:13" s="1259" customFormat="1" x14ac:dyDescent="0.2">
      <c r="B20185" s="1257"/>
      <c r="C20185" s="1257"/>
      <c r="D20185" s="1257"/>
      <c r="E20185" s="1257"/>
      <c r="F20185" s="1257"/>
      <c r="G20185" s="1257"/>
      <c r="H20185" s="1258"/>
      <c r="I20185" s="1257"/>
      <c r="J20185" s="1257"/>
      <c r="K20185" s="1257"/>
      <c r="L20185" s="1257"/>
      <c r="M20185" s="1257"/>
    </row>
    <row r="20186" spans="2:13" s="1259" customFormat="1" x14ac:dyDescent="0.2">
      <c r="B20186" s="1257"/>
      <c r="C20186" s="1257"/>
      <c r="D20186" s="1257"/>
      <c r="E20186" s="1257"/>
      <c r="F20186" s="1257"/>
      <c r="G20186" s="1257"/>
      <c r="H20186" s="1258"/>
      <c r="I20186" s="1257"/>
      <c r="J20186" s="1257"/>
      <c r="K20186" s="1257"/>
      <c r="L20186" s="1257"/>
      <c r="M20186" s="1257"/>
    </row>
    <row r="20187" spans="2:13" s="1259" customFormat="1" x14ac:dyDescent="0.2">
      <c r="B20187" s="1257"/>
      <c r="C20187" s="1257"/>
      <c r="D20187" s="1257"/>
      <c r="E20187" s="1257"/>
      <c r="F20187" s="1257"/>
      <c r="G20187" s="1257"/>
      <c r="H20187" s="1258"/>
      <c r="I20187" s="1257"/>
      <c r="J20187" s="1257"/>
      <c r="K20187" s="1257"/>
      <c r="L20187" s="1257"/>
      <c r="M20187" s="1257"/>
    </row>
    <row r="20188" spans="2:13" s="1259" customFormat="1" x14ac:dyDescent="0.2">
      <c r="B20188" s="1257"/>
      <c r="C20188" s="1257"/>
      <c r="D20188" s="1257"/>
      <c r="E20188" s="1257"/>
      <c r="F20188" s="1257"/>
      <c r="G20188" s="1257"/>
      <c r="H20188" s="1258"/>
      <c r="I20188" s="1257"/>
      <c r="J20188" s="1257"/>
      <c r="K20188" s="1257"/>
      <c r="L20188" s="1257"/>
      <c r="M20188" s="1257"/>
    </row>
    <row r="20189" spans="2:13" s="1259" customFormat="1" x14ac:dyDescent="0.2">
      <c r="B20189" s="1257"/>
      <c r="C20189" s="1257"/>
      <c r="D20189" s="1257"/>
      <c r="E20189" s="1257"/>
      <c r="F20189" s="1257"/>
      <c r="G20189" s="1257"/>
      <c r="H20189" s="1258"/>
      <c r="I20189" s="1257"/>
      <c r="J20189" s="1257"/>
      <c r="K20189" s="1257"/>
      <c r="L20189" s="1257"/>
      <c r="M20189" s="1257"/>
    </row>
    <row r="20190" spans="2:13" s="1259" customFormat="1" x14ac:dyDescent="0.2">
      <c r="B20190" s="1257"/>
      <c r="C20190" s="1257"/>
      <c r="D20190" s="1257"/>
      <c r="E20190" s="1257"/>
      <c r="F20190" s="1257"/>
      <c r="G20190" s="1257"/>
      <c r="H20190" s="1258"/>
      <c r="I20190" s="1257"/>
      <c r="J20190" s="1257"/>
      <c r="K20190" s="1257"/>
      <c r="L20190" s="1257"/>
      <c r="M20190" s="1257"/>
    </row>
    <row r="20191" spans="2:13" s="1259" customFormat="1" x14ac:dyDescent="0.2">
      <c r="B20191" s="1257"/>
      <c r="C20191" s="1257"/>
      <c r="D20191" s="1257"/>
      <c r="E20191" s="1257"/>
      <c r="F20191" s="1257"/>
      <c r="G20191" s="1257"/>
      <c r="H20191" s="1258"/>
      <c r="I20191" s="1257"/>
      <c r="J20191" s="1257"/>
      <c r="K20191" s="1257"/>
      <c r="L20191" s="1257"/>
      <c r="M20191" s="1257"/>
    </row>
    <row r="20192" spans="2:13" s="1259" customFormat="1" x14ac:dyDescent="0.2">
      <c r="B20192" s="1257"/>
      <c r="C20192" s="1257"/>
      <c r="D20192" s="1257"/>
      <c r="E20192" s="1257"/>
      <c r="F20192" s="1257"/>
      <c r="G20192" s="1257"/>
      <c r="H20192" s="1258"/>
      <c r="I20192" s="1257"/>
      <c r="J20192" s="1257"/>
      <c r="K20192" s="1257"/>
      <c r="L20192" s="1257"/>
      <c r="M20192" s="1257"/>
    </row>
    <row r="20193" spans="2:13" s="1259" customFormat="1" x14ac:dyDescent="0.2">
      <c r="B20193" s="1257"/>
      <c r="C20193" s="1257"/>
      <c r="D20193" s="1257"/>
      <c r="E20193" s="1257"/>
      <c r="F20193" s="1257"/>
      <c r="G20193" s="1257"/>
      <c r="H20193" s="1258"/>
      <c r="I20193" s="1257"/>
      <c r="J20193" s="1257"/>
      <c r="K20193" s="1257"/>
      <c r="L20193" s="1257"/>
      <c r="M20193" s="1257"/>
    </row>
    <row r="20194" spans="2:13" s="1259" customFormat="1" x14ac:dyDescent="0.2">
      <c r="B20194" s="1257"/>
      <c r="C20194" s="1257"/>
      <c r="D20194" s="1257"/>
      <c r="E20194" s="1257"/>
      <c r="F20194" s="1257"/>
      <c r="G20194" s="1257"/>
      <c r="H20194" s="1258"/>
      <c r="I20194" s="1257"/>
      <c r="J20194" s="1257"/>
      <c r="K20194" s="1257"/>
      <c r="L20194" s="1257"/>
      <c r="M20194" s="1257"/>
    </row>
    <row r="20195" spans="2:13" s="1259" customFormat="1" x14ac:dyDescent="0.2">
      <c r="B20195" s="1257"/>
      <c r="C20195" s="1257"/>
      <c r="D20195" s="1257"/>
      <c r="E20195" s="1257"/>
      <c r="F20195" s="1257"/>
      <c r="G20195" s="1257"/>
      <c r="H20195" s="1258"/>
      <c r="I20195" s="1257"/>
      <c r="J20195" s="1257"/>
      <c r="K20195" s="1257"/>
      <c r="L20195" s="1257"/>
      <c r="M20195" s="1257"/>
    </row>
    <row r="20196" spans="2:13" s="1259" customFormat="1" x14ac:dyDescent="0.2">
      <c r="B20196" s="1257"/>
      <c r="C20196" s="1257"/>
      <c r="D20196" s="1257"/>
      <c r="E20196" s="1257"/>
      <c r="F20196" s="1257"/>
      <c r="G20196" s="1257"/>
      <c r="H20196" s="1258"/>
      <c r="I20196" s="1257"/>
      <c r="J20196" s="1257"/>
      <c r="K20196" s="1257"/>
      <c r="L20196" s="1257"/>
      <c r="M20196" s="1257"/>
    </row>
    <row r="20197" spans="2:13" s="1259" customFormat="1" x14ac:dyDescent="0.2">
      <c r="B20197" s="1257"/>
      <c r="C20197" s="1257"/>
      <c r="D20197" s="1257"/>
      <c r="E20197" s="1257"/>
      <c r="F20197" s="1257"/>
      <c r="G20197" s="1257"/>
      <c r="H20197" s="1258"/>
      <c r="I20197" s="1257"/>
      <c r="J20197" s="1257"/>
      <c r="K20197" s="1257"/>
      <c r="L20197" s="1257"/>
      <c r="M20197" s="1257"/>
    </row>
    <row r="20198" spans="2:13" s="1259" customFormat="1" x14ac:dyDescent="0.2">
      <c r="B20198" s="1257"/>
      <c r="C20198" s="1257"/>
      <c r="D20198" s="1257"/>
      <c r="E20198" s="1257"/>
      <c r="F20198" s="1257"/>
      <c r="G20198" s="1257"/>
      <c r="H20198" s="1258"/>
      <c r="I20198" s="1257"/>
      <c r="J20198" s="1257"/>
      <c r="K20198" s="1257"/>
      <c r="L20198" s="1257"/>
      <c r="M20198" s="1257"/>
    </row>
    <row r="20199" spans="2:13" s="1259" customFormat="1" x14ac:dyDescent="0.2">
      <c r="B20199" s="1257"/>
      <c r="C20199" s="1257"/>
      <c r="D20199" s="1257"/>
      <c r="E20199" s="1257"/>
      <c r="F20199" s="1257"/>
      <c r="G20199" s="1257"/>
      <c r="H20199" s="1258"/>
      <c r="I20199" s="1257"/>
      <c r="J20199" s="1257"/>
      <c r="K20199" s="1257"/>
      <c r="L20199" s="1257"/>
      <c r="M20199" s="1257"/>
    </row>
    <row r="20200" spans="2:13" s="1259" customFormat="1" x14ac:dyDescent="0.2">
      <c r="B20200" s="1257"/>
      <c r="C20200" s="1257"/>
      <c r="D20200" s="1257"/>
      <c r="E20200" s="1257"/>
      <c r="F20200" s="1257"/>
      <c r="G20200" s="1257"/>
      <c r="H20200" s="1258"/>
      <c r="I20200" s="1257"/>
      <c r="J20200" s="1257"/>
      <c r="K20200" s="1257"/>
      <c r="L20200" s="1257"/>
      <c r="M20200" s="1257"/>
    </row>
    <row r="20201" spans="2:13" s="1259" customFormat="1" x14ac:dyDescent="0.2">
      <c r="B20201" s="1257"/>
      <c r="C20201" s="1257"/>
      <c r="D20201" s="1257"/>
      <c r="E20201" s="1257"/>
      <c r="F20201" s="1257"/>
      <c r="G20201" s="1257"/>
      <c r="H20201" s="1258"/>
      <c r="I20201" s="1257"/>
      <c r="J20201" s="1257"/>
      <c r="K20201" s="1257"/>
      <c r="L20201" s="1257"/>
      <c r="M20201" s="1257"/>
    </row>
    <row r="20202" spans="2:13" s="1259" customFormat="1" x14ac:dyDescent="0.2">
      <c r="B20202" s="1257"/>
      <c r="C20202" s="1257"/>
      <c r="D20202" s="1257"/>
      <c r="E20202" s="1257"/>
      <c r="F20202" s="1257"/>
      <c r="G20202" s="1257"/>
      <c r="H20202" s="1258"/>
      <c r="I20202" s="1257"/>
      <c r="J20202" s="1257"/>
      <c r="K20202" s="1257"/>
      <c r="L20202" s="1257"/>
      <c r="M20202" s="1257"/>
    </row>
    <row r="20203" spans="2:13" s="1259" customFormat="1" x14ac:dyDescent="0.2">
      <c r="B20203" s="1257"/>
      <c r="C20203" s="1257"/>
      <c r="D20203" s="1257"/>
      <c r="E20203" s="1257"/>
      <c r="F20203" s="1257"/>
      <c r="G20203" s="1257"/>
      <c r="H20203" s="1258"/>
      <c r="I20203" s="1257"/>
      <c r="J20203" s="1257"/>
      <c r="K20203" s="1257"/>
      <c r="L20203" s="1257"/>
      <c r="M20203" s="1257"/>
    </row>
    <row r="20204" spans="2:13" s="1259" customFormat="1" x14ac:dyDescent="0.2">
      <c r="B20204" s="1257"/>
      <c r="C20204" s="1257"/>
      <c r="D20204" s="1257"/>
      <c r="E20204" s="1257"/>
      <c r="F20204" s="1257"/>
      <c r="G20204" s="1257"/>
      <c r="H20204" s="1258"/>
      <c r="I20204" s="1257"/>
      <c r="J20204" s="1257"/>
      <c r="K20204" s="1257"/>
      <c r="L20204" s="1257"/>
      <c r="M20204" s="1257"/>
    </row>
    <row r="20205" spans="2:13" s="1259" customFormat="1" x14ac:dyDescent="0.2">
      <c r="B20205" s="1257"/>
      <c r="C20205" s="1257"/>
      <c r="D20205" s="1257"/>
      <c r="E20205" s="1257"/>
      <c r="F20205" s="1257"/>
      <c r="G20205" s="1257"/>
      <c r="H20205" s="1258"/>
      <c r="I20205" s="1257"/>
      <c r="J20205" s="1257"/>
      <c r="K20205" s="1257"/>
      <c r="L20205" s="1257"/>
      <c r="M20205" s="1257"/>
    </row>
    <row r="20206" spans="2:13" s="1259" customFormat="1" x14ac:dyDescent="0.2">
      <c r="B20206" s="1257"/>
      <c r="C20206" s="1257"/>
      <c r="D20206" s="1257"/>
      <c r="E20206" s="1257"/>
      <c r="F20206" s="1257"/>
      <c r="G20206" s="1257"/>
      <c r="H20206" s="1258"/>
      <c r="I20206" s="1257"/>
      <c r="J20206" s="1257"/>
      <c r="K20206" s="1257"/>
      <c r="L20206" s="1257"/>
      <c r="M20206" s="1257"/>
    </row>
    <row r="20207" spans="2:13" s="1259" customFormat="1" x14ac:dyDescent="0.2">
      <c r="B20207" s="1257"/>
      <c r="C20207" s="1257"/>
      <c r="D20207" s="1257"/>
      <c r="E20207" s="1257"/>
      <c r="F20207" s="1257"/>
      <c r="G20207" s="1257"/>
      <c r="H20207" s="1258"/>
      <c r="I20207" s="1257"/>
      <c r="J20207" s="1257"/>
      <c r="K20207" s="1257"/>
      <c r="L20207" s="1257"/>
      <c r="M20207" s="1257"/>
    </row>
    <row r="20208" spans="2:13" s="1259" customFormat="1" x14ac:dyDescent="0.2">
      <c r="B20208" s="1257"/>
      <c r="C20208" s="1257"/>
      <c r="D20208" s="1257"/>
      <c r="E20208" s="1257"/>
      <c r="F20208" s="1257"/>
      <c r="G20208" s="1257"/>
      <c r="H20208" s="1258"/>
      <c r="I20208" s="1257"/>
      <c r="J20208" s="1257"/>
      <c r="K20208" s="1257"/>
      <c r="L20208" s="1257"/>
      <c r="M20208" s="1257"/>
    </row>
    <row r="20209" spans="2:13" s="1259" customFormat="1" x14ac:dyDescent="0.2">
      <c r="B20209" s="1257"/>
      <c r="C20209" s="1257"/>
      <c r="D20209" s="1257"/>
      <c r="E20209" s="1257"/>
      <c r="F20209" s="1257"/>
      <c r="G20209" s="1257"/>
      <c r="H20209" s="1258"/>
      <c r="I20209" s="1257"/>
      <c r="J20209" s="1257"/>
      <c r="K20209" s="1257"/>
      <c r="L20209" s="1257"/>
      <c r="M20209" s="1257"/>
    </row>
    <row r="20210" spans="2:13" s="1259" customFormat="1" x14ac:dyDescent="0.2">
      <c r="B20210" s="1257"/>
      <c r="C20210" s="1257"/>
      <c r="D20210" s="1257"/>
      <c r="E20210" s="1257"/>
      <c r="F20210" s="1257"/>
      <c r="G20210" s="1257"/>
      <c r="H20210" s="1258"/>
      <c r="I20210" s="1257"/>
      <c r="J20210" s="1257"/>
      <c r="K20210" s="1257"/>
      <c r="L20210" s="1257"/>
      <c r="M20210" s="1257"/>
    </row>
    <row r="20211" spans="2:13" s="1259" customFormat="1" x14ac:dyDescent="0.2">
      <c r="B20211" s="1257"/>
      <c r="C20211" s="1257"/>
      <c r="D20211" s="1257"/>
      <c r="E20211" s="1257"/>
      <c r="F20211" s="1257"/>
      <c r="G20211" s="1257"/>
      <c r="H20211" s="1258"/>
      <c r="I20211" s="1257"/>
      <c r="J20211" s="1257"/>
      <c r="K20211" s="1257"/>
      <c r="L20211" s="1257"/>
      <c r="M20211" s="1257"/>
    </row>
    <row r="20212" spans="2:13" s="1259" customFormat="1" x14ac:dyDescent="0.2">
      <c r="B20212" s="1257"/>
      <c r="C20212" s="1257"/>
      <c r="D20212" s="1257"/>
      <c r="E20212" s="1257"/>
      <c r="F20212" s="1257"/>
      <c r="G20212" s="1257"/>
      <c r="H20212" s="1258"/>
      <c r="I20212" s="1257"/>
      <c r="J20212" s="1257"/>
      <c r="K20212" s="1257"/>
      <c r="L20212" s="1257"/>
      <c r="M20212" s="1257"/>
    </row>
    <row r="20213" spans="2:13" s="1259" customFormat="1" x14ac:dyDescent="0.2">
      <c r="B20213" s="1257"/>
      <c r="C20213" s="1257"/>
      <c r="D20213" s="1257"/>
      <c r="E20213" s="1257"/>
      <c r="F20213" s="1257"/>
      <c r="G20213" s="1257"/>
      <c r="H20213" s="1258"/>
      <c r="I20213" s="1257"/>
      <c r="J20213" s="1257"/>
      <c r="K20213" s="1257"/>
      <c r="L20213" s="1257"/>
      <c r="M20213" s="1257"/>
    </row>
    <row r="20214" spans="2:13" s="1259" customFormat="1" x14ac:dyDescent="0.2">
      <c r="B20214" s="1257"/>
      <c r="C20214" s="1257"/>
      <c r="D20214" s="1257"/>
      <c r="E20214" s="1257"/>
      <c r="F20214" s="1257"/>
      <c r="G20214" s="1257"/>
      <c r="H20214" s="1258"/>
      <c r="I20214" s="1257"/>
      <c r="J20214" s="1257"/>
      <c r="K20214" s="1257"/>
      <c r="L20214" s="1257"/>
      <c r="M20214" s="1257"/>
    </row>
    <row r="20215" spans="2:13" s="1259" customFormat="1" x14ac:dyDescent="0.2">
      <c r="B20215" s="1257"/>
      <c r="C20215" s="1257"/>
      <c r="D20215" s="1257"/>
      <c r="E20215" s="1257"/>
      <c r="F20215" s="1257"/>
      <c r="G20215" s="1257"/>
      <c r="H20215" s="1258"/>
      <c r="I20215" s="1257"/>
      <c r="J20215" s="1257"/>
      <c r="K20215" s="1257"/>
      <c r="L20215" s="1257"/>
      <c r="M20215" s="1257"/>
    </row>
    <row r="20216" spans="2:13" s="1259" customFormat="1" x14ac:dyDescent="0.2">
      <c r="B20216" s="1257"/>
      <c r="C20216" s="1257"/>
      <c r="D20216" s="1257"/>
      <c r="E20216" s="1257"/>
      <c r="F20216" s="1257"/>
      <c r="G20216" s="1257"/>
      <c r="H20216" s="1258"/>
      <c r="I20216" s="1257"/>
      <c r="J20216" s="1257"/>
      <c r="K20216" s="1257"/>
      <c r="L20216" s="1257"/>
      <c r="M20216" s="1257"/>
    </row>
    <row r="20217" spans="2:13" s="1259" customFormat="1" x14ac:dyDescent="0.2">
      <c r="B20217" s="1257"/>
      <c r="C20217" s="1257"/>
      <c r="D20217" s="1257"/>
      <c r="E20217" s="1257"/>
      <c r="F20217" s="1257"/>
      <c r="G20217" s="1257"/>
      <c r="H20217" s="1258"/>
      <c r="I20217" s="1257"/>
      <c r="J20217" s="1257"/>
      <c r="K20217" s="1257"/>
      <c r="L20217" s="1257"/>
      <c r="M20217" s="1257"/>
    </row>
    <row r="20218" spans="2:13" s="1259" customFormat="1" x14ac:dyDescent="0.2">
      <c r="B20218" s="1257"/>
      <c r="C20218" s="1257"/>
      <c r="D20218" s="1257"/>
      <c r="E20218" s="1257"/>
      <c r="F20218" s="1257"/>
      <c r="G20218" s="1257"/>
      <c r="H20218" s="1258"/>
      <c r="I20218" s="1257"/>
      <c r="J20218" s="1257"/>
      <c r="K20218" s="1257"/>
      <c r="L20218" s="1257"/>
      <c r="M20218" s="1257"/>
    </row>
    <row r="20219" spans="2:13" s="1259" customFormat="1" x14ac:dyDescent="0.2">
      <c r="B20219" s="1257"/>
      <c r="C20219" s="1257"/>
      <c r="D20219" s="1257"/>
      <c r="E20219" s="1257"/>
      <c r="F20219" s="1257"/>
      <c r="G20219" s="1257"/>
      <c r="H20219" s="1258"/>
      <c r="I20219" s="1257"/>
      <c r="J20219" s="1257"/>
      <c r="K20219" s="1257"/>
      <c r="L20219" s="1257"/>
      <c r="M20219" s="1257"/>
    </row>
    <row r="20220" spans="2:13" s="1259" customFormat="1" x14ac:dyDescent="0.2">
      <c r="B20220" s="1257"/>
      <c r="C20220" s="1257"/>
      <c r="D20220" s="1257"/>
      <c r="E20220" s="1257"/>
      <c r="F20220" s="1257"/>
      <c r="G20220" s="1257"/>
      <c r="H20220" s="1258"/>
      <c r="I20220" s="1257"/>
      <c r="J20220" s="1257"/>
      <c r="K20220" s="1257"/>
      <c r="L20220" s="1257"/>
      <c r="M20220" s="1257"/>
    </row>
    <row r="20221" spans="2:13" s="1259" customFormat="1" x14ac:dyDescent="0.2">
      <c r="B20221" s="1257"/>
      <c r="C20221" s="1257"/>
      <c r="D20221" s="1257"/>
      <c r="E20221" s="1257"/>
      <c r="F20221" s="1257"/>
      <c r="G20221" s="1257"/>
      <c r="H20221" s="1258"/>
      <c r="I20221" s="1257"/>
      <c r="J20221" s="1257"/>
      <c r="K20221" s="1257"/>
      <c r="L20221" s="1257"/>
      <c r="M20221" s="1257"/>
    </row>
    <row r="20222" spans="2:13" s="1259" customFormat="1" x14ac:dyDescent="0.2">
      <c r="B20222" s="1257"/>
      <c r="C20222" s="1257"/>
      <c r="D20222" s="1257"/>
      <c r="E20222" s="1257"/>
      <c r="F20222" s="1257"/>
      <c r="G20222" s="1257"/>
      <c r="H20222" s="1258"/>
      <c r="I20222" s="1257"/>
      <c r="J20222" s="1257"/>
      <c r="K20222" s="1257"/>
      <c r="L20222" s="1257"/>
      <c r="M20222" s="1257"/>
    </row>
    <row r="20223" spans="2:13" s="1259" customFormat="1" x14ac:dyDescent="0.2">
      <c r="B20223" s="1257"/>
      <c r="C20223" s="1257"/>
      <c r="D20223" s="1257"/>
      <c r="E20223" s="1257"/>
      <c r="F20223" s="1257"/>
      <c r="G20223" s="1257"/>
      <c r="H20223" s="1258"/>
      <c r="I20223" s="1257"/>
      <c r="J20223" s="1257"/>
      <c r="K20223" s="1257"/>
      <c r="L20223" s="1257"/>
      <c r="M20223" s="1257"/>
    </row>
    <row r="20224" spans="2:13" s="1259" customFormat="1" x14ac:dyDescent="0.2">
      <c r="B20224" s="1257"/>
      <c r="C20224" s="1257"/>
      <c r="D20224" s="1257"/>
      <c r="E20224" s="1257"/>
      <c r="F20224" s="1257"/>
      <c r="G20224" s="1257"/>
      <c r="H20224" s="1258"/>
      <c r="I20224" s="1257"/>
      <c r="J20224" s="1257"/>
      <c r="K20224" s="1257"/>
      <c r="L20224" s="1257"/>
      <c r="M20224" s="1257"/>
    </row>
    <row r="20225" spans="2:13" s="1259" customFormat="1" x14ac:dyDescent="0.2">
      <c r="B20225" s="1257"/>
      <c r="C20225" s="1257"/>
      <c r="D20225" s="1257"/>
      <c r="E20225" s="1257"/>
      <c r="F20225" s="1257"/>
      <c r="G20225" s="1257"/>
      <c r="H20225" s="1258"/>
      <c r="I20225" s="1257"/>
      <c r="J20225" s="1257"/>
      <c r="K20225" s="1257"/>
      <c r="L20225" s="1257"/>
      <c r="M20225" s="1257"/>
    </row>
    <row r="20226" spans="2:13" s="1259" customFormat="1" x14ac:dyDescent="0.2">
      <c r="B20226" s="1257"/>
      <c r="C20226" s="1257"/>
      <c r="D20226" s="1257"/>
      <c r="E20226" s="1257"/>
      <c r="F20226" s="1257"/>
      <c r="G20226" s="1257"/>
      <c r="H20226" s="1258"/>
      <c r="I20226" s="1257"/>
      <c r="J20226" s="1257"/>
      <c r="K20226" s="1257"/>
      <c r="L20226" s="1257"/>
      <c r="M20226" s="1257"/>
    </row>
    <row r="20227" spans="2:13" s="1259" customFormat="1" x14ac:dyDescent="0.2">
      <c r="B20227" s="1257"/>
      <c r="C20227" s="1257"/>
      <c r="D20227" s="1257"/>
      <c r="E20227" s="1257"/>
      <c r="F20227" s="1257"/>
      <c r="G20227" s="1257"/>
      <c r="H20227" s="1258"/>
      <c r="I20227" s="1257"/>
      <c r="J20227" s="1257"/>
      <c r="K20227" s="1257"/>
      <c r="L20227" s="1257"/>
      <c r="M20227" s="1257"/>
    </row>
    <row r="20228" spans="2:13" s="1259" customFormat="1" x14ac:dyDescent="0.2">
      <c r="B20228" s="1257"/>
      <c r="C20228" s="1257"/>
      <c r="D20228" s="1257"/>
      <c r="E20228" s="1257"/>
      <c r="F20228" s="1257"/>
      <c r="G20228" s="1257"/>
      <c r="H20228" s="1258"/>
      <c r="I20228" s="1257"/>
      <c r="J20228" s="1257"/>
      <c r="K20228" s="1257"/>
      <c r="L20228" s="1257"/>
      <c r="M20228" s="1257"/>
    </row>
    <row r="20229" spans="2:13" s="1259" customFormat="1" x14ac:dyDescent="0.2">
      <c r="B20229" s="1257"/>
      <c r="C20229" s="1257"/>
      <c r="D20229" s="1257"/>
      <c r="E20229" s="1257"/>
      <c r="F20229" s="1257"/>
      <c r="G20229" s="1257"/>
      <c r="H20229" s="1258"/>
      <c r="I20229" s="1257"/>
      <c r="J20229" s="1257"/>
      <c r="K20229" s="1257"/>
      <c r="L20229" s="1257"/>
      <c r="M20229" s="1257"/>
    </row>
    <row r="20230" spans="2:13" s="1259" customFormat="1" x14ac:dyDescent="0.2">
      <c r="B20230" s="1257"/>
      <c r="C20230" s="1257"/>
      <c r="D20230" s="1257"/>
      <c r="E20230" s="1257"/>
      <c r="F20230" s="1257"/>
      <c r="G20230" s="1257"/>
      <c r="H20230" s="1258"/>
      <c r="I20230" s="1257"/>
      <c r="J20230" s="1257"/>
      <c r="K20230" s="1257"/>
      <c r="L20230" s="1257"/>
      <c r="M20230" s="1257"/>
    </row>
    <row r="20231" spans="2:13" s="1259" customFormat="1" x14ac:dyDescent="0.2">
      <c r="B20231" s="1257"/>
      <c r="C20231" s="1257"/>
      <c r="D20231" s="1257"/>
      <c r="E20231" s="1257"/>
      <c r="F20231" s="1257"/>
      <c r="G20231" s="1257"/>
      <c r="H20231" s="1258"/>
      <c r="I20231" s="1257"/>
      <c r="J20231" s="1257"/>
      <c r="K20231" s="1257"/>
      <c r="L20231" s="1257"/>
      <c r="M20231" s="1257"/>
    </row>
    <row r="20232" spans="2:13" s="1259" customFormat="1" x14ac:dyDescent="0.2">
      <c r="B20232" s="1257"/>
      <c r="C20232" s="1257"/>
      <c r="D20232" s="1257"/>
      <c r="E20232" s="1257"/>
      <c r="F20232" s="1257"/>
      <c r="G20232" s="1257"/>
      <c r="H20232" s="1258"/>
      <c r="I20232" s="1257"/>
      <c r="J20232" s="1257"/>
      <c r="K20232" s="1257"/>
      <c r="L20232" s="1257"/>
      <c r="M20232" s="1257"/>
    </row>
    <row r="20233" spans="2:13" s="1259" customFormat="1" x14ac:dyDescent="0.2">
      <c r="B20233" s="1257"/>
      <c r="C20233" s="1257"/>
      <c r="D20233" s="1257"/>
      <c r="E20233" s="1257"/>
      <c r="F20233" s="1257"/>
      <c r="G20233" s="1257"/>
      <c r="H20233" s="1258"/>
      <c r="I20233" s="1257"/>
      <c r="J20233" s="1257"/>
      <c r="K20233" s="1257"/>
      <c r="L20233" s="1257"/>
      <c r="M20233" s="1257"/>
    </row>
    <row r="20234" spans="2:13" s="1259" customFormat="1" x14ac:dyDescent="0.2">
      <c r="B20234" s="1257"/>
      <c r="C20234" s="1257"/>
      <c r="D20234" s="1257"/>
      <c r="E20234" s="1257"/>
      <c r="F20234" s="1257"/>
      <c r="G20234" s="1257"/>
      <c r="H20234" s="1258"/>
      <c r="I20234" s="1257"/>
      <c r="J20234" s="1257"/>
      <c r="K20234" s="1257"/>
      <c r="L20234" s="1257"/>
      <c r="M20234" s="1257"/>
    </row>
    <row r="20235" spans="2:13" s="1259" customFormat="1" x14ac:dyDescent="0.2">
      <c r="B20235" s="1257"/>
      <c r="C20235" s="1257"/>
      <c r="D20235" s="1257"/>
      <c r="E20235" s="1257"/>
      <c r="F20235" s="1257"/>
      <c r="G20235" s="1257"/>
      <c r="H20235" s="1258"/>
      <c r="I20235" s="1257"/>
      <c r="J20235" s="1257"/>
      <c r="K20235" s="1257"/>
      <c r="L20235" s="1257"/>
      <c r="M20235" s="1257"/>
    </row>
    <row r="20236" spans="2:13" s="1259" customFormat="1" x14ac:dyDescent="0.2">
      <c r="B20236" s="1257"/>
      <c r="C20236" s="1257"/>
      <c r="D20236" s="1257"/>
      <c r="E20236" s="1257"/>
      <c r="F20236" s="1257"/>
      <c r="G20236" s="1257"/>
      <c r="H20236" s="1258"/>
      <c r="I20236" s="1257"/>
      <c r="J20236" s="1257"/>
      <c r="K20236" s="1257"/>
      <c r="L20236" s="1257"/>
      <c r="M20236" s="1257"/>
    </row>
    <row r="20237" spans="2:13" s="1259" customFormat="1" x14ac:dyDescent="0.2">
      <c r="B20237" s="1257"/>
      <c r="C20237" s="1257"/>
      <c r="D20237" s="1257"/>
      <c r="E20237" s="1257"/>
      <c r="F20237" s="1257"/>
      <c r="G20237" s="1257"/>
      <c r="H20237" s="1258"/>
      <c r="I20237" s="1257"/>
      <c r="J20237" s="1257"/>
      <c r="K20237" s="1257"/>
      <c r="L20237" s="1257"/>
      <c r="M20237" s="1257"/>
    </row>
    <row r="20238" spans="2:13" s="1259" customFormat="1" x14ac:dyDescent="0.2">
      <c r="B20238" s="1257"/>
      <c r="C20238" s="1257"/>
      <c r="D20238" s="1257"/>
      <c r="E20238" s="1257"/>
      <c r="F20238" s="1257"/>
      <c r="G20238" s="1257"/>
      <c r="H20238" s="1258"/>
      <c r="I20238" s="1257"/>
      <c r="J20238" s="1257"/>
      <c r="K20238" s="1257"/>
      <c r="L20238" s="1257"/>
      <c r="M20238" s="1257"/>
    </row>
    <row r="20239" spans="2:13" s="1259" customFormat="1" x14ac:dyDescent="0.2">
      <c r="B20239" s="1257"/>
      <c r="C20239" s="1257"/>
      <c r="D20239" s="1257"/>
      <c r="E20239" s="1257"/>
      <c r="F20239" s="1257"/>
      <c r="G20239" s="1257"/>
      <c r="H20239" s="1258"/>
      <c r="I20239" s="1257"/>
      <c r="J20239" s="1257"/>
      <c r="K20239" s="1257"/>
      <c r="L20239" s="1257"/>
      <c r="M20239" s="1257"/>
    </row>
    <row r="20240" spans="2:13" s="1259" customFormat="1" x14ac:dyDescent="0.2">
      <c r="B20240" s="1257"/>
      <c r="C20240" s="1257"/>
      <c r="D20240" s="1257"/>
      <c r="E20240" s="1257"/>
      <c r="F20240" s="1257"/>
      <c r="G20240" s="1257"/>
      <c r="H20240" s="1258"/>
      <c r="I20240" s="1257"/>
      <c r="J20240" s="1257"/>
      <c r="K20240" s="1257"/>
      <c r="L20240" s="1257"/>
      <c r="M20240" s="1257"/>
    </row>
    <row r="20241" spans="2:13" s="1259" customFormat="1" x14ac:dyDescent="0.2">
      <c r="B20241" s="1257"/>
      <c r="C20241" s="1257"/>
      <c r="D20241" s="1257"/>
      <c r="E20241" s="1257"/>
      <c r="F20241" s="1257"/>
      <c r="G20241" s="1257"/>
      <c r="H20241" s="1258"/>
      <c r="I20241" s="1257"/>
      <c r="J20241" s="1257"/>
      <c r="K20241" s="1257"/>
      <c r="L20241" s="1257"/>
      <c r="M20241" s="1257"/>
    </row>
    <row r="20242" spans="2:13" s="1259" customFormat="1" x14ac:dyDescent="0.2">
      <c r="B20242" s="1257"/>
      <c r="C20242" s="1257"/>
      <c r="D20242" s="1257"/>
      <c r="E20242" s="1257"/>
      <c r="F20242" s="1257"/>
      <c r="G20242" s="1257"/>
      <c r="H20242" s="1258"/>
      <c r="I20242" s="1257"/>
      <c r="J20242" s="1257"/>
      <c r="K20242" s="1257"/>
      <c r="L20242" s="1257"/>
      <c r="M20242" s="1257"/>
    </row>
    <row r="20243" spans="2:13" s="1259" customFormat="1" x14ac:dyDescent="0.2">
      <c r="B20243" s="1257"/>
      <c r="C20243" s="1257"/>
      <c r="D20243" s="1257"/>
      <c r="E20243" s="1257"/>
      <c r="F20243" s="1257"/>
      <c r="G20243" s="1257"/>
      <c r="H20243" s="1258"/>
      <c r="I20243" s="1257"/>
      <c r="J20243" s="1257"/>
      <c r="K20243" s="1257"/>
      <c r="L20243" s="1257"/>
      <c r="M20243" s="1257"/>
    </row>
    <row r="20244" spans="2:13" s="1259" customFormat="1" x14ac:dyDescent="0.2">
      <c r="B20244" s="1257"/>
      <c r="C20244" s="1257"/>
      <c r="D20244" s="1257"/>
      <c r="E20244" s="1257"/>
      <c r="F20244" s="1257"/>
      <c r="G20244" s="1257"/>
      <c r="H20244" s="1258"/>
      <c r="I20244" s="1257"/>
      <c r="J20244" s="1257"/>
      <c r="K20244" s="1257"/>
      <c r="L20244" s="1257"/>
      <c r="M20244" s="1257"/>
    </row>
    <row r="20245" spans="2:13" s="1259" customFormat="1" x14ac:dyDescent="0.2">
      <c r="B20245" s="1257"/>
      <c r="C20245" s="1257"/>
      <c r="D20245" s="1257"/>
      <c r="E20245" s="1257"/>
      <c r="F20245" s="1257"/>
      <c r="G20245" s="1257"/>
      <c r="H20245" s="1258"/>
      <c r="I20245" s="1257"/>
      <c r="J20245" s="1257"/>
      <c r="K20245" s="1257"/>
      <c r="L20245" s="1257"/>
      <c r="M20245" s="1257"/>
    </row>
    <row r="20246" spans="2:13" s="1259" customFormat="1" x14ac:dyDescent="0.2">
      <c r="B20246" s="1257"/>
      <c r="C20246" s="1257"/>
      <c r="D20246" s="1257"/>
      <c r="E20246" s="1257"/>
      <c r="F20246" s="1257"/>
      <c r="G20246" s="1257"/>
      <c r="H20246" s="1258"/>
      <c r="I20246" s="1257"/>
      <c r="J20246" s="1257"/>
      <c r="K20246" s="1257"/>
      <c r="L20246" s="1257"/>
      <c r="M20246" s="1257"/>
    </row>
    <row r="20247" spans="2:13" s="1259" customFormat="1" x14ac:dyDescent="0.2">
      <c r="B20247" s="1257"/>
      <c r="C20247" s="1257"/>
      <c r="D20247" s="1257"/>
      <c r="E20247" s="1257"/>
      <c r="F20247" s="1257"/>
      <c r="G20247" s="1257"/>
      <c r="H20247" s="1258"/>
      <c r="I20247" s="1257"/>
      <c r="J20247" s="1257"/>
      <c r="K20247" s="1257"/>
      <c r="L20247" s="1257"/>
      <c r="M20247" s="1257"/>
    </row>
    <row r="20248" spans="2:13" s="1259" customFormat="1" x14ac:dyDescent="0.2">
      <c r="B20248" s="1257"/>
      <c r="C20248" s="1257"/>
      <c r="D20248" s="1257"/>
      <c r="E20248" s="1257"/>
      <c r="F20248" s="1257"/>
      <c r="G20248" s="1257"/>
      <c r="H20248" s="1258"/>
      <c r="I20248" s="1257"/>
      <c r="J20248" s="1257"/>
      <c r="K20248" s="1257"/>
      <c r="L20248" s="1257"/>
      <c r="M20248" s="1257"/>
    </row>
    <row r="20249" spans="2:13" s="1259" customFormat="1" x14ac:dyDescent="0.2">
      <c r="B20249" s="1257"/>
      <c r="C20249" s="1257"/>
      <c r="D20249" s="1257"/>
      <c r="E20249" s="1257"/>
      <c r="F20249" s="1257"/>
      <c r="G20249" s="1257"/>
      <c r="H20249" s="1258"/>
      <c r="I20249" s="1257"/>
      <c r="J20249" s="1257"/>
      <c r="K20249" s="1257"/>
      <c r="L20249" s="1257"/>
      <c r="M20249" s="1257"/>
    </row>
    <row r="20250" spans="2:13" s="1259" customFormat="1" x14ac:dyDescent="0.2">
      <c r="B20250" s="1257"/>
      <c r="C20250" s="1257"/>
      <c r="D20250" s="1257"/>
      <c r="E20250" s="1257"/>
      <c r="F20250" s="1257"/>
      <c r="G20250" s="1257"/>
      <c r="H20250" s="1258"/>
      <c r="I20250" s="1257"/>
      <c r="J20250" s="1257"/>
      <c r="K20250" s="1257"/>
      <c r="L20250" s="1257"/>
      <c r="M20250" s="1257"/>
    </row>
    <row r="20251" spans="2:13" s="1259" customFormat="1" x14ac:dyDescent="0.2">
      <c r="B20251" s="1257"/>
      <c r="C20251" s="1257"/>
      <c r="D20251" s="1257"/>
      <c r="E20251" s="1257"/>
      <c r="F20251" s="1257"/>
      <c r="G20251" s="1257"/>
      <c r="H20251" s="1258"/>
      <c r="I20251" s="1257"/>
      <c r="J20251" s="1257"/>
      <c r="K20251" s="1257"/>
      <c r="L20251" s="1257"/>
      <c r="M20251" s="1257"/>
    </row>
    <row r="20252" spans="2:13" s="1259" customFormat="1" x14ac:dyDescent="0.2">
      <c r="B20252" s="1257"/>
      <c r="C20252" s="1257"/>
      <c r="D20252" s="1257"/>
      <c r="E20252" s="1257"/>
      <c r="F20252" s="1257"/>
      <c r="G20252" s="1257"/>
      <c r="H20252" s="1258"/>
      <c r="I20252" s="1257"/>
      <c r="J20252" s="1257"/>
      <c r="K20252" s="1257"/>
      <c r="L20252" s="1257"/>
      <c r="M20252" s="1257"/>
    </row>
    <row r="20253" spans="2:13" s="1259" customFormat="1" x14ac:dyDescent="0.2">
      <c r="B20253" s="1257"/>
      <c r="C20253" s="1257"/>
      <c r="D20253" s="1257"/>
      <c r="E20253" s="1257"/>
      <c r="F20253" s="1257"/>
      <c r="G20253" s="1257"/>
      <c r="H20253" s="1258"/>
      <c r="I20253" s="1257"/>
      <c r="J20253" s="1257"/>
      <c r="K20253" s="1257"/>
      <c r="L20253" s="1257"/>
      <c r="M20253" s="1257"/>
    </row>
    <row r="20254" spans="2:13" s="1259" customFormat="1" x14ac:dyDescent="0.2">
      <c r="B20254" s="1257"/>
      <c r="C20254" s="1257"/>
      <c r="D20254" s="1257"/>
      <c r="E20254" s="1257"/>
      <c r="F20254" s="1257"/>
      <c r="G20254" s="1257"/>
      <c r="H20254" s="1258"/>
      <c r="I20254" s="1257"/>
      <c r="J20254" s="1257"/>
      <c r="K20254" s="1257"/>
      <c r="L20254" s="1257"/>
      <c r="M20254" s="1257"/>
    </row>
    <row r="20255" spans="2:13" s="1259" customFormat="1" x14ac:dyDescent="0.2">
      <c r="B20255" s="1257"/>
      <c r="C20255" s="1257"/>
      <c r="D20255" s="1257"/>
      <c r="E20255" s="1257"/>
      <c r="F20255" s="1257"/>
      <c r="G20255" s="1257"/>
      <c r="H20255" s="1258"/>
      <c r="I20255" s="1257"/>
      <c r="J20255" s="1257"/>
      <c r="K20255" s="1257"/>
      <c r="L20255" s="1257"/>
      <c r="M20255" s="1257"/>
    </row>
    <row r="20256" spans="2:13" s="1259" customFormat="1" x14ac:dyDescent="0.2">
      <c r="B20256" s="1257"/>
      <c r="C20256" s="1257"/>
      <c r="D20256" s="1257"/>
      <c r="E20256" s="1257"/>
      <c r="F20256" s="1257"/>
      <c r="G20256" s="1257"/>
      <c r="H20256" s="1258"/>
      <c r="I20256" s="1257"/>
      <c r="J20256" s="1257"/>
      <c r="K20256" s="1257"/>
      <c r="L20256" s="1257"/>
      <c r="M20256" s="1257"/>
    </row>
    <row r="20257" spans="2:13" s="1259" customFormat="1" x14ac:dyDescent="0.2">
      <c r="B20257" s="1257"/>
      <c r="C20257" s="1257"/>
      <c r="D20257" s="1257"/>
      <c r="E20257" s="1257"/>
      <c r="F20257" s="1257"/>
      <c r="G20257" s="1257"/>
      <c r="H20257" s="1258"/>
      <c r="I20257" s="1257"/>
      <c r="J20257" s="1257"/>
      <c r="K20257" s="1257"/>
      <c r="L20257" s="1257"/>
      <c r="M20257" s="1257"/>
    </row>
    <row r="20258" spans="2:13" s="1259" customFormat="1" x14ac:dyDescent="0.2">
      <c r="B20258" s="1257"/>
      <c r="C20258" s="1257"/>
      <c r="D20258" s="1257"/>
      <c r="E20258" s="1257"/>
      <c r="F20258" s="1257"/>
      <c r="G20258" s="1257"/>
      <c r="H20258" s="1258"/>
      <c r="I20258" s="1257"/>
      <c r="J20258" s="1257"/>
      <c r="K20258" s="1257"/>
      <c r="L20258" s="1257"/>
      <c r="M20258" s="1257"/>
    </row>
    <row r="20259" spans="2:13" s="1259" customFormat="1" x14ac:dyDescent="0.2">
      <c r="B20259" s="1257"/>
      <c r="C20259" s="1257"/>
      <c r="D20259" s="1257"/>
      <c r="E20259" s="1257"/>
      <c r="F20259" s="1257"/>
      <c r="G20259" s="1257"/>
      <c r="H20259" s="1258"/>
      <c r="I20259" s="1257"/>
      <c r="J20259" s="1257"/>
      <c r="K20259" s="1257"/>
      <c r="L20259" s="1257"/>
      <c r="M20259" s="1257"/>
    </row>
    <row r="20260" spans="2:13" s="1259" customFormat="1" x14ac:dyDescent="0.2">
      <c r="B20260" s="1257"/>
      <c r="C20260" s="1257"/>
      <c r="D20260" s="1257"/>
      <c r="E20260" s="1257"/>
      <c r="F20260" s="1257"/>
      <c r="G20260" s="1257"/>
      <c r="H20260" s="1258"/>
      <c r="I20260" s="1257"/>
      <c r="J20260" s="1257"/>
      <c r="K20260" s="1257"/>
      <c r="L20260" s="1257"/>
      <c r="M20260" s="1257"/>
    </row>
    <row r="20261" spans="2:13" s="1259" customFormat="1" x14ac:dyDescent="0.2">
      <c r="B20261" s="1257"/>
      <c r="C20261" s="1257"/>
      <c r="D20261" s="1257"/>
      <c r="E20261" s="1257"/>
      <c r="F20261" s="1257"/>
      <c r="G20261" s="1257"/>
      <c r="H20261" s="1258"/>
      <c r="I20261" s="1257"/>
      <c r="J20261" s="1257"/>
      <c r="K20261" s="1257"/>
      <c r="L20261" s="1257"/>
      <c r="M20261" s="1257"/>
    </row>
    <row r="20262" spans="2:13" s="1259" customFormat="1" x14ac:dyDescent="0.2">
      <c r="B20262" s="1257"/>
      <c r="C20262" s="1257"/>
      <c r="D20262" s="1257"/>
      <c r="E20262" s="1257"/>
      <c r="F20262" s="1257"/>
      <c r="G20262" s="1257"/>
      <c r="H20262" s="1258"/>
      <c r="I20262" s="1257"/>
      <c r="J20262" s="1257"/>
      <c r="K20262" s="1257"/>
      <c r="L20262" s="1257"/>
      <c r="M20262" s="1257"/>
    </row>
    <row r="20263" spans="2:13" s="1259" customFormat="1" x14ac:dyDescent="0.2">
      <c r="B20263" s="1257"/>
      <c r="C20263" s="1257"/>
      <c r="D20263" s="1257"/>
      <c r="E20263" s="1257"/>
      <c r="F20263" s="1257"/>
      <c r="G20263" s="1257"/>
      <c r="H20263" s="1258"/>
      <c r="I20263" s="1257"/>
      <c r="J20263" s="1257"/>
      <c r="K20263" s="1257"/>
      <c r="L20263" s="1257"/>
      <c r="M20263" s="1257"/>
    </row>
    <row r="20264" spans="2:13" s="1259" customFormat="1" x14ac:dyDescent="0.2">
      <c r="B20264" s="1257"/>
      <c r="C20264" s="1257"/>
      <c r="D20264" s="1257"/>
      <c r="E20264" s="1257"/>
      <c r="F20264" s="1257"/>
      <c r="G20264" s="1257"/>
      <c r="H20264" s="1258"/>
      <c r="I20264" s="1257"/>
      <c r="J20264" s="1257"/>
      <c r="K20264" s="1257"/>
      <c r="L20264" s="1257"/>
      <c r="M20264" s="1257"/>
    </row>
    <row r="20265" spans="2:13" s="1259" customFormat="1" x14ac:dyDescent="0.2">
      <c r="B20265" s="1257"/>
      <c r="C20265" s="1257"/>
      <c r="D20265" s="1257"/>
      <c r="E20265" s="1257"/>
      <c r="F20265" s="1257"/>
      <c r="G20265" s="1257"/>
      <c r="H20265" s="1258"/>
      <c r="I20265" s="1257"/>
      <c r="J20265" s="1257"/>
      <c r="K20265" s="1257"/>
      <c r="L20265" s="1257"/>
      <c r="M20265" s="1257"/>
    </row>
    <row r="20266" spans="2:13" s="1259" customFormat="1" x14ac:dyDescent="0.2">
      <c r="B20266" s="1257"/>
      <c r="C20266" s="1257"/>
      <c r="D20266" s="1257"/>
      <c r="E20266" s="1257"/>
      <c r="F20266" s="1257"/>
      <c r="G20266" s="1257"/>
      <c r="H20266" s="1258"/>
      <c r="I20266" s="1257"/>
      <c r="J20266" s="1257"/>
      <c r="K20266" s="1257"/>
      <c r="L20266" s="1257"/>
      <c r="M20266" s="1257"/>
    </row>
    <row r="20267" spans="2:13" s="1259" customFormat="1" x14ac:dyDescent="0.2">
      <c r="B20267" s="1257"/>
      <c r="C20267" s="1257"/>
      <c r="D20267" s="1257"/>
      <c r="E20267" s="1257"/>
      <c r="F20267" s="1257"/>
      <c r="G20267" s="1257"/>
      <c r="H20267" s="1258"/>
      <c r="I20267" s="1257"/>
      <c r="J20267" s="1257"/>
      <c r="K20267" s="1257"/>
      <c r="L20267" s="1257"/>
      <c r="M20267" s="1257"/>
    </row>
    <row r="20268" spans="2:13" s="1259" customFormat="1" x14ac:dyDescent="0.2">
      <c r="B20268" s="1257"/>
      <c r="C20268" s="1257"/>
      <c r="D20268" s="1257"/>
      <c r="E20268" s="1257"/>
      <c r="F20268" s="1257"/>
      <c r="G20268" s="1257"/>
      <c r="H20268" s="1258"/>
      <c r="I20268" s="1257"/>
      <c r="J20268" s="1257"/>
      <c r="K20268" s="1257"/>
      <c r="L20268" s="1257"/>
      <c r="M20268" s="1257"/>
    </row>
    <row r="20269" spans="2:13" s="1259" customFormat="1" x14ac:dyDescent="0.2">
      <c r="B20269" s="1257"/>
      <c r="C20269" s="1257"/>
      <c r="D20269" s="1257"/>
      <c r="E20269" s="1257"/>
      <c r="F20269" s="1257"/>
      <c r="G20269" s="1257"/>
      <c r="H20269" s="1258"/>
      <c r="I20269" s="1257"/>
      <c r="J20269" s="1257"/>
      <c r="K20269" s="1257"/>
      <c r="L20269" s="1257"/>
      <c r="M20269" s="1257"/>
    </row>
    <row r="20270" spans="2:13" s="1259" customFormat="1" x14ac:dyDescent="0.2">
      <c r="B20270" s="1257"/>
      <c r="C20270" s="1257"/>
      <c r="D20270" s="1257"/>
      <c r="E20270" s="1257"/>
      <c r="F20270" s="1257"/>
      <c r="G20270" s="1257"/>
      <c r="H20270" s="1258"/>
      <c r="I20270" s="1257"/>
      <c r="J20270" s="1257"/>
      <c r="K20270" s="1257"/>
      <c r="L20270" s="1257"/>
      <c r="M20270" s="1257"/>
    </row>
    <row r="20271" spans="2:13" s="1259" customFormat="1" x14ac:dyDescent="0.2">
      <c r="B20271" s="1257"/>
      <c r="C20271" s="1257"/>
      <c r="D20271" s="1257"/>
      <c r="E20271" s="1257"/>
      <c r="F20271" s="1257"/>
      <c r="G20271" s="1257"/>
      <c r="H20271" s="1258"/>
      <c r="I20271" s="1257"/>
      <c r="J20271" s="1257"/>
      <c r="K20271" s="1257"/>
      <c r="L20271" s="1257"/>
      <c r="M20271" s="1257"/>
    </row>
    <row r="20272" spans="2:13" s="1259" customFormat="1" x14ac:dyDescent="0.2">
      <c r="B20272" s="1257"/>
      <c r="C20272" s="1257"/>
      <c r="D20272" s="1257"/>
      <c r="E20272" s="1257"/>
      <c r="F20272" s="1257"/>
      <c r="G20272" s="1257"/>
      <c r="H20272" s="1258"/>
      <c r="I20272" s="1257"/>
      <c r="J20272" s="1257"/>
      <c r="K20272" s="1257"/>
      <c r="L20272" s="1257"/>
      <c r="M20272" s="1257"/>
    </row>
    <row r="20273" spans="2:13" s="1259" customFormat="1" x14ac:dyDescent="0.2">
      <c r="B20273" s="1257"/>
      <c r="C20273" s="1257"/>
      <c r="D20273" s="1257"/>
      <c r="E20273" s="1257"/>
      <c r="F20273" s="1257"/>
      <c r="G20273" s="1257"/>
      <c r="H20273" s="1258"/>
      <c r="I20273" s="1257"/>
      <c r="J20273" s="1257"/>
      <c r="K20273" s="1257"/>
      <c r="L20273" s="1257"/>
      <c r="M20273" s="1257"/>
    </row>
    <row r="20274" spans="2:13" s="1259" customFormat="1" x14ac:dyDescent="0.2">
      <c r="B20274" s="1257"/>
      <c r="C20274" s="1257"/>
      <c r="D20274" s="1257"/>
      <c r="E20274" s="1257"/>
      <c r="F20274" s="1257"/>
      <c r="G20274" s="1257"/>
      <c r="H20274" s="1258"/>
      <c r="I20274" s="1257"/>
      <c r="J20274" s="1257"/>
      <c r="K20274" s="1257"/>
      <c r="L20274" s="1257"/>
      <c r="M20274" s="1257"/>
    </row>
    <row r="20275" spans="2:13" s="1259" customFormat="1" x14ac:dyDescent="0.2">
      <c r="B20275" s="1257"/>
      <c r="C20275" s="1257"/>
      <c r="D20275" s="1257"/>
      <c r="E20275" s="1257"/>
      <c r="F20275" s="1257"/>
      <c r="G20275" s="1257"/>
      <c r="H20275" s="1258"/>
      <c r="I20275" s="1257"/>
      <c r="J20275" s="1257"/>
      <c r="K20275" s="1257"/>
      <c r="L20275" s="1257"/>
      <c r="M20275" s="1257"/>
    </row>
    <row r="20276" spans="2:13" s="1259" customFormat="1" x14ac:dyDescent="0.2">
      <c r="B20276" s="1257"/>
      <c r="C20276" s="1257"/>
      <c r="D20276" s="1257"/>
      <c r="E20276" s="1257"/>
      <c r="F20276" s="1257"/>
      <c r="G20276" s="1257"/>
      <c r="H20276" s="1258"/>
      <c r="I20276" s="1257"/>
      <c r="J20276" s="1257"/>
      <c r="K20276" s="1257"/>
      <c r="L20276" s="1257"/>
      <c r="M20276" s="1257"/>
    </row>
    <row r="20277" spans="2:13" s="1259" customFormat="1" x14ac:dyDescent="0.2">
      <c r="B20277" s="1257"/>
      <c r="C20277" s="1257"/>
      <c r="D20277" s="1257"/>
      <c r="E20277" s="1257"/>
      <c r="F20277" s="1257"/>
      <c r="G20277" s="1257"/>
      <c r="H20277" s="1258"/>
      <c r="I20277" s="1257"/>
      <c r="J20277" s="1257"/>
      <c r="K20277" s="1257"/>
      <c r="L20277" s="1257"/>
      <c r="M20277" s="1257"/>
    </row>
    <row r="20278" spans="2:13" s="1259" customFormat="1" x14ac:dyDescent="0.2">
      <c r="B20278" s="1257"/>
      <c r="C20278" s="1257"/>
      <c r="D20278" s="1257"/>
      <c r="E20278" s="1257"/>
      <c r="F20278" s="1257"/>
      <c r="G20278" s="1257"/>
      <c r="H20278" s="1258"/>
      <c r="I20278" s="1257"/>
      <c r="J20278" s="1257"/>
      <c r="K20278" s="1257"/>
      <c r="L20278" s="1257"/>
      <c r="M20278" s="1257"/>
    </row>
    <row r="20279" spans="2:13" s="1259" customFormat="1" x14ac:dyDescent="0.2">
      <c r="B20279" s="1257"/>
      <c r="C20279" s="1257"/>
      <c r="D20279" s="1257"/>
      <c r="E20279" s="1257"/>
      <c r="F20279" s="1257"/>
      <c r="G20279" s="1257"/>
      <c r="H20279" s="1258"/>
      <c r="I20279" s="1257"/>
      <c r="J20279" s="1257"/>
      <c r="K20279" s="1257"/>
      <c r="L20279" s="1257"/>
      <c r="M20279" s="1257"/>
    </row>
    <row r="20280" spans="2:13" s="1259" customFormat="1" x14ac:dyDescent="0.2">
      <c r="B20280" s="1257"/>
      <c r="C20280" s="1257"/>
      <c r="D20280" s="1257"/>
      <c r="E20280" s="1257"/>
      <c r="F20280" s="1257"/>
      <c r="G20280" s="1257"/>
      <c r="H20280" s="1258"/>
      <c r="I20280" s="1257"/>
      <c r="J20280" s="1257"/>
      <c r="K20280" s="1257"/>
      <c r="L20280" s="1257"/>
      <c r="M20280" s="1257"/>
    </row>
    <row r="20281" spans="2:13" s="1259" customFormat="1" x14ac:dyDescent="0.2">
      <c r="B20281" s="1257"/>
      <c r="C20281" s="1257"/>
      <c r="D20281" s="1257"/>
      <c r="E20281" s="1257"/>
      <c r="F20281" s="1257"/>
      <c r="G20281" s="1257"/>
      <c r="H20281" s="1258"/>
      <c r="I20281" s="1257"/>
      <c r="J20281" s="1257"/>
      <c r="K20281" s="1257"/>
      <c r="L20281" s="1257"/>
      <c r="M20281" s="1257"/>
    </row>
    <row r="20282" spans="2:13" s="1259" customFormat="1" x14ac:dyDescent="0.2">
      <c r="B20282" s="1257"/>
      <c r="C20282" s="1257"/>
      <c r="D20282" s="1257"/>
      <c r="E20282" s="1257"/>
      <c r="F20282" s="1257"/>
      <c r="G20282" s="1257"/>
      <c r="H20282" s="1258"/>
      <c r="I20282" s="1257"/>
      <c r="J20282" s="1257"/>
      <c r="K20282" s="1257"/>
      <c r="L20282" s="1257"/>
      <c r="M20282" s="1257"/>
    </row>
    <row r="20283" spans="2:13" s="1259" customFormat="1" x14ac:dyDescent="0.2">
      <c r="B20283" s="1257"/>
      <c r="C20283" s="1257"/>
      <c r="D20283" s="1257"/>
      <c r="E20283" s="1257"/>
      <c r="F20283" s="1257"/>
      <c r="G20283" s="1257"/>
      <c r="H20283" s="1258"/>
      <c r="I20283" s="1257"/>
      <c r="J20283" s="1257"/>
      <c r="K20283" s="1257"/>
      <c r="L20283" s="1257"/>
      <c r="M20283" s="1257"/>
    </row>
    <row r="20284" spans="2:13" s="1259" customFormat="1" x14ac:dyDescent="0.2">
      <c r="B20284" s="1257"/>
      <c r="C20284" s="1257"/>
      <c r="D20284" s="1257"/>
      <c r="E20284" s="1257"/>
      <c r="F20284" s="1257"/>
      <c r="G20284" s="1257"/>
      <c r="H20284" s="1258"/>
      <c r="I20284" s="1257"/>
      <c r="J20284" s="1257"/>
      <c r="K20284" s="1257"/>
      <c r="L20284" s="1257"/>
      <c r="M20284" s="1257"/>
    </row>
    <row r="20285" spans="2:13" s="1259" customFormat="1" x14ac:dyDescent="0.2">
      <c r="B20285" s="1257"/>
      <c r="C20285" s="1257"/>
      <c r="D20285" s="1257"/>
      <c r="E20285" s="1257"/>
      <c r="F20285" s="1257"/>
      <c r="G20285" s="1257"/>
      <c r="H20285" s="1258"/>
      <c r="I20285" s="1257"/>
      <c r="J20285" s="1257"/>
      <c r="K20285" s="1257"/>
      <c r="L20285" s="1257"/>
      <c r="M20285" s="1257"/>
    </row>
    <row r="20286" spans="2:13" s="1259" customFormat="1" x14ac:dyDescent="0.2">
      <c r="B20286" s="1257"/>
      <c r="C20286" s="1257"/>
      <c r="D20286" s="1257"/>
      <c r="E20286" s="1257"/>
      <c r="F20286" s="1257"/>
      <c r="G20286" s="1257"/>
      <c r="H20286" s="1258"/>
      <c r="I20286" s="1257"/>
      <c r="J20286" s="1257"/>
      <c r="K20286" s="1257"/>
      <c r="L20286" s="1257"/>
      <c r="M20286" s="1257"/>
    </row>
    <row r="20287" spans="2:13" s="1259" customFormat="1" x14ac:dyDescent="0.2">
      <c r="B20287" s="1257"/>
      <c r="C20287" s="1257"/>
      <c r="D20287" s="1257"/>
      <c r="E20287" s="1257"/>
      <c r="F20287" s="1257"/>
      <c r="G20287" s="1257"/>
      <c r="H20287" s="1258"/>
      <c r="I20287" s="1257"/>
      <c r="J20287" s="1257"/>
      <c r="K20287" s="1257"/>
      <c r="L20287" s="1257"/>
      <c r="M20287" s="1257"/>
    </row>
    <row r="20288" spans="2:13" s="1259" customFormat="1" x14ac:dyDescent="0.2">
      <c r="B20288" s="1257"/>
      <c r="C20288" s="1257"/>
      <c r="D20288" s="1257"/>
      <c r="E20288" s="1257"/>
      <c r="F20288" s="1257"/>
      <c r="G20288" s="1257"/>
      <c r="H20288" s="1258"/>
      <c r="I20288" s="1257"/>
      <c r="J20288" s="1257"/>
      <c r="K20288" s="1257"/>
      <c r="L20288" s="1257"/>
      <c r="M20288" s="1257"/>
    </row>
    <row r="20289" spans="2:13" s="1259" customFormat="1" x14ac:dyDescent="0.2">
      <c r="B20289" s="1257"/>
      <c r="C20289" s="1257"/>
      <c r="D20289" s="1257"/>
      <c r="E20289" s="1257"/>
      <c r="F20289" s="1257"/>
      <c r="G20289" s="1257"/>
      <c r="H20289" s="1258"/>
      <c r="I20289" s="1257"/>
      <c r="J20289" s="1257"/>
      <c r="K20289" s="1257"/>
      <c r="L20289" s="1257"/>
      <c r="M20289" s="1257"/>
    </row>
    <row r="20290" spans="2:13" s="1259" customFormat="1" x14ac:dyDescent="0.2">
      <c r="B20290" s="1257"/>
      <c r="C20290" s="1257"/>
      <c r="D20290" s="1257"/>
      <c r="E20290" s="1257"/>
      <c r="F20290" s="1257"/>
      <c r="G20290" s="1257"/>
      <c r="H20290" s="1258"/>
      <c r="I20290" s="1257"/>
      <c r="J20290" s="1257"/>
      <c r="K20290" s="1257"/>
      <c r="L20290" s="1257"/>
      <c r="M20290" s="1257"/>
    </row>
    <row r="20291" spans="2:13" s="1259" customFormat="1" x14ac:dyDescent="0.2">
      <c r="B20291" s="1257"/>
      <c r="C20291" s="1257"/>
      <c r="D20291" s="1257"/>
      <c r="E20291" s="1257"/>
      <c r="F20291" s="1257"/>
      <c r="G20291" s="1257"/>
      <c r="H20291" s="1258"/>
      <c r="I20291" s="1257"/>
      <c r="J20291" s="1257"/>
      <c r="K20291" s="1257"/>
      <c r="L20291" s="1257"/>
      <c r="M20291" s="1257"/>
    </row>
    <row r="20292" spans="2:13" s="1259" customFormat="1" x14ac:dyDescent="0.2">
      <c r="B20292" s="1257"/>
      <c r="C20292" s="1257"/>
      <c r="D20292" s="1257"/>
      <c r="E20292" s="1257"/>
      <c r="F20292" s="1257"/>
      <c r="G20292" s="1257"/>
      <c r="H20292" s="1258"/>
      <c r="I20292" s="1257"/>
      <c r="J20292" s="1257"/>
      <c r="K20292" s="1257"/>
      <c r="L20292" s="1257"/>
      <c r="M20292" s="1257"/>
    </row>
    <row r="20293" spans="2:13" s="1259" customFormat="1" x14ac:dyDescent="0.2">
      <c r="B20293" s="1257"/>
      <c r="C20293" s="1257"/>
      <c r="D20293" s="1257"/>
      <c r="E20293" s="1257"/>
      <c r="F20293" s="1257"/>
      <c r="G20293" s="1257"/>
      <c r="H20293" s="1258"/>
      <c r="I20293" s="1257"/>
      <c r="J20293" s="1257"/>
      <c r="K20293" s="1257"/>
      <c r="L20293" s="1257"/>
      <c r="M20293" s="1257"/>
    </row>
    <row r="20294" spans="2:13" s="1259" customFormat="1" x14ac:dyDescent="0.2">
      <c r="B20294" s="1257"/>
      <c r="C20294" s="1257"/>
      <c r="D20294" s="1257"/>
      <c r="E20294" s="1257"/>
      <c r="F20294" s="1257"/>
      <c r="G20294" s="1257"/>
      <c r="H20294" s="1258"/>
      <c r="I20294" s="1257"/>
      <c r="J20294" s="1257"/>
      <c r="K20294" s="1257"/>
      <c r="L20294" s="1257"/>
      <c r="M20294" s="1257"/>
    </row>
    <row r="20295" spans="2:13" s="1259" customFormat="1" x14ac:dyDescent="0.2">
      <c r="B20295" s="1257"/>
      <c r="C20295" s="1257"/>
      <c r="D20295" s="1257"/>
      <c r="E20295" s="1257"/>
      <c r="F20295" s="1257"/>
      <c r="G20295" s="1257"/>
      <c r="H20295" s="1258"/>
      <c r="I20295" s="1257"/>
      <c r="J20295" s="1257"/>
      <c r="K20295" s="1257"/>
      <c r="L20295" s="1257"/>
      <c r="M20295" s="1257"/>
    </row>
    <row r="20296" spans="2:13" s="1259" customFormat="1" x14ac:dyDescent="0.2">
      <c r="B20296" s="1257"/>
      <c r="C20296" s="1257"/>
      <c r="D20296" s="1257"/>
      <c r="E20296" s="1257"/>
      <c r="F20296" s="1257"/>
      <c r="G20296" s="1257"/>
      <c r="H20296" s="1258"/>
      <c r="I20296" s="1257"/>
      <c r="J20296" s="1257"/>
      <c r="K20296" s="1257"/>
      <c r="L20296" s="1257"/>
      <c r="M20296" s="1257"/>
    </row>
    <row r="20297" spans="2:13" s="1259" customFormat="1" x14ac:dyDescent="0.2">
      <c r="B20297" s="1257"/>
      <c r="C20297" s="1257"/>
      <c r="D20297" s="1257"/>
      <c r="E20297" s="1257"/>
      <c r="F20297" s="1257"/>
      <c r="G20297" s="1257"/>
      <c r="H20297" s="1258"/>
      <c r="I20297" s="1257"/>
      <c r="J20297" s="1257"/>
      <c r="K20297" s="1257"/>
      <c r="L20297" s="1257"/>
      <c r="M20297" s="1257"/>
    </row>
    <row r="20298" spans="2:13" s="1259" customFormat="1" x14ac:dyDescent="0.2">
      <c r="B20298" s="1257"/>
      <c r="C20298" s="1257"/>
      <c r="D20298" s="1257"/>
      <c r="E20298" s="1257"/>
      <c r="F20298" s="1257"/>
      <c r="G20298" s="1257"/>
      <c r="H20298" s="1258"/>
      <c r="I20298" s="1257"/>
      <c r="J20298" s="1257"/>
      <c r="K20298" s="1257"/>
      <c r="L20298" s="1257"/>
      <c r="M20298" s="1257"/>
    </row>
    <row r="20299" spans="2:13" s="1259" customFormat="1" x14ac:dyDescent="0.2">
      <c r="B20299" s="1257"/>
      <c r="C20299" s="1257"/>
      <c r="D20299" s="1257"/>
      <c r="E20299" s="1257"/>
      <c r="F20299" s="1257"/>
      <c r="G20299" s="1257"/>
      <c r="H20299" s="1258"/>
      <c r="I20299" s="1257"/>
      <c r="J20299" s="1257"/>
      <c r="K20299" s="1257"/>
      <c r="L20299" s="1257"/>
      <c r="M20299" s="1257"/>
    </row>
    <row r="20300" spans="2:13" s="1259" customFormat="1" x14ac:dyDescent="0.2">
      <c r="B20300" s="1257"/>
      <c r="C20300" s="1257"/>
      <c r="D20300" s="1257"/>
      <c r="E20300" s="1257"/>
      <c r="F20300" s="1257"/>
      <c r="G20300" s="1257"/>
      <c r="H20300" s="1258"/>
      <c r="I20300" s="1257"/>
      <c r="J20300" s="1257"/>
      <c r="K20300" s="1257"/>
      <c r="L20300" s="1257"/>
      <c r="M20300" s="1257"/>
    </row>
    <row r="20301" spans="2:13" s="1259" customFormat="1" x14ac:dyDescent="0.2">
      <c r="B20301" s="1257"/>
      <c r="C20301" s="1257"/>
      <c r="D20301" s="1257"/>
      <c r="E20301" s="1257"/>
      <c r="F20301" s="1257"/>
      <c r="G20301" s="1257"/>
      <c r="H20301" s="1258"/>
      <c r="I20301" s="1257"/>
      <c r="J20301" s="1257"/>
      <c r="K20301" s="1257"/>
      <c r="L20301" s="1257"/>
      <c r="M20301" s="1257"/>
    </row>
    <row r="20302" spans="2:13" s="1259" customFormat="1" x14ac:dyDescent="0.2">
      <c r="B20302" s="1257"/>
      <c r="C20302" s="1257"/>
      <c r="D20302" s="1257"/>
      <c r="E20302" s="1257"/>
      <c r="F20302" s="1257"/>
      <c r="G20302" s="1257"/>
      <c r="H20302" s="1258"/>
      <c r="I20302" s="1257"/>
      <c r="J20302" s="1257"/>
      <c r="K20302" s="1257"/>
      <c r="L20302" s="1257"/>
      <c r="M20302" s="1257"/>
    </row>
    <row r="20303" spans="2:13" s="1259" customFormat="1" x14ac:dyDescent="0.2">
      <c r="B20303" s="1257"/>
      <c r="C20303" s="1257"/>
      <c r="D20303" s="1257"/>
      <c r="E20303" s="1257"/>
      <c r="F20303" s="1257"/>
      <c r="G20303" s="1257"/>
      <c r="H20303" s="1258"/>
      <c r="I20303" s="1257"/>
      <c r="J20303" s="1257"/>
      <c r="K20303" s="1257"/>
      <c r="L20303" s="1257"/>
      <c r="M20303" s="1257"/>
    </row>
    <row r="20304" spans="2:13" s="1259" customFormat="1" x14ac:dyDescent="0.2">
      <c r="B20304" s="1257"/>
      <c r="C20304" s="1257"/>
      <c r="D20304" s="1257"/>
      <c r="E20304" s="1257"/>
      <c r="F20304" s="1257"/>
      <c r="G20304" s="1257"/>
      <c r="H20304" s="1258"/>
      <c r="I20304" s="1257"/>
      <c r="J20304" s="1257"/>
      <c r="K20304" s="1257"/>
      <c r="L20304" s="1257"/>
      <c r="M20304" s="1257"/>
    </row>
    <row r="20305" spans="2:13" s="1259" customFormat="1" x14ac:dyDescent="0.2">
      <c r="B20305" s="1257"/>
      <c r="C20305" s="1257"/>
      <c r="D20305" s="1257"/>
      <c r="E20305" s="1257"/>
      <c r="F20305" s="1257"/>
      <c r="G20305" s="1257"/>
      <c r="H20305" s="1258"/>
      <c r="I20305" s="1257"/>
      <c r="J20305" s="1257"/>
      <c r="K20305" s="1257"/>
      <c r="L20305" s="1257"/>
      <c r="M20305" s="1257"/>
    </row>
    <row r="20306" spans="2:13" s="1259" customFormat="1" x14ac:dyDescent="0.2">
      <c r="B20306" s="1257"/>
      <c r="C20306" s="1257"/>
      <c r="D20306" s="1257"/>
      <c r="E20306" s="1257"/>
      <c r="F20306" s="1257"/>
      <c r="G20306" s="1257"/>
      <c r="H20306" s="1258"/>
      <c r="I20306" s="1257"/>
      <c r="J20306" s="1257"/>
      <c r="K20306" s="1257"/>
      <c r="L20306" s="1257"/>
      <c r="M20306" s="1257"/>
    </row>
    <row r="20307" spans="2:13" s="1259" customFormat="1" x14ac:dyDescent="0.2">
      <c r="B20307" s="1257"/>
      <c r="C20307" s="1257"/>
      <c r="D20307" s="1257"/>
      <c r="E20307" s="1257"/>
      <c r="F20307" s="1257"/>
      <c r="G20307" s="1257"/>
      <c r="H20307" s="1258"/>
      <c r="I20307" s="1257"/>
      <c r="J20307" s="1257"/>
      <c r="K20307" s="1257"/>
      <c r="L20307" s="1257"/>
      <c r="M20307" s="1257"/>
    </row>
    <row r="20308" spans="2:13" s="1259" customFormat="1" x14ac:dyDescent="0.2">
      <c r="B20308" s="1257"/>
      <c r="C20308" s="1257"/>
      <c r="D20308" s="1257"/>
      <c r="E20308" s="1257"/>
      <c r="F20308" s="1257"/>
      <c r="G20308" s="1257"/>
      <c r="H20308" s="1258"/>
      <c r="I20308" s="1257"/>
      <c r="J20308" s="1257"/>
      <c r="K20308" s="1257"/>
      <c r="L20308" s="1257"/>
      <c r="M20308" s="1257"/>
    </row>
    <row r="20309" spans="2:13" s="1259" customFormat="1" x14ac:dyDescent="0.2">
      <c r="B20309" s="1257"/>
      <c r="C20309" s="1257"/>
      <c r="D20309" s="1257"/>
      <c r="E20309" s="1257"/>
      <c r="F20309" s="1257"/>
      <c r="G20309" s="1257"/>
      <c r="H20309" s="1258"/>
      <c r="I20309" s="1257"/>
      <c r="J20309" s="1257"/>
      <c r="K20309" s="1257"/>
      <c r="L20309" s="1257"/>
      <c r="M20309" s="1257"/>
    </row>
    <row r="20310" spans="2:13" s="1259" customFormat="1" x14ac:dyDescent="0.2">
      <c r="B20310" s="1257"/>
      <c r="C20310" s="1257"/>
      <c r="D20310" s="1257"/>
      <c r="E20310" s="1257"/>
      <c r="F20310" s="1257"/>
      <c r="G20310" s="1257"/>
      <c r="H20310" s="1258"/>
      <c r="I20310" s="1257"/>
      <c r="J20310" s="1257"/>
      <c r="K20310" s="1257"/>
      <c r="L20310" s="1257"/>
      <c r="M20310" s="1257"/>
    </row>
    <row r="20311" spans="2:13" s="1259" customFormat="1" x14ac:dyDescent="0.2">
      <c r="B20311" s="1257"/>
      <c r="C20311" s="1257"/>
      <c r="D20311" s="1257"/>
      <c r="E20311" s="1257"/>
      <c r="F20311" s="1257"/>
      <c r="G20311" s="1257"/>
      <c r="H20311" s="1258"/>
      <c r="I20311" s="1257"/>
      <c r="J20311" s="1257"/>
      <c r="K20311" s="1257"/>
      <c r="L20311" s="1257"/>
      <c r="M20311" s="1257"/>
    </row>
    <row r="20312" spans="2:13" s="1259" customFormat="1" x14ac:dyDescent="0.2">
      <c r="B20312" s="1257"/>
      <c r="C20312" s="1257"/>
      <c r="D20312" s="1257"/>
      <c r="E20312" s="1257"/>
      <c r="F20312" s="1257"/>
      <c r="G20312" s="1257"/>
      <c r="H20312" s="1258"/>
      <c r="I20312" s="1257"/>
      <c r="J20312" s="1257"/>
      <c r="K20312" s="1257"/>
      <c r="L20312" s="1257"/>
      <c r="M20312" s="1257"/>
    </row>
    <row r="20313" spans="2:13" s="1259" customFormat="1" x14ac:dyDescent="0.2">
      <c r="B20313" s="1257"/>
      <c r="C20313" s="1257"/>
      <c r="D20313" s="1257"/>
      <c r="E20313" s="1257"/>
      <c r="F20313" s="1257"/>
      <c r="G20313" s="1257"/>
      <c r="H20313" s="1258"/>
      <c r="I20313" s="1257"/>
      <c r="J20313" s="1257"/>
      <c r="K20313" s="1257"/>
      <c r="L20313" s="1257"/>
      <c r="M20313" s="1257"/>
    </row>
    <row r="20314" spans="2:13" s="1259" customFormat="1" x14ac:dyDescent="0.2">
      <c r="B20314" s="1257"/>
      <c r="C20314" s="1257"/>
      <c r="D20314" s="1257"/>
      <c r="E20314" s="1257"/>
      <c r="F20314" s="1257"/>
      <c r="G20314" s="1257"/>
      <c r="H20314" s="1258"/>
      <c r="I20314" s="1257"/>
      <c r="J20314" s="1257"/>
      <c r="K20314" s="1257"/>
      <c r="L20314" s="1257"/>
      <c r="M20314" s="1257"/>
    </row>
    <row r="20315" spans="2:13" s="1259" customFormat="1" x14ac:dyDescent="0.2">
      <c r="B20315" s="1257"/>
      <c r="C20315" s="1257"/>
      <c r="D20315" s="1257"/>
      <c r="E20315" s="1257"/>
      <c r="F20315" s="1257"/>
      <c r="G20315" s="1257"/>
      <c r="H20315" s="1258"/>
      <c r="I20315" s="1257"/>
      <c r="J20315" s="1257"/>
      <c r="K20315" s="1257"/>
      <c r="L20315" s="1257"/>
      <c r="M20315" s="1257"/>
    </row>
    <row r="20316" spans="2:13" s="1259" customFormat="1" x14ac:dyDescent="0.2">
      <c r="B20316" s="1257"/>
      <c r="C20316" s="1257"/>
      <c r="D20316" s="1257"/>
      <c r="E20316" s="1257"/>
      <c r="F20316" s="1257"/>
      <c r="G20316" s="1257"/>
      <c r="H20316" s="1258"/>
      <c r="I20316" s="1257"/>
      <c r="J20316" s="1257"/>
      <c r="K20316" s="1257"/>
      <c r="L20316" s="1257"/>
      <c r="M20316" s="1257"/>
    </row>
    <row r="20317" spans="2:13" s="1259" customFormat="1" x14ac:dyDescent="0.2">
      <c r="B20317" s="1257"/>
      <c r="C20317" s="1257"/>
      <c r="D20317" s="1257"/>
      <c r="E20317" s="1257"/>
      <c r="F20317" s="1257"/>
      <c r="G20317" s="1257"/>
      <c r="H20317" s="1258"/>
      <c r="I20317" s="1257"/>
      <c r="J20317" s="1257"/>
      <c r="K20317" s="1257"/>
      <c r="L20317" s="1257"/>
      <c r="M20317" s="1257"/>
    </row>
    <row r="20318" spans="2:13" s="1259" customFormat="1" x14ac:dyDescent="0.2">
      <c r="B20318" s="1257"/>
      <c r="C20318" s="1257"/>
      <c r="D20318" s="1257"/>
      <c r="E20318" s="1257"/>
      <c r="F20318" s="1257"/>
      <c r="G20318" s="1257"/>
      <c r="H20318" s="1258"/>
      <c r="I20318" s="1257"/>
      <c r="J20318" s="1257"/>
      <c r="K20318" s="1257"/>
      <c r="L20318" s="1257"/>
      <c r="M20318" s="1257"/>
    </row>
    <row r="20319" spans="2:13" s="1259" customFormat="1" x14ac:dyDescent="0.2">
      <c r="B20319" s="1257"/>
      <c r="C20319" s="1257"/>
      <c r="D20319" s="1257"/>
      <c r="E20319" s="1257"/>
      <c r="F20319" s="1257"/>
      <c r="G20319" s="1257"/>
      <c r="H20319" s="1258"/>
      <c r="I20319" s="1257"/>
      <c r="J20319" s="1257"/>
      <c r="K20319" s="1257"/>
      <c r="L20319" s="1257"/>
      <c r="M20319" s="1257"/>
    </row>
    <row r="20320" spans="2:13" s="1259" customFormat="1" x14ac:dyDescent="0.2">
      <c r="B20320" s="1257"/>
      <c r="C20320" s="1257"/>
      <c r="D20320" s="1257"/>
      <c r="E20320" s="1257"/>
      <c r="F20320" s="1257"/>
      <c r="G20320" s="1257"/>
      <c r="H20320" s="1258"/>
      <c r="I20320" s="1257"/>
      <c r="J20320" s="1257"/>
      <c r="K20320" s="1257"/>
      <c r="L20320" s="1257"/>
      <c r="M20320" s="1257"/>
    </row>
    <row r="20321" spans="2:13" s="1259" customFormat="1" x14ac:dyDescent="0.2">
      <c r="B20321" s="1257"/>
      <c r="C20321" s="1257"/>
      <c r="D20321" s="1257"/>
      <c r="E20321" s="1257"/>
      <c r="F20321" s="1257"/>
      <c r="G20321" s="1257"/>
      <c r="H20321" s="1258"/>
      <c r="I20321" s="1257"/>
      <c r="J20321" s="1257"/>
      <c r="K20321" s="1257"/>
      <c r="L20321" s="1257"/>
      <c r="M20321" s="1257"/>
    </row>
    <row r="20322" spans="2:13" s="1259" customFormat="1" x14ac:dyDescent="0.2">
      <c r="B20322" s="1257"/>
      <c r="C20322" s="1257"/>
      <c r="D20322" s="1257"/>
      <c r="E20322" s="1257"/>
      <c r="F20322" s="1257"/>
      <c r="G20322" s="1257"/>
      <c r="H20322" s="1258"/>
      <c r="I20322" s="1257"/>
      <c r="J20322" s="1257"/>
      <c r="K20322" s="1257"/>
      <c r="L20322" s="1257"/>
      <c r="M20322" s="1257"/>
    </row>
    <row r="20323" spans="2:13" s="1259" customFormat="1" x14ac:dyDescent="0.2">
      <c r="B20323" s="1257"/>
      <c r="C20323" s="1257"/>
      <c r="D20323" s="1257"/>
      <c r="E20323" s="1257"/>
      <c r="F20323" s="1257"/>
      <c r="G20323" s="1257"/>
      <c r="H20323" s="1258"/>
      <c r="I20323" s="1257"/>
      <c r="J20323" s="1257"/>
      <c r="K20323" s="1257"/>
      <c r="L20323" s="1257"/>
      <c r="M20323" s="1257"/>
    </row>
    <row r="20324" spans="2:13" s="1259" customFormat="1" x14ac:dyDescent="0.2">
      <c r="B20324" s="1257"/>
      <c r="C20324" s="1257"/>
      <c r="D20324" s="1257"/>
      <c r="E20324" s="1257"/>
      <c r="F20324" s="1257"/>
      <c r="G20324" s="1257"/>
      <c r="H20324" s="1258"/>
      <c r="I20324" s="1257"/>
      <c r="J20324" s="1257"/>
      <c r="K20324" s="1257"/>
      <c r="L20324" s="1257"/>
      <c r="M20324" s="1257"/>
    </row>
    <row r="20325" spans="2:13" s="1259" customFormat="1" x14ac:dyDescent="0.2">
      <c r="B20325" s="1257"/>
      <c r="C20325" s="1257"/>
      <c r="D20325" s="1257"/>
      <c r="E20325" s="1257"/>
      <c r="F20325" s="1257"/>
      <c r="G20325" s="1257"/>
      <c r="H20325" s="1258"/>
      <c r="I20325" s="1257"/>
      <c r="J20325" s="1257"/>
      <c r="K20325" s="1257"/>
      <c r="L20325" s="1257"/>
      <c r="M20325" s="1257"/>
    </row>
    <row r="20326" spans="2:13" s="1259" customFormat="1" x14ac:dyDescent="0.2">
      <c r="B20326" s="1257"/>
      <c r="C20326" s="1257"/>
      <c r="D20326" s="1257"/>
      <c r="E20326" s="1257"/>
      <c r="F20326" s="1257"/>
      <c r="G20326" s="1257"/>
      <c r="H20326" s="1258"/>
      <c r="I20326" s="1257"/>
      <c r="J20326" s="1257"/>
      <c r="K20326" s="1257"/>
      <c r="L20326" s="1257"/>
      <c r="M20326" s="1257"/>
    </row>
    <row r="20327" spans="2:13" s="1259" customFormat="1" x14ac:dyDescent="0.2">
      <c r="B20327" s="1257"/>
      <c r="C20327" s="1257"/>
      <c r="D20327" s="1257"/>
      <c r="E20327" s="1257"/>
      <c r="F20327" s="1257"/>
      <c r="G20327" s="1257"/>
      <c r="H20327" s="1258"/>
      <c r="I20327" s="1257"/>
      <c r="J20327" s="1257"/>
      <c r="K20327" s="1257"/>
      <c r="L20327" s="1257"/>
      <c r="M20327" s="1257"/>
    </row>
    <row r="20328" spans="2:13" s="1259" customFormat="1" x14ac:dyDescent="0.2">
      <c r="B20328" s="1257"/>
      <c r="C20328" s="1257"/>
      <c r="D20328" s="1257"/>
      <c r="E20328" s="1257"/>
      <c r="F20328" s="1257"/>
      <c r="G20328" s="1257"/>
      <c r="H20328" s="1258"/>
      <c r="I20328" s="1257"/>
      <c r="J20328" s="1257"/>
      <c r="K20328" s="1257"/>
      <c r="L20328" s="1257"/>
      <c r="M20328" s="1257"/>
    </row>
    <row r="20329" spans="2:13" s="1259" customFormat="1" x14ac:dyDescent="0.2">
      <c r="B20329" s="1257"/>
      <c r="C20329" s="1257"/>
      <c r="D20329" s="1257"/>
      <c r="E20329" s="1257"/>
      <c r="F20329" s="1257"/>
      <c r="G20329" s="1257"/>
      <c r="H20329" s="1258"/>
      <c r="I20329" s="1257"/>
      <c r="J20329" s="1257"/>
      <c r="K20329" s="1257"/>
      <c r="L20329" s="1257"/>
      <c r="M20329" s="1257"/>
    </row>
    <row r="20330" spans="2:13" s="1259" customFormat="1" x14ac:dyDescent="0.2">
      <c r="B20330" s="1257"/>
      <c r="C20330" s="1257"/>
      <c r="D20330" s="1257"/>
      <c r="E20330" s="1257"/>
      <c r="F20330" s="1257"/>
      <c r="G20330" s="1257"/>
      <c r="H20330" s="1258"/>
      <c r="I20330" s="1257"/>
      <c r="J20330" s="1257"/>
      <c r="K20330" s="1257"/>
      <c r="L20330" s="1257"/>
      <c r="M20330" s="1257"/>
    </row>
    <row r="20331" spans="2:13" s="1259" customFormat="1" x14ac:dyDescent="0.2">
      <c r="B20331" s="1257"/>
      <c r="C20331" s="1257"/>
      <c r="D20331" s="1257"/>
      <c r="E20331" s="1257"/>
      <c r="F20331" s="1257"/>
      <c r="G20331" s="1257"/>
      <c r="H20331" s="1258"/>
      <c r="I20331" s="1257"/>
      <c r="J20331" s="1257"/>
      <c r="K20331" s="1257"/>
      <c r="L20331" s="1257"/>
      <c r="M20331" s="1257"/>
    </row>
    <row r="20332" spans="2:13" s="1259" customFormat="1" x14ac:dyDescent="0.2">
      <c r="B20332" s="1257"/>
      <c r="C20332" s="1257"/>
      <c r="D20332" s="1257"/>
      <c r="E20332" s="1257"/>
      <c r="F20332" s="1257"/>
      <c r="G20332" s="1257"/>
      <c r="H20332" s="1258"/>
      <c r="I20332" s="1257"/>
      <c r="J20332" s="1257"/>
      <c r="K20332" s="1257"/>
      <c r="L20332" s="1257"/>
      <c r="M20332" s="1257"/>
    </row>
    <row r="20333" spans="2:13" s="1259" customFormat="1" x14ac:dyDescent="0.2">
      <c r="B20333" s="1257"/>
      <c r="C20333" s="1257"/>
      <c r="D20333" s="1257"/>
      <c r="E20333" s="1257"/>
      <c r="F20333" s="1257"/>
      <c r="G20333" s="1257"/>
      <c r="H20333" s="1258"/>
      <c r="I20333" s="1257"/>
      <c r="J20333" s="1257"/>
      <c r="K20333" s="1257"/>
      <c r="L20333" s="1257"/>
      <c r="M20333" s="1257"/>
    </row>
    <row r="20334" spans="2:13" s="1259" customFormat="1" x14ac:dyDescent="0.2">
      <c r="B20334" s="1257"/>
      <c r="C20334" s="1257"/>
      <c r="D20334" s="1257"/>
      <c r="E20334" s="1257"/>
      <c r="F20334" s="1257"/>
      <c r="G20334" s="1257"/>
      <c r="H20334" s="1258"/>
      <c r="I20334" s="1257"/>
      <c r="J20334" s="1257"/>
      <c r="K20334" s="1257"/>
      <c r="L20334" s="1257"/>
      <c r="M20334" s="1257"/>
    </row>
    <row r="20335" spans="2:13" s="1259" customFormat="1" x14ac:dyDescent="0.2">
      <c r="B20335" s="1257"/>
      <c r="C20335" s="1257"/>
      <c r="D20335" s="1257"/>
      <c r="E20335" s="1257"/>
      <c r="F20335" s="1257"/>
      <c r="G20335" s="1257"/>
      <c r="H20335" s="1258"/>
      <c r="I20335" s="1257"/>
      <c r="J20335" s="1257"/>
      <c r="K20335" s="1257"/>
      <c r="L20335" s="1257"/>
      <c r="M20335" s="1257"/>
    </row>
    <row r="20336" spans="2:13" s="1259" customFormat="1" x14ac:dyDescent="0.2">
      <c r="B20336" s="1257"/>
      <c r="C20336" s="1257"/>
      <c r="D20336" s="1257"/>
      <c r="E20336" s="1257"/>
      <c r="F20336" s="1257"/>
      <c r="G20336" s="1257"/>
      <c r="H20336" s="1258"/>
      <c r="I20336" s="1257"/>
      <c r="J20336" s="1257"/>
      <c r="K20336" s="1257"/>
      <c r="L20336" s="1257"/>
      <c r="M20336" s="1257"/>
    </row>
    <row r="20337" spans="2:13" s="1259" customFormat="1" x14ac:dyDescent="0.2">
      <c r="B20337" s="1257"/>
      <c r="C20337" s="1257"/>
      <c r="D20337" s="1257"/>
      <c r="E20337" s="1257"/>
      <c r="F20337" s="1257"/>
      <c r="G20337" s="1257"/>
      <c r="H20337" s="1258"/>
      <c r="I20337" s="1257"/>
      <c r="J20337" s="1257"/>
      <c r="K20337" s="1257"/>
      <c r="L20337" s="1257"/>
      <c r="M20337" s="1257"/>
    </row>
    <row r="20338" spans="2:13" s="1259" customFormat="1" x14ac:dyDescent="0.2">
      <c r="B20338" s="1257"/>
      <c r="C20338" s="1257"/>
      <c r="D20338" s="1257"/>
      <c r="E20338" s="1257"/>
      <c r="F20338" s="1257"/>
      <c r="G20338" s="1257"/>
      <c r="H20338" s="1258"/>
      <c r="I20338" s="1257"/>
      <c r="J20338" s="1257"/>
      <c r="K20338" s="1257"/>
      <c r="L20338" s="1257"/>
      <c r="M20338" s="1257"/>
    </row>
    <row r="20339" spans="2:13" s="1259" customFormat="1" x14ac:dyDescent="0.2">
      <c r="B20339" s="1257"/>
      <c r="C20339" s="1257"/>
      <c r="D20339" s="1257"/>
      <c r="E20339" s="1257"/>
      <c r="F20339" s="1257"/>
      <c r="G20339" s="1257"/>
      <c r="H20339" s="1258"/>
      <c r="I20339" s="1257"/>
      <c r="J20339" s="1257"/>
      <c r="K20339" s="1257"/>
      <c r="L20339" s="1257"/>
      <c r="M20339" s="1257"/>
    </row>
    <row r="20340" spans="2:13" s="1259" customFormat="1" x14ac:dyDescent="0.2">
      <c r="B20340" s="1257"/>
      <c r="C20340" s="1257"/>
      <c r="D20340" s="1257"/>
      <c r="E20340" s="1257"/>
      <c r="F20340" s="1257"/>
      <c r="G20340" s="1257"/>
      <c r="H20340" s="1258"/>
      <c r="I20340" s="1257"/>
      <c r="J20340" s="1257"/>
      <c r="K20340" s="1257"/>
      <c r="L20340" s="1257"/>
      <c r="M20340" s="1257"/>
    </row>
    <row r="20341" spans="2:13" s="1259" customFormat="1" x14ac:dyDescent="0.2">
      <c r="B20341" s="1257"/>
      <c r="C20341" s="1257"/>
      <c r="D20341" s="1257"/>
      <c r="E20341" s="1257"/>
      <c r="F20341" s="1257"/>
      <c r="G20341" s="1257"/>
      <c r="H20341" s="1258"/>
      <c r="I20341" s="1257"/>
      <c r="J20341" s="1257"/>
      <c r="K20341" s="1257"/>
      <c r="L20341" s="1257"/>
      <c r="M20341" s="1257"/>
    </row>
    <row r="20342" spans="2:13" s="1259" customFormat="1" x14ac:dyDescent="0.2">
      <c r="B20342" s="1257"/>
      <c r="C20342" s="1257"/>
      <c r="D20342" s="1257"/>
      <c r="E20342" s="1257"/>
      <c r="F20342" s="1257"/>
      <c r="G20342" s="1257"/>
      <c r="H20342" s="1258"/>
      <c r="I20342" s="1257"/>
      <c r="J20342" s="1257"/>
      <c r="K20342" s="1257"/>
      <c r="L20342" s="1257"/>
      <c r="M20342" s="1257"/>
    </row>
    <row r="20343" spans="2:13" s="1259" customFormat="1" x14ac:dyDescent="0.2">
      <c r="B20343" s="1257"/>
      <c r="C20343" s="1257"/>
      <c r="D20343" s="1257"/>
      <c r="E20343" s="1257"/>
      <c r="F20343" s="1257"/>
      <c r="G20343" s="1257"/>
      <c r="H20343" s="1258"/>
      <c r="I20343" s="1257"/>
      <c r="J20343" s="1257"/>
      <c r="K20343" s="1257"/>
      <c r="L20343" s="1257"/>
      <c r="M20343" s="1257"/>
    </row>
    <row r="20344" spans="2:13" s="1259" customFormat="1" x14ac:dyDescent="0.2">
      <c r="B20344" s="1257"/>
      <c r="C20344" s="1257"/>
      <c r="D20344" s="1257"/>
      <c r="E20344" s="1257"/>
      <c r="F20344" s="1257"/>
      <c r="G20344" s="1257"/>
      <c r="H20344" s="1258"/>
      <c r="I20344" s="1257"/>
      <c r="J20344" s="1257"/>
      <c r="K20344" s="1257"/>
      <c r="L20344" s="1257"/>
      <c r="M20344" s="1257"/>
    </row>
    <row r="20345" spans="2:13" s="1259" customFormat="1" x14ac:dyDescent="0.2">
      <c r="B20345" s="1257"/>
      <c r="C20345" s="1257"/>
      <c r="D20345" s="1257"/>
      <c r="E20345" s="1257"/>
      <c r="F20345" s="1257"/>
      <c r="G20345" s="1257"/>
      <c r="H20345" s="1258"/>
      <c r="I20345" s="1257"/>
      <c r="J20345" s="1257"/>
      <c r="K20345" s="1257"/>
      <c r="L20345" s="1257"/>
      <c r="M20345" s="1257"/>
    </row>
    <row r="20346" spans="2:13" s="1259" customFormat="1" x14ac:dyDescent="0.2">
      <c r="B20346" s="1257"/>
      <c r="C20346" s="1257"/>
      <c r="D20346" s="1257"/>
      <c r="E20346" s="1257"/>
      <c r="F20346" s="1257"/>
      <c r="G20346" s="1257"/>
      <c r="H20346" s="1258"/>
      <c r="I20346" s="1257"/>
      <c r="J20346" s="1257"/>
      <c r="K20346" s="1257"/>
      <c r="L20346" s="1257"/>
      <c r="M20346" s="1257"/>
    </row>
    <row r="20347" spans="2:13" s="1259" customFormat="1" x14ac:dyDescent="0.2">
      <c r="B20347" s="1257"/>
      <c r="C20347" s="1257"/>
      <c r="D20347" s="1257"/>
      <c r="E20347" s="1257"/>
      <c r="F20347" s="1257"/>
      <c r="G20347" s="1257"/>
      <c r="H20347" s="1258"/>
      <c r="I20347" s="1257"/>
      <c r="J20347" s="1257"/>
      <c r="K20347" s="1257"/>
      <c r="L20347" s="1257"/>
      <c r="M20347" s="1257"/>
    </row>
    <row r="20348" spans="2:13" s="1259" customFormat="1" x14ac:dyDescent="0.2">
      <c r="B20348" s="1257"/>
      <c r="C20348" s="1257"/>
      <c r="D20348" s="1257"/>
      <c r="E20348" s="1257"/>
      <c r="F20348" s="1257"/>
      <c r="G20348" s="1257"/>
      <c r="H20348" s="1258"/>
      <c r="I20348" s="1257"/>
      <c r="J20348" s="1257"/>
      <c r="K20348" s="1257"/>
      <c r="L20348" s="1257"/>
      <c r="M20348" s="1257"/>
    </row>
    <row r="20349" spans="2:13" s="1259" customFormat="1" x14ac:dyDescent="0.2">
      <c r="B20349" s="1257"/>
      <c r="C20349" s="1257"/>
      <c r="D20349" s="1257"/>
      <c r="E20349" s="1257"/>
      <c r="F20349" s="1257"/>
      <c r="G20349" s="1257"/>
      <c r="H20349" s="1258"/>
      <c r="I20349" s="1257"/>
      <c r="J20349" s="1257"/>
      <c r="K20349" s="1257"/>
      <c r="L20349" s="1257"/>
      <c r="M20349" s="1257"/>
    </row>
    <row r="20350" spans="2:13" s="1259" customFormat="1" x14ac:dyDescent="0.2">
      <c r="B20350" s="1257"/>
      <c r="C20350" s="1257"/>
      <c r="D20350" s="1257"/>
      <c r="E20350" s="1257"/>
      <c r="F20350" s="1257"/>
      <c r="G20350" s="1257"/>
      <c r="H20350" s="1258"/>
      <c r="I20350" s="1257"/>
      <c r="J20350" s="1257"/>
      <c r="K20350" s="1257"/>
      <c r="L20350" s="1257"/>
      <c r="M20350" s="1257"/>
    </row>
    <row r="20351" spans="2:13" s="1259" customFormat="1" x14ac:dyDescent="0.2">
      <c r="B20351" s="1257"/>
      <c r="C20351" s="1257"/>
      <c r="D20351" s="1257"/>
      <c r="E20351" s="1257"/>
      <c r="F20351" s="1257"/>
      <c r="G20351" s="1257"/>
      <c r="H20351" s="1258"/>
      <c r="I20351" s="1257"/>
      <c r="J20351" s="1257"/>
      <c r="K20351" s="1257"/>
      <c r="L20351" s="1257"/>
      <c r="M20351" s="1257"/>
    </row>
    <row r="20352" spans="2:13" s="1259" customFormat="1" x14ac:dyDescent="0.2">
      <c r="B20352" s="1257"/>
      <c r="C20352" s="1257"/>
      <c r="D20352" s="1257"/>
      <c r="E20352" s="1257"/>
      <c r="F20352" s="1257"/>
      <c r="G20352" s="1257"/>
      <c r="H20352" s="1258"/>
      <c r="I20352" s="1257"/>
      <c r="J20352" s="1257"/>
      <c r="K20352" s="1257"/>
      <c r="L20352" s="1257"/>
      <c r="M20352" s="1257"/>
    </row>
    <row r="20353" spans="2:13" s="1259" customFormat="1" x14ac:dyDescent="0.2">
      <c r="B20353" s="1257"/>
      <c r="C20353" s="1257"/>
      <c r="D20353" s="1257"/>
      <c r="E20353" s="1257"/>
      <c r="F20353" s="1257"/>
      <c r="G20353" s="1257"/>
      <c r="H20353" s="1258"/>
      <c r="I20353" s="1257"/>
      <c r="J20353" s="1257"/>
      <c r="K20353" s="1257"/>
      <c r="L20353" s="1257"/>
      <c r="M20353" s="1257"/>
    </row>
    <row r="20354" spans="2:13" s="1259" customFormat="1" x14ac:dyDescent="0.2">
      <c r="B20354" s="1257"/>
      <c r="C20354" s="1257"/>
      <c r="D20354" s="1257"/>
      <c r="E20354" s="1257"/>
      <c r="F20354" s="1257"/>
      <c r="G20354" s="1257"/>
      <c r="H20354" s="1258"/>
      <c r="I20354" s="1257"/>
      <c r="J20354" s="1257"/>
      <c r="K20354" s="1257"/>
      <c r="L20354" s="1257"/>
      <c r="M20354" s="1257"/>
    </row>
    <row r="20355" spans="2:13" s="1259" customFormat="1" x14ac:dyDescent="0.2">
      <c r="B20355" s="1257"/>
      <c r="C20355" s="1257"/>
      <c r="D20355" s="1257"/>
      <c r="E20355" s="1257"/>
      <c r="F20355" s="1257"/>
      <c r="G20355" s="1257"/>
      <c r="H20355" s="1258"/>
      <c r="I20355" s="1257"/>
      <c r="J20355" s="1257"/>
      <c r="K20355" s="1257"/>
      <c r="L20355" s="1257"/>
      <c r="M20355" s="1257"/>
    </row>
    <row r="20356" spans="2:13" s="1259" customFormat="1" x14ac:dyDescent="0.2">
      <c r="B20356" s="1257"/>
      <c r="C20356" s="1257"/>
      <c r="D20356" s="1257"/>
      <c r="E20356" s="1257"/>
      <c r="F20356" s="1257"/>
      <c r="G20356" s="1257"/>
      <c r="H20356" s="1258"/>
      <c r="I20356" s="1257"/>
      <c r="J20356" s="1257"/>
      <c r="K20356" s="1257"/>
      <c r="L20356" s="1257"/>
      <c r="M20356" s="1257"/>
    </row>
    <row r="20357" spans="2:13" s="1259" customFormat="1" x14ac:dyDescent="0.2">
      <c r="B20357" s="1257"/>
      <c r="C20357" s="1257"/>
      <c r="D20357" s="1257"/>
      <c r="E20357" s="1257"/>
      <c r="F20357" s="1257"/>
      <c r="G20357" s="1257"/>
      <c r="H20357" s="1258"/>
      <c r="I20357" s="1257"/>
      <c r="J20357" s="1257"/>
      <c r="K20357" s="1257"/>
      <c r="L20357" s="1257"/>
      <c r="M20357" s="1257"/>
    </row>
    <row r="20358" spans="2:13" s="1259" customFormat="1" x14ac:dyDescent="0.2">
      <c r="B20358" s="1257"/>
      <c r="C20358" s="1257"/>
      <c r="D20358" s="1257"/>
      <c r="E20358" s="1257"/>
      <c r="F20358" s="1257"/>
      <c r="G20358" s="1257"/>
      <c r="H20358" s="1258"/>
      <c r="I20358" s="1257"/>
      <c r="J20358" s="1257"/>
      <c r="K20358" s="1257"/>
      <c r="L20358" s="1257"/>
      <c r="M20358" s="1257"/>
    </row>
    <row r="20359" spans="2:13" s="1259" customFormat="1" x14ac:dyDescent="0.2">
      <c r="B20359" s="1257"/>
      <c r="C20359" s="1257"/>
      <c r="D20359" s="1257"/>
      <c r="E20359" s="1257"/>
      <c r="F20359" s="1257"/>
      <c r="G20359" s="1257"/>
      <c r="H20359" s="1258"/>
      <c r="I20359" s="1257"/>
      <c r="J20359" s="1257"/>
      <c r="K20359" s="1257"/>
      <c r="L20359" s="1257"/>
      <c r="M20359" s="1257"/>
    </row>
    <row r="20360" spans="2:13" s="1259" customFormat="1" x14ac:dyDescent="0.2">
      <c r="B20360" s="1257"/>
      <c r="C20360" s="1257"/>
      <c r="D20360" s="1257"/>
      <c r="E20360" s="1257"/>
      <c r="F20360" s="1257"/>
      <c r="G20360" s="1257"/>
      <c r="H20360" s="1258"/>
      <c r="I20360" s="1257"/>
      <c r="J20360" s="1257"/>
      <c r="K20360" s="1257"/>
      <c r="L20360" s="1257"/>
      <c r="M20360" s="1257"/>
    </row>
    <row r="20361" spans="2:13" s="1259" customFormat="1" x14ac:dyDescent="0.2">
      <c r="B20361" s="1257"/>
      <c r="C20361" s="1257"/>
      <c r="D20361" s="1257"/>
      <c r="E20361" s="1257"/>
      <c r="F20361" s="1257"/>
      <c r="G20361" s="1257"/>
      <c r="H20361" s="1258"/>
      <c r="I20361" s="1257"/>
      <c r="J20361" s="1257"/>
      <c r="K20361" s="1257"/>
      <c r="L20361" s="1257"/>
      <c r="M20361" s="1257"/>
    </row>
    <row r="20362" spans="2:13" s="1259" customFormat="1" x14ac:dyDescent="0.2">
      <c r="B20362" s="1257"/>
      <c r="C20362" s="1257"/>
      <c r="D20362" s="1257"/>
      <c r="E20362" s="1257"/>
      <c r="F20362" s="1257"/>
      <c r="G20362" s="1257"/>
      <c r="H20362" s="1258"/>
      <c r="I20362" s="1257"/>
      <c r="J20362" s="1257"/>
      <c r="K20362" s="1257"/>
      <c r="L20362" s="1257"/>
      <c r="M20362" s="1257"/>
    </row>
    <row r="20363" spans="2:13" s="1259" customFormat="1" x14ac:dyDescent="0.2">
      <c r="B20363" s="1257"/>
      <c r="C20363" s="1257"/>
      <c r="D20363" s="1257"/>
      <c r="E20363" s="1257"/>
      <c r="F20363" s="1257"/>
      <c r="G20363" s="1257"/>
      <c r="H20363" s="1258"/>
      <c r="I20363" s="1257"/>
      <c r="J20363" s="1257"/>
      <c r="K20363" s="1257"/>
      <c r="L20363" s="1257"/>
      <c r="M20363" s="1257"/>
    </row>
    <row r="20364" spans="2:13" s="1259" customFormat="1" x14ac:dyDescent="0.2">
      <c r="B20364" s="1257"/>
      <c r="C20364" s="1257"/>
      <c r="D20364" s="1257"/>
      <c r="E20364" s="1257"/>
      <c r="F20364" s="1257"/>
      <c r="G20364" s="1257"/>
      <c r="H20364" s="1258"/>
      <c r="I20364" s="1257"/>
      <c r="J20364" s="1257"/>
      <c r="K20364" s="1257"/>
      <c r="L20364" s="1257"/>
      <c r="M20364" s="1257"/>
    </row>
    <row r="20365" spans="2:13" s="1259" customFormat="1" x14ac:dyDescent="0.2">
      <c r="B20365" s="1257"/>
      <c r="C20365" s="1257"/>
      <c r="D20365" s="1257"/>
      <c r="E20365" s="1257"/>
      <c r="F20365" s="1257"/>
      <c r="G20365" s="1257"/>
      <c r="H20365" s="1258"/>
      <c r="I20365" s="1257"/>
      <c r="J20365" s="1257"/>
      <c r="K20365" s="1257"/>
      <c r="L20365" s="1257"/>
      <c r="M20365" s="1257"/>
    </row>
    <row r="20366" spans="2:13" s="1259" customFormat="1" x14ac:dyDescent="0.2">
      <c r="B20366" s="1257"/>
      <c r="C20366" s="1257"/>
      <c r="D20366" s="1257"/>
      <c r="E20366" s="1257"/>
      <c r="F20366" s="1257"/>
      <c r="G20366" s="1257"/>
      <c r="H20366" s="1258"/>
      <c r="I20366" s="1257"/>
      <c r="J20366" s="1257"/>
      <c r="K20366" s="1257"/>
      <c r="L20366" s="1257"/>
      <c r="M20366" s="1257"/>
    </row>
    <row r="20367" spans="2:13" s="1259" customFormat="1" x14ac:dyDescent="0.2">
      <c r="B20367" s="1257"/>
      <c r="C20367" s="1257"/>
      <c r="D20367" s="1257"/>
      <c r="E20367" s="1257"/>
      <c r="F20367" s="1257"/>
      <c r="G20367" s="1257"/>
      <c r="H20367" s="1258"/>
      <c r="I20367" s="1257"/>
      <c r="J20367" s="1257"/>
      <c r="K20367" s="1257"/>
      <c r="L20367" s="1257"/>
      <c r="M20367" s="1257"/>
    </row>
    <row r="20368" spans="2:13" s="1259" customFormat="1" x14ac:dyDescent="0.2">
      <c r="B20368" s="1257"/>
      <c r="C20368" s="1257"/>
      <c r="D20368" s="1257"/>
      <c r="E20368" s="1257"/>
      <c r="F20368" s="1257"/>
      <c r="G20368" s="1257"/>
      <c r="H20368" s="1258"/>
      <c r="I20368" s="1257"/>
      <c r="J20368" s="1257"/>
      <c r="K20368" s="1257"/>
      <c r="L20368" s="1257"/>
      <c r="M20368" s="1257"/>
    </row>
    <row r="20369" spans="2:13" s="1259" customFormat="1" x14ac:dyDescent="0.2">
      <c r="B20369" s="1257"/>
      <c r="C20369" s="1257"/>
      <c r="D20369" s="1257"/>
      <c r="E20369" s="1257"/>
      <c r="F20369" s="1257"/>
      <c r="G20369" s="1257"/>
      <c r="H20369" s="1258"/>
      <c r="I20369" s="1257"/>
      <c r="J20369" s="1257"/>
      <c r="K20369" s="1257"/>
      <c r="L20369" s="1257"/>
      <c r="M20369" s="1257"/>
    </row>
    <row r="20370" spans="2:13" s="1259" customFormat="1" x14ac:dyDescent="0.2">
      <c r="B20370" s="1257"/>
      <c r="C20370" s="1257"/>
      <c r="D20370" s="1257"/>
      <c r="E20370" s="1257"/>
      <c r="F20370" s="1257"/>
      <c r="G20370" s="1257"/>
      <c r="H20370" s="1258"/>
      <c r="I20370" s="1257"/>
      <c r="J20370" s="1257"/>
      <c r="K20370" s="1257"/>
      <c r="L20370" s="1257"/>
      <c r="M20370" s="1257"/>
    </row>
    <row r="20371" spans="2:13" s="1259" customFormat="1" x14ac:dyDescent="0.2">
      <c r="B20371" s="1257"/>
      <c r="C20371" s="1257"/>
      <c r="D20371" s="1257"/>
      <c r="E20371" s="1257"/>
      <c r="F20371" s="1257"/>
      <c r="G20371" s="1257"/>
      <c r="H20371" s="1258"/>
      <c r="I20371" s="1257"/>
      <c r="J20371" s="1257"/>
      <c r="K20371" s="1257"/>
      <c r="L20371" s="1257"/>
      <c r="M20371" s="1257"/>
    </row>
    <row r="20372" spans="2:13" s="1259" customFormat="1" x14ac:dyDescent="0.2">
      <c r="B20372" s="1257"/>
      <c r="C20372" s="1257"/>
      <c r="D20372" s="1257"/>
      <c r="E20372" s="1257"/>
      <c r="F20372" s="1257"/>
      <c r="G20372" s="1257"/>
      <c r="H20372" s="1258"/>
      <c r="I20372" s="1257"/>
      <c r="J20372" s="1257"/>
      <c r="K20372" s="1257"/>
      <c r="L20372" s="1257"/>
      <c r="M20372" s="1257"/>
    </row>
    <row r="20373" spans="2:13" s="1259" customFormat="1" x14ac:dyDescent="0.2">
      <c r="B20373" s="1257"/>
      <c r="C20373" s="1257"/>
      <c r="D20373" s="1257"/>
      <c r="E20373" s="1257"/>
      <c r="F20373" s="1257"/>
      <c r="G20373" s="1257"/>
      <c r="H20373" s="1258"/>
      <c r="I20373" s="1257"/>
      <c r="J20373" s="1257"/>
      <c r="K20373" s="1257"/>
      <c r="L20373" s="1257"/>
      <c r="M20373" s="1257"/>
    </row>
    <row r="20374" spans="2:13" s="1259" customFormat="1" x14ac:dyDescent="0.2">
      <c r="B20374" s="1257"/>
      <c r="C20374" s="1257"/>
      <c r="D20374" s="1257"/>
      <c r="E20374" s="1257"/>
      <c r="F20374" s="1257"/>
      <c r="G20374" s="1257"/>
      <c r="H20374" s="1258"/>
      <c r="I20374" s="1257"/>
      <c r="J20374" s="1257"/>
      <c r="K20374" s="1257"/>
      <c r="L20374" s="1257"/>
      <c r="M20374" s="1257"/>
    </row>
    <row r="20375" spans="2:13" s="1259" customFormat="1" x14ac:dyDescent="0.2">
      <c r="B20375" s="1257"/>
      <c r="C20375" s="1257"/>
      <c r="D20375" s="1257"/>
      <c r="E20375" s="1257"/>
      <c r="F20375" s="1257"/>
      <c r="G20375" s="1257"/>
      <c r="H20375" s="1258"/>
      <c r="I20375" s="1257"/>
      <c r="J20375" s="1257"/>
      <c r="K20375" s="1257"/>
      <c r="L20375" s="1257"/>
      <c r="M20375" s="1257"/>
    </row>
    <row r="20376" spans="2:13" s="1259" customFormat="1" x14ac:dyDescent="0.2">
      <c r="B20376" s="1257"/>
      <c r="C20376" s="1257"/>
      <c r="D20376" s="1257"/>
      <c r="E20376" s="1257"/>
      <c r="F20376" s="1257"/>
      <c r="G20376" s="1257"/>
      <c r="H20376" s="1258"/>
      <c r="I20376" s="1257"/>
      <c r="J20376" s="1257"/>
      <c r="K20376" s="1257"/>
      <c r="L20376" s="1257"/>
      <c r="M20376" s="1257"/>
    </row>
    <row r="20377" spans="2:13" s="1259" customFormat="1" x14ac:dyDescent="0.2">
      <c r="B20377" s="1257"/>
      <c r="C20377" s="1257"/>
      <c r="D20377" s="1257"/>
      <c r="E20377" s="1257"/>
      <c r="F20377" s="1257"/>
      <c r="G20377" s="1257"/>
      <c r="H20377" s="1258"/>
      <c r="I20377" s="1257"/>
      <c r="J20377" s="1257"/>
      <c r="K20377" s="1257"/>
      <c r="L20377" s="1257"/>
      <c r="M20377" s="1257"/>
    </row>
    <row r="20378" spans="2:13" s="1259" customFormat="1" x14ac:dyDescent="0.2">
      <c r="B20378" s="1257"/>
      <c r="C20378" s="1257"/>
      <c r="D20378" s="1257"/>
      <c r="E20378" s="1257"/>
      <c r="F20378" s="1257"/>
      <c r="G20378" s="1257"/>
      <c r="H20378" s="1258"/>
      <c r="I20378" s="1257"/>
      <c r="J20378" s="1257"/>
      <c r="K20378" s="1257"/>
      <c r="L20378" s="1257"/>
      <c r="M20378" s="1257"/>
    </row>
    <row r="20379" spans="2:13" s="1259" customFormat="1" x14ac:dyDescent="0.2">
      <c r="B20379" s="1257"/>
      <c r="C20379" s="1257"/>
      <c r="D20379" s="1257"/>
      <c r="E20379" s="1257"/>
      <c r="F20379" s="1257"/>
      <c r="G20379" s="1257"/>
      <c r="H20379" s="1258"/>
      <c r="I20379" s="1257"/>
      <c r="J20379" s="1257"/>
      <c r="K20379" s="1257"/>
      <c r="L20379" s="1257"/>
      <c r="M20379" s="1257"/>
    </row>
    <row r="20380" spans="2:13" s="1259" customFormat="1" x14ac:dyDescent="0.2">
      <c r="B20380" s="1257"/>
      <c r="C20380" s="1257"/>
      <c r="D20380" s="1257"/>
      <c r="E20380" s="1257"/>
      <c r="F20380" s="1257"/>
      <c r="G20380" s="1257"/>
      <c r="H20380" s="1258"/>
      <c r="I20380" s="1257"/>
      <c r="J20380" s="1257"/>
      <c r="K20380" s="1257"/>
      <c r="L20380" s="1257"/>
      <c r="M20380" s="1257"/>
    </row>
    <row r="20381" spans="2:13" s="1259" customFormat="1" x14ac:dyDescent="0.2">
      <c r="B20381" s="1257"/>
      <c r="C20381" s="1257"/>
      <c r="D20381" s="1257"/>
      <c r="E20381" s="1257"/>
      <c r="F20381" s="1257"/>
      <c r="G20381" s="1257"/>
      <c r="H20381" s="1258"/>
      <c r="I20381" s="1257"/>
      <c r="J20381" s="1257"/>
      <c r="K20381" s="1257"/>
      <c r="L20381" s="1257"/>
      <c r="M20381" s="1257"/>
    </row>
    <row r="20382" spans="2:13" s="1259" customFormat="1" x14ac:dyDescent="0.2">
      <c r="B20382" s="1257"/>
      <c r="C20382" s="1257"/>
      <c r="D20382" s="1257"/>
      <c r="E20382" s="1257"/>
      <c r="F20382" s="1257"/>
      <c r="G20382" s="1257"/>
      <c r="H20382" s="1258"/>
      <c r="I20382" s="1257"/>
      <c r="J20382" s="1257"/>
      <c r="K20382" s="1257"/>
      <c r="L20382" s="1257"/>
      <c r="M20382" s="1257"/>
    </row>
    <row r="20383" spans="2:13" s="1259" customFormat="1" x14ac:dyDescent="0.2">
      <c r="B20383" s="1257"/>
      <c r="C20383" s="1257"/>
      <c r="D20383" s="1257"/>
      <c r="E20383" s="1257"/>
      <c r="F20383" s="1257"/>
      <c r="G20383" s="1257"/>
      <c r="H20383" s="1258"/>
      <c r="I20383" s="1257"/>
      <c r="J20383" s="1257"/>
      <c r="K20383" s="1257"/>
      <c r="L20383" s="1257"/>
      <c r="M20383" s="1257"/>
    </row>
    <row r="20384" spans="2:13" s="1259" customFormat="1" x14ac:dyDescent="0.2">
      <c r="B20384" s="1257"/>
      <c r="C20384" s="1257"/>
      <c r="D20384" s="1257"/>
      <c r="E20384" s="1257"/>
      <c r="F20384" s="1257"/>
      <c r="G20384" s="1257"/>
      <c r="H20384" s="1258"/>
      <c r="I20384" s="1257"/>
      <c r="J20384" s="1257"/>
      <c r="K20384" s="1257"/>
      <c r="L20384" s="1257"/>
      <c r="M20384" s="1257"/>
    </row>
    <row r="20385" spans="2:13" s="1259" customFormat="1" x14ac:dyDescent="0.2">
      <c r="B20385" s="1257"/>
      <c r="C20385" s="1257"/>
      <c r="D20385" s="1257"/>
      <c r="E20385" s="1257"/>
      <c r="F20385" s="1257"/>
      <c r="G20385" s="1257"/>
      <c r="H20385" s="1258"/>
      <c r="I20385" s="1257"/>
      <c r="J20385" s="1257"/>
      <c r="K20385" s="1257"/>
      <c r="L20385" s="1257"/>
      <c r="M20385" s="1257"/>
    </row>
    <row r="20386" spans="2:13" s="1259" customFormat="1" x14ac:dyDescent="0.2">
      <c r="B20386" s="1257"/>
      <c r="C20386" s="1257"/>
      <c r="D20386" s="1257"/>
      <c r="E20386" s="1257"/>
      <c r="F20386" s="1257"/>
      <c r="G20386" s="1257"/>
      <c r="H20386" s="1258"/>
      <c r="I20386" s="1257"/>
      <c r="J20386" s="1257"/>
      <c r="K20386" s="1257"/>
      <c r="L20386" s="1257"/>
      <c r="M20386" s="1257"/>
    </row>
    <row r="20387" spans="2:13" s="1259" customFormat="1" x14ac:dyDescent="0.2">
      <c r="B20387" s="1257"/>
      <c r="C20387" s="1257"/>
      <c r="D20387" s="1257"/>
      <c r="E20387" s="1257"/>
      <c r="F20387" s="1257"/>
      <c r="G20387" s="1257"/>
      <c r="H20387" s="1258"/>
      <c r="I20387" s="1257"/>
      <c r="J20387" s="1257"/>
      <c r="K20387" s="1257"/>
      <c r="L20387" s="1257"/>
      <c r="M20387" s="1257"/>
    </row>
    <row r="20388" spans="2:13" s="1259" customFormat="1" x14ac:dyDescent="0.2">
      <c r="B20388" s="1257"/>
      <c r="C20388" s="1257"/>
      <c r="D20388" s="1257"/>
      <c r="E20388" s="1257"/>
      <c r="F20388" s="1257"/>
      <c r="G20388" s="1257"/>
      <c r="H20388" s="1258"/>
      <c r="I20388" s="1257"/>
      <c r="J20388" s="1257"/>
      <c r="K20388" s="1257"/>
      <c r="L20388" s="1257"/>
      <c r="M20388" s="1257"/>
    </row>
    <row r="20389" spans="2:13" s="1259" customFormat="1" x14ac:dyDescent="0.2">
      <c r="B20389" s="1257"/>
      <c r="C20389" s="1257"/>
      <c r="D20389" s="1257"/>
      <c r="E20389" s="1257"/>
      <c r="F20389" s="1257"/>
      <c r="G20389" s="1257"/>
      <c r="H20389" s="1258"/>
      <c r="I20389" s="1257"/>
      <c r="J20389" s="1257"/>
      <c r="K20389" s="1257"/>
      <c r="L20389" s="1257"/>
      <c r="M20389" s="1257"/>
    </row>
    <row r="20390" spans="2:13" s="1259" customFormat="1" x14ac:dyDescent="0.2">
      <c r="B20390" s="1257"/>
      <c r="C20390" s="1257"/>
      <c r="D20390" s="1257"/>
      <c r="E20390" s="1257"/>
      <c r="F20390" s="1257"/>
      <c r="G20390" s="1257"/>
      <c r="H20390" s="1258"/>
      <c r="I20390" s="1257"/>
      <c r="J20390" s="1257"/>
      <c r="K20390" s="1257"/>
      <c r="L20390" s="1257"/>
      <c r="M20390" s="1257"/>
    </row>
    <row r="20391" spans="2:13" s="1259" customFormat="1" x14ac:dyDescent="0.2">
      <c r="B20391" s="1257"/>
      <c r="C20391" s="1257"/>
      <c r="D20391" s="1257"/>
      <c r="E20391" s="1257"/>
      <c r="F20391" s="1257"/>
      <c r="G20391" s="1257"/>
      <c r="H20391" s="1258"/>
      <c r="I20391" s="1257"/>
      <c r="J20391" s="1257"/>
      <c r="K20391" s="1257"/>
      <c r="L20391" s="1257"/>
      <c r="M20391" s="1257"/>
    </row>
    <row r="20392" spans="2:13" s="1259" customFormat="1" x14ac:dyDescent="0.2">
      <c r="B20392" s="1257"/>
      <c r="C20392" s="1257"/>
      <c r="D20392" s="1257"/>
      <c r="E20392" s="1257"/>
      <c r="F20392" s="1257"/>
      <c r="G20392" s="1257"/>
      <c r="H20392" s="1258"/>
      <c r="I20392" s="1257"/>
      <c r="J20392" s="1257"/>
      <c r="K20392" s="1257"/>
      <c r="L20392" s="1257"/>
      <c r="M20392" s="1257"/>
    </row>
    <row r="20393" spans="2:13" s="1259" customFormat="1" x14ac:dyDescent="0.2">
      <c r="B20393" s="1257"/>
      <c r="C20393" s="1257"/>
      <c r="D20393" s="1257"/>
      <c r="E20393" s="1257"/>
      <c r="F20393" s="1257"/>
      <c r="G20393" s="1257"/>
      <c r="H20393" s="1258"/>
      <c r="I20393" s="1257"/>
      <c r="J20393" s="1257"/>
      <c r="K20393" s="1257"/>
      <c r="L20393" s="1257"/>
      <c r="M20393" s="1257"/>
    </row>
    <row r="20394" spans="2:13" s="1259" customFormat="1" x14ac:dyDescent="0.2">
      <c r="B20394" s="1257"/>
      <c r="C20394" s="1257"/>
      <c r="D20394" s="1257"/>
      <c r="E20394" s="1257"/>
      <c r="F20394" s="1257"/>
      <c r="G20394" s="1257"/>
      <c r="H20394" s="1258"/>
      <c r="I20394" s="1257"/>
      <c r="J20394" s="1257"/>
      <c r="K20394" s="1257"/>
      <c r="L20394" s="1257"/>
      <c r="M20394" s="1257"/>
    </row>
    <row r="20395" spans="2:13" s="1259" customFormat="1" x14ac:dyDescent="0.2">
      <c r="B20395" s="1257"/>
      <c r="C20395" s="1257"/>
      <c r="D20395" s="1257"/>
      <c r="E20395" s="1257"/>
      <c r="F20395" s="1257"/>
      <c r="G20395" s="1257"/>
      <c r="H20395" s="1258"/>
      <c r="I20395" s="1257"/>
      <c r="J20395" s="1257"/>
      <c r="K20395" s="1257"/>
      <c r="L20395" s="1257"/>
      <c r="M20395" s="1257"/>
    </row>
    <row r="20396" spans="2:13" s="1259" customFormat="1" x14ac:dyDescent="0.2">
      <c r="B20396" s="1257"/>
      <c r="C20396" s="1257"/>
      <c r="D20396" s="1257"/>
      <c r="E20396" s="1257"/>
      <c r="F20396" s="1257"/>
      <c r="G20396" s="1257"/>
      <c r="H20396" s="1258"/>
      <c r="I20396" s="1257"/>
      <c r="J20396" s="1257"/>
      <c r="K20396" s="1257"/>
      <c r="L20396" s="1257"/>
      <c r="M20396" s="1257"/>
    </row>
    <row r="20397" spans="2:13" s="1259" customFormat="1" x14ac:dyDescent="0.2">
      <c r="B20397" s="1257"/>
      <c r="C20397" s="1257"/>
      <c r="D20397" s="1257"/>
      <c r="E20397" s="1257"/>
      <c r="F20397" s="1257"/>
      <c r="G20397" s="1257"/>
      <c r="H20397" s="1258"/>
      <c r="I20397" s="1257"/>
      <c r="J20397" s="1257"/>
      <c r="K20397" s="1257"/>
      <c r="L20397" s="1257"/>
      <c r="M20397" s="1257"/>
    </row>
    <row r="20398" spans="2:13" s="1259" customFormat="1" x14ac:dyDescent="0.2">
      <c r="B20398" s="1257"/>
      <c r="C20398" s="1257"/>
      <c r="D20398" s="1257"/>
      <c r="E20398" s="1257"/>
      <c r="F20398" s="1257"/>
      <c r="G20398" s="1257"/>
      <c r="H20398" s="1258"/>
      <c r="I20398" s="1257"/>
      <c r="J20398" s="1257"/>
      <c r="K20398" s="1257"/>
      <c r="L20398" s="1257"/>
      <c r="M20398" s="1257"/>
    </row>
    <row r="20399" spans="2:13" s="1259" customFormat="1" x14ac:dyDescent="0.2">
      <c r="B20399" s="1257"/>
      <c r="C20399" s="1257"/>
      <c r="D20399" s="1257"/>
      <c r="E20399" s="1257"/>
      <c r="F20399" s="1257"/>
      <c r="G20399" s="1257"/>
      <c r="H20399" s="1258"/>
      <c r="I20399" s="1257"/>
      <c r="J20399" s="1257"/>
      <c r="K20399" s="1257"/>
      <c r="L20399" s="1257"/>
      <c r="M20399" s="1257"/>
    </row>
    <row r="20400" spans="2:13" s="1259" customFormat="1" x14ac:dyDescent="0.2">
      <c r="B20400" s="1257"/>
      <c r="C20400" s="1257"/>
      <c r="D20400" s="1257"/>
      <c r="E20400" s="1257"/>
      <c r="F20400" s="1257"/>
      <c r="G20400" s="1257"/>
      <c r="H20400" s="1258"/>
      <c r="I20400" s="1257"/>
      <c r="J20400" s="1257"/>
      <c r="K20400" s="1257"/>
      <c r="L20400" s="1257"/>
      <c r="M20400" s="1257"/>
    </row>
    <row r="20401" spans="2:13" s="1259" customFormat="1" x14ac:dyDescent="0.2">
      <c r="B20401" s="1257"/>
      <c r="C20401" s="1257"/>
      <c r="D20401" s="1257"/>
      <c r="E20401" s="1257"/>
      <c r="F20401" s="1257"/>
      <c r="G20401" s="1257"/>
      <c r="H20401" s="1258"/>
      <c r="I20401" s="1257"/>
      <c r="J20401" s="1257"/>
      <c r="K20401" s="1257"/>
      <c r="L20401" s="1257"/>
      <c r="M20401" s="1257"/>
    </row>
    <row r="20402" spans="2:13" s="1259" customFormat="1" x14ac:dyDescent="0.2">
      <c r="B20402" s="1257"/>
      <c r="C20402" s="1257"/>
      <c r="D20402" s="1257"/>
      <c r="E20402" s="1257"/>
      <c r="F20402" s="1257"/>
      <c r="G20402" s="1257"/>
      <c r="H20402" s="1258"/>
      <c r="I20402" s="1257"/>
      <c r="J20402" s="1257"/>
      <c r="K20402" s="1257"/>
      <c r="L20402" s="1257"/>
      <c r="M20402" s="1257"/>
    </row>
    <row r="20403" spans="2:13" s="1259" customFormat="1" x14ac:dyDescent="0.2">
      <c r="B20403" s="1257"/>
      <c r="C20403" s="1257"/>
      <c r="D20403" s="1257"/>
      <c r="E20403" s="1257"/>
      <c r="F20403" s="1257"/>
      <c r="G20403" s="1257"/>
      <c r="H20403" s="1258"/>
      <c r="I20403" s="1257"/>
      <c r="J20403" s="1257"/>
      <c r="K20403" s="1257"/>
      <c r="L20403" s="1257"/>
      <c r="M20403" s="1257"/>
    </row>
    <row r="20404" spans="2:13" s="1259" customFormat="1" x14ac:dyDescent="0.2">
      <c r="B20404" s="1257"/>
      <c r="C20404" s="1257"/>
      <c r="D20404" s="1257"/>
      <c r="E20404" s="1257"/>
      <c r="F20404" s="1257"/>
      <c r="G20404" s="1257"/>
      <c r="H20404" s="1258"/>
      <c r="I20404" s="1257"/>
      <c r="J20404" s="1257"/>
      <c r="K20404" s="1257"/>
      <c r="L20404" s="1257"/>
      <c r="M20404" s="1257"/>
    </row>
    <row r="20405" spans="2:13" s="1259" customFormat="1" x14ac:dyDescent="0.2">
      <c r="B20405" s="1257"/>
      <c r="C20405" s="1257"/>
      <c r="D20405" s="1257"/>
      <c r="E20405" s="1257"/>
      <c r="F20405" s="1257"/>
      <c r="G20405" s="1257"/>
      <c r="H20405" s="1258"/>
      <c r="I20405" s="1257"/>
      <c r="J20405" s="1257"/>
      <c r="K20405" s="1257"/>
      <c r="L20405" s="1257"/>
      <c r="M20405" s="1257"/>
    </row>
    <row r="20406" spans="2:13" s="1259" customFormat="1" x14ac:dyDescent="0.2">
      <c r="B20406" s="1257"/>
      <c r="C20406" s="1257"/>
      <c r="D20406" s="1257"/>
      <c r="E20406" s="1257"/>
      <c r="F20406" s="1257"/>
      <c r="G20406" s="1257"/>
      <c r="H20406" s="1258"/>
      <c r="I20406" s="1257"/>
      <c r="J20406" s="1257"/>
      <c r="K20406" s="1257"/>
      <c r="L20406" s="1257"/>
      <c r="M20406" s="1257"/>
    </row>
    <row r="20407" spans="2:13" s="1259" customFormat="1" x14ac:dyDescent="0.2">
      <c r="B20407" s="1257"/>
      <c r="C20407" s="1257"/>
      <c r="D20407" s="1257"/>
      <c r="E20407" s="1257"/>
      <c r="F20407" s="1257"/>
      <c r="G20407" s="1257"/>
      <c r="H20407" s="1258"/>
      <c r="I20407" s="1257"/>
      <c r="J20407" s="1257"/>
      <c r="K20407" s="1257"/>
      <c r="L20407" s="1257"/>
      <c r="M20407" s="1257"/>
    </row>
    <row r="20408" spans="2:13" s="1259" customFormat="1" x14ac:dyDescent="0.2">
      <c r="B20408" s="1257"/>
      <c r="C20408" s="1257"/>
      <c r="D20408" s="1257"/>
      <c r="E20408" s="1257"/>
      <c r="F20408" s="1257"/>
      <c r="G20408" s="1257"/>
      <c r="H20408" s="1258"/>
      <c r="I20408" s="1257"/>
      <c r="J20408" s="1257"/>
      <c r="K20408" s="1257"/>
      <c r="L20408" s="1257"/>
      <c r="M20408" s="1257"/>
    </row>
    <row r="20409" spans="2:13" s="1259" customFormat="1" x14ac:dyDescent="0.2">
      <c r="B20409" s="1257"/>
      <c r="C20409" s="1257"/>
      <c r="D20409" s="1257"/>
      <c r="E20409" s="1257"/>
      <c r="F20409" s="1257"/>
      <c r="G20409" s="1257"/>
      <c r="H20409" s="1258"/>
      <c r="I20409" s="1257"/>
      <c r="J20409" s="1257"/>
      <c r="K20409" s="1257"/>
      <c r="L20409" s="1257"/>
      <c r="M20409" s="1257"/>
    </row>
    <row r="20410" spans="2:13" s="1259" customFormat="1" x14ac:dyDescent="0.2">
      <c r="B20410" s="1257"/>
      <c r="C20410" s="1257"/>
      <c r="D20410" s="1257"/>
      <c r="E20410" s="1257"/>
      <c r="F20410" s="1257"/>
      <c r="G20410" s="1257"/>
      <c r="H20410" s="1258"/>
      <c r="I20410" s="1257"/>
      <c r="J20410" s="1257"/>
      <c r="K20410" s="1257"/>
      <c r="L20410" s="1257"/>
      <c r="M20410" s="1257"/>
    </row>
    <row r="20411" spans="2:13" s="1259" customFormat="1" x14ac:dyDescent="0.2">
      <c r="B20411" s="1257"/>
      <c r="C20411" s="1257"/>
      <c r="D20411" s="1257"/>
      <c r="E20411" s="1257"/>
      <c r="F20411" s="1257"/>
      <c r="G20411" s="1257"/>
      <c r="H20411" s="1258"/>
      <c r="I20411" s="1257"/>
      <c r="J20411" s="1257"/>
      <c r="K20411" s="1257"/>
      <c r="L20411" s="1257"/>
      <c r="M20411" s="1257"/>
    </row>
    <row r="20412" spans="2:13" s="1259" customFormat="1" x14ac:dyDescent="0.2">
      <c r="B20412" s="1257"/>
      <c r="C20412" s="1257"/>
      <c r="D20412" s="1257"/>
      <c r="E20412" s="1257"/>
      <c r="F20412" s="1257"/>
      <c r="G20412" s="1257"/>
      <c r="H20412" s="1258"/>
      <c r="I20412" s="1257"/>
      <c r="J20412" s="1257"/>
      <c r="K20412" s="1257"/>
      <c r="L20412" s="1257"/>
      <c r="M20412" s="1257"/>
    </row>
    <row r="20413" spans="2:13" s="1259" customFormat="1" x14ac:dyDescent="0.2">
      <c r="B20413" s="1257"/>
      <c r="C20413" s="1257"/>
      <c r="D20413" s="1257"/>
      <c r="E20413" s="1257"/>
      <c r="F20413" s="1257"/>
      <c r="G20413" s="1257"/>
      <c r="H20413" s="1258"/>
      <c r="I20413" s="1257"/>
      <c r="J20413" s="1257"/>
      <c r="K20413" s="1257"/>
      <c r="L20413" s="1257"/>
      <c r="M20413" s="1257"/>
    </row>
    <row r="20414" spans="2:13" s="1259" customFormat="1" x14ac:dyDescent="0.2">
      <c r="B20414" s="1257"/>
      <c r="C20414" s="1257"/>
      <c r="D20414" s="1257"/>
      <c r="E20414" s="1257"/>
      <c r="F20414" s="1257"/>
      <c r="G20414" s="1257"/>
      <c r="H20414" s="1258"/>
      <c r="I20414" s="1257"/>
      <c r="J20414" s="1257"/>
      <c r="K20414" s="1257"/>
      <c r="L20414" s="1257"/>
      <c r="M20414" s="1257"/>
    </row>
    <row r="20415" spans="2:13" s="1259" customFormat="1" x14ac:dyDescent="0.2">
      <c r="B20415" s="1257"/>
      <c r="C20415" s="1257"/>
      <c r="D20415" s="1257"/>
      <c r="E20415" s="1257"/>
      <c r="F20415" s="1257"/>
      <c r="G20415" s="1257"/>
      <c r="H20415" s="1258"/>
      <c r="I20415" s="1257"/>
      <c r="J20415" s="1257"/>
      <c r="K20415" s="1257"/>
      <c r="L20415" s="1257"/>
      <c r="M20415" s="1257"/>
    </row>
    <row r="20416" spans="2:13" s="1259" customFormat="1" x14ac:dyDescent="0.2">
      <c r="B20416" s="1257"/>
      <c r="C20416" s="1257"/>
      <c r="D20416" s="1257"/>
      <c r="E20416" s="1257"/>
      <c r="F20416" s="1257"/>
      <c r="G20416" s="1257"/>
      <c r="H20416" s="1258"/>
      <c r="I20416" s="1257"/>
      <c r="J20416" s="1257"/>
      <c r="K20416" s="1257"/>
      <c r="L20416" s="1257"/>
      <c r="M20416" s="1257"/>
    </row>
    <row r="20417" spans="2:13" s="1259" customFormat="1" x14ac:dyDescent="0.2">
      <c r="B20417" s="1257"/>
      <c r="C20417" s="1257"/>
      <c r="D20417" s="1257"/>
      <c r="E20417" s="1257"/>
      <c r="F20417" s="1257"/>
      <c r="G20417" s="1257"/>
      <c r="H20417" s="1258"/>
      <c r="I20417" s="1257"/>
      <c r="J20417" s="1257"/>
      <c r="K20417" s="1257"/>
      <c r="L20417" s="1257"/>
      <c r="M20417" s="1257"/>
    </row>
    <row r="20418" spans="2:13" s="1259" customFormat="1" x14ac:dyDescent="0.2">
      <c r="B20418" s="1257"/>
      <c r="C20418" s="1257"/>
      <c r="D20418" s="1257"/>
      <c r="E20418" s="1257"/>
      <c r="F20418" s="1257"/>
      <c r="G20418" s="1257"/>
      <c r="H20418" s="1258"/>
      <c r="I20418" s="1257"/>
      <c r="J20418" s="1257"/>
      <c r="K20418" s="1257"/>
      <c r="L20418" s="1257"/>
      <c r="M20418" s="1257"/>
    </row>
    <row r="20419" spans="2:13" s="1259" customFormat="1" x14ac:dyDescent="0.2">
      <c r="B20419" s="1257"/>
      <c r="C20419" s="1257"/>
      <c r="D20419" s="1257"/>
      <c r="E20419" s="1257"/>
      <c r="F20419" s="1257"/>
      <c r="G20419" s="1257"/>
      <c r="H20419" s="1258"/>
      <c r="I20419" s="1257"/>
      <c r="J20419" s="1257"/>
      <c r="K20419" s="1257"/>
      <c r="L20419" s="1257"/>
      <c r="M20419" s="1257"/>
    </row>
    <row r="20420" spans="2:13" s="1259" customFormat="1" x14ac:dyDescent="0.2">
      <c r="B20420" s="1257"/>
      <c r="C20420" s="1257"/>
      <c r="D20420" s="1257"/>
      <c r="E20420" s="1257"/>
      <c r="F20420" s="1257"/>
      <c r="G20420" s="1257"/>
      <c r="H20420" s="1258"/>
      <c r="I20420" s="1257"/>
      <c r="J20420" s="1257"/>
      <c r="K20420" s="1257"/>
      <c r="L20420" s="1257"/>
      <c r="M20420" s="1257"/>
    </row>
    <row r="20421" spans="2:13" s="1259" customFormat="1" x14ac:dyDescent="0.2">
      <c r="B20421" s="1257"/>
      <c r="C20421" s="1257"/>
      <c r="D20421" s="1257"/>
      <c r="E20421" s="1257"/>
      <c r="F20421" s="1257"/>
      <c r="G20421" s="1257"/>
      <c r="H20421" s="1258"/>
      <c r="I20421" s="1257"/>
      <c r="J20421" s="1257"/>
      <c r="K20421" s="1257"/>
      <c r="L20421" s="1257"/>
      <c r="M20421" s="1257"/>
    </row>
    <row r="20422" spans="2:13" s="1259" customFormat="1" x14ac:dyDescent="0.2">
      <c r="B20422" s="1257"/>
      <c r="C20422" s="1257"/>
      <c r="D20422" s="1257"/>
      <c r="E20422" s="1257"/>
      <c r="F20422" s="1257"/>
      <c r="G20422" s="1257"/>
      <c r="H20422" s="1258"/>
      <c r="I20422" s="1257"/>
      <c r="J20422" s="1257"/>
      <c r="K20422" s="1257"/>
      <c r="L20422" s="1257"/>
      <c r="M20422" s="1257"/>
    </row>
    <row r="20423" spans="2:13" s="1259" customFormat="1" x14ac:dyDescent="0.2">
      <c r="B20423" s="1257"/>
      <c r="C20423" s="1257"/>
      <c r="D20423" s="1257"/>
      <c r="E20423" s="1257"/>
      <c r="F20423" s="1257"/>
      <c r="G20423" s="1257"/>
      <c r="H20423" s="1258"/>
      <c r="I20423" s="1257"/>
      <c r="J20423" s="1257"/>
      <c r="K20423" s="1257"/>
      <c r="L20423" s="1257"/>
      <c r="M20423" s="1257"/>
    </row>
    <row r="20424" spans="2:13" s="1259" customFormat="1" x14ac:dyDescent="0.2">
      <c r="B20424" s="1257"/>
      <c r="C20424" s="1257"/>
      <c r="D20424" s="1257"/>
      <c r="E20424" s="1257"/>
      <c r="F20424" s="1257"/>
      <c r="G20424" s="1257"/>
      <c r="H20424" s="1258"/>
      <c r="I20424" s="1257"/>
      <c r="J20424" s="1257"/>
      <c r="K20424" s="1257"/>
      <c r="L20424" s="1257"/>
      <c r="M20424" s="1257"/>
    </row>
    <row r="20425" spans="2:13" s="1259" customFormat="1" x14ac:dyDescent="0.2">
      <c r="B20425" s="1257"/>
      <c r="C20425" s="1257"/>
      <c r="D20425" s="1257"/>
      <c r="E20425" s="1257"/>
      <c r="F20425" s="1257"/>
      <c r="G20425" s="1257"/>
      <c r="H20425" s="1258"/>
      <c r="I20425" s="1257"/>
      <c r="J20425" s="1257"/>
      <c r="K20425" s="1257"/>
      <c r="L20425" s="1257"/>
      <c r="M20425" s="1257"/>
    </row>
    <row r="20426" spans="2:13" s="1259" customFormat="1" x14ac:dyDescent="0.2">
      <c r="B20426" s="1257"/>
      <c r="C20426" s="1257"/>
      <c r="D20426" s="1257"/>
      <c r="E20426" s="1257"/>
      <c r="F20426" s="1257"/>
      <c r="G20426" s="1257"/>
      <c r="H20426" s="1258"/>
      <c r="I20426" s="1257"/>
      <c r="J20426" s="1257"/>
      <c r="K20426" s="1257"/>
      <c r="L20426" s="1257"/>
      <c r="M20426" s="1257"/>
    </row>
    <row r="20427" spans="2:13" s="1259" customFormat="1" x14ac:dyDescent="0.2">
      <c r="B20427" s="1257"/>
      <c r="C20427" s="1257"/>
      <c r="D20427" s="1257"/>
      <c r="E20427" s="1257"/>
      <c r="F20427" s="1257"/>
      <c r="G20427" s="1257"/>
      <c r="H20427" s="1258"/>
      <c r="I20427" s="1257"/>
      <c r="J20427" s="1257"/>
      <c r="K20427" s="1257"/>
      <c r="L20427" s="1257"/>
      <c r="M20427" s="1257"/>
    </row>
    <row r="20428" spans="2:13" s="1259" customFormat="1" x14ac:dyDescent="0.2">
      <c r="B20428" s="1257"/>
      <c r="C20428" s="1257"/>
      <c r="D20428" s="1257"/>
      <c r="E20428" s="1257"/>
      <c r="F20428" s="1257"/>
      <c r="G20428" s="1257"/>
      <c r="H20428" s="1258"/>
      <c r="I20428" s="1257"/>
      <c r="J20428" s="1257"/>
      <c r="K20428" s="1257"/>
      <c r="L20428" s="1257"/>
      <c r="M20428" s="1257"/>
    </row>
    <row r="20429" spans="2:13" s="1259" customFormat="1" x14ac:dyDescent="0.2">
      <c r="B20429" s="1257"/>
      <c r="C20429" s="1257"/>
      <c r="D20429" s="1257"/>
      <c r="E20429" s="1257"/>
      <c r="F20429" s="1257"/>
      <c r="G20429" s="1257"/>
      <c r="H20429" s="1258"/>
      <c r="I20429" s="1257"/>
      <c r="J20429" s="1257"/>
      <c r="K20429" s="1257"/>
      <c r="L20429" s="1257"/>
      <c r="M20429" s="1257"/>
    </row>
    <row r="20430" spans="2:13" s="1259" customFormat="1" x14ac:dyDescent="0.2">
      <c r="B20430" s="1257"/>
      <c r="C20430" s="1257"/>
      <c r="D20430" s="1257"/>
      <c r="E20430" s="1257"/>
      <c r="F20430" s="1257"/>
      <c r="G20430" s="1257"/>
      <c r="H20430" s="1258"/>
      <c r="I20430" s="1257"/>
      <c r="J20430" s="1257"/>
      <c r="K20430" s="1257"/>
      <c r="L20430" s="1257"/>
      <c r="M20430" s="1257"/>
    </row>
    <row r="20431" spans="2:13" s="1259" customFormat="1" x14ac:dyDescent="0.2">
      <c r="B20431" s="1257"/>
      <c r="C20431" s="1257"/>
      <c r="D20431" s="1257"/>
      <c r="E20431" s="1257"/>
      <c r="F20431" s="1257"/>
      <c r="G20431" s="1257"/>
      <c r="H20431" s="1258"/>
      <c r="I20431" s="1257"/>
      <c r="J20431" s="1257"/>
      <c r="K20431" s="1257"/>
      <c r="L20431" s="1257"/>
      <c r="M20431" s="1257"/>
    </row>
    <row r="20432" spans="2:13" s="1259" customFormat="1" x14ac:dyDescent="0.2">
      <c r="B20432" s="1257"/>
      <c r="C20432" s="1257"/>
      <c r="D20432" s="1257"/>
      <c r="E20432" s="1257"/>
      <c r="F20432" s="1257"/>
      <c r="G20432" s="1257"/>
      <c r="H20432" s="1258"/>
      <c r="I20432" s="1257"/>
      <c r="J20432" s="1257"/>
      <c r="K20432" s="1257"/>
      <c r="L20432" s="1257"/>
      <c r="M20432" s="1257"/>
    </row>
    <row r="20433" spans="2:13" s="1259" customFormat="1" x14ac:dyDescent="0.2">
      <c r="B20433" s="1257"/>
      <c r="C20433" s="1257"/>
      <c r="D20433" s="1257"/>
      <c r="E20433" s="1257"/>
      <c r="F20433" s="1257"/>
      <c r="G20433" s="1257"/>
      <c r="H20433" s="1258"/>
      <c r="I20433" s="1257"/>
      <c r="J20433" s="1257"/>
      <c r="K20433" s="1257"/>
      <c r="L20433" s="1257"/>
      <c r="M20433" s="1257"/>
    </row>
    <row r="20434" spans="2:13" s="1259" customFormat="1" x14ac:dyDescent="0.2">
      <c r="B20434" s="1257"/>
      <c r="C20434" s="1257"/>
      <c r="D20434" s="1257"/>
      <c r="E20434" s="1257"/>
      <c r="F20434" s="1257"/>
      <c r="G20434" s="1257"/>
      <c r="H20434" s="1258"/>
      <c r="I20434" s="1257"/>
      <c r="J20434" s="1257"/>
      <c r="K20434" s="1257"/>
      <c r="L20434" s="1257"/>
      <c r="M20434" s="1257"/>
    </row>
    <row r="20435" spans="2:13" s="1259" customFormat="1" x14ac:dyDescent="0.2">
      <c r="B20435" s="1257"/>
      <c r="C20435" s="1257"/>
      <c r="D20435" s="1257"/>
      <c r="E20435" s="1257"/>
      <c r="F20435" s="1257"/>
      <c r="G20435" s="1257"/>
      <c r="H20435" s="1258"/>
      <c r="I20435" s="1257"/>
      <c r="J20435" s="1257"/>
      <c r="K20435" s="1257"/>
      <c r="L20435" s="1257"/>
      <c r="M20435" s="1257"/>
    </row>
    <row r="20436" spans="2:13" s="1259" customFormat="1" x14ac:dyDescent="0.2">
      <c r="B20436" s="1257"/>
      <c r="C20436" s="1257"/>
      <c r="D20436" s="1257"/>
      <c r="E20436" s="1257"/>
      <c r="F20436" s="1257"/>
      <c r="G20436" s="1257"/>
      <c r="H20436" s="1258"/>
      <c r="I20436" s="1257"/>
      <c r="J20436" s="1257"/>
      <c r="K20436" s="1257"/>
      <c r="L20436" s="1257"/>
      <c r="M20436" s="1257"/>
    </row>
    <row r="20437" spans="2:13" s="1259" customFormat="1" x14ac:dyDescent="0.2">
      <c r="B20437" s="1257"/>
      <c r="C20437" s="1257"/>
      <c r="D20437" s="1257"/>
      <c r="E20437" s="1257"/>
      <c r="F20437" s="1257"/>
      <c r="G20437" s="1257"/>
      <c r="H20437" s="1258"/>
      <c r="I20437" s="1257"/>
      <c r="J20437" s="1257"/>
      <c r="K20437" s="1257"/>
      <c r="L20437" s="1257"/>
      <c r="M20437" s="1257"/>
    </row>
    <row r="20438" spans="2:13" s="1259" customFormat="1" x14ac:dyDescent="0.2">
      <c r="B20438" s="1257"/>
      <c r="C20438" s="1257"/>
      <c r="D20438" s="1257"/>
      <c r="E20438" s="1257"/>
      <c r="F20438" s="1257"/>
      <c r="G20438" s="1257"/>
      <c r="H20438" s="1258"/>
      <c r="I20438" s="1257"/>
      <c r="J20438" s="1257"/>
      <c r="K20438" s="1257"/>
      <c r="L20438" s="1257"/>
      <c r="M20438" s="1257"/>
    </row>
    <row r="20439" spans="2:13" s="1259" customFormat="1" x14ac:dyDescent="0.2">
      <c r="B20439" s="1257"/>
      <c r="C20439" s="1257"/>
      <c r="D20439" s="1257"/>
      <c r="E20439" s="1257"/>
      <c r="F20439" s="1257"/>
      <c r="G20439" s="1257"/>
      <c r="H20439" s="1258"/>
      <c r="I20439" s="1257"/>
      <c r="J20439" s="1257"/>
      <c r="K20439" s="1257"/>
      <c r="L20439" s="1257"/>
      <c r="M20439" s="1257"/>
    </row>
    <row r="20440" spans="2:13" s="1259" customFormat="1" x14ac:dyDescent="0.2">
      <c r="B20440" s="1257"/>
      <c r="C20440" s="1257"/>
      <c r="D20440" s="1257"/>
      <c r="E20440" s="1257"/>
      <c r="F20440" s="1257"/>
      <c r="G20440" s="1257"/>
      <c r="H20440" s="1258"/>
      <c r="I20440" s="1257"/>
      <c r="J20440" s="1257"/>
      <c r="K20440" s="1257"/>
      <c r="L20440" s="1257"/>
      <c r="M20440" s="1257"/>
    </row>
    <row r="20441" spans="2:13" s="1259" customFormat="1" x14ac:dyDescent="0.2">
      <c r="B20441" s="1257"/>
      <c r="C20441" s="1257"/>
      <c r="D20441" s="1257"/>
      <c r="E20441" s="1257"/>
      <c r="F20441" s="1257"/>
      <c r="G20441" s="1257"/>
      <c r="H20441" s="1258"/>
      <c r="I20441" s="1257"/>
      <c r="J20441" s="1257"/>
      <c r="K20441" s="1257"/>
      <c r="L20441" s="1257"/>
      <c r="M20441" s="1257"/>
    </row>
    <row r="20442" spans="2:13" s="1259" customFormat="1" x14ac:dyDescent="0.2">
      <c r="B20442" s="1257"/>
      <c r="C20442" s="1257"/>
      <c r="D20442" s="1257"/>
      <c r="E20442" s="1257"/>
      <c r="F20442" s="1257"/>
      <c r="G20442" s="1257"/>
      <c r="H20442" s="1258"/>
      <c r="I20442" s="1257"/>
      <c r="J20442" s="1257"/>
      <c r="K20442" s="1257"/>
      <c r="L20442" s="1257"/>
      <c r="M20442" s="1257"/>
    </row>
    <row r="20443" spans="2:13" s="1259" customFormat="1" x14ac:dyDescent="0.2">
      <c r="B20443" s="1257"/>
      <c r="C20443" s="1257"/>
      <c r="D20443" s="1257"/>
      <c r="E20443" s="1257"/>
      <c r="F20443" s="1257"/>
      <c r="G20443" s="1257"/>
      <c r="H20443" s="1258"/>
      <c r="I20443" s="1257"/>
      <c r="J20443" s="1257"/>
      <c r="K20443" s="1257"/>
      <c r="L20443" s="1257"/>
      <c r="M20443" s="1257"/>
    </row>
    <row r="20444" spans="2:13" s="1259" customFormat="1" x14ac:dyDescent="0.2">
      <c r="B20444" s="1257"/>
      <c r="C20444" s="1257"/>
      <c r="D20444" s="1257"/>
      <c r="E20444" s="1257"/>
      <c r="F20444" s="1257"/>
      <c r="G20444" s="1257"/>
      <c r="H20444" s="1258"/>
      <c r="I20444" s="1257"/>
      <c r="J20444" s="1257"/>
      <c r="K20444" s="1257"/>
      <c r="L20444" s="1257"/>
      <c r="M20444" s="1257"/>
    </row>
    <row r="20445" spans="2:13" s="1259" customFormat="1" x14ac:dyDescent="0.2">
      <c r="B20445" s="1257"/>
      <c r="C20445" s="1257"/>
      <c r="D20445" s="1257"/>
      <c r="E20445" s="1257"/>
      <c r="F20445" s="1257"/>
      <c r="G20445" s="1257"/>
      <c r="H20445" s="1258"/>
      <c r="I20445" s="1257"/>
      <c r="J20445" s="1257"/>
      <c r="K20445" s="1257"/>
      <c r="L20445" s="1257"/>
      <c r="M20445" s="1257"/>
    </row>
    <row r="20446" spans="2:13" s="1259" customFormat="1" x14ac:dyDescent="0.2">
      <c r="B20446" s="1257"/>
      <c r="C20446" s="1257"/>
      <c r="D20446" s="1257"/>
      <c r="E20446" s="1257"/>
      <c r="F20446" s="1257"/>
      <c r="G20446" s="1257"/>
      <c r="H20446" s="1258"/>
      <c r="I20446" s="1257"/>
      <c r="J20446" s="1257"/>
      <c r="K20446" s="1257"/>
      <c r="L20446" s="1257"/>
      <c r="M20446" s="1257"/>
    </row>
    <row r="20447" spans="2:13" s="1259" customFormat="1" x14ac:dyDescent="0.2">
      <c r="B20447" s="1257"/>
      <c r="C20447" s="1257"/>
      <c r="D20447" s="1257"/>
      <c r="E20447" s="1257"/>
      <c r="F20447" s="1257"/>
      <c r="G20447" s="1257"/>
      <c r="H20447" s="1258"/>
      <c r="I20447" s="1257"/>
      <c r="J20447" s="1257"/>
      <c r="K20447" s="1257"/>
      <c r="L20447" s="1257"/>
      <c r="M20447" s="1257"/>
    </row>
    <row r="20448" spans="2:13" s="1259" customFormat="1" x14ac:dyDescent="0.2">
      <c r="B20448" s="1257"/>
      <c r="C20448" s="1257"/>
      <c r="D20448" s="1257"/>
      <c r="E20448" s="1257"/>
      <c r="F20448" s="1257"/>
      <c r="G20448" s="1257"/>
      <c r="H20448" s="1258"/>
      <c r="I20448" s="1257"/>
      <c r="J20448" s="1257"/>
      <c r="K20448" s="1257"/>
      <c r="L20448" s="1257"/>
      <c r="M20448" s="1257"/>
    </row>
    <row r="20449" spans="2:13" s="1259" customFormat="1" x14ac:dyDescent="0.2">
      <c r="B20449" s="1257"/>
      <c r="C20449" s="1257"/>
      <c r="D20449" s="1257"/>
      <c r="E20449" s="1257"/>
      <c r="F20449" s="1257"/>
      <c r="G20449" s="1257"/>
      <c r="H20449" s="1258"/>
      <c r="I20449" s="1257"/>
      <c r="J20449" s="1257"/>
      <c r="K20449" s="1257"/>
      <c r="L20449" s="1257"/>
      <c r="M20449" s="1257"/>
    </row>
    <row r="20450" spans="2:13" s="1259" customFormat="1" x14ac:dyDescent="0.2">
      <c r="B20450" s="1257"/>
      <c r="C20450" s="1257"/>
      <c r="D20450" s="1257"/>
      <c r="E20450" s="1257"/>
      <c r="F20450" s="1257"/>
      <c r="G20450" s="1257"/>
      <c r="H20450" s="1258"/>
      <c r="I20450" s="1257"/>
      <c r="J20450" s="1257"/>
      <c r="K20450" s="1257"/>
      <c r="L20450" s="1257"/>
      <c r="M20450" s="1257"/>
    </row>
    <row r="20451" spans="2:13" s="1259" customFormat="1" x14ac:dyDescent="0.2">
      <c r="B20451" s="1257"/>
      <c r="C20451" s="1257"/>
      <c r="D20451" s="1257"/>
      <c r="E20451" s="1257"/>
      <c r="F20451" s="1257"/>
      <c r="G20451" s="1257"/>
      <c r="H20451" s="1258"/>
      <c r="I20451" s="1257"/>
      <c r="J20451" s="1257"/>
      <c r="K20451" s="1257"/>
      <c r="L20451" s="1257"/>
      <c r="M20451" s="1257"/>
    </row>
    <row r="20452" spans="2:13" s="1259" customFormat="1" x14ac:dyDescent="0.2">
      <c r="B20452" s="1257"/>
      <c r="C20452" s="1257"/>
      <c r="D20452" s="1257"/>
      <c r="E20452" s="1257"/>
      <c r="F20452" s="1257"/>
      <c r="G20452" s="1257"/>
      <c r="H20452" s="1258"/>
      <c r="I20452" s="1257"/>
      <c r="J20452" s="1257"/>
      <c r="K20452" s="1257"/>
      <c r="L20452" s="1257"/>
      <c r="M20452" s="1257"/>
    </row>
    <row r="20453" spans="2:13" s="1259" customFormat="1" x14ac:dyDescent="0.2">
      <c r="B20453" s="1257"/>
      <c r="C20453" s="1257"/>
      <c r="D20453" s="1257"/>
      <c r="E20453" s="1257"/>
      <c r="F20453" s="1257"/>
      <c r="G20453" s="1257"/>
      <c r="H20453" s="1258"/>
      <c r="I20453" s="1257"/>
      <c r="J20453" s="1257"/>
      <c r="K20453" s="1257"/>
      <c r="L20453" s="1257"/>
      <c r="M20453" s="1257"/>
    </row>
    <row r="20454" spans="2:13" s="1259" customFormat="1" x14ac:dyDescent="0.2">
      <c r="B20454" s="1257"/>
      <c r="C20454" s="1257"/>
      <c r="D20454" s="1257"/>
      <c r="E20454" s="1257"/>
      <c r="F20454" s="1257"/>
      <c r="G20454" s="1257"/>
      <c r="H20454" s="1258"/>
      <c r="I20454" s="1257"/>
      <c r="J20454" s="1257"/>
      <c r="K20454" s="1257"/>
      <c r="L20454" s="1257"/>
      <c r="M20454" s="1257"/>
    </row>
    <row r="20455" spans="2:13" s="1259" customFormat="1" x14ac:dyDescent="0.2">
      <c r="B20455" s="1257"/>
      <c r="C20455" s="1257"/>
      <c r="D20455" s="1257"/>
      <c r="E20455" s="1257"/>
      <c r="F20455" s="1257"/>
      <c r="G20455" s="1257"/>
      <c r="H20455" s="1258"/>
      <c r="I20455" s="1257"/>
      <c r="J20455" s="1257"/>
      <c r="K20455" s="1257"/>
      <c r="L20455" s="1257"/>
      <c r="M20455" s="1257"/>
    </row>
    <row r="20456" spans="2:13" s="1259" customFormat="1" x14ac:dyDescent="0.2">
      <c r="B20456" s="1257"/>
      <c r="C20456" s="1257"/>
      <c r="D20456" s="1257"/>
      <c r="E20456" s="1257"/>
      <c r="F20456" s="1257"/>
      <c r="G20456" s="1257"/>
      <c r="H20456" s="1258"/>
      <c r="I20456" s="1257"/>
      <c r="J20456" s="1257"/>
      <c r="K20456" s="1257"/>
      <c r="L20456" s="1257"/>
      <c r="M20456" s="1257"/>
    </row>
    <row r="20457" spans="2:13" s="1259" customFormat="1" x14ac:dyDescent="0.2">
      <c r="B20457" s="1257"/>
      <c r="C20457" s="1257"/>
      <c r="D20457" s="1257"/>
      <c r="E20457" s="1257"/>
      <c r="F20457" s="1257"/>
      <c r="G20457" s="1257"/>
      <c r="H20457" s="1258"/>
      <c r="I20457" s="1257"/>
      <c r="J20457" s="1257"/>
      <c r="K20457" s="1257"/>
      <c r="L20457" s="1257"/>
      <c r="M20457" s="1257"/>
    </row>
    <row r="20458" spans="2:13" s="1259" customFormat="1" x14ac:dyDescent="0.2">
      <c r="B20458" s="1257"/>
      <c r="C20458" s="1257"/>
      <c r="D20458" s="1257"/>
      <c r="E20458" s="1257"/>
      <c r="F20458" s="1257"/>
      <c r="G20458" s="1257"/>
      <c r="H20458" s="1258"/>
      <c r="I20458" s="1257"/>
      <c r="J20458" s="1257"/>
      <c r="K20458" s="1257"/>
      <c r="L20458" s="1257"/>
      <c r="M20458" s="1257"/>
    </row>
    <row r="20459" spans="2:13" s="1259" customFormat="1" x14ac:dyDescent="0.2">
      <c r="B20459" s="1257"/>
      <c r="C20459" s="1257"/>
      <c r="D20459" s="1257"/>
      <c r="E20459" s="1257"/>
      <c r="F20459" s="1257"/>
      <c r="G20459" s="1257"/>
      <c r="H20459" s="1258"/>
      <c r="I20459" s="1257"/>
      <c r="J20459" s="1257"/>
      <c r="K20459" s="1257"/>
      <c r="L20459" s="1257"/>
      <c r="M20459" s="1257"/>
    </row>
    <row r="20460" spans="2:13" s="1259" customFormat="1" x14ac:dyDescent="0.2">
      <c r="B20460" s="1257"/>
      <c r="C20460" s="1257"/>
      <c r="D20460" s="1257"/>
      <c r="E20460" s="1257"/>
      <c r="F20460" s="1257"/>
      <c r="G20460" s="1257"/>
      <c r="H20460" s="1258"/>
      <c r="I20460" s="1257"/>
      <c r="J20460" s="1257"/>
      <c r="K20460" s="1257"/>
      <c r="L20460" s="1257"/>
      <c r="M20460" s="1257"/>
    </row>
    <row r="20461" spans="2:13" s="1259" customFormat="1" x14ac:dyDescent="0.2">
      <c r="B20461" s="1257"/>
      <c r="C20461" s="1257"/>
      <c r="D20461" s="1257"/>
      <c r="E20461" s="1257"/>
      <c r="F20461" s="1257"/>
      <c r="G20461" s="1257"/>
      <c r="H20461" s="1258"/>
      <c r="I20461" s="1257"/>
      <c r="J20461" s="1257"/>
      <c r="K20461" s="1257"/>
      <c r="L20461" s="1257"/>
      <c r="M20461" s="1257"/>
    </row>
    <row r="20462" spans="2:13" s="1259" customFormat="1" x14ac:dyDescent="0.2">
      <c r="B20462" s="1257"/>
      <c r="C20462" s="1257"/>
      <c r="D20462" s="1257"/>
      <c r="E20462" s="1257"/>
      <c r="F20462" s="1257"/>
      <c r="G20462" s="1257"/>
      <c r="H20462" s="1258"/>
      <c r="I20462" s="1257"/>
      <c r="J20462" s="1257"/>
      <c r="K20462" s="1257"/>
      <c r="L20462" s="1257"/>
      <c r="M20462" s="1257"/>
    </row>
    <row r="20463" spans="2:13" s="1259" customFormat="1" x14ac:dyDescent="0.2">
      <c r="B20463" s="1257"/>
      <c r="C20463" s="1257"/>
      <c r="D20463" s="1257"/>
      <c r="E20463" s="1257"/>
      <c r="F20463" s="1257"/>
      <c r="G20463" s="1257"/>
      <c r="H20463" s="1258"/>
      <c r="I20463" s="1257"/>
      <c r="J20463" s="1257"/>
      <c r="K20463" s="1257"/>
      <c r="L20463" s="1257"/>
      <c r="M20463" s="1257"/>
    </row>
    <row r="20464" spans="2:13" s="1259" customFormat="1" x14ac:dyDescent="0.2">
      <c r="B20464" s="1257"/>
      <c r="C20464" s="1257"/>
      <c r="D20464" s="1257"/>
      <c r="E20464" s="1257"/>
      <c r="F20464" s="1257"/>
      <c r="G20464" s="1257"/>
      <c r="H20464" s="1258"/>
      <c r="I20464" s="1257"/>
      <c r="J20464" s="1257"/>
      <c r="K20464" s="1257"/>
      <c r="L20464" s="1257"/>
      <c r="M20464" s="1257"/>
    </row>
    <row r="20465" spans="2:13" s="1259" customFormat="1" x14ac:dyDescent="0.2">
      <c r="B20465" s="1257"/>
      <c r="C20465" s="1257"/>
      <c r="D20465" s="1257"/>
      <c r="E20465" s="1257"/>
      <c r="F20465" s="1257"/>
      <c r="G20465" s="1257"/>
      <c r="H20465" s="1258"/>
      <c r="I20465" s="1257"/>
      <c r="J20465" s="1257"/>
      <c r="K20465" s="1257"/>
      <c r="L20465" s="1257"/>
      <c r="M20465" s="1257"/>
    </row>
    <row r="20466" spans="2:13" s="1259" customFormat="1" x14ac:dyDescent="0.2">
      <c r="B20466" s="1257"/>
      <c r="C20466" s="1257"/>
      <c r="D20466" s="1257"/>
      <c r="E20466" s="1257"/>
      <c r="F20466" s="1257"/>
      <c r="G20466" s="1257"/>
      <c r="H20466" s="1258"/>
      <c r="I20466" s="1257"/>
      <c r="J20466" s="1257"/>
      <c r="K20466" s="1257"/>
      <c r="L20466" s="1257"/>
      <c r="M20466" s="1257"/>
    </row>
    <row r="20467" spans="2:13" s="1259" customFormat="1" x14ac:dyDescent="0.2">
      <c r="B20467" s="1257"/>
      <c r="C20467" s="1257"/>
      <c r="D20467" s="1257"/>
      <c r="E20467" s="1257"/>
      <c r="F20467" s="1257"/>
      <c r="G20467" s="1257"/>
      <c r="H20467" s="1258"/>
      <c r="I20467" s="1257"/>
      <c r="J20467" s="1257"/>
      <c r="K20467" s="1257"/>
      <c r="L20467" s="1257"/>
      <c r="M20467" s="1257"/>
    </row>
    <row r="20468" spans="2:13" s="1259" customFormat="1" x14ac:dyDescent="0.2">
      <c r="B20468" s="1257"/>
      <c r="C20468" s="1257"/>
      <c r="D20468" s="1257"/>
      <c r="E20468" s="1257"/>
      <c r="F20468" s="1257"/>
      <c r="G20468" s="1257"/>
      <c r="H20468" s="1258"/>
      <c r="I20468" s="1257"/>
      <c r="J20468" s="1257"/>
      <c r="K20468" s="1257"/>
      <c r="L20468" s="1257"/>
      <c r="M20468" s="1257"/>
    </row>
    <row r="20469" spans="2:13" s="1259" customFormat="1" x14ac:dyDescent="0.2">
      <c r="B20469" s="1257"/>
      <c r="C20469" s="1257"/>
      <c r="D20469" s="1257"/>
      <c r="E20469" s="1257"/>
      <c r="F20469" s="1257"/>
      <c r="G20469" s="1257"/>
      <c r="H20469" s="1258"/>
      <c r="I20469" s="1257"/>
      <c r="J20469" s="1257"/>
      <c r="K20469" s="1257"/>
      <c r="L20469" s="1257"/>
      <c r="M20469" s="1257"/>
    </row>
    <row r="20470" spans="2:13" s="1259" customFormat="1" x14ac:dyDescent="0.2">
      <c r="B20470" s="1257"/>
      <c r="C20470" s="1257"/>
      <c r="D20470" s="1257"/>
      <c r="E20470" s="1257"/>
      <c r="F20470" s="1257"/>
      <c r="G20470" s="1257"/>
      <c r="H20470" s="1258"/>
      <c r="I20470" s="1257"/>
      <c r="J20470" s="1257"/>
      <c r="K20470" s="1257"/>
      <c r="L20470" s="1257"/>
      <c r="M20470" s="1257"/>
    </row>
    <row r="20471" spans="2:13" s="1259" customFormat="1" x14ac:dyDescent="0.2">
      <c r="B20471" s="1257"/>
      <c r="C20471" s="1257"/>
      <c r="D20471" s="1257"/>
      <c r="E20471" s="1257"/>
      <c r="F20471" s="1257"/>
      <c r="G20471" s="1257"/>
      <c r="H20471" s="1258"/>
      <c r="I20471" s="1257"/>
      <c r="J20471" s="1257"/>
      <c r="K20471" s="1257"/>
      <c r="L20471" s="1257"/>
      <c r="M20471" s="1257"/>
    </row>
    <row r="20472" spans="2:13" s="1259" customFormat="1" x14ac:dyDescent="0.2">
      <c r="B20472" s="1257"/>
      <c r="C20472" s="1257"/>
      <c r="D20472" s="1257"/>
      <c r="E20472" s="1257"/>
      <c r="F20472" s="1257"/>
      <c r="G20472" s="1257"/>
      <c r="H20472" s="1258"/>
      <c r="I20472" s="1257"/>
      <c r="J20472" s="1257"/>
      <c r="K20472" s="1257"/>
      <c r="L20472" s="1257"/>
      <c r="M20472" s="1257"/>
    </row>
    <row r="20473" spans="2:13" s="1259" customFormat="1" x14ac:dyDescent="0.2">
      <c r="B20473" s="1257"/>
      <c r="C20473" s="1257"/>
      <c r="D20473" s="1257"/>
      <c r="E20473" s="1257"/>
      <c r="F20473" s="1257"/>
      <c r="G20473" s="1257"/>
      <c r="H20473" s="1258"/>
      <c r="I20473" s="1257"/>
      <c r="J20473" s="1257"/>
      <c r="K20473" s="1257"/>
      <c r="L20473" s="1257"/>
      <c r="M20473" s="1257"/>
    </row>
    <row r="20474" spans="2:13" s="1259" customFormat="1" x14ac:dyDescent="0.2">
      <c r="B20474" s="1257"/>
      <c r="C20474" s="1257"/>
      <c r="D20474" s="1257"/>
      <c r="E20474" s="1257"/>
      <c r="F20474" s="1257"/>
      <c r="G20474" s="1257"/>
      <c r="H20474" s="1258"/>
      <c r="I20474" s="1257"/>
      <c r="J20474" s="1257"/>
      <c r="K20474" s="1257"/>
      <c r="L20474" s="1257"/>
      <c r="M20474" s="1257"/>
    </row>
    <row r="20475" spans="2:13" s="1259" customFormat="1" x14ac:dyDescent="0.2">
      <c r="B20475" s="1257"/>
      <c r="C20475" s="1257"/>
      <c r="D20475" s="1257"/>
      <c r="E20475" s="1257"/>
      <c r="F20475" s="1257"/>
      <c r="G20475" s="1257"/>
      <c r="H20475" s="1258"/>
      <c r="I20475" s="1257"/>
      <c r="J20475" s="1257"/>
      <c r="K20475" s="1257"/>
      <c r="L20475" s="1257"/>
      <c r="M20475" s="1257"/>
    </row>
    <row r="20476" spans="2:13" s="1259" customFormat="1" x14ac:dyDescent="0.2">
      <c r="B20476" s="1257"/>
      <c r="C20476" s="1257"/>
      <c r="D20476" s="1257"/>
      <c r="E20476" s="1257"/>
      <c r="F20476" s="1257"/>
      <c r="G20476" s="1257"/>
      <c r="H20476" s="1258"/>
      <c r="I20476" s="1257"/>
      <c r="J20476" s="1257"/>
      <c r="K20476" s="1257"/>
      <c r="L20476" s="1257"/>
      <c r="M20476" s="1257"/>
    </row>
    <row r="20477" spans="2:13" s="1259" customFormat="1" x14ac:dyDescent="0.2">
      <c r="B20477" s="1257"/>
      <c r="C20477" s="1257"/>
      <c r="D20477" s="1257"/>
      <c r="E20477" s="1257"/>
      <c r="F20477" s="1257"/>
      <c r="G20477" s="1257"/>
      <c r="H20477" s="1258"/>
      <c r="I20477" s="1257"/>
      <c r="J20477" s="1257"/>
      <c r="K20477" s="1257"/>
      <c r="L20477" s="1257"/>
      <c r="M20477" s="1257"/>
    </row>
    <row r="20478" spans="2:13" s="1259" customFormat="1" x14ac:dyDescent="0.2">
      <c r="B20478" s="1257"/>
      <c r="C20478" s="1257"/>
      <c r="D20478" s="1257"/>
      <c r="E20478" s="1257"/>
      <c r="F20478" s="1257"/>
      <c r="G20478" s="1257"/>
      <c r="H20478" s="1258"/>
      <c r="I20478" s="1257"/>
      <c r="J20478" s="1257"/>
      <c r="K20478" s="1257"/>
      <c r="L20478" s="1257"/>
      <c r="M20478" s="1257"/>
    </row>
    <row r="20479" spans="2:13" s="1259" customFormat="1" x14ac:dyDescent="0.2">
      <c r="B20479" s="1257"/>
      <c r="C20479" s="1257"/>
      <c r="D20479" s="1257"/>
      <c r="E20479" s="1257"/>
      <c r="F20479" s="1257"/>
      <c r="G20479" s="1257"/>
      <c r="H20479" s="1258"/>
      <c r="I20479" s="1257"/>
      <c r="J20479" s="1257"/>
      <c r="K20479" s="1257"/>
      <c r="L20479" s="1257"/>
      <c r="M20479" s="1257"/>
    </row>
    <row r="20480" spans="2:13" s="1259" customFormat="1" x14ac:dyDescent="0.2">
      <c r="B20480" s="1257"/>
      <c r="C20480" s="1257"/>
      <c r="D20480" s="1257"/>
      <c r="E20480" s="1257"/>
      <c r="F20480" s="1257"/>
      <c r="G20480" s="1257"/>
      <c r="H20480" s="1258"/>
      <c r="I20480" s="1257"/>
      <c r="J20480" s="1257"/>
      <c r="K20480" s="1257"/>
      <c r="L20480" s="1257"/>
      <c r="M20480" s="1257"/>
    </row>
    <row r="20481" spans="2:13" s="1259" customFormat="1" x14ac:dyDescent="0.2">
      <c r="B20481" s="1257"/>
      <c r="C20481" s="1257"/>
      <c r="D20481" s="1257"/>
      <c r="E20481" s="1257"/>
      <c r="F20481" s="1257"/>
      <c r="G20481" s="1257"/>
      <c r="H20481" s="1258"/>
      <c r="I20481" s="1257"/>
      <c r="J20481" s="1257"/>
      <c r="K20481" s="1257"/>
      <c r="L20481" s="1257"/>
      <c r="M20481" s="1257"/>
    </row>
    <row r="20482" spans="2:13" s="1259" customFormat="1" x14ac:dyDescent="0.2">
      <c r="B20482" s="1257"/>
      <c r="C20482" s="1257"/>
      <c r="D20482" s="1257"/>
      <c r="E20482" s="1257"/>
      <c r="F20482" s="1257"/>
      <c r="G20482" s="1257"/>
      <c r="H20482" s="1258"/>
      <c r="I20482" s="1257"/>
      <c r="J20482" s="1257"/>
      <c r="K20482" s="1257"/>
      <c r="L20482" s="1257"/>
      <c r="M20482" s="1257"/>
    </row>
    <row r="20483" spans="2:13" s="1259" customFormat="1" x14ac:dyDescent="0.2">
      <c r="B20483" s="1257"/>
      <c r="C20483" s="1257"/>
      <c r="D20483" s="1257"/>
      <c r="E20483" s="1257"/>
      <c r="F20483" s="1257"/>
      <c r="G20483" s="1257"/>
      <c r="H20483" s="1258"/>
      <c r="I20483" s="1257"/>
      <c r="J20483" s="1257"/>
      <c r="K20483" s="1257"/>
      <c r="L20483" s="1257"/>
      <c r="M20483" s="1257"/>
    </row>
    <row r="20484" spans="2:13" s="1259" customFormat="1" x14ac:dyDescent="0.2">
      <c r="B20484" s="1257"/>
      <c r="C20484" s="1257"/>
      <c r="D20484" s="1257"/>
      <c r="E20484" s="1257"/>
      <c r="F20484" s="1257"/>
      <c r="G20484" s="1257"/>
      <c r="H20484" s="1258"/>
      <c r="I20484" s="1257"/>
      <c r="J20484" s="1257"/>
      <c r="K20484" s="1257"/>
      <c r="L20484" s="1257"/>
      <c r="M20484" s="1257"/>
    </row>
    <row r="20485" spans="2:13" s="1259" customFormat="1" x14ac:dyDescent="0.2">
      <c r="B20485" s="1257"/>
      <c r="C20485" s="1257"/>
      <c r="D20485" s="1257"/>
      <c r="E20485" s="1257"/>
      <c r="F20485" s="1257"/>
      <c r="G20485" s="1257"/>
      <c r="H20485" s="1258"/>
      <c r="I20485" s="1257"/>
      <c r="J20485" s="1257"/>
      <c r="K20485" s="1257"/>
      <c r="L20485" s="1257"/>
      <c r="M20485" s="1257"/>
    </row>
    <row r="20486" spans="2:13" s="1259" customFormat="1" x14ac:dyDescent="0.2">
      <c r="B20486" s="1257"/>
      <c r="C20486" s="1257"/>
      <c r="D20486" s="1257"/>
      <c r="E20486" s="1257"/>
      <c r="F20486" s="1257"/>
      <c r="G20486" s="1257"/>
      <c r="H20486" s="1258"/>
      <c r="I20486" s="1257"/>
      <c r="J20486" s="1257"/>
      <c r="K20486" s="1257"/>
      <c r="L20486" s="1257"/>
      <c r="M20486" s="1257"/>
    </row>
    <row r="20487" spans="2:13" s="1259" customFormat="1" x14ac:dyDescent="0.2">
      <c r="B20487" s="1257"/>
      <c r="C20487" s="1257"/>
      <c r="D20487" s="1257"/>
      <c r="E20487" s="1257"/>
      <c r="F20487" s="1257"/>
      <c r="G20487" s="1257"/>
      <c r="H20487" s="1258"/>
      <c r="I20487" s="1257"/>
      <c r="J20487" s="1257"/>
      <c r="K20487" s="1257"/>
      <c r="L20487" s="1257"/>
      <c r="M20487" s="1257"/>
    </row>
    <row r="20488" spans="2:13" s="1259" customFormat="1" x14ac:dyDescent="0.2">
      <c r="B20488" s="1257"/>
      <c r="C20488" s="1257"/>
      <c r="D20488" s="1257"/>
      <c r="E20488" s="1257"/>
      <c r="F20488" s="1257"/>
      <c r="G20488" s="1257"/>
      <c r="H20488" s="1258"/>
      <c r="I20488" s="1257"/>
      <c r="J20488" s="1257"/>
      <c r="K20488" s="1257"/>
      <c r="L20488" s="1257"/>
      <c r="M20488" s="1257"/>
    </row>
    <row r="20489" spans="2:13" s="1259" customFormat="1" x14ac:dyDescent="0.2">
      <c r="B20489" s="1257"/>
      <c r="C20489" s="1257"/>
      <c r="D20489" s="1257"/>
      <c r="E20489" s="1257"/>
      <c r="F20489" s="1257"/>
      <c r="G20489" s="1257"/>
      <c r="H20489" s="1258"/>
      <c r="I20489" s="1257"/>
      <c r="J20489" s="1257"/>
      <c r="K20489" s="1257"/>
      <c r="L20489" s="1257"/>
      <c r="M20489" s="1257"/>
    </row>
    <row r="20490" spans="2:13" s="1259" customFormat="1" x14ac:dyDescent="0.2">
      <c r="B20490" s="1257"/>
      <c r="C20490" s="1257"/>
      <c r="D20490" s="1257"/>
      <c r="E20490" s="1257"/>
      <c r="F20490" s="1257"/>
      <c r="G20490" s="1257"/>
      <c r="H20490" s="1258"/>
      <c r="I20490" s="1257"/>
      <c r="J20490" s="1257"/>
      <c r="K20490" s="1257"/>
      <c r="L20490" s="1257"/>
      <c r="M20490" s="1257"/>
    </row>
    <row r="20491" spans="2:13" s="1259" customFormat="1" x14ac:dyDescent="0.2">
      <c r="B20491" s="1257"/>
      <c r="C20491" s="1257"/>
      <c r="D20491" s="1257"/>
      <c r="E20491" s="1257"/>
      <c r="F20491" s="1257"/>
      <c r="G20491" s="1257"/>
      <c r="H20491" s="1258"/>
      <c r="I20491" s="1257"/>
      <c r="J20491" s="1257"/>
      <c r="K20491" s="1257"/>
      <c r="L20491" s="1257"/>
      <c r="M20491" s="1257"/>
    </row>
    <row r="20492" spans="2:13" s="1259" customFormat="1" x14ac:dyDescent="0.2">
      <c r="B20492" s="1257"/>
      <c r="C20492" s="1257"/>
      <c r="D20492" s="1257"/>
      <c r="E20492" s="1257"/>
      <c r="F20492" s="1257"/>
      <c r="G20492" s="1257"/>
      <c r="H20492" s="1258"/>
      <c r="I20492" s="1257"/>
      <c r="J20492" s="1257"/>
      <c r="K20492" s="1257"/>
      <c r="L20492" s="1257"/>
      <c r="M20492" s="1257"/>
    </row>
    <row r="20493" spans="2:13" s="1259" customFormat="1" x14ac:dyDescent="0.2">
      <c r="B20493" s="1257"/>
      <c r="C20493" s="1257"/>
      <c r="D20493" s="1257"/>
      <c r="E20493" s="1257"/>
      <c r="F20493" s="1257"/>
      <c r="G20493" s="1257"/>
      <c r="H20493" s="1258"/>
      <c r="I20493" s="1257"/>
      <c r="J20493" s="1257"/>
      <c r="K20493" s="1257"/>
      <c r="L20493" s="1257"/>
      <c r="M20493" s="1257"/>
    </row>
    <row r="20494" spans="2:13" s="1259" customFormat="1" x14ac:dyDescent="0.2">
      <c r="B20494" s="1257"/>
      <c r="C20494" s="1257"/>
      <c r="D20494" s="1257"/>
      <c r="E20494" s="1257"/>
      <c r="F20494" s="1257"/>
      <c r="G20494" s="1257"/>
      <c r="H20494" s="1258"/>
      <c r="I20494" s="1257"/>
      <c r="J20494" s="1257"/>
      <c r="K20494" s="1257"/>
      <c r="L20494" s="1257"/>
      <c r="M20494" s="1257"/>
    </row>
    <row r="20495" spans="2:13" s="1259" customFormat="1" x14ac:dyDescent="0.2">
      <c r="B20495" s="1257"/>
      <c r="C20495" s="1257"/>
      <c r="D20495" s="1257"/>
      <c r="E20495" s="1257"/>
      <c r="F20495" s="1257"/>
      <c r="G20495" s="1257"/>
      <c r="H20495" s="1258"/>
      <c r="I20495" s="1257"/>
      <c r="J20495" s="1257"/>
      <c r="K20495" s="1257"/>
      <c r="L20495" s="1257"/>
      <c r="M20495" s="1257"/>
    </row>
    <row r="20496" spans="2:13" s="1259" customFormat="1" x14ac:dyDescent="0.2">
      <c r="B20496" s="1257"/>
      <c r="C20496" s="1257"/>
      <c r="D20496" s="1257"/>
      <c r="E20496" s="1257"/>
      <c r="F20496" s="1257"/>
      <c r="G20496" s="1257"/>
      <c r="H20496" s="1258"/>
      <c r="I20496" s="1257"/>
      <c r="J20496" s="1257"/>
      <c r="K20496" s="1257"/>
      <c r="L20496" s="1257"/>
      <c r="M20496" s="1257"/>
    </row>
    <row r="20497" spans="2:13" s="1259" customFormat="1" x14ac:dyDescent="0.2">
      <c r="B20497" s="1257"/>
      <c r="C20497" s="1257"/>
      <c r="D20497" s="1257"/>
      <c r="E20497" s="1257"/>
      <c r="F20497" s="1257"/>
      <c r="G20497" s="1257"/>
      <c r="H20497" s="1258"/>
      <c r="I20497" s="1257"/>
      <c r="J20497" s="1257"/>
      <c r="K20497" s="1257"/>
      <c r="L20497" s="1257"/>
      <c r="M20497" s="1257"/>
    </row>
    <row r="20498" spans="2:13" s="1259" customFormat="1" x14ac:dyDescent="0.2">
      <c r="B20498" s="1257"/>
      <c r="C20498" s="1257"/>
      <c r="D20498" s="1257"/>
      <c r="E20498" s="1257"/>
      <c r="F20498" s="1257"/>
      <c r="G20498" s="1257"/>
      <c r="H20498" s="1258"/>
      <c r="I20498" s="1257"/>
      <c r="J20498" s="1257"/>
      <c r="K20498" s="1257"/>
      <c r="L20498" s="1257"/>
      <c r="M20498" s="1257"/>
    </row>
    <row r="20499" spans="2:13" s="1259" customFormat="1" x14ac:dyDescent="0.2">
      <c r="B20499" s="1257"/>
      <c r="C20499" s="1257"/>
      <c r="D20499" s="1257"/>
      <c r="E20499" s="1257"/>
      <c r="F20499" s="1257"/>
      <c r="G20499" s="1257"/>
      <c r="H20499" s="1258"/>
      <c r="I20499" s="1257"/>
      <c r="J20499" s="1257"/>
      <c r="K20499" s="1257"/>
      <c r="L20499" s="1257"/>
      <c r="M20499" s="1257"/>
    </row>
    <row r="20500" spans="2:13" s="1259" customFormat="1" x14ac:dyDescent="0.2">
      <c r="B20500" s="1257"/>
      <c r="C20500" s="1257"/>
      <c r="D20500" s="1257"/>
      <c r="E20500" s="1257"/>
      <c r="F20500" s="1257"/>
      <c r="G20500" s="1257"/>
      <c r="H20500" s="1258"/>
      <c r="I20500" s="1257"/>
      <c r="J20500" s="1257"/>
      <c r="K20500" s="1257"/>
      <c r="L20500" s="1257"/>
      <c r="M20500" s="1257"/>
    </row>
    <row r="20501" spans="2:13" s="1259" customFormat="1" x14ac:dyDescent="0.2">
      <c r="B20501" s="1257"/>
      <c r="C20501" s="1257"/>
      <c r="D20501" s="1257"/>
      <c r="E20501" s="1257"/>
      <c r="F20501" s="1257"/>
      <c r="G20501" s="1257"/>
      <c r="H20501" s="1258"/>
      <c r="I20501" s="1257"/>
      <c r="J20501" s="1257"/>
      <c r="K20501" s="1257"/>
      <c r="L20501" s="1257"/>
      <c r="M20501" s="1257"/>
    </row>
    <row r="20502" spans="2:13" s="1259" customFormat="1" x14ac:dyDescent="0.2">
      <c r="B20502" s="1257"/>
      <c r="C20502" s="1257"/>
      <c r="D20502" s="1257"/>
      <c r="E20502" s="1257"/>
      <c r="F20502" s="1257"/>
      <c r="G20502" s="1257"/>
      <c r="H20502" s="1258"/>
      <c r="I20502" s="1257"/>
      <c r="J20502" s="1257"/>
      <c r="K20502" s="1257"/>
      <c r="L20502" s="1257"/>
      <c r="M20502" s="1257"/>
    </row>
    <row r="20503" spans="2:13" s="1259" customFormat="1" x14ac:dyDescent="0.2">
      <c r="B20503" s="1257"/>
      <c r="C20503" s="1257"/>
      <c r="D20503" s="1257"/>
      <c r="E20503" s="1257"/>
      <c r="F20503" s="1257"/>
      <c r="G20503" s="1257"/>
      <c r="H20503" s="1258"/>
      <c r="I20503" s="1257"/>
      <c r="J20503" s="1257"/>
      <c r="K20503" s="1257"/>
      <c r="L20503" s="1257"/>
      <c r="M20503" s="1257"/>
    </row>
    <row r="20504" spans="2:13" s="1259" customFormat="1" x14ac:dyDescent="0.2">
      <c r="B20504" s="1257"/>
      <c r="C20504" s="1257"/>
      <c r="D20504" s="1257"/>
      <c r="E20504" s="1257"/>
      <c r="F20504" s="1257"/>
      <c r="G20504" s="1257"/>
      <c r="H20504" s="1258"/>
      <c r="I20504" s="1257"/>
      <c r="J20504" s="1257"/>
      <c r="K20504" s="1257"/>
      <c r="L20504" s="1257"/>
      <c r="M20504" s="1257"/>
    </row>
    <row r="20505" spans="2:13" s="1259" customFormat="1" x14ac:dyDescent="0.2">
      <c r="B20505" s="1257"/>
      <c r="C20505" s="1257"/>
      <c r="D20505" s="1257"/>
      <c r="E20505" s="1257"/>
      <c r="F20505" s="1257"/>
      <c r="G20505" s="1257"/>
      <c r="H20505" s="1258"/>
      <c r="I20505" s="1257"/>
      <c r="J20505" s="1257"/>
      <c r="K20505" s="1257"/>
      <c r="L20505" s="1257"/>
      <c r="M20505" s="1257"/>
    </row>
    <row r="20506" spans="2:13" s="1259" customFormat="1" x14ac:dyDescent="0.2">
      <c r="B20506" s="1257"/>
      <c r="C20506" s="1257"/>
      <c r="D20506" s="1257"/>
      <c r="E20506" s="1257"/>
      <c r="F20506" s="1257"/>
      <c r="G20506" s="1257"/>
      <c r="H20506" s="1258"/>
      <c r="I20506" s="1257"/>
      <c r="J20506" s="1257"/>
      <c r="K20506" s="1257"/>
      <c r="L20506" s="1257"/>
      <c r="M20506" s="1257"/>
    </row>
    <row r="20507" spans="2:13" s="1259" customFormat="1" x14ac:dyDescent="0.2">
      <c r="B20507" s="1257"/>
      <c r="C20507" s="1257"/>
      <c r="D20507" s="1257"/>
      <c r="E20507" s="1257"/>
      <c r="F20507" s="1257"/>
      <c r="G20507" s="1257"/>
      <c r="H20507" s="1258"/>
      <c r="I20507" s="1257"/>
      <c r="J20507" s="1257"/>
      <c r="K20507" s="1257"/>
      <c r="L20507" s="1257"/>
      <c r="M20507" s="1257"/>
    </row>
    <row r="20508" spans="2:13" s="1259" customFormat="1" x14ac:dyDescent="0.2">
      <c r="B20508" s="1257"/>
      <c r="C20508" s="1257"/>
      <c r="D20508" s="1257"/>
      <c r="E20508" s="1257"/>
      <c r="F20508" s="1257"/>
      <c r="G20508" s="1257"/>
      <c r="H20508" s="1258"/>
      <c r="I20508" s="1257"/>
      <c r="J20508" s="1257"/>
      <c r="K20508" s="1257"/>
      <c r="L20508" s="1257"/>
      <c r="M20508" s="1257"/>
    </row>
    <row r="20509" spans="2:13" s="1259" customFormat="1" x14ac:dyDescent="0.2">
      <c r="B20509" s="1257"/>
      <c r="C20509" s="1257"/>
      <c r="D20509" s="1257"/>
      <c r="E20509" s="1257"/>
      <c r="F20509" s="1257"/>
      <c r="G20509" s="1257"/>
      <c r="H20509" s="1258"/>
      <c r="I20509" s="1257"/>
      <c r="J20509" s="1257"/>
      <c r="K20509" s="1257"/>
      <c r="L20509" s="1257"/>
      <c r="M20509" s="1257"/>
    </row>
    <row r="20510" spans="2:13" s="1259" customFormat="1" x14ac:dyDescent="0.2">
      <c r="B20510" s="1257"/>
      <c r="C20510" s="1257"/>
      <c r="D20510" s="1257"/>
      <c r="E20510" s="1257"/>
      <c r="F20510" s="1257"/>
      <c r="G20510" s="1257"/>
      <c r="H20510" s="1258"/>
      <c r="I20510" s="1257"/>
      <c r="J20510" s="1257"/>
      <c r="K20510" s="1257"/>
      <c r="L20510" s="1257"/>
      <c r="M20510" s="1257"/>
    </row>
    <row r="20511" spans="2:13" s="1259" customFormat="1" x14ac:dyDescent="0.2">
      <c r="B20511" s="1257"/>
      <c r="C20511" s="1257"/>
      <c r="D20511" s="1257"/>
      <c r="E20511" s="1257"/>
      <c r="F20511" s="1257"/>
      <c r="G20511" s="1257"/>
      <c r="H20511" s="1258"/>
      <c r="I20511" s="1257"/>
      <c r="J20511" s="1257"/>
      <c r="K20511" s="1257"/>
      <c r="L20511" s="1257"/>
      <c r="M20511" s="1257"/>
    </row>
    <row r="20512" spans="2:13" s="1259" customFormat="1" x14ac:dyDescent="0.2">
      <c r="B20512" s="1257"/>
      <c r="C20512" s="1257"/>
      <c r="D20512" s="1257"/>
      <c r="E20512" s="1257"/>
      <c r="F20512" s="1257"/>
      <c r="G20512" s="1257"/>
      <c r="H20512" s="1258"/>
      <c r="I20512" s="1257"/>
      <c r="J20512" s="1257"/>
      <c r="K20512" s="1257"/>
      <c r="L20512" s="1257"/>
      <c r="M20512" s="1257"/>
    </row>
    <row r="20513" spans="2:13" s="1259" customFormat="1" x14ac:dyDescent="0.2">
      <c r="B20513" s="1257"/>
      <c r="C20513" s="1257"/>
      <c r="D20513" s="1257"/>
      <c r="E20513" s="1257"/>
      <c r="F20513" s="1257"/>
      <c r="G20513" s="1257"/>
      <c r="H20513" s="1258"/>
      <c r="I20513" s="1257"/>
      <c r="J20513" s="1257"/>
      <c r="K20513" s="1257"/>
      <c r="L20513" s="1257"/>
      <c r="M20513" s="1257"/>
    </row>
    <row r="20514" spans="2:13" s="1259" customFormat="1" x14ac:dyDescent="0.2">
      <c r="B20514" s="1257"/>
      <c r="C20514" s="1257"/>
      <c r="D20514" s="1257"/>
      <c r="E20514" s="1257"/>
      <c r="F20514" s="1257"/>
      <c r="G20514" s="1257"/>
      <c r="H20514" s="1258"/>
      <c r="I20514" s="1257"/>
      <c r="J20514" s="1257"/>
      <c r="K20514" s="1257"/>
      <c r="L20514" s="1257"/>
      <c r="M20514" s="1257"/>
    </row>
    <row r="20515" spans="2:13" s="1259" customFormat="1" x14ac:dyDescent="0.2">
      <c r="B20515" s="1257"/>
      <c r="C20515" s="1257"/>
      <c r="D20515" s="1257"/>
      <c r="E20515" s="1257"/>
      <c r="F20515" s="1257"/>
      <c r="G20515" s="1257"/>
      <c r="H20515" s="1258"/>
      <c r="I20515" s="1257"/>
      <c r="J20515" s="1257"/>
      <c r="K20515" s="1257"/>
      <c r="L20515" s="1257"/>
      <c r="M20515" s="1257"/>
    </row>
    <row r="20516" spans="2:13" s="1259" customFormat="1" x14ac:dyDescent="0.2">
      <c r="B20516" s="1257"/>
      <c r="C20516" s="1257"/>
      <c r="D20516" s="1257"/>
      <c r="E20516" s="1257"/>
      <c r="F20516" s="1257"/>
      <c r="G20516" s="1257"/>
      <c r="H20516" s="1258"/>
      <c r="I20516" s="1257"/>
      <c r="J20516" s="1257"/>
      <c r="K20516" s="1257"/>
      <c r="L20516" s="1257"/>
      <c r="M20516" s="1257"/>
    </row>
    <row r="20517" spans="2:13" s="1259" customFormat="1" x14ac:dyDescent="0.2">
      <c r="B20517" s="1257"/>
      <c r="C20517" s="1257"/>
      <c r="D20517" s="1257"/>
      <c r="E20517" s="1257"/>
      <c r="F20517" s="1257"/>
      <c r="G20517" s="1257"/>
      <c r="H20517" s="1258"/>
      <c r="I20517" s="1257"/>
      <c r="J20517" s="1257"/>
      <c r="K20517" s="1257"/>
      <c r="L20517" s="1257"/>
      <c r="M20517" s="1257"/>
    </row>
    <row r="20518" spans="2:13" s="1259" customFormat="1" x14ac:dyDescent="0.2">
      <c r="B20518" s="1257"/>
      <c r="C20518" s="1257"/>
      <c r="D20518" s="1257"/>
      <c r="E20518" s="1257"/>
      <c r="F20518" s="1257"/>
      <c r="G20518" s="1257"/>
      <c r="H20518" s="1258"/>
      <c r="I20518" s="1257"/>
      <c r="J20518" s="1257"/>
      <c r="K20518" s="1257"/>
      <c r="L20518" s="1257"/>
      <c r="M20518" s="1257"/>
    </row>
    <row r="20519" spans="2:13" s="1259" customFormat="1" x14ac:dyDescent="0.2">
      <c r="B20519" s="1257"/>
      <c r="C20519" s="1257"/>
      <c r="D20519" s="1257"/>
      <c r="E20519" s="1257"/>
      <c r="F20519" s="1257"/>
      <c r="G20519" s="1257"/>
      <c r="H20519" s="1258"/>
      <c r="I20519" s="1257"/>
      <c r="J20519" s="1257"/>
      <c r="K20519" s="1257"/>
      <c r="L20519" s="1257"/>
      <c r="M20519" s="1257"/>
    </row>
    <row r="20520" spans="2:13" s="1259" customFormat="1" x14ac:dyDescent="0.2">
      <c r="B20520" s="1257"/>
      <c r="C20520" s="1257"/>
      <c r="D20520" s="1257"/>
      <c r="E20520" s="1257"/>
      <c r="F20520" s="1257"/>
      <c r="G20520" s="1257"/>
      <c r="H20520" s="1258"/>
      <c r="I20520" s="1257"/>
      <c r="J20520" s="1257"/>
      <c r="K20520" s="1257"/>
      <c r="L20520" s="1257"/>
      <c r="M20520" s="1257"/>
    </row>
    <row r="20521" spans="2:13" s="1259" customFormat="1" x14ac:dyDescent="0.2">
      <c r="B20521" s="1257"/>
      <c r="C20521" s="1257"/>
      <c r="D20521" s="1257"/>
      <c r="E20521" s="1257"/>
      <c r="F20521" s="1257"/>
      <c r="G20521" s="1257"/>
      <c r="H20521" s="1258"/>
      <c r="I20521" s="1257"/>
      <c r="J20521" s="1257"/>
      <c r="K20521" s="1257"/>
      <c r="L20521" s="1257"/>
      <c r="M20521" s="1257"/>
    </row>
    <row r="20522" spans="2:13" s="1259" customFormat="1" x14ac:dyDescent="0.2">
      <c r="B20522" s="1257"/>
      <c r="C20522" s="1257"/>
      <c r="D20522" s="1257"/>
      <c r="E20522" s="1257"/>
      <c r="F20522" s="1257"/>
      <c r="G20522" s="1257"/>
      <c r="H20522" s="1258"/>
      <c r="I20522" s="1257"/>
      <c r="J20522" s="1257"/>
      <c r="K20522" s="1257"/>
      <c r="L20522" s="1257"/>
      <c r="M20522" s="1257"/>
    </row>
    <row r="20523" spans="2:13" s="1259" customFormat="1" x14ac:dyDescent="0.2">
      <c r="B20523" s="1257"/>
      <c r="C20523" s="1257"/>
      <c r="D20523" s="1257"/>
      <c r="E20523" s="1257"/>
      <c r="F20523" s="1257"/>
      <c r="G20523" s="1257"/>
      <c r="H20523" s="1258"/>
      <c r="I20523" s="1257"/>
      <c r="J20523" s="1257"/>
      <c r="K20523" s="1257"/>
      <c r="L20523" s="1257"/>
      <c r="M20523" s="1257"/>
    </row>
    <row r="20524" spans="2:13" s="1259" customFormat="1" x14ac:dyDescent="0.2">
      <c r="B20524" s="1257"/>
      <c r="C20524" s="1257"/>
      <c r="D20524" s="1257"/>
      <c r="E20524" s="1257"/>
      <c r="F20524" s="1257"/>
      <c r="G20524" s="1257"/>
      <c r="H20524" s="1258"/>
      <c r="I20524" s="1257"/>
      <c r="J20524" s="1257"/>
      <c r="K20524" s="1257"/>
      <c r="L20524" s="1257"/>
      <c r="M20524" s="1257"/>
    </row>
    <row r="20525" spans="2:13" s="1259" customFormat="1" x14ac:dyDescent="0.2">
      <c r="B20525" s="1257"/>
      <c r="C20525" s="1257"/>
      <c r="D20525" s="1257"/>
      <c r="E20525" s="1257"/>
      <c r="F20525" s="1257"/>
      <c r="G20525" s="1257"/>
      <c r="H20525" s="1258"/>
      <c r="I20525" s="1257"/>
      <c r="J20525" s="1257"/>
      <c r="K20525" s="1257"/>
      <c r="L20525" s="1257"/>
      <c r="M20525" s="1257"/>
    </row>
    <row r="20526" spans="2:13" s="1259" customFormat="1" x14ac:dyDescent="0.2">
      <c r="B20526" s="1257"/>
      <c r="C20526" s="1257"/>
      <c r="D20526" s="1257"/>
      <c r="E20526" s="1257"/>
      <c r="F20526" s="1257"/>
      <c r="G20526" s="1257"/>
      <c r="H20526" s="1258"/>
      <c r="I20526" s="1257"/>
      <c r="J20526" s="1257"/>
      <c r="K20526" s="1257"/>
      <c r="L20526" s="1257"/>
      <c r="M20526" s="1257"/>
    </row>
    <row r="20527" spans="2:13" s="1259" customFormat="1" x14ac:dyDescent="0.2">
      <c r="B20527" s="1257"/>
      <c r="C20527" s="1257"/>
      <c r="D20527" s="1257"/>
      <c r="E20527" s="1257"/>
      <c r="F20527" s="1257"/>
      <c r="G20527" s="1257"/>
      <c r="H20527" s="1258"/>
      <c r="I20527" s="1257"/>
      <c r="J20527" s="1257"/>
      <c r="K20527" s="1257"/>
      <c r="L20527" s="1257"/>
      <c r="M20527" s="1257"/>
    </row>
    <row r="20528" spans="2:13" s="1259" customFormat="1" x14ac:dyDescent="0.2">
      <c r="B20528" s="1257"/>
      <c r="C20528" s="1257"/>
      <c r="D20528" s="1257"/>
      <c r="E20528" s="1257"/>
      <c r="F20528" s="1257"/>
      <c r="G20528" s="1257"/>
      <c r="H20528" s="1258"/>
      <c r="I20528" s="1257"/>
      <c r="J20528" s="1257"/>
      <c r="K20528" s="1257"/>
      <c r="L20528" s="1257"/>
      <c r="M20528" s="1257"/>
    </row>
    <row r="20529" spans="2:13" s="1259" customFormat="1" x14ac:dyDescent="0.2">
      <c r="B20529" s="1257"/>
      <c r="C20529" s="1257"/>
      <c r="D20529" s="1257"/>
      <c r="E20529" s="1257"/>
      <c r="F20529" s="1257"/>
      <c r="G20529" s="1257"/>
      <c r="H20529" s="1258"/>
      <c r="I20529" s="1257"/>
      <c r="J20529" s="1257"/>
      <c r="K20529" s="1257"/>
      <c r="L20529" s="1257"/>
      <c r="M20529" s="1257"/>
    </row>
    <row r="20530" spans="2:13" s="1259" customFormat="1" x14ac:dyDescent="0.2">
      <c r="B20530" s="1257"/>
      <c r="C20530" s="1257"/>
      <c r="D20530" s="1257"/>
      <c r="E20530" s="1257"/>
      <c r="F20530" s="1257"/>
      <c r="G20530" s="1257"/>
      <c r="H20530" s="1258"/>
      <c r="I20530" s="1257"/>
      <c r="J20530" s="1257"/>
      <c r="K20530" s="1257"/>
      <c r="L20530" s="1257"/>
      <c r="M20530" s="1257"/>
    </row>
    <row r="20531" spans="2:13" s="1259" customFormat="1" x14ac:dyDescent="0.2">
      <c r="B20531" s="1257"/>
      <c r="C20531" s="1257"/>
      <c r="D20531" s="1257"/>
      <c r="E20531" s="1257"/>
      <c r="F20531" s="1257"/>
      <c r="G20531" s="1257"/>
      <c r="H20531" s="1258"/>
      <c r="I20531" s="1257"/>
      <c r="J20531" s="1257"/>
      <c r="K20531" s="1257"/>
      <c r="L20531" s="1257"/>
      <c r="M20531" s="1257"/>
    </row>
    <row r="20532" spans="2:13" s="1259" customFormat="1" x14ac:dyDescent="0.2">
      <c r="B20532" s="1257"/>
      <c r="C20532" s="1257"/>
      <c r="D20532" s="1257"/>
      <c r="E20532" s="1257"/>
      <c r="F20532" s="1257"/>
      <c r="G20532" s="1257"/>
      <c r="H20532" s="1258"/>
      <c r="I20532" s="1257"/>
      <c r="J20532" s="1257"/>
      <c r="K20532" s="1257"/>
      <c r="L20532" s="1257"/>
      <c r="M20532" s="1257"/>
    </row>
    <row r="20533" spans="2:13" s="1259" customFormat="1" x14ac:dyDescent="0.2">
      <c r="B20533" s="1257"/>
      <c r="C20533" s="1257"/>
      <c r="D20533" s="1257"/>
      <c r="E20533" s="1257"/>
      <c r="F20533" s="1257"/>
      <c r="G20533" s="1257"/>
      <c r="H20533" s="1258"/>
      <c r="I20533" s="1257"/>
      <c r="J20533" s="1257"/>
      <c r="K20533" s="1257"/>
      <c r="L20533" s="1257"/>
      <c r="M20533" s="1257"/>
    </row>
    <row r="20534" spans="2:13" s="1259" customFormat="1" x14ac:dyDescent="0.2">
      <c r="B20534" s="1257"/>
      <c r="C20534" s="1257"/>
      <c r="D20534" s="1257"/>
      <c r="E20534" s="1257"/>
      <c r="F20534" s="1257"/>
      <c r="G20534" s="1257"/>
      <c r="H20534" s="1258"/>
      <c r="I20534" s="1257"/>
      <c r="J20534" s="1257"/>
      <c r="K20534" s="1257"/>
      <c r="L20534" s="1257"/>
      <c r="M20534" s="1257"/>
    </row>
    <row r="20535" spans="2:13" s="1259" customFormat="1" x14ac:dyDescent="0.2">
      <c r="B20535" s="1257"/>
      <c r="C20535" s="1257"/>
      <c r="D20535" s="1257"/>
      <c r="E20535" s="1257"/>
      <c r="F20535" s="1257"/>
      <c r="G20535" s="1257"/>
      <c r="H20535" s="1258"/>
      <c r="I20535" s="1257"/>
      <c r="J20535" s="1257"/>
      <c r="K20535" s="1257"/>
      <c r="L20535" s="1257"/>
      <c r="M20535" s="1257"/>
    </row>
    <row r="20536" spans="2:13" s="1259" customFormat="1" x14ac:dyDescent="0.2">
      <c r="B20536" s="1257"/>
      <c r="C20536" s="1257"/>
      <c r="D20536" s="1257"/>
      <c r="E20536" s="1257"/>
      <c r="F20536" s="1257"/>
      <c r="G20536" s="1257"/>
      <c r="H20536" s="1258"/>
      <c r="I20536" s="1257"/>
      <c r="J20536" s="1257"/>
      <c r="K20536" s="1257"/>
      <c r="L20536" s="1257"/>
      <c r="M20536" s="1257"/>
    </row>
    <row r="20537" spans="2:13" s="1259" customFormat="1" x14ac:dyDescent="0.2">
      <c r="B20537" s="1257"/>
      <c r="C20537" s="1257"/>
      <c r="D20537" s="1257"/>
      <c r="E20537" s="1257"/>
      <c r="F20537" s="1257"/>
      <c r="G20537" s="1257"/>
      <c r="H20537" s="1258"/>
      <c r="I20537" s="1257"/>
      <c r="J20537" s="1257"/>
      <c r="K20537" s="1257"/>
      <c r="L20537" s="1257"/>
      <c r="M20537" s="1257"/>
    </row>
    <row r="20538" spans="2:13" s="1259" customFormat="1" x14ac:dyDescent="0.2">
      <c r="B20538" s="1257"/>
      <c r="C20538" s="1257"/>
      <c r="D20538" s="1257"/>
      <c r="E20538" s="1257"/>
      <c r="F20538" s="1257"/>
      <c r="G20538" s="1257"/>
      <c r="H20538" s="1258"/>
      <c r="I20538" s="1257"/>
      <c r="J20538" s="1257"/>
      <c r="K20538" s="1257"/>
      <c r="L20538" s="1257"/>
      <c r="M20538" s="1257"/>
    </row>
    <row r="20539" spans="2:13" s="1259" customFormat="1" x14ac:dyDescent="0.2">
      <c r="B20539" s="1257"/>
      <c r="C20539" s="1257"/>
      <c r="D20539" s="1257"/>
      <c r="E20539" s="1257"/>
      <c r="F20539" s="1257"/>
      <c r="G20539" s="1257"/>
      <c r="H20539" s="1258"/>
      <c r="I20539" s="1257"/>
      <c r="J20539" s="1257"/>
      <c r="K20539" s="1257"/>
      <c r="L20539" s="1257"/>
      <c r="M20539" s="1257"/>
    </row>
    <row r="20540" spans="2:13" s="1259" customFormat="1" x14ac:dyDescent="0.2">
      <c r="B20540" s="1257"/>
      <c r="C20540" s="1257"/>
      <c r="D20540" s="1257"/>
      <c r="E20540" s="1257"/>
      <c r="F20540" s="1257"/>
      <c r="G20540" s="1257"/>
      <c r="H20540" s="1258"/>
      <c r="I20540" s="1257"/>
      <c r="J20540" s="1257"/>
      <c r="K20540" s="1257"/>
      <c r="L20540" s="1257"/>
      <c r="M20540" s="1257"/>
    </row>
    <row r="20541" spans="2:13" s="1259" customFormat="1" x14ac:dyDescent="0.2">
      <c r="B20541" s="1257"/>
      <c r="C20541" s="1257"/>
      <c r="D20541" s="1257"/>
      <c r="E20541" s="1257"/>
      <c r="F20541" s="1257"/>
      <c r="G20541" s="1257"/>
      <c r="H20541" s="1258"/>
      <c r="I20541" s="1257"/>
      <c r="J20541" s="1257"/>
      <c r="K20541" s="1257"/>
      <c r="L20541" s="1257"/>
      <c r="M20541" s="1257"/>
    </row>
    <row r="20542" spans="2:13" s="1259" customFormat="1" x14ac:dyDescent="0.2">
      <c r="B20542" s="1257"/>
      <c r="C20542" s="1257"/>
      <c r="D20542" s="1257"/>
      <c r="E20542" s="1257"/>
      <c r="F20542" s="1257"/>
      <c r="G20542" s="1257"/>
      <c r="H20542" s="1258"/>
      <c r="I20542" s="1257"/>
      <c r="J20542" s="1257"/>
      <c r="K20542" s="1257"/>
      <c r="L20542" s="1257"/>
      <c r="M20542" s="1257"/>
    </row>
    <row r="20543" spans="2:13" s="1259" customFormat="1" x14ac:dyDescent="0.2">
      <c r="B20543" s="1257"/>
      <c r="C20543" s="1257"/>
      <c r="D20543" s="1257"/>
      <c r="E20543" s="1257"/>
      <c r="F20543" s="1257"/>
      <c r="G20543" s="1257"/>
      <c r="H20543" s="1258"/>
      <c r="I20543" s="1257"/>
      <c r="J20543" s="1257"/>
      <c r="K20543" s="1257"/>
      <c r="L20543" s="1257"/>
      <c r="M20543" s="1257"/>
    </row>
    <row r="20544" spans="2:13" s="1259" customFormat="1" x14ac:dyDescent="0.2">
      <c r="B20544" s="1257"/>
      <c r="C20544" s="1257"/>
      <c r="D20544" s="1257"/>
      <c r="E20544" s="1257"/>
      <c r="F20544" s="1257"/>
      <c r="G20544" s="1257"/>
      <c r="H20544" s="1258"/>
      <c r="I20544" s="1257"/>
      <c r="J20544" s="1257"/>
      <c r="K20544" s="1257"/>
      <c r="L20544" s="1257"/>
      <c r="M20544" s="1257"/>
    </row>
    <row r="20545" spans="2:13" s="1259" customFormat="1" x14ac:dyDescent="0.2">
      <c r="B20545" s="1257"/>
      <c r="C20545" s="1257"/>
      <c r="D20545" s="1257"/>
      <c r="E20545" s="1257"/>
      <c r="F20545" s="1257"/>
      <c r="G20545" s="1257"/>
      <c r="H20545" s="1258"/>
      <c r="I20545" s="1257"/>
      <c r="J20545" s="1257"/>
      <c r="K20545" s="1257"/>
      <c r="L20545" s="1257"/>
      <c r="M20545" s="1257"/>
    </row>
    <row r="20546" spans="2:13" s="1259" customFormat="1" x14ac:dyDescent="0.2">
      <c r="B20546" s="1257"/>
      <c r="C20546" s="1257"/>
      <c r="D20546" s="1257"/>
      <c r="E20546" s="1257"/>
      <c r="F20546" s="1257"/>
      <c r="G20546" s="1257"/>
      <c r="H20546" s="1258"/>
      <c r="I20546" s="1257"/>
      <c r="J20546" s="1257"/>
      <c r="K20546" s="1257"/>
      <c r="L20546" s="1257"/>
      <c r="M20546" s="1257"/>
    </row>
    <row r="20547" spans="2:13" s="1259" customFormat="1" x14ac:dyDescent="0.2">
      <c r="B20547" s="1257"/>
      <c r="C20547" s="1257"/>
      <c r="D20547" s="1257"/>
      <c r="E20547" s="1257"/>
      <c r="F20547" s="1257"/>
      <c r="G20547" s="1257"/>
      <c r="H20547" s="1258"/>
      <c r="I20547" s="1257"/>
      <c r="J20547" s="1257"/>
      <c r="K20547" s="1257"/>
      <c r="L20547" s="1257"/>
      <c r="M20547" s="1257"/>
    </row>
    <row r="20548" spans="2:13" s="1259" customFormat="1" x14ac:dyDescent="0.2">
      <c r="B20548" s="1257"/>
      <c r="C20548" s="1257"/>
      <c r="D20548" s="1257"/>
      <c r="E20548" s="1257"/>
      <c r="F20548" s="1257"/>
      <c r="G20548" s="1257"/>
      <c r="H20548" s="1258"/>
      <c r="I20548" s="1257"/>
      <c r="J20548" s="1257"/>
      <c r="K20548" s="1257"/>
      <c r="L20548" s="1257"/>
      <c r="M20548" s="1257"/>
    </row>
    <row r="20549" spans="2:13" s="1259" customFormat="1" x14ac:dyDescent="0.2">
      <c r="B20549" s="1257"/>
      <c r="C20549" s="1257"/>
      <c r="D20549" s="1257"/>
      <c r="E20549" s="1257"/>
      <c r="F20549" s="1257"/>
      <c r="G20549" s="1257"/>
      <c r="H20549" s="1258"/>
      <c r="I20549" s="1257"/>
      <c r="J20549" s="1257"/>
      <c r="K20549" s="1257"/>
      <c r="L20549" s="1257"/>
      <c r="M20549" s="1257"/>
    </row>
    <row r="20550" spans="2:13" s="1259" customFormat="1" x14ac:dyDescent="0.2">
      <c r="B20550" s="1257"/>
      <c r="C20550" s="1257"/>
      <c r="D20550" s="1257"/>
      <c r="E20550" s="1257"/>
      <c r="F20550" s="1257"/>
      <c r="G20550" s="1257"/>
      <c r="H20550" s="1258"/>
      <c r="I20550" s="1257"/>
      <c r="J20550" s="1257"/>
      <c r="K20550" s="1257"/>
      <c r="L20550" s="1257"/>
      <c r="M20550" s="1257"/>
    </row>
    <row r="20551" spans="2:13" s="1259" customFormat="1" x14ac:dyDescent="0.2">
      <c r="B20551" s="1257"/>
      <c r="C20551" s="1257"/>
      <c r="D20551" s="1257"/>
      <c r="E20551" s="1257"/>
      <c r="F20551" s="1257"/>
      <c r="G20551" s="1257"/>
      <c r="H20551" s="1258"/>
      <c r="I20551" s="1257"/>
      <c r="J20551" s="1257"/>
      <c r="K20551" s="1257"/>
      <c r="L20551" s="1257"/>
      <c r="M20551" s="1257"/>
    </row>
    <row r="20552" spans="2:13" s="1259" customFormat="1" x14ac:dyDescent="0.2">
      <c r="B20552" s="1257"/>
      <c r="C20552" s="1257"/>
      <c r="D20552" s="1257"/>
      <c r="E20552" s="1257"/>
      <c r="F20552" s="1257"/>
      <c r="G20552" s="1257"/>
      <c r="H20552" s="1258"/>
      <c r="I20552" s="1257"/>
      <c r="J20552" s="1257"/>
      <c r="K20552" s="1257"/>
      <c r="L20552" s="1257"/>
      <c r="M20552" s="1257"/>
    </row>
    <row r="20553" spans="2:13" s="1259" customFormat="1" x14ac:dyDescent="0.2">
      <c r="B20553" s="1257"/>
      <c r="C20553" s="1257"/>
      <c r="D20553" s="1257"/>
      <c r="E20553" s="1257"/>
      <c r="F20553" s="1257"/>
      <c r="G20553" s="1257"/>
      <c r="H20553" s="1258"/>
      <c r="I20553" s="1257"/>
      <c r="J20553" s="1257"/>
      <c r="K20553" s="1257"/>
      <c r="L20553" s="1257"/>
      <c r="M20553" s="1257"/>
    </row>
    <row r="20554" spans="2:13" s="1259" customFormat="1" x14ac:dyDescent="0.2">
      <c r="B20554" s="1257"/>
      <c r="C20554" s="1257"/>
      <c r="D20554" s="1257"/>
      <c r="E20554" s="1257"/>
      <c r="F20554" s="1257"/>
      <c r="G20554" s="1257"/>
      <c r="H20554" s="1258"/>
      <c r="I20554" s="1257"/>
      <c r="J20554" s="1257"/>
      <c r="K20554" s="1257"/>
      <c r="L20554" s="1257"/>
      <c r="M20554" s="1257"/>
    </row>
    <row r="20555" spans="2:13" s="1259" customFormat="1" x14ac:dyDescent="0.2">
      <c r="B20555" s="1257"/>
      <c r="C20555" s="1257"/>
      <c r="D20555" s="1257"/>
      <c r="E20555" s="1257"/>
      <c r="F20555" s="1257"/>
      <c r="G20555" s="1257"/>
      <c r="H20555" s="1258"/>
      <c r="I20555" s="1257"/>
      <c r="J20555" s="1257"/>
      <c r="K20555" s="1257"/>
      <c r="L20555" s="1257"/>
      <c r="M20555" s="1257"/>
    </row>
    <row r="20556" spans="2:13" s="1259" customFormat="1" x14ac:dyDescent="0.2">
      <c r="B20556" s="1257"/>
      <c r="C20556" s="1257"/>
      <c r="D20556" s="1257"/>
      <c r="E20556" s="1257"/>
      <c r="F20556" s="1257"/>
      <c r="G20556" s="1257"/>
      <c r="H20556" s="1258"/>
      <c r="I20556" s="1257"/>
      <c r="J20556" s="1257"/>
      <c r="K20556" s="1257"/>
      <c r="L20556" s="1257"/>
      <c r="M20556" s="1257"/>
    </row>
    <row r="20557" spans="2:13" s="1259" customFormat="1" x14ac:dyDescent="0.2">
      <c r="B20557" s="1257"/>
      <c r="C20557" s="1257"/>
      <c r="D20557" s="1257"/>
      <c r="E20557" s="1257"/>
      <c r="F20557" s="1257"/>
      <c r="G20557" s="1257"/>
      <c r="H20557" s="1258"/>
      <c r="I20557" s="1257"/>
      <c r="J20557" s="1257"/>
      <c r="K20557" s="1257"/>
      <c r="L20557" s="1257"/>
      <c r="M20557" s="1257"/>
    </row>
    <row r="20558" spans="2:13" s="1259" customFormat="1" x14ac:dyDescent="0.2">
      <c r="B20558" s="1257"/>
      <c r="C20558" s="1257"/>
      <c r="D20558" s="1257"/>
      <c r="E20558" s="1257"/>
      <c r="F20558" s="1257"/>
      <c r="G20558" s="1257"/>
      <c r="H20558" s="1258"/>
      <c r="I20558" s="1257"/>
      <c r="J20558" s="1257"/>
      <c r="K20558" s="1257"/>
      <c r="L20558" s="1257"/>
      <c r="M20558" s="1257"/>
    </row>
    <row r="20559" spans="2:13" s="1259" customFormat="1" x14ac:dyDescent="0.2">
      <c r="B20559" s="1257"/>
      <c r="C20559" s="1257"/>
      <c r="D20559" s="1257"/>
      <c r="E20559" s="1257"/>
      <c r="F20559" s="1257"/>
      <c r="G20559" s="1257"/>
      <c r="H20559" s="1258"/>
      <c r="I20559" s="1257"/>
      <c r="J20559" s="1257"/>
      <c r="K20559" s="1257"/>
      <c r="L20559" s="1257"/>
      <c r="M20559" s="1257"/>
    </row>
    <row r="20560" spans="2:13" s="1259" customFormat="1" x14ac:dyDescent="0.2">
      <c r="B20560" s="1257"/>
      <c r="C20560" s="1257"/>
      <c r="D20560" s="1257"/>
      <c r="E20560" s="1257"/>
      <c r="F20560" s="1257"/>
      <c r="G20560" s="1257"/>
      <c r="H20560" s="1258"/>
      <c r="I20560" s="1257"/>
      <c r="J20560" s="1257"/>
      <c r="K20560" s="1257"/>
      <c r="L20560" s="1257"/>
      <c r="M20560" s="1257"/>
    </row>
    <row r="20561" spans="2:13" s="1259" customFormat="1" x14ac:dyDescent="0.2">
      <c r="B20561" s="1257"/>
      <c r="C20561" s="1257"/>
      <c r="D20561" s="1257"/>
      <c r="E20561" s="1257"/>
      <c r="F20561" s="1257"/>
      <c r="G20561" s="1257"/>
      <c r="H20561" s="1258"/>
      <c r="I20561" s="1257"/>
      <c r="J20561" s="1257"/>
      <c r="K20561" s="1257"/>
      <c r="L20561" s="1257"/>
      <c r="M20561" s="1257"/>
    </row>
    <row r="20562" spans="2:13" s="1259" customFormat="1" x14ac:dyDescent="0.2">
      <c r="B20562" s="1257"/>
      <c r="C20562" s="1257"/>
      <c r="D20562" s="1257"/>
      <c r="E20562" s="1257"/>
      <c r="F20562" s="1257"/>
      <c r="G20562" s="1257"/>
      <c r="H20562" s="1258"/>
      <c r="I20562" s="1257"/>
      <c r="J20562" s="1257"/>
      <c r="K20562" s="1257"/>
      <c r="L20562" s="1257"/>
      <c r="M20562" s="1257"/>
    </row>
    <row r="20563" spans="2:13" s="1259" customFormat="1" x14ac:dyDescent="0.2">
      <c r="B20563" s="1257"/>
      <c r="C20563" s="1257"/>
      <c r="D20563" s="1257"/>
      <c r="E20563" s="1257"/>
      <c r="F20563" s="1257"/>
      <c r="G20563" s="1257"/>
      <c r="H20563" s="1258"/>
      <c r="I20563" s="1257"/>
      <c r="J20563" s="1257"/>
      <c r="K20563" s="1257"/>
      <c r="L20563" s="1257"/>
      <c r="M20563" s="1257"/>
    </row>
    <row r="20564" spans="2:13" s="1259" customFormat="1" x14ac:dyDescent="0.2">
      <c r="B20564" s="1257"/>
      <c r="C20564" s="1257"/>
      <c r="D20564" s="1257"/>
      <c r="E20564" s="1257"/>
      <c r="F20564" s="1257"/>
      <c r="G20564" s="1257"/>
      <c r="H20564" s="1258"/>
      <c r="I20564" s="1257"/>
      <c r="J20564" s="1257"/>
      <c r="K20564" s="1257"/>
      <c r="L20564" s="1257"/>
      <c r="M20564" s="1257"/>
    </row>
    <row r="20565" spans="2:13" s="1259" customFormat="1" x14ac:dyDescent="0.2">
      <c r="B20565" s="1257"/>
      <c r="C20565" s="1257"/>
      <c r="D20565" s="1257"/>
      <c r="E20565" s="1257"/>
      <c r="F20565" s="1257"/>
      <c r="G20565" s="1257"/>
      <c r="H20565" s="1258"/>
      <c r="I20565" s="1257"/>
      <c r="J20565" s="1257"/>
      <c r="K20565" s="1257"/>
      <c r="L20565" s="1257"/>
      <c r="M20565" s="1257"/>
    </row>
    <row r="20566" spans="2:13" s="1259" customFormat="1" x14ac:dyDescent="0.2">
      <c r="B20566" s="1257"/>
      <c r="C20566" s="1257"/>
      <c r="D20566" s="1257"/>
      <c r="E20566" s="1257"/>
      <c r="F20566" s="1257"/>
      <c r="G20566" s="1257"/>
      <c r="H20566" s="1258"/>
      <c r="I20566" s="1257"/>
      <c r="J20566" s="1257"/>
      <c r="K20566" s="1257"/>
      <c r="L20566" s="1257"/>
      <c r="M20566" s="1257"/>
    </row>
    <row r="20567" spans="2:13" s="1259" customFormat="1" x14ac:dyDescent="0.2">
      <c r="B20567" s="1257"/>
      <c r="C20567" s="1257"/>
      <c r="D20567" s="1257"/>
      <c r="E20567" s="1257"/>
      <c r="F20567" s="1257"/>
      <c r="G20567" s="1257"/>
      <c r="H20567" s="1258"/>
      <c r="I20567" s="1257"/>
      <c r="J20567" s="1257"/>
      <c r="K20567" s="1257"/>
      <c r="L20567" s="1257"/>
      <c r="M20567" s="1257"/>
    </row>
    <row r="20568" spans="2:13" s="1259" customFormat="1" x14ac:dyDescent="0.2">
      <c r="B20568" s="1257"/>
      <c r="C20568" s="1257"/>
      <c r="D20568" s="1257"/>
      <c r="E20568" s="1257"/>
      <c r="F20568" s="1257"/>
      <c r="G20568" s="1257"/>
      <c r="H20568" s="1258"/>
      <c r="I20568" s="1257"/>
      <c r="J20568" s="1257"/>
      <c r="K20568" s="1257"/>
      <c r="L20568" s="1257"/>
      <c r="M20568" s="1257"/>
    </row>
    <row r="20569" spans="2:13" s="1259" customFormat="1" x14ac:dyDescent="0.2">
      <c r="B20569" s="1257"/>
      <c r="C20569" s="1257"/>
      <c r="D20569" s="1257"/>
      <c r="E20569" s="1257"/>
      <c r="F20569" s="1257"/>
      <c r="G20569" s="1257"/>
      <c r="H20569" s="1258"/>
      <c r="I20569" s="1257"/>
      <c r="J20569" s="1257"/>
      <c r="K20569" s="1257"/>
      <c r="L20569" s="1257"/>
      <c r="M20569" s="1257"/>
    </row>
    <row r="20570" spans="2:13" s="1259" customFormat="1" x14ac:dyDescent="0.2">
      <c r="B20570" s="1257"/>
      <c r="C20570" s="1257"/>
      <c r="D20570" s="1257"/>
      <c r="E20570" s="1257"/>
      <c r="F20570" s="1257"/>
      <c r="G20570" s="1257"/>
      <c r="H20570" s="1258"/>
      <c r="I20570" s="1257"/>
      <c r="J20570" s="1257"/>
      <c r="K20570" s="1257"/>
      <c r="L20570" s="1257"/>
      <c r="M20570" s="1257"/>
    </row>
    <row r="20571" spans="2:13" s="1259" customFormat="1" x14ac:dyDescent="0.2">
      <c r="B20571" s="1257"/>
      <c r="C20571" s="1257"/>
      <c r="D20571" s="1257"/>
      <c r="E20571" s="1257"/>
      <c r="F20571" s="1257"/>
      <c r="G20571" s="1257"/>
      <c r="H20571" s="1258"/>
      <c r="I20571" s="1257"/>
      <c r="J20571" s="1257"/>
      <c r="K20571" s="1257"/>
      <c r="L20571" s="1257"/>
      <c r="M20571" s="1257"/>
    </row>
    <row r="20572" spans="2:13" s="1259" customFormat="1" x14ac:dyDescent="0.2">
      <c r="B20572" s="1257"/>
      <c r="C20572" s="1257"/>
      <c r="D20572" s="1257"/>
      <c r="E20572" s="1257"/>
      <c r="F20572" s="1257"/>
      <c r="G20572" s="1257"/>
      <c r="H20572" s="1258"/>
      <c r="I20572" s="1257"/>
      <c r="J20572" s="1257"/>
      <c r="K20572" s="1257"/>
      <c r="L20572" s="1257"/>
      <c r="M20572" s="1257"/>
    </row>
    <row r="20573" spans="2:13" s="1259" customFormat="1" x14ac:dyDescent="0.2">
      <c r="B20573" s="1257"/>
      <c r="C20573" s="1257"/>
      <c r="D20573" s="1257"/>
      <c r="E20573" s="1257"/>
      <c r="F20573" s="1257"/>
      <c r="G20573" s="1257"/>
      <c r="H20573" s="1258"/>
      <c r="I20573" s="1257"/>
      <c r="J20573" s="1257"/>
      <c r="K20573" s="1257"/>
      <c r="L20573" s="1257"/>
      <c r="M20573" s="1257"/>
    </row>
    <row r="20574" spans="2:13" s="1259" customFormat="1" x14ac:dyDescent="0.2">
      <c r="B20574" s="1257"/>
      <c r="C20574" s="1257"/>
      <c r="D20574" s="1257"/>
      <c r="E20574" s="1257"/>
      <c r="F20574" s="1257"/>
      <c r="G20574" s="1257"/>
      <c r="H20574" s="1258"/>
      <c r="I20574" s="1257"/>
      <c r="J20574" s="1257"/>
      <c r="K20574" s="1257"/>
      <c r="L20574" s="1257"/>
      <c r="M20574" s="1257"/>
    </row>
    <row r="20575" spans="2:13" s="1259" customFormat="1" x14ac:dyDescent="0.2">
      <c r="B20575" s="1257"/>
      <c r="C20575" s="1257"/>
      <c r="D20575" s="1257"/>
      <c r="E20575" s="1257"/>
      <c r="F20575" s="1257"/>
      <c r="G20575" s="1257"/>
      <c r="H20575" s="1258"/>
      <c r="I20575" s="1257"/>
      <c r="J20575" s="1257"/>
      <c r="K20575" s="1257"/>
      <c r="L20575" s="1257"/>
      <c r="M20575" s="1257"/>
    </row>
    <row r="20576" spans="2:13" s="1259" customFormat="1" x14ac:dyDescent="0.2">
      <c r="B20576" s="1257"/>
      <c r="C20576" s="1257"/>
      <c r="D20576" s="1257"/>
      <c r="E20576" s="1257"/>
      <c r="F20576" s="1257"/>
      <c r="G20576" s="1257"/>
      <c r="H20576" s="1258"/>
      <c r="I20576" s="1257"/>
      <c r="J20576" s="1257"/>
      <c r="K20576" s="1257"/>
      <c r="L20576" s="1257"/>
      <c r="M20576" s="1257"/>
    </row>
    <row r="20577" spans="2:13" s="1259" customFormat="1" x14ac:dyDescent="0.2">
      <c r="B20577" s="1257"/>
      <c r="C20577" s="1257"/>
      <c r="D20577" s="1257"/>
      <c r="E20577" s="1257"/>
      <c r="F20577" s="1257"/>
      <c r="G20577" s="1257"/>
      <c r="H20577" s="1258"/>
      <c r="I20577" s="1257"/>
      <c r="J20577" s="1257"/>
      <c r="K20577" s="1257"/>
      <c r="L20577" s="1257"/>
      <c r="M20577" s="1257"/>
    </row>
    <row r="20578" spans="2:13" s="1259" customFormat="1" x14ac:dyDescent="0.2">
      <c r="B20578" s="1257"/>
      <c r="C20578" s="1257"/>
      <c r="D20578" s="1257"/>
      <c r="E20578" s="1257"/>
      <c r="F20578" s="1257"/>
      <c r="G20578" s="1257"/>
      <c r="H20578" s="1258"/>
      <c r="I20578" s="1257"/>
      <c r="J20578" s="1257"/>
      <c r="K20578" s="1257"/>
      <c r="L20578" s="1257"/>
      <c r="M20578" s="1257"/>
    </row>
    <row r="20579" spans="2:13" s="1259" customFormat="1" x14ac:dyDescent="0.2">
      <c r="B20579" s="1257"/>
      <c r="C20579" s="1257"/>
      <c r="D20579" s="1257"/>
      <c r="E20579" s="1257"/>
      <c r="F20579" s="1257"/>
      <c r="G20579" s="1257"/>
      <c r="H20579" s="1258"/>
      <c r="I20579" s="1257"/>
      <c r="J20579" s="1257"/>
      <c r="K20579" s="1257"/>
      <c r="L20579" s="1257"/>
      <c r="M20579" s="1257"/>
    </row>
    <row r="20580" spans="2:13" s="1259" customFormat="1" x14ac:dyDescent="0.2">
      <c r="B20580" s="1257"/>
      <c r="C20580" s="1257"/>
      <c r="D20580" s="1257"/>
      <c r="E20580" s="1257"/>
      <c r="F20580" s="1257"/>
      <c r="G20580" s="1257"/>
      <c r="H20580" s="1258"/>
      <c r="I20580" s="1257"/>
      <c r="J20580" s="1257"/>
      <c r="K20580" s="1257"/>
      <c r="L20580" s="1257"/>
      <c r="M20580" s="1257"/>
    </row>
    <row r="20581" spans="2:13" s="1259" customFormat="1" x14ac:dyDescent="0.2">
      <c r="B20581" s="1257"/>
      <c r="C20581" s="1257"/>
      <c r="D20581" s="1257"/>
      <c r="E20581" s="1257"/>
      <c r="F20581" s="1257"/>
      <c r="G20581" s="1257"/>
      <c r="H20581" s="1258"/>
      <c r="I20581" s="1257"/>
      <c r="J20581" s="1257"/>
      <c r="K20581" s="1257"/>
      <c r="L20581" s="1257"/>
      <c r="M20581" s="1257"/>
    </row>
    <row r="20582" spans="2:13" s="1259" customFormat="1" x14ac:dyDescent="0.2">
      <c r="B20582" s="1257"/>
      <c r="C20582" s="1257"/>
      <c r="D20582" s="1257"/>
      <c r="E20582" s="1257"/>
      <c r="F20582" s="1257"/>
      <c r="G20582" s="1257"/>
      <c r="H20582" s="1258"/>
      <c r="I20582" s="1257"/>
      <c r="J20582" s="1257"/>
      <c r="K20582" s="1257"/>
      <c r="L20582" s="1257"/>
      <c r="M20582" s="1257"/>
    </row>
    <row r="20583" spans="2:13" s="1259" customFormat="1" x14ac:dyDescent="0.2">
      <c r="B20583" s="1257"/>
      <c r="C20583" s="1257"/>
      <c r="D20583" s="1257"/>
      <c r="E20583" s="1257"/>
      <c r="F20583" s="1257"/>
      <c r="G20583" s="1257"/>
      <c r="H20583" s="1258"/>
      <c r="I20583" s="1257"/>
      <c r="J20583" s="1257"/>
      <c r="K20583" s="1257"/>
      <c r="L20583" s="1257"/>
      <c r="M20583" s="1257"/>
    </row>
    <row r="20584" spans="2:13" s="1259" customFormat="1" x14ac:dyDescent="0.2">
      <c r="B20584" s="1257"/>
      <c r="C20584" s="1257"/>
      <c r="D20584" s="1257"/>
      <c r="E20584" s="1257"/>
      <c r="F20584" s="1257"/>
      <c r="G20584" s="1257"/>
      <c r="H20584" s="1258"/>
      <c r="I20584" s="1257"/>
      <c r="J20584" s="1257"/>
      <c r="K20584" s="1257"/>
      <c r="L20584" s="1257"/>
      <c r="M20584" s="1257"/>
    </row>
    <row r="20585" spans="2:13" s="1259" customFormat="1" x14ac:dyDescent="0.2">
      <c r="B20585" s="1257"/>
      <c r="C20585" s="1257"/>
      <c r="D20585" s="1257"/>
      <c r="E20585" s="1257"/>
      <c r="F20585" s="1257"/>
      <c r="G20585" s="1257"/>
      <c r="H20585" s="1258"/>
      <c r="I20585" s="1257"/>
      <c r="J20585" s="1257"/>
      <c r="K20585" s="1257"/>
      <c r="L20585" s="1257"/>
      <c r="M20585" s="1257"/>
    </row>
    <row r="20586" spans="2:13" s="1259" customFormat="1" x14ac:dyDescent="0.2">
      <c r="B20586" s="1257"/>
      <c r="C20586" s="1257"/>
      <c r="D20586" s="1257"/>
      <c r="E20586" s="1257"/>
      <c r="F20586" s="1257"/>
      <c r="G20586" s="1257"/>
      <c r="H20586" s="1258"/>
      <c r="I20586" s="1257"/>
      <c r="J20586" s="1257"/>
      <c r="K20586" s="1257"/>
      <c r="L20586" s="1257"/>
      <c r="M20586" s="1257"/>
    </row>
    <row r="20587" spans="2:13" s="1259" customFormat="1" x14ac:dyDescent="0.2">
      <c r="B20587" s="1257"/>
      <c r="C20587" s="1257"/>
      <c r="D20587" s="1257"/>
      <c r="E20587" s="1257"/>
      <c r="F20587" s="1257"/>
      <c r="G20587" s="1257"/>
      <c r="H20587" s="1258"/>
      <c r="I20587" s="1257"/>
      <c r="J20587" s="1257"/>
      <c r="K20587" s="1257"/>
      <c r="L20587" s="1257"/>
      <c r="M20587" s="1257"/>
    </row>
    <row r="20588" spans="2:13" s="1259" customFormat="1" x14ac:dyDescent="0.2">
      <c r="B20588" s="1257"/>
      <c r="C20588" s="1257"/>
      <c r="D20588" s="1257"/>
      <c r="E20588" s="1257"/>
      <c r="F20588" s="1257"/>
      <c r="G20588" s="1257"/>
      <c r="H20588" s="1258"/>
      <c r="I20588" s="1257"/>
      <c r="J20588" s="1257"/>
      <c r="K20588" s="1257"/>
      <c r="L20588" s="1257"/>
      <c r="M20588" s="1257"/>
    </row>
    <row r="20589" spans="2:13" s="1259" customFormat="1" x14ac:dyDescent="0.2">
      <c r="B20589" s="1257"/>
      <c r="C20589" s="1257"/>
      <c r="D20589" s="1257"/>
      <c r="E20589" s="1257"/>
      <c r="F20589" s="1257"/>
      <c r="G20589" s="1257"/>
      <c r="H20589" s="1258"/>
      <c r="I20589" s="1257"/>
      <c r="J20589" s="1257"/>
      <c r="K20589" s="1257"/>
      <c r="L20589" s="1257"/>
      <c r="M20589" s="1257"/>
    </row>
    <row r="20590" spans="2:13" s="1259" customFormat="1" x14ac:dyDescent="0.2">
      <c r="B20590" s="1257"/>
      <c r="C20590" s="1257"/>
      <c r="D20590" s="1257"/>
      <c r="E20590" s="1257"/>
      <c r="F20590" s="1257"/>
      <c r="G20590" s="1257"/>
      <c r="H20590" s="1258"/>
      <c r="I20590" s="1257"/>
      <c r="J20590" s="1257"/>
      <c r="K20590" s="1257"/>
      <c r="L20590" s="1257"/>
      <c r="M20590" s="1257"/>
    </row>
    <row r="20591" spans="2:13" s="1259" customFormat="1" x14ac:dyDescent="0.2">
      <c r="B20591" s="1257"/>
      <c r="C20591" s="1257"/>
      <c r="D20591" s="1257"/>
      <c r="E20591" s="1257"/>
      <c r="F20591" s="1257"/>
      <c r="G20591" s="1257"/>
      <c r="H20591" s="1258"/>
      <c r="I20591" s="1257"/>
      <c r="J20591" s="1257"/>
      <c r="K20591" s="1257"/>
      <c r="L20591" s="1257"/>
      <c r="M20591" s="1257"/>
    </row>
    <row r="20592" spans="2:13" s="1259" customFormat="1" x14ac:dyDescent="0.2">
      <c r="B20592" s="1257"/>
      <c r="C20592" s="1257"/>
      <c r="D20592" s="1257"/>
      <c r="E20592" s="1257"/>
      <c r="F20592" s="1257"/>
      <c r="G20592" s="1257"/>
      <c r="H20592" s="1258"/>
      <c r="I20592" s="1257"/>
      <c r="J20592" s="1257"/>
      <c r="K20592" s="1257"/>
      <c r="L20592" s="1257"/>
      <c r="M20592" s="1257"/>
    </row>
    <row r="20593" spans="2:13" s="1259" customFormat="1" x14ac:dyDescent="0.2">
      <c r="B20593" s="1257"/>
      <c r="C20593" s="1257"/>
      <c r="D20593" s="1257"/>
      <c r="E20593" s="1257"/>
      <c r="F20593" s="1257"/>
      <c r="G20593" s="1257"/>
      <c r="H20593" s="1258"/>
      <c r="I20593" s="1257"/>
      <c r="J20593" s="1257"/>
      <c r="K20593" s="1257"/>
      <c r="L20593" s="1257"/>
      <c r="M20593" s="1257"/>
    </row>
    <row r="20594" spans="2:13" s="1259" customFormat="1" x14ac:dyDescent="0.2">
      <c r="B20594" s="1257"/>
      <c r="C20594" s="1257"/>
      <c r="D20594" s="1257"/>
      <c r="E20594" s="1257"/>
      <c r="F20594" s="1257"/>
      <c r="G20594" s="1257"/>
      <c r="H20594" s="1258"/>
      <c r="I20594" s="1257"/>
      <c r="J20594" s="1257"/>
      <c r="K20594" s="1257"/>
      <c r="L20594" s="1257"/>
      <c r="M20594" s="1257"/>
    </row>
    <row r="20595" spans="2:13" s="1259" customFormat="1" x14ac:dyDescent="0.2">
      <c r="B20595" s="1257"/>
      <c r="C20595" s="1257"/>
      <c r="D20595" s="1257"/>
      <c r="E20595" s="1257"/>
      <c r="F20595" s="1257"/>
      <c r="G20595" s="1257"/>
      <c r="H20595" s="1258"/>
      <c r="I20595" s="1257"/>
      <c r="J20595" s="1257"/>
      <c r="K20595" s="1257"/>
      <c r="L20595" s="1257"/>
      <c r="M20595" s="1257"/>
    </row>
    <row r="20596" spans="2:13" s="1259" customFormat="1" x14ac:dyDescent="0.2">
      <c r="B20596" s="1257"/>
      <c r="C20596" s="1257"/>
      <c r="D20596" s="1257"/>
      <c r="E20596" s="1257"/>
      <c r="F20596" s="1257"/>
      <c r="G20596" s="1257"/>
      <c r="H20596" s="1258"/>
      <c r="I20596" s="1257"/>
      <c r="J20596" s="1257"/>
      <c r="K20596" s="1257"/>
      <c r="L20596" s="1257"/>
      <c r="M20596" s="1257"/>
    </row>
    <row r="20597" spans="2:13" s="1259" customFormat="1" x14ac:dyDescent="0.2">
      <c r="B20597" s="1257"/>
      <c r="C20597" s="1257"/>
      <c r="D20597" s="1257"/>
      <c r="E20597" s="1257"/>
      <c r="F20597" s="1257"/>
      <c r="G20597" s="1257"/>
      <c r="H20597" s="1258"/>
      <c r="I20597" s="1257"/>
      <c r="J20597" s="1257"/>
      <c r="K20597" s="1257"/>
      <c r="L20597" s="1257"/>
      <c r="M20597" s="1257"/>
    </row>
    <row r="20598" spans="2:13" s="1259" customFormat="1" x14ac:dyDescent="0.2">
      <c r="B20598" s="1257"/>
      <c r="C20598" s="1257"/>
      <c r="D20598" s="1257"/>
      <c r="E20598" s="1257"/>
      <c r="F20598" s="1257"/>
      <c r="G20598" s="1257"/>
      <c r="H20598" s="1258"/>
      <c r="I20598" s="1257"/>
      <c r="J20598" s="1257"/>
      <c r="K20598" s="1257"/>
      <c r="L20598" s="1257"/>
      <c r="M20598" s="1257"/>
    </row>
    <row r="20599" spans="2:13" s="1259" customFormat="1" x14ac:dyDescent="0.2">
      <c r="B20599" s="1257"/>
      <c r="C20599" s="1257"/>
      <c r="D20599" s="1257"/>
      <c r="E20599" s="1257"/>
      <c r="F20599" s="1257"/>
      <c r="G20599" s="1257"/>
      <c r="H20599" s="1258"/>
      <c r="I20599" s="1257"/>
      <c r="J20599" s="1257"/>
      <c r="K20599" s="1257"/>
      <c r="L20599" s="1257"/>
      <c r="M20599" s="1257"/>
    </row>
    <row r="20600" spans="2:13" s="1259" customFormat="1" x14ac:dyDescent="0.2">
      <c r="B20600" s="1257"/>
      <c r="C20600" s="1257"/>
      <c r="D20600" s="1257"/>
      <c r="E20600" s="1257"/>
      <c r="F20600" s="1257"/>
      <c r="G20600" s="1257"/>
      <c r="H20600" s="1258"/>
      <c r="I20600" s="1257"/>
      <c r="J20600" s="1257"/>
      <c r="K20600" s="1257"/>
      <c r="L20600" s="1257"/>
      <c r="M20600" s="1257"/>
    </row>
    <row r="20601" spans="2:13" s="1259" customFormat="1" x14ac:dyDescent="0.2">
      <c r="B20601" s="1257"/>
      <c r="C20601" s="1257"/>
      <c r="D20601" s="1257"/>
      <c r="E20601" s="1257"/>
      <c r="F20601" s="1257"/>
      <c r="G20601" s="1257"/>
      <c r="H20601" s="1258"/>
      <c r="I20601" s="1257"/>
      <c r="J20601" s="1257"/>
      <c r="K20601" s="1257"/>
      <c r="L20601" s="1257"/>
      <c r="M20601" s="1257"/>
    </row>
    <row r="20602" spans="2:13" s="1259" customFormat="1" x14ac:dyDescent="0.2">
      <c r="B20602" s="1257"/>
      <c r="C20602" s="1257"/>
      <c r="D20602" s="1257"/>
      <c r="E20602" s="1257"/>
      <c r="F20602" s="1257"/>
      <c r="G20602" s="1257"/>
      <c r="H20602" s="1258"/>
      <c r="I20602" s="1257"/>
      <c r="J20602" s="1257"/>
      <c r="K20602" s="1257"/>
      <c r="L20602" s="1257"/>
      <c r="M20602" s="1257"/>
    </row>
    <row r="20603" spans="2:13" s="1259" customFormat="1" x14ac:dyDescent="0.2">
      <c r="B20603" s="1257"/>
      <c r="C20603" s="1257"/>
      <c r="D20603" s="1257"/>
      <c r="E20603" s="1257"/>
      <c r="F20603" s="1257"/>
      <c r="G20603" s="1257"/>
      <c r="H20603" s="1258"/>
      <c r="I20603" s="1257"/>
      <c r="J20603" s="1257"/>
      <c r="K20603" s="1257"/>
      <c r="L20603" s="1257"/>
      <c r="M20603" s="1257"/>
    </row>
    <row r="20604" spans="2:13" s="1259" customFormat="1" x14ac:dyDescent="0.2">
      <c r="B20604" s="1257"/>
      <c r="C20604" s="1257"/>
      <c r="D20604" s="1257"/>
      <c r="E20604" s="1257"/>
      <c r="F20604" s="1257"/>
      <c r="G20604" s="1257"/>
      <c r="H20604" s="1258"/>
      <c r="I20604" s="1257"/>
      <c r="J20604" s="1257"/>
      <c r="K20604" s="1257"/>
      <c r="L20604" s="1257"/>
      <c r="M20604" s="1257"/>
    </row>
    <row r="20605" spans="2:13" s="1259" customFormat="1" x14ac:dyDescent="0.2">
      <c r="B20605" s="1257"/>
      <c r="C20605" s="1257"/>
      <c r="D20605" s="1257"/>
      <c r="E20605" s="1257"/>
      <c r="F20605" s="1257"/>
      <c r="G20605" s="1257"/>
      <c r="H20605" s="1258"/>
      <c r="I20605" s="1257"/>
      <c r="J20605" s="1257"/>
      <c r="K20605" s="1257"/>
      <c r="L20605" s="1257"/>
      <c r="M20605" s="1257"/>
    </row>
    <row r="20606" spans="2:13" s="1259" customFormat="1" x14ac:dyDescent="0.2">
      <c r="B20606" s="1257"/>
      <c r="C20606" s="1257"/>
      <c r="D20606" s="1257"/>
      <c r="E20606" s="1257"/>
      <c r="F20606" s="1257"/>
      <c r="G20606" s="1257"/>
      <c r="H20606" s="1258"/>
      <c r="I20606" s="1257"/>
      <c r="J20606" s="1257"/>
      <c r="K20606" s="1257"/>
      <c r="L20606" s="1257"/>
      <c r="M20606" s="1257"/>
    </row>
    <row r="20607" spans="2:13" s="1259" customFormat="1" x14ac:dyDescent="0.2">
      <c r="B20607" s="1257"/>
      <c r="C20607" s="1257"/>
      <c r="D20607" s="1257"/>
      <c r="E20607" s="1257"/>
      <c r="F20607" s="1257"/>
      <c r="G20607" s="1257"/>
      <c r="H20607" s="1258"/>
      <c r="I20607" s="1257"/>
      <c r="J20607" s="1257"/>
      <c r="K20607" s="1257"/>
      <c r="L20607" s="1257"/>
      <c r="M20607" s="1257"/>
    </row>
    <row r="20608" spans="2:13" s="1259" customFormat="1" x14ac:dyDescent="0.2">
      <c r="B20608" s="1257"/>
      <c r="C20608" s="1257"/>
      <c r="D20608" s="1257"/>
      <c r="E20608" s="1257"/>
      <c r="F20608" s="1257"/>
      <c r="G20608" s="1257"/>
      <c r="H20608" s="1258"/>
      <c r="I20608" s="1257"/>
      <c r="J20608" s="1257"/>
      <c r="K20608" s="1257"/>
      <c r="L20608" s="1257"/>
      <c r="M20608" s="1257"/>
    </row>
    <row r="20609" spans="2:13" s="1259" customFormat="1" x14ac:dyDescent="0.2">
      <c r="B20609" s="1257"/>
      <c r="C20609" s="1257"/>
      <c r="D20609" s="1257"/>
      <c r="E20609" s="1257"/>
      <c r="F20609" s="1257"/>
      <c r="G20609" s="1257"/>
      <c r="H20609" s="1258"/>
      <c r="I20609" s="1257"/>
      <c r="J20609" s="1257"/>
      <c r="K20609" s="1257"/>
      <c r="L20609" s="1257"/>
      <c r="M20609" s="1257"/>
    </row>
    <row r="20610" spans="2:13" s="1259" customFormat="1" x14ac:dyDescent="0.2">
      <c r="B20610" s="1257"/>
      <c r="C20610" s="1257"/>
      <c r="D20610" s="1257"/>
      <c r="E20610" s="1257"/>
      <c r="F20610" s="1257"/>
      <c r="G20610" s="1257"/>
      <c r="H20610" s="1258"/>
      <c r="I20610" s="1257"/>
      <c r="J20610" s="1257"/>
      <c r="K20610" s="1257"/>
      <c r="L20610" s="1257"/>
      <c r="M20610" s="1257"/>
    </row>
    <row r="20611" spans="2:13" s="1259" customFormat="1" x14ac:dyDescent="0.2">
      <c r="B20611" s="1257"/>
      <c r="C20611" s="1257"/>
      <c r="D20611" s="1257"/>
      <c r="E20611" s="1257"/>
      <c r="F20611" s="1257"/>
      <c r="G20611" s="1257"/>
      <c r="H20611" s="1258"/>
      <c r="I20611" s="1257"/>
      <c r="J20611" s="1257"/>
      <c r="K20611" s="1257"/>
      <c r="L20611" s="1257"/>
      <c r="M20611" s="1257"/>
    </row>
    <row r="20612" spans="2:13" s="1259" customFormat="1" x14ac:dyDescent="0.2">
      <c r="B20612" s="1257"/>
      <c r="C20612" s="1257"/>
      <c r="D20612" s="1257"/>
      <c r="E20612" s="1257"/>
      <c r="F20612" s="1257"/>
      <c r="G20612" s="1257"/>
      <c r="H20612" s="1258"/>
      <c r="I20612" s="1257"/>
      <c r="J20612" s="1257"/>
      <c r="K20612" s="1257"/>
      <c r="L20612" s="1257"/>
      <c r="M20612" s="1257"/>
    </row>
    <row r="20613" spans="2:13" s="1259" customFormat="1" x14ac:dyDescent="0.2">
      <c r="B20613" s="1257"/>
      <c r="C20613" s="1257"/>
      <c r="D20613" s="1257"/>
      <c r="E20613" s="1257"/>
      <c r="F20613" s="1257"/>
      <c r="G20613" s="1257"/>
      <c r="H20613" s="1258"/>
      <c r="I20613" s="1257"/>
      <c r="J20613" s="1257"/>
      <c r="K20613" s="1257"/>
      <c r="L20613" s="1257"/>
      <c r="M20613" s="1257"/>
    </row>
    <row r="20614" spans="2:13" s="1259" customFormat="1" x14ac:dyDescent="0.2">
      <c r="B20614" s="1257"/>
      <c r="C20614" s="1257"/>
      <c r="D20614" s="1257"/>
      <c r="E20614" s="1257"/>
      <c r="F20614" s="1257"/>
      <c r="G20614" s="1257"/>
      <c r="H20614" s="1258"/>
      <c r="I20614" s="1257"/>
      <c r="J20614" s="1257"/>
      <c r="K20614" s="1257"/>
      <c r="L20614" s="1257"/>
      <c r="M20614" s="1257"/>
    </row>
    <row r="20615" spans="2:13" s="1259" customFormat="1" x14ac:dyDescent="0.2">
      <c r="B20615" s="1257"/>
      <c r="C20615" s="1257"/>
      <c r="D20615" s="1257"/>
      <c r="E20615" s="1257"/>
      <c r="F20615" s="1257"/>
      <c r="G20615" s="1257"/>
      <c r="H20615" s="1258"/>
      <c r="I20615" s="1257"/>
      <c r="J20615" s="1257"/>
      <c r="K20615" s="1257"/>
      <c r="L20615" s="1257"/>
      <c r="M20615" s="1257"/>
    </row>
    <row r="20616" spans="2:13" s="1259" customFormat="1" x14ac:dyDescent="0.2">
      <c r="B20616" s="1257"/>
      <c r="C20616" s="1257"/>
      <c r="D20616" s="1257"/>
      <c r="E20616" s="1257"/>
      <c r="F20616" s="1257"/>
      <c r="G20616" s="1257"/>
      <c r="H20616" s="1258"/>
      <c r="I20616" s="1257"/>
      <c r="J20616" s="1257"/>
      <c r="K20616" s="1257"/>
      <c r="L20616" s="1257"/>
      <c r="M20616" s="1257"/>
    </row>
    <row r="20617" spans="2:13" s="1259" customFormat="1" x14ac:dyDescent="0.2">
      <c r="B20617" s="1257"/>
      <c r="C20617" s="1257"/>
      <c r="D20617" s="1257"/>
      <c r="E20617" s="1257"/>
      <c r="F20617" s="1257"/>
      <c r="G20617" s="1257"/>
      <c r="H20617" s="1258"/>
      <c r="I20617" s="1257"/>
      <c r="J20617" s="1257"/>
      <c r="K20617" s="1257"/>
      <c r="L20617" s="1257"/>
      <c r="M20617" s="1257"/>
    </row>
    <row r="20618" spans="2:13" s="1259" customFormat="1" x14ac:dyDescent="0.2">
      <c r="B20618" s="1257"/>
      <c r="C20618" s="1257"/>
      <c r="D20618" s="1257"/>
      <c r="E20618" s="1257"/>
      <c r="F20618" s="1257"/>
      <c r="G20618" s="1257"/>
      <c r="H20618" s="1258"/>
      <c r="I20618" s="1257"/>
      <c r="J20618" s="1257"/>
      <c r="K20618" s="1257"/>
      <c r="L20618" s="1257"/>
      <c r="M20618" s="1257"/>
    </row>
    <row r="20619" spans="2:13" s="1259" customFormat="1" x14ac:dyDescent="0.2">
      <c r="B20619" s="1257"/>
      <c r="C20619" s="1257"/>
      <c r="D20619" s="1257"/>
      <c r="E20619" s="1257"/>
      <c r="F20619" s="1257"/>
      <c r="G20619" s="1257"/>
      <c r="H20619" s="1258"/>
      <c r="I20619" s="1257"/>
      <c r="J20619" s="1257"/>
      <c r="K20619" s="1257"/>
      <c r="L20619" s="1257"/>
      <c r="M20619" s="1257"/>
    </row>
    <row r="20620" spans="2:13" s="1259" customFormat="1" x14ac:dyDescent="0.2">
      <c r="B20620" s="1257"/>
      <c r="C20620" s="1257"/>
      <c r="D20620" s="1257"/>
      <c r="E20620" s="1257"/>
      <c r="F20620" s="1257"/>
      <c r="G20620" s="1257"/>
      <c r="H20620" s="1258"/>
      <c r="I20620" s="1257"/>
      <c r="J20620" s="1257"/>
      <c r="K20620" s="1257"/>
      <c r="L20620" s="1257"/>
      <c r="M20620" s="1257"/>
    </row>
    <row r="20621" spans="2:13" s="1259" customFormat="1" x14ac:dyDescent="0.2">
      <c r="B20621" s="1257"/>
      <c r="C20621" s="1257"/>
      <c r="D20621" s="1257"/>
      <c r="E20621" s="1257"/>
      <c r="F20621" s="1257"/>
      <c r="G20621" s="1257"/>
      <c r="H20621" s="1258"/>
      <c r="I20621" s="1257"/>
      <c r="J20621" s="1257"/>
      <c r="K20621" s="1257"/>
      <c r="L20621" s="1257"/>
      <c r="M20621" s="1257"/>
    </row>
    <row r="20622" spans="2:13" s="1259" customFormat="1" x14ac:dyDescent="0.2">
      <c r="B20622" s="1257"/>
      <c r="C20622" s="1257"/>
      <c r="D20622" s="1257"/>
      <c r="E20622" s="1257"/>
      <c r="F20622" s="1257"/>
      <c r="G20622" s="1257"/>
      <c r="H20622" s="1258"/>
      <c r="I20622" s="1257"/>
      <c r="J20622" s="1257"/>
      <c r="K20622" s="1257"/>
      <c r="L20622" s="1257"/>
      <c r="M20622" s="1257"/>
    </row>
    <row r="20623" spans="2:13" s="1259" customFormat="1" x14ac:dyDescent="0.2">
      <c r="B20623" s="1257"/>
      <c r="C20623" s="1257"/>
      <c r="D20623" s="1257"/>
      <c r="E20623" s="1257"/>
      <c r="F20623" s="1257"/>
      <c r="G20623" s="1257"/>
      <c r="H20623" s="1258"/>
      <c r="I20623" s="1257"/>
      <c r="J20623" s="1257"/>
      <c r="K20623" s="1257"/>
      <c r="L20623" s="1257"/>
      <c r="M20623" s="1257"/>
    </row>
    <row r="20624" spans="2:13" s="1259" customFormat="1" x14ac:dyDescent="0.2">
      <c r="B20624" s="1257"/>
      <c r="C20624" s="1257"/>
      <c r="D20624" s="1257"/>
      <c r="E20624" s="1257"/>
      <c r="F20624" s="1257"/>
      <c r="G20624" s="1257"/>
      <c r="H20624" s="1258"/>
      <c r="I20624" s="1257"/>
      <c r="J20624" s="1257"/>
      <c r="K20624" s="1257"/>
      <c r="L20624" s="1257"/>
      <c r="M20624" s="1257"/>
    </row>
    <row r="20625" spans="2:13" s="1259" customFormat="1" x14ac:dyDescent="0.2">
      <c r="B20625" s="1257"/>
      <c r="C20625" s="1257"/>
      <c r="D20625" s="1257"/>
      <c r="E20625" s="1257"/>
      <c r="F20625" s="1257"/>
      <c r="G20625" s="1257"/>
      <c r="H20625" s="1258"/>
      <c r="I20625" s="1257"/>
      <c r="J20625" s="1257"/>
      <c r="K20625" s="1257"/>
      <c r="L20625" s="1257"/>
      <c r="M20625" s="1257"/>
    </row>
    <row r="20626" spans="2:13" s="1259" customFormat="1" x14ac:dyDescent="0.2">
      <c r="B20626" s="1257"/>
      <c r="C20626" s="1257"/>
      <c r="D20626" s="1257"/>
      <c r="E20626" s="1257"/>
      <c r="F20626" s="1257"/>
      <c r="G20626" s="1257"/>
      <c r="H20626" s="1258"/>
      <c r="I20626" s="1257"/>
      <c r="J20626" s="1257"/>
      <c r="K20626" s="1257"/>
      <c r="L20626" s="1257"/>
      <c r="M20626" s="1257"/>
    </row>
    <row r="20627" spans="2:13" s="1259" customFormat="1" x14ac:dyDescent="0.2">
      <c r="B20627" s="1257"/>
      <c r="C20627" s="1257"/>
      <c r="D20627" s="1257"/>
      <c r="E20627" s="1257"/>
      <c r="F20627" s="1257"/>
      <c r="G20627" s="1257"/>
      <c r="H20627" s="1258"/>
      <c r="I20627" s="1257"/>
      <c r="J20627" s="1257"/>
      <c r="K20627" s="1257"/>
      <c r="L20627" s="1257"/>
      <c r="M20627" s="1257"/>
    </row>
    <row r="20628" spans="2:13" s="1259" customFormat="1" x14ac:dyDescent="0.2">
      <c r="B20628" s="1257"/>
      <c r="C20628" s="1257"/>
      <c r="D20628" s="1257"/>
      <c r="E20628" s="1257"/>
      <c r="F20628" s="1257"/>
      <c r="G20628" s="1257"/>
      <c r="H20628" s="1258"/>
      <c r="I20628" s="1257"/>
      <c r="J20628" s="1257"/>
      <c r="K20628" s="1257"/>
      <c r="L20628" s="1257"/>
      <c r="M20628" s="1257"/>
    </row>
    <row r="20629" spans="2:13" s="1259" customFormat="1" x14ac:dyDescent="0.2">
      <c r="B20629" s="1257"/>
      <c r="C20629" s="1257"/>
      <c r="D20629" s="1257"/>
      <c r="E20629" s="1257"/>
      <c r="F20629" s="1257"/>
      <c r="G20629" s="1257"/>
      <c r="H20629" s="1258"/>
      <c r="I20629" s="1257"/>
      <c r="J20629" s="1257"/>
      <c r="K20629" s="1257"/>
      <c r="L20629" s="1257"/>
      <c r="M20629" s="1257"/>
    </row>
    <row r="20630" spans="2:13" s="1259" customFormat="1" x14ac:dyDescent="0.2">
      <c r="B20630" s="1257"/>
      <c r="C20630" s="1257"/>
      <c r="D20630" s="1257"/>
      <c r="E20630" s="1257"/>
      <c r="F20630" s="1257"/>
      <c r="G20630" s="1257"/>
      <c r="H20630" s="1258"/>
      <c r="I20630" s="1257"/>
      <c r="J20630" s="1257"/>
      <c r="K20630" s="1257"/>
      <c r="L20630" s="1257"/>
      <c r="M20630" s="1257"/>
    </row>
    <row r="20631" spans="2:13" s="1259" customFormat="1" x14ac:dyDescent="0.2">
      <c r="B20631" s="1257"/>
      <c r="C20631" s="1257"/>
      <c r="D20631" s="1257"/>
      <c r="E20631" s="1257"/>
      <c r="F20631" s="1257"/>
      <c r="G20631" s="1257"/>
      <c r="H20631" s="1258"/>
      <c r="I20631" s="1257"/>
      <c r="J20631" s="1257"/>
      <c r="K20631" s="1257"/>
      <c r="L20631" s="1257"/>
      <c r="M20631" s="1257"/>
    </row>
    <row r="20632" spans="2:13" s="1259" customFormat="1" x14ac:dyDescent="0.2">
      <c r="B20632" s="1257"/>
      <c r="C20632" s="1257"/>
      <c r="D20632" s="1257"/>
      <c r="E20632" s="1257"/>
      <c r="F20632" s="1257"/>
      <c r="G20632" s="1257"/>
      <c r="H20632" s="1258"/>
      <c r="I20632" s="1257"/>
      <c r="J20632" s="1257"/>
      <c r="K20632" s="1257"/>
      <c r="L20632" s="1257"/>
      <c r="M20632" s="1257"/>
    </row>
    <row r="20633" spans="2:13" s="1259" customFormat="1" x14ac:dyDescent="0.2">
      <c r="B20633" s="1257"/>
      <c r="C20633" s="1257"/>
      <c r="D20633" s="1257"/>
      <c r="E20633" s="1257"/>
      <c r="F20633" s="1257"/>
      <c r="G20633" s="1257"/>
      <c r="H20633" s="1258"/>
      <c r="I20633" s="1257"/>
      <c r="J20633" s="1257"/>
      <c r="K20633" s="1257"/>
      <c r="L20633" s="1257"/>
      <c r="M20633" s="1257"/>
    </row>
    <row r="20634" spans="2:13" s="1259" customFormat="1" x14ac:dyDescent="0.2">
      <c r="B20634" s="1257"/>
      <c r="C20634" s="1257"/>
      <c r="D20634" s="1257"/>
      <c r="E20634" s="1257"/>
      <c r="F20634" s="1257"/>
      <c r="G20634" s="1257"/>
      <c r="H20634" s="1258"/>
      <c r="I20634" s="1257"/>
      <c r="J20634" s="1257"/>
      <c r="K20634" s="1257"/>
      <c r="L20634" s="1257"/>
      <c r="M20634" s="1257"/>
    </row>
    <row r="20635" spans="2:13" s="1259" customFormat="1" x14ac:dyDescent="0.2">
      <c r="B20635" s="1257"/>
      <c r="C20635" s="1257"/>
      <c r="D20635" s="1257"/>
      <c r="E20635" s="1257"/>
      <c r="F20635" s="1257"/>
      <c r="G20635" s="1257"/>
      <c r="H20635" s="1258"/>
      <c r="I20635" s="1257"/>
      <c r="J20635" s="1257"/>
      <c r="K20635" s="1257"/>
      <c r="L20635" s="1257"/>
      <c r="M20635" s="1257"/>
    </row>
    <row r="20636" spans="2:13" s="1259" customFormat="1" x14ac:dyDescent="0.2">
      <c r="B20636" s="1257"/>
      <c r="C20636" s="1257"/>
      <c r="D20636" s="1257"/>
      <c r="E20636" s="1257"/>
      <c r="F20636" s="1257"/>
      <c r="G20636" s="1257"/>
      <c r="H20636" s="1258"/>
      <c r="I20636" s="1257"/>
      <c r="J20636" s="1257"/>
      <c r="K20636" s="1257"/>
      <c r="L20636" s="1257"/>
      <c r="M20636" s="1257"/>
    </row>
    <row r="20637" spans="2:13" s="1259" customFormat="1" x14ac:dyDescent="0.2">
      <c r="B20637" s="1257"/>
      <c r="C20637" s="1257"/>
      <c r="D20637" s="1257"/>
      <c r="E20637" s="1257"/>
      <c r="F20637" s="1257"/>
      <c r="G20637" s="1257"/>
      <c r="H20637" s="1258"/>
      <c r="I20637" s="1257"/>
      <c r="J20637" s="1257"/>
      <c r="K20637" s="1257"/>
      <c r="L20637" s="1257"/>
      <c r="M20637" s="1257"/>
    </row>
    <row r="20638" spans="2:13" s="1259" customFormat="1" x14ac:dyDescent="0.2">
      <c r="B20638" s="1257"/>
      <c r="C20638" s="1257"/>
      <c r="D20638" s="1257"/>
      <c r="E20638" s="1257"/>
      <c r="F20638" s="1257"/>
      <c r="G20638" s="1257"/>
      <c r="H20638" s="1258"/>
      <c r="I20638" s="1257"/>
      <c r="J20638" s="1257"/>
      <c r="K20638" s="1257"/>
      <c r="L20638" s="1257"/>
      <c r="M20638" s="1257"/>
    </row>
    <row r="20639" spans="2:13" s="1259" customFormat="1" x14ac:dyDescent="0.2">
      <c r="B20639" s="1257"/>
      <c r="C20639" s="1257"/>
      <c r="D20639" s="1257"/>
      <c r="E20639" s="1257"/>
      <c r="F20639" s="1257"/>
      <c r="G20639" s="1257"/>
      <c r="H20639" s="1258"/>
      <c r="I20639" s="1257"/>
      <c r="J20639" s="1257"/>
      <c r="K20639" s="1257"/>
      <c r="L20639" s="1257"/>
      <c r="M20639" s="1257"/>
    </row>
    <row r="20640" spans="2:13" s="1259" customFormat="1" x14ac:dyDescent="0.2">
      <c r="B20640" s="1257"/>
      <c r="C20640" s="1257"/>
      <c r="D20640" s="1257"/>
      <c r="E20640" s="1257"/>
      <c r="F20640" s="1257"/>
      <c r="G20640" s="1257"/>
      <c r="H20640" s="1258"/>
      <c r="I20640" s="1257"/>
      <c r="J20640" s="1257"/>
      <c r="K20640" s="1257"/>
      <c r="L20640" s="1257"/>
      <c r="M20640" s="1257"/>
    </row>
    <row r="20641" spans="2:13" s="1259" customFormat="1" x14ac:dyDescent="0.2">
      <c r="B20641" s="1257"/>
      <c r="C20641" s="1257"/>
      <c r="D20641" s="1257"/>
      <c r="E20641" s="1257"/>
      <c r="F20641" s="1257"/>
      <c r="G20641" s="1257"/>
      <c r="H20641" s="1258"/>
      <c r="I20641" s="1257"/>
      <c r="J20641" s="1257"/>
      <c r="K20641" s="1257"/>
      <c r="L20641" s="1257"/>
      <c r="M20641" s="1257"/>
    </row>
    <row r="20642" spans="2:13" s="1259" customFormat="1" x14ac:dyDescent="0.2">
      <c r="B20642" s="1257"/>
      <c r="C20642" s="1257"/>
      <c r="D20642" s="1257"/>
      <c r="E20642" s="1257"/>
      <c r="F20642" s="1257"/>
      <c r="G20642" s="1257"/>
      <c r="H20642" s="1258"/>
      <c r="I20642" s="1257"/>
      <c r="J20642" s="1257"/>
      <c r="K20642" s="1257"/>
      <c r="L20642" s="1257"/>
      <c r="M20642" s="1257"/>
    </row>
    <row r="20643" spans="2:13" s="1259" customFormat="1" x14ac:dyDescent="0.2">
      <c r="B20643" s="1257"/>
      <c r="C20643" s="1257"/>
      <c r="D20643" s="1257"/>
      <c r="E20643" s="1257"/>
      <c r="F20643" s="1257"/>
      <c r="G20643" s="1257"/>
      <c r="H20643" s="1258"/>
      <c r="I20643" s="1257"/>
      <c r="J20643" s="1257"/>
      <c r="K20643" s="1257"/>
      <c r="L20643" s="1257"/>
      <c r="M20643" s="1257"/>
    </row>
    <row r="20644" spans="2:13" s="1259" customFormat="1" x14ac:dyDescent="0.2">
      <c r="B20644" s="1257"/>
      <c r="C20644" s="1257"/>
      <c r="D20644" s="1257"/>
      <c r="E20644" s="1257"/>
      <c r="F20644" s="1257"/>
      <c r="G20644" s="1257"/>
      <c r="H20644" s="1258"/>
      <c r="I20644" s="1257"/>
      <c r="J20644" s="1257"/>
      <c r="K20644" s="1257"/>
      <c r="L20644" s="1257"/>
      <c r="M20644" s="1257"/>
    </row>
    <row r="20645" spans="2:13" s="1259" customFormat="1" x14ac:dyDescent="0.2">
      <c r="B20645" s="1257"/>
      <c r="C20645" s="1257"/>
      <c r="D20645" s="1257"/>
      <c r="E20645" s="1257"/>
      <c r="F20645" s="1257"/>
      <c r="G20645" s="1257"/>
      <c r="H20645" s="1258"/>
      <c r="I20645" s="1257"/>
      <c r="J20645" s="1257"/>
      <c r="K20645" s="1257"/>
      <c r="L20645" s="1257"/>
      <c r="M20645" s="1257"/>
    </row>
    <row r="20646" spans="2:13" s="1259" customFormat="1" x14ac:dyDescent="0.2">
      <c r="B20646" s="1257"/>
      <c r="C20646" s="1257"/>
      <c r="D20646" s="1257"/>
      <c r="E20646" s="1257"/>
      <c r="F20646" s="1257"/>
      <c r="G20646" s="1257"/>
      <c r="H20646" s="1258"/>
      <c r="I20646" s="1257"/>
      <c r="J20646" s="1257"/>
      <c r="K20646" s="1257"/>
      <c r="L20646" s="1257"/>
      <c r="M20646" s="1257"/>
    </row>
    <row r="20647" spans="2:13" s="1259" customFormat="1" x14ac:dyDescent="0.2">
      <c r="B20647" s="1257"/>
      <c r="C20647" s="1257"/>
      <c r="D20647" s="1257"/>
      <c r="E20647" s="1257"/>
      <c r="F20647" s="1257"/>
      <c r="G20647" s="1257"/>
      <c r="H20647" s="1258"/>
      <c r="I20647" s="1257"/>
      <c r="J20647" s="1257"/>
      <c r="K20647" s="1257"/>
      <c r="L20647" s="1257"/>
      <c r="M20647" s="1257"/>
    </row>
    <row r="20648" spans="2:13" s="1259" customFormat="1" x14ac:dyDescent="0.2">
      <c r="B20648" s="1257"/>
      <c r="C20648" s="1257"/>
      <c r="D20648" s="1257"/>
      <c r="E20648" s="1257"/>
      <c r="F20648" s="1257"/>
      <c r="G20648" s="1257"/>
      <c r="H20648" s="1258"/>
      <c r="I20648" s="1257"/>
      <c r="J20648" s="1257"/>
      <c r="K20648" s="1257"/>
      <c r="L20648" s="1257"/>
      <c r="M20648" s="1257"/>
    </row>
    <row r="20649" spans="2:13" s="1259" customFormat="1" x14ac:dyDescent="0.2">
      <c r="B20649" s="1257"/>
      <c r="C20649" s="1257"/>
      <c r="D20649" s="1257"/>
      <c r="E20649" s="1257"/>
      <c r="F20649" s="1257"/>
      <c r="G20649" s="1257"/>
      <c r="H20649" s="1258"/>
      <c r="I20649" s="1257"/>
      <c r="J20649" s="1257"/>
      <c r="K20649" s="1257"/>
      <c r="L20649" s="1257"/>
      <c r="M20649" s="1257"/>
    </row>
    <row r="20650" spans="2:13" s="1259" customFormat="1" x14ac:dyDescent="0.2">
      <c r="B20650" s="1257"/>
      <c r="C20650" s="1257"/>
      <c r="D20650" s="1257"/>
      <c r="E20650" s="1257"/>
      <c r="F20650" s="1257"/>
      <c r="G20650" s="1257"/>
      <c r="H20650" s="1258"/>
      <c r="I20650" s="1257"/>
      <c r="J20650" s="1257"/>
      <c r="K20650" s="1257"/>
      <c r="L20650" s="1257"/>
      <c r="M20650" s="1257"/>
    </row>
    <row r="20651" spans="2:13" s="1259" customFormat="1" x14ac:dyDescent="0.2">
      <c r="B20651" s="1257"/>
      <c r="C20651" s="1257"/>
      <c r="D20651" s="1257"/>
      <c r="E20651" s="1257"/>
      <c r="F20651" s="1257"/>
      <c r="G20651" s="1257"/>
      <c r="H20651" s="1258"/>
      <c r="I20651" s="1257"/>
      <c r="J20651" s="1257"/>
      <c r="K20651" s="1257"/>
      <c r="L20651" s="1257"/>
      <c r="M20651" s="1257"/>
    </row>
    <row r="20652" spans="2:13" s="1259" customFormat="1" x14ac:dyDescent="0.2">
      <c r="B20652" s="1257"/>
      <c r="C20652" s="1257"/>
      <c r="D20652" s="1257"/>
      <c r="E20652" s="1257"/>
      <c r="F20652" s="1257"/>
      <c r="G20652" s="1257"/>
      <c r="H20652" s="1258"/>
      <c r="I20652" s="1257"/>
      <c r="J20652" s="1257"/>
      <c r="K20652" s="1257"/>
      <c r="L20652" s="1257"/>
      <c r="M20652" s="1257"/>
    </row>
    <row r="20653" spans="2:13" s="1259" customFormat="1" x14ac:dyDescent="0.2">
      <c r="B20653" s="1257"/>
      <c r="C20653" s="1257"/>
      <c r="D20653" s="1257"/>
      <c r="E20653" s="1257"/>
      <c r="F20653" s="1257"/>
      <c r="G20653" s="1257"/>
      <c r="H20653" s="1258"/>
      <c r="I20653" s="1257"/>
      <c r="J20653" s="1257"/>
      <c r="K20653" s="1257"/>
      <c r="L20653" s="1257"/>
      <c r="M20653" s="1257"/>
    </row>
    <row r="20654" spans="2:13" s="1259" customFormat="1" x14ac:dyDescent="0.2">
      <c r="B20654" s="1257"/>
      <c r="C20654" s="1257"/>
      <c r="D20654" s="1257"/>
      <c r="E20654" s="1257"/>
      <c r="F20654" s="1257"/>
      <c r="G20654" s="1257"/>
      <c r="H20654" s="1258"/>
      <c r="I20654" s="1257"/>
      <c r="J20654" s="1257"/>
      <c r="K20654" s="1257"/>
      <c r="L20654" s="1257"/>
      <c r="M20654" s="1257"/>
    </row>
    <row r="20655" spans="2:13" s="1259" customFormat="1" x14ac:dyDescent="0.2">
      <c r="B20655" s="1257"/>
      <c r="C20655" s="1257"/>
      <c r="D20655" s="1257"/>
      <c r="E20655" s="1257"/>
      <c r="F20655" s="1257"/>
      <c r="G20655" s="1257"/>
      <c r="H20655" s="1258"/>
      <c r="I20655" s="1257"/>
      <c r="J20655" s="1257"/>
      <c r="K20655" s="1257"/>
      <c r="L20655" s="1257"/>
      <c r="M20655" s="1257"/>
    </row>
    <row r="20656" spans="2:13" s="1259" customFormat="1" x14ac:dyDescent="0.2">
      <c r="B20656" s="1257"/>
      <c r="C20656" s="1257"/>
      <c r="D20656" s="1257"/>
      <c r="E20656" s="1257"/>
      <c r="F20656" s="1257"/>
      <c r="G20656" s="1257"/>
      <c r="H20656" s="1258"/>
      <c r="I20656" s="1257"/>
      <c r="J20656" s="1257"/>
      <c r="K20656" s="1257"/>
      <c r="L20656" s="1257"/>
      <c r="M20656" s="1257"/>
    </row>
    <row r="20657" spans="2:13" s="1259" customFormat="1" x14ac:dyDescent="0.2">
      <c r="B20657" s="1257"/>
      <c r="C20657" s="1257"/>
      <c r="D20657" s="1257"/>
      <c r="E20657" s="1257"/>
      <c r="F20657" s="1257"/>
      <c r="G20657" s="1257"/>
      <c r="H20657" s="1258"/>
      <c r="I20657" s="1257"/>
      <c r="J20657" s="1257"/>
      <c r="K20657" s="1257"/>
      <c r="L20657" s="1257"/>
      <c r="M20657" s="1257"/>
    </row>
    <row r="20658" spans="2:13" s="1259" customFormat="1" x14ac:dyDescent="0.2">
      <c r="B20658" s="1257"/>
      <c r="C20658" s="1257"/>
      <c r="D20658" s="1257"/>
      <c r="E20658" s="1257"/>
      <c r="F20658" s="1257"/>
      <c r="G20658" s="1257"/>
      <c r="H20658" s="1258"/>
      <c r="I20658" s="1257"/>
      <c r="J20658" s="1257"/>
      <c r="K20658" s="1257"/>
      <c r="L20658" s="1257"/>
      <c r="M20658" s="1257"/>
    </row>
    <row r="20659" spans="2:13" s="1259" customFormat="1" x14ac:dyDescent="0.2">
      <c r="B20659" s="1257"/>
      <c r="C20659" s="1257"/>
      <c r="D20659" s="1257"/>
      <c r="E20659" s="1257"/>
      <c r="F20659" s="1257"/>
      <c r="G20659" s="1257"/>
      <c r="H20659" s="1258"/>
      <c r="I20659" s="1257"/>
      <c r="J20659" s="1257"/>
      <c r="K20659" s="1257"/>
      <c r="L20659" s="1257"/>
      <c r="M20659" s="1257"/>
    </row>
    <row r="20660" spans="2:13" s="1259" customFormat="1" x14ac:dyDescent="0.2">
      <c r="B20660" s="1257"/>
      <c r="C20660" s="1257"/>
      <c r="D20660" s="1257"/>
      <c r="E20660" s="1257"/>
      <c r="F20660" s="1257"/>
      <c r="G20660" s="1257"/>
      <c r="H20660" s="1258"/>
      <c r="I20660" s="1257"/>
      <c r="J20660" s="1257"/>
      <c r="K20660" s="1257"/>
      <c r="L20660" s="1257"/>
      <c r="M20660" s="1257"/>
    </row>
    <row r="20661" spans="2:13" s="1259" customFormat="1" x14ac:dyDescent="0.2">
      <c r="B20661" s="1257"/>
      <c r="C20661" s="1257"/>
      <c r="D20661" s="1257"/>
      <c r="E20661" s="1257"/>
      <c r="F20661" s="1257"/>
      <c r="G20661" s="1257"/>
      <c r="H20661" s="1258"/>
      <c r="I20661" s="1257"/>
      <c r="J20661" s="1257"/>
      <c r="K20661" s="1257"/>
      <c r="L20661" s="1257"/>
      <c r="M20661" s="1257"/>
    </row>
    <row r="20662" spans="2:13" s="1259" customFormat="1" x14ac:dyDescent="0.2">
      <c r="B20662" s="1257"/>
      <c r="C20662" s="1257"/>
      <c r="D20662" s="1257"/>
      <c r="E20662" s="1257"/>
      <c r="F20662" s="1257"/>
      <c r="G20662" s="1257"/>
      <c r="H20662" s="1258"/>
      <c r="I20662" s="1257"/>
      <c r="J20662" s="1257"/>
      <c r="K20662" s="1257"/>
      <c r="L20662" s="1257"/>
      <c r="M20662" s="1257"/>
    </row>
    <row r="20663" spans="2:13" s="1259" customFormat="1" x14ac:dyDescent="0.2">
      <c r="B20663" s="1257"/>
      <c r="C20663" s="1257"/>
      <c r="D20663" s="1257"/>
      <c r="E20663" s="1257"/>
      <c r="F20663" s="1257"/>
      <c r="G20663" s="1257"/>
      <c r="H20663" s="1258"/>
      <c r="I20663" s="1257"/>
      <c r="J20663" s="1257"/>
      <c r="K20663" s="1257"/>
      <c r="L20663" s="1257"/>
      <c r="M20663" s="1257"/>
    </row>
    <row r="20664" spans="2:13" s="1259" customFormat="1" x14ac:dyDescent="0.2">
      <c r="B20664" s="1257"/>
      <c r="C20664" s="1257"/>
      <c r="D20664" s="1257"/>
      <c r="E20664" s="1257"/>
      <c r="F20664" s="1257"/>
      <c r="G20664" s="1257"/>
      <c r="H20664" s="1258"/>
      <c r="I20664" s="1257"/>
      <c r="J20664" s="1257"/>
      <c r="K20664" s="1257"/>
      <c r="L20664" s="1257"/>
      <c r="M20664" s="1257"/>
    </row>
    <row r="20665" spans="2:13" s="1259" customFormat="1" x14ac:dyDescent="0.2">
      <c r="B20665" s="1257"/>
      <c r="C20665" s="1257"/>
      <c r="D20665" s="1257"/>
      <c r="E20665" s="1257"/>
      <c r="F20665" s="1257"/>
      <c r="G20665" s="1257"/>
      <c r="H20665" s="1258"/>
      <c r="I20665" s="1257"/>
      <c r="J20665" s="1257"/>
      <c r="K20665" s="1257"/>
      <c r="L20665" s="1257"/>
      <c r="M20665" s="1257"/>
    </row>
    <row r="20666" spans="2:13" s="1259" customFormat="1" x14ac:dyDescent="0.2">
      <c r="B20666" s="1257"/>
      <c r="C20666" s="1257"/>
      <c r="D20666" s="1257"/>
      <c r="E20666" s="1257"/>
      <c r="F20666" s="1257"/>
      <c r="G20666" s="1257"/>
      <c r="H20666" s="1258"/>
      <c r="I20666" s="1257"/>
      <c r="J20666" s="1257"/>
      <c r="K20666" s="1257"/>
      <c r="L20666" s="1257"/>
      <c r="M20666" s="1257"/>
    </row>
    <row r="20667" spans="2:13" s="1259" customFormat="1" x14ac:dyDescent="0.2">
      <c r="B20667" s="1257"/>
      <c r="C20667" s="1257"/>
      <c r="D20667" s="1257"/>
      <c r="E20667" s="1257"/>
      <c r="F20667" s="1257"/>
      <c r="G20667" s="1257"/>
      <c r="H20667" s="1258"/>
      <c r="I20667" s="1257"/>
      <c r="J20667" s="1257"/>
      <c r="K20667" s="1257"/>
      <c r="L20667" s="1257"/>
      <c r="M20667" s="1257"/>
    </row>
    <row r="20668" spans="2:13" s="1259" customFormat="1" x14ac:dyDescent="0.2">
      <c r="B20668" s="1257"/>
      <c r="C20668" s="1257"/>
      <c r="D20668" s="1257"/>
      <c r="E20668" s="1257"/>
      <c r="F20668" s="1257"/>
      <c r="G20668" s="1257"/>
      <c r="H20668" s="1258"/>
      <c r="I20668" s="1257"/>
      <c r="J20668" s="1257"/>
      <c r="K20668" s="1257"/>
      <c r="L20668" s="1257"/>
      <c r="M20668" s="1257"/>
    </row>
    <row r="20669" spans="2:13" s="1259" customFormat="1" x14ac:dyDescent="0.2">
      <c r="B20669" s="1257"/>
      <c r="C20669" s="1257"/>
      <c r="D20669" s="1257"/>
      <c r="E20669" s="1257"/>
      <c r="F20669" s="1257"/>
      <c r="G20669" s="1257"/>
      <c r="H20669" s="1258"/>
      <c r="I20669" s="1257"/>
      <c r="J20669" s="1257"/>
      <c r="K20669" s="1257"/>
      <c r="L20669" s="1257"/>
      <c r="M20669" s="1257"/>
    </row>
    <row r="20670" spans="2:13" s="1259" customFormat="1" x14ac:dyDescent="0.2">
      <c r="B20670" s="1257"/>
      <c r="C20670" s="1257"/>
      <c r="D20670" s="1257"/>
      <c r="E20670" s="1257"/>
      <c r="F20670" s="1257"/>
      <c r="G20670" s="1257"/>
      <c r="H20670" s="1258"/>
      <c r="I20670" s="1257"/>
      <c r="J20670" s="1257"/>
      <c r="K20670" s="1257"/>
      <c r="L20670" s="1257"/>
      <c r="M20670" s="1257"/>
    </row>
    <row r="20671" spans="2:13" s="1259" customFormat="1" x14ac:dyDescent="0.2">
      <c r="B20671" s="1257"/>
      <c r="C20671" s="1257"/>
      <c r="D20671" s="1257"/>
      <c r="E20671" s="1257"/>
      <c r="F20671" s="1257"/>
      <c r="G20671" s="1257"/>
      <c r="H20671" s="1258"/>
      <c r="I20671" s="1257"/>
      <c r="J20671" s="1257"/>
      <c r="K20671" s="1257"/>
      <c r="L20671" s="1257"/>
      <c r="M20671" s="1257"/>
    </row>
    <row r="20672" spans="2:13" s="1259" customFormat="1" x14ac:dyDescent="0.2">
      <c r="B20672" s="1257"/>
      <c r="C20672" s="1257"/>
      <c r="D20672" s="1257"/>
      <c r="E20672" s="1257"/>
      <c r="F20672" s="1257"/>
      <c r="G20672" s="1257"/>
      <c r="H20672" s="1258"/>
      <c r="I20672" s="1257"/>
      <c r="J20672" s="1257"/>
      <c r="K20672" s="1257"/>
      <c r="L20672" s="1257"/>
      <c r="M20672" s="1257"/>
    </row>
    <row r="20673" spans="2:13" s="1259" customFormat="1" x14ac:dyDescent="0.2">
      <c r="B20673" s="1257"/>
      <c r="C20673" s="1257"/>
      <c r="D20673" s="1257"/>
      <c r="E20673" s="1257"/>
      <c r="F20673" s="1257"/>
      <c r="G20673" s="1257"/>
      <c r="H20673" s="1258"/>
      <c r="I20673" s="1257"/>
      <c r="J20673" s="1257"/>
      <c r="K20673" s="1257"/>
      <c r="L20673" s="1257"/>
      <c r="M20673" s="1257"/>
    </row>
    <row r="20674" spans="2:13" s="1259" customFormat="1" x14ac:dyDescent="0.2">
      <c r="B20674" s="1257"/>
      <c r="C20674" s="1257"/>
      <c r="D20674" s="1257"/>
      <c r="E20674" s="1257"/>
      <c r="F20674" s="1257"/>
      <c r="G20674" s="1257"/>
      <c r="H20674" s="1258"/>
      <c r="I20674" s="1257"/>
      <c r="J20674" s="1257"/>
      <c r="K20674" s="1257"/>
      <c r="L20674" s="1257"/>
      <c r="M20674" s="1257"/>
    </row>
    <row r="20675" spans="2:13" s="1259" customFormat="1" x14ac:dyDescent="0.2">
      <c r="B20675" s="1257"/>
      <c r="C20675" s="1257"/>
      <c r="D20675" s="1257"/>
      <c r="E20675" s="1257"/>
      <c r="F20675" s="1257"/>
      <c r="G20675" s="1257"/>
      <c r="H20675" s="1258"/>
      <c r="I20675" s="1257"/>
      <c r="J20675" s="1257"/>
      <c r="K20675" s="1257"/>
      <c r="L20675" s="1257"/>
      <c r="M20675" s="1257"/>
    </row>
    <row r="20676" spans="2:13" s="1259" customFormat="1" x14ac:dyDescent="0.2">
      <c r="B20676" s="1257"/>
      <c r="C20676" s="1257"/>
      <c r="D20676" s="1257"/>
      <c r="E20676" s="1257"/>
      <c r="F20676" s="1257"/>
      <c r="G20676" s="1257"/>
      <c r="H20676" s="1258"/>
      <c r="I20676" s="1257"/>
      <c r="J20676" s="1257"/>
      <c r="K20676" s="1257"/>
      <c r="L20676" s="1257"/>
      <c r="M20676" s="1257"/>
    </row>
    <row r="20677" spans="2:13" s="1259" customFormat="1" x14ac:dyDescent="0.2">
      <c r="B20677" s="1257"/>
      <c r="C20677" s="1257"/>
      <c r="D20677" s="1257"/>
      <c r="E20677" s="1257"/>
      <c r="F20677" s="1257"/>
      <c r="G20677" s="1257"/>
      <c r="H20677" s="1258"/>
      <c r="I20677" s="1257"/>
      <c r="J20677" s="1257"/>
      <c r="K20677" s="1257"/>
      <c r="L20677" s="1257"/>
      <c r="M20677" s="1257"/>
    </row>
    <row r="20678" spans="2:13" s="1259" customFormat="1" x14ac:dyDescent="0.2">
      <c r="B20678" s="1257"/>
      <c r="C20678" s="1257"/>
      <c r="D20678" s="1257"/>
      <c r="E20678" s="1257"/>
      <c r="F20678" s="1257"/>
      <c r="G20678" s="1257"/>
      <c r="H20678" s="1258"/>
      <c r="I20678" s="1257"/>
      <c r="J20678" s="1257"/>
      <c r="K20678" s="1257"/>
      <c r="L20678" s="1257"/>
      <c r="M20678" s="1257"/>
    </row>
    <row r="20679" spans="2:13" s="1259" customFormat="1" x14ac:dyDescent="0.2">
      <c r="B20679" s="1257"/>
      <c r="C20679" s="1257"/>
      <c r="D20679" s="1257"/>
      <c r="E20679" s="1257"/>
      <c r="F20679" s="1257"/>
      <c r="G20679" s="1257"/>
      <c r="H20679" s="1258"/>
      <c r="I20679" s="1257"/>
      <c r="J20679" s="1257"/>
      <c r="K20679" s="1257"/>
      <c r="L20679" s="1257"/>
      <c r="M20679" s="1257"/>
    </row>
    <row r="20680" spans="2:13" s="1259" customFormat="1" x14ac:dyDescent="0.2">
      <c r="B20680" s="1257"/>
      <c r="C20680" s="1257"/>
      <c r="D20680" s="1257"/>
      <c r="E20680" s="1257"/>
      <c r="F20680" s="1257"/>
      <c r="G20680" s="1257"/>
      <c r="H20680" s="1258"/>
      <c r="I20680" s="1257"/>
      <c r="J20680" s="1257"/>
      <c r="K20680" s="1257"/>
      <c r="L20680" s="1257"/>
      <c r="M20680" s="1257"/>
    </row>
    <row r="20681" spans="2:13" s="1259" customFormat="1" x14ac:dyDescent="0.2">
      <c r="B20681" s="1257"/>
      <c r="C20681" s="1257"/>
      <c r="D20681" s="1257"/>
      <c r="E20681" s="1257"/>
      <c r="F20681" s="1257"/>
      <c r="G20681" s="1257"/>
      <c r="H20681" s="1258"/>
      <c r="I20681" s="1257"/>
      <c r="J20681" s="1257"/>
      <c r="K20681" s="1257"/>
      <c r="L20681" s="1257"/>
      <c r="M20681" s="1257"/>
    </row>
    <row r="20682" spans="2:13" s="1259" customFormat="1" x14ac:dyDescent="0.2">
      <c r="B20682" s="1257"/>
      <c r="C20682" s="1257"/>
      <c r="D20682" s="1257"/>
      <c r="E20682" s="1257"/>
      <c r="F20682" s="1257"/>
      <c r="G20682" s="1257"/>
      <c r="H20682" s="1258"/>
      <c r="I20682" s="1257"/>
      <c r="J20682" s="1257"/>
      <c r="K20682" s="1257"/>
      <c r="L20682" s="1257"/>
      <c r="M20682" s="1257"/>
    </row>
    <row r="20683" spans="2:13" s="1259" customFormat="1" x14ac:dyDescent="0.2">
      <c r="B20683" s="1257"/>
      <c r="C20683" s="1257"/>
      <c r="D20683" s="1257"/>
      <c r="E20683" s="1257"/>
      <c r="F20683" s="1257"/>
      <c r="G20683" s="1257"/>
      <c r="H20683" s="1258"/>
      <c r="I20683" s="1257"/>
      <c r="J20683" s="1257"/>
      <c r="K20683" s="1257"/>
      <c r="L20683" s="1257"/>
      <c r="M20683" s="1257"/>
    </row>
    <row r="20684" spans="2:13" s="1259" customFormat="1" x14ac:dyDescent="0.2">
      <c r="B20684" s="1257"/>
      <c r="C20684" s="1257"/>
      <c r="D20684" s="1257"/>
      <c r="E20684" s="1257"/>
      <c r="F20684" s="1257"/>
      <c r="G20684" s="1257"/>
      <c r="H20684" s="1258"/>
      <c r="I20684" s="1257"/>
      <c r="J20684" s="1257"/>
      <c r="K20684" s="1257"/>
      <c r="L20684" s="1257"/>
      <c r="M20684" s="1257"/>
    </row>
    <row r="20685" spans="2:13" s="1259" customFormat="1" x14ac:dyDescent="0.2">
      <c r="B20685" s="1257"/>
      <c r="C20685" s="1257"/>
      <c r="D20685" s="1257"/>
      <c r="E20685" s="1257"/>
      <c r="F20685" s="1257"/>
      <c r="G20685" s="1257"/>
      <c r="H20685" s="1258"/>
      <c r="I20685" s="1257"/>
      <c r="J20685" s="1257"/>
      <c r="K20685" s="1257"/>
      <c r="L20685" s="1257"/>
      <c r="M20685" s="1257"/>
    </row>
    <row r="20686" spans="2:13" s="1259" customFormat="1" x14ac:dyDescent="0.2">
      <c r="B20686" s="1257"/>
      <c r="C20686" s="1257"/>
      <c r="D20686" s="1257"/>
      <c r="E20686" s="1257"/>
      <c r="F20686" s="1257"/>
      <c r="G20686" s="1257"/>
      <c r="H20686" s="1258"/>
      <c r="I20686" s="1257"/>
      <c r="J20686" s="1257"/>
      <c r="K20686" s="1257"/>
      <c r="L20686" s="1257"/>
      <c r="M20686" s="1257"/>
    </row>
    <row r="20687" spans="2:13" s="1259" customFormat="1" x14ac:dyDescent="0.2">
      <c r="B20687" s="1257"/>
      <c r="C20687" s="1257"/>
      <c r="D20687" s="1257"/>
      <c r="E20687" s="1257"/>
      <c r="F20687" s="1257"/>
      <c r="G20687" s="1257"/>
      <c r="H20687" s="1258"/>
      <c r="I20687" s="1257"/>
      <c r="J20687" s="1257"/>
      <c r="K20687" s="1257"/>
      <c r="L20687" s="1257"/>
      <c r="M20687" s="1257"/>
    </row>
    <row r="20688" spans="2:13" s="1259" customFormat="1" x14ac:dyDescent="0.2">
      <c r="B20688" s="1257"/>
      <c r="C20688" s="1257"/>
      <c r="D20688" s="1257"/>
      <c r="E20688" s="1257"/>
      <c r="F20688" s="1257"/>
      <c r="G20688" s="1257"/>
      <c r="H20688" s="1258"/>
      <c r="I20688" s="1257"/>
      <c r="J20688" s="1257"/>
      <c r="K20688" s="1257"/>
      <c r="L20688" s="1257"/>
      <c r="M20688" s="1257"/>
    </row>
    <row r="20689" spans="2:13" s="1259" customFormat="1" x14ac:dyDescent="0.2">
      <c r="B20689" s="1257"/>
      <c r="C20689" s="1257"/>
      <c r="D20689" s="1257"/>
      <c r="E20689" s="1257"/>
      <c r="F20689" s="1257"/>
      <c r="G20689" s="1257"/>
      <c r="H20689" s="1258"/>
      <c r="I20689" s="1257"/>
      <c r="J20689" s="1257"/>
      <c r="K20689" s="1257"/>
      <c r="L20689" s="1257"/>
      <c r="M20689" s="1257"/>
    </row>
    <row r="20690" spans="2:13" s="1259" customFormat="1" x14ac:dyDescent="0.2">
      <c r="B20690" s="1257"/>
      <c r="C20690" s="1257"/>
      <c r="D20690" s="1257"/>
      <c r="E20690" s="1257"/>
      <c r="F20690" s="1257"/>
      <c r="G20690" s="1257"/>
      <c r="H20690" s="1258"/>
      <c r="I20690" s="1257"/>
      <c r="J20690" s="1257"/>
      <c r="K20690" s="1257"/>
      <c r="L20690" s="1257"/>
      <c r="M20690" s="1257"/>
    </row>
    <row r="20691" spans="2:13" s="1259" customFormat="1" x14ac:dyDescent="0.2">
      <c r="B20691" s="1257"/>
      <c r="C20691" s="1257"/>
      <c r="D20691" s="1257"/>
      <c r="E20691" s="1257"/>
      <c r="F20691" s="1257"/>
      <c r="G20691" s="1257"/>
      <c r="H20691" s="1258"/>
      <c r="I20691" s="1257"/>
      <c r="J20691" s="1257"/>
      <c r="K20691" s="1257"/>
      <c r="L20691" s="1257"/>
      <c r="M20691" s="1257"/>
    </row>
    <row r="20692" spans="2:13" s="1259" customFormat="1" x14ac:dyDescent="0.2">
      <c r="B20692" s="1257"/>
      <c r="C20692" s="1257"/>
      <c r="D20692" s="1257"/>
      <c r="E20692" s="1257"/>
      <c r="F20692" s="1257"/>
      <c r="G20692" s="1257"/>
      <c r="H20692" s="1258"/>
      <c r="I20692" s="1257"/>
      <c r="J20692" s="1257"/>
      <c r="K20692" s="1257"/>
      <c r="L20692" s="1257"/>
      <c r="M20692" s="1257"/>
    </row>
    <row r="20693" spans="2:13" s="1259" customFormat="1" x14ac:dyDescent="0.2">
      <c r="B20693" s="1257"/>
      <c r="C20693" s="1257"/>
      <c r="D20693" s="1257"/>
      <c r="E20693" s="1257"/>
      <c r="F20693" s="1257"/>
      <c r="G20693" s="1257"/>
      <c r="H20693" s="1258"/>
      <c r="I20693" s="1257"/>
      <c r="J20693" s="1257"/>
      <c r="K20693" s="1257"/>
      <c r="L20693" s="1257"/>
      <c r="M20693" s="1257"/>
    </row>
    <row r="20694" spans="2:13" s="1259" customFormat="1" x14ac:dyDescent="0.2">
      <c r="B20694" s="1257"/>
      <c r="C20694" s="1257"/>
      <c r="D20694" s="1257"/>
      <c r="E20694" s="1257"/>
      <c r="F20694" s="1257"/>
      <c r="G20694" s="1257"/>
      <c r="H20694" s="1258"/>
      <c r="I20694" s="1257"/>
      <c r="J20694" s="1257"/>
      <c r="K20694" s="1257"/>
      <c r="L20694" s="1257"/>
      <c r="M20694" s="1257"/>
    </row>
    <row r="20695" spans="2:13" s="1259" customFormat="1" x14ac:dyDescent="0.2">
      <c r="B20695" s="1257"/>
      <c r="C20695" s="1257"/>
      <c r="D20695" s="1257"/>
      <c r="E20695" s="1257"/>
      <c r="F20695" s="1257"/>
      <c r="G20695" s="1257"/>
      <c r="H20695" s="1258"/>
      <c r="I20695" s="1257"/>
      <c r="J20695" s="1257"/>
      <c r="K20695" s="1257"/>
      <c r="L20695" s="1257"/>
      <c r="M20695" s="1257"/>
    </row>
    <row r="20696" spans="2:13" s="1259" customFormat="1" x14ac:dyDescent="0.2">
      <c r="B20696" s="1257"/>
      <c r="C20696" s="1257"/>
      <c r="D20696" s="1257"/>
      <c r="E20696" s="1257"/>
      <c r="F20696" s="1257"/>
      <c r="G20696" s="1257"/>
      <c r="H20696" s="1258"/>
      <c r="I20696" s="1257"/>
      <c r="J20696" s="1257"/>
      <c r="K20696" s="1257"/>
      <c r="L20696" s="1257"/>
      <c r="M20696" s="1257"/>
    </row>
    <row r="20697" spans="2:13" s="1259" customFormat="1" x14ac:dyDescent="0.2">
      <c r="B20697" s="1257"/>
      <c r="C20697" s="1257"/>
      <c r="D20697" s="1257"/>
      <c r="E20697" s="1257"/>
      <c r="F20697" s="1257"/>
      <c r="G20697" s="1257"/>
      <c r="H20697" s="1258"/>
      <c r="I20697" s="1257"/>
      <c r="J20697" s="1257"/>
      <c r="K20697" s="1257"/>
      <c r="L20697" s="1257"/>
      <c r="M20697" s="1257"/>
    </row>
    <row r="20698" spans="2:13" s="1259" customFormat="1" x14ac:dyDescent="0.2">
      <c r="B20698" s="1257"/>
      <c r="C20698" s="1257"/>
      <c r="D20698" s="1257"/>
      <c r="E20698" s="1257"/>
      <c r="F20698" s="1257"/>
      <c r="G20698" s="1257"/>
      <c r="H20698" s="1258"/>
      <c r="I20698" s="1257"/>
      <c r="J20698" s="1257"/>
      <c r="K20698" s="1257"/>
      <c r="L20698" s="1257"/>
      <c r="M20698" s="1257"/>
    </row>
    <row r="20699" spans="2:13" s="1259" customFormat="1" x14ac:dyDescent="0.2">
      <c r="B20699" s="1257"/>
      <c r="C20699" s="1257"/>
      <c r="D20699" s="1257"/>
      <c r="E20699" s="1257"/>
      <c r="F20699" s="1257"/>
      <c r="G20699" s="1257"/>
      <c r="H20699" s="1258"/>
      <c r="I20699" s="1257"/>
      <c r="J20699" s="1257"/>
      <c r="K20699" s="1257"/>
      <c r="L20699" s="1257"/>
      <c r="M20699" s="1257"/>
    </row>
    <row r="20700" spans="2:13" s="1259" customFormat="1" x14ac:dyDescent="0.2">
      <c r="B20700" s="1257"/>
      <c r="C20700" s="1257"/>
      <c r="D20700" s="1257"/>
      <c r="E20700" s="1257"/>
      <c r="F20700" s="1257"/>
      <c r="G20700" s="1257"/>
      <c r="H20700" s="1258"/>
      <c r="I20700" s="1257"/>
      <c r="J20700" s="1257"/>
      <c r="K20700" s="1257"/>
      <c r="L20700" s="1257"/>
      <c r="M20700" s="1257"/>
    </row>
    <row r="20701" spans="2:13" s="1259" customFormat="1" x14ac:dyDescent="0.2">
      <c r="B20701" s="1257"/>
      <c r="C20701" s="1257"/>
      <c r="D20701" s="1257"/>
      <c r="E20701" s="1257"/>
      <c r="F20701" s="1257"/>
      <c r="G20701" s="1257"/>
      <c r="H20701" s="1258"/>
      <c r="I20701" s="1257"/>
      <c r="J20701" s="1257"/>
      <c r="K20701" s="1257"/>
      <c r="L20701" s="1257"/>
      <c r="M20701" s="1257"/>
    </row>
    <row r="20702" spans="2:13" s="1259" customFormat="1" x14ac:dyDescent="0.2">
      <c r="B20702" s="1257"/>
      <c r="C20702" s="1257"/>
      <c r="D20702" s="1257"/>
      <c r="E20702" s="1257"/>
      <c r="F20702" s="1257"/>
      <c r="G20702" s="1257"/>
      <c r="H20702" s="1258"/>
      <c r="I20702" s="1257"/>
      <c r="J20702" s="1257"/>
      <c r="K20702" s="1257"/>
      <c r="L20702" s="1257"/>
      <c r="M20702" s="1257"/>
    </row>
    <row r="20703" spans="2:13" s="1259" customFormat="1" x14ac:dyDescent="0.2">
      <c r="B20703" s="1257"/>
      <c r="C20703" s="1257"/>
      <c r="D20703" s="1257"/>
      <c r="E20703" s="1257"/>
      <c r="F20703" s="1257"/>
      <c r="G20703" s="1257"/>
      <c r="H20703" s="1258"/>
      <c r="I20703" s="1257"/>
      <c r="J20703" s="1257"/>
      <c r="K20703" s="1257"/>
      <c r="L20703" s="1257"/>
      <c r="M20703" s="1257"/>
    </row>
    <row r="20704" spans="2:13" s="1259" customFormat="1" x14ac:dyDescent="0.2">
      <c r="B20704" s="1257"/>
      <c r="C20704" s="1257"/>
      <c r="D20704" s="1257"/>
      <c r="E20704" s="1257"/>
      <c r="F20704" s="1257"/>
      <c r="G20704" s="1257"/>
      <c r="H20704" s="1258"/>
      <c r="I20704" s="1257"/>
      <c r="J20704" s="1257"/>
      <c r="K20704" s="1257"/>
      <c r="L20704" s="1257"/>
      <c r="M20704" s="1257"/>
    </row>
    <row r="20705" spans="2:13" s="1259" customFormat="1" x14ac:dyDescent="0.2">
      <c r="B20705" s="1257"/>
      <c r="C20705" s="1257"/>
      <c r="D20705" s="1257"/>
      <c r="E20705" s="1257"/>
      <c r="F20705" s="1257"/>
      <c r="G20705" s="1257"/>
      <c r="H20705" s="1258"/>
      <c r="I20705" s="1257"/>
      <c r="J20705" s="1257"/>
      <c r="K20705" s="1257"/>
      <c r="L20705" s="1257"/>
      <c r="M20705" s="1257"/>
    </row>
    <row r="20706" spans="2:13" s="1259" customFormat="1" x14ac:dyDescent="0.2">
      <c r="B20706" s="1257"/>
      <c r="C20706" s="1257"/>
      <c r="D20706" s="1257"/>
      <c r="E20706" s="1257"/>
      <c r="F20706" s="1257"/>
      <c r="G20706" s="1257"/>
      <c r="H20706" s="1258"/>
      <c r="I20706" s="1257"/>
      <c r="J20706" s="1257"/>
      <c r="K20706" s="1257"/>
      <c r="L20706" s="1257"/>
      <c r="M20706" s="1257"/>
    </row>
    <row r="20707" spans="2:13" s="1259" customFormat="1" x14ac:dyDescent="0.2">
      <c r="B20707" s="1257"/>
      <c r="C20707" s="1257"/>
      <c r="D20707" s="1257"/>
      <c r="E20707" s="1257"/>
      <c r="F20707" s="1257"/>
      <c r="G20707" s="1257"/>
      <c r="H20707" s="1258"/>
      <c r="I20707" s="1257"/>
      <c r="J20707" s="1257"/>
      <c r="K20707" s="1257"/>
      <c r="L20707" s="1257"/>
      <c r="M20707" s="1257"/>
    </row>
    <row r="20708" spans="2:13" s="1259" customFormat="1" x14ac:dyDescent="0.2">
      <c r="B20708" s="1257"/>
      <c r="C20708" s="1257"/>
      <c r="D20708" s="1257"/>
      <c r="E20708" s="1257"/>
      <c r="F20708" s="1257"/>
      <c r="G20708" s="1257"/>
      <c r="H20708" s="1258"/>
      <c r="I20708" s="1257"/>
      <c r="J20708" s="1257"/>
      <c r="K20708" s="1257"/>
      <c r="L20708" s="1257"/>
      <c r="M20708" s="1257"/>
    </row>
    <row r="20709" spans="2:13" s="1259" customFormat="1" x14ac:dyDescent="0.2">
      <c r="B20709" s="1257"/>
      <c r="C20709" s="1257"/>
      <c r="D20709" s="1257"/>
      <c r="E20709" s="1257"/>
      <c r="F20709" s="1257"/>
      <c r="G20709" s="1257"/>
      <c r="H20709" s="1258"/>
      <c r="I20709" s="1257"/>
      <c r="J20709" s="1257"/>
      <c r="K20709" s="1257"/>
      <c r="L20709" s="1257"/>
      <c r="M20709" s="1257"/>
    </row>
    <row r="20710" spans="2:13" s="1259" customFormat="1" x14ac:dyDescent="0.2">
      <c r="B20710" s="1257"/>
      <c r="C20710" s="1257"/>
      <c r="D20710" s="1257"/>
      <c r="E20710" s="1257"/>
      <c r="F20710" s="1257"/>
      <c r="G20710" s="1257"/>
      <c r="H20710" s="1258"/>
      <c r="I20710" s="1257"/>
      <c r="J20710" s="1257"/>
      <c r="K20710" s="1257"/>
      <c r="L20710" s="1257"/>
      <c r="M20710" s="1257"/>
    </row>
    <row r="20711" spans="2:13" s="1259" customFormat="1" x14ac:dyDescent="0.2">
      <c r="B20711" s="1257"/>
      <c r="C20711" s="1257"/>
      <c r="D20711" s="1257"/>
      <c r="E20711" s="1257"/>
      <c r="F20711" s="1257"/>
      <c r="G20711" s="1257"/>
      <c r="H20711" s="1258"/>
      <c r="I20711" s="1257"/>
      <c r="J20711" s="1257"/>
      <c r="K20711" s="1257"/>
      <c r="L20711" s="1257"/>
      <c r="M20711" s="1257"/>
    </row>
    <row r="20712" spans="2:13" s="1259" customFormat="1" x14ac:dyDescent="0.2">
      <c r="B20712" s="1257"/>
      <c r="C20712" s="1257"/>
      <c r="D20712" s="1257"/>
      <c r="E20712" s="1257"/>
      <c r="F20712" s="1257"/>
      <c r="G20712" s="1257"/>
      <c r="H20712" s="1258"/>
      <c r="I20712" s="1257"/>
      <c r="J20712" s="1257"/>
      <c r="K20712" s="1257"/>
      <c r="L20712" s="1257"/>
      <c r="M20712" s="1257"/>
    </row>
    <row r="20713" spans="2:13" s="1259" customFormat="1" x14ac:dyDescent="0.2">
      <c r="B20713" s="1257"/>
      <c r="C20713" s="1257"/>
      <c r="D20713" s="1257"/>
      <c r="E20713" s="1257"/>
      <c r="F20713" s="1257"/>
      <c r="G20713" s="1257"/>
      <c r="H20713" s="1258"/>
      <c r="I20713" s="1257"/>
      <c r="J20713" s="1257"/>
      <c r="K20713" s="1257"/>
      <c r="L20713" s="1257"/>
      <c r="M20713" s="1257"/>
    </row>
    <row r="20714" spans="2:13" s="1259" customFormat="1" x14ac:dyDescent="0.2">
      <c r="B20714" s="1257"/>
      <c r="C20714" s="1257"/>
      <c r="D20714" s="1257"/>
      <c r="E20714" s="1257"/>
      <c r="F20714" s="1257"/>
      <c r="G20714" s="1257"/>
      <c r="H20714" s="1258"/>
      <c r="I20714" s="1257"/>
      <c r="J20714" s="1257"/>
      <c r="K20714" s="1257"/>
      <c r="L20714" s="1257"/>
      <c r="M20714" s="1257"/>
    </row>
    <row r="20715" spans="2:13" s="1259" customFormat="1" x14ac:dyDescent="0.2">
      <c r="B20715" s="1257"/>
      <c r="C20715" s="1257"/>
      <c r="D20715" s="1257"/>
      <c r="E20715" s="1257"/>
      <c r="F20715" s="1257"/>
      <c r="G20715" s="1257"/>
      <c r="H20715" s="1258"/>
      <c r="I20715" s="1257"/>
      <c r="J20715" s="1257"/>
      <c r="K20715" s="1257"/>
      <c r="L20715" s="1257"/>
      <c r="M20715" s="1257"/>
    </row>
    <row r="20716" spans="2:13" s="1259" customFormat="1" x14ac:dyDescent="0.2">
      <c r="B20716" s="1257"/>
      <c r="C20716" s="1257"/>
      <c r="D20716" s="1257"/>
      <c r="E20716" s="1257"/>
      <c r="F20716" s="1257"/>
      <c r="G20716" s="1257"/>
      <c r="H20716" s="1258"/>
      <c r="I20716" s="1257"/>
      <c r="J20716" s="1257"/>
      <c r="K20716" s="1257"/>
      <c r="L20716" s="1257"/>
      <c r="M20716" s="1257"/>
    </row>
    <row r="20717" spans="2:13" s="1259" customFormat="1" x14ac:dyDescent="0.2">
      <c r="B20717" s="1257"/>
      <c r="C20717" s="1257"/>
      <c r="D20717" s="1257"/>
      <c r="E20717" s="1257"/>
      <c r="F20717" s="1257"/>
      <c r="G20717" s="1257"/>
      <c r="H20717" s="1258"/>
      <c r="I20717" s="1257"/>
      <c r="J20717" s="1257"/>
      <c r="K20717" s="1257"/>
      <c r="L20717" s="1257"/>
      <c r="M20717" s="1257"/>
    </row>
    <row r="20718" spans="2:13" s="1259" customFormat="1" x14ac:dyDescent="0.2">
      <c r="B20718" s="1257"/>
      <c r="C20718" s="1257"/>
      <c r="D20718" s="1257"/>
      <c r="E20718" s="1257"/>
      <c r="F20718" s="1257"/>
      <c r="G20718" s="1257"/>
      <c r="H20718" s="1258"/>
      <c r="I20718" s="1257"/>
      <c r="J20718" s="1257"/>
      <c r="K20718" s="1257"/>
      <c r="L20718" s="1257"/>
      <c r="M20718" s="1257"/>
    </row>
    <row r="20719" spans="2:13" s="1259" customFormat="1" x14ac:dyDescent="0.2">
      <c r="B20719" s="1257"/>
      <c r="C20719" s="1257"/>
      <c r="D20719" s="1257"/>
      <c r="E20719" s="1257"/>
      <c r="F20719" s="1257"/>
      <c r="G20719" s="1257"/>
      <c r="H20719" s="1258"/>
      <c r="I20719" s="1257"/>
      <c r="J20719" s="1257"/>
      <c r="K20719" s="1257"/>
      <c r="L20719" s="1257"/>
      <c r="M20719" s="1257"/>
    </row>
    <row r="20720" spans="2:13" s="1259" customFormat="1" x14ac:dyDescent="0.2">
      <c r="B20720" s="1257"/>
      <c r="C20720" s="1257"/>
      <c r="D20720" s="1257"/>
      <c r="E20720" s="1257"/>
      <c r="F20720" s="1257"/>
      <c r="G20720" s="1257"/>
      <c r="H20720" s="1258"/>
      <c r="I20720" s="1257"/>
      <c r="J20720" s="1257"/>
      <c r="K20720" s="1257"/>
      <c r="L20720" s="1257"/>
      <c r="M20720" s="1257"/>
    </row>
    <row r="20721" spans="2:13" s="1259" customFormat="1" x14ac:dyDescent="0.2">
      <c r="B20721" s="1257"/>
      <c r="C20721" s="1257"/>
      <c r="D20721" s="1257"/>
      <c r="E20721" s="1257"/>
      <c r="F20721" s="1257"/>
      <c r="G20721" s="1257"/>
      <c r="H20721" s="1258"/>
      <c r="I20721" s="1257"/>
      <c r="J20721" s="1257"/>
      <c r="K20721" s="1257"/>
      <c r="L20721" s="1257"/>
      <c r="M20721" s="1257"/>
    </row>
    <row r="20722" spans="2:13" s="1259" customFormat="1" x14ac:dyDescent="0.2">
      <c r="B20722" s="1257"/>
      <c r="C20722" s="1257"/>
      <c r="D20722" s="1257"/>
      <c r="E20722" s="1257"/>
      <c r="F20722" s="1257"/>
      <c r="G20722" s="1257"/>
      <c r="H20722" s="1258"/>
      <c r="I20722" s="1257"/>
      <c r="J20722" s="1257"/>
      <c r="K20722" s="1257"/>
      <c r="L20722" s="1257"/>
      <c r="M20722" s="1257"/>
    </row>
    <row r="20723" spans="2:13" s="1259" customFormat="1" x14ac:dyDescent="0.2">
      <c r="B20723" s="1257"/>
      <c r="C20723" s="1257"/>
      <c r="D20723" s="1257"/>
      <c r="E20723" s="1257"/>
      <c r="F20723" s="1257"/>
      <c r="G20723" s="1257"/>
      <c r="H20723" s="1258"/>
      <c r="I20723" s="1257"/>
      <c r="J20723" s="1257"/>
      <c r="K20723" s="1257"/>
      <c r="L20723" s="1257"/>
      <c r="M20723" s="1257"/>
    </row>
    <row r="20724" spans="2:13" s="1259" customFormat="1" x14ac:dyDescent="0.2">
      <c r="B20724" s="1257"/>
      <c r="C20724" s="1257"/>
      <c r="D20724" s="1257"/>
      <c r="E20724" s="1257"/>
      <c r="F20724" s="1257"/>
      <c r="G20724" s="1257"/>
      <c r="H20724" s="1258"/>
      <c r="I20724" s="1257"/>
      <c r="J20724" s="1257"/>
      <c r="K20724" s="1257"/>
      <c r="L20724" s="1257"/>
      <c r="M20724" s="1257"/>
    </row>
    <row r="20725" spans="2:13" s="1259" customFormat="1" x14ac:dyDescent="0.2">
      <c r="B20725" s="1257"/>
      <c r="C20725" s="1257"/>
      <c r="D20725" s="1257"/>
      <c r="E20725" s="1257"/>
      <c r="F20725" s="1257"/>
      <c r="G20725" s="1257"/>
      <c r="H20725" s="1258"/>
      <c r="I20725" s="1257"/>
      <c r="J20725" s="1257"/>
      <c r="K20725" s="1257"/>
      <c r="L20725" s="1257"/>
      <c r="M20725" s="1257"/>
    </row>
    <row r="20726" spans="2:13" s="1259" customFormat="1" x14ac:dyDescent="0.2">
      <c r="B20726" s="1257"/>
      <c r="C20726" s="1257"/>
      <c r="D20726" s="1257"/>
      <c r="E20726" s="1257"/>
      <c r="F20726" s="1257"/>
      <c r="G20726" s="1257"/>
      <c r="H20726" s="1258"/>
      <c r="I20726" s="1257"/>
      <c r="J20726" s="1257"/>
      <c r="K20726" s="1257"/>
      <c r="L20726" s="1257"/>
      <c r="M20726" s="1257"/>
    </row>
    <row r="20727" spans="2:13" s="1259" customFormat="1" x14ac:dyDescent="0.2">
      <c r="B20727" s="1257"/>
      <c r="C20727" s="1257"/>
      <c r="D20727" s="1257"/>
      <c r="E20727" s="1257"/>
      <c r="F20727" s="1257"/>
      <c r="G20727" s="1257"/>
      <c r="H20727" s="1258"/>
      <c r="I20727" s="1257"/>
      <c r="J20727" s="1257"/>
      <c r="K20727" s="1257"/>
      <c r="L20727" s="1257"/>
      <c r="M20727" s="1257"/>
    </row>
    <row r="20728" spans="2:13" s="1259" customFormat="1" x14ac:dyDescent="0.2">
      <c r="B20728" s="1257"/>
      <c r="C20728" s="1257"/>
      <c r="D20728" s="1257"/>
      <c r="E20728" s="1257"/>
      <c r="F20728" s="1257"/>
      <c r="G20728" s="1257"/>
      <c r="H20728" s="1258"/>
      <c r="I20728" s="1257"/>
      <c r="J20728" s="1257"/>
      <c r="K20728" s="1257"/>
      <c r="L20728" s="1257"/>
      <c r="M20728" s="1257"/>
    </row>
    <row r="20729" spans="2:13" s="1259" customFormat="1" x14ac:dyDescent="0.2">
      <c r="B20729" s="1257"/>
      <c r="C20729" s="1257"/>
      <c r="D20729" s="1257"/>
      <c r="E20729" s="1257"/>
      <c r="F20729" s="1257"/>
      <c r="G20729" s="1257"/>
      <c r="H20729" s="1258"/>
      <c r="I20729" s="1257"/>
      <c r="J20729" s="1257"/>
      <c r="K20729" s="1257"/>
      <c r="L20729" s="1257"/>
      <c r="M20729" s="1257"/>
    </row>
    <row r="20730" spans="2:13" s="1259" customFormat="1" x14ac:dyDescent="0.2">
      <c r="B20730" s="1257"/>
      <c r="C20730" s="1257"/>
      <c r="D20730" s="1257"/>
      <c r="E20730" s="1257"/>
      <c r="F20730" s="1257"/>
      <c r="G20730" s="1257"/>
      <c r="H20730" s="1258"/>
      <c r="I20730" s="1257"/>
      <c r="J20730" s="1257"/>
      <c r="K20730" s="1257"/>
      <c r="L20730" s="1257"/>
      <c r="M20730" s="1257"/>
    </row>
    <row r="20731" spans="2:13" s="1259" customFormat="1" x14ac:dyDescent="0.2">
      <c r="B20731" s="1257"/>
      <c r="C20731" s="1257"/>
      <c r="D20731" s="1257"/>
      <c r="E20731" s="1257"/>
      <c r="F20731" s="1257"/>
      <c r="G20731" s="1257"/>
      <c r="H20731" s="1258"/>
      <c r="I20731" s="1257"/>
      <c r="J20731" s="1257"/>
      <c r="K20731" s="1257"/>
      <c r="L20731" s="1257"/>
      <c r="M20731" s="1257"/>
    </row>
    <row r="20732" spans="2:13" s="1259" customFormat="1" x14ac:dyDescent="0.2">
      <c r="B20732" s="1257"/>
      <c r="C20732" s="1257"/>
      <c r="D20732" s="1257"/>
      <c r="E20732" s="1257"/>
      <c r="F20732" s="1257"/>
      <c r="G20732" s="1257"/>
      <c r="H20732" s="1258"/>
      <c r="I20732" s="1257"/>
      <c r="J20732" s="1257"/>
      <c r="K20732" s="1257"/>
      <c r="L20732" s="1257"/>
      <c r="M20732" s="1257"/>
    </row>
    <row r="20733" spans="2:13" s="1259" customFormat="1" x14ac:dyDescent="0.2">
      <c r="B20733" s="1257"/>
      <c r="C20733" s="1257"/>
      <c r="D20733" s="1257"/>
      <c r="E20733" s="1257"/>
      <c r="F20733" s="1257"/>
      <c r="G20733" s="1257"/>
      <c r="H20733" s="1258"/>
      <c r="I20733" s="1257"/>
      <c r="J20733" s="1257"/>
      <c r="K20733" s="1257"/>
      <c r="L20733" s="1257"/>
      <c r="M20733" s="1257"/>
    </row>
    <row r="20734" spans="2:13" s="1259" customFormat="1" x14ac:dyDescent="0.2">
      <c r="B20734" s="1257"/>
      <c r="C20734" s="1257"/>
      <c r="D20734" s="1257"/>
      <c r="E20734" s="1257"/>
      <c r="F20734" s="1257"/>
      <c r="G20734" s="1257"/>
      <c r="H20734" s="1258"/>
      <c r="I20734" s="1257"/>
      <c r="J20734" s="1257"/>
      <c r="K20734" s="1257"/>
      <c r="L20734" s="1257"/>
      <c r="M20734" s="1257"/>
    </row>
    <row r="20735" spans="2:13" s="1259" customFormat="1" x14ac:dyDescent="0.2">
      <c r="B20735" s="1257"/>
      <c r="C20735" s="1257"/>
      <c r="D20735" s="1257"/>
      <c r="E20735" s="1257"/>
      <c r="F20735" s="1257"/>
      <c r="G20735" s="1257"/>
      <c r="H20735" s="1258"/>
      <c r="I20735" s="1257"/>
      <c r="J20735" s="1257"/>
      <c r="K20735" s="1257"/>
      <c r="L20735" s="1257"/>
      <c r="M20735" s="1257"/>
    </row>
    <row r="20736" spans="2:13" s="1259" customFormat="1" x14ac:dyDescent="0.2">
      <c r="B20736" s="1257"/>
      <c r="C20736" s="1257"/>
      <c r="D20736" s="1257"/>
      <c r="E20736" s="1257"/>
      <c r="F20736" s="1257"/>
      <c r="G20736" s="1257"/>
      <c r="H20736" s="1258"/>
      <c r="I20736" s="1257"/>
      <c r="J20736" s="1257"/>
      <c r="K20736" s="1257"/>
      <c r="L20736" s="1257"/>
      <c r="M20736" s="1257"/>
    </row>
    <row r="20737" spans="2:13" s="1259" customFormat="1" x14ac:dyDescent="0.2">
      <c r="B20737" s="1257"/>
      <c r="C20737" s="1257"/>
      <c r="D20737" s="1257"/>
      <c r="E20737" s="1257"/>
      <c r="F20737" s="1257"/>
      <c r="G20737" s="1257"/>
      <c r="H20737" s="1258"/>
      <c r="I20737" s="1257"/>
      <c r="J20737" s="1257"/>
      <c r="K20737" s="1257"/>
      <c r="L20737" s="1257"/>
      <c r="M20737" s="1257"/>
    </row>
    <row r="20738" spans="2:13" s="1259" customFormat="1" x14ac:dyDescent="0.2">
      <c r="B20738" s="1257"/>
      <c r="C20738" s="1257"/>
      <c r="D20738" s="1257"/>
      <c r="E20738" s="1257"/>
      <c r="F20738" s="1257"/>
      <c r="G20738" s="1257"/>
      <c r="H20738" s="1258"/>
      <c r="I20738" s="1257"/>
      <c r="J20738" s="1257"/>
      <c r="K20738" s="1257"/>
      <c r="L20738" s="1257"/>
      <c r="M20738" s="1257"/>
    </row>
    <row r="20739" spans="2:13" s="1259" customFormat="1" x14ac:dyDescent="0.2">
      <c r="B20739" s="1257"/>
      <c r="C20739" s="1257"/>
      <c r="D20739" s="1257"/>
      <c r="E20739" s="1257"/>
      <c r="F20739" s="1257"/>
      <c r="G20739" s="1257"/>
      <c r="H20739" s="1258"/>
      <c r="I20739" s="1257"/>
      <c r="J20739" s="1257"/>
      <c r="K20739" s="1257"/>
      <c r="L20739" s="1257"/>
      <c r="M20739" s="1257"/>
    </row>
    <row r="20740" spans="2:13" s="1259" customFormat="1" x14ac:dyDescent="0.2">
      <c r="B20740" s="1257"/>
      <c r="C20740" s="1257"/>
      <c r="D20740" s="1257"/>
      <c r="E20740" s="1257"/>
      <c r="F20740" s="1257"/>
      <c r="G20740" s="1257"/>
      <c r="H20740" s="1258"/>
      <c r="I20740" s="1257"/>
      <c r="J20740" s="1257"/>
      <c r="K20740" s="1257"/>
      <c r="L20740" s="1257"/>
      <c r="M20740" s="1257"/>
    </row>
    <row r="20741" spans="2:13" s="1259" customFormat="1" x14ac:dyDescent="0.2">
      <c r="B20741" s="1257"/>
      <c r="C20741" s="1257"/>
      <c r="D20741" s="1257"/>
      <c r="E20741" s="1257"/>
      <c r="F20741" s="1257"/>
      <c r="G20741" s="1257"/>
      <c r="H20741" s="1258"/>
      <c r="I20741" s="1257"/>
      <c r="J20741" s="1257"/>
      <c r="K20741" s="1257"/>
      <c r="L20741" s="1257"/>
      <c r="M20741" s="1257"/>
    </row>
    <row r="20742" spans="2:13" s="1259" customFormat="1" x14ac:dyDescent="0.2">
      <c r="B20742" s="1257"/>
      <c r="C20742" s="1257"/>
      <c r="D20742" s="1257"/>
      <c r="E20742" s="1257"/>
      <c r="F20742" s="1257"/>
      <c r="G20742" s="1257"/>
      <c r="H20742" s="1258"/>
      <c r="I20742" s="1257"/>
      <c r="J20742" s="1257"/>
      <c r="K20742" s="1257"/>
      <c r="L20742" s="1257"/>
      <c r="M20742" s="1257"/>
    </row>
    <row r="20743" spans="2:13" s="1259" customFormat="1" x14ac:dyDescent="0.2">
      <c r="B20743" s="1257"/>
      <c r="C20743" s="1257"/>
      <c r="D20743" s="1257"/>
      <c r="E20743" s="1257"/>
      <c r="F20743" s="1257"/>
      <c r="G20743" s="1257"/>
      <c r="H20743" s="1258"/>
      <c r="I20743" s="1257"/>
      <c r="J20743" s="1257"/>
      <c r="K20743" s="1257"/>
      <c r="L20743" s="1257"/>
      <c r="M20743" s="1257"/>
    </row>
    <row r="20744" spans="2:13" s="1259" customFormat="1" x14ac:dyDescent="0.2">
      <c r="B20744" s="1257"/>
      <c r="C20744" s="1257"/>
      <c r="D20744" s="1257"/>
      <c r="E20744" s="1257"/>
      <c r="F20744" s="1257"/>
      <c r="G20744" s="1257"/>
      <c r="H20744" s="1258"/>
      <c r="I20744" s="1257"/>
      <c r="J20744" s="1257"/>
      <c r="K20744" s="1257"/>
      <c r="L20744" s="1257"/>
      <c r="M20744" s="1257"/>
    </row>
    <row r="20745" spans="2:13" s="1259" customFormat="1" x14ac:dyDescent="0.2">
      <c r="B20745" s="1257"/>
      <c r="C20745" s="1257"/>
      <c r="D20745" s="1257"/>
      <c r="E20745" s="1257"/>
      <c r="F20745" s="1257"/>
      <c r="G20745" s="1257"/>
      <c r="H20745" s="1258"/>
      <c r="I20745" s="1257"/>
      <c r="J20745" s="1257"/>
      <c r="K20745" s="1257"/>
      <c r="L20745" s="1257"/>
      <c r="M20745" s="1257"/>
    </row>
    <row r="20746" spans="2:13" s="1259" customFormat="1" x14ac:dyDescent="0.2">
      <c r="B20746" s="1257"/>
      <c r="C20746" s="1257"/>
      <c r="D20746" s="1257"/>
      <c r="E20746" s="1257"/>
      <c r="F20746" s="1257"/>
      <c r="G20746" s="1257"/>
      <c r="H20746" s="1258"/>
      <c r="I20746" s="1257"/>
      <c r="J20746" s="1257"/>
      <c r="K20746" s="1257"/>
      <c r="L20746" s="1257"/>
      <c r="M20746" s="1257"/>
    </row>
    <row r="20747" spans="2:13" s="1259" customFormat="1" x14ac:dyDescent="0.2">
      <c r="B20747" s="1257"/>
      <c r="C20747" s="1257"/>
      <c r="D20747" s="1257"/>
      <c r="E20747" s="1257"/>
      <c r="F20747" s="1257"/>
      <c r="G20747" s="1257"/>
      <c r="H20747" s="1258"/>
      <c r="I20747" s="1257"/>
      <c r="J20747" s="1257"/>
      <c r="K20747" s="1257"/>
      <c r="L20747" s="1257"/>
      <c r="M20747" s="1257"/>
    </row>
    <row r="20748" spans="2:13" s="1259" customFormat="1" x14ac:dyDescent="0.2">
      <c r="B20748" s="1257"/>
      <c r="C20748" s="1257"/>
      <c r="D20748" s="1257"/>
      <c r="E20748" s="1257"/>
      <c r="F20748" s="1257"/>
      <c r="G20748" s="1257"/>
      <c r="H20748" s="1258"/>
      <c r="I20748" s="1257"/>
      <c r="J20748" s="1257"/>
      <c r="K20748" s="1257"/>
      <c r="L20748" s="1257"/>
      <c r="M20748" s="1257"/>
    </row>
    <row r="20749" spans="2:13" s="1259" customFormat="1" x14ac:dyDescent="0.2">
      <c r="B20749" s="1257"/>
      <c r="C20749" s="1257"/>
      <c r="D20749" s="1257"/>
      <c r="E20749" s="1257"/>
      <c r="F20749" s="1257"/>
      <c r="G20749" s="1257"/>
      <c r="H20749" s="1258"/>
      <c r="I20749" s="1257"/>
      <c r="J20749" s="1257"/>
      <c r="K20749" s="1257"/>
      <c r="L20749" s="1257"/>
      <c r="M20749" s="1257"/>
    </row>
    <row r="20750" spans="2:13" s="1259" customFormat="1" x14ac:dyDescent="0.2">
      <c r="B20750" s="1257"/>
      <c r="C20750" s="1257"/>
      <c r="D20750" s="1257"/>
      <c r="E20750" s="1257"/>
      <c r="F20750" s="1257"/>
      <c r="G20750" s="1257"/>
      <c r="H20750" s="1258"/>
      <c r="I20750" s="1257"/>
      <c r="J20750" s="1257"/>
      <c r="K20750" s="1257"/>
      <c r="L20750" s="1257"/>
      <c r="M20750" s="1257"/>
    </row>
    <row r="20751" spans="2:13" s="1259" customFormat="1" x14ac:dyDescent="0.2">
      <c r="B20751" s="1257"/>
      <c r="C20751" s="1257"/>
      <c r="D20751" s="1257"/>
      <c r="E20751" s="1257"/>
      <c r="F20751" s="1257"/>
      <c r="G20751" s="1257"/>
      <c r="H20751" s="1258"/>
      <c r="I20751" s="1257"/>
      <c r="J20751" s="1257"/>
      <c r="K20751" s="1257"/>
      <c r="L20751" s="1257"/>
      <c r="M20751" s="1257"/>
    </row>
    <row r="20752" spans="2:13" s="1259" customFormat="1" x14ac:dyDescent="0.2">
      <c r="B20752" s="1257"/>
      <c r="C20752" s="1257"/>
      <c r="D20752" s="1257"/>
      <c r="E20752" s="1257"/>
      <c r="F20752" s="1257"/>
      <c r="G20752" s="1257"/>
      <c r="H20752" s="1258"/>
      <c r="I20752" s="1257"/>
      <c r="J20752" s="1257"/>
      <c r="K20752" s="1257"/>
      <c r="L20752" s="1257"/>
      <c r="M20752" s="1257"/>
    </row>
    <row r="20753" spans="2:13" s="1259" customFormat="1" x14ac:dyDescent="0.2">
      <c r="B20753" s="1257"/>
      <c r="C20753" s="1257"/>
      <c r="D20753" s="1257"/>
      <c r="E20753" s="1257"/>
      <c r="F20753" s="1257"/>
      <c r="G20753" s="1257"/>
      <c r="H20753" s="1258"/>
      <c r="I20753" s="1257"/>
      <c r="J20753" s="1257"/>
      <c r="K20753" s="1257"/>
      <c r="L20753" s="1257"/>
      <c r="M20753" s="1257"/>
    </row>
    <row r="20754" spans="2:13" s="1259" customFormat="1" x14ac:dyDescent="0.2">
      <c r="B20754" s="1257"/>
      <c r="C20754" s="1257"/>
      <c r="D20754" s="1257"/>
      <c r="E20754" s="1257"/>
      <c r="F20754" s="1257"/>
      <c r="G20754" s="1257"/>
      <c r="H20754" s="1258"/>
      <c r="I20754" s="1257"/>
      <c r="J20754" s="1257"/>
      <c r="K20754" s="1257"/>
      <c r="L20754" s="1257"/>
      <c r="M20754" s="1257"/>
    </row>
    <row r="20755" spans="2:13" s="1259" customFormat="1" x14ac:dyDescent="0.2">
      <c r="B20755" s="1257"/>
      <c r="C20755" s="1257"/>
      <c r="D20755" s="1257"/>
      <c r="E20755" s="1257"/>
      <c r="F20755" s="1257"/>
      <c r="G20755" s="1257"/>
      <c r="H20755" s="1258"/>
      <c r="I20755" s="1257"/>
      <c r="J20755" s="1257"/>
      <c r="K20755" s="1257"/>
      <c r="L20755" s="1257"/>
      <c r="M20755" s="1257"/>
    </row>
    <row r="20756" spans="2:13" s="1259" customFormat="1" x14ac:dyDescent="0.2">
      <c r="B20756" s="1257"/>
      <c r="C20756" s="1257"/>
      <c r="D20756" s="1257"/>
      <c r="E20756" s="1257"/>
      <c r="F20756" s="1257"/>
      <c r="G20756" s="1257"/>
      <c r="H20756" s="1258"/>
      <c r="I20756" s="1257"/>
      <c r="J20756" s="1257"/>
      <c r="K20756" s="1257"/>
      <c r="L20756" s="1257"/>
      <c r="M20756" s="1257"/>
    </row>
    <row r="20757" spans="2:13" s="1259" customFormat="1" x14ac:dyDescent="0.2">
      <c r="B20757" s="1257"/>
      <c r="C20757" s="1257"/>
      <c r="D20757" s="1257"/>
      <c r="E20757" s="1257"/>
      <c r="F20757" s="1257"/>
      <c r="G20757" s="1257"/>
      <c r="H20757" s="1258"/>
      <c r="I20757" s="1257"/>
      <c r="J20757" s="1257"/>
      <c r="K20757" s="1257"/>
      <c r="L20757" s="1257"/>
      <c r="M20757" s="1257"/>
    </row>
    <row r="20758" spans="2:13" s="1259" customFormat="1" x14ac:dyDescent="0.2">
      <c r="B20758" s="1257"/>
      <c r="C20758" s="1257"/>
      <c r="D20758" s="1257"/>
      <c r="E20758" s="1257"/>
      <c r="F20758" s="1257"/>
      <c r="G20758" s="1257"/>
      <c r="H20758" s="1258"/>
      <c r="I20758" s="1257"/>
      <c r="J20758" s="1257"/>
      <c r="K20758" s="1257"/>
      <c r="L20758" s="1257"/>
      <c r="M20758" s="1257"/>
    </row>
    <row r="20759" spans="2:13" s="1259" customFormat="1" x14ac:dyDescent="0.2">
      <c r="B20759" s="1257"/>
      <c r="C20759" s="1257"/>
      <c r="D20759" s="1257"/>
      <c r="E20759" s="1257"/>
      <c r="F20759" s="1257"/>
      <c r="G20759" s="1257"/>
      <c r="H20759" s="1258"/>
      <c r="I20759" s="1257"/>
      <c r="J20759" s="1257"/>
      <c r="K20759" s="1257"/>
      <c r="L20759" s="1257"/>
      <c r="M20759" s="1257"/>
    </row>
    <row r="20760" spans="2:13" s="1259" customFormat="1" x14ac:dyDescent="0.2">
      <c r="B20760" s="1257"/>
      <c r="C20760" s="1257"/>
      <c r="D20760" s="1257"/>
      <c r="E20760" s="1257"/>
      <c r="F20760" s="1257"/>
      <c r="G20760" s="1257"/>
      <c r="H20760" s="1258"/>
      <c r="I20760" s="1257"/>
      <c r="J20760" s="1257"/>
      <c r="K20760" s="1257"/>
      <c r="L20760" s="1257"/>
      <c r="M20760" s="1257"/>
    </row>
    <row r="20761" spans="2:13" s="1259" customFormat="1" x14ac:dyDescent="0.2">
      <c r="B20761" s="1257"/>
      <c r="C20761" s="1257"/>
      <c r="D20761" s="1257"/>
      <c r="E20761" s="1257"/>
      <c r="F20761" s="1257"/>
      <c r="G20761" s="1257"/>
      <c r="H20761" s="1258"/>
      <c r="I20761" s="1257"/>
      <c r="J20761" s="1257"/>
      <c r="K20761" s="1257"/>
      <c r="L20761" s="1257"/>
      <c r="M20761" s="1257"/>
    </row>
    <row r="20762" spans="2:13" s="1259" customFormat="1" x14ac:dyDescent="0.2">
      <c r="B20762" s="1257"/>
      <c r="C20762" s="1257"/>
      <c r="D20762" s="1257"/>
      <c r="E20762" s="1257"/>
      <c r="F20762" s="1257"/>
      <c r="G20762" s="1257"/>
      <c r="H20762" s="1258"/>
      <c r="I20762" s="1257"/>
      <c r="J20762" s="1257"/>
      <c r="K20762" s="1257"/>
      <c r="L20762" s="1257"/>
      <c r="M20762" s="1257"/>
    </row>
    <row r="20763" spans="2:13" s="1259" customFormat="1" x14ac:dyDescent="0.2">
      <c r="B20763" s="1257"/>
      <c r="C20763" s="1257"/>
      <c r="D20763" s="1257"/>
      <c r="E20763" s="1257"/>
      <c r="F20763" s="1257"/>
      <c r="G20763" s="1257"/>
      <c r="H20763" s="1258"/>
      <c r="I20763" s="1257"/>
      <c r="J20763" s="1257"/>
      <c r="K20763" s="1257"/>
      <c r="L20763" s="1257"/>
      <c r="M20763" s="1257"/>
    </row>
    <row r="20764" spans="2:13" s="1259" customFormat="1" x14ac:dyDescent="0.2">
      <c r="B20764" s="1257"/>
      <c r="C20764" s="1257"/>
      <c r="D20764" s="1257"/>
      <c r="E20764" s="1257"/>
      <c r="F20764" s="1257"/>
      <c r="G20764" s="1257"/>
      <c r="H20764" s="1258"/>
      <c r="I20764" s="1257"/>
      <c r="J20764" s="1257"/>
      <c r="K20764" s="1257"/>
      <c r="L20764" s="1257"/>
      <c r="M20764" s="1257"/>
    </row>
    <row r="20765" spans="2:13" s="1259" customFormat="1" x14ac:dyDescent="0.2">
      <c r="B20765" s="1257"/>
      <c r="C20765" s="1257"/>
      <c r="D20765" s="1257"/>
      <c r="E20765" s="1257"/>
      <c r="F20765" s="1257"/>
      <c r="G20765" s="1257"/>
      <c r="H20765" s="1258"/>
      <c r="I20765" s="1257"/>
      <c r="J20765" s="1257"/>
      <c r="K20765" s="1257"/>
      <c r="L20765" s="1257"/>
      <c r="M20765" s="1257"/>
    </row>
    <row r="20766" spans="2:13" s="1259" customFormat="1" x14ac:dyDescent="0.2">
      <c r="B20766" s="1257"/>
      <c r="C20766" s="1257"/>
      <c r="D20766" s="1257"/>
      <c r="E20766" s="1257"/>
      <c r="F20766" s="1257"/>
      <c r="G20766" s="1257"/>
      <c r="H20766" s="1258"/>
      <c r="I20766" s="1257"/>
      <c r="J20766" s="1257"/>
      <c r="K20766" s="1257"/>
      <c r="L20766" s="1257"/>
      <c r="M20766" s="1257"/>
    </row>
    <row r="20767" spans="2:13" s="1259" customFormat="1" x14ac:dyDescent="0.2">
      <c r="B20767" s="1257"/>
      <c r="C20767" s="1257"/>
      <c r="D20767" s="1257"/>
      <c r="E20767" s="1257"/>
      <c r="F20767" s="1257"/>
      <c r="G20767" s="1257"/>
      <c r="H20767" s="1258"/>
      <c r="I20767" s="1257"/>
      <c r="J20767" s="1257"/>
      <c r="K20767" s="1257"/>
      <c r="L20767" s="1257"/>
      <c r="M20767" s="1257"/>
    </row>
    <row r="20768" spans="2:13" s="1259" customFormat="1" x14ac:dyDescent="0.2">
      <c r="B20768" s="1257"/>
      <c r="C20768" s="1257"/>
      <c r="D20768" s="1257"/>
      <c r="E20768" s="1257"/>
      <c r="F20768" s="1257"/>
      <c r="G20768" s="1257"/>
      <c r="H20768" s="1258"/>
      <c r="I20768" s="1257"/>
      <c r="J20768" s="1257"/>
      <c r="K20768" s="1257"/>
      <c r="L20768" s="1257"/>
      <c r="M20768" s="1257"/>
    </row>
    <row r="20769" spans="2:13" s="1259" customFormat="1" x14ac:dyDescent="0.2">
      <c r="B20769" s="1257"/>
      <c r="C20769" s="1257"/>
      <c r="D20769" s="1257"/>
      <c r="E20769" s="1257"/>
      <c r="F20769" s="1257"/>
      <c r="G20769" s="1257"/>
      <c r="H20769" s="1258"/>
      <c r="I20769" s="1257"/>
      <c r="J20769" s="1257"/>
      <c r="K20769" s="1257"/>
      <c r="L20769" s="1257"/>
      <c r="M20769" s="1257"/>
    </row>
    <row r="20770" spans="2:13" s="1259" customFormat="1" x14ac:dyDescent="0.2">
      <c r="B20770" s="1257"/>
      <c r="C20770" s="1257"/>
      <c r="D20770" s="1257"/>
      <c r="E20770" s="1257"/>
      <c r="F20770" s="1257"/>
      <c r="G20770" s="1257"/>
      <c r="H20770" s="1258"/>
      <c r="I20770" s="1257"/>
      <c r="J20770" s="1257"/>
      <c r="K20770" s="1257"/>
      <c r="L20770" s="1257"/>
      <c r="M20770" s="1257"/>
    </row>
    <row r="20771" spans="2:13" s="1259" customFormat="1" x14ac:dyDescent="0.2">
      <c r="B20771" s="1257"/>
      <c r="C20771" s="1257"/>
      <c r="D20771" s="1257"/>
      <c r="E20771" s="1257"/>
      <c r="F20771" s="1257"/>
      <c r="G20771" s="1257"/>
      <c r="H20771" s="1258"/>
      <c r="I20771" s="1257"/>
      <c r="J20771" s="1257"/>
      <c r="K20771" s="1257"/>
      <c r="L20771" s="1257"/>
      <c r="M20771" s="1257"/>
    </row>
    <row r="20772" spans="2:13" s="1259" customFormat="1" x14ac:dyDescent="0.2">
      <c r="B20772" s="1257"/>
      <c r="C20772" s="1257"/>
      <c r="D20772" s="1257"/>
      <c r="E20772" s="1257"/>
      <c r="F20772" s="1257"/>
      <c r="G20772" s="1257"/>
      <c r="H20772" s="1258"/>
      <c r="I20772" s="1257"/>
      <c r="J20772" s="1257"/>
      <c r="K20772" s="1257"/>
      <c r="L20772" s="1257"/>
      <c r="M20772" s="1257"/>
    </row>
    <row r="20773" spans="2:13" s="1259" customFormat="1" x14ac:dyDescent="0.2">
      <c r="B20773" s="1257"/>
      <c r="C20773" s="1257"/>
      <c r="D20773" s="1257"/>
      <c r="E20773" s="1257"/>
      <c r="F20773" s="1257"/>
      <c r="G20773" s="1257"/>
      <c r="H20773" s="1258"/>
      <c r="I20773" s="1257"/>
      <c r="J20773" s="1257"/>
      <c r="K20773" s="1257"/>
      <c r="L20773" s="1257"/>
      <c r="M20773" s="1257"/>
    </row>
    <row r="20774" spans="2:13" s="1259" customFormat="1" x14ac:dyDescent="0.2">
      <c r="B20774" s="1257"/>
      <c r="C20774" s="1257"/>
      <c r="D20774" s="1257"/>
      <c r="E20774" s="1257"/>
      <c r="F20774" s="1257"/>
      <c r="G20774" s="1257"/>
      <c r="H20774" s="1258"/>
      <c r="I20774" s="1257"/>
      <c r="J20774" s="1257"/>
      <c r="K20774" s="1257"/>
      <c r="L20774" s="1257"/>
      <c r="M20774" s="1257"/>
    </row>
    <row r="20775" spans="2:13" s="1259" customFormat="1" x14ac:dyDescent="0.2">
      <c r="B20775" s="1257"/>
      <c r="C20775" s="1257"/>
      <c r="D20775" s="1257"/>
      <c r="E20775" s="1257"/>
      <c r="F20775" s="1257"/>
      <c r="G20775" s="1257"/>
      <c r="H20775" s="1258"/>
      <c r="I20775" s="1257"/>
      <c r="J20775" s="1257"/>
      <c r="K20775" s="1257"/>
      <c r="L20775" s="1257"/>
      <c r="M20775" s="1257"/>
    </row>
    <row r="20776" spans="2:13" s="1259" customFormat="1" x14ac:dyDescent="0.2">
      <c r="B20776" s="1257"/>
      <c r="C20776" s="1257"/>
      <c r="D20776" s="1257"/>
      <c r="E20776" s="1257"/>
      <c r="F20776" s="1257"/>
      <c r="G20776" s="1257"/>
      <c r="H20776" s="1258"/>
      <c r="I20776" s="1257"/>
      <c r="J20776" s="1257"/>
      <c r="K20776" s="1257"/>
      <c r="L20776" s="1257"/>
      <c r="M20776" s="1257"/>
    </row>
    <row r="20777" spans="2:13" s="1259" customFormat="1" x14ac:dyDescent="0.2">
      <c r="B20777" s="1257"/>
      <c r="C20777" s="1257"/>
      <c r="D20777" s="1257"/>
      <c r="E20777" s="1257"/>
      <c r="F20777" s="1257"/>
      <c r="G20777" s="1257"/>
      <c r="H20777" s="1258"/>
      <c r="I20777" s="1257"/>
      <c r="J20777" s="1257"/>
      <c r="K20777" s="1257"/>
      <c r="L20777" s="1257"/>
      <c r="M20777" s="1257"/>
    </row>
    <row r="20778" spans="2:13" s="1259" customFormat="1" x14ac:dyDescent="0.2">
      <c r="B20778" s="1257"/>
      <c r="C20778" s="1257"/>
      <c r="D20778" s="1257"/>
      <c r="E20778" s="1257"/>
      <c r="F20778" s="1257"/>
      <c r="G20778" s="1257"/>
      <c r="H20778" s="1258"/>
      <c r="I20778" s="1257"/>
      <c r="J20778" s="1257"/>
      <c r="K20778" s="1257"/>
      <c r="L20778" s="1257"/>
      <c r="M20778" s="1257"/>
    </row>
    <row r="20779" spans="2:13" s="1259" customFormat="1" x14ac:dyDescent="0.2">
      <c r="B20779" s="1257"/>
      <c r="C20779" s="1257"/>
      <c r="D20779" s="1257"/>
      <c r="E20779" s="1257"/>
      <c r="F20779" s="1257"/>
      <c r="G20779" s="1257"/>
      <c r="H20779" s="1258"/>
      <c r="I20779" s="1257"/>
      <c r="J20779" s="1257"/>
      <c r="K20779" s="1257"/>
      <c r="L20779" s="1257"/>
      <c r="M20779" s="1257"/>
    </row>
    <row r="20780" spans="2:13" s="1259" customFormat="1" x14ac:dyDescent="0.2">
      <c r="B20780" s="1257"/>
      <c r="C20780" s="1257"/>
      <c r="D20780" s="1257"/>
      <c r="E20780" s="1257"/>
      <c r="F20780" s="1257"/>
      <c r="G20780" s="1257"/>
      <c r="H20780" s="1258"/>
      <c r="I20780" s="1257"/>
      <c r="J20780" s="1257"/>
      <c r="K20780" s="1257"/>
      <c r="L20780" s="1257"/>
      <c r="M20780" s="1257"/>
    </row>
    <row r="20781" spans="2:13" s="1259" customFormat="1" x14ac:dyDescent="0.2">
      <c r="B20781" s="1257"/>
      <c r="C20781" s="1257"/>
      <c r="D20781" s="1257"/>
      <c r="E20781" s="1257"/>
      <c r="F20781" s="1257"/>
      <c r="G20781" s="1257"/>
      <c r="H20781" s="1258"/>
      <c r="I20781" s="1257"/>
      <c r="J20781" s="1257"/>
      <c r="K20781" s="1257"/>
      <c r="L20781" s="1257"/>
      <c r="M20781" s="1257"/>
    </row>
    <row r="20782" spans="2:13" s="1259" customFormat="1" x14ac:dyDescent="0.2">
      <c r="B20782" s="1257"/>
      <c r="C20782" s="1257"/>
      <c r="D20782" s="1257"/>
      <c r="E20782" s="1257"/>
      <c r="F20782" s="1257"/>
      <c r="G20782" s="1257"/>
      <c r="H20782" s="1258"/>
      <c r="I20782" s="1257"/>
      <c r="J20782" s="1257"/>
      <c r="K20782" s="1257"/>
      <c r="L20782" s="1257"/>
      <c r="M20782" s="1257"/>
    </row>
    <row r="20783" spans="2:13" s="1259" customFormat="1" x14ac:dyDescent="0.2">
      <c r="B20783" s="1257"/>
      <c r="C20783" s="1257"/>
      <c r="D20783" s="1257"/>
      <c r="E20783" s="1257"/>
      <c r="F20783" s="1257"/>
      <c r="G20783" s="1257"/>
      <c r="H20783" s="1258"/>
      <c r="I20783" s="1257"/>
      <c r="J20783" s="1257"/>
      <c r="K20783" s="1257"/>
      <c r="L20783" s="1257"/>
      <c r="M20783" s="1257"/>
    </row>
    <row r="20784" spans="2:13" s="1259" customFormat="1" x14ac:dyDescent="0.2">
      <c r="B20784" s="1257"/>
      <c r="C20784" s="1257"/>
      <c r="D20784" s="1257"/>
      <c r="E20784" s="1257"/>
      <c r="F20784" s="1257"/>
      <c r="G20784" s="1257"/>
      <c r="H20784" s="1258"/>
      <c r="I20784" s="1257"/>
      <c r="J20784" s="1257"/>
      <c r="K20784" s="1257"/>
      <c r="L20784" s="1257"/>
      <c r="M20784" s="1257"/>
    </row>
    <row r="20785" spans="2:13" s="1259" customFormat="1" x14ac:dyDescent="0.2">
      <c r="B20785" s="1257"/>
      <c r="C20785" s="1257"/>
      <c r="D20785" s="1257"/>
      <c r="E20785" s="1257"/>
      <c r="F20785" s="1257"/>
      <c r="G20785" s="1257"/>
      <c r="H20785" s="1258"/>
      <c r="I20785" s="1257"/>
      <c r="J20785" s="1257"/>
      <c r="K20785" s="1257"/>
      <c r="L20785" s="1257"/>
      <c r="M20785" s="1257"/>
    </row>
    <row r="20786" spans="2:13" s="1259" customFormat="1" x14ac:dyDescent="0.2">
      <c r="B20786" s="1257"/>
      <c r="C20786" s="1257"/>
      <c r="D20786" s="1257"/>
      <c r="E20786" s="1257"/>
      <c r="F20786" s="1257"/>
      <c r="G20786" s="1257"/>
      <c r="H20786" s="1258"/>
      <c r="I20786" s="1257"/>
      <c r="J20786" s="1257"/>
      <c r="K20786" s="1257"/>
      <c r="L20786" s="1257"/>
      <c r="M20786" s="1257"/>
    </row>
    <row r="20787" spans="2:13" s="1259" customFormat="1" x14ac:dyDescent="0.2">
      <c r="B20787" s="1257"/>
      <c r="C20787" s="1257"/>
      <c r="D20787" s="1257"/>
      <c r="E20787" s="1257"/>
      <c r="F20787" s="1257"/>
      <c r="G20787" s="1257"/>
      <c r="H20787" s="1258"/>
      <c r="I20787" s="1257"/>
      <c r="J20787" s="1257"/>
      <c r="K20787" s="1257"/>
      <c r="L20787" s="1257"/>
      <c r="M20787" s="1257"/>
    </row>
    <row r="20788" spans="2:13" s="1259" customFormat="1" x14ac:dyDescent="0.2">
      <c r="B20788" s="1257"/>
      <c r="C20788" s="1257"/>
      <c r="D20788" s="1257"/>
      <c r="E20788" s="1257"/>
      <c r="F20788" s="1257"/>
      <c r="G20788" s="1257"/>
      <c r="H20788" s="1258"/>
      <c r="I20788" s="1257"/>
      <c r="J20788" s="1257"/>
      <c r="K20788" s="1257"/>
      <c r="L20788" s="1257"/>
      <c r="M20788" s="1257"/>
    </row>
    <row r="20789" spans="2:13" s="1259" customFormat="1" x14ac:dyDescent="0.2">
      <c r="B20789" s="1257"/>
      <c r="C20789" s="1257"/>
      <c r="D20789" s="1257"/>
      <c r="E20789" s="1257"/>
      <c r="F20789" s="1257"/>
      <c r="G20789" s="1257"/>
      <c r="H20789" s="1258"/>
      <c r="I20789" s="1257"/>
      <c r="J20789" s="1257"/>
      <c r="K20789" s="1257"/>
      <c r="L20789" s="1257"/>
      <c r="M20789" s="1257"/>
    </row>
    <row r="20790" spans="2:13" s="1259" customFormat="1" x14ac:dyDescent="0.2">
      <c r="B20790" s="1257"/>
      <c r="C20790" s="1257"/>
      <c r="D20790" s="1257"/>
      <c r="E20790" s="1257"/>
      <c r="F20790" s="1257"/>
      <c r="G20790" s="1257"/>
      <c r="H20790" s="1258"/>
      <c r="I20790" s="1257"/>
      <c r="J20790" s="1257"/>
      <c r="K20790" s="1257"/>
      <c r="L20790" s="1257"/>
      <c r="M20790" s="1257"/>
    </row>
    <row r="20791" spans="2:13" s="1259" customFormat="1" x14ac:dyDescent="0.2">
      <c r="B20791" s="1257"/>
      <c r="C20791" s="1257"/>
      <c r="D20791" s="1257"/>
      <c r="E20791" s="1257"/>
      <c r="F20791" s="1257"/>
      <c r="G20791" s="1257"/>
      <c r="H20791" s="1258"/>
      <c r="I20791" s="1257"/>
      <c r="J20791" s="1257"/>
      <c r="K20791" s="1257"/>
      <c r="L20791" s="1257"/>
      <c r="M20791" s="1257"/>
    </row>
    <row r="20792" spans="2:13" s="1259" customFormat="1" x14ac:dyDescent="0.2">
      <c r="B20792" s="1257"/>
      <c r="C20792" s="1257"/>
      <c r="D20792" s="1257"/>
      <c r="E20792" s="1257"/>
      <c r="F20792" s="1257"/>
      <c r="G20792" s="1257"/>
      <c r="H20792" s="1258"/>
      <c r="I20792" s="1257"/>
      <c r="J20792" s="1257"/>
      <c r="K20792" s="1257"/>
      <c r="L20792" s="1257"/>
      <c r="M20792" s="1257"/>
    </row>
    <row r="20793" spans="2:13" s="1259" customFormat="1" x14ac:dyDescent="0.2">
      <c r="B20793" s="1257"/>
      <c r="C20793" s="1257"/>
      <c r="D20793" s="1257"/>
      <c r="E20793" s="1257"/>
      <c r="F20793" s="1257"/>
      <c r="G20793" s="1257"/>
      <c r="H20793" s="1258"/>
      <c r="I20793" s="1257"/>
      <c r="J20793" s="1257"/>
      <c r="K20793" s="1257"/>
      <c r="L20793" s="1257"/>
      <c r="M20793" s="1257"/>
    </row>
    <row r="20794" spans="2:13" s="1259" customFormat="1" x14ac:dyDescent="0.2">
      <c r="B20794" s="1257"/>
      <c r="C20794" s="1257"/>
      <c r="D20794" s="1257"/>
      <c r="E20794" s="1257"/>
      <c r="F20794" s="1257"/>
      <c r="G20794" s="1257"/>
      <c r="H20794" s="1258"/>
      <c r="I20794" s="1257"/>
      <c r="J20794" s="1257"/>
      <c r="K20794" s="1257"/>
      <c r="L20794" s="1257"/>
      <c r="M20794" s="1257"/>
    </row>
    <row r="20795" spans="2:13" s="1259" customFormat="1" x14ac:dyDescent="0.2">
      <c r="B20795" s="1257"/>
      <c r="C20795" s="1257"/>
      <c r="D20795" s="1257"/>
      <c r="E20795" s="1257"/>
      <c r="F20795" s="1257"/>
      <c r="G20795" s="1257"/>
      <c r="H20795" s="1258"/>
      <c r="I20795" s="1257"/>
      <c r="J20795" s="1257"/>
      <c r="K20795" s="1257"/>
      <c r="L20795" s="1257"/>
      <c r="M20795" s="1257"/>
    </row>
    <row r="20796" spans="2:13" s="1259" customFormat="1" x14ac:dyDescent="0.2">
      <c r="B20796" s="1257"/>
      <c r="C20796" s="1257"/>
      <c r="D20796" s="1257"/>
      <c r="E20796" s="1257"/>
      <c r="F20796" s="1257"/>
      <c r="G20796" s="1257"/>
      <c r="H20796" s="1258"/>
      <c r="I20796" s="1257"/>
      <c r="J20796" s="1257"/>
      <c r="K20796" s="1257"/>
      <c r="L20796" s="1257"/>
      <c r="M20796" s="1257"/>
    </row>
    <row r="20797" spans="2:13" s="1259" customFormat="1" x14ac:dyDescent="0.2">
      <c r="B20797" s="1257"/>
      <c r="C20797" s="1257"/>
      <c r="D20797" s="1257"/>
      <c r="E20797" s="1257"/>
      <c r="F20797" s="1257"/>
      <c r="G20797" s="1257"/>
      <c r="H20797" s="1258"/>
      <c r="I20797" s="1257"/>
      <c r="J20797" s="1257"/>
      <c r="K20797" s="1257"/>
      <c r="L20797" s="1257"/>
      <c r="M20797" s="1257"/>
    </row>
    <row r="20798" spans="2:13" s="1259" customFormat="1" x14ac:dyDescent="0.2">
      <c r="B20798" s="1257"/>
      <c r="C20798" s="1257"/>
      <c r="D20798" s="1257"/>
      <c r="E20798" s="1257"/>
      <c r="F20798" s="1257"/>
      <c r="G20798" s="1257"/>
      <c r="H20798" s="1258"/>
      <c r="I20798" s="1257"/>
      <c r="J20798" s="1257"/>
      <c r="K20798" s="1257"/>
      <c r="L20798" s="1257"/>
      <c r="M20798" s="1257"/>
    </row>
    <row r="20799" spans="2:13" s="1259" customFormat="1" x14ac:dyDescent="0.2">
      <c r="B20799" s="1257"/>
      <c r="C20799" s="1257"/>
      <c r="D20799" s="1257"/>
      <c r="E20799" s="1257"/>
      <c r="F20799" s="1257"/>
      <c r="G20799" s="1257"/>
      <c r="H20799" s="1258"/>
      <c r="I20799" s="1257"/>
      <c r="J20799" s="1257"/>
      <c r="K20799" s="1257"/>
      <c r="L20799" s="1257"/>
      <c r="M20799" s="1257"/>
    </row>
    <row r="20800" spans="2:13" s="1259" customFormat="1" x14ac:dyDescent="0.2">
      <c r="B20800" s="1257"/>
      <c r="C20800" s="1257"/>
      <c r="D20800" s="1257"/>
      <c r="E20800" s="1257"/>
      <c r="F20800" s="1257"/>
      <c r="G20800" s="1257"/>
      <c r="H20800" s="1258"/>
      <c r="I20800" s="1257"/>
      <c r="J20800" s="1257"/>
      <c r="K20800" s="1257"/>
      <c r="L20800" s="1257"/>
      <c r="M20800" s="1257"/>
    </row>
    <row r="20801" spans="2:13" s="1259" customFormat="1" x14ac:dyDescent="0.2">
      <c r="B20801" s="1257"/>
      <c r="C20801" s="1257"/>
      <c r="D20801" s="1257"/>
      <c r="E20801" s="1257"/>
      <c r="F20801" s="1257"/>
      <c r="G20801" s="1257"/>
      <c r="H20801" s="1258"/>
      <c r="I20801" s="1257"/>
      <c r="J20801" s="1257"/>
      <c r="K20801" s="1257"/>
      <c r="L20801" s="1257"/>
      <c r="M20801" s="1257"/>
    </row>
    <row r="20802" spans="2:13" s="1259" customFormat="1" x14ac:dyDescent="0.2">
      <c r="B20802" s="1257"/>
      <c r="C20802" s="1257"/>
      <c r="D20802" s="1257"/>
      <c r="E20802" s="1257"/>
      <c r="F20802" s="1257"/>
      <c r="G20802" s="1257"/>
      <c r="H20802" s="1258"/>
      <c r="I20802" s="1257"/>
      <c r="J20802" s="1257"/>
      <c r="K20802" s="1257"/>
      <c r="L20802" s="1257"/>
      <c r="M20802" s="1257"/>
    </row>
    <row r="20803" spans="2:13" s="1259" customFormat="1" x14ac:dyDescent="0.2">
      <c r="B20803" s="1257"/>
      <c r="C20803" s="1257"/>
      <c r="D20803" s="1257"/>
      <c r="E20803" s="1257"/>
      <c r="F20803" s="1257"/>
      <c r="G20803" s="1257"/>
      <c r="H20803" s="1258"/>
      <c r="I20803" s="1257"/>
      <c r="J20803" s="1257"/>
      <c r="K20803" s="1257"/>
      <c r="L20803" s="1257"/>
      <c r="M20803" s="1257"/>
    </row>
    <row r="20804" spans="2:13" s="1259" customFormat="1" x14ac:dyDescent="0.2">
      <c r="B20804" s="1257"/>
      <c r="C20804" s="1257"/>
      <c r="D20804" s="1257"/>
      <c r="E20804" s="1257"/>
      <c r="F20804" s="1257"/>
      <c r="G20804" s="1257"/>
      <c r="H20804" s="1258"/>
      <c r="I20804" s="1257"/>
      <c r="J20804" s="1257"/>
      <c r="K20804" s="1257"/>
      <c r="L20804" s="1257"/>
      <c r="M20804" s="1257"/>
    </row>
    <row r="20805" spans="2:13" s="1259" customFormat="1" x14ac:dyDescent="0.2">
      <c r="B20805" s="1257"/>
      <c r="C20805" s="1257"/>
      <c r="D20805" s="1257"/>
      <c r="E20805" s="1257"/>
      <c r="F20805" s="1257"/>
      <c r="G20805" s="1257"/>
      <c r="H20805" s="1258"/>
      <c r="I20805" s="1257"/>
      <c r="J20805" s="1257"/>
      <c r="K20805" s="1257"/>
      <c r="L20805" s="1257"/>
      <c r="M20805" s="1257"/>
    </row>
    <row r="20806" spans="2:13" s="1259" customFormat="1" x14ac:dyDescent="0.2">
      <c r="B20806" s="1257"/>
      <c r="C20806" s="1257"/>
      <c r="D20806" s="1257"/>
      <c r="E20806" s="1257"/>
      <c r="F20806" s="1257"/>
      <c r="G20806" s="1257"/>
      <c r="H20806" s="1258"/>
      <c r="I20806" s="1257"/>
      <c r="J20806" s="1257"/>
      <c r="K20806" s="1257"/>
      <c r="L20806" s="1257"/>
      <c r="M20806" s="1257"/>
    </row>
    <row r="20807" spans="2:13" s="1259" customFormat="1" x14ac:dyDescent="0.2">
      <c r="B20807" s="1257"/>
      <c r="C20807" s="1257"/>
      <c r="D20807" s="1257"/>
      <c r="E20807" s="1257"/>
      <c r="F20807" s="1257"/>
      <c r="G20807" s="1257"/>
      <c r="H20807" s="1258"/>
      <c r="I20807" s="1257"/>
      <c r="J20807" s="1257"/>
      <c r="K20807" s="1257"/>
      <c r="L20807" s="1257"/>
      <c r="M20807" s="1257"/>
    </row>
    <row r="20808" spans="2:13" s="1259" customFormat="1" x14ac:dyDescent="0.2">
      <c r="B20808" s="1257"/>
      <c r="C20808" s="1257"/>
      <c r="D20808" s="1257"/>
      <c r="E20808" s="1257"/>
      <c r="F20808" s="1257"/>
      <c r="G20808" s="1257"/>
      <c r="H20808" s="1258"/>
      <c r="I20808" s="1257"/>
      <c r="J20808" s="1257"/>
      <c r="K20808" s="1257"/>
      <c r="L20808" s="1257"/>
      <c r="M20808" s="1257"/>
    </row>
    <row r="20809" spans="2:13" s="1259" customFormat="1" x14ac:dyDescent="0.2">
      <c r="B20809" s="1257"/>
      <c r="C20809" s="1257"/>
      <c r="D20809" s="1257"/>
      <c r="E20809" s="1257"/>
      <c r="F20809" s="1257"/>
      <c r="G20809" s="1257"/>
      <c r="H20809" s="1258"/>
      <c r="I20809" s="1257"/>
      <c r="J20809" s="1257"/>
      <c r="K20809" s="1257"/>
      <c r="L20809" s="1257"/>
      <c r="M20809" s="1257"/>
    </row>
    <row r="20810" spans="2:13" s="1259" customFormat="1" x14ac:dyDescent="0.2">
      <c r="B20810" s="1257"/>
      <c r="C20810" s="1257"/>
      <c r="D20810" s="1257"/>
      <c r="E20810" s="1257"/>
      <c r="F20810" s="1257"/>
      <c r="G20810" s="1257"/>
      <c r="H20810" s="1258"/>
      <c r="I20810" s="1257"/>
      <c r="J20810" s="1257"/>
      <c r="K20810" s="1257"/>
      <c r="L20810" s="1257"/>
      <c r="M20810" s="1257"/>
    </row>
    <row r="20811" spans="2:13" s="1259" customFormat="1" x14ac:dyDescent="0.2">
      <c r="B20811" s="1257"/>
      <c r="C20811" s="1257"/>
      <c r="D20811" s="1257"/>
      <c r="E20811" s="1257"/>
      <c r="F20811" s="1257"/>
      <c r="G20811" s="1257"/>
      <c r="H20811" s="1258"/>
      <c r="I20811" s="1257"/>
      <c r="J20811" s="1257"/>
      <c r="K20811" s="1257"/>
      <c r="L20811" s="1257"/>
      <c r="M20811" s="1257"/>
    </row>
    <row r="20812" spans="2:13" s="1259" customFormat="1" x14ac:dyDescent="0.2">
      <c r="B20812" s="1257"/>
      <c r="C20812" s="1257"/>
      <c r="D20812" s="1257"/>
      <c r="E20812" s="1257"/>
      <c r="F20812" s="1257"/>
      <c r="G20812" s="1257"/>
      <c r="H20812" s="1258"/>
      <c r="I20812" s="1257"/>
      <c r="J20812" s="1257"/>
      <c r="K20812" s="1257"/>
      <c r="L20812" s="1257"/>
      <c r="M20812" s="1257"/>
    </row>
    <row r="20813" spans="2:13" s="1259" customFormat="1" x14ac:dyDescent="0.2">
      <c r="B20813" s="1257"/>
      <c r="C20813" s="1257"/>
      <c r="D20813" s="1257"/>
      <c r="E20813" s="1257"/>
      <c r="F20813" s="1257"/>
      <c r="G20813" s="1257"/>
      <c r="H20813" s="1258"/>
      <c r="I20813" s="1257"/>
      <c r="J20813" s="1257"/>
      <c r="K20813" s="1257"/>
      <c r="L20813" s="1257"/>
      <c r="M20813" s="1257"/>
    </row>
    <row r="20814" spans="2:13" s="1259" customFormat="1" x14ac:dyDescent="0.2">
      <c r="B20814" s="1257"/>
      <c r="C20814" s="1257"/>
      <c r="D20814" s="1257"/>
      <c r="E20814" s="1257"/>
      <c r="F20814" s="1257"/>
      <c r="G20814" s="1257"/>
      <c r="H20814" s="1258"/>
      <c r="I20814" s="1257"/>
      <c r="J20814" s="1257"/>
      <c r="K20814" s="1257"/>
      <c r="L20814" s="1257"/>
      <c r="M20814" s="1257"/>
    </row>
    <row r="20815" spans="2:13" s="1259" customFormat="1" x14ac:dyDescent="0.2">
      <c r="B20815" s="1257"/>
      <c r="C20815" s="1257"/>
      <c r="D20815" s="1257"/>
      <c r="E20815" s="1257"/>
      <c r="F20815" s="1257"/>
      <c r="G20815" s="1257"/>
      <c r="H20815" s="1258"/>
      <c r="I20815" s="1257"/>
      <c r="J20815" s="1257"/>
      <c r="K20815" s="1257"/>
      <c r="L20815" s="1257"/>
      <c r="M20815" s="1257"/>
    </row>
    <row r="20816" spans="2:13" s="1259" customFormat="1" x14ac:dyDescent="0.2">
      <c r="B20816" s="1257"/>
      <c r="C20816" s="1257"/>
      <c r="D20816" s="1257"/>
      <c r="E20816" s="1257"/>
      <c r="F20816" s="1257"/>
      <c r="G20816" s="1257"/>
      <c r="H20816" s="1258"/>
      <c r="I20816" s="1257"/>
      <c r="J20816" s="1257"/>
      <c r="K20816" s="1257"/>
      <c r="L20816" s="1257"/>
      <c r="M20816" s="1257"/>
    </row>
    <row r="20817" spans="2:13" s="1259" customFormat="1" x14ac:dyDescent="0.2">
      <c r="B20817" s="1257"/>
      <c r="C20817" s="1257"/>
      <c r="D20817" s="1257"/>
      <c r="E20817" s="1257"/>
      <c r="F20817" s="1257"/>
      <c r="G20817" s="1257"/>
      <c r="H20817" s="1258"/>
      <c r="I20817" s="1257"/>
      <c r="J20817" s="1257"/>
      <c r="K20817" s="1257"/>
      <c r="L20817" s="1257"/>
      <c r="M20817" s="1257"/>
    </row>
    <row r="20818" spans="2:13" s="1259" customFormat="1" x14ac:dyDescent="0.2">
      <c r="B20818" s="1257"/>
      <c r="C20818" s="1257"/>
      <c r="D20818" s="1257"/>
      <c r="E20818" s="1257"/>
      <c r="F20818" s="1257"/>
      <c r="G20818" s="1257"/>
      <c r="H20818" s="1258"/>
      <c r="I20818" s="1257"/>
      <c r="J20818" s="1257"/>
      <c r="K20818" s="1257"/>
      <c r="L20818" s="1257"/>
      <c r="M20818" s="1257"/>
    </row>
    <row r="20819" spans="2:13" s="1259" customFormat="1" x14ac:dyDescent="0.2">
      <c r="B20819" s="1257"/>
      <c r="C20819" s="1257"/>
      <c r="D20819" s="1257"/>
      <c r="E20819" s="1257"/>
      <c r="F20819" s="1257"/>
      <c r="G20819" s="1257"/>
      <c r="H20819" s="1258"/>
      <c r="I20819" s="1257"/>
      <c r="J20819" s="1257"/>
      <c r="K20819" s="1257"/>
      <c r="L20819" s="1257"/>
      <c r="M20819" s="1257"/>
    </row>
    <row r="20820" spans="2:13" s="1259" customFormat="1" x14ac:dyDescent="0.2">
      <c r="B20820" s="1257"/>
      <c r="C20820" s="1257"/>
      <c r="D20820" s="1257"/>
      <c r="E20820" s="1257"/>
      <c r="F20820" s="1257"/>
      <c r="G20820" s="1257"/>
      <c r="H20820" s="1258"/>
      <c r="I20820" s="1257"/>
      <c r="J20820" s="1257"/>
      <c r="K20820" s="1257"/>
      <c r="L20820" s="1257"/>
      <c r="M20820" s="1257"/>
    </row>
    <row r="20821" spans="2:13" s="1259" customFormat="1" x14ac:dyDescent="0.2">
      <c r="B20821" s="1257"/>
      <c r="C20821" s="1257"/>
      <c r="D20821" s="1257"/>
      <c r="E20821" s="1257"/>
      <c r="F20821" s="1257"/>
      <c r="G20821" s="1257"/>
      <c r="H20821" s="1258"/>
      <c r="I20821" s="1257"/>
      <c r="J20821" s="1257"/>
      <c r="K20821" s="1257"/>
      <c r="L20821" s="1257"/>
      <c r="M20821" s="1257"/>
    </row>
    <row r="20822" spans="2:13" s="1259" customFormat="1" x14ac:dyDescent="0.2">
      <c r="B20822" s="1257"/>
      <c r="C20822" s="1257"/>
      <c r="D20822" s="1257"/>
      <c r="E20822" s="1257"/>
      <c r="F20822" s="1257"/>
      <c r="G20822" s="1257"/>
      <c r="H20822" s="1258"/>
      <c r="I20822" s="1257"/>
      <c r="J20822" s="1257"/>
      <c r="K20822" s="1257"/>
      <c r="L20822" s="1257"/>
      <c r="M20822" s="1257"/>
    </row>
    <row r="20823" spans="2:13" s="1259" customFormat="1" x14ac:dyDescent="0.2">
      <c r="B20823" s="1257"/>
      <c r="C20823" s="1257"/>
      <c r="D20823" s="1257"/>
      <c r="E20823" s="1257"/>
      <c r="F20823" s="1257"/>
      <c r="G20823" s="1257"/>
      <c r="H20823" s="1258"/>
      <c r="I20823" s="1257"/>
      <c r="J20823" s="1257"/>
      <c r="K20823" s="1257"/>
      <c r="L20823" s="1257"/>
      <c r="M20823" s="1257"/>
    </row>
    <row r="20824" spans="2:13" s="1259" customFormat="1" x14ac:dyDescent="0.2">
      <c r="B20824" s="1257"/>
      <c r="C20824" s="1257"/>
      <c r="D20824" s="1257"/>
      <c r="E20824" s="1257"/>
      <c r="F20824" s="1257"/>
      <c r="G20824" s="1257"/>
      <c r="H20824" s="1258"/>
      <c r="I20824" s="1257"/>
      <c r="J20824" s="1257"/>
      <c r="K20824" s="1257"/>
      <c r="L20824" s="1257"/>
      <c r="M20824" s="1257"/>
    </row>
    <row r="20825" spans="2:13" s="1259" customFormat="1" x14ac:dyDescent="0.2">
      <c r="B20825" s="1257"/>
      <c r="C20825" s="1257"/>
      <c r="D20825" s="1257"/>
      <c r="E20825" s="1257"/>
      <c r="F20825" s="1257"/>
      <c r="G20825" s="1257"/>
      <c r="H20825" s="1258"/>
      <c r="I20825" s="1257"/>
      <c r="J20825" s="1257"/>
      <c r="K20825" s="1257"/>
      <c r="L20825" s="1257"/>
      <c r="M20825" s="1257"/>
    </row>
    <row r="20826" spans="2:13" s="1259" customFormat="1" x14ac:dyDescent="0.2">
      <c r="B20826" s="1257"/>
      <c r="C20826" s="1257"/>
      <c r="D20826" s="1257"/>
      <c r="E20826" s="1257"/>
      <c r="F20826" s="1257"/>
      <c r="G20826" s="1257"/>
      <c r="H20826" s="1258"/>
      <c r="I20826" s="1257"/>
      <c r="J20826" s="1257"/>
      <c r="K20826" s="1257"/>
      <c r="L20826" s="1257"/>
      <c r="M20826" s="1257"/>
    </row>
    <row r="20827" spans="2:13" s="1259" customFormat="1" x14ac:dyDescent="0.2">
      <c r="B20827" s="1257"/>
      <c r="C20827" s="1257"/>
      <c r="D20827" s="1257"/>
      <c r="E20827" s="1257"/>
      <c r="F20827" s="1257"/>
      <c r="G20827" s="1257"/>
      <c r="H20827" s="1258"/>
      <c r="I20827" s="1257"/>
      <c r="J20827" s="1257"/>
      <c r="K20827" s="1257"/>
      <c r="L20827" s="1257"/>
      <c r="M20827" s="1257"/>
    </row>
    <row r="20828" spans="2:13" s="1259" customFormat="1" x14ac:dyDescent="0.2">
      <c r="B20828" s="1257"/>
      <c r="C20828" s="1257"/>
      <c r="D20828" s="1257"/>
      <c r="E20828" s="1257"/>
      <c r="F20828" s="1257"/>
      <c r="G20828" s="1257"/>
      <c r="H20828" s="1258"/>
      <c r="I20828" s="1257"/>
      <c r="J20828" s="1257"/>
      <c r="K20828" s="1257"/>
      <c r="L20828" s="1257"/>
      <c r="M20828" s="1257"/>
    </row>
    <row r="20829" spans="2:13" s="1259" customFormat="1" x14ac:dyDescent="0.2">
      <c r="B20829" s="1257"/>
      <c r="C20829" s="1257"/>
      <c r="D20829" s="1257"/>
      <c r="E20829" s="1257"/>
      <c r="F20829" s="1257"/>
      <c r="G20829" s="1257"/>
      <c r="H20829" s="1258"/>
      <c r="I20829" s="1257"/>
      <c r="J20829" s="1257"/>
      <c r="K20829" s="1257"/>
      <c r="L20829" s="1257"/>
      <c r="M20829" s="1257"/>
    </row>
    <row r="20830" spans="2:13" s="1259" customFormat="1" x14ac:dyDescent="0.2">
      <c r="B20830" s="1257"/>
      <c r="C20830" s="1257"/>
      <c r="D20830" s="1257"/>
      <c r="E20830" s="1257"/>
      <c r="F20830" s="1257"/>
      <c r="G20830" s="1257"/>
      <c r="H20830" s="1258"/>
      <c r="I20830" s="1257"/>
      <c r="J20830" s="1257"/>
      <c r="K20830" s="1257"/>
      <c r="L20830" s="1257"/>
      <c r="M20830" s="1257"/>
    </row>
    <row r="20831" spans="2:13" s="1259" customFormat="1" x14ac:dyDescent="0.2">
      <c r="B20831" s="1257"/>
      <c r="C20831" s="1257"/>
      <c r="D20831" s="1257"/>
      <c r="E20831" s="1257"/>
      <c r="F20831" s="1257"/>
      <c r="G20831" s="1257"/>
      <c r="H20831" s="1258"/>
      <c r="I20831" s="1257"/>
      <c r="J20831" s="1257"/>
      <c r="K20831" s="1257"/>
      <c r="L20831" s="1257"/>
      <c r="M20831" s="1257"/>
    </row>
    <row r="20832" spans="2:13" s="1259" customFormat="1" x14ac:dyDescent="0.2">
      <c r="B20832" s="1257"/>
      <c r="C20832" s="1257"/>
      <c r="D20832" s="1257"/>
      <c r="E20832" s="1257"/>
      <c r="F20832" s="1257"/>
      <c r="G20832" s="1257"/>
      <c r="H20832" s="1258"/>
      <c r="I20832" s="1257"/>
      <c r="J20832" s="1257"/>
      <c r="K20832" s="1257"/>
      <c r="L20832" s="1257"/>
      <c r="M20832" s="1257"/>
    </row>
    <row r="20833" spans="2:13" s="1259" customFormat="1" x14ac:dyDescent="0.2">
      <c r="B20833" s="1257"/>
      <c r="C20833" s="1257"/>
      <c r="D20833" s="1257"/>
      <c r="E20833" s="1257"/>
      <c r="F20833" s="1257"/>
      <c r="G20833" s="1257"/>
      <c r="H20833" s="1258"/>
      <c r="I20833" s="1257"/>
      <c r="J20833" s="1257"/>
      <c r="K20833" s="1257"/>
      <c r="L20833" s="1257"/>
      <c r="M20833" s="1257"/>
    </row>
    <row r="20834" spans="2:13" s="1259" customFormat="1" x14ac:dyDescent="0.2">
      <c r="B20834" s="1257"/>
      <c r="C20834" s="1257"/>
      <c r="D20834" s="1257"/>
      <c r="E20834" s="1257"/>
      <c r="F20834" s="1257"/>
      <c r="G20834" s="1257"/>
      <c r="H20834" s="1258"/>
      <c r="I20834" s="1257"/>
      <c r="J20834" s="1257"/>
      <c r="K20834" s="1257"/>
      <c r="L20834" s="1257"/>
      <c r="M20834" s="1257"/>
    </row>
    <row r="20835" spans="2:13" s="1259" customFormat="1" x14ac:dyDescent="0.2">
      <c r="B20835" s="1257"/>
      <c r="C20835" s="1257"/>
      <c r="D20835" s="1257"/>
      <c r="E20835" s="1257"/>
      <c r="F20835" s="1257"/>
      <c r="G20835" s="1257"/>
      <c r="H20835" s="1258"/>
      <c r="I20835" s="1257"/>
      <c r="J20835" s="1257"/>
      <c r="K20835" s="1257"/>
      <c r="L20835" s="1257"/>
      <c r="M20835" s="1257"/>
    </row>
    <row r="20836" spans="2:13" s="1259" customFormat="1" x14ac:dyDescent="0.2">
      <c r="B20836" s="1257"/>
      <c r="C20836" s="1257"/>
      <c r="D20836" s="1257"/>
      <c r="E20836" s="1257"/>
      <c r="F20836" s="1257"/>
      <c r="G20836" s="1257"/>
      <c r="H20836" s="1258"/>
      <c r="I20836" s="1257"/>
      <c r="J20836" s="1257"/>
      <c r="K20836" s="1257"/>
      <c r="L20836" s="1257"/>
      <c r="M20836" s="1257"/>
    </row>
    <row r="20837" spans="2:13" s="1259" customFormat="1" x14ac:dyDescent="0.2">
      <c r="B20837" s="1257"/>
      <c r="C20837" s="1257"/>
      <c r="D20837" s="1257"/>
      <c r="E20837" s="1257"/>
      <c r="F20837" s="1257"/>
      <c r="G20837" s="1257"/>
      <c r="H20837" s="1258"/>
      <c r="I20837" s="1257"/>
      <c r="J20837" s="1257"/>
      <c r="K20837" s="1257"/>
      <c r="L20837" s="1257"/>
      <c r="M20837" s="1257"/>
    </row>
    <row r="20838" spans="2:13" s="1259" customFormat="1" x14ac:dyDescent="0.2">
      <c r="B20838" s="1257"/>
      <c r="C20838" s="1257"/>
      <c r="D20838" s="1257"/>
      <c r="E20838" s="1257"/>
      <c r="F20838" s="1257"/>
      <c r="G20838" s="1257"/>
      <c r="H20838" s="1258"/>
      <c r="I20838" s="1257"/>
      <c r="J20838" s="1257"/>
      <c r="K20838" s="1257"/>
      <c r="L20838" s="1257"/>
      <c r="M20838" s="1257"/>
    </row>
    <row r="20839" spans="2:13" s="1259" customFormat="1" x14ac:dyDescent="0.2">
      <c r="B20839" s="1257"/>
      <c r="C20839" s="1257"/>
      <c r="D20839" s="1257"/>
      <c r="E20839" s="1257"/>
      <c r="F20839" s="1257"/>
      <c r="G20839" s="1257"/>
      <c r="H20839" s="1258"/>
      <c r="I20839" s="1257"/>
      <c r="J20839" s="1257"/>
      <c r="K20839" s="1257"/>
      <c r="L20839" s="1257"/>
      <c r="M20839" s="1257"/>
    </row>
    <row r="20840" spans="2:13" s="1259" customFormat="1" x14ac:dyDescent="0.2">
      <c r="B20840" s="1257"/>
      <c r="C20840" s="1257"/>
      <c r="D20840" s="1257"/>
      <c r="E20840" s="1257"/>
      <c r="F20840" s="1257"/>
      <c r="G20840" s="1257"/>
      <c r="H20840" s="1258"/>
      <c r="I20840" s="1257"/>
      <c r="J20840" s="1257"/>
      <c r="K20840" s="1257"/>
      <c r="L20840" s="1257"/>
      <c r="M20840" s="1257"/>
    </row>
    <row r="20841" spans="2:13" s="1259" customFormat="1" x14ac:dyDescent="0.2">
      <c r="B20841" s="1257"/>
      <c r="C20841" s="1257"/>
      <c r="D20841" s="1257"/>
      <c r="E20841" s="1257"/>
      <c r="F20841" s="1257"/>
      <c r="G20841" s="1257"/>
      <c r="H20841" s="1258"/>
      <c r="I20841" s="1257"/>
      <c r="J20841" s="1257"/>
      <c r="K20841" s="1257"/>
      <c r="L20841" s="1257"/>
      <c r="M20841" s="1257"/>
    </row>
    <row r="20842" spans="2:13" s="1259" customFormat="1" x14ac:dyDescent="0.2">
      <c r="B20842" s="1257"/>
      <c r="C20842" s="1257"/>
      <c r="D20842" s="1257"/>
      <c r="E20842" s="1257"/>
      <c r="F20842" s="1257"/>
      <c r="G20842" s="1257"/>
      <c r="H20842" s="1258"/>
      <c r="I20842" s="1257"/>
      <c r="J20842" s="1257"/>
      <c r="K20842" s="1257"/>
      <c r="L20842" s="1257"/>
      <c r="M20842" s="1257"/>
    </row>
    <row r="20843" spans="2:13" s="1259" customFormat="1" x14ac:dyDescent="0.2">
      <c r="B20843" s="1257"/>
      <c r="C20843" s="1257"/>
      <c r="D20843" s="1257"/>
      <c r="E20843" s="1257"/>
      <c r="F20843" s="1257"/>
      <c r="G20843" s="1257"/>
      <c r="H20843" s="1258"/>
      <c r="I20843" s="1257"/>
      <c r="J20843" s="1257"/>
      <c r="K20843" s="1257"/>
      <c r="L20843" s="1257"/>
      <c r="M20843" s="1257"/>
    </row>
    <row r="20844" spans="2:13" s="1259" customFormat="1" x14ac:dyDescent="0.2">
      <c r="B20844" s="1257"/>
      <c r="C20844" s="1257"/>
      <c r="D20844" s="1257"/>
      <c r="E20844" s="1257"/>
      <c r="F20844" s="1257"/>
      <c r="G20844" s="1257"/>
      <c r="H20844" s="1258"/>
      <c r="I20844" s="1257"/>
      <c r="J20844" s="1257"/>
      <c r="K20844" s="1257"/>
      <c r="L20844" s="1257"/>
      <c r="M20844" s="1257"/>
    </row>
    <row r="20845" spans="2:13" s="1259" customFormat="1" x14ac:dyDescent="0.2">
      <c r="B20845" s="1257"/>
      <c r="C20845" s="1257"/>
      <c r="D20845" s="1257"/>
      <c r="E20845" s="1257"/>
      <c r="F20845" s="1257"/>
      <c r="G20845" s="1257"/>
      <c r="H20845" s="1258"/>
      <c r="I20845" s="1257"/>
      <c r="J20845" s="1257"/>
      <c r="K20845" s="1257"/>
      <c r="L20845" s="1257"/>
      <c r="M20845" s="1257"/>
    </row>
    <row r="20846" spans="2:13" s="1259" customFormat="1" x14ac:dyDescent="0.2">
      <c r="B20846" s="1257"/>
      <c r="C20846" s="1257"/>
      <c r="D20846" s="1257"/>
      <c r="E20846" s="1257"/>
      <c r="F20846" s="1257"/>
      <c r="G20846" s="1257"/>
      <c r="H20846" s="1258"/>
      <c r="I20846" s="1257"/>
      <c r="J20846" s="1257"/>
      <c r="K20846" s="1257"/>
      <c r="L20846" s="1257"/>
      <c r="M20846" s="1257"/>
    </row>
    <row r="20847" spans="2:13" s="1259" customFormat="1" x14ac:dyDescent="0.2">
      <c r="B20847" s="1257"/>
      <c r="C20847" s="1257"/>
      <c r="D20847" s="1257"/>
      <c r="E20847" s="1257"/>
      <c r="F20847" s="1257"/>
      <c r="G20847" s="1257"/>
      <c r="H20847" s="1258"/>
      <c r="I20847" s="1257"/>
      <c r="J20847" s="1257"/>
      <c r="K20847" s="1257"/>
      <c r="L20847" s="1257"/>
      <c r="M20847" s="1257"/>
    </row>
    <row r="20848" spans="2:13" s="1259" customFormat="1" x14ac:dyDescent="0.2">
      <c r="B20848" s="1257"/>
      <c r="C20848" s="1257"/>
      <c r="D20848" s="1257"/>
      <c r="E20848" s="1257"/>
      <c r="F20848" s="1257"/>
      <c r="G20848" s="1257"/>
      <c r="H20848" s="1258"/>
      <c r="I20848" s="1257"/>
      <c r="J20848" s="1257"/>
      <c r="K20848" s="1257"/>
      <c r="L20848" s="1257"/>
      <c r="M20848" s="1257"/>
    </row>
    <row r="20849" spans="2:13" s="1259" customFormat="1" x14ac:dyDescent="0.2">
      <c r="B20849" s="1257"/>
      <c r="C20849" s="1257"/>
      <c r="D20849" s="1257"/>
      <c r="E20849" s="1257"/>
      <c r="F20849" s="1257"/>
      <c r="G20849" s="1257"/>
      <c r="H20849" s="1258"/>
      <c r="I20849" s="1257"/>
      <c r="J20849" s="1257"/>
      <c r="K20849" s="1257"/>
      <c r="L20849" s="1257"/>
      <c r="M20849" s="1257"/>
    </row>
    <row r="20850" spans="2:13" s="1259" customFormat="1" x14ac:dyDescent="0.2">
      <c r="B20850" s="1257"/>
      <c r="C20850" s="1257"/>
      <c r="D20850" s="1257"/>
      <c r="E20850" s="1257"/>
      <c r="F20850" s="1257"/>
      <c r="G20850" s="1257"/>
      <c r="H20850" s="1258"/>
      <c r="I20850" s="1257"/>
      <c r="J20850" s="1257"/>
      <c r="K20850" s="1257"/>
      <c r="L20850" s="1257"/>
      <c r="M20850" s="1257"/>
    </row>
    <row r="20851" spans="2:13" s="1259" customFormat="1" x14ac:dyDescent="0.2">
      <c r="B20851" s="1257"/>
      <c r="C20851" s="1257"/>
      <c r="D20851" s="1257"/>
      <c r="E20851" s="1257"/>
      <c r="F20851" s="1257"/>
      <c r="G20851" s="1257"/>
      <c r="H20851" s="1258"/>
      <c r="I20851" s="1257"/>
      <c r="J20851" s="1257"/>
      <c r="K20851" s="1257"/>
      <c r="L20851" s="1257"/>
      <c r="M20851" s="1257"/>
    </row>
    <row r="20852" spans="2:13" s="1259" customFormat="1" x14ac:dyDescent="0.2">
      <c r="B20852" s="1257"/>
      <c r="C20852" s="1257"/>
      <c r="D20852" s="1257"/>
      <c r="E20852" s="1257"/>
      <c r="F20852" s="1257"/>
      <c r="G20852" s="1257"/>
      <c r="H20852" s="1258"/>
      <c r="I20852" s="1257"/>
      <c r="J20852" s="1257"/>
      <c r="K20852" s="1257"/>
      <c r="L20852" s="1257"/>
      <c r="M20852" s="1257"/>
    </row>
    <row r="20853" spans="2:13" s="1259" customFormat="1" x14ac:dyDescent="0.2">
      <c r="B20853" s="1257"/>
      <c r="C20853" s="1257"/>
      <c r="D20853" s="1257"/>
      <c r="E20853" s="1257"/>
      <c r="F20853" s="1257"/>
      <c r="G20853" s="1257"/>
      <c r="H20853" s="1258"/>
      <c r="I20853" s="1257"/>
      <c r="J20853" s="1257"/>
      <c r="K20853" s="1257"/>
      <c r="L20853" s="1257"/>
      <c r="M20853" s="1257"/>
    </row>
    <row r="20854" spans="2:13" s="1259" customFormat="1" x14ac:dyDescent="0.2">
      <c r="B20854" s="1257"/>
      <c r="C20854" s="1257"/>
      <c r="D20854" s="1257"/>
      <c r="E20854" s="1257"/>
      <c r="F20854" s="1257"/>
      <c r="G20854" s="1257"/>
      <c r="H20854" s="1258"/>
      <c r="I20854" s="1257"/>
      <c r="J20854" s="1257"/>
      <c r="K20854" s="1257"/>
      <c r="L20854" s="1257"/>
      <c r="M20854" s="1257"/>
    </row>
    <row r="20855" spans="2:13" s="1259" customFormat="1" x14ac:dyDescent="0.2">
      <c r="B20855" s="1257"/>
      <c r="C20855" s="1257"/>
      <c r="D20855" s="1257"/>
      <c r="E20855" s="1257"/>
      <c r="F20855" s="1257"/>
      <c r="G20855" s="1257"/>
      <c r="H20855" s="1258"/>
      <c r="I20855" s="1257"/>
      <c r="J20855" s="1257"/>
      <c r="K20855" s="1257"/>
      <c r="L20855" s="1257"/>
      <c r="M20855" s="1257"/>
    </row>
    <row r="20856" spans="2:13" s="1259" customFormat="1" x14ac:dyDescent="0.2">
      <c r="B20856" s="1257"/>
      <c r="C20856" s="1257"/>
      <c r="D20856" s="1257"/>
      <c r="E20856" s="1257"/>
      <c r="F20856" s="1257"/>
      <c r="G20856" s="1257"/>
      <c r="H20856" s="1258"/>
      <c r="I20856" s="1257"/>
      <c r="J20856" s="1257"/>
      <c r="K20856" s="1257"/>
      <c r="L20856" s="1257"/>
      <c r="M20856" s="1257"/>
    </row>
    <row r="20857" spans="2:13" s="1259" customFormat="1" x14ac:dyDescent="0.2">
      <c r="B20857" s="1257"/>
      <c r="C20857" s="1257"/>
      <c r="D20857" s="1257"/>
      <c r="E20857" s="1257"/>
      <c r="F20857" s="1257"/>
      <c r="G20857" s="1257"/>
      <c r="H20857" s="1258"/>
      <c r="I20857" s="1257"/>
      <c r="J20857" s="1257"/>
      <c r="K20857" s="1257"/>
      <c r="L20857" s="1257"/>
      <c r="M20857" s="1257"/>
    </row>
    <row r="20858" spans="2:13" s="1259" customFormat="1" x14ac:dyDescent="0.2">
      <c r="B20858" s="1257"/>
      <c r="C20858" s="1257"/>
      <c r="D20858" s="1257"/>
      <c r="E20858" s="1257"/>
      <c r="F20858" s="1257"/>
      <c r="G20858" s="1257"/>
      <c r="H20858" s="1258"/>
      <c r="I20858" s="1257"/>
      <c r="J20858" s="1257"/>
      <c r="K20858" s="1257"/>
      <c r="L20858" s="1257"/>
      <c r="M20858" s="1257"/>
    </row>
    <row r="20859" spans="2:13" s="1259" customFormat="1" x14ac:dyDescent="0.2">
      <c r="B20859" s="1257"/>
      <c r="C20859" s="1257"/>
      <c r="D20859" s="1257"/>
      <c r="E20859" s="1257"/>
      <c r="F20859" s="1257"/>
      <c r="G20859" s="1257"/>
      <c r="H20859" s="1258"/>
      <c r="I20859" s="1257"/>
      <c r="J20859" s="1257"/>
      <c r="K20859" s="1257"/>
      <c r="L20859" s="1257"/>
      <c r="M20859" s="1257"/>
    </row>
    <row r="20860" spans="2:13" s="1259" customFormat="1" x14ac:dyDescent="0.2">
      <c r="B20860" s="1257"/>
      <c r="C20860" s="1257"/>
      <c r="D20860" s="1257"/>
      <c r="E20860" s="1257"/>
      <c r="F20860" s="1257"/>
      <c r="G20860" s="1257"/>
      <c r="H20860" s="1258"/>
      <c r="I20860" s="1257"/>
      <c r="J20860" s="1257"/>
      <c r="K20860" s="1257"/>
      <c r="L20860" s="1257"/>
      <c r="M20860" s="1257"/>
    </row>
    <row r="20861" spans="2:13" s="1259" customFormat="1" x14ac:dyDescent="0.2">
      <c r="B20861" s="1257"/>
      <c r="C20861" s="1257"/>
      <c r="D20861" s="1257"/>
      <c r="E20861" s="1257"/>
      <c r="F20861" s="1257"/>
      <c r="G20861" s="1257"/>
      <c r="H20861" s="1258"/>
      <c r="I20861" s="1257"/>
      <c r="J20861" s="1257"/>
      <c r="K20861" s="1257"/>
      <c r="L20861" s="1257"/>
      <c r="M20861" s="1257"/>
    </row>
    <row r="20862" spans="2:13" s="1259" customFormat="1" x14ac:dyDescent="0.2">
      <c r="B20862" s="1257"/>
      <c r="C20862" s="1257"/>
      <c r="D20862" s="1257"/>
      <c r="E20862" s="1257"/>
      <c r="F20862" s="1257"/>
      <c r="G20862" s="1257"/>
      <c r="H20862" s="1258"/>
      <c r="I20862" s="1257"/>
      <c r="J20862" s="1257"/>
      <c r="K20862" s="1257"/>
      <c r="L20862" s="1257"/>
      <c r="M20862" s="1257"/>
    </row>
    <row r="20863" spans="2:13" s="1259" customFormat="1" x14ac:dyDescent="0.2">
      <c r="B20863" s="1257"/>
      <c r="C20863" s="1257"/>
      <c r="D20863" s="1257"/>
      <c r="E20863" s="1257"/>
      <c r="F20863" s="1257"/>
      <c r="G20863" s="1257"/>
      <c r="H20863" s="1258"/>
      <c r="I20863" s="1257"/>
      <c r="J20863" s="1257"/>
      <c r="K20863" s="1257"/>
      <c r="L20863" s="1257"/>
      <c r="M20863" s="1257"/>
    </row>
    <row r="20864" spans="2:13" s="1259" customFormat="1" x14ac:dyDescent="0.2">
      <c r="B20864" s="1257"/>
      <c r="C20864" s="1257"/>
      <c r="D20864" s="1257"/>
      <c r="E20864" s="1257"/>
      <c r="F20864" s="1257"/>
      <c r="G20864" s="1257"/>
      <c r="H20864" s="1258"/>
      <c r="I20864" s="1257"/>
      <c r="J20864" s="1257"/>
      <c r="K20864" s="1257"/>
      <c r="L20864" s="1257"/>
      <c r="M20864" s="1257"/>
    </row>
    <row r="20865" spans="2:13" s="1259" customFormat="1" x14ac:dyDescent="0.2">
      <c r="B20865" s="1257"/>
      <c r="C20865" s="1257"/>
      <c r="D20865" s="1257"/>
      <c r="E20865" s="1257"/>
      <c r="F20865" s="1257"/>
      <c r="G20865" s="1257"/>
      <c r="H20865" s="1258"/>
      <c r="I20865" s="1257"/>
      <c r="J20865" s="1257"/>
      <c r="K20865" s="1257"/>
      <c r="L20865" s="1257"/>
      <c r="M20865" s="1257"/>
    </row>
    <row r="20866" spans="2:13" s="1259" customFormat="1" x14ac:dyDescent="0.2">
      <c r="B20866" s="1257"/>
      <c r="C20866" s="1257"/>
      <c r="D20866" s="1257"/>
      <c r="E20866" s="1257"/>
      <c r="F20866" s="1257"/>
      <c r="G20866" s="1257"/>
      <c r="H20866" s="1258"/>
      <c r="I20866" s="1257"/>
      <c r="J20866" s="1257"/>
      <c r="K20866" s="1257"/>
      <c r="L20866" s="1257"/>
      <c r="M20866" s="1257"/>
    </row>
    <row r="20867" spans="2:13" s="1259" customFormat="1" x14ac:dyDescent="0.2">
      <c r="B20867" s="1257"/>
      <c r="C20867" s="1257"/>
      <c r="D20867" s="1257"/>
      <c r="E20867" s="1257"/>
      <c r="F20867" s="1257"/>
      <c r="G20867" s="1257"/>
      <c r="H20867" s="1258"/>
      <c r="I20867" s="1257"/>
      <c r="J20867" s="1257"/>
      <c r="K20867" s="1257"/>
      <c r="L20867" s="1257"/>
      <c r="M20867" s="1257"/>
    </row>
    <row r="20868" spans="2:13" s="1259" customFormat="1" x14ac:dyDescent="0.2">
      <c r="B20868" s="1257"/>
      <c r="C20868" s="1257"/>
      <c r="D20868" s="1257"/>
      <c r="E20868" s="1257"/>
      <c r="F20868" s="1257"/>
      <c r="G20868" s="1257"/>
      <c r="H20868" s="1258"/>
      <c r="I20868" s="1257"/>
      <c r="J20868" s="1257"/>
      <c r="K20868" s="1257"/>
      <c r="L20868" s="1257"/>
      <c r="M20868" s="1257"/>
    </row>
    <row r="20869" spans="2:13" s="1259" customFormat="1" x14ac:dyDescent="0.2">
      <c r="B20869" s="1257"/>
      <c r="C20869" s="1257"/>
      <c r="D20869" s="1257"/>
      <c r="E20869" s="1257"/>
      <c r="F20869" s="1257"/>
      <c r="G20869" s="1257"/>
      <c r="H20869" s="1258"/>
      <c r="I20869" s="1257"/>
      <c r="J20869" s="1257"/>
      <c r="K20869" s="1257"/>
      <c r="L20869" s="1257"/>
      <c r="M20869" s="1257"/>
    </row>
    <row r="20870" spans="2:13" s="1259" customFormat="1" x14ac:dyDescent="0.2">
      <c r="B20870" s="1257"/>
      <c r="C20870" s="1257"/>
      <c r="D20870" s="1257"/>
      <c r="E20870" s="1257"/>
      <c r="F20870" s="1257"/>
      <c r="G20870" s="1257"/>
      <c r="H20870" s="1258"/>
      <c r="I20870" s="1257"/>
      <c r="J20870" s="1257"/>
      <c r="K20870" s="1257"/>
      <c r="L20870" s="1257"/>
      <c r="M20870" s="1257"/>
    </row>
    <row r="20871" spans="2:13" s="1259" customFormat="1" x14ac:dyDescent="0.2">
      <c r="B20871" s="1257"/>
      <c r="C20871" s="1257"/>
      <c r="D20871" s="1257"/>
      <c r="E20871" s="1257"/>
      <c r="F20871" s="1257"/>
      <c r="G20871" s="1257"/>
      <c r="H20871" s="1258"/>
      <c r="I20871" s="1257"/>
      <c r="J20871" s="1257"/>
      <c r="K20871" s="1257"/>
      <c r="L20871" s="1257"/>
      <c r="M20871" s="1257"/>
    </row>
    <row r="20872" spans="2:13" s="1259" customFormat="1" x14ac:dyDescent="0.2">
      <c r="B20872" s="1257"/>
      <c r="C20872" s="1257"/>
      <c r="D20872" s="1257"/>
      <c r="E20872" s="1257"/>
      <c r="F20872" s="1257"/>
      <c r="G20872" s="1257"/>
      <c r="H20872" s="1258"/>
      <c r="I20872" s="1257"/>
      <c r="J20872" s="1257"/>
      <c r="K20872" s="1257"/>
      <c r="L20872" s="1257"/>
      <c r="M20872" s="1257"/>
    </row>
    <row r="20873" spans="2:13" s="1259" customFormat="1" x14ac:dyDescent="0.2">
      <c r="B20873" s="1257"/>
      <c r="C20873" s="1257"/>
      <c r="D20873" s="1257"/>
      <c r="E20873" s="1257"/>
      <c r="F20873" s="1257"/>
      <c r="G20873" s="1257"/>
      <c r="H20873" s="1258"/>
      <c r="I20873" s="1257"/>
      <c r="J20873" s="1257"/>
      <c r="K20873" s="1257"/>
      <c r="L20873" s="1257"/>
      <c r="M20873" s="1257"/>
    </row>
    <row r="20874" spans="2:13" s="1259" customFormat="1" x14ac:dyDescent="0.2">
      <c r="B20874" s="1257"/>
      <c r="C20874" s="1257"/>
      <c r="D20874" s="1257"/>
      <c r="E20874" s="1257"/>
      <c r="F20874" s="1257"/>
      <c r="G20874" s="1257"/>
      <c r="H20874" s="1258"/>
      <c r="I20874" s="1257"/>
      <c r="J20874" s="1257"/>
      <c r="K20874" s="1257"/>
      <c r="L20874" s="1257"/>
      <c r="M20874" s="1257"/>
    </row>
    <row r="20875" spans="2:13" s="1259" customFormat="1" x14ac:dyDescent="0.2">
      <c r="B20875" s="1257"/>
      <c r="C20875" s="1257"/>
      <c r="D20875" s="1257"/>
      <c r="E20875" s="1257"/>
      <c r="F20875" s="1257"/>
      <c r="G20875" s="1257"/>
      <c r="H20875" s="1258"/>
      <c r="I20875" s="1257"/>
      <c r="J20875" s="1257"/>
      <c r="K20875" s="1257"/>
      <c r="L20875" s="1257"/>
      <c r="M20875" s="1257"/>
    </row>
    <row r="20876" spans="2:13" s="1259" customFormat="1" x14ac:dyDescent="0.2">
      <c r="B20876" s="1257"/>
      <c r="C20876" s="1257"/>
      <c r="D20876" s="1257"/>
      <c r="E20876" s="1257"/>
      <c r="F20876" s="1257"/>
      <c r="G20876" s="1257"/>
      <c r="H20876" s="1258"/>
      <c r="I20876" s="1257"/>
      <c r="J20876" s="1257"/>
      <c r="K20876" s="1257"/>
      <c r="L20876" s="1257"/>
      <c r="M20876" s="1257"/>
    </row>
    <row r="20877" spans="2:13" s="1259" customFormat="1" x14ac:dyDescent="0.2">
      <c r="B20877" s="1257"/>
      <c r="C20877" s="1257"/>
      <c r="D20877" s="1257"/>
      <c r="E20877" s="1257"/>
      <c r="F20877" s="1257"/>
      <c r="G20877" s="1257"/>
      <c r="H20877" s="1258"/>
      <c r="I20877" s="1257"/>
      <c r="J20877" s="1257"/>
      <c r="K20877" s="1257"/>
      <c r="L20877" s="1257"/>
      <c r="M20877" s="1257"/>
    </row>
    <row r="20878" spans="2:13" s="1259" customFormat="1" x14ac:dyDescent="0.2">
      <c r="B20878" s="1257"/>
      <c r="C20878" s="1257"/>
      <c r="D20878" s="1257"/>
      <c r="E20878" s="1257"/>
      <c r="F20878" s="1257"/>
      <c r="G20878" s="1257"/>
      <c r="H20878" s="1258"/>
      <c r="I20878" s="1257"/>
      <c r="J20878" s="1257"/>
      <c r="K20878" s="1257"/>
      <c r="L20878" s="1257"/>
      <c r="M20878" s="1257"/>
    </row>
    <row r="20879" spans="2:13" s="1259" customFormat="1" x14ac:dyDescent="0.2">
      <c r="B20879" s="1257"/>
      <c r="C20879" s="1257"/>
      <c r="D20879" s="1257"/>
      <c r="E20879" s="1257"/>
      <c r="F20879" s="1257"/>
      <c r="G20879" s="1257"/>
      <c r="H20879" s="1258"/>
      <c r="I20879" s="1257"/>
      <c r="J20879" s="1257"/>
      <c r="K20879" s="1257"/>
      <c r="L20879" s="1257"/>
      <c r="M20879" s="1257"/>
    </row>
    <row r="20880" spans="2:13" s="1259" customFormat="1" x14ac:dyDescent="0.2">
      <c r="B20880" s="1257"/>
      <c r="C20880" s="1257"/>
      <c r="D20880" s="1257"/>
      <c r="E20880" s="1257"/>
      <c r="F20880" s="1257"/>
      <c r="G20880" s="1257"/>
      <c r="H20880" s="1258"/>
      <c r="I20880" s="1257"/>
      <c r="J20880" s="1257"/>
      <c r="K20880" s="1257"/>
      <c r="L20880" s="1257"/>
      <c r="M20880" s="1257"/>
    </row>
    <row r="20881" spans="2:13" s="1259" customFormat="1" x14ac:dyDescent="0.2">
      <c r="B20881" s="1257"/>
      <c r="C20881" s="1257"/>
      <c r="D20881" s="1257"/>
      <c r="E20881" s="1257"/>
      <c r="F20881" s="1257"/>
      <c r="G20881" s="1257"/>
      <c r="H20881" s="1258"/>
      <c r="I20881" s="1257"/>
      <c r="J20881" s="1257"/>
      <c r="K20881" s="1257"/>
      <c r="L20881" s="1257"/>
      <c r="M20881" s="1257"/>
    </row>
    <row r="20882" spans="2:13" s="1259" customFormat="1" x14ac:dyDescent="0.2">
      <c r="B20882" s="1257"/>
      <c r="C20882" s="1257"/>
      <c r="D20882" s="1257"/>
      <c r="E20882" s="1257"/>
      <c r="F20882" s="1257"/>
      <c r="G20882" s="1257"/>
      <c r="H20882" s="1258"/>
      <c r="I20882" s="1257"/>
      <c r="J20882" s="1257"/>
      <c r="K20882" s="1257"/>
      <c r="L20882" s="1257"/>
      <c r="M20882" s="1257"/>
    </row>
    <row r="20883" spans="2:13" s="1259" customFormat="1" x14ac:dyDescent="0.2">
      <c r="B20883" s="1257"/>
      <c r="C20883" s="1257"/>
      <c r="D20883" s="1257"/>
      <c r="E20883" s="1257"/>
      <c r="F20883" s="1257"/>
      <c r="G20883" s="1257"/>
      <c r="H20883" s="1258"/>
      <c r="I20883" s="1257"/>
      <c r="J20883" s="1257"/>
      <c r="K20883" s="1257"/>
      <c r="L20883" s="1257"/>
      <c r="M20883" s="1257"/>
    </row>
    <row r="20884" spans="2:13" s="1259" customFormat="1" x14ac:dyDescent="0.2">
      <c r="B20884" s="1257"/>
      <c r="C20884" s="1257"/>
      <c r="D20884" s="1257"/>
      <c r="E20884" s="1257"/>
      <c r="F20884" s="1257"/>
      <c r="G20884" s="1257"/>
      <c r="H20884" s="1258"/>
      <c r="I20884" s="1257"/>
      <c r="J20884" s="1257"/>
      <c r="K20884" s="1257"/>
      <c r="L20884" s="1257"/>
      <c r="M20884" s="1257"/>
    </row>
    <row r="20885" spans="2:13" s="1259" customFormat="1" x14ac:dyDescent="0.2">
      <c r="B20885" s="1257"/>
      <c r="C20885" s="1257"/>
      <c r="D20885" s="1257"/>
      <c r="E20885" s="1257"/>
      <c r="F20885" s="1257"/>
      <c r="G20885" s="1257"/>
      <c r="H20885" s="1258"/>
      <c r="I20885" s="1257"/>
      <c r="J20885" s="1257"/>
      <c r="K20885" s="1257"/>
      <c r="L20885" s="1257"/>
      <c r="M20885" s="1257"/>
    </row>
    <row r="20886" spans="2:13" s="1259" customFormat="1" x14ac:dyDescent="0.2">
      <c r="B20886" s="1257"/>
      <c r="C20886" s="1257"/>
      <c r="D20886" s="1257"/>
      <c r="E20886" s="1257"/>
      <c r="F20886" s="1257"/>
      <c r="G20886" s="1257"/>
      <c r="H20886" s="1258"/>
      <c r="I20886" s="1257"/>
      <c r="J20886" s="1257"/>
      <c r="K20886" s="1257"/>
      <c r="L20886" s="1257"/>
      <c r="M20886" s="1257"/>
    </row>
    <row r="20887" spans="2:13" s="1259" customFormat="1" x14ac:dyDescent="0.2">
      <c r="B20887" s="1257"/>
      <c r="C20887" s="1257"/>
      <c r="D20887" s="1257"/>
      <c r="E20887" s="1257"/>
      <c r="F20887" s="1257"/>
      <c r="G20887" s="1257"/>
      <c r="H20887" s="1258"/>
      <c r="I20887" s="1257"/>
      <c r="J20887" s="1257"/>
      <c r="K20887" s="1257"/>
      <c r="L20887" s="1257"/>
      <c r="M20887" s="1257"/>
    </row>
    <row r="20888" spans="2:13" s="1259" customFormat="1" x14ac:dyDescent="0.2">
      <c r="B20888" s="1257"/>
      <c r="C20888" s="1257"/>
      <c r="D20888" s="1257"/>
      <c r="E20888" s="1257"/>
      <c r="F20888" s="1257"/>
      <c r="G20888" s="1257"/>
      <c r="H20888" s="1258"/>
      <c r="I20888" s="1257"/>
      <c r="J20888" s="1257"/>
      <c r="K20888" s="1257"/>
      <c r="L20888" s="1257"/>
      <c r="M20888" s="1257"/>
    </row>
    <row r="20889" spans="2:13" s="1259" customFormat="1" x14ac:dyDescent="0.2">
      <c r="B20889" s="1257"/>
      <c r="C20889" s="1257"/>
      <c r="D20889" s="1257"/>
      <c r="E20889" s="1257"/>
      <c r="F20889" s="1257"/>
      <c r="G20889" s="1257"/>
      <c r="H20889" s="1258"/>
      <c r="I20889" s="1257"/>
      <c r="J20889" s="1257"/>
      <c r="K20889" s="1257"/>
      <c r="L20889" s="1257"/>
      <c r="M20889" s="1257"/>
    </row>
    <row r="20890" spans="2:13" s="1259" customFormat="1" x14ac:dyDescent="0.2">
      <c r="B20890" s="1257"/>
      <c r="C20890" s="1257"/>
      <c r="D20890" s="1257"/>
      <c r="E20890" s="1257"/>
      <c r="F20890" s="1257"/>
      <c r="G20890" s="1257"/>
      <c r="H20890" s="1258"/>
      <c r="I20890" s="1257"/>
      <c r="J20890" s="1257"/>
      <c r="K20890" s="1257"/>
      <c r="L20890" s="1257"/>
      <c r="M20890" s="1257"/>
    </row>
    <row r="20891" spans="2:13" s="1259" customFormat="1" x14ac:dyDescent="0.2">
      <c r="B20891" s="1257"/>
      <c r="C20891" s="1257"/>
      <c r="D20891" s="1257"/>
      <c r="E20891" s="1257"/>
      <c r="F20891" s="1257"/>
      <c r="G20891" s="1257"/>
      <c r="H20891" s="1258"/>
      <c r="I20891" s="1257"/>
      <c r="J20891" s="1257"/>
      <c r="K20891" s="1257"/>
      <c r="L20891" s="1257"/>
      <c r="M20891" s="1257"/>
    </row>
    <row r="20892" spans="2:13" s="1259" customFormat="1" x14ac:dyDescent="0.2">
      <c r="B20892" s="1257"/>
      <c r="C20892" s="1257"/>
      <c r="D20892" s="1257"/>
      <c r="E20892" s="1257"/>
      <c r="F20892" s="1257"/>
      <c r="G20892" s="1257"/>
      <c r="H20892" s="1258"/>
      <c r="I20892" s="1257"/>
      <c r="J20892" s="1257"/>
      <c r="K20892" s="1257"/>
      <c r="L20892" s="1257"/>
      <c r="M20892" s="1257"/>
    </row>
    <row r="20893" spans="2:13" s="1259" customFormat="1" x14ac:dyDescent="0.2">
      <c r="B20893" s="1257"/>
      <c r="C20893" s="1257"/>
      <c r="D20893" s="1257"/>
      <c r="E20893" s="1257"/>
      <c r="F20893" s="1257"/>
      <c r="G20893" s="1257"/>
      <c r="H20893" s="1258"/>
      <c r="I20893" s="1257"/>
      <c r="J20893" s="1257"/>
      <c r="K20893" s="1257"/>
      <c r="L20893" s="1257"/>
      <c r="M20893" s="1257"/>
    </row>
    <row r="20894" spans="2:13" s="1259" customFormat="1" x14ac:dyDescent="0.2">
      <c r="B20894" s="1257"/>
      <c r="C20894" s="1257"/>
      <c r="D20894" s="1257"/>
      <c r="E20894" s="1257"/>
      <c r="F20894" s="1257"/>
      <c r="G20894" s="1257"/>
      <c r="H20894" s="1258"/>
      <c r="I20894" s="1257"/>
      <c r="J20894" s="1257"/>
      <c r="K20894" s="1257"/>
      <c r="L20894" s="1257"/>
      <c r="M20894" s="1257"/>
    </row>
    <row r="20895" spans="2:13" s="1259" customFormat="1" x14ac:dyDescent="0.2">
      <c r="B20895" s="1257"/>
      <c r="C20895" s="1257"/>
      <c r="D20895" s="1257"/>
      <c r="E20895" s="1257"/>
      <c r="F20895" s="1257"/>
      <c r="G20895" s="1257"/>
      <c r="H20895" s="1258"/>
      <c r="I20895" s="1257"/>
      <c r="J20895" s="1257"/>
      <c r="K20895" s="1257"/>
      <c r="L20895" s="1257"/>
      <c r="M20895" s="1257"/>
    </row>
    <row r="20896" spans="2:13" s="1259" customFormat="1" x14ac:dyDescent="0.2">
      <c r="B20896" s="1257"/>
      <c r="C20896" s="1257"/>
      <c r="D20896" s="1257"/>
      <c r="E20896" s="1257"/>
      <c r="F20896" s="1257"/>
      <c r="G20896" s="1257"/>
      <c r="H20896" s="1258"/>
      <c r="I20896" s="1257"/>
      <c r="J20896" s="1257"/>
      <c r="K20896" s="1257"/>
      <c r="L20896" s="1257"/>
      <c r="M20896" s="1257"/>
    </row>
    <row r="20897" spans="2:13" s="1259" customFormat="1" x14ac:dyDescent="0.2">
      <c r="B20897" s="1257"/>
      <c r="C20897" s="1257"/>
      <c r="D20897" s="1257"/>
      <c r="E20897" s="1257"/>
      <c r="F20897" s="1257"/>
      <c r="G20897" s="1257"/>
      <c r="H20897" s="1258"/>
      <c r="I20897" s="1257"/>
      <c r="J20897" s="1257"/>
      <c r="K20897" s="1257"/>
      <c r="L20897" s="1257"/>
      <c r="M20897" s="1257"/>
    </row>
    <row r="20898" spans="2:13" s="1259" customFormat="1" x14ac:dyDescent="0.2">
      <c r="B20898" s="1257"/>
      <c r="C20898" s="1257"/>
      <c r="D20898" s="1257"/>
      <c r="E20898" s="1257"/>
      <c r="F20898" s="1257"/>
      <c r="G20898" s="1257"/>
      <c r="H20898" s="1258"/>
      <c r="I20898" s="1257"/>
      <c r="J20898" s="1257"/>
      <c r="K20898" s="1257"/>
      <c r="L20898" s="1257"/>
      <c r="M20898" s="1257"/>
    </row>
    <row r="20899" spans="2:13" s="1259" customFormat="1" x14ac:dyDescent="0.2">
      <c r="B20899" s="1257"/>
      <c r="C20899" s="1257"/>
      <c r="D20899" s="1257"/>
      <c r="E20899" s="1257"/>
      <c r="F20899" s="1257"/>
      <c r="G20899" s="1257"/>
      <c r="H20899" s="1258"/>
      <c r="I20899" s="1257"/>
      <c r="J20899" s="1257"/>
      <c r="K20899" s="1257"/>
      <c r="L20899" s="1257"/>
      <c r="M20899" s="1257"/>
    </row>
    <row r="20900" spans="2:13" s="1259" customFormat="1" x14ac:dyDescent="0.2">
      <c r="B20900" s="1257"/>
      <c r="C20900" s="1257"/>
      <c r="D20900" s="1257"/>
      <c r="E20900" s="1257"/>
      <c r="F20900" s="1257"/>
      <c r="G20900" s="1257"/>
      <c r="H20900" s="1258"/>
      <c r="I20900" s="1257"/>
      <c r="J20900" s="1257"/>
      <c r="K20900" s="1257"/>
      <c r="L20900" s="1257"/>
      <c r="M20900" s="1257"/>
    </row>
    <row r="20901" spans="2:13" s="1259" customFormat="1" x14ac:dyDescent="0.2">
      <c r="B20901" s="1257"/>
      <c r="C20901" s="1257"/>
      <c r="D20901" s="1257"/>
      <c r="E20901" s="1257"/>
      <c r="F20901" s="1257"/>
      <c r="G20901" s="1257"/>
      <c r="H20901" s="1258"/>
      <c r="I20901" s="1257"/>
      <c r="J20901" s="1257"/>
      <c r="K20901" s="1257"/>
      <c r="L20901" s="1257"/>
      <c r="M20901" s="1257"/>
    </row>
    <row r="20902" spans="2:13" s="1259" customFormat="1" x14ac:dyDescent="0.2">
      <c r="B20902" s="1257"/>
      <c r="C20902" s="1257"/>
      <c r="D20902" s="1257"/>
      <c r="E20902" s="1257"/>
      <c r="F20902" s="1257"/>
      <c r="G20902" s="1257"/>
      <c r="H20902" s="1258"/>
      <c r="I20902" s="1257"/>
      <c r="J20902" s="1257"/>
      <c r="K20902" s="1257"/>
      <c r="L20902" s="1257"/>
      <c r="M20902" s="1257"/>
    </row>
    <row r="20903" spans="2:13" s="1259" customFormat="1" x14ac:dyDescent="0.2">
      <c r="B20903" s="1257"/>
      <c r="C20903" s="1257"/>
      <c r="D20903" s="1257"/>
      <c r="E20903" s="1257"/>
      <c r="F20903" s="1257"/>
      <c r="G20903" s="1257"/>
      <c r="H20903" s="1258"/>
      <c r="I20903" s="1257"/>
      <c r="J20903" s="1257"/>
      <c r="K20903" s="1257"/>
      <c r="L20903" s="1257"/>
      <c r="M20903" s="1257"/>
    </row>
    <row r="20904" spans="2:13" s="1259" customFormat="1" x14ac:dyDescent="0.2">
      <c r="B20904" s="1257"/>
      <c r="C20904" s="1257"/>
      <c r="D20904" s="1257"/>
      <c r="E20904" s="1257"/>
      <c r="F20904" s="1257"/>
      <c r="G20904" s="1257"/>
      <c r="H20904" s="1258"/>
      <c r="I20904" s="1257"/>
      <c r="J20904" s="1257"/>
      <c r="K20904" s="1257"/>
      <c r="L20904" s="1257"/>
      <c r="M20904" s="1257"/>
    </row>
    <row r="20905" spans="2:13" s="1259" customFormat="1" x14ac:dyDescent="0.2">
      <c r="B20905" s="1257"/>
      <c r="C20905" s="1257"/>
      <c r="D20905" s="1257"/>
      <c r="E20905" s="1257"/>
      <c r="F20905" s="1257"/>
      <c r="G20905" s="1257"/>
      <c r="H20905" s="1258"/>
      <c r="I20905" s="1257"/>
      <c r="J20905" s="1257"/>
      <c r="K20905" s="1257"/>
      <c r="L20905" s="1257"/>
      <c r="M20905" s="1257"/>
    </row>
    <row r="20906" spans="2:13" s="1259" customFormat="1" x14ac:dyDescent="0.2">
      <c r="B20906" s="1257"/>
      <c r="C20906" s="1257"/>
      <c r="D20906" s="1257"/>
      <c r="E20906" s="1257"/>
      <c r="F20906" s="1257"/>
      <c r="G20906" s="1257"/>
      <c r="H20906" s="1258"/>
      <c r="I20906" s="1257"/>
      <c r="J20906" s="1257"/>
      <c r="K20906" s="1257"/>
      <c r="L20906" s="1257"/>
      <c r="M20906" s="1257"/>
    </row>
    <row r="20907" spans="2:13" s="1259" customFormat="1" x14ac:dyDescent="0.2">
      <c r="B20907" s="1257"/>
      <c r="C20907" s="1257"/>
      <c r="D20907" s="1257"/>
      <c r="E20907" s="1257"/>
      <c r="F20907" s="1257"/>
      <c r="G20907" s="1257"/>
      <c r="H20907" s="1258"/>
      <c r="I20907" s="1257"/>
      <c r="J20907" s="1257"/>
      <c r="K20907" s="1257"/>
      <c r="L20907" s="1257"/>
      <c r="M20907" s="1257"/>
    </row>
    <row r="20908" spans="2:13" s="1259" customFormat="1" x14ac:dyDescent="0.2">
      <c r="B20908" s="1257"/>
      <c r="C20908" s="1257"/>
      <c r="D20908" s="1257"/>
      <c r="E20908" s="1257"/>
      <c r="F20908" s="1257"/>
      <c r="G20908" s="1257"/>
      <c r="H20908" s="1258"/>
      <c r="I20908" s="1257"/>
      <c r="J20908" s="1257"/>
      <c r="K20908" s="1257"/>
      <c r="L20908" s="1257"/>
      <c r="M20908" s="1257"/>
    </row>
    <row r="20909" spans="2:13" s="1259" customFormat="1" x14ac:dyDescent="0.2">
      <c r="B20909" s="1257"/>
      <c r="C20909" s="1257"/>
      <c r="D20909" s="1257"/>
      <c r="E20909" s="1257"/>
      <c r="F20909" s="1257"/>
      <c r="G20909" s="1257"/>
      <c r="H20909" s="1258"/>
      <c r="I20909" s="1257"/>
      <c r="J20909" s="1257"/>
      <c r="K20909" s="1257"/>
      <c r="L20909" s="1257"/>
      <c r="M20909" s="1257"/>
    </row>
    <row r="20910" spans="2:13" s="1259" customFormat="1" x14ac:dyDescent="0.2">
      <c r="B20910" s="1257"/>
      <c r="C20910" s="1257"/>
      <c r="D20910" s="1257"/>
      <c r="E20910" s="1257"/>
      <c r="F20910" s="1257"/>
      <c r="G20910" s="1257"/>
      <c r="H20910" s="1258"/>
      <c r="I20910" s="1257"/>
      <c r="J20910" s="1257"/>
      <c r="K20910" s="1257"/>
      <c r="L20910" s="1257"/>
      <c r="M20910" s="1257"/>
    </row>
    <row r="20911" spans="2:13" s="1259" customFormat="1" x14ac:dyDescent="0.2">
      <c r="B20911" s="1257"/>
      <c r="C20911" s="1257"/>
      <c r="D20911" s="1257"/>
      <c r="E20911" s="1257"/>
      <c r="F20911" s="1257"/>
      <c r="G20911" s="1257"/>
      <c r="H20911" s="1258"/>
      <c r="I20911" s="1257"/>
      <c r="J20911" s="1257"/>
      <c r="K20911" s="1257"/>
      <c r="L20911" s="1257"/>
      <c r="M20911" s="1257"/>
    </row>
    <row r="20912" spans="2:13" s="1259" customFormat="1" x14ac:dyDescent="0.2">
      <c r="B20912" s="1257"/>
      <c r="C20912" s="1257"/>
      <c r="D20912" s="1257"/>
      <c r="E20912" s="1257"/>
      <c r="F20912" s="1257"/>
      <c r="G20912" s="1257"/>
      <c r="H20912" s="1258"/>
      <c r="I20912" s="1257"/>
      <c r="J20912" s="1257"/>
      <c r="K20912" s="1257"/>
      <c r="L20912" s="1257"/>
      <c r="M20912" s="1257"/>
    </row>
    <row r="20913" spans="2:13" s="1259" customFormat="1" x14ac:dyDescent="0.2">
      <c r="B20913" s="1257"/>
      <c r="C20913" s="1257"/>
      <c r="D20913" s="1257"/>
      <c r="E20913" s="1257"/>
      <c r="F20913" s="1257"/>
      <c r="G20913" s="1257"/>
      <c r="H20913" s="1258"/>
      <c r="I20913" s="1257"/>
      <c r="J20913" s="1257"/>
      <c r="K20913" s="1257"/>
      <c r="L20913" s="1257"/>
      <c r="M20913" s="1257"/>
    </row>
    <row r="20914" spans="2:13" s="1259" customFormat="1" x14ac:dyDescent="0.2">
      <c r="B20914" s="1257"/>
      <c r="C20914" s="1257"/>
      <c r="D20914" s="1257"/>
      <c r="E20914" s="1257"/>
      <c r="F20914" s="1257"/>
      <c r="G20914" s="1257"/>
      <c r="H20914" s="1258"/>
      <c r="I20914" s="1257"/>
      <c r="J20914" s="1257"/>
      <c r="K20914" s="1257"/>
      <c r="L20914" s="1257"/>
      <c r="M20914" s="1257"/>
    </row>
    <row r="20915" spans="2:13" s="1259" customFormat="1" x14ac:dyDescent="0.2">
      <c r="B20915" s="1257"/>
      <c r="C20915" s="1257"/>
      <c r="D20915" s="1257"/>
      <c r="E20915" s="1257"/>
      <c r="F20915" s="1257"/>
      <c r="G20915" s="1257"/>
      <c r="H20915" s="1258"/>
      <c r="I20915" s="1257"/>
      <c r="J20915" s="1257"/>
      <c r="K20915" s="1257"/>
      <c r="L20915" s="1257"/>
      <c r="M20915" s="1257"/>
    </row>
    <row r="20916" spans="2:13" s="1259" customFormat="1" x14ac:dyDescent="0.2">
      <c r="B20916" s="1257"/>
      <c r="C20916" s="1257"/>
      <c r="D20916" s="1257"/>
      <c r="E20916" s="1257"/>
      <c r="F20916" s="1257"/>
      <c r="G20916" s="1257"/>
      <c r="H20916" s="1258"/>
      <c r="I20916" s="1257"/>
      <c r="J20916" s="1257"/>
      <c r="K20916" s="1257"/>
      <c r="L20916" s="1257"/>
      <c r="M20916" s="1257"/>
    </row>
    <row r="20917" spans="2:13" s="1259" customFormat="1" x14ac:dyDescent="0.2">
      <c r="B20917" s="1257"/>
      <c r="C20917" s="1257"/>
      <c r="D20917" s="1257"/>
      <c r="E20917" s="1257"/>
      <c r="F20917" s="1257"/>
      <c r="G20917" s="1257"/>
      <c r="H20917" s="1258"/>
      <c r="I20917" s="1257"/>
      <c r="J20917" s="1257"/>
      <c r="K20917" s="1257"/>
      <c r="L20917" s="1257"/>
      <c r="M20917" s="1257"/>
    </row>
    <row r="20918" spans="2:13" s="1259" customFormat="1" x14ac:dyDescent="0.2">
      <c r="B20918" s="1257"/>
      <c r="C20918" s="1257"/>
      <c r="D20918" s="1257"/>
      <c r="E20918" s="1257"/>
      <c r="F20918" s="1257"/>
      <c r="G20918" s="1257"/>
      <c r="H20918" s="1258"/>
      <c r="I20918" s="1257"/>
      <c r="J20918" s="1257"/>
      <c r="K20918" s="1257"/>
      <c r="L20918" s="1257"/>
      <c r="M20918" s="1257"/>
    </row>
    <row r="20919" spans="2:13" s="1259" customFormat="1" x14ac:dyDescent="0.2">
      <c r="B20919" s="1257"/>
      <c r="C20919" s="1257"/>
      <c r="D20919" s="1257"/>
      <c r="E20919" s="1257"/>
      <c r="F20919" s="1257"/>
      <c r="G20919" s="1257"/>
      <c r="H20919" s="1258"/>
      <c r="I20919" s="1257"/>
      <c r="J20919" s="1257"/>
      <c r="K20919" s="1257"/>
      <c r="L20919" s="1257"/>
      <c r="M20919" s="1257"/>
    </row>
    <row r="20920" spans="2:13" s="1259" customFormat="1" x14ac:dyDescent="0.2">
      <c r="B20920" s="1257"/>
      <c r="C20920" s="1257"/>
      <c r="D20920" s="1257"/>
      <c r="E20920" s="1257"/>
      <c r="F20920" s="1257"/>
      <c r="G20920" s="1257"/>
      <c r="H20920" s="1258"/>
      <c r="I20920" s="1257"/>
      <c r="J20920" s="1257"/>
      <c r="K20920" s="1257"/>
      <c r="L20920" s="1257"/>
      <c r="M20920" s="1257"/>
    </row>
    <row r="20921" spans="2:13" s="1259" customFormat="1" x14ac:dyDescent="0.2">
      <c r="B20921" s="1257"/>
      <c r="C20921" s="1257"/>
      <c r="D20921" s="1257"/>
      <c r="E20921" s="1257"/>
      <c r="F20921" s="1257"/>
      <c r="G20921" s="1257"/>
      <c r="H20921" s="1258"/>
      <c r="I20921" s="1257"/>
      <c r="J20921" s="1257"/>
      <c r="K20921" s="1257"/>
      <c r="L20921" s="1257"/>
      <c r="M20921" s="1257"/>
    </row>
    <row r="20922" spans="2:13" s="1259" customFormat="1" x14ac:dyDescent="0.2">
      <c r="B20922" s="1257"/>
      <c r="C20922" s="1257"/>
      <c r="D20922" s="1257"/>
      <c r="E20922" s="1257"/>
      <c r="F20922" s="1257"/>
      <c r="G20922" s="1257"/>
      <c r="H20922" s="1258"/>
      <c r="I20922" s="1257"/>
      <c r="J20922" s="1257"/>
      <c r="K20922" s="1257"/>
      <c r="L20922" s="1257"/>
      <c r="M20922" s="1257"/>
    </row>
    <row r="20923" spans="2:13" s="1259" customFormat="1" x14ac:dyDescent="0.2">
      <c r="B20923" s="1257"/>
      <c r="C20923" s="1257"/>
      <c r="D20923" s="1257"/>
      <c r="E20923" s="1257"/>
      <c r="F20923" s="1257"/>
      <c r="G20923" s="1257"/>
      <c r="H20923" s="1258"/>
      <c r="I20923" s="1257"/>
      <c r="J20923" s="1257"/>
      <c r="K20923" s="1257"/>
      <c r="L20923" s="1257"/>
      <c r="M20923" s="1257"/>
    </row>
    <row r="20924" spans="2:13" s="1259" customFormat="1" x14ac:dyDescent="0.2">
      <c r="B20924" s="1257"/>
      <c r="C20924" s="1257"/>
      <c r="D20924" s="1257"/>
      <c r="E20924" s="1257"/>
      <c r="F20924" s="1257"/>
      <c r="G20924" s="1257"/>
      <c r="H20924" s="1258"/>
      <c r="I20924" s="1257"/>
      <c r="J20924" s="1257"/>
      <c r="K20924" s="1257"/>
      <c r="L20924" s="1257"/>
      <c r="M20924" s="1257"/>
    </row>
    <row r="20925" spans="2:13" s="1259" customFormat="1" x14ac:dyDescent="0.2">
      <c r="B20925" s="1257"/>
      <c r="C20925" s="1257"/>
      <c r="D20925" s="1257"/>
      <c r="E20925" s="1257"/>
      <c r="F20925" s="1257"/>
      <c r="G20925" s="1257"/>
      <c r="H20925" s="1258"/>
      <c r="I20925" s="1257"/>
      <c r="J20925" s="1257"/>
      <c r="K20925" s="1257"/>
      <c r="L20925" s="1257"/>
      <c r="M20925" s="1257"/>
    </row>
    <row r="20926" spans="2:13" s="1259" customFormat="1" x14ac:dyDescent="0.2">
      <c r="B20926" s="1257"/>
      <c r="C20926" s="1257"/>
      <c r="D20926" s="1257"/>
      <c r="E20926" s="1257"/>
      <c r="F20926" s="1257"/>
      <c r="G20926" s="1257"/>
      <c r="H20926" s="1258"/>
      <c r="I20926" s="1257"/>
      <c r="J20926" s="1257"/>
      <c r="K20926" s="1257"/>
      <c r="L20926" s="1257"/>
      <c r="M20926" s="1257"/>
    </row>
    <row r="20927" spans="2:13" s="1259" customFormat="1" x14ac:dyDescent="0.2">
      <c r="B20927" s="1257"/>
      <c r="C20927" s="1257"/>
      <c r="D20927" s="1257"/>
      <c r="E20927" s="1257"/>
      <c r="F20927" s="1257"/>
      <c r="G20927" s="1257"/>
      <c r="H20927" s="1258"/>
      <c r="I20927" s="1257"/>
      <c r="J20927" s="1257"/>
      <c r="K20927" s="1257"/>
      <c r="L20927" s="1257"/>
      <c r="M20927" s="1257"/>
    </row>
    <row r="20928" spans="2:13" s="1259" customFormat="1" x14ac:dyDescent="0.2">
      <c r="B20928" s="1257"/>
      <c r="C20928" s="1257"/>
      <c r="D20928" s="1257"/>
      <c r="E20928" s="1257"/>
      <c r="F20928" s="1257"/>
      <c r="G20928" s="1257"/>
      <c r="H20928" s="1258"/>
      <c r="I20928" s="1257"/>
      <c r="J20928" s="1257"/>
      <c r="K20928" s="1257"/>
      <c r="L20928" s="1257"/>
      <c r="M20928" s="1257"/>
    </row>
    <row r="20929" spans="2:13" s="1259" customFormat="1" x14ac:dyDescent="0.2">
      <c r="B20929" s="1257"/>
      <c r="C20929" s="1257"/>
      <c r="D20929" s="1257"/>
      <c r="E20929" s="1257"/>
      <c r="F20929" s="1257"/>
      <c r="G20929" s="1257"/>
      <c r="H20929" s="1258"/>
      <c r="I20929" s="1257"/>
      <c r="J20929" s="1257"/>
      <c r="K20929" s="1257"/>
      <c r="L20929" s="1257"/>
      <c r="M20929" s="1257"/>
    </row>
    <row r="20930" spans="2:13" s="1259" customFormat="1" x14ac:dyDescent="0.2">
      <c r="B20930" s="1257"/>
      <c r="C20930" s="1257"/>
      <c r="D20930" s="1257"/>
      <c r="E20930" s="1257"/>
      <c r="F20930" s="1257"/>
      <c r="G20930" s="1257"/>
      <c r="H20930" s="1258"/>
      <c r="I20930" s="1257"/>
      <c r="J20930" s="1257"/>
      <c r="K20930" s="1257"/>
      <c r="L20930" s="1257"/>
      <c r="M20930" s="1257"/>
    </row>
    <row r="20931" spans="2:13" s="1259" customFormat="1" x14ac:dyDescent="0.2">
      <c r="B20931" s="1257"/>
      <c r="C20931" s="1257"/>
      <c r="D20931" s="1257"/>
      <c r="E20931" s="1257"/>
      <c r="F20931" s="1257"/>
      <c r="G20931" s="1257"/>
      <c r="H20931" s="1258"/>
      <c r="I20931" s="1257"/>
      <c r="J20931" s="1257"/>
      <c r="K20931" s="1257"/>
      <c r="L20931" s="1257"/>
      <c r="M20931" s="1257"/>
    </row>
    <row r="20932" spans="2:13" s="1259" customFormat="1" x14ac:dyDescent="0.2">
      <c r="B20932" s="1257"/>
      <c r="C20932" s="1257"/>
      <c r="D20932" s="1257"/>
      <c r="E20932" s="1257"/>
      <c r="F20932" s="1257"/>
      <c r="G20932" s="1257"/>
      <c r="H20932" s="1258"/>
      <c r="I20932" s="1257"/>
      <c r="J20932" s="1257"/>
      <c r="K20932" s="1257"/>
      <c r="L20932" s="1257"/>
      <c r="M20932" s="1257"/>
    </row>
    <row r="20933" spans="2:13" s="1259" customFormat="1" x14ac:dyDescent="0.2">
      <c r="B20933" s="1257"/>
      <c r="C20933" s="1257"/>
      <c r="D20933" s="1257"/>
      <c r="E20933" s="1257"/>
      <c r="F20933" s="1257"/>
      <c r="G20933" s="1257"/>
      <c r="H20933" s="1258"/>
      <c r="I20933" s="1257"/>
      <c r="J20933" s="1257"/>
      <c r="K20933" s="1257"/>
      <c r="L20933" s="1257"/>
      <c r="M20933" s="1257"/>
    </row>
    <row r="20934" spans="2:13" s="1259" customFormat="1" x14ac:dyDescent="0.2">
      <c r="B20934" s="1257"/>
      <c r="C20934" s="1257"/>
      <c r="D20934" s="1257"/>
      <c r="E20934" s="1257"/>
      <c r="F20934" s="1257"/>
      <c r="G20934" s="1257"/>
      <c r="H20934" s="1258"/>
      <c r="I20934" s="1257"/>
      <c r="J20934" s="1257"/>
      <c r="K20934" s="1257"/>
      <c r="L20934" s="1257"/>
      <c r="M20934" s="1257"/>
    </row>
    <row r="20935" spans="2:13" s="1259" customFormat="1" x14ac:dyDescent="0.2">
      <c r="B20935" s="1257"/>
      <c r="C20935" s="1257"/>
      <c r="D20935" s="1257"/>
      <c r="E20935" s="1257"/>
      <c r="F20935" s="1257"/>
      <c r="G20935" s="1257"/>
      <c r="H20935" s="1258"/>
      <c r="I20935" s="1257"/>
      <c r="J20935" s="1257"/>
      <c r="K20935" s="1257"/>
      <c r="L20935" s="1257"/>
      <c r="M20935" s="1257"/>
    </row>
    <row r="20936" spans="2:13" s="1259" customFormat="1" x14ac:dyDescent="0.2">
      <c r="B20936" s="1257"/>
      <c r="C20936" s="1257"/>
      <c r="D20936" s="1257"/>
      <c r="E20936" s="1257"/>
      <c r="F20936" s="1257"/>
      <c r="G20936" s="1257"/>
      <c r="H20936" s="1258"/>
      <c r="I20936" s="1257"/>
      <c r="J20936" s="1257"/>
      <c r="K20936" s="1257"/>
      <c r="L20936" s="1257"/>
      <c r="M20936" s="1257"/>
    </row>
    <row r="20937" spans="2:13" s="1259" customFormat="1" x14ac:dyDescent="0.2">
      <c r="B20937" s="1257"/>
      <c r="C20937" s="1257"/>
      <c r="D20937" s="1257"/>
      <c r="E20937" s="1257"/>
      <c r="F20937" s="1257"/>
      <c r="G20937" s="1257"/>
      <c r="H20937" s="1258"/>
      <c r="I20937" s="1257"/>
      <c r="J20937" s="1257"/>
      <c r="K20937" s="1257"/>
      <c r="L20937" s="1257"/>
      <c r="M20937" s="1257"/>
    </row>
    <row r="20938" spans="2:13" s="1259" customFormat="1" x14ac:dyDescent="0.2">
      <c r="B20938" s="1257"/>
      <c r="C20938" s="1257"/>
      <c r="D20938" s="1257"/>
      <c r="E20938" s="1257"/>
      <c r="F20938" s="1257"/>
      <c r="G20938" s="1257"/>
      <c r="H20938" s="1258"/>
      <c r="I20938" s="1257"/>
      <c r="J20938" s="1257"/>
      <c r="K20938" s="1257"/>
      <c r="L20938" s="1257"/>
      <c r="M20938" s="1257"/>
    </row>
    <row r="20939" spans="2:13" s="1259" customFormat="1" x14ac:dyDescent="0.2">
      <c r="B20939" s="1257"/>
      <c r="C20939" s="1257"/>
      <c r="D20939" s="1257"/>
      <c r="E20939" s="1257"/>
      <c r="F20939" s="1257"/>
      <c r="G20939" s="1257"/>
      <c r="H20939" s="1258"/>
      <c r="I20939" s="1257"/>
      <c r="J20939" s="1257"/>
      <c r="K20939" s="1257"/>
      <c r="L20939" s="1257"/>
      <c r="M20939" s="1257"/>
    </row>
    <row r="20940" spans="2:13" s="1259" customFormat="1" x14ac:dyDescent="0.2">
      <c r="B20940" s="1257"/>
      <c r="C20940" s="1257"/>
      <c r="D20940" s="1257"/>
      <c r="E20940" s="1257"/>
      <c r="F20940" s="1257"/>
      <c r="G20940" s="1257"/>
      <c r="H20940" s="1258"/>
      <c r="I20940" s="1257"/>
      <c r="J20940" s="1257"/>
      <c r="K20940" s="1257"/>
      <c r="L20940" s="1257"/>
      <c r="M20940" s="1257"/>
    </row>
    <row r="20941" spans="2:13" s="1259" customFormat="1" x14ac:dyDescent="0.2">
      <c r="B20941" s="1257"/>
      <c r="C20941" s="1257"/>
      <c r="D20941" s="1257"/>
      <c r="E20941" s="1257"/>
      <c r="F20941" s="1257"/>
      <c r="G20941" s="1257"/>
      <c r="H20941" s="1258"/>
      <c r="I20941" s="1257"/>
      <c r="J20941" s="1257"/>
      <c r="K20941" s="1257"/>
      <c r="L20941" s="1257"/>
      <c r="M20941" s="1257"/>
    </row>
    <row r="20942" spans="2:13" s="1259" customFormat="1" x14ac:dyDescent="0.2">
      <c r="B20942" s="1257"/>
      <c r="C20942" s="1257"/>
      <c r="D20942" s="1257"/>
      <c r="E20942" s="1257"/>
      <c r="F20942" s="1257"/>
      <c r="G20942" s="1257"/>
      <c r="H20942" s="1258"/>
      <c r="I20942" s="1257"/>
      <c r="J20942" s="1257"/>
      <c r="K20942" s="1257"/>
      <c r="L20942" s="1257"/>
      <c r="M20942" s="1257"/>
    </row>
    <row r="20943" spans="2:13" s="1259" customFormat="1" x14ac:dyDescent="0.2">
      <c r="B20943" s="1257"/>
      <c r="C20943" s="1257"/>
      <c r="D20943" s="1257"/>
      <c r="E20943" s="1257"/>
      <c r="F20943" s="1257"/>
      <c r="G20943" s="1257"/>
      <c r="H20943" s="1258"/>
      <c r="I20943" s="1257"/>
      <c r="J20943" s="1257"/>
      <c r="K20943" s="1257"/>
      <c r="L20943" s="1257"/>
      <c r="M20943" s="1257"/>
    </row>
    <row r="20944" spans="2:13" s="1259" customFormat="1" x14ac:dyDescent="0.2">
      <c r="B20944" s="1257"/>
      <c r="C20944" s="1257"/>
      <c r="D20944" s="1257"/>
      <c r="E20944" s="1257"/>
      <c r="F20944" s="1257"/>
      <c r="G20944" s="1257"/>
      <c r="H20944" s="1258"/>
      <c r="I20944" s="1257"/>
      <c r="J20944" s="1257"/>
      <c r="K20944" s="1257"/>
      <c r="L20944" s="1257"/>
      <c r="M20944" s="1257"/>
    </row>
    <row r="20945" spans="2:13" s="1259" customFormat="1" x14ac:dyDescent="0.2">
      <c r="B20945" s="1257"/>
      <c r="C20945" s="1257"/>
      <c r="D20945" s="1257"/>
      <c r="E20945" s="1257"/>
      <c r="F20945" s="1257"/>
      <c r="G20945" s="1257"/>
      <c r="H20945" s="1258"/>
      <c r="I20945" s="1257"/>
      <c r="J20945" s="1257"/>
      <c r="K20945" s="1257"/>
      <c r="L20945" s="1257"/>
      <c r="M20945" s="1257"/>
    </row>
    <row r="20946" spans="2:13" s="1259" customFormat="1" x14ac:dyDescent="0.2">
      <c r="B20946" s="1257"/>
      <c r="C20946" s="1257"/>
      <c r="D20946" s="1257"/>
      <c r="E20946" s="1257"/>
      <c r="F20946" s="1257"/>
      <c r="G20946" s="1257"/>
      <c r="H20946" s="1258"/>
      <c r="I20946" s="1257"/>
      <c r="J20946" s="1257"/>
      <c r="K20946" s="1257"/>
      <c r="L20946" s="1257"/>
      <c r="M20946" s="1257"/>
    </row>
    <row r="20947" spans="2:13" s="1259" customFormat="1" x14ac:dyDescent="0.2">
      <c r="B20947" s="1257"/>
      <c r="C20947" s="1257"/>
      <c r="D20947" s="1257"/>
      <c r="E20947" s="1257"/>
      <c r="F20947" s="1257"/>
      <c r="G20947" s="1257"/>
      <c r="H20947" s="1258"/>
      <c r="I20947" s="1257"/>
      <c r="J20947" s="1257"/>
      <c r="K20947" s="1257"/>
      <c r="L20947" s="1257"/>
      <c r="M20947" s="1257"/>
    </row>
    <row r="20948" spans="2:13" s="1259" customFormat="1" x14ac:dyDescent="0.2">
      <c r="B20948" s="1257"/>
      <c r="C20948" s="1257"/>
      <c r="D20948" s="1257"/>
      <c r="E20948" s="1257"/>
      <c r="F20948" s="1257"/>
      <c r="G20948" s="1257"/>
      <c r="H20948" s="1258"/>
      <c r="I20948" s="1257"/>
      <c r="J20948" s="1257"/>
      <c r="K20948" s="1257"/>
      <c r="L20948" s="1257"/>
      <c r="M20948" s="1257"/>
    </row>
    <row r="20949" spans="2:13" s="1259" customFormat="1" x14ac:dyDescent="0.2">
      <c r="B20949" s="1257"/>
      <c r="C20949" s="1257"/>
      <c r="D20949" s="1257"/>
      <c r="E20949" s="1257"/>
      <c r="F20949" s="1257"/>
      <c r="G20949" s="1257"/>
      <c r="H20949" s="1258"/>
      <c r="I20949" s="1257"/>
      <c r="J20949" s="1257"/>
      <c r="K20949" s="1257"/>
      <c r="L20949" s="1257"/>
      <c r="M20949" s="1257"/>
    </row>
    <row r="20950" spans="2:13" s="1259" customFormat="1" x14ac:dyDescent="0.2">
      <c r="B20950" s="1257"/>
      <c r="C20950" s="1257"/>
      <c r="D20950" s="1257"/>
      <c r="E20950" s="1257"/>
      <c r="F20950" s="1257"/>
      <c r="G20950" s="1257"/>
      <c r="H20950" s="1258"/>
      <c r="I20950" s="1257"/>
      <c r="J20950" s="1257"/>
      <c r="K20950" s="1257"/>
      <c r="L20950" s="1257"/>
      <c r="M20950" s="1257"/>
    </row>
    <row r="20951" spans="2:13" s="1259" customFormat="1" x14ac:dyDescent="0.2">
      <c r="B20951" s="1257"/>
      <c r="C20951" s="1257"/>
      <c r="D20951" s="1257"/>
      <c r="E20951" s="1257"/>
      <c r="F20951" s="1257"/>
      <c r="G20951" s="1257"/>
      <c r="H20951" s="1258"/>
      <c r="I20951" s="1257"/>
      <c r="J20951" s="1257"/>
      <c r="K20951" s="1257"/>
      <c r="L20951" s="1257"/>
      <c r="M20951" s="1257"/>
    </row>
    <row r="20952" spans="2:13" s="1259" customFormat="1" x14ac:dyDescent="0.2">
      <c r="B20952" s="1257"/>
      <c r="C20952" s="1257"/>
      <c r="D20952" s="1257"/>
      <c r="E20952" s="1257"/>
      <c r="F20952" s="1257"/>
      <c r="G20952" s="1257"/>
      <c r="H20952" s="1258"/>
      <c r="I20952" s="1257"/>
      <c r="J20952" s="1257"/>
      <c r="K20952" s="1257"/>
      <c r="L20952" s="1257"/>
      <c r="M20952" s="1257"/>
    </row>
    <row r="20953" spans="2:13" s="1259" customFormat="1" x14ac:dyDescent="0.2">
      <c r="B20953" s="1257"/>
      <c r="C20953" s="1257"/>
      <c r="D20953" s="1257"/>
      <c r="E20953" s="1257"/>
      <c r="F20953" s="1257"/>
      <c r="G20953" s="1257"/>
      <c r="H20953" s="1258"/>
      <c r="I20953" s="1257"/>
      <c r="J20953" s="1257"/>
      <c r="K20953" s="1257"/>
      <c r="L20953" s="1257"/>
      <c r="M20953" s="1257"/>
    </row>
    <row r="20954" spans="2:13" s="1259" customFormat="1" x14ac:dyDescent="0.2">
      <c r="B20954" s="1257"/>
      <c r="C20954" s="1257"/>
      <c r="D20954" s="1257"/>
      <c r="E20954" s="1257"/>
      <c r="F20954" s="1257"/>
      <c r="G20954" s="1257"/>
      <c r="H20954" s="1258"/>
      <c r="I20954" s="1257"/>
      <c r="J20954" s="1257"/>
      <c r="K20954" s="1257"/>
      <c r="L20954" s="1257"/>
      <c r="M20954" s="1257"/>
    </row>
    <row r="20955" spans="2:13" s="1259" customFormat="1" x14ac:dyDescent="0.2">
      <c r="B20955" s="1257"/>
      <c r="C20955" s="1257"/>
      <c r="D20955" s="1257"/>
      <c r="E20955" s="1257"/>
      <c r="F20955" s="1257"/>
      <c r="G20955" s="1257"/>
      <c r="H20955" s="1258"/>
      <c r="I20955" s="1257"/>
      <c r="J20955" s="1257"/>
      <c r="K20955" s="1257"/>
      <c r="L20955" s="1257"/>
      <c r="M20955" s="1257"/>
    </row>
    <row r="20956" spans="2:13" s="1259" customFormat="1" x14ac:dyDescent="0.2">
      <c r="B20956" s="1257"/>
      <c r="C20956" s="1257"/>
      <c r="D20956" s="1257"/>
      <c r="E20956" s="1257"/>
      <c r="F20956" s="1257"/>
      <c r="G20956" s="1257"/>
      <c r="H20956" s="1258"/>
      <c r="I20956" s="1257"/>
      <c r="J20956" s="1257"/>
      <c r="K20956" s="1257"/>
      <c r="L20956" s="1257"/>
      <c r="M20956" s="1257"/>
    </row>
    <row r="20957" spans="2:13" s="1259" customFormat="1" x14ac:dyDescent="0.2">
      <c r="B20957" s="1257"/>
      <c r="C20957" s="1257"/>
      <c r="D20957" s="1257"/>
      <c r="E20957" s="1257"/>
      <c r="F20957" s="1257"/>
      <c r="G20957" s="1257"/>
      <c r="H20957" s="1258"/>
      <c r="I20957" s="1257"/>
      <c r="J20957" s="1257"/>
      <c r="K20957" s="1257"/>
      <c r="L20957" s="1257"/>
      <c r="M20957" s="1257"/>
    </row>
    <row r="20958" spans="2:13" s="1259" customFormat="1" x14ac:dyDescent="0.2">
      <c r="B20958" s="1257"/>
      <c r="C20958" s="1257"/>
      <c r="D20958" s="1257"/>
      <c r="E20958" s="1257"/>
      <c r="F20958" s="1257"/>
      <c r="G20958" s="1257"/>
      <c r="H20958" s="1258"/>
      <c r="I20958" s="1257"/>
      <c r="J20958" s="1257"/>
      <c r="K20958" s="1257"/>
      <c r="L20958" s="1257"/>
      <c r="M20958" s="1257"/>
    </row>
    <row r="20959" spans="2:13" s="1259" customFormat="1" x14ac:dyDescent="0.2">
      <c r="B20959" s="1257"/>
      <c r="C20959" s="1257"/>
      <c r="D20959" s="1257"/>
      <c r="E20959" s="1257"/>
      <c r="F20959" s="1257"/>
      <c r="G20959" s="1257"/>
      <c r="H20959" s="1258"/>
      <c r="I20959" s="1257"/>
      <c r="J20959" s="1257"/>
      <c r="K20959" s="1257"/>
      <c r="L20959" s="1257"/>
      <c r="M20959" s="1257"/>
    </row>
    <row r="20960" spans="2:13" s="1259" customFormat="1" x14ac:dyDescent="0.2">
      <c r="B20960" s="1257"/>
      <c r="C20960" s="1257"/>
      <c r="D20960" s="1257"/>
      <c r="E20960" s="1257"/>
      <c r="F20960" s="1257"/>
      <c r="G20960" s="1257"/>
      <c r="H20960" s="1258"/>
      <c r="I20960" s="1257"/>
      <c r="J20960" s="1257"/>
      <c r="K20960" s="1257"/>
      <c r="L20960" s="1257"/>
      <c r="M20960" s="1257"/>
    </row>
    <row r="20961" spans="2:13" s="1259" customFormat="1" x14ac:dyDescent="0.2">
      <c r="B20961" s="1257"/>
      <c r="C20961" s="1257"/>
      <c r="D20961" s="1257"/>
      <c r="E20961" s="1257"/>
      <c r="F20961" s="1257"/>
      <c r="G20961" s="1257"/>
      <c r="H20961" s="1258"/>
      <c r="I20961" s="1257"/>
      <c r="J20961" s="1257"/>
      <c r="K20961" s="1257"/>
      <c r="L20961" s="1257"/>
      <c r="M20961" s="1257"/>
    </row>
    <row r="20962" spans="2:13" s="1259" customFormat="1" x14ac:dyDescent="0.2">
      <c r="B20962" s="1257"/>
      <c r="C20962" s="1257"/>
      <c r="D20962" s="1257"/>
      <c r="E20962" s="1257"/>
      <c r="F20962" s="1257"/>
      <c r="G20962" s="1257"/>
      <c r="H20962" s="1258"/>
      <c r="I20962" s="1257"/>
      <c r="J20962" s="1257"/>
      <c r="K20962" s="1257"/>
      <c r="L20962" s="1257"/>
      <c r="M20962" s="1257"/>
    </row>
    <row r="20963" spans="2:13" s="1259" customFormat="1" x14ac:dyDescent="0.2">
      <c r="B20963" s="1257"/>
      <c r="C20963" s="1257"/>
      <c r="D20963" s="1257"/>
      <c r="E20963" s="1257"/>
      <c r="F20963" s="1257"/>
      <c r="G20963" s="1257"/>
      <c r="H20963" s="1258"/>
      <c r="I20963" s="1257"/>
      <c r="J20963" s="1257"/>
      <c r="K20963" s="1257"/>
      <c r="L20963" s="1257"/>
      <c r="M20963" s="1257"/>
    </row>
    <row r="20964" spans="2:13" s="1259" customFormat="1" x14ac:dyDescent="0.2">
      <c r="B20964" s="1257"/>
      <c r="C20964" s="1257"/>
      <c r="D20964" s="1257"/>
      <c r="E20964" s="1257"/>
      <c r="F20964" s="1257"/>
      <c r="G20964" s="1257"/>
      <c r="H20964" s="1258"/>
      <c r="I20964" s="1257"/>
      <c r="J20964" s="1257"/>
      <c r="K20964" s="1257"/>
      <c r="L20964" s="1257"/>
      <c r="M20964" s="1257"/>
    </row>
    <row r="20965" spans="2:13" s="1259" customFormat="1" x14ac:dyDescent="0.2">
      <c r="B20965" s="1257"/>
      <c r="C20965" s="1257"/>
      <c r="D20965" s="1257"/>
      <c r="E20965" s="1257"/>
      <c r="F20965" s="1257"/>
      <c r="G20965" s="1257"/>
      <c r="H20965" s="1258"/>
      <c r="I20965" s="1257"/>
      <c r="J20965" s="1257"/>
      <c r="K20965" s="1257"/>
      <c r="L20965" s="1257"/>
      <c r="M20965" s="1257"/>
    </row>
    <row r="20966" spans="2:13" s="1259" customFormat="1" x14ac:dyDescent="0.2">
      <c r="B20966" s="1257"/>
      <c r="C20966" s="1257"/>
      <c r="D20966" s="1257"/>
      <c r="E20966" s="1257"/>
      <c r="F20966" s="1257"/>
      <c r="G20966" s="1257"/>
      <c r="H20966" s="1258"/>
      <c r="I20966" s="1257"/>
      <c r="J20966" s="1257"/>
      <c r="K20966" s="1257"/>
      <c r="L20966" s="1257"/>
      <c r="M20966" s="1257"/>
    </row>
    <row r="20967" spans="2:13" s="1259" customFormat="1" x14ac:dyDescent="0.2">
      <c r="B20967" s="1257"/>
      <c r="C20967" s="1257"/>
      <c r="D20967" s="1257"/>
      <c r="E20967" s="1257"/>
      <c r="F20967" s="1257"/>
      <c r="G20967" s="1257"/>
      <c r="H20967" s="1258"/>
      <c r="I20967" s="1257"/>
      <c r="J20967" s="1257"/>
      <c r="K20967" s="1257"/>
      <c r="L20967" s="1257"/>
      <c r="M20967" s="1257"/>
    </row>
    <row r="20968" spans="2:13" s="1259" customFormat="1" x14ac:dyDescent="0.2">
      <c r="B20968" s="1257"/>
      <c r="C20968" s="1257"/>
      <c r="D20968" s="1257"/>
      <c r="E20968" s="1257"/>
      <c r="F20968" s="1257"/>
      <c r="G20968" s="1257"/>
      <c r="H20968" s="1258"/>
      <c r="I20968" s="1257"/>
      <c r="J20968" s="1257"/>
      <c r="K20968" s="1257"/>
      <c r="L20968" s="1257"/>
      <c r="M20968" s="1257"/>
    </row>
    <row r="20969" spans="2:13" s="1259" customFormat="1" x14ac:dyDescent="0.2">
      <c r="B20969" s="1257"/>
      <c r="C20969" s="1257"/>
      <c r="D20969" s="1257"/>
      <c r="E20969" s="1257"/>
      <c r="F20969" s="1257"/>
      <c r="G20969" s="1257"/>
      <c r="H20969" s="1258"/>
      <c r="I20969" s="1257"/>
      <c r="J20969" s="1257"/>
      <c r="K20969" s="1257"/>
      <c r="L20969" s="1257"/>
      <c r="M20969" s="1257"/>
    </row>
    <row r="20970" spans="2:13" s="1259" customFormat="1" x14ac:dyDescent="0.2">
      <c r="B20970" s="1257"/>
      <c r="C20970" s="1257"/>
      <c r="D20970" s="1257"/>
      <c r="E20970" s="1257"/>
      <c r="F20970" s="1257"/>
      <c r="G20970" s="1257"/>
      <c r="H20970" s="1258"/>
      <c r="I20970" s="1257"/>
      <c r="J20970" s="1257"/>
      <c r="K20970" s="1257"/>
      <c r="L20970" s="1257"/>
      <c r="M20970" s="1257"/>
    </row>
    <row r="20971" spans="2:13" s="1259" customFormat="1" x14ac:dyDescent="0.2">
      <c r="B20971" s="1257"/>
      <c r="C20971" s="1257"/>
      <c r="D20971" s="1257"/>
      <c r="E20971" s="1257"/>
      <c r="F20971" s="1257"/>
      <c r="G20971" s="1257"/>
      <c r="H20971" s="1258"/>
      <c r="I20971" s="1257"/>
      <c r="J20971" s="1257"/>
      <c r="K20971" s="1257"/>
      <c r="L20971" s="1257"/>
      <c r="M20971" s="1257"/>
    </row>
    <row r="20972" spans="2:13" s="1259" customFormat="1" x14ac:dyDescent="0.2">
      <c r="B20972" s="1257"/>
      <c r="C20972" s="1257"/>
      <c r="D20972" s="1257"/>
      <c r="E20972" s="1257"/>
      <c r="F20972" s="1257"/>
      <c r="G20972" s="1257"/>
      <c r="H20972" s="1258"/>
      <c r="I20972" s="1257"/>
      <c r="J20972" s="1257"/>
      <c r="K20972" s="1257"/>
      <c r="L20972" s="1257"/>
      <c r="M20972" s="1257"/>
    </row>
    <row r="20973" spans="2:13" s="1259" customFormat="1" x14ac:dyDescent="0.2">
      <c r="B20973" s="1257"/>
      <c r="C20973" s="1257"/>
      <c r="D20973" s="1257"/>
      <c r="E20973" s="1257"/>
      <c r="F20973" s="1257"/>
      <c r="G20973" s="1257"/>
      <c r="H20973" s="1258"/>
      <c r="I20973" s="1257"/>
      <c r="J20973" s="1257"/>
      <c r="K20973" s="1257"/>
      <c r="L20973" s="1257"/>
      <c r="M20973" s="1257"/>
    </row>
    <row r="20974" spans="2:13" s="1259" customFormat="1" x14ac:dyDescent="0.2">
      <c r="B20974" s="1257"/>
      <c r="C20974" s="1257"/>
      <c r="D20974" s="1257"/>
      <c r="E20974" s="1257"/>
      <c r="F20974" s="1257"/>
      <c r="G20974" s="1257"/>
      <c r="H20974" s="1258"/>
      <c r="I20974" s="1257"/>
      <c r="J20974" s="1257"/>
      <c r="K20974" s="1257"/>
      <c r="L20974" s="1257"/>
      <c r="M20974" s="1257"/>
    </row>
    <row r="20975" spans="2:13" s="1259" customFormat="1" x14ac:dyDescent="0.2">
      <c r="B20975" s="1257"/>
      <c r="C20975" s="1257"/>
      <c r="D20975" s="1257"/>
      <c r="E20975" s="1257"/>
      <c r="F20975" s="1257"/>
      <c r="G20975" s="1257"/>
      <c r="H20975" s="1258"/>
      <c r="I20975" s="1257"/>
      <c r="J20975" s="1257"/>
      <c r="K20975" s="1257"/>
      <c r="L20975" s="1257"/>
      <c r="M20975" s="1257"/>
    </row>
    <row r="20976" spans="2:13" s="1259" customFormat="1" x14ac:dyDescent="0.2">
      <c r="B20976" s="1257"/>
      <c r="C20976" s="1257"/>
      <c r="D20976" s="1257"/>
      <c r="E20976" s="1257"/>
      <c r="F20976" s="1257"/>
      <c r="G20976" s="1257"/>
      <c r="H20976" s="1258"/>
      <c r="I20976" s="1257"/>
      <c r="J20976" s="1257"/>
      <c r="K20976" s="1257"/>
      <c r="L20976" s="1257"/>
      <c r="M20976" s="1257"/>
    </row>
    <row r="20977" spans="2:13" s="1259" customFormat="1" x14ac:dyDescent="0.2">
      <c r="B20977" s="1257"/>
      <c r="C20977" s="1257"/>
      <c r="D20977" s="1257"/>
      <c r="E20977" s="1257"/>
      <c r="F20977" s="1257"/>
      <c r="G20977" s="1257"/>
      <c r="H20977" s="1258"/>
      <c r="I20977" s="1257"/>
      <c r="J20977" s="1257"/>
      <c r="K20977" s="1257"/>
      <c r="L20977" s="1257"/>
      <c r="M20977" s="1257"/>
    </row>
    <row r="20978" spans="2:13" s="1259" customFormat="1" x14ac:dyDescent="0.2">
      <c r="B20978" s="1257"/>
      <c r="C20978" s="1257"/>
      <c r="D20978" s="1257"/>
      <c r="E20978" s="1257"/>
      <c r="F20978" s="1257"/>
      <c r="G20978" s="1257"/>
      <c r="H20978" s="1258"/>
      <c r="I20978" s="1257"/>
      <c r="J20978" s="1257"/>
      <c r="K20978" s="1257"/>
      <c r="L20978" s="1257"/>
      <c r="M20978" s="1257"/>
    </row>
    <row r="20979" spans="2:13" s="1259" customFormat="1" x14ac:dyDescent="0.2">
      <c r="B20979" s="1257"/>
      <c r="C20979" s="1257"/>
      <c r="D20979" s="1257"/>
      <c r="E20979" s="1257"/>
      <c r="F20979" s="1257"/>
      <c r="G20979" s="1257"/>
      <c r="H20979" s="1258"/>
      <c r="I20979" s="1257"/>
      <c r="J20979" s="1257"/>
      <c r="K20979" s="1257"/>
      <c r="L20979" s="1257"/>
      <c r="M20979" s="1257"/>
    </row>
    <row r="20980" spans="2:13" s="1259" customFormat="1" x14ac:dyDescent="0.2">
      <c r="B20980" s="1257"/>
      <c r="C20980" s="1257"/>
      <c r="D20980" s="1257"/>
      <c r="E20980" s="1257"/>
      <c r="F20980" s="1257"/>
      <c r="G20980" s="1257"/>
      <c r="H20980" s="1258"/>
      <c r="I20980" s="1257"/>
      <c r="J20980" s="1257"/>
      <c r="K20980" s="1257"/>
      <c r="L20980" s="1257"/>
      <c r="M20980" s="1257"/>
    </row>
    <row r="20981" spans="2:13" s="1259" customFormat="1" x14ac:dyDescent="0.2">
      <c r="B20981" s="1257"/>
      <c r="C20981" s="1257"/>
      <c r="D20981" s="1257"/>
      <c r="E20981" s="1257"/>
      <c r="F20981" s="1257"/>
      <c r="G20981" s="1257"/>
      <c r="H20981" s="1258"/>
      <c r="I20981" s="1257"/>
      <c r="J20981" s="1257"/>
      <c r="K20981" s="1257"/>
      <c r="L20981" s="1257"/>
      <c r="M20981" s="1257"/>
    </row>
    <row r="20982" spans="2:13" s="1259" customFormat="1" x14ac:dyDescent="0.2">
      <c r="B20982" s="1257"/>
      <c r="C20982" s="1257"/>
      <c r="D20982" s="1257"/>
      <c r="E20982" s="1257"/>
      <c r="F20982" s="1257"/>
      <c r="G20982" s="1257"/>
      <c r="H20982" s="1258"/>
      <c r="I20982" s="1257"/>
      <c r="J20982" s="1257"/>
      <c r="K20982" s="1257"/>
      <c r="L20982" s="1257"/>
      <c r="M20982" s="1257"/>
    </row>
    <row r="20983" spans="2:13" s="1259" customFormat="1" x14ac:dyDescent="0.2">
      <c r="B20983" s="1257"/>
      <c r="C20983" s="1257"/>
      <c r="D20983" s="1257"/>
      <c r="E20983" s="1257"/>
      <c r="F20983" s="1257"/>
      <c r="G20983" s="1257"/>
      <c r="H20983" s="1258"/>
      <c r="I20983" s="1257"/>
      <c r="J20983" s="1257"/>
      <c r="K20983" s="1257"/>
      <c r="L20983" s="1257"/>
      <c r="M20983" s="1257"/>
    </row>
    <row r="20984" spans="2:13" s="1259" customFormat="1" x14ac:dyDescent="0.2">
      <c r="B20984" s="1257"/>
      <c r="C20984" s="1257"/>
      <c r="D20984" s="1257"/>
      <c r="E20984" s="1257"/>
      <c r="F20984" s="1257"/>
      <c r="G20984" s="1257"/>
      <c r="H20984" s="1258"/>
      <c r="I20984" s="1257"/>
      <c r="J20984" s="1257"/>
      <c r="K20984" s="1257"/>
      <c r="L20984" s="1257"/>
      <c r="M20984" s="1257"/>
    </row>
    <row r="20985" spans="2:13" s="1259" customFormat="1" x14ac:dyDescent="0.2">
      <c r="B20985" s="1257"/>
      <c r="C20985" s="1257"/>
      <c r="D20985" s="1257"/>
      <c r="E20985" s="1257"/>
      <c r="F20985" s="1257"/>
      <c r="G20985" s="1257"/>
      <c r="H20985" s="1258"/>
      <c r="I20985" s="1257"/>
      <c r="J20985" s="1257"/>
      <c r="K20985" s="1257"/>
      <c r="L20985" s="1257"/>
      <c r="M20985" s="1257"/>
    </row>
    <row r="20986" spans="2:13" s="1259" customFormat="1" x14ac:dyDescent="0.2">
      <c r="B20986" s="1257"/>
      <c r="C20986" s="1257"/>
      <c r="D20986" s="1257"/>
      <c r="E20986" s="1257"/>
      <c r="F20986" s="1257"/>
      <c r="G20986" s="1257"/>
      <c r="H20986" s="1258"/>
      <c r="I20986" s="1257"/>
      <c r="J20986" s="1257"/>
      <c r="K20986" s="1257"/>
      <c r="L20986" s="1257"/>
      <c r="M20986" s="1257"/>
    </row>
    <row r="20987" spans="2:13" s="1259" customFormat="1" x14ac:dyDescent="0.2">
      <c r="B20987" s="1257"/>
      <c r="C20987" s="1257"/>
      <c r="D20987" s="1257"/>
      <c r="E20987" s="1257"/>
      <c r="F20987" s="1257"/>
      <c r="G20987" s="1257"/>
      <c r="H20987" s="1258"/>
      <c r="I20987" s="1257"/>
      <c r="J20987" s="1257"/>
      <c r="K20987" s="1257"/>
      <c r="L20987" s="1257"/>
      <c r="M20987" s="1257"/>
    </row>
    <row r="20988" spans="2:13" s="1259" customFormat="1" x14ac:dyDescent="0.2">
      <c r="B20988" s="1257"/>
      <c r="C20988" s="1257"/>
      <c r="D20988" s="1257"/>
      <c r="E20988" s="1257"/>
      <c r="F20988" s="1257"/>
      <c r="G20988" s="1257"/>
      <c r="H20988" s="1258"/>
      <c r="I20988" s="1257"/>
      <c r="J20988" s="1257"/>
      <c r="K20988" s="1257"/>
      <c r="L20988" s="1257"/>
      <c r="M20988" s="1257"/>
    </row>
    <row r="20989" spans="2:13" s="1259" customFormat="1" x14ac:dyDescent="0.2">
      <c r="B20989" s="1257"/>
      <c r="C20989" s="1257"/>
      <c r="D20989" s="1257"/>
      <c r="E20989" s="1257"/>
      <c r="F20989" s="1257"/>
      <c r="G20989" s="1257"/>
      <c r="H20989" s="1258"/>
      <c r="I20989" s="1257"/>
      <c r="J20989" s="1257"/>
      <c r="K20989" s="1257"/>
      <c r="L20989" s="1257"/>
      <c r="M20989" s="1257"/>
    </row>
    <row r="20990" spans="2:13" s="1259" customFormat="1" x14ac:dyDescent="0.2">
      <c r="B20990" s="1257"/>
      <c r="C20990" s="1257"/>
      <c r="D20990" s="1257"/>
      <c r="E20990" s="1257"/>
      <c r="F20990" s="1257"/>
      <c r="G20990" s="1257"/>
      <c r="H20990" s="1258"/>
      <c r="I20990" s="1257"/>
      <c r="J20990" s="1257"/>
      <c r="K20990" s="1257"/>
      <c r="L20990" s="1257"/>
      <c r="M20990" s="1257"/>
    </row>
    <row r="20991" spans="2:13" s="1259" customFormat="1" x14ac:dyDescent="0.2">
      <c r="B20991" s="1257"/>
      <c r="C20991" s="1257"/>
      <c r="D20991" s="1257"/>
      <c r="E20991" s="1257"/>
      <c r="F20991" s="1257"/>
      <c r="G20991" s="1257"/>
      <c r="H20991" s="1258"/>
      <c r="I20991" s="1257"/>
      <c r="J20991" s="1257"/>
      <c r="K20991" s="1257"/>
      <c r="L20991" s="1257"/>
      <c r="M20991" s="1257"/>
    </row>
    <row r="20992" spans="2:13" s="1259" customFormat="1" x14ac:dyDescent="0.2">
      <c r="B20992" s="1257"/>
      <c r="C20992" s="1257"/>
      <c r="D20992" s="1257"/>
      <c r="E20992" s="1257"/>
      <c r="F20992" s="1257"/>
      <c r="G20992" s="1257"/>
      <c r="H20992" s="1258"/>
      <c r="I20992" s="1257"/>
      <c r="J20992" s="1257"/>
      <c r="K20992" s="1257"/>
      <c r="L20992" s="1257"/>
      <c r="M20992" s="1257"/>
    </row>
    <row r="20993" spans="2:13" s="1259" customFormat="1" x14ac:dyDescent="0.2">
      <c r="B20993" s="1257"/>
      <c r="C20993" s="1257"/>
      <c r="D20993" s="1257"/>
      <c r="E20993" s="1257"/>
      <c r="F20993" s="1257"/>
      <c r="G20993" s="1257"/>
      <c r="H20993" s="1258"/>
      <c r="I20993" s="1257"/>
      <c r="J20993" s="1257"/>
      <c r="K20993" s="1257"/>
      <c r="L20993" s="1257"/>
      <c r="M20993" s="1257"/>
    </row>
    <row r="20994" spans="2:13" s="1259" customFormat="1" x14ac:dyDescent="0.2">
      <c r="B20994" s="1257"/>
      <c r="C20994" s="1257"/>
      <c r="D20994" s="1257"/>
      <c r="E20994" s="1257"/>
      <c r="F20994" s="1257"/>
      <c r="G20994" s="1257"/>
      <c r="H20994" s="1258"/>
      <c r="I20994" s="1257"/>
      <c r="J20994" s="1257"/>
      <c r="K20994" s="1257"/>
      <c r="L20994" s="1257"/>
      <c r="M20994" s="1257"/>
    </row>
    <row r="20995" spans="2:13" s="1259" customFormat="1" x14ac:dyDescent="0.2">
      <c r="B20995" s="1257"/>
      <c r="C20995" s="1257"/>
      <c r="D20995" s="1257"/>
      <c r="E20995" s="1257"/>
      <c r="F20995" s="1257"/>
      <c r="G20995" s="1257"/>
      <c r="H20995" s="1258"/>
      <c r="I20995" s="1257"/>
      <c r="J20995" s="1257"/>
      <c r="K20995" s="1257"/>
      <c r="L20995" s="1257"/>
      <c r="M20995" s="1257"/>
    </row>
    <row r="20996" spans="2:13" s="1259" customFormat="1" x14ac:dyDescent="0.2">
      <c r="B20996" s="1257"/>
      <c r="C20996" s="1257"/>
      <c r="D20996" s="1257"/>
      <c r="E20996" s="1257"/>
      <c r="F20996" s="1257"/>
      <c r="G20996" s="1257"/>
      <c r="H20996" s="1258"/>
      <c r="I20996" s="1257"/>
      <c r="J20996" s="1257"/>
      <c r="K20996" s="1257"/>
      <c r="L20996" s="1257"/>
      <c r="M20996" s="1257"/>
    </row>
    <row r="20997" spans="2:13" s="1259" customFormat="1" x14ac:dyDescent="0.2">
      <c r="B20997" s="1257"/>
      <c r="C20997" s="1257"/>
      <c r="D20997" s="1257"/>
      <c r="E20997" s="1257"/>
      <c r="F20997" s="1257"/>
      <c r="G20997" s="1257"/>
      <c r="H20997" s="1258"/>
      <c r="I20997" s="1257"/>
      <c r="J20997" s="1257"/>
      <c r="K20997" s="1257"/>
      <c r="L20997" s="1257"/>
      <c r="M20997" s="1257"/>
    </row>
    <row r="20998" spans="2:13" s="1259" customFormat="1" x14ac:dyDescent="0.2">
      <c r="B20998" s="1257"/>
      <c r="C20998" s="1257"/>
      <c r="D20998" s="1257"/>
      <c r="E20998" s="1257"/>
      <c r="F20998" s="1257"/>
      <c r="G20998" s="1257"/>
      <c r="H20998" s="1258"/>
      <c r="I20998" s="1257"/>
      <c r="J20998" s="1257"/>
      <c r="K20998" s="1257"/>
      <c r="L20998" s="1257"/>
      <c r="M20998" s="1257"/>
    </row>
    <row r="20999" spans="2:13" s="1259" customFormat="1" x14ac:dyDescent="0.2">
      <c r="B20999" s="1257"/>
      <c r="C20999" s="1257"/>
      <c r="D20999" s="1257"/>
      <c r="E20999" s="1257"/>
      <c r="F20999" s="1257"/>
      <c r="G20999" s="1257"/>
      <c r="H20999" s="1258"/>
      <c r="I20999" s="1257"/>
      <c r="J20999" s="1257"/>
      <c r="K20999" s="1257"/>
      <c r="L20999" s="1257"/>
      <c r="M20999" s="1257"/>
    </row>
    <row r="21000" spans="2:13" s="1259" customFormat="1" x14ac:dyDescent="0.2">
      <c r="B21000" s="1257"/>
      <c r="C21000" s="1257"/>
      <c r="D21000" s="1257"/>
      <c r="E21000" s="1257"/>
      <c r="F21000" s="1257"/>
      <c r="G21000" s="1257"/>
      <c r="H21000" s="1258"/>
      <c r="I21000" s="1257"/>
      <c r="J21000" s="1257"/>
      <c r="K21000" s="1257"/>
      <c r="L21000" s="1257"/>
      <c r="M21000" s="1257"/>
    </row>
    <row r="21001" spans="2:13" s="1259" customFormat="1" x14ac:dyDescent="0.2">
      <c r="B21001" s="1257"/>
      <c r="C21001" s="1257"/>
      <c r="D21001" s="1257"/>
      <c r="E21001" s="1257"/>
      <c r="F21001" s="1257"/>
      <c r="G21001" s="1257"/>
      <c r="H21001" s="1258"/>
      <c r="I21001" s="1257"/>
      <c r="J21001" s="1257"/>
      <c r="K21001" s="1257"/>
      <c r="L21001" s="1257"/>
      <c r="M21001" s="1257"/>
    </row>
    <row r="21002" spans="2:13" s="1259" customFormat="1" x14ac:dyDescent="0.2">
      <c r="B21002" s="1257"/>
      <c r="C21002" s="1257"/>
      <c r="D21002" s="1257"/>
      <c r="E21002" s="1257"/>
      <c r="F21002" s="1257"/>
      <c r="G21002" s="1257"/>
      <c r="H21002" s="1258"/>
      <c r="I21002" s="1257"/>
      <c r="J21002" s="1257"/>
      <c r="K21002" s="1257"/>
      <c r="L21002" s="1257"/>
      <c r="M21002" s="1257"/>
    </row>
    <row r="21003" spans="2:13" s="1259" customFormat="1" x14ac:dyDescent="0.2">
      <c r="B21003" s="1257"/>
      <c r="C21003" s="1257"/>
      <c r="D21003" s="1257"/>
      <c r="E21003" s="1257"/>
      <c r="F21003" s="1257"/>
      <c r="G21003" s="1257"/>
      <c r="H21003" s="1258"/>
      <c r="I21003" s="1257"/>
      <c r="J21003" s="1257"/>
      <c r="K21003" s="1257"/>
      <c r="L21003" s="1257"/>
      <c r="M21003" s="1257"/>
    </row>
    <row r="21004" spans="2:13" s="1259" customFormat="1" x14ac:dyDescent="0.2">
      <c r="B21004" s="1257"/>
      <c r="C21004" s="1257"/>
      <c r="D21004" s="1257"/>
      <c r="E21004" s="1257"/>
      <c r="F21004" s="1257"/>
      <c r="G21004" s="1257"/>
      <c r="H21004" s="1258"/>
      <c r="I21004" s="1257"/>
      <c r="J21004" s="1257"/>
      <c r="K21004" s="1257"/>
      <c r="L21004" s="1257"/>
      <c r="M21004" s="1257"/>
    </row>
    <row r="21005" spans="2:13" s="1259" customFormat="1" x14ac:dyDescent="0.2">
      <c r="B21005" s="1257"/>
      <c r="C21005" s="1257"/>
      <c r="D21005" s="1257"/>
      <c r="E21005" s="1257"/>
      <c r="F21005" s="1257"/>
      <c r="G21005" s="1257"/>
      <c r="H21005" s="1258"/>
      <c r="I21005" s="1257"/>
      <c r="J21005" s="1257"/>
      <c r="K21005" s="1257"/>
      <c r="L21005" s="1257"/>
      <c r="M21005" s="1257"/>
    </row>
    <row r="21006" spans="2:13" s="1259" customFormat="1" x14ac:dyDescent="0.2">
      <c r="B21006" s="1257"/>
      <c r="C21006" s="1257"/>
      <c r="D21006" s="1257"/>
      <c r="E21006" s="1257"/>
      <c r="F21006" s="1257"/>
      <c r="G21006" s="1257"/>
      <c r="H21006" s="1258"/>
      <c r="I21006" s="1257"/>
      <c r="J21006" s="1257"/>
      <c r="K21006" s="1257"/>
      <c r="L21006" s="1257"/>
      <c r="M21006" s="1257"/>
    </row>
    <row r="21007" spans="2:13" s="1259" customFormat="1" x14ac:dyDescent="0.2">
      <c r="B21007" s="1257"/>
      <c r="C21007" s="1257"/>
      <c r="D21007" s="1257"/>
      <c r="E21007" s="1257"/>
      <c r="F21007" s="1257"/>
      <c r="G21007" s="1257"/>
      <c r="H21007" s="1258"/>
      <c r="I21007" s="1257"/>
      <c r="J21007" s="1257"/>
      <c r="K21007" s="1257"/>
      <c r="L21007" s="1257"/>
      <c r="M21007" s="1257"/>
    </row>
    <row r="21008" spans="2:13" s="1259" customFormat="1" x14ac:dyDescent="0.2">
      <c r="B21008" s="1257"/>
      <c r="C21008" s="1257"/>
      <c r="D21008" s="1257"/>
      <c r="E21008" s="1257"/>
      <c r="F21008" s="1257"/>
      <c r="G21008" s="1257"/>
      <c r="H21008" s="1258"/>
      <c r="I21008" s="1257"/>
      <c r="J21008" s="1257"/>
      <c r="K21008" s="1257"/>
      <c r="L21008" s="1257"/>
      <c r="M21008" s="1257"/>
    </row>
    <row r="21009" spans="2:13" s="1259" customFormat="1" x14ac:dyDescent="0.2">
      <c r="B21009" s="1257"/>
      <c r="C21009" s="1257"/>
      <c r="D21009" s="1257"/>
      <c r="E21009" s="1257"/>
      <c r="F21009" s="1257"/>
      <c r="G21009" s="1257"/>
      <c r="H21009" s="1258"/>
      <c r="I21009" s="1257"/>
      <c r="J21009" s="1257"/>
      <c r="K21009" s="1257"/>
      <c r="L21009" s="1257"/>
      <c r="M21009" s="1257"/>
    </row>
    <row r="21010" spans="2:13" s="1259" customFormat="1" x14ac:dyDescent="0.2">
      <c r="B21010" s="1257"/>
      <c r="C21010" s="1257"/>
      <c r="D21010" s="1257"/>
      <c r="E21010" s="1257"/>
      <c r="F21010" s="1257"/>
      <c r="G21010" s="1257"/>
      <c r="H21010" s="1258"/>
      <c r="I21010" s="1257"/>
      <c r="J21010" s="1257"/>
      <c r="K21010" s="1257"/>
      <c r="L21010" s="1257"/>
      <c r="M21010" s="1257"/>
    </row>
    <row r="21011" spans="2:13" s="1259" customFormat="1" x14ac:dyDescent="0.2">
      <c r="B21011" s="1257"/>
      <c r="C21011" s="1257"/>
      <c r="D21011" s="1257"/>
      <c r="E21011" s="1257"/>
      <c r="F21011" s="1257"/>
      <c r="G21011" s="1257"/>
      <c r="H21011" s="1258"/>
      <c r="I21011" s="1257"/>
      <c r="J21011" s="1257"/>
      <c r="K21011" s="1257"/>
      <c r="L21011" s="1257"/>
      <c r="M21011" s="1257"/>
    </row>
    <row r="21012" spans="2:13" s="1259" customFormat="1" x14ac:dyDescent="0.2">
      <c r="B21012" s="1257"/>
      <c r="C21012" s="1257"/>
      <c r="D21012" s="1257"/>
      <c r="E21012" s="1257"/>
      <c r="F21012" s="1257"/>
      <c r="G21012" s="1257"/>
      <c r="H21012" s="1258"/>
      <c r="I21012" s="1257"/>
      <c r="J21012" s="1257"/>
      <c r="K21012" s="1257"/>
      <c r="L21012" s="1257"/>
      <c r="M21012" s="1257"/>
    </row>
    <row r="21013" spans="2:13" s="1259" customFormat="1" x14ac:dyDescent="0.2">
      <c r="B21013" s="1257"/>
      <c r="C21013" s="1257"/>
      <c r="D21013" s="1257"/>
      <c r="E21013" s="1257"/>
      <c r="F21013" s="1257"/>
      <c r="G21013" s="1257"/>
      <c r="H21013" s="1258"/>
      <c r="I21013" s="1257"/>
      <c r="J21013" s="1257"/>
      <c r="K21013" s="1257"/>
      <c r="L21013" s="1257"/>
      <c r="M21013" s="1257"/>
    </row>
    <row r="21014" spans="2:13" s="1259" customFormat="1" x14ac:dyDescent="0.2">
      <c r="B21014" s="1257"/>
      <c r="C21014" s="1257"/>
      <c r="D21014" s="1257"/>
      <c r="E21014" s="1257"/>
      <c r="F21014" s="1257"/>
      <c r="G21014" s="1257"/>
      <c r="H21014" s="1258"/>
      <c r="I21014" s="1257"/>
      <c r="J21014" s="1257"/>
      <c r="K21014" s="1257"/>
      <c r="L21014" s="1257"/>
      <c r="M21014" s="1257"/>
    </row>
    <row r="21015" spans="2:13" s="1259" customFormat="1" x14ac:dyDescent="0.2">
      <c r="B21015" s="1257"/>
      <c r="C21015" s="1257"/>
      <c r="D21015" s="1257"/>
      <c r="E21015" s="1257"/>
      <c r="F21015" s="1257"/>
      <c r="G21015" s="1257"/>
      <c r="H21015" s="1258"/>
      <c r="I21015" s="1257"/>
      <c r="J21015" s="1257"/>
      <c r="K21015" s="1257"/>
      <c r="L21015" s="1257"/>
      <c r="M21015" s="1257"/>
    </row>
    <row r="21016" spans="2:13" s="1259" customFormat="1" x14ac:dyDescent="0.2">
      <c r="B21016" s="1257"/>
      <c r="C21016" s="1257"/>
      <c r="D21016" s="1257"/>
      <c r="E21016" s="1257"/>
      <c r="F21016" s="1257"/>
      <c r="G21016" s="1257"/>
      <c r="H21016" s="1258"/>
      <c r="I21016" s="1257"/>
      <c r="J21016" s="1257"/>
      <c r="K21016" s="1257"/>
      <c r="L21016" s="1257"/>
      <c r="M21016" s="1257"/>
    </row>
    <row r="21017" spans="2:13" s="1259" customFormat="1" x14ac:dyDescent="0.2">
      <c r="B21017" s="1257"/>
      <c r="C21017" s="1257"/>
      <c r="D21017" s="1257"/>
      <c r="E21017" s="1257"/>
      <c r="F21017" s="1257"/>
      <c r="G21017" s="1257"/>
      <c r="H21017" s="1258"/>
      <c r="I21017" s="1257"/>
      <c r="J21017" s="1257"/>
      <c r="K21017" s="1257"/>
      <c r="L21017" s="1257"/>
      <c r="M21017" s="1257"/>
    </row>
    <row r="21018" spans="2:13" s="1259" customFormat="1" x14ac:dyDescent="0.2">
      <c r="B21018" s="1257"/>
      <c r="C21018" s="1257"/>
      <c r="D21018" s="1257"/>
      <c r="E21018" s="1257"/>
      <c r="F21018" s="1257"/>
      <c r="G21018" s="1257"/>
      <c r="H21018" s="1258"/>
      <c r="I21018" s="1257"/>
      <c r="J21018" s="1257"/>
      <c r="K21018" s="1257"/>
      <c r="L21018" s="1257"/>
      <c r="M21018" s="1257"/>
    </row>
    <row r="21019" spans="2:13" s="1259" customFormat="1" x14ac:dyDescent="0.2">
      <c r="B21019" s="1257"/>
      <c r="C21019" s="1257"/>
      <c r="D21019" s="1257"/>
      <c r="E21019" s="1257"/>
      <c r="F21019" s="1257"/>
      <c r="G21019" s="1257"/>
      <c r="H21019" s="1258"/>
      <c r="I21019" s="1257"/>
      <c r="J21019" s="1257"/>
      <c r="K21019" s="1257"/>
      <c r="L21019" s="1257"/>
      <c r="M21019" s="1257"/>
    </row>
    <row r="21020" spans="2:13" s="1259" customFormat="1" x14ac:dyDescent="0.2">
      <c r="B21020" s="1257"/>
      <c r="C21020" s="1257"/>
      <c r="D21020" s="1257"/>
      <c r="E21020" s="1257"/>
      <c r="F21020" s="1257"/>
      <c r="G21020" s="1257"/>
      <c r="H21020" s="1258"/>
      <c r="I21020" s="1257"/>
      <c r="J21020" s="1257"/>
      <c r="K21020" s="1257"/>
      <c r="L21020" s="1257"/>
      <c r="M21020" s="1257"/>
    </row>
    <row r="21021" spans="2:13" s="1259" customFormat="1" x14ac:dyDescent="0.2">
      <c r="B21021" s="1257"/>
      <c r="C21021" s="1257"/>
      <c r="D21021" s="1257"/>
      <c r="E21021" s="1257"/>
      <c r="F21021" s="1257"/>
      <c r="G21021" s="1257"/>
      <c r="H21021" s="1258"/>
      <c r="I21021" s="1257"/>
      <c r="J21021" s="1257"/>
      <c r="K21021" s="1257"/>
      <c r="L21021" s="1257"/>
      <c r="M21021" s="1257"/>
    </row>
    <row r="21022" spans="2:13" s="1259" customFormat="1" x14ac:dyDescent="0.2">
      <c r="B21022" s="1257"/>
      <c r="C21022" s="1257"/>
      <c r="D21022" s="1257"/>
      <c r="E21022" s="1257"/>
      <c r="F21022" s="1257"/>
      <c r="G21022" s="1257"/>
      <c r="H21022" s="1258"/>
      <c r="I21022" s="1257"/>
      <c r="J21022" s="1257"/>
      <c r="K21022" s="1257"/>
      <c r="L21022" s="1257"/>
      <c r="M21022" s="1257"/>
    </row>
    <row r="21023" spans="2:13" s="1259" customFormat="1" x14ac:dyDescent="0.2">
      <c r="B21023" s="1257"/>
      <c r="C21023" s="1257"/>
      <c r="D21023" s="1257"/>
      <c r="E21023" s="1257"/>
      <c r="F21023" s="1257"/>
      <c r="G21023" s="1257"/>
      <c r="H21023" s="1258"/>
      <c r="I21023" s="1257"/>
      <c r="J21023" s="1257"/>
      <c r="K21023" s="1257"/>
      <c r="L21023" s="1257"/>
      <c r="M21023" s="1257"/>
    </row>
    <row r="21024" spans="2:13" s="1259" customFormat="1" x14ac:dyDescent="0.2">
      <c r="B21024" s="1257"/>
      <c r="C21024" s="1257"/>
      <c r="D21024" s="1257"/>
      <c r="E21024" s="1257"/>
      <c r="F21024" s="1257"/>
      <c r="G21024" s="1257"/>
      <c r="H21024" s="1258"/>
      <c r="I21024" s="1257"/>
      <c r="J21024" s="1257"/>
      <c r="K21024" s="1257"/>
      <c r="L21024" s="1257"/>
      <c r="M21024" s="1257"/>
    </row>
    <row r="21025" spans="2:13" s="1259" customFormat="1" x14ac:dyDescent="0.2">
      <c r="B21025" s="1257"/>
      <c r="C21025" s="1257"/>
      <c r="D21025" s="1257"/>
      <c r="E21025" s="1257"/>
      <c r="F21025" s="1257"/>
      <c r="G21025" s="1257"/>
      <c r="H21025" s="1258"/>
      <c r="I21025" s="1257"/>
      <c r="J21025" s="1257"/>
      <c r="K21025" s="1257"/>
      <c r="L21025" s="1257"/>
      <c r="M21025" s="1257"/>
    </row>
    <row r="21026" spans="2:13" s="1259" customFormat="1" x14ac:dyDescent="0.2">
      <c r="B21026" s="1257"/>
      <c r="C21026" s="1257"/>
      <c r="D21026" s="1257"/>
      <c r="E21026" s="1257"/>
      <c r="F21026" s="1257"/>
      <c r="G21026" s="1257"/>
      <c r="H21026" s="1258"/>
      <c r="I21026" s="1257"/>
      <c r="J21026" s="1257"/>
      <c r="K21026" s="1257"/>
      <c r="L21026" s="1257"/>
      <c r="M21026" s="1257"/>
    </row>
    <row r="21027" spans="2:13" s="1259" customFormat="1" x14ac:dyDescent="0.2">
      <c r="B21027" s="1257"/>
      <c r="C21027" s="1257"/>
      <c r="D21027" s="1257"/>
      <c r="E21027" s="1257"/>
      <c r="F21027" s="1257"/>
      <c r="G21027" s="1257"/>
      <c r="H21027" s="1258"/>
      <c r="I21027" s="1257"/>
      <c r="J21027" s="1257"/>
      <c r="K21027" s="1257"/>
      <c r="L21027" s="1257"/>
      <c r="M21027" s="1257"/>
    </row>
    <row r="21028" spans="2:13" s="1259" customFormat="1" x14ac:dyDescent="0.2">
      <c r="B21028" s="1257"/>
      <c r="C21028" s="1257"/>
      <c r="D21028" s="1257"/>
      <c r="E21028" s="1257"/>
      <c r="F21028" s="1257"/>
      <c r="G21028" s="1257"/>
      <c r="H21028" s="1258"/>
      <c r="I21028" s="1257"/>
      <c r="J21028" s="1257"/>
      <c r="K21028" s="1257"/>
      <c r="L21028" s="1257"/>
      <c r="M21028" s="1257"/>
    </row>
    <row r="21029" spans="2:13" s="1259" customFormat="1" x14ac:dyDescent="0.2">
      <c r="B21029" s="1257"/>
      <c r="C21029" s="1257"/>
      <c r="D21029" s="1257"/>
      <c r="E21029" s="1257"/>
      <c r="F21029" s="1257"/>
      <c r="G21029" s="1257"/>
      <c r="H21029" s="1258"/>
      <c r="I21029" s="1257"/>
      <c r="J21029" s="1257"/>
      <c r="K21029" s="1257"/>
      <c r="L21029" s="1257"/>
      <c r="M21029" s="1257"/>
    </row>
    <row r="21030" spans="2:13" s="1259" customFormat="1" x14ac:dyDescent="0.2">
      <c r="B21030" s="1257"/>
      <c r="C21030" s="1257"/>
      <c r="D21030" s="1257"/>
      <c r="E21030" s="1257"/>
      <c r="F21030" s="1257"/>
      <c r="G21030" s="1257"/>
      <c r="H21030" s="1258"/>
      <c r="I21030" s="1257"/>
      <c r="J21030" s="1257"/>
      <c r="K21030" s="1257"/>
      <c r="L21030" s="1257"/>
      <c r="M21030" s="1257"/>
    </row>
    <row r="21031" spans="2:13" s="1259" customFormat="1" x14ac:dyDescent="0.2">
      <c r="B21031" s="1257"/>
      <c r="C21031" s="1257"/>
      <c r="D21031" s="1257"/>
      <c r="E21031" s="1257"/>
      <c r="F21031" s="1257"/>
      <c r="G21031" s="1257"/>
      <c r="H21031" s="1258"/>
      <c r="I21031" s="1257"/>
      <c r="J21031" s="1257"/>
      <c r="K21031" s="1257"/>
      <c r="L21031" s="1257"/>
      <c r="M21031" s="1257"/>
    </row>
    <row r="21032" spans="2:13" s="1259" customFormat="1" x14ac:dyDescent="0.2">
      <c r="B21032" s="1257"/>
      <c r="C21032" s="1257"/>
      <c r="D21032" s="1257"/>
      <c r="E21032" s="1257"/>
      <c r="F21032" s="1257"/>
      <c r="G21032" s="1257"/>
      <c r="H21032" s="1258"/>
      <c r="I21032" s="1257"/>
      <c r="J21032" s="1257"/>
      <c r="K21032" s="1257"/>
      <c r="L21032" s="1257"/>
      <c r="M21032" s="1257"/>
    </row>
    <row r="21033" spans="2:13" s="1259" customFormat="1" x14ac:dyDescent="0.2">
      <c r="B21033" s="1257"/>
      <c r="C21033" s="1257"/>
      <c r="D21033" s="1257"/>
      <c r="E21033" s="1257"/>
      <c r="F21033" s="1257"/>
      <c r="G21033" s="1257"/>
      <c r="H21033" s="1258"/>
      <c r="I21033" s="1257"/>
      <c r="J21033" s="1257"/>
      <c r="K21033" s="1257"/>
      <c r="L21033" s="1257"/>
      <c r="M21033" s="1257"/>
    </row>
    <row r="21034" spans="2:13" s="1259" customFormat="1" x14ac:dyDescent="0.2">
      <c r="B21034" s="1257"/>
      <c r="C21034" s="1257"/>
      <c r="D21034" s="1257"/>
      <c r="E21034" s="1257"/>
      <c r="F21034" s="1257"/>
      <c r="G21034" s="1257"/>
      <c r="H21034" s="1258"/>
      <c r="I21034" s="1257"/>
      <c r="J21034" s="1257"/>
      <c r="K21034" s="1257"/>
      <c r="L21034" s="1257"/>
      <c r="M21034" s="1257"/>
    </row>
    <row r="21035" spans="2:13" s="1259" customFormat="1" x14ac:dyDescent="0.2">
      <c r="B21035" s="1257"/>
      <c r="C21035" s="1257"/>
      <c r="D21035" s="1257"/>
      <c r="E21035" s="1257"/>
      <c r="F21035" s="1257"/>
      <c r="G21035" s="1257"/>
      <c r="H21035" s="1258"/>
      <c r="I21035" s="1257"/>
      <c r="J21035" s="1257"/>
      <c r="K21035" s="1257"/>
      <c r="L21035" s="1257"/>
      <c r="M21035" s="1257"/>
    </row>
    <row r="21036" spans="2:13" s="1259" customFormat="1" x14ac:dyDescent="0.2">
      <c r="B21036" s="1257"/>
      <c r="C21036" s="1257"/>
      <c r="D21036" s="1257"/>
      <c r="E21036" s="1257"/>
      <c r="F21036" s="1257"/>
      <c r="G21036" s="1257"/>
      <c r="H21036" s="1258"/>
      <c r="I21036" s="1257"/>
      <c r="J21036" s="1257"/>
      <c r="K21036" s="1257"/>
      <c r="L21036" s="1257"/>
      <c r="M21036" s="1257"/>
    </row>
    <row r="21037" spans="2:13" s="1259" customFormat="1" x14ac:dyDescent="0.2">
      <c r="B21037" s="1257"/>
      <c r="C21037" s="1257"/>
      <c r="D21037" s="1257"/>
      <c r="E21037" s="1257"/>
      <c r="F21037" s="1257"/>
      <c r="G21037" s="1257"/>
      <c r="H21037" s="1258"/>
      <c r="I21037" s="1257"/>
      <c r="J21037" s="1257"/>
      <c r="K21037" s="1257"/>
      <c r="L21037" s="1257"/>
      <c r="M21037" s="1257"/>
    </row>
    <row r="21038" spans="2:13" s="1259" customFormat="1" x14ac:dyDescent="0.2">
      <c r="B21038" s="1257"/>
      <c r="C21038" s="1257"/>
      <c r="D21038" s="1257"/>
      <c r="E21038" s="1257"/>
      <c r="F21038" s="1257"/>
      <c r="G21038" s="1257"/>
      <c r="H21038" s="1258"/>
      <c r="I21038" s="1257"/>
      <c r="J21038" s="1257"/>
      <c r="K21038" s="1257"/>
      <c r="L21038" s="1257"/>
      <c r="M21038" s="1257"/>
    </row>
    <row r="21039" spans="2:13" s="1259" customFormat="1" x14ac:dyDescent="0.2">
      <c r="B21039" s="1257"/>
      <c r="C21039" s="1257"/>
      <c r="D21039" s="1257"/>
      <c r="E21039" s="1257"/>
      <c r="F21039" s="1257"/>
      <c r="G21039" s="1257"/>
      <c r="H21039" s="1258"/>
      <c r="I21039" s="1257"/>
      <c r="J21039" s="1257"/>
      <c r="K21039" s="1257"/>
      <c r="L21039" s="1257"/>
      <c r="M21039" s="1257"/>
    </row>
    <row r="21040" spans="2:13" s="1259" customFormat="1" x14ac:dyDescent="0.2">
      <c r="B21040" s="1257"/>
      <c r="C21040" s="1257"/>
      <c r="D21040" s="1257"/>
      <c r="E21040" s="1257"/>
      <c r="F21040" s="1257"/>
      <c r="G21040" s="1257"/>
      <c r="H21040" s="1258"/>
      <c r="I21040" s="1257"/>
      <c r="J21040" s="1257"/>
      <c r="K21040" s="1257"/>
      <c r="L21040" s="1257"/>
      <c r="M21040" s="1257"/>
    </row>
    <row r="21041" spans="2:13" s="1259" customFormat="1" x14ac:dyDescent="0.2">
      <c r="B21041" s="1257"/>
      <c r="C21041" s="1257"/>
      <c r="D21041" s="1257"/>
      <c r="E21041" s="1257"/>
      <c r="F21041" s="1257"/>
      <c r="G21041" s="1257"/>
      <c r="H21041" s="1258"/>
      <c r="I21041" s="1257"/>
      <c r="J21041" s="1257"/>
      <c r="K21041" s="1257"/>
      <c r="L21041" s="1257"/>
      <c r="M21041" s="1257"/>
    </row>
    <row r="21042" spans="2:13" s="1259" customFormat="1" x14ac:dyDescent="0.2">
      <c r="B21042" s="1257"/>
      <c r="C21042" s="1257"/>
      <c r="D21042" s="1257"/>
      <c r="E21042" s="1257"/>
      <c r="F21042" s="1257"/>
      <c r="G21042" s="1257"/>
      <c r="H21042" s="1258"/>
      <c r="I21042" s="1257"/>
      <c r="J21042" s="1257"/>
      <c r="K21042" s="1257"/>
      <c r="L21042" s="1257"/>
      <c r="M21042" s="1257"/>
    </row>
    <row r="21043" spans="2:13" s="1259" customFormat="1" x14ac:dyDescent="0.2">
      <c r="B21043" s="1257"/>
      <c r="C21043" s="1257"/>
      <c r="D21043" s="1257"/>
      <c r="E21043" s="1257"/>
      <c r="F21043" s="1257"/>
      <c r="G21043" s="1257"/>
      <c r="H21043" s="1258"/>
      <c r="I21043" s="1257"/>
      <c r="J21043" s="1257"/>
      <c r="K21043" s="1257"/>
      <c r="L21043" s="1257"/>
      <c r="M21043" s="1257"/>
    </row>
    <row r="21044" spans="2:13" s="1259" customFormat="1" x14ac:dyDescent="0.2">
      <c r="B21044" s="1257"/>
      <c r="C21044" s="1257"/>
      <c r="D21044" s="1257"/>
      <c r="E21044" s="1257"/>
      <c r="F21044" s="1257"/>
      <c r="G21044" s="1257"/>
      <c r="H21044" s="1258"/>
      <c r="I21044" s="1257"/>
      <c r="J21044" s="1257"/>
      <c r="K21044" s="1257"/>
      <c r="L21044" s="1257"/>
      <c r="M21044" s="1257"/>
    </row>
    <row r="21045" spans="2:13" s="1259" customFormat="1" x14ac:dyDescent="0.2">
      <c r="B21045" s="1257"/>
      <c r="C21045" s="1257"/>
      <c r="D21045" s="1257"/>
      <c r="E21045" s="1257"/>
      <c r="F21045" s="1257"/>
      <c r="G21045" s="1257"/>
      <c r="H21045" s="1258"/>
      <c r="I21045" s="1257"/>
      <c r="J21045" s="1257"/>
      <c r="K21045" s="1257"/>
      <c r="L21045" s="1257"/>
      <c r="M21045" s="1257"/>
    </row>
    <row r="21046" spans="2:13" s="1259" customFormat="1" x14ac:dyDescent="0.2">
      <c r="B21046" s="1257"/>
      <c r="C21046" s="1257"/>
      <c r="D21046" s="1257"/>
      <c r="E21046" s="1257"/>
      <c r="F21046" s="1257"/>
      <c r="G21046" s="1257"/>
      <c r="H21046" s="1258"/>
      <c r="I21046" s="1257"/>
      <c r="J21046" s="1257"/>
      <c r="K21046" s="1257"/>
      <c r="L21046" s="1257"/>
      <c r="M21046" s="1257"/>
    </row>
    <row r="21047" spans="2:13" s="1259" customFormat="1" x14ac:dyDescent="0.2">
      <c r="B21047" s="1257"/>
      <c r="C21047" s="1257"/>
      <c r="D21047" s="1257"/>
      <c r="E21047" s="1257"/>
      <c r="F21047" s="1257"/>
      <c r="G21047" s="1257"/>
      <c r="H21047" s="1258"/>
      <c r="I21047" s="1257"/>
      <c r="J21047" s="1257"/>
      <c r="K21047" s="1257"/>
      <c r="L21047" s="1257"/>
      <c r="M21047" s="1257"/>
    </row>
    <row r="21048" spans="2:13" s="1259" customFormat="1" x14ac:dyDescent="0.2">
      <c r="B21048" s="1257"/>
      <c r="C21048" s="1257"/>
      <c r="D21048" s="1257"/>
      <c r="E21048" s="1257"/>
      <c r="F21048" s="1257"/>
      <c r="G21048" s="1257"/>
      <c r="H21048" s="1258"/>
      <c r="I21048" s="1257"/>
      <c r="J21048" s="1257"/>
      <c r="K21048" s="1257"/>
      <c r="L21048" s="1257"/>
      <c r="M21048" s="1257"/>
    </row>
    <row r="21049" spans="2:13" s="1259" customFormat="1" x14ac:dyDescent="0.2">
      <c r="B21049" s="1257"/>
      <c r="C21049" s="1257"/>
      <c r="D21049" s="1257"/>
      <c r="E21049" s="1257"/>
      <c r="F21049" s="1257"/>
      <c r="G21049" s="1257"/>
      <c r="H21049" s="1258"/>
      <c r="I21049" s="1257"/>
      <c r="J21049" s="1257"/>
      <c r="K21049" s="1257"/>
      <c r="L21049" s="1257"/>
      <c r="M21049" s="1257"/>
    </row>
    <row r="21050" spans="2:13" s="1259" customFormat="1" x14ac:dyDescent="0.2">
      <c r="B21050" s="1257"/>
      <c r="C21050" s="1257"/>
      <c r="D21050" s="1257"/>
      <c r="E21050" s="1257"/>
      <c r="F21050" s="1257"/>
      <c r="G21050" s="1257"/>
      <c r="H21050" s="1258"/>
      <c r="I21050" s="1257"/>
      <c r="J21050" s="1257"/>
      <c r="K21050" s="1257"/>
      <c r="L21050" s="1257"/>
      <c r="M21050" s="1257"/>
    </row>
    <row r="21051" spans="2:13" s="1259" customFormat="1" x14ac:dyDescent="0.2">
      <c r="B21051" s="1257"/>
      <c r="C21051" s="1257"/>
      <c r="D21051" s="1257"/>
      <c r="E21051" s="1257"/>
      <c r="F21051" s="1257"/>
      <c r="G21051" s="1257"/>
      <c r="H21051" s="1258"/>
      <c r="I21051" s="1257"/>
      <c r="J21051" s="1257"/>
      <c r="K21051" s="1257"/>
      <c r="L21051" s="1257"/>
      <c r="M21051" s="1257"/>
    </row>
    <row r="21052" spans="2:13" s="1259" customFormat="1" x14ac:dyDescent="0.2">
      <c r="B21052" s="1257"/>
      <c r="C21052" s="1257"/>
      <c r="D21052" s="1257"/>
      <c r="E21052" s="1257"/>
      <c r="F21052" s="1257"/>
      <c r="G21052" s="1257"/>
      <c r="H21052" s="1258"/>
      <c r="I21052" s="1257"/>
      <c r="J21052" s="1257"/>
      <c r="K21052" s="1257"/>
      <c r="L21052" s="1257"/>
      <c r="M21052" s="1257"/>
    </row>
    <row r="21053" spans="2:13" s="1259" customFormat="1" x14ac:dyDescent="0.2">
      <c r="B21053" s="1257"/>
      <c r="C21053" s="1257"/>
      <c r="D21053" s="1257"/>
      <c r="E21053" s="1257"/>
      <c r="F21053" s="1257"/>
      <c r="G21053" s="1257"/>
      <c r="H21053" s="1258"/>
      <c r="I21053" s="1257"/>
      <c r="J21053" s="1257"/>
      <c r="K21053" s="1257"/>
      <c r="L21053" s="1257"/>
      <c r="M21053" s="1257"/>
    </row>
    <row r="21054" spans="2:13" s="1259" customFormat="1" x14ac:dyDescent="0.2">
      <c r="B21054" s="1257"/>
      <c r="C21054" s="1257"/>
      <c r="D21054" s="1257"/>
      <c r="E21054" s="1257"/>
      <c r="F21054" s="1257"/>
      <c r="G21054" s="1257"/>
      <c r="H21054" s="1258"/>
      <c r="I21054" s="1257"/>
      <c r="J21054" s="1257"/>
      <c r="K21054" s="1257"/>
      <c r="L21054" s="1257"/>
      <c r="M21054" s="1257"/>
    </row>
    <row r="21055" spans="2:13" s="1259" customFormat="1" x14ac:dyDescent="0.2">
      <c r="B21055" s="1257"/>
      <c r="C21055" s="1257"/>
      <c r="D21055" s="1257"/>
      <c r="E21055" s="1257"/>
      <c r="F21055" s="1257"/>
      <c r="G21055" s="1257"/>
      <c r="H21055" s="1258"/>
      <c r="I21055" s="1257"/>
      <c r="J21055" s="1257"/>
      <c r="K21055" s="1257"/>
      <c r="L21055" s="1257"/>
      <c r="M21055" s="1257"/>
    </row>
    <row r="21056" spans="2:13" s="1259" customFormat="1" x14ac:dyDescent="0.2">
      <c r="B21056" s="1257"/>
      <c r="C21056" s="1257"/>
      <c r="D21056" s="1257"/>
      <c r="E21056" s="1257"/>
      <c r="F21056" s="1257"/>
      <c r="G21056" s="1257"/>
      <c r="H21056" s="1258"/>
      <c r="I21056" s="1257"/>
      <c r="J21056" s="1257"/>
      <c r="K21056" s="1257"/>
      <c r="L21056" s="1257"/>
      <c r="M21056" s="1257"/>
    </row>
    <row r="21057" spans="2:13" s="1259" customFormat="1" x14ac:dyDescent="0.2">
      <c r="B21057" s="1257"/>
      <c r="C21057" s="1257"/>
      <c r="D21057" s="1257"/>
      <c r="E21057" s="1257"/>
      <c r="F21057" s="1257"/>
      <c r="G21057" s="1257"/>
      <c r="H21057" s="1258"/>
      <c r="I21057" s="1257"/>
      <c r="J21057" s="1257"/>
      <c r="K21057" s="1257"/>
      <c r="L21057" s="1257"/>
      <c r="M21057" s="1257"/>
    </row>
    <row r="21058" spans="2:13" s="1259" customFormat="1" x14ac:dyDescent="0.2">
      <c r="B21058" s="1257"/>
      <c r="C21058" s="1257"/>
      <c r="D21058" s="1257"/>
      <c r="E21058" s="1257"/>
      <c r="F21058" s="1257"/>
      <c r="G21058" s="1257"/>
      <c r="H21058" s="1258"/>
      <c r="I21058" s="1257"/>
      <c r="J21058" s="1257"/>
      <c r="K21058" s="1257"/>
      <c r="L21058" s="1257"/>
      <c r="M21058" s="1257"/>
    </row>
    <row r="21059" spans="2:13" s="1259" customFormat="1" x14ac:dyDescent="0.2">
      <c r="B21059" s="1257"/>
      <c r="C21059" s="1257"/>
      <c r="D21059" s="1257"/>
      <c r="E21059" s="1257"/>
      <c r="F21059" s="1257"/>
      <c r="G21059" s="1257"/>
      <c r="H21059" s="1258"/>
      <c r="I21059" s="1257"/>
      <c r="J21059" s="1257"/>
      <c r="K21059" s="1257"/>
      <c r="L21059" s="1257"/>
      <c r="M21059" s="1257"/>
    </row>
    <row r="21060" spans="2:13" s="1259" customFormat="1" x14ac:dyDescent="0.2">
      <c r="B21060" s="1257"/>
      <c r="C21060" s="1257"/>
      <c r="D21060" s="1257"/>
      <c r="E21060" s="1257"/>
      <c r="F21060" s="1257"/>
      <c r="G21060" s="1257"/>
      <c r="H21060" s="1258"/>
      <c r="I21060" s="1257"/>
      <c r="J21060" s="1257"/>
      <c r="K21060" s="1257"/>
      <c r="L21060" s="1257"/>
      <c r="M21060" s="1257"/>
    </row>
    <row r="21061" spans="2:13" s="1259" customFormat="1" x14ac:dyDescent="0.2">
      <c r="B21061" s="1257"/>
      <c r="C21061" s="1257"/>
      <c r="D21061" s="1257"/>
      <c r="E21061" s="1257"/>
      <c r="F21061" s="1257"/>
      <c r="G21061" s="1257"/>
      <c r="H21061" s="1258"/>
      <c r="I21061" s="1257"/>
      <c r="J21061" s="1257"/>
      <c r="K21061" s="1257"/>
      <c r="L21061" s="1257"/>
      <c r="M21061" s="1257"/>
    </row>
    <row r="21062" spans="2:13" s="1259" customFormat="1" x14ac:dyDescent="0.2">
      <c r="B21062" s="1257"/>
      <c r="C21062" s="1257"/>
      <c r="D21062" s="1257"/>
      <c r="E21062" s="1257"/>
      <c r="F21062" s="1257"/>
      <c r="G21062" s="1257"/>
      <c r="H21062" s="1258"/>
      <c r="I21062" s="1257"/>
      <c r="J21062" s="1257"/>
      <c r="K21062" s="1257"/>
      <c r="L21062" s="1257"/>
      <c r="M21062" s="1257"/>
    </row>
    <row r="21063" spans="2:13" s="1259" customFormat="1" x14ac:dyDescent="0.2">
      <c r="B21063" s="1257"/>
      <c r="C21063" s="1257"/>
      <c r="D21063" s="1257"/>
      <c r="E21063" s="1257"/>
      <c r="F21063" s="1257"/>
      <c r="G21063" s="1257"/>
      <c r="H21063" s="1258"/>
      <c r="I21063" s="1257"/>
      <c r="J21063" s="1257"/>
      <c r="K21063" s="1257"/>
      <c r="L21063" s="1257"/>
      <c r="M21063" s="1257"/>
    </row>
    <row r="21064" spans="2:13" s="1259" customFormat="1" x14ac:dyDescent="0.2">
      <c r="B21064" s="1257"/>
      <c r="C21064" s="1257"/>
      <c r="D21064" s="1257"/>
      <c r="E21064" s="1257"/>
      <c r="F21064" s="1257"/>
      <c r="G21064" s="1257"/>
      <c r="H21064" s="1258"/>
      <c r="I21064" s="1257"/>
      <c r="J21064" s="1257"/>
      <c r="K21064" s="1257"/>
      <c r="L21064" s="1257"/>
      <c r="M21064" s="1257"/>
    </row>
    <row r="21065" spans="2:13" s="1259" customFormat="1" x14ac:dyDescent="0.2">
      <c r="B21065" s="1257"/>
      <c r="C21065" s="1257"/>
      <c r="D21065" s="1257"/>
      <c r="E21065" s="1257"/>
      <c r="F21065" s="1257"/>
      <c r="G21065" s="1257"/>
      <c r="H21065" s="1258"/>
      <c r="I21065" s="1257"/>
      <c r="J21065" s="1257"/>
      <c r="K21065" s="1257"/>
      <c r="L21065" s="1257"/>
      <c r="M21065" s="1257"/>
    </row>
    <row r="21066" spans="2:13" s="1259" customFormat="1" x14ac:dyDescent="0.2">
      <c r="B21066" s="1257"/>
      <c r="C21066" s="1257"/>
      <c r="D21066" s="1257"/>
      <c r="E21066" s="1257"/>
      <c r="F21066" s="1257"/>
      <c r="G21066" s="1257"/>
      <c r="H21066" s="1258"/>
      <c r="I21066" s="1257"/>
      <c r="J21066" s="1257"/>
      <c r="K21066" s="1257"/>
      <c r="L21066" s="1257"/>
      <c r="M21066" s="1257"/>
    </row>
    <row r="21067" spans="2:13" s="1259" customFormat="1" x14ac:dyDescent="0.2">
      <c r="B21067" s="1257"/>
      <c r="C21067" s="1257"/>
      <c r="D21067" s="1257"/>
      <c r="E21067" s="1257"/>
      <c r="F21067" s="1257"/>
      <c r="G21067" s="1257"/>
      <c r="H21067" s="1258"/>
      <c r="I21067" s="1257"/>
      <c r="J21067" s="1257"/>
      <c r="K21067" s="1257"/>
      <c r="L21067" s="1257"/>
      <c r="M21067" s="1257"/>
    </row>
    <row r="21068" spans="2:13" s="1259" customFormat="1" x14ac:dyDescent="0.2">
      <c r="B21068" s="1257"/>
      <c r="C21068" s="1257"/>
      <c r="D21068" s="1257"/>
      <c r="E21068" s="1257"/>
      <c r="F21068" s="1257"/>
      <c r="G21068" s="1257"/>
      <c r="H21068" s="1258"/>
      <c r="I21068" s="1257"/>
      <c r="J21068" s="1257"/>
      <c r="K21068" s="1257"/>
      <c r="L21068" s="1257"/>
      <c r="M21068" s="1257"/>
    </row>
    <row r="21069" spans="2:13" s="1259" customFormat="1" x14ac:dyDescent="0.2">
      <c r="B21069" s="1257"/>
      <c r="C21069" s="1257"/>
      <c r="D21069" s="1257"/>
      <c r="E21069" s="1257"/>
      <c r="F21069" s="1257"/>
      <c r="G21069" s="1257"/>
      <c r="H21069" s="1258"/>
      <c r="I21069" s="1257"/>
      <c r="J21069" s="1257"/>
      <c r="K21069" s="1257"/>
      <c r="L21069" s="1257"/>
      <c r="M21069" s="1257"/>
    </row>
    <row r="21070" spans="2:13" s="1259" customFormat="1" x14ac:dyDescent="0.2">
      <c r="B21070" s="1257"/>
      <c r="C21070" s="1257"/>
      <c r="D21070" s="1257"/>
      <c r="E21070" s="1257"/>
      <c r="F21070" s="1257"/>
      <c r="G21070" s="1257"/>
      <c r="H21070" s="1258"/>
      <c r="I21070" s="1257"/>
      <c r="J21070" s="1257"/>
      <c r="K21070" s="1257"/>
      <c r="L21070" s="1257"/>
      <c r="M21070" s="1257"/>
    </row>
    <row r="21071" spans="2:13" s="1259" customFormat="1" x14ac:dyDescent="0.2">
      <c r="B21071" s="1257"/>
      <c r="C21071" s="1257"/>
      <c r="D21071" s="1257"/>
      <c r="E21071" s="1257"/>
      <c r="F21071" s="1257"/>
      <c r="G21071" s="1257"/>
      <c r="H21071" s="1258"/>
      <c r="I21071" s="1257"/>
      <c r="J21071" s="1257"/>
      <c r="K21071" s="1257"/>
      <c r="L21071" s="1257"/>
      <c r="M21071" s="1257"/>
    </row>
    <row r="21072" spans="2:13" s="1259" customFormat="1" x14ac:dyDescent="0.2">
      <c r="B21072" s="1257"/>
      <c r="C21072" s="1257"/>
      <c r="D21072" s="1257"/>
      <c r="E21072" s="1257"/>
      <c r="F21072" s="1257"/>
      <c r="G21072" s="1257"/>
      <c r="H21072" s="1258"/>
      <c r="I21072" s="1257"/>
      <c r="J21072" s="1257"/>
      <c r="K21072" s="1257"/>
      <c r="L21072" s="1257"/>
      <c r="M21072" s="1257"/>
    </row>
    <row r="21073" spans="2:13" s="1259" customFormat="1" x14ac:dyDescent="0.2">
      <c r="B21073" s="1257"/>
      <c r="C21073" s="1257"/>
      <c r="D21073" s="1257"/>
      <c r="E21073" s="1257"/>
      <c r="F21073" s="1257"/>
      <c r="G21073" s="1257"/>
      <c r="H21073" s="1258"/>
      <c r="I21073" s="1257"/>
      <c r="J21073" s="1257"/>
      <c r="K21073" s="1257"/>
      <c r="L21073" s="1257"/>
      <c r="M21073" s="1257"/>
    </row>
    <row r="21074" spans="2:13" s="1259" customFormat="1" x14ac:dyDescent="0.2">
      <c r="B21074" s="1257"/>
      <c r="C21074" s="1257"/>
      <c r="D21074" s="1257"/>
      <c r="E21074" s="1257"/>
      <c r="F21074" s="1257"/>
      <c r="G21074" s="1257"/>
      <c r="H21074" s="1258"/>
      <c r="I21074" s="1257"/>
      <c r="J21074" s="1257"/>
      <c r="K21074" s="1257"/>
      <c r="L21074" s="1257"/>
      <c r="M21074" s="1257"/>
    </row>
    <row r="21075" spans="2:13" s="1259" customFormat="1" x14ac:dyDescent="0.2">
      <c r="B21075" s="1257"/>
      <c r="C21075" s="1257"/>
      <c r="D21075" s="1257"/>
      <c r="E21075" s="1257"/>
      <c r="F21075" s="1257"/>
      <c r="G21075" s="1257"/>
      <c r="H21075" s="1258"/>
      <c r="I21075" s="1257"/>
      <c r="J21075" s="1257"/>
      <c r="K21075" s="1257"/>
      <c r="L21075" s="1257"/>
      <c r="M21075" s="1257"/>
    </row>
    <row r="21076" spans="2:13" s="1259" customFormat="1" x14ac:dyDescent="0.2">
      <c r="B21076" s="1257"/>
      <c r="C21076" s="1257"/>
      <c r="D21076" s="1257"/>
      <c r="E21076" s="1257"/>
      <c r="F21076" s="1257"/>
      <c r="G21076" s="1257"/>
      <c r="H21076" s="1258"/>
      <c r="I21076" s="1257"/>
      <c r="J21076" s="1257"/>
      <c r="K21076" s="1257"/>
      <c r="L21076" s="1257"/>
      <c r="M21076" s="1257"/>
    </row>
    <row r="21077" spans="2:13" s="1259" customFormat="1" x14ac:dyDescent="0.2">
      <c r="B21077" s="1257"/>
      <c r="C21077" s="1257"/>
      <c r="D21077" s="1257"/>
      <c r="E21077" s="1257"/>
      <c r="F21077" s="1257"/>
      <c r="G21077" s="1257"/>
      <c r="H21077" s="1258"/>
      <c r="I21077" s="1257"/>
      <c r="J21077" s="1257"/>
      <c r="K21077" s="1257"/>
      <c r="L21077" s="1257"/>
      <c r="M21077" s="1257"/>
    </row>
    <row r="21078" spans="2:13" s="1259" customFormat="1" x14ac:dyDescent="0.2">
      <c r="B21078" s="1257"/>
      <c r="C21078" s="1257"/>
      <c r="D21078" s="1257"/>
      <c r="E21078" s="1257"/>
      <c r="F21078" s="1257"/>
      <c r="G21078" s="1257"/>
      <c r="H21078" s="1258"/>
      <c r="I21078" s="1257"/>
      <c r="J21078" s="1257"/>
      <c r="K21078" s="1257"/>
      <c r="L21078" s="1257"/>
      <c r="M21078" s="1257"/>
    </row>
    <row r="21079" spans="2:13" s="1259" customFormat="1" x14ac:dyDescent="0.2">
      <c r="B21079" s="1257"/>
      <c r="C21079" s="1257"/>
      <c r="D21079" s="1257"/>
      <c r="E21079" s="1257"/>
      <c r="F21079" s="1257"/>
      <c r="G21079" s="1257"/>
      <c r="H21079" s="1258"/>
      <c r="I21079" s="1257"/>
      <c r="J21079" s="1257"/>
      <c r="K21079" s="1257"/>
      <c r="L21079" s="1257"/>
      <c r="M21079" s="1257"/>
    </row>
    <row r="21080" spans="2:13" s="1259" customFormat="1" x14ac:dyDescent="0.2">
      <c r="B21080" s="1257"/>
      <c r="C21080" s="1257"/>
      <c r="D21080" s="1257"/>
      <c r="E21080" s="1257"/>
      <c r="F21080" s="1257"/>
      <c r="G21080" s="1257"/>
      <c r="H21080" s="1258"/>
      <c r="I21080" s="1257"/>
      <c r="J21080" s="1257"/>
      <c r="K21080" s="1257"/>
      <c r="L21080" s="1257"/>
      <c r="M21080" s="1257"/>
    </row>
    <row r="21081" spans="2:13" s="1259" customFormat="1" x14ac:dyDescent="0.2">
      <c r="B21081" s="1257"/>
      <c r="C21081" s="1257"/>
      <c r="D21081" s="1257"/>
      <c r="E21081" s="1257"/>
      <c r="F21081" s="1257"/>
      <c r="G21081" s="1257"/>
      <c r="H21081" s="1258"/>
      <c r="I21081" s="1257"/>
      <c r="J21081" s="1257"/>
      <c r="K21081" s="1257"/>
      <c r="L21081" s="1257"/>
      <c r="M21081" s="1257"/>
    </row>
    <row r="21082" spans="2:13" s="1259" customFormat="1" x14ac:dyDescent="0.2">
      <c r="B21082" s="1257"/>
      <c r="C21082" s="1257"/>
      <c r="D21082" s="1257"/>
      <c r="E21082" s="1257"/>
      <c r="F21082" s="1257"/>
      <c r="G21082" s="1257"/>
      <c r="H21082" s="1258"/>
      <c r="I21082" s="1257"/>
      <c r="J21082" s="1257"/>
      <c r="K21082" s="1257"/>
      <c r="L21082" s="1257"/>
      <c r="M21082" s="1257"/>
    </row>
    <row r="21083" spans="2:13" s="1259" customFormat="1" x14ac:dyDescent="0.2">
      <c r="B21083" s="1257"/>
      <c r="C21083" s="1257"/>
      <c r="D21083" s="1257"/>
      <c r="E21083" s="1257"/>
      <c r="F21083" s="1257"/>
      <c r="G21083" s="1257"/>
      <c r="H21083" s="1258"/>
      <c r="I21083" s="1257"/>
      <c r="J21083" s="1257"/>
      <c r="K21083" s="1257"/>
      <c r="L21083" s="1257"/>
      <c r="M21083" s="1257"/>
    </row>
    <row r="21084" spans="2:13" s="1259" customFormat="1" x14ac:dyDescent="0.2">
      <c r="B21084" s="1257"/>
      <c r="C21084" s="1257"/>
      <c r="D21084" s="1257"/>
      <c r="E21084" s="1257"/>
      <c r="F21084" s="1257"/>
      <c r="G21084" s="1257"/>
      <c r="H21084" s="1258"/>
      <c r="I21084" s="1257"/>
      <c r="J21084" s="1257"/>
      <c r="K21084" s="1257"/>
      <c r="L21084" s="1257"/>
      <c r="M21084" s="1257"/>
    </row>
    <row r="21085" spans="2:13" s="1259" customFormat="1" x14ac:dyDescent="0.2">
      <c r="B21085" s="1257"/>
      <c r="C21085" s="1257"/>
      <c r="D21085" s="1257"/>
      <c r="E21085" s="1257"/>
      <c r="F21085" s="1257"/>
      <c r="G21085" s="1257"/>
      <c r="H21085" s="1258"/>
      <c r="I21085" s="1257"/>
      <c r="J21085" s="1257"/>
      <c r="K21085" s="1257"/>
      <c r="L21085" s="1257"/>
      <c r="M21085" s="1257"/>
    </row>
    <row r="21086" spans="2:13" s="1259" customFormat="1" x14ac:dyDescent="0.2">
      <c r="B21086" s="1257"/>
      <c r="C21086" s="1257"/>
      <c r="D21086" s="1257"/>
      <c r="E21086" s="1257"/>
      <c r="F21086" s="1257"/>
      <c r="G21086" s="1257"/>
      <c r="H21086" s="1258"/>
      <c r="I21086" s="1257"/>
      <c r="J21086" s="1257"/>
      <c r="K21086" s="1257"/>
      <c r="L21086" s="1257"/>
      <c r="M21086" s="1257"/>
    </row>
    <row r="21087" spans="2:13" s="1259" customFormat="1" x14ac:dyDescent="0.2">
      <c r="B21087" s="1257"/>
      <c r="C21087" s="1257"/>
      <c r="D21087" s="1257"/>
      <c r="E21087" s="1257"/>
      <c r="F21087" s="1257"/>
      <c r="G21087" s="1257"/>
      <c r="H21087" s="1258"/>
      <c r="I21087" s="1257"/>
      <c r="J21087" s="1257"/>
      <c r="K21087" s="1257"/>
      <c r="L21087" s="1257"/>
      <c r="M21087" s="1257"/>
    </row>
    <row r="21088" spans="2:13" s="1259" customFormat="1" x14ac:dyDescent="0.2">
      <c r="B21088" s="1257"/>
      <c r="C21088" s="1257"/>
      <c r="D21088" s="1257"/>
      <c r="E21088" s="1257"/>
      <c r="F21088" s="1257"/>
      <c r="G21088" s="1257"/>
      <c r="H21088" s="1258"/>
      <c r="I21088" s="1257"/>
      <c r="J21088" s="1257"/>
      <c r="K21088" s="1257"/>
      <c r="L21088" s="1257"/>
      <c r="M21088" s="1257"/>
    </row>
    <row r="21089" spans="2:13" s="1259" customFormat="1" x14ac:dyDescent="0.2">
      <c r="B21089" s="1257"/>
      <c r="C21089" s="1257"/>
      <c r="D21089" s="1257"/>
      <c r="E21089" s="1257"/>
      <c r="F21089" s="1257"/>
      <c r="G21089" s="1257"/>
      <c r="H21089" s="1258"/>
      <c r="I21089" s="1257"/>
      <c r="J21089" s="1257"/>
      <c r="K21089" s="1257"/>
      <c r="L21089" s="1257"/>
      <c r="M21089" s="1257"/>
    </row>
    <row r="21090" spans="2:13" s="1259" customFormat="1" x14ac:dyDescent="0.2">
      <c r="B21090" s="1257"/>
      <c r="C21090" s="1257"/>
      <c r="D21090" s="1257"/>
      <c r="E21090" s="1257"/>
      <c r="F21090" s="1257"/>
      <c r="G21090" s="1257"/>
      <c r="H21090" s="1258"/>
      <c r="I21090" s="1257"/>
      <c r="J21090" s="1257"/>
      <c r="K21090" s="1257"/>
      <c r="L21090" s="1257"/>
      <c r="M21090" s="1257"/>
    </row>
    <row r="21091" spans="2:13" s="1259" customFormat="1" x14ac:dyDescent="0.2">
      <c r="B21091" s="1257"/>
      <c r="C21091" s="1257"/>
      <c r="D21091" s="1257"/>
      <c r="E21091" s="1257"/>
      <c r="F21091" s="1257"/>
      <c r="G21091" s="1257"/>
      <c r="H21091" s="1258"/>
      <c r="I21091" s="1257"/>
      <c r="J21091" s="1257"/>
      <c r="K21091" s="1257"/>
      <c r="L21091" s="1257"/>
      <c r="M21091" s="1257"/>
    </row>
    <row r="21092" spans="2:13" s="1259" customFormat="1" x14ac:dyDescent="0.2">
      <c r="B21092" s="1257"/>
      <c r="C21092" s="1257"/>
      <c r="D21092" s="1257"/>
      <c r="E21092" s="1257"/>
      <c r="F21092" s="1257"/>
      <c r="G21092" s="1257"/>
      <c r="H21092" s="1258"/>
      <c r="I21092" s="1257"/>
      <c r="J21092" s="1257"/>
      <c r="K21092" s="1257"/>
      <c r="L21092" s="1257"/>
      <c r="M21092" s="1257"/>
    </row>
    <row r="21093" spans="2:13" s="1259" customFormat="1" x14ac:dyDescent="0.2">
      <c r="B21093" s="1257"/>
      <c r="C21093" s="1257"/>
      <c r="D21093" s="1257"/>
      <c r="E21093" s="1257"/>
      <c r="F21093" s="1257"/>
      <c r="G21093" s="1257"/>
      <c r="H21093" s="1258"/>
      <c r="I21093" s="1257"/>
      <c r="J21093" s="1257"/>
      <c r="K21093" s="1257"/>
      <c r="L21093" s="1257"/>
      <c r="M21093" s="1257"/>
    </row>
    <row r="21094" spans="2:13" s="1259" customFormat="1" x14ac:dyDescent="0.2">
      <c r="B21094" s="1257"/>
      <c r="C21094" s="1257"/>
      <c r="D21094" s="1257"/>
      <c r="E21094" s="1257"/>
      <c r="F21094" s="1257"/>
      <c r="G21094" s="1257"/>
      <c r="H21094" s="1258"/>
      <c r="I21094" s="1257"/>
      <c r="J21094" s="1257"/>
      <c r="K21094" s="1257"/>
      <c r="L21094" s="1257"/>
      <c r="M21094" s="1257"/>
    </row>
    <row r="21095" spans="2:13" s="1259" customFormat="1" x14ac:dyDescent="0.2">
      <c r="B21095" s="1257"/>
      <c r="C21095" s="1257"/>
      <c r="D21095" s="1257"/>
      <c r="E21095" s="1257"/>
      <c r="F21095" s="1257"/>
      <c r="G21095" s="1257"/>
      <c r="H21095" s="1258"/>
      <c r="I21095" s="1257"/>
      <c r="J21095" s="1257"/>
      <c r="K21095" s="1257"/>
      <c r="L21095" s="1257"/>
      <c r="M21095" s="1257"/>
    </row>
    <row r="21096" spans="2:13" s="1259" customFormat="1" x14ac:dyDescent="0.2">
      <c r="B21096" s="1257"/>
      <c r="C21096" s="1257"/>
      <c r="D21096" s="1257"/>
      <c r="E21096" s="1257"/>
      <c r="F21096" s="1257"/>
      <c r="G21096" s="1257"/>
      <c r="H21096" s="1258"/>
      <c r="I21096" s="1257"/>
      <c r="J21096" s="1257"/>
      <c r="K21096" s="1257"/>
      <c r="L21096" s="1257"/>
      <c r="M21096" s="1257"/>
    </row>
    <row r="21097" spans="2:13" s="1259" customFormat="1" x14ac:dyDescent="0.2">
      <c r="B21097" s="1257"/>
      <c r="C21097" s="1257"/>
      <c r="D21097" s="1257"/>
      <c r="E21097" s="1257"/>
      <c r="F21097" s="1257"/>
      <c r="G21097" s="1257"/>
      <c r="H21097" s="1258"/>
      <c r="I21097" s="1257"/>
      <c r="J21097" s="1257"/>
      <c r="K21097" s="1257"/>
      <c r="L21097" s="1257"/>
      <c r="M21097" s="1257"/>
    </row>
    <row r="21098" spans="2:13" s="1259" customFormat="1" x14ac:dyDescent="0.2">
      <c r="B21098" s="1257"/>
      <c r="C21098" s="1257"/>
      <c r="D21098" s="1257"/>
      <c r="E21098" s="1257"/>
      <c r="F21098" s="1257"/>
      <c r="G21098" s="1257"/>
      <c r="H21098" s="1258"/>
      <c r="I21098" s="1257"/>
      <c r="J21098" s="1257"/>
      <c r="K21098" s="1257"/>
      <c r="L21098" s="1257"/>
      <c r="M21098" s="1257"/>
    </row>
    <row r="21099" spans="2:13" s="1259" customFormat="1" x14ac:dyDescent="0.2">
      <c r="B21099" s="1257"/>
      <c r="C21099" s="1257"/>
      <c r="D21099" s="1257"/>
      <c r="E21099" s="1257"/>
      <c r="F21099" s="1257"/>
      <c r="G21099" s="1257"/>
      <c r="H21099" s="1258"/>
      <c r="I21099" s="1257"/>
      <c r="J21099" s="1257"/>
      <c r="K21099" s="1257"/>
      <c r="L21099" s="1257"/>
      <c r="M21099" s="1257"/>
    </row>
    <row r="21100" spans="2:13" s="1259" customFormat="1" x14ac:dyDescent="0.2">
      <c r="B21100" s="1257"/>
      <c r="C21100" s="1257"/>
      <c r="D21100" s="1257"/>
      <c r="E21100" s="1257"/>
      <c r="F21100" s="1257"/>
      <c r="G21100" s="1257"/>
      <c r="H21100" s="1258"/>
      <c r="I21100" s="1257"/>
      <c r="J21100" s="1257"/>
      <c r="K21100" s="1257"/>
      <c r="L21100" s="1257"/>
      <c r="M21100" s="1257"/>
    </row>
    <row r="21101" spans="2:13" s="1259" customFormat="1" x14ac:dyDescent="0.2">
      <c r="B21101" s="1257"/>
      <c r="C21101" s="1257"/>
      <c r="D21101" s="1257"/>
      <c r="E21101" s="1257"/>
      <c r="F21101" s="1257"/>
      <c r="G21101" s="1257"/>
      <c r="H21101" s="1258"/>
      <c r="I21101" s="1257"/>
      <c r="J21101" s="1257"/>
      <c r="K21101" s="1257"/>
      <c r="L21101" s="1257"/>
      <c r="M21101" s="1257"/>
    </row>
    <row r="21102" spans="2:13" s="1259" customFormat="1" x14ac:dyDescent="0.2">
      <c r="B21102" s="1257"/>
      <c r="C21102" s="1257"/>
      <c r="D21102" s="1257"/>
      <c r="E21102" s="1257"/>
      <c r="F21102" s="1257"/>
      <c r="G21102" s="1257"/>
      <c r="H21102" s="1258"/>
      <c r="I21102" s="1257"/>
      <c r="J21102" s="1257"/>
      <c r="K21102" s="1257"/>
      <c r="L21102" s="1257"/>
      <c r="M21102" s="1257"/>
    </row>
    <row r="21103" spans="2:13" s="1259" customFormat="1" x14ac:dyDescent="0.2">
      <c r="B21103" s="1257"/>
      <c r="C21103" s="1257"/>
      <c r="D21103" s="1257"/>
      <c r="E21103" s="1257"/>
      <c r="F21103" s="1257"/>
      <c r="G21103" s="1257"/>
      <c r="H21103" s="1258"/>
      <c r="I21103" s="1257"/>
      <c r="J21103" s="1257"/>
      <c r="K21103" s="1257"/>
      <c r="L21103" s="1257"/>
      <c r="M21103" s="1257"/>
    </row>
    <row r="21104" spans="2:13" s="1259" customFormat="1" x14ac:dyDescent="0.2">
      <c r="B21104" s="1257"/>
      <c r="C21104" s="1257"/>
      <c r="D21104" s="1257"/>
      <c r="E21104" s="1257"/>
      <c r="F21104" s="1257"/>
      <c r="G21104" s="1257"/>
      <c r="H21104" s="1258"/>
      <c r="I21104" s="1257"/>
      <c r="J21104" s="1257"/>
      <c r="K21104" s="1257"/>
      <c r="L21104" s="1257"/>
      <c r="M21104" s="1257"/>
    </row>
    <row r="21105" spans="2:13" s="1259" customFormat="1" x14ac:dyDescent="0.2">
      <c r="B21105" s="1257"/>
      <c r="C21105" s="1257"/>
      <c r="D21105" s="1257"/>
      <c r="E21105" s="1257"/>
      <c r="F21105" s="1257"/>
      <c r="G21105" s="1257"/>
      <c r="H21105" s="1258"/>
      <c r="I21105" s="1257"/>
      <c r="J21105" s="1257"/>
      <c r="K21105" s="1257"/>
      <c r="L21105" s="1257"/>
      <c r="M21105" s="1257"/>
    </row>
    <row r="21106" spans="2:13" s="1259" customFormat="1" x14ac:dyDescent="0.2">
      <c r="B21106" s="1257"/>
      <c r="C21106" s="1257"/>
      <c r="D21106" s="1257"/>
      <c r="E21106" s="1257"/>
      <c r="F21106" s="1257"/>
      <c r="G21106" s="1257"/>
      <c r="H21106" s="1258"/>
      <c r="I21106" s="1257"/>
      <c r="J21106" s="1257"/>
      <c r="K21106" s="1257"/>
      <c r="L21106" s="1257"/>
      <c r="M21106" s="1257"/>
    </row>
    <row r="21107" spans="2:13" s="1259" customFormat="1" x14ac:dyDescent="0.2">
      <c r="B21107" s="1257"/>
      <c r="C21107" s="1257"/>
      <c r="D21107" s="1257"/>
      <c r="E21107" s="1257"/>
      <c r="F21107" s="1257"/>
      <c r="G21107" s="1257"/>
      <c r="H21107" s="1258"/>
      <c r="I21107" s="1257"/>
      <c r="J21107" s="1257"/>
      <c r="K21107" s="1257"/>
      <c r="L21107" s="1257"/>
      <c r="M21107" s="1257"/>
    </row>
    <row r="21108" spans="2:13" s="1259" customFormat="1" x14ac:dyDescent="0.2">
      <c r="B21108" s="1257"/>
      <c r="C21108" s="1257"/>
      <c r="D21108" s="1257"/>
      <c r="E21108" s="1257"/>
      <c r="F21108" s="1257"/>
      <c r="G21108" s="1257"/>
      <c r="H21108" s="1258"/>
      <c r="I21108" s="1257"/>
      <c r="J21108" s="1257"/>
      <c r="K21108" s="1257"/>
      <c r="L21108" s="1257"/>
      <c r="M21108" s="1257"/>
    </row>
    <row r="21109" spans="2:13" s="1259" customFormat="1" x14ac:dyDescent="0.2">
      <c r="B21109" s="1257"/>
      <c r="C21109" s="1257"/>
      <c r="D21109" s="1257"/>
      <c r="E21109" s="1257"/>
      <c r="F21109" s="1257"/>
      <c r="G21109" s="1257"/>
      <c r="H21109" s="1258"/>
      <c r="I21109" s="1257"/>
      <c r="J21109" s="1257"/>
      <c r="K21109" s="1257"/>
      <c r="L21109" s="1257"/>
      <c r="M21109" s="1257"/>
    </row>
    <row r="21110" spans="2:13" s="1259" customFormat="1" x14ac:dyDescent="0.2">
      <c r="B21110" s="1257"/>
      <c r="C21110" s="1257"/>
      <c r="D21110" s="1257"/>
      <c r="E21110" s="1257"/>
      <c r="F21110" s="1257"/>
      <c r="G21110" s="1257"/>
      <c r="H21110" s="1258"/>
      <c r="I21110" s="1257"/>
      <c r="J21110" s="1257"/>
      <c r="K21110" s="1257"/>
      <c r="L21110" s="1257"/>
      <c r="M21110" s="1257"/>
    </row>
    <row r="21111" spans="2:13" s="1259" customFormat="1" x14ac:dyDescent="0.2">
      <c r="B21111" s="1257"/>
      <c r="C21111" s="1257"/>
      <c r="D21111" s="1257"/>
      <c r="E21111" s="1257"/>
      <c r="F21111" s="1257"/>
      <c r="G21111" s="1257"/>
      <c r="H21111" s="1258"/>
      <c r="I21111" s="1257"/>
      <c r="J21111" s="1257"/>
      <c r="K21111" s="1257"/>
      <c r="L21111" s="1257"/>
      <c r="M21111" s="1257"/>
    </row>
    <row r="21112" spans="2:13" s="1259" customFormat="1" x14ac:dyDescent="0.2">
      <c r="B21112" s="1257"/>
      <c r="C21112" s="1257"/>
      <c r="D21112" s="1257"/>
      <c r="E21112" s="1257"/>
      <c r="F21112" s="1257"/>
      <c r="G21112" s="1257"/>
      <c r="H21112" s="1258"/>
      <c r="I21112" s="1257"/>
      <c r="J21112" s="1257"/>
      <c r="K21112" s="1257"/>
      <c r="L21112" s="1257"/>
      <c r="M21112" s="1257"/>
    </row>
    <row r="21113" spans="2:13" s="1259" customFormat="1" x14ac:dyDescent="0.2">
      <c r="B21113" s="1257"/>
      <c r="C21113" s="1257"/>
      <c r="D21113" s="1257"/>
      <c r="E21113" s="1257"/>
      <c r="F21113" s="1257"/>
      <c r="G21113" s="1257"/>
      <c r="H21113" s="1258"/>
      <c r="I21113" s="1257"/>
      <c r="J21113" s="1257"/>
      <c r="K21113" s="1257"/>
      <c r="L21113" s="1257"/>
      <c r="M21113" s="1257"/>
    </row>
    <row r="21114" spans="2:13" s="1259" customFormat="1" x14ac:dyDescent="0.2">
      <c r="B21114" s="1257"/>
      <c r="C21114" s="1257"/>
      <c r="D21114" s="1257"/>
      <c r="E21114" s="1257"/>
      <c r="F21114" s="1257"/>
      <c r="G21114" s="1257"/>
      <c r="H21114" s="1258"/>
      <c r="I21114" s="1257"/>
      <c r="J21114" s="1257"/>
      <c r="K21114" s="1257"/>
      <c r="L21114" s="1257"/>
      <c r="M21114" s="1257"/>
    </row>
    <row r="21115" spans="2:13" s="1259" customFormat="1" x14ac:dyDescent="0.2">
      <c r="B21115" s="1257"/>
      <c r="C21115" s="1257"/>
      <c r="D21115" s="1257"/>
      <c r="E21115" s="1257"/>
      <c r="F21115" s="1257"/>
      <c r="G21115" s="1257"/>
      <c r="H21115" s="1258"/>
      <c r="I21115" s="1257"/>
      <c r="J21115" s="1257"/>
      <c r="K21115" s="1257"/>
      <c r="L21115" s="1257"/>
      <c r="M21115" s="1257"/>
    </row>
    <row r="21116" spans="2:13" s="1259" customFormat="1" x14ac:dyDescent="0.2">
      <c r="B21116" s="1257"/>
      <c r="C21116" s="1257"/>
      <c r="D21116" s="1257"/>
      <c r="E21116" s="1257"/>
      <c r="F21116" s="1257"/>
      <c r="G21116" s="1257"/>
      <c r="H21116" s="1258"/>
      <c r="I21116" s="1257"/>
      <c r="J21116" s="1257"/>
      <c r="K21116" s="1257"/>
      <c r="L21116" s="1257"/>
      <c r="M21116" s="1257"/>
    </row>
    <row r="21117" spans="2:13" s="1259" customFormat="1" x14ac:dyDescent="0.2">
      <c r="B21117" s="1257"/>
      <c r="C21117" s="1257"/>
      <c r="D21117" s="1257"/>
      <c r="E21117" s="1257"/>
      <c r="F21117" s="1257"/>
      <c r="G21117" s="1257"/>
      <c r="H21117" s="1258"/>
      <c r="I21117" s="1257"/>
      <c r="J21117" s="1257"/>
      <c r="K21117" s="1257"/>
      <c r="L21117" s="1257"/>
      <c r="M21117" s="1257"/>
    </row>
    <row r="21118" spans="2:13" s="1259" customFormat="1" x14ac:dyDescent="0.2">
      <c r="B21118" s="1257"/>
      <c r="C21118" s="1257"/>
      <c r="D21118" s="1257"/>
      <c r="E21118" s="1257"/>
      <c r="F21118" s="1257"/>
      <c r="G21118" s="1257"/>
      <c r="H21118" s="1258"/>
      <c r="I21118" s="1257"/>
      <c r="J21118" s="1257"/>
      <c r="K21118" s="1257"/>
      <c r="L21118" s="1257"/>
      <c r="M21118" s="1257"/>
    </row>
    <row r="21119" spans="2:13" s="1259" customFormat="1" x14ac:dyDescent="0.2">
      <c r="B21119" s="1257"/>
      <c r="C21119" s="1257"/>
      <c r="D21119" s="1257"/>
      <c r="E21119" s="1257"/>
      <c r="F21119" s="1257"/>
      <c r="G21119" s="1257"/>
      <c r="H21119" s="1258"/>
      <c r="I21119" s="1257"/>
      <c r="J21119" s="1257"/>
      <c r="K21119" s="1257"/>
      <c r="L21119" s="1257"/>
      <c r="M21119" s="1257"/>
    </row>
    <row r="21120" spans="2:13" s="1259" customFormat="1" x14ac:dyDescent="0.2">
      <c r="B21120" s="1257"/>
      <c r="C21120" s="1257"/>
      <c r="D21120" s="1257"/>
      <c r="E21120" s="1257"/>
      <c r="F21120" s="1257"/>
      <c r="G21120" s="1257"/>
      <c r="H21120" s="1258"/>
      <c r="I21120" s="1257"/>
      <c r="J21120" s="1257"/>
      <c r="K21120" s="1257"/>
      <c r="L21120" s="1257"/>
      <c r="M21120" s="1257"/>
    </row>
    <row r="21121" spans="2:13" s="1259" customFormat="1" x14ac:dyDescent="0.2">
      <c r="B21121" s="1257"/>
      <c r="C21121" s="1257"/>
      <c r="D21121" s="1257"/>
      <c r="E21121" s="1257"/>
      <c r="F21121" s="1257"/>
      <c r="G21121" s="1257"/>
      <c r="H21121" s="1258"/>
      <c r="I21121" s="1257"/>
      <c r="J21121" s="1257"/>
      <c r="K21121" s="1257"/>
      <c r="L21121" s="1257"/>
      <c r="M21121" s="1257"/>
    </row>
    <row r="21122" spans="2:13" s="1259" customFormat="1" x14ac:dyDescent="0.2">
      <c r="B21122" s="1257"/>
      <c r="C21122" s="1257"/>
      <c r="D21122" s="1257"/>
      <c r="E21122" s="1257"/>
      <c r="F21122" s="1257"/>
      <c r="G21122" s="1257"/>
      <c r="H21122" s="1258"/>
      <c r="I21122" s="1257"/>
      <c r="J21122" s="1257"/>
      <c r="K21122" s="1257"/>
      <c r="L21122" s="1257"/>
      <c r="M21122" s="1257"/>
    </row>
    <row r="21123" spans="2:13" s="1259" customFormat="1" x14ac:dyDescent="0.2">
      <c r="B21123" s="1257"/>
      <c r="C21123" s="1257"/>
      <c r="D21123" s="1257"/>
      <c r="E21123" s="1257"/>
      <c r="F21123" s="1257"/>
      <c r="G21123" s="1257"/>
      <c r="H21123" s="1258"/>
      <c r="I21123" s="1257"/>
      <c r="J21123" s="1257"/>
      <c r="K21123" s="1257"/>
      <c r="L21123" s="1257"/>
      <c r="M21123" s="1257"/>
    </row>
    <row r="21124" spans="2:13" s="1259" customFormat="1" x14ac:dyDescent="0.2">
      <c r="B21124" s="1257"/>
      <c r="C21124" s="1257"/>
      <c r="D21124" s="1257"/>
      <c r="E21124" s="1257"/>
      <c r="F21124" s="1257"/>
      <c r="G21124" s="1257"/>
      <c r="H21124" s="1258"/>
      <c r="I21124" s="1257"/>
      <c r="J21124" s="1257"/>
      <c r="K21124" s="1257"/>
      <c r="L21124" s="1257"/>
      <c r="M21124" s="1257"/>
    </row>
    <row r="21125" spans="2:13" s="1259" customFormat="1" x14ac:dyDescent="0.2">
      <c r="B21125" s="1257"/>
      <c r="C21125" s="1257"/>
      <c r="D21125" s="1257"/>
      <c r="E21125" s="1257"/>
      <c r="F21125" s="1257"/>
      <c r="G21125" s="1257"/>
      <c r="H21125" s="1258"/>
      <c r="I21125" s="1257"/>
      <c r="J21125" s="1257"/>
      <c r="K21125" s="1257"/>
      <c r="L21125" s="1257"/>
      <c r="M21125" s="1257"/>
    </row>
    <row r="21126" spans="2:13" s="1259" customFormat="1" x14ac:dyDescent="0.2">
      <c r="B21126" s="1257"/>
      <c r="C21126" s="1257"/>
      <c r="D21126" s="1257"/>
      <c r="E21126" s="1257"/>
      <c r="F21126" s="1257"/>
      <c r="G21126" s="1257"/>
      <c r="H21126" s="1258"/>
      <c r="I21126" s="1257"/>
      <c r="J21126" s="1257"/>
      <c r="K21126" s="1257"/>
      <c r="L21126" s="1257"/>
      <c r="M21126" s="1257"/>
    </row>
    <row r="21127" spans="2:13" s="1259" customFormat="1" x14ac:dyDescent="0.2">
      <c r="B21127" s="1257"/>
      <c r="C21127" s="1257"/>
      <c r="D21127" s="1257"/>
      <c r="E21127" s="1257"/>
      <c r="F21127" s="1257"/>
      <c r="G21127" s="1257"/>
      <c r="H21127" s="1258"/>
      <c r="I21127" s="1257"/>
      <c r="J21127" s="1257"/>
      <c r="K21127" s="1257"/>
      <c r="L21127" s="1257"/>
      <c r="M21127" s="1257"/>
    </row>
    <row r="21128" spans="2:13" s="1259" customFormat="1" x14ac:dyDescent="0.2">
      <c r="B21128" s="1257"/>
      <c r="C21128" s="1257"/>
      <c r="D21128" s="1257"/>
      <c r="E21128" s="1257"/>
      <c r="F21128" s="1257"/>
      <c r="G21128" s="1257"/>
      <c r="H21128" s="1258"/>
      <c r="I21128" s="1257"/>
      <c r="J21128" s="1257"/>
      <c r="K21128" s="1257"/>
      <c r="L21128" s="1257"/>
      <c r="M21128" s="1257"/>
    </row>
    <row r="21129" spans="2:13" s="1259" customFormat="1" x14ac:dyDescent="0.2">
      <c r="B21129" s="1257"/>
      <c r="C21129" s="1257"/>
      <c r="D21129" s="1257"/>
      <c r="E21129" s="1257"/>
      <c r="F21129" s="1257"/>
      <c r="G21129" s="1257"/>
      <c r="H21129" s="1258"/>
      <c r="I21129" s="1257"/>
      <c r="J21129" s="1257"/>
      <c r="K21129" s="1257"/>
      <c r="L21129" s="1257"/>
      <c r="M21129" s="1257"/>
    </row>
    <row r="21130" spans="2:13" s="1259" customFormat="1" x14ac:dyDescent="0.2">
      <c r="B21130" s="1257"/>
      <c r="C21130" s="1257"/>
      <c r="D21130" s="1257"/>
      <c r="E21130" s="1257"/>
      <c r="F21130" s="1257"/>
      <c r="G21130" s="1257"/>
      <c r="H21130" s="1258"/>
      <c r="I21130" s="1257"/>
      <c r="J21130" s="1257"/>
      <c r="K21130" s="1257"/>
      <c r="L21130" s="1257"/>
      <c r="M21130" s="1257"/>
    </row>
    <row r="21131" spans="2:13" s="1259" customFormat="1" x14ac:dyDescent="0.2">
      <c r="B21131" s="1257"/>
      <c r="C21131" s="1257"/>
      <c r="D21131" s="1257"/>
      <c r="E21131" s="1257"/>
      <c r="F21131" s="1257"/>
      <c r="G21131" s="1257"/>
      <c r="H21131" s="1258"/>
      <c r="I21131" s="1257"/>
      <c r="J21131" s="1257"/>
      <c r="K21131" s="1257"/>
      <c r="L21131" s="1257"/>
      <c r="M21131" s="1257"/>
    </row>
    <row r="21132" spans="2:13" s="1259" customFormat="1" x14ac:dyDescent="0.2">
      <c r="B21132" s="1257"/>
      <c r="C21132" s="1257"/>
      <c r="D21132" s="1257"/>
      <c r="E21132" s="1257"/>
      <c r="F21132" s="1257"/>
      <c r="G21132" s="1257"/>
      <c r="H21132" s="1258"/>
      <c r="I21132" s="1257"/>
      <c r="J21132" s="1257"/>
      <c r="K21132" s="1257"/>
      <c r="L21132" s="1257"/>
      <c r="M21132" s="1257"/>
    </row>
    <row r="21133" spans="2:13" s="1259" customFormat="1" x14ac:dyDescent="0.2">
      <c r="B21133" s="1257"/>
      <c r="C21133" s="1257"/>
      <c r="D21133" s="1257"/>
      <c r="E21133" s="1257"/>
      <c r="F21133" s="1257"/>
      <c r="G21133" s="1257"/>
      <c r="H21133" s="1258"/>
      <c r="I21133" s="1257"/>
      <c r="J21133" s="1257"/>
      <c r="K21133" s="1257"/>
      <c r="L21133" s="1257"/>
      <c r="M21133" s="1257"/>
    </row>
    <row r="21134" spans="2:13" s="1259" customFormat="1" x14ac:dyDescent="0.2">
      <c r="B21134" s="1257"/>
      <c r="C21134" s="1257"/>
      <c r="D21134" s="1257"/>
      <c r="E21134" s="1257"/>
      <c r="F21134" s="1257"/>
      <c r="G21134" s="1257"/>
      <c r="H21134" s="1258"/>
      <c r="I21134" s="1257"/>
      <c r="J21134" s="1257"/>
      <c r="K21134" s="1257"/>
      <c r="L21134" s="1257"/>
      <c r="M21134" s="1257"/>
    </row>
    <row r="21135" spans="2:13" s="1259" customFormat="1" x14ac:dyDescent="0.2">
      <c r="B21135" s="1257"/>
      <c r="C21135" s="1257"/>
      <c r="D21135" s="1257"/>
      <c r="E21135" s="1257"/>
      <c r="F21135" s="1257"/>
      <c r="G21135" s="1257"/>
      <c r="H21135" s="1258"/>
      <c r="I21135" s="1257"/>
      <c r="J21135" s="1257"/>
      <c r="K21135" s="1257"/>
      <c r="L21135" s="1257"/>
      <c r="M21135" s="1257"/>
    </row>
    <row r="21136" spans="2:13" s="1259" customFormat="1" x14ac:dyDescent="0.2">
      <c r="B21136" s="1257"/>
      <c r="C21136" s="1257"/>
      <c r="D21136" s="1257"/>
      <c r="E21136" s="1257"/>
      <c r="F21136" s="1257"/>
      <c r="G21136" s="1257"/>
      <c r="H21136" s="1258"/>
      <c r="I21136" s="1257"/>
      <c r="J21136" s="1257"/>
      <c r="K21136" s="1257"/>
      <c r="L21136" s="1257"/>
      <c r="M21136" s="1257"/>
    </row>
    <row r="21137" spans="2:13" s="1259" customFormat="1" x14ac:dyDescent="0.2">
      <c r="B21137" s="1257"/>
      <c r="C21137" s="1257"/>
      <c r="D21137" s="1257"/>
      <c r="E21137" s="1257"/>
      <c r="F21137" s="1257"/>
      <c r="G21137" s="1257"/>
      <c r="H21137" s="1258"/>
      <c r="I21137" s="1257"/>
      <c r="J21137" s="1257"/>
      <c r="K21137" s="1257"/>
      <c r="L21137" s="1257"/>
      <c r="M21137" s="1257"/>
    </row>
    <row r="21138" spans="2:13" s="1259" customFormat="1" x14ac:dyDescent="0.2">
      <c r="B21138" s="1257"/>
      <c r="C21138" s="1257"/>
      <c r="D21138" s="1257"/>
      <c r="E21138" s="1257"/>
      <c r="F21138" s="1257"/>
      <c r="G21138" s="1257"/>
      <c r="H21138" s="1258"/>
      <c r="I21138" s="1257"/>
      <c r="J21138" s="1257"/>
      <c r="K21138" s="1257"/>
      <c r="L21138" s="1257"/>
      <c r="M21138" s="1257"/>
    </row>
    <row r="21139" spans="2:13" s="1259" customFormat="1" x14ac:dyDescent="0.2">
      <c r="B21139" s="1257"/>
      <c r="C21139" s="1257"/>
      <c r="D21139" s="1257"/>
      <c r="E21139" s="1257"/>
      <c r="F21139" s="1257"/>
      <c r="G21139" s="1257"/>
      <c r="H21139" s="1258"/>
      <c r="I21139" s="1257"/>
      <c r="J21139" s="1257"/>
      <c r="K21139" s="1257"/>
      <c r="L21139" s="1257"/>
      <c r="M21139" s="1257"/>
    </row>
    <row r="21140" spans="2:13" s="1259" customFormat="1" x14ac:dyDescent="0.2">
      <c r="B21140" s="1257"/>
      <c r="C21140" s="1257"/>
      <c r="D21140" s="1257"/>
      <c r="E21140" s="1257"/>
      <c r="F21140" s="1257"/>
      <c r="G21140" s="1257"/>
      <c r="H21140" s="1258"/>
      <c r="I21140" s="1257"/>
      <c r="J21140" s="1257"/>
      <c r="K21140" s="1257"/>
      <c r="L21140" s="1257"/>
      <c r="M21140" s="1257"/>
    </row>
    <row r="21141" spans="2:13" s="1259" customFormat="1" x14ac:dyDescent="0.2">
      <c r="B21141" s="1257"/>
      <c r="C21141" s="1257"/>
      <c r="D21141" s="1257"/>
      <c r="E21141" s="1257"/>
      <c r="F21141" s="1257"/>
      <c r="G21141" s="1257"/>
      <c r="H21141" s="1258"/>
      <c r="I21141" s="1257"/>
      <c r="J21141" s="1257"/>
      <c r="K21141" s="1257"/>
      <c r="L21141" s="1257"/>
      <c r="M21141" s="1257"/>
    </row>
    <row r="21142" spans="2:13" s="1259" customFormat="1" x14ac:dyDescent="0.2">
      <c r="B21142" s="1257"/>
      <c r="C21142" s="1257"/>
      <c r="D21142" s="1257"/>
      <c r="E21142" s="1257"/>
      <c r="F21142" s="1257"/>
      <c r="G21142" s="1257"/>
      <c r="H21142" s="1258"/>
      <c r="I21142" s="1257"/>
      <c r="J21142" s="1257"/>
      <c r="K21142" s="1257"/>
      <c r="L21142" s="1257"/>
      <c r="M21142" s="1257"/>
    </row>
    <row r="21143" spans="2:13" s="1259" customFormat="1" x14ac:dyDescent="0.2">
      <c r="B21143" s="1257"/>
      <c r="C21143" s="1257"/>
      <c r="D21143" s="1257"/>
      <c r="E21143" s="1257"/>
      <c r="F21143" s="1257"/>
      <c r="G21143" s="1257"/>
      <c r="H21143" s="1258"/>
      <c r="I21143" s="1257"/>
      <c r="J21143" s="1257"/>
      <c r="K21143" s="1257"/>
      <c r="L21143" s="1257"/>
      <c r="M21143" s="1257"/>
    </row>
    <row r="21144" spans="2:13" s="1259" customFormat="1" x14ac:dyDescent="0.2">
      <c r="B21144" s="1257"/>
      <c r="C21144" s="1257"/>
      <c r="D21144" s="1257"/>
      <c r="E21144" s="1257"/>
      <c r="F21144" s="1257"/>
      <c r="G21144" s="1257"/>
      <c r="H21144" s="1258"/>
      <c r="I21144" s="1257"/>
      <c r="J21144" s="1257"/>
      <c r="K21144" s="1257"/>
      <c r="L21144" s="1257"/>
      <c r="M21144" s="1257"/>
    </row>
    <row r="21145" spans="2:13" s="1259" customFormat="1" x14ac:dyDescent="0.2">
      <c r="B21145" s="1257"/>
      <c r="C21145" s="1257"/>
      <c r="D21145" s="1257"/>
      <c r="E21145" s="1257"/>
      <c r="F21145" s="1257"/>
      <c r="G21145" s="1257"/>
      <c r="H21145" s="1258"/>
      <c r="I21145" s="1257"/>
      <c r="J21145" s="1257"/>
      <c r="K21145" s="1257"/>
      <c r="L21145" s="1257"/>
      <c r="M21145" s="1257"/>
    </row>
    <row r="21146" spans="2:13" s="1259" customFormat="1" x14ac:dyDescent="0.2">
      <c r="B21146" s="1257"/>
      <c r="C21146" s="1257"/>
      <c r="D21146" s="1257"/>
      <c r="E21146" s="1257"/>
      <c r="F21146" s="1257"/>
      <c r="G21146" s="1257"/>
      <c r="H21146" s="1258"/>
      <c r="I21146" s="1257"/>
      <c r="J21146" s="1257"/>
      <c r="K21146" s="1257"/>
      <c r="L21146" s="1257"/>
      <c r="M21146" s="1257"/>
    </row>
    <row r="21147" spans="2:13" s="1259" customFormat="1" x14ac:dyDescent="0.2">
      <c r="B21147" s="1257"/>
      <c r="C21147" s="1257"/>
      <c r="D21147" s="1257"/>
      <c r="E21147" s="1257"/>
      <c r="F21147" s="1257"/>
      <c r="G21147" s="1257"/>
      <c r="H21147" s="1258"/>
      <c r="I21147" s="1257"/>
      <c r="J21147" s="1257"/>
      <c r="K21147" s="1257"/>
      <c r="L21147" s="1257"/>
      <c r="M21147" s="1257"/>
    </row>
    <row r="21148" spans="2:13" s="1259" customFormat="1" x14ac:dyDescent="0.2">
      <c r="B21148" s="1257"/>
      <c r="C21148" s="1257"/>
      <c r="D21148" s="1257"/>
      <c r="E21148" s="1257"/>
      <c r="F21148" s="1257"/>
      <c r="G21148" s="1257"/>
      <c r="H21148" s="1258"/>
      <c r="I21148" s="1257"/>
      <c r="J21148" s="1257"/>
      <c r="K21148" s="1257"/>
      <c r="L21148" s="1257"/>
      <c r="M21148" s="1257"/>
    </row>
    <row r="21149" spans="2:13" s="1259" customFormat="1" x14ac:dyDescent="0.2">
      <c r="B21149" s="1257"/>
      <c r="C21149" s="1257"/>
      <c r="D21149" s="1257"/>
      <c r="E21149" s="1257"/>
      <c r="F21149" s="1257"/>
      <c r="G21149" s="1257"/>
      <c r="H21149" s="1258"/>
      <c r="I21149" s="1257"/>
      <c r="J21149" s="1257"/>
      <c r="K21149" s="1257"/>
      <c r="L21149" s="1257"/>
      <c r="M21149" s="1257"/>
    </row>
    <row r="21150" spans="2:13" s="1259" customFormat="1" x14ac:dyDescent="0.2">
      <c r="B21150" s="1257"/>
      <c r="C21150" s="1257"/>
      <c r="D21150" s="1257"/>
      <c r="E21150" s="1257"/>
      <c r="F21150" s="1257"/>
      <c r="G21150" s="1257"/>
      <c r="H21150" s="1258"/>
      <c r="I21150" s="1257"/>
      <c r="J21150" s="1257"/>
      <c r="K21150" s="1257"/>
      <c r="L21150" s="1257"/>
      <c r="M21150" s="1257"/>
    </row>
    <row r="21151" spans="2:13" s="1259" customFormat="1" x14ac:dyDescent="0.2">
      <c r="B21151" s="1257"/>
      <c r="C21151" s="1257"/>
      <c r="D21151" s="1257"/>
      <c r="E21151" s="1257"/>
      <c r="F21151" s="1257"/>
      <c r="G21151" s="1257"/>
      <c r="H21151" s="1258"/>
      <c r="I21151" s="1257"/>
      <c r="J21151" s="1257"/>
      <c r="K21151" s="1257"/>
      <c r="L21151" s="1257"/>
      <c r="M21151" s="1257"/>
    </row>
    <row r="21152" spans="2:13" s="1259" customFormat="1" x14ac:dyDescent="0.2">
      <c r="B21152" s="1257"/>
      <c r="C21152" s="1257"/>
      <c r="D21152" s="1257"/>
      <c r="E21152" s="1257"/>
      <c r="F21152" s="1257"/>
      <c r="G21152" s="1257"/>
      <c r="H21152" s="1258"/>
      <c r="I21152" s="1257"/>
      <c r="J21152" s="1257"/>
      <c r="K21152" s="1257"/>
      <c r="L21152" s="1257"/>
      <c r="M21152" s="1257"/>
    </row>
    <row r="21153" spans="2:13" s="1259" customFormat="1" x14ac:dyDescent="0.2">
      <c r="B21153" s="1257"/>
      <c r="C21153" s="1257"/>
      <c r="D21153" s="1257"/>
      <c r="E21153" s="1257"/>
      <c r="F21153" s="1257"/>
      <c r="G21153" s="1257"/>
      <c r="H21153" s="1258"/>
      <c r="I21153" s="1257"/>
      <c r="J21153" s="1257"/>
      <c r="K21153" s="1257"/>
      <c r="L21153" s="1257"/>
      <c r="M21153" s="1257"/>
    </row>
    <row r="21154" spans="2:13" s="1259" customFormat="1" x14ac:dyDescent="0.2">
      <c r="B21154" s="1257"/>
      <c r="C21154" s="1257"/>
      <c r="D21154" s="1257"/>
      <c r="E21154" s="1257"/>
      <c r="F21154" s="1257"/>
      <c r="G21154" s="1257"/>
      <c r="H21154" s="1258"/>
      <c r="I21154" s="1257"/>
      <c r="J21154" s="1257"/>
      <c r="K21154" s="1257"/>
      <c r="L21154" s="1257"/>
      <c r="M21154" s="1257"/>
    </row>
    <row r="21155" spans="2:13" s="1259" customFormat="1" x14ac:dyDescent="0.2">
      <c r="B21155" s="1257"/>
      <c r="C21155" s="1257"/>
      <c r="D21155" s="1257"/>
      <c r="E21155" s="1257"/>
      <c r="F21155" s="1257"/>
      <c r="G21155" s="1257"/>
      <c r="H21155" s="1258"/>
      <c r="I21155" s="1257"/>
      <c r="J21155" s="1257"/>
      <c r="K21155" s="1257"/>
      <c r="L21155" s="1257"/>
      <c r="M21155" s="1257"/>
    </row>
    <row r="21156" spans="2:13" s="1259" customFormat="1" x14ac:dyDescent="0.2">
      <c r="B21156" s="1257"/>
      <c r="C21156" s="1257"/>
      <c r="D21156" s="1257"/>
      <c r="E21156" s="1257"/>
      <c r="F21156" s="1257"/>
      <c r="G21156" s="1257"/>
      <c r="H21156" s="1258"/>
      <c r="I21156" s="1257"/>
      <c r="J21156" s="1257"/>
      <c r="K21156" s="1257"/>
      <c r="L21156" s="1257"/>
      <c r="M21156" s="1257"/>
    </row>
    <row r="21157" spans="2:13" s="1259" customFormat="1" x14ac:dyDescent="0.2">
      <c r="B21157" s="1257"/>
      <c r="C21157" s="1257"/>
      <c r="D21157" s="1257"/>
      <c r="E21157" s="1257"/>
      <c r="F21157" s="1257"/>
      <c r="G21157" s="1257"/>
      <c r="H21157" s="1258"/>
      <c r="I21157" s="1257"/>
      <c r="J21157" s="1257"/>
      <c r="K21157" s="1257"/>
      <c r="L21157" s="1257"/>
      <c r="M21157" s="1257"/>
    </row>
    <row r="21158" spans="2:13" s="1259" customFormat="1" x14ac:dyDescent="0.2">
      <c r="B21158" s="1257"/>
      <c r="C21158" s="1257"/>
      <c r="D21158" s="1257"/>
      <c r="E21158" s="1257"/>
      <c r="F21158" s="1257"/>
      <c r="G21158" s="1257"/>
      <c r="H21158" s="1258"/>
      <c r="I21158" s="1257"/>
      <c r="J21158" s="1257"/>
      <c r="K21158" s="1257"/>
      <c r="L21158" s="1257"/>
      <c r="M21158" s="1257"/>
    </row>
    <row r="21159" spans="2:13" s="1259" customFormat="1" x14ac:dyDescent="0.2">
      <c r="B21159" s="1257"/>
      <c r="C21159" s="1257"/>
      <c r="D21159" s="1257"/>
      <c r="E21159" s="1257"/>
      <c r="F21159" s="1257"/>
      <c r="G21159" s="1257"/>
      <c r="H21159" s="1258"/>
      <c r="I21159" s="1257"/>
      <c r="J21159" s="1257"/>
      <c r="K21159" s="1257"/>
      <c r="L21159" s="1257"/>
      <c r="M21159" s="1257"/>
    </row>
    <row r="21160" spans="2:13" s="1259" customFormat="1" x14ac:dyDescent="0.2">
      <c r="B21160" s="1257"/>
      <c r="C21160" s="1257"/>
      <c r="D21160" s="1257"/>
      <c r="E21160" s="1257"/>
      <c r="F21160" s="1257"/>
      <c r="G21160" s="1257"/>
      <c r="H21160" s="1258"/>
      <c r="I21160" s="1257"/>
      <c r="J21160" s="1257"/>
      <c r="K21160" s="1257"/>
      <c r="L21160" s="1257"/>
      <c r="M21160" s="1257"/>
    </row>
    <row r="21161" spans="2:13" s="1259" customFormat="1" x14ac:dyDescent="0.2">
      <c r="B21161" s="1257"/>
      <c r="C21161" s="1257"/>
      <c r="D21161" s="1257"/>
      <c r="E21161" s="1257"/>
      <c r="F21161" s="1257"/>
      <c r="G21161" s="1257"/>
      <c r="H21161" s="1258"/>
      <c r="I21161" s="1257"/>
      <c r="J21161" s="1257"/>
      <c r="K21161" s="1257"/>
      <c r="L21161" s="1257"/>
      <c r="M21161" s="1257"/>
    </row>
    <row r="21162" spans="2:13" s="1259" customFormat="1" x14ac:dyDescent="0.2">
      <c r="B21162" s="1257"/>
      <c r="C21162" s="1257"/>
      <c r="D21162" s="1257"/>
      <c r="E21162" s="1257"/>
      <c r="F21162" s="1257"/>
      <c r="G21162" s="1257"/>
      <c r="H21162" s="1258"/>
      <c r="I21162" s="1257"/>
      <c r="J21162" s="1257"/>
      <c r="K21162" s="1257"/>
      <c r="L21162" s="1257"/>
      <c r="M21162" s="1257"/>
    </row>
    <row r="21163" spans="2:13" s="1259" customFormat="1" x14ac:dyDescent="0.2">
      <c r="B21163" s="1257"/>
      <c r="C21163" s="1257"/>
      <c r="D21163" s="1257"/>
      <c r="E21163" s="1257"/>
      <c r="F21163" s="1257"/>
      <c r="G21163" s="1257"/>
      <c r="H21163" s="1258"/>
      <c r="I21163" s="1257"/>
      <c r="J21163" s="1257"/>
      <c r="K21163" s="1257"/>
      <c r="L21163" s="1257"/>
      <c r="M21163" s="1257"/>
    </row>
    <row r="21164" spans="2:13" s="1259" customFormat="1" x14ac:dyDescent="0.2">
      <c r="B21164" s="1257"/>
      <c r="C21164" s="1257"/>
      <c r="D21164" s="1257"/>
      <c r="E21164" s="1257"/>
      <c r="F21164" s="1257"/>
      <c r="G21164" s="1257"/>
      <c r="H21164" s="1258"/>
      <c r="I21164" s="1257"/>
      <c r="J21164" s="1257"/>
      <c r="K21164" s="1257"/>
      <c r="L21164" s="1257"/>
      <c r="M21164" s="1257"/>
    </row>
    <row r="21165" spans="2:13" s="1259" customFormat="1" x14ac:dyDescent="0.2">
      <c r="B21165" s="1257"/>
      <c r="C21165" s="1257"/>
      <c r="D21165" s="1257"/>
      <c r="E21165" s="1257"/>
      <c r="F21165" s="1257"/>
      <c r="G21165" s="1257"/>
      <c r="H21165" s="1258"/>
      <c r="I21165" s="1257"/>
      <c r="J21165" s="1257"/>
      <c r="K21165" s="1257"/>
      <c r="L21165" s="1257"/>
      <c r="M21165" s="1257"/>
    </row>
    <row r="21166" spans="2:13" s="1259" customFormat="1" x14ac:dyDescent="0.2">
      <c r="B21166" s="1257"/>
      <c r="C21166" s="1257"/>
      <c r="D21166" s="1257"/>
      <c r="E21166" s="1257"/>
      <c r="F21166" s="1257"/>
      <c r="G21166" s="1257"/>
      <c r="H21166" s="1258"/>
      <c r="I21166" s="1257"/>
      <c r="J21166" s="1257"/>
      <c r="K21166" s="1257"/>
      <c r="L21166" s="1257"/>
      <c r="M21166" s="1257"/>
    </row>
    <row r="21167" spans="2:13" s="1259" customFormat="1" x14ac:dyDescent="0.2">
      <c r="B21167" s="1257"/>
      <c r="C21167" s="1257"/>
      <c r="D21167" s="1257"/>
      <c r="E21167" s="1257"/>
      <c r="F21167" s="1257"/>
      <c r="G21167" s="1257"/>
      <c r="H21167" s="1258"/>
      <c r="I21167" s="1257"/>
      <c r="J21167" s="1257"/>
      <c r="K21167" s="1257"/>
      <c r="L21167" s="1257"/>
      <c r="M21167" s="1257"/>
    </row>
    <row r="21168" spans="2:13" s="1259" customFormat="1" x14ac:dyDescent="0.2">
      <c r="B21168" s="1257"/>
      <c r="C21168" s="1257"/>
      <c r="D21168" s="1257"/>
      <c r="E21168" s="1257"/>
      <c r="F21168" s="1257"/>
      <c r="G21168" s="1257"/>
      <c r="H21168" s="1258"/>
      <c r="I21168" s="1257"/>
      <c r="J21168" s="1257"/>
      <c r="K21168" s="1257"/>
      <c r="L21168" s="1257"/>
      <c r="M21168" s="1257"/>
    </row>
    <row r="21169" spans="2:13" s="1259" customFormat="1" x14ac:dyDescent="0.2">
      <c r="B21169" s="1257"/>
      <c r="C21169" s="1257"/>
      <c r="D21169" s="1257"/>
      <c r="E21169" s="1257"/>
      <c r="F21169" s="1257"/>
      <c r="G21169" s="1257"/>
      <c r="H21169" s="1258"/>
      <c r="I21169" s="1257"/>
      <c r="J21169" s="1257"/>
      <c r="K21169" s="1257"/>
      <c r="L21169" s="1257"/>
      <c r="M21169" s="1257"/>
    </row>
    <row r="21170" spans="2:13" s="1259" customFormat="1" x14ac:dyDescent="0.2">
      <c r="B21170" s="1257"/>
      <c r="C21170" s="1257"/>
      <c r="D21170" s="1257"/>
      <c r="E21170" s="1257"/>
      <c r="F21170" s="1257"/>
      <c r="G21170" s="1257"/>
      <c r="H21170" s="1258"/>
      <c r="I21170" s="1257"/>
      <c r="J21170" s="1257"/>
      <c r="K21170" s="1257"/>
      <c r="L21170" s="1257"/>
      <c r="M21170" s="1257"/>
    </row>
    <row r="21171" spans="2:13" s="1259" customFormat="1" x14ac:dyDescent="0.2">
      <c r="B21171" s="1257"/>
      <c r="C21171" s="1257"/>
      <c r="D21171" s="1257"/>
      <c r="E21171" s="1257"/>
      <c r="F21171" s="1257"/>
      <c r="G21171" s="1257"/>
      <c r="H21171" s="1258"/>
      <c r="I21171" s="1257"/>
      <c r="J21171" s="1257"/>
      <c r="K21171" s="1257"/>
      <c r="L21171" s="1257"/>
      <c r="M21171" s="1257"/>
    </row>
    <row r="21172" spans="2:13" s="1259" customFormat="1" x14ac:dyDescent="0.2">
      <c r="B21172" s="1257"/>
      <c r="C21172" s="1257"/>
      <c r="D21172" s="1257"/>
      <c r="E21172" s="1257"/>
      <c r="F21172" s="1257"/>
      <c r="G21172" s="1257"/>
      <c r="H21172" s="1258"/>
      <c r="I21172" s="1257"/>
      <c r="J21172" s="1257"/>
      <c r="K21172" s="1257"/>
      <c r="L21172" s="1257"/>
      <c r="M21172" s="1257"/>
    </row>
    <row r="21173" spans="2:13" s="1259" customFormat="1" x14ac:dyDescent="0.2">
      <c r="B21173" s="1257"/>
      <c r="C21173" s="1257"/>
      <c r="D21173" s="1257"/>
      <c r="E21173" s="1257"/>
      <c r="F21173" s="1257"/>
      <c r="G21173" s="1257"/>
      <c r="H21173" s="1258"/>
      <c r="I21173" s="1257"/>
      <c r="J21173" s="1257"/>
      <c r="K21173" s="1257"/>
      <c r="L21173" s="1257"/>
      <c r="M21173" s="1257"/>
    </row>
    <row r="21174" spans="2:13" s="1259" customFormat="1" x14ac:dyDescent="0.2">
      <c r="B21174" s="1257"/>
      <c r="C21174" s="1257"/>
      <c r="D21174" s="1257"/>
      <c r="E21174" s="1257"/>
      <c r="F21174" s="1257"/>
      <c r="G21174" s="1257"/>
      <c r="H21174" s="1258"/>
      <c r="I21174" s="1257"/>
      <c r="J21174" s="1257"/>
      <c r="K21174" s="1257"/>
      <c r="L21174" s="1257"/>
      <c r="M21174" s="1257"/>
    </row>
    <row r="21175" spans="2:13" s="1259" customFormat="1" x14ac:dyDescent="0.2">
      <c r="B21175" s="1257"/>
      <c r="C21175" s="1257"/>
      <c r="D21175" s="1257"/>
      <c r="E21175" s="1257"/>
      <c r="F21175" s="1257"/>
      <c r="G21175" s="1257"/>
      <c r="H21175" s="1258"/>
      <c r="I21175" s="1257"/>
      <c r="J21175" s="1257"/>
      <c r="K21175" s="1257"/>
      <c r="L21175" s="1257"/>
      <c r="M21175" s="1257"/>
    </row>
    <row r="21176" spans="2:13" s="1259" customFormat="1" x14ac:dyDescent="0.2">
      <c r="B21176" s="1257"/>
      <c r="C21176" s="1257"/>
      <c r="D21176" s="1257"/>
      <c r="E21176" s="1257"/>
      <c r="F21176" s="1257"/>
      <c r="G21176" s="1257"/>
      <c r="H21176" s="1258"/>
      <c r="I21176" s="1257"/>
      <c r="J21176" s="1257"/>
      <c r="K21176" s="1257"/>
      <c r="L21176" s="1257"/>
      <c r="M21176" s="1257"/>
    </row>
    <row r="21177" spans="2:13" s="1259" customFormat="1" x14ac:dyDescent="0.2">
      <c r="B21177" s="1257"/>
      <c r="C21177" s="1257"/>
      <c r="D21177" s="1257"/>
      <c r="E21177" s="1257"/>
      <c r="F21177" s="1257"/>
      <c r="G21177" s="1257"/>
      <c r="H21177" s="1258"/>
      <c r="I21177" s="1257"/>
      <c r="J21177" s="1257"/>
      <c r="K21177" s="1257"/>
      <c r="L21177" s="1257"/>
      <c r="M21177" s="1257"/>
    </row>
    <row r="21178" spans="2:13" s="1259" customFormat="1" x14ac:dyDescent="0.2">
      <c r="B21178" s="1257"/>
      <c r="C21178" s="1257"/>
      <c r="D21178" s="1257"/>
      <c r="E21178" s="1257"/>
      <c r="F21178" s="1257"/>
      <c r="G21178" s="1257"/>
      <c r="H21178" s="1258"/>
      <c r="I21178" s="1257"/>
      <c r="J21178" s="1257"/>
      <c r="K21178" s="1257"/>
      <c r="L21178" s="1257"/>
      <c r="M21178" s="1257"/>
    </row>
    <row r="21179" spans="2:13" s="1259" customFormat="1" x14ac:dyDescent="0.2">
      <c r="B21179" s="1257"/>
      <c r="C21179" s="1257"/>
      <c r="D21179" s="1257"/>
      <c r="E21179" s="1257"/>
      <c r="F21179" s="1257"/>
      <c r="G21179" s="1257"/>
      <c r="H21179" s="1258"/>
      <c r="I21179" s="1257"/>
      <c r="J21179" s="1257"/>
      <c r="K21179" s="1257"/>
      <c r="L21179" s="1257"/>
      <c r="M21179" s="1257"/>
    </row>
    <row r="21180" spans="2:13" s="1259" customFormat="1" x14ac:dyDescent="0.2">
      <c r="B21180" s="1257"/>
      <c r="C21180" s="1257"/>
      <c r="D21180" s="1257"/>
      <c r="E21180" s="1257"/>
      <c r="F21180" s="1257"/>
      <c r="G21180" s="1257"/>
      <c r="H21180" s="1258"/>
      <c r="I21180" s="1257"/>
      <c r="J21180" s="1257"/>
      <c r="K21180" s="1257"/>
      <c r="L21180" s="1257"/>
      <c r="M21180" s="1257"/>
    </row>
    <row r="21181" spans="2:13" s="1259" customFormat="1" x14ac:dyDescent="0.2">
      <c r="B21181" s="1257"/>
      <c r="C21181" s="1257"/>
      <c r="D21181" s="1257"/>
      <c r="E21181" s="1257"/>
      <c r="F21181" s="1257"/>
      <c r="G21181" s="1257"/>
      <c r="H21181" s="1258"/>
      <c r="I21181" s="1257"/>
      <c r="J21181" s="1257"/>
      <c r="K21181" s="1257"/>
      <c r="L21181" s="1257"/>
      <c r="M21181" s="1257"/>
    </row>
    <row r="21182" spans="2:13" s="1259" customFormat="1" x14ac:dyDescent="0.2">
      <c r="B21182" s="1257"/>
      <c r="C21182" s="1257"/>
      <c r="D21182" s="1257"/>
      <c r="E21182" s="1257"/>
      <c r="F21182" s="1257"/>
      <c r="G21182" s="1257"/>
      <c r="H21182" s="1258"/>
      <c r="I21182" s="1257"/>
      <c r="J21182" s="1257"/>
      <c r="K21182" s="1257"/>
      <c r="L21182" s="1257"/>
      <c r="M21182" s="1257"/>
    </row>
    <row r="21183" spans="2:13" s="1259" customFormat="1" x14ac:dyDescent="0.2">
      <c r="B21183" s="1257"/>
      <c r="C21183" s="1257"/>
      <c r="D21183" s="1257"/>
      <c r="E21183" s="1257"/>
      <c r="F21183" s="1257"/>
      <c r="G21183" s="1257"/>
      <c r="H21183" s="1258"/>
      <c r="I21183" s="1257"/>
      <c r="J21183" s="1257"/>
      <c r="K21183" s="1257"/>
      <c r="L21183" s="1257"/>
      <c r="M21183" s="1257"/>
    </row>
    <row r="21184" spans="2:13" s="1259" customFormat="1" x14ac:dyDescent="0.2">
      <c r="B21184" s="1257"/>
      <c r="C21184" s="1257"/>
      <c r="D21184" s="1257"/>
      <c r="E21184" s="1257"/>
      <c r="F21184" s="1257"/>
      <c r="G21184" s="1257"/>
      <c r="H21184" s="1258"/>
      <c r="I21184" s="1257"/>
      <c r="J21184" s="1257"/>
      <c r="K21184" s="1257"/>
      <c r="L21184" s="1257"/>
      <c r="M21184" s="1257"/>
    </row>
    <row r="21185" spans="2:13" s="1259" customFormat="1" x14ac:dyDescent="0.2">
      <c r="B21185" s="1257"/>
      <c r="C21185" s="1257"/>
      <c r="D21185" s="1257"/>
      <c r="E21185" s="1257"/>
      <c r="F21185" s="1257"/>
      <c r="G21185" s="1257"/>
      <c r="H21185" s="1258"/>
      <c r="I21185" s="1257"/>
      <c r="J21185" s="1257"/>
      <c r="K21185" s="1257"/>
      <c r="L21185" s="1257"/>
      <c r="M21185" s="1257"/>
    </row>
    <row r="21186" spans="2:13" s="1259" customFormat="1" x14ac:dyDescent="0.2">
      <c r="B21186" s="1257"/>
      <c r="C21186" s="1257"/>
      <c r="D21186" s="1257"/>
      <c r="E21186" s="1257"/>
      <c r="F21186" s="1257"/>
      <c r="G21186" s="1257"/>
      <c r="H21186" s="1258"/>
      <c r="I21186" s="1257"/>
      <c r="J21186" s="1257"/>
      <c r="K21186" s="1257"/>
      <c r="L21186" s="1257"/>
      <c r="M21186" s="1257"/>
    </row>
    <row r="21187" spans="2:13" s="1259" customFormat="1" x14ac:dyDescent="0.2">
      <c r="B21187" s="1257"/>
      <c r="C21187" s="1257"/>
      <c r="D21187" s="1257"/>
      <c r="E21187" s="1257"/>
      <c r="F21187" s="1257"/>
      <c r="G21187" s="1257"/>
      <c r="H21187" s="1258"/>
      <c r="I21187" s="1257"/>
      <c r="J21187" s="1257"/>
      <c r="K21187" s="1257"/>
      <c r="L21187" s="1257"/>
      <c r="M21187" s="1257"/>
    </row>
    <row r="21188" spans="2:13" s="1259" customFormat="1" x14ac:dyDescent="0.2">
      <c r="B21188" s="1257"/>
      <c r="C21188" s="1257"/>
      <c r="D21188" s="1257"/>
      <c r="E21188" s="1257"/>
      <c r="F21188" s="1257"/>
      <c r="G21188" s="1257"/>
      <c r="H21188" s="1258"/>
      <c r="I21188" s="1257"/>
      <c r="J21188" s="1257"/>
      <c r="K21188" s="1257"/>
      <c r="L21188" s="1257"/>
      <c r="M21188" s="1257"/>
    </row>
    <row r="21189" spans="2:13" s="1259" customFormat="1" x14ac:dyDescent="0.2">
      <c r="B21189" s="1257"/>
      <c r="C21189" s="1257"/>
      <c r="D21189" s="1257"/>
      <c r="E21189" s="1257"/>
      <c r="F21189" s="1257"/>
      <c r="G21189" s="1257"/>
      <c r="H21189" s="1258"/>
      <c r="I21189" s="1257"/>
      <c r="J21189" s="1257"/>
      <c r="K21189" s="1257"/>
      <c r="L21189" s="1257"/>
      <c r="M21189" s="1257"/>
    </row>
    <row r="21190" spans="2:13" s="1259" customFormat="1" x14ac:dyDescent="0.2">
      <c r="B21190" s="1257"/>
      <c r="C21190" s="1257"/>
      <c r="D21190" s="1257"/>
      <c r="E21190" s="1257"/>
      <c r="F21190" s="1257"/>
      <c r="G21190" s="1257"/>
      <c r="H21190" s="1258"/>
      <c r="I21190" s="1257"/>
      <c r="J21190" s="1257"/>
      <c r="K21190" s="1257"/>
      <c r="L21190" s="1257"/>
      <c r="M21190" s="1257"/>
    </row>
    <row r="21191" spans="2:13" s="1259" customFormat="1" x14ac:dyDescent="0.2">
      <c r="B21191" s="1257"/>
      <c r="C21191" s="1257"/>
      <c r="D21191" s="1257"/>
      <c r="E21191" s="1257"/>
      <c r="F21191" s="1257"/>
      <c r="G21191" s="1257"/>
      <c r="H21191" s="1258"/>
      <c r="I21191" s="1257"/>
      <c r="J21191" s="1257"/>
      <c r="K21191" s="1257"/>
      <c r="L21191" s="1257"/>
      <c r="M21191" s="1257"/>
    </row>
    <row r="21192" spans="2:13" s="1259" customFormat="1" x14ac:dyDescent="0.2">
      <c r="B21192" s="1257"/>
      <c r="C21192" s="1257"/>
      <c r="D21192" s="1257"/>
      <c r="E21192" s="1257"/>
      <c r="F21192" s="1257"/>
      <c r="G21192" s="1257"/>
      <c r="H21192" s="1258"/>
      <c r="I21192" s="1257"/>
      <c r="J21192" s="1257"/>
      <c r="K21192" s="1257"/>
      <c r="L21192" s="1257"/>
      <c r="M21192" s="1257"/>
    </row>
    <row r="21193" spans="2:13" s="1259" customFormat="1" x14ac:dyDescent="0.2">
      <c r="B21193" s="1257"/>
      <c r="C21193" s="1257"/>
      <c r="D21193" s="1257"/>
      <c r="E21193" s="1257"/>
      <c r="F21193" s="1257"/>
      <c r="G21193" s="1257"/>
      <c r="H21193" s="1258"/>
      <c r="I21193" s="1257"/>
      <c r="J21193" s="1257"/>
      <c r="K21193" s="1257"/>
      <c r="L21193" s="1257"/>
      <c r="M21193" s="1257"/>
    </row>
    <row r="21194" spans="2:13" s="1259" customFormat="1" x14ac:dyDescent="0.2">
      <c r="B21194" s="1257"/>
      <c r="C21194" s="1257"/>
      <c r="D21194" s="1257"/>
      <c r="E21194" s="1257"/>
      <c r="F21194" s="1257"/>
      <c r="G21194" s="1257"/>
      <c r="H21194" s="1258"/>
      <c r="I21194" s="1257"/>
      <c r="J21194" s="1257"/>
      <c r="K21194" s="1257"/>
      <c r="L21194" s="1257"/>
      <c r="M21194" s="1257"/>
    </row>
    <row r="21195" spans="2:13" s="1259" customFormat="1" x14ac:dyDescent="0.2">
      <c r="B21195" s="1257"/>
      <c r="C21195" s="1257"/>
      <c r="D21195" s="1257"/>
      <c r="E21195" s="1257"/>
      <c r="F21195" s="1257"/>
      <c r="G21195" s="1257"/>
      <c r="H21195" s="1258"/>
      <c r="I21195" s="1257"/>
      <c r="J21195" s="1257"/>
      <c r="K21195" s="1257"/>
      <c r="L21195" s="1257"/>
      <c r="M21195" s="1257"/>
    </row>
    <row r="21196" spans="2:13" s="1259" customFormat="1" x14ac:dyDescent="0.2">
      <c r="B21196" s="1257"/>
      <c r="C21196" s="1257"/>
      <c r="D21196" s="1257"/>
      <c r="E21196" s="1257"/>
      <c r="F21196" s="1257"/>
      <c r="G21196" s="1257"/>
      <c r="H21196" s="1258"/>
      <c r="I21196" s="1257"/>
      <c r="J21196" s="1257"/>
      <c r="K21196" s="1257"/>
      <c r="L21196" s="1257"/>
      <c r="M21196" s="1257"/>
    </row>
    <row r="21197" spans="2:13" s="1259" customFormat="1" x14ac:dyDescent="0.2">
      <c r="B21197" s="1257"/>
      <c r="C21197" s="1257"/>
      <c r="D21197" s="1257"/>
      <c r="E21197" s="1257"/>
      <c r="F21197" s="1257"/>
      <c r="G21197" s="1257"/>
      <c r="H21197" s="1258"/>
      <c r="I21197" s="1257"/>
      <c r="J21197" s="1257"/>
      <c r="K21197" s="1257"/>
      <c r="L21197" s="1257"/>
      <c r="M21197" s="1257"/>
    </row>
    <row r="21198" spans="2:13" s="1259" customFormat="1" x14ac:dyDescent="0.2">
      <c r="B21198" s="1257"/>
      <c r="C21198" s="1257"/>
      <c r="D21198" s="1257"/>
      <c r="E21198" s="1257"/>
      <c r="F21198" s="1257"/>
      <c r="G21198" s="1257"/>
      <c r="H21198" s="1258"/>
      <c r="I21198" s="1257"/>
      <c r="J21198" s="1257"/>
      <c r="K21198" s="1257"/>
      <c r="L21198" s="1257"/>
      <c r="M21198" s="1257"/>
    </row>
    <row r="21199" spans="2:13" s="1259" customFormat="1" x14ac:dyDescent="0.2">
      <c r="B21199" s="1257"/>
      <c r="C21199" s="1257"/>
      <c r="D21199" s="1257"/>
      <c r="E21199" s="1257"/>
      <c r="F21199" s="1257"/>
      <c r="G21199" s="1257"/>
      <c r="H21199" s="1258"/>
      <c r="I21199" s="1257"/>
      <c r="J21199" s="1257"/>
      <c r="K21199" s="1257"/>
      <c r="L21199" s="1257"/>
      <c r="M21199" s="1257"/>
    </row>
    <row r="21200" spans="2:13" s="1259" customFormat="1" x14ac:dyDescent="0.2">
      <c r="B21200" s="1257"/>
      <c r="C21200" s="1257"/>
      <c r="D21200" s="1257"/>
      <c r="E21200" s="1257"/>
      <c r="F21200" s="1257"/>
      <c r="G21200" s="1257"/>
      <c r="H21200" s="1258"/>
      <c r="I21200" s="1257"/>
      <c r="J21200" s="1257"/>
      <c r="K21200" s="1257"/>
      <c r="L21200" s="1257"/>
      <c r="M21200" s="1257"/>
    </row>
    <row r="21201" spans="2:13" s="1259" customFormat="1" x14ac:dyDescent="0.2">
      <c r="B21201" s="1257"/>
      <c r="C21201" s="1257"/>
      <c r="D21201" s="1257"/>
      <c r="E21201" s="1257"/>
      <c r="F21201" s="1257"/>
      <c r="G21201" s="1257"/>
      <c r="H21201" s="1258"/>
      <c r="I21201" s="1257"/>
      <c r="J21201" s="1257"/>
      <c r="K21201" s="1257"/>
      <c r="L21201" s="1257"/>
      <c r="M21201" s="1257"/>
    </row>
    <row r="21202" spans="2:13" s="1259" customFormat="1" x14ac:dyDescent="0.2">
      <c r="B21202" s="1257"/>
      <c r="C21202" s="1257"/>
      <c r="D21202" s="1257"/>
      <c r="E21202" s="1257"/>
      <c r="F21202" s="1257"/>
      <c r="G21202" s="1257"/>
      <c r="H21202" s="1258"/>
      <c r="I21202" s="1257"/>
      <c r="J21202" s="1257"/>
      <c r="K21202" s="1257"/>
      <c r="L21202" s="1257"/>
      <c r="M21202" s="1257"/>
    </row>
    <row r="21203" spans="2:13" s="1259" customFormat="1" x14ac:dyDescent="0.2">
      <c r="B21203" s="1257"/>
      <c r="C21203" s="1257"/>
      <c r="D21203" s="1257"/>
      <c r="E21203" s="1257"/>
      <c r="F21203" s="1257"/>
      <c r="G21203" s="1257"/>
      <c r="H21203" s="1258"/>
      <c r="I21203" s="1257"/>
      <c r="J21203" s="1257"/>
      <c r="K21203" s="1257"/>
      <c r="L21203" s="1257"/>
      <c r="M21203" s="1257"/>
    </row>
    <row r="21204" spans="2:13" s="1259" customFormat="1" x14ac:dyDescent="0.2">
      <c r="B21204" s="1257"/>
      <c r="C21204" s="1257"/>
      <c r="D21204" s="1257"/>
      <c r="E21204" s="1257"/>
      <c r="F21204" s="1257"/>
      <c r="G21204" s="1257"/>
      <c r="H21204" s="1258"/>
      <c r="I21204" s="1257"/>
      <c r="J21204" s="1257"/>
      <c r="K21204" s="1257"/>
      <c r="L21204" s="1257"/>
      <c r="M21204" s="1257"/>
    </row>
    <row r="21205" spans="2:13" s="1259" customFormat="1" x14ac:dyDescent="0.2">
      <c r="B21205" s="1257"/>
      <c r="C21205" s="1257"/>
      <c r="D21205" s="1257"/>
      <c r="E21205" s="1257"/>
      <c r="F21205" s="1257"/>
      <c r="G21205" s="1257"/>
      <c r="H21205" s="1258"/>
      <c r="I21205" s="1257"/>
      <c r="J21205" s="1257"/>
      <c r="K21205" s="1257"/>
      <c r="L21205" s="1257"/>
      <c r="M21205" s="1257"/>
    </row>
    <row r="21206" spans="2:13" s="1259" customFormat="1" x14ac:dyDescent="0.2">
      <c r="B21206" s="1257"/>
      <c r="C21206" s="1257"/>
      <c r="D21206" s="1257"/>
      <c r="E21206" s="1257"/>
      <c r="F21206" s="1257"/>
      <c r="G21206" s="1257"/>
      <c r="H21206" s="1258"/>
      <c r="I21206" s="1257"/>
      <c r="J21206" s="1257"/>
      <c r="K21206" s="1257"/>
      <c r="L21206" s="1257"/>
      <c r="M21206" s="1257"/>
    </row>
    <row r="21207" spans="2:13" s="1259" customFormat="1" x14ac:dyDescent="0.2">
      <c r="B21207" s="1257"/>
      <c r="C21207" s="1257"/>
      <c r="D21207" s="1257"/>
      <c r="E21207" s="1257"/>
      <c r="F21207" s="1257"/>
      <c r="G21207" s="1257"/>
      <c r="H21207" s="1258"/>
      <c r="I21207" s="1257"/>
      <c r="J21207" s="1257"/>
      <c r="K21207" s="1257"/>
      <c r="L21207" s="1257"/>
      <c r="M21207" s="1257"/>
    </row>
    <row r="21208" spans="2:13" s="1259" customFormat="1" x14ac:dyDescent="0.2">
      <c r="B21208" s="1257"/>
      <c r="C21208" s="1257"/>
      <c r="D21208" s="1257"/>
      <c r="E21208" s="1257"/>
      <c r="F21208" s="1257"/>
      <c r="G21208" s="1257"/>
      <c r="H21208" s="1258"/>
      <c r="I21208" s="1257"/>
      <c r="J21208" s="1257"/>
      <c r="K21208" s="1257"/>
      <c r="L21208" s="1257"/>
      <c r="M21208" s="1257"/>
    </row>
    <row r="21209" spans="2:13" s="1259" customFormat="1" x14ac:dyDescent="0.2">
      <c r="B21209" s="1257"/>
      <c r="C21209" s="1257"/>
      <c r="D21209" s="1257"/>
      <c r="E21209" s="1257"/>
      <c r="F21209" s="1257"/>
      <c r="G21209" s="1257"/>
      <c r="H21209" s="1258"/>
      <c r="I21209" s="1257"/>
      <c r="J21209" s="1257"/>
      <c r="K21209" s="1257"/>
      <c r="L21209" s="1257"/>
      <c r="M21209" s="1257"/>
    </row>
    <row r="21210" spans="2:13" s="1259" customFormat="1" x14ac:dyDescent="0.2">
      <c r="B21210" s="1257"/>
      <c r="C21210" s="1257"/>
      <c r="D21210" s="1257"/>
      <c r="E21210" s="1257"/>
      <c r="F21210" s="1257"/>
      <c r="G21210" s="1257"/>
      <c r="H21210" s="1258"/>
      <c r="I21210" s="1257"/>
      <c r="J21210" s="1257"/>
      <c r="K21210" s="1257"/>
      <c r="L21210" s="1257"/>
      <c r="M21210" s="1257"/>
    </row>
    <row r="21211" spans="2:13" s="1259" customFormat="1" x14ac:dyDescent="0.2">
      <c r="B21211" s="1257"/>
      <c r="C21211" s="1257"/>
      <c r="D21211" s="1257"/>
      <c r="E21211" s="1257"/>
      <c r="F21211" s="1257"/>
      <c r="G21211" s="1257"/>
      <c r="H21211" s="1258"/>
      <c r="I21211" s="1257"/>
      <c r="J21211" s="1257"/>
      <c r="K21211" s="1257"/>
      <c r="L21211" s="1257"/>
      <c r="M21211" s="1257"/>
    </row>
    <row r="21212" spans="2:13" s="1259" customFormat="1" x14ac:dyDescent="0.2">
      <c r="B21212" s="1257"/>
      <c r="C21212" s="1257"/>
      <c r="D21212" s="1257"/>
      <c r="E21212" s="1257"/>
      <c r="F21212" s="1257"/>
      <c r="G21212" s="1257"/>
      <c r="H21212" s="1258"/>
      <c r="I21212" s="1257"/>
      <c r="J21212" s="1257"/>
      <c r="K21212" s="1257"/>
      <c r="L21212" s="1257"/>
      <c r="M21212" s="1257"/>
    </row>
    <row r="21213" spans="2:13" s="1259" customFormat="1" x14ac:dyDescent="0.2">
      <c r="B21213" s="1257"/>
      <c r="C21213" s="1257"/>
      <c r="D21213" s="1257"/>
      <c r="E21213" s="1257"/>
      <c r="F21213" s="1257"/>
      <c r="G21213" s="1257"/>
      <c r="H21213" s="1258"/>
      <c r="I21213" s="1257"/>
      <c r="J21213" s="1257"/>
      <c r="K21213" s="1257"/>
      <c r="L21213" s="1257"/>
      <c r="M21213" s="1257"/>
    </row>
    <row r="21214" spans="2:13" s="1259" customFormat="1" x14ac:dyDescent="0.2">
      <c r="B21214" s="1257"/>
      <c r="C21214" s="1257"/>
      <c r="D21214" s="1257"/>
      <c r="E21214" s="1257"/>
      <c r="F21214" s="1257"/>
      <c r="G21214" s="1257"/>
      <c r="H21214" s="1258"/>
      <c r="I21214" s="1257"/>
      <c r="J21214" s="1257"/>
      <c r="K21214" s="1257"/>
      <c r="L21214" s="1257"/>
      <c r="M21214" s="1257"/>
    </row>
    <row r="21215" spans="2:13" s="1259" customFormat="1" x14ac:dyDescent="0.2">
      <c r="B21215" s="1257"/>
      <c r="C21215" s="1257"/>
      <c r="D21215" s="1257"/>
      <c r="E21215" s="1257"/>
      <c r="F21215" s="1257"/>
      <c r="G21215" s="1257"/>
      <c r="H21215" s="1258"/>
      <c r="I21215" s="1257"/>
      <c r="J21215" s="1257"/>
      <c r="K21215" s="1257"/>
      <c r="L21215" s="1257"/>
      <c r="M21215" s="1257"/>
    </row>
    <row r="21216" spans="2:13" s="1259" customFormat="1" x14ac:dyDescent="0.2">
      <c r="B21216" s="1257"/>
      <c r="C21216" s="1257"/>
      <c r="D21216" s="1257"/>
      <c r="E21216" s="1257"/>
      <c r="F21216" s="1257"/>
      <c r="G21216" s="1257"/>
      <c r="H21216" s="1258"/>
      <c r="I21216" s="1257"/>
      <c r="J21216" s="1257"/>
      <c r="K21216" s="1257"/>
      <c r="L21216" s="1257"/>
      <c r="M21216" s="1257"/>
    </row>
    <row r="21217" spans="2:13" s="1259" customFormat="1" x14ac:dyDescent="0.2">
      <c r="B21217" s="1257"/>
      <c r="C21217" s="1257"/>
      <c r="D21217" s="1257"/>
      <c r="E21217" s="1257"/>
      <c r="F21217" s="1257"/>
      <c r="G21217" s="1257"/>
      <c r="H21217" s="1258"/>
      <c r="I21217" s="1257"/>
      <c r="J21217" s="1257"/>
      <c r="K21217" s="1257"/>
      <c r="L21217" s="1257"/>
      <c r="M21217" s="1257"/>
    </row>
    <row r="21218" spans="2:13" s="1259" customFormat="1" x14ac:dyDescent="0.2">
      <c r="B21218" s="1257"/>
      <c r="C21218" s="1257"/>
      <c r="D21218" s="1257"/>
      <c r="E21218" s="1257"/>
      <c r="F21218" s="1257"/>
      <c r="G21218" s="1257"/>
      <c r="H21218" s="1258"/>
      <c r="I21218" s="1257"/>
      <c r="J21218" s="1257"/>
      <c r="K21218" s="1257"/>
      <c r="L21218" s="1257"/>
      <c r="M21218" s="1257"/>
    </row>
    <row r="21219" spans="2:13" s="1259" customFormat="1" x14ac:dyDescent="0.2">
      <c r="B21219" s="1257"/>
      <c r="C21219" s="1257"/>
      <c r="D21219" s="1257"/>
      <c r="E21219" s="1257"/>
      <c r="F21219" s="1257"/>
      <c r="G21219" s="1257"/>
      <c r="H21219" s="1258"/>
      <c r="I21219" s="1257"/>
      <c r="J21219" s="1257"/>
      <c r="K21219" s="1257"/>
      <c r="L21219" s="1257"/>
      <c r="M21219" s="1257"/>
    </row>
    <row r="21220" spans="2:13" s="1259" customFormat="1" x14ac:dyDescent="0.2">
      <c r="B21220" s="1257"/>
      <c r="C21220" s="1257"/>
      <c r="D21220" s="1257"/>
      <c r="E21220" s="1257"/>
      <c r="F21220" s="1257"/>
      <c r="G21220" s="1257"/>
      <c r="H21220" s="1258"/>
      <c r="I21220" s="1257"/>
      <c r="J21220" s="1257"/>
      <c r="K21220" s="1257"/>
      <c r="L21220" s="1257"/>
      <c r="M21220" s="1257"/>
    </row>
    <row r="21221" spans="2:13" s="1259" customFormat="1" x14ac:dyDescent="0.2">
      <c r="B21221" s="1257"/>
      <c r="C21221" s="1257"/>
      <c r="D21221" s="1257"/>
      <c r="E21221" s="1257"/>
      <c r="F21221" s="1257"/>
      <c r="G21221" s="1257"/>
      <c r="H21221" s="1258"/>
      <c r="I21221" s="1257"/>
      <c r="J21221" s="1257"/>
      <c r="K21221" s="1257"/>
      <c r="L21221" s="1257"/>
      <c r="M21221" s="1257"/>
    </row>
    <row r="21222" spans="2:13" s="1259" customFormat="1" x14ac:dyDescent="0.2">
      <c r="B21222" s="1257"/>
      <c r="C21222" s="1257"/>
      <c r="D21222" s="1257"/>
      <c r="E21222" s="1257"/>
      <c r="F21222" s="1257"/>
      <c r="G21222" s="1257"/>
      <c r="H21222" s="1258"/>
      <c r="I21222" s="1257"/>
      <c r="J21222" s="1257"/>
      <c r="K21222" s="1257"/>
      <c r="L21222" s="1257"/>
      <c r="M21222" s="1257"/>
    </row>
    <row r="21223" spans="2:13" s="1259" customFormat="1" x14ac:dyDescent="0.2">
      <c r="B21223" s="1257"/>
      <c r="C21223" s="1257"/>
      <c r="D21223" s="1257"/>
      <c r="E21223" s="1257"/>
      <c r="F21223" s="1257"/>
      <c r="G21223" s="1257"/>
      <c r="H21223" s="1258"/>
      <c r="I21223" s="1257"/>
      <c r="J21223" s="1257"/>
      <c r="K21223" s="1257"/>
      <c r="L21223" s="1257"/>
      <c r="M21223" s="1257"/>
    </row>
    <row r="21224" spans="2:13" s="1259" customFormat="1" x14ac:dyDescent="0.2">
      <c r="B21224" s="1257"/>
      <c r="C21224" s="1257"/>
      <c r="D21224" s="1257"/>
      <c r="E21224" s="1257"/>
      <c r="F21224" s="1257"/>
      <c r="G21224" s="1257"/>
      <c r="H21224" s="1258"/>
      <c r="I21224" s="1257"/>
      <c r="J21224" s="1257"/>
      <c r="K21224" s="1257"/>
      <c r="L21224" s="1257"/>
      <c r="M21224" s="1257"/>
    </row>
    <row r="21225" spans="2:13" s="1259" customFormat="1" x14ac:dyDescent="0.2">
      <c r="B21225" s="1257"/>
      <c r="C21225" s="1257"/>
      <c r="D21225" s="1257"/>
      <c r="E21225" s="1257"/>
      <c r="F21225" s="1257"/>
      <c r="G21225" s="1257"/>
      <c r="H21225" s="1258"/>
      <c r="I21225" s="1257"/>
      <c r="J21225" s="1257"/>
      <c r="K21225" s="1257"/>
      <c r="L21225" s="1257"/>
      <c r="M21225" s="1257"/>
    </row>
    <row r="21226" spans="2:13" s="1259" customFormat="1" x14ac:dyDescent="0.2">
      <c r="B21226" s="1257"/>
      <c r="C21226" s="1257"/>
      <c r="D21226" s="1257"/>
      <c r="E21226" s="1257"/>
      <c r="F21226" s="1257"/>
      <c r="G21226" s="1257"/>
      <c r="H21226" s="1258"/>
      <c r="I21226" s="1257"/>
      <c r="J21226" s="1257"/>
      <c r="K21226" s="1257"/>
      <c r="L21226" s="1257"/>
      <c r="M21226" s="1257"/>
    </row>
    <row r="21227" spans="2:13" s="1259" customFormat="1" x14ac:dyDescent="0.2">
      <c r="B21227" s="1257"/>
      <c r="C21227" s="1257"/>
      <c r="D21227" s="1257"/>
      <c r="E21227" s="1257"/>
      <c r="F21227" s="1257"/>
      <c r="G21227" s="1257"/>
      <c r="H21227" s="1258"/>
      <c r="I21227" s="1257"/>
      <c r="J21227" s="1257"/>
      <c r="K21227" s="1257"/>
      <c r="L21227" s="1257"/>
      <c r="M21227" s="1257"/>
    </row>
    <row r="21228" spans="2:13" s="1259" customFormat="1" x14ac:dyDescent="0.2">
      <c r="B21228" s="1257"/>
      <c r="C21228" s="1257"/>
      <c r="D21228" s="1257"/>
      <c r="E21228" s="1257"/>
      <c r="F21228" s="1257"/>
      <c r="G21228" s="1257"/>
      <c r="H21228" s="1258"/>
      <c r="I21228" s="1257"/>
      <c r="J21228" s="1257"/>
      <c r="K21228" s="1257"/>
      <c r="L21228" s="1257"/>
      <c r="M21228" s="1257"/>
    </row>
    <row r="21229" spans="2:13" s="1259" customFormat="1" x14ac:dyDescent="0.2">
      <c r="B21229" s="1257"/>
      <c r="C21229" s="1257"/>
      <c r="D21229" s="1257"/>
      <c r="E21229" s="1257"/>
      <c r="F21229" s="1257"/>
      <c r="G21229" s="1257"/>
      <c r="H21229" s="1258"/>
      <c r="I21229" s="1257"/>
      <c r="J21229" s="1257"/>
      <c r="K21229" s="1257"/>
      <c r="L21229" s="1257"/>
      <c r="M21229" s="1257"/>
    </row>
    <row r="21230" spans="2:13" s="1259" customFormat="1" x14ac:dyDescent="0.2">
      <c r="B21230" s="1257"/>
      <c r="C21230" s="1257"/>
      <c r="D21230" s="1257"/>
      <c r="E21230" s="1257"/>
      <c r="F21230" s="1257"/>
      <c r="G21230" s="1257"/>
      <c r="H21230" s="1258"/>
      <c r="I21230" s="1257"/>
      <c r="J21230" s="1257"/>
      <c r="K21230" s="1257"/>
      <c r="L21230" s="1257"/>
      <c r="M21230" s="1257"/>
    </row>
    <row r="21231" spans="2:13" s="1259" customFormat="1" x14ac:dyDescent="0.2">
      <c r="B21231" s="1257"/>
      <c r="C21231" s="1257"/>
      <c r="D21231" s="1257"/>
      <c r="E21231" s="1257"/>
      <c r="F21231" s="1257"/>
      <c r="G21231" s="1257"/>
      <c r="H21231" s="1258"/>
      <c r="I21231" s="1257"/>
      <c r="J21231" s="1257"/>
      <c r="K21231" s="1257"/>
      <c r="L21231" s="1257"/>
      <c r="M21231" s="1257"/>
    </row>
    <row r="21232" spans="2:13" s="1259" customFormat="1" x14ac:dyDescent="0.2">
      <c r="B21232" s="1257"/>
      <c r="C21232" s="1257"/>
      <c r="D21232" s="1257"/>
      <c r="E21232" s="1257"/>
      <c r="F21232" s="1257"/>
      <c r="G21232" s="1257"/>
      <c r="H21232" s="1258"/>
      <c r="I21232" s="1257"/>
      <c r="J21232" s="1257"/>
      <c r="K21232" s="1257"/>
      <c r="L21232" s="1257"/>
      <c r="M21232" s="1257"/>
    </row>
    <row r="21233" spans="2:13" s="1259" customFormat="1" x14ac:dyDescent="0.2">
      <c r="B21233" s="1257"/>
      <c r="C21233" s="1257"/>
      <c r="D21233" s="1257"/>
      <c r="E21233" s="1257"/>
      <c r="F21233" s="1257"/>
      <c r="G21233" s="1257"/>
      <c r="H21233" s="1258"/>
      <c r="I21233" s="1257"/>
      <c r="J21233" s="1257"/>
      <c r="K21233" s="1257"/>
      <c r="L21233" s="1257"/>
      <c r="M21233" s="1257"/>
    </row>
    <row r="21234" spans="2:13" s="1259" customFormat="1" x14ac:dyDescent="0.2">
      <c r="B21234" s="1257"/>
      <c r="C21234" s="1257"/>
      <c r="D21234" s="1257"/>
      <c r="E21234" s="1257"/>
      <c r="F21234" s="1257"/>
      <c r="G21234" s="1257"/>
      <c r="H21234" s="1258"/>
      <c r="I21234" s="1257"/>
      <c r="J21234" s="1257"/>
      <c r="K21234" s="1257"/>
      <c r="L21234" s="1257"/>
      <c r="M21234" s="1257"/>
    </row>
    <row r="21235" spans="2:13" s="1259" customFormat="1" x14ac:dyDescent="0.2">
      <c r="B21235" s="1257"/>
      <c r="C21235" s="1257"/>
      <c r="D21235" s="1257"/>
      <c r="E21235" s="1257"/>
      <c r="F21235" s="1257"/>
      <c r="G21235" s="1257"/>
      <c r="H21235" s="1258"/>
      <c r="I21235" s="1257"/>
      <c r="J21235" s="1257"/>
      <c r="K21235" s="1257"/>
      <c r="L21235" s="1257"/>
      <c r="M21235" s="1257"/>
    </row>
    <row r="21236" spans="2:13" s="1259" customFormat="1" x14ac:dyDescent="0.2">
      <c r="B21236" s="1257"/>
      <c r="C21236" s="1257"/>
      <c r="D21236" s="1257"/>
      <c r="E21236" s="1257"/>
      <c r="F21236" s="1257"/>
      <c r="G21236" s="1257"/>
      <c r="H21236" s="1258"/>
      <c r="I21236" s="1257"/>
      <c r="J21236" s="1257"/>
      <c r="K21236" s="1257"/>
      <c r="L21236" s="1257"/>
      <c r="M21236" s="1257"/>
    </row>
    <row r="21237" spans="2:13" s="1259" customFormat="1" x14ac:dyDescent="0.2">
      <c r="B21237" s="1257"/>
      <c r="C21237" s="1257"/>
      <c r="D21237" s="1257"/>
      <c r="E21237" s="1257"/>
      <c r="F21237" s="1257"/>
      <c r="G21237" s="1257"/>
      <c r="H21237" s="1258"/>
      <c r="I21237" s="1257"/>
      <c r="J21237" s="1257"/>
      <c r="K21237" s="1257"/>
      <c r="L21237" s="1257"/>
      <c r="M21237" s="1257"/>
    </row>
    <row r="21238" spans="2:13" s="1259" customFormat="1" x14ac:dyDescent="0.2">
      <c r="B21238" s="1257"/>
      <c r="C21238" s="1257"/>
      <c r="D21238" s="1257"/>
      <c r="E21238" s="1257"/>
      <c r="F21238" s="1257"/>
      <c r="G21238" s="1257"/>
      <c r="H21238" s="1258"/>
      <c r="I21238" s="1257"/>
      <c r="J21238" s="1257"/>
      <c r="K21238" s="1257"/>
      <c r="L21238" s="1257"/>
      <c r="M21238" s="1257"/>
    </row>
    <row r="21239" spans="2:13" s="1259" customFormat="1" x14ac:dyDescent="0.2">
      <c r="B21239" s="1257"/>
      <c r="C21239" s="1257"/>
      <c r="D21239" s="1257"/>
      <c r="E21239" s="1257"/>
      <c r="F21239" s="1257"/>
      <c r="G21239" s="1257"/>
      <c r="H21239" s="1258"/>
      <c r="I21239" s="1257"/>
      <c r="J21239" s="1257"/>
      <c r="K21239" s="1257"/>
      <c r="L21239" s="1257"/>
      <c r="M21239" s="1257"/>
    </row>
    <row r="21240" spans="2:13" s="1259" customFormat="1" x14ac:dyDescent="0.2">
      <c r="B21240" s="1257"/>
      <c r="C21240" s="1257"/>
      <c r="D21240" s="1257"/>
      <c r="E21240" s="1257"/>
      <c r="F21240" s="1257"/>
      <c r="G21240" s="1257"/>
      <c r="H21240" s="1258"/>
      <c r="I21240" s="1257"/>
      <c r="J21240" s="1257"/>
      <c r="K21240" s="1257"/>
      <c r="L21240" s="1257"/>
      <c r="M21240" s="1257"/>
    </row>
    <row r="21241" spans="2:13" s="1259" customFormat="1" x14ac:dyDescent="0.2">
      <c r="B21241" s="1257"/>
      <c r="C21241" s="1257"/>
      <c r="D21241" s="1257"/>
      <c r="E21241" s="1257"/>
      <c r="F21241" s="1257"/>
      <c r="G21241" s="1257"/>
      <c r="H21241" s="1258"/>
      <c r="I21241" s="1257"/>
      <c r="J21241" s="1257"/>
      <c r="K21241" s="1257"/>
      <c r="L21241" s="1257"/>
      <c r="M21241" s="1257"/>
    </row>
    <row r="21242" spans="2:13" s="1259" customFormat="1" x14ac:dyDescent="0.2">
      <c r="B21242" s="1257"/>
      <c r="C21242" s="1257"/>
      <c r="D21242" s="1257"/>
      <c r="E21242" s="1257"/>
      <c r="F21242" s="1257"/>
      <c r="G21242" s="1257"/>
      <c r="H21242" s="1258"/>
      <c r="I21242" s="1257"/>
      <c r="J21242" s="1257"/>
      <c r="K21242" s="1257"/>
      <c r="L21242" s="1257"/>
      <c r="M21242" s="1257"/>
    </row>
    <row r="21243" spans="2:13" s="1259" customFormat="1" x14ac:dyDescent="0.2">
      <c r="B21243" s="1257"/>
      <c r="C21243" s="1257"/>
      <c r="D21243" s="1257"/>
      <c r="E21243" s="1257"/>
      <c r="F21243" s="1257"/>
      <c r="G21243" s="1257"/>
      <c r="H21243" s="1258"/>
      <c r="I21243" s="1257"/>
      <c r="J21243" s="1257"/>
      <c r="K21243" s="1257"/>
      <c r="L21243" s="1257"/>
      <c r="M21243" s="1257"/>
    </row>
    <row r="21244" spans="2:13" s="1259" customFormat="1" x14ac:dyDescent="0.2">
      <c r="B21244" s="1257"/>
      <c r="C21244" s="1257"/>
      <c r="D21244" s="1257"/>
      <c r="E21244" s="1257"/>
      <c r="F21244" s="1257"/>
      <c r="G21244" s="1257"/>
      <c r="H21244" s="1258"/>
      <c r="I21244" s="1257"/>
      <c r="J21244" s="1257"/>
      <c r="K21244" s="1257"/>
      <c r="L21244" s="1257"/>
      <c r="M21244" s="1257"/>
    </row>
    <row r="21245" spans="2:13" s="1259" customFormat="1" x14ac:dyDescent="0.2">
      <c r="B21245" s="1257"/>
      <c r="C21245" s="1257"/>
      <c r="D21245" s="1257"/>
      <c r="E21245" s="1257"/>
      <c r="F21245" s="1257"/>
      <c r="G21245" s="1257"/>
      <c r="H21245" s="1258"/>
      <c r="I21245" s="1257"/>
      <c r="J21245" s="1257"/>
      <c r="K21245" s="1257"/>
      <c r="L21245" s="1257"/>
      <c r="M21245" s="1257"/>
    </row>
    <row r="21246" spans="2:13" s="1259" customFormat="1" x14ac:dyDescent="0.2">
      <c r="B21246" s="1257"/>
      <c r="C21246" s="1257"/>
      <c r="D21246" s="1257"/>
      <c r="E21246" s="1257"/>
      <c r="F21246" s="1257"/>
      <c r="G21246" s="1257"/>
      <c r="H21246" s="1258"/>
      <c r="I21246" s="1257"/>
      <c r="J21246" s="1257"/>
      <c r="K21246" s="1257"/>
      <c r="L21246" s="1257"/>
      <c r="M21246" s="1257"/>
    </row>
    <row r="21247" spans="2:13" s="1259" customFormat="1" x14ac:dyDescent="0.2">
      <c r="B21247" s="1257"/>
      <c r="C21247" s="1257"/>
      <c r="D21247" s="1257"/>
      <c r="E21247" s="1257"/>
      <c r="F21247" s="1257"/>
      <c r="G21247" s="1257"/>
      <c r="H21247" s="1258"/>
      <c r="I21247" s="1257"/>
      <c r="J21247" s="1257"/>
      <c r="K21247" s="1257"/>
      <c r="L21247" s="1257"/>
      <c r="M21247" s="1257"/>
    </row>
    <row r="21248" spans="2:13" s="1259" customFormat="1" x14ac:dyDescent="0.2">
      <c r="B21248" s="1257"/>
      <c r="C21248" s="1257"/>
      <c r="D21248" s="1257"/>
      <c r="E21248" s="1257"/>
      <c r="F21248" s="1257"/>
      <c r="G21248" s="1257"/>
      <c r="H21248" s="1258"/>
      <c r="I21248" s="1257"/>
      <c r="J21248" s="1257"/>
      <c r="K21248" s="1257"/>
      <c r="L21248" s="1257"/>
      <c r="M21248" s="1257"/>
    </row>
    <row r="21249" spans="2:13" s="1259" customFormat="1" x14ac:dyDescent="0.2">
      <c r="B21249" s="1257"/>
      <c r="C21249" s="1257"/>
      <c r="D21249" s="1257"/>
      <c r="E21249" s="1257"/>
      <c r="F21249" s="1257"/>
      <c r="G21249" s="1257"/>
      <c r="H21249" s="1258"/>
      <c r="I21249" s="1257"/>
      <c r="J21249" s="1257"/>
      <c r="K21249" s="1257"/>
      <c r="L21249" s="1257"/>
      <c r="M21249" s="1257"/>
    </row>
    <row r="21250" spans="2:13" s="1259" customFormat="1" x14ac:dyDescent="0.2">
      <c r="B21250" s="1257"/>
      <c r="C21250" s="1257"/>
      <c r="D21250" s="1257"/>
      <c r="E21250" s="1257"/>
      <c r="F21250" s="1257"/>
      <c r="G21250" s="1257"/>
      <c r="H21250" s="1258"/>
      <c r="I21250" s="1257"/>
      <c r="J21250" s="1257"/>
      <c r="K21250" s="1257"/>
      <c r="L21250" s="1257"/>
      <c r="M21250" s="1257"/>
    </row>
    <row r="21251" spans="2:13" s="1259" customFormat="1" x14ac:dyDescent="0.2">
      <c r="B21251" s="1257"/>
      <c r="C21251" s="1257"/>
      <c r="D21251" s="1257"/>
      <c r="E21251" s="1257"/>
      <c r="F21251" s="1257"/>
      <c r="G21251" s="1257"/>
      <c r="H21251" s="1258"/>
      <c r="I21251" s="1257"/>
      <c r="J21251" s="1257"/>
      <c r="K21251" s="1257"/>
      <c r="L21251" s="1257"/>
      <c r="M21251" s="1257"/>
    </row>
    <row r="21252" spans="2:13" s="1259" customFormat="1" x14ac:dyDescent="0.2">
      <c r="B21252" s="1257"/>
      <c r="C21252" s="1257"/>
      <c r="D21252" s="1257"/>
      <c r="E21252" s="1257"/>
      <c r="F21252" s="1257"/>
      <c r="G21252" s="1257"/>
      <c r="H21252" s="1258"/>
      <c r="I21252" s="1257"/>
      <c r="J21252" s="1257"/>
      <c r="K21252" s="1257"/>
      <c r="L21252" s="1257"/>
      <c r="M21252" s="1257"/>
    </row>
    <row r="21253" spans="2:13" s="1259" customFormat="1" x14ac:dyDescent="0.2">
      <c r="B21253" s="1257"/>
      <c r="C21253" s="1257"/>
      <c r="D21253" s="1257"/>
      <c r="E21253" s="1257"/>
      <c r="F21253" s="1257"/>
      <c r="G21253" s="1257"/>
      <c r="H21253" s="1258"/>
      <c r="I21253" s="1257"/>
      <c r="J21253" s="1257"/>
      <c r="K21253" s="1257"/>
      <c r="L21253" s="1257"/>
      <c r="M21253" s="1257"/>
    </row>
    <row r="21254" spans="2:13" s="1259" customFormat="1" x14ac:dyDescent="0.2">
      <c r="B21254" s="1257"/>
      <c r="C21254" s="1257"/>
      <c r="D21254" s="1257"/>
      <c r="E21254" s="1257"/>
      <c r="F21254" s="1257"/>
      <c r="G21254" s="1257"/>
      <c r="H21254" s="1258"/>
      <c r="I21254" s="1257"/>
      <c r="J21254" s="1257"/>
      <c r="K21254" s="1257"/>
      <c r="L21254" s="1257"/>
      <c r="M21254" s="1257"/>
    </row>
    <row r="21255" spans="2:13" s="1259" customFormat="1" x14ac:dyDescent="0.2">
      <c r="B21255" s="1257"/>
      <c r="C21255" s="1257"/>
      <c r="D21255" s="1257"/>
      <c r="E21255" s="1257"/>
      <c r="F21255" s="1257"/>
      <c r="G21255" s="1257"/>
      <c r="H21255" s="1258"/>
      <c r="I21255" s="1257"/>
      <c r="J21255" s="1257"/>
      <c r="K21255" s="1257"/>
      <c r="L21255" s="1257"/>
      <c r="M21255" s="1257"/>
    </row>
    <row r="21256" spans="2:13" s="1259" customFormat="1" x14ac:dyDescent="0.2">
      <c r="B21256" s="1257"/>
      <c r="C21256" s="1257"/>
      <c r="D21256" s="1257"/>
      <c r="E21256" s="1257"/>
      <c r="F21256" s="1257"/>
      <c r="G21256" s="1257"/>
      <c r="H21256" s="1258"/>
      <c r="I21256" s="1257"/>
      <c r="J21256" s="1257"/>
      <c r="K21256" s="1257"/>
      <c r="L21256" s="1257"/>
      <c r="M21256" s="1257"/>
    </row>
    <row r="21257" spans="2:13" s="1259" customFormat="1" x14ac:dyDescent="0.2">
      <c r="B21257" s="1257"/>
      <c r="C21257" s="1257"/>
      <c r="D21257" s="1257"/>
      <c r="E21257" s="1257"/>
      <c r="F21257" s="1257"/>
      <c r="G21257" s="1257"/>
      <c r="H21257" s="1258"/>
      <c r="I21257" s="1257"/>
      <c r="J21257" s="1257"/>
      <c r="K21257" s="1257"/>
      <c r="L21257" s="1257"/>
      <c r="M21257" s="1257"/>
    </row>
    <row r="21258" spans="2:13" s="1259" customFormat="1" x14ac:dyDescent="0.2">
      <c r="B21258" s="1257"/>
      <c r="C21258" s="1257"/>
      <c r="D21258" s="1257"/>
      <c r="E21258" s="1257"/>
      <c r="F21258" s="1257"/>
      <c r="G21258" s="1257"/>
      <c r="H21258" s="1258"/>
      <c r="I21258" s="1257"/>
      <c r="J21258" s="1257"/>
      <c r="K21258" s="1257"/>
      <c r="L21258" s="1257"/>
      <c r="M21258" s="1257"/>
    </row>
    <row r="21259" spans="2:13" s="1259" customFormat="1" x14ac:dyDescent="0.2">
      <c r="B21259" s="1257"/>
      <c r="C21259" s="1257"/>
      <c r="D21259" s="1257"/>
      <c r="E21259" s="1257"/>
      <c r="F21259" s="1257"/>
      <c r="G21259" s="1257"/>
      <c r="H21259" s="1258"/>
      <c r="I21259" s="1257"/>
      <c r="J21259" s="1257"/>
      <c r="K21259" s="1257"/>
      <c r="L21259" s="1257"/>
      <c r="M21259" s="1257"/>
    </row>
    <row r="21260" spans="2:13" s="1259" customFormat="1" x14ac:dyDescent="0.2">
      <c r="B21260" s="1257"/>
      <c r="C21260" s="1257"/>
      <c r="D21260" s="1257"/>
      <c r="E21260" s="1257"/>
      <c r="F21260" s="1257"/>
      <c r="G21260" s="1257"/>
      <c r="H21260" s="1258"/>
      <c r="I21260" s="1257"/>
      <c r="J21260" s="1257"/>
      <c r="K21260" s="1257"/>
      <c r="L21260" s="1257"/>
      <c r="M21260" s="1257"/>
    </row>
    <row r="21261" spans="2:13" s="1259" customFormat="1" x14ac:dyDescent="0.2">
      <c r="B21261" s="1257"/>
      <c r="C21261" s="1257"/>
      <c r="D21261" s="1257"/>
      <c r="E21261" s="1257"/>
      <c r="F21261" s="1257"/>
      <c r="G21261" s="1257"/>
      <c r="H21261" s="1258"/>
      <c r="I21261" s="1257"/>
      <c r="J21261" s="1257"/>
      <c r="K21261" s="1257"/>
      <c r="L21261" s="1257"/>
      <c r="M21261" s="1257"/>
    </row>
    <row r="21262" spans="2:13" s="1259" customFormat="1" x14ac:dyDescent="0.2">
      <c r="B21262" s="1257"/>
      <c r="C21262" s="1257"/>
      <c r="D21262" s="1257"/>
      <c r="E21262" s="1257"/>
      <c r="F21262" s="1257"/>
      <c r="G21262" s="1257"/>
      <c r="H21262" s="1258"/>
      <c r="I21262" s="1257"/>
      <c r="J21262" s="1257"/>
      <c r="K21262" s="1257"/>
      <c r="L21262" s="1257"/>
      <c r="M21262" s="1257"/>
    </row>
    <row r="21263" spans="2:13" s="1259" customFormat="1" x14ac:dyDescent="0.2">
      <c r="B21263" s="1257"/>
      <c r="C21263" s="1257"/>
      <c r="D21263" s="1257"/>
      <c r="E21263" s="1257"/>
      <c r="F21263" s="1257"/>
      <c r="G21263" s="1257"/>
      <c r="H21263" s="1258"/>
      <c r="I21263" s="1257"/>
      <c r="J21263" s="1257"/>
      <c r="K21263" s="1257"/>
      <c r="L21263" s="1257"/>
      <c r="M21263" s="1257"/>
    </row>
    <row r="21264" spans="2:13" s="1259" customFormat="1" x14ac:dyDescent="0.2">
      <c r="B21264" s="1257"/>
      <c r="C21264" s="1257"/>
      <c r="D21264" s="1257"/>
      <c r="E21264" s="1257"/>
      <c r="F21264" s="1257"/>
      <c r="G21264" s="1257"/>
      <c r="H21264" s="1258"/>
      <c r="I21264" s="1257"/>
      <c r="J21264" s="1257"/>
      <c r="K21264" s="1257"/>
      <c r="L21264" s="1257"/>
      <c r="M21264" s="1257"/>
    </row>
    <row r="21265" spans="2:13" s="1259" customFormat="1" x14ac:dyDescent="0.2">
      <c r="B21265" s="1257"/>
      <c r="C21265" s="1257"/>
      <c r="D21265" s="1257"/>
      <c r="E21265" s="1257"/>
      <c r="F21265" s="1257"/>
      <c r="G21265" s="1257"/>
      <c r="H21265" s="1258"/>
      <c r="I21265" s="1257"/>
      <c r="J21265" s="1257"/>
      <c r="K21265" s="1257"/>
      <c r="L21265" s="1257"/>
      <c r="M21265" s="1257"/>
    </row>
    <row r="21266" spans="2:13" s="1259" customFormat="1" x14ac:dyDescent="0.2">
      <c r="B21266" s="1257"/>
      <c r="C21266" s="1257"/>
      <c r="D21266" s="1257"/>
      <c r="E21266" s="1257"/>
      <c r="F21266" s="1257"/>
      <c r="G21266" s="1257"/>
      <c r="H21266" s="1258"/>
      <c r="I21266" s="1257"/>
      <c r="J21266" s="1257"/>
      <c r="K21266" s="1257"/>
      <c r="L21266" s="1257"/>
      <c r="M21266" s="1257"/>
    </row>
    <row r="21267" spans="2:13" s="1259" customFormat="1" x14ac:dyDescent="0.2">
      <c r="B21267" s="1257"/>
      <c r="C21267" s="1257"/>
      <c r="D21267" s="1257"/>
      <c r="E21267" s="1257"/>
      <c r="F21267" s="1257"/>
      <c r="G21267" s="1257"/>
      <c r="H21267" s="1258"/>
      <c r="I21267" s="1257"/>
      <c r="J21267" s="1257"/>
      <c r="K21267" s="1257"/>
      <c r="L21267" s="1257"/>
      <c r="M21267" s="1257"/>
    </row>
    <row r="21268" spans="2:13" s="1259" customFormat="1" x14ac:dyDescent="0.2">
      <c r="B21268" s="1257"/>
      <c r="C21268" s="1257"/>
      <c r="D21268" s="1257"/>
      <c r="E21268" s="1257"/>
      <c r="F21268" s="1257"/>
      <c r="G21268" s="1257"/>
      <c r="H21268" s="1258"/>
      <c r="I21268" s="1257"/>
      <c r="J21268" s="1257"/>
      <c r="K21268" s="1257"/>
      <c r="L21268" s="1257"/>
      <c r="M21268" s="1257"/>
    </row>
    <row r="21269" spans="2:13" s="1259" customFormat="1" x14ac:dyDescent="0.2">
      <c r="B21269" s="1257"/>
      <c r="C21269" s="1257"/>
      <c r="D21269" s="1257"/>
      <c r="E21269" s="1257"/>
      <c r="F21269" s="1257"/>
      <c r="G21269" s="1257"/>
      <c r="H21269" s="1258"/>
      <c r="I21269" s="1257"/>
      <c r="J21269" s="1257"/>
      <c r="K21269" s="1257"/>
      <c r="L21269" s="1257"/>
      <c r="M21269" s="1257"/>
    </row>
    <row r="21270" spans="2:13" s="1259" customFormat="1" x14ac:dyDescent="0.2">
      <c r="B21270" s="1257"/>
      <c r="C21270" s="1257"/>
      <c r="D21270" s="1257"/>
      <c r="E21270" s="1257"/>
      <c r="F21270" s="1257"/>
      <c r="G21270" s="1257"/>
      <c r="H21270" s="1258"/>
      <c r="I21270" s="1257"/>
      <c r="J21270" s="1257"/>
      <c r="K21270" s="1257"/>
      <c r="L21270" s="1257"/>
      <c r="M21270" s="1257"/>
    </row>
    <row r="21271" spans="2:13" s="1259" customFormat="1" x14ac:dyDescent="0.2">
      <c r="B21271" s="1257"/>
      <c r="C21271" s="1257"/>
      <c r="D21271" s="1257"/>
      <c r="E21271" s="1257"/>
      <c r="F21271" s="1257"/>
      <c r="G21271" s="1257"/>
      <c r="H21271" s="1258"/>
      <c r="I21271" s="1257"/>
      <c r="J21271" s="1257"/>
      <c r="K21271" s="1257"/>
      <c r="L21271" s="1257"/>
      <c r="M21271" s="1257"/>
    </row>
    <row r="21272" spans="2:13" s="1259" customFormat="1" x14ac:dyDescent="0.2">
      <c r="B21272" s="1257"/>
      <c r="C21272" s="1257"/>
      <c r="D21272" s="1257"/>
      <c r="E21272" s="1257"/>
      <c r="F21272" s="1257"/>
      <c r="G21272" s="1257"/>
      <c r="H21272" s="1258"/>
      <c r="I21272" s="1257"/>
      <c r="J21272" s="1257"/>
      <c r="K21272" s="1257"/>
      <c r="L21272" s="1257"/>
      <c r="M21272" s="1257"/>
    </row>
    <row r="21273" spans="2:13" s="1259" customFormat="1" x14ac:dyDescent="0.2">
      <c r="B21273" s="1257"/>
      <c r="C21273" s="1257"/>
      <c r="D21273" s="1257"/>
      <c r="E21273" s="1257"/>
      <c r="F21273" s="1257"/>
      <c r="G21273" s="1257"/>
      <c r="H21273" s="1258"/>
      <c r="I21273" s="1257"/>
      <c r="J21273" s="1257"/>
      <c r="K21273" s="1257"/>
      <c r="L21273" s="1257"/>
      <c r="M21273" s="1257"/>
    </row>
    <row r="21274" spans="2:13" s="1259" customFormat="1" x14ac:dyDescent="0.2">
      <c r="B21274" s="1257"/>
      <c r="C21274" s="1257"/>
      <c r="D21274" s="1257"/>
      <c r="E21274" s="1257"/>
      <c r="F21274" s="1257"/>
      <c r="G21274" s="1257"/>
      <c r="H21274" s="1258"/>
      <c r="I21274" s="1257"/>
      <c r="J21274" s="1257"/>
      <c r="K21274" s="1257"/>
      <c r="L21274" s="1257"/>
      <c r="M21274" s="1257"/>
    </row>
    <row r="21275" spans="2:13" s="1259" customFormat="1" x14ac:dyDescent="0.2">
      <c r="B21275" s="1257"/>
      <c r="C21275" s="1257"/>
      <c r="D21275" s="1257"/>
      <c r="E21275" s="1257"/>
      <c r="F21275" s="1257"/>
      <c r="G21275" s="1257"/>
      <c r="H21275" s="1258"/>
      <c r="I21275" s="1257"/>
      <c r="J21275" s="1257"/>
      <c r="K21275" s="1257"/>
      <c r="L21275" s="1257"/>
      <c r="M21275" s="1257"/>
    </row>
    <row r="21276" spans="2:13" s="1259" customFormat="1" x14ac:dyDescent="0.2">
      <c r="B21276" s="1257"/>
      <c r="C21276" s="1257"/>
      <c r="D21276" s="1257"/>
      <c r="E21276" s="1257"/>
      <c r="F21276" s="1257"/>
      <c r="G21276" s="1257"/>
      <c r="H21276" s="1258"/>
      <c r="I21276" s="1257"/>
      <c r="J21276" s="1257"/>
      <c r="K21276" s="1257"/>
      <c r="L21276" s="1257"/>
      <c r="M21276" s="1257"/>
    </row>
    <row r="21277" spans="2:13" s="1259" customFormat="1" x14ac:dyDescent="0.2">
      <c r="B21277" s="1257"/>
      <c r="C21277" s="1257"/>
      <c r="D21277" s="1257"/>
      <c r="E21277" s="1257"/>
      <c r="F21277" s="1257"/>
      <c r="G21277" s="1257"/>
      <c r="H21277" s="1258"/>
      <c r="I21277" s="1257"/>
      <c r="J21277" s="1257"/>
      <c r="K21277" s="1257"/>
      <c r="L21277" s="1257"/>
      <c r="M21277" s="1257"/>
    </row>
  </sheetData>
  <mergeCells count="6">
    <mergeCell ref="J79:M79"/>
    <mergeCell ref="M2:N2"/>
    <mergeCell ref="L5:M5"/>
    <mergeCell ref="C59:F59"/>
    <mergeCell ref="D3:N3"/>
    <mergeCell ref="D2:L2"/>
  </mergeCells>
  <phoneticPr fontId="7" type="noConversion"/>
  <printOptions horizontalCentered="1" verticalCentered="1"/>
  <pageMargins left="0.78740157480314965" right="0.59055118110236227" top="0.59055118110236227" bottom="0.39370078740157483" header="0" footer="0"/>
  <pageSetup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21277"/>
  <sheetViews>
    <sheetView topLeftCell="A5" workbookViewId="0">
      <selection activeCell="B11" sqref="B11"/>
    </sheetView>
  </sheetViews>
  <sheetFormatPr baseColWidth="10" defaultColWidth="9.140625" defaultRowHeight="12.75" x14ac:dyDescent="0.2"/>
  <cols>
    <col min="1" max="1" width="1.42578125" style="218" customWidth="1"/>
    <col min="2" max="2" width="8.5703125" style="218" customWidth="1"/>
    <col min="3" max="3" width="9.140625" style="218" customWidth="1"/>
    <col min="4" max="4" width="10.5703125" style="218" customWidth="1"/>
    <col min="5" max="5" width="11.85546875" style="218" customWidth="1"/>
    <col min="6" max="6" width="10.42578125" style="218" customWidth="1"/>
    <col min="7" max="7" width="20.7109375" style="218" customWidth="1"/>
    <col min="8" max="8" width="11.5703125" style="218" customWidth="1"/>
    <col min="9" max="10" width="10.85546875" style="218" customWidth="1"/>
    <col min="11" max="11" width="13.42578125" style="218" customWidth="1"/>
    <col min="12" max="12" width="8.85546875" style="218" customWidth="1"/>
    <col min="13" max="13" width="9.5703125" style="218" customWidth="1"/>
    <col min="14" max="14" width="2.5703125" style="218" customWidth="1"/>
    <col min="15" max="17" width="9.140625" style="218" customWidth="1"/>
    <col min="18" max="18" width="11" style="218" customWidth="1"/>
    <col min="19" max="16384" width="9.140625" style="218"/>
  </cols>
  <sheetData>
    <row r="1" spans="1:18" x14ac:dyDescent="0.2">
      <c r="M1" s="279"/>
    </row>
    <row r="2" spans="1:18" ht="29.25" customHeight="1" x14ac:dyDescent="0.2"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1380" t="s">
        <v>21050</v>
      </c>
    </row>
    <row r="3" spans="1:18" ht="18" x14ac:dyDescent="0.2">
      <c r="A3" s="219"/>
      <c r="B3" s="1764" t="str">
        <f>'6- FONDOS FIJOS'!C4</f>
        <v>AL MES DE DICIEMBRE DEL 2017</v>
      </c>
      <c r="C3" s="1764"/>
      <c r="D3" s="1764"/>
      <c r="E3" s="1764"/>
      <c r="F3" s="1764"/>
      <c r="G3" s="1764"/>
      <c r="H3" s="1764"/>
      <c r="I3" s="1764"/>
      <c r="J3" s="1764"/>
      <c r="K3" s="1764"/>
      <c r="L3" s="1764"/>
      <c r="M3" s="1764"/>
    </row>
    <row r="4" spans="1:18" ht="6" customHeight="1" thickBot="1" x14ac:dyDescent="0.25">
      <c r="A4" s="219"/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</row>
    <row r="5" spans="1:18" ht="42" customHeight="1" thickBot="1" x14ac:dyDescent="0.25">
      <c r="B5" s="297" t="s">
        <v>267</v>
      </c>
      <c r="C5" s="298" t="s">
        <v>268</v>
      </c>
      <c r="D5" s="298" t="s">
        <v>269</v>
      </c>
      <c r="E5" s="298" t="s">
        <v>270</v>
      </c>
      <c r="F5" s="298" t="s">
        <v>271</v>
      </c>
      <c r="G5" s="298" t="s">
        <v>272</v>
      </c>
      <c r="H5" s="298" t="s">
        <v>273</v>
      </c>
      <c r="I5" s="298" t="s">
        <v>274</v>
      </c>
      <c r="J5" s="298" t="s">
        <v>275</v>
      </c>
      <c r="K5" s="458" t="s">
        <v>276</v>
      </c>
      <c r="L5" s="1765" t="s">
        <v>277</v>
      </c>
      <c r="M5" s="1766"/>
    </row>
    <row r="6" spans="1:18" ht="3.75" customHeight="1" thickBot="1" x14ac:dyDescent="0.25">
      <c r="B6" s="280"/>
      <c r="C6" s="280"/>
      <c r="D6" s="281"/>
      <c r="E6" s="280"/>
      <c r="F6" s="280"/>
      <c r="G6" s="280"/>
      <c r="H6" s="281"/>
      <c r="I6" s="280"/>
      <c r="J6" s="280"/>
      <c r="K6" s="280"/>
      <c r="L6" s="280"/>
      <c r="M6" s="280"/>
    </row>
    <row r="7" spans="1:18" ht="30.75" customHeight="1" x14ac:dyDescent="0.2">
      <c r="B7" s="268"/>
      <c r="C7" s="269"/>
      <c r="D7" s="270"/>
      <c r="E7" s="269"/>
      <c r="F7" s="271"/>
      <c r="G7" s="269"/>
      <c r="H7" s="272"/>
      <c r="I7" s="269"/>
      <c r="J7" s="271"/>
      <c r="K7" s="273"/>
      <c r="L7" s="274"/>
      <c r="M7" s="275"/>
    </row>
    <row r="8" spans="1:18" ht="30.75" customHeight="1" x14ac:dyDescent="0.2">
      <c r="B8" s="276"/>
      <c r="C8" s="282"/>
      <c r="D8" s="277"/>
      <c r="E8" s="277"/>
      <c r="F8" s="283"/>
      <c r="G8" s="283"/>
      <c r="H8" s="283"/>
      <c r="I8" s="283"/>
      <c r="J8" s="283"/>
      <c r="K8" s="283"/>
      <c r="L8" s="283"/>
      <c r="M8" s="284"/>
      <c r="N8" s="219"/>
      <c r="O8" s="219"/>
      <c r="P8" s="219"/>
    </row>
    <row r="9" spans="1:18" ht="30.75" customHeight="1" x14ac:dyDescent="0.2">
      <c r="B9" s="276"/>
      <c r="C9" s="282"/>
      <c r="D9" s="277"/>
      <c r="E9" s="277"/>
      <c r="F9" s="283"/>
      <c r="G9" s="283"/>
      <c r="H9" s="283"/>
      <c r="I9" s="283"/>
      <c r="J9" s="283"/>
      <c r="K9" s="283"/>
      <c r="L9" s="283"/>
      <c r="M9" s="284"/>
      <c r="N9" s="219"/>
      <c r="O9" s="219"/>
      <c r="P9" s="219"/>
    </row>
    <row r="10" spans="1:18" ht="30.75" customHeight="1" x14ac:dyDescent="0.2">
      <c r="B10" s="276"/>
      <c r="C10" s="285"/>
      <c r="D10" s="277"/>
      <c r="E10" s="277"/>
      <c r="F10" s="283"/>
      <c r="G10" s="283"/>
      <c r="H10" s="283"/>
      <c r="I10" s="283"/>
      <c r="J10" s="283"/>
      <c r="K10" s="283"/>
      <c r="L10" s="283"/>
      <c r="M10" s="284"/>
      <c r="N10" s="219"/>
      <c r="O10" s="219"/>
      <c r="P10" s="219"/>
    </row>
    <row r="11" spans="1:18" ht="30.75" customHeight="1" x14ac:dyDescent="0.2">
      <c r="B11" s="286"/>
      <c r="C11" s="287"/>
      <c r="D11" s="287"/>
      <c r="E11" s="288"/>
      <c r="F11" s="283"/>
      <c r="G11" s="283"/>
      <c r="H11" s="283"/>
      <c r="I11" s="283"/>
      <c r="J11" s="283"/>
      <c r="K11" s="283"/>
      <c r="L11" s="283"/>
      <c r="M11" s="284"/>
      <c r="N11" s="219"/>
      <c r="O11" s="219"/>
      <c r="P11" s="219"/>
      <c r="R11" s="218">
        <f>1289-1102</f>
        <v>187</v>
      </c>
    </row>
    <row r="12" spans="1:18" ht="30.75" customHeight="1" x14ac:dyDescent="0.2">
      <c r="B12" s="286"/>
      <c r="C12" s="287"/>
      <c r="D12" s="287"/>
      <c r="E12" s="288"/>
      <c r="F12" s="283"/>
      <c r="G12" s="283"/>
      <c r="H12" s="283"/>
      <c r="I12" s="283"/>
      <c r="J12" s="283"/>
      <c r="K12" s="283"/>
      <c r="L12" s="283"/>
      <c r="M12" s="284"/>
      <c r="N12" s="219"/>
      <c r="O12" s="219"/>
      <c r="P12" s="219"/>
    </row>
    <row r="13" spans="1:18" ht="30.75" hidden="1" customHeight="1" x14ac:dyDescent="0.2">
      <c r="B13" s="286"/>
      <c r="C13" s="287"/>
      <c r="D13" s="287"/>
      <c r="E13" s="288"/>
      <c r="F13" s="283"/>
      <c r="G13" s="283"/>
      <c r="H13" s="283"/>
      <c r="I13" s="283"/>
      <c r="J13" s="283"/>
      <c r="K13" s="283"/>
      <c r="L13" s="283"/>
      <c r="M13" s="284"/>
      <c r="N13" s="219"/>
      <c r="O13" s="219"/>
      <c r="P13" s="219"/>
    </row>
    <row r="14" spans="1:18" ht="30.75" customHeight="1" x14ac:dyDescent="0.2">
      <c r="B14" s="286"/>
      <c r="C14" s="287"/>
      <c r="D14" s="287"/>
      <c r="E14" s="288"/>
      <c r="F14" s="283"/>
      <c r="G14" s="283"/>
      <c r="H14" s="283"/>
      <c r="I14" s="283"/>
      <c r="J14" s="283"/>
      <c r="K14" s="283"/>
      <c r="L14" s="283"/>
      <c r="M14" s="284"/>
      <c r="N14" s="219"/>
      <c r="O14" s="219"/>
      <c r="P14" s="219"/>
    </row>
    <row r="15" spans="1:18" ht="24.75" customHeight="1" thickBot="1" x14ac:dyDescent="0.25">
      <c r="B15" s="289"/>
      <c r="C15" s="290"/>
      <c r="D15" s="290"/>
      <c r="E15" s="291"/>
      <c r="F15" s="292"/>
      <c r="G15" s="292"/>
      <c r="H15" s="292"/>
      <c r="I15" s="292"/>
      <c r="J15" s="292"/>
      <c r="K15" s="293"/>
      <c r="L15" s="293"/>
      <c r="M15" s="294"/>
    </row>
    <row r="16" spans="1:18" ht="10.5" customHeight="1" thickBot="1" x14ac:dyDescent="0.25">
      <c r="B16" s="219"/>
      <c r="C16" s="229"/>
      <c r="D16" s="229"/>
      <c r="E16" s="295"/>
      <c r="F16" s="295"/>
      <c r="G16" s="295"/>
      <c r="H16" s="295"/>
      <c r="I16" s="295"/>
      <c r="J16" s="295"/>
      <c r="K16" s="295"/>
      <c r="L16" s="295"/>
      <c r="M16" s="295"/>
    </row>
    <row r="17" spans="1:14" ht="34.5" customHeight="1" x14ac:dyDescent="0.2">
      <c r="B17" s="738"/>
      <c r="C17" s="739"/>
      <c r="D17" s="739"/>
      <c r="E17" s="739"/>
      <c r="F17" s="739"/>
      <c r="G17" s="739"/>
      <c r="H17" s="739"/>
      <c r="I17" s="739"/>
      <c r="J17" s="739"/>
      <c r="K17" s="739"/>
      <c r="L17" s="739"/>
      <c r="M17" s="740"/>
    </row>
    <row r="18" spans="1:14" ht="9.75" customHeight="1" x14ac:dyDescent="0.2">
      <c r="B18" s="1032"/>
      <c r="C18" s="741"/>
      <c r="D18" s="741"/>
      <c r="E18" s="741"/>
      <c r="F18" s="741"/>
      <c r="G18" s="733"/>
      <c r="H18" s="733"/>
      <c r="I18" s="733"/>
      <c r="J18" s="741"/>
      <c r="K18" s="741"/>
      <c r="L18" s="741"/>
      <c r="M18" s="736"/>
    </row>
    <row r="19" spans="1:14" ht="6.75" customHeight="1" x14ac:dyDescent="0.2">
      <c r="B19" s="233"/>
      <c r="C19" s="1031"/>
      <c r="D19" s="1031"/>
      <c r="E19" s="1031"/>
      <c r="F19" s="1031"/>
      <c r="G19" s="234"/>
      <c r="H19" s="234"/>
      <c r="I19" s="234"/>
      <c r="J19" s="733"/>
      <c r="K19" s="733"/>
      <c r="L19" s="733"/>
      <c r="M19" s="737"/>
    </row>
    <row r="20" spans="1:14" x14ac:dyDescent="0.2">
      <c r="B20" s="233"/>
      <c r="C20" s="1771" t="s">
        <v>917</v>
      </c>
      <c r="D20" s="1771"/>
      <c r="E20" s="1771"/>
      <c r="F20" s="1771"/>
      <c r="G20" s="1030"/>
      <c r="H20" s="1030"/>
      <c r="I20" s="1030"/>
      <c r="J20" s="1767" t="s">
        <v>695</v>
      </c>
      <c r="K20" s="1767"/>
      <c r="L20" s="1767"/>
      <c r="M20" s="1768"/>
    </row>
    <row r="21" spans="1:14" ht="31.5" customHeight="1" x14ac:dyDescent="0.2">
      <c r="B21" s="821"/>
      <c r="C21" s="1726" t="s">
        <v>788</v>
      </c>
      <c r="D21" s="1726"/>
      <c r="E21" s="1726"/>
      <c r="F21" s="1726"/>
      <c r="G21" s="820"/>
      <c r="H21" s="820"/>
      <c r="I21" s="820"/>
      <c r="J21" s="1769" t="s">
        <v>696</v>
      </c>
      <c r="K21" s="1769"/>
      <c r="L21" s="1769"/>
      <c r="M21" s="1770"/>
    </row>
    <row r="22" spans="1:14" ht="38.25" customHeight="1" thickBot="1" x14ac:dyDescent="0.25">
      <c r="B22" s="1026" t="s">
        <v>826</v>
      </c>
      <c r="C22" s="1027"/>
      <c r="D22" s="1028"/>
      <c r="E22" s="735"/>
      <c r="F22" s="1025"/>
      <c r="G22" s="1025"/>
      <c r="H22" s="1025"/>
      <c r="I22" s="1025"/>
      <c r="J22" s="735"/>
      <c r="K22" s="735"/>
      <c r="L22" s="735"/>
      <c r="M22" s="1029"/>
    </row>
    <row r="23" spans="1:14" ht="5.25" customHeight="1" x14ac:dyDescent="0.2">
      <c r="A23" s="235"/>
      <c r="B23" s="236" t="s">
        <v>381</v>
      </c>
      <c r="C23" s="235"/>
      <c r="D23" s="235"/>
      <c r="E23" s="235"/>
      <c r="F23" s="235" t="s">
        <v>696</v>
      </c>
      <c r="G23" s="235"/>
      <c r="H23" s="235"/>
      <c r="I23" s="235"/>
      <c r="J23" s="235"/>
      <c r="K23" s="235"/>
      <c r="L23" s="235"/>
      <c r="M23" s="235"/>
    </row>
    <row r="24" spans="1:14" ht="56.25" customHeight="1" x14ac:dyDescent="0.2">
      <c r="A24" s="237"/>
      <c r="B24" s="238" t="s">
        <v>381</v>
      </c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35"/>
    </row>
    <row r="25" spans="1:14" x14ac:dyDescent="0.2">
      <c r="A25" s="239">
        <v>1</v>
      </c>
      <c r="B25" s="216" t="s">
        <v>278</v>
      </c>
      <c r="C25" s="235"/>
      <c r="D25" s="235"/>
      <c r="E25" s="278"/>
      <c r="F25" s="278"/>
      <c r="G25" s="278"/>
      <c r="H25" s="278"/>
      <c r="I25" s="278"/>
      <c r="J25" s="278"/>
      <c r="K25" s="278"/>
      <c r="L25" s="278"/>
      <c r="M25" s="278"/>
      <c r="N25" s="17"/>
    </row>
    <row r="26" spans="1:14" x14ac:dyDescent="0.2">
      <c r="A26" s="239">
        <v>2</v>
      </c>
      <c r="B26" s="217" t="s">
        <v>279</v>
      </c>
      <c r="C26" s="235"/>
      <c r="D26" s="235"/>
      <c r="E26" s="278"/>
      <c r="F26" s="278"/>
      <c r="G26" s="278"/>
      <c r="H26" s="278"/>
      <c r="I26" s="278"/>
      <c r="J26" s="278"/>
      <c r="K26" s="278"/>
      <c r="L26" s="278"/>
      <c r="M26" s="278"/>
      <c r="N26" s="17"/>
    </row>
    <row r="27" spans="1:14" x14ac:dyDescent="0.2">
      <c r="A27" s="239"/>
      <c r="B27" s="216"/>
      <c r="C27" s="235"/>
      <c r="D27" s="235"/>
      <c r="E27" s="278"/>
      <c r="F27" s="278"/>
      <c r="G27" s="278"/>
      <c r="H27" s="278"/>
      <c r="I27" s="278"/>
      <c r="J27" s="278"/>
      <c r="K27" s="278"/>
      <c r="L27" s="278"/>
      <c r="M27" s="278"/>
      <c r="N27" s="17"/>
    </row>
    <row r="28" spans="1:14" x14ac:dyDescent="0.2">
      <c r="A28" s="239"/>
      <c r="B28" s="216"/>
      <c r="C28" s="235"/>
      <c r="D28" s="235"/>
      <c r="E28" s="278"/>
      <c r="F28" s="278"/>
      <c r="G28" s="278"/>
      <c r="H28" s="278"/>
      <c r="I28" s="278"/>
      <c r="J28" s="278"/>
      <c r="K28" s="278"/>
      <c r="L28" s="278"/>
      <c r="M28" s="278"/>
      <c r="N28" s="17"/>
    </row>
    <row r="29" spans="1:14" x14ac:dyDescent="0.2">
      <c r="A29" s="239"/>
      <c r="B29" s="216"/>
      <c r="C29" s="235"/>
      <c r="D29" s="235"/>
      <c r="E29" s="278"/>
      <c r="F29" s="278"/>
      <c r="G29" s="278"/>
      <c r="H29" s="278"/>
      <c r="I29" s="278"/>
      <c r="J29" s="278"/>
      <c r="K29" s="278"/>
      <c r="L29" s="278"/>
      <c r="M29" s="278"/>
      <c r="N29" s="17"/>
    </row>
    <row r="30" spans="1:14" x14ac:dyDescent="0.2">
      <c r="A30" s="239"/>
      <c r="B30" s="216"/>
      <c r="C30" s="235"/>
      <c r="D30" s="235"/>
      <c r="E30" s="278"/>
      <c r="F30" s="278"/>
      <c r="G30" s="278"/>
      <c r="H30" s="278"/>
      <c r="I30" s="278"/>
      <c r="J30" s="278"/>
      <c r="K30" s="278"/>
      <c r="L30" s="278"/>
      <c r="M30" s="278"/>
      <c r="N30" s="17"/>
    </row>
    <row r="31" spans="1:14" ht="9.75" customHeight="1" x14ac:dyDescent="0.2">
      <c r="A31" s="240"/>
      <c r="B31" s="217"/>
      <c r="C31" s="25"/>
      <c r="D31" s="25"/>
      <c r="E31" s="278"/>
      <c r="F31" s="278"/>
      <c r="G31" s="278"/>
      <c r="H31" s="278"/>
      <c r="I31" s="278"/>
      <c r="J31" s="278"/>
      <c r="K31" s="278"/>
      <c r="L31" s="278"/>
      <c r="M31" s="278"/>
      <c r="N31" s="17"/>
    </row>
    <row r="32" spans="1:14" x14ac:dyDescent="0.2">
      <c r="A32" s="237"/>
      <c r="B32" s="241"/>
      <c r="C32" s="242"/>
      <c r="D32" s="242"/>
      <c r="E32" s="278"/>
      <c r="F32" s="278"/>
      <c r="G32" s="278"/>
      <c r="H32" s="278"/>
      <c r="I32" s="278"/>
      <c r="J32" s="278"/>
      <c r="K32" s="278"/>
      <c r="L32" s="278"/>
      <c r="M32" s="278"/>
      <c r="N32" s="88"/>
    </row>
    <row r="33" spans="1:14" x14ac:dyDescent="0.2">
      <c r="A33" s="237"/>
      <c r="B33" s="243"/>
      <c r="C33" s="242"/>
      <c r="D33" s="242"/>
      <c r="E33" s="278"/>
      <c r="F33" s="278"/>
      <c r="G33" s="278"/>
      <c r="H33" s="278"/>
      <c r="I33" s="278"/>
      <c r="J33" s="278"/>
      <c r="K33" s="278"/>
      <c r="L33" s="278"/>
      <c r="M33" s="278"/>
      <c r="N33" s="88"/>
    </row>
    <row r="34" spans="1:14" x14ac:dyDescent="0.2">
      <c r="M34" s="296"/>
      <c r="N34" s="219"/>
    </row>
    <row r="35" spans="1:14" x14ac:dyDescent="0.2">
      <c r="N35" s="219"/>
    </row>
    <row r="13188" s="1250" customFormat="1" x14ac:dyDescent="0.2"/>
    <row r="13191" s="733" customFormat="1" x14ac:dyDescent="0.2"/>
    <row r="13192" s="733" customFormat="1" x14ac:dyDescent="0.2"/>
    <row r="13193" s="733" customFormat="1" x14ac:dyDescent="0.2"/>
    <row r="13194" s="733" customFormat="1" x14ac:dyDescent="0.2"/>
    <row r="13195" s="733" customFormat="1" x14ac:dyDescent="0.2"/>
    <row r="13196" s="733" customFormat="1" x14ac:dyDescent="0.2"/>
    <row r="13197" s="733" customFormat="1" x14ac:dyDescent="0.2"/>
    <row r="13198" s="733" customFormat="1" x14ac:dyDescent="0.2"/>
    <row r="13199" s="733" customFormat="1" x14ac:dyDescent="0.2"/>
    <row r="13200" s="733" customFormat="1" x14ac:dyDescent="0.2"/>
    <row r="13201" s="733" customFormat="1" x14ac:dyDescent="0.2"/>
    <row r="13202" s="733" customFormat="1" x14ac:dyDescent="0.2"/>
    <row r="13203" s="733" customFormat="1" x14ac:dyDescent="0.2"/>
    <row r="13204" s="733" customFormat="1" x14ac:dyDescent="0.2"/>
    <row r="13205" s="733" customFormat="1" x14ac:dyDescent="0.2"/>
    <row r="13206" s="733" customFormat="1" x14ac:dyDescent="0.2"/>
    <row r="13207" s="733" customFormat="1" x14ac:dyDescent="0.2"/>
    <row r="13208" s="733" customFormat="1" x14ac:dyDescent="0.2"/>
    <row r="13209" s="733" customFormat="1" x14ac:dyDescent="0.2"/>
    <row r="13210" s="733" customFormat="1" x14ac:dyDescent="0.2"/>
    <row r="13211" s="733" customFormat="1" x14ac:dyDescent="0.2"/>
    <row r="13212" s="733" customFormat="1" x14ac:dyDescent="0.2"/>
    <row r="13213" s="733" customFormat="1" x14ac:dyDescent="0.2"/>
    <row r="13214" s="733" customFormat="1" x14ac:dyDescent="0.2"/>
    <row r="13215" s="733" customFormat="1" x14ac:dyDescent="0.2"/>
    <row r="13216" s="733" customFormat="1" x14ac:dyDescent="0.2"/>
    <row r="13217" s="733" customFormat="1" x14ac:dyDescent="0.2"/>
    <row r="13218" s="733" customFormat="1" x14ac:dyDescent="0.2"/>
    <row r="13219" s="733" customFormat="1" x14ac:dyDescent="0.2"/>
    <row r="13220" s="733" customFormat="1" x14ac:dyDescent="0.2"/>
    <row r="13221" s="733" customFormat="1" x14ac:dyDescent="0.2"/>
    <row r="13222" s="733" customFormat="1" x14ac:dyDescent="0.2"/>
    <row r="13223" s="733" customFormat="1" x14ac:dyDescent="0.2"/>
    <row r="13224" s="733" customFormat="1" x14ac:dyDescent="0.2"/>
    <row r="13225" s="733" customFormat="1" x14ac:dyDescent="0.2"/>
    <row r="13226" s="733" customFormat="1" x14ac:dyDescent="0.2"/>
    <row r="13227" s="733" customFormat="1" x14ac:dyDescent="0.2"/>
    <row r="13228" s="733" customFormat="1" x14ac:dyDescent="0.2"/>
    <row r="13229" s="733" customFormat="1" x14ac:dyDescent="0.2"/>
    <row r="13230" s="733" customFormat="1" x14ac:dyDescent="0.2"/>
    <row r="13231" s="733" customFormat="1" x14ac:dyDescent="0.2"/>
    <row r="13232" s="733" customFormat="1" x14ac:dyDescent="0.2"/>
    <row r="13233" s="733" customFormat="1" x14ac:dyDescent="0.2"/>
    <row r="13234" s="733" customFormat="1" x14ac:dyDescent="0.2"/>
    <row r="13235" s="733" customFormat="1" x14ac:dyDescent="0.2"/>
    <row r="13236" s="733" customFormat="1" x14ac:dyDescent="0.2"/>
    <row r="13237" s="733" customFormat="1" x14ac:dyDescent="0.2"/>
    <row r="13238" s="733" customFormat="1" x14ac:dyDescent="0.2"/>
    <row r="13239" s="733" customFormat="1" x14ac:dyDescent="0.2"/>
    <row r="13240" s="733" customFormat="1" x14ac:dyDescent="0.2"/>
    <row r="13241" s="733" customFormat="1" x14ac:dyDescent="0.2"/>
    <row r="13242" s="733" customFormat="1" x14ac:dyDescent="0.2"/>
    <row r="13243" s="733" customFormat="1" x14ac:dyDescent="0.2"/>
    <row r="13244" s="733" customFormat="1" x14ac:dyDescent="0.2"/>
    <row r="13245" s="733" customFormat="1" x14ac:dyDescent="0.2"/>
    <row r="13246" s="733" customFormat="1" x14ac:dyDescent="0.2"/>
    <row r="13247" s="733" customFormat="1" x14ac:dyDescent="0.2"/>
    <row r="13248" s="733" customFormat="1" x14ac:dyDescent="0.2"/>
    <row r="13249" s="733" customFormat="1" x14ac:dyDescent="0.2"/>
    <row r="13250" s="733" customFormat="1" x14ac:dyDescent="0.2"/>
    <row r="13251" s="733" customFormat="1" x14ac:dyDescent="0.2"/>
    <row r="13252" s="733" customFormat="1" x14ac:dyDescent="0.2"/>
    <row r="13253" s="733" customFormat="1" x14ac:dyDescent="0.2"/>
    <row r="13254" s="733" customFormat="1" x14ac:dyDescent="0.2"/>
    <row r="13255" s="733" customFormat="1" x14ac:dyDescent="0.2"/>
    <row r="13256" s="733" customFormat="1" x14ac:dyDescent="0.2"/>
    <row r="13257" s="733" customFormat="1" x14ac:dyDescent="0.2"/>
    <row r="13258" s="733" customFormat="1" x14ac:dyDescent="0.2"/>
    <row r="13259" s="733" customFormat="1" x14ac:dyDescent="0.2"/>
    <row r="13260" s="733" customFormat="1" x14ac:dyDescent="0.2"/>
    <row r="13261" s="733" customFormat="1" x14ac:dyDescent="0.2"/>
    <row r="13262" s="733" customFormat="1" x14ac:dyDescent="0.2"/>
    <row r="13263" s="733" customFormat="1" x14ac:dyDescent="0.2"/>
    <row r="13264" s="733" customFormat="1" x14ac:dyDescent="0.2"/>
    <row r="13265" s="733" customFormat="1" x14ac:dyDescent="0.2"/>
    <row r="13266" s="733" customFormat="1" x14ac:dyDescent="0.2"/>
    <row r="13267" s="733" customFormat="1" x14ac:dyDescent="0.2"/>
    <row r="13268" s="733" customFormat="1" x14ac:dyDescent="0.2"/>
    <row r="13269" s="733" customFormat="1" x14ac:dyDescent="0.2"/>
    <row r="13270" s="733" customFormat="1" x14ac:dyDescent="0.2"/>
    <row r="13271" s="733" customFormat="1" x14ac:dyDescent="0.2"/>
    <row r="13272" s="733" customFormat="1" x14ac:dyDescent="0.2"/>
    <row r="13273" s="733" customFormat="1" x14ac:dyDescent="0.2"/>
    <row r="13274" s="733" customFormat="1" x14ac:dyDescent="0.2"/>
    <row r="13275" s="733" customFormat="1" x14ac:dyDescent="0.2"/>
    <row r="13276" s="733" customFormat="1" x14ac:dyDescent="0.2"/>
    <row r="13277" s="733" customFormat="1" x14ac:dyDescent="0.2"/>
    <row r="13278" s="733" customFormat="1" x14ac:dyDescent="0.2"/>
    <row r="13279" s="733" customFormat="1" x14ac:dyDescent="0.2"/>
    <row r="13280" s="733" customFormat="1" x14ac:dyDescent="0.2"/>
    <row r="13281" s="733" customFormat="1" x14ac:dyDescent="0.2"/>
    <row r="13282" s="733" customFormat="1" x14ac:dyDescent="0.2"/>
    <row r="13283" s="733" customFormat="1" x14ac:dyDescent="0.2"/>
    <row r="13284" s="733" customFormat="1" x14ac:dyDescent="0.2"/>
    <row r="13285" s="733" customFormat="1" x14ac:dyDescent="0.2"/>
    <row r="13286" s="733" customFormat="1" x14ac:dyDescent="0.2"/>
    <row r="13287" s="733" customFormat="1" x14ac:dyDescent="0.2"/>
    <row r="13288" s="733" customFormat="1" x14ac:dyDescent="0.2"/>
    <row r="13289" s="733" customFormat="1" x14ac:dyDescent="0.2"/>
    <row r="13290" s="733" customFormat="1" x14ac:dyDescent="0.2"/>
    <row r="13291" s="733" customFormat="1" x14ac:dyDescent="0.2"/>
    <row r="13292" s="733" customFormat="1" x14ac:dyDescent="0.2"/>
    <row r="13293" s="733" customFormat="1" x14ac:dyDescent="0.2"/>
    <row r="13294" s="733" customFormat="1" x14ac:dyDescent="0.2"/>
    <row r="13295" s="733" customFormat="1" x14ac:dyDescent="0.2"/>
    <row r="13296" s="733" customFormat="1" x14ac:dyDescent="0.2"/>
    <row r="13297" s="733" customFormat="1" x14ac:dyDescent="0.2"/>
    <row r="13298" s="733" customFormat="1" x14ac:dyDescent="0.2"/>
    <row r="13299" s="733" customFormat="1" x14ac:dyDescent="0.2"/>
    <row r="13300" s="733" customFormat="1" x14ac:dyDescent="0.2"/>
    <row r="13301" s="733" customFormat="1" x14ac:dyDescent="0.2"/>
    <row r="13302" s="733" customFormat="1" x14ac:dyDescent="0.2"/>
    <row r="13303" s="733" customFormat="1" x14ac:dyDescent="0.2"/>
    <row r="13304" s="733" customFormat="1" x14ac:dyDescent="0.2"/>
    <row r="13305" s="733" customFormat="1" x14ac:dyDescent="0.2"/>
    <row r="13306" s="733" customFormat="1" x14ac:dyDescent="0.2"/>
    <row r="13307" s="733" customFormat="1" x14ac:dyDescent="0.2"/>
    <row r="13308" s="733" customFormat="1" x14ac:dyDescent="0.2"/>
    <row r="13309" s="733" customFormat="1" x14ac:dyDescent="0.2"/>
    <row r="13310" s="733" customFormat="1" x14ac:dyDescent="0.2"/>
    <row r="13311" s="733" customFormat="1" x14ac:dyDescent="0.2"/>
    <row r="13312" s="733" customFormat="1" x14ac:dyDescent="0.2"/>
    <row r="13313" s="733" customFormat="1" x14ac:dyDescent="0.2"/>
    <row r="13314" s="733" customFormat="1" x14ac:dyDescent="0.2"/>
    <row r="13315" s="733" customFormat="1" x14ac:dyDescent="0.2"/>
    <row r="13316" s="733" customFormat="1" x14ac:dyDescent="0.2"/>
    <row r="13317" s="733" customFormat="1" x14ac:dyDescent="0.2"/>
    <row r="13318" s="733" customFormat="1" x14ac:dyDescent="0.2"/>
    <row r="13319" s="733" customFormat="1" x14ac:dyDescent="0.2"/>
    <row r="13320" s="733" customFormat="1" x14ac:dyDescent="0.2"/>
    <row r="13321" s="733" customFormat="1" x14ac:dyDescent="0.2"/>
    <row r="13322" s="733" customFormat="1" x14ac:dyDescent="0.2"/>
    <row r="13323" s="733" customFormat="1" x14ac:dyDescent="0.2"/>
    <row r="13324" s="733" customFormat="1" x14ac:dyDescent="0.2"/>
    <row r="13325" s="733" customFormat="1" x14ac:dyDescent="0.2"/>
    <row r="13326" s="733" customFormat="1" x14ac:dyDescent="0.2"/>
    <row r="13327" s="733" customFormat="1" x14ac:dyDescent="0.2"/>
    <row r="13328" s="733" customFormat="1" x14ac:dyDescent="0.2"/>
    <row r="13329" s="733" customFormat="1" x14ac:dyDescent="0.2"/>
    <row r="13330" s="733" customFormat="1" x14ac:dyDescent="0.2"/>
    <row r="13331" s="733" customFormat="1" x14ac:dyDescent="0.2"/>
    <row r="13332" s="733" customFormat="1" x14ac:dyDescent="0.2"/>
    <row r="13333" s="733" customFormat="1" x14ac:dyDescent="0.2"/>
    <row r="13334" s="733" customFormat="1" x14ac:dyDescent="0.2"/>
    <row r="13335" s="733" customFormat="1" x14ac:dyDescent="0.2"/>
    <row r="13336" s="733" customFormat="1" x14ac:dyDescent="0.2"/>
    <row r="13337" s="733" customFormat="1" x14ac:dyDescent="0.2"/>
    <row r="13338" s="733" customFormat="1" x14ac:dyDescent="0.2"/>
    <row r="13339" s="733" customFormat="1" x14ac:dyDescent="0.2"/>
    <row r="13340" s="733" customFormat="1" x14ac:dyDescent="0.2"/>
    <row r="13341" s="733" customFormat="1" x14ac:dyDescent="0.2"/>
    <row r="13342" s="733" customFormat="1" x14ac:dyDescent="0.2"/>
    <row r="13343" s="733" customFormat="1" x14ac:dyDescent="0.2"/>
    <row r="13344" s="733" customFormat="1" x14ac:dyDescent="0.2"/>
    <row r="13345" s="733" customFormat="1" x14ac:dyDescent="0.2"/>
    <row r="13346" s="733" customFormat="1" x14ac:dyDescent="0.2"/>
    <row r="13347" s="733" customFormat="1" x14ac:dyDescent="0.2"/>
    <row r="13348" s="733" customFormat="1" x14ac:dyDescent="0.2"/>
    <row r="13349" s="733" customFormat="1" x14ac:dyDescent="0.2"/>
    <row r="13350" s="733" customFormat="1" x14ac:dyDescent="0.2"/>
    <row r="13351" s="733" customFormat="1" x14ac:dyDescent="0.2"/>
    <row r="13352" s="733" customFormat="1" x14ac:dyDescent="0.2"/>
    <row r="13353" s="733" customFormat="1" x14ac:dyDescent="0.2"/>
    <row r="13354" s="733" customFormat="1" x14ac:dyDescent="0.2"/>
    <row r="13355" s="733" customFormat="1" x14ac:dyDescent="0.2"/>
    <row r="13356" s="733" customFormat="1" x14ac:dyDescent="0.2"/>
    <row r="13357" s="733" customFormat="1" x14ac:dyDescent="0.2"/>
    <row r="13358" s="733" customFormat="1" x14ac:dyDescent="0.2"/>
    <row r="13359" s="733" customFormat="1" x14ac:dyDescent="0.2"/>
    <row r="13360" s="733" customFormat="1" x14ac:dyDescent="0.2"/>
    <row r="13361" s="733" customFormat="1" x14ac:dyDescent="0.2"/>
    <row r="13362" s="733" customFormat="1" x14ac:dyDescent="0.2"/>
    <row r="13363" s="733" customFormat="1" x14ac:dyDescent="0.2"/>
    <row r="13364" s="733" customFormat="1" x14ac:dyDescent="0.2"/>
    <row r="13365" s="733" customFormat="1" x14ac:dyDescent="0.2"/>
    <row r="13366" s="733" customFormat="1" x14ac:dyDescent="0.2"/>
    <row r="13367" s="733" customFormat="1" x14ac:dyDescent="0.2"/>
    <row r="13368" s="733" customFormat="1" x14ac:dyDescent="0.2"/>
    <row r="13369" s="733" customFormat="1" x14ac:dyDescent="0.2"/>
    <row r="13370" s="733" customFormat="1" x14ac:dyDescent="0.2"/>
    <row r="13371" s="733" customFormat="1" x14ac:dyDescent="0.2"/>
    <row r="13372" s="733" customFormat="1" x14ac:dyDescent="0.2"/>
    <row r="13373" s="733" customFormat="1" x14ac:dyDescent="0.2"/>
    <row r="13374" s="733" customFormat="1" x14ac:dyDescent="0.2"/>
    <row r="13375" s="733" customFormat="1" x14ac:dyDescent="0.2"/>
    <row r="13376" s="733" customFormat="1" x14ac:dyDescent="0.2"/>
    <row r="13377" s="733" customFormat="1" x14ac:dyDescent="0.2"/>
    <row r="13378" s="733" customFormat="1" x14ac:dyDescent="0.2"/>
    <row r="13379" s="733" customFormat="1" x14ac:dyDescent="0.2"/>
    <row r="13380" s="733" customFormat="1" x14ac:dyDescent="0.2"/>
    <row r="13381" s="733" customFormat="1" x14ac:dyDescent="0.2"/>
    <row r="13382" s="733" customFormat="1" x14ac:dyDescent="0.2"/>
    <row r="13383" s="733" customFormat="1" x14ac:dyDescent="0.2"/>
    <row r="13384" s="733" customFormat="1" x14ac:dyDescent="0.2"/>
    <row r="13385" s="733" customFormat="1" x14ac:dyDescent="0.2"/>
    <row r="13386" s="733" customFormat="1" x14ac:dyDescent="0.2"/>
    <row r="13387" s="733" customFormat="1" x14ac:dyDescent="0.2"/>
    <row r="13388" s="733" customFormat="1" x14ac:dyDescent="0.2"/>
    <row r="13389" s="733" customFormat="1" x14ac:dyDescent="0.2"/>
    <row r="13390" s="733" customFormat="1" x14ac:dyDescent="0.2"/>
    <row r="13391" s="733" customFormat="1" x14ac:dyDescent="0.2"/>
    <row r="13392" s="733" customFormat="1" x14ac:dyDescent="0.2"/>
    <row r="13393" s="733" customFormat="1" x14ac:dyDescent="0.2"/>
    <row r="13394" s="733" customFormat="1" x14ac:dyDescent="0.2"/>
    <row r="13395" s="733" customFormat="1" x14ac:dyDescent="0.2"/>
    <row r="13396" s="733" customFormat="1" x14ac:dyDescent="0.2"/>
    <row r="13397" s="733" customFormat="1" x14ac:dyDescent="0.2"/>
    <row r="13398" s="733" customFormat="1" x14ac:dyDescent="0.2"/>
    <row r="13399" s="733" customFormat="1" x14ac:dyDescent="0.2"/>
    <row r="13400" s="733" customFormat="1" x14ac:dyDescent="0.2"/>
    <row r="13401" s="733" customFormat="1" x14ac:dyDescent="0.2"/>
    <row r="13402" s="733" customFormat="1" x14ac:dyDescent="0.2"/>
    <row r="13403" s="733" customFormat="1" x14ac:dyDescent="0.2"/>
    <row r="13404" s="733" customFormat="1" x14ac:dyDescent="0.2"/>
    <row r="13405" s="733" customFormat="1" x14ac:dyDescent="0.2"/>
    <row r="13406" s="733" customFormat="1" x14ac:dyDescent="0.2"/>
    <row r="13407" s="733" customFormat="1" x14ac:dyDescent="0.2"/>
    <row r="13408" s="733" customFormat="1" x14ac:dyDescent="0.2"/>
    <row r="13409" s="733" customFormat="1" x14ac:dyDescent="0.2"/>
    <row r="13410" s="733" customFormat="1" x14ac:dyDescent="0.2"/>
    <row r="13411" s="733" customFormat="1" x14ac:dyDescent="0.2"/>
    <row r="13412" s="733" customFormat="1" x14ac:dyDescent="0.2"/>
    <row r="13413" s="733" customFormat="1" x14ac:dyDescent="0.2"/>
    <row r="13414" s="733" customFormat="1" x14ac:dyDescent="0.2"/>
    <row r="13415" s="733" customFormat="1" x14ac:dyDescent="0.2"/>
    <row r="13416" s="733" customFormat="1" x14ac:dyDescent="0.2"/>
    <row r="13417" s="733" customFormat="1" x14ac:dyDescent="0.2"/>
    <row r="13418" s="733" customFormat="1" x14ac:dyDescent="0.2"/>
    <row r="13419" s="733" customFormat="1" x14ac:dyDescent="0.2"/>
    <row r="13420" s="733" customFormat="1" x14ac:dyDescent="0.2"/>
    <row r="13421" s="733" customFormat="1" x14ac:dyDescent="0.2"/>
    <row r="13422" s="733" customFormat="1" x14ac:dyDescent="0.2"/>
    <row r="13423" s="733" customFormat="1" x14ac:dyDescent="0.2"/>
    <row r="13424" s="733" customFormat="1" x14ac:dyDescent="0.2"/>
    <row r="13425" s="733" customFormat="1" x14ac:dyDescent="0.2"/>
    <row r="13426" s="733" customFormat="1" x14ac:dyDescent="0.2"/>
    <row r="13427" s="733" customFormat="1" x14ac:dyDescent="0.2"/>
    <row r="13428" s="733" customFormat="1" x14ac:dyDescent="0.2"/>
    <row r="13429" s="733" customFormat="1" x14ac:dyDescent="0.2"/>
    <row r="13430" s="733" customFormat="1" x14ac:dyDescent="0.2"/>
    <row r="13431" s="733" customFormat="1" x14ac:dyDescent="0.2"/>
    <row r="13432" s="733" customFormat="1" x14ac:dyDescent="0.2"/>
    <row r="13433" s="733" customFormat="1" x14ac:dyDescent="0.2"/>
    <row r="13434" s="733" customFormat="1" x14ac:dyDescent="0.2"/>
    <row r="13435" s="733" customFormat="1" x14ac:dyDescent="0.2"/>
    <row r="13436" s="733" customFormat="1" x14ac:dyDescent="0.2"/>
    <row r="13437" s="733" customFormat="1" x14ac:dyDescent="0.2"/>
    <row r="13438" s="733" customFormat="1" x14ac:dyDescent="0.2"/>
    <row r="13439" s="733" customFormat="1" x14ac:dyDescent="0.2"/>
    <row r="13440" s="733" customFormat="1" x14ac:dyDescent="0.2"/>
    <row r="13441" s="733" customFormat="1" x14ac:dyDescent="0.2"/>
    <row r="13442" s="733" customFormat="1" x14ac:dyDescent="0.2"/>
    <row r="13443" s="733" customFormat="1" x14ac:dyDescent="0.2"/>
    <row r="13444" s="733" customFormat="1" x14ac:dyDescent="0.2"/>
    <row r="13445" s="733" customFormat="1" x14ac:dyDescent="0.2"/>
    <row r="13446" s="733" customFormat="1" x14ac:dyDescent="0.2"/>
    <row r="13447" s="733" customFormat="1" x14ac:dyDescent="0.2"/>
    <row r="13448" s="733" customFormat="1" x14ac:dyDescent="0.2"/>
    <row r="13449" s="733" customFormat="1" x14ac:dyDescent="0.2"/>
    <row r="13450" s="733" customFormat="1" x14ac:dyDescent="0.2"/>
    <row r="13451" s="733" customFormat="1" x14ac:dyDescent="0.2"/>
    <row r="13452" s="733" customFormat="1" x14ac:dyDescent="0.2"/>
    <row r="13453" s="733" customFormat="1" x14ac:dyDescent="0.2"/>
    <row r="13454" s="733" customFormat="1" x14ac:dyDescent="0.2"/>
    <row r="13455" s="733" customFormat="1" x14ac:dyDescent="0.2"/>
    <row r="13456" s="733" customFormat="1" x14ac:dyDescent="0.2"/>
    <row r="13457" s="733" customFormat="1" x14ac:dyDescent="0.2"/>
    <row r="13458" s="733" customFormat="1" x14ac:dyDescent="0.2"/>
    <row r="13459" s="733" customFormat="1" x14ac:dyDescent="0.2"/>
    <row r="13460" s="733" customFormat="1" x14ac:dyDescent="0.2"/>
    <row r="13461" s="733" customFormat="1" x14ac:dyDescent="0.2"/>
    <row r="13462" s="733" customFormat="1" x14ac:dyDescent="0.2"/>
    <row r="13463" s="733" customFormat="1" x14ac:dyDescent="0.2"/>
    <row r="13464" s="733" customFormat="1" x14ac:dyDescent="0.2"/>
    <row r="13465" s="733" customFormat="1" x14ac:dyDescent="0.2"/>
    <row r="13466" s="733" customFormat="1" x14ac:dyDescent="0.2"/>
    <row r="13467" s="733" customFormat="1" x14ac:dyDescent="0.2"/>
    <row r="13468" s="733" customFormat="1" x14ac:dyDescent="0.2"/>
    <row r="13469" s="733" customFormat="1" x14ac:dyDescent="0.2"/>
    <row r="13470" s="733" customFormat="1" x14ac:dyDescent="0.2"/>
    <row r="13471" s="733" customFormat="1" x14ac:dyDescent="0.2"/>
    <row r="13472" s="733" customFormat="1" x14ac:dyDescent="0.2"/>
    <row r="13473" s="733" customFormat="1" x14ac:dyDescent="0.2"/>
    <row r="13474" s="733" customFormat="1" x14ac:dyDescent="0.2"/>
    <row r="13475" s="733" customFormat="1" x14ac:dyDescent="0.2"/>
    <row r="13476" s="733" customFormat="1" x14ac:dyDescent="0.2"/>
    <row r="13477" s="733" customFormat="1" x14ac:dyDescent="0.2"/>
    <row r="13478" s="733" customFormat="1" x14ac:dyDescent="0.2"/>
    <row r="13479" s="733" customFormat="1" x14ac:dyDescent="0.2"/>
    <row r="13480" s="733" customFormat="1" x14ac:dyDescent="0.2"/>
    <row r="13481" s="733" customFormat="1" x14ac:dyDescent="0.2"/>
    <row r="13482" s="733" customFormat="1" x14ac:dyDescent="0.2"/>
    <row r="13483" s="733" customFormat="1" x14ac:dyDescent="0.2"/>
    <row r="13484" s="733" customFormat="1" x14ac:dyDescent="0.2"/>
    <row r="13485" s="733" customFormat="1" x14ac:dyDescent="0.2"/>
    <row r="13486" s="733" customFormat="1" x14ac:dyDescent="0.2"/>
    <row r="13487" s="733" customFormat="1" x14ac:dyDescent="0.2"/>
    <row r="13488" s="733" customFormat="1" x14ac:dyDescent="0.2"/>
    <row r="13489" s="733" customFormat="1" x14ac:dyDescent="0.2"/>
    <row r="13490" s="733" customFormat="1" x14ac:dyDescent="0.2"/>
    <row r="13491" s="733" customFormat="1" x14ac:dyDescent="0.2"/>
    <row r="13492" s="733" customFormat="1" x14ac:dyDescent="0.2"/>
    <row r="13493" s="733" customFormat="1" x14ac:dyDescent="0.2"/>
    <row r="13494" s="733" customFormat="1" x14ac:dyDescent="0.2"/>
    <row r="13495" s="733" customFormat="1" x14ac:dyDescent="0.2"/>
    <row r="13496" s="733" customFormat="1" x14ac:dyDescent="0.2"/>
    <row r="13497" s="733" customFormat="1" x14ac:dyDescent="0.2"/>
    <row r="13498" s="733" customFormat="1" x14ac:dyDescent="0.2"/>
    <row r="13499" s="733" customFormat="1" x14ac:dyDescent="0.2"/>
    <row r="13500" s="733" customFormat="1" x14ac:dyDescent="0.2"/>
    <row r="13501" s="733" customFormat="1" x14ac:dyDescent="0.2"/>
    <row r="13502" s="733" customFormat="1" x14ac:dyDescent="0.2"/>
    <row r="13503" s="733" customFormat="1" x14ac:dyDescent="0.2"/>
    <row r="13504" s="733" customFormat="1" x14ac:dyDescent="0.2"/>
    <row r="13505" s="733" customFormat="1" x14ac:dyDescent="0.2"/>
    <row r="13506" s="733" customFormat="1" x14ac:dyDescent="0.2"/>
    <row r="13507" s="733" customFormat="1" x14ac:dyDescent="0.2"/>
    <row r="13508" s="733" customFormat="1" x14ac:dyDescent="0.2"/>
    <row r="13509" s="733" customFormat="1" x14ac:dyDescent="0.2"/>
    <row r="13510" s="733" customFormat="1" x14ac:dyDescent="0.2"/>
    <row r="13511" s="733" customFormat="1" x14ac:dyDescent="0.2"/>
    <row r="13512" s="733" customFormat="1" x14ac:dyDescent="0.2"/>
    <row r="13513" s="733" customFormat="1" x14ac:dyDescent="0.2"/>
    <row r="13514" s="733" customFormat="1" x14ac:dyDescent="0.2"/>
    <row r="13515" s="733" customFormat="1" x14ac:dyDescent="0.2"/>
    <row r="13516" s="733" customFormat="1" x14ac:dyDescent="0.2"/>
    <row r="13517" s="733" customFormat="1" x14ac:dyDescent="0.2"/>
    <row r="13518" s="733" customFormat="1" x14ac:dyDescent="0.2"/>
    <row r="13519" s="733" customFormat="1" x14ac:dyDescent="0.2"/>
    <row r="13520" s="733" customFormat="1" x14ac:dyDescent="0.2"/>
    <row r="13521" s="733" customFormat="1" x14ac:dyDescent="0.2"/>
    <row r="13522" s="733" customFormat="1" x14ac:dyDescent="0.2"/>
    <row r="13523" s="733" customFormat="1" x14ac:dyDescent="0.2"/>
    <row r="13524" s="733" customFormat="1" x14ac:dyDescent="0.2"/>
    <row r="13525" s="733" customFormat="1" x14ac:dyDescent="0.2"/>
    <row r="13526" s="733" customFormat="1" x14ac:dyDescent="0.2"/>
    <row r="13527" s="733" customFormat="1" x14ac:dyDescent="0.2"/>
    <row r="13528" s="733" customFormat="1" x14ac:dyDescent="0.2"/>
    <row r="13529" s="733" customFormat="1" x14ac:dyDescent="0.2"/>
    <row r="13530" s="733" customFormat="1" x14ac:dyDescent="0.2"/>
    <row r="13531" s="733" customFormat="1" x14ac:dyDescent="0.2"/>
    <row r="13532" s="733" customFormat="1" x14ac:dyDescent="0.2"/>
    <row r="13533" s="733" customFormat="1" x14ac:dyDescent="0.2"/>
    <row r="13534" s="733" customFormat="1" x14ac:dyDescent="0.2"/>
    <row r="13535" s="733" customFormat="1" x14ac:dyDescent="0.2"/>
    <row r="13536" s="733" customFormat="1" x14ac:dyDescent="0.2"/>
    <row r="13537" s="733" customFormat="1" x14ac:dyDescent="0.2"/>
    <row r="13538" s="733" customFormat="1" x14ac:dyDescent="0.2"/>
    <row r="13539" s="733" customFormat="1" x14ac:dyDescent="0.2"/>
    <row r="13540" s="733" customFormat="1" x14ac:dyDescent="0.2"/>
    <row r="13541" s="733" customFormat="1" x14ac:dyDescent="0.2"/>
    <row r="13542" s="733" customFormat="1" x14ac:dyDescent="0.2"/>
    <row r="13543" s="733" customFormat="1" x14ac:dyDescent="0.2"/>
    <row r="13544" s="733" customFormat="1" x14ac:dyDescent="0.2"/>
    <row r="13545" s="733" customFormat="1" x14ac:dyDescent="0.2"/>
    <row r="13546" s="733" customFormat="1" x14ac:dyDescent="0.2"/>
    <row r="13547" s="733" customFormat="1" x14ac:dyDescent="0.2"/>
    <row r="13548" s="733" customFormat="1" x14ac:dyDescent="0.2"/>
    <row r="13549" s="733" customFormat="1" x14ac:dyDescent="0.2"/>
    <row r="13550" s="733" customFormat="1" x14ac:dyDescent="0.2"/>
    <row r="13551" s="733" customFormat="1" x14ac:dyDescent="0.2"/>
    <row r="13552" s="733" customFormat="1" x14ac:dyDescent="0.2"/>
    <row r="13553" s="733" customFormat="1" x14ac:dyDescent="0.2"/>
    <row r="13554" s="733" customFormat="1" x14ac:dyDescent="0.2"/>
    <row r="13555" s="733" customFormat="1" x14ac:dyDescent="0.2"/>
    <row r="13556" s="733" customFormat="1" x14ac:dyDescent="0.2"/>
    <row r="13557" s="733" customFormat="1" x14ac:dyDescent="0.2"/>
    <row r="13558" s="733" customFormat="1" x14ac:dyDescent="0.2"/>
    <row r="13559" s="733" customFormat="1" x14ac:dyDescent="0.2"/>
    <row r="13560" s="733" customFormat="1" x14ac:dyDescent="0.2"/>
    <row r="13561" s="733" customFormat="1" x14ac:dyDescent="0.2"/>
    <row r="13562" s="733" customFormat="1" x14ac:dyDescent="0.2"/>
    <row r="13563" s="733" customFormat="1" x14ac:dyDescent="0.2"/>
    <row r="13564" s="733" customFormat="1" x14ac:dyDescent="0.2"/>
    <row r="13565" s="733" customFormat="1" x14ac:dyDescent="0.2"/>
    <row r="13566" s="733" customFormat="1" x14ac:dyDescent="0.2"/>
    <row r="13567" s="733" customFormat="1" x14ac:dyDescent="0.2"/>
    <row r="13568" s="733" customFormat="1" x14ac:dyDescent="0.2"/>
    <row r="13569" s="733" customFormat="1" x14ac:dyDescent="0.2"/>
    <row r="13570" s="733" customFormat="1" x14ac:dyDescent="0.2"/>
    <row r="13571" s="733" customFormat="1" x14ac:dyDescent="0.2"/>
    <row r="13572" s="733" customFormat="1" x14ac:dyDescent="0.2"/>
    <row r="13573" s="733" customFormat="1" x14ac:dyDescent="0.2"/>
    <row r="13574" s="733" customFormat="1" x14ac:dyDescent="0.2"/>
    <row r="13575" s="733" customFormat="1" x14ac:dyDescent="0.2"/>
    <row r="13576" s="733" customFormat="1" x14ac:dyDescent="0.2"/>
    <row r="13577" s="733" customFormat="1" x14ac:dyDescent="0.2"/>
    <row r="13578" s="733" customFormat="1" x14ac:dyDescent="0.2"/>
    <row r="13579" s="733" customFormat="1" x14ac:dyDescent="0.2"/>
    <row r="13580" s="733" customFormat="1" x14ac:dyDescent="0.2"/>
    <row r="13581" s="733" customFormat="1" x14ac:dyDescent="0.2"/>
    <row r="13582" s="733" customFormat="1" x14ac:dyDescent="0.2"/>
    <row r="13583" s="733" customFormat="1" x14ac:dyDescent="0.2"/>
    <row r="13584" s="733" customFormat="1" x14ac:dyDescent="0.2"/>
    <row r="13585" s="733" customFormat="1" x14ac:dyDescent="0.2"/>
    <row r="13586" s="733" customFormat="1" x14ac:dyDescent="0.2"/>
    <row r="13587" s="733" customFormat="1" x14ac:dyDescent="0.2"/>
    <row r="13588" s="733" customFormat="1" x14ac:dyDescent="0.2"/>
    <row r="13589" s="733" customFormat="1" x14ac:dyDescent="0.2"/>
    <row r="13590" s="733" customFormat="1" x14ac:dyDescent="0.2"/>
    <row r="13591" s="733" customFormat="1" x14ac:dyDescent="0.2"/>
    <row r="13592" s="733" customFormat="1" x14ac:dyDescent="0.2"/>
    <row r="13593" s="733" customFormat="1" x14ac:dyDescent="0.2"/>
    <row r="13594" s="733" customFormat="1" x14ac:dyDescent="0.2"/>
    <row r="13595" s="733" customFormat="1" x14ac:dyDescent="0.2"/>
    <row r="13596" s="733" customFormat="1" x14ac:dyDescent="0.2"/>
    <row r="13597" s="733" customFormat="1" x14ac:dyDescent="0.2"/>
    <row r="13598" s="733" customFormat="1" x14ac:dyDescent="0.2"/>
    <row r="13599" s="733" customFormat="1" x14ac:dyDescent="0.2"/>
    <row r="13600" s="733" customFormat="1" x14ac:dyDescent="0.2"/>
    <row r="13601" s="733" customFormat="1" x14ac:dyDescent="0.2"/>
    <row r="13602" s="733" customFormat="1" x14ac:dyDescent="0.2"/>
    <row r="13603" s="733" customFormat="1" x14ac:dyDescent="0.2"/>
    <row r="13604" s="733" customFormat="1" x14ac:dyDescent="0.2"/>
    <row r="13605" s="733" customFormat="1" x14ac:dyDescent="0.2"/>
    <row r="13606" s="733" customFormat="1" x14ac:dyDescent="0.2"/>
    <row r="13607" s="733" customFormat="1" x14ac:dyDescent="0.2"/>
    <row r="13608" s="733" customFormat="1" x14ac:dyDescent="0.2"/>
    <row r="13609" s="733" customFormat="1" x14ac:dyDescent="0.2"/>
    <row r="13610" s="733" customFormat="1" x14ac:dyDescent="0.2"/>
    <row r="13611" s="733" customFormat="1" x14ac:dyDescent="0.2"/>
    <row r="13612" s="733" customFormat="1" x14ac:dyDescent="0.2"/>
    <row r="13613" s="733" customFormat="1" x14ac:dyDescent="0.2"/>
    <row r="13614" s="733" customFormat="1" x14ac:dyDescent="0.2"/>
    <row r="13615" s="733" customFormat="1" x14ac:dyDescent="0.2"/>
    <row r="13616" s="733" customFormat="1" x14ac:dyDescent="0.2"/>
    <row r="13617" s="733" customFormat="1" x14ac:dyDescent="0.2"/>
    <row r="13618" s="733" customFormat="1" x14ac:dyDescent="0.2"/>
    <row r="13619" s="733" customFormat="1" x14ac:dyDescent="0.2"/>
    <row r="13620" s="733" customFormat="1" x14ac:dyDescent="0.2"/>
    <row r="13621" s="733" customFormat="1" x14ac:dyDescent="0.2"/>
    <row r="13622" s="733" customFormat="1" x14ac:dyDescent="0.2"/>
    <row r="13623" s="733" customFormat="1" x14ac:dyDescent="0.2"/>
    <row r="13624" s="733" customFormat="1" x14ac:dyDescent="0.2"/>
    <row r="13625" s="733" customFormat="1" x14ac:dyDescent="0.2"/>
    <row r="13626" s="733" customFormat="1" x14ac:dyDescent="0.2"/>
    <row r="13627" s="733" customFormat="1" x14ac:dyDescent="0.2"/>
    <row r="13628" s="733" customFormat="1" x14ac:dyDescent="0.2"/>
    <row r="13629" s="733" customFormat="1" x14ac:dyDescent="0.2"/>
    <row r="13630" s="733" customFormat="1" x14ac:dyDescent="0.2"/>
    <row r="13631" s="733" customFormat="1" x14ac:dyDescent="0.2"/>
    <row r="13632" s="733" customFormat="1" x14ac:dyDescent="0.2"/>
    <row r="13633" s="733" customFormat="1" x14ac:dyDescent="0.2"/>
    <row r="13634" s="733" customFormat="1" x14ac:dyDescent="0.2"/>
    <row r="13635" s="733" customFormat="1" x14ac:dyDescent="0.2"/>
    <row r="13636" s="733" customFormat="1" x14ac:dyDescent="0.2"/>
    <row r="13637" s="733" customFormat="1" x14ac:dyDescent="0.2"/>
    <row r="13638" s="733" customFormat="1" x14ac:dyDescent="0.2"/>
    <row r="13639" s="733" customFormat="1" x14ac:dyDescent="0.2"/>
    <row r="13640" s="733" customFormat="1" x14ac:dyDescent="0.2"/>
    <row r="13641" s="733" customFormat="1" x14ac:dyDescent="0.2"/>
    <row r="13642" s="733" customFormat="1" x14ac:dyDescent="0.2"/>
    <row r="13643" s="733" customFormat="1" x14ac:dyDescent="0.2"/>
    <row r="13644" s="733" customFormat="1" x14ac:dyDescent="0.2"/>
    <row r="13645" s="733" customFormat="1" x14ac:dyDescent="0.2"/>
    <row r="13646" s="733" customFormat="1" x14ac:dyDescent="0.2"/>
    <row r="13647" s="733" customFormat="1" x14ac:dyDescent="0.2"/>
    <row r="13648" s="733" customFormat="1" x14ac:dyDescent="0.2"/>
    <row r="13649" s="733" customFormat="1" x14ac:dyDescent="0.2"/>
    <row r="13650" s="733" customFormat="1" x14ac:dyDescent="0.2"/>
    <row r="13651" s="733" customFormat="1" x14ac:dyDescent="0.2"/>
    <row r="13652" s="733" customFormat="1" x14ac:dyDescent="0.2"/>
    <row r="13653" s="733" customFormat="1" x14ac:dyDescent="0.2"/>
    <row r="13654" s="733" customFormat="1" x14ac:dyDescent="0.2"/>
    <row r="13655" s="733" customFormat="1" x14ac:dyDescent="0.2"/>
    <row r="13656" s="733" customFormat="1" x14ac:dyDescent="0.2"/>
    <row r="13657" s="733" customFormat="1" x14ac:dyDescent="0.2"/>
    <row r="13658" s="733" customFormat="1" x14ac:dyDescent="0.2"/>
    <row r="13659" s="733" customFormat="1" x14ac:dyDescent="0.2"/>
    <row r="13660" s="733" customFormat="1" x14ac:dyDescent="0.2"/>
    <row r="13661" s="733" customFormat="1" x14ac:dyDescent="0.2"/>
    <row r="13662" s="733" customFormat="1" x14ac:dyDescent="0.2"/>
    <row r="13663" s="733" customFormat="1" x14ac:dyDescent="0.2"/>
    <row r="13664" s="733" customFormat="1" x14ac:dyDescent="0.2"/>
    <row r="13665" s="733" customFormat="1" x14ac:dyDescent="0.2"/>
    <row r="13666" s="733" customFormat="1" x14ac:dyDescent="0.2"/>
    <row r="13667" s="733" customFormat="1" x14ac:dyDescent="0.2"/>
    <row r="13668" s="733" customFormat="1" x14ac:dyDescent="0.2"/>
    <row r="13669" s="733" customFormat="1" x14ac:dyDescent="0.2"/>
    <row r="13670" s="733" customFormat="1" x14ac:dyDescent="0.2"/>
    <row r="13671" s="733" customFormat="1" x14ac:dyDescent="0.2"/>
    <row r="13672" s="733" customFormat="1" x14ac:dyDescent="0.2"/>
    <row r="13673" s="733" customFormat="1" x14ac:dyDescent="0.2"/>
    <row r="13674" s="733" customFormat="1" x14ac:dyDescent="0.2"/>
    <row r="13675" s="733" customFormat="1" x14ac:dyDescent="0.2"/>
    <row r="13676" s="733" customFormat="1" x14ac:dyDescent="0.2"/>
    <row r="13677" s="733" customFormat="1" x14ac:dyDescent="0.2"/>
    <row r="13678" s="733" customFormat="1" x14ac:dyDescent="0.2"/>
    <row r="13679" s="733" customFormat="1" x14ac:dyDescent="0.2"/>
    <row r="13680" s="733" customFormat="1" x14ac:dyDescent="0.2"/>
    <row r="13681" s="733" customFormat="1" x14ac:dyDescent="0.2"/>
    <row r="13682" s="733" customFormat="1" x14ac:dyDescent="0.2"/>
    <row r="13683" s="733" customFormat="1" x14ac:dyDescent="0.2"/>
    <row r="13684" s="733" customFormat="1" x14ac:dyDescent="0.2"/>
    <row r="13685" s="733" customFormat="1" x14ac:dyDescent="0.2"/>
    <row r="13686" s="733" customFormat="1" x14ac:dyDescent="0.2"/>
    <row r="13687" s="733" customFormat="1" x14ac:dyDescent="0.2"/>
    <row r="13688" s="733" customFormat="1" x14ac:dyDescent="0.2"/>
    <row r="13689" s="733" customFormat="1" x14ac:dyDescent="0.2"/>
    <row r="13690" s="733" customFormat="1" x14ac:dyDescent="0.2"/>
    <row r="13691" s="733" customFormat="1" x14ac:dyDescent="0.2"/>
    <row r="13692" s="733" customFormat="1" x14ac:dyDescent="0.2"/>
    <row r="13693" s="733" customFormat="1" x14ac:dyDescent="0.2"/>
    <row r="13694" s="733" customFormat="1" x14ac:dyDescent="0.2"/>
    <row r="13695" s="733" customFormat="1" x14ac:dyDescent="0.2"/>
    <row r="13696" s="733" customFormat="1" x14ac:dyDescent="0.2"/>
    <row r="13697" s="733" customFormat="1" x14ac:dyDescent="0.2"/>
    <row r="13698" s="733" customFormat="1" x14ac:dyDescent="0.2"/>
    <row r="13699" s="733" customFormat="1" x14ac:dyDescent="0.2"/>
    <row r="13700" s="733" customFormat="1" x14ac:dyDescent="0.2"/>
    <row r="13701" s="733" customFormat="1" x14ac:dyDescent="0.2"/>
    <row r="13702" s="733" customFormat="1" x14ac:dyDescent="0.2"/>
    <row r="13703" s="733" customFormat="1" x14ac:dyDescent="0.2"/>
    <row r="13704" s="733" customFormat="1" x14ac:dyDescent="0.2"/>
    <row r="13705" s="733" customFormat="1" x14ac:dyDescent="0.2"/>
    <row r="13706" s="733" customFormat="1" x14ac:dyDescent="0.2"/>
    <row r="13707" s="733" customFormat="1" x14ac:dyDescent="0.2"/>
    <row r="13708" s="733" customFormat="1" x14ac:dyDescent="0.2"/>
    <row r="13709" s="733" customFormat="1" x14ac:dyDescent="0.2"/>
    <row r="13710" s="733" customFormat="1" x14ac:dyDescent="0.2"/>
    <row r="13711" s="733" customFormat="1" x14ac:dyDescent="0.2"/>
    <row r="13712" s="733" customFormat="1" x14ac:dyDescent="0.2"/>
    <row r="13713" s="733" customFormat="1" x14ac:dyDescent="0.2"/>
    <row r="13714" s="733" customFormat="1" x14ac:dyDescent="0.2"/>
    <row r="13715" s="733" customFormat="1" x14ac:dyDescent="0.2"/>
    <row r="13716" s="733" customFormat="1" x14ac:dyDescent="0.2"/>
    <row r="13717" s="733" customFormat="1" x14ac:dyDescent="0.2"/>
    <row r="13718" s="733" customFormat="1" x14ac:dyDescent="0.2"/>
    <row r="13719" s="733" customFormat="1" x14ac:dyDescent="0.2"/>
    <row r="13720" s="733" customFormat="1" x14ac:dyDescent="0.2"/>
    <row r="13721" s="733" customFormat="1" x14ac:dyDescent="0.2"/>
    <row r="13722" s="733" customFormat="1" x14ac:dyDescent="0.2"/>
    <row r="13723" s="733" customFormat="1" x14ac:dyDescent="0.2"/>
    <row r="13724" s="733" customFormat="1" x14ac:dyDescent="0.2"/>
    <row r="13725" s="733" customFormat="1" x14ac:dyDescent="0.2"/>
    <row r="13726" s="733" customFormat="1" x14ac:dyDescent="0.2"/>
    <row r="13727" s="733" customFormat="1" x14ac:dyDescent="0.2"/>
    <row r="13728" s="733" customFormat="1" x14ac:dyDescent="0.2"/>
    <row r="13729" s="733" customFormat="1" x14ac:dyDescent="0.2"/>
    <row r="13730" s="733" customFormat="1" x14ac:dyDescent="0.2"/>
    <row r="13731" s="733" customFormat="1" x14ac:dyDescent="0.2"/>
    <row r="13732" s="733" customFormat="1" x14ac:dyDescent="0.2"/>
    <row r="13733" s="733" customFormat="1" x14ac:dyDescent="0.2"/>
    <row r="13734" s="733" customFormat="1" x14ac:dyDescent="0.2"/>
    <row r="13735" s="733" customFormat="1" x14ac:dyDescent="0.2"/>
    <row r="13736" s="733" customFormat="1" x14ac:dyDescent="0.2"/>
    <row r="13737" s="733" customFormat="1" x14ac:dyDescent="0.2"/>
    <row r="13738" s="733" customFormat="1" x14ac:dyDescent="0.2"/>
    <row r="13739" s="733" customFormat="1" x14ac:dyDescent="0.2"/>
    <row r="13740" s="733" customFormat="1" x14ac:dyDescent="0.2"/>
    <row r="13741" s="733" customFormat="1" x14ac:dyDescent="0.2"/>
    <row r="13742" s="733" customFormat="1" x14ac:dyDescent="0.2"/>
    <row r="13743" s="733" customFormat="1" x14ac:dyDescent="0.2"/>
    <row r="13744" s="733" customFormat="1" x14ac:dyDescent="0.2"/>
    <row r="13745" s="733" customFormat="1" x14ac:dyDescent="0.2"/>
    <row r="13746" s="733" customFormat="1" x14ac:dyDescent="0.2"/>
    <row r="13747" s="733" customFormat="1" x14ac:dyDescent="0.2"/>
    <row r="13748" s="733" customFormat="1" x14ac:dyDescent="0.2"/>
    <row r="13749" s="733" customFormat="1" x14ac:dyDescent="0.2"/>
    <row r="13750" s="733" customFormat="1" x14ac:dyDescent="0.2"/>
    <row r="13751" s="733" customFormat="1" x14ac:dyDescent="0.2"/>
    <row r="13752" s="733" customFormat="1" x14ac:dyDescent="0.2"/>
    <row r="13753" s="733" customFormat="1" x14ac:dyDescent="0.2"/>
    <row r="13754" s="733" customFormat="1" x14ac:dyDescent="0.2"/>
    <row r="13755" s="733" customFormat="1" x14ac:dyDescent="0.2"/>
    <row r="13756" s="733" customFormat="1" x14ac:dyDescent="0.2"/>
    <row r="13757" s="733" customFormat="1" x14ac:dyDescent="0.2"/>
    <row r="13758" s="733" customFormat="1" x14ac:dyDescent="0.2"/>
    <row r="13759" s="733" customFormat="1" x14ac:dyDescent="0.2"/>
    <row r="13760" s="733" customFormat="1" x14ac:dyDescent="0.2"/>
    <row r="13761" s="733" customFormat="1" x14ac:dyDescent="0.2"/>
    <row r="13762" s="733" customFormat="1" x14ac:dyDescent="0.2"/>
    <row r="13763" s="733" customFormat="1" x14ac:dyDescent="0.2"/>
    <row r="13764" s="733" customFormat="1" x14ac:dyDescent="0.2"/>
    <row r="13765" s="733" customFormat="1" x14ac:dyDescent="0.2"/>
    <row r="13766" s="733" customFormat="1" x14ac:dyDescent="0.2"/>
    <row r="13767" s="733" customFormat="1" x14ac:dyDescent="0.2"/>
    <row r="13768" s="733" customFormat="1" x14ac:dyDescent="0.2"/>
    <row r="13769" s="733" customFormat="1" x14ac:dyDescent="0.2"/>
    <row r="13770" s="733" customFormat="1" x14ac:dyDescent="0.2"/>
    <row r="13771" s="733" customFormat="1" x14ac:dyDescent="0.2"/>
    <row r="13772" s="733" customFormat="1" x14ac:dyDescent="0.2"/>
    <row r="13773" s="733" customFormat="1" x14ac:dyDescent="0.2"/>
    <row r="13774" s="733" customFormat="1" x14ac:dyDescent="0.2"/>
    <row r="13775" s="733" customFormat="1" x14ac:dyDescent="0.2"/>
    <row r="13776" s="733" customFormat="1" x14ac:dyDescent="0.2"/>
    <row r="13777" s="733" customFormat="1" x14ac:dyDescent="0.2"/>
    <row r="13778" s="733" customFormat="1" x14ac:dyDescent="0.2"/>
    <row r="13779" s="733" customFormat="1" x14ac:dyDescent="0.2"/>
    <row r="13780" s="733" customFormat="1" x14ac:dyDescent="0.2"/>
    <row r="13781" s="733" customFormat="1" x14ac:dyDescent="0.2"/>
    <row r="13782" s="733" customFormat="1" x14ac:dyDescent="0.2"/>
    <row r="13783" s="733" customFormat="1" x14ac:dyDescent="0.2"/>
    <row r="13784" s="733" customFormat="1" x14ac:dyDescent="0.2"/>
    <row r="13785" s="733" customFormat="1" x14ac:dyDescent="0.2"/>
    <row r="13786" s="733" customFormat="1" x14ac:dyDescent="0.2"/>
    <row r="13787" s="733" customFormat="1" x14ac:dyDescent="0.2"/>
    <row r="13788" s="733" customFormat="1" x14ac:dyDescent="0.2"/>
    <row r="13789" s="733" customFormat="1" x14ac:dyDescent="0.2"/>
    <row r="13790" s="733" customFormat="1" x14ac:dyDescent="0.2"/>
    <row r="13791" s="733" customFormat="1" x14ac:dyDescent="0.2"/>
    <row r="13792" s="733" customFormat="1" x14ac:dyDescent="0.2"/>
    <row r="13793" s="733" customFormat="1" x14ac:dyDescent="0.2"/>
    <row r="13794" s="733" customFormat="1" x14ac:dyDescent="0.2"/>
    <row r="13795" s="733" customFormat="1" x14ac:dyDescent="0.2"/>
    <row r="13796" s="733" customFormat="1" x14ac:dyDescent="0.2"/>
    <row r="13797" s="733" customFormat="1" x14ac:dyDescent="0.2"/>
    <row r="13798" s="733" customFormat="1" x14ac:dyDescent="0.2"/>
    <row r="13799" s="733" customFormat="1" x14ac:dyDescent="0.2"/>
    <row r="13800" s="733" customFormat="1" x14ac:dyDescent="0.2"/>
    <row r="13801" s="733" customFormat="1" x14ac:dyDescent="0.2"/>
    <row r="13802" s="733" customFormat="1" x14ac:dyDescent="0.2"/>
    <row r="13803" s="733" customFormat="1" x14ac:dyDescent="0.2"/>
    <row r="13804" s="733" customFormat="1" x14ac:dyDescent="0.2"/>
    <row r="13805" s="733" customFormat="1" x14ac:dyDescent="0.2"/>
    <row r="13806" s="733" customFormat="1" x14ac:dyDescent="0.2"/>
    <row r="13807" s="733" customFormat="1" x14ac:dyDescent="0.2"/>
    <row r="13808" s="733" customFormat="1" x14ac:dyDescent="0.2"/>
    <row r="13809" s="733" customFormat="1" x14ac:dyDescent="0.2"/>
    <row r="13810" s="733" customFormat="1" x14ac:dyDescent="0.2"/>
    <row r="13811" s="733" customFormat="1" x14ac:dyDescent="0.2"/>
    <row r="13812" s="733" customFormat="1" x14ac:dyDescent="0.2"/>
    <row r="13813" s="733" customFormat="1" x14ac:dyDescent="0.2"/>
    <row r="13814" s="733" customFormat="1" x14ac:dyDescent="0.2"/>
    <row r="13815" s="733" customFormat="1" x14ac:dyDescent="0.2"/>
    <row r="13816" s="733" customFormat="1" x14ac:dyDescent="0.2"/>
    <row r="13817" s="733" customFormat="1" x14ac:dyDescent="0.2"/>
    <row r="13818" s="733" customFormat="1" x14ac:dyDescent="0.2"/>
    <row r="13819" s="733" customFormat="1" x14ac:dyDescent="0.2"/>
    <row r="13820" s="733" customFormat="1" x14ac:dyDescent="0.2"/>
    <row r="13821" s="733" customFormat="1" x14ac:dyDescent="0.2"/>
    <row r="13822" s="733" customFormat="1" x14ac:dyDescent="0.2"/>
    <row r="13823" s="733" customFormat="1" x14ac:dyDescent="0.2"/>
    <row r="13824" s="733" customFormat="1" x14ac:dyDescent="0.2"/>
    <row r="13825" s="733" customFormat="1" x14ac:dyDescent="0.2"/>
    <row r="13826" s="733" customFormat="1" x14ac:dyDescent="0.2"/>
    <row r="13827" s="733" customFormat="1" x14ac:dyDescent="0.2"/>
    <row r="13828" s="733" customFormat="1" x14ac:dyDescent="0.2"/>
    <row r="13829" s="733" customFormat="1" x14ac:dyDescent="0.2"/>
    <row r="13830" s="733" customFormat="1" x14ac:dyDescent="0.2"/>
    <row r="13831" s="733" customFormat="1" x14ac:dyDescent="0.2"/>
    <row r="13832" s="733" customFormat="1" x14ac:dyDescent="0.2"/>
    <row r="13833" s="733" customFormat="1" x14ac:dyDescent="0.2"/>
    <row r="13834" s="733" customFormat="1" x14ac:dyDescent="0.2"/>
    <row r="13835" s="733" customFormat="1" x14ac:dyDescent="0.2"/>
    <row r="13836" s="733" customFormat="1" x14ac:dyDescent="0.2"/>
    <row r="13837" s="733" customFormat="1" x14ac:dyDescent="0.2"/>
    <row r="13838" s="733" customFormat="1" x14ac:dyDescent="0.2"/>
    <row r="13839" s="733" customFormat="1" x14ac:dyDescent="0.2"/>
    <row r="13840" s="733" customFormat="1" x14ac:dyDescent="0.2"/>
    <row r="13841" s="733" customFormat="1" x14ac:dyDescent="0.2"/>
    <row r="13842" s="733" customFormat="1" x14ac:dyDescent="0.2"/>
    <row r="13843" s="733" customFormat="1" x14ac:dyDescent="0.2"/>
    <row r="13844" s="733" customFormat="1" x14ac:dyDescent="0.2"/>
    <row r="13845" s="733" customFormat="1" x14ac:dyDescent="0.2"/>
    <row r="13846" s="733" customFormat="1" x14ac:dyDescent="0.2"/>
    <row r="13847" s="733" customFormat="1" x14ac:dyDescent="0.2"/>
    <row r="13848" s="733" customFormat="1" x14ac:dyDescent="0.2"/>
    <row r="13849" s="733" customFormat="1" x14ac:dyDescent="0.2"/>
    <row r="13850" s="733" customFormat="1" x14ac:dyDescent="0.2"/>
    <row r="13851" s="733" customFormat="1" x14ac:dyDescent="0.2"/>
    <row r="13852" s="733" customFormat="1" x14ac:dyDescent="0.2"/>
    <row r="13853" s="733" customFormat="1" x14ac:dyDescent="0.2"/>
    <row r="13854" s="733" customFormat="1" x14ac:dyDescent="0.2"/>
    <row r="13855" s="733" customFormat="1" x14ac:dyDescent="0.2"/>
    <row r="13856" s="733" customFormat="1" x14ac:dyDescent="0.2"/>
    <row r="13857" s="733" customFormat="1" x14ac:dyDescent="0.2"/>
    <row r="13858" s="733" customFormat="1" x14ac:dyDescent="0.2"/>
    <row r="13859" s="733" customFormat="1" x14ac:dyDescent="0.2"/>
    <row r="13860" s="733" customFormat="1" x14ac:dyDescent="0.2"/>
    <row r="13861" s="733" customFormat="1" x14ac:dyDescent="0.2"/>
    <row r="13862" s="733" customFormat="1" x14ac:dyDescent="0.2"/>
    <row r="13863" s="733" customFormat="1" x14ac:dyDescent="0.2"/>
    <row r="13864" s="733" customFormat="1" x14ac:dyDescent="0.2"/>
    <row r="13865" s="733" customFormat="1" x14ac:dyDescent="0.2"/>
    <row r="13866" s="733" customFormat="1" x14ac:dyDescent="0.2"/>
    <row r="13867" s="733" customFormat="1" x14ac:dyDescent="0.2"/>
    <row r="13868" s="733" customFormat="1" x14ac:dyDescent="0.2"/>
    <row r="13869" s="733" customFormat="1" x14ac:dyDescent="0.2"/>
    <row r="13870" s="733" customFormat="1" x14ac:dyDescent="0.2"/>
    <row r="13871" s="733" customFormat="1" x14ac:dyDescent="0.2"/>
    <row r="13872" s="733" customFormat="1" x14ac:dyDescent="0.2"/>
    <row r="13873" s="733" customFormat="1" x14ac:dyDescent="0.2"/>
    <row r="13874" s="733" customFormat="1" x14ac:dyDescent="0.2"/>
    <row r="13875" s="733" customFormat="1" x14ac:dyDescent="0.2"/>
    <row r="13876" s="733" customFormat="1" x14ac:dyDescent="0.2"/>
    <row r="13877" s="733" customFormat="1" x14ac:dyDescent="0.2"/>
    <row r="13878" s="733" customFormat="1" x14ac:dyDescent="0.2"/>
    <row r="13879" s="733" customFormat="1" x14ac:dyDescent="0.2"/>
    <row r="13880" s="733" customFormat="1" x14ac:dyDescent="0.2"/>
    <row r="13881" s="733" customFormat="1" x14ac:dyDescent="0.2"/>
    <row r="13882" s="733" customFormat="1" x14ac:dyDescent="0.2"/>
    <row r="13883" s="733" customFormat="1" x14ac:dyDescent="0.2"/>
    <row r="13884" s="733" customFormat="1" x14ac:dyDescent="0.2"/>
    <row r="13885" s="733" customFormat="1" x14ac:dyDescent="0.2"/>
    <row r="13886" s="733" customFormat="1" x14ac:dyDescent="0.2"/>
    <row r="13887" s="733" customFormat="1" x14ac:dyDescent="0.2"/>
    <row r="13888" s="733" customFormat="1" x14ac:dyDescent="0.2"/>
    <row r="13889" s="733" customFormat="1" x14ac:dyDescent="0.2"/>
    <row r="13890" s="733" customFormat="1" x14ac:dyDescent="0.2"/>
    <row r="13891" s="733" customFormat="1" x14ac:dyDescent="0.2"/>
    <row r="13892" s="733" customFormat="1" x14ac:dyDescent="0.2"/>
    <row r="13893" s="733" customFormat="1" x14ac:dyDescent="0.2"/>
    <row r="13894" s="733" customFormat="1" x14ac:dyDescent="0.2"/>
    <row r="13895" s="733" customFormat="1" x14ac:dyDescent="0.2"/>
    <row r="13896" s="733" customFormat="1" x14ac:dyDescent="0.2"/>
    <row r="13897" s="733" customFormat="1" x14ac:dyDescent="0.2"/>
    <row r="13898" s="733" customFormat="1" x14ac:dyDescent="0.2"/>
    <row r="13899" s="733" customFormat="1" x14ac:dyDescent="0.2"/>
    <row r="13900" s="733" customFormat="1" x14ac:dyDescent="0.2"/>
    <row r="13901" s="733" customFormat="1" x14ac:dyDescent="0.2"/>
    <row r="13902" s="733" customFormat="1" x14ac:dyDescent="0.2"/>
    <row r="13903" s="733" customFormat="1" x14ac:dyDescent="0.2"/>
    <row r="13904" s="733" customFormat="1" x14ac:dyDescent="0.2"/>
    <row r="13905" s="733" customFormat="1" x14ac:dyDescent="0.2"/>
    <row r="13906" s="733" customFormat="1" x14ac:dyDescent="0.2"/>
    <row r="13907" s="733" customFormat="1" x14ac:dyDescent="0.2"/>
    <row r="13908" s="733" customFormat="1" x14ac:dyDescent="0.2"/>
    <row r="13909" s="733" customFormat="1" x14ac:dyDescent="0.2"/>
    <row r="13910" s="733" customFormat="1" x14ac:dyDescent="0.2"/>
    <row r="13911" s="733" customFormat="1" x14ac:dyDescent="0.2"/>
    <row r="13912" s="733" customFormat="1" x14ac:dyDescent="0.2"/>
    <row r="13913" s="733" customFormat="1" x14ac:dyDescent="0.2"/>
    <row r="13914" s="733" customFormat="1" x14ac:dyDescent="0.2"/>
    <row r="13915" s="733" customFormat="1" x14ac:dyDescent="0.2"/>
    <row r="13916" s="733" customFormat="1" x14ac:dyDescent="0.2"/>
    <row r="13917" s="733" customFormat="1" x14ac:dyDescent="0.2"/>
    <row r="13918" s="733" customFormat="1" x14ac:dyDescent="0.2"/>
    <row r="13919" s="733" customFormat="1" x14ac:dyDescent="0.2"/>
    <row r="13920" s="733" customFormat="1" x14ac:dyDescent="0.2"/>
    <row r="13921" s="733" customFormat="1" x14ac:dyDescent="0.2"/>
    <row r="13922" s="733" customFormat="1" x14ac:dyDescent="0.2"/>
    <row r="13923" s="733" customFormat="1" x14ac:dyDescent="0.2"/>
    <row r="13924" s="733" customFormat="1" x14ac:dyDescent="0.2"/>
    <row r="13925" s="733" customFormat="1" x14ac:dyDescent="0.2"/>
    <row r="13926" s="733" customFormat="1" x14ac:dyDescent="0.2"/>
    <row r="13927" s="733" customFormat="1" x14ac:dyDescent="0.2"/>
    <row r="13928" s="733" customFormat="1" x14ac:dyDescent="0.2"/>
    <row r="13929" s="733" customFormat="1" x14ac:dyDescent="0.2"/>
    <row r="13930" s="733" customFormat="1" x14ac:dyDescent="0.2"/>
    <row r="13931" s="733" customFormat="1" x14ac:dyDescent="0.2"/>
    <row r="13932" s="733" customFormat="1" x14ac:dyDescent="0.2"/>
    <row r="13933" s="733" customFormat="1" x14ac:dyDescent="0.2"/>
    <row r="13934" s="733" customFormat="1" x14ac:dyDescent="0.2"/>
    <row r="13935" s="733" customFormat="1" x14ac:dyDescent="0.2"/>
    <row r="13936" s="733" customFormat="1" x14ac:dyDescent="0.2"/>
    <row r="13937" s="733" customFormat="1" x14ac:dyDescent="0.2"/>
    <row r="13938" s="733" customFormat="1" x14ac:dyDescent="0.2"/>
    <row r="13939" s="733" customFormat="1" x14ac:dyDescent="0.2"/>
    <row r="13940" s="733" customFormat="1" x14ac:dyDescent="0.2"/>
    <row r="13941" s="733" customFormat="1" x14ac:dyDescent="0.2"/>
    <row r="13942" s="733" customFormat="1" x14ac:dyDescent="0.2"/>
    <row r="13943" s="733" customFormat="1" x14ac:dyDescent="0.2"/>
    <row r="13944" s="733" customFormat="1" x14ac:dyDescent="0.2"/>
    <row r="13945" s="733" customFormat="1" x14ac:dyDescent="0.2"/>
    <row r="13946" s="733" customFormat="1" x14ac:dyDescent="0.2"/>
    <row r="13947" s="733" customFormat="1" x14ac:dyDescent="0.2"/>
    <row r="13948" s="733" customFormat="1" x14ac:dyDescent="0.2"/>
    <row r="13949" s="733" customFormat="1" x14ac:dyDescent="0.2"/>
    <row r="13950" s="733" customFormat="1" x14ac:dyDescent="0.2"/>
    <row r="13951" s="733" customFormat="1" x14ac:dyDescent="0.2"/>
    <row r="13952" s="733" customFormat="1" x14ac:dyDescent="0.2"/>
    <row r="13953" s="733" customFormat="1" x14ac:dyDescent="0.2"/>
    <row r="13954" s="733" customFormat="1" x14ac:dyDescent="0.2"/>
    <row r="13955" s="733" customFormat="1" x14ac:dyDescent="0.2"/>
    <row r="13956" s="733" customFormat="1" x14ac:dyDescent="0.2"/>
    <row r="13957" s="733" customFormat="1" x14ac:dyDescent="0.2"/>
    <row r="13958" s="733" customFormat="1" x14ac:dyDescent="0.2"/>
    <row r="13959" s="733" customFormat="1" x14ac:dyDescent="0.2"/>
    <row r="13960" s="733" customFormat="1" x14ac:dyDescent="0.2"/>
    <row r="13961" s="733" customFormat="1" x14ac:dyDescent="0.2"/>
    <row r="13962" s="733" customFormat="1" x14ac:dyDescent="0.2"/>
    <row r="13963" s="733" customFormat="1" x14ac:dyDescent="0.2"/>
    <row r="13964" s="733" customFormat="1" x14ac:dyDescent="0.2"/>
    <row r="13965" s="733" customFormat="1" x14ac:dyDescent="0.2"/>
    <row r="13966" s="733" customFormat="1" x14ac:dyDescent="0.2"/>
    <row r="13967" s="733" customFormat="1" x14ac:dyDescent="0.2"/>
    <row r="13968" s="733" customFormat="1" x14ac:dyDescent="0.2"/>
    <row r="13969" s="733" customFormat="1" x14ac:dyDescent="0.2"/>
    <row r="13970" s="733" customFormat="1" x14ac:dyDescent="0.2"/>
    <row r="13971" s="733" customFormat="1" x14ac:dyDescent="0.2"/>
    <row r="13972" s="733" customFormat="1" x14ac:dyDescent="0.2"/>
    <row r="13973" s="733" customFormat="1" x14ac:dyDescent="0.2"/>
    <row r="13974" s="733" customFormat="1" x14ac:dyDescent="0.2"/>
    <row r="13975" s="733" customFormat="1" x14ac:dyDescent="0.2"/>
    <row r="13976" s="733" customFormat="1" x14ac:dyDescent="0.2"/>
    <row r="13977" s="733" customFormat="1" x14ac:dyDescent="0.2"/>
    <row r="13978" s="733" customFormat="1" x14ac:dyDescent="0.2"/>
    <row r="13979" s="733" customFormat="1" x14ac:dyDescent="0.2"/>
    <row r="13980" s="733" customFormat="1" x14ac:dyDescent="0.2"/>
    <row r="13981" s="733" customFormat="1" x14ac:dyDescent="0.2"/>
    <row r="13982" s="733" customFormat="1" x14ac:dyDescent="0.2"/>
    <row r="13983" s="733" customFormat="1" x14ac:dyDescent="0.2"/>
    <row r="13984" s="733" customFormat="1" x14ac:dyDescent="0.2"/>
    <row r="13985" s="733" customFormat="1" x14ac:dyDescent="0.2"/>
    <row r="13986" s="733" customFormat="1" x14ac:dyDescent="0.2"/>
    <row r="13987" s="733" customFormat="1" x14ac:dyDescent="0.2"/>
    <row r="13988" s="733" customFormat="1" x14ac:dyDescent="0.2"/>
    <row r="13989" s="733" customFormat="1" x14ac:dyDescent="0.2"/>
    <row r="13990" s="733" customFormat="1" x14ac:dyDescent="0.2"/>
    <row r="13991" s="733" customFormat="1" x14ac:dyDescent="0.2"/>
    <row r="13992" s="733" customFormat="1" x14ac:dyDescent="0.2"/>
    <row r="13993" s="733" customFormat="1" x14ac:dyDescent="0.2"/>
    <row r="13994" s="733" customFormat="1" x14ac:dyDescent="0.2"/>
    <row r="13995" s="733" customFormat="1" x14ac:dyDescent="0.2"/>
    <row r="13996" s="733" customFormat="1" x14ac:dyDescent="0.2"/>
    <row r="13997" s="733" customFormat="1" x14ac:dyDescent="0.2"/>
    <row r="13998" s="733" customFormat="1" x14ac:dyDescent="0.2"/>
    <row r="13999" s="733" customFormat="1" x14ac:dyDescent="0.2"/>
    <row r="14000" s="733" customFormat="1" x14ac:dyDescent="0.2"/>
    <row r="14001" s="733" customFormat="1" x14ac:dyDescent="0.2"/>
    <row r="14002" s="733" customFormat="1" x14ac:dyDescent="0.2"/>
    <row r="14003" s="733" customFormat="1" x14ac:dyDescent="0.2"/>
    <row r="14004" s="733" customFormat="1" x14ac:dyDescent="0.2"/>
    <row r="14005" s="733" customFormat="1" x14ac:dyDescent="0.2"/>
    <row r="14006" s="733" customFormat="1" x14ac:dyDescent="0.2"/>
    <row r="14007" s="733" customFormat="1" x14ac:dyDescent="0.2"/>
    <row r="14008" s="733" customFormat="1" x14ac:dyDescent="0.2"/>
    <row r="14009" s="733" customFormat="1" x14ac:dyDescent="0.2"/>
    <row r="14010" s="733" customFormat="1" x14ac:dyDescent="0.2"/>
    <row r="14011" s="733" customFormat="1" x14ac:dyDescent="0.2"/>
    <row r="14012" s="733" customFormat="1" x14ac:dyDescent="0.2"/>
    <row r="14013" s="733" customFormat="1" x14ac:dyDescent="0.2"/>
    <row r="14014" s="733" customFormat="1" x14ac:dyDescent="0.2"/>
    <row r="14015" s="733" customFormat="1" x14ac:dyDescent="0.2"/>
    <row r="14016" s="733" customFormat="1" x14ac:dyDescent="0.2"/>
    <row r="14017" s="733" customFormat="1" x14ac:dyDescent="0.2"/>
    <row r="14018" s="733" customFormat="1" x14ac:dyDescent="0.2"/>
    <row r="14019" s="733" customFormat="1" x14ac:dyDescent="0.2"/>
    <row r="14020" s="733" customFormat="1" x14ac:dyDescent="0.2"/>
    <row r="14021" s="733" customFormat="1" x14ac:dyDescent="0.2"/>
    <row r="14022" s="733" customFormat="1" x14ac:dyDescent="0.2"/>
    <row r="14023" s="733" customFormat="1" x14ac:dyDescent="0.2"/>
    <row r="14024" s="733" customFormat="1" x14ac:dyDescent="0.2"/>
    <row r="14025" s="733" customFormat="1" x14ac:dyDescent="0.2"/>
    <row r="14026" s="733" customFormat="1" x14ac:dyDescent="0.2"/>
    <row r="14027" s="733" customFormat="1" x14ac:dyDescent="0.2"/>
    <row r="14028" s="733" customFormat="1" x14ac:dyDescent="0.2"/>
    <row r="14029" s="733" customFormat="1" x14ac:dyDescent="0.2"/>
    <row r="14030" s="733" customFormat="1" x14ac:dyDescent="0.2"/>
    <row r="14031" s="733" customFormat="1" x14ac:dyDescent="0.2"/>
    <row r="14032" s="733" customFormat="1" x14ac:dyDescent="0.2"/>
    <row r="14033" s="733" customFormat="1" x14ac:dyDescent="0.2"/>
    <row r="14034" s="733" customFormat="1" x14ac:dyDescent="0.2"/>
    <row r="14035" s="733" customFormat="1" x14ac:dyDescent="0.2"/>
    <row r="14036" s="733" customFormat="1" x14ac:dyDescent="0.2"/>
    <row r="14037" s="733" customFormat="1" x14ac:dyDescent="0.2"/>
    <row r="14038" s="733" customFormat="1" x14ac:dyDescent="0.2"/>
    <row r="14039" s="733" customFormat="1" x14ac:dyDescent="0.2"/>
    <row r="14040" s="733" customFormat="1" x14ac:dyDescent="0.2"/>
    <row r="14041" s="733" customFormat="1" x14ac:dyDescent="0.2"/>
    <row r="14042" s="733" customFormat="1" x14ac:dyDescent="0.2"/>
    <row r="14043" s="733" customFormat="1" x14ac:dyDescent="0.2"/>
    <row r="14044" s="733" customFormat="1" x14ac:dyDescent="0.2"/>
    <row r="14045" s="733" customFormat="1" x14ac:dyDescent="0.2"/>
    <row r="14046" s="733" customFormat="1" x14ac:dyDescent="0.2"/>
    <row r="14047" s="733" customFormat="1" x14ac:dyDescent="0.2"/>
    <row r="14048" s="733" customFormat="1" x14ac:dyDescent="0.2"/>
    <row r="14049" s="733" customFormat="1" x14ac:dyDescent="0.2"/>
    <row r="14050" s="733" customFormat="1" x14ac:dyDescent="0.2"/>
    <row r="14051" s="733" customFormat="1" x14ac:dyDescent="0.2"/>
    <row r="14052" s="733" customFormat="1" x14ac:dyDescent="0.2"/>
    <row r="14053" s="733" customFormat="1" x14ac:dyDescent="0.2"/>
    <row r="14054" s="733" customFormat="1" x14ac:dyDescent="0.2"/>
    <row r="14055" s="733" customFormat="1" x14ac:dyDescent="0.2"/>
    <row r="14056" s="733" customFormat="1" x14ac:dyDescent="0.2"/>
    <row r="14057" s="733" customFormat="1" x14ac:dyDescent="0.2"/>
    <row r="14058" s="733" customFormat="1" x14ac:dyDescent="0.2"/>
    <row r="14059" s="733" customFormat="1" x14ac:dyDescent="0.2"/>
    <row r="14060" s="733" customFormat="1" x14ac:dyDescent="0.2"/>
    <row r="14061" s="733" customFormat="1" x14ac:dyDescent="0.2"/>
    <row r="14062" s="733" customFormat="1" x14ac:dyDescent="0.2"/>
    <row r="14063" s="733" customFormat="1" x14ac:dyDescent="0.2"/>
    <row r="14064" s="733" customFormat="1" x14ac:dyDescent="0.2"/>
    <row r="14065" s="733" customFormat="1" x14ac:dyDescent="0.2"/>
    <row r="14066" s="733" customFormat="1" x14ac:dyDescent="0.2"/>
    <row r="14067" s="733" customFormat="1" x14ac:dyDescent="0.2"/>
    <row r="14068" s="733" customFormat="1" x14ac:dyDescent="0.2"/>
    <row r="14069" s="733" customFormat="1" x14ac:dyDescent="0.2"/>
    <row r="14070" s="733" customFormat="1" x14ac:dyDescent="0.2"/>
    <row r="14071" s="733" customFormat="1" x14ac:dyDescent="0.2"/>
    <row r="14072" s="733" customFormat="1" x14ac:dyDescent="0.2"/>
    <row r="14073" s="733" customFormat="1" x14ac:dyDescent="0.2"/>
    <row r="14074" s="733" customFormat="1" x14ac:dyDescent="0.2"/>
    <row r="14075" s="733" customFormat="1" x14ac:dyDescent="0.2"/>
    <row r="14076" s="733" customFormat="1" x14ac:dyDescent="0.2"/>
    <row r="14077" s="733" customFormat="1" x14ac:dyDescent="0.2"/>
    <row r="14078" s="733" customFormat="1" x14ac:dyDescent="0.2"/>
    <row r="14079" s="733" customFormat="1" x14ac:dyDescent="0.2"/>
    <row r="14080" s="733" customFormat="1" x14ac:dyDescent="0.2"/>
    <row r="14081" s="733" customFormat="1" x14ac:dyDescent="0.2"/>
    <row r="14082" s="733" customFormat="1" x14ac:dyDescent="0.2"/>
    <row r="14083" s="733" customFormat="1" x14ac:dyDescent="0.2"/>
    <row r="14084" s="733" customFormat="1" x14ac:dyDescent="0.2"/>
    <row r="14085" s="733" customFormat="1" x14ac:dyDescent="0.2"/>
    <row r="14086" s="733" customFormat="1" x14ac:dyDescent="0.2"/>
    <row r="14087" s="733" customFormat="1" x14ac:dyDescent="0.2"/>
    <row r="14088" s="733" customFormat="1" x14ac:dyDescent="0.2"/>
    <row r="14089" s="733" customFormat="1" x14ac:dyDescent="0.2"/>
    <row r="14090" s="733" customFormat="1" x14ac:dyDescent="0.2"/>
    <row r="14091" s="733" customFormat="1" x14ac:dyDescent="0.2"/>
    <row r="14092" s="733" customFormat="1" x14ac:dyDescent="0.2"/>
    <row r="14093" s="733" customFormat="1" x14ac:dyDescent="0.2"/>
    <row r="14094" s="733" customFormat="1" x14ac:dyDescent="0.2"/>
    <row r="14095" s="733" customFormat="1" x14ac:dyDescent="0.2"/>
    <row r="14096" s="733" customFormat="1" x14ac:dyDescent="0.2"/>
    <row r="14097" s="733" customFormat="1" x14ac:dyDescent="0.2"/>
    <row r="14098" s="733" customFormat="1" x14ac:dyDescent="0.2"/>
    <row r="14099" s="733" customFormat="1" x14ac:dyDescent="0.2"/>
    <row r="14100" s="733" customFormat="1" x14ac:dyDescent="0.2"/>
    <row r="14101" s="733" customFormat="1" x14ac:dyDescent="0.2"/>
    <row r="14102" s="733" customFormat="1" x14ac:dyDescent="0.2"/>
    <row r="14103" s="733" customFormat="1" x14ac:dyDescent="0.2"/>
    <row r="14104" s="733" customFormat="1" x14ac:dyDescent="0.2"/>
    <row r="14105" s="733" customFormat="1" x14ac:dyDescent="0.2"/>
    <row r="14106" s="733" customFormat="1" x14ac:dyDescent="0.2"/>
    <row r="14107" s="733" customFormat="1" x14ac:dyDescent="0.2"/>
    <row r="14108" s="733" customFormat="1" x14ac:dyDescent="0.2"/>
    <row r="14109" s="733" customFormat="1" x14ac:dyDescent="0.2"/>
    <row r="14110" s="733" customFormat="1" x14ac:dyDescent="0.2"/>
    <row r="14111" s="733" customFormat="1" x14ac:dyDescent="0.2"/>
    <row r="14112" s="733" customFormat="1" x14ac:dyDescent="0.2"/>
    <row r="14113" s="733" customFormat="1" x14ac:dyDescent="0.2"/>
    <row r="14114" s="733" customFormat="1" x14ac:dyDescent="0.2"/>
    <row r="14115" s="733" customFormat="1" x14ac:dyDescent="0.2"/>
    <row r="14116" s="733" customFormat="1" x14ac:dyDescent="0.2"/>
    <row r="14117" s="733" customFormat="1" x14ac:dyDescent="0.2"/>
    <row r="14118" s="733" customFormat="1" x14ac:dyDescent="0.2"/>
    <row r="14119" s="733" customFormat="1" x14ac:dyDescent="0.2"/>
    <row r="14120" s="733" customFormat="1" x14ac:dyDescent="0.2"/>
    <row r="14121" s="733" customFormat="1" x14ac:dyDescent="0.2"/>
    <row r="14122" s="733" customFormat="1" x14ac:dyDescent="0.2"/>
    <row r="14123" s="733" customFormat="1" x14ac:dyDescent="0.2"/>
    <row r="14124" s="733" customFormat="1" x14ac:dyDescent="0.2"/>
    <row r="14125" s="733" customFormat="1" x14ac:dyDescent="0.2"/>
    <row r="14126" s="733" customFormat="1" x14ac:dyDescent="0.2"/>
    <row r="14127" s="733" customFormat="1" x14ac:dyDescent="0.2"/>
    <row r="14128" s="733" customFormat="1" x14ac:dyDescent="0.2"/>
    <row r="14129" s="733" customFormat="1" x14ac:dyDescent="0.2"/>
    <row r="14130" s="733" customFormat="1" x14ac:dyDescent="0.2"/>
    <row r="14131" s="733" customFormat="1" x14ac:dyDescent="0.2"/>
    <row r="14132" s="733" customFormat="1" x14ac:dyDescent="0.2"/>
    <row r="14133" s="733" customFormat="1" x14ac:dyDescent="0.2"/>
    <row r="14134" s="733" customFormat="1" x14ac:dyDescent="0.2"/>
    <row r="14135" s="733" customFormat="1" x14ac:dyDescent="0.2"/>
    <row r="14136" s="733" customFormat="1" x14ac:dyDescent="0.2"/>
    <row r="14137" s="733" customFormat="1" x14ac:dyDescent="0.2"/>
    <row r="14138" s="733" customFormat="1" x14ac:dyDescent="0.2"/>
    <row r="14139" s="733" customFormat="1" x14ac:dyDescent="0.2"/>
    <row r="14140" s="733" customFormat="1" x14ac:dyDescent="0.2"/>
    <row r="14141" s="733" customFormat="1" x14ac:dyDescent="0.2"/>
    <row r="14142" s="733" customFormat="1" x14ac:dyDescent="0.2"/>
    <row r="14143" s="733" customFormat="1" x14ac:dyDescent="0.2"/>
    <row r="14144" s="733" customFormat="1" x14ac:dyDescent="0.2"/>
    <row r="14145" s="733" customFormat="1" x14ac:dyDescent="0.2"/>
    <row r="14146" s="733" customFormat="1" x14ac:dyDescent="0.2"/>
    <row r="14147" s="733" customFormat="1" x14ac:dyDescent="0.2"/>
    <row r="14148" s="733" customFormat="1" x14ac:dyDescent="0.2"/>
    <row r="14149" s="733" customFormat="1" x14ac:dyDescent="0.2"/>
    <row r="14150" s="733" customFormat="1" x14ac:dyDescent="0.2"/>
    <row r="14151" s="733" customFormat="1" x14ac:dyDescent="0.2"/>
    <row r="14152" s="733" customFormat="1" x14ac:dyDescent="0.2"/>
    <row r="14153" s="733" customFormat="1" x14ac:dyDescent="0.2"/>
    <row r="14154" s="733" customFormat="1" x14ac:dyDescent="0.2"/>
    <row r="14155" s="733" customFormat="1" x14ac:dyDescent="0.2"/>
    <row r="14156" s="733" customFormat="1" x14ac:dyDescent="0.2"/>
    <row r="14157" s="733" customFormat="1" x14ac:dyDescent="0.2"/>
    <row r="14158" s="733" customFormat="1" x14ac:dyDescent="0.2"/>
    <row r="14159" s="733" customFormat="1" x14ac:dyDescent="0.2"/>
    <row r="14160" s="733" customFormat="1" x14ac:dyDescent="0.2"/>
    <row r="14161" s="733" customFormat="1" x14ac:dyDescent="0.2"/>
    <row r="14162" s="733" customFormat="1" x14ac:dyDescent="0.2"/>
    <row r="14163" s="733" customFormat="1" x14ac:dyDescent="0.2"/>
    <row r="14164" s="733" customFormat="1" x14ac:dyDescent="0.2"/>
    <row r="14165" s="733" customFormat="1" x14ac:dyDescent="0.2"/>
    <row r="14166" s="733" customFormat="1" x14ac:dyDescent="0.2"/>
    <row r="14167" s="733" customFormat="1" x14ac:dyDescent="0.2"/>
    <row r="14168" s="733" customFormat="1" x14ac:dyDescent="0.2"/>
    <row r="14169" s="733" customFormat="1" x14ac:dyDescent="0.2"/>
    <row r="14170" s="733" customFormat="1" x14ac:dyDescent="0.2"/>
    <row r="14171" s="733" customFormat="1" x14ac:dyDescent="0.2"/>
    <row r="14172" s="733" customFormat="1" x14ac:dyDescent="0.2"/>
    <row r="14173" s="733" customFormat="1" x14ac:dyDescent="0.2"/>
    <row r="14174" s="733" customFormat="1" x14ac:dyDescent="0.2"/>
    <row r="14175" s="733" customFormat="1" x14ac:dyDescent="0.2"/>
    <row r="14176" s="733" customFormat="1" x14ac:dyDescent="0.2"/>
    <row r="14177" s="733" customFormat="1" x14ac:dyDescent="0.2"/>
    <row r="14178" s="733" customFormat="1" x14ac:dyDescent="0.2"/>
    <row r="14179" s="733" customFormat="1" x14ac:dyDescent="0.2"/>
    <row r="14180" s="733" customFormat="1" x14ac:dyDescent="0.2"/>
    <row r="14181" s="733" customFormat="1" x14ac:dyDescent="0.2"/>
    <row r="14182" s="733" customFormat="1" x14ac:dyDescent="0.2"/>
    <row r="14183" s="733" customFormat="1" x14ac:dyDescent="0.2"/>
    <row r="14184" s="733" customFormat="1" x14ac:dyDescent="0.2"/>
    <row r="14185" s="733" customFormat="1" x14ac:dyDescent="0.2"/>
    <row r="14186" s="733" customFormat="1" x14ac:dyDescent="0.2"/>
    <row r="14187" s="733" customFormat="1" x14ac:dyDescent="0.2"/>
    <row r="14188" s="733" customFormat="1" x14ac:dyDescent="0.2"/>
    <row r="14189" s="733" customFormat="1" x14ac:dyDescent="0.2"/>
    <row r="14190" s="733" customFormat="1" x14ac:dyDescent="0.2"/>
    <row r="14191" s="733" customFormat="1" x14ac:dyDescent="0.2"/>
    <row r="14192" s="733" customFormat="1" x14ac:dyDescent="0.2"/>
    <row r="14193" s="733" customFormat="1" x14ac:dyDescent="0.2"/>
    <row r="14194" s="733" customFormat="1" x14ac:dyDescent="0.2"/>
    <row r="14195" s="733" customFormat="1" x14ac:dyDescent="0.2"/>
    <row r="14196" s="733" customFormat="1" x14ac:dyDescent="0.2"/>
    <row r="14197" s="733" customFormat="1" x14ac:dyDescent="0.2"/>
    <row r="14198" s="733" customFormat="1" x14ac:dyDescent="0.2"/>
    <row r="14199" s="733" customFormat="1" x14ac:dyDescent="0.2"/>
    <row r="14200" s="733" customFormat="1" x14ac:dyDescent="0.2"/>
    <row r="14201" s="733" customFormat="1" x14ac:dyDescent="0.2"/>
    <row r="14202" s="733" customFormat="1" x14ac:dyDescent="0.2"/>
    <row r="14203" s="733" customFormat="1" x14ac:dyDescent="0.2"/>
    <row r="14204" s="733" customFormat="1" x14ac:dyDescent="0.2"/>
    <row r="14205" s="733" customFormat="1" x14ac:dyDescent="0.2"/>
    <row r="14206" s="733" customFormat="1" x14ac:dyDescent="0.2"/>
    <row r="14207" s="733" customFormat="1" x14ac:dyDescent="0.2"/>
    <row r="14208" s="733" customFormat="1" x14ac:dyDescent="0.2"/>
    <row r="14209" s="733" customFormat="1" x14ac:dyDescent="0.2"/>
    <row r="14210" s="733" customFormat="1" x14ac:dyDescent="0.2"/>
    <row r="14211" s="733" customFormat="1" x14ac:dyDescent="0.2"/>
    <row r="14212" s="733" customFormat="1" x14ac:dyDescent="0.2"/>
    <row r="14213" s="733" customFormat="1" x14ac:dyDescent="0.2"/>
    <row r="14214" s="733" customFormat="1" x14ac:dyDescent="0.2"/>
    <row r="14215" s="733" customFormat="1" x14ac:dyDescent="0.2"/>
    <row r="14216" s="733" customFormat="1" x14ac:dyDescent="0.2"/>
    <row r="14217" s="733" customFormat="1" x14ac:dyDescent="0.2"/>
    <row r="14218" s="733" customFormat="1" x14ac:dyDescent="0.2"/>
    <row r="14219" s="733" customFormat="1" x14ac:dyDescent="0.2"/>
    <row r="14220" s="733" customFormat="1" x14ac:dyDescent="0.2"/>
    <row r="14221" s="733" customFormat="1" x14ac:dyDescent="0.2"/>
    <row r="14222" s="733" customFormat="1" x14ac:dyDescent="0.2"/>
    <row r="14223" s="733" customFormat="1" x14ac:dyDescent="0.2"/>
    <row r="14224" s="733" customFormat="1" x14ac:dyDescent="0.2"/>
    <row r="14225" s="733" customFormat="1" x14ac:dyDescent="0.2"/>
    <row r="14226" s="733" customFormat="1" x14ac:dyDescent="0.2"/>
    <row r="14227" s="733" customFormat="1" x14ac:dyDescent="0.2"/>
    <row r="14228" s="733" customFormat="1" x14ac:dyDescent="0.2"/>
    <row r="14229" s="733" customFormat="1" x14ac:dyDescent="0.2"/>
    <row r="14230" s="733" customFormat="1" x14ac:dyDescent="0.2"/>
    <row r="14231" s="733" customFormat="1" x14ac:dyDescent="0.2"/>
    <row r="14232" s="733" customFormat="1" x14ac:dyDescent="0.2"/>
    <row r="14233" s="733" customFormat="1" x14ac:dyDescent="0.2"/>
    <row r="14234" s="733" customFormat="1" x14ac:dyDescent="0.2"/>
    <row r="14235" s="733" customFormat="1" x14ac:dyDescent="0.2"/>
    <row r="14236" s="733" customFormat="1" x14ac:dyDescent="0.2"/>
    <row r="14237" s="733" customFormat="1" x14ac:dyDescent="0.2"/>
    <row r="14238" s="733" customFormat="1" x14ac:dyDescent="0.2"/>
    <row r="14239" s="733" customFormat="1" x14ac:dyDescent="0.2"/>
    <row r="14240" s="733" customFormat="1" x14ac:dyDescent="0.2"/>
    <row r="14241" s="733" customFormat="1" x14ac:dyDescent="0.2"/>
    <row r="14242" s="733" customFormat="1" x14ac:dyDescent="0.2"/>
    <row r="14243" s="733" customFormat="1" x14ac:dyDescent="0.2"/>
    <row r="14244" s="733" customFormat="1" x14ac:dyDescent="0.2"/>
    <row r="14245" s="733" customFormat="1" x14ac:dyDescent="0.2"/>
    <row r="14246" s="733" customFormat="1" x14ac:dyDescent="0.2"/>
    <row r="14247" s="733" customFormat="1" x14ac:dyDescent="0.2"/>
    <row r="14248" s="733" customFormat="1" x14ac:dyDescent="0.2"/>
    <row r="14249" s="733" customFormat="1" x14ac:dyDescent="0.2"/>
    <row r="14250" s="733" customFormat="1" x14ac:dyDescent="0.2"/>
    <row r="14251" s="733" customFormat="1" x14ac:dyDescent="0.2"/>
    <row r="14252" s="733" customFormat="1" x14ac:dyDescent="0.2"/>
    <row r="14253" s="733" customFormat="1" x14ac:dyDescent="0.2"/>
    <row r="14254" s="733" customFormat="1" x14ac:dyDescent="0.2"/>
    <row r="14255" s="733" customFormat="1" x14ac:dyDescent="0.2"/>
    <row r="14256" s="733" customFormat="1" x14ac:dyDescent="0.2"/>
    <row r="14257" s="733" customFormat="1" x14ac:dyDescent="0.2"/>
    <row r="14258" s="733" customFormat="1" x14ac:dyDescent="0.2"/>
    <row r="14259" s="733" customFormat="1" x14ac:dyDescent="0.2"/>
    <row r="14260" s="733" customFormat="1" x14ac:dyDescent="0.2"/>
    <row r="14261" s="733" customFormat="1" x14ac:dyDescent="0.2"/>
    <row r="14262" s="733" customFormat="1" x14ac:dyDescent="0.2"/>
    <row r="14263" s="733" customFormat="1" x14ac:dyDescent="0.2"/>
    <row r="14264" s="733" customFormat="1" x14ac:dyDescent="0.2"/>
    <row r="14265" s="733" customFormat="1" x14ac:dyDescent="0.2"/>
    <row r="14266" s="733" customFormat="1" x14ac:dyDescent="0.2"/>
    <row r="14267" s="733" customFormat="1" x14ac:dyDescent="0.2"/>
    <row r="14268" s="733" customFormat="1" x14ac:dyDescent="0.2"/>
    <row r="14269" s="733" customFormat="1" x14ac:dyDescent="0.2"/>
    <row r="14270" s="733" customFormat="1" x14ac:dyDescent="0.2"/>
    <row r="14271" s="733" customFormat="1" x14ac:dyDescent="0.2"/>
    <row r="14272" s="733" customFormat="1" x14ac:dyDescent="0.2"/>
    <row r="14273" s="733" customFormat="1" x14ac:dyDescent="0.2"/>
    <row r="14274" s="733" customFormat="1" x14ac:dyDescent="0.2"/>
    <row r="14275" s="733" customFormat="1" x14ac:dyDescent="0.2"/>
    <row r="14276" s="733" customFormat="1" x14ac:dyDescent="0.2"/>
    <row r="14277" s="733" customFormat="1" x14ac:dyDescent="0.2"/>
    <row r="14278" s="733" customFormat="1" x14ac:dyDescent="0.2"/>
    <row r="14279" s="733" customFormat="1" x14ac:dyDescent="0.2"/>
    <row r="14280" s="733" customFormat="1" x14ac:dyDescent="0.2"/>
    <row r="14281" s="733" customFormat="1" x14ac:dyDescent="0.2"/>
    <row r="14282" s="733" customFormat="1" x14ac:dyDescent="0.2"/>
    <row r="14283" s="733" customFormat="1" x14ac:dyDescent="0.2"/>
    <row r="14284" s="733" customFormat="1" x14ac:dyDescent="0.2"/>
    <row r="14285" s="733" customFormat="1" x14ac:dyDescent="0.2"/>
    <row r="14286" s="733" customFormat="1" x14ac:dyDescent="0.2"/>
    <row r="14287" s="733" customFormat="1" x14ac:dyDescent="0.2"/>
    <row r="14288" s="733" customFormat="1" x14ac:dyDescent="0.2"/>
    <row r="14289" s="733" customFormat="1" x14ac:dyDescent="0.2"/>
    <row r="14290" s="733" customFormat="1" x14ac:dyDescent="0.2"/>
    <row r="14291" s="733" customFormat="1" x14ac:dyDescent="0.2"/>
    <row r="14292" s="733" customFormat="1" x14ac:dyDescent="0.2"/>
    <row r="14293" s="733" customFormat="1" x14ac:dyDescent="0.2"/>
    <row r="14294" s="733" customFormat="1" x14ac:dyDescent="0.2"/>
    <row r="14295" s="733" customFormat="1" x14ac:dyDescent="0.2"/>
    <row r="14296" s="733" customFormat="1" x14ac:dyDescent="0.2"/>
    <row r="14297" s="733" customFormat="1" x14ac:dyDescent="0.2"/>
    <row r="14298" s="733" customFormat="1" x14ac:dyDescent="0.2"/>
    <row r="14299" s="733" customFormat="1" x14ac:dyDescent="0.2"/>
    <row r="14300" s="733" customFormat="1" x14ac:dyDescent="0.2"/>
    <row r="14301" s="733" customFormat="1" x14ac:dyDescent="0.2"/>
    <row r="14302" s="733" customFormat="1" x14ac:dyDescent="0.2"/>
    <row r="14303" s="733" customFormat="1" x14ac:dyDescent="0.2"/>
    <row r="14304" s="733" customFormat="1" x14ac:dyDescent="0.2"/>
    <row r="14305" s="733" customFormat="1" x14ac:dyDescent="0.2"/>
    <row r="14306" s="733" customFormat="1" x14ac:dyDescent="0.2"/>
    <row r="14307" s="733" customFormat="1" x14ac:dyDescent="0.2"/>
    <row r="14308" s="733" customFormat="1" x14ac:dyDescent="0.2"/>
    <row r="14309" s="733" customFormat="1" x14ac:dyDescent="0.2"/>
    <row r="14310" s="733" customFormat="1" x14ac:dyDescent="0.2"/>
    <row r="14311" s="733" customFormat="1" x14ac:dyDescent="0.2"/>
    <row r="14312" s="733" customFormat="1" x14ac:dyDescent="0.2"/>
    <row r="14313" s="733" customFormat="1" x14ac:dyDescent="0.2"/>
    <row r="14314" s="733" customFormat="1" x14ac:dyDescent="0.2"/>
    <row r="14315" s="733" customFormat="1" x14ac:dyDescent="0.2"/>
    <row r="14316" s="733" customFormat="1" x14ac:dyDescent="0.2"/>
    <row r="14317" s="733" customFormat="1" x14ac:dyDescent="0.2"/>
    <row r="14318" s="733" customFormat="1" x14ac:dyDescent="0.2"/>
    <row r="14319" s="733" customFormat="1" x14ac:dyDescent="0.2"/>
    <row r="14320" s="733" customFormat="1" x14ac:dyDescent="0.2"/>
    <row r="14321" s="733" customFormat="1" x14ac:dyDescent="0.2"/>
    <row r="14322" s="733" customFormat="1" x14ac:dyDescent="0.2"/>
    <row r="14323" s="733" customFormat="1" x14ac:dyDescent="0.2"/>
    <row r="14324" s="733" customFormat="1" x14ac:dyDescent="0.2"/>
    <row r="14325" s="733" customFormat="1" x14ac:dyDescent="0.2"/>
    <row r="14326" s="733" customFormat="1" x14ac:dyDescent="0.2"/>
    <row r="14327" s="733" customFormat="1" x14ac:dyDescent="0.2"/>
    <row r="14328" s="733" customFormat="1" x14ac:dyDescent="0.2"/>
    <row r="14329" s="733" customFormat="1" x14ac:dyDescent="0.2"/>
    <row r="14330" s="733" customFormat="1" x14ac:dyDescent="0.2"/>
    <row r="14331" s="733" customFormat="1" x14ac:dyDescent="0.2"/>
    <row r="14332" s="733" customFormat="1" x14ac:dyDescent="0.2"/>
    <row r="14333" s="733" customFormat="1" x14ac:dyDescent="0.2"/>
    <row r="14334" s="733" customFormat="1" x14ac:dyDescent="0.2"/>
    <row r="14335" s="733" customFormat="1" x14ac:dyDescent="0.2"/>
    <row r="14336" s="733" customFormat="1" x14ac:dyDescent="0.2"/>
    <row r="14337" s="733" customFormat="1" x14ac:dyDescent="0.2"/>
    <row r="14338" s="733" customFormat="1" x14ac:dyDescent="0.2"/>
    <row r="14339" s="733" customFormat="1" x14ac:dyDescent="0.2"/>
    <row r="14340" s="733" customFormat="1" x14ac:dyDescent="0.2"/>
    <row r="14341" s="733" customFormat="1" x14ac:dyDescent="0.2"/>
    <row r="14342" s="733" customFormat="1" x14ac:dyDescent="0.2"/>
    <row r="14343" s="733" customFormat="1" x14ac:dyDescent="0.2"/>
    <row r="14344" s="733" customFormat="1" x14ac:dyDescent="0.2"/>
    <row r="14345" s="733" customFormat="1" x14ac:dyDescent="0.2"/>
    <row r="14346" s="733" customFormat="1" x14ac:dyDescent="0.2"/>
    <row r="14347" s="733" customFormat="1" x14ac:dyDescent="0.2"/>
    <row r="14348" s="733" customFormat="1" x14ac:dyDescent="0.2"/>
    <row r="14349" s="733" customFormat="1" x14ac:dyDescent="0.2"/>
    <row r="14350" s="733" customFormat="1" x14ac:dyDescent="0.2"/>
    <row r="14351" s="733" customFormat="1" x14ac:dyDescent="0.2"/>
    <row r="14352" s="733" customFormat="1" x14ac:dyDescent="0.2"/>
    <row r="14353" s="733" customFormat="1" x14ac:dyDescent="0.2"/>
    <row r="14354" s="733" customFormat="1" x14ac:dyDescent="0.2"/>
    <row r="14355" s="733" customFormat="1" x14ac:dyDescent="0.2"/>
    <row r="14356" s="733" customFormat="1" x14ac:dyDescent="0.2"/>
    <row r="14357" s="733" customFormat="1" x14ac:dyDescent="0.2"/>
    <row r="14358" s="733" customFormat="1" x14ac:dyDescent="0.2"/>
    <row r="14359" s="733" customFormat="1" x14ac:dyDescent="0.2"/>
    <row r="14360" s="733" customFormat="1" x14ac:dyDescent="0.2"/>
    <row r="14361" s="733" customFormat="1" x14ac:dyDescent="0.2"/>
    <row r="14362" s="733" customFormat="1" x14ac:dyDescent="0.2"/>
    <row r="14363" s="733" customFormat="1" x14ac:dyDescent="0.2"/>
    <row r="14364" s="733" customFormat="1" x14ac:dyDescent="0.2"/>
    <row r="14365" s="733" customFormat="1" x14ac:dyDescent="0.2"/>
    <row r="14366" s="733" customFormat="1" x14ac:dyDescent="0.2"/>
    <row r="14367" s="733" customFormat="1" x14ac:dyDescent="0.2"/>
    <row r="14368" s="733" customFormat="1" x14ac:dyDescent="0.2"/>
    <row r="14369" s="733" customFormat="1" x14ac:dyDescent="0.2"/>
    <row r="14370" s="733" customFormat="1" x14ac:dyDescent="0.2"/>
    <row r="14371" s="733" customFormat="1" x14ac:dyDescent="0.2"/>
    <row r="14372" s="733" customFormat="1" x14ac:dyDescent="0.2"/>
    <row r="14373" s="733" customFormat="1" x14ac:dyDescent="0.2"/>
    <row r="14374" s="733" customFormat="1" x14ac:dyDescent="0.2"/>
    <row r="14375" s="733" customFormat="1" x14ac:dyDescent="0.2"/>
    <row r="14376" s="733" customFormat="1" x14ac:dyDescent="0.2"/>
    <row r="14377" s="733" customFormat="1" x14ac:dyDescent="0.2"/>
    <row r="14378" s="733" customFormat="1" x14ac:dyDescent="0.2"/>
    <row r="14379" s="733" customFormat="1" x14ac:dyDescent="0.2"/>
    <row r="14380" s="733" customFormat="1" x14ac:dyDescent="0.2"/>
    <row r="14381" s="733" customFormat="1" x14ac:dyDescent="0.2"/>
    <row r="14382" s="733" customFormat="1" x14ac:dyDescent="0.2"/>
    <row r="14383" s="733" customFormat="1" x14ac:dyDescent="0.2"/>
    <row r="14384" s="733" customFormat="1" x14ac:dyDescent="0.2"/>
    <row r="14385" s="733" customFormat="1" x14ac:dyDescent="0.2"/>
    <row r="14386" s="733" customFormat="1" x14ac:dyDescent="0.2"/>
    <row r="14387" s="733" customFormat="1" x14ac:dyDescent="0.2"/>
    <row r="14388" s="733" customFormat="1" x14ac:dyDescent="0.2"/>
    <row r="14389" s="733" customFormat="1" x14ac:dyDescent="0.2"/>
    <row r="14390" s="733" customFormat="1" x14ac:dyDescent="0.2"/>
    <row r="14391" s="733" customFormat="1" x14ac:dyDescent="0.2"/>
    <row r="14392" s="733" customFormat="1" x14ac:dyDescent="0.2"/>
    <row r="14393" s="733" customFormat="1" x14ac:dyDescent="0.2"/>
    <row r="14394" s="733" customFormat="1" x14ac:dyDescent="0.2"/>
    <row r="14395" s="733" customFormat="1" x14ac:dyDescent="0.2"/>
    <row r="14396" s="733" customFormat="1" x14ac:dyDescent="0.2"/>
    <row r="14397" s="733" customFormat="1" x14ac:dyDescent="0.2"/>
    <row r="14398" s="733" customFormat="1" x14ac:dyDescent="0.2"/>
    <row r="14399" s="733" customFormat="1" x14ac:dyDescent="0.2"/>
    <row r="14400" s="733" customFormat="1" x14ac:dyDescent="0.2"/>
    <row r="14401" s="733" customFormat="1" x14ac:dyDescent="0.2"/>
    <row r="14402" s="733" customFormat="1" x14ac:dyDescent="0.2"/>
    <row r="14403" s="733" customFormat="1" x14ac:dyDescent="0.2"/>
    <row r="14404" s="733" customFormat="1" x14ac:dyDescent="0.2"/>
    <row r="14405" s="733" customFormat="1" x14ac:dyDescent="0.2"/>
    <row r="14406" s="733" customFormat="1" x14ac:dyDescent="0.2"/>
    <row r="14407" s="733" customFormat="1" x14ac:dyDescent="0.2"/>
    <row r="14408" s="733" customFormat="1" x14ac:dyDescent="0.2"/>
    <row r="14409" s="733" customFormat="1" x14ac:dyDescent="0.2"/>
    <row r="14410" s="733" customFormat="1" x14ac:dyDescent="0.2"/>
    <row r="14411" s="733" customFormat="1" x14ac:dyDescent="0.2"/>
    <row r="14412" s="733" customFormat="1" x14ac:dyDescent="0.2"/>
    <row r="14413" s="733" customFormat="1" x14ac:dyDescent="0.2"/>
    <row r="14414" s="733" customFormat="1" x14ac:dyDescent="0.2"/>
    <row r="14415" s="733" customFormat="1" x14ac:dyDescent="0.2"/>
    <row r="14416" s="733" customFormat="1" x14ac:dyDescent="0.2"/>
    <row r="14417" s="733" customFormat="1" x14ac:dyDescent="0.2"/>
    <row r="14418" s="733" customFormat="1" x14ac:dyDescent="0.2"/>
    <row r="14419" s="733" customFormat="1" x14ac:dyDescent="0.2"/>
    <row r="14420" s="733" customFormat="1" x14ac:dyDescent="0.2"/>
    <row r="14421" s="733" customFormat="1" x14ac:dyDescent="0.2"/>
    <row r="14422" s="733" customFormat="1" x14ac:dyDescent="0.2"/>
    <row r="14423" s="733" customFormat="1" x14ac:dyDescent="0.2"/>
    <row r="14424" s="733" customFormat="1" x14ac:dyDescent="0.2"/>
    <row r="14425" s="733" customFormat="1" x14ac:dyDescent="0.2"/>
    <row r="14426" s="733" customFormat="1" x14ac:dyDescent="0.2"/>
    <row r="14427" s="733" customFormat="1" x14ac:dyDescent="0.2"/>
    <row r="14428" s="733" customFormat="1" x14ac:dyDescent="0.2"/>
    <row r="14429" s="733" customFormat="1" x14ac:dyDescent="0.2"/>
    <row r="14430" s="733" customFormat="1" x14ac:dyDescent="0.2"/>
    <row r="14431" s="733" customFormat="1" x14ac:dyDescent="0.2"/>
    <row r="14432" s="733" customFormat="1" x14ac:dyDescent="0.2"/>
    <row r="14433" s="733" customFormat="1" x14ac:dyDescent="0.2"/>
    <row r="14434" s="733" customFormat="1" x14ac:dyDescent="0.2"/>
    <row r="14435" s="733" customFormat="1" x14ac:dyDescent="0.2"/>
    <row r="14436" s="733" customFormat="1" x14ac:dyDescent="0.2"/>
    <row r="14437" s="733" customFormat="1" x14ac:dyDescent="0.2"/>
    <row r="14438" s="733" customFormat="1" x14ac:dyDescent="0.2"/>
    <row r="14439" s="733" customFormat="1" x14ac:dyDescent="0.2"/>
    <row r="14440" s="733" customFormat="1" x14ac:dyDescent="0.2"/>
    <row r="14441" s="733" customFormat="1" x14ac:dyDescent="0.2"/>
    <row r="14442" s="733" customFormat="1" x14ac:dyDescent="0.2"/>
    <row r="14443" s="733" customFormat="1" x14ac:dyDescent="0.2"/>
    <row r="14444" s="733" customFormat="1" x14ac:dyDescent="0.2"/>
    <row r="14445" s="733" customFormat="1" x14ac:dyDescent="0.2"/>
    <row r="14446" s="733" customFormat="1" x14ac:dyDescent="0.2"/>
    <row r="14447" s="733" customFormat="1" x14ac:dyDescent="0.2"/>
    <row r="14448" s="733" customFormat="1" x14ac:dyDescent="0.2"/>
    <row r="14449" s="733" customFormat="1" x14ac:dyDescent="0.2"/>
    <row r="14450" s="733" customFormat="1" x14ac:dyDescent="0.2"/>
    <row r="14451" s="733" customFormat="1" x14ac:dyDescent="0.2"/>
    <row r="14452" s="733" customFormat="1" x14ac:dyDescent="0.2"/>
    <row r="14453" s="733" customFormat="1" x14ac:dyDescent="0.2"/>
    <row r="14454" s="733" customFormat="1" x14ac:dyDescent="0.2"/>
    <row r="14455" s="733" customFormat="1" x14ac:dyDescent="0.2"/>
    <row r="14456" s="733" customFormat="1" x14ac:dyDescent="0.2"/>
    <row r="14457" s="733" customFormat="1" x14ac:dyDescent="0.2"/>
    <row r="14458" s="733" customFormat="1" x14ac:dyDescent="0.2"/>
    <row r="14459" s="733" customFormat="1" x14ac:dyDescent="0.2"/>
    <row r="14460" s="733" customFormat="1" x14ac:dyDescent="0.2"/>
    <row r="14461" s="733" customFormat="1" x14ac:dyDescent="0.2"/>
    <row r="14462" s="733" customFormat="1" x14ac:dyDescent="0.2"/>
    <row r="14463" s="733" customFormat="1" x14ac:dyDescent="0.2"/>
    <row r="14464" s="733" customFormat="1" x14ac:dyDescent="0.2"/>
    <row r="14465" s="733" customFormat="1" x14ac:dyDescent="0.2"/>
    <row r="14466" s="733" customFormat="1" x14ac:dyDescent="0.2"/>
    <row r="14467" s="733" customFormat="1" x14ac:dyDescent="0.2"/>
    <row r="14468" s="733" customFormat="1" x14ac:dyDescent="0.2"/>
    <row r="14469" s="733" customFormat="1" x14ac:dyDescent="0.2"/>
    <row r="14470" s="733" customFormat="1" x14ac:dyDescent="0.2"/>
    <row r="14471" s="733" customFormat="1" x14ac:dyDescent="0.2"/>
    <row r="14472" s="733" customFormat="1" x14ac:dyDescent="0.2"/>
    <row r="14473" s="733" customFormat="1" x14ac:dyDescent="0.2"/>
    <row r="14474" s="733" customFormat="1" x14ac:dyDescent="0.2"/>
    <row r="14475" s="733" customFormat="1" x14ac:dyDescent="0.2"/>
    <row r="14476" s="733" customFormat="1" x14ac:dyDescent="0.2"/>
    <row r="14477" s="733" customFormat="1" x14ac:dyDescent="0.2"/>
    <row r="14478" s="733" customFormat="1" x14ac:dyDescent="0.2"/>
    <row r="14479" s="733" customFormat="1" x14ac:dyDescent="0.2"/>
    <row r="14480" s="733" customFormat="1" x14ac:dyDescent="0.2"/>
    <row r="14481" s="733" customFormat="1" x14ac:dyDescent="0.2"/>
    <row r="14482" s="733" customFormat="1" x14ac:dyDescent="0.2"/>
    <row r="14483" s="733" customFormat="1" x14ac:dyDescent="0.2"/>
    <row r="14484" s="733" customFormat="1" x14ac:dyDescent="0.2"/>
    <row r="14485" s="733" customFormat="1" x14ac:dyDescent="0.2"/>
    <row r="14486" s="733" customFormat="1" x14ac:dyDescent="0.2"/>
    <row r="14487" s="733" customFormat="1" x14ac:dyDescent="0.2"/>
    <row r="14488" s="733" customFormat="1" x14ac:dyDescent="0.2"/>
    <row r="14489" s="733" customFormat="1" x14ac:dyDescent="0.2"/>
    <row r="14490" s="733" customFormat="1" x14ac:dyDescent="0.2"/>
    <row r="14491" s="733" customFormat="1" x14ac:dyDescent="0.2"/>
    <row r="14492" s="733" customFormat="1" x14ac:dyDescent="0.2"/>
    <row r="14493" s="733" customFormat="1" x14ac:dyDescent="0.2"/>
    <row r="14494" s="733" customFormat="1" x14ac:dyDescent="0.2"/>
    <row r="14495" s="733" customFormat="1" x14ac:dyDescent="0.2"/>
    <row r="14496" s="733" customFormat="1" x14ac:dyDescent="0.2"/>
    <row r="14497" s="733" customFormat="1" x14ac:dyDescent="0.2"/>
    <row r="14498" s="733" customFormat="1" x14ac:dyDescent="0.2"/>
    <row r="14499" s="733" customFormat="1" x14ac:dyDescent="0.2"/>
    <row r="14500" s="733" customFormat="1" x14ac:dyDescent="0.2"/>
    <row r="14501" s="733" customFormat="1" x14ac:dyDescent="0.2"/>
    <row r="14502" s="733" customFormat="1" x14ac:dyDescent="0.2"/>
    <row r="14503" s="733" customFormat="1" x14ac:dyDescent="0.2"/>
    <row r="14504" s="733" customFormat="1" x14ac:dyDescent="0.2"/>
    <row r="14505" s="733" customFormat="1" x14ac:dyDescent="0.2"/>
    <row r="14506" s="733" customFormat="1" x14ac:dyDescent="0.2"/>
    <row r="14507" s="733" customFormat="1" x14ac:dyDescent="0.2"/>
    <row r="14508" s="733" customFormat="1" x14ac:dyDescent="0.2"/>
    <row r="14509" s="733" customFormat="1" x14ac:dyDescent="0.2"/>
    <row r="14510" s="733" customFormat="1" x14ac:dyDescent="0.2"/>
    <row r="14511" s="733" customFormat="1" x14ac:dyDescent="0.2"/>
    <row r="14512" s="733" customFormat="1" x14ac:dyDescent="0.2"/>
    <row r="14513" s="733" customFormat="1" x14ac:dyDescent="0.2"/>
    <row r="14514" s="733" customFormat="1" x14ac:dyDescent="0.2"/>
    <row r="14515" s="733" customFormat="1" x14ac:dyDescent="0.2"/>
    <row r="14516" s="733" customFormat="1" x14ac:dyDescent="0.2"/>
    <row r="14517" s="733" customFormat="1" x14ac:dyDescent="0.2"/>
    <row r="14518" s="733" customFormat="1" x14ac:dyDescent="0.2"/>
    <row r="14519" s="733" customFormat="1" x14ac:dyDescent="0.2"/>
    <row r="14520" s="733" customFormat="1" x14ac:dyDescent="0.2"/>
    <row r="14521" s="733" customFormat="1" x14ac:dyDescent="0.2"/>
    <row r="14522" s="733" customFormat="1" x14ac:dyDescent="0.2"/>
    <row r="14523" s="733" customFormat="1" x14ac:dyDescent="0.2"/>
    <row r="14524" s="733" customFormat="1" x14ac:dyDescent="0.2"/>
    <row r="14525" s="733" customFormat="1" x14ac:dyDescent="0.2"/>
    <row r="14526" s="733" customFormat="1" x14ac:dyDescent="0.2"/>
    <row r="14527" s="733" customFormat="1" x14ac:dyDescent="0.2"/>
    <row r="14528" s="733" customFormat="1" x14ac:dyDescent="0.2"/>
    <row r="14529" s="733" customFormat="1" x14ac:dyDescent="0.2"/>
    <row r="14530" s="733" customFormat="1" x14ac:dyDescent="0.2"/>
    <row r="14531" s="733" customFormat="1" x14ac:dyDescent="0.2"/>
    <row r="14532" s="733" customFormat="1" x14ac:dyDescent="0.2"/>
    <row r="14533" s="733" customFormat="1" x14ac:dyDescent="0.2"/>
    <row r="14534" s="733" customFormat="1" x14ac:dyDescent="0.2"/>
    <row r="14535" s="733" customFormat="1" x14ac:dyDescent="0.2"/>
    <row r="14536" s="733" customFormat="1" x14ac:dyDescent="0.2"/>
    <row r="14537" s="733" customFormat="1" x14ac:dyDescent="0.2"/>
    <row r="14538" s="733" customFormat="1" x14ac:dyDescent="0.2"/>
    <row r="14539" s="733" customFormat="1" x14ac:dyDescent="0.2"/>
    <row r="14540" s="733" customFormat="1" x14ac:dyDescent="0.2"/>
    <row r="14541" s="733" customFormat="1" x14ac:dyDescent="0.2"/>
    <row r="14542" s="733" customFormat="1" x14ac:dyDescent="0.2"/>
    <row r="14543" s="733" customFormat="1" x14ac:dyDescent="0.2"/>
    <row r="14544" s="733" customFormat="1" x14ac:dyDescent="0.2"/>
    <row r="14545" s="733" customFormat="1" x14ac:dyDescent="0.2"/>
    <row r="14546" s="733" customFormat="1" x14ac:dyDescent="0.2"/>
    <row r="14547" s="733" customFormat="1" x14ac:dyDescent="0.2"/>
    <row r="14548" s="733" customFormat="1" x14ac:dyDescent="0.2"/>
    <row r="14549" s="733" customFormat="1" x14ac:dyDescent="0.2"/>
    <row r="14550" s="733" customFormat="1" x14ac:dyDescent="0.2"/>
    <row r="14551" s="733" customFormat="1" x14ac:dyDescent="0.2"/>
    <row r="14552" s="733" customFormat="1" x14ac:dyDescent="0.2"/>
    <row r="14553" s="733" customFormat="1" x14ac:dyDescent="0.2"/>
    <row r="14554" s="733" customFormat="1" x14ac:dyDescent="0.2"/>
    <row r="14555" s="733" customFormat="1" x14ac:dyDescent="0.2"/>
    <row r="14556" s="733" customFormat="1" x14ac:dyDescent="0.2"/>
    <row r="14557" s="733" customFormat="1" x14ac:dyDescent="0.2"/>
    <row r="14558" s="733" customFormat="1" x14ac:dyDescent="0.2"/>
    <row r="14559" s="733" customFormat="1" x14ac:dyDescent="0.2"/>
    <row r="14560" s="733" customFormat="1" x14ac:dyDescent="0.2"/>
    <row r="14561" s="733" customFormat="1" x14ac:dyDescent="0.2"/>
    <row r="14562" s="733" customFormat="1" x14ac:dyDescent="0.2"/>
    <row r="14563" s="733" customFormat="1" x14ac:dyDescent="0.2"/>
    <row r="14564" s="733" customFormat="1" x14ac:dyDescent="0.2"/>
    <row r="14565" s="733" customFormat="1" x14ac:dyDescent="0.2"/>
    <row r="14566" s="733" customFormat="1" x14ac:dyDescent="0.2"/>
    <row r="14567" s="733" customFormat="1" x14ac:dyDescent="0.2"/>
    <row r="14568" s="733" customFormat="1" x14ac:dyDescent="0.2"/>
    <row r="14569" s="733" customFormat="1" x14ac:dyDescent="0.2"/>
    <row r="14570" s="733" customFormat="1" x14ac:dyDescent="0.2"/>
    <row r="14571" s="733" customFormat="1" x14ac:dyDescent="0.2"/>
    <row r="14572" s="733" customFormat="1" x14ac:dyDescent="0.2"/>
    <row r="14573" s="733" customFormat="1" x14ac:dyDescent="0.2"/>
    <row r="14574" s="733" customFormat="1" x14ac:dyDescent="0.2"/>
    <row r="14575" s="733" customFormat="1" x14ac:dyDescent="0.2"/>
    <row r="14576" s="733" customFormat="1" x14ac:dyDescent="0.2"/>
    <row r="14577" s="733" customFormat="1" x14ac:dyDescent="0.2"/>
    <row r="14578" s="733" customFormat="1" x14ac:dyDescent="0.2"/>
    <row r="14579" s="733" customFormat="1" x14ac:dyDescent="0.2"/>
    <row r="14580" s="733" customFormat="1" x14ac:dyDescent="0.2"/>
    <row r="14581" s="733" customFormat="1" x14ac:dyDescent="0.2"/>
    <row r="14582" s="733" customFormat="1" x14ac:dyDescent="0.2"/>
    <row r="14583" s="733" customFormat="1" x14ac:dyDescent="0.2"/>
    <row r="14584" s="733" customFormat="1" x14ac:dyDescent="0.2"/>
    <row r="14585" s="733" customFormat="1" x14ac:dyDescent="0.2"/>
    <row r="14586" s="733" customFormat="1" x14ac:dyDescent="0.2"/>
    <row r="14587" s="733" customFormat="1" x14ac:dyDescent="0.2"/>
    <row r="14588" s="733" customFormat="1" x14ac:dyDescent="0.2"/>
    <row r="14589" s="733" customFormat="1" x14ac:dyDescent="0.2"/>
    <row r="14590" s="733" customFormat="1" x14ac:dyDescent="0.2"/>
    <row r="14591" s="733" customFormat="1" x14ac:dyDescent="0.2"/>
    <row r="14592" s="733" customFormat="1" x14ac:dyDescent="0.2"/>
    <row r="14593" s="733" customFormat="1" x14ac:dyDescent="0.2"/>
    <row r="14594" s="733" customFormat="1" x14ac:dyDescent="0.2"/>
    <row r="14595" s="733" customFormat="1" x14ac:dyDescent="0.2"/>
    <row r="14596" s="733" customFormat="1" x14ac:dyDescent="0.2"/>
    <row r="14597" s="733" customFormat="1" x14ac:dyDescent="0.2"/>
    <row r="14598" s="733" customFormat="1" x14ac:dyDescent="0.2"/>
    <row r="14599" s="733" customFormat="1" x14ac:dyDescent="0.2"/>
    <row r="14600" s="733" customFormat="1" x14ac:dyDescent="0.2"/>
    <row r="14601" s="733" customFormat="1" x14ac:dyDescent="0.2"/>
    <row r="14602" s="733" customFormat="1" x14ac:dyDescent="0.2"/>
    <row r="14603" s="733" customFormat="1" x14ac:dyDescent="0.2"/>
    <row r="14604" s="733" customFormat="1" x14ac:dyDescent="0.2"/>
    <row r="14605" s="733" customFormat="1" x14ac:dyDescent="0.2"/>
    <row r="14606" s="733" customFormat="1" x14ac:dyDescent="0.2"/>
    <row r="14607" s="733" customFormat="1" x14ac:dyDescent="0.2"/>
    <row r="14608" s="733" customFormat="1" x14ac:dyDescent="0.2"/>
    <row r="14609" s="733" customFormat="1" x14ac:dyDescent="0.2"/>
    <row r="14610" s="733" customFormat="1" x14ac:dyDescent="0.2"/>
    <row r="14611" s="733" customFormat="1" x14ac:dyDescent="0.2"/>
    <row r="14612" s="733" customFormat="1" x14ac:dyDescent="0.2"/>
    <row r="14613" s="733" customFormat="1" x14ac:dyDescent="0.2"/>
    <row r="14614" s="733" customFormat="1" x14ac:dyDescent="0.2"/>
    <row r="14615" s="733" customFormat="1" x14ac:dyDescent="0.2"/>
    <row r="14616" s="733" customFormat="1" x14ac:dyDescent="0.2"/>
    <row r="14617" s="733" customFormat="1" x14ac:dyDescent="0.2"/>
    <row r="14618" s="733" customFormat="1" x14ac:dyDescent="0.2"/>
    <row r="14619" s="733" customFormat="1" x14ac:dyDescent="0.2"/>
    <row r="14620" s="733" customFormat="1" x14ac:dyDescent="0.2"/>
    <row r="14621" s="733" customFormat="1" x14ac:dyDescent="0.2"/>
    <row r="14622" s="733" customFormat="1" x14ac:dyDescent="0.2"/>
    <row r="14623" s="733" customFormat="1" x14ac:dyDescent="0.2"/>
    <row r="14624" s="733" customFormat="1" x14ac:dyDescent="0.2"/>
    <row r="14625" s="733" customFormat="1" x14ac:dyDescent="0.2"/>
    <row r="14626" s="733" customFormat="1" x14ac:dyDescent="0.2"/>
    <row r="14627" s="733" customFormat="1" x14ac:dyDescent="0.2"/>
    <row r="14628" s="733" customFormat="1" x14ac:dyDescent="0.2"/>
    <row r="14629" s="733" customFormat="1" x14ac:dyDescent="0.2"/>
    <row r="14630" s="733" customFormat="1" x14ac:dyDescent="0.2"/>
    <row r="14631" s="733" customFormat="1" x14ac:dyDescent="0.2"/>
    <row r="14632" s="733" customFormat="1" x14ac:dyDescent="0.2"/>
    <row r="14633" s="733" customFormat="1" x14ac:dyDescent="0.2"/>
    <row r="14634" s="733" customFormat="1" x14ac:dyDescent="0.2"/>
    <row r="14635" s="733" customFormat="1" x14ac:dyDescent="0.2"/>
    <row r="14636" s="733" customFormat="1" x14ac:dyDescent="0.2"/>
    <row r="14637" s="733" customFormat="1" x14ac:dyDescent="0.2"/>
    <row r="14638" s="733" customFormat="1" x14ac:dyDescent="0.2"/>
    <row r="14639" s="733" customFormat="1" x14ac:dyDescent="0.2"/>
    <row r="14640" s="733" customFormat="1" x14ac:dyDescent="0.2"/>
    <row r="14641" s="733" customFormat="1" x14ac:dyDescent="0.2"/>
    <row r="14642" s="733" customFormat="1" x14ac:dyDescent="0.2"/>
    <row r="14643" s="733" customFormat="1" x14ac:dyDescent="0.2"/>
    <row r="14644" s="733" customFormat="1" x14ac:dyDescent="0.2"/>
    <row r="14645" s="733" customFormat="1" x14ac:dyDescent="0.2"/>
    <row r="14646" s="733" customFormat="1" x14ac:dyDescent="0.2"/>
    <row r="14647" s="733" customFormat="1" x14ac:dyDescent="0.2"/>
    <row r="14648" s="733" customFormat="1" x14ac:dyDescent="0.2"/>
    <row r="14649" s="733" customFormat="1" x14ac:dyDescent="0.2"/>
    <row r="14650" s="733" customFormat="1" x14ac:dyDescent="0.2"/>
    <row r="14651" s="733" customFormat="1" x14ac:dyDescent="0.2"/>
    <row r="14652" s="733" customFormat="1" x14ac:dyDescent="0.2"/>
    <row r="14653" s="733" customFormat="1" x14ac:dyDescent="0.2"/>
    <row r="14654" s="733" customFormat="1" x14ac:dyDescent="0.2"/>
    <row r="14655" s="733" customFormat="1" x14ac:dyDescent="0.2"/>
    <row r="14656" s="733" customFormat="1" x14ac:dyDescent="0.2"/>
    <row r="14657" s="733" customFormat="1" x14ac:dyDescent="0.2"/>
    <row r="14658" s="733" customFormat="1" x14ac:dyDescent="0.2"/>
    <row r="14659" s="733" customFormat="1" x14ac:dyDescent="0.2"/>
    <row r="14660" s="733" customFormat="1" x14ac:dyDescent="0.2"/>
    <row r="14661" s="733" customFormat="1" x14ac:dyDescent="0.2"/>
    <row r="14662" s="733" customFormat="1" x14ac:dyDescent="0.2"/>
    <row r="14663" s="733" customFormat="1" x14ac:dyDescent="0.2"/>
    <row r="14664" s="733" customFormat="1" x14ac:dyDescent="0.2"/>
    <row r="14665" s="733" customFormat="1" x14ac:dyDescent="0.2"/>
    <row r="14666" s="733" customFormat="1" x14ac:dyDescent="0.2"/>
    <row r="14667" s="733" customFormat="1" x14ac:dyDescent="0.2"/>
    <row r="14668" s="733" customFormat="1" x14ac:dyDescent="0.2"/>
    <row r="14669" s="733" customFormat="1" x14ac:dyDescent="0.2"/>
    <row r="14670" s="733" customFormat="1" x14ac:dyDescent="0.2"/>
    <row r="14671" s="733" customFormat="1" x14ac:dyDescent="0.2"/>
    <row r="14672" s="733" customFormat="1" x14ac:dyDescent="0.2"/>
    <row r="14673" s="733" customFormat="1" x14ac:dyDescent="0.2"/>
    <row r="14674" s="733" customFormat="1" x14ac:dyDescent="0.2"/>
    <row r="14675" s="733" customFormat="1" x14ac:dyDescent="0.2"/>
    <row r="14676" s="733" customFormat="1" x14ac:dyDescent="0.2"/>
    <row r="14677" s="733" customFormat="1" x14ac:dyDescent="0.2"/>
    <row r="14678" s="733" customFormat="1" x14ac:dyDescent="0.2"/>
    <row r="14679" s="733" customFormat="1" x14ac:dyDescent="0.2"/>
    <row r="14680" s="733" customFormat="1" x14ac:dyDescent="0.2"/>
    <row r="14681" s="733" customFormat="1" x14ac:dyDescent="0.2"/>
    <row r="14682" s="733" customFormat="1" x14ac:dyDescent="0.2"/>
    <row r="14683" s="733" customFormat="1" x14ac:dyDescent="0.2"/>
    <row r="14684" s="733" customFormat="1" x14ac:dyDescent="0.2"/>
    <row r="14685" s="733" customFormat="1" x14ac:dyDescent="0.2"/>
    <row r="14686" s="733" customFormat="1" x14ac:dyDescent="0.2"/>
    <row r="14687" s="733" customFormat="1" x14ac:dyDescent="0.2"/>
    <row r="14688" s="733" customFormat="1" x14ac:dyDescent="0.2"/>
    <row r="14689" s="733" customFormat="1" x14ac:dyDescent="0.2"/>
    <row r="14690" s="733" customFormat="1" x14ac:dyDescent="0.2"/>
    <row r="14691" s="733" customFormat="1" x14ac:dyDescent="0.2"/>
    <row r="14692" s="733" customFormat="1" x14ac:dyDescent="0.2"/>
    <row r="14693" s="733" customFormat="1" x14ac:dyDescent="0.2"/>
    <row r="14694" s="733" customFormat="1" x14ac:dyDescent="0.2"/>
    <row r="14695" s="733" customFormat="1" x14ac:dyDescent="0.2"/>
    <row r="14696" s="733" customFormat="1" x14ac:dyDescent="0.2"/>
    <row r="14697" s="733" customFormat="1" x14ac:dyDescent="0.2"/>
    <row r="14698" s="733" customFormat="1" x14ac:dyDescent="0.2"/>
    <row r="14699" s="733" customFormat="1" x14ac:dyDescent="0.2"/>
    <row r="14700" s="733" customFormat="1" x14ac:dyDescent="0.2"/>
    <row r="14701" s="733" customFormat="1" x14ac:dyDescent="0.2"/>
    <row r="14702" s="733" customFormat="1" x14ac:dyDescent="0.2"/>
    <row r="14703" s="733" customFormat="1" x14ac:dyDescent="0.2"/>
    <row r="14704" s="733" customFormat="1" x14ac:dyDescent="0.2"/>
    <row r="14705" s="733" customFormat="1" x14ac:dyDescent="0.2"/>
    <row r="14706" s="733" customFormat="1" x14ac:dyDescent="0.2"/>
    <row r="14707" s="733" customFormat="1" x14ac:dyDescent="0.2"/>
    <row r="14708" s="733" customFormat="1" x14ac:dyDescent="0.2"/>
    <row r="14709" s="733" customFormat="1" x14ac:dyDescent="0.2"/>
    <row r="14710" s="733" customFormat="1" x14ac:dyDescent="0.2"/>
    <row r="14711" s="733" customFormat="1" x14ac:dyDescent="0.2"/>
    <row r="14712" s="733" customFormat="1" x14ac:dyDescent="0.2"/>
    <row r="14713" s="733" customFormat="1" x14ac:dyDescent="0.2"/>
    <row r="14714" s="733" customFormat="1" x14ac:dyDescent="0.2"/>
    <row r="14715" s="733" customFormat="1" x14ac:dyDescent="0.2"/>
    <row r="14716" s="733" customFormat="1" x14ac:dyDescent="0.2"/>
    <row r="14717" s="733" customFormat="1" x14ac:dyDescent="0.2"/>
    <row r="14718" s="733" customFormat="1" x14ac:dyDescent="0.2"/>
    <row r="14719" s="733" customFormat="1" x14ac:dyDescent="0.2"/>
    <row r="14720" s="733" customFormat="1" x14ac:dyDescent="0.2"/>
    <row r="14721" s="733" customFormat="1" x14ac:dyDescent="0.2"/>
    <row r="14722" s="733" customFormat="1" x14ac:dyDescent="0.2"/>
    <row r="14723" s="733" customFormat="1" x14ac:dyDescent="0.2"/>
    <row r="14724" s="733" customFormat="1" x14ac:dyDescent="0.2"/>
    <row r="14725" s="733" customFormat="1" x14ac:dyDescent="0.2"/>
    <row r="14726" s="733" customFormat="1" x14ac:dyDescent="0.2"/>
    <row r="14727" s="733" customFormat="1" x14ac:dyDescent="0.2"/>
    <row r="14728" s="733" customFormat="1" x14ac:dyDescent="0.2"/>
    <row r="14729" s="733" customFormat="1" x14ac:dyDescent="0.2"/>
    <row r="14730" s="733" customFormat="1" x14ac:dyDescent="0.2"/>
    <row r="14731" s="733" customFormat="1" x14ac:dyDescent="0.2"/>
    <row r="14732" s="733" customFormat="1" x14ac:dyDescent="0.2"/>
    <row r="14733" s="733" customFormat="1" x14ac:dyDescent="0.2"/>
    <row r="14734" s="733" customFormat="1" x14ac:dyDescent="0.2"/>
    <row r="14735" s="733" customFormat="1" x14ac:dyDescent="0.2"/>
    <row r="14736" s="733" customFormat="1" x14ac:dyDescent="0.2"/>
    <row r="14737" s="733" customFormat="1" x14ac:dyDescent="0.2"/>
    <row r="14738" s="733" customFormat="1" x14ac:dyDescent="0.2"/>
    <row r="14739" s="733" customFormat="1" x14ac:dyDescent="0.2"/>
    <row r="14740" s="733" customFormat="1" x14ac:dyDescent="0.2"/>
    <row r="14741" s="733" customFormat="1" x14ac:dyDescent="0.2"/>
    <row r="14742" s="733" customFormat="1" x14ac:dyDescent="0.2"/>
    <row r="14743" s="733" customFormat="1" x14ac:dyDescent="0.2"/>
    <row r="14744" s="733" customFormat="1" x14ac:dyDescent="0.2"/>
    <row r="14745" s="733" customFormat="1" x14ac:dyDescent="0.2"/>
    <row r="14746" s="733" customFormat="1" x14ac:dyDescent="0.2"/>
    <row r="14747" s="733" customFormat="1" x14ac:dyDescent="0.2"/>
    <row r="14748" s="733" customFormat="1" x14ac:dyDescent="0.2"/>
    <row r="14749" s="733" customFormat="1" x14ac:dyDescent="0.2"/>
    <row r="14750" s="733" customFormat="1" x14ac:dyDescent="0.2"/>
    <row r="14751" s="733" customFormat="1" x14ac:dyDescent="0.2"/>
    <row r="14752" s="733" customFormat="1" x14ac:dyDescent="0.2"/>
    <row r="14753" s="733" customFormat="1" x14ac:dyDescent="0.2"/>
    <row r="14754" s="733" customFormat="1" x14ac:dyDescent="0.2"/>
    <row r="14755" s="733" customFormat="1" x14ac:dyDescent="0.2"/>
    <row r="14756" s="733" customFormat="1" x14ac:dyDescent="0.2"/>
    <row r="14757" s="733" customFormat="1" x14ac:dyDescent="0.2"/>
    <row r="14758" s="733" customFormat="1" x14ac:dyDescent="0.2"/>
    <row r="14759" s="733" customFormat="1" x14ac:dyDescent="0.2"/>
    <row r="14760" s="733" customFormat="1" x14ac:dyDescent="0.2"/>
    <row r="14761" s="733" customFormat="1" x14ac:dyDescent="0.2"/>
    <row r="14762" s="733" customFormat="1" x14ac:dyDescent="0.2"/>
    <row r="14763" s="733" customFormat="1" x14ac:dyDescent="0.2"/>
    <row r="14764" s="733" customFormat="1" x14ac:dyDescent="0.2"/>
    <row r="14765" s="733" customFormat="1" x14ac:dyDescent="0.2"/>
    <row r="14766" s="733" customFormat="1" x14ac:dyDescent="0.2"/>
    <row r="14767" s="733" customFormat="1" x14ac:dyDescent="0.2"/>
    <row r="14768" s="733" customFormat="1" x14ac:dyDescent="0.2"/>
    <row r="14769" s="733" customFormat="1" x14ac:dyDescent="0.2"/>
    <row r="14770" s="733" customFormat="1" x14ac:dyDescent="0.2"/>
    <row r="14771" s="733" customFormat="1" x14ac:dyDescent="0.2"/>
    <row r="14772" s="733" customFormat="1" x14ac:dyDescent="0.2"/>
    <row r="14773" s="733" customFormat="1" x14ac:dyDescent="0.2"/>
    <row r="14774" s="733" customFormat="1" x14ac:dyDescent="0.2"/>
    <row r="14775" s="733" customFormat="1" x14ac:dyDescent="0.2"/>
    <row r="14776" s="733" customFormat="1" x14ac:dyDescent="0.2"/>
    <row r="14777" s="733" customFormat="1" x14ac:dyDescent="0.2"/>
    <row r="14778" s="733" customFormat="1" x14ac:dyDescent="0.2"/>
    <row r="14779" s="733" customFormat="1" x14ac:dyDescent="0.2"/>
    <row r="14780" s="733" customFormat="1" x14ac:dyDescent="0.2"/>
    <row r="14781" s="733" customFormat="1" x14ac:dyDescent="0.2"/>
    <row r="14782" s="733" customFormat="1" x14ac:dyDescent="0.2"/>
    <row r="14783" s="733" customFormat="1" x14ac:dyDescent="0.2"/>
    <row r="14784" s="733" customFormat="1" x14ac:dyDescent="0.2"/>
    <row r="14785" s="733" customFormat="1" x14ac:dyDescent="0.2"/>
    <row r="14786" s="733" customFormat="1" x14ac:dyDescent="0.2"/>
    <row r="14787" s="733" customFormat="1" x14ac:dyDescent="0.2"/>
    <row r="14788" s="733" customFormat="1" x14ac:dyDescent="0.2"/>
    <row r="14789" s="733" customFormat="1" x14ac:dyDescent="0.2"/>
    <row r="14790" s="733" customFormat="1" x14ac:dyDescent="0.2"/>
    <row r="14791" s="733" customFormat="1" x14ac:dyDescent="0.2"/>
    <row r="14792" s="733" customFormat="1" x14ac:dyDescent="0.2"/>
    <row r="14793" s="733" customFormat="1" x14ac:dyDescent="0.2"/>
    <row r="14794" s="733" customFormat="1" x14ac:dyDescent="0.2"/>
    <row r="14795" s="733" customFormat="1" x14ac:dyDescent="0.2"/>
    <row r="14796" s="733" customFormat="1" x14ac:dyDescent="0.2"/>
    <row r="14797" s="733" customFormat="1" x14ac:dyDescent="0.2"/>
    <row r="14798" s="733" customFormat="1" x14ac:dyDescent="0.2"/>
    <row r="14799" s="733" customFormat="1" x14ac:dyDescent="0.2"/>
    <row r="14800" s="733" customFormat="1" x14ac:dyDescent="0.2"/>
    <row r="14801" s="733" customFormat="1" x14ac:dyDescent="0.2"/>
    <row r="14802" s="733" customFormat="1" x14ac:dyDescent="0.2"/>
    <row r="14803" s="733" customFormat="1" x14ac:dyDescent="0.2"/>
    <row r="14804" s="733" customFormat="1" x14ac:dyDescent="0.2"/>
    <row r="14805" s="733" customFormat="1" x14ac:dyDescent="0.2"/>
    <row r="14806" s="733" customFormat="1" x14ac:dyDescent="0.2"/>
    <row r="14807" s="733" customFormat="1" x14ac:dyDescent="0.2"/>
    <row r="14808" s="733" customFormat="1" x14ac:dyDescent="0.2"/>
    <row r="14809" s="733" customFormat="1" x14ac:dyDescent="0.2"/>
    <row r="14810" s="733" customFormat="1" x14ac:dyDescent="0.2"/>
    <row r="14811" s="733" customFormat="1" x14ac:dyDescent="0.2"/>
    <row r="14812" s="733" customFormat="1" x14ac:dyDescent="0.2"/>
    <row r="14813" s="733" customFormat="1" x14ac:dyDescent="0.2"/>
    <row r="14814" s="733" customFormat="1" x14ac:dyDescent="0.2"/>
    <row r="14815" s="733" customFormat="1" x14ac:dyDescent="0.2"/>
    <row r="14816" s="733" customFormat="1" x14ac:dyDescent="0.2"/>
    <row r="14817" s="733" customFormat="1" x14ac:dyDescent="0.2"/>
    <row r="14818" s="733" customFormat="1" x14ac:dyDescent="0.2"/>
    <row r="14819" s="733" customFormat="1" x14ac:dyDescent="0.2"/>
    <row r="14820" s="733" customFormat="1" x14ac:dyDescent="0.2"/>
    <row r="14821" s="733" customFormat="1" x14ac:dyDescent="0.2"/>
    <row r="14822" s="733" customFormat="1" x14ac:dyDescent="0.2"/>
    <row r="14823" s="733" customFormat="1" x14ac:dyDescent="0.2"/>
    <row r="14824" s="733" customFormat="1" x14ac:dyDescent="0.2"/>
    <row r="14825" s="733" customFormat="1" x14ac:dyDescent="0.2"/>
    <row r="14826" s="733" customFormat="1" x14ac:dyDescent="0.2"/>
    <row r="14827" s="733" customFormat="1" x14ac:dyDescent="0.2"/>
    <row r="14828" s="733" customFormat="1" x14ac:dyDescent="0.2"/>
    <row r="14829" s="733" customFormat="1" x14ac:dyDescent="0.2"/>
    <row r="14830" s="733" customFormat="1" x14ac:dyDescent="0.2"/>
    <row r="14831" s="733" customFormat="1" x14ac:dyDescent="0.2"/>
    <row r="14832" s="733" customFormat="1" x14ac:dyDescent="0.2"/>
    <row r="14833" s="733" customFormat="1" x14ac:dyDescent="0.2"/>
    <row r="14834" s="733" customFormat="1" x14ac:dyDescent="0.2"/>
    <row r="14835" s="733" customFormat="1" x14ac:dyDescent="0.2"/>
    <row r="14836" s="733" customFormat="1" x14ac:dyDescent="0.2"/>
    <row r="14837" s="733" customFormat="1" x14ac:dyDescent="0.2"/>
    <row r="14838" s="733" customFormat="1" x14ac:dyDescent="0.2"/>
    <row r="14839" s="733" customFormat="1" x14ac:dyDescent="0.2"/>
    <row r="14840" s="733" customFormat="1" x14ac:dyDescent="0.2"/>
    <row r="14841" s="733" customFormat="1" x14ac:dyDescent="0.2"/>
    <row r="14842" s="733" customFormat="1" x14ac:dyDescent="0.2"/>
    <row r="14843" s="733" customFormat="1" x14ac:dyDescent="0.2"/>
    <row r="14844" s="733" customFormat="1" x14ac:dyDescent="0.2"/>
    <row r="14845" s="733" customFormat="1" x14ac:dyDescent="0.2"/>
    <row r="14846" s="733" customFormat="1" x14ac:dyDescent="0.2"/>
    <row r="14847" s="733" customFormat="1" x14ac:dyDescent="0.2"/>
    <row r="14848" s="733" customFormat="1" x14ac:dyDescent="0.2"/>
    <row r="14849" s="733" customFormat="1" x14ac:dyDescent="0.2"/>
    <row r="14850" s="733" customFormat="1" x14ac:dyDescent="0.2"/>
    <row r="14851" s="733" customFormat="1" x14ac:dyDescent="0.2"/>
    <row r="14852" s="733" customFormat="1" x14ac:dyDescent="0.2"/>
    <row r="14853" s="733" customFormat="1" x14ac:dyDescent="0.2"/>
    <row r="14854" s="733" customFormat="1" x14ac:dyDescent="0.2"/>
    <row r="14855" s="733" customFormat="1" x14ac:dyDescent="0.2"/>
    <row r="14856" s="733" customFormat="1" x14ac:dyDescent="0.2"/>
    <row r="14857" s="733" customFormat="1" x14ac:dyDescent="0.2"/>
    <row r="14858" s="733" customFormat="1" x14ac:dyDescent="0.2"/>
    <row r="14859" s="733" customFormat="1" x14ac:dyDescent="0.2"/>
    <row r="14860" s="733" customFormat="1" x14ac:dyDescent="0.2"/>
    <row r="14861" s="733" customFormat="1" x14ac:dyDescent="0.2"/>
    <row r="14862" s="733" customFormat="1" x14ac:dyDescent="0.2"/>
    <row r="14863" s="733" customFormat="1" x14ac:dyDescent="0.2"/>
    <row r="14864" s="733" customFormat="1" x14ac:dyDescent="0.2"/>
    <row r="14865" s="733" customFormat="1" x14ac:dyDescent="0.2"/>
    <row r="14866" s="733" customFormat="1" x14ac:dyDescent="0.2"/>
    <row r="14867" s="733" customFormat="1" x14ac:dyDescent="0.2"/>
    <row r="14868" s="733" customFormat="1" x14ac:dyDescent="0.2"/>
    <row r="14869" s="733" customFormat="1" x14ac:dyDescent="0.2"/>
    <row r="14870" s="733" customFormat="1" x14ac:dyDescent="0.2"/>
    <row r="14871" s="733" customFormat="1" x14ac:dyDescent="0.2"/>
    <row r="14872" s="733" customFormat="1" x14ac:dyDescent="0.2"/>
    <row r="14873" s="733" customFormat="1" x14ac:dyDescent="0.2"/>
    <row r="14874" s="733" customFormat="1" x14ac:dyDescent="0.2"/>
    <row r="14875" s="733" customFormat="1" x14ac:dyDescent="0.2"/>
    <row r="14876" s="733" customFormat="1" x14ac:dyDescent="0.2"/>
    <row r="14877" s="733" customFormat="1" x14ac:dyDescent="0.2"/>
    <row r="14878" s="733" customFormat="1" x14ac:dyDescent="0.2"/>
    <row r="14879" s="733" customFormat="1" x14ac:dyDescent="0.2"/>
    <row r="14880" s="733" customFormat="1" x14ac:dyDescent="0.2"/>
    <row r="14881" s="733" customFormat="1" x14ac:dyDescent="0.2"/>
    <row r="14882" s="733" customFormat="1" x14ac:dyDescent="0.2"/>
    <row r="14883" s="733" customFormat="1" x14ac:dyDescent="0.2"/>
    <row r="14884" s="733" customFormat="1" x14ac:dyDescent="0.2"/>
    <row r="14885" s="733" customFormat="1" x14ac:dyDescent="0.2"/>
    <row r="14886" s="733" customFormat="1" x14ac:dyDescent="0.2"/>
    <row r="14887" s="733" customFormat="1" x14ac:dyDescent="0.2"/>
    <row r="14888" s="733" customFormat="1" x14ac:dyDescent="0.2"/>
    <row r="14889" s="733" customFormat="1" x14ac:dyDescent="0.2"/>
    <row r="14890" s="733" customFormat="1" x14ac:dyDescent="0.2"/>
    <row r="14891" s="733" customFormat="1" x14ac:dyDescent="0.2"/>
    <row r="14892" s="733" customFormat="1" x14ac:dyDescent="0.2"/>
    <row r="14893" s="733" customFormat="1" x14ac:dyDescent="0.2"/>
    <row r="14894" s="733" customFormat="1" x14ac:dyDescent="0.2"/>
    <row r="14895" s="733" customFormat="1" x14ac:dyDescent="0.2"/>
    <row r="14896" s="733" customFormat="1" x14ac:dyDescent="0.2"/>
    <row r="14897" s="733" customFormat="1" x14ac:dyDescent="0.2"/>
    <row r="14898" s="733" customFormat="1" x14ac:dyDescent="0.2"/>
    <row r="14899" s="733" customFormat="1" x14ac:dyDescent="0.2"/>
    <row r="14900" s="733" customFormat="1" x14ac:dyDescent="0.2"/>
    <row r="14901" s="733" customFormat="1" x14ac:dyDescent="0.2"/>
    <row r="14902" s="733" customFormat="1" x14ac:dyDescent="0.2"/>
    <row r="14903" s="733" customFormat="1" x14ac:dyDescent="0.2"/>
    <row r="14904" s="733" customFormat="1" x14ac:dyDescent="0.2"/>
    <row r="14905" s="733" customFormat="1" x14ac:dyDescent="0.2"/>
    <row r="14906" s="733" customFormat="1" x14ac:dyDescent="0.2"/>
    <row r="14907" s="733" customFormat="1" x14ac:dyDescent="0.2"/>
    <row r="14908" s="733" customFormat="1" x14ac:dyDescent="0.2"/>
    <row r="14909" s="733" customFormat="1" x14ac:dyDescent="0.2"/>
    <row r="14910" s="733" customFormat="1" x14ac:dyDescent="0.2"/>
    <row r="14911" s="733" customFormat="1" x14ac:dyDescent="0.2"/>
    <row r="14912" s="733" customFormat="1" x14ac:dyDescent="0.2"/>
    <row r="14913" s="733" customFormat="1" x14ac:dyDescent="0.2"/>
    <row r="14914" s="733" customFormat="1" x14ac:dyDescent="0.2"/>
    <row r="14915" s="733" customFormat="1" x14ac:dyDescent="0.2"/>
    <row r="14916" s="733" customFormat="1" x14ac:dyDescent="0.2"/>
    <row r="14917" s="733" customFormat="1" x14ac:dyDescent="0.2"/>
    <row r="14918" s="733" customFormat="1" x14ac:dyDescent="0.2"/>
    <row r="14919" s="733" customFormat="1" x14ac:dyDescent="0.2"/>
    <row r="14920" s="733" customFormat="1" x14ac:dyDescent="0.2"/>
    <row r="14921" s="733" customFormat="1" x14ac:dyDescent="0.2"/>
    <row r="14922" s="733" customFormat="1" x14ac:dyDescent="0.2"/>
    <row r="14923" s="733" customFormat="1" x14ac:dyDescent="0.2"/>
    <row r="14924" s="733" customFormat="1" x14ac:dyDescent="0.2"/>
    <row r="14925" s="733" customFormat="1" x14ac:dyDescent="0.2"/>
    <row r="14926" s="733" customFormat="1" x14ac:dyDescent="0.2"/>
    <row r="14927" s="733" customFormat="1" x14ac:dyDescent="0.2"/>
    <row r="14928" s="733" customFormat="1" x14ac:dyDescent="0.2"/>
    <row r="14929" s="733" customFormat="1" x14ac:dyDescent="0.2"/>
    <row r="14930" s="733" customFormat="1" x14ac:dyDescent="0.2"/>
    <row r="14931" s="733" customFormat="1" x14ac:dyDescent="0.2"/>
    <row r="14932" s="733" customFormat="1" x14ac:dyDescent="0.2"/>
    <row r="14933" s="733" customFormat="1" x14ac:dyDescent="0.2"/>
    <row r="14934" s="733" customFormat="1" x14ac:dyDescent="0.2"/>
    <row r="14935" s="733" customFormat="1" x14ac:dyDescent="0.2"/>
    <row r="14936" s="733" customFormat="1" x14ac:dyDescent="0.2"/>
    <row r="14937" s="733" customFormat="1" x14ac:dyDescent="0.2"/>
    <row r="14938" s="733" customFormat="1" x14ac:dyDescent="0.2"/>
    <row r="14939" s="733" customFormat="1" x14ac:dyDescent="0.2"/>
    <row r="14940" s="733" customFormat="1" x14ac:dyDescent="0.2"/>
    <row r="14941" s="733" customFormat="1" x14ac:dyDescent="0.2"/>
    <row r="14942" s="733" customFormat="1" x14ac:dyDescent="0.2"/>
    <row r="14943" s="733" customFormat="1" x14ac:dyDescent="0.2"/>
    <row r="14944" s="733" customFormat="1" x14ac:dyDescent="0.2"/>
    <row r="14945" s="733" customFormat="1" x14ac:dyDescent="0.2"/>
    <row r="14946" s="733" customFormat="1" x14ac:dyDescent="0.2"/>
    <row r="14947" s="733" customFormat="1" x14ac:dyDescent="0.2"/>
    <row r="14948" s="733" customFormat="1" x14ac:dyDescent="0.2"/>
    <row r="14949" s="733" customFormat="1" x14ac:dyDescent="0.2"/>
    <row r="14950" s="733" customFormat="1" x14ac:dyDescent="0.2"/>
    <row r="14951" s="733" customFormat="1" x14ac:dyDescent="0.2"/>
    <row r="14952" s="733" customFormat="1" x14ac:dyDescent="0.2"/>
    <row r="14953" s="733" customFormat="1" x14ac:dyDescent="0.2"/>
    <row r="14954" s="733" customFormat="1" x14ac:dyDescent="0.2"/>
    <row r="14955" s="733" customFormat="1" x14ac:dyDescent="0.2"/>
    <row r="14956" s="733" customFormat="1" x14ac:dyDescent="0.2"/>
    <row r="14957" s="733" customFormat="1" x14ac:dyDescent="0.2"/>
    <row r="14958" s="733" customFormat="1" x14ac:dyDescent="0.2"/>
    <row r="14959" s="733" customFormat="1" x14ac:dyDescent="0.2"/>
    <row r="14960" s="733" customFormat="1" x14ac:dyDescent="0.2"/>
    <row r="14961" s="733" customFormat="1" x14ac:dyDescent="0.2"/>
    <row r="14962" s="733" customFormat="1" x14ac:dyDescent="0.2"/>
    <row r="14963" s="733" customFormat="1" x14ac:dyDescent="0.2"/>
    <row r="14964" s="733" customFormat="1" x14ac:dyDescent="0.2"/>
    <row r="14965" s="733" customFormat="1" x14ac:dyDescent="0.2"/>
    <row r="14966" s="733" customFormat="1" x14ac:dyDescent="0.2"/>
    <row r="14967" s="733" customFormat="1" x14ac:dyDescent="0.2"/>
    <row r="14968" s="733" customFormat="1" x14ac:dyDescent="0.2"/>
    <row r="14969" s="733" customFormat="1" x14ac:dyDescent="0.2"/>
    <row r="14970" s="733" customFormat="1" x14ac:dyDescent="0.2"/>
    <row r="14971" s="733" customFormat="1" x14ac:dyDescent="0.2"/>
    <row r="14972" s="733" customFormat="1" x14ac:dyDescent="0.2"/>
    <row r="14973" s="733" customFormat="1" x14ac:dyDescent="0.2"/>
    <row r="14974" s="733" customFormat="1" x14ac:dyDescent="0.2"/>
    <row r="14975" s="733" customFormat="1" x14ac:dyDescent="0.2"/>
    <row r="14976" s="733" customFormat="1" x14ac:dyDescent="0.2"/>
    <row r="14977" s="733" customFormat="1" x14ac:dyDescent="0.2"/>
    <row r="14978" s="733" customFormat="1" x14ac:dyDescent="0.2"/>
    <row r="14979" s="733" customFormat="1" x14ac:dyDescent="0.2"/>
    <row r="14980" s="733" customFormat="1" x14ac:dyDescent="0.2"/>
    <row r="14981" s="733" customFormat="1" x14ac:dyDescent="0.2"/>
    <row r="14982" s="733" customFormat="1" x14ac:dyDescent="0.2"/>
    <row r="14983" s="733" customFormat="1" x14ac:dyDescent="0.2"/>
    <row r="14984" s="733" customFormat="1" x14ac:dyDescent="0.2"/>
    <row r="14985" s="733" customFormat="1" x14ac:dyDescent="0.2"/>
    <row r="14986" s="733" customFormat="1" x14ac:dyDescent="0.2"/>
    <row r="14987" s="733" customFormat="1" x14ac:dyDescent="0.2"/>
    <row r="14988" s="733" customFormat="1" x14ac:dyDescent="0.2"/>
    <row r="14989" s="733" customFormat="1" x14ac:dyDescent="0.2"/>
    <row r="14990" s="733" customFormat="1" x14ac:dyDescent="0.2"/>
    <row r="14991" s="733" customFormat="1" x14ac:dyDescent="0.2"/>
    <row r="14992" s="733" customFormat="1" x14ac:dyDescent="0.2"/>
    <row r="14993" s="733" customFormat="1" x14ac:dyDescent="0.2"/>
    <row r="14994" s="733" customFormat="1" x14ac:dyDescent="0.2"/>
    <row r="14995" s="733" customFormat="1" x14ac:dyDescent="0.2"/>
    <row r="14996" s="733" customFormat="1" x14ac:dyDescent="0.2"/>
    <row r="14997" s="733" customFormat="1" x14ac:dyDescent="0.2"/>
    <row r="14998" s="733" customFormat="1" x14ac:dyDescent="0.2"/>
    <row r="14999" s="733" customFormat="1" x14ac:dyDescent="0.2"/>
    <row r="15000" s="733" customFormat="1" x14ac:dyDescent="0.2"/>
    <row r="15001" s="733" customFormat="1" x14ac:dyDescent="0.2"/>
    <row r="15002" s="733" customFormat="1" x14ac:dyDescent="0.2"/>
    <row r="15003" s="733" customFormat="1" x14ac:dyDescent="0.2"/>
    <row r="15004" s="733" customFormat="1" x14ac:dyDescent="0.2"/>
    <row r="15005" s="733" customFormat="1" x14ac:dyDescent="0.2"/>
    <row r="15006" s="733" customFormat="1" x14ac:dyDescent="0.2"/>
    <row r="15007" s="733" customFormat="1" x14ac:dyDescent="0.2"/>
    <row r="15008" s="733" customFormat="1" x14ac:dyDescent="0.2"/>
    <row r="15009" s="733" customFormat="1" x14ac:dyDescent="0.2"/>
    <row r="15010" s="733" customFormat="1" x14ac:dyDescent="0.2"/>
    <row r="15011" s="733" customFormat="1" x14ac:dyDescent="0.2"/>
    <row r="15012" s="733" customFormat="1" x14ac:dyDescent="0.2"/>
    <row r="15013" s="733" customFormat="1" x14ac:dyDescent="0.2"/>
    <row r="15014" s="733" customFormat="1" x14ac:dyDescent="0.2"/>
    <row r="15015" s="733" customFormat="1" x14ac:dyDescent="0.2"/>
    <row r="15016" s="733" customFormat="1" x14ac:dyDescent="0.2"/>
    <row r="15017" s="733" customFormat="1" x14ac:dyDescent="0.2"/>
    <row r="15018" s="733" customFormat="1" x14ac:dyDescent="0.2"/>
    <row r="15019" s="733" customFormat="1" x14ac:dyDescent="0.2"/>
    <row r="15020" s="733" customFormat="1" x14ac:dyDescent="0.2"/>
    <row r="15021" s="733" customFormat="1" x14ac:dyDescent="0.2"/>
    <row r="15022" s="733" customFormat="1" x14ac:dyDescent="0.2"/>
    <row r="15023" s="733" customFormat="1" x14ac:dyDescent="0.2"/>
    <row r="15024" s="733" customFormat="1" x14ac:dyDescent="0.2"/>
    <row r="15025" s="733" customFormat="1" x14ac:dyDescent="0.2"/>
    <row r="15026" s="733" customFormat="1" x14ac:dyDescent="0.2"/>
    <row r="15027" s="733" customFormat="1" x14ac:dyDescent="0.2"/>
    <row r="15028" s="733" customFormat="1" x14ac:dyDescent="0.2"/>
    <row r="15029" s="733" customFormat="1" x14ac:dyDescent="0.2"/>
    <row r="15030" s="733" customFormat="1" x14ac:dyDescent="0.2"/>
    <row r="15031" s="733" customFormat="1" x14ac:dyDescent="0.2"/>
    <row r="15032" s="733" customFormat="1" x14ac:dyDescent="0.2"/>
    <row r="15033" s="733" customFormat="1" x14ac:dyDescent="0.2"/>
    <row r="15034" s="733" customFormat="1" x14ac:dyDescent="0.2"/>
    <row r="15035" s="733" customFormat="1" x14ac:dyDescent="0.2"/>
    <row r="15036" s="733" customFormat="1" x14ac:dyDescent="0.2"/>
    <row r="15037" s="733" customFormat="1" x14ac:dyDescent="0.2"/>
    <row r="15038" s="733" customFormat="1" x14ac:dyDescent="0.2"/>
    <row r="15039" s="733" customFormat="1" x14ac:dyDescent="0.2"/>
    <row r="15040" s="733" customFormat="1" x14ac:dyDescent="0.2"/>
    <row r="15041" s="733" customFormat="1" x14ac:dyDescent="0.2"/>
    <row r="15042" s="733" customFormat="1" x14ac:dyDescent="0.2"/>
    <row r="15043" s="733" customFormat="1" x14ac:dyDescent="0.2"/>
    <row r="15044" s="733" customFormat="1" x14ac:dyDescent="0.2"/>
    <row r="15045" s="733" customFormat="1" x14ac:dyDescent="0.2"/>
    <row r="15046" s="733" customFormat="1" x14ac:dyDescent="0.2"/>
    <row r="15047" s="733" customFormat="1" x14ac:dyDescent="0.2"/>
    <row r="15048" s="733" customFormat="1" x14ac:dyDescent="0.2"/>
    <row r="15049" s="733" customFormat="1" x14ac:dyDescent="0.2"/>
    <row r="15050" s="733" customFormat="1" x14ac:dyDescent="0.2"/>
    <row r="15051" s="733" customFormat="1" x14ac:dyDescent="0.2"/>
    <row r="15052" s="733" customFormat="1" x14ac:dyDescent="0.2"/>
    <row r="15053" s="733" customFormat="1" x14ac:dyDescent="0.2"/>
    <row r="15054" s="733" customFormat="1" x14ac:dyDescent="0.2"/>
    <row r="15055" s="733" customFormat="1" x14ac:dyDescent="0.2"/>
    <row r="15056" s="733" customFormat="1" x14ac:dyDescent="0.2"/>
    <row r="15057" s="733" customFormat="1" x14ac:dyDescent="0.2"/>
    <row r="15058" s="733" customFormat="1" x14ac:dyDescent="0.2"/>
    <row r="15059" s="733" customFormat="1" x14ac:dyDescent="0.2"/>
    <row r="15060" s="733" customFormat="1" x14ac:dyDescent="0.2"/>
    <row r="15061" s="733" customFormat="1" x14ac:dyDescent="0.2"/>
    <row r="15062" s="733" customFormat="1" x14ac:dyDescent="0.2"/>
    <row r="15063" s="733" customFormat="1" x14ac:dyDescent="0.2"/>
    <row r="15064" s="733" customFormat="1" x14ac:dyDescent="0.2"/>
    <row r="15065" s="733" customFormat="1" x14ac:dyDescent="0.2"/>
    <row r="15066" s="733" customFormat="1" x14ac:dyDescent="0.2"/>
    <row r="15067" s="733" customFormat="1" x14ac:dyDescent="0.2"/>
    <row r="15068" s="733" customFormat="1" x14ac:dyDescent="0.2"/>
    <row r="15069" s="733" customFormat="1" x14ac:dyDescent="0.2"/>
    <row r="15070" s="733" customFormat="1" x14ac:dyDescent="0.2"/>
    <row r="15071" s="733" customFormat="1" x14ac:dyDescent="0.2"/>
    <row r="15072" s="733" customFormat="1" x14ac:dyDescent="0.2"/>
    <row r="15073" s="733" customFormat="1" x14ac:dyDescent="0.2"/>
    <row r="15074" s="733" customFormat="1" x14ac:dyDescent="0.2"/>
    <row r="15075" s="733" customFormat="1" x14ac:dyDescent="0.2"/>
    <row r="15076" s="733" customFormat="1" x14ac:dyDescent="0.2"/>
    <row r="15077" s="733" customFormat="1" x14ac:dyDescent="0.2"/>
    <row r="15078" s="733" customFormat="1" x14ac:dyDescent="0.2"/>
    <row r="15079" s="733" customFormat="1" x14ac:dyDescent="0.2"/>
    <row r="15080" s="733" customFormat="1" x14ac:dyDescent="0.2"/>
    <row r="15081" s="733" customFormat="1" x14ac:dyDescent="0.2"/>
    <row r="15082" s="733" customFormat="1" x14ac:dyDescent="0.2"/>
    <row r="15083" s="733" customFormat="1" x14ac:dyDescent="0.2"/>
    <row r="15084" s="733" customFormat="1" x14ac:dyDescent="0.2"/>
    <row r="15085" s="733" customFormat="1" x14ac:dyDescent="0.2"/>
    <row r="15086" s="733" customFormat="1" x14ac:dyDescent="0.2"/>
    <row r="15087" s="733" customFormat="1" x14ac:dyDescent="0.2"/>
    <row r="15088" s="733" customFormat="1" x14ac:dyDescent="0.2"/>
    <row r="15089" s="733" customFormat="1" x14ac:dyDescent="0.2"/>
    <row r="15090" s="733" customFormat="1" x14ac:dyDescent="0.2"/>
    <row r="15091" s="733" customFormat="1" x14ac:dyDescent="0.2"/>
    <row r="15092" s="733" customFormat="1" x14ac:dyDescent="0.2"/>
    <row r="15093" s="733" customFormat="1" x14ac:dyDescent="0.2"/>
    <row r="15094" s="733" customFormat="1" x14ac:dyDescent="0.2"/>
    <row r="15095" s="733" customFormat="1" x14ac:dyDescent="0.2"/>
    <row r="15096" s="733" customFormat="1" x14ac:dyDescent="0.2"/>
    <row r="15097" s="733" customFormat="1" x14ac:dyDescent="0.2"/>
    <row r="15098" s="733" customFormat="1" x14ac:dyDescent="0.2"/>
    <row r="15099" s="733" customFormat="1" x14ac:dyDescent="0.2"/>
    <row r="15100" s="733" customFormat="1" x14ac:dyDescent="0.2"/>
    <row r="15101" s="733" customFormat="1" x14ac:dyDescent="0.2"/>
    <row r="15102" s="733" customFormat="1" x14ac:dyDescent="0.2"/>
    <row r="15103" s="733" customFormat="1" x14ac:dyDescent="0.2"/>
    <row r="15104" s="733" customFormat="1" x14ac:dyDescent="0.2"/>
    <row r="15105" s="733" customFormat="1" x14ac:dyDescent="0.2"/>
    <row r="15106" s="733" customFormat="1" x14ac:dyDescent="0.2"/>
    <row r="15107" s="733" customFormat="1" x14ac:dyDescent="0.2"/>
    <row r="15108" s="733" customFormat="1" x14ac:dyDescent="0.2"/>
    <row r="15109" s="733" customFormat="1" x14ac:dyDescent="0.2"/>
    <row r="15110" s="733" customFormat="1" x14ac:dyDescent="0.2"/>
    <row r="15111" s="733" customFormat="1" x14ac:dyDescent="0.2"/>
    <row r="15112" s="733" customFormat="1" x14ac:dyDescent="0.2"/>
    <row r="15113" s="733" customFormat="1" x14ac:dyDescent="0.2"/>
    <row r="15114" s="733" customFormat="1" x14ac:dyDescent="0.2"/>
    <row r="15115" s="733" customFormat="1" x14ac:dyDescent="0.2"/>
    <row r="15116" s="733" customFormat="1" x14ac:dyDescent="0.2"/>
    <row r="15117" s="733" customFormat="1" x14ac:dyDescent="0.2"/>
    <row r="15118" s="733" customFormat="1" x14ac:dyDescent="0.2"/>
    <row r="15119" s="733" customFormat="1" x14ac:dyDescent="0.2"/>
    <row r="15120" s="733" customFormat="1" x14ac:dyDescent="0.2"/>
    <row r="15121" s="733" customFormat="1" x14ac:dyDescent="0.2"/>
    <row r="15122" s="733" customFormat="1" x14ac:dyDescent="0.2"/>
    <row r="15123" s="733" customFormat="1" x14ac:dyDescent="0.2"/>
    <row r="15124" s="733" customFormat="1" x14ac:dyDescent="0.2"/>
    <row r="15125" s="733" customFormat="1" x14ac:dyDescent="0.2"/>
    <row r="15126" s="733" customFormat="1" x14ac:dyDescent="0.2"/>
    <row r="15127" s="733" customFormat="1" x14ac:dyDescent="0.2"/>
    <row r="15128" s="733" customFormat="1" x14ac:dyDescent="0.2"/>
    <row r="15129" s="733" customFormat="1" x14ac:dyDescent="0.2"/>
    <row r="15130" s="733" customFormat="1" x14ac:dyDescent="0.2"/>
    <row r="15131" s="733" customFormat="1" x14ac:dyDescent="0.2"/>
    <row r="15132" s="733" customFormat="1" x14ac:dyDescent="0.2"/>
    <row r="15133" s="733" customFormat="1" x14ac:dyDescent="0.2"/>
    <row r="15134" s="733" customFormat="1" x14ac:dyDescent="0.2"/>
    <row r="15135" s="733" customFormat="1" x14ac:dyDescent="0.2"/>
    <row r="15136" s="733" customFormat="1" x14ac:dyDescent="0.2"/>
    <row r="15137" s="733" customFormat="1" x14ac:dyDescent="0.2"/>
    <row r="15138" s="733" customFormat="1" x14ac:dyDescent="0.2"/>
    <row r="15139" s="733" customFormat="1" x14ac:dyDescent="0.2"/>
    <row r="15140" s="733" customFormat="1" x14ac:dyDescent="0.2"/>
    <row r="15141" s="733" customFormat="1" x14ac:dyDescent="0.2"/>
    <row r="15142" s="733" customFormat="1" x14ac:dyDescent="0.2"/>
    <row r="15143" s="733" customFormat="1" x14ac:dyDescent="0.2"/>
    <row r="15144" s="733" customFormat="1" x14ac:dyDescent="0.2"/>
    <row r="15145" s="733" customFormat="1" x14ac:dyDescent="0.2"/>
    <row r="15146" s="733" customFormat="1" x14ac:dyDescent="0.2"/>
    <row r="15147" s="733" customFormat="1" x14ac:dyDescent="0.2"/>
    <row r="15148" s="733" customFormat="1" x14ac:dyDescent="0.2"/>
    <row r="15149" s="733" customFormat="1" x14ac:dyDescent="0.2"/>
    <row r="15150" s="733" customFormat="1" x14ac:dyDescent="0.2"/>
    <row r="15151" s="733" customFormat="1" x14ac:dyDescent="0.2"/>
    <row r="15152" s="733" customFormat="1" x14ac:dyDescent="0.2"/>
    <row r="15153" s="733" customFormat="1" x14ac:dyDescent="0.2"/>
    <row r="15154" s="733" customFormat="1" x14ac:dyDescent="0.2"/>
    <row r="15155" s="733" customFormat="1" x14ac:dyDescent="0.2"/>
    <row r="15156" s="733" customFormat="1" x14ac:dyDescent="0.2"/>
    <row r="15157" s="733" customFormat="1" x14ac:dyDescent="0.2"/>
    <row r="15158" s="733" customFormat="1" x14ac:dyDescent="0.2"/>
    <row r="15159" s="733" customFormat="1" x14ac:dyDescent="0.2"/>
    <row r="15160" s="733" customFormat="1" x14ac:dyDescent="0.2"/>
    <row r="15161" s="733" customFormat="1" x14ac:dyDescent="0.2"/>
    <row r="15162" s="733" customFormat="1" x14ac:dyDescent="0.2"/>
    <row r="15163" s="733" customFormat="1" x14ac:dyDescent="0.2"/>
    <row r="15164" s="733" customFormat="1" x14ac:dyDescent="0.2"/>
    <row r="15165" s="733" customFormat="1" x14ac:dyDescent="0.2"/>
    <row r="15166" s="733" customFormat="1" x14ac:dyDescent="0.2"/>
    <row r="15167" s="733" customFormat="1" x14ac:dyDescent="0.2"/>
    <row r="15168" s="733" customFormat="1" x14ac:dyDescent="0.2"/>
    <row r="15169" s="733" customFormat="1" x14ac:dyDescent="0.2"/>
    <row r="15170" s="733" customFormat="1" x14ac:dyDescent="0.2"/>
    <row r="15171" s="733" customFormat="1" x14ac:dyDescent="0.2"/>
    <row r="15172" s="733" customFormat="1" x14ac:dyDescent="0.2"/>
    <row r="15173" s="733" customFormat="1" x14ac:dyDescent="0.2"/>
    <row r="15174" s="733" customFormat="1" x14ac:dyDescent="0.2"/>
    <row r="15175" s="733" customFormat="1" x14ac:dyDescent="0.2"/>
    <row r="15176" s="733" customFormat="1" x14ac:dyDescent="0.2"/>
    <row r="15177" s="733" customFormat="1" x14ac:dyDescent="0.2"/>
    <row r="15178" s="733" customFormat="1" x14ac:dyDescent="0.2"/>
    <row r="15179" s="733" customFormat="1" x14ac:dyDescent="0.2"/>
    <row r="15180" s="733" customFormat="1" x14ac:dyDescent="0.2"/>
    <row r="15181" s="733" customFormat="1" x14ac:dyDescent="0.2"/>
    <row r="15182" s="733" customFormat="1" x14ac:dyDescent="0.2"/>
    <row r="15183" s="733" customFormat="1" x14ac:dyDescent="0.2"/>
    <row r="15184" s="733" customFormat="1" x14ac:dyDescent="0.2"/>
    <row r="15185" s="733" customFormat="1" x14ac:dyDescent="0.2"/>
    <row r="15186" s="733" customFormat="1" x14ac:dyDescent="0.2"/>
    <row r="15187" s="733" customFormat="1" x14ac:dyDescent="0.2"/>
    <row r="15188" s="733" customFormat="1" x14ac:dyDescent="0.2"/>
    <row r="15189" s="733" customFormat="1" x14ac:dyDescent="0.2"/>
    <row r="15190" s="733" customFormat="1" x14ac:dyDescent="0.2"/>
    <row r="15191" s="733" customFormat="1" x14ac:dyDescent="0.2"/>
    <row r="15192" s="733" customFormat="1" x14ac:dyDescent="0.2"/>
    <row r="15193" s="733" customFormat="1" x14ac:dyDescent="0.2"/>
    <row r="15194" s="733" customFormat="1" x14ac:dyDescent="0.2"/>
    <row r="15195" s="733" customFormat="1" x14ac:dyDescent="0.2"/>
    <row r="15196" s="733" customFormat="1" x14ac:dyDescent="0.2"/>
    <row r="15197" s="733" customFormat="1" x14ac:dyDescent="0.2"/>
    <row r="15198" s="733" customFormat="1" x14ac:dyDescent="0.2"/>
    <row r="15199" s="733" customFormat="1" x14ac:dyDescent="0.2"/>
    <row r="15200" s="733" customFormat="1" x14ac:dyDescent="0.2"/>
    <row r="15201" s="733" customFormat="1" x14ac:dyDescent="0.2"/>
    <row r="15202" s="733" customFormat="1" x14ac:dyDescent="0.2"/>
    <row r="15203" s="733" customFormat="1" x14ac:dyDescent="0.2"/>
    <row r="15204" s="733" customFormat="1" x14ac:dyDescent="0.2"/>
    <row r="15205" s="733" customFormat="1" x14ac:dyDescent="0.2"/>
    <row r="15206" s="733" customFormat="1" x14ac:dyDescent="0.2"/>
    <row r="15207" s="733" customFormat="1" x14ac:dyDescent="0.2"/>
    <row r="15208" s="733" customFormat="1" x14ac:dyDescent="0.2"/>
    <row r="15209" s="733" customFormat="1" x14ac:dyDescent="0.2"/>
    <row r="15210" s="733" customFormat="1" x14ac:dyDescent="0.2"/>
    <row r="15211" s="733" customFormat="1" x14ac:dyDescent="0.2"/>
    <row r="15212" s="733" customFormat="1" x14ac:dyDescent="0.2"/>
    <row r="15213" s="733" customFormat="1" x14ac:dyDescent="0.2"/>
    <row r="15214" s="733" customFormat="1" x14ac:dyDescent="0.2"/>
    <row r="15215" s="733" customFormat="1" x14ac:dyDescent="0.2"/>
    <row r="15216" s="733" customFormat="1" x14ac:dyDescent="0.2"/>
    <row r="15217" s="733" customFormat="1" x14ac:dyDescent="0.2"/>
    <row r="15218" s="733" customFormat="1" x14ac:dyDescent="0.2"/>
    <row r="15219" s="733" customFormat="1" x14ac:dyDescent="0.2"/>
    <row r="15220" s="733" customFormat="1" x14ac:dyDescent="0.2"/>
    <row r="15221" s="733" customFormat="1" x14ac:dyDescent="0.2"/>
    <row r="15222" s="733" customFormat="1" x14ac:dyDescent="0.2"/>
    <row r="15223" s="733" customFormat="1" x14ac:dyDescent="0.2"/>
    <row r="15224" s="733" customFormat="1" x14ac:dyDescent="0.2"/>
    <row r="15225" s="733" customFormat="1" x14ac:dyDescent="0.2"/>
    <row r="15226" s="733" customFormat="1" x14ac:dyDescent="0.2"/>
    <row r="15227" s="733" customFormat="1" x14ac:dyDescent="0.2"/>
    <row r="15228" s="733" customFormat="1" x14ac:dyDescent="0.2"/>
    <row r="15229" s="733" customFormat="1" x14ac:dyDescent="0.2"/>
    <row r="15230" s="733" customFormat="1" x14ac:dyDescent="0.2"/>
    <row r="15231" s="733" customFormat="1" x14ac:dyDescent="0.2"/>
    <row r="15232" s="733" customFormat="1" x14ac:dyDescent="0.2"/>
    <row r="15233" s="733" customFormat="1" x14ac:dyDescent="0.2"/>
    <row r="15234" s="733" customFormat="1" x14ac:dyDescent="0.2"/>
    <row r="15235" s="733" customFormat="1" x14ac:dyDescent="0.2"/>
    <row r="15236" s="733" customFormat="1" x14ac:dyDescent="0.2"/>
    <row r="15237" s="733" customFormat="1" x14ac:dyDescent="0.2"/>
    <row r="15238" s="733" customFormat="1" x14ac:dyDescent="0.2"/>
    <row r="15239" s="733" customFormat="1" x14ac:dyDescent="0.2"/>
    <row r="15240" s="733" customFormat="1" x14ac:dyDescent="0.2"/>
    <row r="15241" s="733" customFormat="1" x14ac:dyDescent="0.2"/>
    <row r="15242" s="733" customFormat="1" x14ac:dyDescent="0.2"/>
    <row r="15243" s="733" customFormat="1" x14ac:dyDescent="0.2"/>
    <row r="15244" s="733" customFormat="1" x14ac:dyDescent="0.2"/>
    <row r="15245" s="733" customFormat="1" x14ac:dyDescent="0.2"/>
    <row r="15246" s="733" customFormat="1" x14ac:dyDescent="0.2"/>
    <row r="15247" s="733" customFormat="1" x14ac:dyDescent="0.2"/>
    <row r="15248" s="733" customFormat="1" x14ac:dyDescent="0.2"/>
    <row r="15249" s="733" customFormat="1" x14ac:dyDescent="0.2"/>
    <row r="15250" s="733" customFormat="1" x14ac:dyDescent="0.2"/>
    <row r="15251" s="733" customFormat="1" x14ac:dyDescent="0.2"/>
    <row r="15252" s="733" customFormat="1" x14ac:dyDescent="0.2"/>
    <row r="15253" s="733" customFormat="1" x14ac:dyDescent="0.2"/>
    <row r="15254" s="733" customFormat="1" x14ac:dyDescent="0.2"/>
    <row r="15255" s="733" customFormat="1" x14ac:dyDescent="0.2"/>
    <row r="15256" s="733" customFormat="1" x14ac:dyDescent="0.2"/>
    <row r="15257" s="733" customFormat="1" x14ac:dyDescent="0.2"/>
    <row r="15258" s="733" customFormat="1" x14ac:dyDescent="0.2"/>
    <row r="15259" s="733" customFormat="1" x14ac:dyDescent="0.2"/>
    <row r="15260" s="733" customFormat="1" x14ac:dyDescent="0.2"/>
    <row r="15261" s="733" customFormat="1" x14ac:dyDescent="0.2"/>
    <row r="15262" s="733" customFormat="1" x14ac:dyDescent="0.2"/>
    <row r="15263" s="733" customFormat="1" x14ac:dyDescent="0.2"/>
    <row r="15264" s="733" customFormat="1" x14ac:dyDescent="0.2"/>
    <row r="15265" s="733" customFormat="1" x14ac:dyDescent="0.2"/>
    <row r="15266" s="733" customFormat="1" x14ac:dyDescent="0.2"/>
    <row r="15267" s="733" customFormat="1" x14ac:dyDescent="0.2"/>
    <row r="15268" s="733" customFormat="1" x14ac:dyDescent="0.2"/>
    <row r="15269" s="733" customFormat="1" x14ac:dyDescent="0.2"/>
    <row r="15270" s="733" customFormat="1" x14ac:dyDescent="0.2"/>
    <row r="15271" s="733" customFormat="1" x14ac:dyDescent="0.2"/>
    <row r="15272" s="733" customFormat="1" x14ac:dyDescent="0.2"/>
    <row r="15273" s="733" customFormat="1" x14ac:dyDescent="0.2"/>
    <row r="15274" s="733" customFormat="1" x14ac:dyDescent="0.2"/>
    <row r="15275" s="733" customFormat="1" x14ac:dyDescent="0.2"/>
    <row r="15276" s="733" customFormat="1" x14ac:dyDescent="0.2"/>
    <row r="15277" s="733" customFormat="1" x14ac:dyDescent="0.2"/>
    <row r="15278" s="733" customFormat="1" x14ac:dyDescent="0.2"/>
    <row r="15279" s="733" customFormat="1" x14ac:dyDescent="0.2"/>
    <row r="15280" s="733" customFormat="1" x14ac:dyDescent="0.2"/>
    <row r="15281" s="733" customFormat="1" x14ac:dyDescent="0.2"/>
    <row r="15282" s="733" customFormat="1" x14ac:dyDescent="0.2"/>
    <row r="15283" s="733" customFormat="1" x14ac:dyDescent="0.2"/>
    <row r="15284" s="733" customFormat="1" x14ac:dyDescent="0.2"/>
    <row r="15285" s="733" customFormat="1" x14ac:dyDescent="0.2"/>
    <row r="15286" s="733" customFormat="1" x14ac:dyDescent="0.2"/>
    <row r="15287" s="733" customFormat="1" x14ac:dyDescent="0.2"/>
    <row r="15288" s="733" customFormat="1" x14ac:dyDescent="0.2"/>
    <row r="15289" s="733" customFormat="1" x14ac:dyDescent="0.2"/>
    <row r="15290" s="733" customFormat="1" x14ac:dyDescent="0.2"/>
    <row r="15291" s="733" customFormat="1" x14ac:dyDescent="0.2"/>
    <row r="15292" s="733" customFormat="1" x14ac:dyDescent="0.2"/>
    <row r="15293" s="733" customFormat="1" x14ac:dyDescent="0.2"/>
    <row r="15294" s="733" customFormat="1" x14ac:dyDescent="0.2"/>
    <row r="15295" s="733" customFormat="1" x14ac:dyDescent="0.2"/>
    <row r="15296" s="733" customFormat="1" x14ac:dyDescent="0.2"/>
    <row r="15297" s="733" customFormat="1" x14ac:dyDescent="0.2"/>
    <row r="15298" s="733" customFormat="1" x14ac:dyDescent="0.2"/>
    <row r="15299" s="733" customFormat="1" x14ac:dyDescent="0.2"/>
    <row r="15300" s="733" customFormat="1" x14ac:dyDescent="0.2"/>
    <row r="15301" s="733" customFormat="1" x14ac:dyDescent="0.2"/>
    <row r="15302" s="733" customFormat="1" x14ac:dyDescent="0.2"/>
    <row r="15303" s="733" customFormat="1" x14ac:dyDescent="0.2"/>
    <row r="15304" s="733" customFormat="1" x14ac:dyDescent="0.2"/>
    <row r="15305" s="733" customFormat="1" x14ac:dyDescent="0.2"/>
    <row r="15306" s="733" customFormat="1" x14ac:dyDescent="0.2"/>
    <row r="15307" s="733" customFormat="1" x14ac:dyDescent="0.2"/>
    <row r="15308" s="733" customFormat="1" x14ac:dyDescent="0.2"/>
    <row r="15309" s="733" customFormat="1" x14ac:dyDescent="0.2"/>
    <row r="15310" s="733" customFormat="1" x14ac:dyDescent="0.2"/>
    <row r="15311" s="733" customFormat="1" x14ac:dyDescent="0.2"/>
    <row r="15312" s="733" customFormat="1" x14ac:dyDescent="0.2"/>
    <row r="15313" s="733" customFormat="1" x14ac:dyDescent="0.2"/>
    <row r="15314" s="733" customFormat="1" x14ac:dyDescent="0.2"/>
    <row r="15315" s="733" customFormat="1" x14ac:dyDescent="0.2"/>
    <row r="15316" s="733" customFormat="1" x14ac:dyDescent="0.2"/>
    <row r="15317" s="733" customFormat="1" x14ac:dyDescent="0.2"/>
    <row r="15318" s="733" customFormat="1" x14ac:dyDescent="0.2"/>
    <row r="15319" s="733" customFormat="1" x14ac:dyDescent="0.2"/>
    <row r="15320" s="733" customFormat="1" x14ac:dyDescent="0.2"/>
    <row r="15321" s="733" customFormat="1" x14ac:dyDescent="0.2"/>
    <row r="15322" s="733" customFormat="1" x14ac:dyDescent="0.2"/>
    <row r="15323" s="733" customFormat="1" x14ac:dyDescent="0.2"/>
    <row r="15324" s="733" customFormat="1" x14ac:dyDescent="0.2"/>
    <row r="15325" s="733" customFormat="1" x14ac:dyDescent="0.2"/>
    <row r="15326" s="733" customFormat="1" x14ac:dyDescent="0.2"/>
    <row r="15327" s="733" customFormat="1" x14ac:dyDescent="0.2"/>
    <row r="15328" s="733" customFormat="1" x14ac:dyDescent="0.2"/>
    <row r="15329" s="733" customFormat="1" x14ac:dyDescent="0.2"/>
    <row r="15330" s="733" customFormat="1" x14ac:dyDescent="0.2"/>
    <row r="15331" s="733" customFormat="1" x14ac:dyDescent="0.2"/>
    <row r="15332" s="733" customFormat="1" x14ac:dyDescent="0.2"/>
    <row r="15333" s="733" customFormat="1" x14ac:dyDescent="0.2"/>
    <row r="15334" s="733" customFormat="1" x14ac:dyDescent="0.2"/>
    <row r="15335" s="733" customFormat="1" x14ac:dyDescent="0.2"/>
    <row r="15336" s="733" customFormat="1" x14ac:dyDescent="0.2"/>
    <row r="15337" s="733" customFormat="1" x14ac:dyDescent="0.2"/>
    <row r="15338" s="733" customFormat="1" x14ac:dyDescent="0.2"/>
    <row r="15339" s="733" customFormat="1" x14ac:dyDescent="0.2"/>
    <row r="15340" s="733" customFormat="1" x14ac:dyDescent="0.2"/>
    <row r="15341" s="733" customFormat="1" x14ac:dyDescent="0.2"/>
    <row r="15342" s="733" customFormat="1" x14ac:dyDescent="0.2"/>
    <row r="15343" s="733" customFormat="1" x14ac:dyDescent="0.2"/>
    <row r="15344" s="733" customFormat="1" x14ac:dyDescent="0.2"/>
    <row r="15345" s="733" customFormat="1" x14ac:dyDescent="0.2"/>
    <row r="15346" s="733" customFormat="1" x14ac:dyDescent="0.2"/>
    <row r="15347" s="733" customFormat="1" x14ac:dyDescent="0.2"/>
    <row r="15348" s="733" customFormat="1" x14ac:dyDescent="0.2"/>
    <row r="15349" s="733" customFormat="1" x14ac:dyDescent="0.2"/>
    <row r="15350" s="733" customFormat="1" x14ac:dyDescent="0.2"/>
    <row r="15351" s="733" customFormat="1" x14ac:dyDescent="0.2"/>
    <row r="15352" s="733" customFormat="1" x14ac:dyDescent="0.2"/>
    <row r="15353" s="733" customFormat="1" x14ac:dyDescent="0.2"/>
    <row r="15354" s="733" customFormat="1" x14ac:dyDescent="0.2"/>
    <row r="15355" s="733" customFormat="1" x14ac:dyDescent="0.2"/>
    <row r="15356" s="733" customFormat="1" x14ac:dyDescent="0.2"/>
    <row r="15357" s="733" customFormat="1" x14ac:dyDescent="0.2"/>
    <row r="15358" s="733" customFormat="1" x14ac:dyDescent="0.2"/>
    <row r="15359" s="733" customFormat="1" x14ac:dyDescent="0.2"/>
    <row r="15360" s="733" customFormat="1" x14ac:dyDescent="0.2"/>
    <row r="15361" s="733" customFormat="1" x14ac:dyDescent="0.2"/>
    <row r="15362" s="733" customFormat="1" x14ac:dyDescent="0.2"/>
    <row r="15363" s="733" customFormat="1" x14ac:dyDescent="0.2"/>
    <row r="15364" s="733" customFormat="1" x14ac:dyDescent="0.2"/>
    <row r="15365" s="733" customFormat="1" x14ac:dyDescent="0.2"/>
    <row r="15366" s="733" customFormat="1" x14ac:dyDescent="0.2"/>
    <row r="15367" s="733" customFormat="1" x14ac:dyDescent="0.2"/>
    <row r="15368" s="733" customFormat="1" x14ac:dyDescent="0.2"/>
    <row r="15369" s="733" customFormat="1" x14ac:dyDescent="0.2"/>
    <row r="15370" s="733" customFormat="1" x14ac:dyDescent="0.2"/>
    <row r="15371" s="733" customFormat="1" x14ac:dyDescent="0.2"/>
    <row r="15372" s="733" customFormat="1" x14ac:dyDescent="0.2"/>
    <row r="15373" s="733" customFormat="1" x14ac:dyDescent="0.2"/>
    <row r="15374" s="733" customFormat="1" x14ac:dyDescent="0.2"/>
    <row r="15375" s="733" customFormat="1" x14ac:dyDescent="0.2"/>
    <row r="15376" s="733" customFormat="1" x14ac:dyDescent="0.2"/>
    <row r="15377" s="733" customFormat="1" x14ac:dyDescent="0.2"/>
    <row r="15378" s="733" customFormat="1" x14ac:dyDescent="0.2"/>
    <row r="15379" s="733" customFormat="1" x14ac:dyDescent="0.2"/>
    <row r="15380" s="733" customFormat="1" x14ac:dyDescent="0.2"/>
    <row r="15381" s="733" customFormat="1" x14ac:dyDescent="0.2"/>
    <row r="15382" s="733" customFormat="1" x14ac:dyDescent="0.2"/>
    <row r="15383" s="733" customFormat="1" x14ac:dyDescent="0.2"/>
    <row r="15384" s="733" customFormat="1" x14ac:dyDescent="0.2"/>
    <row r="15385" s="733" customFormat="1" x14ac:dyDescent="0.2"/>
    <row r="15386" s="733" customFormat="1" x14ac:dyDescent="0.2"/>
    <row r="15387" s="733" customFormat="1" x14ac:dyDescent="0.2"/>
    <row r="15388" s="733" customFormat="1" x14ac:dyDescent="0.2"/>
    <row r="15389" s="733" customFormat="1" x14ac:dyDescent="0.2"/>
    <row r="15390" s="733" customFormat="1" x14ac:dyDescent="0.2"/>
    <row r="15391" s="733" customFormat="1" x14ac:dyDescent="0.2"/>
    <row r="15392" s="733" customFormat="1" x14ac:dyDescent="0.2"/>
    <row r="15393" s="733" customFormat="1" x14ac:dyDescent="0.2"/>
    <row r="15394" s="733" customFormat="1" x14ac:dyDescent="0.2"/>
    <row r="15395" s="733" customFormat="1" x14ac:dyDescent="0.2"/>
    <row r="15396" s="733" customFormat="1" x14ac:dyDescent="0.2"/>
    <row r="15397" s="733" customFormat="1" x14ac:dyDescent="0.2"/>
    <row r="15398" s="733" customFormat="1" x14ac:dyDescent="0.2"/>
    <row r="15399" s="733" customFormat="1" x14ac:dyDescent="0.2"/>
    <row r="15400" s="733" customFormat="1" x14ac:dyDescent="0.2"/>
    <row r="15401" s="733" customFormat="1" x14ac:dyDescent="0.2"/>
    <row r="15402" s="733" customFormat="1" x14ac:dyDescent="0.2"/>
    <row r="15403" s="733" customFormat="1" x14ac:dyDescent="0.2"/>
    <row r="15404" s="733" customFormat="1" x14ac:dyDescent="0.2"/>
    <row r="15405" s="733" customFormat="1" x14ac:dyDescent="0.2"/>
    <row r="15406" s="733" customFormat="1" x14ac:dyDescent="0.2"/>
    <row r="15407" s="733" customFormat="1" x14ac:dyDescent="0.2"/>
    <row r="15408" s="733" customFormat="1" x14ac:dyDescent="0.2"/>
    <row r="15409" s="733" customFormat="1" x14ac:dyDescent="0.2"/>
    <row r="15410" s="733" customFormat="1" x14ac:dyDescent="0.2"/>
    <row r="15411" s="733" customFormat="1" x14ac:dyDescent="0.2"/>
    <row r="15412" s="733" customFormat="1" x14ac:dyDescent="0.2"/>
    <row r="15413" s="733" customFormat="1" x14ac:dyDescent="0.2"/>
    <row r="15414" s="733" customFormat="1" x14ac:dyDescent="0.2"/>
    <row r="15415" s="733" customFormat="1" x14ac:dyDescent="0.2"/>
    <row r="15416" s="733" customFormat="1" x14ac:dyDescent="0.2"/>
    <row r="15417" s="733" customFormat="1" x14ac:dyDescent="0.2"/>
    <row r="15418" s="733" customFormat="1" x14ac:dyDescent="0.2"/>
    <row r="15419" s="733" customFormat="1" x14ac:dyDescent="0.2"/>
    <row r="15420" s="733" customFormat="1" x14ac:dyDescent="0.2"/>
    <row r="15421" s="733" customFormat="1" x14ac:dyDescent="0.2"/>
    <row r="15422" s="733" customFormat="1" x14ac:dyDescent="0.2"/>
    <row r="15423" s="733" customFormat="1" x14ac:dyDescent="0.2"/>
    <row r="15424" s="733" customFormat="1" x14ac:dyDescent="0.2"/>
    <row r="15425" s="733" customFormat="1" x14ac:dyDescent="0.2"/>
    <row r="15426" s="733" customFormat="1" x14ac:dyDescent="0.2"/>
    <row r="15427" s="733" customFormat="1" x14ac:dyDescent="0.2"/>
    <row r="15428" s="733" customFormat="1" x14ac:dyDescent="0.2"/>
    <row r="15429" s="733" customFormat="1" x14ac:dyDescent="0.2"/>
    <row r="15430" s="733" customFormat="1" x14ac:dyDescent="0.2"/>
    <row r="15431" s="733" customFormat="1" x14ac:dyDescent="0.2"/>
    <row r="15432" s="733" customFormat="1" x14ac:dyDescent="0.2"/>
    <row r="15433" s="733" customFormat="1" x14ac:dyDescent="0.2"/>
    <row r="15434" s="733" customFormat="1" x14ac:dyDescent="0.2"/>
    <row r="15435" s="733" customFormat="1" x14ac:dyDescent="0.2"/>
    <row r="15436" s="733" customFormat="1" x14ac:dyDescent="0.2"/>
    <row r="15437" s="733" customFormat="1" x14ac:dyDescent="0.2"/>
    <row r="15438" s="733" customFormat="1" x14ac:dyDescent="0.2"/>
    <row r="15439" s="733" customFormat="1" x14ac:dyDescent="0.2"/>
    <row r="15440" s="733" customFormat="1" x14ac:dyDescent="0.2"/>
    <row r="15441" s="733" customFormat="1" x14ac:dyDescent="0.2"/>
    <row r="15442" s="733" customFormat="1" x14ac:dyDescent="0.2"/>
    <row r="15443" s="733" customFormat="1" x14ac:dyDescent="0.2"/>
    <row r="15444" s="733" customFormat="1" x14ac:dyDescent="0.2"/>
    <row r="15445" s="733" customFormat="1" x14ac:dyDescent="0.2"/>
    <row r="15446" s="733" customFormat="1" x14ac:dyDescent="0.2"/>
    <row r="15447" s="733" customFormat="1" x14ac:dyDescent="0.2"/>
    <row r="15448" s="733" customFormat="1" x14ac:dyDescent="0.2"/>
    <row r="15449" s="733" customFormat="1" x14ac:dyDescent="0.2"/>
    <row r="15450" s="733" customFormat="1" x14ac:dyDescent="0.2"/>
    <row r="15451" s="733" customFormat="1" x14ac:dyDescent="0.2"/>
    <row r="15452" s="733" customFormat="1" x14ac:dyDescent="0.2"/>
    <row r="15453" s="733" customFormat="1" x14ac:dyDescent="0.2"/>
    <row r="15454" s="733" customFormat="1" x14ac:dyDescent="0.2"/>
    <row r="15455" s="733" customFormat="1" x14ac:dyDescent="0.2"/>
    <row r="15456" s="733" customFormat="1" x14ac:dyDescent="0.2"/>
    <row r="15457" s="733" customFormat="1" x14ac:dyDescent="0.2"/>
    <row r="15458" s="733" customFormat="1" x14ac:dyDescent="0.2"/>
    <row r="15459" s="733" customFormat="1" x14ac:dyDescent="0.2"/>
    <row r="15460" s="733" customFormat="1" x14ac:dyDescent="0.2"/>
    <row r="15461" s="733" customFormat="1" x14ac:dyDescent="0.2"/>
    <row r="15462" s="733" customFormat="1" x14ac:dyDescent="0.2"/>
    <row r="15463" s="733" customFormat="1" x14ac:dyDescent="0.2"/>
    <row r="15464" s="733" customFormat="1" x14ac:dyDescent="0.2"/>
    <row r="15465" s="733" customFormat="1" x14ac:dyDescent="0.2"/>
    <row r="15466" s="733" customFormat="1" x14ac:dyDescent="0.2"/>
    <row r="15467" s="733" customFormat="1" x14ac:dyDescent="0.2"/>
    <row r="15468" s="733" customFormat="1" x14ac:dyDescent="0.2"/>
    <row r="15469" s="733" customFormat="1" x14ac:dyDescent="0.2"/>
    <row r="15470" s="733" customFormat="1" x14ac:dyDescent="0.2"/>
    <row r="15471" s="733" customFormat="1" x14ac:dyDescent="0.2"/>
    <row r="15472" s="733" customFormat="1" x14ac:dyDescent="0.2"/>
    <row r="15473" s="733" customFormat="1" x14ac:dyDescent="0.2"/>
    <row r="15474" s="733" customFormat="1" x14ac:dyDescent="0.2"/>
    <row r="15475" s="733" customFormat="1" x14ac:dyDescent="0.2"/>
    <row r="15476" s="733" customFormat="1" x14ac:dyDescent="0.2"/>
    <row r="15477" s="733" customFormat="1" x14ac:dyDescent="0.2"/>
    <row r="15478" s="733" customFormat="1" x14ac:dyDescent="0.2"/>
    <row r="15479" s="733" customFormat="1" x14ac:dyDescent="0.2"/>
    <row r="15480" s="733" customFormat="1" x14ac:dyDescent="0.2"/>
    <row r="15481" s="733" customFormat="1" x14ac:dyDescent="0.2"/>
    <row r="15482" s="733" customFormat="1" x14ac:dyDescent="0.2"/>
    <row r="15483" s="733" customFormat="1" x14ac:dyDescent="0.2"/>
    <row r="15484" s="733" customFormat="1" x14ac:dyDescent="0.2"/>
    <row r="15485" s="733" customFormat="1" x14ac:dyDescent="0.2"/>
    <row r="15486" s="733" customFormat="1" x14ac:dyDescent="0.2"/>
    <row r="15487" s="733" customFormat="1" x14ac:dyDescent="0.2"/>
    <row r="15488" s="733" customFormat="1" x14ac:dyDescent="0.2"/>
    <row r="15489" s="733" customFormat="1" x14ac:dyDescent="0.2"/>
    <row r="15490" s="733" customFormat="1" x14ac:dyDescent="0.2"/>
    <row r="15491" s="733" customFormat="1" x14ac:dyDescent="0.2"/>
    <row r="15492" s="733" customFormat="1" x14ac:dyDescent="0.2"/>
    <row r="15493" s="733" customFormat="1" x14ac:dyDescent="0.2"/>
    <row r="15494" s="733" customFormat="1" x14ac:dyDescent="0.2"/>
    <row r="15495" s="733" customFormat="1" x14ac:dyDescent="0.2"/>
    <row r="15496" s="733" customFormat="1" x14ac:dyDescent="0.2"/>
    <row r="15497" s="733" customFormat="1" x14ac:dyDescent="0.2"/>
    <row r="15498" s="733" customFormat="1" x14ac:dyDescent="0.2"/>
    <row r="15499" s="733" customFormat="1" x14ac:dyDescent="0.2"/>
    <row r="15500" s="733" customFormat="1" x14ac:dyDescent="0.2"/>
    <row r="15501" s="733" customFormat="1" x14ac:dyDescent="0.2"/>
    <row r="15502" s="733" customFormat="1" x14ac:dyDescent="0.2"/>
    <row r="15503" s="733" customFormat="1" x14ac:dyDescent="0.2"/>
    <row r="15504" s="733" customFormat="1" x14ac:dyDescent="0.2"/>
    <row r="15505" s="733" customFormat="1" x14ac:dyDescent="0.2"/>
    <row r="15506" s="733" customFormat="1" x14ac:dyDescent="0.2"/>
    <row r="15507" s="733" customFormat="1" x14ac:dyDescent="0.2"/>
    <row r="15508" s="733" customFormat="1" x14ac:dyDescent="0.2"/>
    <row r="15509" s="733" customFormat="1" x14ac:dyDescent="0.2"/>
    <row r="15510" s="733" customFormat="1" x14ac:dyDescent="0.2"/>
    <row r="15511" s="733" customFormat="1" x14ac:dyDescent="0.2"/>
    <row r="15512" s="733" customFormat="1" x14ac:dyDescent="0.2"/>
    <row r="15513" s="733" customFormat="1" x14ac:dyDescent="0.2"/>
    <row r="15514" s="733" customFormat="1" x14ac:dyDescent="0.2"/>
    <row r="15515" s="733" customFormat="1" x14ac:dyDescent="0.2"/>
    <row r="15516" s="733" customFormat="1" x14ac:dyDescent="0.2"/>
    <row r="15517" s="733" customFormat="1" x14ac:dyDescent="0.2"/>
    <row r="15518" s="733" customFormat="1" x14ac:dyDescent="0.2"/>
    <row r="15519" s="733" customFormat="1" x14ac:dyDescent="0.2"/>
    <row r="15520" s="733" customFormat="1" x14ac:dyDescent="0.2"/>
    <row r="15521" s="733" customFormat="1" x14ac:dyDescent="0.2"/>
    <row r="15522" s="733" customFormat="1" x14ac:dyDescent="0.2"/>
    <row r="15523" s="733" customFormat="1" x14ac:dyDescent="0.2"/>
    <row r="15524" s="733" customFormat="1" x14ac:dyDescent="0.2"/>
    <row r="15525" s="733" customFormat="1" x14ac:dyDescent="0.2"/>
    <row r="15526" s="733" customFormat="1" x14ac:dyDescent="0.2"/>
    <row r="15527" s="733" customFormat="1" x14ac:dyDescent="0.2"/>
    <row r="15528" s="733" customFormat="1" x14ac:dyDescent="0.2"/>
    <row r="15529" s="733" customFormat="1" x14ac:dyDescent="0.2"/>
    <row r="15530" s="733" customFormat="1" x14ac:dyDescent="0.2"/>
    <row r="15531" s="733" customFormat="1" x14ac:dyDescent="0.2"/>
    <row r="15532" s="733" customFormat="1" x14ac:dyDescent="0.2"/>
    <row r="15533" s="733" customFormat="1" x14ac:dyDescent="0.2"/>
    <row r="15534" s="733" customFormat="1" x14ac:dyDescent="0.2"/>
    <row r="15535" s="733" customFormat="1" x14ac:dyDescent="0.2"/>
    <row r="15536" s="733" customFormat="1" x14ac:dyDescent="0.2"/>
    <row r="15537" s="733" customFormat="1" x14ac:dyDescent="0.2"/>
    <row r="15538" s="733" customFormat="1" x14ac:dyDescent="0.2"/>
    <row r="15539" s="733" customFormat="1" x14ac:dyDescent="0.2"/>
    <row r="15540" s="733" customFormat="1" x14ac:dyDescent="0.2"/>
    <row r="15541" s="733" customFormat="1" x14ac:dyDescent="0.2"/>
    <row r="15542" s="733" customFormat="1" x14ac:dyDescent="0.2"/>
    <row r="15543" s="733" customFormat="1" x14ac:dyDescent="0.2"/>
    <row r="15544" s="733" customFormat="1" x14ac:dyDescent="0.2"/>
    <row r="15545" s="733" customFormat="1" x14ac:dyDescent="0.2"/>
    <row r="15546" s="733" customFormat="1" x14ac:dyDescent="0.2"/>
    <row r="15547" s="733" customFormat="1" x14ac:dyDescent="0.2"/>
    <row r="15548" s="733" customFormat="1" x14ac:dyDescent="0.2"/>
    <row r="15549" s="733" customFormat="1" x14ac:dyDescent="0.2"/>
    <row r="15550" s="733" customFormat="1" x14ac:dyDescent="0.2"/>
    <row r="15551" s="733" customFormat="1" x14ac:dyDescent="0.2"/>
    <row r="15552" s="733" customFormat="1" x14ac:dyDescent="0.2"/>
    <row r="15553" s="733" customFormat="1" x14ac:dyDescent="0.2"/>
    <row r="15554" s="733" customFormat="1" x14ac:dyDescent="0.2"/>
    <row r="15555" s="733" customFormat="1" x14ac:dyDescent="0.2"/>
    <row r="15556" s="733" customFormat="1" x14ac:dyDescent="0.2"/>
    <row r="15557" s="733" customFormat="1" x14ac:dyDescent="0.2"/>
    <row r="15558" s="733" customFormat="1" x14ac:dyDescent="0.2"/>
    <row r="15559" s="733" customFormat="1" x14ac:dyDescent="0.2"/>
    <row r="15560" s="733" customFormat="1" x14ac:dyDescent="0.2"/>
    <row r="15561" s="733" customFormat="1" x14ac:dyDescent="0.2"/>
    <row r="15562" s="733" customFormat="1" x14ac:dyDescent="0.2"/>
    <row r="15563" s="733" customFormat="1" x14ac:dyDescent="0.2"/>
    <row r="15564" s="733" customFormat="1" x14ac:dyDescent="0.2"/>
    <row r="15565" s="733" customFormat="1" x14ac:dyDescent="0.2"/>
    <row r="15566" s="733" customFormat="1" x14ac:dyDescent="0.2"/>
    <row r="15567" s="733" customFormat="1" x14ac:dyDescent="0.2"/>
    <row r="15568" s="733" customFormat="1" x14ac:dyDescent="0.2"/>
    <row r="15569" s="733" customFormat="1" x14ac:dyDescent="0.2"/>
    <row r="15570" s="733" customFormat="1" x14ac:dyDescent="0.2"/>
    <row r="15571" s="733" customFormat="1" x14ac:dyDescent="0.2"/>
    <row r="15572" s="733" customFormat="1" x14ac:dyDescent="0.2"/>
    <row r="15573" s="733" customFormat="1" x14ac:dyDescent="0.2"/>
    <row r="15574" s="733" customFormat="1" x14ac:dyDescent="0.2"/>
    <row r="15575" s="733" customFormat="1" x14ac:dyDescent="0.2"/>
    <row r="15576" s="733" customFormat="1" x14ac:dyDescent="0.2"/>
    <row r="15577" s="733" customFormat="1" x14ac:dyDescent="0.2"/>
    <row r="15578" s="733" customFormat="1" x14ac:dyDescent="0.2"/>
    <row r="15579" s="733" customFormat="1" x14ac:dyDescent="0.2"/>
    <row r="15580" s="733" customFormat="1" x14ac:dyDescent="0.2"/>
    <row r="15581" s="733" customFormat="1" x14ac:dyDescent="0.2"/>
    <row r="15582" s="733" customFormat="1" x14ac:dyDescent="0.2"/>
    <row r="15583" s="733" customFormat="1" x14ac:dyDescent="0.2"/>
    <row r="15584" s="733" customFormat="1" x14ac:dyDescent="0.2"/>
    <row r="15585" s="733" customFormat="1" x14ac:dyDescent="0.2"/>
    <row r="15586" s="733" customFormat="1" x14ac:dyDescent="0.2"/>
    <row r="15587" s="733" customFormat="1" x14ac:dyDescent="0.2"/>
    <row r="15588" s="733" customFormat="1" x14ac:dyDescent="0.2"/>
    <row r="15589" s="733" customFormat="1" x14ac:dyDescent="0.2"/>
    <row r="15590" s="733" customFormat="1" x14ac:dyDescent="0.2"/>
    <row r="15591" s="733" customFormat="1" x14ac:dyDescent="0.2"/>
    <row r="15592" s="733" customFormat="1" x14ac:dyDescent="0.2"/>
    <row r="15593" s="733" customFormat="1" x14ac:dyDescent="0.2"/>
    <row r="15594" s="733" customFormat="1" x14ac:dyDescent="0.2"/>
    <row r="15595" s="733" customFormat="1" x14ac:dyDescent="0.2"/>
    <row r="15596" s="733" customFormat="1" x14ac:dyDescent="0.2"/>
    <row r="15597" s="733" customFormat="1" x14ac:dyDescent="0.2"/>
    <row r="15598" s="733" customFormat="1" x14ac:dyDescent="0.2"/>
    <row r="15599" s="733" customFormat="1" x14ac:dyDescent="0.2"/>
    <row r="15600" s="733" customFormat="1" x14ac:dyDescent="0.2"/>
    <row r="15601" s="733" customFormat="1" x14ac:dyDescent="0.2"/>
    <row r="15602" s="733" customFormat="1" x14ac:dyDescent="0.2"/>
    <row r="15603" s="733" customFormat="1" x14ac:dyDescent="0.2"/>
    <row r="15604" s="733" customFormat="1" x14ac:dyDescent="0.2"/>
    <row r="15605" s="733" customFormat="1" x14ac:dyDescent="0.2"/>
    <row r="15606" s="733" customFormat="1" x14ac:dyDescent="0.2"/>
    <row r="15607" s="733" customFormat="1" x14ac:dyDescent="0.2"/>
    <row r="15608" s="733" customFormat="1" x14ac:dyDescent="0.2"/>
    <row r="15609" s="733" customFormat="1" x14ac:dyDescent="0.2"/>
    <row r="15610" s="733" customFormat="1" x14ac:dyDescent="0.2"/>
    <row r="15611" s="733" customFormat="1" x14ac:dyDescent="0.2"/>
    <row r="15612" s="733" customFormat="1" x14ac:dyDescent="0.2"/>
    <row r="15613" s="733" customFormat="1" x14ac:dyDescent="0.2"/>
    <row r="15614" s="733" customFormat="1" x14ac:dyDescent="0.2"/>
    <row r="15615" s="733" customFormat="1" x14ac:dyDescent="0.2"/>
    <row r="15616" s="733" customFormat="1" x14ac:dyDescent="0.2"/>
    <row r="15617" s="733" customFormat="1" x14ac:dyDescent="0.2"/>
    <row r="15618" s="733" customFormat="1" x14ac:dyDescent="0.2"/>
    <row r="15619" s="733" customFormat="1" x14ac:dyDescent="0.2"/>
    <row r="15620" s="733" customFormat="1" x14ac:dyDescent="0.2"/>
    <row r="15621" s="733" customFormat="1" x14ac:dyDescent="0.2"/>
    <row r="15622" s="733" customFormat="1" x14ac:dyDescent="0.2"/>
    <row r="15623" s="733" customFormat="1" x14ac:dyDescent="0.2"/>
    <row r="15624" s="733" customFormat="1" x14ac:dyDescent="0.2"/>
    <row r="15625" s="733" customFormat="1" x14ac:dyDescent="0.2"/>
    <row r="15626" s="733" customFormat="1" x14ac:dyDescent="0.2"/>
    <row r="15627" s="733" customFormat="1" x14ac:dyDescent="0.2"/>
    <row r="15628" s="733" customFormat="1" x14ac:dyDescent="0.2"/>
    <row r="15629" s="733" customFormat="1" x14ac:dyDescent="0.2"/>
    <row r="15630" s="733" customFormat="1" x14ac:dyDescent="0.2"/>
    <row r="15631" s="733" customFormat="1" x14ac:dyDescent="0.2"/>
    <row r="15632" s="733" customFormat="1" x14ac:dyDescent="0.2"/>
    <row r="15633" s="733" customFormat="1" x14ac:dyDescent="0.2"/>
    <row r="15634" s="733" customFormat="1" x14ac:dyDescent="0.2"/>
    <row r="15635" s="733" customFormat="1" x14ac:dyDescent="0.2"/>
    <row r="15636" s="733" customFormat="1" x14ac:dyDescent="0.2"/>
    <row r="15637" s="733" customFormat="1" x14ac:dyDescent="0.2"/>
    <row r="15638" s="733" customFormat="1" x14ac:dyDescent="0.2"/>
    <row r="15639" s="733" customFormat="1" x14ac:dyDescent="0.2"/>
    <row r="15640" s="733" customFormat="1" x14ac:dyDescent="0.2"/>
    <row r="15641" s="733" customFormat="1" x14ac:dyDescent="0.2"/>
    <row r="15642" s="733" customFormat="1" x14ac:dyDescent="0.2"/>
    <row r="15643" s="733" customFormat="1" x14ac:dyDescent="0.2"/>
    <row r="15644" s="733" customFormat="1" x14ac:dyDescent="0.2"/>
    <row r="15645" s="733" customFormat="1" x14ac:dyDescent="0.2"/>
    <row r="15646" s="733" customFormat="1" x14ac:dyDescent="0.2"/>
    <row r="15647" s="733" customFormat="1" x14ac:dyDescent="0.2"/>
    <row r="15648" s="733" customFormat="1" x14ac:dyDescent="0.2"/>
    <row r="15649" s="733" customFormat="1" x14ac:dyDescent="0.2"/>
    <row r="15650" s="733" customFormat="1" x14ac:dyDescent="0.2"/>
    <row r="15651" s="733" customFormat="1" x14ac:dyDescent="0.2"/>
    <row r="15652" s="733" customFormat="1" x14ac:dyDescent="0.2"/>
    <row r="15653" s="733" customFormat="1" x14ac:dyDescent="0.2"/>
    <row r="15654" s="733" customFormat="1" x14ac:dyDescent="0.2"/>
    <row r="15655" s="733" customFormat="1" x14ac:dyDescent="0.2"/>
    <row r="15656" s="733" customFormat="1" x14ac:dyDescent="0.2"/>
    <row r="15657" s="733" customFormat="1" x14ac:dyDescent="0.2"/>
    <row r="15658" s="733" customFormat="1" x14ac:dyDescent="0.2"/>
    <row r="15659" s="733" customFormat="1" x14ac:dyDescent="0.2"/>
    <row r="15660" s="733" customFormat="1" x14ac:dyDescent="0.2"/>
    <row r="15661" s="733" customFormat="1" x14ac:dyDescent="0.2"/>
    <row r="15662" s="733" customFormat="1" x14ac:dyDescent="0.2"/>
    <row r="15663" s="733" customFormat="1" x14ac:dyDescent="0.2"/>
    <row r="15664" s="733" customFormat="1" x14ac:dyDescent="0.2"/>
    <row r="15665" s="733" customFormat="1" x14ac:dyDescent="0.2"/>
    <row r="15666" s="733" customFormat="1" x14ac:dyDescent="0.2"/>
    <row r="15667" s="733" customFormat="1" x14ac:dyDescent="0.2"/>
    <row r="15668" s="733" customFormat="1" x14ac:dyDescent="0.2"/>
    <row r="15669" s="733" customFormat="1" x14ac:dyDescent="0.2"/>
    <row r="15670" s="733" customFormat="1" x14ac:dyDescent="0.2"/>
    <row r="15671" s="733" customFormat="1" x14ac:dyDescent="0.2"/>
    <row r="15672" s="733" customFormat="1" x14ac:dyDescent="0.2"/>
    <row r="15673" s="733" customFormat="1" x14ac:dyDescent="0.2"/>
    <row r="15674" s="733" customFormat="1" x14ac:dyDescent="0.2"/>
    <row r="15675" s="733" customFormat="1" x14ac:dyDescent="0.2"/>
    <row r="15676" s="733" customFormat="1" x14ac:dyDescent="0.2"/>
    <row r="15677" s="733" customFormat="1" x14ac:dyDescent="0.2"/>
    <row r="15678" s="733" customFormat="1" x14ac:dyDescent="0.2"/>
    <row r="15679" s="733" customFormat="1" x14ac:dyDescent="0.2"/>
    <row r="15680" s="733" customFormat="1" x14ac:dyDescent="0.2"/>
    <row r="15681" s="733" customFormat="1" x14ac:dyDescent="0.2"/>
    <row r="15682" s="733" customFormat="1" x14ac:dyDescent="0.2"/>
    <row r="15683" s="733" customFormat="1" x14ac:dyDescent="0.2"/>
    <row r="15684" s="733" customFormat="1" x14ac:dyDescent="0.2"/>
    <row r="15685" s="733" customFormat="1" x14ac:dyDescent="0.2"/>
    <row r="15686" s="733" customFormat="1" x14ac:dyDescent="0.2"/>
    <row r="15687" s="733" customFormat="1" x14ac:dyDescent="0.2"/>
    <row r="15688" s="733" customFormat="1" x14ac:dyDescent="0.2"/>
    <row r="15689" s="733" customFormat="1" x14ac:dyDescent="0.2"/>
    <row r="15690" s="733" customFormat="1" x14ac:dyDescent="0.2"/>
    <row r="15691" s="733" customFormat="1" x14ac:dyDescent="0.2"/>
    <row r="15692" s="733" customFormat="1" x14ac:dyDescent="0.2"/>
    <row r="15693" s="733" customFormat="1" x14ac:dyDescent="0.2"/>
    <row r="15694" s="733" customFormat="1" x14ac:dyDescent="0.2"/>
    <row r="15695" s="733" customFormat="1" x14ac:dyDescent="0.2"/>
    <row r="15696" s="733" customFormat="1" x14ac:dyDescent="0.2"/>
    <row r="15697" s="733" customFormat="1" x14ac:dyDescent="0.2"/>
    <row r="15698" s="733" customFormat="1" x14ac:dyDescent="0.2"/>
    <row r="15699" s="733" customFormat="1" x14ac:dyDescent="0.2"/>
    <row r="15700" s="733" customFormat="1" x14ac:dyDescent="0.2"/>
    <row r="15701" s="733" customFormat="1" x14ac:dyDescent="0.2"/>
    <row r="15702" s="733" customFormat="1" x14ac:dyDescent="0.2"/>
    <row r="15703" s="733" customFormat="1" x14ac:dyDescent="0.2"/>
    <row r="15704" s="733" customFormat="1" x14ac:dyDescent="0.2"/>
    <row r="15705" s="733" customFormat="1" x14ac:dyDescent="0.2"/>
    <row r="15706" s="733" customFormat="1" x14ac:dyDescent="0.2"/>
    <row r="15707" s="733" customFormat="1" x14ac:dyDescent="0.2"/>
    <row r="15708" s="733" customFormat="1" x14ac:dyDescent="0.2"/>
    <row r="15709" s="733" customFormat="1" x14ac:dyDescent="0.2"/>
    <row r="15710" s="733" customFormat="1" x14ac:dyDescent="0.2"/>
    <row r="15711" s="733" customFormat="1" x14ac:dyDescent="0.2"/>
    <row r="15712" s="733" customFormat="1" x14ac:dyDescent="0.2"/>
    <row r="15713" s="733" customFormat="1" x14ac:dyDescent="0.2"/>
    <row r="15714" s="733" customFormat="1" x14ac:dyDescent="0.2"/>
    <row r="15715" s="733" customFormat="1" x14ac:dyDescent="0.2"/>
    <row r="15716" s="733" customFormat="1" x14ac:dyDescent="0.2"/>
    <row r="15717" s="733" customFormat="1" x14ac:dyDescent="0.2"/>
    <row r="15718" s="733" customFormat="1" x14ac:dyDescent="0.2"/>
    <row r="15719" s="733" customFormat="1" x14ac:dyDescent="0.2"/>
    <row r="15720" s="733" customFormat="1" x14ac:dyDescent="0.2"/>
    <row r="15721" s="733" customFormat="1" x14ac:dyDescent="0.2"/>
    <row r="15722" s="733" customFormat="1" x14ac:dyDescent="0.2"/>
    <row r="15723" s="733" customFormat="1" x14ac:dyDescent="0.2"/>
    <row r="15724" s="733" customFormat="1" x14ac:dyDescent="0.2"/>
    <row r="15725" s="733" customFormat="1" x14ac:dyDescent="0.2"/>
    <row r="15726" s="733" customFormat="1" x14ac:dyDescent="0.2"/>
    <row r="15727" s="733" customFormat="1" x14ac:dyDescent="0.2"/>
    <row r="15728" s="733" customFormat="1" x14ac:dyDescent="0.2"/>
    <row r="15729" s="733" customFormat="1" x14ac:dyDescent="0.2"/>
    <row r="15730" s="733" customFormat="1" x14ac:dyDescent="0.2"/>
    <row r="15731" s="733" customFormat="1" x14ac:dyDescent="0.2"/>
    <row r="15732" s="733" customFormat="1" x14ac:dyDescent="0.2"/>
    <row r="15733" s="733" customFormat="1" x14ac:dyDescent="0.2"/>
    <row r="15734" s="733" customFormat="1" x14ac:dyDescent="0.2"/>
    <row r="15735" s="733" customFormat="1" x14ac:dyDescent="0.2"/>
    <row r="15736" s="733" customFormat="1" x14ac:dyDescent="0.2"/>
    <row r="15737" s="733" customFormat="1" x14ac:dyDescent="0.2"/>
    <row r="15738" s="733" customFormat="1" x14ac:dyDescent="0.2"/>
    <row r="15739" s="733" customFormat="1" x14ac:dyDescent="0.2"/>
    <row r="15740" s="733" customFormat="1" x14ac:dyDescent="0.2"/>
    <row r="15741" s="733" customFormat="1" x14ac:dyDescent="0.2"/>
    <row r="15742" s="733" customFormat="1" x14ac:dyDescent="0.2"/>
    <row r="15743" s="733" customFormat="1" x14ac:dyDescent="0.2"/>
    <row r="15744" s="733" customFormat="1" x14ac:dyDescent="0.2"/>
    <row r="15745" s="733" customFormat="1" x14ac:dyDescent="0.2"/>
    <row r="15746" s="733" customFormat="1" x14ac:dyDescent="0.2"/>
    <row r="15747" s="733" customFormat="1" x14ac:dyDescent="0.2"/>
    <row r="15748" s="733" customFormat="1" x14ac:dyDescent="0.2"/>
    <row r="15749" s="733" customFormat="1" x14ac:dyDescent="0.2"/>
    <row r="15750" s="733" customFormat="1" x14ac:dyDescent="0.2"/>
    <row r="15751" s="733" customFormat="1" x14ac:dyDescent="0.2"/>
    <row r="15752" s="733" customFormat="1" x14ac:dyDescent="0.2"/>
    <row r="15753" s="733" customFormat="1" x14ac:dyDescent="0.2"/>
    <row r="15754" s="733" customFormat="1" x14ac:dyDescent="0.2"/>
    <row r="15755" s="733" customFormat="1" x14ac:dyDescent="0.2"/>
    <row r="15756" s="733" customFormat="1" x14ac:dyDescent="0.2"/>
    <row r="15757" s="733" customFormat="1" x14ac:dyDescent="0.2"/>
    <row r="15758" s="733" customFormat="1" x14ac:dyDescent="0.2"/>
    <row r="15759" s="733" customFormat="1" x14ac:dyDescent="0.2"/>
    <row r="15760" s="733" customFormat="1" x14ac:dyDescent="0.2"/>
    <row r="15761" s="733" customFormat="1" x14ac:dyDescent="0.2"/>
    <row r="15762" s="733" customFormat="1" x14ac:dyDescent="0.2"/>
    <row r="15763" s="733" customFormat="1" x14ac:dyDescent="0.2"/>
    <row r="15764" s="733" customFormat="1" x14ac:dyDescent="0.2"/>
    <row r="15765" s="733" customFormat="1" x14ac:dyDescent="0.2"/>
    <row r="15766" s="733" customFormat="1" x14ac:dyDescent="0.2"/>
    <row r="15767" s="733" customFormat="1" x14ac:dyDescent="0.2"/>
    <row r="15768" s="733" customFormat="1" x14ac:dyDescent="0.2"/>
    <row r="15769" s="733" customFormat="1" x14ac:dyDescent="0.2"/>
    <row r="15770" s="733" customFormat="1" x14ac:dyDescent="0.2"/>
    <row r="15771" s="733" customFormat="1" x14ac:dyDescent="0.2"/>
    <row r="15772" s="733" customFormat="1" x14ac:dyDescent="0.2"/>
    <row r="15773" s="733" customFormat="1" x14ac:dyDescent="0.2"/>
    <row r="15774" s="733" customFormat="1" x14ac:dyDescent="0.2"/>
    <row r="15775" s="733" customFormat="1" x14ac:dyDescent="0.2"/>
    <row r="15776" s="733" customFormat="1" x14ac:dyDescent="0.2"/>
    <row r="15777" s="733" customFormat="1" x14ac:dyDescent="0.2"/>
    <row r="15778" s="733" customFormat="1" x14ac:dyDescent="0.2"/>
    <row r="15779" s="733" customFormat="1" x14ac:dyDescent="0.2"/>
    <row r="15780" s="733" customFormat="1" x14ac:dyDescent="0.2"/>
    <row r="15781" s="733" customFormat="1" x14ac:dyDescent="0.2"/>
    <row r="15782" s="733" customFormat="1" x14ac:dyDescent="0.2"/>
    <row r="15783" s="733" customFormat="1" x14ac:dyDescent="0.2"/>
    <row r="15784" s="733" customFormat="1" x14ac:dyDescent="0.2"/>
    <row r="15785" s="733" customFormat="1" x14ac:dyDescent="0.2"/>
    <row r="15786" s="733" customFormat="1" x14ac:dyDescent="0.2"/>
    <row r="15787" s="733" customFormat="1" x14ac:dyDescent="0.2"/>
    <row r="15788" s="733" customFormat="1" x14ac:dyDescent="0.2"/>
    <row r="15789" s="733" customFormat="1" x14ac:dyDescent="0.2"/>
    <row r="15790" s="733" customFormat="1" x14ac:dyDescent="0.2"/>
    <row r="15791" s="733" customFormat="1" x14ac:dyDescent="0.2"/>
    <row r="15792" s="733" customFormat="1" x14ac:dyDescent="0.2"/>
    <row r="15793" s="733" customFormat="1" x14ac:dyDescent="0.2"/>
    <row r="15794" s="733" customFormat="1" x14ac:dyDescent="0.2"/>
    <row r="15795" s="733" customFormat="1" x14ac:dyDescent="0.2"/>
    <row r="15796" s="733" customFormat="1" x14ac:dyDescent="0.2"/>
    <row r="15797" s="733" customFormat="1" x14ac:dyDescent="0.2"/>
    <row r="15798" s="733" customFormat="1" x14ac:dyDescent="0.2"/>
    <row r="15799" s="733" customFormat="1" x14ac:dyDescent="0.2"/>
    <row r="15800" s="733" customFormat="1" x14ac:dyDescent="0.2"/>
    <row r="15801" s="733" customFormat="1" x14ac:dyDescent="0.2"/>
    <row r="15802" s="733" customFormat="1" x14ac:dyDescent="0.2"/>
    <row r="15803" s="733" customFormat="1" x14ac:dyDescent="0.2"/>
    <row r="15804" s="733" customFormat="1" x14ac:dyDescent="0.2"/>
    <row r="15805" s="733" customFormat="1" x14ac:dyDescent="0.2"/>
    <row r="15806" s="733" customFormat="1" x14ac:dyDescent="0.2"/>
    <row r="15807" s="733" customFormat="1" x14ac:dyDescent="0.2"/>
    <row r="15808" s="733" customFormat="1" x14ac:dyDescent="0.2"/>
    <row r="15809" s="733" customFormat="1" x14ac:dyDescent="0.2"/>
    <row r="15810" s="733" customFormat="1" x14ac:dyDescent="0.2"/>
    <row r="15811" s="733" customFormat="1" x14ac:dyDescent="0.2"/>
    <row r="15812" s="733" customFormat="1" x14ac:dyDescent="0.2"/>
    <row r="15813" s="733" customFormat="1" x14ac:dyDescent="0.2"/>
    <row r="15814" s="733" customFormat="1" x14ac:dyDescent="0.2"/>
    <row r="15815" s="733" customFormat="1" x14ac:dyDescent="0.2"/>
    <row r="15816" s="733" customFormat="1" x14ac:dyDescent="0.2"/>
    <row r="15817" s="733" customFormat="1" x14ac:dyDescent="0.2"/>
    <row r="15818" s="733" customFormat="1" x14ac:dyDescent="0.2"/>
    <row r="15819" s="733" customFormat="1" x14ac:dyDescent="0.2"/>
    <row r="15820" s="733" customFormat="1" x14ac:dyDescent="0.2"/>
    <row r="15821" s="733" customFormat="1" x14ac:dyDescent="0.2"/>
    <row r="15822" s="733" customFormat="1" x14ac:dyDescent="0.2"/>
    <row r="15823" s="733" customFormat="1" x14ac:dyDescent="0.2"/>
    <row r="15824" s="733" customFormat="1" x14ac:dyDescent="0.2"/>
    <row r="15825" s="733" customFormat="1" x14ac:dyDescent="0.2"/>
    <row r="15826" s="733" customFormat="1" x14ac:dyDescent="0.2"/>
    <row r="15827" s="733" customFormat="1" x14ac:dyDescent="0.2"/>
    <row r="15828" s="733" customFormat="1" x14ac:dyDescent="0.2"/>
    <row r="15829" s="733" customFormat="1" x14ac:dyDescent="0.2"/>
    <row r="15830" s="733" customFormat="1" x14ac:dyDescent="0.2"/>
    <row r="15831" s="733" customFormat="1" x14ac:dyDescent="0.2"/>
    <row r="15832" s="733" customFormat="1" x14ac:dyDescent="0.2"/>
    <row r="15833" s="733" customFormat="1" x14ac:dyDescent="0.2"/>
    <row r="15834" s="733" customFormat="1" x14ac:dyDescent="0.2"/>
    <row r="15835" s="733" customFormat="1" x14ac:dyDescent="0.2"/>
    <row r="15836" s="733" customFormat="1" x14ac:dyDescent="0.2"/>
    <row r="15837" s="733" customFormat="1" x14ac:dyDescent="0.2"/>
    <row r="15838" s="733" customFormat="1" x14ac:dyDescent="0.2"/>
    <row r="15839" s="733" customFormat="1" x14ac:dyDescent="0.2"/>
    <row r="15840" s="733" customFormat="1" x14ac:dyDescent="0.2"/>
    <row r="15841" s="733" customFormat="1" x14ac:dyDescent="0.2"/>
    <row r="15842" s="733" customFormat="1" x14ac:dyDescent="0.2"/>
    <row r="15843" s="733" customFormat="1" x14ac:dyDescent="0.2"/>
    <row r="15844" s="733" customFormat="1" x14ac:dyDescent="0.2"/>
    <row r="15845" s="733" customFormat="1" x14ac:dyDescent="0.2"/>
    <row r="15846" s="733" customFormat="1" x14ac:dyDescent="0.2"/>
    <row r="15847" s="733" customFormat="1" x14ac:dyDescent="0.2"/>
    <row r="15848" s="733" customFormat="1" x14ac:dyDescent="0.2"/>
    <row r="15849" s="733" customFormat="1" x14ac:dyDescent="0.2"/>
    <row r="15850" s="733" customFormat="1" x14ac:dyDescent="0.2"/>
    <row r="15851" s="733" customFormat="1" x14ac:dyDescent="0.2"/>
    <row r="15852" s="733" customFormat="1" x14ac:dyDescent="0.2"/>
    <row r="15853" s="733" customFormat="1" x14ac:dyDescent="0.2"/>
    <row r="15854" s="733" customFormat="1" x14ac:dyDescent="0.2"/>
    <row r="15855" s="733" customFormat="1" x14ac:dyDescent="0.2"/>
    <row r="15856" s="733" customFormat="1" x14ac:dyDescent="0.2"/>
    <row r="15857" s="733" customFormat="1" x14ac:dyDescent="0.2"/>
    <row r="15858" s="733" customFormat="1" x14ac:dyDescent="0.2"/>
    <row r="15859" s="733" customFormat="1" x14ac:dyDescent="0.2"/>
    <row r="15860" s="733" customFormat="1" x14ac:dyDescent="0.2"/>
    <row r="15861" s="733" customFormat="1" x14ac:dyDescent="0.2"/>
    <row r="15862" s="733" customFormat="1" x14ac:dyDescent="0.2"/>
    <row r="15863" s="733" customFormat="1" x14ac:dyDescent="0.2"/>
    <row r="15864" s="733" customFormat="1" x14ac:dyDescent="0.2"/>
    <row r="15865" s="733" customFormat="1" x14ac:dyDescent="0.2"/>
    <row r="15866" s="733" customFormat="1" x14ac:dyDescent="0.2"/>
    <row r="15867" s="733" customFormat="1" x14ac:dyDescent="0.2"/>
    <row r="15868" s="733" customFormat="1" x14ac:dyDescent="0.2"/>
    <row r="15869" s="733" customFormat="1" x14ac:dyDescent="0.2"/>
    <row r="15870" s="733" customFormat="1" x14ac:dyDescent="0.2"/>
    <row r="15871" s="733" customFormat="1" x14ac:dyDescent="0.2"/>
    <row r="15872" s="733" customFormat="1" x14ac:dyDescent="0.2"/>
    <row r="15873" s="733" customFormat="1" x14ac:dyDescent="0.2"/>
    <row r="15874" s="733" customFormat="1" x14ac:dyDescent="0.2"/>
    <row r="15875" s="733" customFormat="1" x14ac:dyDescent="0.2"/>
    <row r="15876" s="733" customFormat="1" x14ac:dyDescent="0.2"/>
    <row r="15877" s="733" customFormat="1" x14ac:dyDescent="0.2"/>
    <row r="15878" s="733" customFormat="1" x14ac:dyDescent="0.2"/>
    <row r="15879" s="733" customFormat="1" x14ac:dyDescent="0.2"/>
    <row r="15880" s="733" customFormat="1" x14ac:dyDescent="0.2"/>
    <row r="15881" s="733" customFormat="1" x14ac:dyDescent="0.2"/>
    <row r="15882" s="733" customFormat="1" x14ac:dyDescent="0.2"/>
    <row r="15883" s="733" customFormat="1" x14ac:dyDescent="0.2"/>
    <row r="15884" s="733" customFormat="1" x14ac:dyDescent="0.2"/>
    <row r="15885" s="733" customFormat="1" x14ac:dyDescent="0.2"/>
    <row r="15886" s="733" customFormat="1" x14ac:dyDescent="0.2"/>
    <row r="15887" s="733" customFormat="1" x14ac:dyDescent="0.2"/>
    <row r="15888" s="733" customFormat="1" x14ac:dyDescent="0.2"/>
    <row r="15889" s="733" customFormat="1" x14ac:dyDescent="0.2"/>
    <row r="15890" s="733" customFormat="1" x14ac:dyDescent="0.2"/>
    <row r="15891" s="733" customFormat="1" x14ac:dyDescent="0.2"/>
    <row r="15892" s="733" customFormat="1" x14ac:dyDescent="0.2"/>
    <row r="15893" s="733" customFormat="1" x14ac:dyDescent="0.2"/>
    <row r="15894" s="733" customFormat="1" x14ac:dyDescent="0.2"/>
    <row r="15895" s="733" customFormat="1" x14ac:dyDescent="0.2"/>
    <row r="15896" s="733" customFormat="1" x14ac:dyDescent="0.2"/>
    <row r="15897" s="733" customFormat="1" x14ac:dyDescent="0.2"/>
    <row r="15898" s="733" customFormat="1" x14ac:dyDescent="0.2"/>
    <row r="15899" s="733" customFormat="1" x14ac:dyDescent="0.2"/>
    <row r="15900" s="733" customFormat="1" x14ac:dyDescent="0.2"/>
    <row r="15901" s="733" customFormat="1" x14ac:dyDescent="0.2"/>
    <row r="15902" s="733" customFormat="1" x14ac:dyDescent="0.2"/>
    <row r="15903" s="733" customFormat="1" x14ac:dyDescent="0.2"/>
    <row r="15904" s="733" customFormat="1" x14ac:dyDescent="0.2"/>
    <row r="15905" s="733" customFormat="1" x14ac:dyDescent="0.2"/>
    <row r="15906" s="733" customFormat="1" x14ac:dyDescent="0.2"/>
    <row r="15907" s="733" customFormat="1" x14ac:dyDescent="0.2"/>
    <row r="15908" s="733" customFormat="1" x14ac:dyDescent="0.2"/>
    <row r="15909" s="733" customFormat="1" x14ac:dyDescent="0.2"/>
    <row r="15910" s="733" customFormat="1" x14ac:dyDescent="0.2"/>
    <row r="15911" s="733" customFormat="1" x14ac:dyDescent="0.2"/>
    <row r="15912" s="733" customFormat="1" x14ac:dyDescent="0.2"/>
    <row r="15913" s="733" customFormat="1" x14ac:dyDescent="0.2"/>
    <row r="15914" s="733" customFormat="1" x14ac:dyDescent="0.2"/>
    <row r="15915" s="733" customFormat="1" x14ac:dyDescent="0.2"/>
    <row r="15916" s="733" customFormat="1" x14ac:dyDescent="0.2"/>
    <row r="15917" s="733" customFormat="1" x14ac:dyDescent="0.2"/>
    <row r="15918" s="733" customFormat="1" x14ac:dyDescent="0.2"/>
    <row r="15919" s="733" customFormat="1" x14ac:dyDescent="0.2"/>
    <row r="15920" s="733" customFormat="1" x14ac:dyDescent="0.2"/>
    <row r="15921" s="733" customFormat="1" x14ac:dyDescent="0.2"/>
    <row r="15922" s="733" customFormat="1" x14ac:dyDescent="0.2"/>
    <row r="15923" s="733" customFormat="1" x14ac:dyDescent="0.2"/>
    <row r="15924" s="733" customFormat="1" x14ac:dyDescent="0.2"/>
    <row r="15925" s="733" customFormat="1" x14ac:dyDescent="0.2"/>
    <row r="15926" s="733" customFormat="1" x14ac:dyDescent="0.2"/>
    <row r="15927" s="733" customFormat="1" x14ac:dyDescent="0.2"/>
    <row r="15928" s="733" customFormat="1" x14ac:dyDescent="0.2"/>
    <row r="15929" s="733" customFormat="1" x14ac:dyDescent="0.2"/>
    <row r="15930" s="733" customFormat="1" x14ac:dyDescent="0.2"/>
    <row r="15931" s="733" customFormat="1" x14ac:dyDescent="0.2"/>
    <row r="15932" s="733" customFormat="1" x14ac:dyDescent="0.2"/>
    <row r="15933" s="733" customFormat="1" x14ac:dyDescent="0.2"/>
    <row r="15934" s="733" customFormat="1" x14ac:dyDescent="0.2"/>
    <row r="15935" s="733" customFormat="1" x14ac:dyDescent="0.2"/>
    <row r="15936" s="733" customFormat="1" x14ac:dyDescent="0.2"/>
    <row r="15937" s="733" customFormat="1" x14ac:dyDescent="0.2"/>
    <row r="15938" s="733" customFormat="1" x14ac:dyDescent="0.2"/>
    <row r="15939" s="733" customFormat="1" x14ac:dyDescent="0.2"/>
    <row r="15940" s="733" customFormat="1" x14ac:dyDescent="0.2"/>
    <row r="15941" s="733" customFormat="1" x14ac:dyDescent="0.2"/>
    <row r="15942" s="733" customFormat="1" x14ac:dyDescent="0.2"/>
    <row r="15943" s="733" customFormat="1" x14ac:dyDescent="0.2"/>
    <row r="15944" s="733" customFormat="1" x14ac:dyDescent="0.2"/>
    <row r="15945" s="733" customFormat="1" x14ac:dyDescent="0.2"/>
    <row r="15946" s="733" customFormat="1" x14ac:dyDescent="0.2"/>
    <row r="15947" s="733" customFormat="1" x14ac:dyDescent="0.2"/>
    <row r="15948" s="733" customFormat="1" x14ac:dyDescent="0.2"/>
    <row r="15949" s="733" customFormat="1" x14ac:dyDescent="0.2"/>
    <row r="15950" s="733" customFormat="1" x14ac:dyDescent="0.2"/>
    <row r="15951" s="733" customFormat="1" x14ac:dyDescent="0.2"/>
    <row r="15952" s="733" customFormat="1" x14ac:dyDescent="0.2"/>
    <row r="15953" s="733" customFormat="1" x14ac:dyDescent="0.2"/>
    <row r="15954" s="733" customFormat="1" x14ac:dyDescent="0.2"/>
    <row r="15955" s="733" customFormat="1" x14ac:dyDescent="0.2"/>
    <row r="15956" s="733" customFormat="1" x14ac:dyDescent="0.2"/>
    <row r="15957" s="733" customFormat="1" x14ac:dyDescent="0.2"/>
    <row r="15958" s="733" customFormat="1" x14ac:dyDescent="0.2"/>
    <row r="15959" s="733" customFormat="1" x14ac:dyDescent="0.2"/>
    <row r="15960" s="733" customFormat="1" x14ac:dyDescent="0.2"/>
    <row r="15961" s="733" customFormat="1" x14ac:dyDescent="0.2"/>
    <row r="15962" s="733" customFormat="1" x14ac:dyDescent="0.2"/>
    <row r="15963" s="733" customFormat="1" x14ac:dyDescent="0.2"/>
    <row r="15964" s="733" customFormat="1" x14ac:dyDescent="0.2"/>
    <row r="15965" s="733" customFormat="1" x14ac:dyDescent="0.2"/>
    <row r="15966" s="733" customFormat="1" x14ac:dyDescent="0.2"/>
    <row r="15967" s="733" customFormat="1" x14ac:dyDescent="0.2"/>
    <row r="15968" s="733" customFormat="1" x14ac:dyDescent="0.2"/>
    <row r="15969" s="733" customFormat="1" x14ac:dyDescent="0.2"/>
    <row r="15970" s="733" customFormat="1" x14ac:dyDescent="0.2"/>
    <row r="15971" s="733" customFormat="1" x14ac:dyDescent="0.2"/>
    <row r="15972" s="733" customFormat="1" x14ac:dyDescent="0.2"/>
    <row r="15973" s="733" customFormat="1" x14ac:dyDescent="0.2"/>
    <row r="15974" s="733" customFormat="1" x14ac:dyDescent="0.2"/>
    <row r="15975" s="733" customFormat="1" x14ac:dyDescent="0.2"/>
    <row r="15976" s="733" customFormat="1" x14ac:dyDescent="0.2"/>
    <row r="15977" s="733" customFormat="1" x14ac:dyDescent="0.2"/>
    <row r="15978" s="733" customFormat="1" x14ac:dyDescent="0.2"/>
    <row r="15979" s="733" customFormat="1" x14ac:dyDescent="0.2"/>
    <row r="15980" s="733" customFormat="1" x14ac:dyDescent="0.2"/>
    <row r="15981" s="733" customFormat="1" x14ac:dyDescent="0.2"/>
    <row r="15982" s="733" customFormat="1" x14ac:dyDescent="0.2"/>
    <row r="15983" s="733" customFormat="1" x14ac:dyDescent="0.2"/>
    <row r="15984" s="733" customFormat="1" x14ac:dyDescent="0.2"/>
    <row r="15985" s="733" customFormat="1" x14ac:dyDescent="0.2"/>
    <row r="15986" s="733" customFormat="1" x14ac:dyDescent="0.2"/>
    <row r="15987" s="733" customFormat="1" x14ac:dyDescent="0.2"/>
    <row r="15988" s="733" customFormat="1" x14ac:dyDescent="0.2"/>
    <row r="15989" s="733" customFormat="1" x14ac:dyDescent="0.2"/>
    <row r="15990" s="733" customFormat="1" x14ac:dyDescent="0.2"/>
    <row r="15991" s="733" customFormat="1" x14ac:dyDescent="0.2"/>
    <row r="15992" s="733" customFormat="1" x14ac:dyDescent="0.2"/>
    <row r="15993" s="733" customFormat="1" x14ac:dyDescent="0.2"/>
    <row r="15994" s="733" customFormat="1" x14ac:dyDescent="0.2"/>
    <row r="15995" s="733" customFormat="1" x14ac:dyDescent="0.2"/>
    <row r="15996" s="733" customFormat="1" x14ac:dyDescent="0.2"/>
    <row r="15997" s="733" customFormat="1" x14ac:dyDescent="0.2"/>
    <row r="15998" s="733" customFormat="1" x14ac:dyDescent="0.2"/>
    <row r="15999" s="733" customFormat="1" x14ac:dyDescent="0.2"/>
    <row r="16000" s="733" customFormat="1" x14ac:dyDescent="0.2"/>
    <row r="16001" s="733" customFormat="1" x14ac:dyDescent="0.2"/>
    <row r="16002" s="733" customFormat="1" x14ac:dyDescent="0.2"/>
    <row r="16003" s="733" customFormat="1" x14ac:dyDescent="0.2"/>
    <row r="16004" s="733" customFormat="1" x14ac:dyDescent="0.2"/>
    <row r="16005" s="733" customFormat="1" x14ac:dyDescent="0.2"/>
    <row r="16006" s="733" customFormat="1" x14ac:dyDescent="0.2"/>
    <row r="16007" s="733" customFormat="1" x14ac:dyDescent="0.2"/>
    <row r="16008" s="733" customFormat="1" x14ac:dyDescent="0.2"/>
    <row r="16009" s="733" customFormat="1" x14ac:dyDescent="0.2"/>
    <row r="16010" s="733" customFormat="1" x14ac:dyDescent="0.2"/>
    <row r="16011" s="733" customFormat="1" x14ac:dyDescent="0.2"/>
    <row r="16012" s="733" customFormat="1" x14ac:dyDescent="0.2"/>
    <row r="16013" s="733" customFormat="1" x14ac:dyDescent="0.2"/>
    <row r="16014" s="733" customFormat="1" x14ac:dyDescent="0.2"/>
    <row r="16015" s="733" customFormat="1" x14ac:dyDescent="0.2"/>
    <row r="16016" s="733" customFormat="1" x14ac:dyDescent="0.2"/>
    <row r="16017" s="733" customFormat="1" x14ac:dyDescent="0.2"/>
    <row r="16018" s="733" customFormat="1" x14ac:dyDescent="0.2"/>
    <row r="16019" s="733" customFormat="1" x14ac:dyDescent="0.2"/>
    <row r="16020" s="733" customFormat="1" x14ac:dyDescent="0.2"/>
    <row r="16021" s="733" customFormat="1" x14ac:dyDescent="0.2"/>
    <row r="16022" s="733" customFormat="1" x14ac:dyDescent="0.2"/>
    <row r="16023" s="733" customFormat="1" x14ac:dyDescent="0.2"/>
    <row r="16024" s="733" customFormat="1" x14ac:dyDescent="0.2"/>
    <row r="16025" s="733" customFormat="1" x14ac:dyDescent="0.2"/>
    <row r="16026" s="733" customFormat="1" x14ac:dyDescent="0.2"/>
    <row r="16027" s="733" customFormat="1" x14ac:dyDescent="0.2"/>
    <row r="16028" s="733" customFormat="1" x14ac:dyDescent="0.2"/>
    <row r="16029" s="733" customFormat="1" x14ac:dyDescent="0.2"/>
    <row r="16030" s="733" customFormat="1" x14ac:dyDescent="0.2"/>
    <row r="16031" s="733" customFormat="1" x14ac:dyDescent="0.2"/>
    <row r="16032" s="733" customFormat="1" x14ac:dyDescent="0.2"/>
    <row r="16033" s="733" customFormat="1" x14ac:dyDescent="0.2"/>
    <row r="16034" s="733" customFormat="1" x14ac:dyDescent="0.2"/>
    <row r="16035" s="733" customFormat="1" x14ac:dyDescent="0.2"/>
    <row r="16036" s="733" customFormat="1" x14ac:dyDescent="0.2"/>
    <row r="16037" s="733" customFormat="1" x14ac:dyDescent="0.2"/>
    <row r="16038" s="733" customFormat="1" x14ac:dyDescent="0.2"/>
    <row r="16039" s="733" customFormat="1" x14ac:dyDescent="0.2"/>
    <row r="16040" s="733" customFormat="1" x14ac:dyDescent="0.2"/>
    <row r="16041" s="733" customFormat="1" x14ac:dyDescent="0.2"/>
    <row r="16042" s="733" customFormat="1" x14ac:dyDescent="0.2"/>
    <row r="16043" s="733" customFormat="1" x14ac:dyDescent="0.2"/>
    <row r="16044" s="733" customFormat="1" x14ac:dyDescent="0.2"/>
    <row r="16045" s="733" customFormat="1" x14ac:dyDescent="0.2"/>
    <row r="16046" s="733" customFormat="1" x14ac:dyDescent="0.2"/>
    <row r="16047" s="733" customFormat="1" x14ac:dyDescent="0.2"/>
    <row r="16048" s="733" customFormat="1" x14ac:dyDescent="0.2"/>
    <row r="16049" s="733" customFormat="1" x14ac:dyDescent="0.2"/>
    <row r="16050" s="733" customFormat="1" x14ac:dyDescent="0.2"/>
    <row r="16051" s="733" customFormat="1" x14ac:dyDescent="0.2"/>
    <row r="16052" s="733" customFormat="1" x14ac:dyDescent="0.2"/>
    <row r="16053" s="733" customFormat="1" x14ac:dyDescent="0.2"/>
    <row r="16054" s="733" customFormat="1" x14ac:dyDescent="0.2"/>
    <row r="16055" s="733" customFormat="1" x14ac:dyDescent="0.2"/>
    <row r="16056" s="733" customFormat="1" x14ac:dyDescent="0.2"/>
    <row r="16057" s="733" customFormat="1" x14ac:dyDescent="0.2"/>
    <row r="16058" s="733" customFormat="1" x14ac:dyDescent="0.2"/>
    <row r="16059" s="733" customFormat="1" x14ac:dyDescent="0.2"/>
    <row r="16060" s="733" customFormat="1" x14ac:dyDescent="0.2"/>
    <row r="16061" s="733" customFormat="1" x14ac:dyDescent="0.2"/>
    <row r="16062" s="733" customFormat="1" x14ac:dyDescent="0.2"/>
    <row r="16063" s="733" customFormat="1" x14ac:dyDescent="0.2"/>
    <row r="16064" s="733" customFormat="1" x14ac:dyDescent="0.2"/>
    <row r="16065" s="733" customFormat="1" x14ac:dyDescent="0.2"/>
    <row r="16066" s="733" customFormat="1" x14ac:dyDescent="0.2"/>
    <row r="16067" s="733" customFormat="1" x14ac:dyDescent="0.2"/>
    <row r="16068" s="733" customFormat="1" x14ac:dyDescent="0.2"/>
    <row r="16069" s="733" customFormat="1" x14ac:dyDescent="0.2"/>
    <row r="16070" s="733" customFormat="1" x14ac:dyDescent="0.2"/>
    <row r="16071" s="733" customFormat="1" x14ac:dyDescent="0.2"/>
    <row r="16072" s="733" customFormat="1" x14ac:dyDescent="0.2"/>
    <row r="16073" s="733" customFormat="1" x14ac:dyDescent="0.2"/>
    <row r="16074" s="733" customFormat="1" x14ac:dyDescent="0.2"/>
    <row r="16075" s="733" customFormat="1" x14ac:dyDescent="0.2"/>
    <row r="16076" s="733" customFormat="1" x14ac:dyDescent="0.2"/>
    <row r="16077" s="733" customFormat="1" x14ac:dyDescent="0.2"/>
    <row r="16078" s="733" customFormat="1" x14ac:dyDescent="0.2"/>
    <row r="16079" s="733" customFormat="1" x14ac:dyDescent="0.2"/>
    <row r="16080" s="733" customFormat="1" x14ac:dyDescent="0.2"/>
    <row r="16081" s="733" customFormat="1" x14ac:dyDescent="0.2"/>
    <row r="16082" s="733" customFormat="1" x14ac:dyDescent="0.2"/>
    <row r="16083" s="733" customFormat="1" x14ac:dyDescent="0.2"/>
    <row r="16084" s="733" customFormat="1" x14ac:dyDescent="0.2"/>
    <row r="16085" s="733" customFormat="1" x14ac:dyDescent="0.2"/>
    <row r="16086" s="733" customFormat="1" x14ac:dyDescent="0.2"/>
    <row r="16087" s="733" customFormat="1" x14ac:dyDescent="0.2"/>
    <row r="16088" s="733" customFormat="1" x14ac:dyDescent="0.2"/>
    <row r="16089" s="733" customFormat="1" x14ac:dyDescent="0.2"/>
    <row r="16090" s="733" customFormat="1" x14ac:dyDescent="0.2"/>
    <row r="16091" s="733" customFormat="1" x14ac:dyDescent="0.2"/>
    <row r="16092" s="733" customFormat="1" x14ac:dyDescent="0.2"/>
    <row r="16093" s="733" customFormat="1" x14ac:dyDescent="0.2"/>
    <row r="16094" s="733" customFormat="1" x14ac:dyDescent="0.2"/>
    <row r="16095" s="733" customFormat="1" x14ac:dyDescent="0.2"/>
    <row r="16096" s="733" customFormat="1" x14ac:dyDescent="0.2"/>
    <row r="16097" s="733" customFormat="1" x14ac:dyDescent="0.2"/>
    <row r="16098" s="733" customFormat="1" x14ac:dyDescent="0.2"/>
    <row r="16099" s="733" customFormat="1" x14ac:dyDescent="0.2"/>
    <row r="16100" s="733" customFormat="1" x14ac:dyDescent="0.2"/>
    <row r="16101" s="733" customFormat="1" x14ac:dyDescent="0.2"/>
    <row r="16102" s="733" customFormat="1" x14ac:dyDescent="0.2"/>
    <row r="16103" s="733" customFormat="1" x14ac:dyDescent="0.2"/>
    <row r="16104" s="733" customFormat="1" x14ac:dyDescent="0.2"/>
    <row r="16105" s="733" customFormat="1" x14ac:dyDescent="0.2"/>
    <row r="16106" s="733" customFormat="1" x14ac:dyDescent="0.2"/>
    <row r="16107" s="733" customFormat="1" x14ac:dyDescent="0.2"/>
    <row r="16108" s="733" customFormat="1" x14ac:dyDescent="0.2"/>
    <row r="16109" s="733" customFormat="1" x14ac:dyDescent="0.2"/>
    <row r="16110" s="733" customFormat="1" x14ac:dyDescent="0.2"/>
    <row r="16111" s="733" customFormat="1" x14ac:dyDescent="0.2"/>
    <row r="16112" s="733" customFormat="1" x14ac:dyDescent="0.2"/>
    <row r="16113" s="733" customFormat="1" x14ac:dyDescent="0.2"/>
    <row r="16114" s="733" customFormat="1" x14ac:dyDescent="0.2"/>
    <row r="16115" s="733" customFormat="1" x14ac:dyDescent="0.2"/>
    <row r="16116" s="733" customFormat="1" x14ac:dyDescent="0.2"/>
    <row r="16117" s="733" customFormat="1" x14ac:dyDescent="0.2"/>
    <row r="16118" s="733" customFormat="1" x14ac:dyDescent="0.2"/>
    <row r="16119" s="733" customFormat="1" x14ac:dyDescent="0.2"/>
    <row r="16120" s="733" customFormat="1" x14ac:dyDescent="0.2"/>
    <row r="16121" s="733" customFormat="1" x14ac:dyDescent="0.2"/>
    <row r="16122" s="733" customFormat="1" x14ac:dyDescent="0.2"/>
    <row r="16123" s="733" customFormat="1" x14ac:dyDescent="0.2"/>
    <row r="16124" s="733" customFormat="1" x14ac:dyDescent="0.2"/>
    <row r="16125" s="733" customFormat="1" x14ac:dyDescent="0.2"/>
    <row r="16126" s="733" customFormat="1" x14ac:dyDescent="0.2"/>
    <row r="16127" s="733" customFormat="1" x14ac:dyDescent="0.2"/>
    <row r="16128" s="733" customFormat="1" x14ac:dyDescent="0.2"/>
    <row r="16129" s="733" customFormat="1" x14ac:dyDescent="0.2"/>
    <row r="16130" s="733" customFormat="1" x14ac:dyDescent="0.2"/>
    <row r="16131" s="733" customFormat="1" x14ac:dyDescent="0.2"/>
    <row r="16132" s="733" customFormat="1" x14ac:dyDescent="0.2"/>
    <row r="16133" s="733" customFormat="1" x14ac:dyDescent="0.2"/>
    <row r="16134" s="733" customFormat="1" x14ac:dyDescent="0.2"/>
    <row r="16135" s="733" customFormat="1" x14ac:dyDescent="0.2"/>
    <row r="16136" s="733" customFormat="1" x14ac:dyDescent="0.2"/>
    <row r="16137" s="733" customFormat="1" x14ac:dyDescent="0.2"/>
    <row r="16138" s="733" customFormat="1" x14ac:dyDescent="0.2"/>
    <row r="16139" s="733" customFormat="1" x14ac:dyDescent="0.2"/>
    <row r="16140" s="733" customFormat="1" x14ac:dyDescent="0.2"/>
    <row r="16141" s="733" customFormat="1" x14ac:dyDescent="0.2"/>
    <row r="16142" s="733" customFormat="1" x14ac:dyDescent="0.2"/>
    <row r="16143" s="733" customFormat="1" x14ac:dyDescent="0.2"/>
    <row r="16144" s="733" customFormat="1" x14ac:dyDescent="0.2"/>
    <row r="16145" s="733" customFormat="1" x14ac:dyDescent="0.2"/>
    <row r="16146" s="733" customFormat="1" x14ac:dyDescent="0.2"/>
    <row r="16147" s="733" customFormat="1" x14ac:dyDescent="0.2"/>
    <row r="16148" s="733" customFormat="1" x14ac:dyDescent="0.2"/>
    <row r="16149" s="733" customFormat="1" x14ac:dyDescent="0.2"/>
    <row r="16150" s="733" customFormat="1" x14ac:dyDescent="0.2"/>
    <row r="16151" s="733" customFormat="1" x14ac:dyDescent="0.2"/>
    <row r="16152" s="733" customFormat="1" x14ac:dyDescent="0.2"/>
    <row r="16153" s="733" customFormat="1" x14ac:dyDescent="0.2"/>
    <row r="16154" s="733" customFormat="1" x14ac:dyDescent="0.2"/>
    <row r="16155" s="733" customFormat="1" x14ac:dyDescent="0.2"/>
    <row r="16156" s="733" customFormat="1" x14ac:dyDescent="0.2"/>
    <row r="16157" s="733" customFormat="1" x14ac:dyDescent="0.2"/>
    <row r="16158" s="733" customFormat="1" x14ac:dyDescent="0.2"/>
    <row r="16159" s="733" customFormat="1" x14ac:dyDescent="0.2"/>
    <row r="16160" s="733" customFormat="1" x14ac:dyDescent="0.2"/>
    <row r="16161" s="733" customFormat="1" x14ac:dyDescent="0.2"/>
    <row r="16162" s="733" customFormat="1" x14ac:dyDescent="0.2"/>
    <row r="16163" s="733" customFormat="1" x14ac:dyDescent="0.2"/>
    <row r="16164" s="733" customFormat="1" x14ac:dyDescent="0.2"/>
    <row r="16165" s="733" customFormat="1" x14ac:dyDescent="0.2"/>
    <row r="16166" s="733" customFormat="1" x14ac:dyDescent="0.2"/>
    <row r="16167" s="733" customFormat="1" x14ac:dyDescent="0.2"/>
    <row r="16168" s="733" customFormat="1" x14ac:dyDescent="0.2"/>
    <row r="16169" s="733" customFormat="1" x14ac:dyDescent="0.2"/>
    <row r="16170" s="733" customFormat="1" x14ac:dyDescent="0.2"/>
    <row r="16171" s="733" customFormat="1" x14ac:dyDescent="0.2"/>
    <row r="16172" s="733" customFormat="1" x14ac:dyDescent="0.2"/>
    <row r="16173" s="733" customFormat="1" x14ac:dyDescent="0.2"/>
    <row r="16174" s="733" customFormat="1" x14ac:dyDescent="0.2"/>
    <row r="16175" s="733" customFormat="1" x14ac:dyDescent="0.2"/>
    <row r="16176" s="733" customFormat="1" x14ac:dyDescent="0.2"/>
    <row r="16177" s="733" customFormat="1" x14ac:dyDescent="0.2"/>
    <row r="16178" s="733" customFormat="1" x14ac:dyDescent="0.2"/>
    <row r="16179" s="733" customFormat="1" x14ac:dyDescent="0.2"/>
    <row r="16180" s="733" customFormat="1" x14ac:dyDescent="0.2"/>
    <row r="16181" s="733" customFormat="1" x14ac:dyDescent="0.2"/>
    <row r="16182" s="733" customFormat="1" x14ac:dyDescent="0.2"/>
    <row r="16183" s="733" customFormat="1" x14ac:dyDescent="0.2"/>
    <row r="16184" s="733" customFormat="1" x14ac:dyDescent="0.2"/>
    <row r="16185" s="733" customFormat="1" x14ac:dyDescent="0.2"/>
    <row r="16186" s="733" customFormat="1" x14ac:dyDescent="0.2"/>
    <row r="16187" s="733" customFormat="1" x14ac:dyDescent="0.2"/>
    <row r="16188" s="733" customFormat="1" x14ac:dyDescent="0.2"/>
    <row r="16189" s="733" customFormat="1" x14ac:dyDescent="0.2"/>
    <row r="16190" s="733" customFormat="1" x14ac:dyDescent="0.2"/>
    <row r="16191" s="733" customFormat="1" x14ac:dyDescent="0.2"/>
    <row r="16192" s="733" customFormat="1" x14ac:dyDescent="0.2"/>
    <row r="16193" s="733" customFormat="1" x14ac:dyDescent="0.2"/>
    <row r="16194" s="733" customFormat="1" x14ac:dyDescent="0.2"/>
    <row r="16195" s="733" customFormat="1" x14ac:dyDescent="0.2"/>
    <row r="16196" s="733" customFormat="1" x14ac:dyDescent="0.2"/>
    <row r="16197" s="733" customFormat="1" x14ac:dyDescent="0.2"/>
    <row r="16198" s="733" customFormat="1" x14ac:dyDescent="0.2"/>
    <row r="16199" s="733" customFormat="1" x14ac:dyDescent="0.2"/>
    <row r="16200" s="733" customFormat="1" x14ac:dyDescent="0.2"/>
    <row r="16201" s="733" customFormat="1" x14ac:dyDescent="0.2"/>
    <row r="16202" s="733" customFormat="1" x14ac:dyDescent="0.2"/>
    <row r="16203" s="733" customFormat="1" x14ac:dyDescent="0.2"/>
    <row r="16204" s="733" customFormat="1" x14ac:dyDescent="0.2"/>
    <row r="16205" s="733" customFormat="1" x14ac:dyDescent="0.2"/>
    <row r="16206" s="733" customFormat="1" x14ac:dyDescent="0.2"/>
    <row r="16207" s="733" customFormat="1" x14ac:dyDescent="0.2"/>
    <row r="16208" s="733" customFormat="1" x14ac:dyDescent="0.2"/>
    <row r="16209" s="733" customFormat="1" x14ac:dyDescent="0.2"/>
    <row r="16210" s="733" customFormat="1" x14ac:dyDescent="0.2"/>
    <row r="16211" s="733" customFormat="1" x14ac:dyDescent="0.2"/>
    <row r="16212" s="733" customFormat="1" x14ac:dyDescent="0.2"/>
    <row r="16213" s="733" customFormat="1" x14ac:dyDescent="0.2"/>
    <row r="16214" s="733" customFormat="1" x14ac:dyDescent="0.2"/>
    <row r="16215" s="733" customFormat="1" x14ac:dyDescent="0.2"/>
    <row r="16216" s="733" customFormat="1" x14ac:dyDescent="0.2"/>
    <row r="16217" s="733" customFormat="1" x14ac:dyDescent="0.2"/>
    <row r="16218" s="733" customFormat="1" x14ac:dyDescent="0.2"/>
    <row r="16219" s="733" customFormat="1" x14ac:dyDescent="0.2"/>
    <row r="16220" s="733" customFormat="1" x14ac:dyDescent="0.2"/>
    <row r="16221" s="733" customFormat="1" x14ac:dyDescent="0.2"/>
    <row r="16222" s="733" customFormat="1" x14ac:dyDescent="0.2"/>
    <row r="16223" s="733" customFormat="1" x14ac:dyDescent="0.2"/>
    <row r="16224" s="733" customFormat="1" x14ac:dyDescent="0.2"/>
    <row r="16225" s="733" customFormat="1" x14ac:dyDescent="0.2"/>
    <row r="16226" s="733" customFormat="1" x14ac:dyDescent="0.2"/>
    <row r="16227" s="733" customFormat="1" x14ac:dyDescent="0.2"/>
    <row r="16228" s="733" customFormat="1" x14ac:dyDescent="0.2"/>
    <row r="16229" s="733" customFormat="1" x14ac:dyDescent="0.2"/>
    <row r="16230" s="733" customFormat="1" x14ac:dyDescent="0.2"/>
    <row r="16231" s="733" customFormat="1" x14ac:dyDescent="0.2"/>
    <row r="16232" s="733" customFormat="1" x14ac:dyDescent="0.2"/>
    <row r="16233" s="733" customFormat="1" x14ac:dyDescent="0.2"/>
    <row r="16234" s="733" customFormat="1" x14ac:dyDescent="0.2"/>
    <row r="16235" s="733" customFormat="1" x14ac:dyDescent="0.2"/>
    <row r="16236" s="733" customFormat="1" x14ac:dyDescent="0.2"/>
    <row r="16237" s="733" customFormat="1" x14ac:dyDescent="0.2"/>
    <row r="16238" s="733" customFormat="1" x14ac:dyDescent="0.2"/>
    <row r="16239" s="733" customFormat="1" x14ac:dyDescent="0.2"/>
    <row r="16240" s="733" customFormat="1" x14ac:dyDescent="0.2"/>
    <row r="16241" s="733" customFormat="1" x14ac:dyDescent="0.2"/>
    <row r="16242" s="733" customFormat="1" x14ac:dyDescent="0.2"/>
    <row r="16243" s="733" customFormat="1" x14ac:dyDescent="0.2"/>
    <row r="16244" s="733" customFormat="1" x14ac:dyDescent="0.2"/>
    <row r="16245" s="733" customFormat="1" x14ac:dyDescent="0.2"/>
    <row r="16246" s="733" customFormat="1" x14ac:dyDescent="0.2"/>
    <row r="16247" s="733" customFormat="1" x14ac:dyDescent="0.2"/>
    <row r="16248" s="733" customFormat="1" x14ac:dyDescent="0.2"/>
    <row r="16249" s="733" customFormat="1" x14ac:dyDescent="0.2"/>
    <row r="16250" s="733" customFormat="1" x14ac:dyDescent="0.2"/>
    <row r="16251" s="733" customFormat="1" x14ac:dyDescent="0.2"/>
    <row r="16252" s="733" customFormat="1" x14ac:dyDescent="0.2"/>
    <row r="16253" s="733" customFormat="1" x14ac:dyDescent="0.2"/>
    <row r="16254" s="733" customFormat="1" x14ac:dyDescent="0.2"/>
    <row r="16255" s="733" customFormat="1" x14ac:dyDescent="0.2"/>
    <row r="16256" s="733" customFormat="1" x14ac:dyDescent="0.2"/>
    <row r="16257" s="733" customFormat="1" x14ac:dyDescent="0.2"/>
    <row r="16258" s="733" customFormat="1" x14ac:dyDescent="0.2"/>
    <row r="16259" s="733" customFormat="1" x14ac:dyDescent="0.2"/>
    <row r="16260" s="733" customFormat="1" x14ac:dyDescent="0.2"/>
    <row r="16261" s="733" customFormat="1" x14ac:dyDescent="0.2"/>
    <row r="16262" s="733" customFormat="1" x14ac:dyDescent="0.2"/>
    <row r="16263" s="733" customFormat="1" x14ac:dyDescent="0.2"/>
    <row r="16264" s="733" customFormat="1" x14ac:dyDescent="0.2"/>
    <row r="16265" s="733" customFormat="1" x14ac:dyDescent="0.2"/>
    <row r="16266" s="733" customFormat="1" x14ac:dyDescent="0.2"/>
    <row r="16267" s="733" customFormat="1" x14ac:dyDescent="0.2"/>
    <row r="16268" s="733" customFormat="1" x14ac:dyDescent="0.2"/>
    <row r="16269" s="733" customFormat="1" x14ac:dyDescent="0.2"/>
    <row r="16270" s="733" customFormat="1" x14ac:dyDescent="0.2"/>
    <row r="16271" s="733" customFormat="1" x14ac:dyDescent="0.2"/>
    <row r="16272" s="733" customFormat="1" x14ac:dyDescent="0.2"/>
    <row r="16273" s="733" customFormat="1" x14ac:dyDescent="0.2"/>
    <row r="16274" s="733" customFormat="1" x14ac:dyDescent="0.2"/>
    <row r="16275" s="733" customFormat="1" x14ac:dyDescent="0.2"/>
    <row r="16276" s="733" customFormat="1" x14ac:dyDescent="0.2"/>
    <row r="16277" s="733" customFormat="1" x14ac:dyDescent="0.2"/>
    <row r="16278" s="733" customFormat="1" x14ac:dyDescent="0.2"/>
    <row r="16279" s="733" customFormat="1" x14ac:dyDescent="0.2"/>
    <row r="16280" s="733" customFormat="1" x14ac:dyDescent="0.2"/>
    <row r="16281" s="733" customFormat="1" x14ac:dyDescent="0.2"/>
    <row r="16282" s="733" customFormat="1" x14ac:dyDescent="0.2"/>
    <row r="16283" s="733" customFormat="1" x14ac:dyDescent="0.2"/>
    <row r="16284" s="733" customFormat="1" x14ac:dyDescent="0.2"/>
    <row r="16285" s="733" customFormat="1" x14ac:dyDescent="0.2"/>
    <row r="16286" s="733" customFormat="1" x14ac:dyDescent="0.2"/>
    <row r="16287" s="733" customFormat="1" x14ac:dyDescent="0.2"/>
    <row r="16288" s="733" customFormat="1" x14ac:dyDescent="0.2"/>
    <row r="16289" s="733" customFormat="1" x14ac:dyDescent="0.2"/>
    <row r="16290" s="733" customFormat="1" x14ac:dyDescent="0.2"/>
    <row r="16291" s="733" customFormat="1" x14ac:dyDescent="0.2"/>
    <row r="16292" s="733" customFormat="1" x14ac:dyDescent="0.2"/>
    <row r="16293" s="733" customFormat="1" x14ac:dyDescent="0.2"/>
    <row r="16294" s="733" customFormat="1" x14ac:dyDescent="0.2"/>
    <row r="16295" s="733" customFormat="1" x14ac:dyDescent="0.2"/>
    <row r="16296" s="733" customFormat="1" x14ac:dyDescent="0.2"/>
    <row r="16297" s="733" customFormat="1" x14ac:dyDescent="0.2"/>
    <row r="16298" s="733" customFormat="1" x14ac:dyDescent="0.2"/>
    <row r="16299" s="733" customFormat="1" x14ac:dyDescent="0.2"/>
    <row r="16300" s="733" customFormat="1" x14ac:dyDescent="0.2"/>
    <row r="16301" s="733" customFormat="1" x14ac:dyDescent="0.2"/>
    <row r="16302" s="733" customFormat="1" x14ac:dyDescent="0.2"/>
    <row r="16303" s="733" customFormat="1" x14ac:dyDescent="0.2"/>
    <row r="16304" s="733" customFormat="1" x14ac:dyDescent="0.2"/>
    <row r="16305" s="733" customFormat="1" x14ac:dyDescent="0.2"/>
    <row r="16306" s="733" customFormat="1" x14ac:dyDescent="0.2"/>
    <row r="16307" s="733" customFormat="1" x14ac:dyDescent="0.2"/>
    <row r="16308" s="733" customFormat="1" x14ac:dyDescent="0.2"/>
    <row r="16309" s="733" customFormat="1" x14ac:dyDescent="0.2"/>
    <row r="16310" s="733" customFormat="1" x14ac:dyDescent="0.2"/>
    <row r="16311" s="733" customFormat="1" x14ac:dyDescent="0.2"/>
    <row r="16312" s="733" customFormat="1" x14ac:dyDescent="0.2"/>
    <row r="16313" s="733" customFormat="1" x14ac:dyDescent="0.2"/>
    <row r="16314" s="733" customFormat="1" x14ac:dyDescent="0.2"/>
    <row r="16315" s="733" customFormat="1" x14ac:dyDescent="0.2"/>
    <row r="16316" s="733" customFormat="1" x14ac:dyDescent="0.2"/>
    <row r="16317" s="733" customFormat="1" x14ac:dyDescent="0.2"/>
    <row r="16318" s="733" customFormat="1" x14ac:dyDescent="0.2"/>
    <row r="16319" s="733" customFormat="1" x14ac:dyDescent="0.2"/>
    <row r="16320" s="733" customFormat="1" x14ac:dyDescent="0.2"/>
    <row r="16321" s="733" customFormat="1" x14ac:dyDescent="0.2"/>
    <row r="16322" s="733" customFormat="1" x14ac:dyDescent="0.2"/>
    <row r="16323" s="733" customFormat="1" x14ac:dyDescent="0.2"/>
    <row r="16324" s="733" customFormat="1" x14ac:dyDescent="0.2"/>
    <row r="16325" s="733" customFormat="1" x14ac:dyDescent="0.2"/>
    <row r="16326" s="733" customFormat="1" x14ac:dyDescent="0.2"/>
    <row r="16327" s="733" customFormat="1" x14ac:dyDescent="0.2"/>
    <row r="16328" s="733" customFormat="1" x14ac:dyDescent="0.2"/>
    <row r="16329" s="733" customFormat="1" x14ac:dyDescent="0.2"/>
    <row r="16330" s="733" customFormat="1" x14ac:dyDescent="0.2"/>
    <row r="16331" s="733" customFormat="1" x14ac:dyDescent="0.2"/>
    <row r="16332" s="733" customFormat="1" x14ac:dyDescent="0.2"/>
    <row r="16333" s="733" customFormat="1" x14ac:dyDescent="0.2"/>
    <row r="16334" s="733" customFormat="1" x14ac:dyDescent="0.2"/>
    <row r="16335" s="733" customFormat="1" x14ac:dyDescent="0.2"/>
    <row r="16336" s="733" customFormat="1" x14ac:dyDescent="0.2"/>
    <row r="16337" s="733" customFormat="1" x14ac:dyDescent="0.2"/>
    <row r="16338" s="733" customFormat="1" x14ac:dyDescent="0.2"/>
    <row r="16339" s="733" customFormat="1" x14ac:dyDescent="0.2"/>
    <row r="16340" s="733" customFormat="1" x14ac:dyDescent="0.2"/>
    <row r="16341" s="733" customFormat="1" x14ac:dyDescent="0.2"/>
    <row r="16342" s="733" customFormat="1" x14ac:dyDescent="0.2"/>
    <row r="16343" s="733" customFormat="1" x14ac:dyDescent="0.2"/>
    <row r="16344" s="733" customFormat="1" x14ac:dyDescent="0.2"/>
    <row r="16345" s="733" customFormat="1" x14ac:dyDescent="0.2"/>
    <row r="16346" s="733" customFormat="1" x14ac:dyDescent="0.2"/>
    <row r="16347" s="733" customFormat="1" x14ac:dyDescent="0.2"/>
    <row r="16348" s="733" customFormat="1" x14ac:dyDescent="0.2"/>
    <row r="16349" s="733" customFormat="1" x14ac:dyDescent="0.2"/>
    <row r="16350" s="733" customFormat="1" x14ac:dyDescent="0.2"/>
    <row r="16351" s="733" customFormat="1" x14ac:dyDescent="0.2"/>
    <row r="16352" s="733" customFormat="1" x14ac:dyDescent="0.2"/>
    <row r="16353" s="733" customFormat="1" x14ac:dyDescent="0.2"/>
    <row r="16354" s="733" customFormat="1" x14ac:dyDescent="0.2"/>
    <row r="16355" s="733" customFormat="1" x14ac:dyDescent="0.2"/>
    <row r="16356" s="733" customFormat="1" x14ac:dyDescent="0.2"/>
    <row r="16357" s="733" customFormat="1" x14ac:dyDescent="0.2"/>
    <row r="16358" s="733" customFormat="1" x14ac:dyDescent="0.2"/>
    <row r="16359" s="733" customFormat="1" x14ac:dyDescent="0.2"/>
    <row r="16360" s="733" customFormat="1" x14ac:dyDescent="0.2"/>
    <row r="16361" s="733" customFormat="1" x14ac:dyDescent="0.2"/>
    <row r="16362" s="733" customFormat="1" x14ac:dyDescent="0.2"/>
    <row r="16363" s="733" customFormat="1" x14ac:dyDescent="0.2"/>
    <row r="16364" s="733" customFormat="1" x14ac:dyDescent="0.2"/>
    <row r="16365" s="733" customFormat="1" x14ac:dyDescent="0.2"/>
    <row r="16366" s="733" customFormat="1" x14ac:dyDescent="0.2"/>
    <row r="16367" s="733" customFormat="1" x14ac:dyDescent="0.2"/>
    <row r="16368" s="733" customFormat="1" x14ac:dyDescent="0.2"/>
    <row r="16369" s="733" customFormat="1" x14ac:dyDescent="0.2"/>
    <row r="16370" s="733" customFormat="1" x14ac:dyDescent="0.2"/>
    <row r="16371" s="733" customFormat="1" x14ac:dyDescent="0.2"/>
    <row r="16372" s="733" customFormat="1" x14ac:dyDescent="0.2"/>
    <row r="16373" s="733" customFormat="1" x14ac:dyDescent="0.2"/>
    <row r="16374" s="733" customFormat="1" x14ac:dyDescent="0.2"/>
    <row r="16375" s="733" customFormat="1" x14ac:dyDescent="0.2"/>
    <row r="16376" s="733" customFormat="1" x14ac:dyDescent="0.2"/>
    <row r="16377" s="733" customFormat="1" x14ac:dyDescent="0.2"/>
    <row r="16378" s="733" customFormat="1" x14ac:dyDescent="0.2"/>
    <row r="16379" s="733" customFormat="1" x14ac:dyDescent="0.2"/>
    <row r="16380" s="733" customFormat="1" x14ac:dyDescent="0.2"/>
    <row r="16381" s="733" customFormat="1" x14ac:dyDescent="0.2"/>
    <row r="16382" s="733" customFormat="1" x14ac:dyDescent="0.2"/>
    <row r="16383" s="733" customFormat="1" x14ac:dyDescent="0.2"/>
    <row r="16384" s="733" customFormat="1" x14ac:dyDescent="0.2"/>
    <row r="16385" s="733" customFormat="1" x14ac:dyDescent="0.2"/>
    <row r="16386" s="733" customFormat="1" x14ac:dyDescent="0.2"/>
    <row r="16387" s="733" customFormat="1" x14ac:dyDescent="0.2"/>
    <row r="16388" s="733" customFormat="1" x14ac:dyDescent="0.2"/>
    <row r="16389" s="733" customFormat="1" x14ac:dyDescent="0.2"/>
    <row r="16390" s="733" customFormat="1" x14ac:dyDescent="0.2"/>
    <row r="16391" s="733" customFormat="1" x14ac:dyDescent="0.2"/>
    <row r="16392" s="733" customFormat="1" x14ac:dyDescent="0.2"/>
    <row r="16393" s="733" customFormat="1" x14ac:dyDescent="0.2"/>
    <row r="16394" s="733" customFormat="1" x14ac:dyDescent="0.2"/>
    <row r="16395" s="733" customFormat="1" x14ac:dyDescent="0.2"/>
    <row r="16396" s="733" customFormat="1" x14ac:dyDescent="0.2"/>
    <row r="16397" s="733" customFormat="1" x14ac:dyDescent="0.2"/>
    <row r="16398" s="733" customFormat="1" x14ac:dyDescent="0.2"/>
    <row r="16399" s="733" customFormat="1" x14ac:dyDescent="0.2"/>
    <row r="16400" s="733" customFormat="1" x14ac:dyDescent="0.2"/>
    <row r="16401" s="733" customFormat="1" x14ac:dyDescent="0.2"/>
    <row r="16402" s="733" customFormat="1" x14ac:dyDescent="0.2"/>
    <row r="16403" s="733" customFormat="1" x14ac:dyDescent="0.2"/>
    <row r="16404" s="733" customFormat="1" x14ac:dyDescent="0.2"/>
    <row r="16405" s="733" customFormat="1" x14ac:dyDescent="0.2"/>
    <row r="16406" s="733" customFormat="1" x14ac:dyDescent="0.2"/>
    <row r="16407" s="733" customFormat="1" x14ac:dyDescent="0.2"/>
    <row r="16408" s="733" customFormat="1" x14ac:dyDescent="0.2"/>
    <row r="16409" s="733" customFormat="1" x14ac:dyDescent="0.2"/>
    <row r="16410" s="733" customFormat="1" x14ac:dyDescent="0.2"/>
    <row r="16411" s="733" customFormat="1" x14ac:dyDescent="0.2"/>
    <row r="16412" s="733" customFormat="1" x14ac:dyDescent="0.2"/>
    <row r="16413" s="733" customFormat="1" x14ac:dyDescent="0.2"/>
    <row r="16414" s="733" customFormat="1" x14ac:dyDescent="0.2"/>
    <row r="16415" s="733" customFormat="1" x14ac:dyDescent="0.2"/>
    <row r="16416" s="733" customFormat="1" x14ac:dyDescent="0.2"/>
    <row r="16417" s="733" customFormat="1" x14ac:dyDescent="0.2"/>
    <row r="16418" s="733" customFormat="1" x14ac:dyDescent="0.2"/>
    <row r="16419" s="733" customFormat="1" x14ac:dyDescent="0.2"/>
    <row r="16420" s="733" customFormat="1" x14ac:dyDescent="0.2"/>
    <row r="16421" s="733" customFormat="1" x14ac:dyDescent="0.2"/>
    <row r="16422" s="733" customFormat="1" x14ac:dyDescent="0.2"/>
    <row r="16423" s="733" customFormat="1" x14ac:dyDescent="0.2"/>
    <row r="16424" s="733" customFormat="1" x14ac:dyDescent="0.2"/>
    <row r="16425" s="733" customFormat="1" x14ac:dyDescent="0.2"/>
    <row r="16426" s="733" customFormat="1" x14ac:dyDescent="0.2"/>
    <row r="16427" s="733" customFormat="1" x14ac:dyDescent="0.2"/>
    <row r="16428" s="733" customFormat="1" x14ac:dyDescent="0.2"/>
    <row r="16429" s="733" customFormat="1" x14ac:dyDescent="0.2"/>
    <row r="16430" s="733" customFormat="1" x14ac:dyDescent="0.2"/>
    <row r="16431" s="733" customFormat="1" x14ac:dyDescent="0.2"/>
    <row r="16432" s="733" customFormat="1" x14ac:dyDescent="0.2"/>
    <row r="16433" s="733" customFormat="1" x14ac:dyDescent="0.2"/>
    <row r="16434" s="733" customFormat="1" x14ac:dyDescent="0.2"/>
    <row r="16435" s="733" customFormat="1" x14ac:dyDescent="0.2"/>
    <row r="16436" s="733" customFormat="1" x14ac:dyDescent="0.2"/>
    <row r="16437" s="733" customFormat="1" x14ac:dyDescent="0.2"/>
    <row r="16438" s="733" customFormat="1" x14ac:dyDescent="0.2"/>
    <row r="16439" s="733" customFormat="1" x14ac:dyDescent="0.2"/>
    <row r="16440" s="733" customFormat="1" x14ac:dyDescent="0.2"/>
    <row r="16441" s="733" customFormat="1" x14ac:dyDescent="0.2"/>
    <row r="16442" s="733" customFormat="1" x14ac:dyDescent="0.2"/>
    <row r="16443" s="733" customFormat="1" x14ac:dyDescent="0.2"/>
    <row r="16444" s="733" customFormat="1" x14ac:dyDescent="0.2"/>
    <row r="16445" s="733" customFormat="1" x14ac:dyDescent="0.2"/>
    <row r="16446" s="733" customFormat="1" x14ac:dyDescent="0.2"/>
    <row r="16447" s="733" customFormat="1" x14ac:dyDescent="0.2"/>
    <row r="16448" s="733" customFormat="1" x14ac:dyDescent="0.2"/>
    <row r="16449" s="733" customFormat="1" x14ac:dyDescent="0.2"/>
    <row r="16450" s="733" customFormat="1" x14ac:dyDescent="0.2"/>
    <row r="16451" s="733" customFormat="1" x14ac:dyDescent="0.2"/>
    <row r="16452" s="733" customFormat="1" x14ac:dyDescent="0.2"/>
    <row r="16453" s="733" customFormat="1" x14ac:dyDescent="0.2"/>
    <row r="16454" s="733" customFormat="1" x14ac:dyDescent="0.2"/>
    <row r="16455" s="733" customFormat="1" x14ac:dyDescent="0.2"/>
    <row r="16456" s="733" customFormat="1" x14ac:dyDescent="0.2"/>
    <row r="16457" s="733" customFormat="1" x14ac:dyDescent="0.2"/>
    <row r="16458" s="733" customFormat="1" x14ac:dyDescent="0.2"/>
    <row r="16459" s="733" customFormat="1" x14ac:dyDescent="0.2"/>
    <row r="16460" s="733" customFormat="1" x14ac:dyDescent="0.2"/>
    <row r="16461" s="733" customFormat="1" x14ac:dyDescent="0.2"/>
    <row r="16462" s="733" customFormat="1" x14ac:dyDescent="0.2"/>
    <row r="16463" s="733" customFormat="1" x14ac:dyDescent="0.2"/>
    <row r="16464" s="733" customFormat="1" x14ac:dyDescent="0.2"/>
    <row r="16465" s="733" customFormat="1" x14ac:dyDescent="0.2"/>
    <row r="16466" s="733" customFormat="1" x14ac:dyDescent="0.2"/>
    <row r="16467" s="733" customFormat="1" x14ac:dyDescent="0.2"/>
    <row r="16468" s="733" customFormat="1" x14ac:dyDescent="0.2"/>
    <row r="16469" s="733" customFormat="1" x14ac:dyDescent="0.2"/>
    <row r="16470" s="733" customFormat="1" x14ac:dyDescent="0.2"/>
    <row r="16471" s="733" customFormat="1" x14ac:dyDescent="0.2"/>
    <row r="16472" s="733" customFormat="1" x14ac:dyDescent="0.2"/>
    <row r="16473" s="733" customFormat="1" x14ac:dyDescent="0.2"/>
    <row r="16474" s="733" customFormat="1" x14ac:dyDescent="0.2"/>
    <row r="16475" s="733" customFormat="1" x14ac:dyDescent="0.2"/>
    <row r="16476" s="733" customFormat="1" x14ac:dyDescent="0.2"/>
    <row r="16477" s="733" customFormat="1" x14ac:dyDescent="0.2"/>
    <row r="16478" s="733" customFormat="1" x14ac:dyDescent="0.2"/>
    <row r="16479" s="733" customFormat="1" x14ac:dyDescent="0.2"/>
    <row r="16480" s="733" customFormat="1" x14ac:dyDescent="0.2"/>
    <row r="16481" s="733" customFormat="1" x14ac:dyDescent="0.2"/>
    <row r="16482" s="733" customFormat="1" x14ac:dyDescent="0.2"/>
    <row r="16483" s="733" customFormat="1" x14ac:dyDescent="0.2"/>
    <row r="16484" s="733" customFormat="1" x14ac:dyDescent="0.2"/>
    <row r="16485" s="733" customFormat="1" x14ac:dyDescent="0.2"/>
    <row r="16486" s="733" customFormat="1" x14ac:dyDescent="0.2"/>
    <row r="16487" s="733" customFormat="1" x14ac:dyDescent="0.2"/>
    <row r="16488" s="733" customFormat="1" x14ac:dyDescent="0.2"/>
    <row r="16489" s="733" customFormat="1" x14ac:dyDescent="0.2"/>
    <row r="16490" s="733" customFormat="1" x14ac:dyDescent="0.2"/>
    <row r="16491" s="733" customFormat="1" x14ac:dyDescent="0.2"/>
    <row r="16492" s="733" customFormat="1" x14ac:dyDescent="0.2"/>
    <row r="16493" s="733" customFormat="1" x14ac:dyDescent="0.2"/>
    <row r="16494" s="733" customFormat="1" x14ac:dyDescent="0.2"/>
    <row r="16495" s="733" customFormat="1" x14ac:dyDescent="0.2"/>
    <row r="16496" s="733" customFormat="1" x14ac:dyDescent="0.2"/>
    <row r="16497" s="733" customFormat="1" x14ac:dyDescent="0.2"/>
    <row r="16498" s="733" customFormat="1" x14ac:dyDescent="0.2"/>
    <row r="16499" s="733" customFormat="1" x14ac:dyDescent="0.2"/>
    <row r="16500" s="733" customFormat="1" x14ac:dyDescent="0.2"/>
    <row r="16501" s="733" customFormat="1" x14ac:dyDescent="0.2"/>
    <row r="16502" s="733" customFormat="1" x14ac:dyDescent="0.2"/>
    <row r="16503" s="733" customFormat="1" x14ac:dyDescent="0.2"/>
    <row r="16504" s="733" customFormat="1" x14ac:dyDescent="0.2"/>
    <row r="16505" s="733" customFormat="1" x14ac:dyDescent="0.2"/>
    <row r="16506" s="733" customFormat="1" x14ac:dyDescent="0.2"/>
    <row r="16507" s="733" customFormat="1" x14ac:dyDescent="0.2"/>
    <row r="16508" s="733" customFormat="1" x14ac:dyDescent="0.2"/>
    <row r="16509" s="733" customFormat="1" x14ac:dyDescent="0.2"/>
    <row r="16510" s="733" customFormat="1" x14ac:dyDescent="0.2"/>
    <row r="16511" s="733" customFormat="1" x14ac:dyDescent="0.2"/>
    <row r="16512" s="733" customFormat="1" x14ac:dyDescent="0.2"/>
    <row r="16513" s="733" customFormat="1" x14ac:dyDescent="0.2"/>
    <row r="16514" s="733" customFormat="1" x14ac:dyDescent="0.2"/>
    <row r="16515" s="733" customFormat="1" x14ac:dyDescent="0.2"/>
    <row r="16516" s="733" customFormat="1" x14ac:dyDescent="0.2"/>
    <row r="16517" s="733" customFormat="1" x14ac:dyDescent="0.2"/>
    <row r="16518" s="733" customFormat="1" x14ac:dyDescent="0.2"/>
    <row r="16519" s="733" customFormat="1" x14ac:dyDescent="0.2"/>
    <row r="16520" s="733" customFormat="1" x14ac:dyDescent="0.2"/>
    <row r="16521" s="733" customFormat="1" x14ac:dyDescent="0.2"/>
    <row r="16522" s="733" customFormat="1" x14ac:dyDescent="0.2"/>
    <row r="16523" s="733" customFormat="1" x14ac:dyDescent="0.2"/>
    <row r="16524" s="733" customFormat="1" x14ac:dyDescent="0.2"/>
    <row r="16525" s="733" customFormat="1" x14ac:dyDescent="0.2"/>
    <row r="16526" s="733" customFormat="1" x14ac:dyDescent="0.2"/>
    <row r="16527" s="733" customFormat="1" x14ac:dyDescent="0.2"/>
    <row r="16528" s="733" customFormat="1" x14ac:dyDescent="0.2"/>
    <row r="16529" s="733" customFormat="1" x14ac:dyDescent="0.2"/>
    <row r="16530" s="733" customFormat="1" x14ac:dyDescent="0.2"/>
    <row r="16531" s="733" customFormat="1" x14ac:dyDescent="0.2"/>
    <row r="16532" s="733" customFormat="1" x14ac:dyDescent="0.2"/>
    <row r="16533" s="733" customFormat="1" x14ac:dyDescent="0.2"/>
    <row r="16534" s="733" customFormat="1" x14ac:dyDescent="0.2"/>
    <row r="16535" s="733" customFormat="1" x14ac:dyDescent="0.2"/>
    <row r="16536" s="733" customFormat="1" x14ac:dyDescent="0.2"/>
    <row r="16537" s="733" customFormat="1" x14ac:dyDescent="0.2"/>
    <row r="16538" s="733" customFormat="1" x14ac:dyDescent="0.2"/>
    <row r="16539" s="733" customFormat="1" x14ac:dyDescent="0.2"/>
    <row r="16540" s="733" customFormat="1" x14ac:dyDescent="0.2"/>
    <row r="16541" s="733" customFormat="1" x14ac:dyDescent="0.2"/>
    <row r="16542" s="733" customFormat="1" x14ac:dyDescent="0.2"/>
    <row r="16543" s="733" customFormat="1" x14ac:dyDescent="0.2"/>
    <row r="16544" s="733" customFormat="1" x14ac:dyDescent="0.2"/>
    <row r="16545" s="733" customFormat="1" x14ac:dyDescent="0.2"/>
    <row r="16546" s="733" customFormat="1" x14ac:dyDescent="0.2"/>
    <row r="16547" s="733" customFormat="1" x14ac:dyDescent="0.2"/>
    <row r="16548" s="733" customFormat="1" x14ac:dyDescent="0.2"/>
    <row r="16549" s="733" customFormat="1" x14ac:dyDescent="0.2"/>
    <row r="16550" s="733" customFormat="1" x14ac:dyDescent="0.2"/>
    <row r="16551" s="733" customFormat="1" x14ac:dyDescent="0.2"/>
    <row r="16552" s="733" customFormat="1" x14ac:dyDescent="0.2"/>
    <row r="16553" s="733" customFormat="1" x14ac:dyDescent="0.2"/>
    <row r="16554" s="733" customFormat="1" x14ac:dyDescent="0.2"/>
    <row r="16555" s="733" customFormat="1" x14ac:dyDescent="0.2"/>
    <row r="16556" s="733" customFormat="1" x14ac:dyDescent="0.2"/>
    <row r="16557" s="733" customFormat="1" x14ac:dyDescent="0.2"/>
    <row r="16558" s="733" customFormat="1" x14ac:dyDescent="0.2"/>
    <row r="16559" s="733" customFormat="1" x14ac:dyDescent="0.2"/>
    <row r="16560" s="733" customFormat="1" x14ac:dyDescent="0.2"/>
    <row r="16561" s="733" customFormat="1" x14ac:dyDescent="0.2"/>
    <row r="16562" s="733" customFormat="1" x14ac:dyDescent="0.2"/>
    <row r="16563" s="733" customFormat="1" x14ac:dyDescent="0.2"/>
    <row r="16564" s="733" customFormat="1" x14ac:dyDescent="0.2"/>
    <row r="16565" s="733" customFormat="1" x14ac:dyDescent="0.2"/>
    <row r="16566" s="733" customFormat="1" x14ac:dyDescent="0.2"/>
    <row r="16567" s="733" customFormat="1" x14ac:dyDescent="0.2"/>
    <row r="16568" s="733" customFormat="1" x14ac:dyDescent="0.2"/>
    <row r="16569" s="733" customFormat="1" x14ac:dyDescent="0.2"/>
    <row r="16570" s="733" customFormat="1" x14ac:dyDescent="0.2"/>
    <row r="16571" s="733" customFormat="1" x14ac:dyDescent="0.2"/>
    <row r="16572" s="733" customFormat="1" x14ac:dyDescent="0.2"/>
    <row r="16573" s="733" customFormat="1" x14ac:dyDescent="0.2"/>
    <row r="16574" s="733" customFormat="1" x14ac:dyDescent="0.2"/>
    <row r="16575" s="733" customFormat="1" x14ac:dyDescent="0.2"/>
    <row r="16576" s="733" customFormat="1" x14ac:dyDescent="0.2"/>
    <row r="16577" s="733" customFormat="1" x14ac:dyDescent="0.2"/>
    <row r="16578" s="733" customFormat="1" x14ac:dyDescent="0.2"/>
    <row r="16579" s="733" customFormat="1" x14ac:dyDescent="0.2"/>
    <row r="16580" s="733" customFormat="1" x14ac:dyDescent="0.2"/>
    <row r="16581" s="733" customFormat="1" x14ac:dyDescent="0.2"/>
    <row r="16582" s="733" customFormat="1" x14ac:dyDescent="0.2"/>
    <row r="16583" s="733" customFormat="1" x14ac:dyDescent="0.2"/>
    <row r="16584" s="733" customFormat="1" x14ac:dyDescent="0.2"/>
    <row r="16585" s="733" customFormat="1" x14ac:dyDescent="0.2"/>
    <row r="16586" s="733" customFormat="1" x14ac:dyDescent="0.2"/>
    <row r="16587" s="733" customFormat="1" x14ac:dyDescent="0.2"/>
    <row r="16588" s="733" customFormat="1" x14ac:dyDescent="0.2"/>
    <row r="16589" s="733" customFormat="1" x14ac:dyDescent="0.2"/>
    <row r="16590" s="733" customFormat="1" x14ac:dyDescent="0.2"/>
    <row r="16591" s="733" customFormat="1" x14ac:dyDescent="0.2"/>
    <row r="16592" s="733" customFormat="1" x14ac:dyDescent="0.2"/>
    <row r="16593" s="733" customFormat="1" x14ac:dyDescent="0.2"/>
    <row r="16594" s="733" customFormat="1" x14ac:dyDescent="0.2"/>
    <row r="16595" s="733" customFormat="1" x14ac:dyDescent="0.2"/>
    <row r="16596" s="733" customFormat="1" x14ac:dyDescent="0.2"/>
    <row r="16597" s="733" customFormat="1" x14ac:dyDescent="0.2"/>
    <row r="16598" s="733" customFormat="1" x14ac:dyDescent="0.2"/>
    <row r="16599" s="733" customFormat="1" x14ac:dyDescent="0.2"/>
    <row r="16600" s="733" customFormat="1" x14ac:dyDescent="0.2"/>
    <row r="16601" s="733" customFormat="1" x14ac:dyDescent="0.2"/>
    <row r="16602" s="733" customFormat="1" x14ac:dyDescent="0.2"/>
    <row r="16603" s="733" customFormat="1" x14ac:dyDescent="0.2"/>
    <row r="16604" s="733" customFormat="1" x14ac:dyDescent="0.2"/>
    <row r="16605" s="733" customFormat="1" x14ac:dyDescent="0.2"/>
    <row r="16606" s="733" customFormat="1" x14ac:dyDescent="0.2"/>
    <row r="16607" s="733" customFormat="1" x14ac:dyDescent="0.2"/>
    <row r="16608" s="733" customFormat="1" x14ac:dyDescent="0.2"/>
    <row r="16609" s="733" customFormat="1" x14ac:dyDescent="0.2"/>
    <row r="16610" s="733" customFormat="1" x14ac:dyDescent="0.2"/>
    <row r="16611" s="733" customFormat="1" x14ac:dyDescent="0.2"/>
    <row r="16612" s="733" customFormat="1" x14ac:dyDescent="0.2"/>
    <row r="16613" s="733" customFormat="1" x14ac:dyDescent="0.2"/>
    <row r="16614" s="733" customFormat="1" x14ac:dyDescent="0.2"/>
    <row r="16615" s="733" customFormat="1" x14ac:dyDescent="0.2"/>
    <row r="16616" s="733" customFormat="1" x14ac:dyDescent="0.2"/>
    <row r="16617" s="733" customFormat="1" x14ac:dyDescent="0.2"/>
    <row r="16618" s="733" customFormat="1" x14ac:dyDescent="0.2"/>
    <row r="16619" s="733" customFormat="1" x14ac:dyDescent="0.2"/>
    <row r="16620" s="733" customFormat="1" x14ac:dyDescent="0.2"/>
    <row r="16621" s="733" customFormat="1" x14ac:dyDescent="0.2"/>
    <row r="16622" s="733" customFormat="1" x14ac:dyDescent="0.2"/>
    <row r="16623" s="733" customFormat="1" x14ac:dyDescent="0.2"/>
    <row r="16624" s="733" customFormat="1" x14ac:dyDescent="0.2"/>
    <row r="16625" s="733" customFormat="1" x14ac:dyDescent="0.2"/>
    <row r="16626" s="733" customFormat="1" x14ac:dyDescent="0.2"/>
    <row r="16627" s="733" customFormat="1" x14ac:dyDescent="0.2"/>
    <row r="16628" s="733" customFormat="1" x14ac:dyDescent="0.2"/>
    <row r="16629" s="733" customFormat="1" x14ac:dyDescent="0.2"/>
    <row r="16630" s="733" customFormat="1" x14ac:dyDescent="0.2"/>
    <row r="16631" s="733" customFormat="1" x14ac:dyDescent="0.2"/>
    <row r="16632" s="733" customFormat="1" x14ac:dyDescent="0.2"/>
    <row r="16633" s="733" customFormat="1" x14ac:dyDescent="0.2"/>
    <row r="16634" s="733" customFormat="1" x14ac:dyDescent="0.2"/>
    <row r="16635" s="733" customFormat="1" x14ac:dyDescent="0.2"/>
    <row r="16636" s="733" customFormat="1" x14ac:dyDescent="0.2"/>
    <row r="16637" s="733" customFormat="1" x14ac:dyDescent="0.2"/>
    <row r="16638" s="733" customFormat="1" x14ac:dyDescent="0.2"/>
    <row r="16639" s="733" customFormat="1" x14ac:dyDescent="0.2"/>
    <row r="16640" s="733" customFormat="1" x14ac:dyDescent="0.2"/>
    <row r="16641" s="733" customFormat="1" x14ac:dyDescent="0.2"/>
    <row r="16642" s="733" customFormat="1" x14ac:dyDescent="0.2"/>
    <row r="16643" s="733" customFormat="1" x14ac:dyDescent="0.2"/>
    <row r="16644" s="733" customFormat="1" x14ac:dyDescent="0.2"/>
    <row r="16645" s="733" customFormat="1" x14ac:dyDescent="0.2"/>
    <row r="16646" s="733" customFormat="1" x14ac:dyDescent="0.2"/>
    <row r="16647" s="733" customFormat="1" x14ac:dyDescent="0.2"/>
    <row r="16648" s="733" customFormat="1" x14ac:dyDescent="0.2"/>
    <row r="16649" s="733" customFormat="1" x14ac:dyDescent="0.2"/>
    <row r="16650" s="733" customFormat="1" x14ac:dyDescent="0.2"/>
    <row r="16651" s="733" customFormat="1" x14ac:dyDescent="0.2"/>
    <row r="16652" s="733" customFormat="1" x14ac:dyDescent="0.2"/>
    <row r="16653" s="733" customFormat="1" x14ac:dyDescent="0.2"/>
    <row r="16654" s="733" customFormat="1" x14ac:dyDescent="0.2"/>
    <row r="16655" s="733" customFormat="1" x14ac:dyDescent="0.2"/>
    <row r="16656" s="733" customFormat="1" x14ac:dyDescent="0.2"/>
    <row r="16657" s="733" customFormat="1" x14ac:dyDescent="0.2"/>
    <row r="16658" s="733" customFormat="1" x14ac:dyDescent="0.2"/>
    <row r="16659" s="733" customFormat="1" x14ac:dyDescent="0.2"/>
    <row r="16660" s="733" customFormat="1" x14ac:dyDescent="0.2"/>
    <row r="16661" s="733" customFormat="1" x14ac:dyDescent="0.2"/>
    <row r="16662" s="733" customFormat="1" x14ac:dyDescent="0.2"/>
    <row r="16663" s="733" customFormat="1" x14ac:dyDescent="0.2"/>
    <row r="16664" s="733" customFormat="1" x14ac:dyDescent="0.2"/>
    <row r="16665" s="733" customFormat="1" x14ac:dyDescent="0.2"/>
    <row r="16666" s="733" customFormat="1" x14ac:dyDescent="0.2"/>
    <row r="16667" s="733" customFormat="1" x14ac:dyDescent="0.2"/>
    <row r="16668" s="733" customFormat="1" x14ac:dyDescent="0.2"/>
    <row r="16669" s="733" customFormat="1" x14ac:dyDescent="0.2"/>
    <row r="16670" s="733" customFormat="1" x14ac:dyDescent="0.2"/>
    <row r="16671" s="733" customFormat="1" x14ac:dyDescent="0.2"/>
    <row r="16672" s="733" customFormat="1" x14ac:dyDescent="0.2"/>
    <row r="16673" s="733" customFormat="1" x14ac:dyDescent="0.2"/>
    <row r="16674" s="733" customFormat="1" x14ac:dyDescent="0.2"/>
    <row r="16675" s="733" customFormat="1" x14ac:dyDescent="0.2"/>
    <row r="16676" s="733" customFormat="1" x14ac:dyDescent="0.2"/>
    <row r="16677" s="733" customFormat="1" x14ac:dyDescent="0.2"/>
    <row r="16678" s="733" customFormat="1" x14ac:dyDescent="0.2"/>
    <row r="16679" s="733" customFormat="1" x14ac:dyDescent="0.2"/>
    <row r="16680" s="733" customFormat="1" x14ac:dyDescent="0.2"/>
    <row r="16681" s="733" customFormat="1" x14ac:dyDescent="0.2"/>
    <row r="16682" s="733" customFormat="1" x14ac:dyDescent="0.2"/>
    <row r="16683" s="733" customFormat="1" x14ac:dyDescent="0.2"/>
    <row r="16684" s="733" customFormat="1" x14ac:dyDescent="0.2"/>
    <row r="16685" s="733" customFormat="1" x14ac:dyDescent="0.2"/>
    <row r="16686" s="733" customFormat="1" x14ac:dyDescent="0.2"/>
    <row r="16687" s="733" customFormat="1" x14ac:dyDescent="0.2"/>
    <row r="16688" s="733" customFormat="1" x14ac:dyDescent="0.2"/>
    <row r="16689" s="733" customFormat="1" x14ac:dyDescent="0.2"/>
    <row r="16690" s="733" customFormat="1" x14ac:dyDescent="0.2"/>
    <row r="16691" s="733" customFormat="1" x14ac:dyDescent="0.2"/>
    <row r="16692" s="733" customFormat="1" x14ac:dyDescent="0.2"/>
    <row r="16693" s="733" customFormat="1" x14ac:dyDescent="0.2"/>
    <row r="16694" s="733" customFormat="1" x14ac:dyDescent="0.2"/>
    <row r="16695" s="733" customFormat="1" x14ac:dyDescent="0.2"/>
    <row r="16696" s="733" customFormat="1" x14ac:dyDescent="0.2"/>
    <row r="16697" s="733" customFormat="1" x14ac:dyDescent="0.2"/>
    <row r="16698" s="733" customFormat="1" x14ac:dyDescent="0.2"/>
    <row r="16699" s="733" customFormat="1" x14ac:dyDescent="0.2"/>
    <row r="16700" s="733" customFormat="1" x14ac:dyDescent="0.2"/>
    <row r="16701" s="733" customFormat="1" x14ac:dyDescent="0.2"/>
    <row r="16702" s="733" customFormat="1" x14ac:dyDescent="0.2"/>
    <row r="16703" s="733" customFormat="1" x14ac:dyDescent="0.2"/>
    <row r="16704" s="733" customFormat="1" x14ac:dyDescent="0.2"/>
    <row r="16705" s="733" customFormat="1" x14ac:dyDescent="0.2"/>
    <row r="16706" s="733" customFormat="1" x14ac:dyDescent="0.2"/>
    <row r="16707" s="733" customFormat="1" x14ac:dyDescent="0.2"/>
    <row r="16708" s="733" customFormat="1" x14ac:dyDescent="0.2"/>
    <row r="16709" s="733" customFormat="1" x14ac:dyDescent="0.2"/>
    <row r="16710" s="733" customFormat="1" x14ac:dyDescent="0.2"/>
    <row r="16711" s="733" customFormat="1" x14ac:dyDescent="0.2"/>
    <row r="16712" s="733" customFormat="1" x14ac:dyDescent="0.2"/>
    <row r="16713" s="733" customFormat="1" x14ac:dyDescent="0.2"/>
    <row r="16714" s="733" customFormat="1" x14ac:dyDescent="0.2"/>
    <row r="16715" s="733" customFormat="1" x14ac:dyDescent="0.2"/>
    <row r="16716" s="733" customFormat="1" x14ac:dyDescent="0.2"/>
    <row r="16717" s="733" customFormat="1" x14ac:dyDescent="0.2"/>
    <row r="16718" s="733" customFormat="1" x14ac:dyDescent="0.2"/>
    <row r="16719" s="733" customFormat="1" x14ac:dyDescent="0.2"/>
    <row r="16720" s="733" customFormat="1" x14ac:dyDescent="0.2"/>
    <row r="16721" s="733" customFormat="1" x14ac:dyDescent="0.2"/>
    <row r="16722" s="733" customFormat="1" x14ac:dyDescent="0.2"/>
    <row r="16723" s="733" customFormat="1" x14ac:dyDescent="0.2"/>
    <row r="16724" s="733" customFormat="1" x14ac:dyDescent="0.2"/>
    <row r="16725" s="733" customFormat="1" x14ac:dyDescent="0.2"/>
    <row r="16726" s="733" customFormat="1" x14ac:dyDescent="0.2"/>
    <row r="16727" s="733" customFormat="1" x14ac:dyDescent="0.2"/>
    <row r="16728" s="733" customFormat="1" x14ac:dyDescent="0.2"/>
    <row r="16729" s="733" customFormat="1" x14ac:dyDescent="0.2"/>
    <row r="16730" s="733" customFormat="1" x14ac:dyDescent="0.2"/>
    <row r="16731" s="733" customFormat="1" x14ac:dyDescent="0.2"/>
    <row r="16732" s="733" customFormat="1" x14ac:dyDescent="0.2"/>
    <row r="16733" s="733" customFormat="1" x14ac:dyDescent="0.2"/>
    <row r="16734" s="733" customFormat="1" x14ac:dyDescent="0.2"/>
    <row r="16735" s="733" customFormat="1" x14ac:dyDescent="0.2"/>
    <row r="16736" s="733" customFormat="1" x14ac:dyDescent="0.2"/>
    <row r="16737" s="733" customFormat="1" x14ac:dyDescent="0.2"/>
    <row r="16738" s="733" customFormat="1" x14ac:dyDescent="0.2"/>
    <row r="16739" s="733" customFormat="1" x14ac:dyDescent="0.2"/>
    <row r="16740" s="733" customFormat="1" x14ac:dyDescent="0.2"/>
    <row r="16741" s="733" customFormat="1" x14ac:dyDescent="0.2"/>
    <row r="16742" s="733" customFormat="1" x14ac:dyDescent="0.2"/>
    <row r="16743" s="733" customFormat="1" x14ac:dyDescent="0.2"/>
    <row r="16744" s="733" customFormat="1" x14ac:dyDescent="0.2"/>
    <row r="16745" s="733" customFormat="1" x14ac:dyDescent="0.2"/>
    <row r="16746" s="733" customFormat="1" x14ac:dyDescent="0.2"/>
    <row r="16747" s="733" customFormat="1" x14ac:dyDescent="0.2"/>
    <row r="16748" s="733" customFormat="1" x14ac:dyDescent="0.2"/>
    <row r="16749" s="733" customFormat="1" x14ac:dyDescent="0.2"/>
    <row r="16750" s="733" customFormat="1" x14ac:dyDescent="0.2"/>
    <row r="16751" s="733" customFormat="1" x14ac:dyDescent="0.2"/>
    <row r="16752" s="733" customFormat="1" x14ac:dyDescent="0.2"/>
    <row r="16753" s="733" customFormat="1" x14ac:dyDescent="0.2"/>
    <row r="16754" s="733" customFormat="1" x14ac:dyDescent="0.2"/>
    <row r="16755" s="733" customFormat="1" x14ac:dyDescent="0.2"/>
    <row r="16756" s="733" customFormat="1" x14ac:dyDescent="0.2"/>
    <row r="16757" s="733" customFormat="1" x14ac:dyDescent="0.2"/>
    <row r="16758" s="733" customFormat="1" x14ac:dyDescent="0.2"/>
    <row r="16759" s="733" customFormat="1" x14ac:dyDescent="0.2"/>
    <row r="16760" s="733" customFormat="1" x14ac:dyDescent="0.2"/>
    <row r="16761" s="733" customFormat="1" x14ac:dyDescent="0.2"/>
    <row r="16762" s="733" customFormat="1" x14ac:dyDescent="0.2"/>
    <row r="16763" s="733" customFormat="1" x14ac:dyDescent="0.2"/>
    <row r="16764" s="733" customFormat="1" x14ac:dyDescent="0.2"/>
    <row r="16765" s="733" customFormat="1" x14ac:dyDescent="0.2"/>
    <row r="16766" s="733" customFormat="1" x14ac:dyDescent="0.2"/>
    <row r="16767" s="733" customFormat="1" x14ac:dyDescent="0.2"/>
    <row r="16768" s="733" customFormat="1" x14ac:dyDescent="0.2"/>
    <row r="16769" s="733" customFormat="1" x14ac:dyDescent="0.2"/>
    <row r="16770" s="733" customFormat="1" x14ac:dyDescent="0.2"/>
    <row r="16771" s="733" customFormat="1" x14ac:dyDescent="0.2"/>
    <row r="16772" s="733" customFormat="1" x14ac:dyDescent="0.2"/>
    <row r="16773" s="733" customFormat="1" x14ac:dyDescent="0.2"/>
    <row r="16774" s="733" customFormat="1" x14ac:dyDescent="0.2"/>
    <row r="16775" s="733" customFormat="1" x14ac:dyDescent="0.2"/>
    <row r="16776" s="733" customFormat="1" x14ac:dyDescent="0.2"/>
    <row r="16777" s="733" customFormat="1" x14ac:dyDescent="0.2"/>
    <row r="16778" s="733" customFormat="1" x14ac:dyDescent="0.2"/>
    <row r="16779" s="733" customFormat="1" x14ac:dyDescent="0.2"/>
    <row r="16780" s="733" customFormat="1" x14ac:dyDescent="0.2"/>
    <row r="16781" s="733" customFormat="1" x14ac:dyDescent="0.2"/>
    <row r="16782" s="733" customFormat="1" x14ac:dyDescent="0.2"/>
    <row r="16783" s="733" customFormat="1" x14ac:dyDescent="0.2"/>
    <row r="16784" s="733" customFormat="1" x14ac:dyDescent="0.2"/>
    <row r="16785" s="733" customFormat="1" x14ac:dyDescent="0.2"/>
    <row r="16786" s="733" customFormat="1" x14ac:dyDescent="0.2"/>
    <row r="16787" s="733" customFormat="1" x14ac:dyDescent="0.2"/>
    <row r="16788" s="733" customFormat="1" x14ac:dyDescent="0.2"/>
    <row r="16789" s="733" customFormat="1" x14ac:dyDescent="0.2"/>
    <row r="16790" s="733" customFormat="1" x14ac:dyDescent="0.2"/>
    <row r="16791" s="733" customFormat="1" x14ac:dyDescent="0.2"/>
    <row r="16792" s="733" customFormat="1" x14ac:dyDescent="0.2"/>
    <row r="16793" s="733" customFormat="1" x14ac:dyDescent="0.2"/>
    <row r="16794" s="733" customFormat="1" x14ac:dyDescent="0.2"/>
    <row r="16795" s="733" customFormat="1" x14ac:dyDescent="0.2"/>
    <row r="16796" s="733" customFormat="1" x14ac:dyDescent="0.2"/>
    <row r="16797" s="733" customFormat="1" x14ac:dyDescent="0.2"/>
    <row r="16798" s="733" customFormat="1" x14ac:dyDescent="0.2"/>
    <row r="16799" s="733" customFormat="1" x14ac:dyDescent="0.2"/>
    <row r="16800" s="733" customFormat="1" x14ac:dyDescent="0.2"/>
    <row r="16801" s="733" customFormat="1" x14ac:dyDescent="0.2"/>
    <row r="16802" s="733" customFormat="1" x14ac:dyDescent="0.2"/>
    <row r="16803" s="733" customFormat="1" x14ac:dyDescent="0.2"/>
    <row r="16804" s="733" customFormat="1" x14ac:dyDescent="0.2"/>
    <row r="16805" s="733" customFormat="1" x14ac:dyDescent="0.2"/>
    <row r="16806" s="733" customFormat="1" x14ac:dyDescent="0.2"/>
    <row r="16807" s="733" customFormat="1" x14ac:dyDescent="0.2"/>
    <row r="16808" s="733" customFormat="1" x14ac:dyDescent="0.2"/>
    <row r="16809" s="733" customFormat="1" x14ac:dyDescent="0.2"/>
    <row r="16810" s="733" customFormat="1" x14ac:dyDescent="0.2"/>
    <row r="16811" s="733" customFormat="1" x14ac:dyDescent="0.2"/>
    <row r="16812" s="733" customFormat="1" x14ac:dyDescent="0.2"/>
    <row r="16813" s="733" customFormat="1" x14ac:dyDescent="0.2"/>
    <row r="16814" s="733" customFormat="1" x14ac:dyDescent="0.2"/>
    <row r="16815" s="733" customFormat="1" x14ac:dyDescent="0.2"/>
    <row r="16816" s="733" customFormat="1" x14ac:dyDescent="0.2"/>
    <row r="16817" s="733" customFormat="1" x14ac:dyDescent="0.2"/>
    <row r="16818" s="733" customFormat="1" x14ac:dyDescent="0.2"/>
    <row r="16819" s="733" customFormat="1" x14ac:dyDescent="0.2"/>
    <row r="16820" s="733" customFormat="1" x14ac:dyDescent="0.2"/>
    <row r="16821" s="733" customFormat="1" x14ac:dyDescent="0.2"/>
    <row r="16822" s="733" customFormat="1" x14ac:dyDescent="0.2"/>
    <row r="16823" s="733" customFormat="1" x14ac:dyDescent="0.2"/>
    <row r="16824" s="733" customFormat="1" x14ac:dyDescent="0.2"/>
    <row r="16825" s="733" customFormat="1" x14ac:dyDescent="0.2"/>
    <row r="16826" s="733" customFormat="1" x14ac:dyDescent="0.2"/>
    <row r="16827" s="733" customFormat="1" x14ac:dyDescent="0.2"/>
    <row r="16828" s="733" customFormat="1" x14ac:dyDescent="0.2"/>
    <row r="16829" s="733" customFormat="1" x14ac:dyDescent="0.2"/>
    <row r="16830" s="733" customFormat="1" x14ac:dyDescent="0.2"/>
    <row r="16831" s="733" customFormat="1" x14ac:dyDescent="0.2"/>
    <row r="16832" s="733" customFormat="1" x14ac:dyDescent="0.2"/>
    <row r="16833" s="733" customFormat="1" x14ac:dyDescent="0.2"/>
    <row r="16834" s="733" customFormat="1" x14ac:dyDescent="0.2"/>
    <row r="16835" s="733" customFormat="1" x14ac:dyDescent="0.2"/>
    <row r="16836" s="733" customFormat="1" x14ac:dyDescent="0.2"/>
    <row r="16837" s="733" customFormat="1" x14ac:dyDescent="0.2"/>
    <row r="16838" s="733" customFormat="1" x14ac:dyDescent="0.2"/>
    <row r="16839" s="733" customFormat="1" x14ac:dyDescent="0.2"/>
    <row r="16840" s="733" customFormat="1" x14ac:dyDescent="0.2"/>
    <row r="16841" s="733" customFormat="1" x14ac:dyDescent="0.2"/>
    <row r="16842" s="733" customFormat="1" x14ac:dyDescent="0.2"/>
    <row r="16843" s="733" customFormat="1" x14ac:dyDescent="0.2"/>
    <row r="16844" s="733" customFormat="1" x14ac:dyDescent="0.2"/>
    <row r="16845" s="733" customFormat="1" x14ac:dyDescent="0.2"/>
    <row r="16846" s="733" customFormat="1" x14ac:dyDescent="0.2"/>
    <row r="16847" s="733" customFormat="1" x14ac:dyDescent="0.2"/>
    <row r="16848" s="733" customFormat="1" x14ac:dyDescent="0.2"/>
    <row r="16849" s="733" customFormat="1" x14ac:dyDescent="0.2"/>
    <row r="16850" s="733" customFormat="1" x14ac:dyDescent="0.2"/>
    <row r="16851" s="733" customFormat="1" x14ac:dyDescent="0.2"/>
    <row r="16852" s="733" customFormat="1" x14ac:dyDescent="0.2"/>
    <row r="16853" s="733" customFormat="1" x14ac:dyDescent="0.2"/>
    <row r="16854" s="733" customFormat="1" x14ac:dyDescent="0.2"/>
    <row r="16855" s="733" customFormat="1" x14ac:dyDescent="0.2"/>
    <row r="16856" s="733" customFormat="1" x14ac:dyDescent="0.2"/>
    <row r="16857" s="733" customFormat="1" x14ac:dyDescent="0.2"/>
    <row r="16858" s="733" customFormat="1" x14ac:dyDescent="0.2"/>
    <row r="16859" s="733" customFormat="1" x14ac:dyDescent="0.2"/>
    <row r="16860" s="733" customFormat="1" x14ac:dyDescent="0.2"/>
    <row r="16861" s="733" customFormat="1" x14ac:dyDescent="0.2"/>
    <row r="16862" s="733" customFormat="1" x14ac:dyDescent="0.2"/>
    <row r="16863" s="733" customFormat="1" x14ac:dyDescent="0.2"/>
    <row r="16864" s="733" customFormat="1" x14ac:dyDescent="0.2"/>
    <row r="16865" s="733" customFormat="1" x14ac:dyDescent="0.2"/>
    <row r="16866" s="733" customFormat="1" x14ac:dyDescent="0.2"/>
    <row r="16867" s="733" customFormat="1" x14ac:dyDescent="0.2"/>
    <row r="16868" s="733" customFormat="1" x14ac:dyDescent="0.2"/>
    <row r="16869" s="733" customFormat="1" x14ac:dyDescent="0.2"/>
    <row r="16870" s="733" customFormat="1" x14ac:dyDescent="0.2"/>
    <row r="16871" s="733" customFormat="1" x14ac:dyDescent="0.2"/>
    <row r="16872" s="733" customFormat="1" x14ac:dyDescent="0.2"/>
    <row r="16873" s="733" customFormat="1" x14ac:dyDescent="0.2"/>
    <row r="16874" s="733" customFormat="1" x14ac:dyDescent="0.2"/>
    <row r="16875" s="733" customFormat="1" x14ac:dyDescent="0.2"/>
    <row r="16876" s="733" customFormat="1" x14ac:dyDescent="0.2"/>
    <row r="16877" s="733" customFormat="1" x14ac:dyDescent="0.2"/>
    <row r="16878" s="733" customFormat="1" x14ac:dyDescent="0.2"/>
    <row r="16879" s="733" customFormat="1" x14ac:dyDescent="0.2"/>
    <row r="16880" s="733" customFormat="1" x14ac:dyDescent="0.2"/>
    <row r="16881" s="733" customFormat="1" x14ac:dyDescent="0.2"/>
    <row r="16882" s="733" customFormat="1" x14ac:dyDescent="0.2"/>
    <row r="16883" s="733" customFormat="1" x14ac:dyDescent="0.2"/>
    <row r="16884" s="733" customFormat="1" x14ac:dyDescent="0.2"/>
    <row r="16885" s="733" customFormat="1" x14ac:dyDescent="0.2"/>
    <row r="16886" s="733" customFormat="1" x14ac:dyDescent="0.2"/>
    <row r="16887" s="733" customFormat="1" x14ac:dyDescent="0.2"/>
    <row r="16888" s="733" customFormat="1" x14ac:dyDescent="0.2"/>
    <row r="16889" s="733" customFormat="1" x14ac:dyDescent="0.2"/>
    <row r="16890" s="733" customFormat="1" x14ac:dyDescent="0.2"/>
    <row r="16891" s="733" customFormat="1" x14ac:dyDescent="0.2"/>
    <row r="16892" s="733" customFormat="1" x14ac:dyDescent="0.2"/>
    <row r="16893" s="733" customFormat="1" x14ac:dyDescent="0.2"/>
    <row r="16894" s="733" customFormat="1" x14ac:dyDescent="0.2"/>
    <row r="16895" s="733" customFormat="1" x14ac:dyDescent="0.2"/>
    <row r="16896" s="733" customFormat="1" x14ac:dyDescent="0.2"/>
    <row r="16897" s="733" customFormat="1" x14ac:dyDescent="0.2"/>
    <row r="16898" s="733" customFormat="1" x14ac:dyDescent="0.2"/>
    <row r="16899" s="733" customFormat="1" x14ac:dyDescent="0.2"/>
    <row r="16900" s="733" customFormat="1" x14ac:dyDescent="0.2"/>
    <row r="16901" s="733" customFormat="1" x14ac:dyDescent="0.2"/>
    <row r="16902" s="733" customFormat="1" x14ac:dyDescent="0.2"/>
    <row r="16903" s="733" customFormat="1" x14ac:dyDescent="0.2"/>
    <row r="16904" s="733" customFormat="1" x14ac:dyDescent="0.2"/>
    <row r="16905" s="733" customFormat="1" x14ac:dyDescent="0.2"/>
    <row r="16906" s="733" customFormat="1" x14ac:dyDescent="0.2"/>
    <row r="16907" s="733" customFormat="1" x14ac:dyDescent="0.2"/>
    <row r="16908" s="733" customFormat="1" x14ac:dyDescent="0.2"/>
    <row r="16909" s="733" customFormat="1" x14ac:dyDescent="0.2"/>
    <row r="16910" s="733" customFormat="1" x14ac:dyDescent="0.2"/>
    <row r="16911" s="733" customFormat="1" x14ac:dyDescent="0.2"/>
    <row r="16912" s="733" customFormat="1" x14ac:dyDescent="0.2"/>
    <row r="16913" s="733" customFormat="1" x14ac:dyDescent="0.2"/>
    <row r="16914" s="733" customFormat="1" x14ac:dyDescent="0.2"/>
    <row r="16915" s="733" customFormat="1" x14ac:dyDescent="0.2"/>
    <row r="16916" s="733" customFormat="1" x14ac:dyDescent="0.2"/>
    <row r="16917" s="733" customFormat="1" x14ac:dyDescent="0.2"/>
    <row r="16918" s="733" customFormat="1" x14ac:dyDescent="0.2"/>
    <row r="16919" s="733" customFormat="1" x14ac:dyDescent="0.2"/>
    <row r="16920" s="733" customFormat="1" x14ac:dyDescent="0.2"/>
    <row r="16921" s="733" customFormat="1" x14ac:dyDescent="0.2"/>
    <row r="16922" s="733" customFormat="1" x14ac:dyDescent="0.2"/>
    <row r="16923" s="733" customFormat="1" x14ac:dyDescent="0.2"/>
    <row r="16924" s="733" customFormat="1" x14ac:dyDescent="0.2"/>
    <row r="16925" s="733" customFormat="1" x14ac:dyDescent="0.2"/>
    <row r="16926" s="733" customFormat="1" x14ac:dyDescent="0.2"/>
    <row r="16927" s="733" customFormat="1" x14ac:dyDescent="0.2"/>
    <row r="16928" s="733" customFormat="1" x14ac:dyDescent="0.2"/>
    <row r="16929" s="733" customFormat="1" x14ac:dyDescent="0.2"/>
    <row r="16930" s="733" customFormat="1" x14ac:dyDescent="0.2"/>
    <row r="16931" s="733" customFormat="1" x14ac:dyDescent="0.2"/>
    <row r="16932" s="733" customFormat="1" x14ac:dyDescent="0.2"/>
    <row r="16933" s="733" customFormat="1" x14ac:dyDescent="0.2"/>
    <row r="16934" s="733" customFormat="1" x14ac:dyDescent="0.2"/>
    <row r="16935" s="733" customFormat="1" x14ac:dyDescent="0.2"/>
    <row r="16936" s="733" customFormat="1" x14ac:dyDescent="0.2"/>
    <row r="16937" s="733" customFormat="1" x14ac:dyDescent="0.2"/>
    <row r="16938" s="733" customFormat="1" x14ac:dyDescent="0.2"/>
    <row r="16939" s="733" customFormat="1" x14ac:dyDescent="0.2"/>
    <row r="16940" s="733" customFormat="1" x14ac:dyDescent="0.2"/>
    <row r="16941" s="733" customFormat="1" x14ac:dyDescent="0.2"/>
    <row r="16942" s="733" customFormat="1" x14ac:dyDescent="0.2"/>
    <row r="16943" s="733" customFormat="1" x14ac:dyDescent="0.2"/>
    <row r="16944" s="733" customFormat="1" x14ac:dyDescent="0.2"/>
    <row r="16945" s="733" customFormat="1" x14ac:dyDescent="0.2"/>
    <row r="16946" s="733" customFormat="1" x14ac:dyDescent="0.2"/>
    <row r="16947" s="733" customFormat="1" x14ac:dyDescent="0.2"/>
    <row r="16948" s="733" customFormat="1" x14ac:dyDescent="0.2"/>
    <row r="16949" s="733" customFormat="1" x14ac:dyDescent="0.2"/>
    <row r="16950" s="733" customFormat="1" x14ac:dyDescent="0.2"/>
    <row r="16951" s="733" customFormat="1" x14ac:dyDescent="0.2"/>
    <row r="16952" s="733" customFormat="1" x14ac:dyDescent="0.2"/>
    <row r="16953" s="733" customFormat="1" x14ac:dyDescent="0.2"/>
    <row r="16954" s="733" customFormat="1" x14ac:dyDescent="0.2"/>
    <row r="16955" s="733" customFormat="1" x14ac:dyDescent="0.2"/>
    <row r="16956" s="733" customFormat="1" x14ac:dyDescent="0.2"/>
    <row r="16957" s="733" customFormat="1" x14ac:dyDescent="0.2"/>
    <row r="16958" s="733" customFormat="1" x14ac:dyDescent="0.2"/>
    <row r="16959" s="733" customFormat="1" x14ac:dyDescent="0.2"/>
    <row r="16960" s="733" customFormat="1" x14ac:dyDescent="0.2"/>
    <row r="16961" s="733" customFormat="1" x14ac:dyDescent="0.2"/>
    <row r="16962" s="733" customFormat="1" x14ac:dyDescent="0.2"/>
    <row r="16963" s="733" customFormat="1" x14ac:dyDescent="0.2"/>
    <row r="16964" s="733" customFormat="1" x14ac:dyDescent="0.2"/>
    <row r="16965" s="733" customFormat="1" x14ac:dyDescent="0.2"/>
    <row r="16966" s="733" customFormat="1" x14ac:dyDescent="0.2"/>
    <row r="16967" s="733" customFormat="1" x14ac:dyDescent="0.2"/>
    <row r="16968" s="733" customFormat="1" x14ac:dyDescent="0.2"/>
    <row r="16969" s="733" customFormat="1" x14ac:dyDescent="0.2"/>
    <row r="16970" s="733" customFormat="1" x14ac:dyDescent="0.2"/>
    <row r="16971" s="733" customFormat="1" x14ac:dyDescent="0.2"/>
    <row r="16972" s="733" customFormat="1" x14ac:dyDescent="0.2"/>
    <row r="16973" s="733" customFormat="1" x14ac:dyDescent="0.2"/>
    <row r="16974" s="733" customFormat="1" x14ac:dyDescent="0.2"/>
    <row r="16975" s="733" customFormat="1" x14ac:dyDescent="0.2"/>
    <row r="16976" s="733" customFormat="1" x14ac:dyDescent="0.2"/>
    <row r="16977" s="733" customFormat="1" x14ac:dyDescent="0.2"/>
    <row r="16978" s="733" customFormat="1" x14ac:dyDescent="0.2"/>
    <row r="16979" s="733" customFormat="1" x14ac:dyDescent="0.2"/>
    <row r="16980" s="733" customFormat="1" x14ac:dyDescent="0.2"/>
    <row r="16981" s="733" customFormat="1" x14ac:dyDescent="0.2"/>
    <row r="16982" s="733" customFormat="1" x14ac:dyDescent="0.2"/>
    <row r="16983" s="733" customFormat="1" x14ac:dyDescent="0.2"/>
    <row r="16984" s="733" customFormat="1" x14ac:dyDescent="0.2"/>
    <row r="16985" s="733" customFormat="1" x14ac:dyDescent="0.2"/>
    <row r="16986" s="733" customFormat="1" x14ac:dyDescent="0.2"/>
    <row r="16987" s="733" customFormat="1" x14ac:dyDescent="0.2"/>
    <row r="16988" s="733" customFormat="1" x14ac:dyDescent="0.2"/>
    <row r="16989" s="733" customFormat="1" x14ac:dyDescent="0.2"/>
    <row r="16990" s="733" customFormat="1" x14ac:dyDescent="0.2"/>
    <row r="16991" s="733" customFormat="1" x14ac:dyDescent="0.2"/>
    <row r="16992" s="733" customFormat="1" x14ac:dyDescent="0.2"/>
    <row r="16993" s="733" customFormat="1" x14ac:dyDescent="0.2"/>
    <row r="16994" s="733" customFormat="1" x14ac:dyDescent="0.2"/>
    <row r="16995" s="733" customFormat="1" x14ac:dyDescent="0.2"/>
    <row r="16996" s="733" customFormat="1" x14ac:dyDescent="0.2"/>
    <row r="16997" s="733" customFormat="1" x14ac:dyDescent="0.2"/>
    <row r="16998" s="733" customFormat="1" x14ac:dyDescent="0.2"/>
    <row r="16999" s="733" customFormat="1" x14ac:dyDescent="0.2"/>
    <row r="17000" s="733" customFormat="1" x14ac:dyDescent="0.2"/>
    <row r="17001" s="733" customFormat="1" x14ac:dyDescent="0.2"/>
    <row r="17002" s="733" customFormat="1" x14ac:dyDescent="0.2"/>
    <row r="17003" s="733" customFormat="1" x14ac:dyDescent="0.2"/>
    <row r="17004" s="733" customFormat="1" x14ac:dyDescent="0.2"/>
    <row r="17005" s="733" customFormat="1" x14ac:dyDescent="0.2"/>
    <row r="17006" s="733" customFormat="1" x14ac:dyDescent="0.2"/>
    <row r="17007" s="733" customFormat="1" x14ac:dyDescent="0.2"/>
    <row r="17008" s="733" customFormat="1" x14ac:dyDescent="0.2"/>
    <row r="17009" s="733" customFormat="1" x14ac:dyDescent="0.2"/>
    <row r="17010" s="733" customFormat="1" x14ac:dyDescent="0.2"/>
    <row r="17011" s="733" customFormat="1" x14ac:dyDescent="0.2"/>
    <row r="17012" s="733" customFormat="1" x14ac:dyDescent="0.2"/>
    <row r="17013" s="733" customFormat="1" x14ac:dyDescent="0.2"/>
    <row r="17014" s="733" customFormat="1" x14ac:dyDescent="0.2"/>
    <row r="17015" s="733" customFormat="1" x14ac:dyDescent="0.2"/>
    <row r="17016" s="733" customFormat="1" x14ac:dyDescent="0.2"/>
    <row r="17017" s="733" customFormat="1" x14ac:dyDescent="0.2"/>
    <row r="17018" s="733" customFormat="1" x14ac:dyDescent="0.2"/>
    <row r="17019" s="733" customFormat="1" x14ac:dyDescent="0.2"/>
    <row r="17020" s="733" customFormat="1" x14ac:dyDescent="0.2"/>
    <row r="17021" s="733" customFormat="1" x14ac:dyDescent="0.2"/>
    <row r="17022" s="733" customFormat="1" x14ac:dyDescent="0.2"/>
    <row r="17023" s="733" customFormat="1" x14ac:dyDescent="0.2"/>
    <row r="17024" s="733" customFormat="1" x14ac:dyDescent="0.2"/>
    <row r="17025" s="733" customFormat="1" x14ac:dyDescent="0.2"/>
    <row r="17026" s="733" customFormat="1" x14ac:dyDescent="0.2"/>
    <row r="17027" s="733" customFormat="1" x14ac:dyDescent="0.2"/>
    <row r="17028" s="733" customFormat="1" x14ac:dyDescent="0.2"/>
    <row r="17029" s="733" customFormat="1" x14ac:dyDescent="0.2"/>
    <row r="17030" s="733" customFormat="1" x14ac:dyDescent="0.2"/>
    <row r="17031" s="733" customFormat="1" x14ac:dyDescent="0.2"/>
    <row r="17032" s="733" customFormat="1" x14ac:dyDescent="0.2"/>
    <row r="17033" s="733" customFormat="1" x14ac:dyDescent="0.2"/>
    <row r="17034" s="733" customFormat="1" x14ac:dyDescent="0.2"/>
    <row r="17035" s="733" customFormat="1" x14ac:dyDescent="0.2"/>
    <row r="17036" s="733" customFormat="1" x14ac:dyDescent="0.2"/>
    <row r="17037" s="733" customFormat="1" x14ac:dyDescent="0.2"/>
    <row r="17038" s="733" customFormat="1" x14ac:dyDescent="0.2"/>
    <row r="17039" s="733" customFormat="1" x14ac:dyDescent="0.2"/>
    <row r="17040" s="733" customFormat="1" x14ac:dyDescent="0.2"/>
    <row r="17041" s="733" customFormat="1" x14ac:dyDescent="0.2"/>
    <row r="17042" s="733" customFormat="1" x14ac:dyDescent="0.2"/>
    <row r="17043" s="733" customFormat="1" x14ac:dyDescent="0.2"/>
    <row r="17044" s="733" customFormat="1" x14ac:dyDescent="0.2"/>
    <row r="17045" s="733" customFormat="1" x14ac:dyDescent="0.2"/>
    <row r="17046" s="733" customFormat="1" x14ac:dyDescent="0.2"/>
    <row r="17047" s="733" customFormat="1" x14ac:dyDescent="0.2"/>
    <row r="17048" s="733" customFormat="1" x14ac:dyDescent="0.2"/>
    <row r="17049" s="733" customFormat="1" x14ac:dyDescent="0.2"/>
    <row r="17050" s="733" customFormat="1" x14ac:dyDescent="0.2"/>
    <row r="17051" s="733" customFormat="1" x14ac:dyDescent="0.2"/>
    <row r="17052" s="733" customFormat="1" x14ac:dyDescent="0.2"/>
    <row r="17053" s="733" customFormat="1" x14ac:dyDescent="0.2"/>
    <row r="17054" s="733" customFormat="1" x14ac:dyDescent="0.2"/>
    <row r="17055" s="733" customFormat="1" x14ac:dyDescent="0.2"/>
    <row r="17056" s="733" customFormat="1" x14ac:dyDescent="0.2"/>
    <row r="17057" s="733" customFormat="1" x14ac:dyDescent="0.2"/>
    <row r="17058" s="733" customFormat="1" x14ac:dyDescent="0.2"/>
    <row r="17059" s="733" customFormat="1" x14ac:dyDescent="0.2"/>
    <row r="17060" s="733" customFormat="1" x14ac:dyDescent="0.2"/>
    <row r="17061" s="733" customFormat="1" x14ac:dyDescent="0.2"/>
    <row r="17062" s="733" customFormat="1" x14ac:dyDescent="0.2"/>
    <row r="17063" s="733" customFormat="1" x14ac:dyDescent="0.2"/>
    <row r="17064" s="733" customFormat="1" x14ac:dyDescent="0.2"/>
    <row r="17065" s="733" customFormat="1" x14ac:dyDescent="0.2"/>
    <row r="17066" s="733" customFormat="1" x14ac:dyDescent="0.2"/>
    <row r="17067" s="733" customFormat="1" x14ac:dyDescent="0.2"/>
    <row r="17068" s="733" customFormat="1" x14ac:dyDescent="0.2"/>
    <row r="17069" s="733" customFormat="1" x14ac:dyDescent="0.2"/>
    <row r="17070" s="733" customFormat="1" x14ac:dyDescent="0.2"/>
    <row r="17071" s="733" customFormat="1" x14ac:dyDescent="0.2"/>
    <row r="17072" s="733" customFormat="1" x14ac:dyDescent="0.2"/>
    <row r="17073" s="733" customFormat="1" x14ac:dyDescent="0.2"/>
    <row r="17074" s="733" customFormat="1" x14ac:dyDescent="0.2"/>
    <row r="17075" s="733" customFormat="1" x14ac:dyDescent="0.2"/>
    <row r="17076" s="733" customFormat="1" x14ac:dyDescent="0.2"/>
    <row r="17077" s="733" customFormat="1" x14ac:dyDescent="0.2"/>
    <row r="17078" s="733" customFormat="1" x14ac:dyDescent="0.2"/>
    <row r="17079" s="733" customFormat="1" x14ac:dyDescent="0.2"/>
    <row r="17080" s="733" customFormat="1" x14ac:dyDescent="0.2"/>
    <row r="17081" s="733" customFormat="1" x14ac:dyDescent="0.2"/>
    <row r="17082" s="733" customFormat="1" x14ac:dyDescent="0.2"/>
    <row r="17083" s="733" customFormat="1" x14ac:dyDescent="0.2"/>
    <row r="17084" s="733" customFormat="1" x14ac:dyDescent="0.2"/>
    <row r="17085" s="733" customFormat="1" x14ac:dyDescent="0.2"/>
    <row r="17086" s="733" customFormat="1" x14ac:dyDescent="0.2"/>
    <row r="17087" s="733" customFormat="1" x14ac:dyDescent="0.2"/>
    <row r="17088" s="733" customFormat="1" x14ac:dyDescent="0.2"/>
    <row r="17089" s="733" customFormat="1" x14ac:dyDescent="0.2"/>
    <row r="17090" s="733" customFormat="1" x14ac:dyDescent="0.2"/>
    <row r="17091" s="733" customFormat="1" x14ac:dyDescent="0.2"/>
    <row r="17092" s="733" customFormat="1" x14ac:dyDescent="0.2"/>
    <row r="17093" s="733" customFormat="1" x14ac:dyDescent="0.2"/>
    <row r="17094" s="733" customFormat="1" x14ac:dyDescent="0.2"/>
    <row r="17095" s="733" customFormat="1" x14ac:dyDescent="0.2"/>
    <row r="17096" s="733" customFormat="1" x14ac:dyDescent="0.2"/>
    <row r="17097" s="733" customFormat="1" x14ac:dyDescent="0.2"/>
    <row r="17098" s="733" customFormat="1" x14ac:dyDescent="0.2"/>
    <row r="17099" s="733" customFormat="1" x14ac:dyDescent="0.2"/>
    <row r="17100" s="733" customFormat="1" x14ac:dyDescent="0.2"/>
    <row r="17101" s="733" customFormat="1" x14ac:dyDescent="0.2"/>
    <row r="17102" s="733" customFormat="1" x14ac:dyDescent="0.2"/>
    <row r="17103" s="733" customFormat="1" x14ac:dyDescent="0.2"/>
    <row r="17104" s="733" customFormat="1" x14ac:dyDescent="0.2"/>
    <row r="17105" s="733" customFormat="1" x14ac:dyDescent="0.2"/>
    <row r="17106" s="733" customFormat="1" x14ac:dyDescent="0.2"/>
    <row r="17107" s="733" customFormat="1" x14ac:dyDescent="0.2"/>
    <row r="17108" s="733" customFormat="1" x14ac:dyDescent="0.2"/>
    <row r="17109" s="733" customFormat="1" x14ac:dyDescent="0.2"/>
    <row r="17110" s="733" customFormat="1" x14ac:dyDescent="0.2"/>
    <row r="17111" s="733" customFormat="1" x14ac:dyDescent="0.2"/>
    <row r="17112" s="733" customFormat="1" x14ac:dyDescent="0.2"/>
    <row r="17113" s="733" customFormat="1" x14ac:dyDescent="0.2"/>
    <row r="17114" s="733" customFormat="1" x14ac:dyDescent="0.2"/>
    <row r="17115" s="733" customFormat="1" x14ac:dyDescent="0.2"/>
    <row r="17116" s="733" customFormat="1" x14ac:dyDescent="0.2"/>
    <row r="17117" s="733" customFormat="1" x14ac:dyDescent="0.2"/>
    <row r="17118" s="733" customFormat="1" x14ac:dyDescent="0.2"/>
    <row r="17119" s="733" customFormat="1" x14ac:dyDescent="0.2"/>
    <row r="17120" s="733" customFormat="1" x14ac:dyDescent="0.2"/>
    <row r="17121" s="733" customFormat="1" x14ac:dyDescent="0.2"/>
    <row r="17122" s="733" customFormat="1" x14ac:dyDescent="0.2"/>
    <row r="17123" s="733" customFormat="1" x14ac:dyDescent="0.2"/>
    <row r="17124" s="733" customFormat="1" x14ac:dyDescent="0.2"/>
    <row r="17125" s="733" customFormat="1" x14ac:dyDescent="0.2"/>
    <row r="17126" s="733" customFormat="1" x14ac:dyDescent="0.2"/>
    <row r="17127" s="733" customFormat="1" x14ac:dyDescent="0.2"/>
    <row r="17128" s="733" customFormat="1" x14ac:dyDescent="0.2"/>
    <row r="17129" s="733" customFormat="1" x14ac:dyDescent="0.2"/>
    <row r="17130" s="733" customFormat="1" x14ac:dyDescent="0.2"/>
    <row r="17131" s="733" customFormat="1" x14ac:dyDescent="0.2"/>
    <row r="17132" s="733" customFormat="1" x14ac:dyDescent="0.2"/>
    <row r="17133" s="733" customFormat="1" x14ac:dyDescent="0.2"/>
    <row r="17134" s="733" customFormat="1" x14ac:dyDescent="0.2"/>
    <row r="17135" s="733" customFormat="1" x14ac:dyDescent="0.2"/>
    <row r="17136" s="733" customFormat="1" x14ac:dyDescent="0.2"/>
    <row r="17137" s="733" customFormat="1" x14ac:dyDescent="0.2"/>
    <row r="17138" s="733" customFormat="1" x14ac:dyDescent="0.2"/>
    <row r="17139" s="733" customFormat="1" x14ac:dyDescent="0.2"/>
    <row r="17140" s="733" customFormat="1" x14ac:dyDescent="0.2"/>
    <row r="17141" s="733" customFormat="1" x14ac:dyDescent="0.2"/>
    <row r="17142" s="733" customFormat="1" x14ac:dyDescent="0.2"/>
    <row r="17143" s="733" customFormat="1" x14ac:dyDescent="0.2"/>
    <row r="17144" s="733" customFormat="1" x14ac:dyDescent="0.2"/>
    <row r="17145" s="733" customFormat="1" x14ac:dyDescent="0.2"/>
    <row r="17146" s="733" customFormat="1" x14ac:dyDescent="0.2"/>
    <row r="17147" s="733" customFormat="1" x14ac:dyDescent="0.2"/>
    <row r="17148" s="733" customFormat="1" x14ac:dyDescent="0.2"/>
    <row r="17149" s="733" customFormat="1" x14ac:dyDescent="0.2"/>
    <row r="17150" s="733" customFormat="1" x14ac:dyDescent="0.2"/>
    <row r="17151" s="733" customFormat="1" x14ac:dyDescent="0.2"/>
    <row r="17152" s="733" customFormat="1" x14ac:dyDescent="0.2"/>
    <row r="17153" s="733" customFormat="1" x14ac:dyDescent="0.2"/>
    <row r="17154" s="733" customFormat="1" x14ac:dyDescent="0.2"/>
    <row r="17155" s="733" customFormat="1" x14ac:dyDescent="0.2"/>
    <row r="17156" s="733" customFormat="1" x14ac:dyDescent="0.2"/>
    <row r="17157" s="733" customFormat="1" x14ac:dyDescent="0.2"/>
    <row r="17158" s="733" customFormat="1" x14ac:dyDescent="0.2"/>
    <row r="17159" s="733" customFormat="1" x14ac:dyDescent="0.2"/>
    <row r="17160" s="733" customFormat="1" x14ac:dyDescent="0.2"/>
    <row r="17161" s="733" customFormat="1" x14ac:dyDescent="0.2"/>
    <row r="17162" s="733" customFormat="1" x14ac:dyDescent="0.2"/>
    <row r="17163" s="733" customFormat="1" x14ac:dyDescent="0.2"/>
    <row r="17164" s="733" customFormat="1" x14ac:dyDescent="0.2"/>
    <row r="17165" s="733" customFormat="1" x14ac:dyDescent="0.2"/>
    <row r="17166" s="733" customFormat="1" x14ac:dyDescent="0.2"/>
    <row r="17167" s="733" customFormat="1" x14ac:dyDescent="0.2"/>
    <row r="17168" s="733" customFormat="1" x14ac:dyDescent="0.2"/>
    <row r="17169" s="733" customFormat="1" x14ac:dyDescent="0.2"/>
    <row r="17170" s="733" customFormat="1" x14ac:dyDescent="0.2"/>
    <row r="17171" s="733" customFormat="1" x14ac:dyDescent="0.2"/>
    <row r="17172" s="733" customFormat="1" x14ac:dyDescent="0.2"/>
    <row r="17173" s="733" customFormat="1" x14ac:dyDescent="0.2"/>
    <row r="17174" s="733" customFormat="1" x14ac:dyDescent="0.2"/>
    <row r="17175" s="733" customFormat="1" x14ac:dyDescent="0.2"/>
    <row r="17176" s="733" customFormat="1" x14ac:dyDescent="0.2"/>
    <row r="17177" s="733" customFormat="1" x14ac:dyDescent="0.2"/>
    <row r="17178" s="733" customFormat="1" x14ac:dyDescent="0.2"/>
    <row r="17179" s="733" customFormat="1" x14ac:dyDescent="0.2"/>
    <row r="17180" s="733" customFormat="1" x14ac:dyDescent="0.2"/>
    <row r="17181" s="733" customFormat="1" x14ac:dyDescent="0.2"/>
    <row r="17182" s="733" customFormat="1" x14ac:dyDescent="0.2"/>
    <row r="17183" s="733" customFormat="1" x14ac:dyDescent="0.2"/>
    <row r="17184" s="733" customFormat="1" x14ac:dyDescent="0.2"/>
    <row r="17185" s="733" customFormat="1" x14ac:dyDescent="0.2"/>
    <row r="17186" s="733" customFormat="1" x14ac:dyDescent="0.2"/>
    <row r="17187" s="733" customFormat="1" x14ac:dyDescent="0.2"/>
    <row r="17188" s="733" customFormat="1" x14ac:dyDescent="0.2"/>
    <row r="17189" s="733" customFormat="1" x14ac:dyDescent="0.2"/>
    <row r="17190" s="733" customFormat="1" x14ac:dyDescent="0.2"/>
    <row r="17191" s="733" customFormat="1" x14ac:dyDescent="0.2"/>
    <row r="17192" s="733" customFormat="1" x14ac:dyDescent="0.2"/>
    <row r="17193" s="733" customFormat="1" x14ac:dyDescent="0.2"/>
    <row r="17194" s="733" customFormat="1" x14ac:dyDescent="0.2"/>
    <row r="17195" s="733" customFormat="1" x14ac:dyDescent="0.2"/>
    <row r="17196" s="733" customFormat="1" x14ac:dyDescent="0.2"/>
    <row r="17197" s="733" customFormat="1" x14ac:dyDescent="0.2"/>
    <row r="17198" s="733" customFormat="1" x14ac:dyDescent="0.2"/>
    <row r="17199" s="733" customFormat="1" x14ac:dyDescent="0.2"/>
    <row r="17200" s="733" customFormat="1" x14ac:dyDescent="0.2"/>
    <row r="17201" s="733" customFormat="1" x14ac:dyDescent="0.2"/>
    <row r="17202" s="733" customFormat="1" x14ac:dyDescent="0.2"/>
    <row r="17203" s="733" customFormat="1" x14ac:dyDescent="0.2"/>
    <row r="17204" s="733" customFormat="1" x14ac:dyDescent="0.2"/>
    <row r="17205" s="733" customFormat="1" x14ac:dyDescent="0.2"/>
    <row r="17206" s="733" customFormat="1" x14ac:dyDescent="0.2"/>
    <row r="17207" s="733" customFormat="1" x14ac:dyDescent="0.2"/>
    <row r="17208" s="733" customFormat="1" x14ac:dyDescent="0.2"/>
    <row r="17209" s="733" customFormat="1" x14ac:dyDescent="0.2"/>
    <row r="17210" s="733" customFormat="1" x14ac:dyDescent="0.2"/>
    <row r="17211" s="733" customFormat="1" x14ac:dyDescent="0.2"/>
    <row r="17212" s="733" customFormat="1" x14ac:dyDescent="0.2"/>
    <row r="17213" s="733" customFormat="1" x14ac:dyDescent="0.2"/>
    <row r="17214" s="733" customFormat="1" x14ac:dyDescent="0.2"/>
    <row r="17215" s="733" customFormat="1" x14ac:dyDescent="0.2"/>
    <row r="17216" s="733" customFormat="1" x14ac:dyDescent="0.2"/>
    <row r="17217" s="733" customFormat="1" x14ac:dyDescent="0.2"/>
    <row r="17218" s="733" customFormat="1" x14ac:dyDescent="0.2"/>
    <row r="17219" s="733" customFormat="1" x14ac:dyDescent="0.2"/>
    <row r="17220" s="733" customFormat="1" x14ac:dyDescent="0.2"/>
    <row r="17221" s="733" customFormat="1" x14ac:dyDescent="0.2"/>
    <row r="17222" s="733" customFormat="1" x14ac:dyDescent="0.2"/>
    <row r="17223" s="733" customFormat="1" x14ac:dyDescent="0.2"/>
    <row r="17224" s="733" customFormat="1" x14ac:dyDescent="0.2"/>
    <row r="17225" s="733" customFormat="1" x14ac:dyDescent="0.2"/>
    <row r="17226" s="733" customFormat="1" x14ac:dyDescent="0.2"/>
    <row r="17227" s="733" customFormat="1" x14ac:dyDescent="0.2"/>
    <row r="17228" s="733" customFormat="1" x14ac:dyDescent="0.2"/>
    <row r="17229" s="733" customFormat="1" x14ac:dyDescent="0.2"/>
    <row r="17230" s="733" customFormat="1" x14ac:dyDescent="0.2"/>
    <row r="17231" s="733" customFormat="1" x14ac:dyDescent="0.2"/>
    <row r="17232" s="733" customFormat="1" x14ac:dyDescent="0.2"/>
    <row r="17233" s="733" customFormat="1" x14ac:dyDescent="0.2"/>
    <row r="17234" s="733" customFormat="1" x14ac:dyDescent="0.2"/>
    <row r="17235" s="733" customFormat="1" x14ac:dyDescent="0.2"/>
    <row r="17236" s="733" customFormat="1" x14ac:dyDescent="0.2"/>
    <row r="17237" s="733" customFormat="1" x14ac:dyDescent="0.2"/>
    <row r="17238" s="733" customFormat="1" x14ac:dyDescent="0.2"/>
    <row r="17239" s="733" customFormat="1" x14ac:dyDescent="0.2"/>
    <row r="17240" s="733" customFormat="1" x14ac:dyDescent="0.2"/>
    <row r="17241" s="733" customFormat="1" x14ac:dyDescent="0.2"/>
    <row r="17242" s="733" customFormat="1" x14ac:dyDescent="0.2"/>
    <row r="17243" s="733" customFormat="1" x14ac:dyDescent="0.2"/>
    <row r="17244" s="733" customFormat="1" x14ac:dyDescent="0.2"/>
    <row r="17245" s="733" customFormat="1" x14ac:dyDescent="0.2"/>
    <row r="17246" s="733" customFormat="1" x14ac:dyDescent="0.2"/>
    <row r="17247" s="733" customFormat="1" x14ac:dyDescent="0.2"/>
    <row r="17248" s="733" customFormat="1" x14ac:dyDescent="0.2"/>
    <row r="17249" s="733" customFormat="1" x14ac:dyDescent="0.2"/>
    <row r="17250" s="733" customFormat="1" x14ac:dyDescent="0.2"/>
    <row r="17251" s="733" customFormat="1" x14ac:dyDescent="0.2"/>
    <row r="17252" s="733" customFormat="1" x14ac:dyDescent="0.2"/>
    <row r="17253" s="733" customFormat="1" x14ac:dyDescent="0.2"/>
    <row r="17254" s="733" customFormat="1" x14ac:dyDescent="0.2"/>
    <row r="17255" s="733" customFormat="1" x14ac:dyDescent="0.2"/>
    <row r="17256" s="733" customFormat="1" x14ac:dyDescent="0.2"/>
    <row r="17257" s="733" customFormat="1" x14ac:dyDescent="0.2"/>
    <row r="17258" s="733" customFormat="1" x14ac:dyDescent="0.2"/>
    <row r="17259" s="733" customFormat="1" x14ac:dyDescent="0.2"/>
    <row r="17260" s="733" customFormat="1" x14ac:dyDescent="0.2"/>
    <row r="17261" s="733" customFormat="1" x14ac:dyDescent="0.2"/>
    <row r="17262" s="733" customFormat="1" x14ac:dyDescent="0.2"/>
    <row r="17263" s="733" customFormat="1" x14ac:dyDescent="0.2"/>
    <row r="17264" s="733" customFormat="1" x14ac:dyDescent="0.2"/>
    <row r="17265" s="733" customFormat="1" x14ac:dyDescent="0.2"/>
    <row r="17266" s="733" customFormat="1" x14ac:dyDescent="0.2"/>
    <row r="17267" s="733" customFormat="1" x14ac:dyDescent="0.2"/>
    <row r="17268" s="733" customFormat="1" x14ac:dyDescent="0.2"/>
    <row r="17269" s="733" customFormat="1" x14ac:dyDescent="0.2"/>
    <row r="17270" s="733" customFormat="1" x14ac:dyDescent="0.2"/>
    <row r="17271" s="733" customFormat="1" x14ac:dyDescent="0.2"/>
    <row r="17272" s="733" customFormat="1" x14ac:dyDescent="0.2"/>
    <row r="17273" s="733" customFormat="1" x14ac:dyDescent="0.2"/>
    <row r="17274" s="733" customFormat="1" x14ac:dyDescent="0.2"/>
    <row r="17275" s="733" customFormat="1" x14ac:dyDescent="0.2"/>
    <row r="17276" s="733" customFormat="1" x14ac:dyDescent="0.2"/>
    <row r="17277" s="733" customFormat="1" x14ac:dyDescent="0.2"/>
    <row r="17278" s="733" customFormat="1" x14ac:dyDescent="0.2"/>
    <row r="17279" s="733" customFormat="1" x14ac:dyDescent="0.2"/>
    <row r="17280" s="733" customFormat="1" x14ac:dyDescent="0.2"/>
    <row r="17281" s="733" customFormat="1" x14ac:dyDescent="0.2"/>
    <row r="17282" s="733" customFormat="1" x14ac:dyDescent="0.2"/>
    <row r="17283" s="733" customFormat="1" x14ac:dyDescent="0.2"/>
    <row r="17284" s="733" customFormat="1" x14ac:dyDescent="0.2"/>
    <row r="17285" s="733" customFormat="1" x14ac:dyDescent="0.2"/>
    <row r="17286" s="733" customFormat="1" x14ac:dyDescent="0.2"/>
    <row r="17287" s="733" customFormat="1" x14ac:dyDescent="0.2"/>
    <row r="17288" s="733" customFormat="1" x14ac:dyDescent="0.2"/>
    <row r="17289" s="733" customFormat="1" x14ac:dyDescent="0.2"/>
    <row r="17290" s="733" customFormat="1" x14ac:dyDescent="0.2"/>
    <row r="17291" s="733" customFormat="1" x14ac:dyDescent="0.2"/>
    <row r="17292" s="733" customFormat="1" x14ac:dyDescent="0.2"/>
    <row r="17293" s="733" customFormat="1" x14ac:dyDescent="0.2"/>
    <row r="17294" s="733" customFormat="1" x14ac:dyDescent="0.2"/>
    <row r="17295" s="733" customFormat="1" x14ac:dyDescent="0.2"/>
    <row r="17296" s="733" customFormat="1" x14ac:dyDescent="0.2"/>
    <row r="17297" s="733" customFormat="1" x14ac:dyDescent="0.2"/>
    <row r="17298" s="733" customFormat="1" x14ac:dyDescent="0.2"/>
    <row r="17299" s="733" customFormat="1" x14ac:dyDescent="0.2"/>
    <row r="17300" s="733" customFormat="1" x14ac:dyDescent="0.2"/>
    <row r="17301" s="733" customFormat="1" x14ac:dyDescent="0.2"/>
    <row r="17302" s="733" customFormat="1" x14ac:dyDescent="0.2"/>
    <row r="17303" s="733" customFormat="1" x14ac:dyDescent="0.2"/>
    <row r="17304" s="733" customFormat="1" x14ac:dyDescent="0.2"/>
    <row r="17305" s="733" customFormat="1" x14ac:dyDescent="0.2"/>
    <row r="17306" s="733" customFormat="1" x14ac:dyDescent="0.2"/>
    <row r="17307" s="733" customFormat="1" x14ac:dyDescent="0.2"/>
    <row r="17308" s="733" customFormat="1" x14ac:dyDescent="0.2"/>
    <row r="17309" s="733" customFormat="1" x14ac:dyDescent="0.2"/>
    <row r="17310" s="733" customFormat="1" x14ac:dyDescent="0.2"/>
    <row r="17311" s="733" customFormat="1" x14ac:dyDescent="0.2"/>
    <row r="17312" s="733" customFormat="1" x14ac:dyDescent="0.2"/>
    <row r="17313" s="733" customFormat="1" x14ac:dyDescent="0.2"/>
    <row r="17314" s="733" customFormat="1" x14ac:dyDescent="0.2"/>
    <row r="17315" s="733" customFormat="1" x14ac:dyDescent="0.2"/>
    <row r="17316" s="733" customFormat="1" x14ac:dyDescent="0.2"/>
    <row r="17317" s="733" customFormat="1" x14ac:dyDescent="0.2"/>
    <row r="17318" s="733" customFormat="1" x14ac:dyDescent="0.2"/>
    <row r="17319" s="733" customFormat="1" x14ac:dyDescent="0.2"/>
    <row r="17320" s="733" customFormat="1" x14ac:dyDescent="0.2"/>
    <row r="17321" s="733" customFormat="1" x14ac:dyDescent="0.2"/>
    <row r="17322" s="733" customFormat="1" x14ac:dyDescent="0.2"/>
    <row r="17323" s="733" customFormat="1" x14ac:dyDescent="0.2"/>
    <row r="17324" s="733" customFormat="1" x14ac:dyDescent="0.2"/>
    <row r="17325" s="733" customFormat="1" x14ac:dyDescent="0.2"/>
    <row r="17326" s="733" customFormat="1" x14ac:dyDescent="0.2"/>
    <row r="17327" s="733" customFormat="1" x14ac:dyDescent="0.2"/>
    <row r="17328" s="733" customFormat="1" x14ac:dyDescent="0.2"/>
    <row r="17329" s="733" customFormat="1" x14ac:dyDescent="0.2"/>
    <row r="17330" s="733" customFormat="1" x14ac:dyDescent="0.2"/>
    <row r="17331" s="733" customFormat="1" x14ac:dyDescent="0.2"/>
    <row r="17332" s="733" customFormat="1" x14ac:dyDescent="0.2"/>
    <row r="17333" s="733" customFormat="1" x14ac:dyDescent="0.2"/>
    <row r="17334" s="733" customFormat="1" x14ac:dyDescent="0.2"/>
    <row r="17335" s="733" customFormat="1" x14ac:dyDescent="0.2"/>
    <row r="17336" s="733" customFormat="1" x14ac:dyDescent="0.2"/>
    <row r="17337" s="733" customFormat="1" x14ac:dyDescent="0.2"/>
    <row r="17338" s="733" customFormat="1" x14ac:dyDescent="0.2"/>
    <row r="17339" s="733" customFormat="1" x14ac:dyDescent="0.2"/>
    <row r="17340" s="733" customFormat="1" x14ac:dyDescent="0.2"/>
    <row r="17341" s="733" customFormat="1" x14ac:dyDescent="0.2"/>
    <row r="17342" s="733" customFormat="1" x14ac:dyDescent="0.2"/>
    <row r="17343" s="733" customFormat="1" x14ac:dyDescent="0.2"/>
    <row r="17344" s="733" customFormat="1" x14ac:dyDescent="0.2"/>
    <row r="17345" s="733" customFormat="1" x14ac:dyDescent="0.2"/>
    <row r="17346" s="733" customFormat="1" x14ac:dyDescent="0.2"/>
    <row r="17347" s="733" customFormat="1" x14ac:dyDescent="0.2"/>
    <row r="17348" s="733" customFormat="1" x14ac:dyDescent="0.2"/>
    <row r="17349" s="733" customFormat="1" x14ac:dyDescent="0.2"/>
    <row r="17350" s="733" customFormat="1" x14ac:dyDescent="0.2"/>
    <row r="17351" s="733" customFormat="1" x14ac:dyDescent="0.2"/>
    <row r="17352" s="733" customFormat="1" x14ac:dyDescent="0.2"/>
    <row r="17353" s="733" customFormat="1" x14ac:dyDescent="0.2"/>
    <row r="17354" s="733" customFormat="1" x14ac:dyDescent="0.2"/>
    <row r="17355" s="733" customFormat="1" x14ac:dyDescent="0.2"/>
    <row r="17356" s="733" customFormat="1" x14ac:dyDescent="0.2"/>
    <row r="17357" s="733" customFormat="1" x14ac:dyDescent="0.2"/>
    <row r="17358" s="733" customFormat="1" x14ac:dyDescent="0.2"/>
    <row r="17359" s="733" customFormat="1" x14ac:dyDescent="0.2"/>
    <row r="17360" s="733" customFormat="1" x14ac:dyDescent="0.2"/>
    <row r="17361" s="733" customFormat="1" x14ac:dyDescent="0.2"/>
    <row r="17362" s="733" customFormat="1" x14ac:dyDescent="0.2"/>
    <row r="17363" s="733" customFormat="1" x14ac:dyDescent="0.2"/>
    <row r="17364" s="733" customFormat="1" x14ac:dyDescent="0.2"/>
    <row r="17365" s="733" customFormat="1" x14ac:dyDescent="0.2"/>
    <row r="17366" s="733" customFormat="1" x14ac:dyDescent="0.2"/>
    <row r="17367" s="733" customFormat="1" x14ac:dyDescent="0.2"/>
    <row r="17368" s="733" customFormat="1" x14ac:dyDescent="0.2"/>
    <row r="17369" s="733" customFormat="1" x14ac:dyDescent="0.2"/>
    <row r="17370" s="733" customFormat="1" x14ac:dyDescent="0.2"/>
    <row r="17371" s="733" customFormat="1" x14ac:dyDescent="0.2"/>
    <row r="17372" s="733" customFormat="1" x14ac:dyDescent="0.2"/>
    <row r="17373" s="733" customFormat="1" x14ac:dyDescent="0.2"/>
    <row r="17374" s="733" customFormat="1" x14ac:dyDescent="0.2"/>
    <row r="17375" s="733" customFormat="1" x14ac:dyDescent="0.2"/>
    <row r="17376" s="733" customFormat="1" x14ac:dyDescent="0.2"/>
    <row r="17377" s="733" customFormat="1" x14ac:dyDescent="0.2"/>
    <row r="17378" s="733" customFormat="1" x14ac:dyDescent="0.2"/>
    <row r="17379" s="733" customFormat="1" x14ac:dyDescent="0.2"/>
    <row r="17380" s="733" customFormat="1" x14ac:dyDescent="0.2"/>
    <row r="17381" s="733" customFormat="1" x14ac:dyDescent="0.2"/>
    <row r="17382" s="733" customFormat="1" x14ac:dyDescent="0.2"/>
    <row r="17383" s="733" customFormat="1" x14ac:dyDescent="0.2"/>
    <row r="17384" s="733" customFormat="1" x14ac:dyDescent="0.2"/>
    <row r="17385" s="733" customFormat="1" x14ac:dyDescent="0.2"/>
    <row r="17386" s="733" customFormat="1" x14ac:dyDescent="0.2"/>
    <row r="17387" s="733" customFormat="1" x14ac:dyDescent="0.2"/>
    <row r="17388" s="733" customFormat="1" x14ac:dyDescent="0.2"/>
    <row r="17389" s="733" customFormat="1" x14ac:dyDescent="0.2"/>
    <row r="17390" s="733" customFormat="1" x14ac:dyDescent="0.2"/>
    <row r="17391" s="733" customFormat="1" x14ac:dyDescent="0.2"/>
    <row r="17392" s="733" customFormat="1" x14ac:dyDescent="0.2"/>
    <row r="17393" s="733" customFormat="1" x14ac:dyDescent="0.2"/>
    <row r="17394" s="733" customFormat="1" x14ac:dyDescent="0.2"/>
    <row r="17395" s="733" customFormat="1" x14ac:dyDescent="0.2"/>
    <row r="17396" s="733" customFormat="1" x14ac:dyDescent="0.2"/>
    <row r="17397" s="733" customFormat="1" x14ac:dyDescent="0.2"/>
    <row r="17398" s="733" customFormat="1" x14ac:dyDescent="0.2"/>
    <row r="17399" s="733" customFormat="1" x14ac:dyDescent="0.2"/>
    <row r="17400" s="733" customFormat="1" x14ac:dyDescent="0.2"/>
    <row r="17401" s="733" customFormat="1" x14ac:dyDescent="0.2"/>
    <row r="17402" s="733" customFormat="1" x14ac:dyDescent="0.2"/>
    <row r="17403" s="733" customFormat="1" x14ac:dyDescent="0.2"/>
    <row r="17404" s="733" customFormat="1" x14ac:dyDescent="0.2"/>
    <row r="17405" s="733" customFormat="1" x14ac:dyDescent="0.2"/>
    <row r="17406" s="733" customFormat="1" x14ac:dyDescent="0.2"/>
    <row r="17407" s="733" customFormat="1" x14ac:dyDescent="0.2"/>
    <row r="17408" s="733" customFormat="1" x14ac:dyDescent="0.2"/>
    <row r="17409" s="733" customFormat="1" x14ac:dyDescent="0.2"/>
    <row r="17410" s="733" customFormat="1" x14ac:dyDescent="0.2"/>
    <row r="17411" s="733" customFormat="1" x14ac:dyDescent="0.2"/>
    <row r="17412" s="733" customFormat="1" x14ac:dyDescent="0.2"/>
    <row r="17413" s="733" customFormat="1" x14ac:dyDescent="0.2"/>
    <row r="17414" s="733" customFormat="1" x14ac:dyDescent="0.2"/>
    <row r="17415" s="733" customFormat="1" x14ac:dyDescent="0.2"/>
    <row r="17416" s="733" customFormat="1" x14ac:dyDescent="0.2"/>
    <row r="17417" s="733" customFormat="1" x14ac:dyDescent="0.2"/>
    <row r="17418" s="733" customFormat="1" x14ac:dyDescent="0.2"/>
    <row r="17419" s="733" customFormat="1" x14ac:dyDescent="0.2"/>
    <row r="17420" s="733" customFormat="1" x14ac:dyDescent="0.2"/>
    <row r="17421" s="733" customFormat="1" x14ac:dyDescent="0.2"/>
    <row r="17422" s="733" customFormat="1" x14ac:dyDescent="0.2"/>
    <row r="17423" s="733" customFormat="1" x14ac:dyDescent="0.2"/>
    <row r="17424" s="733" customFormat="1" x14ac:dyDescent="0.2"/>
    <row r="17425" s="733" customFormat="1" x14ac:dyDescent="0.2"/>
    <row r="17426" s="733" customFormat="1" x14ac:dyDescent="0.2"/>
    <row r="17427" s="733" customFormat="1" x14ac:dyDescent="0.2"/>
    <row r="17428" s="733" customFormat="1" x14ac:dyDescent="0.2"/>
    <row r="17429" s="733" customFormat="1" x14ac:dyDescent="0.2"/>
    <row r="17430" s="733" customFormat="1" x14ac:dyDescent="0.2"/>
    <row r="17431" s="733" customFormat="1" x14ac:dyDescent="0.2"/>
    <row r="17432" s="733" customFormat="1" x14ac:dyDescent="0.2"/>
    <row r="17433" s="733" customFormat="1" x14ac:dyDescent="0.2"/>
    <row r="17434" s="733" customFormat="1" x14ac:dyDescent="0.2"/>
    <row r="17435" s="733" customFormat="1" x14ac:dyDescent="0.2"/>
    <row r="17436" s="733" customFormat="1" x14ac:dyDescent="0.2"/>
    <row r="17437" s="733" customFormat="1" x14ac:dyDescent="0.2"/>
    <row r="17438" s="733" customFormat="1" x14ac:dyDescent="0.2"/>
    <row r="17439" s="733" customFormat="1" x14ac:dyDescent="0.2"/>
    <row r="17440" s="733" customFormat="1" x14ac:dyDescent="0.2"/>
    <row r="17441" s="733" customFormat="1" x14ac:dyDescent="0.2"/>
    <row r="17442" s="733" customFormat="1" x14ac:dyDescent="0.2"/>
    <row r="17443" s="733" customFormat="1" x14ac:dyDescent="0.2"/>
    <row r="17444" s="733" customFormat="1" x14ac:dyDescent="0.2"/>
    <row r="17445" s="733" customFormat="1" x14ac:dyDescent="0.2"/>
    <row r="17446" s="733" customFormat="1" x14ac:dyDescent="0.2"/>
    <row r="17447" s="733" customFormat="1" x14ac:dyDescent="0.2"/>
    <row r="17448" s="733" customFormat="1" x14ac:dyDescent="0.2"/>
    <row r="17449" s="733" customFormat="1" x14ac:dyDescent="0.2"/>
    <row r="17450" s="733" customFormat="1" x14ac:dyDescent="0.2"/>
    <row r="17451" s="733" customFormat="1" x14ac:dyDescent="0.2"/>
    <row r="17452" s="733" customFormat="1" x14ac:dyDescent="0.2"/>
    <row r="17453" s="733" customFormat="1" x14ac:dyDescent="0.2"/>
    <row r="17454" s="733" customFormat="1" x14ac:dyDescent="0.2"/>
    <row r="17455" s="733" customFormat="1" x14ac:dyDescent="0.2"/>
    <row r="17456" s="733" customFormat="1" x14ac:dyDescent="0.2"/>
    <row r="17457" s="733" customFormat="1" x14ac:dyDescent="0.2"/>
    <row r="17458" s="733" customFormat="1" x14ac:dyDescent="0.2"/>
    <row r="17459" s="733" customFormat="1" x14ac:dyDescent="0.2"/>
    <row r="17460" s="733" customFormat="1" x14ac:dyDescent="0.2"/>
    <row r="17461" s="733" customFormat="1" x14ac:dyDescent="0.2"/>
    <row r="17462" s="733" customFormat="1" x14ac:dyDescent="0.2"/>
    <row r="17463" s="733" customFormat="1" x14ac:dyDescent="0.2"/>
    <row r="17464" s="733" customFormat="1" x14ac:dyDescent="0.2"/>
    <row r="17465" s="733" customFormat="1" x14ac:dyDescent="0.2"/>
    <row r="17466" s="733" customFormat="1" x14ac:dyDescent="0.2"/>
    <row r="17467" s="733" customFormat="1" x14ac:dyDescent="0.2"/>
    <row r="17468" s="733" customFormat="1" x14ac:dyDescent="0.2"/>
    <row r="17469" s="733" customFormat="1" x14ac:dyDescent="0.2"/>
    <row r="17470" s="733" customFormat="1" x14ac:dyDescent="0.2"/>
    <row r="17471" s="733" customFormat="1" x14ac:dyDescent="0.2"/>
    <row r="17472" s="733" customFormat="1" x14ac:dyDescent="0.2"/>
    <row r="17473" s="733" customFormat="1" x14ac:dyDescent="0.2"/>
    <row r="17474" s="733" customFormat="1" x14ac:dyDescent="0.2"/>
    <row r="17475" s="733" customFormat="1" x14ac:dyDescent="0.2"/>
    <row r="17476" s="733" customFormat="1" x14ac:dyDescent="0.2"/>
    <row r="17477" s="733" customFormat="1" x14ac:dyDescent="0.2"/>
    <row r="17478" s="733" customFormat="1" x14ac:dyDescent="0.2"/>
    <row r="17479" s="733" customFormat="1" x14ac:dyDescent="0.2"/>
    <row r="17480" s="733" customFormat="1" x14ac:dyDescent="0.2"/>
    <row r="17481" s="733" customFormat="1" x14ac:dyDescent="0.2"/>
    <row r="17482" s="733" customFormat="1" x14ac:dyDescent="0.2"/>
    <row r="17483" s="733" customFormat="1" x14ac:dyDescent="0.2"/>
    <row r="17484" s="733" customFormat="1" x14ac:dyDescent="0.2"/>
    <row r="17485" s="733" customFormat="1" x14ac:dyDescent="0.2"/>
    <row r="17486" s="733" customFormat="1" x14ac:dyDescent="0.2"/>
    <row r="17487" s="733" customFormat="1" x14ac:dyDescent="0.2"/>
    <row r="17488" s="733" customFormat="1" x14ac:dyDescent="0.2"/>
    <row r="17489" s="733" customFormat="1" x14ac:dyDescent="0.2"/>
    <row r="17490" s="733" customFormat="1" x14ac:dyDescent="0.2"/>
    <row r="17491" s="733" customFormat="1" x14ac:dyDescent="0.2"/>
    <row r="17492" s="733" customFormat="1" x14ac:dyDescent="0.2"/>
    <row r="17493" s="733" customFormat="1" x14ac:dyDescent="0.2"/>
    <row r="17494" s="733" customFormat="1" x14ac:dyDescent="0.2"/>
    <row r="17495" s="733" customFormat="1" x14ac:dyDescent="0.2"/>
    <row r="17496" s="733" customFormat="1" x14ac:dyDescent="0.2"/>
    <row r="17497" s="733" customFormat="1" x14ac:dyDescent="0.2"/>
    <row r="17498" s="733" customFormat="1" x14ac:dyDescent="0.2"/>
    <row r="17499" s="733" customFormat="1" x14ac:dyDescent="0.2"/>
    <row r="17500" s="733" customFormat="1" x14ac:dyDescent="0.2"/>
    <row r="17501" s="733" customFormat="1" x14ac:dyDescent="0.2"/>
    <row r="17502" s="733" customFormat="1" x14ac:dyDescent="0.2"/>
    <row r="17503" s="733" customFormat="1" x14ac:dyDescent="0.2"/>
    <row r="17504" s="733" customFormat="1" x14ac:dyDescent="0.2"/>
    <row r="17505" s="733" customFormat="1" x14ac:dyDescent="0.2"/>
    <row r="17506" s="733" customFormat="1" x14ac:dyDescent="0.2"/>
    <row r="17507" s="733" customFormat="1" x14ac:dyDescent="0.2"/>
    <row r="17508" s="733" customFormat="1" x14ac:dyDescent="0.2"/>
    <row r="17509" s="733" customFormat="1" x14ac:dyDescent="0.2"/>
    <row r="17510" s="733" customFormat="1" x14ac:dyDescent="0.2"/>
    <row r="17511" s="733" customFormat="1" x14ac:dyDescent="0.2"/>
    <row r="17512" s="733" customFormat="1" x14ac:dyDescent="0.2"/>
    <row r="17513" s="733" customFormat="1" x14ac:dyDescent="0.2"/>
    <row r="17514" s="733" customFormat="1" x14ac:dyDescent="0.2"/>
    <row r="17515" s="733" customFormat="1" x14ac:dyDescent="0.2"/>
    <row r="17516" s="733" customFormat="1" x14ac:dyDescent="0.2"/>
    <row r="17517" s="733" customFormat="1" x14ac:dyDescent="0.2"/>
    <row r="17518" s="733" customFormat="1" x14ac:dyDescent="0.2"/>
    <row r="17519" s="733" customFormat="1" x14ac:dyDescent="0.2"/>
    <row r="17520" s="733" customFormat="1" x14ac:dyDescent="0.2"/>
    <row r="17521" s="733" customFormat="1" x14ac:dyDescent="0.2"/>
    <row r="17522" s="733" customFormat="1" x14ac:dyDescent="0.2"/>
    <row r="17523" s="733" customFormat="1" x14ac:dyDescent="0.2"/>
    <row r="17524" s="733" customFormat="1" x14ac:dyDescent="0.2"/>
    <row r="17525" s="733" customFormat="1" x14ac:dyDescent="0.2"/>
    <row r="17526" s="733" customFormat="1" x14ac:dyDescent="0.2"/>
    <row r="17527" s="733" customFormat="1" x14ac:dyDescent="0.2"/>
    <row r="17528" s="733" customFormat="1" x14ac:dyDescent="0.2"/>
    <row r="17529" s="733" customFormat="1" x14ac:dyDescent="0.2"/>
    <row r="17530" s="733" customFormat="1" x14ac:dyDescent="0.2"/>
    <row r="17531" s="733" customFormat="1" x14ac:dyDescent="0.2"/>
    <row r="17532" s="733" customFormat="1" x14ac:dyDescent="0.2"/>
    <row r="17533" s="733" customFormat="1" x14ac:dyDescent="0.2"/>
    <row r="17534" s="733" customFormat="1" x14ac:dyDescent="0.2"/>
    <row r="17535" s="733" customFormat="1" x14ac:dyDescent="0.2"/>
    <row r="17536" s="733" customFormat="1" x14ac:dyDescent="0.2"/>
    <row r="17537" s="733" customFormat="1" x14ac:dyDescent="0.2"/>
    <row r="17538" s="733" customFormat="1" x14ac:dyDescent="0.2"/>
    <row r="17539" s="733" customFormat="1" x14ac:dyDescent="0.2"/>
    <row r="17540" s="733" customFormat="1" x14ac:dyDescent="0.2"/>
    <row r="17541" s="733" customFormat="1" x14ac:dyDescent="0.2"/>
    <row r="17542" s="733" customFormat="1" x14ac:dyDescent="0.2"/>
    <row r="17543" s="733" customFormat="1" x14ac:dyDescent="0.2"/>
    <row r="17544" s="733" customFormat="1" x14ac:dyDescent="0.2"/>
    <row r="17545" s="733" customFormat="1" x14ac:dyDescent="0.2"/>
    <row r="17546" s="733" customFormat="1" x14ac:dyDescent="0.2"/>
    <row r="17547" s="733" customFormat="1" x14ac:dyDescent="0.2"/>
    <row r="17548" s="733" customFormat="1" x14ac:dyDescent="0.2"/>
    <row r="17549" s="733" customFormat="1" x14ac:dyDescent="0.2"/>
    <row r="17550" s="733" customFormat="1" x14ac:dyDescent="0.2"/>
    <row r="17551" s="733" customFormat="1" x14ac:dyDescent="0.2"/>
    <row r="17552" s="733" customFormat="1" x14ac:dyDescent="0.2"/>
    <row r="17553" s="733" customFormat="1" x14ac:dyDescent="0.2"/>
    <row r="17554" s="733" customFormat="1" x14ac:dyDescent="0.2"/>
    <row r="17555" s="733" customFormat="1" x14ac:dyDescent="0.2"/>
    <row r="17556" s="733" customFormat="1" x14ac:dyDescent="0.2"/>
    <row r="17557" s="733" customFormat="1" x14ac:dyDescent="0.2"/>
    <row r="17558" s="733" customFormat="1" x14ac:dyDescent="0.2"/>
    <row r="17559" s="733" customFormat="1" x14ac:dyDescent="0.2"/>
    <row r="17560" s="733" customFormat="1" x14ac:dyDescent="0.2"/>
    <row r="17561" s="733" customFormat="1" x14ac:dyDescent="0.2"/>
    <row r="17562" s="733" customFormat="1" x14ac:dyDescent="0.2"/>
    <row r="17563" s="733" customFormat="1" x14ac:dyDescent="0.2"/>
    <row r="17564" s="733" customFormat="1" x14ac:dyDescent="0.2"/>
    <row r="17565" s="733" customFormat="1" x14ac:dyDescent="0.2"/>
    <row r="17566" s="733" customFormat="1" x14ac:dyDescent="0.2"/>
    <row r="17567" s="733" customFormat="1" x14ac:dyDescent="0.2"/>
    <row r="17568" s="733" customFormat="1" x14ac:dyDescent="0.2"/>
    <row r="17569" s="733" customFormat="1" x14ac:dyDescent="0.2"/>
    <row r="17570" s="733" customFormat="1" x14ac:dyDescent="0.2"/>
    <row r="17571" s="733" customFormat="1" x14ac:dyDescent="0.2"/>
    <row r="17572" s="733" customFormat="1" x14ac:dyDescent="0.2"/>
    <row r="17573" s="733" customFormat="1" x14ac:dyDescent="0.2"/>
    <row r="17574" s="733" customFormat="1" x14ac:dyDescent="0.2"/>
    <row r="17575" s="733" customFormat="1" x14ac:dyDescent="0.2"/>
    <row r="17576" s="733" customFormat="1" x14ac:dyDescent="0.2"/>
    <row r="17577" s="733" customFormat="1" x14ac:dyDescent="0.2"/>
    <row r="17578" s="733" customFormat="1" x14ac:dyDescent="0.2"/>
    <row r="17579" s="733" customFormat="1" x14ac:dyDescent="0.2"/>
    <row r="17580" s="733" customFormat="1" x14ac:dyDescent="0.2"/>
    <row r="17581" s="733" customFormat="1" x14ac:dyDescent="0.2"/>
    <row r="17582" s="733" customFormat="1" x14ac:dyDescent="0.2"/>
    <row r="17583" s="733" customFormat="1" x14ac:dyDescent="0.2"/>
    <row r="17584" s="733" customFormat="1" x14ac:dyDescent="0.2"/>
    <row r="17585" s="733" customFormat="1" x14ac:dyDescent="0.2"/>
    <row r="17586" s="733" customFormat="1" x14ac:dyDescent="0.2"/>
    <row r="17587" s="733" customFormat="1" x14ac:dyDescent="0.2"/>
    <row r="17588" s="733" customFormat="1" x14ac:dyDescent="0.2"/>
    <row r="17589" s="733" customFormat="1" x14ac:dyDescent="0.2"/>
    <row r="17590" s="733" customFormat="1" x14ac:dyDescent="0.2"/>
    <row r="17591" s="733" customFormat="1" x14ac:dyDescent="0.2"/>
    <row r="17592" s="733" customFormat="1" x14ac:dyDescent="0.2"/>
    <row r="17593" s="733" customFormat="1" x14ac:dyDescent="0.2"/>
    <row r="17594" s="733" customFormat="1" x14ac:dyDescent="0.2"/>
    <row r="17595" s="733" customFormat="1" x14ac:dyDescent="0.2"/>
    <row r="17596" s="733" customFormat="1" x14ac:dyDescent="0.2"/>
    <row r="17597" s="733" customFormat="1" x14ac:dyDescent="0.2"/>
    <row r="17598" s="733" customFormat="1" x14ac:dyDescent="0.2"/>
    <row r="17599" s="733" customFormat="1" x14ac:dyDescent="0.2"/>
    <row r="17600" s="733" customFormat="1" x14ac:dyDescent="0.2"/>
    <row r="17601" s="733" customFormat="1" x14ac:dyDescent="0.2"/>
    <row r="17602" s="733" customFormat="1" x14ac:dyDescent="0.2"/>
    <row r="17603" s="733" customFormat="1" x14ac:dyDescent="0.2"/>
    <row r="17604" s="733" customFormat="1" x14ac:dyDescent="0.2"/>
    <row r="17605" s="733" customFormat="1" x14ac:dyDescent="0.2"/>
    <row r="17606" s="733" customFormat="1" x14ac:dyDescent="0.2"/>
    <row r="17607" s="733" customFormat="1" x14ac:dyDescent="0.2"/>
    <row r="17608" s="733" customFormat="1" x14ac:dyDescent="0.2"/>
    <row r="17609" s="733" customFormat="1" x14ac:dyDescent="0.2"/>
    <row r="17610" s="733" customFormat="1" x14ac:dyDescent="0.2"/>
    <row r="17611" s="733" customFormat="1" x14ac:dyDescent="0.2"/>
    <row r="17612" s="733" customFormat="1" x14ac:dyDescent="0.2"/>
    <row r="17613" s="733" customFormat="1" x14ac:dyDescent="0.2"/>
    <row r="17614" s="733" customFormat="1" x14ac:dyDescent="0.2"/>
    <row r="17615" s="733" customFormat="1" x14ac:dyDescent="0.2"/>
    <row r="17616" s="733" customFormat="1" x14ac:dyDescent="0.2"/>
    <row r="17617" s="733" customFormat="1" x14ac:dyDescent="0.2"/>
    <row r="17618" s="733" customFormat="1" x14ac:dyDescent="0.2"/>
    <row r="17619" s="733" customFormat="1" x14ac:dyDescent="0.2"/>
    <row r="17620" s="733" customFormat="1" x14ac:dyDescent="0.2"/>
    <row r="17621" s="733" customFormat="1" x14ac:dyDescent="0.2"/>
    <row r="17622" s="733" customFormat="1" x14ac:dyDescent="0.2"/>
    <row r="17623" s="733" customFormat="1" x14ac:dyDescent="0.2"/>
    <row r="17624" s="733" customFormat="1" x14ac:dyDescent="0.2"/>
    <row r="17625" s="733" customFormat="1" x14ac:dyDescent="0.2"/>
    <row r="17626" s="733" customFormat="1" x14ac:dyDescent="0.2"/>
    <row r="17627" s="733" customFormat="1" x14ac:dyDescent="0.2"/>
    <row r="17628" s="733" customFormat="1" x14ac:dyDescent="0.2"/>
    <row r="17629" s="733" customFormat="1" x14ac:dyDescent="0.2"/>
    <row r="17630" s="733" customFormat="1" x14ac:dyDescent="0.2"/>
    <row r="17631" s="733" customFormat="1" x14ac:dyDescent="0.2"/>
    <row r="17632" s="733" customFormat="1" x14ac:dyDescent="0.2"/>
    <row r="17633" s="733" customFormat="1" x14ac:dyDescent="0.2"/>
    <row r="17634" s="733" customFormat="1" x14ac:dyDescent="0.2"/>
    <row r="17635" s="733" customFormat="1" x14ac:dyDescent="0.2"/>
    <row r="17636" s="733" customFormat="1" x14ac:dyDescent="0.2"/>
    <row r="17637" s="733" customFormat="1" x14ac:dyDescent="0.2"/>
    <row r="17638" s="733" customFormat="1" x14ac:dyDescent="0.2"/>
    <row r="17639" s="733" customFormat="1" x14ac:dyDescent="0.2"/>
    <row r="17640" s="733" customFormat="1" x14ac:dyDescent="0.2"/>
    <row r="17641" s="733" customFormat="1" x14ac:dyDescent="0.2"/>
    <row r="17642" s="733" customFormat="1" x14ac:dyDescent="0.2"/>
    <row r="17643" s="733" customFormat="1" x14ac:dyDescent="0.2"/>
    <row r="17644" s="733" customFormat="1" x14ac:dyDescent="0.2"/>
    <row r="17645" s="733" customFormat="1" x14ac:dyDescent="0.2"/>
    <row r="17646" s="733" customFormat="1" x14ac:dyDescent="0.2"/>
    <row r="17647" s="733" customFormat="1" x14ac:dyDescent="0.2"/>
    <row r="17648" s="733" customFormat="1" x14ac:dyDescent="0.2"/>
    <row r="17649" s="733" customFormat="1" x14ac:dyDescent="0.2"/>
    <row r="17650" s="733" customFormat="1" x14ac:dyDescent="0.2"/>
    <row r="17651" s="733" customFormat="1" x14ac:dyDescent="0.2"/>
    <row r="17652" s="733" customFormat="1" x14ac:dyDescent="0.2"/>
    <row r="17653" s="733" customFormat="1" x14ac:dyDescent="0.2"/>
    <row r="17654" s="733" customFormat="1" x14ac:dyDescent="0.2"/>
    <row r="17655" s="733" customFormat="1" x14ac:dyDescent="0.2"/>
    <row r="17656" s="733" customFormat="1" x14ac:dyDescent="0.2"/>
    <row r="17657" s="733" customFormat="1" x14ac:dyDescent="0.2"/>
    <row r="17658" s="733" customFormat="1" x14ac:dyDescent="0.2"/>
    <row r="17659" s="733" customFormat="1" x14ac:dyDescent="0.2"/>
    <row r="17660" s="733" customFormat="1" x14ac:dyDescent="0.2"/>
    <row r="17661" s="733" customFormat="1" x14ac:dyDescent="0.2"/>
    <row r="17662" s="733" customFormat="1" x14ac:dyDescent="0.2"/>
    <row r="17663" s="733" customFormat="1" x14ac:dyDescent="0.2"/>
    <row r="17664" s="733" customFormat="1" x14ac:dyDescent="0.2"/>
    <row r="17665" s="733" customFormat="1" x14ac:dyDescent="0.2"/>
    <row r="17666" s="733" customFormat="1" x14ac:dyDescent="0.2"/>
    <row r="17667" s="733" customFormat="1" x14ac:dyDescent="0.2"/>
    <row r="17668" s="733" customFormat="1" x14ac:dyDescent="0.2"/>
    <row r="17669" s="733" customFormat="1" x14ac:dyDescent="0.2"/>
    <row r="17670" s="733" customFormat="1" x14ac:dyDescent="0.2"/>
    <row r="17671" s="733" customFormat="1" x14ac:dyDescent="0.2"/>
    <row r="17672" s="733" customFormat="1" x14ac:dyDescent="0.2"/>
    <row r="17673" s="733" customFormat="1" x14ac:dyDescent="0.2"/>
    <row r="17674" s="733" customFormat="1" x14ac:dyDescent="0.2"/>
    <row r="17675" s="733" customFormat="1" x14ac:dyDescent="0.2"/>
    <row r="17676" s="733" customFormat="1" x14ac:dyDescent="0.2"/>
    <row r="17677" s="733" customFormat="1" x14ac:dyDescent="0.2"/>
    <row r="17678" s="733" customFormat="1" x14ac:dyDescent="0.2"/>
    <row r="17679" s="733" customFormat="1" x14ac:dyDescent="0.2"/>
    <row r="17680" s="733" customFormat="1" x14ac:dyDescent="0.2"/>
    <row r="17681" s="733" customFormat="1" x14ac:dyDescent="0.2"/>
    <row r="17682" s="733" customFormat="1" x14ac:dyDescent="0.2"/>
    <row r="17683" s="733" customFormat="1" x14ac:dyDescent="0.2"/>
    <row r="17684" s="733" customFormat="1" x14ac:dyDescent="0.2"/>
    <row r="17685" s="733" customFormat="1" x14ac:dyDescent="0.2"/>
    <row r="17686" s="733" customFormat="1" x14ac:dyDescent="0.2"/>
    <row r="17687" s="733" customFormat="1" x14ac:dyDescent="0.2"/>
    <row r="17688" s="733" customFormat="1" x14ac:dyDescent="0.2"/>
    <row r="17689" s="733" customFormat="1" x14ac:dyDescent="0.2"/>
    <row r="17690" s="733" customFormat="1" x14ac:dyDescent="0.2"/>
    <row r="17691" s="733" customFormat="1" x14ac:dyDescent="0.2"/>
    <row r="17692" s="733" customFormat="1" x14ac:dyDescent="0.2"/>
    <row r="17693" s="733" customFormat="1" x14ac:dyDescent="0.2"/>
    <row r="17694" s="733" customFormat="1" x14ac:dyDescent="0.2"/>
    <row r="17695" s="733" customFormat="1" x14ac:dyDescent="0.2"/>
    <row r="17696" s="733" customFormat="1" x14ac:dyDescent="0.2"/>
    <row r="17697" s="733" customFormat="1" x14ac:dyDescent="0.2"/>
    <row r="17698" s="733" customFormat="1" x14ac:dyDescent="0.2"/>
    <row r="17699" s="733" customFormat="1" x14ac:dyDescent="0.2"/>
    <row r="17700" s="733" customFormat="1" x14ac:dyDescent="0.2"/>
    <row r="17701" s="733" customFormat="1" x14ac:dyDescent="0.2"/>
    <row r="17702" s="733" customFormat="1" x14ac:dyDescent="0.2"/>
    <row r="17703" s="733" customFormat="1" x14ac:dyDescent="0.2"/>
    <row r="17704" s="733" customFormat="1" x14ac:dyDescent="0.2"/>
    <row r="17705" s="733" customFormat="1" x14ac:dyDescent="0.2"/>
    <row r="17706" s="733" customFormat="1" x14ac:dyDescent="0.2"/>
    <row r="17707" s="733" customFormat="1" x14ac:dyDescent="0.2"/>
    <row r="17708" s="733" customFormat="1" x14ac:dyDescent="0.2"/>
    <row r="17709" s="733" customFormat="1" x14ac:dyDescent="0.2"/>
    <row r="17710" s="733" customFormat="1" x14ac:dyDescent="0.2"/>
    <row r="17711" s="733" customFormat="1" x14ac:dyDescent="0.2"/>
    <row r="17712" s="733" customFormat="1" x14ac:dyDescent="0.2"/>
    <row r="17713" s="733" customFormat="1" x14ac:dyDescent="0.2"/>
    <row r="17714" s="733" customFormat="1" x14ac:dyDescent="0.2"/>
    <row r="17715" s="733" customFormat="1" x14ac:dyDescent="0.2"/>
    <row r="17716" s="733" customFormat="1" x14ac:dyDescent="0.2"/>
    <row r="17717" s="733" customFormat="1" x14ac:dyDescent="0.2"/>
    <row r="17718" s="733" customFormat="1" x14ac:dyDescent="0.2"/>
    <row r="17719" s="733" customFormat="1" x14ac:dyDescent="0.2"/>
    <row r="17720" s="733" customFormat="1" x14ac:dyDescent="0.2"/>
    <row r="17721" s="733" customFormat="1" x14ac:dyDescent="0.2"/>
    <row r="17722" s="733" customFormat="1" x14ac:dyDescent="0.2"/>
    <row r="17723" s="733" customFormat="1" x14ac:dyDescent="0.2"/>
    <row r="17724" s="733" customFormat="1" x14ac:dyDescent="0.2"/>
    <row r="17725" s="733" customFormat="1" x14ac:dyDescent="0.2"/>
    <row r="17726" s="733" customFormat="1" x14ac:dyDescent="0.2"/>
    <row r="17727" s="733" customFormat="1" x14ac:dyDescent="0.2"/>
    <row r="17728" s="733" customFormat="1" x14ac:dyDescent="0.2"/>
    <row r="17729" s="733" customFormat="1" x14ac:dyDescent="0.2"/>
    <row r="17730" s="733" customFormat="1" x14ac:dyDescent="0.2"/>
    <row r="17731" s="733" customFormat="1" x14ac:dyDescent="0.2"/>
    <row r="17732" s="733" customFormat="1" x14ac:dyDescent="0.2"/>
    <row r="17733" s="733" customFormat="1" x14ac:dyDescent="0.2"/>
    <row r="17734" s="733" customFormat="1" x14ac:dyDescent="0.2"/>
    <row r="17735" s="733" customFormat="1" x14ac:dyDescent="0.2"/>
    <row r="17736" s="733" customFormat="1" x14ac:dyDescent="0.2"/>
    <row r="17737" s="733" customFormat="1" x14ac:dyDescent="0.2"/>
    <row r="17738" s="733" customFormat="1" x14ac:dyDescent="0.2"/>
    <row r="17739" s="733" customFormat="1" x14ac:dyDescent="0.2"/>
    <row r="17740" s="733" customFormat="1" x14ac:dyDescent="0.2"/>
    <row r="17741" s="733" customFormat="1" x14ac:dyDescent="0.2"/>
    <row r="17742" s="733" customFormat="1" x14ac:dyDescent="0.2"/>
    <row r="17743" s="733" customFormat="1" x14ac:dyDescent="0.2"/>
    <row r="17744" s="733" customFormat="1" x14ac:dyDescent="0.2"/>
    <row r="17745" s="733" customFormat="1" x14ac:dyDescent="0.2"/>
    <row r="17746" s="733" customFormat="1" x14ac:dyDescent="0.2"/>
    <row r="17747" s="733" customFormat="1" x14ac:dyDescent="0.2"/>
    <row r="17748" s="733" customFormat="1" x14ac:dyDescent="0.2"/>
    <row r="17749" s="733" customFormat="1" x14ac:dyDescent="0.2"/>
    <row r="17750" s="733" customFormat="1" x14ac:dyDescent="0.2"/>
    <row r="17751" s="733" customFormat="1" x14ac:dyDescent="0.2"/>
    <row r="17752" s="733" customFormat="1" x14ac:dyDescent="0.2"/>
    <row r="17753" s="733" customFormat="1" x14ac:dyDescent="0.2"/>
    <row r="17754" s="733" customFormat="1" x14ac:dyDescent="0.2"/>
    <row r="17755" s="733" customFormat="1" x14ac:dyDescent="0.2"/>
    <row r="17756" s="733" customFormat="1" x14ac:dyDescent="0.2"/>
    <row r="17757" s="733" customFormat="1" x14ac:dyDescent="0.2"/>
    <row r="17758" s="733" customFormat="1" x14ac:dyDescent="0.2"/>
    <row r="17759" s="733" customFormat="1" x14ac:dyDescent="0.2"/>
    <row r="17760" s="733" customFormat="1" x14ac:dyDescent="0.2"/>
    <row r="17761" s="733" customFormat="1" x14ac:dyDescent="0.2"/>
    <row r="17762" s="733" customFormat="1" x14ac:dyDescent="0.2"/>
    <row r="17763" s="733" customFormat="1" x14ac:dyDescent="0.2"/>
    <row r="17764" s="733" customFormat="1" x14ac:dyDescent="0.2"/>
    <row r="17765" s="733" customFormat="1" x14ac:dyDescent="0.2"/>
    <row r="17766" s="733" customFormat="1" x14ac:dyDescent="0.2"/>
    <row r="17767" s="733" customFormat="1" x14ac:dyDescent="0.2"/>
    <row r="17768" s="733" customFormat="1" x14ac:dyDescent="0.2"/>
    <row r="17769" s="733" customFormat="1" x14ac:dyDescent="0.2"/>
    <row r="17770" s="733" customFormat="1" x14ac:dyDescent="0.2"/>
    <row r="17771" s="733" customFormat="1" x14ac:dyDescent="0.2"/>
    <row r="17772" s="733" customFormat="1" x14ac:dyDescent="0.2"/>
    <row r="17773" s="733" customFormat="1" x14ac:dyDescent="0.2"/>
    <row r="17774" s="733" customFormat="1" x14ac:dyDescent="0.2"/>
    <row r="17775" s="733" customFormat="1" x14ac:dyDescent="0.2"/>
    <row r="17776" s="733" customFormat="1" x14ac:dyDescent="0.2"/>
    <row r="17777" s="733" customFormat="1" x14ac:dyDescent="0.2"/>
    <row r="17778" s="733" customFormat="1" x14ac:dyDescent="0.2"/>
    <row r="17779" s="733" customFormat="1" x14ac:dyDescent="0.2"/>
    <row r="17780" s="733" customFormat="1" x14ac:dyDescent="0.2"/>
    <row r="17781" s="733" customFormat="1" x14ac:dyDescent="0.2"/>
    <row r="17782" s="733" customFormat="1" x14ac:dyDescent="0.2"/>
    <row r="17783" s="733" customFormat="1" x14ac:dyDescent="0.2"/>
    <row r="17784" s="733" customFormat="1" x14ac:dyDescent="0.2"/>
    <row r="17785" s="733" customFormat="1" x14ac:dyDescent="0.2"/>
    <row r="17786" s="733" customFormat="1" x14ac:dyDescent="0.2"/>
    <row r="17787" s="733" customFormat="1" x14ac:dyDescent="0.2"/>
    <row r="17788" s="733" customFormat="1" x14ac:dyDescent="0.2"/>
    <row r="17789" s="733" customFormat="1" x14ac:dyDescent="0.2"/>
    <row r="17790" s="733" customFormat="1" x14ac:dyDescent="0.2"/>
    <row r="17791" s="733" customFormat="1" x14ac:dyDescent="0.2"/>
    <row r="17792" s="733" customFormat="1" x14ac:dyDescent="0.2"/>
    <row r="17793" s="733" customFormat="1" x14ac:dyDescent="0.2"/>
    <row r="17794" s="733" customFormat="1" x14ac:dyDescent="0.2"/>
    <row r="17795" s="733" customFormat="1" x14ac:dyDescent="0.2"/>
    <row r="17796" s="733" customFormat="1" x14ac:dyDescent="0.2"/>
    <row r="17797" s="733" customFormat="1" x14ac:dyDescent="0.2"/>
    <row r="17798" s="733" customFormat="1" x14ac:dyDescent="0.2"/>
    <row r="17799" s="733" customFormat="1" x14ac:dyDescent="0.2"/>
    <row r="17800" s="733" customFormat="1" x14ac:dyDescent="0.2"/>
    <row r="17801" s="733" customFormat="1" x14ac:dyDescent="0.2"/>
    <row r="17802" s="733" customFormat="1" x14ac:dyDescent="0.2"/>
    <row r="17803" s="733" customFormat="1" x14ac:dyDescent="0.2"/>
    <row r="17804" s="733" customFormat="1" x14ac:dyDescent="0.2"/>
    <row r="17805" s="733" customFormat="1" x14ac:dyDescent="0.2"/>
    <row r="17806" s="733" customFormat="1" x14ac:dyDescent="0.2"/>
    <row r="17807" s="733" customFormat="1" x14ac:dyDescent="0.2"/>
    <row r="17808" s="733" customFormat="1" x14ac:dyDescent="0.2"/>
    <row r="17809" s="733" customFormat="1" x14ac:dyDescent="0.2"/>
    <row r="17810" s="733" customFormat="1" x14ac:dyDescent="0.2"/>
    <row r="17811" s="733" customFormat="1" x14ac:dyDescent="0.2"/>
    <row r="17812" s="733" customFormat="1" x14ac:dyDescent="0.2"/>
    <row r="17813" s="733" customFormat="1" x14ac:dyDescent="0.2"/>
    <row r="17814" s="733" customFormat="1" x14ac:dyDescent="0.2"/>
    <row r="17815" s="733" customFormat="1" x14ac:dyDescent="0.2"/>
    <row r="17816" s="733" customFormat="1" x14ac:dyDescent="0.2"/>
    <row r="17817" s="733" customFormat="1" x14ac:dyDescent="0.2"/>
    <row r="17818" s="733" customFormat="1" x14ac:dyDescent="0.2"/>
    <row r="17819" s="733" customFormat="1" x14ac:dyDescent="0.2"/>
    <row r="17820" s="733" customFormat="1" x14ac:dyDescent="0.2"/>
    <row r="17821" s="733" customFormat="1" x14ac:dyDescent="0.2"/>
    <row r="17822" s="733" customFormat="1" x14ac:dyDescent="0.2"/>
    <row r="17823" s="733" customFormat="1" x14ac:dyDescent="0.2"/>
    <row r="17824" s="733" customFormat="1" x14ac:dyDescent="0.2"/>
    <row r="17825" s="733" customFormat="1" x14ac:dyDescent="0.2"/>
    <row r="17826" s="733" customFormat="1" x14ac:dyDescent="0.2"/>
    <row r="17827" s="733" customFormat="1" x14ac:dyDescent="0.2"/>
    <row r="17828" s="733" customFormat="1" x14ac:dyDescent="0.2"/>
    <row r="17829" s="733" customFormat="1" x14ac:dyDescent="0.2"/>
    <row r="17830" s="733" customFormat="1" x14ac:dyDescent="0.2"/>
    <row r="17831" s="733" customFormat="1" x14ac:dyDescent="0.2"/>
    <row r="17832" s="733" customFormat="1" x14ac:dyDescent="0.2"/>
    <row r="17833" s="733" customFormat="1" x14ac:dyDescent="0.2"/>
    <row r="17834" s="733" customFormat="1" x14ac:dyDescent="0.2"/>
    <row r="17835" s="733" customFormat="1" x14ac:dyDescent="0.2"/>
    <row r="17836" s="733" customFormat="1" x14ac:dyDescent="0.2"/>
    <row r="17837" s="733" customFormat="1" x14ac:dyDescent="0.2"/>
    <row r="17838" s="733" customFormat="1" x14ac:dyDescent="0.2"/>
    <row r="17839" s="733" customFormat="1" x14ac:dyDescent="0.2"/>
    <row r="17840" s="733" customFormat="1" x14ac:dyDescent="0.2"/>
    <row r="17841" s="733" customFormat="1" x14ac:dyDescent="0.2"/>
    <row r="17842" s="733" customFormat="1" x14ac:dyDescent="0.2"/>
    <row r="17843" s="733" customFormat="1" x14ac:dyDescent="0.2"/>
    <row r="17844" s="733" customFormat="1" x14ac:dyDescent="0.2"/>
    <row r="17845" s="733" customFormat="1" x14ac:dyDescent="0.2"/>
    <row r="17846" s="733" customFormat="1" x14ac:dyDescent="0.2"/>
    <row r="17847" s="733" customFormat="1" x14ac:dyDescent="0.2"/>
    <row r="17848" s="733" customFormat="1" x14ac:dyDescent="0.2"/>
    <row r="17849" s="733" customFormat="1" x14ac:dyDescent="0.2"/>
    <row r="17850" s="733" customFormat="1" x14ac:dyDescent="0.2"/>
    <row r="17851" s="733" customFormat="1" x14ac:dyDescent="0.2"/>
    <row r="17852" s="733" customFormat="1" x14ac:dyDescent="0.2"/>
    <row r="17853" s="733" customFormat="1" x14ac:dyDescent="0.2"/>
    <row r="17854" s="733" customFormat="1" x14ac:dyDescent="0.2"/>
    <row r="17855" s="733" customFormat="1" x14ac:dyDescent="0.2"/>
    <row r="17856" s="733" customFormat="1" x14ac:dyDescent="0.2"/>
    <row r="17857" s="733" customFormat="1" x14ac:dyDescent="0.2"/>
    <row r="17858" s="733" customFormat="1" x14ac:dyDescent="0.2"/>
    <row r="17859" s="733" customFormat="1" x14ac:dyDescent="0.2"/>
    <row r="17860" s="733" customFormat="1" x14ac:dyDescent="0.2"/>
    <row r="17861" s="733" customFormat="1" x14ac:dyDescent="0.2"/>
    <row r="17862" s="733" customFormat="1" x14ac:dyDescent="0.2"/>
    <row r="17863" s="733" customFormat="1" x14ac:dyDescent="0.2"/>
    <row r="17864" s="733" customFormat="1" x14ac:dyDescent="0.2"/>
    <row r="17865" s="733" customFormat="1" x14ac:dyDescent="0.2"/>
    <row r="17866" s="733" customFormat="1" x14ac:dyDescent="0.2"/>
    <row r="17867" s="733" customFormat="1" x14ac:dyDescent="0.2"/>
    <row r="17868" s="733" customFormat="1" x14ac:dyDescent="0.2"/>
    <row r="17869" s="733" customFormat="1" x14ac:dyDescent="0.2"/>
    <row r="17870" s="733" customFormat="1" x14ac:dyDescent="0.2"/>
    <row r="17871" s="733" customFormat="1" x14ac:dyDescent="0.2"/>
    <row r="17872" s="733" customFormat="1" x14ac:dyDescent="0.2"/>
    <row r="17873" s="733" customFormat="1" x14ac:dyDescent="0.2"/>
    <row r="17874" s="733" customFormat="1" x14ac:dyDescent="0.2"/>
    <row r="17875" s="733" customFormat="1" x14ac:dyDescent="0.2"/>
    <row r="17876" s="733" customFormat="1" x14ac:dyDescent="0.2"/>
    <row r="17877" s="733" customFormat="1" x14ac:dyDescent="0.2"/>
    <row r="17878" s="733" customFormat="1" x14ac:dyDescent="0.2"/>
    <row r="17879" s="733" customFormat="1" x14ac:dyDescent="0.2"/>
    <row r="17880" s="733" customFormat="1" x14ac:dyDescent="0.2"/>
    <row r="17881" s="733" customFormat="1" x14ac:dyDescent="0.2"/>
    <row r="17882" s="733" customFormat="1" x14ac:dyDescent="0.2"/>
    <row r="17883" s="733" customFormat="1" x14ac:dyDescent="0.2"/>
    <row r="17884" s="733" customFormat="1" x14ac:dyDescent="0.2"/>
    <row r="17885" s="733" customFormat="1" x14ac:dyDescent="0.2"/>
    <row r="17886" s="733" customFormat="1" x14ac:dyDescent="0.2"/>
    <row r="17887" s="733" customFormat="1" x14ac:dyDescent="0.2"/>
    <row r="17888" s="733" customFormat="1" x14ac:dyDescent="0.2"/>
    <row r="17889" s="733" customFormat="1" x14ac:dyDescent="0.2"/>
    <row r="17890" s="733" customFormat="1" x14ac:dyDescent="0.2"/>
    <row r="17891" s="733" customFormat="1" x14ac:dyDescent="0.2"/>
    <row r="17892" s="733" customFormat="1" x14ac:dyDescent="0.2"/>
    <row r="17893" s="733" customFormat="1" x14ac:dyDescent="0.2"/>
    <row r="17894" s="733" customFormat="1" x14ac:dyDescent="0.2"/>
    <row r="17895" s="733" customFormat="1" x14ac:dyDescent="0.2"/>
    <row r="17896" s="733" customFormat="1" x14ac:dyDescent="0.2"/>
    <row r="17897" s="733" customFormat="1" x14ac:dyDescent="0.2"/>
    <row r="17898" s="733" customFormat="1" x14ac:dyDescent="0.2"/>
    <row r="17899" s="733" customFormat="1" x14ac:dyDescent="0.2"/>
    <row r="17900" s="733" customFormat="1" x14ac:dyDescent="0.2"/>
    <row r="17901" s="733" customFormat="1" x14ac:dyDescent="0.2"/>
    <row r="17902" s="733" customFormat="1" x14ac:dyDescent="0.2"/>
    <row r="17903" s="733" customFormat="1" x14ac:dyDescent="0.2"/>
    <row r="17904" s="733" customFormat="1" x14ac:dyDescent="0.2"/>
    <row r="17905" s="733" customFormat="1" x14ac:dyDescent="0.2"/>
    <row r="17906" s="733" customFormat="1" x14ac:dyDescent="0.2"/>
    <row r="17907" s="733" customFormat="1" x14ac:dyDescent="0.2"/>
    <row r="17908" s="733" customFormat="1" x14ac:dyDescent="0.2"/>
    <row r="17909" s="733" customFormat="1" x14ac:dyDescent="0.2"/>
    <row r="17910" s="733" customFormat="1" x14ac:dyDescent="0.2"/>
    <row r="17911" s="733" customFormat="1" x14ac:dyDescent="0.2"/>
    <row r="17912" s="733" customFormat="1" x14ac:dyDescent="0.2"/>
    <row r="17913" s="733" customFormat="1" x14ac:dyDescent="0.2"/>
    <row r="17914" s="733" customFormat="1" x14ac:dyDescent="0.2"/>
    <row r="17915" s="733" customFormat="1" x14ac:dyDescent="0.2"/>
    <row r="17916" s="733" customFormat="1" x14ac:dyDescent="0.2"/>
    <row r="17917" s="733" customFormat="1" x14ac:dyDescent="0.2"/>
    <row r="17918" s="733" customFormat="1" x14ac:dyDescent="0.2"/>
    <row r="17919" s="733" customFormat="1" x14ac:dyDescent="0.2"/>
    <row r="17920" s="733" customFormat="1" x14ac:dyDescent="0.2"/>
    <row r="17921" s="733" customFormat="1" x14ac:dyDescent="0.2"/>
    <row r="17922" s="733" customFormat="1" x14ac:dyDescent="0.2"/>
    <row r="17923" s="733" customFormat="1" x14ac:dyDescent="0.2"/>
    <row r="17924" s="733" customFormat="1" x14ac:dyDescent="0.2"/>
    <row r="17925" s="733" customFormat="1" x14ac:dyDescent="0.2"/>
    <row r="17926" s="733" customFormat="1" x14ac:dyDescent="0.2"/>
    <row r="17927" s="733" customFormat="1" x14ac:dyDescent="0.2"/>
    <row r="17928" s="733" customFormat="1" x14ac:dyDescent="0.2"/>
    <row r="17929" s="733" customFormat="1" x14ac:dyDescent="0.2"/>
    <row r="17930" s="733" customFormat="1" x14ac:dyDescent="0.2"/>
    <row r="17931" s="733" customFormat="1" x14ac:dyDescent="0.2"/>
    <row r="17932" s="733" customFormat="1" x14ac:dyDescent="0.2"/>
    <row r="17933" s="733" customFormat="1" x14ac:dyDescent="0.2"/>
    <row r="17934" s="733" customFormat="1" x14ac:dyDescent="0.2"/>
    <row r="17935" s="733" customFormat="1" x14ac:dyDescent="0.2"/>
    <row r="17936" s="733" customFormat="1" x14ac:dyDescent="0.2"/>
    <row r="17937" s="733" customFormat="1" x14ac:dyDescent="0.2"/>
    <row r="17938" s="733" customFormat="1" x14ac:dyDescent="0.2"/>
    <row r="17939" s="733" customFormat="1" x14ac:dyDescent="0.2"/>
    <row r="17940" s="733" customFormat="1" x14ac:dyDescent="0.2"/>
    <row r="17941" s="733" customFormat="1" x14ac:dyDescent="0.2"/>
    <row r="17942" s="733" customFormat="1" x14ac:dyDescent="0.2"/>
    <row r="17943" s="733" customFormat="1" x14ac:dyDescent="0.2"/>
    <row r="17944" s="733" customFormat="1" x14ac:dyDescent="0.2"/>
    <row r="17945" s="733" customFormat="1" x14ac:dyDescent="0.2"/>
    <row r="17946" s="733" customFormat="1" x14ac:dyDescent="0.2"/>
    <row r="17947" s="733" customFormat="1" x14ac:dyDescent="0.2"/>
    <row r="17948" s="733" customFormat="1" x14ac:dyDescent="0.2"/>
    <row r="17949" s="733" customFormat="1" x14ac:dyDescent="0.2"/>
    <row r="17950" s="733" customFormat="1" x14ac:dyDescent="0.2"/>
    <row r="17951" s="733" customFormat="1" x14ac:dyDescent="0.2"/>
    <row r="17952" s="733" customFormat="1" x14ac:dyDescent="0.2"/>
    <row r="17953" s="733" customFormat="1" x14ac:dyDescent="0.2"/>
    <row r="17954" s="733" customFormat="1" x14ac:dyDescent="0.2"/>
    <row r="17955" s="733" customFormat="1" x14ac:dyDescent="0.2"/>
    <row r="17956" s="733" customFormat="1" x14ac:dyDescent="0.2"/>
    <row r="17957" s="733" customFormat="1" x14ac:dyDescent="0.2"/>
    <row r="17958" s="733" customFormat="1" x14ac:dyDescent="0.2"/>
    <row r="17959" s="733" customFormat="1" x14ac:dyDescent="0.2"/>
    <row r="17960" s="733" customFormat="1" x14ac:dyDescent="0.2"/>
    <row r="17961" s="733" customFormat="1" x14ac:dyDescent="0.2"/>
    <row r="17962" s="733" customFormat="1" x14ac:dyDescent="0.2"/>
    <row r="17963" s="733" customFormat="1" x14ac:dyDescent="0.2"/>
    <row r="17964" s="733" customFormat="1" x14ac:dyDescent="0.2"/>
    <row r="17965" s="733" customFormat="1" x14ac:dyDescent="0.2"/>
    <row r="17966" s="733" customFormat="1" x14ac:dyDescent="0.2"/>
    <row r="17967" s="733" customFormat="1" x14ac:dyDescent="0.2"/>
    <row r="17968" s="733" customFormat="1" x14ac:dyDescent="0.2"/>
    <row r="17969" s="733" customFormat="1" x14ac:dyDescent="0.2"/>
    <row r="17970" s="733" customFormat="1" x14ac:dyDescent="0.2"/>
    <row r="17971" s="733" customFormat="1" x14ac:dyDescent="0.2"/>
    <row r="17972" s="733" customFormat="1" x14ac:dyDescent="0.2"/>
    <row r="17973" s="733" customFormat="1" x14ac:dyDescent="0.2"/>
    <row r="17974" s="733" customFormat="1" x14ac:dyDescent="0.2"/>
    <row r="17975" s="733" customFormat="1" x14ac:dyDescent="0.2"/>
    <row r="17976" s="733" customFormat="1" x14ac:dyDescent="0.2"/>
    <row r="17977" s="733" customFormat="1" x14ac:dyDescent="0.2"/>
    <row r="17978" s="733" customFormat="1" x14ac:dyDescent="0.2"/>
    <row r="17979" s="733" customFormat="1" x14ac:dyDescent="0.2"/>
    <row r="17980" s="733" customFormat="1" x14ac:dyDescent="0.2"/>
    <row r="17981" s="733" customFormat="1" x14ac:dyDescent="0.2"/>
    <row r="17982" s="733" customFormat="1" x14ac:dyDescent="0.2"/>
    <row r="17983" s="733" customFormat="1" x14ac:dyDescent="0.2"/>
    <row r="17984" s="733" customFormat="1" x14ac:dyDescent="0.2"/>
    <row r="17985" s="733" customFormat="1" x14ac:dyDescent="0.2"/>
    <row r="17986" s="733" customFormat="1" x14ac:dyDescent="0.2"/>
    <row r="17987" s="733" customFormat="1" x14ac:dyDescent="0.2"/>
    <row r="17988" s="733" customFormat="1" x14ac:dyDescent="0.2"/>
    <row r="17989" s="733" customFormat="1" x14ac:dyDescent="0.2"/>
    <row r="17990" s="733" customFormat="1" x14ac:dyDescent="0.2"/>
    <row r="17991" s="733" customFormat="1" x14ac:dyDescent="0.2"/>
    <row r="17992" s="733" customFormat="1" x14ac:dyDescent="0.2"/>
    <row r="17993" s="733" customFormat="1" x14ac:dyDescent="0.2"/>
    <row r="17994" s="733" customFormat="1" x14ac:dyDescent="0.2"/>
    <row r="17995" s="733" customFormat="1" x14ac:dyDescent="0.2"/>
    <row r="17996" s="733" customFormat="1" x14ac:dyDescent="0.2"/>
    <row r="17997" s="733" customFormat="1" x14ac:dyDescent="0.2"/>
    <row r="17998" s="733" customFormat="1" x14ac:dyDescent="0.2"/>
    <row r="17999" s="733" customFormat="1" x14ac:dyDescent="0.2"/>
    <row r="18000" s="733" customFormat="1" x14ac:dyDescent="0.2"/>
    <row r="18001" s="733" customFormat="1" x14ac:dyDescent="0.2"/>
    <row r="18002" s="733" customFormat="1" x14ac:dyDescent="0.2"/>
    <row r="18003" s="733" customFormat="1" x14ac:dyDescent="0.2"/>
    <row r="18004" s="733" customFormat="1" x14ac:dyDescent="0.2"/>
    <row r="18005" s="733" customFormat="1" x14ac:dyDescent="0.2"/>
    <row r="18006" s="733" customFormat="1" x14ac:dyDescent="0.2"/>
    <row r="18007" s="733" customFormat="1" x14ac:dyDescent="0.2"/>
    <row r="18008" s="733" customFormat="1" x14ac:dyDescent="0.2"/>
    <row r="18009" s="733" customFormat="1" x14ac:dyDescent="0.2"/>
    <row r="18010" s="733" customFormat="1" x14ac:dyDescent="0.2"/>
    <row r="18011" s="733" customFormat="1" x14ac:dyDescent="0.2"/>
    <row r="18012" s="733" customFormat="1" x14ac:dyDescent="0.2"/>
    <row r="18013" s="733" customFormat="1" x14ac:dyDescent="0.2"/>
    <row r="18014" s="733" customFormat="1" x14ac:dyDescent="0.2"/>
    <row r="18015" s="733" customFormat="1" x14ac:dyDescent="0.2"/>
    <row r="18016" s="733" customFormat="1" x14ac:dyDescent="0.2"/>
    <row r="18017" s="733" customFormat="1" x14ac:dyDescent="0.2"/>
    <row r="18018" s="733" customFormat="1" x14ac:dyDescent="0.2"/>
    <row r="18019" s="733" customFormat="1" x14ac:dyDescent="0.2"/>
    <row r="18020" s="733" customFormat="1" x14ac:dyDescent="0.2"/>
    <row r="18021" s="733" customFormat="1" x14ac:dyDescent="0.2"/>
    <row r="18022" s="733" customFormat="1" x14ac:dyDescent="0.2"/>
    <row r="18023" s="733" customFormat="1" x14ac:dyDescent="0.2"/>
    <row r="18024" s="733" customFormat="1" x14ac:dyDescent="0.2"/>
    <row r="18025" s="733" customFormat="1" x14ac:dyDescent="0.2"/>
    <row r="18026" s="733" customFormat="1" x14ac:dyDescent="0.2"/>
    <row r="18027" s="733" customFormat="1" x14ac:dyDescent="0.2"/>
    <row r="18028" s="733" customFormat="1" x14ac:dyDescent="0.2"/>
    <row r="18029" s="733" customFormat="1" x14ac:dyDescent="0.2"/>
    <row r="18030" s="733" customFormat="1" x14ac:dyDescent="0.2"/>
    <row r="18031" s="733" customFormat="1" x14ac:dyDescent="0.2"/>
    <row r="18032" s="733" customFormat="1" x14ac:dyDescent="0.2"/>
    <row r="18033" s="733" customFormat="1" x14ac:dyDescent="0.2"/>
    <row r="18034" s="733" customFormat="1" x14ac:dyDescent="0.2"/>
    <row r="18035" s="733" customFormat="1" x14ac:dyDescent="0.2"/>
    <row r="18036" s="733" customFormat="1" x14ac:dyDescent="0.2"/>
    <row r="18037" s="733" customFormat="1" x14ac:dyDescent="0.2"/>
    <row r="18038" s="733" customFormat="1" x14ac:dyDescent="0.2"/>
    <row r="18039" s="733" customFormat="1" x14ac:dyDescent="0.2"/>
    <row r="18040" s="733" customFormat="1" x14ac:dyDescent="0.2"/>
    <row r="18041" s="733" customFormat="1" x14ac:dyDescent="0.2"/>
    <row r="18042" s="733" customFormat="1" x14ac:dyDescent="0.2"/>
    <row r="18043" s="733" customFormat="1" x14ac:dyDescent="0.2"/>
    <row r="18044" s="733" customFormat="1" x14ac:dyDescent="0.2"/>
    <row r="18045" s="733" customFormat="1" x14ac:dyDescent="0.2"/>
    <row r="18046" s="733" customFormat="1" x14ac:dyDescent="0.2"/>
    <row r="18047" s="733" customFormat="1" x14ac:dyDescent="0.2"/>
    <row r="18048" s="733" customFormat="1" x14ac:dyDescent="0.2"/>
    <row r="18049" s="733" customFormat="1" x14ac:dyDescent="0.2"/>
    <row r="18050" s="733" customFormat="1" x14ac:dyDescent="0.2"/>
    <row r="18051" s="733" customFormat="1" x14ac:dyDescent="0.2"/>
    <row r="18052" s="733" customFormat="1" x14ac:dyDescent="0.2"/>
    <row r="18053" s="733" customFormat="1" x14ac:dyDescent="0.2"/>
    <row r="18054" s="733" customFormat="1" x14ac:dyDescent="0.2"/>
    <row r="18055" s="733" customFormat="1" x14ac:dyDescent="0.2"/>
    <row r="18056" s="733" customFormat="1" x14ac:dyDescent="0.2"/>
    <row r="18057" s="733" customFormat="1" x14ac:dyDescent="0.2"/>
    <row r="18058" s="733" customFormat="1" x14ac:dyDescent="0.2"/>
    <row r="18059" s="733" customFormat="1" x14ac:dyDescent="0.2"/>
    <row r="18060" s="733" customFormat="1" x14ac:dyDescent="0.2"/>
    <row r="18061" s="733" customFormat="1" x14ac:dyDescent="0.2"/>
    <row r="18062" s="733" customFormat="1" x14ac:dyDescent="0.2"/>
    <row r="18063" s="733" customFormat="1" x14ac:dyDescent="0.2"/>
    <row r="18064" s="733" customFormat="1" x14ac:dyDescent="0.2"/>
    <row r="18065" s="733" customFormat="1" x14ac:dyDescent="0.2"/>
    <row r="18066" s="733" customFormat="1" x14ac:dyDescent="0.2"/>
    <row r="18067" s="733" customFormat="1" x14ac:dyDescent="0.2"/>
    <row r="18068" s="733" customFormat="1" x14ac:dyDescent="0.2"/>
    <row r="18069" s="733" customFormat="1" x14ac:dyDescent="0.2"/>
    <row r="18070" s="733" customFormat="1" x14ac:dyDescent="0.2"/>
    <row r="18071" s="733" customFormat="1" x14ac:dyDescent="0.2"/>
    <row r="18072" s="733" customFormat="1" x14ac:dyDescent="0.2"/>
    <row r="18073" s="733" customFormat="1" x14ac:dyDescent="0.2"/>
    <row r="18074" s="733" customFormat="1" x14ac:dyDescent="0.2"/>
    <row r="18075" s="733" customFormat="1" x14ac:dyDescent="0.2"/>
    <row r="18076" s="733" customFormat="1" x14ac:dyDescent="0.2"/>
    <row r="18077" s="733" customFormat="1" x14ac:dyDescent="0.2"/>
    <row r="18078" s="733" customFormat="1" x14ac:dyDescent="0.2"/>
    <row r="18079" s="733" customFormat="1" x14ac:dyDescent="0.2"/>
    <row r="18080" s="733" customFormat="1" x14ac:dyDescent="0.2"/>
    <row r="18081" s="733" customFormat="1" x14ac:dyDescent="0.2"/>
    <row r="18082" s="733" customFormat="1" x14ac:dyDescent="0.2"/>
    <row r="18083" s="733" customFormat="1" x14ac:dyDescent="0.2"/>
    <row r="18084" s="733" customFormat="1" x14ac:dyDescent="0.2"/>
    <row r="18085" s="733" customFormat="1" x14ac:dyDescent="0.2"/>
    <row r="18086" s="733" customFormat="1" x14ac:dyDescent="0.2"/>
    <row r="18087" s="733" customFormat="1" x14ac:dyDescent="0.2"/>
    <row r="18088" s="733" customFormat="1" x14ac:dyDescent="0.2"/>
    <row r="18089" s="733" customFormat="1" x14ac:dyDescent="0.2"/>
    <row r="18090" s="733" customFormat="1" x14ac:dyDescent="0.2"/>
    <row r="18091" s="733" customFormat="1" x14ac:dyDescent="0.2"/>
    <row r="18092" s="733" customFormat="1" x14ac:dyDescent="0.2"/>
    <row r="18093" s="733" customFormat="1" x14ac:dyDescent="0.2"/>
    <row r="18094" s="733" customFormat="1" x14ac:dyDescent="0.2"/>
    <row r="18095" s="733" customFormat="1" x14ac:dyDescent="0.2"/>
    <row r="18096" s="733" customFormat="1" x14ac:dyDescent="0.2"/>
    <row r="18097" s="733" customFormat="1" x14ac:dyDescent="0.2"/>
    <row r="18098" s="733" customFormat="1" x14ac:dyDescent="0.2"/>
    <row r="18099" s="733" customFormat="1" x14ac:dyDescent="0.2"/>
    <row r="18100" s="733" customFormat="1" x14ac:dyDescent="0.2"/>
    <row r="18101" s="733" customFormat="1" x14ac:dyDescent="0.2"/>
    <row r="18102" s="733" customFormat="1" x14ac:dyDescent="0.2"/>
    <row r="18103" s="733" customFormat="1" x14ac:dyDescent="0.2"/>
    <row r="18104" s="733" customFormat="1" x14ac:dyDescent="0.2"/>
    <row r="18105" s="733" customFormat="1" x14ac:dyDescent="0.2"/>
    <row r="18106" s="733" customFormat="1" x14ac:dyDescent="0.2"/>
    <row r="18107" s="733" customFormat="1" x14ac:dyDescent="0.2"/>
    <row r="18108" s="733" customFormat="1" x14ac:dyDescent="0.2"/>
    <row r="18109" s="733" customFormat="1" x14ac:dyDescent="0.2"/>
    <row r="18110" s="733" customFormat="1" x14ac:dyDescent="0.2"/>
    <row r="18111" s="733" customFormat="1" x14ac:dyDescent="0.2"/>
    <row r="18112" s="733" customFormat="1" x14ac:dyDescent="0.2"/>
    <row r="18113" s="733" customFormat="1" x14ac:dyDescent="0.2"/>
    <row r="18114" s="733" customFormat="1" x14ac:dyDescent="0.2"/>
    <row r="18115" s="733" customFormat="1" x14ac:dyDescent="0.2"/>
    <row r="18116" s="733" customFormat="1" x14ac:dyDescent="0.2"/>
    <row r="18117" s="733" customFormat="1" x14ac:dyDescent="0.2"/>
    <row r="18118" s="733" customFormat="1" x14ac:dyDescent="0.2"/>
    <row r="18119" s="733" customFormat="1" x14ac:dyDescent="0.2"/>
    <row r="18120" s="733" customFormat="1" x14ac:dyDescent="0.2"/>
    <row r="18121" s="733" customFormat="1" x14ac:dyDescent="0.2"/>
    <row r="18122" s="733" customFormat="1" x14ac:dyDescent="0.2"/>
    <row r="18123" s="733" customFormat="1" x14ac:dyDescent="0.2"/>
    <row r="18124" s="733" customFormat="1" x14ac:dyDescent="0.2"/>
    <row r="18125" s="733" customFormat="1" x14ac:dyDescent="0.2"/>
    <row r="18126" s="733" customFormat="1" x14ac:dyDescent="0.2"/>
    <row r="18127" s="733" customFormat="1" x14ac:dyDescent="0.2"/>
    <row r="18128" s="733" customFormat="1" x14ac:dyDescent="0.2"/>
    <row r="18129" s="733" customFormat="1" x14ac:dyDescent="0.2"/>
    <row r="18130" s="733" customFormat="1" x14ac:dyDescent="0.2"/>
    <row r="18131" s="733" customFormat="1" x14ac:dyDescent="0.2"/>
    <row r="18132" s="733" customFormat="1" x14ac:dyDescent="0.2"/>
    <row r="18133" s="733" customFormat="1" x14ac:dyDescent="0.2"/>
    <row r="18134" s="733" customFormat="1" x14ac:dyDescent="0.2"/>
    <row r="18135" s="733" customFormat="1" x14ac:dyDescent="0.2"/>
    <row r="18136" s="733" customFormat="1" x14ac:dyDescent="0.2"/>
    <row r="18137" s="733" customFormat="1" x14ac:dyDescent="0.2"/>
    <row r="18138" s="733" customFormat="1" x14ac:dyDescent="0.2"/>
    <row r="18139" s="733" customFormat="1" x14ac:dyDescent="0.2"/>
    <row r="18140" s="733" customFormat="1" x14ac:dyDescent="0.2"/>
    <row r="18141" s="733" customFormat="1" x14ac:dyDescent="0.2"/>
    <row r="18142" s="733" customFormat="1" x14ac:dyDescent="0.2"/>
    <row r="18143" s="733" customFormat="1" x14ac:dyDescent="0.2"/>
    <row r="18144" s="733" customFormat="1" x14ac:dyDescent="0.2"/>
    <row r="18145" s="733" customFormat="1" x14ac:dyDescent="0.2"/>
    <row r="18146" s="733" customFormat="1" x14ac:dyDescent="0.2"/>
    <row r="18147" s="733" customFormat="1" x14ac:dyDescent="0.2"/>
    <row r="18148" s="733" customFormat="1" x14ac:dyDescent="0.2"/>
    <row r="18149" s="733" customFormat="1" x14ac:dyDescent="0.2"/>
    <row r="18150" s="733" customFormat="1" x14ac:dyDescent="0.2"/>
    <row r="18151" s="733" customFormat="1" x14ac:dyDescent="0.2"/>
    <row r="18152" s="733" customFormat="1" x14ac:dyDescent="0.2"/>
    <row r="18153" s="733" customFormat="1" x14ac:dyDescent="0.2"/>
    <row r="18154" s="733" customFormat="1" x14ac:dyDescent="0.2"/>
    <row r="18155" s="733" customFormat="1" x14ac:dyDescent="0.2"/>
    <row r="18156" s="733" customFormat="1" x14ac:dyDescent="0.2"/>
    <row r="18157" s="733" customFormat="1" x14ac:dyDescent="0.2"/>
    <row r="18158" s="733" customFormat="1" x14ac:dyDescent="0.2"/>
    <row r="18159" s="733" customFormat="1" x14ac:dyDescent="0.2"/>
    <row r="18160" s="733" customFormat="1" x14ac:dyDescent="0.2"/>
    <row r="18161" s="733" customFormat="1" x14ac:dyDescent="0.2"/>
    <row r="18162" s="733" customFormat="1" x14ac:dyDescent="0.2"/>
    <row r="18163" s="733" customFormat="1" x14ac:dyDescent="0.2"/>
    <row r="18164" s="733" customFormat="1" x14ac:dyDescent="0.2"/>
    <row r="18165" s="733" customFormat="1" x14ac:dyDescent="0.2"/>
    <row r="18166" s="733" customFormat="1" x14ac:dyDescent="0.2"/>
    <row r="18167" s="733" customFormat="1" x14ac:dyDescent="0.2"/>
    <row r="18168" s="733" customFormat="1" x14ac:dyDescent="0.2"/>
    <row r="18169" s="733" customFormat="1" x14ac:dyDescent="0.2"/>
    <row r="18170" s="733" customFormat="1" x14ac:dyDescent="0.2"/>
    <row r="18171" s="733" customFormat="1" x14ac:dyDescent="0.2"/>
    <row r="18172" s="733" customFormat="1" x14ac:dyDescent="0.2"/>
    <row r="18173" s="733" customFormat="1" x14ac:dyDescent="0.2"/>
    <row r="18174" s="733" customFormat="1" x14ac:dyDescent="0.2"/>
    <row r="18175" s="733" customFormat="1" x14ac:dyDescent="0.2"/>
    <row r="18176" s="733" customFormat="1" x14ac:dyDescent="0.2"/>
    <row r="18177" s="733" customFormat="1" x14ac:dyDescent="0.2"/>
    <row r="18178" s="733" customFormat="1" x14ac:dyDescent="0.2"/>
    <row r="18179" s="733" customFormat="1" x14ac:dyDescent="0.2"/>
    <row r="18180" s="733" customFormat="1" x14ac:dyDescent="0.2"/>
    <row r="18181" s="733" customFormat="1" x14ac:dyDescent="0.2"/>
    <row r="18182" s="733" customFormat="1" x14ac:dyDescent="0.2"/>
    <row r="18183" s="733" customFormat="1" x14ac:dyDescent="0.2"/>
    <row r="18184" s="733" customFormat="1" x14ac:dyDescent="0.2"/>
    <row r="18185" s="733" customFormat="1" x14ac:dyDescent="0.2"/>
    <row r="18186" s="733" customFormat="1" x14ac:dyDescent="0.2"/>
    <row r="18187" s="733" customFormat="1" x14ac:dyDescent="0.2"/>
    <row r="18188" s="733" customFormat="1" x14ac:dyDescent="0.2"/>
    <row r="18189" s="733" customFormat="1" x14ac:dyDescent="0.2"/>
    <row r="18190" s="733" customFormat="1" x14ac:dyDescent="0.2"/>
    <row r="18191" s="733" customFormat="1" x14ac:dyDescent="0.2"/>
    <row r="18192" s="733" customFormat="1" x14ac:dyDescent="0.2"/>
    <row r="18193" s="733" customFormat="1" x14ac:dyDescent="0.2"/>
    <row r="18194" s="733" customFormat="1" x14ac:dyDescent="0.2"/>
    <row r="18195" s="733" customFormat="1" x14ac:dyDescent="0.2"/>
    <row r="18196" s="733" customFormat="1" x14ac:dyDescent="0.2"/>
    <row r="18197" s="733" customFormat="1" x14ac:dyDescent="0.2"/>
    <row r="18198" s="733" customFormat="1" x14ac:dyDescent="0.2"/>
    <row r="18199" s="733" customFormat="1" x14ac:dyDescent="0.2"/>
    <row r="18200" s="733" customFormat="1" x14ac:dyDescent="0.2"/>
    <row r="18201" s="733" customFormat="1" x14ac:dyDescent="0.2"/>
    <row r="18202" s="733" customFormat="1" x14ac:dyDescent="0.2"/>
    <row r="18203" s="733" customFormat="1" x14ac:dyDescent="0.2"/>
    <row r="18204" s="733" customFormat="1" x14ac:dyDescent="0.2"/>
    <row r="18205" s="733" customFormat="1" x14ac:dyDescent="0.2"/>
    <row r="18206" s="733" customFormat="1" x14ac:dyDescent="0.2"/>
    <row r="18207" s="733" customFormat="1" x14ac:dyDescent="0.2"/>
    <row r="18208" s="733" customFormat="1" x14ac:dyDescent="0.2"/>
    <row r="18209" s="733" customFormat="1" x14ac:dyDescent="0.2"/>
    <row r="18210" s="733" customFormat="1" x14ac:dyDescent="0.2"/>
    <row r="18211" s="733" customFormat="1" x14ac:dyDescent="0.2"/>
    <row r="18212" s="733" customFormat="1" x14ac:dyDescent="0.2"/>
    <row r="18213" s="733" customFormat="1" x14ac:dyDescent="0.2"/>
    <row r="18214" s="733" customFormat="1" x14ac:dyDescent="0.2"/>
    <row r="18215" s="733" customFormat="1" x14ac:dyDescent="0.2"/>
    <row r="18216" s="733" customFormat="1" x14ac:dyDescent="0.2"/>
    <row r="18217" s="733" customFormat="1" x14ac:dyDescent="0.2"/>
    <row r="18218" s="733" customFormat="1" x14ac:dyDescent="0.2"/>
    <row r="18219" s="733" customFormat="1" x14ac:dyDescent="0.2"/>
    <row r="18220" s="733" customFormat="1" x14ac:dyDescent="0.2"/>
    <row r="18221" s="733" customFormat="1" x14ac:dyDescent="0.2"/>
    <row r="18222" s="733" customFormat="1" x14ac:dyDescent="0.2"/>
    <row r="18223" s="733" customFormat="1" x14ac:dyDescent="0.2"/>
    <row r="18224" s="733" customFormat="1" x14ac:dyDescent="0.2"/>
    <row r="18225" s="733" customFormat="1" x14ac:dyDescent="0.2"/>
    <row r="18226" s="733" customFormat="1" x14ac:dyDescent="0.2"/>
    <row r="18227" s="733" customFormat="1" x14ac:dyDescent="0.2"/>
    <row r="18228" s="733" customFormat="1" x14ac:dyDescent="0.2"/>
    <row r="18229" s="733" customFormat="1" x14ac:dyDescent="0.2"/>
    <row r="18230" s="733" customFormat="1" x14ac:dyDescent="0.2"/>
    <row r="18231" s="733" customFormat="1" x14ac:dyDescent="0.2"/>
    <row r="18232" s="733" customFormat="1" x14ac:dyDescent="0.2"/>
    <row r="18233" s="733" customFormat="1" x14ac:dyDescent="0.2"/>
    <row r="18234" s="733" customFormat="1" x14ac:dyDescent="0.2"/>
    <row r="18235" s="733" customFormat="1" x14ac:dyDescent="0.2"/>
    <row r="18236" s="733" customFormat="1" x14ac:dyDescent="0.2"/>
    <row r="18237" s="733" customFormat="1" x14ac:dyDescent="0.2"/>
    <row r="18238" s="733" customFormat="1" x14ac:dyDescent="0.2"/>
    <row r="18239" s="733" customFormat="1" x14ac:dyDescent="0.2"/>
    <row r="18240" s="733" customFormat="1" x14ac:dyDescent="0.2"/>
    <row r="18241" s="733" customFormat="1" x14ac:dyDescent="0.2"/>
    <row r="18242" s="733" customFormat="1" x14ac:dyDescent="0.2"/>
    <row r="18243" s="733" customFormat="1" x14ac:dyDescent="0.2"/>
    <row r="18244" s="733" customFormat="1" x14ac:dyDescent="0.2"/>
    <row r="18245" s="733" customFormat="1" x14ac:dyDescent="0.2"/>
    <row r="18246" s="733" customFormat="1" x14ac:dyDescent="0.2"/>
    <row r="18247" s="733" customFormat="1" x14ac:dyDescent="0.2"/>
    <row r="18248" s="733" customFormat="1" x14ac:dyDescent="0.2"/>
    <row r="18249" s="733" customFormat="1" x14ac:dyDescent="0.2"/>
    <row r="18250" s="733" customFormat="1" x14ac:dyDescent="0.2"/>
    <row r="18251" s="733" customFormat="1" x14ac:dyDescent="0.2"/>
    <row r="18252" s="733" customFormat="1" x14ac:dyDescent="0.2"/>
    <row r="18253" s="733" customFormat="1" x14ac:dyDescent="0.2"/>
    <row r="18254" s="733" customFormat="1" x14ac:dyDescent="0.2"/>
    <row r="18255" s="733" customFormat="1" x14ac:dyDescent="0.2"/>
    <row r="18256" s="733" customFormat="1" x14ac:dyDescent="0.2"/>
    <row r="18257" s="733" customFormat="1" x14ac:dyDescent="0.2"/>
    <row r="18258" s="733" customFormat="1" x14ac:dyDescent="0.2"/>
    <row r="18259" s="733" customFormat="1" x14ac:dyDescent="0.2"/>
    <row r="18260" s="733" customFormat="1" x14ac:dyDescent="0.2"/>
    <row r="18261" s="733" customFormat="1" x14ac:dyDescent="0.2"/>
    <row r="18262" s="733" customFormat="1" x14ac:dyDescent="0.2"/>
    <row r="18263" s="733" customFormat="1" x14ac:dyDescent="0.2"/>
    <row r="18264" s="733" customFormat="1" x14ac:dyDescent="0.2"/>
    <row r="18265" s="733" customFormat="1" x14ac:dyDescent="0.2"/>
    <row r="18266" s="733" customFormat="1" x14ac:dyDescent="0.2"/>
    <row r="18267" s="733" customFormat="1" x14ac:dyDescent="0.2"/>
    <row r="18268" s="733" customFormat="1" x14ac:dyDescent="0.2"/>
    <row r="18269" s="733" customFormat="1" x14ac:dyDescent="0.2"/>
    <row r="18270" s="733" customFormat="1" x14ac:dyDescent="0.2"/>
    <row r="18271" s="733" customFormat="1" x14ac:dyDescent="0.2"/>
    <row r="18272" s="733" customFormat="1" x14ac:dyDescent="0.2"/>
    <row r="18273" s="733" customFormat="1" x14ac:dyDescent="0.2"/>
    <row r="18274" s="733" customFormat="1" x14ac:dyDescent="0.2"/>
    <row r="18275" s="733" customFormat="1" x14ac:dyDescent="0.2"/>
    <row r="18276" s="733" customFormat="1" x14ac:dyDescent="0.2"/>
    <row r="18277" s="733" customFormat="1" x14ac:dyDescent="0.2"/>
    <row r="18278" s="733" customFormat="1" x14ac:dyDescent="0.2"/>
    <row r="18279" s="733" customFormat="1" x14ac:dyDescent="0.2"/>
    <row r="18280" s="733" customFormat="1" x14ac:dyDescent="0.2"/>
    <row r="18281" s="733" customFormat="1" x14ac:dyDescent="0.2"/>
    <row r="18282" s="733" customFormat="1" x14ac:dyDescent="0.2"/>
    <row r="18283" s="733" customFormat="1" x14ac:dyDescent="0.2"/>
    <row r="18284" s="733" customFormat="1" x14ac:dyDescent="0.2"/>
    <row r="18285" s="733" customFormat="1" x14ac:dyDescent="0.2"/>
    <row r="18286" s="733" customFormat="1" x14ac:dyDescent="0.2"/>
    <row r="18287" s="733" customFormat="1" x14ac:dyDescent="0.2"/>
    <row r="18288" s="733" customFormat="1" x14ac:dyDescent="0.2"/>
    <row r="18289" s="733" customFormat="1" x14ac:dyDescent="0.2"/>
    <row r="18290" s="733" customFormat="1" x14ac:dyDescent="0.2"/>
    <row r="18291" s="733" customFormat="1" x14ac:dyDescent="0.2"/>
    <row r="18292" s="733" customFormat="1" x14ac:dyDescent="0.2"/>
    <row r="18293" s="733" customFormat="1" x14ac:dyDescent="0.2"/>
    <row r="18294" s="733" customFormat="1" x14ac:dyDescent="0.2"/>
    <row r="18295" s="733" customFormat="1" x14ac:dyDescent="0.2"/>
    <row r="18296" s="733" customFormat="1" x14ac:dyDescent="0.2"/>
    <row r="18297" s="733" customFormat="1" x14ac:dyDescent="0.2"/>
    <row r="18298" s="733" customFormat="1" x14ac:dyDescent="0.2"/>
    <row r="18299" s="733" customFormat="1" x14ac:dyDescent="0.2"/>
    <row r="18300" s="733" customFormat="1" x14ac:dyDescent="0.2"/>
    <row r="18301" s="733" customFormat="1" x14ac:dyDescent="0.2"/>
    <row r="18302" s="733" customFormat="1" x14ac:dyDescent="0.2"/>
    <row r="18303" s="733" customFormat="1" x14ac:dyDescent="0.2"/>
    <row r="18304" s="733" customFormat="1" x14ac:dyDescent="0.2"/>
    <row r="18305" s="733" customFormat="1" x14ac:dyDescent="0.2"/>
    <row r="18306" s="733" customFormat="1" x14ac:dyDescent="0.2"/>
    <row r="18307" s="733" customFormat="1" x14ac:dyDescent="0.2"/>
    <row r="18308" s="733" customFormat="1" x14ac:dyDescent="0.2"/>
    <row r="18309" s="733" customFormat="1" x14ac:dyDescent="0.2"/>
    <row r="18310" s="733" customFormat="1" x14ac:dyDescent="0.2"/>
    <row r="18311" s="733" customFormat="1" x14ac:dyDescent="0.2"/>
    <row r="18312" s="733" customFormat="1" x14ac:dyDescent="0.2"/>
    <row r="18313" s="733" customFormat="1" x14ac:dyDescent="0.2"/>
    <row r="18314" s="733" customFormat="1" x14ac:dyDescent="0.2"/>
    <row r="18315" s="733" customFormat="1" x14ac:dyDescent="0.2"/>
    <row r="18316" s="733" customFormat="1" x14ac:dyDescent="0.2"/>
    <row r="18317" s="733" customFormat="1" x14ac:dyDescent="0.2"/>
    <row r="18318" s="733" customFormat="1" x14ac:dyDescent="0.2"/>
    <row r="18319" s="733" customFormat="1" x14ac:dyDescent="0.2"/>
    <row r="18320" s="733" customFormat="1" x14ac:dyDescent="0.2"/>
    <row r="18321" s="733" customFormat="1" x14ac:dyDescent="0.2"/>
    <row r="18322" s="733" customFormat="1" x14ac:dyDescent="0.2"/>
    <row r="18323" s="733" customFormat="1" x14ac:dyDescent="0.2"/>
    <row r="18324" s="733" customFormat="1" x14ac:dyDescent="0.2"/>
    <row r="18325" s="733" customFormat="1" x14ac:dyDescent="0.2"/>
    <row r="18326" s="733" customFormat="1" x14ac:dyDescent="0.2"/>
    <row r="18327" s="733" customFormat="1" x14ac:dyDescent="0.2"/>
    <row r="18328" s="733" customFormat="1" x14ac:dyDescent="0.2"/>
    <row r="18329" s="733" customFormat="1" x14ac:dyDescent="0.2"/>
    <row r="18330" s="733" customFormat="1" x14ac:dyDescent="0.2"/>
    <row r="18331" s="733" customFormat="1" x14ac:dyDescent="0.2"/>
    <row r="18332" s="733" customFormat="1" x14ac:dyDescent="0.2"/>
    <row r="18333" s="733" customFormat="1" x14ac:dyDescent="0.2"/>
    <row r="18334" s="733" customFormat="1" x14ac:dyDescent="0.2"/>
    <row r="18335" s="733" customFormat="1" x14ac:dyDescent="0.2"/>
    <row r="18336" s="733" customFormat="1" x14ac:dyDescent="0.2"/>
    <row r="18337" s="733" customFormat="1" x14ac:dyDescent="0.2"/>
    <row r="18338" s="733" customFormat="1" x14ac:dyDescent="0.2"/>
    <row r="18339" s="733" customFormat="1" x14ac:dyDescent="0.2"/>
    <row r="18340" s="733" customFormat="1" x14ac:dyDescent="0.2"/>
    <row r="18341" s="733" customFormat="1" x14ac:dyDescent="0.2"/>
    <row r="18342" s="733" customFormat="1" x14ac:dyDescent="0.2"/>
    <row r="18343" s="733" customFormat="1" x14ac:dyDescent="0.2"/>
    <row r="18344" s="733" customFormat="1" x14ac:dyDescent="0.2"/>
    <row r="18345" s="733" customFormat="1" x14ac:dyDescent="0.2"/>
    <row r="18346" s="733" customFormat="1" x14ac:dyDescent="0.2"/>
    <row r="18347" s="733" customFormat="1" x14ac:dyDescent="0.2"/>
    <row r="18348" s="733" customFormat="1" x14ac:dyDescent="0.2"/>
    <row r="18349" s="733" customFormat="1" x14ac:dyDescent="0.2"/>
    <row r="18350" s="733" customFormat="1" x14ac:dyDescent="0.2"/>
    <row r="18351" s="733" customFormat="1" x14ac:dyDescent="0.2"/>
    <row r="18352" s="733" customFormat="1" x14ac:dyDescent="0.2"/>
    <row r="18353" s="733" customFormat="1" x14ac:dyDescent="0.2"/>
    <row r="18354" s="733" customFormat="1" x14ac:dyDescent="0.2"/>
    <row r="18355" s="733" customFormat="1" x14ac:dyDescent="0.2"/>
    <row r="18356" s="733" customFormat="1" x14ac:dyDescent="0.2"/>
    <row r="18357" s="733" customFormat="1" x14ac:dyDescent="0.2"/>
    <row r="18358" s="733" customFormat="1" x14ac:dyDescent="0.2"/>
    <row r="18359" s="733" customFormat="1" x14ac:dyDescent="0.2"/>
    <row r="18360" s="733" customFormat="1" x14ac:dyDescent="0.2"/>
    <row r="18361" s="733" customFormat="1" x14ac:dyDescent="0.2"/>
    <row r="18362" s="733" customFormat="1" x14ac:dyDescent="0.2"/>
    <row r="18363" s="733" customFormat="1" x14ac:dyDescent="0.2"/>
    <row r="18364" s="733" customFormat="1" x14ac:dyDescent="0.2"/>
    <row r="18365" s="733" customFormat="1" x14ac:dyDescent="0.2"/>
    <row r="18366" s="733" customFormat="1" x14ac:dyDescent="0.2"/>
    <row r="18367" s="733" customFormat="1" x14ac:dyDescent="0.2"/>
    <row r="18368" s="733" customFormat="1" x14ac:dyDescent="0.2"/>
    <row r="18369" s="733" customFormat="1" x14ac:dyDescent="0.2"/>
    <row r="18370" s="733" customFormat="1" x14ac:dyDescent="0.2"/>
    <row r="18371" s="733" customFormat="1" x14ac:dyDescent="0.2"/>
    <row r="18372" s="733" customFormat="1" x14ac:dyDescent="0.2"/>
    <row r="18373" s="733" customFormat="1" x14ac:dyDescent="0.2"/>
    <row r="18374" s="733" customFormat="1" x14ac:dyDescent="0.2"/>
    <row r="18375" s="733" customFormat="1" x14ac:dyDescent="0.2"/>
    <row r="18376" s="733" customFormat="1" x14ac:dyDescent="0.2"/>
    <row r="18377" s="733" customFormat="1" x14ac:dyDescent="0.2"/>
    <row r="18378" s="733" customFormat="1" x14ac:dyDescent="0.2"/>
    <row r="18379" s="733" customFormat="1" x14ac:dyDescent="0.2"/>
    <row r="18380" s="733" customFormat="1" x14ac:dyDescent="0.2"/>
    <row r="18381" s="733" customFormat="1" x14ac:dyDescent="0.2"/>
    <row r="18382" s="733" customFormat="1" x14ac:dyDescent="0.2"/>
    <row r="18383" s="733" customFormat="1" x14ac:dyDescent="0.2"/>
    <row r="18384" s="733" customFormat="1" x14ac:dyDescent="0.2"/>
    <row r="18385" s="733" customFormat="1" x14ac:dyDescent="0.2"/>
    <row r="18386" s="733" customFormat="1" x14ac:dyDescent="0.2"/>
    <row r="18387" s="733" customFormat="1" x14ac:dyDescent="0.2"/>
    <row r="18388" s="733" customFormat="1" x14ac:dyDescent="0.2"/>
    <row r="18389" s="733" customFormat="1" x14ac:dyDescent="0.2"/>
    <row r="18390" s="733" customFormat="1" x14ac:dyDescent="0.2"/>
    <row r="18391" s="733" customFormat="1" x14ac:dyDescent="0.2"/>
    <row r="18392" s="733" customFormat="1" x14ac:dyDescent="0.2"/>
    <row r="18393" s="733" customFormat="1" x14ac:dyDescent="0.2"/>
    <row r="18394" s="733" customFormat="1" x14ac:dyDescent="0.2"/>
    <row r="18395" s="733" customFormat="1" x14ac:dyDescent="0.2"/>
    <row r="18396" s="733" customFormat="1" x14ac:dyDescent="0.2"/>
    <row r="18397" s="733" customFormat="1" x14ac:dyDescent="0.2"/>
    <row r="18398" s="733" customFormat="1" x14ac:dyDescent="0.2"/>
    <row r="18399" s="733" customFormat="1" x14ac:dyDescent="0.2"/>
    <row r="18400" s="733" customFormat="1" x14ac:dyDescent="0.2"/>
    <row r="18401" s="733" customFormat="1" x14ac:dyDescent="0.2"/>
    <row r="18402" s="733" customFormat="1" x14ac:dyDescent="0.2"/>
    <row r="18403" s="733" customFormat="1" x14ac:dyDescent="0.2"/>
    <row r="18404" s="733" customFormat="1" x14ac:dyDescent="0.2"/>
    <row r="18405" s="733" customFormat="1" x14ac:dyDescent="0.2"/>
    <row r="18406" s="733" customFormat="1" x14ac:dyDescent="0.2"/>
    <row r="18407" s="733" customFormat="1" x14ac:dyDescent="0.2"/>
    <row r="18408" s="733" customFormat="1" x14ac:dyDescent="0.2"/>
    <row r="18409" s="733" customFormat="1" x14ac:dyDescent="0.2"/>
    <row r="18410" s="733" customFormat="1" x14ac:dyDescent="0.2"/>
    <row r="18411" s="733" customFormat="1" x14ac:dyDescent="0.2"/>
    <row r="18412" s="733" customFormat="1" x14ac:dyDescent="0.2"/>
    <row r="18413" s="733" customFormat="1" x14ac:dyDescent="0.2"/>
    <row r="18414" s="733" customFormat="1" x14ac:dyDescent="0.2"/>
    <row r="18415" s="733" customFormat="1" x14ac:dyDescent="0.2"/>
    <row r="18416" s="733" customFormat="1" x14ac:dyDescent="0.2"/>
    <row r="18417" s="733" customFormat="1" x14ac:dyDescent="0.2"/>
    <row r="18418" s="733" customFormat="1" x14ac:dyDescent="0.2"/>
    <row r="18419" s="733" customFormat="1" x14ac:dyDescent="0.2"/>
    <row r="18420" s="733" customFormat="1" x14ac:dyDescent="0.2"/>
    <row r="18421" s="733" customFormat="1" x14ac:dyDescent="0.2"/>
    <row r="18422" s="733" customFormat="1" x14ac:dyDescent="0.2"/>
    <row r="18423" s="733" customFormat="1" x14ac:dyDescent="0.2"/>
    <row r="18424" s="733" customFormat="1" x14ac:dyDescent="0.2"/>
    <row r="18425" s="733" customFormat="1" x14ac:dyDescent="0.2"/>
    <row r="18426" s="733" customFormat="1" x14ac:dyDescent="0.2"/>
    <row r="18427" s="733" customFormat="1" x14ac:dyDescent="0.2"/>
    <row r="18428" s="733" customFormat="1" x14ac:dyDescent="0.2"/>
    <row r="18429" s="733" customFormat="1" x14ac:dyDescent="0.2"/>
    <row r="18430" s="733" customFormat="1" x14ac:dyDescent="0.2"/>
    <row r="18431" s="733" customFormat="1" x14ac:dyDescent="0.2"/>
    <row r="18432" s="733" customFormat="1" x14ac:dyDescent="0.2"/>
    <row r="18433" s="733" customFormat="1" x14ac:dyDescent="0.2"/>
    <row r="18434" s="733" customFormat="1" x14ac:dyDescent="0.2"/>
    <row r="18435" s="733" customFormat="1" x14ac:dyDescent="0.2"/>
    <row r="18436" s="733" customFormat="1" x14ac:dyDescent="0.2"/>
    <row r="18437" s="733" customFormat="1" x14ac:dyDescent="0.2"/>
    <row r="18438" s="733" customFormat="1" x14ac:dyDescent="0.2"/>
    <row r="18439" s="733" customFormat="1" x14ac:dyDescent="0.2"/>
    <row r="18440" s="733" customFormat="1" x14ac:dyDescent="0.2"/>
    <row r="18441" s="733" customFormat="1" x14ac:dyDescent="0.2"/>
    <row r="18442" s="733" customFormat="1" x14ac:dyDescent="0.2"/>
    <row r="18443" s="733" customFormat="1" x14ac:dyDescent="0.2"/>
    <row r="18444" s="733" customFormat="1" x14ac:dyDescent="0.2"/>
    <row r="18445" s="733" customFormat="1" x14ac:dyDescent="0.2"/>
    <row r="18446" s="733" customFormat="1" x14ac:dyDescent="0.2"/>
    <row r="18447" s="733" customFormat="1" x14ac:dyDescent="0.2"/>
    <row r="18448" s="733" customFormat="1" x14ac:dyDescent="0.2"/>
    <row r="18449" s="733" customFormat="1" x14ac:dyDescent="0.2"/>
    <row r="18450" s="733" customFormat="1" x14ac:dyDescent="0.2"/>
    <row r="18451" s="733" customFormat="1" x14ac:dyDescent="0.2"/>
    <row r="18452" s="733" customFormat="1" x14ac:dyDescent="0.2"/>
    <row r="18453" s="733" customFormat="1" x14ac:dyDescent="0.2"/>
    <row r="18454" s="733" customFormat="1" x14ac:dyDescent="0.2"/>
    <row r="18455" s="733" customFormat="1" x14ac:dyDescent="0.2"/>
    <row r="18456" s="733" customFormat="1" x14ac:dyDescent="0.2"/>
    <row r="18457" s="733" customFormat="1" x14ac:dyDescent="0.2"/>
    <row r="18458" s="733" customFormat="1" x14ac:dyDescent="0.2"/>
    <row r="18459" s="733" customFormat="1" x14ac:dyDescent="0.2"/>
    <row r="18460" s="733" customFormat="1" x14ac:dyDescent="0.2"/>
    <row r="18461" s="733" customFormat="1" x14ac:dyDescent="0.2"/>
    <row r="18462" s="733" customFormat="1" x14ac:dyDescent="0.2"/>
    <row r="18463" s="733" customFormat="1" x14ac:dyDescent="0.2"/>
    <row r="18464" s="733" customFormat="1" x14ac:dyDescent="0.2"/>
    <row r="18465" s="733" customFormat="1" x14ac:dyDescent="0.2"/>
    <row r="18466" s="733" customFormat="1" x14ac:dyDescent="0.2"/>
    <row r="18467" s="733" customFormat="1" x14ac:dyDescent="0.2"/>
    <row r="18468" s="733" customFormat="1" x14ac:dyDescent="0.2"/>
    <row r="18469" s="733" customFormat="1" x14ac:dyDescent="0.2"/>
    <row r="18470" s="733" customFormat="1" x14ac:dyDescent="0.2"/>
    <row r="18471" s="733" customFormat="1" x14ac:dyDescent="0.2"/>
    <row r="18472" s="733" customFormat="1" x14ac:dyDescent="0.2"/>
    <row r="18473" s="733" customFormat="1" x14ac:dyDescent="0.2"/>
    <row r="18474" s="733" customFormat="1" x14ac:dyDescent="0.2"/>
    <row r="18475" s="733" customFormat="1" x14ac:dyDescent="0.2"/>
    <row r="18476" s="733" customFormat="1" x14ac:dyDescent="0.2"/>
    <row r="18477" s="733" customFormat="1" x14ac:dyDescent="0.2"/>
    <row r="18478" s="733" customFormat="1" x14ac:dyDescent="0.2"/>
    <row r="18479" s="733" customFormat="1" x14ac:dyDescent="0.2"/>
    <row r="18480" s="733" customFormat="1" x14ac:dyDescent="0.2"/>
    <row r="18481" s="733" customFormat="1" x14ac:dyDescent="0.2"/>
    <row r="18482" s="733" customFormat="1" x14ac:dyDescent="0.2"/>
    <row r="18483" s="733" customFormat="1" x14ac:dyDescent="0.2"/>
    <row r="18484" s="733" customFormat="1" x14ac:dyDescent="0.2"/>
    <row r="18485" s="733" customFormat="1" x14ac:dyDescent="0.2"/>
    <row r="18486" s="733" customFormat="1" x14ac:dyDescent="0.2"/>
    <row r="18487" s="733" customFormat="1" x14ac:dyDescent="0.2"/>
    <row r="18488" s="733" customFormat="1" x14ac:dyDescent="0.2"/>
    <row r="18489" s="733" customFormat="1" x14ac:dyDescent="0.2"/>
    <row r="18490" s="733" customFormat="1" x14ac:dyDescent="0.2"/>
    <row r="18491" s="733" customFormat="1" x14ac:dyDescent="0.2"/>
    <row r="18492" s="733" customFormat="1" x14ac:dyDescent="0.2"/>
    <row r="18493" s="733" customFormat="1" x14ac:dyDescent="0.2"/>
    <row r="18494" s="733" customFormat="1" x14ac:dyDescent="0.2"/>
    <row r="18495" s="733" customFormat="1" x14ac:dyDescent="0.2"/>
    <row r="18496" s="733" customFormat="1" x14ac:dyDescent="0.2"/>
    <row r="18497" s="733" customFormat="1" x14ac:dyDescent="0.2"/>
    <row r="18498" s="733" customFormat="1" x14ac:dyDescent="0.2"/>
    <row r="18499" s="733" customFormat="1" x14ac:dyDescent="0.2"/>
    <row r="18500" s="733" customFormat="1" x14ac:dyDescent="0.2"/>
    <row r="18501" s="733" customFormat="1" x14ac:dyDescent="0.2"/>
    <row r="18502" s="733" customFormat="1" x14ac:dyDescent="0.2"/>
    <row r="18503" s="733" customFormat="1" x14ac:dyDescent="0.2"/>
    <row r="18504" s="733" customFormat="1" x14ac:dyDescent="0.2"/>
    <row r="18505" s="733" customFormat="1" x14ac:dyDescent="0.2"/>
    <row r="18506" s="733" customFormat="1" x14ac:dyDescent="0.2"/>
    <row r="18507" s="733" customFormat="1" x14ac:dyDescent="0.2"/>
    <row r="18508" s="733" customFormat="1" x14ac:dyDescent="0.2"/>
    <row r="18509" s="733" customFormat="1" x14ac:dyDescent="0.2"/>
    <row r="18510" s="733" customFormat="1" x14ac:dyDescent="0.2"/>
    <row r="18511" s="733" customFormat="1" x14ac:dyDescent="0.2"/>
    <row r="18512" s="733" customFormat="1" x14ac:dyDescent="0.2"/>
    <row r="18513" s="733" customFormat="1" x14ac:dyDescent="0.2"/>
    <row r="18514" s="733" customFormat="1" x14ac:dyDescent="0.2"/>
    <row r="18515" s="733" customFormat="1" x14ac:dyDescent="0.2"/>
    <row r="18516" s="733" customFormat="1" x14ac:dyDescent="0.2"/>
    <row r="18517" s="733" customFormat="1" x14ac:dyDescent="0.2"/>
    <row r="18518" s="733" customFormat="1" x14ac:dyDescent="0.2"/>
    <row r="18519" s="733" customFormat="1" x14ac:dyDescent="0.2"/>
    <row r="18520" s="733" customFormat="1" x14ac:dyDescent="0.2"/>
    <row r="18521" s="733" customFormat="1" x14ac:dyDescent="0.2"/>
    <row r="18522" s="733" customFormat="1" x14ac:dyDescent="0.2"/>
    <row r="18523" s="733" customFormat="1" x14ac:dyDescent="0.2"/>
    <row r="18524" s="733" customFormat="1" x14ac:dyDescent="0.2"/>
    <row r="18525" s="733" customFormat="1" x14ac:dyDescent="0.2"/>
    <row r="18526" s="733" customFormat="1" x14ac:dyDescent="0.2"/>
    <row r="18527" s="733" customFormat="1" x14ac:dyDescent="0.2"/>
    <row r="18528" s="733" customFormat="1" x14ac:dyDescent="0.2"/>
    <row r="18529" s="733" customFormat="1" x14ac:dyDescent="0.2"/>
    <row r="18530" s="733" customFormat="1" x14ac:dyDescent="0.2"/>
    <row r="18531" s="733" customFormat="1" x14ac:dyDescent="0.2"/>
    <row r="18532" s="733" customFormat="1" x14ac:dyDescent="0.2"/>
    <row r="18533" s="733" customFormat="1" x14ac:dyDescent="0.2"/>
    <row r="18534" s="733" customFormat="1" x14ac:dyDescent="0.2"/>
    <row r="18535" s="733" customFormat="1" x14ac:dyDescent="0.2"/>
    <row r="18536" s="733" customFormat="1" x14ac:dyDescent="0.2"/>
    <row r="18537" s="733" customFormat="1" x14ac:dyDescent="0.2"/>
    <row r="18538" s="733" customFormat="1" x14ac:dyDescent="0.2"/>
    <row r="18539" s="733" customFormat="1" x14ac:dyDescent="0.2"/>
    <row r="18540" s="733" customFormat="1" x14ac:dyDescent="0.2"/>
    <row r="18541" s="733" customFormat="1" x14ac:dyDescent="0.2"/>
    <row r="18542" s="733" customFormat="1" x14ac:dyDescent="0.2"/>
    <row r="18543" s="733" customFormat="1" x14ac:dyDescent="0.2"/>
    <row r="18544" s="733" customFormat="1" x14ac:dyDescent="0.2"/>
    <row r="18545" s="733" customFormat="1" x14ac:dyDescent="0.2"/>
    <row r="18546" s="733" customFormat="1" x14ac:dyDescent="0.2"/>
    <row r="18547" s="733" customFormat="1" x14ac:dyDescent="0.2"/>
    <row r="18548" s="733" customFormat="1" x14ac:dyDescent="0.2"/>
    <row r="18549" s="733" customFormat="1" x14ac:dyDescent="0.2"/>
    <row r="18550" s="733" customFormat="1" x14ac:dyDescent="0.2"/>
    <row r="18551" s="733" customFormat="1" x14ac:dyDescent="0.2"/>
    <row r="18552" s="733" customFormat="1" x14ac:dyDescent="0.2"/>
    <row r="18553" s="733" customFormat="1" x14ac:dyDescent="0.2"/>
    <row r="18554" s="733" customFormat="1" x14ac:dyDescent="0.2"/>
    <row r="18555" s="733" customFormat="1" x14ac:dyDescent="0.2"/>
    <row r="18556" s="733" customFormat="1" x14ac:dyDescent="0.2"/>
    <row r="18557" s="733" customFormat="1" x14ac:dyDescent="0.2"/>
    <row r="18558" s="733" customFormat="1" x14ac:dyDescent="0.2"/>
    <row r="18559" s="733" customFormat="1" x14ac:dyDescent="0.2"/>
    <row r="18560" s="733" customFormat="1" x14ac:dyDescent="0.2"/>
    <row r="18561" s="733" customFormat="1" x14ac:dyDescent="0.2"/>
    <row r="18562" s="733" customFormat="1" x14ac:dyDescent="0.2"/>
    <row r="18563" s="733" customFormat="1" x14ac:dyDescent="0.2"/>
    <row r="18564" s="733" customFormat="1" x14ac:dyDescent="0.2"/>
    <row r="18565" s="733" customFormat="1" x14ac:dyDescent="0.2"/>
    <row r="18566" s="733" customFormat="1" x14ac:dyDescent="0.2"/>
    <row r="18567" s="733" customFormat="1" x14ac:dyDescent="0.2"/>
    <row r="18568" s="733" customFormat="1" x14ac:dyDescent="0.2"/>
    <row r="18569" s="733" customFormat="1" x14ac:dyDescent="0.2"/>
    <row r="18570" s="733" customFormat="1" x14ac:dyDescent="0.2"/>
    <row r="18571" s="733" customFormat="1" x14ac:dyDescent="0.2"/>
    <row r="18572" s="733" customFormat="1" x14ac:dyDescent="0.2"/>
    <row r="18573" s="733" customFormat="1" x14ac:dyDescent="0.2"/>
    <row r="18574" s="733" customFormat="1" x14ac:dyDescent="0.2"/>
    <row r="18575" s="733" customFormat="1" x14ac:dyDescent="0.2"/>
    <row r="18576" s="733" customFormat="1" x14ac:dyDescent="0.2"/>
    <row r="18577" s="733" customFormat="1" x14ac:dyDescent="0.2"/>
    <row r="18578" s="733" customFormat="1" x14ac:dyDescent="0.2"/>
    <row r="18579" s="733" customFormat="1" x14ac:dyDescent="0.2"/>
    <row r="18580" s="733" customFormat="1" x14ac:dyDescent="0.2"/>
    <row r="18581" s="733" customFormat="1" x14ac:dyDescent="0.2"/>
    <row r="18582" s="733" customFormat="1" x14ac:dyDescent="0.2"/>
    <row r="18583" s="733" customFormat="1" x14ac:dyDescent="0.2"/>
    <row r="18584" s="733" customFormat="1" x14ac:dyDescent="0.2"/>
    <row r="18585" s="733" customFormat="1" x14ac:dyDescent="0.2"/>
    <row r="18586" s="733" customFormat="1" x14ac:dyDescent="0.2"/>
    <row r="18587" s="733" customFormat="1" x14ac:dyDescent="0.2"/>
    <row r="18588" s="733" customFormat="1" x14ac:dyDescent="0.2"/>
    <row r="18589" s="733" customFormat="1" x14ac:dyDescent="0.2"/>
    <row r="18590" s="733" customFormat="1" x14ac:dyDescent="0.2"/>
    <row r="18591" s="733" customFormat="1" x14ac:dyDescent="0.2"/>
    <row r="18592" s="733" customFormat="1" x14ac:dyDescent="0.2"/>
    <row r="18593" s="733" customFormat="1" x14ac:dyDescent="0.2"/>
    <row r="18594" s="733" customFormat="1" x14ac:dyDescent="0.2"/>
    <row r="18595" s="733" customFormat="1" x14ac:dyDescent="0.2"/>
    <row r="18596" s="733" customFormat="1" x14ac:dyDescent="0.2"/>
    <row r="18597" s="733" customFormat="1" x14ac:dyDescent="0.2"/>
    <row r="18598" s="733" customFormat="1" x14ac:dyDescent="0.2"/>
    <row r="18599" s="733" customFormat="1" x14ac:dyDescent="0.2"/>
    <row r="18600" s="733" customFormat="1" x14ac:dyDescent="0.2"/>
    <row r="18601" s="733" customFormat="1" x14ac:dyDescent="0.2"/>
    <row r="18602" s="733" customFormat="1" x14ac:dyDescent="0.2"/>
    <row r="18603" s="733" customFormat="1" x14ac:dyDescent="0.2"/>
    <row r="18604" s="733" customFormat="1" x14ac:dyDescent="0.2"/>
    <row r="18605" s="733" customFormat="1" x14ac:dyDescent="0.2"/>
    <row r="18606" s="733" customFormat="1" x14ac:dyDescent="0.2"/>
    <row r="18607" s="733" customFormat="1" x14ac:dyDescent="0.2"/>
    <row r="18608" s="733" customFormat="1" x14ac:dyDescent="0.2"/>
    <row r="18609" s="733" customFormat="1" x14ac:dyDescent="0.2"/>
    <row r="18610" s="733" customFormat="1" x14ac:dyDescent="0.2"/>
    <row r="18611" s="733" customFormat="1" x14ac:dyDescent="0.2"/>
    <row r="18612" s="733" customFormat="1" x14ac:dyDescent="0.2"/>
    <row r="18613" s="733" customFormat="1" x14ac:dyDescent="0.2"/>
    <row r="18614" s="733" customFormat="1" x14ac:dyDescent="0.2"/>
    <row r="18615" s="733" customFormat="1" x14ac:dyDescent="0.2"/>
    <row r="18616" s="733" customFormat="1" x14ac:dyDescent="0.2"/>
    <row r="18617" s="733" customFormat="1" x14ac:dyDescent="0.2"/>
    <row r="18618" s="733" customFormat="1" x14ac:dyDescent="0.2"/>
    <row r="18619" s="733" customFormat="1" x14ac:dyDescent="0.2"/>
    <row r="18620" s="733" customFormat="1" x14ac:dyDescent="0.2"/>
    <row r="18621" s="733" customFormat="1" x14ac:dyDescent="0.2"/>
    <row r="18622" s="733" customFormat="1" x14ac:dyDescent="0.2"/>
    <row r="18623" s="733" customFormat="1" x14ac:dyDescent="0.2"/>
    <row r="18624" s="733" customFormat="1" x14ac:dyDescent="0.2"/>
    <row r="18625" s="733" customFormat="1" x14ac:dyDescent="0.2"/>
    <row r="18626" s="733" customFormat="1" x14ac:dyDescent="0.2"/>
    <row r="18627" s="733" customFormat="1" x14ac:dyDescent="0.2"/>
    <row r="18628" s="733" customFormat="1" x14ac:dyDescent="0.2"/>
    <row r="18629" s="733" customFormat="1" x14ac:dyDescent="0.2"/>
    <row r="18630" s="733" customFormat="1" x14ac:dyDescent="0.2"/>
    <row r="18631" s="733" customFormat="1" x14ac:dyDescent="0.2"/>
    <row r="18632" s="733" customFormat="1" x14ac:dyDescent="0.2"/>
    <row r="18633" s="733" customFormat="1" x14ac:dyDescent="0.2"/>
    <row r="18634" s="733" customFormat="1" x14ac:dyDescent="0.2"/>
    <row r="18635" s="733" customFormat="1" x14ac:dyDescent="0.2"/>
    <row r="18636" s="733" customFormat="1" x14ac:dyDescent="0.2"/>
    <row r="18637" s="733" customFormat="1" x14ac:dyDescent="0.2"/>
    <row r="18638" s="733" customFormat="1" x14ac:dyDescent="0.2"/>
    <row r="18639" s="733" customFormat="1" x14ac:dyDescent="0.2"/>
    <row r="18640" s="733" customFormat="1" x14ac:dyDescent="0.2"/>
    <row r="18641" s="733" customFormat="1" x14ac:dyDescent="0.2"/>
    <row r="18642" s="733" customFormat="1" x14ac:dyDescent="0.2"/>
    <row r="18643" s="733" customFormat="1" x14ac:dyDescent="0.2"/>
    <row r="18644" s="733" customFormat="1" x14ac:dyDescent="0.2"/>
    <row r="18645" s="733" customFormat="1" x14ac:dyDescent="0.2"/>
    <row r="18646" s="733" customFormat="1" x14ac:dyDescent="0.2"/>
    <row r="18647" s="733" customFormat="1" x14ac:dyDescent="0.2"/>
    <row r="18648" s="733" customFormat="1" x14ac:dyDescent="0.2"/>
    <row r="18649" s="733" customFormat="1" x14ac:dyDescent="0.2"/>
    <row r="18650" s="733" customFormat="1" x14ac:dyDescent="0.2"/>
    <row r="18651" s="733" customFormat="1" x14ac:dyDescent="0.2"/>
    <row r="18652" s="733" customFormat="1" x14ac:dyDescent="0.2"/>
    <row r="18653" s="733" customFormat="1" x14ac:dyDescent="0.2"/>
    <row r="18654" s="733" customFormat="1" x14ac:dyDescent="0.2"/>
    <row r="18655" s="733" customFormat="1" x14ac:dyDescent="0.2"/>
    <row r="18656" s="733" customFormat="1" x14ac:dyDescent="0.2"/>
    <row r="18657" s="733" customFormat="1" x14ac:dyDescent="0.2"/>
    <row r="18658" s="733" customFormat="1" x14ac:dyDescent="0.2"/>
    <row r="18659" s="733" customFormat="1" x14ac:dyDescent="0.2"/>
    <row r="18660" s="733" customFormat="1" x14ac:dyDescent="0.2"/>
    <row r="18661" s="733" customFormat="1" x14ac:dyDescent="0.2"/>
    <row r="18662" s="733" customFormat="1" x14ac:dyDescent="0.2"/>
    <row r="18663" s="733" customFormat="1" x14ac:dyDescent="0.2"/>
    <row r="18664" s="733" customFormat="1" x14ac:dyDescent="0.2"/>
    <row r="18665" s="733" customFormat="1" x14ac:dyDescent="0.2"/>
    <row r="18666" s="733" customFormat="1" x14ac:dyDescent="0.2"/>
    <row r="18667" s="733" customFormat="1" x14ac:dyDescent="0.2"/>
    <row r="18668" s="733" customFormat="1" x14ac:dyDescent="0.2"/>
    <row r="18669" s="733" customFormat="1" x14ac:dyDescent="0.2"/>
    <row r="18670" s="733" customFormat="1" x14ac:dyDescent="0.2"/>
    <row r="18671" s="733" customFormat="1" x14ac:dyDescent="0.2"/>
    <row r="18672" s="733" customFormat="1" x14ac:dyDescent="0.2"/>
    <row r="18673" s="733" customFormat="1" x14ac:dyDescent="0.2"/>
    <row r="18674" s="733" customFormat="1" x14ac:dyDescent="0.2"/>
    <row r="18675" s="733" customFormat="1" x14ac:dyDescent="0.2"/>
    <row r="18676" s="733" customFormat="1" x14ac:dyDescent="0.2"/>
    <row r="18677" s="733" customFormat="1" x14ac:dyDescent="0.2"/>
    <row r="18678" s="733" customFormat="1" x14ac:dyDescent="0.2"/>
    <row r="18679" s="733" customFormat="1" x14ac:dyDescent="0.2"/>
    <row r="18680" s="733" customFormat="1" x14ac:dyDescent="0.2"/>
    <row r="18681" s="733" customFormat="1" x14ac:dyDescent="0.2"/>
    <row r="18682" s="733" customFormat="1" x14ac:dyDescent="0.2"/>
    <row r="18683" s="733" customFormat="1" x14ac:dyDescent="0.2"/>
    <row r="18684" s="733" customFormat="1" x14ac:dyDescent="0.2"/>
    <row r="18685" s="733" customFormat="1" x14ac:dyDescent="0.2"/>
    <row r="18686" s="733" customFormat="1" x14ac:dyDescent="0.2"/>
    <row r="18687" s="733" customFormat="1" x14ac:dyDescent="0.2"/>
    <row r="18688" s="733" customFormat="1" x14ac:dyDescent="0.2"/>
    <row r="18689" s="733" customFormat="1" x14ac:dyDescent="0.2"/>
    <row r="18690" s="733" customFormat="1" x14ac:dyDescent="0.2"/>
    <row r="18691" s="733" customFormat="1" x14ac:dyDescent="0.2"/>
    <row r="18692" s="733" customFormat="1" x14ac:dyDescent="0.2"/>
    <row r="18693" s="733" customFormat="1" x14ac:dyDescent="0.2"/>
    <row r="18694" s="733" customFormat="1" x14ac:dyDescent="0.2"/>
    <row r="18695" s="733" customFormat="1" x14ac:dyDescent="0.2"/>
    <row r="18696" s="733" customFormat="1" x14ac:dyDescent="0.2"/>
    <row r="18697" s="733" customFormat="1" x14ac:dyDescent="0.2"/>
    <row r="18698" s="733" customFormat="1" x14ac:dyDescent="0.2"/>
    <row r="18699" s="733" customFormat="1" x14ac:dyDescent="0.2"/>
    <row r="18700" s="733" customFormat="1" x14ac:dyDescent="0.2"/>
    <row r="18701" s="733" customFormat="1" x14ac:dyDescent="0.2"/>
    <row r="18702" s="733" customFormat="1" x14ac:dyDescent="0.2"/>
    <row r="18703" s="733" customFormat="1" x14ac:dyDescent="0.2"/>
    <row r="18704" s="733" customFormat="1" x14ac:dyDescent="0.2"/>
    <row r="18705" s="733" customFormat="1" x14ac:dyDescent="0.2"/>
    <row r="18706" s="733" customFormat="1" x14ac:dyDescent="0.2"/>
    <row r="18707" s="733" customFormat="1" x14ac:dyDescent="0.2"/>
    <row r="18708" s="733" customFormat="1" x14ac:dyDescent="0.2"/>
    <row r="18709" s="733" customFormat="1" x14ac:dyDescent="0.2"/>
    <row r="18710" s="733" customFormat="1" x14ac:dyDescent="0.2"/>
    <row r="18711" s="733" customFormat="1" x14ac:dyDescent="0.2"/>
    <row r="18712" s="733" customFormat="1" x14ac:dyDescent="0.2"/>
    <row r="18713" s="733" customFormat="1" x14ac:dyDescent="0.2"/>
    <row r="18714" s="733" customFormat="1" x14ac:dyDescent="0.2"/>
    <row r="18715" s="733" customFormat="1" x14ac:dyDescent="0.2"/>
    <row r="18716" s="733" customFormat="1" x14ac:dyDescent="0.2"/>
    <row r="18717" s="733" customFormat="1" x14ac:dyDescent="0.2"/>
    <row r="18718" s="733" customFormat="1" x14ac:dyDescent="0.2"/>
    <row r="18719" s="733" customFormat="1" x14ac:dyDescent="0.2"/>
    <row r="18720" s="733" customFormat="1" x14ac:dyDescent="0.2"/>
    <row r="18721" s="733" customFormat="1" x14ac:dyDescent="0.2"/>
    <row r="18722" s="733" customFormat="1" x14ac:dyDescent="0.2"/>
    <row r="18723" s="733" customFormat="1" x14ac:dyDescent="0.2"/>
    <row r="18724" s="733" customFormat="1" x14ac:dyDescent="0.2"/>
    <row r="18725" s="733" customFormat="1" x14ac:dyDescent="0.2"/>
    <row r="18726" s="733" customFormat="1" x14ac:dyDescent="0.2"/>
    <row r="18727" s="733" customFormat="1" x14ac:dyDescent="0.2"/>
    <row r="18728" s="733" customFormat="1" x14ac:dyDescent="0.2"/>
    <row r="18729" s="733" customFormat="1" x14ac:dyDescent="0.2"/>
    <row r="18730" s="733" customFormat="1" x14ac:dyDescent="0.2"/>
    <row r="18731" s="733" customFormat="1" x14ac:dyDescent="0.2"/>
    <row r="18732" s="733" customFormat="1" x14ac:dyDescent="0.2"/>
    <row r="18733" s="733" customFormat="1" x14ac:dyDescent="0.2"/>
    <row r="18734" s="733" customFormat="1" x14ac:dyDescent="0.2"/>
    <row r="18735" s="733" customFormat="1" x14ac:dyDescent="0.2"/>
    <row r="18736" s="733" customFormat="1" x14ac:dyDescent="0.2"/>
    <row r="18737" s="733" customFormat="1" x14ac:dyDescent="0.2"/>
    <row r="18738" s="733" customFormat="1" x14ac:dyDescent="0.2"/>
    <row r="18739" s="733" customFormat="1" x14ac:dyDescent="0.2"/>
    <row r="18740" s="733" customFormat="1" x14ac:dyDescent="0.2"/>
    <row r="18741" s="733" customFormat="1" x14ac:dyDescent="0.2"/>
    <row r="18742" s="733" customFormat="1" x14ac:dyDescent="0.2"/>
    <row r="18743" s="733" customFormat="1" x14ac:dyDescent="0.2"/>
    <row r="18744" s="733" customFormat="1" x14ac:dyDescent="0.2"/>
    <row r="18745" s="733" customFormat="1" x14ac:dyDescent="0.2"/>
    <row r="18746" s="733" customFormat="1" x14ac:dyDescent="0.2"/>
    <row r="18747" s="733" customFormat="1" x14ac:dyDescent="0.2"/>
    <row r="18748" s="733" customFormat="1" x14ac:dyDescent="0.2"/>
    <row r="18749" s="733" customFormat="1" x14ac:dyDescent="0.2"/>
    <row r="18750" s="733" customFormat="1" x14ac:dyDescent="0.2"/>
    <row r="18751" s="733" customFormat="1" x14ac:dyDescent="0.2"/>
    <row r="18752" s="733" customFormat="1" x14ac:dyDescent="0.2"/>
    <row r="18753" s="733" customFormat="1" x14ac:dyDescent="0.2"/>
    <row r="18754" s="733" customFormat="1" x14ac:dyDescent="0.2"/>
    <row r="18755" s="733" customFormat="1" x14ac:dyDescent="0.2"/>
    <row r="18756" s="733" customFormat="1" x14ac:dyDescent="0.2"/>
    <row r="18757" s="733" customFormat="1" x14ac:dyDescent="0.2"/>
    <row r="18758" s="733" customFormat="1" x14ac:dyDescent="0.2"/>
    <row r="18759" s="733" customFormat="1" x14ac:dyDescent="0.2"/>
    <row r="18760" s="733" customFormat="1" x14ac:dyDescent="0.2"/>
    <row r="18761" s="733" customFormat="1" x14ac:dyDescent="0.2"/>
    <row r="18762" s="733" customFormat="1" x14ac:dyDescent="0.2"/>
    <row r="18763" s="733" customFormat="1" x14ac:dyDescent="0.2"/>
    <row r="18764" s="733" customFormat="1" x14ac:dyDescent="0.2"/>
    <row r="18765" s="733" customFormat="1" x14ac:dyDescent="0.2"/>
    <row r="18766" s="733" customFormat="1" x14ac:dyDescent="0.2"/>
    <row r="18767" s="733" customFormat="1" x14ac:dyDescent="0.2"/>
    <row r="18768" s="733" customFormat="1" x14ac:dyDescent="0.2"/>
    <row r="18769" s="733" customFormat="1" x14ac:dyDescent="0.2"/>
    <row r="18770" s="733" customFormat="1" x14ac:dyDescent="0.2"/>
    <row r="18771" s="733" customFormat="1" x14ac:dyDescent="0.2"/>
    <row r="18772" s="733" customFormat="1" x14ac:dyDescent="0.2"/>
    <row r="18773" s="733" customFormat="1" x14ac:dyDescent="0.2"/>
    <row r="18774" s="733" customFormat="1" x14ac:dyDescent="0.2"/>
    <row r="18775" s="733" customFormat="1" x14ac:dyDescent="0.2"/>
    <row r="18776" s="733" customFormat="1" x14ac:dyDescent="0.2"/>
    <row r="18777" s="733" customFormat="1" x14ac:dyDescent="0.2"/>
    <row r="18778" s="733" customFormat="1" x14ac:dyDescent="0.2"/>
    <row r="18779" s="733" customFormat="1" x14ac:dyDescent="0.2"/>
    <row r="18780" s="733" customFormat="1" x14ac:dyDescent="0.2"/>
    <row r="18781" s="733" customFormat="1" x14ac:dyDescent="0.2"/>
    <row r="18782" s="733" customFormat="1" x14ac:dyDescent="0.2"/>
    <row r="18783" s="733" customFormat="1" x14ac:dyDescent="0.2"/>
    <row r="18784" s="733" customFormat="1" x14ac:dyDescent="0.2"/>
    <row r="18785" s="733" customFormat="1" x14ac:dyDescent="0.2"/>
    <row r="18786" s="733" customFormat="1" x14ac:dyDescent="0.2"/>
    <row r="18787" s="733" customFormat="1" x14ac:dyDescent="0.2"/>
    <row r="18788" s="733" customFormat="1" x14ac:dyDescent="0.2"/>
    <row r="18789" s="733" customFormat="1" x14ac:dyDescent="0.2"/>
    <row r="18790" s="733" customFormat="1" x14ac:dyDescent="0.2"/>
    <row r="18791" s="733" customFormat="1" x14ac:dyDescent="0.2"/>
    <row r="18792" s="733" customFormat="1" x14ac:dyDescent="0.2"/>
    <row r="18793" s="733" customFormat="1" x14ac:dyDescent="0.2"/>
    <row r="18794" s="733" customFormat="1" x14ac:dyDescent="0.2"/>
    <row r="18795" s="733" customFormat="1" x14ac:dyDescent="0.2"/>
    <row r="18796" s="733" customFormat="1" x14ac:dyDescent="0.2"/>
    <row r="18797" s="733" customFormat="1" x14ac:dyDescent="0.2"/>
    <row r="18798" s="733" customFormat="1" x14ac:dyDescent="0.2"/>
    <row r="18799" s="733" customFormat="1" x14ac:dyDescent="0.2"/>
    <row r="18800" s="733" customFormat="1" x14ac:dyDescent="0.2"/>
    <row r="18801" s="733" customFormat="1" x14ac:dyDescent="0.2"/>
    <row r="18802" s="733" customFormat="1" x14ac:dyDescent="0.2"/>
    <row r="18803" s="733" customFormat="1" x14ac:dyDescent="0.2"/>
    <row r="18804" s="733" customFormat="1" x14ac:dyDescent="0.2"/>
    <row r="18805" s="733" customFormat="1" x14ac:dyDescent="0.2"/>
    <row r="18806" s="733" customFormat="1" x14ac:dyDescent="0.2"/>
    <row r="18807" s="733" customFormat="1" x14ac:dyDescent="0.2"/>
    <row r="18808" s="733" customFormat="1" x14ac:dyDescent="0.2"/>
    <row r="18809" s="733" customFormat="1" x14ac:dyDescent="0.2"/>
    <row r="18810" s="733" customFormat="1" x14ac:dyDescent="0.2"/>
    <row r="18811" s="733" customFormat="1" x14ac:dyDescent="0.2"/>
    <row r="18812" s="733" customFormat="1" x14ac:dyDescent="0.2"/>
    <row r="18813" s="733" customFormat="1" x14ac:dyDescent="0.2"/>
    <row r="18814" s="733" customFormat="1" x14ac:dyDescent="0.2"/>
    <row r="18815" s="733" customFormat="1" x14ac:dyDescent="0.2"/>
    <row r="18816" s="733" customFormat="1" x14ac:dyDescent="0.2"/>
    <row r="18817" s="733" customFormat="1" x14ac:dyDescent="0.2"/>
    <row r="18818" s="733" customFormat="1" x14ac:dyDescent="0.2"/>
    <row r="18819" s="733" customFormat="1" x14ac:dyDescent="0.2"/>
    <row r="18820" s="733" customFormat="1" x14ac:dyDescent="0.2"/>
    <row r="18821" s="733" customFormat="1" x14ac:dyDescent="0.2"/>
    <row r="18822" s="733" customFormat="1" x14ac:dyDescent="0.2"/>
    <row r="18823" s="733" customFormat="1" x14ac:dyDescent="0.2"/>
    <row r="18824" s="733" customFormat="1" x14ac:dyDescent="0.2"/>
    <row r="18825" s="733" customFormat="1" x14ac:dyDescent="0.2"/>
    <row r="18826" s="733" customFormat="1" x14ac:dyDescent="0.2"/>
    <row r="18827" s="733" customFormat="1" x14ac:dyDescent="0.2"/>
    <row r="18828" s="733" customFormat="1" x14ac:dyDescent="0.2"/>
    <row r="18829" s="733" customFormat="1" x14ac:dyDescent="0.2"/>
    <row r="18830" s="733" customFormat="1" x14ac:dyDescent="0.2"/>
    <row r="18831" s="733" customFormat="1" x14ac:dyDescent="0.2"/>
    <row r="18832" s="733" customFormat="1" x14ac:dyDescent="0.2"/>
    <row r="18833" s="733" customFormat="1" x14ac:dyDescent="0.2"/>
    <row r="18834" s="733" customFormat="1" x14ac:dyDescent="0.2"/>
    <row r="18835" s="733" customFormat="1" x14ac:dyDescent="0.2"/>
    <row r="18836" s="733" customFormat="1" x14ac:dyDescent="0.2"/>
    <row r="18837" s="733" customFormat="1" x14ac:dyDescent="0.2"/>
    <row r="18838" s="733" customFormat="1" x14ac:dyDescent="0.2"/>
    <row r="18839" s="733" customFormat="1" x14ac:dyDescent="0.2"/>
    <row r="18840" s="733" customFormat="1" x14ac:dyDescent="0.2"/>
    <row r="18841" s="733" customFormat="1" x14ac:dyDescent="0.2"/>
    <row r="18842" s="733" customFormat="1" x14ac:dyDescent="0.2"/>
    <row r="18843" s="733" customFormat="1" x14ac:dyDescent="0.2"/>
    <row r="18844" s="733" customFormat="1" x14ac:dyDescent="0.2"/>
    <row r="18845" s="733" customFormat="1" x14ac:dyDescent="0.2"/>
    <row r="18846" s="733" customFormat="1" x14ac:dyDescent="0.2"/>
    <row r="18847" s="733" customFormat="1" x14ac:dyDescent="0.2"/>
    <row r="18848" s="733" customFormat="1" x14ac:dyDescent="0.2"/>
    <row r="18849" s="733" customFormat="1" x14ac:dyDescent="0.2"/>
    <row r="18850" s="733" customFormat="1" x14ac:dyDescent="0.2"/>
    <row r="18851" s="733" customFormat="1" x14ac:dyDescent="0.2"/>
    <row r="18852" s="733" customFormat="1" x14ac:dyDescent="0.2"/>
    <row r="18853" s="733" customFormat="1" x14ac:dyDescent="0.2"/>
    <row r="18854" s="733" customFormat="1" x14ac:dyDescent="0.2"/>
    <row r="18855" s="733" customFormat="1" x14ac:dyDescent="0.2"/>
    <row r="18856" s="733" customFormat="1" x14ac:dyDescent="0.2"/>
    <row r="18857" s="733" customFormat="1" x14ac:dyDescent="0.2"/>
    <row r="18858" s="733" customFormat="1" x14ac:dyDescent="0.2"/>
    <row r="18859" s="733" customFormat="1" x14ac:dyDescent="0.2"/>
    <row r="18860" s="733" customFormat="1" x14ac:dyDescent="0.2"/>
    <row r="18861" s="733" customFormat="1" x14ac:dyDescent="0.2"/>
    <row r="18862" s="733" customFormat="1" x14ac:dyDescent="0.2"/>
    <row r="18863" s="733" customFormat="1" x14ac:dyDescent="0.2"/>
    <row r="18864" s="733" customFormat="1" x14ac:dyDescent="0.2"/>
    <row r="18865" s="733" customFormat="1" x14ac:dyDescent="0.2"/>
    <row r="18866" s="733" customFormat="1" x14ac:dyDescent="0.2"/>
    <row r="18867" s="733" customFormat="1" x14ac:dyDescent="0.2"/>
    <row r="18868" s="733" customFormat="1" x14ac:dyDescent="0.2"/>
    <row r="18869" s="733" customFormat="1" x14ac:dyDescent="0.2"/>
    <row r="18870" s="733" customFormat="1" x14ac:dyDescent="0.2"/>
    <row r="18871" s="733" customFormat="1" x14ac:dyDescent="0.2"/>
    <row r="18872" s="733" customFormat="1" x14ac:dyDescent="0.2"/>
    <row r="18873" s="733" customFormat="1" x14ac:dyDescent="0.2"/>
    <row r="18874" s="733" customFormat="1" x14ac:dyDescent="0.2"/>
    <row r="18875" s="733" customFormat="1" x14ac:dyDescent="0.2"/>
    <row r="18876" s="733" customFormat="1" x14ac:dyDescent="0.2"/>
    <row r="18877" s="733" customFormat="1" x14ac:dyDescent="0.2"/>
    <row r="18878" s="733" customFormat="1" x14ac:dyDescent="0.2"/>
    <row r="18879" s="733" customFormat="1" x14ac:dyDescent="0.2"/>
    <row r="18880" s="733" customFormat="1" x14ac:dyDescent="0.2"/>
    <row r="18881" s="733" customFormat="1" x14ac:dyDescent="0.2"/>
    <row r="18882" s="733" customFormat="1" x14ac:dyDescent="0.2"/>
    <row r="18883" s="733" customFormat="1" x14ac:dyDescent="0.2"/>
    <row r="18884" s="733" customFormat="1" x14ac:dyDescent="0.2"/>
    <row r="18885" s="733" customFormat="1" x14ac:dyDescent="0.2"/>
    <row r="18886" s="733" customFormat="1" x14ac:dyDescent="0.2"/>
    <row r="18887" s="733" customFormat="1" x14ac:dyDescent="0.2"/>
    <row r="18888" s="733" customFormat="1" x14ac:dyDescent="0.2"/>
    <row r="18889" s="733" customFormat="1" x14ac:dyDescent="0.2"/>
    <row r="18890" s="733" customFormat="1" x14ac:dyDescent="0.2"/>
    <row r="18891" s="733" customFormat="1" x14ac:dyDescent="0.2"/>
    <row r="18892" s="733" customFormat="1" x14ac:dyDescent="0.2"/>
    <row r="18893" s="733" customFormat="1" x14ac:dyDescent="0.2"/>
    <row r="18894" s="733" customFormat="1" x14ac:dyDescent="0.2"/>
    <row r="18895" s="733" customFormat="1" x14ac:dyDescent="0.2"/>
    <row r="18896" s="733" customFormat="1" x14ac:dyDescent="0.2"/>
    <row r="18897" s="733" customFormat="1" x14ac:dyDescent="0.2"/>
    <row r="18898" s="733" customFormat="1" x14ac:dyDescent="0.2"/>
    <row r="18899" s="733" customFormat="1" x14ac:dyDescent="0.2"/>
    <row r="18900" s="733" customFormat="1" x14ac:dyDescent="0.2"/>
    <row r="18901" s="733" customFormat="1" x14ac:dyDescent="0.2"/>
    <row r="18902" s="733" customFormat="1" x14ac:dyDescent="0.2"/>
    <row r="18903" s="733" customFormat="1" x14ac:dyDescent="0.2"/>
    <row r="18904" s="733" customFormat="1" x14ac:dyDescent="0.2"/>
    <row r="18905" s="733" customFormat="1" x14ac:dyDescent="0.2"/>
    <row r="18906" s="733" customFormat="1" x14ac:dyDescent="0.2"/>
    <row r="18907" s="733" customFormat="1" x14ac:dyDescent="0.2"/>
    <row r="18908" s="733" customFormat="1" x14ac:dyDescent="0.2"/>
    <row r="18909" s="733" customFormat="1" x14ac:dyDescent="0.2"/>
    <row r="18910" s="733" customFormat="1" x14ac:dyDescent="0.2"/>
    <row r="18911" s="733" customFormat="1" x14ac:dyDescent="0.2"/>
    <row r="18912" s="733" customFormat="1" x14ac:dyDescent="0.2"/>
    <row r="18913" s="733" customFormat="1" x14ac:dyDescent="0.2"/>
    <row r="18914" s="733" customFormat="1" x14ac:dyDescent="0.2"/>
    <row r="18915" s="733" customFormat="1" x14ac:dyDescent="0.2"/>
    <row r="18916" s="733" customFormat="1" x14ac:dyDescent="0.2"/>
    <row r="18917" s="733" customFormat="1" x14ac:dyDescent="0.2"/>
    <row r="18918" s="733" customFormat="1" x14ac:dyDescent="0.2"/>
    <row r="18919" s="733" customFormat="1" x14ac:dyDescent="0.2"/>
    <row r="18920" s="733" customFormat="1" x14ac:dyDescent="0.2"/>
    <row r="18921" s="733" customFormat="1" x14ac:dyDescent="0.2"/>
    <row r="18922" s="733" customFormat="1" x14ac:dyDescent="0.2"/>
    <row r="18923" s="733" customFormat="1" x14ac:dyDescent="0.2"/>
    <row r="18924" s="733" customFormat="1" x14ac:dyDescent="0.2"/>
    <row r="18925" s="733" customFormat="1" x14ac:dyDescent="0.2"/>
    <row r="18926" s="733" customFormat="1" x14ac:dyDescent="0.2"/>
    <row r="18927" s="733" customFormat="1" x14ac:dyDescent="0.2"/>
    <row r="18928" s="733" customFormat="1" x14ac:dyDescent="0.2"/>
    <row r="18929" s="733" customFormat="1" x14ac:dyDescent="0.2"/>
    <row r="18930" s="733" customFormat="1" x14ac:dyDescent="0.2"/>
    <row r="18931" s="733" customFormat="1" x14ac:dyDescent="0.2"/>
    <row r="18932" s="733" customFormat="1" x14ac:dyDescent="0.2"/>
    <row r="18933" s="733" customFormat="1" x14ac:dyDescent="0.2"/>
    <row r="18934" s="733" customFormat="1" x14ac:dyDescent="0.2"/>
    <row r="18935" s="733" customFormat="1" x14ac:dyDescent="0.2"/>
    <row r="18936" s="733" customFormat="1" x14ac:dyDescent="0.2"/>
    <row r="18937" s="733" customFormat="1" x14ac:dyDescent="0.2"/>
    <row r="18938" s="733" customFormat="1" x14ac:dyDescent="0.2"/>
    <row r="18939" s="733" customFormat="1" x14ac:dyDescent="0.2"/>
    <row r="18940" s="733" customFormat="1" x14ac:dyDescent="0.2"/>
    <row r="18941" s="733" customFormat="1" x14ac:dyDescent="0.2"/>
    <row r="18942" s="733" customFormat="1" x14ac:dyDescent="0.2"/>
    <row r="18943" s="733" customFormat="1" x14ac:dyDescent="0.2"/>
    <row r="18944" s="733" customFormat="1" x14ac:dyDescent="0.2"/>
    <row r="18945" s="733" customFormat="1" x14ac:dyDescent="0.2"/>
    <row r="18946" s="733" customFormat="1" x14ac:dyDescent="0.2"/>
    <row r="18947" s="733" customFormat="1" x14ac:dyDescent="0.2"/>
    <row r="18948" s="733" customFormat="1" x14ac:dyDescent="0.2"/>
    <row r="18949" s="733" customFormat="1" x14ac:dyDescent="0.2"/>
    <row r="18950" s="733" customFormat="1" x14ac:dyDescent="0.2"/>
    <row r="18951" s="733" customFormat="1" x14ac:dyDescent="0.2"/>
    <row r="18952" s="733" customFormat="1" x14ac:dyDescent="0.2"/>
    <row r="18953" s="733" customFormat="1" x14ac:dyDescent="0.2"/>
    <row r="18954" s="733" customFormat="1" x14ac:dyDescent="0.2"/>
    <row r="18955" s="733" customFormat="1" x14ac:dyDescent="0.2"/>
    <row r="18956" s="733" customFormat="1" x14ac:dyDescent="0.2"/>
    <row r="18957" s="733" customFormat="1" x14ac:dyDescent="0.2"/>
    <row r="18958" s="733" customFormat="1" x14ac:dyDescent="0.2"/>
    <row r="18959" s="733" customFormat="1" x14ac:dyDescent="0.2"/>
    <row r="18960" s="733" customFormat="1" x14ac:dyDescent="0.2"/>
    <row r="18961" s="733" customFormat="1" x14ac:dyDescent="0.2"/>
    <row r="18962" s="733" customFormat="1" x14ac:dyDescent="0.2"/>
    <row r="18963" s="733" customFormat="1" x14ac:dyDescent="0.2"/>
    <row r="18964" s="733" customFormat="1" x14ac:dyDescent="0.2"/>
    <row r="18965" s="733" customFormat="1" x14ac:dyDescent="0.2"/>
    <row r="18966" s="733" customFormat="1" x14ac:dyDescent="0.2"/>
    <row r="18967" s="733" customFormat="1" x14ac:dyDescent="0.2"/>
    <row r="18968" s="733" customFormat="1" x14ac:dyDescent="0.2"/>
    <row r="18969" s="733" customFormat="1" x14ac:dyDescent="0.2"/>
    <row r="18970" s="733" customFormat="1" x14ac:dyDescent="0.2"/>
    <row r="18971" s="733" customFormat="1" x14ac:dyDescent="0.2"/>
    <row r="18972" s="733" customFormat="1" x14ac:dyDescent="0.2"/>
    <row r="18973" s="733" customFormat="1" x14ac:dyDescent="0.2"/>
    <row r="18974" s="733" customFormat="1" x14ac:dyDescent="0.2"/>
    <row r="18975" s="733" customFormat="1" x14ac:dyDescent="0.2"/>
    <row r="18976" s="733" customFormat="1" x14ac:dyDescent="0.2"/>
    <row r="18977" s="733" customFormat="1" x14ac:dyDescent="0.2"/>
    <row r="18978" s="733" customFormat="1" x14ac:dyDescent="0.2"/>
    <row r="18979" s="733" customFormat="1" x14ac:dyDescent="0.2"/>
    <row r="18980" s="733" customFormat="1" x14ac:dyDescent="0.2"/>
    <row r="18981" s="733" customFormat="1" x14ac:dyDescent="0.2"/>
    <row r="18982" s="733" customFormat="1" x14ac:dyDescent="0.2"/>
    <row r="18983" s="733" customFormat="1" x14ac:dyDescent="0.2"/>
    <row r="18984" s="733" customFormat="1" x14ac:dyDescent="0.2"/>
    <row r="18985" s="733" customFormat="1" x14ac:dyDescent="0.2"/>
    <row r="18986" s="733" customFormat="1" x14ac:dyDescent="0.2"/>
    <row r="18987" s="733" customFormat="1" x14ac:dyDescent="0.2"/>
    <row r="18988" s="733" customFormat="1" x14ac:dyDescent="0.2"/>
    <row r="18989" s="733" customFormat="1" x14ac:dyDescent="0.2"/>
    <row r="18990" s="733" customFormat="1" x14ac:dyDescent="0.2"/>
    <row r="18991" s="733" customFormat="1" x14ac:dyDescent="0.2"/>
    <row r="18992" s="733" customFormat="1" x14ac:dyDescent="0.2"/>
    <row r="18993" s="733" customFormat="1" x14ac:dyDescent="0.2"/>
    <row r="18994" s="733" customFormat="1" x14ac:dyDescent="0.2"/>
    <row r="18995" s="733" customFormat="1" x14ac:dyDescent="0.2"/>
    <row r="18996" s="733" customFormat="1" x14ac:dyDescent="0.2"/>
    <row r="18997" s="733" customFormat="1" x14ac:dyDescent="0.2"/>
    <row r="18998" s="733" customFormat="1" x14ac:dyDescent="0.2"/>
    <row r="18999" s="733" customFormat="1" x14ac:dyDescent="0.2"/>
    <row r="19000" s="733" customFormat="1" x14ac:dyDescent="0.2"/>
    <row r="19001" s="733" customFormat="1" x14ac:dyDescent="0.2"/>
    <row r="19002" s="733" customFormat="1" x14ac:dyDescent="0.2"/>
    <row r="19003" s="733" customFormat="1" x14ac:dyDescent="0.2"/>
    <row r="19004" s="733" customFormat="1" x14ac:dyDescent="0.2"/>
    <row r="19005" s="733" customFormat="1" x14ac:dyDescent="0.2"/>
    <row r="19006" s="733" customFormat="1" x14ac:dyDescent="0.2"/>
    <row r="19007" s="733" customFormat="1" x14ac:dyDescent="0.2"/>
    <row r="19008" s="733" customFormat="1" x14ac:dyDescent="0.2"/>
    <row r="19009" s="733" customFormat="1" x14ac:dyDescent="0.2"/>
    <row r="19010" s="733" customFormat="1" x14ac:dyDescent="0.2"/>
    <row r="19011" s="733" customFormat="1" x14ac:dyDescent="0.2"/>
    <row r="19012" s="733" customFormat="1" x14ac:dyDescent="0.2"/>
    <row r="19013" s="733" customFormat="1" x14ac:dyDescent="0.2"/>
    <row r="19014" s="733" customFormat="1" x14ac:dyDescent="0.2"/>
    <row r="19015" s="733" customFormat="1" x14ac:dyDescent="0.2"/>
    <row r="19016" s="733" customFormat="1" x14ac:dyDescent="0.2"/>
    <row r="19017" s="733" customFormat="1" x14ac:dyDescent="0.2"/>
    <row r="19018" s="733" customFormat="1" x14ac:dyDescent="0.2"/>
    <row r="19019" s="733" customFormat="1" x14ac:dyDescent="0.2"/>
    <row r="19020" s="733" customFormat="1" x14ac:dyDescent="0.2"/>
    <row r="19021" s="733" customFormat="1" x14ac:dyDescent="0.2"/>
    <row r="19022" s="733" customFormat="1" x14ac:dyDescent="0.2"/>
    <row r="19023" s="733" customFormat="1" x14ac:dyDescent="0.2"/>
    <row r="19024" s="733" customFormat="1" x14ac:dyDescent="0.2"/>
    <row r="19025" s="733" customFormat="1" x14ac:dyDescent="0.2"/>
    <row r="19026" s="733" customFormat="1" x14ac:dyDescent="0.2"/>
    <row r="19027" s="733" customFormat="1" x14ac:dyDescent="0.2"/>
    <row r="19028" s="733" customFormat="1" x14ac:dyDescent="0.2"/>
    <row r="19029" s="733" customFormat="1" x14ac:dyDescent="0.2"/>
    <row r="19030" s="733" customFormat="1" x14ac:dyDescent="0.2"/>
    <row r="19031" s="733" customFormat="1" x14ac:dyDescent="0.2"/>
    <row r="19032" s="733" customFormat="1" x14ac:dyDescent="0.2"/>
    <row r="19033" s="733" customFormat="1" x14ac:dyDescent="0.2"/>
    <row r="19034" s="733" customFormat="1" x14ac:dyDescent="0.2"/>
    <row r="19035" s="733" customFormat="1" x14ac:dyDescent="0.2"/>
    <row r="19036" s="733" customFormat="1" x14ac:dyDescent="0.2"/>
    <row r="19037" s="733" customFormat="1" x14ac:dyDescent="0.2"/>
    <row r="19038" s="733" customFormat="1" x14ac:dyDescent="0.2"/>
    <row r="19039" s="733" customFormat="1" x14ac:dyDescent="0.2"/>
    <row r="19040" s="733" customFormat="1" x14ac:dyDescent="0.2"/>
    <row r="19041" s="733" customFormat="1" x14ac:dyDescent="0.2"/>
    <row r="19042" s="733" customFormat="1" x14ac:dyDescent="0.2"/>
    <row r="19043" s="733" customFormat="1" x14ac:dyDescent="0.2"/>
    <row r="19044" s="733" customFormat="1" x14ac:dyDescent="0.2"/>
    <row r="19045" s="733" customFormat="1" x14ac:dyDescent="0.2"/>
    <row r="19046" s="733" customFormat="1" x14ac:dyDescent="0.2"/>
    <row r="19047" s="733" customFormat="1" x14ac:dyDescent="0.2"/>
    <row r="19048" s="733" customFormat="1" x14ac:dyDescent="0.2"/>
    <row r="19049" s="733" customFormat="1" x14ac:dyDescent="0.2"/>
    <row r="19050" s="733" customFormat="1" x14ac:dyDescent="0.2"/>
    <row r="19051" s="733" customFormat="1" x14ac:dyDescent="0.2"/>
    <row r="19052" s="733" customFormat="1" x14ac:dyDescent="0.2"/>
    <row r="19053" s="733" customFormat="1" x14ac:dyDescent="0.2"/>
    <row r="19054" s="733" customFormat="1" x14ac:dyDescent="0.2"/>
    <row r="19055" s="733" customFormat="1" x14ac:dyDescent="0.2"/>
    <row r="19056" s="733" customFormat="1" x14ac:dyDescent="0.2"/>
    <row r="19057" s="733" customFormat="1" x14ac:dyDescent="0.2"/>
    <row r="19058" s="733" customFormat="1" x14ac:dyDescent="0.2"/>
    <row r="19059" s="733" customFormat="1" x14ac:dyDescent="0.2"/>
    <row r="19060" s="733" customFormat="1" x14ac:dyDescent="0.2"/>
    <row r="19061" s="733" customFormat="1" x14ac:dyDescent="0.2"/>
    <row r="19062" s="733" customFormat="1" x14ac:dyDescent="0.2"/>
    <row r="19063" s="733" customFormat="1" x14ac:dyDescent="0.2"/>
    <row r="19064" s="733" customFormat="1" x14ac:dyDescent="0.2"/>
    <row r="19065" s="733" customFormat="1" x14ac:dyDescent="0.2"/>
    <row r="19066" s="733" customFormat="1" x14ac:dyDescent="0.2"/>
    <row r="19067" s="733" customFormat="1" x14ac:dyDescent="0.2"/>
    <row r="19068" s="733" customFormat="1" x14ac:dyDescent="0.2"/>
    <row r="19069" s="733" customFormat="1" x14ac:dyDescent="0.2"/>
    <row r="19070" s="733" customFormat="1" x14ac:dyDescent="0.2"/>
    <row r="19071" s="733" customFormat="1" x14ac:dyDescent="0.2"/>
    <row r="19072" s="733" customFormat="1" x14ac:dyDescent="0.2"/>
    <row r="19073" s="733" customFormat="1" x14ac:dyDescent="0.2"/>
    <row r="19074" s="733" customFormat="1" x14ac:dyDescent="0.2"/>
    <row r="19075" s="733" customFormat="1" x14ac:dyDescent="0.2"/>
    <row r="19076" s="733" customFormat="1" x14ac:dyDescent="0.2"/>
    <row r="19077" s="733" customFormat="1" x14ac:dyDescent="0.2"/>
    <row r="19078" s="733" customFormat="1" x14ac:dyDescent="0.2"/>
    <row r="19079" s="733" customFormat="1" x14ac:dyDescent="0.2"/>
    <row r="19080" s="733" customFormat="1" x14ac:dyDescent="0.2"/>
    <row r="19081" s="733" customFormat="1" x14ac:dyDescent="0.2"/>
    <row r="19082" s="733" customFormat="1" x14ac:dyDescent="0.2"/>
    <row r="19083" s="733" customFormat="1" x14ac:dyDescent="0.2"/>
    <row r="19084" s="733" customFormat="1" x14ac:dyDescent="0.2"/>
    <row r="19085" s="733" customFormat="1" x14ac:dyDescent="0.2"/>
    <row r="19086" s="733" customFormat="1" x14ac:dyDescent="0.2"/>
    <row r="19087" s="733" customFormat="1" x14ac:dyDescent="0.2"/>
    <row r="19088" s="733" customFormat="1" x14ac:dyDescent="0.2"/>
    <row r="19089" s="733" customFormat="1" x14ac:dyDescent="0.2"/>
    <row r="19090" s="733" customFormat="1" x14ac:dyDescent="0.2"/>
    <row r="19091" s="733" customFormat="1" x14ac:dyDescent="0.2"/>
    <row r="19092" s="733" customFormat="1" x14ac:dyDescent="0.2"/>
    <row r="19093" s="733" customFormat="1" x14ac:dyDescent="0.2"/>
    <row r="19094" s="733" customFormat="1" x14ac:dyDescent="0.2"/>
    <row r="19095" s="733" customFormat="1" x14ac:dyDescent="0.2"/>
    <row r="19096" s="733" customFormat="1" x14ac:dyDescent="0.2"/>
    <row r="19097" s="733" customFormat="1" x14ac:dyDescent="0.2"/>
    <row r="19098" s="733" customFormat="1" x14ac:dyDescent="0.2"/>
    <row r="19099" s="733" customFormat="1" x14ac:dyDescent="0.2"/>
    <row r="19100" s="733" customFormat="1" x14ac:dyDescent="0.2"/>
    <row r="19101" s="733" customFormat="1" x14ac:dyDescent="0.2"/>
    <row r="19102" s="733" customFormat="1" x14ac:dyDescent="0.2"/>
    <row r="19103" s="733" customFormat="1" x14ac:dyDescent="0.2"/>
    <row r="19104" s="733" customFormat="1" x14ac:dyDescent="0.2"/>
    <row r="19105" s="733" customFormat="1" x14ac:dyDescent="0.2"/>
    <row r="19106" s="733" customFormat="1" x14ac:dyDescent="0.2"/>
    <row r="19107" s="733" customFormat="1" x14ac:dyDescent="0.2"/>
    <row r="19108" s="733" customFormat="1" x14ac:dyDescent="0.2"/>
    <row r="19109" s="733" customFormat="1" x14ac:dyDescent="0.2"/>
    <row r="19110" s="733" customFormat="1" x14ac:dyDescent="0.2"/>
    <row r="19111" s="733" customFormat="1" x14ac:dyDescent="0.2"/>
    <row r="19112" s="733" customFormat="1" x14ac:dyDescent="0.2"/>
    <row r="19113" s="733" customFormat="1" x14ac:dyDescent="0.2"/>
    <row r="19114" s="733" customFormat="1" x14ac:dyDescent="0.2"/>
    <row r="19115" s="733" customFormat="1" x14ac:dyDescent="0.2"/>
    <row r="19116" s="733" customFormat="1" x14ac:dyDescent="0.2"/>
    <row r="19117" s="733" customFormat="1" x14ac:dyDescent="0.2"/>
    <row r="19118" s="733" customFormat="1" x14ac:dyDescent="0.2"/>
    <row r="19119" s="733" customFormat="1" x14ac:dyDescent="0.2"/>
    <row r="19120" s="733" customFormat="1" x14ac:dyDescent="0.2"/>
    <row r="19121" s="733" customFormat="1" x14ac:dyDescent="0.2"/>
    <row r="19122" s="733" customFormat="1" x14ac:dyDescent="0.2"/>
    <row r="19123" s="733" customFormat="1" x14ac:dyDescent="0.2"/>
    <row r="19124" s="733" customFormat="1" x14ac:dyDescent="0.2"/>
    <row r="19125" s="733" customFormat="1" x14ac:dyDescent="0.2"/>
    <row r="19126" s="733" customFormat="1" x14ac:dyDescent="0.2"/>
    <row r="19127" s="733" customFormat="1" x14ac:dyDescent="0.2"/>
    <row r="19128" s="733" customFormat="1" x14ac:dyDescent="0.2"/>
    <row r="19129" s="733" customFormat="1" x14ac:dyDescent="0.2"/>
    <row r="19130" s="733" customFormat="1" x14ac:dyDescent="0.2"/>
    <row r="19131" s="733" customFormat="1" x14ac:dyDescent="0.2"/>
    <row r="19132" s="733" customFormat="1" x14ac:dyDescent="0.2"/>
    <row r="19133" s="733" customFormat="1" x14ac:dyDescent="0.2"/>
    <row r="19134" s="733" customFormat="1" x14ac:dyDescent="0.2"/>
    <row r="19135" s="733" customFormat="1" x14ac:dyDescent="0.2"/>
    <row r="19136" s="733" customFormat="1" x14ac:dyDescent="0.2"/>
    <row r="19137" s="733" customFormat="1" x14ac:dyDescent="0.2"/>
    <row r="19138" s="733" customFormat="1" x14ac:dyDescent="0.2"/>
    <row r="19139" s="733" customFormat="1" x14ac:dyDescent="0.2"/>
    <row r="19140" s="733" customFormat="1" x14ac:dyDescent="0.2"/>
    <row r="19141" s="733" customFormat="1" x14ac:dyDescent="0.2"/>
    <row r="19142" s="733" customFormat="1" x14ac:dyDescent="0.2"/>
    <row r="19143" s="733" customFormat="1" x14ac:dyDescent="0.2"/>
    <row r="19144" s="733" customFormat="1" x14ac:dyDescent="0.2"/>
    <row r="19145" s="733" customFormat="1" x14ac:dyDescent="0.2"/>
    <row r="19146" s="733" customFormat="1" x14ac:dyDescent="0.2"/>
    <row r="19147" s="733" customFormat="1" x14ac:dyDescent="0.2"/>
    <row r="19148" s="733" customFormat="1" x14ac:dyDescent="0.2"/>
    <row r="19149" s="733" customFormat="1" x14ac:dyDescent="0.2"/>
    <row r="19150" s="733" customFormat="1" x14ac:dyDescent="0.2"/>
    <row r="19151" s="733" customFormat="1" x14ac:dyDescent="0.2"/>
    <row r="19152" s="733" customFormat="1" x14ac:dyDescent="0.2"/>
    <row r="19153" s="733" customFormat="1" x14ac:dyDescent="0.2"/>
    <row r="19154" s="733" customFormat="1" x14ac:dyDescent="0.2"/>
    <row r="19155" s="733" customFormat="1" x14ac:dyDescent="0.2"/>
    <row r="19156" s="733" customFormat="1" x14ac:dyDescent="0.2"/>
    <row r="19157" s="733" customFormat="1" x14ac:dyDescent="0.2"/>
    <row r="19158" s="733" customFormat="1" x14ac:dyDescent="0.2"/>
    <row r="19159" s="733" customFormat="1" x14ac:dyDescent="0.2"/>
    <row r="19160" s="733" customFormat="1" x14ac:dyDescent="0.2"/>
    <row r="19161" s="733" customFormat="1" x14ac:dyDescent="0.2"/>
    <row r="19162" s="733" customFormat="1" x14ac:dyDescent="0.2"/>
    <row r="19163" s="733" customFormat="1" x14ac:dyDescent="0.2"/>
    <row r="19164" s="733" customFormat="1" x14ac:dyDescent="0.2"/>
    <row r="19165" s="733" customFormat="1" x14ac:dyDescent="0.2"/>
    <row r="19166" s="733" customFormat="1" x14ac:dyDescent="0.2"/>
    <row r="19167" s="733" customFormat="1" x14ac:dyDescent="0.2"/>
    <row r="19168" s="733" customFormat="1" x14ac:dyDescent="0.2"/>
    <row r="19169" s="733" customFormat="1" x14ac:dyDescent="0.2"/>
    <row r="19170" s="733" customFormat="1" x14ac:dyDescent="0.2"/>
    <row r="19171" s="733" customFormat="1" x14ac:dyDescent="0.2"/>
    <row r="19172" s="733" customFormat="1" x14ac:dyDescent="0.2"/>
    <row r="19173" s="733" customFormat="1" x14ac:dyDescent="0.2"/>
    <row r="19174" s="733" customFormat="1" x14ac:dyDescent="0.2"/>
    <row r="19175" s="733" customFormat="1" x14ac:dyDescent="0.2"/>
    <row r="19176" s="733" customFormat="1" x14ac:dyDescent="0.2"/>
    <row r="19177" s="733" customFormat="1" x14ac:dyDescent="0.2"/>
    <row r="19178" s="733" customFormat="1" x14ac:dyDescent="0.2"/>
    <row r="19179" s="733" customFormat="1" x14ac:dyDescent="0.2"/>
    <row r="19180" s="733" customFormat="1" x14ac:dyDescent="0.2"/>
    <row r="19181" s="733" customFormat="1" x14ac:dyDescent="0.2"/>
    <row r="19182" s="733" customFormat="1" x14ac:dyDescent="0.2"/>
    <row r="19183" s="733" customFormat="1" x14ac:dyDescent="0.2"/>
    <row r="19184" s="733" customFormat="1" x14ac:dyDescent="0.2"/>
    <row r="19185" s="733" customFormat="1" x14ac:dyDescent="0.2"/>
    <row r="19186" s="733" customFormat="1" x14ac:dyDescent="0.2"/>
    <row r="19187" s="733" customFormat="1" x14ac:dyDescent="0.2"/>
    <row r="19188" s="733" customFormat="1" x14ac:dyDescent="0.2"/>
    <row r="19189" s="733" customFormat="1" x14ac:dyDescent="0.2"/>
    <row r="19190" s="733" customFormat="1" x14ac:dyDescent="0.2"/>
    <row r="19191" s="733" customFormat="1" x14ac:dyDescent="0.2"/>
    <row r="19192" s="733" customFormat="1" x14ac:dyDescent="0.2"/>
    <row r="19193" s="733" customFormat="1" x14ac:dyDescent="0.2"/>
    <row r="19194" s="733" customFormat="1" x14ac:dyDescent="0.2"/>
    <row r="19195" s="733" customFormat="1" x14ac:dyDescent="0.2"/>
    <row r="19196" s="733" customFormat="1" x14ac:dyDescent="0.2"/>
    <row r="19197" s="733" customFormat="1" x14ac:dyDescent="0.2"/>
    <row r="19198" s="733" customFormat="1" x14ac:dyDescent="0.2"/>
    <row r="19199" s="733" customFormat="1" x14ac:dyDescent="0.2"/>
    <row r="19200" s="733" customFormat="1" x14ac:dyDescent="0.2"/>
    <row r="19201" s="733" customFormat="1" x14ac:dyDescent="0.2"/>
    <row r="19202" s="733" customFormat="1" x14ac:dyDescent="0.2"/>
    <row r="19203" s="733" customFormat="1" x14ac:dyDescent="0.2"/>
    <row r="19204" s="733" customFormat="1" x14ac:dyDescent="0.2"/>
    <row r="19205" s="733" customFormat="1" x14ac:dyDescent="0.2"/>
    <row r="19206" s="733" customFormat="1" x14ac:dyDescent="0.2"/>
    <row r="19207" s="733" customFormat="1" x14ac:dyDescent="0.2"/>
    <row r="19208" s="733" customFormat="1" x14ac:dyDescent="0.2"/>
    <row r="19209" s="733" customFormat="1" x14ac:dyDescent="0.2"/>
    <row r="19210" s="733" customFormat="1" x14ac:dyDescent="0.2"/>
    <row r="19211" s="733" customFormat="1" x14ac:dyDescent="0.2"/>
    <row r="19212" s="733" customFormat="1" x14ac:dyDescent="0.2"/>
    <row r="19213" s="733" customFormat="1" x14ac:dyDescent="0.2"/>
    <row r="19214" s="733" customFormat="1" x14ac:dyDescent="0.2"/>
    <row r="19215" s="733" customFormat="1" x14ac:dyDescent="0.2"/>
    <row r="19216" s="733" customFormat="1" x14ac:dyDescent="0.2"/>
    <row r="19217" s="733" customFormat="1" x14ac:dyDescent="0.2"/>
    <row r="19218" s="733" customFormat="1" x14ac:dyDescent="0.2"/>
    <row r="19219" s="733" customFormat="1" x14ac:dyDescent="0.2"/>
    <row r="19220" s="733" customFormat="1" x14ac:dyDescent="0.2"/>
    <row r="19221" s="733" customFormat="1" x14ac:dyDescent="0.2"/>
    <row r="19222" s="733" customFormat="1" x14ac:dyDescent="0.2"/>
    <row r="19223" s="733" customFormat="1" x14ac:dyDescent="0.2"/>
    <row r="19224" s="733" customFormat="1" x14ac:dyDescent="0.2"/>
    <row r="19225" s="733" customFormat="1" x14ac:dyDescent="0.2"/>
    <row r="19226" s="733" customFormat="1" x14ac:dyDescent="0.2"/>
    <row r="19227" s="733" customFormat="1" x14ac:dyDescent="0.2"/>
    <row r="19228" s="733" customFormat="1" x14ac:dyDescent="0.2"/>
    <row r="19229" s="733" customFormat="1" x14ac:dyDescent="0.2"/>
    <row r="19230" s="733" customFormat="1" x14ac:dyDescent="0.2"/>
    <row r="19231" s="733" customFormat="1" x14ac:dyDescent="0.2"/>
    <row r="19232" s="733" customFormat="1" x14ac:dyDescent="0.2"/>
    <row r="19233" s="733" customFormat="1" x14ac:dyDescent="0.2"/>
    <row r="19234" s="733" customFormat="1" x14ac:dyDescent="0.2"/>
    <row r="19235" s="733" customFormat="1" x14ac:dyDescent="0.2"/>
    <row r="19236" s="733" customFormat="1" x14ac:dyDescent="0.2"/>
    <row r="19237" s="733" customFormat="1" x14ac:dyDescent="0.2"/>
    <row r="19238" s="733" customFormat="1" x14ac:dyDescent="0.2"/>
    <row r="19239" s="733" customFormat="1" x14ac:dyDescent="0.2"/>
    <row r="19240" s="733" customFormat="1" x14ac:dyDescent="0.2"/>
    <row r="19241" s="733" customFormat="1" x14ac:dyDescent="0.2"/>
    <row r="19242" s="733" customFormat="1" x14ac:dyDescent="0.2"/>
    <row r="19243" s="733" customFormat="1" x14ac:dyDescent="0.2"/>
    <row r="19244" s="733" customFormat="1" x14ac:dyDescent="0.2"/>
    <row r="19245" s="733" customFormat="1" x14ac:dyDescent="0.2"/>
    <row r="19246" s="733" customFormat="1" x14ac:dyDescent="0.2"/>
    <row r="19247" s="733" customFormat="1" x14ac:dyDescent="0.2"/>
    <row r="19248" s="733" customFormat="1" x14ac:dyDescent="0.2"/>
    <row r="19249" s="733" customFormat="1" x14ac:dyDescent="0.2"/>
    <row r="19250" s="733" customFormat="1" x14ac:dyDescent="0.2"/>
    <row r="19251" s="733" customFormat="1" x14ac:dyDescent="0.2"/>
    <row r="19252" s="733" customFormat="1" x14ac:dyDescent="0.2"/>
    <row r="19253" s="733" customFormat="1" x14ac:dyDescent="0.2"/>
    <row r="19254" s="733" customFormat="1" x14ac:dyDescent="0.2"/>
    <row r="19255" s="733" customFormat="1" x14ac:dyDescent="0.2"/>
    <row r="19256" s="733" customFormat="1" x14ac:dyDescent="0.2"/>
    <row r="19257" s="733" customFormat="1" x14ac:dyDescent="0.2"/>
    <row r="19258" s="733" customFormat="1" x14ac:dyDescent="0.2"/>
    <row r="19259" s="733" customFormat="1" x14ac:dyDescent="0.2"/>
    <row r="19260" s="733" customFormat="1" x14ac:dyDescent="0.2"/>
    <row r="19261" s="733" customFormat="1" x14ac:dyDescent="0.2"/>
    <row r="19262" s="733" customFormat="1" x14ac:dyDescent="0.2"/>
    <row r="19263" s="733" customFormat="1" x14ac:dyDescent="0.2"/>
    <row r="19264" s="733" customFormat="1" x14ac:dyDescent="0.2"/>
    <row r="19265" s="733" customFormat="1" x14ac:dyDescent="0.2"/>
    <row r="19266" s="733" customFormat="1" x14ac:dyDescent="0.2"/>
    <row r="19267" s="733" customFormat="1" x14ac:dyDescent="0.2"/>
    <row r="19268" s="733" customFormat="1" x14ac:dyDescent="0.2"/>
    <row r="19269" s="733" customFormat="1" x14ac:dyDescent="0.2"/>
    <row r="19270" s="733" customFormat="1" x14ac:dyDescent="0.2"/>
    <row r="19271" s="733" customFormat="1" x14ac:dyDescent="0.2"/>
    <row r="19272" s="733" customFormat="1" x14ac:dyDescent="0.2"/>
    <row r="19273" s="733" customFormat="1" x14ac:dyDescent="0.2"/>
    <row r="19274" s="733" customFormat="1" x14ac:dyDescent="0.2"/>
    <row r="19275" s="733" customFormat="1" x14ac:dyDescent="0.2"/>
    <row r="19276" s="733" customFormat="1" x14ac:dyDescent="0.2"/>
    <row r="19277" s="733" customFormat="1" x14ac:dyDescent="0.2"/>
    <row r="19278" s="733" customFormat="1" x14ac:dyDescent="0.2"/>
    <row r="19279" s="733" customFormat="1" x14ac:dyDescent="0.2"/>
    <row r="19280" s="733" customFormat="1" x14ac:dyDescent="0.2"/>
    <row r="19281" s="733" customFormat="1" x14ac:dyDescent="0.2"/>
    <row r="19282" s="733" customFormat="1" x14ac:dyDescent="0.2"/>
    <row r="19283" s="733" customFormat="1" x14ac:dyDescent="0.2"/>
    <row r="19284" s="733" customFormat="1" x14ac:dyDescent="0.2"/>
    <row r="19285" s="733" customFormat="1" x14ac:dyDescent="0.2"/>
    <row r="19286" s="733" customFormat="1" x14ac:dyDescent="0.2"/>
    <row r="19287" s="733" customFormat="1" x14ac:dyDescent="0.2"/>
    <row r="19288" s="733" customFormat="1" x14ac:dyDescent="0.2"/>
    <row r="19289" s="733" customFormat="1" x14ac:dyDescent="0.2"/>
    <row r="19290" s="733" customFormat="1" x14ac:dyDescent="0.2"/>
    <row r="19291" s="733" customFormat="1" x14ac:dyDescent="0.2"/>
    <row r="19292" s="733" customFormat="1" x14ac:dyDescent="0.2"/>
    <row r="19293" s="733" customFormat="1" x14ac:dyDescent="0.2"/>
    <row r="19294" s="733" customFormat="1" x14ac:dyDescent="0.2"/>
    <row r="19295" s="733" customFormat="1" x14ac:dyDescent="0.2"/>
    <row r="19296" s="733" customFormat="1" x14ac:dyDescent="0.2"/>
    <row r="19297" s="733" customFormat="1" x14ac:dyDescent="0.2"/>
    <row r="19298" s="733" customFormat="1" x14ac:dyDescent="0.2"/>
    <row r="19299" s="733" customFormat="1" x14ac:dyDescent="0.2"/>
    <row r="19300" s="733" customFormat="1" x14ac:dyDescent="0.2"/>
    <row r="19301" s="733" customFormat="1" x14ac:dyDescent="0.2"/>
    <row r="19302" s="733" customFormat="1" x14ac:dyDescent="0.2"/>
    <row r="19303" s="733" customFormat="1" x14ac:dyDescent="0.2"/>
    <row r="19304" s="733" customFormat="1" x14ac:dyDescent="0.2"/>
    <row r="19305" s="733" customFormat="1" x14ac:dyDescent="0.2"/>
    <row r="19306" s="733" customFormat="1" x14ac:dyDescent="0.2"/>
    <row r="19307" s="733" customFormat="1" x14ac:dyDescent="0.2"/>
    <row r="19308" s="733" customFormat="1" x14ac:dyDescent="0.2"/>
    <row r="19309" s="733" customFormat="1" x14ac:dyDescent="0.2"/>
    <row r="19310" s="733" customFormat="1" x14ac:dyDescent="0.2"/>
    <row r="19311" s="733" customFormat="1" x14ac:dyDescent="0.2"/>
    <row r="19312" s="733" customFormat="1" x14ac:dyDescent="0.2"/>
    <row r="19313" s="733" customFormat="1" x14ac:dyDescent="0.2"/>
    <row r="19314" s="733" customFormat="1" x14ac:dyDescent="0.2"/>
    <row r="19315" s="733" customFormat="1" x14ac:dyDescent="0.2"/>
    <row r="19316" s="733" customFormat="1" x14ac:dyDescent="0.2"/>
    <row r="19317" s="733" customFormat="1" x14ac:dyDescent="0.2"/>
    <row r="19318" s="733" customFormat="1" x14ac:dyDescent="0.2"/>
    <row r="19319" s="733" customFormat="1" x14ac:dyDescent="0.2"/>
    <row r="19320" s="733" customFormat="1" x14ac:dyDescent="0.2"/>
    <row r="19321" s="733" customFormat="1" x14ac:dyDescent="0.2"/>
    <row r="19322" s="733" customFormat="1" x14ac:dyDescent="0.2"/>
    <row r="19323" s="733" customFormat="1" x14ac:dyDescent="0.2"/>
    <row r="19324" s="733" customFormat="1" x14ac:dyDescent="0.2"/>
    <row r="19325" s="733" customFormat="1" x14ac:dyDescent="0.2"/>
    <row r="19326" s="733" customFormat="1" x14ac:dyDescent="0.2"/>
    <row r="19327" s="733" customFormat="1" x14ac:dyDescent="0.2"/>
    <row r="19328" s="733" customFormat="1" x14ac:dyDescent="0.2"/>
    <row r="19329" s="733" customFormat="1" x14ac:dyDescent="0.2"/>
    <row r="19330" s="733" customFormat="1" x14ac:dyDescent="0.2"/>
    <row r="19331" s="733" customFormat="1" x14ac:dyDescent="0.2"/>
    <row r="19332" s="733" customFormat="1" x14ac:dyDescent="0.2"/>
    <row r="19333" s="733" customFormat="1" x14ac:dyDescent="0.2"/>
    <row r="19334" s="733" customFormat="1" x14ac:dyDescent="0.2"/>
    <row r="19335" s="733" customFormat="1" x14ac:dyDescent="0.2"/>
    <row r="19336" s="733" customFormat="1" x14ac:dyDescent="0.2"/>
    <row r="19337" s="733" customFormat="1" x14ac:dyDescent="0.2"/>
    <row r="19338" s="733" customFormat="1" x14ac:dyDescent="0.2"/>
    <row r="19339" s="733" customFormat="1" x14ac:dyDescent="0.2"/>
    <row r="19340" s="733" customFormat="1" x14ac:dyDescent="0.2"/>
    <row r="19341" s="733" customFormat="1" x14ac:dyDescent="0.2"/>
    <row r="19342" s="733" customFormat="1" x14ac:dyDescent="0.2"/>
    <row r="19343" s="733" customFormat="1" x14ac:dyDescent="0.2"/>
    <row r="19344" s="733" customFormat="1" x14ac:dyDescent="0.2"/>
    <row r="19345" s="733" customFormat="1" x14ac:dyDescent="0.2"/>
    <row r="19346" s="733" customFormat="1" x14ac:dyDescent="0.2"/>
    <row r="19347" s="733" customFormat="1" x14ac:dyDescent="0.2"/>
    <row r="19348" s="733" customFormat="1" x14ac:dyDescent="0.2"/>
    <row r="19349" s="733" customFormat="1" x14ac:dyDescent="0.2"/>
    <row r="19350" s="733" customFormat="1" x14ac:dyDescent="0.2"/>
    <row r="19351" s="733" customFormat="1" x14ac:dyDescent="0.2"/>
    <row r="19352" s="733" customFormat="1" x14ac:dyDescent="0.2"/>
    <row r="19353" s="733" customFormat="1" x14ac:dyDescent="0.2"/>
    <row r="19354" s="733" customFormat="1" x14ac:dyDescent="0.2"/>
    <row r="19355" s="733" customFormat="1" x14ac:dyDescent="0.2"/>
    <row r="19356" s="733" customFormat="1" x14ac:dyDescent="0.2"/>
    <row r="19357" s="733" customFormat="1" x14ac:dyDescent="0.2"/>
    <row r="19358" s="733" customFormat="1" x14ac:dyDescent="0.2"/>
    <row r="19359" s="733" customFormat="1" x14ac:dyDescent="0.2"/>
    <row r="19360" s="733" customFormat="1" x14ac:dyDescent="0.2"/>
    <row r="19361" s="733" customFormat="1" x14ac:dyDescent="0.2"/>
    <row r="19362" s="733" customFormat="1" x14ac:dyDescent="0.2"/>
    <row r="19363" s="733" customFormat="1" x14ac:dyDescent="0.2"/>
    <row r="19364" s="733" customFormat="1" x14ac:dyDescent="0.2"/>
    <row r="19365" s="733" customFormat="1" x14ac:dyDescent="0.2"/>
    <row r="19366" s="733" customFormat="1" x14ac:dyDescent="0.2"/>
    <row r="19367" s="733" customFormat="1" x14ac:dyDescent="0.2"/>
    <row r="19368" s="733" customFormat="1" x14ac:dyDescent="0.2"/>
    <row r="19369" s="733" customFormat="1" x14ac:dyDescent="0.2"/>
    <row r="19370" s="733" customFormat="1" x14ac:dyDescent="0.2"/>
    <row r="19371" s="733" customFormat="1" x14ac:dyDescent="0.2"/>
    <row r="19372" s="733" customFormat="1" x14ac:dyDescent="0.2"/>
    <row r="19373" s="733" customFormat="1" x14ac:dyDescent="0.2"/>
    <row r="19374" s="733" customFormat="1" x14ac:dyDescent="0.2"/>
    <row r="19375" s="733" customFormat="1" x14ac:dyDescent="0.2"/>
    <row r="19376" s="733" customFormat="1" x14ac:dyDescent="0.2"/>
    <row r="19377" s="733" customFormat="1" x14ac:dyDescent="0.2"/>
    <row r="19378" s="733" customFormat="1" x14ac:dyDescent="0.2"/>
    <row r="19379" s="733" customFormat="1" x14ac:dyDescent="0.2"/>
    <row r="19380" s="733" customFormat="1" x14ac:dyDescent="0.2"/>
    <row r="19381" s="733" customFormat="1" x14ac:dyDescent="0.2"/>
    <row r="19382" s="733" customFormat="1" x14ac:dyDescent="0.2"/>
    <row r="19383" s="733" customFormat="1" x14ac:dyDescent="0.2"/>
    <row r="19384" s="733" customFormat="1" x14ac:dyDescent="0.2"/>
    <row r="19385" s="733" customFormat="1" x14ac:dyDescent="0.2"/>
    <row r="19386" s="733" customFormat="1" x14ac:dyDescent="0.2"/>
    <row r="19387" s="733" customFormat="1" x14ac:dyDescent="0.2"/>
    <row r="19388" s="733" customFormat="1" x14ac:dyDescent="0.2"/>
    <row r="19389" s="733" customFormat="1" x14ac:dyDescent="0.2"/>
    <row r="19390" s="733" customFormat="1" x14ac:dyDescent="0.2"/>
    <row r="19391" s="733" customFormat="1" x14ac:dyDescent="0.2"/>
    <row r="19392" s="733" customFormat="1" x14ac:dyDescent="0.2"/>
    <row r="19393" s="733" customFormat="1" x14ac:dyDescent="0.2"/>
    <row r="19394" s="733" customFormat="1" x14ac:dyDescent="0.2"/>
    <row r="19395" s="733" customFormat="1" x14ac:dyDescent="0.2"/>
    <row r="19396" s="733" customFormat="1" x14ac:dyDescent="0.2"/>
    <row r="19397" s="733" customFormat="1" x14ac:dyDescent="0.2"/>
    <row r="19398" s="733" customFormat="1" x14ac:dyDescent="0.2"/>
    <row r="19399" s="733" customFormat="1" x14ac:dyDescent="0.2"/>
    <row r="19400" s="733" customFormat="1" x14ac:dyDescent="0.2"/>
    <row r="19401" s="733" customFormat="1" x14ac:dyDescent="0.2"/>
    <row r="19402" s="733" customFormat="1" x14ac:dyDescent="0.2"/>
    <row r="19403" s="733" customFormat="1" x14ac:dyDescent="0.2"/>
    <row r="19404" s="733" customFormat="1" x14ac:dyDescent="0.2"/>
    <row r="19405" s="733" customFormat="1" x14ac:dyDescent="0.2"/>
    <row r="19406" s="733" customFormat="1" x14ac:dyDescent="0.2"/>
    <row r="19407" s="733" customFormat="1" x14ac:dyDescent="0.2"/>
    <row r="19408" s="733" customFormat="1" x14ac:dyDescent="0.2"/>
    <row r="19409" s="733" customFormat="1" x14ac:dyDescent="0.2"/>
    <row r="19410" s="733" customFormat="1" x14ac:dyDescent="0.2"/>
    <row r="19411" s="733" customFormat="1" x14ac:dyDescent="0.2"/>
    <row r="19412" s="733" customFormat="1" x14ac:dyDescent="0.2"/>
    <row r="19413" s="733" customFormat="1" x14ac:dyDescent="0.2"/>
    <row r="19414" s="733" customFormat="1" x14ac:dyDescent="0.2"/>
    <row r="19415" s="733" customFormat="1" x14ac:dyDescent="0.2"/>
    <row r="19416" s="733" customFormat="1" x14ac:dyDescent="0.2"/>
    <row r="19417" s="733" customFormat="1" x14ac:dyDescent="0.2"/>
    <row r="19418" s="733" customFormat="1" x14ac:dyDescent="0.2"/>
    <row r="19419" s="733" customFormat="1" x14ac:dyDescent="0.2"/>
    <row r="19420" s="733" customFormat="1" x14ac:dyDescent="0.2"/>
    <row r="19421" s="733" customFormat="1" x14ac:dyDescent="0.2"/>
    <row r="19422" s="733" customFormat="1" x14ac:dyDescent="0.2"/>
    <row r="19423" s="733" customFormat="1" x14ac:dyDescent="0.2"/>
    <row r="19424" s="733" customFormat="1" x14ac:dyDescent="0.2"/>
    <row r="19425" s="733" customFormat="1" x14ac:dyDescent="0.2"/>
    <row r="19426" s="733" customFormat="1" x14ac:dyDescent="0.2"/>
    <row r="19427" s="733" customFormat="1" x14ac:dyDescent="0.2"/>
    <row r="19428" s="733" customFormat="1" x14ac:dyDescent="0.2"/>
    <row r="19429" s="733" customFormat="1" x14ac:dyDescent="0.2"/>
    <row r="19430" s="733" customFormat="1" x14ac:dyDescent="0.2"/>
    <row r="19431" s="733" customFormat="1" x14ac:dyDescent="0.2"/>
    <row r="19432" s="733" customFormat="1" x14ac:dyDescent="0.2"/>
    <row r="19433" s="733" customFormat="1" x14ac:dyDescent="0.2"/>
    <row r="19434" s="733" customFormat="1" x14ac:dyDescent="0.2"/>
    <row r="19435" s="733" customFormat="1" x14ac:dyDescent="0.2"/>
    <row r="19436" s="733" customFormat="1" x14ac:dyDescent="0.2"/>
    <row r="19437" s="733" customFormat="1" x14ac:dyDescent="0.2"/>
    <row r="19438" s="733" customFormat="1" x14ac:dyDescent="0.2"/>
    <row r="19439" s="733" customFormat="1" x14ac:dyDescent="0.2"/>
    <row r="19440" s="733" customFormat="1" x14ac:dyDescent="0.2"/>
    <row r="19441" s="733" customFormat="1" x14ac:dyDescent="0.2"/>
    <row r="19442" s="733" customFormat="1" x14ac:dyDescent="0.2"/>
    <row r="19443" s="733" customFormat="1" x14ac:dyDescent="0.2"/>
    <row r="19444" s="733" customFormat="1" x14ac:dyDescent="0.2"/>
    <row r="19445" s="733" customFormat="1" x14ac:dyDescent="0.2"/>
    <row r="19446" s="733" customFormat="1" x14ac:dyDescent="0.2"/>
    <row r="19447" s="733" customFormat="1" x14ac:dyDescent="0.2"/>
    <row r="19448" s="733" customFormat="1" x14ac:dyDescent="0.2"/>
    <row r="19449" s="733" customFormat="1" x14ac:dyDescent="0.2"/>
    <row r="19450" s="733" customFormat="1" x14ac:dyDescent="0.2"/>
    <row r="19451" s="733" customFormat="1" x14ac:dyDescent="0.2"/>
    <row r="19452" s="733" customFormat="1" x14ac:dyDescent="0.2"/>
    <row r="19453" s="733" customFormat="1" x14ac:dyDescent="0.2"/>
    <row r="19454" s="733" customFormat="1" x14ac:dyDescent="0.2"/>
    <row r="19455" s="733" customFormat="1" x14ac:dyDescent="0.2"/>
    <row r="19456" s="733" customFormat="1" x14ac:dyDescent="0.2"/>
    <row r="19457" s="733" customFormat="1" x14ac:dyDescent="0.2"/>
    <row r="19458" s="733" customFormat="1" x14ac:dyDescent="0.2"/>
    <row r="19459" s="733" customFormat="1" x14ac:dyDescent="0.2"/>
    <row r="19460" s="733" customFormat="1" x14ac:dyDescent="0.2"/>
    <row r="19461" s="733" customFormat="1" x14ac:dyDescent="0.2"/>
    <row r="19462" s="733" customFormat="1" x14ac:dyDescent="0.2"/>
    <row r="19463" s="733" customFormat="1" x14ac:dyDescent="0.2"/>
    <row r="19464" s="733" customFormat="1" x14ac:dyDescent="0.2"/>
    <row r="19465" s="733" customFormat="1" x14ac:dyDescent="0.2"/>
    <row r="19466" s="733" customFormat="1" x14ac:dyDescent="0.2"/>
    <row r="19467" s="733" customFormat="1" x14ac:dyDescent="0.2"/>
    <row r="19468" s="733" customFormat="1" x14ac:dyDescent="0.2"/>
    <row r="19469" s="733" customFormat="1" x14ac:dyDescent="0.2"/>
    <row r="19470" s="733" customFormat="1" x14ac:dyDescent="0.2"/>
    <row r="19471" s="733" customFormat="1" x14ac:dyDescent="0.2"/>
    <row r="19472" s="733" customFormat="1" x14ac:dyDescent="0.2"/>
    <row r="19473" s="733" customFormat="1" x14ac:dyDescent="0.2"/>
    <row r="19474" s="733" customFormat="1" x14ac:dyDescent="0.2"/>
    <row r="19475" s="733" customFormat="1" x14ac:dyDescent="0.2"/>
    <row r="19476" s="733" customFormat="1" x14ac:dyDescent="0.2"/>
    <row r="19477" s="733" customFormat="1" x14ac:dyDescent="0.2"/>
    <row r="19478" s="733" customFormat="1" x14ac:dyDescent="0.2"/>
    <row r="19479" s="733" customFormat="1" x14ac:dyDescent="0.2"/>
    <row r="19480" s="733" customFormat="1" x14ac:dyDescent="0.2"/>
    <row r="19481" s="733" customFormat="1" x14ac:dyDescent="0.2"/>
    <row r="19482" s="733" customFormat="1" x14ac:dyDescent="0.2"/>
    <row r="19483" s="733" customFormat="1" x14ac:dyDescent="0.2"/>
    <row r="19484" s="733" customFormat="1" x14ac:dyDescent="0.2"/>
    <row r="19485" s="733" customFormat="1" x14ac:dyDescent="0.2"/>
    <row r="19486" s="733" customFormat="1" x14ac:dyDescent="0.2"/>
    <row r="19487" s="733" customFormat="1" x14ac:dyDescent="0.2"/>
    <row r="19488" s="733" customFormat="1" x14ac:dyDescent="0.2"/>
    <row r="19489" s="733" customFormat="1" x14ac:dyDescent="0.2"/>
    <row r="19490" s="733" customFormat="1" x14ac:dyDescent="0.2"/>
    <row r="19491" s="733" customFormat="1" x14ac:dyDescent="0.2"/>
    <row r="19492" s="733" customFormat="1" x14ac:dyDescent="0.2"/>
    <row r="19493" s="733" customFormat="1" x14ac:dyDescent="0.2"/>
    <row r="19494" s="733" customFormat="1" x14ac:dyDescent="0.2"/>
    <row r="19495" s="733" customFormat="1" x14ac:dyDescent="0.2"/>
    <row r="19496" s="733" customFormat="1" x14ac:dyDescent="0.2"/>
    <row r="19497" s="733" customFormat="1" x14ac:dyDescent="0.2"/>
    <row r="19498" s="733" customFormat="1" x14ac:dyDescent="0.2"/>
    <row r="19499" s="733" customFormat="1" x14ac:dyDescent="0.2"/>
    <row r="19500" s="733" customFormat="1" x14ac:dyDescent="0.2"/>
    <row r="19501" s="733" customFormat="1" x14ac:dyDescent="0.2"/>
    <row r="19502" s="733" customFormat="1" x14ac:dyDescent="0.2"/>
    <row r="19503" s="733" customFormat="1" x14ac:dyDescent="0.2"/>
    <row r="19504" s="733" customFormat="1" x14ac:dyDescent="0.2"/>
    <row r="19505" s="733" customFormat="1" x14ac:dyDescent="0.2"/>
    <row r="19506" s="733" customFormat="1" x14ac:dyDescent="0.2"/>
    <row r="19507" s="733" customFormat="1" x14ac:dyDescent="0.2"/>
    <row r="19508" s="733" customFormat="1" x14ac:dyDescent="0.2"/>
    <row r="19509" s="733" customFormat="1" x14ac:dyDescent="0.2"/>
    <row r="19510" s="733" customFormat="1" x14ac:dyDescent="0.2"/>
    <row r="19511" s="733" customFormat="1" x14ac:dyDescent="0.2"/>
    <row r="19512" s="733" customFormat="1" x14ac:dyDescent="0.2"/>
    <row r="19513" s="733" customFormat="1" x14ac:dyDescent="0.2"/>
    <row r="19514" s="733" customFormat="1" x14ac:dyDescent="0.2"/>
    <row r="19515" s="733" customFormat="1" x14ac:dyDescent="0.2"/>
    <row r="19516" s="733" customFormat="1" x14ac:dyDescent="0.2"/>
    <row r="19517" s="733" customFormat="1" x14ac:dyDescent="0.2"/>
    <row r="19518" s="733" customFormat="1" x14ac:dyDescent="0.2"/>
    <row r="19519" s="733" customFormat="1" x14ac:dyDescent="0.2"/>
    <row r="19520" s="733" customFormat="1" x14ac:dyDescent="0.2"/>
    <row r="19521" s="733" customFormat="1" x14ac:dyDescent="0.2"/>
    <row r="19522" s="733" customFormat="1" x14ac:dyDescent="0.2"/>
    <row r="19523" s="733" customFormat="1" x14ac:dyDescent="0.2"/>
    <row r="19524" s="733" customFormat="1" x14ac:dyDescent="0.2"/>
    <row r="19525" s="733" customFormat="1" x14ac:dyDescent="0.2"/>
    <row r="19526" s="733" customFormat="1" x14ac:dyDescent="0.2"/>
    <row r="19527" s="733" customFormat="1" x14ac:dyDescent="0.2"/>
    <row r="19528" s="733" customFormat="1" x14ac:dyDescent="0.2"/>
    <row r="19529" s="733" customFormat="1" x14ac:dyDescent="0.2"/>
    <row r="19530" s="733" customFormat="1" x14ac:dyDescent="0.2"/>
    <row r="19531" s="733" customFormat="1" x14ac:dyDescent="0.2"/>
    <row r="19532" s="733" customFormat="1" x14ac:dyDescent="0.2"/>
    <row r="19533" s="733" customFormat="1" x14ac:dyDescent="0.2"/>
    <row r="19534" s="733" customFormat="1" x14ac:dyDescent="0.2"/>
    <row r="19535" s="733" customFormat="1" x14ac:dyDescent="0.2"/>
    <row r="19536" s="733" customFormat="1" x14ac:dyDescent="0.2"/>
    <row r="19537" s="733" customFormat="1" x14ac:dyDescent="0.2"/>
    <row r="19538" s="733" customFormat="1" x14ac:dyDescent="0.2"/>
    <row r="19539" s="733" customFormat="1" x14ac:dyDescent="0.2"/>
    <row r="19540" s="733" customFormat="1" x14ac:dyDescent="0.2"/>
    <row r="19541" s="733" customFormat="1" x14ac:dyDescent="0.2"/>
    <row r="19542" s="733" customFormat="1" x14ac:dyDescent="0.2"/>
    <row r="19543" s="733" customFormat="1" x14ac:dyDescent="0.2"/>
    <row r="19544" s="733" customFormat="1" x14ac:dyDescent="0.2"/>
    <row r="19545" s="733" customFormat="1" x14ac:dyDescent="0.2"/>
    <row r="19546" s="733" customFormat="1" x14ac:dyDescent="0.2"/>
    <row r="19547" s="733" customFormat="1" x14ac:dyDescent="0.2"/>
    <row r="19548" s="733" customFormat="1" x14ac:dyDescent="0.2"/>
    <row r="19549" s="733" customFormat="1" x14ac:dyDescent="0.2"/>
    <row r="19550" s="733" customFormat="1" x14ac:dyDescent="0.2"/>
    <row r="19551" s="733" customFormat="1" x14ac:dyDescent="0.2"/>
    <row r="19552" s="733" customFormat="1" x14ac:dyDescent="0.2"/>
    <row r="19553" s="733" customFormat="1" x14ac:dyDescent="0.2"/>
    <row r="19554" s="733" customFormat="1" x14ac:dyDescent="0.2"/>
    <row r="19555" s="733" customFormat="1" x14ac:dyDescent="0.2"/>
    <row r="19556" s="733" customFormat="1" x14ac:dyDescent="0.2"/>
    <row r="19557" s="733" customFormat="1" x14ac:dyDescent="0.2"/>
    <row r="19558" s="733" customFormat="1" x14ac:dyDescent="0.2"/>
    <row r="19559" s="733" customFormat="1" x14ac:dyDescent="0.2"/>
    <row r="19560" s="733" customFormat="1" x14ac:dyDescent="0.2"/>
    <row r="19561" s="733" customFormat="1" x14ac:dyDescent="0.2"/>
    <row r="19562" s="733" customFormat="1" x14ac:dyDescent="0.2"/>
    <row r="19563" s="733" customFormat="1" x14ac:dyDescent="0.2"/>
    <row r="19564" s="733" customFormat="1" x14ac:dyDescent="0.2"/>
    <row r="19565" s="733" customFormat="1" x14ac:dyDescent="0.2"/>
    <row r="19566" s="733" customFormat="1" x14ac:dyDescent="0.2"/>
    <row r="19567" s="733" customFormat="1" x14ac:dyDescent="0.2"/>
    <row r="19568" s="733" customFormat="1" x14ac:dyDescent="0.2"/>
    <row r="19569" s="733" customFormat="1" x14ac:dyDescent="0.2"/>
    <row r="19570" s="733" customFormat="1" x14ac:dyDescent="0.2"/>
    <row r="19571" s="733" customFormat="1" x14ac:dyDescent="0.2"/>
    <row r="19572" s="733" customFormat="1" x14ac:dyDescent="0.2"/>
    <row r="19573" s="733" customFormat="1" x14ac:dyDescent="0.2"/>
    <row r="19574" s="733" customFormat="1" x14ac:dyDescent="0.2"/>
    <row r="19575" s="733" customFormat="1" x14ac:dyDescent="0.2"/>
    <row r="19576" s="733" customFormat="1" x14ac:dyDescent="0.2"/>
    <row r="19577" s="733" customFormat="1" x14ac:dyDescent="0.2"/>
    <row r="19578" s="733" customFormat="1" x14ac:dyDescent="0.2"/>
    <row r="19579" s="733" customFormat="1" x14ac:dyDescent="0.2"/>
    <row r="19580" s="733" customFormat="1" x14ac:dyDescent="0.2"/>
    <row r="19581" s="733" customFormat="1" x14ac:dyDescent="0.2"/>
    <row r="19582" s="733" customFormat="1" x14ac:dyDescent="0.2"/>
    <row r="19583" s="733" customFormat="1" x14ac:dyDescent="0.2"/>
    <row r="19584" s="733" customFormat="1" x14ac:dyDescent="0.2"/>
    <row r="19585" s="733" customFormat="1" x14ac:dyDescent="0.2"/>
    <row r="19586" s="733" customFormat="1" x14ac:dyDescent="0.2"/>
    <row r="19587" s="733" customFormat="1" x14ac:dyDescent="0.2"/>
    <row r="19588" s="733" customFormat="1" x14ac:dyDescent="0.2"/>
    <row r="19589" s="733" customFormat="1" x14ac:dyDescent="0.2"/>
    <row r="19590" s="733" customFormat="1" x14ac:dyDescent="0.2"/>
    <row r="19591" s="733" customFormat="1" x14ac:dyDescent="0.2"/>
    <row r="19592" s="733" customFormat="1" x14ac:dyDescent="0.2"/>
    <row r="19593" s="733" customFormat="1" x14ac:dyDescent="0.2"/>
    <row r="19594" s="733" customFormat="1" x14ac:dyDescent="0.2"/>
    <row r="19595" s="733" customFormat="1" x14ac:dyDescent="0.2"/>
    <row r="19596" s="733" customFormat="1" x14ac:dyDescent="0.2"/>
    <row r="19597" s="733" customFormat="1" x14ac:dyDescent="0.2"/>
    <row r="19598" s="733" customFormat="1" x14ac:dyDescent="0.2"/>
    <row r="19599" s="733" customFormat="1" x14ac:dyDescent="0.2"/>
    <row r="19600" s="733" customFormat="1" x14ac:dyDescent="0.2"/>
    <row r="19601" s="733" customFormat="1" x14ac:dyDescent="0.2"/>
    <row r="19602" s="733" customFormat="1" x14ac:dyDescent="0.2"/>
    <row r="19603" s="733" customFormat="1" x14ac:dyDescent="0.2"/>
    <row r="19604" s="733" customFormat="1" x14ac:dyDescent="0.2"/>
    <row r="19605" s="733" customFormat="1" x14ac:dyDescent="0.2"/>
    <row r="19606" s="733" customFormat="1" x14ac:dyDescent="0.2"/>
    <row r="19607" s="733" customFormat="1" x14ac:dyDescent="0.2"/>
    <row r="19608" s="733" customFormat="1" x14ac:dyDescent="0.2"/>
    <row r="19609" s="733" customFormat="1" x14ac:dyDescent="0.2"/>
    <row r="19610" s="733" customFormat="1" x14ac:dyDescent="0.2"/>
    <row r="19611" s="733" customFormat="1" x14ac:dyDescent="0.2"/>
    <row r="19612" s="733" customFormat="1" x14ac:dyDescent="0.2"/>
    <row r="19613" s="733" customFormat="1" x14ac:dyDescent="0.2"/>
    <row r="19614" s="733" customFormat="1" x14ac:dyDescent="0.2"/>
    <row r="19615" s="733" customFormat="1" x14ac:dyDescent="0.2"/>
    <row r="19616" s="733" customFormat="1" x14ac:dyDescent="0.2"/>
    <row r="19617" s="733" customFormat="1" x14ac:dyDescent="0.2"/>
    <row r="19618" s="733" customFormat="1" x14ac:dyDescent="0.2"/>
    <row r="19619" s="733" customFormat="1" x14ac:dyDescent="0.2"/>
    <row r="19620" s="733" customFormat="1" x14ac:dyDescent="0.2"/>
    <row r="19621" s="733" customFormat="1" x14ac:dyDescent="0.2"/>
    <row r="19622" s="733" customFormat="1" x14ac:dyDescent="0.2"/>
    <row r="19623" s="733" customFormat="1" x14ac:dyDescent="0.2"/>
    <row r="19624" s="733" customFormat="1" x14ac:dyDescent="0.2"/>
    <row r="19625" s="733" customFormat="1" x14ac:dyDescent="0.2"/>
    <row r="19626" s="733" customFormat="1" x14ac:dyDescent="0.2"/>
    <row r="19627" s="733" customFormat="1" x14ac:dyDescent="0.2"/>
    <row r="19628" s="733" customFormat="1" x14ac:dyDescent="0.2"/>
    <row r="19629" s="733" customFormat="1" x14ac:dyDescent="0.2"/>
    <row r="19630" s="733" customFormat="1" x14ac:dyDescent="0.2"/>
    <row r="19631" s="733" customFormat="1" x14ac:dyDescent="0.2"/>
    <row r="19632" s="733" customFormat="1" x14ac:dyDescent="0.2"/>
    <row r="19633" s="733" customFormat="1" x14ac:dyDescent="0.2"/>
    <row r="19634" s="733" customFormat="1" x14ac:dyDescent="0.2"/>
    <row r="19635" s="733" customFormat="1" x14ac:dyDescent="0.2"/>
    <row r="19636" s="733" customFormat="1" x14ac:dyDescent="0.2"/>
    <row r="19637" s="733" customFormat="1" x14ac:dyDescent="0.2"/>
    <row r="19638" s="733" customFormat="1" x14ac:dyDescent="0.2"/>
    <row r="19639" s="733" customFormat="1" x14ac:dyDescent="0.2"/>
    <row r="19640" s="733" customFormat="1" x14ac:dyDescent="0.2"/>
    <row r="19641" s="733" customFormat="1" x14ac:dyDescent="0.2"/>
    <row r="19642" s="733" customFormat="1" x14ac:dyDescent="0.2"/>
    <row r="19643" s="733" customFormat="1" x14ac:dyDescent="0.2"/>
    <row r="19644" s="733" customFormat="1" x14ac:dyDescent="0.2"/>
    <row r="19645" s="733" customFormat="1" x14ac:dyDescent="0.2"/>
    <row r="19646" s="733" customFormat="1" x14ac:dyDescent="0.2"/>
    <row r="19647" s="733" customFormat="1" x14ac:dyDescent="0.2"/>
    <row r="19648" s="733" customFormat="1" x14ac:dyDescent="0.2"/>
    <row r="19649" s="733" customFormat="1" x14ac:dyDescent="0.2"/>
    <row r="19650" s="733" customFormat="1" x14ac:dyDescent="0.2"/>
    <row r="19651" s="733" customFormat="1" x14ac:dyDescent="0.2"/>
    <row r="19652" s="733" customFormat="1" x14ac:dyDescent="0.2"/>
    <row r="19653" s="733" customFormat="1" x14ac:dyDescent="0.2"/>
    <row r="19654" s="733" customFormat="1" x14ac:dyDescent="0.2"/>
    <row r="19655" s="733" customFormat="1" x14ac:dyDescent="0.2"/>
    <row r="19656" s="733" customFormat="1" x14ac:dyDescent="0.2"/>
    <row r="19657" s="733" customFormat="1" x14ac:dyDescent="0.2"/>
    <row r="19658" s="733" customFormat="1" x14ac:dyDescent="0.2"/>
    <row r="19659" s="733" customFormat="1" x14ac:dyDescent="0.2"/>
    <row r="19660" s="733" customFormat="1" x14ac:dyDescent="0.2"/>
    <row r="19661" s="733" customFormat="1" x14ac:dyDescent="0.2"/>
    <row r="19662" s="733" customFormat="1" x14ac:dyDescent="0.2"/>
    <row r="19663" s="733" customFormat="1" x14ac:dyDescent="0.2"/>
    <row r="19664" s="733" customFormat="1" x14ac:dyDescent="0.2"/>
    <row r="19665" s="733" customFormat="1" x14ac:dyDescent="0.2"/>
    <row r="19666" s="733" customFormat="1" x14ac:dyDescent="0.2"/>
    <row r="19667" s="733" customFormat="1" x14ac:dyDescent="0.2"/>
    <row r="19668" s="733" customFormat="1" x14ac:dyDescent="0.2"/>
    <row r="19669" s="733" customFormat="1" x14ac:dyDescent="0.2"/>
    <row r="19670" s="733" customFormat="1" x14ac:dyDescent="0.2"/>
    <row r="19671" s="733" customFormat="1" x14ac:dyDescent="0.2"/>
    <row r="19672" s="733" customFormat="1" x14ac:dyDescent="0.2"/>
    <row r="19673" s="733" customFormat="1" x14ac:dyDescent="0.2"/>
    <row r="19674" s="733" customFormat="1" x14ac:dyDescent="0.2"/>
    <row r="19675" s="733" customFormat="1" x14ac:dyDescent="0.2"/>
    <row r="19676" s="733" customFormat="1" x14ac:dyDescent="0.2"/>
    <row r="19677" s="733" customFormat="1" x14ac:dyDescent="0.2"/>
    <row r="19678" s="733" customFormat="1" x14ac:dyDescent="0.2"/>
    <row r="19679" s="733" customFormat="1" x14ac:dyDescent="0.2"/>
    <row r="19680" s="733" customFormat="1" x14ac:dyDescent="0.2"/>
    <row r="19681" s="733" customFormat="1" x14ac:dyDescent="0.2"/>
    <row r="19682" s="733" customFormat="1" x14ac:dyDescent="0.2"/>
    <row r="19683" s="733" customFormat="1" x14ac:dyDescent="0.2"/>
    <row r="19684" s="733" customFormat="1" x14ac:dyDescent="0.2"/>
    <row r="19685" s="733" customFormat="1" x14ac:dyDescent="0.2"/>
    <row r="19686" s="733" customFormat="1" x14ac:dyDescent="0.2"/>
    <row r="19687" s="733" customFormat="1" x14ac:dyDescent="0.2"/>
    <row r="19688" s="733" customFormat="1" x14ac:dyDescent="0.2"/>
    <row r="19689" s="733" customFormat="1" x14ac:dyDescent="0.2"/>
    <row r="19690" s="733" customFormat="1" x14ac:dyDescent="0.2"/>
    <row r="19691" s="733" customFormat="1" x14ac:dyDescent="0.2"/>
    <row r="19692" s="733" customFormat="1" x14ac:dyDescent="0.2"/>
    <row r="19693" s="733" customFormat="1" x14ac:dyDescent="0.2"/>
    <row r="19694" s="733" customFormat="1" x14ac:dyDescent="0.2"/>
    <row r="19695" s="733" customFormat="1" x14ac:dyDescent="0.2"/>
    <row r="19696" s="733" customFormat="1" x14ac:dyDescent="0.2"/>
    <row r="19697" s="733" customFormat="1" x14ac:dyDescent="0.2"/>
    <row r="19698" s="733" customFormat="1" x14ac:dyDescent="0.2"/>
    <row r="19699" s="733" customFormat="1" x14ac:dyDescent="0.2"/>
    <row r="19700" s="733" customFormat="1" x14ac:dyDescent="0.2"/>
    <row r="19701" s="733" customFormat="1" x14ac:dyDescent="0.2"/>
    <row r="19702" s="733" customFormat="1" x14ac:dyDescent="0.2"/>
    <row r="19703" s="733" customFormat="1" x14ac:dyDescent="0.2"/>
    <row r="19704" s="733" customFormat="1" x14ac:dyDescent="0.2"/>
    <row r="19705" s="733" customFormat="1" x14ac:dyDescent="0.2"/>
    <row r="19706" s="733" customFormat="1" x14ac:dyDescent="0.2"/>
    <row r="19707" s="733" customFormat="1" x14ac:dyDescent="0.2"/>
    <row r="19708" s="733" customFormat="1" x14ac:dyDescent="0.2"/>
    <row r="19709" s="733" customFormat="1" x14ac:dyDescent="0.2"/>
    <row r="19710" s="733" customFormat="1" x14ac:dyDescent="0.2"/>
    <row r="19711" s="733" customFormat="1" x14ac:dyDescent="0.2"/>
    <row r="19712" s="733" customFormat="1" x14ac:dyDescent="0.2"/>
    <row r="19713" s="733" customFormat="1" x14ac:dyDescent="0.2"/>
    <row r="19714" s="733" customFormat="1" x14ac:dyDescent="0.2"/>
    <row r="19715" s="733" customFormat="1" x14ac:dyDescent="0.2"/>
    <row r="19716" s="733" customFormat="1" x14ac:dyDescent="0.2"/>
    <row r="19717" s="733" customFormat="1" x14ac:dyDescent="0.2"/>
    <row r="19718" s="733" customFormat="1" x14ac:dyDescent="0.2"/>
    <row r="19719" s="733" customFormat="1" x14ac:dyDescent="0.2"/>
    <row r="19720" s="733" customFormat="1" x14ac:dyDescent="0.2"/>
    <row r="19721" s="733" customFormat="1" x14ac:dyDescent="0.2"/>
    <row r="19722" s="733" customFormat="1" x14ac:dyDescent="0.2"/>
    <row r="19723" s="733" customFormat="1" x14ac:dyDescent="0.2"/>
    <row r="19724" s="733" customFormat="1" x14ac:dyDescent="0.2"/>
    <row r="19725" s="733" customFormat="1" x14ac:dyDescent="0.2"/>
    <row r="19726" s="733" customFormat="1" x14ac:dyDescent="0.2"/>
    <row r="19727" s="733" customFormat="1" x14ac:dyDescent="0.2"/>
    <row r="19728" s="733" customFormat="1" x14ac:dyDescent="0.2"/>
    <row r="19729" s="733" customFormat="1" x14ac:dyDescent="0.2"/>
    <row r="19730" s="733" customFormat="1" x14ac:dyDescent="0.2"/>
    <row r="19731" s="733" customFormat="1" x14ac:dyDescent="0.2"/>
    <row r="19732" s="733" customFormat="1" x14ac:dyDescent="0.2"/>
    <row r="19733" s="733" customFormat="1" x14ac:dyDescent="0.2"/>
    <row r="19734" s="733" customFormat="1" x14ac:dyDescent="0.2"/>
    <row r="19735" s="733" customFormat="1" x14ac:dyDescent="0.2"/>
    <row r="19736" s="733" customFormat="1" x14ac:dyDescent="0.2"/>
    <row r="19737" s="733" customFormat="1" x14ac:dyDescent="0.2"/>
    <row r="19738" s="733" customFormat="1" x14ac:dyDescent="0.2"/>
    <row r="19739" s="733" customFormat="1" x14ac:dyDescent="0.2"/>
    <row r="19740" s="733" customFormat="1" x14ac:dyDescent="0.2"/>
    <row r="19741" s="733" customFormat="1" x14ac:dyDescent="0.2"/>
    <row r="19742" s="733" customFormat="1" x14ac:dyDescent="0.2"/>
    <row r="19743" s="733" customFormat="1" x14ac:dyDescent="0.2"/>
    <row r="19744" s="733" customFormat="1" x14ac:dyDescent="0.2"/>
    <row r="19745" s="733" customFormat="1" x14ac:dyDescent="0.2"/>
    <row r="19746" s="733" customFormat="1" x14ac:dyDescent="0.2"/>
    <row r="19747" s="733" customFormat="1" x14ac:dyDescent="0.2"/>
    <row r="19748" s="733" customFormat="1" x14ac:dyDescent="0.2"/>
    <row r="19749" s="733" customFormat="1" x14ac:dyDescent="0.2"/>
    <row r="19750" s="733" customFormat="1" x14ac:dyDescent="0.2"/>
    <row r="19751" s="733" customFormat="1" x14ac:dyDescent="0.2"/>
    <row r="19752" s="733" customFormat="1" x14ac:dyDescent="0.2"/>
    <row r="19753" s="733" customFormat="1" x14ac:dyDescent="0.2"/>
    <row r="19754" s="733" customFormat="1" x14ac:dyDescent="0.2"/>
    <row r="19755" s="733" customFormat="1" x14ac:dyDescent="0.2"/>
    <row r="19756" s="733" customFormat="1" x14ac:dyDescent="0.2"/>
    <row r="19757" s="733" customFormat="1" x14ac:dyDescent="0.2"/>
    <row r="19758" s="733" customFormat="1" x14ac:dyDescent="0.2"/>
    <row r="19759" s="733" customFormat="1" x14ac:dyDescent="0.2"/>
    <row r="19760" s="733" customFormat="1" x14ac:dyDescent="0.2"/>
    <row r="19761" s="733" customFormat="1" x14ac:dyDescent="0.2"/>
    <row r="19762" s="733" customFormat="1" x14ac:dyDescent="0.2"/>
    <row r="19763" s="733" customFormat="1" x14ac:dyDescent="0.2"/>
    <row r="19764" s="733" customFormat="1" x14ac:dyDescent="0.2"/>
    <row r="19765" s="733" customFormat="1" x14ac:dyDescent="0.2"/>
    <row r="19766" s="733" customFormat="1" x14ac:dyDescent="0.2"/>
    <row r="19767" s="733" customFormat="1" x14ac:dyDescent="0.2"/>
    <row r="19768" s="733" customFormat="1" x14ac:dyDescent="0.2"/>
    <row r="19769" s="733" customFormat="1" x14ac:dyDescent="0.2"/>
    <row r="19770" s="733" customFormat="1" x14ac:dyDescent="0.2"/>
    <row r="19771" s="733" customFormat="1" x14ac:dyDescent="0.2"/>
    <row r="19772" s="733" customFormat="1" x14ac:dyDescent="0.2"/>
    <row r="19773" s="733" customFormat="1" x14ac:dyDescent="0.2"/>
    <row r="19774" s="733" customFormat="1" x14ac:dyDescent="0.2"/>
    <row r="19775" s="733" customFormat="1" x14ac:dyDescent="0.2"/>
    <row r="19776" s="733" customFormat="1" x14ac:dyDescent="0.2"/>
    <row r="19777" s="733" customFormat="1" x14ac:dyDescent="0.2"/>
    <row r="19778" s="733" customFormat="1" x14ac:dyDescent="0.2"/>
    <row r="19779" s="733" customFormat="1" x14ac:dyDescent="0.2"/>
    <row r="19780" s="733" customFormat="1" x14ac:dyDescent="0.2"/>
    <row r="19781" s="733" customFormat="1" x14ac:dyDescent="0.2"/>
    <row r="19782" s="733" customFormat="1" x14ac:dyDescent="0.2"/>
    <row r="19783" s="733" customFormat="1" x14ac:dyDescent="0.2"/>
    <row r="19784" s="733" customFormat="1" x14ac:dyDescent="0.2"/>
    <row r="19785" s="733" customFormat="1" x14ac:dyDescent="0.2"/>
    <row r="19786" s="733" customFormat="1" x14ac:dyDescent="0.2"/>
    <row r="19787" s="733" customFormat="1" x14ac:dyDescent="0.2"/>
    <row r="19788" s="733" customFormat="1" x14ac:dyDescent="0.2"/>
    <row r="19789" s="733" customFormat="1" x14ac:dyDescent="0.2"/>
    <row r="19790" s="733" customFormat="1" x14ac:dyDescent="0.2"/>
    <row r="19791" s="733" customFormat="1" x14ac:dyDescent="0.2"/>
    <row r="19792" s="733" customFormat="1" x14ac:dyDescent="0.2"/>
    <row r="19793" s="733" customFormat="1" x14ac:dyDescent="0.2"/>
    <row r="19794" s="733" customFormat="1" x14ac:dyDescent="0.2"/>
    <row r="19795" s="733" customFormat="1" x14ac:dyDescent="0.2"/>
    <row r="19796" s="733" customFormat="1" x14ac:dyDescent="0.2"/>
    <row r="19797" s="733" customFormat="1" x14ac:dyDescent="0.2"/>
    <row r="19798" s="733" customFormat="1" x14ac:dyDescent="0.2"/>
    <row r="19799" s="733" customFormat="1" x14ac:dyDescent="0.2"/>
    <row r="19800" s="733" customFormat="1" x14ac:dyDescent="0.2"/>
    <row r="19801" s="733" customFormat="1" x14ac:dyDescent="0.2"/>
    <row r="19802" s="733" customFormat="1" x14ac:dyDescent="0.2"/>
    <row r="19803" s="733" customFormat="1" x14ac:dyDescent="0.2"/>
    <row r="19804" s="733" customFormat="1" x14ac:dyDescent="0.2"/>
    <row r="19805" s="733" customFormat="1" x14ac:dyDescent="0.2"/>
    <row r="19806" s="733" customFormat="1" x14ac:dyDescent="0.2"/>
    <row r="19807" s="733" customFormat="1" x14ac:dyDescent="0.2"/>
    <row r="19808" s="733" customFormat="1" x14ac:dyDescent="0.2"/>
    <row r="19809" s="733" customFormat="1" x14ac:dyDescent="0.2"/>
    <row r="19810" s="733" customFormat="1" x14ac:dyDescent="0.2"/>
    <row r="19811" s="733" customFormat="1" x14ac:dyDescent="0.2"/>
    <row r="19812" s="733" customFormat="1" x14ac:dyDescent="0.2"/>
    <row r="19813" s="733" customFormat="1" x14ac:dyDescent="0.2"/>
    <row r="19814" s="733" customFormat="1" x14ac:dyDescent="0.2"/>
    <row r="19815" s="733" customFormat="1" x14ac:dyDescent="0.2"/>
    <row r="19816" s="733" customFormat="1" x14ac:dyDescent="0.2"/>
    <row r="19817" s="733" customFormat="1" x14ac:dyDescent="0.2"/>
    <row r="19818" s="733" customFormat="1" x14ac:dyDescent="0.2"/>
    <row r="19819" s="733" customFormat="1" x14ac:dyDescent="0.2"/>
    <row r="19820" s="733" customFormat="1" x14ac:dyDescent="0.2"/>
    <row r="19821" s="733" customFormat="1" x14ac:dyDescent="0.2"/>
    <row r="19822" s="733" customFormat="1" x14ac:dyDescent="0.2"/>
    <row r="19823" s="733" customFormat="1" x14ac:dyDescent="0.2"/>
    <row r="19824" s="733" customFormat="1" x14ac:dyDescent="0.2"/>
    <row r="19825" s="733" customFormat="1" x14ac:dyDescent="0.2"/>
    <row r="19826" s="733" customFormat="1" x14ac:dyDescent="0.2"/>
    <row r="19827" s="733" customFormat="1" x14ac:dyDescent="0.2"/>
    <row r="19828" s="733" customFormat="1" x14ac:dyDescent="0.2"/>
    <row r="19829" s="733" customFormat="1" x14ac:dyDescent="0.2"/>
    <row r="19830" s="733" customFormat="1" x14ac:dyDescent="0.2"/>
    <row r="19831" s="733" customFormat="1" x14ac:dyDescent="0.2"/>
    <row r="19832" s="733" customFormat="1" x14ac:dyDescent="0.2"/>
    <row r="19833" s="733" customFormat="1" x14ac:dyDescent="0.2"/>
    <row r="19834" s="733" customFormat="1" x14ac:dyDescent="0.2"/>
    <row r="19835" s="733" customFormat="1" x14ac:dyDescent="0.2"/>
    <row r="19836" s="733" customFormat="1" x14ac:dyDescent="0.2"/>
    <row r="19837" s="733" customFormat="1" x14ac:dyDescent="0.2"/>
    <row r="19838" s="733" customFormat="1" x14ac:dyDescent="0.2"/>
    <row r="19839" s="733" customFormat="1" x14ac:dyDescent="0.2"/>
    <row r="19840" s="733" customFormat="1" x14ac:dyDescent="0.2"/>
    <row r="19841" s="733" customFormat="1" x14ac:dyDescent="0.2"/>
    <row r="19842" s="733" customFormat="1" x14ac:dyDescent="0.2"/>
    <row r="19843" s="733" customFormat="1" x14ac:dyDescent="0.2"/>
    <row r="19844" s="733" customFormat="1" x14ac:dyDescent="0.2"/>
    <row r="19845" s="733" customFormat="1" x14ac:dyDescent="0.2"/>
    <row r="19846" s="733" customFormat="1" x14ac:dyDescent="0.2"/>
    <row r="19847" s="733" customFormat="1" x14ac:dyDescent="0.2"/>
    <row r="19848" s="733" customFormat="1" x14ac:dyDescent="0.2"/>
    <row r="19849" s="733" customFormat="1" x14ac:dyDescent="0.2"/>
    <row r="19850" s="733" customFormat="1" x14ac:dyDescent="0.2"/>
    <row r="19851" s="733" customFormat="1" x14ac:dyDescent="0.2"/>
    <row r="19852" s="733" customFormat="1" x14ac:dyDescent="0.2"/>
    <row r="19853" s="733" customFormat="1" x14ac:dyDescent="0.2"/>
    <row r="19854" s="733" customFormat="1" x14ac:dyDescent="0.2"/>
    <row r="19855" s="733" customFormat="1" x14ac:dyDescent="0.2"/>
    <row r="19856" s="733" customFormat="1" x14ac:dyDescent="0.2"/>
    <row r="19857" s="733" customFormat="1" x14ac:dyDescent="0.2"/>
    <row r="19858" s="733" customFormat="1" x14ac:dyDescent="0.2"/>
    <row r="19859" s="733" customFormat="1" x14ac:dyDescent="0.2"/>
    <row r="19860" s="733" customFormat="1" x14ac:dyDescent="0.2"/>
    <row r="19861" s="733" customFormat="1" x14ac:dyDescent="0.2"/>
    <row r="19862" s="733" customFormat="1" x14ac:dyDescent="0.2"/>
    <row r="19863" s="733" customFormat="1" x14ac:dyDescent="0.2"/>
    <row r="19864" s="733" customFormat="1" x14ac:dyDescent="0.2"/>
    <row r="19865" s="733" customFormat="1" x14ac:dyDescent="0.2"/>
    <row r="19866" s="733" customFormat="1" x14ac:dyDescent="0.2"/>
    <row r="19867" s="733" customFormat="1" x14ac:dyDescent="0.2"/>
    <row r="19868" s="733" customFormat="1" x14ac:dyDescent="0.2"/>
    <row r="19869" s="733" customFormat="1" x14ac:dyDescent="0.2"/>
    <row r="19870" s="733" customFormat="1" x14ac:dyDescent="0.2"/>
    <row r="19871" s="733" customFormat="1" x14ac:dyDescent="0.2"/>
    <row r="19872" s="733" customFormat="1" x14ac:dyDescent="0.2"/>
    <row r="19873" s="733" customFormat="1" x14ac:dyDescent="0.2"/>
    <row r="19874" s="733" customFormat="1" x14ac:dyDescent="0.2"/>
    <row r="19875" s="733" customFormat="1" x14ac:dyDescent="0.2"/>
    <row r="19876" s="733" customFormat="1" x14ac:dyDescent="0.2"/>
    <row r="19877" s="733" customFormat="1" x14ac:dyDescent="0.2"/>
    <row r="19878" s="733" customFormat="1" x14ac:dyDescent="0.2"/>
    <row r="19879" s="733" customFormat="1" x14ac:dyDescent="0.2"/>
    <row r="19880" s="733" customFormat="1" x14ac:dyDescent="0.2"/>
    <row r="19881" s="733" customFormat="1" x14ac:dyDescent="0.2"/>
    <row r="19882" s="733" customFormat="1" x14ac:dyDescent="0.2"/>
    <row r="19883" s="733" customFormat="1" x14ac:dyDescent="0.2"/>
    <row r="19884" s="733" customFormat="1" x14ac:dyDescent="0.2"/>
    <row r="19885" s="733" customFormat="1" x14ac:dyDescent="0.2"/>
    <row r="19886" s="733" customFormat="1" x14ac:dyDescent="0.2"/>
    <row r="19887" s="733" customFormat="1" x14ac:dyDescent="0.2"/>
    <row r="19888" s="733" customFormat="1" x14ac:dyDescent="0.2"/>
    <row r="19889" s="733" customFormat="1" x14ac:dyDescent="0.2"/>
    <row r="19890" s="733" customFormat="1" x14ac:dyDescent="0.2"/>
    <row r="19891" s="733" customFormat="1" x14ac:dyDescent="0.2"/>
    <row r="19892" s="733" customFormat="1" x14ac:dyDescent="0.2"/>
    <row r="19893" s="733" customFormat="1" x14ac:dyDescent="0.2"/>
    <row r="19894" s="733" customFormat="1" x14ac:dyDescent="0.2"/>
    <row r="19895" s="733" customFormat="1" x14ac:dyDescent="0.2"/>
    <row r="19896" s="733" customFormat="1" x14ac:dyDescent="0.2"/>
    <row r="19897" s="733" customFormat="1" x14ac:dyDescent="0.2"/>
    <row r="19898" s="733" customFormat="1" x14ac:dyDescent="0.2"/>
    <row r="19899" s="733" customFormat="1" x14ac:dyDescent="0.2"/>
    <row r="19900" s="733" customFormat="1" x14ac:dyDescent="0.2"/>
    <row r="19901" s="733" customFormat="1" x14ac:dyDescent="0.2"/>
    <row r="19902" s="733" customFormat="1" x14ac:dyDescent="0.2"/>
    <row r="19903" s="733" customFormat="1" x14ac:dyDescent="0.2"/>
    <row r="19904" s="733" customFormat="1" x14ac:dyDescent="0.2"/>
    <row r="19905" s="733" customFormat="1" x14ac:dyDescent="0.2"/>
    <row r="19906" s="733" customFormat="1" x14ac:dyDescent="0.2"/>
    <row r="19907" s="733" customFormat="1" x14ac:dyDescent="0.2"/>
    <row r="19908" s="733" customFormat="1" x14ac:dyDescent="0.2"/>
    <row r="19909" s="733" customFormat="1" x14ac:dyDescent="0.2"/>
    <row r="19910" s="733" customFormat="1" x14ac:dyDescent="0.2"/>
    <row r="19911" s="733" customFormat="1" x14ac:dyDescent="0.2"/>
    <row r="19912" s="733" customFormat="1" x14ac:dyDescent="0.2"/>
    <row r="19913" s="733" customFormat="1" x14ac:dyDescent="0.2"/>
    <row r="19914" s="733" customFormat="1" x14ac:dyDescent="0.2"/>
    <row r="19915" s="733" customFormat="1" x14ac:dyDescent="0.2"/>
    <row r="19916" s="733" customFormat="1" x14ac:dyDescent="0.2"/>
    <row r="19917" s="733" customFormat="1" x14ac:dyDescent="0.2"/>
    <row r="19918" s="733" customFormat="1" x14ac:dyDescent="0.2"/>
    <row r="19919" s="733" customFormat="1" x14ac:dyDescent="0.2"/>
    <row r="19920" s="733" customFormat="1" x14ac:dyDescent="0.2"/>
    <row r="19921" s="733" customFormat="1" x14ac:dyDescent="0.2"/>
    <row r="19922" s="733" customFormat="1" x14ac:dyDescent="0.2"/>
    <row r="19923" s="733" customFormat="1" x14ac:dyDescent="0.2"/>
    <row r="19924" s="733" customFormat="1" x14ac:dyDescent="0.2"/>
    <row r="19925" s="733" customFormat="1" x14ac:dyDescent="0.2"/>
    <row r="19926" s="733" customFormat="1" x14ac:dyDescent="0.2"/>
    <row r="19927" s="733" customFormat="1" x14ac:dyDescent="0.2"/>
    <row r="19928" s="733" customFormat="1" x14ac:dyDescent="0.2"/>
    <row r="19929" s="733" customFormat="1" x14ac:dyDescent="0.2"/>
    <row r="19930" s="733" customFormat="1" x14ac:dyDescent="0.2"/>
    <row r="19931" s="733" customFormat="1" x14ac:dyDescent="0.2"/>
    <row r="19932" s="733" customFormat="1" x14ac:dyDescent="0.2"/>
    <row r="19933" s="733" customFormat="1" x14ac:dyDescent="0.2"/>
    <row r="19934" s="733" customFormat="1" x14ac:dyDescent="0.2"/>
    <row r="19935" s="733" customFormat="1" x14ac:dyDescent="0.2"/>
    <row r="19936" s="733" customFormat="1" x14ac:dyDescent="0.2"/>
    <row r="19937" s="733" customFormat="1" x14ac:dyDescent="0.2"/>
    <row r="19938" s="733" customFormat="1" x14ac:dyDescent="0.2"/>
    <row r="19939" s="733" customFormat="1" x14ac:dyDescent="0.2"/>
    <row r="19940" s="733" customFormat="1" x14ac:dyDescent="0.2"/>
    <row r="19941" s="733" customFormat="1" x14ac:dyDescent="0.2"/>
    <row r="19942" s="733" customFormat="1" x14ac:dyDescent="0.2"/>
    <row r="19943" s="733" customFormat="1" x14ac:dyDescent="0.2"/>
    <row r="19944" s="733" customFormat="1" x14ac:dyDescent="0.2"/>
    <row r="19945" s="733" customFormat="1" x14ac:dyDescent="0.2"/>
    <row r="19946" s="733" customFormat="1" x14ac:dyDescent="0.2"/>
    <row r="19947" s="733" customFormat="1" x14ac:dyDescent="0.2"/>
    <row r="19948" s="733" customFormat="1" x14ac:dyDescent="0.2"/>
    <row r="19949" s="733" customFormat="1" x14ac:dyDescent="0.2"/>
    <row r="19950" s="733" customFormat="1" x14ac:dyDescent="0.2"/>
    <row r="19951" s="733" customFormat="1" x14ac:dyDescent="0.2"/>
    <row r="19952" s="733" customFormat="1" x14ac:dyDescent="0.2"/>
    <row r="19953" s="733" customFormat="1" x14ac:dyDescent="0.2"/>
    <row r="19954" s="733" customFormat="1" x14ac:dyDescent="0.2"/>
    <row r="19955" s="733" customFormat="1" x14ac:dyDescent="0.2"/>
    <row r="19956" s="733" customFormat="1" x14ac:dyDescent="0.2"/>
    <row r="19957" s="733" customFormat="1" x14ac:dyDescent="0.2"/>
    <row r="19958" s="733" customFormat="1" x14ac:dyDescent="0.2"/>
    <row r="19959" s="733" customFormat="1" x14ac:dyDescent="0.2"/>
    <row r="19960" s="733" customFormat="1" x14ac:dyDescent="0.2"/>
    <row r="19961" s="733" customFormat="1" x14ac:dyDescent="0.2"/>
    <row r="19962" s="733" customFormat="1" x14ac:dyDescent="0.2"/>
    <row r="19963" s="733" customFormat="1" x14ac:dyDescent="0.2"/>
    <row r="19964" s="733" customFormat="1" x14ac:dyDescent="0.2"/>
    <row r="19965" s="733" customFormat="1" x14ac:dyDescent="0.2"/>
    <row r="19966" s="733" customFormat="1" x14ac:dyDescent="0.2"/>
    <row r="19967" s="733" customFormat="1" x14ac:dyDescent="0.2"/>
    <row r="19968" s="733" customFormat="1" x14ac:dyDescent="0.2"/>
    <row r="19969" s="733" customFormat="1" x14ac:dyDescent="0.2"/>
    <row r="19970" s="733" customFormat="1" x14ac:dyDescent="0.2"/>
    <row r="19971" s="733" customFormat="1" x14ac:dyDescent="0.2"/>
    <row r="19972" s="733" customFormat="1" x14ac:dyDescent="0.2"/>
    <row r="19973" s="733" customFormat="1" x14ac:dyDescent="0.2"/>
    <row r="19974" s="733" customFormat="1" x14ac:dyDescent="0.2"/>
    <row r="19975" s="733" customFormat="1" x14ac:dyDescent="0.2"/>
    <row r="19976" s="733" customFormat="1" x14ac:dyDescent="0.2"/>
    <row r="19977" s="733" customFormat="1" x14ac:dyDescent="0.2"/>
    <row r="19978" s="733" customFormat="1" x14ac:dyDescent="0.2"/>
    <row r="19979" s="733" customFormat="1" x14ac:dyDescent="0.2"/>
    <row r="19980" s="733" customFormat="1" x14ac:dyDescent="0.2"/>
    <row r="19981" s="733" customFormat="1" x14ac:dyDescent="0.2"/>
    <row r="19982" s="733" customFormat="1" x14ac:dyDescent="0.2"/>
    <row r="19983" s="733" customFormat="1" x14ac:dyDescent="0.2"/>
    <row r="19984" s="733" customFormat="1" x14ac:dyDescent="0.2"/>
    <row r="19985" s="733" customFormat="1" x14ac:dyDescent="0.2"/>
    <row r="19986" s="733" customFormat="1" x14ac:dyDescent="0.2"/>
    <row r="19987" s="733" customFormat="1" x14ac:dyDescent="0.2"/>
    <row r="19988" s="733" customFormat="1" x14ac:dyDescent="0.2"/>
    <row r="19989" s="733" customFormat="1" x14ac:dyDescent="0.2"/>
    <row r="19990" s="733" customFormat="1" x14ac:dyDescent="0.2"/>
    <row r="19991" s="733" customFormat="1" x14ac:dyDescent="0.2"/>
    <row r="19992" s="733" customFormat="1" x14ac:dyDescent="0.2"/>
    <row r="19993" s="733" customFormat="1" x14ac:dyDescent="0.2"/>
    <row r="19994" s="733" customFormat="1" x14ac:dyDescent="0.2"/>
    <row r="19995" s="733" customFormat="1" x14ac:dyDescent="0.2"/>
    <row r="19996" s="733" customFormat="1" x14ac:dyDescent="0.2"/>
    <row r="19997" s="733" customFormat="1" x14ac:dyDescent="0.2"/>
    <row r="19998" s="733" customFormat="1" x14ac:dyDescent="0.2"/>
    <row r="19999" s="733" customFormat="1" x14ac:dyDescent="0.2"/>
    <row r="20000" s="733" customFormat="1" x14ac:dyDescent="0.2"/>
    <row r="20001" s="733" customFormat="1" x14ac:dyDescent="0.2"/>
    <row r="20002" s="733" customFormat="1" x14ac:dyDescent="0.2"/>
    <row r="20003" s="733" customFormat="1" x14ac:dyDescent="0.2"/>
    <row r="20004" s="733" customFormat="1" x14ac:dyDescent="0.2"/>
    <row r="20005" s="733" customFormat="1" x14ac:dyDescent="0.2"/>
    <row r="20006" s="733" customFormat="1" x14ac:dyDescent="0.2"/>
    <row r="20007" s="733" customFormat="1" x14ac:dyDescent="0.2"/>
    <row r="20008" s="733" customFormat="1" x14ac:dyDescent="0.2"/>
    <row r="20009" s="733" customFormat="1" x14ac:dyDescent="0.2"/>
    <row r="20010" s="733" customFormat="1" x14ac:dyDescent="0.2"/>
    <row r="20011" s="733" customFormat="1" x14ac:dyDescent="0.2"/>
    <row r="20012" s="733" customFormat="1" x14ac:dyDescent="0.2"/>
    <row r="20013" s="733" customFormat="1" x14ac:dyDescent="0.2"/>
    <row r="20014" s="733" customFormat="1" x14ac:dyDescent="0.2"/>
    <row r="20015" s="733" customFormat="1" x14ac:dyDescent="0.2"/>
    <row r="20016" s="733" customFormat="1" x14ac:dyDescent="0.2"/>
    <row r="20017" s="733" customFormat="1" x14ac:dyDescent="0.2"/>
    <row r="20018" s="733" customFormat="1" x14ac:dyDescent="0.2"/>
    <row r="20019" s="733" customFormat="1" x14ac:dyDescent="0.2"/>
    <row r="20020" s="733" customFormat="1" x14ac:dyDescent="0.2"/>
    <row r="20021" s="733" customFormat="1" x14ac:dyDescent="0.2"/>
    <row r="20022" s="733" customFormat="1" x14ac:dyDescent="0.2"/>
    <row r="20023" s="733" customFormat="1" x14ac:dyDescent="0.2"/>
    <row r="20024" s="733" customFormat="1" x14ac:dyDescent="0.2"/>
    <row r="20025" s="733" customFormat="1" x14ac:dyDescent="0.2"/>
    <row r="20026" s="733" customFormat="1" x14ac:dyDescent="0.2"/>
    <row r="20027" s="733" customFormat="1" x14ac:dyDescent="0.2"/>
    <row r="20028" s="733" customFormat="1" x14ac:dyDescent="0.2"/>
    <row r="20029" s="733" customFormat="1" x14ac:dyDescent="0.2"/>
    <row r="20030" s="733" customFormat="1" x14ac:dyDescent="0.2"/>
    <row r="20031" s="733" customFormat="1" x14ac:dyDescent="0.2"/>
    <row r="20032" s="733" customFormat="1" x14ac:dyDescent="0.2"/>
    <row r="20033" s="733" customFormat="1" x14ac:dyDescent="0.2"/>
    <row r="20034" s="733" customFormat="1" x14ac:dyDescent="0.2"/>
    <row r="20035" s="733" customFormat="1" x14ac:dyDescent="0.2"/>
    <row r="20036" s="733" customFormat="1" x14ac:dyDescent="0.2"/>
    <row r="20037" s="733" customFormat="1" x14ac:dyDescent="0.2"/>
    <row r="20038" s="733" customFormat="1" x14ac:dyDescent="0.2"/>
    <row r="20039" s="733" customFormat="1" x14ac:dyDescent="0.2"/>
    <row r="20040" s="733" customFormat="1" x14ac:dyDescent="0.2"/>
    <row r="20041" s="733" customFormat="1" x14ac:dyDescent="0.2"/>
    <row r="20042" s="733" customFormat="1" x14ac:dyDescent="0.2"/>
    <row r="20043" s="733" customFormat="1" x14ac:dyDescent="0.2"/>
    <row r="20044" s="733" customFormat="1" x14ac:dyDescent="0.2"/>
    <row r="20045" s="733" customFormat="1" x14ac:dyDescent="0.2"/>
    <row r="20046" s="733" customFormat="1" x14ac:dyDescent="0.2"/>
    <row r="20047" s="733" customFormat="1" x14ac:dyDescent="0.2"/>
    <row r="20048" s="733" customFormat="1" x14ac:dyDescent="0.2"/>
    <row r="20049" s="733" customFormat="1" x14ac:dyDescent="0.2"/>
    <row r="20050" s="733" customFormat="1" x14ac:dyDescent="0.2"/>
    <row r="20051" s="733" customFormat="1" x14ac:dyDescent="0.2"/>
    <row r="20052" s="733" customFormat="1" x14ac:dyDescent="0.2"/>
    <row r="20053" s="733" customFormat="1" x14ac:dyDescent="0.2"/>
    <row r="20054" s="733" customFormat="1" x14ac:dyDescent="0.2"/>
    <row r="20055" s="733" customFormat="1" x14ac:dyDescent="0.2"/>
    <row r="20056" s="733" customFormat="1" x14ac:dyDescent="0.2"/>
    <row r="20057" s="733" customFormat="1" x14ac:dyDescent="0.2"/>
    <row r="20058" s="733" customFormat="1" x14ac:dyDescent="0.2"/>
    <row r="20059" s="733" customFormat="1" x14ac:dyDescent="0.2"/>
    <row r="20060" s="733" customFormat="1" x14ac:dyDescent="0.2"/>
    <row r="20061" s="733" customFormat="1" x14ac:dyDescent="0.2"/>
    <row r="20062" s="733" customFormat="1" x14ac:dyDescent="0.2"/>
    <row r="20063" s="733" customFormat="1" x14ac:dyDescent="0.2"/>
    <row r="20064" s="733" customFormat="1" x14ac:dyDescent="0.2"/>
    <row r="20065" s="733" customFormat="1" x14ac:dyDescent="0.2"/>
    <row r="20066" s="733" customFormat="1" x14ac:dyDescent="0.2"/>
    <row r="20067" s="733" customFormat="1" x14ac:dyDescent="0.2"/>
    <row r="20068" s="733" customFormat="1" x14ac:dyDescent="0.2"/>
    <row r="20069" s="733" customFormat="1" x14ac:dyDescent="0.2"/>
    <row r="20070" s="733" customFormat="1" x14ac:dyDescent="0.2"/>
    <row r="20071" s="733" customFormat="1" x14ac:dyDescent="0.2"/>
    <row r="20072" s="733" customFormat="1" x14ac:dyDescent="0.2"/>
    <row r="20073" s="733" customFormat="1" x14ac:dyDescent="0.2"/>
    <row r="20074" s="733" customFormat="1" x14ac:dyDescent="0.2"/>
    <row r="20075" s="733" customFormat="1" x14ac:dyDescent="0.2"/>
    <row r="20076" s="733" customFormat="1" x14ac:dyDescent="0.2"/>
    <row r="20077" s="733" customFormat="1" x14ac:dyDescent="0.2"/>
    <row r="20078" s="733" customFormat="1" x14ac:dyDescent="0.2"/>
    <row r="20079" s="733" customFormat="1" x14ac:dyDescent="0.2"/>
    <row r="20080" s="733" customFormat="1" x14ac:dyDescent="0.2"/>
    <row r="20081" s="733" customFormat="1" x14ac:dyDescent="0.2"/>
    <row r="20082" s="733" customFormat="1" x14ac:dyDescent="0.2"/>
    <row r="20083" s="733" customFormat="1" x14ac:dyDescent="0.2"/>
    <row r="20084" s="733" customFormat="1" x14ac:dyDescent="0.2"/>
    <row r="20085" s="733" customFormat="1" x14ac:dyDescent="0.2"/>
    <row r="20086" s="733" customFormat="1" x14ac:dyDescent="0.2"/>
    <row r="20087" s="733" customFormat="1" x14ac:dyDescent="0.2"/>
    <row r="20088" s="733" customFormat="1" x14ac:dyDescent="0.2"/>
    <row r="20089" s="733" customFormat="1" x14ac:dyDescent="0.2"/>
    <row r="20090" s="733" customFormat="1" x14ac:dyDescent="0.2"/>
    <row r="20091" s="733" customFormat="1" x14ac:dyDescent="0.2"/>
    <row r="20092" s="733" customFormat="1" x14ac:dyDescent="0.2"/>
    <row r="20093" s="733" customFormat="1" x14ac:dyDescent="0.2"/>
    <row r="20094" s="733" customFormat="1" x14ac:dyDescent="0.2"/>
    <row r="20095" s="733" customFormat="1" x14ac:dyDescent="0.2"/>
    <row r="20096" s="733" customFormat="1" x14ac:dyDescent="0.2"/>
    <row r="20097" s="733" customFormat="1" x14ac:dyDescent="0.2"/>
    <row r="20098" s="733" customFormat="1" x14ac:dyDescent="0.2"/>
    <row r="20099" s="733" customFormat="1" x14ac:dyDescent="0.2"/>
    <row r="20100" s="733" customFormat="1" x14ac:dyDescent="0.2"/>
    <row r="20101" s="733" customFormat="1" x14ac:dyDescent="0.2"/>
    <row r="20102" s="733" customFormat="1" x14ac:dyDescent="0.2"/>
    <row r="20103" s="733" customFormat="1" x14ac:dyDescent="0.2"/>
    <row r="20104" s="733" customFormat="1" x14ac:dyDescent="0.2"/>
    <row r="20105" s="733" customFormat="1" x14ac:dyDescent="0.2"/>
    <row r="20106" s="733" customFormat="1" x14ac:dyDescent="0.2"/>
    <row r="20107" s="733" customFormat="1" x14ac:dyDescent="0.2"/>
    <row r="20108" s="733" customFormat="1" x14ac:dyDescent="0.2"/>
    <row r="20109" s="733" customFormat="1" x14ac:dyDescent="0.2"/>
    <row r="20110" s="733" customFormat="1" x14ac:dyDescent="0.2"/>
    <row r="20111" s="733" customFormat="1" x14ac:dyDescent="0.2"/>
    <row r="20112" s="733" customFormat="1" x14ac:dyDescent="0.2"/>
    <row r="20113" s="733" customFormat="1" x14ac:dyDescent="0.2"/>
    <row r="20114" s="733" customFormat="1" x14ac:dyDescent="0.2"/>
    <row r="20115" s="733" customFormat="1" x14ac:dyDescent="0.2"/>
    <row r="20116" s="733" customFormat="1" x14ac:dyDescent="0.2"/>
    <row r="20117" s="733" customFormat="1" x14ac:dyDescent="0.2"/>
    <row r="20118" s="733" customFormat="1" x14ac:dyDescent="0.2"/>
    <row r="20119" s="733" customFormat="1" x14ac:dyDescent="0.2"/>
    <row r="20120" s="733" customFormat="1" x14ac:dyDescent="0.2"/>
    <row r="20121" s="733" customFormat="1" x14ac:dyDescent="0.2"/>
    <row r="20122" s="733" customFormat="1" x14ac:dyDescent="0.2"/>
    <row r="20123" s="733" customFormat="1" x14ac:dyDescent="0.2"/>
    <row r="20124" s="733" customFormat="1" x14ac:dyDescent="0.2"/>
    <row r="20125" s="733" customFormat="1" x14ac:dyDescent="0.2"/>
    <row r="20126" s="733" customFormat="1" x14ac:dyDescent="0.2"/>
    <row r="20127" s="733" customFormat="1" x14ac:dyDescent="0.2"/>
    <row r="20128" s="733" customFormat="1" x14ac:dyDescent="0.2"/>
    <row r="20129" s="733" customFormat="1" x14ac:dyDescent="0.2"/>
    <row r="20130" s="733" customFormat="1" x14ac:dyDescent="0.2"/>
    <row r="20131" s="733" customFormat="1" x14ac:dyDescent="0.2"/>
    <row r="20132" s="733" customFormat="1" x14ac:dyDescent="0.2"/>
    <row r="20133" s="733" customFormat="1" x14ac:dyDescent="0.2"/>
    <row r="20134" s="733" customFormat="1" x14ac:dyDescent="0.2"/>
    <row r="20135" s="733" customFormat="1" x14ac:dyDescent="0.2"/>
    <row r="20136" s="733" customFormat="1" x14ac:dyDescent="0.2"/>
    <row r="20137" s="733" customFormat="1" x14ac:dyDescent="0.2"/>
    <row r="20138" s="733" customFormat="1" x14ac:dyDescent="0.2"/>
    <row r="20139" s="733" customFormat="1" x14ac:dyDescent="0.2"/>
    <row r="20140" s="733" customFormat="1" x14ac:dyDescent="0.2"/>
    <row r="20141" s="733" customFormat="1" x14ac:dyDescent="0.2"/>
    <row r="20142" s="733" customFormat="1" x14ac:dyDescent="0.2"/>
    <row r="20143" s="733" customFormat="1" x14ac:dyDescent="0.2"/>
    <row r="20144" s="733" customFormat="1" x14ac:dyDescent="0.2"/>
    <row r="20145" s="733" customFormat="1" x14ac:dyDescent="0.2"/>
    <row r="20146" s="733" customFormat="1" x14ac:dyDescent="0.2"/>
    <row r="20147" s="733" customFormat="1" x14ac:dyDescent="0.2"/>
    <row r="20148" s="733" customFormat="1" x14ac:dyDescent="0.2"/>
    <row r="20149" s="733" customFormat="1" x14ac:dyDescent="0.2"/>
    <row r="20150" s="733" customFormat="1" x14ac:dyDescent="0.2"/>
    <row r="20151" s="733" customFormat="1" x14ac:dyDescent="0.2"/>
    <row r="20152" s="733" customFormat="1" x14ac:dyDescent="0.2"/>
    <row r="20153" s="733" customFormat="1" x14ac:dyDescent="0.2"/>
    <row r="20154" s="733" customFormat="1" x14ac:dyDescent="0.2"/>
    <row r="20155" s="733" customFormat="1" x14ac:dyDescent="0.2"/>
    <row r="20156" s="733" customFormat="1" x14ac:dyDescent="0.2"/>
    <row r="20157" s="733" customFormat="1" x14ac:dyDescent="0.2"/>
    <row r="20158" s="733" customFormat="1" x14ac:dyDescent="0.2"/>
    <row r="20159" s="733" customFormat="1" x14ac:dyDescent="0.2"/>
    <row r="20160" s="733" customFormat="1" x14ac:dyDescent="0.2"/>
    <row r="20161" s="733" customFormat="1" x14ac:dyDescent="0.2"/>
    <row r="20162" s="733" customFormat="1" x14ac:dyDescent="0.2"/>
    <row r="20163" s="733" customFormat="1" x14ac:dyDescent="0.2"/>
    <row r="20164" s="733" customFormat="1" x14ac:dyDescent="0.2"/>
    <row r="20165" s="733" customFormat="1" x14ac:dyDescent="0.2"/>
    <row r="20166" s="733" customFormat="1" x14ac:dyDescent="0.2"/>
    <row r="20167" s="733" customFormat="1" x14ac:dyDescent="0.2"/>
    <row r="20168" s="733" customFormat="1" x14ac:dyDescent="0.2"/>
    <row r="20169" s="733" customFormat="1" x14ac:dyDescent="0.2"/>
    <row r="20170" s="733" customFormat="1" x14ac:dyDescent="0.2"/>
    <row r="20171" s="733" customFormat="1" x14ac:dyDescent="0.2"/>
    <row r="20172" s="733" customFormat="1" x14ac:dyDescent="0.2"/>
    <row r="20173" s="733" customFormat="1" x14ac:dyDescent="0.2"/>
    <row r="20174" s="733" customFormat="1" x14ac:dyDescent="0.2"/>
    <row r="20175" s="733" customFormat="1" x14ac:dyDescent="0.2"/>
    <row r="20176" s="733" customFormat="1" x14ac:dyDescent="0.2"/>
    <row r="20177" s="733" customFormat="1" x14ac:dyDescent="0.2"/>
    <row r="20178" s="733" customFormat="1" x14ac:dyDescent="0.2"/>
    <row r="20179" s="733" customFormat="1" x14ac:dyDescent="0.2"/>
    <row r="20180" s="733" customFormat="1" x14ac:dyDescent="0.2"/>
    <row r="20181" s="733" customFormat="1" x14ac:dyDescent="0.2"/>
    <row r="20182" s="733" customFormat="1" x14ac:dyDescent="0.2"/>
    <row r="20183" s="733" customFormat="1" x14ac:dyDescent="0.2"/>
    <row r="20184" s="733" customFormat="1" x14ac:dyDescent="0.2"/>
    <row r="20185" s="733" customFormat="1" x14ac:dyDescent="0.2"/>
    <row r="20186" s="733" customFormat="1" x14ac:dyDescent="0.2"/>
    <row r="20187" s="733" customFormat="1" x14ac:dyDescent="0.2"/>
    <row r="20188" s="733" customFormat="1" x14ac:dyDescent="0.2"/>
    <row r="20189" s="733" customFormat="1" x14ac:dyDescent="0.2"/>
    <row r="20190" s="733" customFormat="1" x14ac:dyDescent="0.2"/>
    <row r="20191" s="733" customFormat="1" x14ac:dyDescent="0.2"/>
    <row r="20192" s="733" customFormat="1" x14ac:dyDescent="0.2"/>
    <row r="20193" s="733" customFormat="1" x14ac:dyDescent="0.2"/>
    <row r="20194" s="733" customFormat="1" x14ac:dyDescent="0.2"/>
    <row r="20195" s="733" customFormat="1" x14ac:dyDescent="0.2"/>
    <row r="20196" s="733" customFormat="1" x14ac:dyDescent="0.2"/>
    <row r="20197" s="733" customFormat="1" x14ac:dyDescent="0.2"/>
    <row r="20198" s="733" customFormat="1" x14ac:dyDescent="0.2"/>
    <row r="20199" s="733" customFormat="1" x14ac:dyDescent="0.2"/>
    <row r="20200" s="733" customFormat="1" x14ac:dyDescent="0.2"/>
    <row r="20201" s="733" customFormat="1" x14ac:dyDescent="0.2"/>
    <row r="20202" s="733" customFormat="1" x14ac:dyDescent="0.2"/>
    <row r="20203" s="733" customFormat="1" x14ac:dyDescent="0.2"/>
    <row r="20204" s="733" customFormat="1" x14ac:dyDescent="0.2"/>
    <row r="20205" s="733" customFormat="1" x14ac:dyDescent="0.2"/>
    <row r="20206" s="733" customFormat="1" x14ac:dyDescent="0.2"/>
    <row r="20207" s="733" customFormat="1" x14ac:dyDescent="0.2"/>
    <row r="20208" s="733" customFormat="1" x14ac:dyDescent="0.2"/>
    <row r="20209" s="733" customFormat="1" x14ac:dyDescent="0.2"/>
    <row r="20210" s="733" customFormat="1" x14ac:dyDescent="0.2"/>
    <row r="20211" s="733" customFormat="1" x14ac:dyDescent="0.2"/>
    <row r="20212" s="733" customFormat="1" x14ac:dyDescent="0.2"/>
    <row r="20213" s="733" customFormat="1" x14ac:dyDescent="0.2"/>
    <row r="20214" s="733" customFormat="1" x14ac:dyDescent="0.2"/>
    <row r="20215" s="733" customFormat="1" x14ac:dyDescent="0.2"/>
    <row r="20216" s="733" customFormat="1" x14ac:dyDescent="0.2"/>
    <row r="20217" s="733" customFormat="1" x14ac:dyDescent="0.2"/>
    <row r="20218" s="733" customFormat="1" x14ac:dyDescent="0.2"/>
    <row r="20219" s="733" customFormat="1" x14ac:dyDescent="0.2"/>
    <row r="20220" s="733" customFormat="1" x14ac:dyDescent="0.2"/>
    <row r="20221" s="733" customFormat="1" x14ac:dyDescent="0.2"/>
    <row r="20222" s="733" customFormat="1" x14ac:dyDescent="0.2"/>
    <row r="20223" s="733" customFormat="1" x14ac:dyDescent="0.2"/>
    <row r="20224" s="733" customFormat="1" x14ac:dyDescent="0.2"/>
    <row r="20225" s="733" customFormat="1" x14ac:dyDescent="0.2"/>
    <row r="20226" s="733" customFormat="1" x14ac:dyDescent="0.2"/>
    <row r="20227" s="733" customFormat="1" x14ac:dyDescent="0.2"/>
    <row r="20228" s="733" customFormat="1" x14ac:dyDescent="0.2"/>
    <row r="20229" s="733" customFormat="1" x14ac:dyDescent="0.2"/>
    <row r="20230" s="733" customFormat="1" x14ac:dyDescent="0.2"/>
    <row r="20231" s="733" customFormat="1" x14ac:dyDescent="0.2"/>
    <row r="20232" s="733" customFormat="1" x14ac:dyDescent="0.2"/>
    <row r="20233" s="733" customFormat="1" x14ac:dyDescent="0.2"/>
    <row r="20234" s="733" customFormat="1" x14ac:dyDescent="0.2"/>
    <row r="20235" s="733" customFormat="1" x14ac:dyDescent="0.2"/>
    <row r="20236" s="733" customFormat="1" x14ac:dyDescent="0.2"/>
    <row r="20237" s="733" customFormat="1" x14ac:dyDescent="0.2"/>
    <row r="20238" s="733" customFormat="1" x14ac:dyDescent="0.2"/>
    <row r="20239" s="733" customFormat="1" x14ac:dyDescent="0.2"/>
    <row r="20240" s="733" customFormat="1" x14ac:dyDescent="0.2"/>
    <row r="20241" s="733" customFormat="1" x14ac:dyDescent="0.2"/>
    <row r="20242" s="733" customFormat="1" x14ac:dyDescent="0.2"/>
    <row r="20243" s="733" customFormat="1" x14ac:dyDescent="0.2"/>
    <row r="20244" s="733" customFormat="1" x14ac:dyDescent="0.2"/>
    <row r="20245" s="733" customFormat="1" x14ac:dyDescent="0.2"/>
    <row r="20246" s="733" customFormat="1" x14ac:dyDescent="0.2"/>
    <row r="20247" s="733" customFormat="1" x14ac:dyDescent="0.2"/>
    <row r="20248" s="733" customFormat="1" x14ac:dyDescent="0.2"/>
    <row r="20249" s="733" customFormat="1" x14ac:dyDescent="0.2"/>
    <row r="20250" s="733" customFormat="1" x14ac:dyDescent="0.2"/>
    <row r="20251" s="733" customFormat="1" x14ac:dyDescent="0.2"/>
    <row r="20252" s="733" customFormat="1" x14ac:dyDescent="0.2"/>
    <row r="20253" s="733" customFormat="1" x14ac:dyDescent="0.2"/>
    <row r="20254" s="733" customFormat="1" x14ac:dyDescent="0.2"/>
    <row r="20255" s="733" customFormat="1" x14ac:dyDescent="0.2"/>
    <row r="20256" s="733" customFormat="1" x14ac:dyDescent="0.2"/>
    <row r="20257" s="733" customFormat="1" x14ac:dyDescent="0.2"/>
    <row r="20258" s="733" customFormat="1" x14ac:dyDescent="0.2"/>
    <row r="20259" s="733" customFormat="1" x14ac:dyDescent="0.2"/>
    <row r="20260" s="733" customFormat="1" x14ac:dyDescent="0.2"/>
    <row r="20261" s="733" customFormat="1" x14ac:dyDescent="0.2"/>
    <row r="20262" s="733" customFormat="1" x14ac:dyDescent="0.2"/>
    <row r="20263" s="733" customFormat="1" x14ac:dyDescent="0.2"/>
    <row r="20264" s="733" customFormat="1" x14ac:dyDescent="0.2"/>
    <row r="20265" s="733" customFormat="1" x14ac:dyDescent="0.2"/>
    <row r="20266" s="733" customFormat="1" x14ac:dyDescent="0.2"/>
    <row r="20267" s="733" customFormat="1" x14ac:dyDescent="0.2"/>
    <row r="20268" s="733" customFormat="1" x14ac:dyDescent="0.2"/>
    <row r="20269" s="733" customFormat="1" x14ac:dyDescent="0.2"/>
    <row r="20270" s="733" customFormat="1" x14ac:dyDescent="0.2"/>
    <row r="20271" s="733" customFormat="1" x14ac:dyDescent="0.2"/>
    <row r="20272" s="733" customFormat="1" x14ac:dyDescent="0.2"/>
    <row r="20273" s="733" customFormat="1" x14ac:dyDescent="0.2"/>
    <row r="20274" s="733" customFormat="1" x14ac:dyDescent="0.2"/>
    <row r="20275" s="733" customFormat="1" x14ac:dyDescent="0.2"/>
    <row r="20276" s="733" customFormat="1" x14ac:dyDescent="0.2"/>
    <row r="20277" s="733" customFormat="1" x14ac:dyDescent="0.2"/>
    <row r="20278" s="733" customFormat="1" x14ac:dyDescent="0.2"/>
    <row r="20279" s="733" customFormat="1" x14ac:dyDescent="0.2"/>
    <row r="20280" s="733" customFormat="1" x14ac:dyDescent="0.2"/>
    <row r="20281" s="733" customFormat="1" x14ac:dyDescent="0.2"/>
    <row r="20282" s="733" customFormat="1" x14ac:dyDescent="0.2"/>
    <row r="20283" s="733" customFormat="1" x14ac:dyDescent="0.2"/>
    <row r="20284" s="733" customFormat="1" x14ac:dyDescent="0.2"/>
    <row r="20285" s="733" customFormat="1" x14ac:dyDescent="0.2"/>
    <row r="20286" s="733" customFormat="1" x14ac:dyDescent="0.2"/>
    <row r="20287" s="733" customFormat="1" x14ac:dyDescent="0.2"/>
    <row r="20288" s="733" customFormat="1" x14ac:dyDescent="0.2"/>
    <row r="20289" s="733" customFormat="1" x14ac:dyDescent="0.2"/>
    <row r="20290" s="733" customFormat="1" x14ac:dyDescent="0.2"/>
    <row r="20291" s="733" customFormat="1" x14ac:dyDescent="0.2"/>
    <row r="20292" s="733" customFormat="1" x14ac:dyDescent="0.2"/>
    <row r="20293" s="733" customFormat="1" x14ac:dyDescent="0.2"/>
    <row r="20294" s="733" customFormat="1" x14ac:dyDescent="0.2"/>
    <row r="20295" s="733" customFormat="1" x14ac:dyDescent="0.2"/>
    <row r="20296" s="733" customFormat="1" x14ac:dyDescent="0.2"/>
    <row r="20297" s="733" customFormat="1" x14ac:dyDescent="0.2"/>
    <row r="20298" s="733" customFormat="1" x14ac:dyDescent="0.2"/>
    <row r="20299" s="733" customFormat="1" x14ac:dyDescent="0.2"/>
    <row r="20300" s="733" customFormat="1" x14ac:dyDescent="0.2"/>
    <row r="20301" s="733" customFormat="1" x14ac:dyDescent="0.2"/>
    <row r="20302" s="733" customFormat="1" x14ac:dyDescent="0.2"/>
    <row r="20303" s="733" customFormat="1" x14ac:dyDescent="0.2"/>
    <row r="20304" s="733" customFormat="1" x14ac:dyDescent="0.2"/>
    <row r="20305" s="733" customFormat="1" x14ac:dyDescent="0.2"/>
    <row r="20306" s="733" customFormat="1" x14ac:dyDescent="0.2"/>
    <row r="20307" s="733" customFormat="1" x14ac:dyDescent="0.2"/>
    <row r="20308" s="733" customFormat="1" x14ac:dyDescent="0.2"/>
    <row r="20309" s="733" customFormat="1" x14ac:dyDescent="0.2"/>
    <row r="20310" s="733" customFormat="1" x14ac:dyDescent="0.2"/>
    <row r="20311" s="733" customFormat="1" x14ac:dyDescent="0.2"/>
    <row r="20312" s="733" customFormat="1" x14ac:dyDescent="0.2"/>
    <row r="20313" s="733" customFormat="1" x14ac:dyDescent="0.2"/>
    <row r="20314" s="733" customFormat="1" x14ac:dyDescent="0.2"/>
    <row r="20315" s="733" customFormat="1" x14ac:dyDescent="0.2"/>
    <row r="20316" s="733" customFormat="1" x14ac:dyDescent="0.2"/>
    <row r="20317" s="733" customFormat="1" x14ac:dyDescent="0.2"/>
    <row r="20318" s="733" customFormat="1" x14ac:dyDescent="0.2"/>
    <row r="20319" s="733" customFormat="1" x14ac:dyDescent="0.2"/>
    <row r="20320" s="733" customFormat="1" x14ac:dyDescent="0.2"/>
    <row r="20321" s="733" customFormat="1" x14ac:dyDescent="0.2"/>
    <row r="20322" s="733" customFormat="1" x14ac:dyDescent="0.2"/>
    <row r="20323" s="733" customFormat="1" x14ac:dyDescent="0.2"/>
    <row r="20324" s="733" customFormat="1" x14ac:dyDescent="0.2"/>
    <row r="20325" s="733" customFormat="1" x14ac:dyDescent="0.2"/>
    <row r="20326" s="733" customFormat="1" x14ac:dyDescent="0.2"/>
    <row r="20327" s="733" customFormat="1" x14ac:dyDescent="0.2"/>
    <row r="20328" s="733" customFormat="1" x14ac:dyDescent="0.2"/>
    <row r="20329" s="733" customFormat="1" x14ac:dyDescent="0.2"/>
    <row r="20330" s="733" customFormat="1" x14ac:dyDescent="0.2"/>
    <row r="20331" s="733" customFormat="1" x14ac:dyDescent="0.2"/>
    <row r="20332" s="733" customFormat="1" x14ac:dyDescent="0.2"/>
    <row r="20333" s="733" customFormat="1" x14ac:dyDescent="0.2"/>
    <row r="20334" s="733" customFormat="1" x14ac:dyDescent="0.2"/>
    <row r="20335" s="733" customFormat="1" x14ac:dyDescent="0.2"/>
    <row r="20336" s="733" customFormat="1" x14ac:dyDescent="0.2"/>
    <row r="20337" s="733" customFormat="1" x14ac:dyDescent="0.2"/>
    <row r="20338" s="733" customFormat="1" x14ac:dyDescent="0.2"/>
    <row r="20339" s="733" customFormat="1" x14ac:dyDescent="0.2"/>
    <row r="20340" s="733" customFormat="1" x14ac:dyDescent="0.2"/>
    <row r="20341" s="733" customFormat="1" x14ac:dyDescent="0.2"/>
    <row r="20342" s="733" customFormat="1" x14ac:dyDescent="0.2"/>
    <row r="20343" s="733" customFormat="1" x14ac:dyDescent="0.2"/>
    <row r="20344" s="733" customFormat="1" x14ac:dyDescent="0.2"/>
    <row r="20345" s="733" customFormat="1" x14ac:dyDescent="0.2"/>
    <row r="20346" s="733" customFormat="1" x14ac:dyDescent="0.2"/>
    <row r="20347" s="733" customFormat="1" x14ac:dyDescent="0.2"/>
    <row r="20348" s="733" customFormat="1" x14ac:dyDescent="0.2"/>
    <row r="20349" s="733" customFormat="1" x14ac:dyDescent="0.2"/>
    <row r="20350" s="733" customFormat="1" x14ac:dyDescent="0.2"/>
    <row r="20351" s="733" customFormat="1" x14ac:dyDescent="0.2"/>
    <row r="20352" s="733" customFormat="1" x14ac:dyDescent="0.2"/>
    <row r="20353" s="733" customFormat="1" x14ac:dyDescent="0.2"/>
    <row r="20354" s="733" customFormat="1" x14ac:dyDescent="0.2"/>
    <row r="20355" s="733" customFormat="1" x14ac:dyDescent="0.2"/>
    <row r="20356" s="733" customFormat="1" x14ac:dyDescent="0.2"/>
    <row r="20357" s="733" customFormat="1" x14ac:dyDescent="0.2"/>
    <row r="20358" s="733" customFormat="1" x14ac:dyDescent="0.2"/>
    <row r="20359" s="733" customFormat="1" x14ac:dyDescent="0.2"/>
    <row r="20360" s="733" customFormat="1" x14ac:dyDescent="0.2"/>
    <row r="20361" s="733" customFormat="1" x14ac:dyDescent="0.2"/>
    <row r="20362" s="733" customFormat="1" x14ac:dyDescent="0.2"/>
    <row r="20363" s="733" customFormat="1" x14ac:dyDescent="0.2"/>
    <row r="20364" s="733" customFormat="1" x14ac:dyDescent="0.2"/>
    <row r="20365" s="733" customFormat="1" x14ac:dyDescent="0.2"/>
    <row r="20366" s="733" customFormat="1" x14ac:dyDescent="0.2"/>
    <row r="20367" s="733" customFormat="1" x14ac:dyDescent="0.2"/>
    <row r="20368" s="733" customFormat="1" x14ac:dyDescent="0.2"/>
    <row r="20369" s="733" customFormat="1" x14ac:dyDescent="0.2"/>
    <row r="20370" s="733" customFormat="1" x14ac:dyDescent="0.2"/>
    <row r="20371" s="733" customFormat="1" x14ac:dyDescent="0.2"/>
    <row r="20372" s="733" customFormat="1" x14ac:dyDescent="0.2"/>
    <row r="20373" s="733" customFormat="1" x14ac:dyDescent="0.2"/>
    <row r="20374" s="733" customFormat="1" x14ac:dyDescent="0.2"/>
    <row r="20375" s="733" customFormat="1" x14ac:dyDescent="0.2"/>
    <row r="20376" s="733" customFormat="1" x14ac:dyDescent="0.2"/>
    <row r="20377" s="733" customFormat="1" x14ac:dyDescent="0.2"/>
    <row r="20378" s="733" customFormat="1" x14ac:dyDescent="0.2"/>
    <row r="20379" s="733" customFormat="1" x14ac:dyDescent="0.2"/>
    <row r="20380" s="733" customFormat="1" x14ac:dyDescent="0.2"/>
    <row r="20381" s="733" customFormat="1" x14ac:dyDescent="0.2"/>
    <row r="20382" s="733" customFormat="1" x14ac:dyDescent="0.2"/>
    <row r="20383" s="733" customFormat="1" x14ac:dyDescent="0.2"/>
    <row r="20384" s="733" customFormat="1" x14ac:dyDescent="0.2"/>
    <row r="20385" s="733" customFormat="1" x14ac:dyDescent="0.2"/>
    <row r="20386" s="733" customFormat="1" x14ac:dyDescent="0.2"/>
    <row r="20387" s="733" customFormat="1" x14ac:dyDescent="0.2"/>
    <row r="20388" s="733" customFormat="1" x14ac:dyDescent="0.2"/>
    <row r="20389" s="733" customFormat="1" x14ac:dyDescent="0.2"/>
    <row r="20390" s="733" customFormat="1" x14ac:dyDescent="0.2"/>
    <row r="20391" s="733" customFormat="1" x14ac:dyDescent="0.2"/>
    <row r="20392" s="733" customFormat="1" x14ac:dyDescent="0.2"/>
    <row r="20393" s="733" customFormat="1" x14ac:dyDescent="0.2"/>
    <row r="20394" s="733" customFormat="1" x14ac:dyDescent="0.2"/>
    <row r="20395" s="733" customFormat="1" x14ac:dyDescent="0.2"/>
    <row r="20396" s="733" customFormat="1" x14ac:dyDescent="0.2"/>
    <row r="20397" s="733" customFormat="1" x14ac:dyDescent="0.2"/>
    <row r="20398" s="733" customFormat="1" x14ac:dyDescent="0.2"/>
    <row r="20399" s="733" customFormat="1" x14ac:dyDescent="0.2"/>
    <row r="20400" s="733" customFormat="1" x14ac:dyDescent="0.2"/>
    <row r="20401" s="733" customFormat="1" x14ac:dyDescent="0.2"/>
    <row r="20402" s="733" customFormat="1" x14ac:dyDescent="0.2"/>
    <row r="20403" s="733" customFormat="1" x14ac:dyDescent="0.2"/>
    <row r="20404" s="733" customFormat="1" x14ac:dyDescent="0.2"/>
    <row r="20405" s="733" customFormat="1" x14ac:dyDescent="0.2"/>
    <row r="20406" s="733" customFormat="1" x14ac:dyDescent="0.2"/>
    <row r="20407" s="733" customFormat="1" x14ac:dyDescent="0.2"/>
    <row r="20408" s="733" customFormat="1" x14ac:dyDescent="0.2"/>
    <row r="20409" s="733" customFormat="1" x14ac:dyDescent="0.2"/>
    <row r="20410" s="733" customFormat="1" x14ac:dyDescent="0.2"/>
    <row r="20411" s="733" customFormat="1" x14ac:dyDescent="0.2"/>
    <row r="20412" s="733" customFormat="1" x14ac:dyDescent="0.2"/>
    <row r="20413" s="733" customFormat="1" x14ac:dyDescent="0.2"/>
    <row r="20414" s="733" customFormat="1" x14ac:dyDescent="0.2"/>
    <row r="20415" s="733" customFormat="1" x14ac:dyDescent="0.2"/>
    <row r="20416" s="733" customFormat="1" x14ac:dyDescent="0.2"/>
    <row r="20417" s="733" customFormat="1" x14ac:dyDescent="0.2"/>
    <row r="20418" s="733" customFormat="1" x14ac:dyDescent="0.2"/>
    <row r="20419" s="733" customFormat="1" x14ac:dyDescent="0.2"/>
    <row r="20420" s="733" customFormat="1" x14ac:dyDescent="0.2"/>
    <row r="20421" s="733" customFormat="1" x14ac:dyDescent="0.2"/>
    <row r="20422" s="733" customFormat="1" x14ac:dyDescent="0.2"/>
    <row r="20423" s="733" customFormat="1" x14ac:dyDescent="0.2"/>
    <row r="20424" s="733" customFormat="1" x14ac:dyDescent="0.2"/>
    <row r="20425" s="733" customFormat="1" x14ac:dyDescent="0.2"/>
    <row r="20426" s="733" customFormat="1" x14ac:dyDescent="0.2"/>
    <row r="20427" s="733" customFormat="1" x14ac:dyDescent="0.2"/>
    <row r="20428" s="733" customFormat="1" x14ac:dyDescent="0.2"/>
    <row r="20429" s="733" customFormat="1" x14ac:dyDescent="0.2"/>
    <row r="20430" s="733" customFormat="1" x14ac:dyDescent="0.2"/>
    <row r="20431" s="733" customFormat="1" x14ac:dyDescent="0.2"/>
    <row r="20432" s="733" customFormat="1" x14ac:dyDescent="0.2"/>
    <row r="20433" s="733" customFormat="1" x14ac:dyDescent="0.2"/>
    <row r="20434" s="733" customFormat="1" x14ac:dyDescent="0.2"/>
    <row r="20435" s="733" customFormat="1" x14ac:dyDescent="0.2"/>
    <row r="20436" s="733" customFormat="1" x14ac:dyDescent="0.2"/>
    <row r="20437" s="733" customFormat="1" x14ac:dyDescent="0.2"/>
    <row r="20438" s="733" customFormat="1" x14ac:dyDescent="0.2"/>
    <row r="20439" s="733" customFormat="1" x14ac:dyDescent="0.2"/>
    <row r="20440" s="733" customFormat="1" x14ac:dyDescent="0.2"/>
    <row r="20441" s="733" customFormat="1" x14ac:dyDescent="0.2"/>
    <row r="20442" s="733" customFormat="1" x14ac:dyDescent="0.2"/>
    <row r="20443" s="733" customFormat="1" x14ac:dyDescent="0.2"/>
    <row r="20444" s="733" customFormat="1" x14ac:dyDescent="0.2"/>
    <row r="20445" s="733" customFormat="1" x14ac:dyDescent="0.2"/>
    <row r="20446" s="733" customFormat="1" x14ac:dyDescent="0.2"/>
    <row r="20447" s="733" customFormat="1" x14ac:dyDescent="0.2"/>
    <row r="20448" s="733" customFormat="1" x14ac:dyDescent="0.2"/>
    <row r="20449" s="733" customFormat="1" x14ac:dyDescent="0.2"/>
    <row r="20450" s="733" customFormat="1" x14ac:dyDescent="0.2"/>
    <row r="20451" s="733" customFormat="1" x14ac:dyDescent="0.2"/>
    <row r="20452" s="733" customFormat="1" x14ac:dyDescent="0.2"/>
    <row r="20453" s="733" customFormat="1" x14ac:dyDescent="0.2"/>
    <row r="20454" s="733" customFormat="1" x14ac:dyDescent="0.2"/>
    <row r="20455" s="733" customFormat="1" x14ac:dyDescent="0.2"/>
    <row r="20456" s="733" customFormat="1" x14ac:dyDescent="0.2"/>
    <row r="20457" s="733" customFormat="1" x14ac:dyDescent="0.2"/>
    <row r="20458" s="733" customFormat="1" x14ac:dyDescent="0.2"/>
    <row r="20459" s="733" customFormat="1" x14ac:dyDescent="0.2"/>
    <row r="20460" s="733" customFormat="1" x14ac:dyDescent="0.2"/>
    <row r="20461" s="733" customFormat="1" x14ac:dyDescent="0.2"/>
    <row r="20462" s="733" customFormat="1" x14ac:dyDescent="0.2"/>
    <row r="20463" s="733" customFormat="1" x14ac:dyDescent="0.2"/>
    <row r="20464" s="733" customFormat="1" x14ac:dyDescent="0.2"/>
    <row r="20465" s="733" customFormat="1" x14ac:dyDescent="0.2"/>
    <row r="20466" s="733" customFormat="1" x14ac:dyDescent="0.2"/>
    <row r="20467" s="733" customFormat="1" x14ac:dyDescent="0.2"/>
    <row r="20468" s="733" customFormat="1" x14ac:dyDescent="0.2"/>
    <row r="20469" s="733" customFormat="1" x14ac:dyDescent="0.2"/>
    <row r="20470" s="733" customFormat="1" x14ac:dyDescent="0.2"/>
    <row r="20471" s="733" customFormat="1" x14ac:dyDescent="0.2"/>
    <row r="20472" s="733" customFormat="1" x14ac:dyDescent="0.2"/>
    <row r="20473" s="733" customFormat="1" x14ac:dyDescent="0.2"/>
    <row r="20474" s="733" customFormat="1" x14ac:dyDescent="0.2"/>
    <row r="20475" s="733" customFormat="1" x14ac:dyDescent="0.2"/>
    <row r="20476" s="733" customFormat="1" x14ac:dyDescent="0.2"/>
    <row r="20477" s="733" customFormat="1" x14ac:dyDescent="0.2"/>
    <row r="20478" s="733" customFormat="1" x14ac:dyDescent="0.2"/>
    <row r="20479" s="733" customFormat="1" x14ac:dyDescent="0.2"/>
    <row r="20480" s="733" customFormat="1" x14ac:dyDescent="0.2"/>
    <row r="20481" s="733" customFormat="1" x14ac:dyDescent="0.2"/>
    <row r="20482" s="733" customFormat="1" x14ac:dyDescent="0.2"/>
    <row r="20483" s="733" customFormat="1" x14ac:dyDescent="0.2"/>
    <row r="20484" s="733" customFormat="1" x14ac:dyDescent="0.2"/>
    <row r="20485" s="733" customFormat="1" x14ac:dyDescent="0.2"/>
    <row r="20486" s="733" customFormat="1" x14ac:dyDescent="0.2"/>
    <row r="20487" s="733" customFormat="1" x14ac:dyDescent="0.2"/>
    <row r="20488" s="733" customFormat="1" x14ac:dyDescent="0.2"/>
    <row r="20489" s="733" customFormat="1" x14ac:dyDescent="0.2"/>
    <row r="20490" s="733" customFormat="1" x14ac:dyDescent="0.2"/>
    <row r="20491" s="733" customFormat="1" x14ac:dyDescent="0.2"/>
    <row r="20492" s="733" customFormat="1" x14ac:dyDescent="0.2"/>
    <row r="20493" s="733" customFormat="1" x14ac:dyDescent="0.2"/>
    <row r="20494" s="733" customFormat="1" x14ac:dyDescent="0.2"/>
    <row r="20495" s="733" customFormat="1" x14ac:dyDescent="0.2"/>
    <row r="20496" s="733" customFormat="1" x14ac:dyDescent="0.2"/>
    <row r="20497" s="733" customFormat="1" x14ac:dyDescent="0.2"/>
    <row r="20498" s="733" customFormat="1" x14ac:dyDescent="0.2"/>
    <row r="20499" s="733" customFormat="1" x14ac:dyDescent="0.2"/>
    <row r="20500" s="733" customFormat="1" x14ac:dyDescent="0.2"/>
    <row r="20501" s="733" customFormat="1" x14ac:dyDescent="0.2"/>
    <row r="20502" s="733" customFormat="1" x14ac:dyDescent="0.2"/>
    <row r="20503" s="733" customFormat="1" x14ac:dyDescent="0.2"/>
    <row r="20504" s="733" customFormat="1" x14ac:dyDescent="0.2"/>
    <row r="20505" s="733" customFormat="1" x14ac:dyDescent="0.2"/>
    <row r="20506" s="733" customFormat="1" x14ac:dyDescent="0.2"/>
    <row r="20507" s="733" customFormat="1" x14ac:dyDescent="0.2"/>
    <row r="20508" s="733" customFormat="1" x14ac:dyDescent="0.2"/>
    <row r="20509" s="733" customFormat="1" x14ac:dyDescent="0.2"/>
    <row r="20510" s="733" customFormat="1" x14ac:dyDescent="0.2"/>
    <row r="20511" s="733" customFormat="1" x14ac:dyDescent="0.2"/>
    <row r="20512" s="733" customFormat="1" x14ac:dyDescent="0.2"/>
    <row r="20513" s="733" customFormat="1" x14ac:dyDescent="0.2"/>
    <row r="20514" s="733" customFormat="1" x14ac:dyDescent="0.2"/>
    <row r="20515" s="733" customFormat="1" x14ac:dyDescent="0.2"/>
    <row r="20516" s="733" customFormat="1" x14ac:dyDescent="0.2"/>
    <row r="20517" s="733" customFormat="1" x14ac:dyDescent="0.2"/>
    <row r="20518" s="733" customFormat="1" x14ac:dyDescent="0.2"/>
    <row r="20519" s="733" customFormat="1" x14ac:dyDescent="0.2"/>
    <row r="20520" s="733" customFormat="1" x14ac:dyDescent="0.2"/>
    <row r="20521" s="733" customFormat="1" x14ac:dyDescent="0.2"/>
    <row r="20522" s="733" customFormat="1" x14ac:dyDescent="0.2"/>
    <row r="20523" s="733" customFormat="1" x14ac:dyDescent="0.2"/>
    <row r="20524" s="733" customFormat="1" x14ac:dyDescent="0.2"/>
    <row r="20525" s="733" customFormat="1" x14ac:dyDescent="0.2"/>
    <row r="20526" s="733" customFormat="1" x14ac:dyDescent="0.2"/>
    <row r="20527" s="733" customFormat="1" x14ac:dyDescent="0.2"/>
    <row r="20528" s="733" customFormat="1" x14ac:dyDescent="0.2"/>
    <row r="20529" s="733" customFormat="1" x14ac:dyDescent="0.2"/>
    <row r="20530" s="733" customFormat="1" x14ac:dyDescent="0.2"/>
    <row r="20531" s="733" customFormat="1" x14ac:dyDescent="0.2"/>
    <row r="20532" s="733" customFormat="1" x14ac:dyDescent="0.2"/>
    <row r="20533" s="733" customFormat="1" x14ac:dyDescent="0.2"/>
    <row r="20534" s="733" customFormat="1" x14ac:dyDescent="0.2"/>
    <row r="20535" s="733" customFormat="1" x14ac:dyDescent="0.2"/>
    <row r="20536" s="733" customFormat="1" x14ac:dyDescent="0.2"/>
    <row r="20537" s="733" customFormat="1" x14ac:dyDescent="0.2"/>
    <row r="20538" s="733" customFormat="1" x14ac:dyDescent="0.2"/>
    <row r="20539" s="733" customFormat="1" x14ac:dyDescent="0.2"/>
    <row r="20540" s="733" customFormat="1" x14ac:dyDescent="0.2"/>
    <row r="20541" s="733" customFormat="1" x14ac:dyDescent="0.2"/>
    <row r="20542" s="733" customFormat="1" x14ac:dyDescent="0.2"/>
    <row r="20543" s="733" customFormat="1" x14ac:dyDescent="0.2"/>
    <row r="20544" s="733" customFormat="1" x14ac:dyDescent="0.2"/>
    <row r="20545" s="733" customFormat="1" x14ac:dyDescent="0.2"/>
    <row r="20546" s="733" customFormat="1" x14ac:dyDescent="0.2"/>
    <row r="20547" s="733" customFormat="1" x14ac:dyDescent="0.2"/>
    <row r="20548" s="733" customFormat="1" x14ac:dyDescent="0.2"/>
    <row r="20549" s="733" customFormat="1" x14ac:dyDescent="0.2"/>
    <row r="20550" s="733" customFormat="1" x14ac:dyDescent="0.2"/>
    <row r="20551" s="733" customFormat="1" x14ac:dyDescent="0.2"/>
    <row r="20552" s="733" customFormat="1" x14ac:dyDescent="0.2"/>
    <row r="20553" s="733" customFormat="1" x14ac:dyDescent="0.2"/>
    <row r="20554" s="733" customFormat="1" x14ac:dyDescent="0.2"/>
    <row r="20555" s="733" customFormat="1" x14ac:dyDescent="0.2"/>
    <row r="20556" s="733" customFormat="1" x14ac:dyDescent="0.2"/>
    <row r="20557" s="733" customFormat="1" x14ac:dyDescent="0.2"/>
    <row r="20558" s="733" customFormat="1" x14ac:dyDescent="0.2"/>
    <row r="20559" s="733" customFormat="1" x14ac:dyDescent="0.2"/>
    <row r="20560" s="733" customFormat="1" x14ac:dyDescent="0.2"/>
    <row r="20561" s="733" customFormat="1" x14ac:dyDescent="0.2"/>
    <row r="20562" s="733" customFormat="1" x14ac:dyDescent="0.2"/>
    <row r="20563" s="733" customFormat="1" x14ac:dyDescent="0.2"/>
    <row r="20564" s="733" customFormat="1" x14ac:dyDescent="0.2"/>
    <row r="20565" s="733" customFormat="1" x14ac:dyDescent="0.2"/>
    <row r="20566" s="733" customFormat="1" x14ac:dyDescent="0.2"/>
    <row r="20567" s="733" customFormat="1" x14ac:dyDescent="0.2"/>
    <row r="20568" s="733" customFormat="1" x14ac:dyDescent="0.2"/>
    <row r="20569" s="733" customFormat="1" x14ac:dyDescent="0.2"/>
    <row r="20570" s="733" customFormat="1" x14ac:dyDescent="0.2"/>
    <row r="20571" s="733" customFormat="1" x14ac:dyDescent="0.2"/>
    <row r="20572" s="733" customFormat="1" x14ac:dyDescent="0.2"/>
    <row r="20573" s="733" customFormat="1" x14ac:dyDescent="0.2"/>
    <row r="20574" s="733" customFormat="1" x14ac:dyDescent="0.2"/>
    <row r="20575" s="733" customFormat="1" x14ac:dyDescent="0.2"/>
    <row r="20576" s="733" customFormat="1" x14ac:dyDescent="0.2"/>
    <row r="20577" s="733" customFormat="1" x14ac:dyDescent="0.2"/>
    <row r="20578" s="733" customFormat="1" x14ac:dyDescent="0.2"/>
    <row r="20579" s="733" customFormat="1" x14ac:dyDescent="0.2"/>
    <row r="20580" s="733" customFormat="1" x14ac:dyDescent="0.2"/>
    <row r="20581" s="733" customFormat="1" x14ac:dyDescent="0.2"/>
    <row r="20582" s="733" customFormat="1" x14ac:dyDescent="0.2"/>
    <row r="20583" s="733" customFormat="1" x14ac:dyDescent="0.2"/>
    <row r="20584" s="733" customFormat="1" x14ac:dyDescent="0.2"/>
    <row r="20585" s="733" customFormat="1" x14ac:dyDescent="0.2"/>
    <row r="20586" s="733" customFormat="1" x14ac:dyDescent="0.2"/>
    <row r="20587" s="733" customFormat="1" x14ac:dyDescent="0.2"/>
    <row r="20588" s="733" customFormat="1" x14ac:dyDescent="0.2"/>
    <row r="20589" s="733" customFormat="1" x14ac:dyDescent="0.2"/>
    <row r="20590" s="733" customFormat="1" x14ac:dyDescent="0.2"/>
    <row r="20591" s="733" customFormat="1" x14ac:dyDescent="0.2"/>
    <row r="20592" s="733" customFormat="1" x14ac:dyDescent="0.2"/>
    <row r="20593" s="733" customFormat="1" x14ac:dyDescent="0.2"/>
    <row r="20594" s="733" customFormat="1" x14ac:dyDescent="0.2"/>
    <row r="20595" s="733" customFormat="1" x14ac:dyDescent="0.2"/>
    <row r="20596" s="733" customFormat="1" x14ac:dyDescent="0.2"/>
    <row r="20597" s="733" customFormat="1" x14ac:dyDescent="0.2"/>
    <row r="20598" s="733" customFormat="1" x14ac:dyDescent="0.2"/>
    <row r="20599" s="733" customFormat="1" x14ac:dyDescent="0.2"/>
    <row r="20600" s="733" customFormat="1" x14ac:dyDescent="0.2"/>
    <row r="20601" s="733" customFormat="1" x14ac:dyDescent="0.2"/>
    <row r="20602" s="733" customFormat="1" x14ac:dyDescent="0.2"/>
    <row r="20603" s="733" customFormat="1" x14ac:dyDescent="0.2"/>
    <row r="20604" s="733" customFormat="1" x14ac:dyDescent="0.2"/>
    <row r="20605" s="733" customFormat="1" x14ac:dyDescent="0.2"/>
    <row r="20606" s="733" customFormat="1" x14ac:dyDescent="0.2"/>
    <row r="20607" s="733" customFormat="1" x14ac:dyDescent="0.2"/>
    <row r="20608" s="733" customFormat="1" x14ac:dyDescent="0.2"/>
    <row r="20609" s="733" customFormat="1" x14ac:dyDescent="0.2"/>
    <row r="20610" s="733" customFormat="1" x14ac:dyDescent="0.2"/>
    <row r="20611" s="733" customFormat="1" x14ac:dyDescent="0.2"/>
    <row r="20612" s="733" customFormat="1" x14ac:dyDescent="0.2"/>
    <row r="20613" s="733" customFormat="1" x14ac:dyDescent="0.2"/>
    <row r="20614" s="733" customFormat="1" x14ac:dyDescent="0.2"/>
    <row r="20615" s="733" customFormat="1" x14ac:dyDescent="0.2"/>
    <row r="20616" s="733" customFormat="1" x14ac:dyDescent="0.2"/>
    <row r="20617" s="733" customFormat="1" x14ac:dyDescent="0.2"/>
    <row r="20618" s="733" customFormat="1" x14ac:dyDescent="0.2"/>
    <row r="20619" s="733" customFormat="1" x14ac:dyDescent="0.2"/>
    <row r="20620" s="733" customFormat="1" x14ac:dyDescent="0.2"/>
    <row r="20621" s="733" customFormat="1" x14ac:dyDescent="0.2"/>
    <row r="20622" s="733" customFormat="1" x14ac:dyDescent="0.2"/>
    <row r="20623" s="733" customFormat="1" x14ac:dyDescent="0.2"/>
    <row r="20624" s="733" customFormat="1" x14ac:dyDescent="0.2"/>
    <row r="20625" s="733" customFormat="1" x14ac:dyDescent="0.2"/>
    <row r="20626" s="733" customFormat="1" x14ac:dyDescent="0.2"/>
    <row r="20627" s="733" customFormat="1" x14ac:dyDescent="0.2"/>
    <row r="20628" s="733" customFormat="1" x14ac:dyDescent="0.2"/>
    <row r="20629" s="733" customFormat="1" x14ac:dyDescent="0.2"/>
    <row r="20630" s="733" customFormat="1" x14ac:dyDescent="0.2"/>
    <row r="20631" s="733" customFormat="1" x14ac:dyDescent="0.2"/>
    <row r="20632" s="733" customFormat="1" x14ac:dyDescent="0.2"/>
    <row r="20633" s="733" customFormat="1" x14ac:dyDescent="0.2"/>
    <row r="20634" s="733" customFormat="1" x14ac:dyDescent="0.2"/>
    <row r="20635" s="733" customFormat="1" x14ac:dyDescent="0.2"/>
    <row r="20636" s="733" customFormat="1" x14ac:dyDescent="0.2"/>
    <row r="20637" s="733" customFormat="1" x14ac:dyDescent="0.2"/>
    <row r="20638" s="733" customFormat="1" x14ac:dyDescent="0.2"/>
    <row r="20639" s="733" customFormat="1" x14ac:dyDescent="0.2"/>
    <row r="20640" s="733" customFormat="1" x14ac:dyDescent="0.2"/>
    <row r="20641" s="733" customFormat="1" x14ac:dyDescent="0.2"/>
    <row r="20642" s="733" customFormat="1" x14ac:dyDescent="0.2"/>
    <row r="20643" s="733" customFormat="1" x14ac:dyDescent="0.2"/>
    <row r="20644" s="733" customFormat="1" x14ac:dyDescent="0.2"/>
    <row r="20645" s="733" customFormat="1" x14ac:dyDescent="0.2"/>
    <row r="20646" s="733" customFormat="1" x14ac:dyDescent="0.2"/>
    <row r="20647" s="733" customFormat="1" x14ac:dyDescent="0.2"/>
    <row r="20648" s="733" customFormat="1" x14ac:dyDescent="0.2"/>
    <row r="20649" s="733" customFormat="1" x14ac:dyDescent="0.2"/>
    <row r="20650" s="733" customFormat="1" x14ac:dyDescent="0.2"/>
    <row r="20651" s="733" customFormat="1" x14ac:dyDescent="0.2"/>
    <row r="20652" s="733" customFormat="1" x14ac:dyDescent="0.2"/>
    <row r="20653" s="733" customFormat="1" x14ac:dyDescent="0.2"/>
    <row r="20654" s="733" customFormat="1" x14ac:dyDescent="0.2"/>
    <row r="20655" s="733" customFormat="1" x14ac:dyDescent="0.2"/>
    <row r="20656" s="733" customFormat="1" x14ac:dyDescent="0.2"/>
    <row r="20657" s="733" customFormat="1" x14ac:dyDescent="0.2"/>
    <row r="20658" s="733" customFormat="1" x14ac:dyDescent="0.2"/>
    <row r="20659" s="733" customFormat="1" x14ac:dyDescent="0.2"/>
    <row r="20660" s="733" customFormat="1" x14ac:dyDescent="0.2"/>
    <row r="20661" s="733" customFormat="1" x14ac:dyDescent="0.2"/>
    <row r="20662" s="733" customFormat="1" x14ac:dyDescent="0.2"/>
    <row r="20663" s="733" customFormat="1" x14ac:dyDescent="0.2"/>
    <row r="20664" s="733" customFormat="1" x14ac:dyDescent="0.2"/>
    <row r="20665" s="733" customFormat="1" x14ac:dyDescent="0.2"/>
    <row r="20666" s="733" customFormat="1" x14ac:dyDescent="0.2"/>
    <row r="20667" s="733" customFormat="1" x14ac:dyDescent="0.2"/>
    <row r="20668" s="733" customFormat="1" x14ac:dyDescent="0.2"/>
    <row r="20669" s="733" customFormat="1" x14ac:dyDescent="0.2"/>
    <row r="20670" s="733" customFormat="1" x14ac:dyDescent="0.2"/>
    <row r="20671" s="733" customFormat="1" x14ac:dyDescent="0.2"/>
    <row r="20672" s="733" customFormat="1" x14ac:dyDescent="0.2"/>
    <row r="20673" s="733" customFormat="1" x14ac:dyDescent="0.2"/>
    <row r="20674" s="733" customFormat="1" x14ac:dyDescent="0.2"/>
    <row r="20675" s="733" customFormat="1" x14ac:dyDescent="0.2"/>
    <row r="20676" s="733" customFormat="1" x14ac:dyDescent="0.2"/>
    <row r="20677" s="733" customFormat="1" x14ac:dyDescent="0.2"/>
    <row r="20678" s="733" customFormat="1" x14ac:dyDescent="0.2"/>
    <row r="20679" s="733" customFormat="1" x14ac:dyDescent="0.2"/>
    <row r="20680" s="733" customFormat="1" x14ac:dyDescent="0.2"/>
    <row r="20681" s="733" customFormat="1" x14ac:dyDescent="0.2"/>
    <row r="20682" s="733" customFormat="1" x14ac:dyDescent="0.2"/>
    <row r="20683" s="733" customFormat="1" x14ac:dyDescent="0.2"/>
    <row r="20684" s="733" customFormat="1" x14ac:dyDescent="0.2"/>
    <row r="20685" s="733" customFormat="1" x14ac:dyDescent="0.2"/>
    <row r="20686" s="733" customFormat="1" x14ac:dyDescent="0.2"/>
    <row r="20687" s="733" customFormat="1" x14ac:dyDescent="0.2"/>
    <row r="20688" s="733" customFormat="1" x14ac:dyDescent="0.2"/>
    <row r="20689" s="733" customFormat="1" x14ac:dyDescent="0.2"/>
    <row r="20690" s="733" customFormat="1" x14ac:dyDescent="0.2"/>
    <row r="20691" s="733" customFormat="1" x14ac:dyDescent="0.2"/>
    <row r="20692" s="733" customFormat="1" x14ac:dyDescent="0.2"/>
    <row r="20693" s="733" customFormat="1" x14ac:dyDescent="0.2"/>
    <row r="20694" s="733" customFormat="1" x14ac:dyDescent="0.2"/>
    <row r="20695" s="733" customFormat="1" x14ac:dyDescent="0.2"/>
    <row r="20696" s="733" customFormat="1" x14ac:dyDescent="0.2"/>
    <row r="20697" s="733" customFormat="1" x14ac:dyDescent="0.2"/>
    <row r="20698" s="733" customFormat="1" x14ac:dyDescent="0.2"/>
    <row r="20699" s="733" customFormat="1" x14ac:dyDescent="0.2"/>
    <row r="20700" s="733" customFormat="1" x14ac:dyDescent="0.2"/>
    <row r="20701" s="733" customFormat="1" x14ac:dyDescent="0.2"/>
    <row r="20702" s="733" customFormat="1" x14ac:dyDescent="0.2"/>
    <row r="20703" s="733" customFormat="1" x14ac:dyDescent="0.2"/>
    <row r="20704" s="733" customFormat="1" x14ac:dyDescent="0.2"/>
    <row r="20705" s="733" customFormat="1" x14ac:dyDescent="0.2"/>
    <row r="20706" s="733" customFormat="1" x14ac:dyDescent="0.2"/>
    <row r="20707" s="733" customFormat="1" x14ac:dyDescent="0.2"/>
    <row r="20708" s="733" customFormat="1" x14ac:dyDescent="0.2"/>
    <row r="20709" s="733" customFormat="1" x14ac:dyDescent="0.2"/>
    <row r="20710" s="733" customFormat="1" x14ac:dyDescent="0.2"/>
    <row r="20711" s="733" customFormat="1" x14ac:dyDescent="0.2"/>
    <row r="20712" s="733" customFormat="1" x14ac:dyDescent="0.2"/>
    <row r="20713" s="733" customFormat="1" x14ac:dyDescent="0.2"/>
    <row r="20714" s="733" customFormat="1" x14ac:dyDescent="0.2"/>
    <row r="20715" s="733" customFormat="1" x14ac:dyDescent="0.2"/>
    <row r="20716" s="733" customFormat="1" x14ac:dyDescent="0.2"/>
    <row r="20717" s="733" customFormat="1" x14ac:dyDescent="0.2"/>
    <row r="20718" s="733" customFormat="1" x14ac:dyDescent="0.2"/>
    <row r="20719" s="733" customFormat="1" x14ac:dyDescent="0.2"/>
    <row r="20720" s="733" customFormat="1" x14ac:dyDescent="0.2"/>
    <row r="20721" s="733" customFormat="1" x14ac:dyDescent="0.2"/>
    <row r="20722" s="733" customFormat="1" x14ac:dyDescent="0.2"/>
    <row r="20723" s="733" customFormat="1" x14ac:dyDescent="0.2"/>
    <row r="20724" s="733" customFormat="1" x14ac:dyDescent="0.2"/>
    <row r="20725" s="733" customFormat="1" x14ac:dyDescent="0.2"/>
    <row r="20726" s="733" customFormat="1" x14ac:dyDescent="0.2"/>
    <row r="20727" s="733" customFormat="1" x14ac:dyDescent="0.2"/>
    <row r="20728" s="733" customFormat="1" x14ac:dyDescent="0.2"/>
    <row r="20729" s="733" customFormat="1" x14ac:dyDescent="0.2"/>
    <row r="20730" s="733" customFormat="1" x14ac:dyDescent="0.2"/>
    <row r="20731" s="733" customFormat="1" x14ac:dyDescent="0.2"/>
    <row r="20732" s="733" customFormat="1" x14ac:dyDescent="0.2"/>
    <row r="20733" s="733" customFormat="1" x14ac:dyDescent="0.2"/>
    <row r="20734" s="733" customFormat="1" x14ac:dyDescent="0.2"/>
    <row r="20735" s="733" customFormat="1" x14ac:dyDescent="0.2"/>
    <row r="20736" s="733" customFormat="1" x14ac:dyDescent="0.2"/>
    <row r="20737" s="733" customFormat="1" x14ac:dyDescent="0.2"/>
    <row r="20738" s="733" customFormat="1" x14ac:dyDescent="0.2"/>
    <row r="20739" s="733" customFormat="1" x14ac:dyDescent="0.2"/>
    <row r="20740" s="733" customFormat="1" x14ac:dyDescent="0.2"/>
    <row r="20741" s="733" customFormat="1" x14ac:dyDescent="0.2"/>
    <row r="20742" s="733" customFormat="1" x14ac:dyDescent="0.2"/>
    <row r="20743" s="733" customFormat="1" x14ac:dyDescent="0.2"/>
    <row r="20744" s="733" customFormat="1" x14ac:dyDescent="0.2"/>
    <row r="20745" s="733" customFormat="1" x14ac:dyDescent="0.2"/>
    <row r="20746" s="733" customFormat="1" x14ac:dyDescent="0.2"/>
    <row r="20747" s="733" customFormat="1" x14ac:dyDescent="0.2"/>
    <row r="20748" s="733" customFormat="1" x14ac:dyDescent="0.2"/>
    <row r="20749" s="733" customFormat="1" x14ac:dyDescent="0.2"/>
    <row r="20750" s="733" customFormat="1" x14ac:dyDescent="0.2"/>
    <row r="20751" s="733" customFormat="1" x14ac:dyDescent="0.2"/>
    <row r="20752" s="733" customFormat="1" x14ac:dyDescent="0.2"/>
    <row r="20753" s="733" customFormat="1" x14ac:dyDescent="0.2"/>
    <row r="20754" s="733" customFormat="1" x14ac:dyDescent="0.2"/>
    <row r="20755" s="733" customFormat="1" x14ac:dyDescent="0.2"/>
    <row r="20756" s="733" customFormat="1" x14ac:dyDescent="0.2"/>
    <row r="20757" s="733" customFormat="1" x14ac:dyDescent="0.2"/>
    <row r="20758" s="733" customFormat="1" x14ac:dyDescent="0.2"/>
    <row r="20759" s="733" customFormat="1" x14ac:dyDescent="0.2"/>
    <row r="20760" s="733" customFormat="1" x14ac:dyDescent="0.2"/>
    <row r="20761" s="733" customFormat="1" x14ac:dyDescent="0.2"/>
    <row r="20762" s="733" customFormat="1" x14ac:dyDescent="0.2"/>
    <row r="20763" s="733" customFormat="1" x14ac:dyDescent="0.2"/>
    <row r="20764" s="733" customFormat="1" x14ac:dyDescent="0.2"/>
    <row r="20765" s="733" customFormat="1" x14ac:dyDescent="0.2"/>
    <row r="20766" s="733" customFormat="1" x14ac:dyDescent="0.2"/>
    <row r="20767" s="733" customFormat="1" x14ac:dyDescent="0.2"/>
    <row r="20768" s="733" customFormat="1" x14ac:dyDescent="0.2"/>
    <row r="20769" s="733" customFormat="1" x14ac:dyDescent="0.2"/>
    <row r="20770" s="733" customFormat="1" x14ac:dyDescent="0.2"/>
    <row r="20771" s="733" customFormat="1" x14ac:dyDescent="0.2"/>
    <row r="20772" s="733" customFormat="1" x14ac:dyDescent="0.2"/>
    <row r="20773" s="733" customFormat="1" x14ac:dyDescent="0.2"/>
    <row r="20774" s="733" customFormat="1" x14ac:dyDescent="0.2"/>
    <row r="20775" s="733" customFormat="1" x14ac:dyDescent="0.2"/>
    <row r="20776" s="733" customFormat="1" x14ac:dyDescent="0.2"/>
    <row r="20777" s="733" customFormat="1" x14ac:dyDescent="0.2"/>
    <row r="20778" s="733" customFormat="1" x14ac:dyDescent="0.2"/>
    <row r="20779" s="733" customFormat="1" x14ac:dyDescent="0.2"/>
    <row r="20780" s="733" customFormat="1" x14ac:dyDescent="0.2"/>
    <row r="20781" s="733" customFormat="1" x14ac:dyDescent="0.2"/>
    <row r="20782" s="733" customFormat="1" x14ac:dyDescent="0.2"/>
    <row r="20783" s="733" customFormat="1" x14ac:dyDescent="0.2"/>
    <row r="20784" s="733" customFormat="1" x14ac:dyDescent="0.2"/>
    <row r="20785" s="733" customFormat="1" x14ac:dyDescent="0.2"/>
    <row r="20786" s="733" customFormat="1" x14ac:dyDescent="0.2"/>
    <row r="20787" s="733" customFormat="1" x14ac:dyDescent="0.2"/>
    <row r="20788" s="733" customFormat="1" x14ac:dyDescent="0.2"/>
    <row r="20789" s="733" customFormat="1" x14ac:dyDescent="0.2"/>
    <row r="20790" s="733" customFormat="1" x14ac:dyDescent="0.2"/>
    <row r="20791" s="733" customFormat="1" x14ac:dyDescent="0.2"/>
    <row r="20792" s="733" customFormat="1" x14ac:dyDescent="0.2"/>
    <row r="20793" s="733" customFormat="1" x14ac:dyDescent="0.2"/>
    <row r="20794" s="733" customFormat="1" x14ac:dyDescent="0.2"/>
    <row r="20795" s="733" customFormat="1" x14ac:dyDescent="0.2"/>
    <row r="20796" s="733" customFormat="1" x14ac:dyDescent="0.2"/>
    <row r="20797" s="733" customFormat="1" x14ac:dyDescent="0.2"/>
    <row r="20798" s="733" customFormat="1" x14ac:dyDescent="0.2"/>
    <row r="20799" s="733" customFormat="1" x14ac:dyDescent="0.2"/>
    <row r="20800" s="733" customFormat="1" x14ac:dyDescent="0.2"/>
    <row r="20801" s="733" customFormat="1" x14ac:dyDescent="0.2"/>
    <row r="20802" s="733" customFormat="1" x14ac:dyDescent="0.2"/>
    <row r="20803" s="733" customFormat="1" x14ac:dyDescent="0.2"/>
    <row r="20804" s="733" customFormat="1" x14ac:dyDescent="0.2"/>
    <row r="20805" s="733" customFormat="1" x14ac:dyDescent="0.2"/>
    <row r="20806" s="733" customFormat="1" x14ac:dyDescent="0.2"/>
    <row r="20807" s="733" customFormat="1" x14ac:dyDescent="0.2"/>
    <row r="20808" s="733" customFormat="1" x14ac:dyDescent="0.2"/>
    <row r="20809" s="733" customFormat="1" x14ac:dyDescent="0.2"/>
    <row r="20810" s="733" customFormat="1" x14ac:dyDescent="0.2"/>
    <row r="20811" s="733" customFormat="1" x14ac:dyDescent="0.2"/>
    <row r="20812" s="733" customFormat="1" x14ac:dyDescent="0.2"/>
    <row r="20813" s="733" customFormat="1" x14ac:dyDescent="0.2"/>
    <row r="20814" s="733" customFormat="1" x14ac:dyDescent="0.2"/>
    <row r="20815" s="733" customFormat="1" x14ac:dyDescent="0.2"/>
    <row r="20816" s="733" customFormat="1" x14ac:dyDescent="0.2"/>
    <row r="20817" s="733" customFormat="1" x14ac:dyDescent="0.2"/>
    <row r="20818" s="733" customFormat="1" x14ac:dyDescent="0.2"/>
    <row r="20819" s="733" customFormat="1" x14ac:dyDescent="0.2"/>
    <row r="20820" s="733" customFormat="1" x14ac:dyDescent="0.2"/>
    <row r="20821" s="733" customFormat="1" x14ac:dyDescent="0.2"/>
    <row r="20822" s="733" customFormat="1" x14ac:dyDescent="0.2"/>
    <row r="20823" s="733" customFormat="1" x14ac:dyDescent="0.2"/>
    <row r="20824" s="733" customFormat="1" x14ac:dyDescent="0.2"/>
    <row r="20825" s="733" customFormat="1" x14ac:dyDescent="0.2"/>
    <row r="20826" s="733" customFormat="1" x14ac:dyDescent="0.2"/>
    <row r="20827" s="733" customFormat="1" x14ac:dyDescent="0.2"/>
    <row r="20828" s="733" customFormat="1" x14ac:dyDescent="0.2"/>
    <row r="20829" s="733" customFormat="1" x14ac:dyDescent="0.2"/>
    <row r="20830" s="733" customFormat="1" x14ac:dyDescent="0.2"/>
    <row r="20831" s="733" customFormat="1" x14ac:dyDescent="0.2"/>
    <row r="20832" s="733" customFormat="1" x14ac:dyDescent="0.2"/>
    <row r="20833" s="733" customFormat="1" x14ac:dyDescent="0.2"/>
    <row r="20834" s="733" customFormat="1" x14ac:dyDescent="0.2"/>
    <row r="20835" s="733" customFormat="1" x14ac:dyDescent="0.2"/>
    <row r="20836" s="733" customFormat="1" x14ac:dyDescent="0.2"/>
    <row r="20837" s="733" customFormat="1" x14ac:dyDescent="0.2"/>
    <row r="20838" s="733" customFormat="1" x14ac:dyDescent="0.2"/>
    <row r="20839" s="733" customFormat="1" x14ac:dyDescent="0.2"/>
    <row r="20840" s="733" customFormat="1" x14ac:dyDescent="0.2"/>
    <row r="20841" s="733" customFormat="1" x14ac:dyDescent="0.2"/>
    <row r="20842" s="733" customFormat="1" x14ac:dyDescent="0.2"/>
    <row r="20843" s="733" customFormat="1" x14ac:dyDescent="0.2"/>
    <row r="20844" s="733" customFormat="1" x14ac:dyDescent="0.2"/>
    <row r="20845" s="733" customFormat="1" x14ac:dyDescent="0.2"/>
    <row r="20846" s="733" customFormat="1" x14ac:dyDescent="0.2"/>
    <row r="20847" s="733" customFormat="1" x14ac:dyDescent="0.2"/>
    <row r="20848" s="733" customFormat="1" x14ac:dyDescent="0.2"/>
    <row r="20849" s="733" customFormat="1" x14ac:dyDescent="0.2"/>
    <row r="20850" s="733" customFormat="1" x14ac:dyDescent="0.2"/>
    <row r="20851" s="733" customFormat="1" x14ac:dyDescent="0.2"/>
    <row r="20852" s="733" customFormat="1" x14ac:dyDescent="0.2"/>
    <row r="20853" s="733" customFormat="1" x14ac:dyDescent="0.2"/>
    <row r="20854" s="733" customFormat="1" x14ac:dyDescent="0.2"/>
    <row r="20855" s="733" customFormat="1" x14ac:dyDescent="0.2"/>
    <row r="20856" s="733" customFormat="1" x14ac:dyDescent="0.2"/>
    <row r="20857" s="733" customFormat="1" x14ac:dyDescent="0.2"/>
    <row r="20858" s="733" customFormat="1" x14ac:dyDescent="0.2"/>
    <row r="20859" s="733" customFormat="1" x14ac:dyDescent="0.2"/>
    <row r="20860" s="733" customFormat="1" x14ac:dyDescent="0.2"/>
    <row r="20861" s="733" customFormat="1" x14ac:dyDescent="0.2"/>
    <row r="20862" s="733" customFormat="1" x14ac:dyDescent="0.2"/>
    <row r="20863" s="733" customFormat="1" x14ac:dyDescent="0.2"/>
    <row r="20864" s="733" customFormat="1" x14ac:dyDescent="0.2"/>
    <row r="20865" s="733" customFormat="1" x14ac:dyDescent="0.2"/>
    <row r="20866" s="733" customFormat="1" x14ac:dyDescent="0.2"/>
    <row r="20867" s="733" customFormat="1" x14ac:dyDescent="0.2"/>
    <row r="20868" s="733" customFormat="1" x14ac:dyDescent="0.2"/>
    <row r="20869" s="733" customFormat="1" x14ac:dyDescent="0.2"/>
    <row r="20870" s="733" customFormat="1" x14ac:dyDescent="0.2"/>
    <row r="20871" s="733" customFormat="1" x14ac:dyDescent="0.2"/>
    <row r="20872" s="733" customFormat="1" x14ac:dyDescent="0.2"/>
    <row r="20873" s="733" customFormat="1" x14ac:dyDescent="0.2"/>
    <row r="20874" s="733" customFormat="1" x14ac:dyDescent="0.2"/>
    <row r="20875" s="733" customFormat="1" x14ac:dyDescent="0.2"/>
    <row r="20876" s="733" customFormat="1" x14ac:dyDescent="0.2"/>
    <row r="20877" s="733" customFormat="1" x14ac:dyDescent="0.2"/>
    <row r="20878" s="733" customFormat="1" x14ac:dyDescent="0.2"/>
    <row r="20879" s="733" customFormat="1" x14ac:dyDescent="0.2"/>
    <row r="20880" s="733" customFormat="1" x14ac:dyDescent="0.2"/>
    <row r="20881" s="733" customFormat="1" x14ac:dyDescent="0.2"/>
    <row r="20882" s="733" customFormat="1" x14ac:dyDescent="0.2"/>
    <row r="20883" s="733" customFormat="1" x14ac:dyDescent="0.2"/>
    <row r="20884" s="733" customFormat="1" x14ac:dyDescent="0.2"/>
    <row r="20885" s="733" customFormat="1" x14ac:dyDescent="0.2"/>
    <row r="20886" s="733" customFormat="1" x14ac:dyDescent="0.2"/>
    <row r="20887" s="733" customFormat="1" x14ac:dyDescent="0.2"/>
    <row r="20888" s="733" customFormat="1" x14ac:dyDescent="0.2"/>
    <row r="20889" s="733" customFormat="1" x14ac:dyDescent="0.2"/>
    <row r="20890" s="733" customFormat="1" x14ac:dyDescent="0.2"/>
    <row r="20891" s="733" customFormat="1" x14ac:dyDescent="0.2"/>
    <row r="20892" s="733" customFormat="1" x14ac:dyDescent="0.2"/>
    <row r="20893" s="733" customFormat="1" x14ac:dyDescent="0.2"/>
    <row r="20894" s="733" customFormat="1" x14ac:dyDescent="0.2"/>
    <row r="20895" s="733" customFormat="1" x14ac:dyDescent="0.2"/>
    <row r="20896" s="733" customFormat="1" x14ac:dyDescent="0.2"/>
    <row r="20897" s="733" customFormat="1" x14ac:dyDescent="0.2"/>
    <row r="20898" s="733" customFormat="1" x14ac:dyDescent="0.2"/>
    <row r="20899" s="733" customFormat="1" x14ac:dyDescent="0.2"/>
    <row r="20900" s="733" customFormat="1" x14ac:dyDescent="0.2"/>
    <row r="20901" s="733" customFormat="1" x14ac:dyDescent="0.2"/>
    <row r="20902" s="733" customFormat="1" x14ac:dyDescent="0.2"/>
    <row r="20903" s="733" customFormat="1" x14ac:dyDescent="0.2"/>
    <row r="20904" s="733" customFormat="1" x14ac:dyDescent="0.2"/>
    <row r="20905" s="733" customFormat="1" x14ac:dyDescent="0.2"/>
    <row r="20906" s="733" customFormat="1" x14ac:dyDescent="0.2"/>
    <row r="20907" s="733" customFormat="1" x14ac:dyDescent="0.2"/>
    <row r="20908" s="733" customFormat="1" x14ac:dyDescent="0.2"/>
    <row r="20909" s="733" customFormat="1" x14ac:dyDescent="0.2"/>
    <row r="20910" s="733" customFormat="1" x14ac:dyDescent="0.2"/>
    <row r="20911" s="733" customFormat="1" x14ac:dyDescent="0.2"/>
    <row r="20912" s="733" customFormat="1" x14ac:dyDescent="0.2"/>
    <row r="20913" s="733" customFormat="1" x14ac:dyDescent="0.2"/>
    <row r="20914" s="733" customFormat="1" x14ac:dyDescent="0.2"/>
    <row r="20915" s="733" customFormat="1" x14ac:dyDescent="0.2"/>
    <row r="20916" s="733" customFormat="1" x14ac:dyDescent="0.2"/>
    <row r="20917" s="733" customFormat="1" x14ac:dyDescent="0.2"/>
    <row r="20918" s="733" customFormat="1" x14ac:dyDescent="0.2"/>
    <row r="20919" s="733" customFormat="1" x14ac:dyDescent="0.2"/>
    <row r="20920" s="733" customFormat="1" x14ac:dyDescent="0.2"/>
    <row r="20921" s="733" customFormat="1" x14ac:dyDescent="0.2"/>
    <row r="20922" s="733" customFormat="1" x14ac:dyDescent="0.2"/>
    <row r="20923" s="733" customFormat="1" x14ac:dyDescent="0.2"/>
    <row r="20924" s="733" customFormat="1" x14ac:dyDescent="0.2"/>
    <row r="20925" s="733" customFormat="1" x14ac:dyDescent="0.2"/>
    <row r="20926" s="733" customFormat="1" x14ac:dyDescent="0.2"/>
    <row r="20927" s="733" customFormat="1" x14ac:dyDescent="0.2"/>
    <row r="20928" s="733" customFormat="1" x14ac:dyDescent="0.2"/>
    <row r="20929" s="733" customFormat="1" x14ac:dyDescent="0.2"/>
    <row r="20930" s="733" customFormat="1" x14ac:dyDescent="0.2"/>
    <row r="20931" s="733" customFormat="1" x14ac:dyDescent="0.2"/>
    <row r="20932" s="733" customFormat="1" x14ac:dyDescent="0.2"/>
    <row r="20933" s="733" customFormat="1" x14ac:dyDescent="0.2"/>
    <row r="20934" s="733" customFormat="1" x14ac:dyDescent="0.2"/>
    <row r="20935" s="733" customFormat="1" x14ac:dyDescent="0.2"/>
    <row r="20936" s="733" customFormat="1" x14ac:dyDescent="0.2"/>
    <row r="20937" s="733" customFormat="1" x14ac:dyDescent="0.2"/>
    <row r="20938" s="733" customFormat="1" x14ac:dyDescent="0.2"/>
    <row r="20939" s="733" customFormat="1" x14ac:dyDescent="0.2"/>
    <row r="20940" s="733" customFormat="1" x14ac:dyDescent="0.2"/>
    <row r="20941" s="733" customFormat="1" x14ac:dyDescent="0.2"/>
    <row r="20942" s="733" customFormat="1" x14ac:dyDescent="0.2"/>
    <row r="20943" s="733" customFormat="1" x14ac:dyDescent="0.2"/>
    <row r="20944" s="733" customFormat="1" x14ac:dyDescent="0.2"/>
    <row r="20945" s="733" customFormat="1" x14ac:dyDescent="0.2"/>
    <row r="20946" s="733" customFormat="1" x14ac:dyDescent="0.2"/>
    <row r="20947" s="733" customFormat="1" x14ac:dyDescent="0.2"/>
    <row r="20948" s="733" customFormat="1" x14ac:dyDescent="0.2"/>
    <row r="20949" s="733" customFormat="1" x14ac:dyDescent="0.2"/>
    <row r="20950" s="733" customFormat="1" x14ac:dyDescent="0.2"/>
    <row r="20951" s="733" customFormat="1" x14ac:dyDescent="0.2"/>
    <row r="20952" s="733" customFormat="1" x14ac:dyDescent="0.2"/>
    <row r="20953" s="733" customFormat="1" x14ac:dyDescent="0.2"/>
    <row r="20954" s="733" customFormat="1" x14ac:dyDescent="0.2"/>
    <row r="20955" s="733" customFormat="1" x14ac:dyDescent="0.2"/>
    <row r="20956" s="733" customFormat="1" x14ac:dyDescent="0.2"/>
    <row r="20957" s="733" customFormat="1" x14ac:dyDescent="0.2"/>
    <row r="20958" s="733" customFormat="1" x14ac:dyDescent="0.2"/>
    <row r="20959" s="733" customFormat="1" x14ac:dyDescent="0.2"/>
    <row r="20960" s="733" customFormat="1" x14ac:dyDescent="0.2"/>
    <row r="20961" s="733" customFormat="1" x14ac:dyDescent="0.2"/>
    <row r="20962" s="733" customFormat="1" x14ac:dyDescent="0.2"/>
    <row r="20963" s="733" customFormat="1" x14ac:dyDescent="0.2"/>
    <row r="20964" s="733" customFormat="1" x14ac:dyDescent="0.2"/>
    <row r="20965" s="733" customFormat="1" x14ac:dyDescent="0.2"/>
    <row r="20966" s="733" customFormat="1" x14ac:dyDescent="0.2"/>
    <row r="20967" s="733" customFormat="1" x14ac:dyDescent="0.2"/>
    <row r="20968" s="733" customFormat="1" x14ac:dyDescent="0.2"/>
    <row r="20969" s="733" customFormat="1" x14ac:dyDescent="0.2"/>
    <row r="20970" s="733" customFormat="1" x14ac:dyDescent="0.2"/>
    <row r="20971" s="733" customFormat="1" x14ac:dyDescent="0.2"/>
    <row r="20972" s="733" customFormat="1" x14ac:dyDescent="0.2"/>
    <row r="20973" s="733" customFormat="1" x14ac:dyDescent="0.2"/>
    <row r="20974" s="733" customFormat="1" x14ac:dyDescent="0.2"/>
    <row r="20975" s="733" customFormat="1" x14ac:dyDescent="0.2"/>
    <row r="20976" s="733" customFormat="1" x14ac:dyDescent="0.2"/>
    <row r="20977" s="733" customFormat="1" x14ac:dyDescent="0.2"/>
    <row r="20978" s="733" customFormat="1" x14ac:dyDescent="0.2"/>
    <row r="20979" s="733" customFormat="1" x14ac:dyDescent="0.2"/>
    <row r="20980" s="733" customFormat="1" x14ac:dyDescent="0.2"/>
    <row r="20981" s="733" customFormat="1" x14ac:dyDescent="0.2"/>
    <row r="20982" s="733" customFormat="1" x14ac:dyDescent="0.2"/>
    <row r="20983" s="733" customFormat="1" x14ac:dyDescent="0.2"/>
    <row r="20984" s="733" customFormat="1" x14ac:dyDescent="0.2"/>
    <row r="20985" s="733" customFormat="1" x14ac:dyDescent="0.2"/>
    <row r="20986" s="733" customFormat="1" x14ac:dyDescent="0.2"/>
    <row r="20987" s="733" customFormat="1" x14ac:dyDescent="0.2"/>
    <row r="20988" s="733" customFormat="1" x14ac:dyDescent="0.2"/>
    <row r="20989" s="733" customFormat="1" x14ac:dyDescent="0.2"/>
    <row r="20990" s="733" customFormat="1" x14ac:dyDescent="0.2"/>
    <row r="20991" s="733" customFormat="1" x14ac:dyDescent="0.2"/>
    <row r="20992" s="733" customFormat="1" x14ac:dyDescent="0.2"/>
    <row r="20993" s="733" customFormat="1" x14ac:dyDescent="0.2"/>
    <row r="20994" s="733" customFormat="1" x14ac:dyDescent="0.2"/>
    <row r="20995" s="733" customFormat="1" x14ac:dyDescent="0.2"/>
    <row r="20996" s="733" customFormat="1" x14ac:dyDescent="0.2"/>
    <row r="20997" s="733" customFormat="1" x14ac:dyDescent="0.2"/>
    <row r="20998" s="733" customFormat="1" x14ac:dyDescent="0.2"/>
    <row r="20999" s="733" customFormat="1" x14ac:dyDescent="0.2"/>
    <row r="21000" s="733" customFormat="1" x14ac:dyDescent="0.2"/>
    <row r="21001" s="733" customFormat="1" x14ac:dyDescent="0.2"/>
    <row r="21002" s="733" customFormat="1" x14ac:dyDescent="0.2"/>
    <row r="21003" s="733" customFormat="1" x14ac:dyDescent="0.2"/>
    <row r="21004" s="733" customFormat="1" x14ac:dyDescent="0.2"/>
    <row r="21005" s="733" customFormat="1" x14ac:dyDescent="0.2"/>
    <row r="21006" s="733" customFormat="1" x14ac:dyDescent="0.2"/>
    <row r="21007" s="733" customFormat="1" x14ac:dyDescent="0.2"/>
    <row r="21008" s="733" customFormat="1" x14ac:dyDescent="0.2"/>
    <row r="21009" s="733" customFormat="1" x14ac:dyDescent="0.2"/>
    <row r="21010" s="733" customFormat="1" x14ac:dyDescent="0.2"/>
    <row r="21011" s="733" customFormat="1" x14ac:dyDescent="0.2"/>
    <row r="21012" s="733" customFormat="1" x14ac:dyDescent="0.2"/>
    <row r="21013" s="733" customFormat="1" x14ac:dyDescent="0.2"/>
    <row r="21014" s="733" customFormat="1" x14ac:dyDescent="0.2"/>
    <row r="21015" s="733" customFormat="1" x14ac:dyDescent="0.2"/>
    <row r="21016" s="733" customFormat="1" x14ac:dyDescent="0.2"/>
    <row r="21017" s="733" customFormat="1" x14ac:dyDescent="0.2"/>
    <row r="21018" s="733" customFormat="1" x14ac:dyDescent="0.2"/>
    <row r="21019" s="733" customFormat="1" x14ac:dyDescent="0.2"/>
    <row r="21020" s="733" customFormat="1" x14ac:dyDescent="0.2"/>
    <row r="21021" s="733" customFormat="1" x14ac:dyDescent="0.2"/>
    <row r="21022" s="733" customFormat="1" x14ac:dyDescent="0.2"/>
    <row r="21023" s="733" customFormat="1" x14ac:dyDescent="0.2"/>
    <row r="21024" s="733" customFormat="1" x14ac:dyDescent="0.2"/>
    <row r="21025" s="733" customFormat="1" x14ac:dyDescent="0.2"/>
    <row r="21026" s="733" customFormat="1" x14ac:dyDescent="0.2"/>
    <row r="21027" s="733" customFormat="1" x14ac:dyDescent="0.2"/>
    <row r="21028" s="733" customFormat="1" x14ac:dyDescent="0.2"/>
    <row r="21029" s="733" customFormat="1" x14ac:dyDescent="0.2"/>
    <row r="21030" s="733" customFormat="1" x14ac:dyDescent="0.2"/>
    <row r="21031" s="733" customFormat="1" x14ac:dyDescent="0.2"/>
    <row r="21032" s="733" customFormat="1" x14ac:dyDescent="0.2"/>
    <row r="21033" s="733" customFormat="1" x14ac:dyDescent="0.2"/>
    <row r="21034" s="733" customFormat="1" x14ac:dyDescent="0.2"/>
    <row r="21035" s="733" customFormat="1" x14ac:dyDescent="0.2"/>
    <row r="21036" s="733" customFormat="1" x14ac:dyDescent="0.2"/>
    <row r="21037" s="733" customFormat="1" x14ac:dyDescent="0.2"/>
    <row r="21038" s="733" customFormat="1" x14ac:dyDescent="0.2"/>
    <row r="21039" s="733" customFormat="1" x14ac:dyDescent="0.2"/>
    <row r="21040" s="733" customFormat="1" x14ac:dyDescent="0.2"/>
    <row r="21041" s="733" customFormat="1" x14ac:dyDescent="0.2"/>
    <row r="21042" s="733" customFormat="1" x14ac:dyDescent="0.2"/>
    <row r="21043" s="733" customFormat="1" x14ac:dyDescent="0.2"/>
    <row r="21044" s="733" customFormat="1" x14ac:dyDescent="0.2"/>
    <row r="21045" s="733" customFormat="1" x14ac:dyDescent="0.2"/>
    <row r="21046" s="733" customFormat="1" x14ac:dyDescent="0.2"/>
    <row r="21047" s="733" customFormat="1" x14ac:dyDescent="0.2"/>
    <row r="21048" s="733" customFormat="1" x14ac:dyDescent="0.2"/>
    <row r="21049" s="733" customFormat="1" x14ac:dyDescent="0.2"/>
    <row r="21050" s="733" customFormat="1" x14ac:dyDescent="0.2"/>
    <row r="21051" s="733" customFormat="1" x14ac:dyDescent="0.2"/>
    <row r="21052" s="733" customFormat="1" x14ac:dyDescent="0.2"/>
    <row r="21053" s="733" customFormat="1" x14ac:dyDescent="0.2"/>
    <row r="21054" s="733" customFormat="1" x14ac:dyDescent="0.2"/>
    <row r="21055" s="733" customFormat="1" x14ac:dyDescent="0.2"/>
    <row r="21056" s="733" customFormat="1" x14ac:dyDescent="0.2"/>
    <row r="21057" s="733" customFormat="1" x14ac:dyDescent="0.2"/>
    <row r="21058" s="733" customFormat="1" x14ac:dyDescent="0.2"/>
    <row r="21059" s="733" customFormat="1" x14ac:dyDescent="0.2"/>
    <row r="21060" s="733" customFormat="1" x14ac:dyDescent="0.2"/>
    <row r="21061" s="733" customFormat="1" x14ac:dyDescent="0.2"/>
    <row r="21062" s="733" customFormat="1" x14ac:dyDescent="0.2"/>
    <row r="21063" s="733" customFormat="1" x14ac:dyDescent="0.2"/>
    <row r="21064" s="733" customFormat="1" x14ac:dyDescent="0.2"/>
    <row r="21065" s="733" customFormat="1" x14ac:dyDescent="0.2"/>
    <row r="21066" s="733" customFormat="1" x14ac:dyDescent="0.2"/>
    <row r="21067" s="733" customFormat="1" x14ac:dyDescent="0.2"/>
    <row r="21068" s="733" customFormat="1" x14ac:dyDescent="0.2"/>
    <row r="21069" s="733" customFormat="1" x14ac:dyDescent="0.2"/>
    <row r="21070" s="733" customFormat="1" x14ac:dyDescent="0.2"/>
    <row r="21071" s="733" customFormat="1" x14ac:dyDescent="0.2"/>
    <row r="21072" s="733" customFormat="1" x14ac:dyDescent="0.2"/>
    <row r="21073" s="733" customFormat="1" x14ac:dyDescent="0.2"/>
    <row r="21074" s="733" customFormat="1" x14ac:dyDescent="0.2"/>
    <row r="21075" s="733" customFormat="1" x14ac:dyDescent="0.2"/>
    <row r="21076" s="733" customFormat="1" x14ac:dyDescent="0.2"/>
    <row r="21077" s="733" customFormat="1" x14ac:dyDescent="0.2"/>
    <row r="21078" s="733" customFormat="1" x14ac:dyDescent="0.2"/>
    <row r="21079" s="733" customFormat="1" x14ac:dyDescent="0.2"/>
    <row r="21080" s="733" customFormat="1" x14ac:dyDescent="0.2"/>
    <row r="21081" s="733" customFormat="1" x14ac:dyDescent="0.2"/>
    <row r="21082" s="733" customFormat="1" x14ac:dyDescent="0.2"/>
    <row r="21083" s="733" customFormat="1" x14ac:dyDescent="0.2"/>
    <row r="21084" s="733" customFormat="1" x14ac:dyDescent="0.2"/>
    <row r="21085" s="733" customFormat="1" x14ac:dyDescent="0.2"/>
    <row r="21086" s="733" customFormat="1" x14ac:dyDescent="0.2"/>
    <row r="21087" s="733" customFormat="1" x14ac:dyDescent="0.2"/>
    <row r="21088" s="733" customFormat="1" x14ac:dyDescent="0.2"/>
    <row r="21089" s="733" customFormat="1" x14ac:dyDescent="0.2"/>
    <row r="21090" s="733" customFormat="1" x14ac:dyDescent="0.2"/>
    <row r="21091" s="733" customFormat="1" x14ac:dyDescent="0.2"/>
    <row r="21092" s="733" customFormat="1" x14ac:dyDescent="0.2"/>
    <row r="21093" s="733" customFormat="1" x14ac:dyDescent="0.2"/>
    <row r="21094" s="733" customFormat="1" x14ac:dyDescent="0.2"/>
    <row r="21095" s="733" customFormat="1" x14ac:dyDescent="0.2"/>
    <row r="21096" s="733" customFormat="1" x14ac:dyDescent="0.2"/>
    <row r="21097" s="733" customFormat="1" x14ac:dyDescent="0.2"/>
    <row r="21098" s="733" customFormat="1" x14ac:dyDescent="0.2"/>
    <row r="21099" s="733" customFormat="1" x14ac:dyDescent="0.2"/>
    <row r="21100" s="733" customFormat="1" x14ac:dyDescent="0.2"/>
    <row r="21101" s="733" customFormat="1" x14ac:dyDescent="0.2"/>
    <row r="21102" s="733" customFormat="1" x14ac:dyDescent="0.2"/>
    <row r="21103" s="733" customFormat="1" x14ac:dyDescent="0.2"/>
    <row r="21104" s="733" customFormat="1" x14ac:dyDescent="0.2"/>
    <row r="21105" s="733" customFormat="1" x14ac:dyDescent="0.2"/>
    <row r="21106" s="733" customFormat="1" x14ac:dyDescent="0.2"/>
    <row r="21107" s="733" customFormat="1" x14ac:dyDescent="0.2"/>
    <row r="21108" s="733" customFormat="1" x14ac:dyDescent="0.2"/>
    <row r="21109" s="733" customFormat="1" x14ac:dyDescent="0.2"/>
    <row r="21110" s="733" customFormat="1" x14ac:dyDescent="0.2"/>
    <row r="21111" s="733" customFormat="1" x14ac:dyDescent="0.2"/>
    <row r="21112" s="733" customFormat="1" x14ac:dyDescent="0.2"/>
    <row r="21113" s="733" customFormat="1" x14ac:dyDescent="0.2"/>
    <row r="21114" s="733" customFormat="1" x14ac:dyDescent="0.2"/>
    <row r="21115" s="733" customFormat="1" x14ac:dyDescent="0.2"/>
    <row r="21116" s="733" customFormat="1" x14ac:dyDescent="0.2"/>
    <row r="21117" s="733" customFormat="1" x14ac:dyDescent="0.2"/>
    <row r="21118" s="733" customFormat="1" x14ac:dyDescent="0.2"/>
    <row r="21119" s="733" customFormat="1" x14ac:dyDescent="0.2"/>
    <row r="21120" s="733" customFormat="1" x14ac:dyDescent="0.2"/>
    <row r="21121" s="733" customFormat="1" x14ac:dyDescent="0.2"/>
    <row r="21122" s="733" customFormat="1" x14ac:dyDescent="0.2"/>
    <row r="21123" s="733" customFormat="1" x14ac:dyDescent="0.2"/>
    <row r="21124" s="733" customFormat="1" x14ac:dyDescent="0.2"/>
    <row r="21125" s="733" customFormat="1" x14ac:dyDescent="0.2"/>
    <row r="21126" s="733" customFormat="1" x14ac:dyDescent="0.2"/>
    <row r="21127" s="733" customFormat="1" x14ac:dyDescent="0.2"/>
    <row r="21128" s="733" customFormat="1" x14ac:dyDescent="0.2"/>
    <row r="21129" s="733" customFormat="1" x14ac:dyDescent="0.2"/>
    <row r="21130" s="733" customFormat="1" x14ac:dyDescent="0.2"/>
    <row r="21131" s="733" customFormat="1" x14ac:dyDescent="0.2"/>
    <row r="21132" s="733" customFormat="1" x14ac:dyDescent="0.2"/>
    <row r="21133" s="733" customFormat="1" x14ac:dyDescent="0.2"/>
    <row r="21134" s="733" customFormat="1" x14ac:dyDescent="0.2"/>
    <row r="21135" s="733" customFormat="1" x14ac:dyDescent="0.2"/>
    <row r="21136" s="733" customFormat="1" x14ac:dyDescent="0.2"/>
    <row r="21137" s="733" customFormat="1" x14ac:dyDescent="0.2"/>
    <row r="21138" s="733" customFormat="1" x14ac:dyDescent="0.2"/>
    <row r="21139" s="733" customFormat="1" x14ac:dyDescent="0.2"/>
    <row r="21140" s="733" customFormat="1" x14ac:dyDescent="0.2"/>
    <row r="21141" s="733" customFormat="1" x14ac:dyDescent="0.2"/>
    <row r="21142" s="733" customFormat="1" x14ac:dyDescent="0.2"/>
    <row r="21143" s="733" customFormat="1" x14ac:dyDescent="0.2"/>
    <row r="21144" s="733" customFormat="1" x14ac:dyDescent="0.2"/>
    <row r="21145" s="733" customFormat="1" x14ac:dyDescent="0.2"/>
    <row r="21146" s="733" customFormat="1" x14ac:dyDescent="0.2"/>
    <row r="21147" s="733" customFormat="1" x14ac:dyDescent="0.2"/>
    <row r="21148" s="733" customFormat="1" x14ac:dyDescent="0.2"/>
    <row r="21149" s="733" customFormat="1" x14ac:dyDescent="0.2"/>
    <row r="21150" s="733" customFormat="1" x14ac:dyDescent="0.2"/>
    <row r="21151" s="733" customFormat="1" x14ac:dyDescent="0.2"/>
    <row r="21152" s="733" customFormat="1" x14ac:dyDescent="0.2"/>
    <row r="21153" s="733" customFormat="1" x14ac:dyDescent="0.2"/>
    <row r="21154" s="733" customFormat="1" x14ac:dyDescent="0.2"/>
    <row r="21155" s="733" customFormat="1" x14ac:dyDescent="0.2"/>
    <row r="21156" s="733" customFormat="1" x14ac:dyDescent="0.2"/>
    <row r="21157" s="733" customFormat="1" x14ac:dyDescent="0.2"/>
    <row r="21158" s="733" customFormat="1" x14ac:dyDescent="0.2"/>
    <row r="21159" s="733" customFormat="1" x14ac:dyDescent="0.2"/>
    <row r="21160" s="733" customFormat="1" x14ac:dyDescent="0.2"/>
    <row r="21161" s="733" customFormat="1" x14ac:dyDescent="0.2"/>
    <row r="21162" s="733" customFormat="1" x14ac:dyDescent="0.2"/>
    <row r="21163" s="733" customFormat="1" x14ac:dyDescent="0.2"/>
    <row r="21164" s="733" customFormat="1" x14ac:dyDescent="0.2"/>
    <row r="21165" s="733" customFormat="1" x14ac:dyDescent="0.2"/>
    <row r="21166" s="733" customFormat="1" x14ac:dyDescent="0.2"/>
    <row r="21167" s="733" customFormat="1" x14ac:dyDescent="0.2"/>
    <row r="21168" s="733" customFormat="1" x14ac:dyDescent="0.2"/>
    <row r="21169" s="733" customFormat="1" x14ac:dyDescent="0.2"/>
    <row r="21170" s="733" customFormat="1" x14ac:dyDescent="0.2"/>
    <row r="21171" s="733" customFormat="1" x14ac:dyDescent="0.2"/>
    <row r="21172" s="733" customFormat="1" x14ac:dyDescent="0.2"/>
    <row r="21173" s="733" customFormat="1" x14ac:dyDescent="0.2"/>
    <row r="21174" s="733" customFormat="1" x14ac:dyDescent="0.2"/>
    <row r="21175" s="733" customFormat="1" x14ac:dyDescent="0.2"/>
    <row r="21176" s="733" customFormat="1" x14ac:dyDescent="0.2"/>
    <row r="21177" s="733" customFormat="1" x14ac:dyDescent="0.2"/>
    <row r="21178" s="733" customFormat="1" x14ac:dyDescent="0.2"/>
    <row r="21179" s="733" customFormat="1" x14ac:dyDescent="0.2"/>
    <row r="21180" s="733" customFormat="1" x14ac:dyDescent="0.2"/>
    <row r="21181" s="733" customFormat="1" x14ac:dyDescent="0.2"/>
    <row r="21182" s="733" customFormat="1" x14ac:dyDescent="0.2"/>
    <row r="21183" s="733" customFormat="1" x14ac:dyDescent="0.2"/>
    <row r="21184" s="733" customFormat="1" x14ac:dyDescent="0.2"/>
    <row r="21185" s="733" customFormat="1" x14ac:dyDescent="0.2"/>
    <row r="21186" s="733" customFormat="1" x14ac:dyDescent="0.2"/>
    <row r="21187" s="733" customFormat="1" x14ac:dyDescent="0.2"/>
    <row r="21188" s="733" customFormat="1" x14ac:dyDescent="0.2"/>
    <row r="21189" s="733" customFormat="1" x14ac:dyDescent="0.2"/>
    <row r="21190" s="733" customFormat="1" x14ac:dyDescent="0.2"/>
    <row r="21191" s="733" customFormat="1" x14ac:dyDescent="0.2"/>
    <row r="21192" s="733" customFormat="1" x14ac:dyDescent="0.2"/>
    <row r="21193" s="733" customFormat="1" x14ac:dyDescent="0.2"/>
    <row r="21194" s="733" customFormat="1" x14ac:dyDescent="0.2"/>
    <row r="21195" s="733" customFormat="1" x14ac:dyDescent="0.2"/>
    <row r="21196" s="733" customFormat="1" x14ac:dyDescent="0.2"/>
    <row r="21197" s="733" customFormat="1" x14ac:dyDescent="0.2"/>
    <row r="21198" s="733" customFormat="1" x14ac:dyDescent="0.2"/>
    <row r="21199" s="733" customFormat="1" x14ac:dyDescent="0.2"/>
    <row r="21200" s="733" customFormat="1" x14ac:dyDescent="0.2"/>
    <row r="21201" s="733" customFormat="1" x14ac:dyDescent="0.2"/>
    <row r="21202" s="733" customFormat="1" x14ac:dyDescent="0.2"/>
    <row r="21203" s="733" customFormat="1" x14ac:dyDescent="0.2"/>
    <row r="21204" s="733" customFormat="1" x14ac:dyDescent="0.2"/>
    <row r="21205" s="733" customFormat="1" x14ac:dyDescent="0.2"/>
    <row r="21206" s="733" customFormat="1" x14ac:dyDescent="0.2"/>
    <row r="21207" s="733" customFormat="1" x14ac:dyDescent="0.2"/>
    <row r="21208" s="733" customFormat="1" x14ac:dyDescent="0.2"/>
    <row r="21209" s="733" customFormat="1" x14ac:dyDescent="0.2"/>
    <row r="21210" s="733" customFormat="1" x14ac:dyDescent="0.2"/>
    <row r="21211" s="733" customFormat="1" x14ac:dyDescent="0.2"/>
    <row r="21212" s="733" customFormat="1" x14ac:dyDescent="0.2"/>
    <row r="21213" s="733" customFormat="1" x14ac:dyDescent="0.2"/>
    <row r="21214" s="733" customFormat="1" x14ac:dyDescent="0.2"/>
    <row r="21215" s="733" customFormat="1" x14ac:dyDescent="0.2"/>
    <row r="21216" s="733" customFormat="1" x14ac:dyDescent="0.2"/>
    <row r="21217" s="733" customFormat="1" x14ac:dyDescent="0.2"/>
    <row r="21218" s="733" customFormat="1" x14ac:dyDescent="0.2"/>
    <row r="21219" s="733" customFormat="1" x14ac:dyDescent="0.2"/>
    <row r="21220" s="733" customFormat="1" x14ac:dyDescent="0.2"/>
    <row r="21221" s="733" customFormat="1" x14ac:dyDescent="0.2"/>
    <row r="21222" s="733" customFormat="1" x14ac:dyDescent="0.2"/>
    <row r="21223" s="733" customFormat="1" x14ac:dyDescent="0.2"/>
    <row r="21224" s="733" customFormat="1" x14ac:dyDescent="0.2"/>
    <row r="21225" s="733" customFormat="1" x14ac:dyDescent="0.2"/>
    <row r="21226" s="733" customFormat="1" x14ac:dyDescent="0.2"/>
    <row r="21227" s="733" customFormat="1" x14ac:dyDescent="0.2"/>
    <row r="21228" s="733" customFormat="1" x14ac:dyDescent="0.2"/>
    <row r="21229" s="733" customFormat="1" x14ac:dyDescent="0.2"/>
    <row r="21230" s="733" customFormat="1" x14ac:dyDescent="0.2"/>
    <row r="21231" s="733" customFormat="1" x14ac:dyDescent="0.2"/>
    <row r="21232" s="733" customFormat="1" x14ac:dyDescent="0.2"/>
    <row r="21233" s="733" customFormat="1" x14ac:dyDescent="0.2"/>
    <row r="21234" s="733" customFormat="1" x14ac:dyDescent="0.2"/>
    <row r="21235" s="733" customFormat="1" x14ac:dyDescent="0.2"/>
    <row r="21236" s="733" customFormat="1" x14ac:dyDescent="0.2"/>
    <row r="21237" s="733" customFormat="1" x14ac:dyDescent="0.2"/>
    <row r="21238" s="733" customFormat="1" x14ac:dyDescent="0.2"/>
    <row r="21239" s="733" customFormat="1" x14ac:dyDescent="0.2"/>
    <row r="21240" s="733" customFormat="1" x14ac:dyDescent="0.2"/>
    <row r="21241" s="733" customFormat="1" x14ac:dyDescent="0.2"/>
    <row r="21242" s="733" customFormat="1" x14ac:dyDescent="0.2"/>
    <row r="21243" s="733" customFormat="1" x14ac:dyDescent="0.2"/>
    <row r="21244" s="733" customFormat="1" x14ac:dyDescent="0.2"/>
    <row r="21245" s="733" customFormat="1" x14ac:dyDescent="0.2"/>
    <row r="21246" s="733" customFormat="1" x14ac:dyDescent="0.2"/>
    <row r="21247" s="733" customFormat="1" x14ac:dyDescent="0.2"/>
    <row r="21248" s="733" customFormat="1" x14ac:dyDescent="0.2"/>
    <row r="21249" s="733" customFormat="1" x14ac:dyDescent="0.2"/>
    <row r="21250" s="733" customFormat="1" x14ac:dyDescent="0.2"/>
    <row r="21251" s="733" customFormat="1" x14ac:dyDescent="0.2"/>
    <row r="21252" s="733" customFormat="1" x14ac:dyDescent="0.2"/>
    <row r="21253" s="733" customFormat="1" x14ac:dyDescent="0.2"/>
    <row r="21254" s="733" customFormat="1" x14ac:dyDescent="0.2"/>
    <row r="21255" s="733" customFormat="1" x14ac:dyDescent="0.2"/>
    <row r="21256" s="733" customFormat="1" x14ac:dyDescent="0.2"/>
    <row r="21257" s="733" customFormat="1" x14ac:dyDescent="0.2"/>
    <row r="21258" s="733" customFormat="1" x14ac:dyDescent="0.2"/>
    <row r="21259" s="733" customFormat="1" x14ac:dyDescent="0.2"/>
    <row r="21260" s="733" customFormat="1" x14ac:dyDescent="0.2"/>
    <row r="21261" s="733" customFormat="1" x14ac:dyDescent="0.2"/>
    <row r="21262" s="733" customFormat="1" x14ac:dyDescent="0.2"/>
    <row r="21263" s="733" customFormat="1" x14ac:dyDescent="0.2"/>
    <row r="21264" s="733" customFormat="1" x14ac:dyDescent="0.2"/>
    <row r="21265" s="733" customFormat="1" x14ac:dyDescent="0.2"/>
    <row r="21266" s="733" customFormat="1" x14ac:dyDescent="0.2"/>
    <row r="21267" s="733" customFormat="1" x14ac:dyDescent="0.2"/>
    <row r="21268" s="733" customFormat="1" x14ac:dyDescent="0.2"/>
    <row r="21269" s="733" customFormat="1" x14ac:dyDescent="0.2"/>
    <row r="21270" s="733" customFormat="1" x14ac:dyDescent="0.2"/>
    <row r="21271" s="733" customFormat="1" x14ac:dyDescent="0.2"/>
    <row r="21272" s="733" customFormat="1" x14ac:dyDescent="0.2"/>
    <row r="21273" s="733" customFormat="1" x14ac:dyDescent="0.2"/>
    <row r="21274" s="733" customFormat="1" x14ac:dyDescent="0.2"/>
    <row r="21275" s="733" customFormat="1" x14ac:dyDescent="0.2"/>
    <row r="21276" s="733" customFormat="1" x14ac:dyDescent="0.2"/>
    <row r="21277" s="733" customFormat="1" x14ac:dyDescent="0.2"/>
  </sheetData>
  <mergeCells count="6">
    <mergeCell ref="B3:M3"/>
    <mergeCell ref="L5:M5"/>
    <mergeCell ref="J20:M20"/>
    <mergeCell ref="J21:M21"/>
    <mergeCell ref="C20:F20"/>
    <mergeCell ref="C21:F21"/>
  </mergeCells>
  <phoneticPr fontId="7" type="noConversion"/>
  <printOptions horizontalCentered="1" verticalCentered="1"/>
  <pageMargins left="0.78740157480314965" right="1.1811023622047245" top="0.98425196850393704" bottom="0.59055118110236227" header="0" footer="0"/>
  <pageSetup scale="8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40"/>
  <sheetViews>
    <sheetView topLeftCell="A13" workbookViewId="0">
      <selection activeCell="L24" sqref="L24"/>
    </sheetView>
  </sheetViews>
  <sheetFormatPr baseColWidth="10" defaultColWidth="9.140625" defaultRowHeight="12.75" x14ac:dyDescent="0.2"/>
  <cols>
    <col min="1" max="1" width="1.42578125" style="16" customWidth="1"/>
    <col min="2" max="2" width="27.5703125" style="16" customWidth="1"/>
    <col min="3" max="3" width="11.5703125" style="16" customWidth="1"/>
    <col min="4" max="4" width="11.42578125" style="16" customWidth="1"/>
    <col min="5" max="5" width="24.5703125" style="16" customWidth="1"/>
    <col min="6" max="6" width="10.85546875" style="16" customWidth="1"/>
    <col min="7" max="7" width="24.42578125" style="16" customWidth="1"/>
    <col min="8" max="8" width="13.42578125" style="16" customWidth="1"/>
    <col min="9" max="16384" width="9.140625" style="16"/>
  </cols>
  <sheetData>
    <row r="1" spans="1:8" ht="27.75" customHeight="1" x14ac:dyDescent="0.2">
      <c r="G1" s="792" t="s">
        <v>21051</v>
      </c>
    </row>
    <row r="2" spans="1:8" hidden="1" x14ac:dyDescent="0.2">
      <c r="B2" s="23"/>
      <c r="C2" s="23"/>
      <c r="D2" s="23"/>
      <c r="E2" s="23"/>
      <c r="F2" s="23"/>
      <c r="G2" s="23"/>
    </row>
    <row r="3" spans="1:8" ht="33" customHeight="1" x14ac:dyDescent="0.2">
      <c r="A3" s="23"/>
      <c r="B3" s="1144"/>
      <c r="C3" s="1772" t="s">
        <v>19405</v>
      </c>
      <c r="D3" s="1772"/>
      <c r="E3" s="1772"/>
      <c r="F3" s="1772"/>
      <c r="G3" s="1772"/>
    </row>
    <row r="4" spans="1:8" ht="6" customHeight="1" thickBot="1" x14ac:dyDescent="0.25">
      <c r="A4" s="23"/>
      <c r="B4" s="23"/>
      <c r="C4" s="23"/>
      <c r="D4" s="23"/>
      <c r="E4" s="23"/>
      <c r="F4" s="23"/>
      <c r="G4" s="87"/>
    </row>
    <row r="5" spans="1:8" ht="58.5" customHeight="1" thickBot="1" x14ac:dyDescent="0.25">
      <c r="B5" s="316" t="s">
        <v>338</v>
      </c>
      <c r="C5" s="317" t="s">
        <v>339</v>
      </c>
      <c r="D5" s="267" t="s">
        <v>340</v>
      </c>
      <c r="E5" s="267" t="s">
        <v>341</v>
      </c>
      <c r="F5" s="267" t="s">
        <v>342</v>
      </c>
      <c r="G5" s="318" t="s">
        <v>343</v>
      </c>
    </row>
    <row r="6" spans="1:8" ht="9" customHeight="1" x14ac:dyDescent="0.2">
      <c r="B6" s="319">
        <v>1</v>
      </c>
      <c r="C6" s="320">
        <v>2</v>
      </c>
      <c r="D6" s="321"/>
      <c r="E6" s="322">
        <v>3</v>
      </c>
      <c r="F6" s="322"/>
      <c r="G6" s="323">
        <v>4</v>
      </c>
    </row>
    <row r="7" spans="1:8" ht="192.75" x14ac:dyDescent="0.2">
      <c r="B7" s="324" t="s">
        <v>260</v>
      </c>
      <c r="C7" s="325">
        <v>41390</v>
      </c>
      <c r="D7" s="325">
        <v>41390</v>
      </c>
      <c r="E7" s="351" t="s">
        <v>261</v>
      </c>
      <c r="F7" s="326">
        <v>2014</v>
      </c>
      <c r="G7" s="327" t="s">
        <v>178</v>
      </c>
    </row>
    <row r="8" spans="1:8" ht="15.75" x14ac:dyDescent="0.2">
      <c r="B8" s="299"/>
      <c r="C8" s="328"/>
      <c r="D8" s="329"/>
      <c r="E8" s="330"/>
      <c r="F8" s="331"/>
      <c r="G8" s="332"/>
    </row>
    <row r="9" spans="1:8" x14ac:dyDescent="0.2">
      <c r="B9" s="299"/>
      <c r="C9" s="328"/>
      <c r="D9" s="329"/>
      <c r="E9" s="331"/>
      <c r="F9" s="331"/>
      <c r="G9" s="332"/>
    </row>
    <row r="10" spans="1:8" x14ac:dyDescent="0.2">
      <c r="B10" s="299"/>
      <c r="C10" s="328"/>
      <c r="D10" s="329"/>
      <c r="E10" s="331"/>
      <c r="F10" s="331"/>
      <c r="G10" s="332"/>
    </row>
    <row r="11" spans="1:8" hidden="1" x14ac:dyDescent="0.2">
      <c r="B11" s="299"/>
      <c r="C11" s="328"/>
      <c r="D11" s="329"/>
      <c r="E11" s="331"/>
      <c r="F11" s="331"/>
      <c r="G11" s="332"/>
      <c r="H11" s="333"/>
    </row>
    <row r="12" spans="1:8" hidden="1" x14ac:dyDescent="0.2">
      <c r="B12" s="299"/>
      <c r="C12" s="328"/>
      <c r="D12" s="329"/>
      <c r="E12" s="331"/>
      <c r="F12" s="331"/>
      <c r="G12" s="332"/>
    </row>
    <row r="13" spans="1:8" x14ac:dyDescent="0.2">
      <c r="B13" s="299"/>
      <c r="C13" s="328"/>
      <c r="D13" s="329"/>
      <c r="E13" s="331"/>
      <c r="F13" s="331"/>
      <c r="G13" s="332"/>
    </row>
    <row r="14" spans="1:8" x14ac:dyDescent="0.2">
      <c r="B14" s="299"/>
      <c r="C14" s="328"/>
      <c r="D14" s="329"/>
      <c r="E14" s="331"/>
      <c r="F14" s="331"/>
      <c r="G14" s="332"/>
    </row>
    <row r="15" spans="1:8" x14ac:dyDescent="0.2">
      <c r="B15" s="299"/>
      <c r="C15" s="328"/>
      <c r="D15" s="329"/>
      <c r="E15" s="331"/>
      <c r="F15" s="331"/>
      <c r="G15" s="332"/>
    </row>
    <row r="16" spans="1:8" x14ac:dyDescent="0.2">
      <c r="B16" s="299"/>
      <c r="C16" s="328"/>
      <c r="D16" s="329"/>
      <c r="E16" s="331"/>
      <c r="F16" s="331"/>
      <c r="G16" s="332">
        <v>0</v>
      </c>
    </row>
    <row r="17" spans="1:7" x14ac:dyDescent="0.2">
      <c r="B17" s="299"/>
      <c r="C17" s="328"/>
      <c r="D17" s="329"/>
      <c r="E17" s="331"/>
      <c r="F17" s="331"/>
      <c r="G17" s="332"/>
    </row>
    <row r="18" spans="1:7" x14ac:dyDescent="0.2">
      <c r="B18" s="299"/>
      <c r="C18" s="328"/>
      <c r="D18" s="329"/>
      <c r="E18" s="331"/>
      <c r="F18" s="331"/>
      <c r="G18" s="332"/>
    </row>
    <row r="19" spans="1:7" ht="15.75" x14ac:dyDescent="0.2">
      <c r="B19" s="299"/>
      <c r="C19" s="328"/>
      <c r="D19" s="329"/>
      <c r="E19" s="330"/>
      <c r="F19" s="331"/>
      <c r="G19" s="332"/>
    </row>
    <row r="20" spans="1:7" x14ac:dyDescent="0.2">
      <c r="B20" s="299"/>
      <c r="C20" s="328"/>
      <c r="D20" s="329"/>
      <c r="E20" s="331"/>
      <c r="F20" s="331"/>
      <c r="G20" s="332"/>
    </row>
    <row r="21" spans="1:7" ht="13.5" thickBot="1" x14ac:dyDescent="0.25">
      <c r="B21" s="334"/>
      <c r="C21" s="335"/>
      <c r="D21" s="336"/>
      <c r="E21" s="337"/>
      <c r="F21" s="338"/>
      <c r="G21" s="339"/>
    </row>
    <row r="22" spans="1:7" ht="9" customHeight="1" thickBot="1" x14ac:dyDescent="0.25">
      <c r="B22" s="23"/>
      <c r="C22" s="340"/>
      <c r="D22" s="341"/>
      <c r="E22" s="341"/>
      <c r="F22" s="341"/>
      <c r="G22" s="341"/>
    </row>
    <row r="23" spans="1:7" ht="9.75" customHeight="1" x14ac:dyDescent="0.2">
      <c r="B23" s="456" t="s">
        <v>344</v>
      </c>
      <c r="C23" s="117"/>
      <c r="D23" s="117"/>
      <c r="E23" s="117"/>
      <c r="F23" s="117"/>
      <c r="G23" s="457"/>
    </row>
    <row r="24" spans="1:7" ht="12" customHeight="1" x14ac:dyDescent="0.2">
      <c r="B24" s="343"/>
      <c r="C24" s="23"/>
      <c r="D24" s="207"/>
      <c r="E24" s="207"/>
      <c r="F24" s="207"/>
      <c r="G24" s="119"/>
    </row>
    <row r="25" spans="1:7" x14ac:dyDescent="0.2">
      <c r="B25" s="343"/>
      <c r="C25" s="23"/>
      <c r="D25" s="1722" t="s">
        <v>922</v>
      </c>
      <c r="E25" s="1722"/>
      <c r="F25" s="1722"/>
      <c r="G25" s="119"/>
    </row>
    <row r="26" spans="1:7" ht="22.5" customHeight="1" x14ac:dyDescent="0.2">
      <c r="B26" s="343"/>
      <c r="C26" s="23"/>
      <c r="D26" s="1726" t="s">
        <v>788</v>
      </c>
      <c r="E26" s="1726"/>
      <c r="F26" s="1726"/>
      <c r="G26" s="119"/>
    </row>
    <row r="27" spans="1:7" ht="34.5" customHeight="1" thickBot="1" x14ac:dyDescent="0.25">
      <c r="B27" s="1674" t="s">
        <v>826</v>
      </c>
      <c r="C27" s="1675"/>
      <c r="D27" s="1675"/>
      <c r="E27" s="1675"/>
      <c r="F27" s="1675"/>
      <c r="G27" s="1676"/>
    </row>
    <row r="28" spans="1:7" ht="5.25" customHeight="1" thickBot="1" x14ac:dyDescent="0.25">
      <c r="A28" s="26"/>
      <c r="B28" s="344" t="s">
        <v>381</v>
      </c>
      <c r="C28" s="209"/>
      <c r="D28" s="209"/>
      <c r="E28" s="209"/>
      <c r="F28" s="209"/>
      <c r="G28" s="122"/>
    </row>
    <row r="29" spans="1:7" ht="15" customHeight="1" x14ac:dyDescent="0.2">
      <c r="A29" s="345"/>
      <c r="B29" s="346" t="s">
        <v>381</v>
      </c>
      <c r="C29" s="26"/>
      <c r="D29" s="26"/>
      <c r="E29" s="26"/>
      <c r="F29" s="26"/>
      <c r="G29" s="26"/>
    </row>
    <row r="30" spans="1:7" x14ac:dyDescent="0.2">
      <c r="A30" s="347">
        <v>1</v>
      </c>
      <c r="B30" s="216" t="s">
        <v>345</v>
      </c>
      <c r="C30" s="26"/>
      <c r="D30" s="278"/>
      <c r="E30" s="278"/>
      <c r="F30" s="278"/>
      <c r="G30" s="278"/>
    </row>
    <row r="31" spans="1:7" x14ac:dyDescent="0.2">
      <c r="A31" s="347">
        <v>2</v>
      </c>
      <c r="B31" s="217" t="s">
        <v>346</v>
      </c>
      <c r="C31" s="26"/>
      <c r="D31" s="278"/>
      <c r="E31" s="278"/>
      <c r="F31" s="278"/>
      <c r="G31" s="278"/>
    </row>
    <row r="32" spans="1:7" x14ac:dyDescent="0.2">
      <c r="A32" s="347">
        <v>3</v>
      </c>
      <c r="B32" s="216" t="s">
        <v>347</v>
      </c>
      <c r="C32" s="26"/>
      <c r="D32" s="278"/>
      <c r="E32" s="278"/>
      <c r="F32" s="278"/>
      <c r="G32" s="278"/>
    </row>
    <row r="33" spans="1:8" x14ac:dyDescent="0.2">
      <c r="A33" s="347">
        <v>4</v>
      </c>
      <c r="B33" s="216" t="s">
        <v>348</v>
      </c>
      <c r="C33" s="26"/>
      <c r="D33" s="278"/>
      <c r="E33" s="278"/>
      <c r="F33" s="278"/>
      <c r="G33" s="278"/>
    </row>
    <row r="34" spans="1:8" x14ac:dyDescent="0.2">
      <c r="A34" s="347" t="s">
        <v>349</v>
      </c>
      <c r="B34" s="216" t="s">
        <v>350</v>
      </c>
      <c r="C34" s="26"/>
      <c r="D34" s="278"/>
      <c r="E34" s="278"/>
      <c r="F34" s="278"/>
      <c r="G34" s="278"/>
    </row>
    <row r="35" spans="1:8" x14ac:dyDescent="0.2">
      <c r="A35" s="347" t="s">
        <v>351</v>
      </c>
      <c r="B35" s="216" t="s">
        <v>352</v>
      </c>
      <c r="C35" s="26"/>
      <c r="D35" s="278"/>
      <c r="E35" s="278"/>
      <c r="F35" s="278"/>
      <c r="G35" s="278"/>
    </row>
    <row r="36" spans="1:8" ht="9.75" customHeight="1" x14ac:dyDescent="0.2">
      <c r="A36" s="345"/>
      <c r="B36" s="217"/>
      <c r="C36" s="25"/>
      <c r="D36" s="278"/>
      <c r="E36" s="278"/>
      <c r="F36" s="278"/>
      <c r="G36" s="278"/>
    </row>
    <row r="37" spans="1:8" x14ac:dyDescent="0.2">
      <c r="A37" s="345"/>
      <c r="B37" s="348" t="s">
        <v>353</v>
      </c>
      <c r="C37" s="349"/>
      <c r="D37" s="278"/>
      <c r="E37" s="278"/>
      <c r="F37" s="278"/>
      <c r="G37" s="278"/>
      <c r="H37" s="88"/>
    </row>
    <row r="38" spans="1:8" x14ac:dyDescent="0.2">
      <c r="A38" s="345"/>
      <c r="B38" s="350" t="s">
        <v>354</v>
      </c>
      <c r="C38" s="349"/>
      <c r="D38" s="278"/>
      <c r="E38" s="278"/>
      <c r="F38" s="278"/>
      <c r="G38" s="278"/>
      <c r="H38" s="88"/>
    </row>
    <row r="39" spans="1:8" x14ac:dyDescent="0.2">
      <c r="G39" s="24"/>
      <c r="H39" s="23"/>
    </row>
    <row r="40" spans="1:8" x14ac:dyDescent="0.2">
      <c r="H40" s="23"/>
    </row>
  </sheetData>
  <mergeCells count="4">
    <mergeCell ref="D25:F25"/>
    <mergeCell ref="D26:F26"/>
    <mergeCell ref="B27:G27"/>
    <mergeCell ref="C3:G3"/>
  </mergeCells>
  <phoneticPr fontId="7" type="noConversion"/>
  <printOptions horizontalCentered="1" verticalCentered="1"/>
  <pageMargins left="0.78740157480314965" right="0.39370078740157483" top="1.3779527559055118" bottom="0.98425196850393704" header="0" footer="0"/>
  <pageSetup scale="85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218"/>
  <sheetViews>
    <sheetView topLeftCell="A139" workbookViewId="0">
      <selection activeCell="B15" sqref="B15"/>
    </sheetView>
  </sheetViews>
  <sheetFormatPr baseColWidth="10" defaultColWidth="9.140625" defaultRowHeight="11.25" x14ac:dyDescent="0.2"/>
  <cols>
    <col min="1" max="1" width="1.42578125" style="954" customWidth="1"/>
    <col min="2" max="2" width="94.7109375" style="1310" customWidth="1"/>
    <col min="3" max="3" width="13.140625" style="954" customWidth="1"/>
    <col min="4" max="4" width="13.5703125" style="954" customWidth="1"/>
    <col min="5" max="5" width="10.85546875" style="954" customWidth="1"/>
    <col min="6" max="6" width="10.42578125" style="954" customWidth="1"/>
    <col min="7" max="7" width="14.140625" style="954" customWidth="1"/>
    <col min="8" max="8" width="13.42578125" style="954" customWidth="1"/>
    <col min="9" max="16384" width="9.140625" style="954"/>
  </cols>
  <sheetData>
    <row r="1" spans="2:8" ht="23.25" customHeight="1" x14ac:dyDescent="0.2">
      <c r="B1" s="1290"/>
      <c r="C1" s="1365" t="s">
        <v>21052</v>
      </c>
      <c r="E1" s="1279"/>
    </row>
    <row r="2" spans="2:8" ht="26.25" customHeight="1" x14ac:dyDescent="0.2">
      <c r="B2" s="1775" t="s">
        <v>21009</v>
      </c>
      <c r="C2" s="1776"/>
      <c r="D2" s="1291"/>
      <c r="E2" s="1291"/>
    </row>
    <row r="3" spans="2:8" ht="15.75" customHeight="1" thickBot="1" x14ac:dyDescent="0.25">
      <c r="B3" s="1777" t="s">
        <v>20917</v>
      </c>
      <c r="C3" s="1778"/>
      <c r="D3" s="1292"/>
      <c r="E3" s="1292"/>
    </row>
    <row r="4" spans="2:8" ht="12" thickBot="1" x14ac:dyDescent="0.25">
      <c r="B4" s="1293" t="s">
        <v>937</v>
      </c>
      <c r="C4" s="1286" t="s">
        <v>20918</v>
      </c>
      <c r="D4" s="1280"/>
      <c r="E4" s="1280"/>
      <c r="F4" s="1276"/>
      <c r="G4" s="817"/>
    </row>
    <row r="5" spans="2:8" ht="6.75" customHeight="1" x14ac:dyDescent="0.2">
      <c r="B5" s="1311"/>
      <c r="C5" s="1312"/>
      <c r="D5" s="1276"/>
      <c r="E5" s="1294"/>
      <c r="F5" s="1276"/>
      <c r="G5" s="817"/>
    </row>
    <row r="6" spans="2:8" ht="18.75" customHeight="1" x14ac:dyDescent="0.2">
      <c r="B6" s="1313" t="s">
        <v>20919</v>
      </c>
      <c r="C6" s="1314">
        <v>500</v>
      </c>
      <c r="D6" s="1295"/>
      <c r="E6" s="1296"/>
      <c r="F6" s="1297"/>
      <c r="G6" s="959"/>
    </row>
    <row r="7" spans="2:8" ht="18.75" customHeight="1" x14ac:dyDescent="0.2">
      <c r="B7" s="1313" t="s">
        <v>20920</v>
      </c>
      <c r="C7" s="1314">
        <v>2500</v>
      </c>
      <c r="D7" s="1295"/>
      <c r="E7" s="1296"/>
      <c r="F7" s="1297"/>
      <c r="G7" s="959"/>
    </row>
    <row r="8" spans="2:8" ht="18.75" customHeight="1" x14ac:dyDescent="0.2">
      <c r="B8" s="1313" t="s">
        <v>20921</v>
      </c>
      <c r="C8" s="1315">
        <v>2200</v>
      </c>
      <c r="D8" s="1298"/>
      <c r="E8" s="1296"/>
      <c r="F8" s="1297"/>
      <c r="G8" s="865"/>
    </row>
    <row r="9" spans="2:8" ht="18.75" customHeight="1" x14ac:dyDescent="0.2">
      <c r="B9" s="1313" t="s">
        <v>20922</v>
      </c>
      <c r="C9" s="1314">
        <v>2700</v>
      </c>
      <c r="D9" s="1295"/>
      <c r="E9" s="1296"/>
      <c r="F9" s="1297"/>
      <c r="G9" s="865"/>
    </row>
    <row r="10" spans="2:8" ht="18.75" customHeight="1" x14ac:dyDescent="0.2">
      <c r="B10" s="1313"/>
      <c r="C10" s="1314"/>
      <c r="D10" s="1295"/>
      <c r="E10" s="1296"/>
      <c r="F10" s="1297"/>
      <c r="G10" s="865"/>
    </row>
    <row r="11" spans="2:8" ht="18.75" customHeight="1" x14ac:dyDescent="0.2">
      <c r="B11" s="1313" t="s">
        <v>20923</v>
      </c>
      <c r="C11" s="1314">
        <v>2300</v>
      </c>
      <c r="D11" s="1299"/>
      <c r="E11" s="1299"/>
      <c r="F11" s="1297"/>
      <c r="G11" s="865"/>
    </row>
    <row r="12" spans="2:8" ht="18.75" customHeight="1" x14ac:dyDescent="0.2">
      <c r="B12" s="1313" t="s">
        <v>20924</v>
      </c>
      <c r="C12" s="1314">
        <v>0</v>
      </c>
      <c r="D12" s="1295"/>
      <c r="E12" s="1296"/>
      <c r="F12" s="1297"/>
      <c r="G12" s="865"/>
    </row>
    <row r="13" spans="2:8" ht="18.75" customHeight="1" x14ac:dyDescent="0.2">
      <c r="B13" s="1313" t="s">
        <v>20925</v>
      </c>
      <c r="C13" s="1314">
        <v>0</v>
      </c>
      <c r="D13" s="1295"/>
      <c r="E13" s="1296"/>
      <c r="F13" s="1297"/>
      <c r="G13" s="865"/>
      <c r="H13" s="960"/>
    </row>
    <row r="14" spans="2:8" ht="18.75" customHeight="1" x14ac:dyDescent="0.2">
      <c r="B14" s="1313" t="s">
        <v>20926</v>
      </c>
      <c r="C14" s="1314">
        <v>1000</v>
      </c>
      <c r="D14" s="1295"/>
      <c r="E14" s="1296"/>
      <c r="F14" s="1297"/>
      <c r="G14" s="865"/>
    </row>
    <row r="15" spans="2:8" ht="18.75" customHeight="1" x14ac:dyDescent="0.2">
      <c r="B15" s="1313" t="s">
        <v>20927</v>
      </c>
      <c r="C15" s="1314">
        <v>2000</v>
      </c>
      <c r="D15" s="1295"/>
      <c r="E15" s="1296"/>
      <c r="F15" s="1297"/>
      <c r="G15" s="865"/>
    </row>
    <row r="16" spans="2:8" ht="18.75" customHeight="1" x14ac:dyDescent="0.2">
      <c r="B16" s="1313" t="s">
        <v>20928</v>
      </c>
      <c r="C16" s="1314">
        <v>1900</v>
      </c>
      <c r="D16" s="1295"/>
      <c r="E16" s="1296"/>
      <c r="F16" s="1297"/>
      <c r="G16" s="865"/>
    </row>
    <row r="17" spans="2:7" ht="18.75" customHeight="1" x14ac:dyDescent="0.2">
      <c r="B17" s="1313" t="s">
        <v>20929</v>
      </c>
      <c r="C17" s="1314">
        <v>0</v>
      </c>
      <c r="D17" s="1299"/>
      <c r="E17" s="1299"/>
      <c r="F17" s="1297"/>
      <c r="G17" s="865"/>
    </row>
    <row r="18" spans="2:7" ht="18.75" customHeight="1" x14ac:dyDescent="0.2">
      <c r="B18" s="1313" t="s">
        <v>20930</v>
      </c>
      <c r="C18" s="1314">
        <v>0</v>
      </c>
      <c r="D18" s="1295"/>
      <c r="E18" s="1296"/>
      <c r="F18" s="1297"/>
      <c r="G18" s="865"/>
    </row>
    <row r="19" spans="2:7" ht="18.75" customHeight="1" x14ac:dyDescent="0.2">
      <c r="B19" s="1313" t="s">
        <v>20931</v>
      </c>
      <c r="C19" s="1314">
        <v>800</v>
      </c>
      <c r="D19" s="1295"/>
      <c r="E19" s="1296"/>
      <c r="F19" s="1297"/>
      <c r="G19" s="865"/>
    </row>
    <row r="20" spans="2:7" ht="18.75" customHeight="1" x14ac:dyDescent="0.2">
      <c r="B20" s="1313" t="s">
        <v>20932</v>
      </c>
      <c r="C20" s="1314">
        <v>1600</v>
      </c>
      <c r="D20" s="1295"/>
      <c r="E20" s="1296"/>
      <c r="F20" s="1297"/>
      <c r="G20" s="865"/>
    </row>
    <row r="21" spans="2:7" ht="18.75" customHeight="1" x14ac:dyDescent="0.2">
      <c r="B21" s="1313" t="s">
        <v>20933</v>
      </c>
      <c r="C21" s="1314">
        <v>2500</v>
      </c>
      <c r="D21" s="1295"/>
      <c r="E21" s="1296"/>
      <c r="F21" s="1297"/>
      <c r="G21" s="865"/>
    </row>
    <row r="22" spans="2:7" ht="18.75" customHeight="1" x14ac:dyDescent="0.2">
      <c r="B22" s="1313" t="s">
        <v>20934</v>
      </c>
      <c r="C22" s="1314">
        <v>0</v>
      </c>
      <c r="D22" s="1295"/>
      <c r="E22" s="1296"/>
      <c r="F22" s="1297"/>
      <c r="G22" s="865"/>
    </row>
    <row r="23" spans="2:7" ht="18.75" customHeight="1" x14ac:dyDescent="0.2">
      <c r="B23" s="1313" t="s">
        <v>20935</v>
      </c>
      <c r="C23" s="1314">
        <v>0</v>
      </c>
      <c r="D23" s="1299"/>
      <c r="E23" s="1299"/>
      <c r="F23" s="1297"/>
      <c r="G23" s="865"/>
    </row>
    <row r="24" spans="2:7" ht="18.75" customHeight="1" x14ac:dyDescent="0.2">
      <c r="B24" s="1313" t="s">
        <v>20936</v>
      </c>
      <c r="C24" s="1314">
        <v>1100</v>
      </c>
      <c r="D24" s="1295"/>
      <c r="E24" s="1296"/>
      <c r="F24" s="1297"/>
      <c r="G24" s="865"/>
    </row>
    <row r="25" spans="2:7" ht="18.75" customHeight="1" x14ac:dyDescent="0.2">
      <c r="B25" s="1313" t="s">
        <v>20937</v>
      </c>
      <c r="C25" s="1314">
        <v>2200</v>
      </c>
      <c r="D25" s="1295"/>
      <c r="E25" s="1296"/>
      <c r="F25" s="1297"/>
      <c r="G25" s="865"/>
    </row>
    <row r="26" spans="2:7" ht="18.75" customHeight="1" x14ac:dyDescent="0.2">
      <c r="B26" s="1313" t="s">
        <v>20938</v>
      </c>
      <c r="C26" s="1314">
        <v>2500</v>
      </c>
      <c r="D26" s="1295"/>
      <c r="E26" s="1296"/>
      <c r="F26" s="1297"/>
      <c r="G26" s="865"/>
    </row>
    <row r="27" spans="2:7" ht="18.75" customHeight="1" x14ac:dyDescent="0.2">
      <c r="B27" s="1313" t="s">
        <v>20939</v>
      </c>
      <c r="C27" s="1314">
        <v>0</v>
      </c>
      <c r="D27" s="1295"/>
      <c r="E27" s="1296"/>
      <c r="F27" s="1297"/>
      <c r="G27" s="865"/>
    </row>
    <row r="28" spans="2:7" ht="18.75" customHeight="1" x14ac:dyDescent="0.2">
      <c r="B28" s="1313" t="s">
        <v>20940</v>
      </c>
      <c r="C28" s="1314">
        <v>0</v>
      </c>
      <c r="D28" s="1295"/>
      <c r="E28" s="1296"/>
      <c r="F28" s="1297"/>
      <c r="G28" s="865"/>
    </row>
    <row r="29" spans="2:7" ht="18.75" customHeight="1" x14ac:dyDescent="0.2">
      <c r="B29" s="1313" t="s">
        <v>20941</v>
      </c>
      <c r="C29" s="1314">
        <v>1100</v>
      </c>
      <c r="D29" s="1299"/>
      <c r="E29" s="1299"/>
      <c r="F29" s="1297"/>
      <c r="G29" s="865"/>
    </row>
    <row r="30" spans="2:7" ht="18.75" customHeight="1" x14ac:dyDescent="0.2">
      <c r="B30" s="1313" t="s">
        <v>20942</v>
      </c>
      <c r="C30" s="1314">
        <v>2200</v>
      </c>
      <c r="D30" s="1295"/>
      <c r="E30" s="1296"/>
      <c r="F30" s="1297"/>
      <c r="G30" s="959"/>
    </row>
    <row r="31" spans="2:7" ht="18.75" customHeight="1" x14ac:dyDescent="0.2">
      <c r="B31" s="1313" t="s">
        <v>938</v>
      </c>
      <c r="C31" s="1314">
        <v>2700</v>
      </c>
      <c r="D31" s="1295"/>
      <c r="E31" s="1296"/>
      <c r="F31" s="1297"/>
      <c r="G31" s="865"/>
    </row>
    <row r="32" spans="2:7" ht="18.75" customHeight="1" x14ac:dyDescent="0.2">
      <c r="B32" s="1313" t="s">
        <v>939</v>
      </c>
      <c r="C32" s="1314">
        <v>3000</v>
      </c>
      <c r="D32" s="1295"/>
      <c r="E32" s="1296"/>
      <c r="F32" s="1297"/>
      <c r="G32" s="959"/>
    </row>
    <row r="33" spans="2:7" ht="18.75" customHeight="1" x14ac:dyDescent="0.2">
      <c r="B33" s="1313" t="s">
        <v>940</v>
      </c>
      <c r="C33" s="1314">
        <v>0</v>
      </c>
      <c r="D33" s="1295"/>
      <c r="E33" s="1296"/>
      <c r="F33" s="1297"/>
      <c r="G33" s="865"/>
    </row>
    <row r="34" spans="2:7" ht="18.75" customHeight="1" x14ac:dyDescent="0.2">
      <c r="B34" s="1313" t="s">
        <v>941</v>
      </c>
      <c r="C34" s="1314">
        <v>0</v>
      </c>
      <c r="D34" s="1295"/>
      <c r="E34" s="1296"/>
      <c r="F34" s="1297"/>
      <c r="G34" s="865"/>
    </row>
    <row r="35" spans="2:7" ht="18.75" customHeight="1" x14ac:dyDescent="0.2">
      <c r="B35" s="1313" t="s">
        <v>942</v>
      </c>
      <c r="C35" s="1314">
        <v>1350</v>
      </c>
      <c r="D35" s="1299"/>
      <c r="E35" s="1299"/>
      <c r="F35" s="1297"/>
      <c r="G35" s="959"/>
    </row>
    <row r="36" spans="2:7" ht="18.75" customHeight="1" x14ac:dyDescent="0.2">
      <c r="B36" s="1313"/>
      <c r="C36" s="1314"/>
      <c r="D36" s="1295"/>
      <c r="E36" s="1296"/>
      <c r="F36" s="1297"/>
      <c r="G36" s="959"/>
    </row>
    <row r="37" spans="2:7" ht="18.75" customHeight="1" x14ac:dyDescent="0.2">
      <c r="B37" s="1313" t="s">
        <v>20943</v>
      </c>
      <c r="C37" s="1314">
        <v>2300</v>
      </c>
      <c r="D37" s="1300"/>
      <c r="E37" s="1300"/>
      <c r="F37" s="1297"/>
      <c r="G37" s="865"/>
    </row>
    <row r="38" spans="2:7" ht="18.75" customHeight="1" x14ac:dyDescent="0.2">
      <c r="B38" s="1313" t="s">
        <v>944</v>
      </c>
      <c r="C38" s="1314">
        <v>0</v>
      </c>
      <c r="D38" s="1297"/>
      <c r="E38" s="1297"/>
      <c r="F38" s="1297"/>
      <c r="G38" s="865"/>
    </row>
    <row r="39" spans="2:7" ht="18.75" customHeight="1" x14ac:dyDescent="0.2">
      <c r="B39" s="1313" t="s">
        <v>945</v>
      </c>
      <c r="C39" s="1314">
        <v>0</v>
      </c>
      <c r="D39" s="1301"/>
      <c r="E39" s="1301"/>
      <c r="F39" s="1297"/>
      <c r="G39" s="865"/>
    </row>
    <row r="40" spans="2:7" ht="18.75" customHeight="1" x14ac:dyDescent="0.2">
      <c r="B40" s="1313" t="s">
        <v>946</v>
      </c>
      <c r="C40" s="1314">
        <v>1000</v>
      </c>
      <c r="D40" s="1301"/>
      <c r="E40" s="1301"/>
      <c r="F40" s="1297"/>
      <c r="G40" s="865"/>
    </row>
    <row r="41" spans="2:7" ht="18.75" customHeight="1" x14ac:dyDescent="0.2">
      <c r="B41" s="1313" t="s">
        <v>20944</v>
      </c>
      <c r="C41" s="1314">
        <v>2000</v>
      </c>
      <c r="D41" s="1301"/>
      <c r="E41" s="1301"/>
      <c r="F41" s="1297"/>
      <c r="G41" s="865"/>
    </row>
    <row r="42" spans="2:7" ht="18.75" customHeight="1" x14ac:dyDescent="0.2">
      <c r="B42" s="1313"/>
      <c r="C42" s="1314"/>
      <c r="D42" s="1301"/>
      <c r="E42" s="1301"/>
      <c r="F42" s="1297"/>
      <c r="G42" s="865"/>
    </row>
    <row r="43" spans="2:7" ht="18.75" customHeight="1" x14ac:dyDescent="0.2">
      <c r="B43" s="1313" t="s">
        <v>948</v>
      </c>
      <c r="C43" s="1314">
        <v>2300</v>
      </c>
      <c r="D43" s="1301"/>
      <c r="E43" s="1301"/>
      <c r="F43" s="1297"/>
      <c r="G43" s="865"/>
    </row>
    <row r="44" spans="2:7" ht="18.75" customHeight="1" x14ac:dyDescent="0.2">
      <c r="B44" s="1313" t="s">
        <v>949</v>
      </c>
      <c r="C44" s="1314">
        <v>0</v>
      </c>
      <c r="D44" s="1301"/>
      <c r="E44" s="1301"/>
      <c r="F44" s="1297"/>
      <c r="G44" s="865"/>
    </row>
    <row r="45" spans="2:7" ht="18.75" customHeight="1" x14ac:dyDescent="0.2">
      <c r="B45" s="1313" t="s">
        <v>950</v>
      </c>
      <c r="C45" s="1314">
        <v>0</v>
      </c>
      <c r="D45" s="1301"/>
      <c r="E45" s="1301"/>
      <c r="F45" s="1297"/>
    </row>
    <row r="46" spans="2:7" ht="18.75" customHeight="1" x14ac:dyDescent="0.2">
      <c r="B46" s="1313" t="s">
        <v>951</v>
      </c>
      <c r="C46" s="1314">
        <v>1000</v>
      </c>
      <c r="D46" s="1301"/>
      <c r="E46" s="1301"/>
      <c r="F46" s="1297"/>
      <c r="G46" s="1281"/>
    </row>
    <row r="47" spans="2:7" ht="18.75" customHeight="1" x14ac:dyDescent="0.2">
      <c r="B47" s="1313" t="s">
        <v>947</v>
      </c>
      <c r="C47" s="1314">
        <v>2000</v>
      </c>
      <c r="D47" s="1301"/>
      <c r="E47" s="1301"/>
      <c r="F47" s="1297"/>
    </row>
    <row r="48" spans="2:7" ht="18.75" customHeight="1" x14ac:dyDescent="0.2">
      <c r="B48" s="1313"/>
      <c r="C48" s="1314"/>
      <c r="D48" s="1301"/>
      <c r="E48" s="1301"/>
      <c r="F48" s="1297"/>
    </row>
    <row r="49" spans="1:8" ht="18.75" customHeight="1" x14ac:dyDescent="0.2">
      <c r="B49" s="1313" t="s">
        <v>953</v>
      </c>
      <c r="C49" s="1314">
        <v>2300</v>
      </c>
      <c r="D49" s="1301"/>
      <c r="E49" s="1301"/>
      <c r="F49" s="1297"/>
    </row>
    <row r="50" spans="1:8" ht="18.75" customHeight="1" x14ac:dyDescent="0.2">
      <c r="B50" s="1313" t="s">
        <v>954</v>
      </c>
      <c r="C50" s="1314">
        <v>0</v>
      </c>
      <c r="D50" s="1301"/>
      <c r="E50" s="1301"/>
      <c r="F50" s="1297"/>
    </row>
    <row r="51" spans="1:8" ht="18.75" customHeight="1" x14ac:dyDescent="0.2">
      <c r="B51" s="1313" t="s">
        <v>955</v>
      </c>
      <c r="C51" s="1314">
        <v>0</v>
      </c>
      <c r="D51" s="1301"/>
      <c r="E51" s="1301"/>
      <c r="F51" s="1297"/>
    </row>
    <row r="52" spans="1:8" ht="18.75" customHeight="1" x14ac:dyDescent="0.2">
      <c r="B52" s="1313" t="s">
        <v>956</v>
      </c>
      <c r="C52" s="1314">
        <v>1000</v>
      </c>
      <c r="D52" s="1301"/>
      <c r="E52" s="1301"/>
      <c r="F52" s="1297"/>
    </row>
    <row r="53" spans="1:8" ht="18.75" customHeight="1" x14ac:dyDescent="0.2">
      <c r="A53" s="958"/>
      <c r="B53" s="1313" t="s">
        <v>952</v>
      </c>
      <c r="C53" s="1314">
        <v>2000</v>
      </c>
      <c r="D53" s="1301"/>
      <c r="E53" s="1301"/>
      <c r="F53" s="1297"/>
      <c r="G53" s="958"/>
    </row>
    <row r="54" spans="1:8" ht="18.75" customHeight="1" x14ac:dyDescent="0.2">
      <c r="A54" s="1282"/>
      <c r="B54" s="1313"/>
      <c r="C54" s="1314"/>
      <c r="D54" s="1301"/>
      <c r="E54" s="1301"/>
      <c r="F54" s="1297"/>
      <c r="G54" s="961"/>
    </row>
    <row r="55" spans="1:8" ht="18.75" customHeight="1" x14ac:dyDescent="0.2">
      <c r="A55" s="1282"/>
      <c r="B55" s="1313" t="s">
        <v>958</v>
      </c>
      <c r="C55" s="1314">
        <v>2300</v>
      </c>
      <c r="D55" s="1301"/>
      <c r="E55" s="1301"/>
      <c r="F55" s="1297"/>
      <c r="G55" s="961"/>
    </row>
    <row r="56" spans="1:8" ht="18.75" customHeight="1" x14ac:dyDescent="0.2">
      <c r="A56" s="1282"/>
      <c r="B56" s="1313" t="s">
        <v>959</v>
      </c>
      <c r="C56" s="1314">
        <v>0</v>
      </c>
      <c r="D56" s="1301"/>
      <c r="E56" s="1301"/>
      <c r="F56" s="1297"/>
      <c r="G56" s="961"/>
    </row>
    <row r="57" spans="1:8" ht="18.75" customHeight="1" x14ac:dyDescent="0.2">
      <c r="A57" s="1282"/>
      <c r="B57" s="1313" t="s">
        <v>960</v>
      </c>
      <c r="C57" s="1314">
        <v>0</v>
      </c>
      <c r="D57" s="1301"/>
      <c r="E57" s="1301"/>
      <c r="F57" s="1297"/>
      <c r="G57" s="961"/>
    </row>
    <row r="58" spans="1:8" ht="18.75" customHeight="1" x14ac:dyDescent="0.2">
      <c r="A58" s="1282"/>
      <c r="B58" s="1313" t="s">
        <v>961</v>
      </c>
      <c r="C58" s="1314">
        <v>1000</v>
      </c>
      <c r="D58" s="1301"/>
      <c r="E58" s="1301"/>
      <c r="F58" s="1297"/>
      <c r="G58" s="961"/>
    </row>
    <row r="59" spans="1:8" ht="18.75" customHeight="1" x14ac:dyDescent="0.2">
      <c r="A59" s="1282"/>
      <c r="B59" s="1313" t="s">
        <v>957</v>
      </c>
      <c r="C59" s="1314">
        <v>2000</v>
      </c>
      <c r="D59" s="1301"/>
      <c r="E59" s="1301"/>
      <c r="F59" s="1297"/>
      <c r="G59" s="961"/>
    </row>
    <row r="60" spans="1:8" ht="18.75" customHeight="1" x14ac:dyDescent="0.2">
      <c r="A60" s="958"/>
      <c r="B60" s="1313"/>
      <c r="C60" s="1314"/>
      <c r="D60" s="1301"/>
      <c r="E60" s="1301"/>
      <c r="F60" s="1297"/>
      <c r="G60" s="961"/>
    </row>
    <row r="61" spans="1:8" ht="18.75" customHeight="1" x14ac:dyDescent="0.2">
      <c r="A61" s="958"/>
      <c r="B61" s="1316" t="s">
        <v>20945</v>
      </c>
      <c r="C61" s="1315">
        <v>2300</v>
      </c>
      <c r="D61" s="1301"/>
      <c r="E61" s="1302"/>
      <c r="F61" s="1297"/>
      <c r="G61" s="961"/>
      <c r="H61" s="865"/>
    </row>
    <row r="62" spans="1:8" ht="18.75" customHeight="1" x14ac:dyDescent="0.2">
      <c r="A62" s="958"/>
      <c r="B62" s="1316" t="s">
        <v>20946</v>
      </c>
      <c r="C62" s="1315">
        <v>0</v>
      </c>
      <c r="D62" s="1301"/>
      <c r="E62" s="1302"/>
      <c r="F62" s="1297"/>
      <c r="G62" s="961"/>
      <c r="H62" s="865"/>
    </row>
    <row r="63" spans="1:8" ht="18.75" customHeight="1" x14ac:dyDescent="0.2">
      <c r="B63" s="1316" t="s">
        <v>20947</v>
      </c>
      <c r="C63" s="1315">
        <v>0</v>
      </c>
      <c r="D63" s="1301"/>
      <c r="E63" s="1302"/>
      <c r="F63" s="1297"/>
      <c r="G63" s="962"/>
    </row>
    <row r="64" spans="1:8" ht="18.75" customHeight="1" x14ac:dyDescent="0.2">
      <c r="B64" s="1316" t="s">
        <v>20948</v>
      </c>
      <c r="C64" s="1315">
        <v>1000</v>
      </c>
      <c r="D64" s="1299"/>
      <c r="E64" s="1299"/>
      <c r="F64" s="1297"/>
    </row>
    <row r="65" spans="2:6" ht="18.75" customHeight="1" x14ac:dyDescent="0.2">
      <c r="B65" s="1316" t="s">
        <v>20949</v>
      </c>
      <c r="C65" s="1315">
        <v>2000</v>
      </c>
      <c r="D65" s="1301"/>
      <c r="E65" s="1303"/>
      <c r="F65" s="1297"/>
    </row>
    <row r="66" spans="2:6" ht="18.75" customHeight="1" x14ac:dyDescent="0.2">
      <c r="B66" s="1316"/>
      <c r="C66" s="1315"/>
      <c r="D66" s="1301"/>
      <c r="E66" s="1303"/>
      <c r="F66" s="1297"/>
    </row>
    <row r="67" spans="2:6" ht="18.75" customHeight="1" x14ac:dyDescent="0.2">
      <c r="B67" s="1313" t="s">
        <v>962</v>
      </c>
      <c r="C67" s="1314">
        <v>1900</v>
      </c>
      <c r="D67" s="1301"/>
      <c r="E67" s="1303"/>
      <c r="F67" s="1297"/>
    </row>
    <row r="68" spans="2:6" ht="18.75" customHeight="1" x14ac:dyDescent="0.2">
      <c r="B68" s="1313" t="s">
        <v>20950</v>
      </c>
      <c r="C68" s="1314">
        <v>0</v>
      </c>
      <c r="D68" s="1301"/>
      <c r="E68" s="1303"/>
      <c r="F68" s="1297"/>
    </row>
    <row r="69" spans="2:6" ht="18.75" customHeight="1" x14ac:dyDescent="0.2">
      <c r="B69" s="1313" t="s">
        <v>20951</v>
      </c>
      <c r="C69" s="1314">
        <v>0</v>
      </c>
      <c r="D69" s="1301"/>
      <c r="E69" s="1303"/>
      <c r="F69" s="1297"/>
    </row>
    <row r="70" spans="2:6" ht="18.75" customHeight="1" x14ac:dyDescent="0.2">
      <c r="B70" s="1313" t="s">
        <v>20952</v>
      </c>
      <c r="C70" s="1314">
        <v>800</v>
      </c>
      <c r="D70" s="1301"/>
      <c r="E70" s="1303"/>
      <c r="F70" s="1297"/>
    </row>
    <row r="71" spans="2:6" ht="18.75" customHeight="1" x14ac:dyDescent="0.2">
      <c r="B71" s="1313" t="s">
        <v>20953</v>
      </c>
      <c r="C71" s="1314">
        <v>1600</v>
      </c>
      <c r="D71" s="1301"/>
      <c r="E71" s="1303"/>
      <c r="F71" s="1297"/>
    </row>
    <row r="72" spans="2:6" ht="18.75" customHeight="1" x14ac:dyDescent="0.2">
      <c r="B72" s="1313"/>
      <c r="C72" s="1314"/>
      <c r="D72" s="1301"/>
      <c r="E72" s="1303"/>
      <c r="F72" s="1297"/>
    </row>
    <row r="73" spans="2:6" ht="18.75" customHeight="1" x14ac:dyDescent="0.2">
      <c r="B73" s="1313" t="s">
        <v>964</v>
      </c>
      <c r="C73" s="1314">
        <v>1900</v>
      </c>
      <c r="D73" s="1301"/>
      <c r="E73" s="1303"/>
      <c r="F73" s="1297"/>
    </row>
    <row r="74" spans="2:6" ht="18.75" customHeight="1" x14ac:dyDescent="0.2">
      <c r="B74" s="1313" t="s">
        <v>20954</v>
      </c>
      <c r="C74" s="1314">
        <v>0</v>
      </c>
      <c r="D74" s="1301"/>
      <c r="E74" s="1303"/>
      <c r="F74" s="1297"/>
    </row>
    <row r="75" spans="2:6" ht="18.75" customHeight="1" x14ac:dyDescent="0.2">
      <c r="B75" s="1313" t="s">
        <v>20955</v>
      </c>
      <c r="C75" s="1314">
        <v>0</v>
      </c>
      <c r="D75" s="1301"/>
      <c r="E75" s="1303"/>
      <c r="F75" s="1297"/>
    </row>
    <row r="76" spans="2:6" ht="18.75" customHeight="1" x14ac:dyDescent="0.2">
      <c r="B76" s="1313" t="s">
        <v>20956</v>
      </c>
      <c r="C76" s="1314">
        <v>800</v>
      </c>
      <c r="D76" s="1301"/>
      <c r="E76" s="1303"/>
      <c r="F76" s="1297"/>
    </row>
    <row r="77" spans="2:6" ht="18.75" customHeight="1" x14ac:dyDescent="0.2">
      <c r="B77" s="1313" t="s">
        <v>963</v>
      </c>
      <c r="C77" s="1314">
        <v>1600</v>
      </c>
      <c r="D77" s="1301"/>
      <c r="E77" s="1303"/>
      <c r="F77" s="1297"/>
    </row>
    <row r="78" spans="2:6" ht="18.75" customHeight="1" x14ac:dyDescent="0.2">
      <c r="B78" s="1313"/>
      <c r="C78" s="1314"/>
      <c r="D78" s="1301"/>
      <c r="E78" s="1303"/>
      <c r="F78" s="1297"/>
    </row>
    <row r="79" spans="2:6" ht="18.75" customHeight="1" x14ac:dyDescent="0.2">
      <c r="B79" s="1313" t="s">
        <v>20957</v>
      </c>
      <c r="C79" s="1314">
        <v>1900</v>
      </c>
      <c r="D79" s="1301"/>
      <c r="E79" s="1303"/>
      <c r="F79" s="1297"/>
    </row>
    <row r="80" spans="2:6" ht="18.75" customHeight="1" x14ac:dyDescent="0.2">
      <c r="B80" s="1313" t="s">
        <v>20958</v>
      </c>
      <c r="C80" s="1314">
        <v>0</v>
      </c>
      <c r="D80" s="1301"/>
      <c r="E80" s="1303"/>
      <c r="F80" s="1297"/>
    </row>
    <row r="81" spans="2:6" ht="18.75" customHeight="1" x14ac:dyDescent="0.2">
      <c r="B81" s="1313" t="s">
        <v>20959</v>
      </c>
      <c r="C81" s="1314">
        <v>0</v>
      </c>
      <c r="D81" s="1301"/>
      <c r="E81" s="1303"/>
      <c r="F81" s="1297"/>
    </row>
    <row r="82" spans="2:6" ht="18.75" customHeight="1" x14ac:dyDescent="0.2">
      <c r="B82" s="1313" t="s">
        <v>20960</v>
      </c>
      <c r="C82" s="1314">
        <v>800</v>
      </c>
      <c r="D82" s="1301"/>
      <c r="E82" s="1303"/>
      <c r="F82" s="1297"/>
    </row>
    <row r="83" spans="2:6" ht="18.75" customHeight="1" x14ac:dyDescent="0.2">
      <c r="B83" s="1313" t="s">
        <v>965</v>
      </c>
      <c r="C83" s="1314">
        <v>1600</v>
      </c>
      <c r="D83" s="1301"/>
      <c r="E83" s="1303"/>
      <c r="F83" s="1297"/>
    </row>
    <row r="84" spans="2:6" ht="18.75" customHeight="1" x14ac:dyDescent="0.2">
      <c r="B84" s="1313"/>
      <c r="C84" s="1314"/>
      <c r="D84" s="1301"/>
      <c r="E84" s="1303"/>
      <c r="F84" s="1297"/>
    </row>
    <row r="85" spans="2:6" ht="18.75" customHeight="1" x14ac:dyDescent="0.2">
      <c r="B85" s="1313" t="s">
        <v>966</v>
      </c>
      <c r="C85" s="1314">
        <v>1900</v>
      </c>
      <c r="D85" s="1301"/>
      <c r="E85" s="1303"/>
      <c r="F85" s="1297"/>
    </row>
    <row r="86" spans="2:6" ht="18.75" customHeight="1" x14ac:dyDescent="0.2">
      <c r="B86" s="1313" t="s">
        <v>20961</v>
      </c>
      <c r="C86" s="1314">
        <v>0</v>
      </c>
      <c r="D86" s="1301"/>
      <c r="E86" s="1303"/>
      <c r="F86" s="1297"/>
    </row>
    <row r="87" spans="2:6" ht="18.75" customHeight="1" x14ac:dyDescent="0.2">
      <c r="B87" s="1313" t="s">
        <v>20962</v>
      </c>
      <c r="C87" s="1314">
        <v>0</v>
      </c>
      <c r="D87" s="1301"/>
      <c r="E87" s="1303"/>
      <c r="F87" s="1297"/>
    </row>
    <row r="88" spans="2:6" ht="18.75" customHeight="1" x14ac:dyDescent="0.2">
      <c r="B88" s="1313" t="s">
        <v>20963</v>
      </c>
      <c r="C88" s="1314">
        <v>800</v>
      </c>
      <c r="D88" s="1301"/>
      <c r="E88" s="1303"/>
      <c r="F88" s="1297"/>
    </row>
    <row r="89" spans="2:6" ht="18.75" customHeight="1" x14ac:dyDescent="0.2">
      <c r="B89" s="1313" t="s">
        <v>20964</v>
      </c>
      <c r="C89" s="1314">
        <v>1600</v>
      </c>
      <c r="D89" s="1301"/>
      <c r="E89" s="1303"/>
      <c r="F89" s="1297"/>
    </row>
    <row r="90" spans="2:6" ht="18.75" customHeight="1" x14ac:dyDescent="0.2">
      <c r="B90" s="1313"/>
      <c r="C90" s="1314"/>
      <c r="D90" s="1301"/>
      <c r="E90" s="1303"/>
      <c r="F90" s="1297"/>
    </row>
    <row r="91" spans="2:6" ht="18.75" customHeight="1" x14ac:dyDescent="0.2">
      <c r="B91" s="1313" t="s">
        <v>20965</v>
      </c>
      <c r="C91" s="1314">
        <v>1900</v>
      </c>
      <c r="D91" s="1301"/>
      <c r="E91" s="1303"/>
      <c r="F91" s="1297"/>
    </row>
    <row r="92" spans="2:6" ht="18.75" customHeight="1" x14ac:dyDescent="0.2">
      <c r="B92" s="1313" t="s">
        <v>20966</v>
      </c>
      <c r="C92" s="1314">
        <v>0</v>
      </c>
      <c r="D92" s="1301"/>
      <c r="E92" s="1303"/>
      <c r="F92" s="1297"/>
    </row>
    <row r="93" spans="2:6" ht="18.75" customHeight="1" x14ac:dyDescent="0.2">
      <c r="B93" s="1313" t="s">
        <v>20967</v>
      </c>
      <c r="C93" s="1314">
        <v>0</v>
      </c>
      <c r="D93" s="1301"/>
      <c r="E93" s="1303"/>
      <c r="F93" s="1297"/>
    </row>
    <row r="94" spans="2:6" ht="18.75" customHeight="1" x14ac:dyDescent="0.2">
      <c r="B94" s="1313" t="s">
        <v>20968</v>
      </c>
      <c r="C94" s="1314">
        <v>800</v>
      </c>
      <c r="D94" s="1301"/>
      <c r="E94" s="1303"/>
      <c r="F94" s="1297"/>
    </row>
    <row r="95" spans="2:6" ht="18.75" customHeight="1" x14ac:dyDescent="0.2">
      <c r="B95" s="1313" t="s">
        <v>967</v>
      </c>
      <c r="C95" s="1314">
        <v>1600</v>
      </c>
      <c r="D95" s="1301"/>
      <c r="E95" s="1303"/>
      <c r="F95" s="1297"/>
    </row>
    <row r="96" spans="2:6" ht="18.75" customHeight="1" x14ac:dyDescent="0.2">
      <c r="B96" s="1313"/>
      <c r="C96" s="1314"/>
      <c r="D96" s="1301"/>
      <c r="E96" s="1303"/>
      <c r="F96" s="1297"/>
    </row>
    <row r="97" spans="2:6" ht="18.75" customHeight="1" x14ac:dyDescent="0.2">
      <c r="B97" s="1313" t="s">
        <v>20969</v>
      </c>
      <c r="C97" s="1314">
        <v>1900</v>
      </c>
      <c r="D97" s="1301"/>
      <c r="E97" s="1303"/>
      <c r="F97" s="1297"/>
    </row>
    <row r="98" spans="2:6" ht="18.75" customHeight="1" x14ac:dyDescent="0.2">
      <c r="B98" s="1313" t="s">
        <v>20970</v>
      </c>
      <c r="C98" s="1314">
        <v>0</v>
      </c>
      <c r="D98" s="1301"/>
      <c r="E98" s="1303"/>
      <c r="F98" s="1297"/>
    </row>
    <row r="99" spans="2:6" ht="18.75" customHeight="1" x14ac:dyDescent="0.2">
      <c r="B99" s="1313" t="s">
        <v>20971</v>
      </c>
      <c r="C99" s="1314">
        <v>0</v>
      </c>
      <c r="D99" s="1301"/>
      <c r="E99" s="1303"/>
      <c r="F99" s="1297"/>
    </row>
    <row r="100" spans="2:6" ht="18.75" customHeight="1" x14ac:dyDescent="0.2">
      <c r="B100" s="1313" t="s">
        <v>20972</v>
      </c>
      <c r="C100" s="1314">
        <v>800</v>
      </c>
      <c r="D100" s="1301"/>
      <c r="E100" s="1303"/>
      <c r="F100" s="1297"/>
    </row>
    <row r="101" spans="2:6" ht="18.75" customHeight="1" x14ac:dyDescent="0.2">
      <c r="B101" s="1313" t="s">
        <v>20973</v>
      </c>
      <c r="C101" s="1314">
        <v>1600</v>
      </c>
      <c r="D101" s="1301"/>
      <c r="E101" s="1303"/>
      <c r="F101" s="1297"/>
    </row>
    <row r="102" spans="2:6" ht="18.75" customHeight="1" x14ac:dyDescent="0.2">
      <c r="B102" s="1313"/>
      <c r="C102" s="1314"/>
      <c r="D102" s="1301"/>
      <c r="E102" s="1303"/>
      <c r="F102" s="1297"/>
    </row>
    <row r="103" spans="2:6" ht="18.75" customHeight="1" x14ac:dyDescent="0.2">
      <c r="B103" s="1313" t="s">
        <v>969</v>
      </c>
      <c r="C103" s="1314">
        <v>1900</v>
      </c>
      <c r="D103" s="1301"/>
      <c r="E103" s="1303"/>
      <c r="F103" s="1297"/>
    </row>
    <row r="104" spans="2:6" ht="18.75" customHeight="1" x14ac:dyDescent="0.2">
      <c r="B104" s="1313" t="s">
        <v>20974</v>
      </c>
      <c r="C104" s="1314">
        <v>0</v>
      </c>
      <c r="D104" s="1301"/>
      <c r="E104" s="1303"/>
      <c r="F104" s="1297"/>
    </row>
    <row r="105" spans="2:6" ht="18.75" customHeight="1" x14ac:dyDescent="0.2">
      <c r="B105" s="1313" t="s">
        <v>20975</v>
      </c>
      <c r="C105" s="1314">
        <v>0</v>
      </c>
      <c r="D105" s="1297"/>
      <c r="E105" s="1297"/>
      <c r="F105" s="1297"/>
    </row>
    <row r="106" spans="2:6" ht="18.75" customHeight="1" x14ac:dyDescent="0.2">
      <c r="B106" s="1313" t="s">
        <v>20976</v>
      </c>
      <c r="C106" s="1314">
        <v>800</v>
      </c>
      <c r="D106" s="1301"/>
      <c r="E106" s="1303"/>
      <c r="F106" s="1297"/>
    </row>
    <row r="107" spans="2:6" ht="18.75" customHeight="1" x14ac:dyDescent="0.2">
      <c r="B107" s="1313" t="s">
        <v>968</v>
      </c>
      <c r="C107" s="1314">
        <v>1600</v>
      </c>
      <c r="D107" s="1301"/>
      <c r="E107" s="1303"/>
      <c r="F107" s="1297"/>
    </row>
    <row r="108" spans="2:6" ht="18.75" customHeight="1" x14ac:dyDescent="0.2">
      <c r="B108" s="1313"/>
      <c r="C108" s="1314"/>
      <c r="D108" s="1301"/>
      <c r="E108" s="1303"/>
      <c r="F108" s="1297"/>
    </row>
    <row r="109" spans="2:6" ht="18.75" customHeight="1" x14ac:dyDescent="0.2">
      <c r="B109" s="1313" t="s">
        <v>20977</v>
      </c>
      <c r="C109" s="1314">
        <v>1600</v>
      </c>
      <c r="D109" s="1301"/>
      <c r="E109" s="1303"/>
      <c r="F109" s="1297"/>
    </row>
    <row r="110" spans="2:6" ht="18.75" customHeight="1" x14ac:dyDescent="0.2">
      <c r="B110" s="1313" t="s">
        <v>20978</v>
      </c>
      <c r="C110" s="1314">
        <v>1900</v>
      </c>
      <c r="D110" s="1301"/>
      <c r="E110" s="1303"/>
      <c r="F110" s="1297"/>
    </row>
    <row r="111" spans="2:6" ht="18.75" customHeight="1" x14ac:dyDescent="0.2">
      <c r="B111" s="1317" t="s">
        <v>20979</v>
      </c>
      <c r="C111" s="1314">
        <v>0</v>
      </c>
      <c r="D111" s="1301"/>
      <c r="E111" s="1303"/>
      <c r="F111" s="1297"/>
    </row>
    <row r="112" spans="2:6" ht="18.75" customHeight="1" x14ac:dyDescent="0.2">
      <c r="B112" s="1317" t="s">
        <v>20980</v>
      </c>
      <c r="C112" s="1314">
        <v>0</v>
      </c>
      <c r="D112" s="1301"/>
      <c r="E112" s="1303"/>
      <c r="F112" s="1297"/>
    </row>
    <row r="113" spans="2:6" ht="18.75" customHeight="1" x14ac:dyDescent="0.2">
      <c r="B113" s="1317" t="s">
        <v>20981</v>
      </c>
      <c r="C113" s="1314">
        <v>800</v>
      </c>
      <c r="D113" s="1301"/>
      <c r="E113" s="1301"/>
      <c r="F113" s="1297"/>
    </row>
    <row r="114" spans="2:6" ht="18.75" customHeight="1" x14ac:dyDescent="0.2">
      <c r="B114" s="1317"/>
      <c r="C114" s="1314"/>
      <c r="D114" s="1301"/>
      <c r="E114" s="1301"/>
      <c r="F114" s="1297"/>
    </row>
    <row r="115" spans="2:6" ht="18.75" customHeight="1" x14ac:dyDescent="0.2">
      <c r="B115" s="1313" t="s">
        <v>971</v>
      </c>
      <c r="C115" s="1314">
        <v>2500</v>
      </c>
      <c r="D115" s="1301"/>
      <c r="E115" s="1301"/>
      <c r="F115" s="1297"/>
    </row>
    <row r="116" spans="2:6" ht="18.75" customHeight="1" x14ac:dyDescent="0.2">
      <c r="B116" s="1313" t="s">
        <v>972</v>
      </c>
      <c r="C116" s="1314">
        <v>0</v>
      </c>
      <c r="D116" s="1301"/>
      <c r="E116" s="1301"/>
      <c r="F116" s="1297"/>
    </row>
    <row r="117" spans="2:6" ht="18.75" customHeight="1" x14ac:dyDescent="0.2">
      <c r="B117" s="1313" t="s">
        <v>973</v>
      </c>
      <c r="C117" s="1314">
        <v>0</v>
      </c>
      <c r="D117" s="1301"/>
      <c r="E117" s="1301"/>
      <c r="F117" s="1297"/>
    </row>
    <row r="118" spans="2:6" ht="18.75" customHeight="1" x14ac:dyDescent="0.2">
      <c r="B118" s="1313" t="s">
        <v>974</v>
      </c>
      <c r="C118" s="1314">
        <v>1100</v>
      </c>
      <c r="D118" s="1301"/>
      <c r="E118" s="1301"/>
      <c r="F118" s="1297"/>
    </row>
    <row r="119" spans="2:6" ht="18.75" customHeight="1" x14ac:dyDescent="0.2">
      <c r="B119" s="1313" t="s">
        <v>970</v>
      </c>
      <c r="C119" s="1314">
        <v>2200</v>
      </c>
      <c r="D119" s="1301"/>
      <c r="E119" s="1301"/>
      <c r="F119" s="1297"/>
    </row>
    <row r="120" spans="2:6" ht="18.75" customHeight="1" x14ac:dyDescent="0.2">
      <c r="B120" s="1313"/>
      <c r="C120" s="1314"/>
      <c r="D120" s="1301"/>
      <c r="E120" s="1301"/>
      <c r="F120" s="1297"/>
    </row>
    <row r="121" spans="2:6" ht="18.75" customHeight="1" x14ac:dyDescent="0.2">
      <c r="B121" s="1313" t="s">
        <v>976</v>
      </c>
      <c r="C121" s="1314">
        <v>2500</v>
      </c>
      <c r="D121" s="1301"/>
      <c r="E121" s="1301"/>
      <c r="F121" s="1297"/>
    </row>
    <row r="122" spans="2:6" ht="18.75" customHeight="1" x14ac:dyDescent="0.2">
      <c r="B122" s="1313" t="s">
        <v>977</v>
      </c>
      <c r="C122" s="1314">
        <v>0</v>
      </c>
      <c r="D122" s="1301"/>
      <c r="E122" s="1301"/>
      <c r="F122" s="1297"/>
    </row>
    <row r="123" spans="2:6" ht="18.75" customHeight="1" x14ac:dyDescent="0.2">
      <c r="B123" s="1313" t="s">
        <v>978</v>
      </c>
      <c r="C123" s="1314">
        <v>0</v>
      </c>
      <c r="D123" s="1301"/>
      <c r="E123" s="1301"/>
      <c r="F123" s="1297"/>
    </row>
    <row r="124" spans="2:6" ht="18.75" customHeight="1" x14ac:dyDescent="0.2">
      <c r="B124" s="1313" t="s">
        <v>979</v>
      </c>
      <c r="C124" s="1314">
        <v>1100</v>
      </c>
      <c r="D124" s="1301"/>
      <c r="E124" s="1301"/>
      <c r="F124" s="1297"/>
    </row>
    <row r="125" spans="2:6" ht="18.75" customHeight="1" x14ac:dyDescent="0.2">
      <c r="B125" s="1313" t="s">
        <v>975</v>
      </c>
      <c r="C125" s="1314">
        <v>2200</v>
      </c>
      <c r="D125" s="1301"/>
      <c r="E125" s="1301"/>
      <c r="F125" s="1297"/>
    </row>
    <row r="126" spans="2:6" ht="18.75" customHeight="1" x14ac:dyDescent="0.2">
      <c r="B126" s="1313"/>
      <c r="C126" s="1314"/>
      <c r="D126" s="1304"/>
      <c r="E126" s="1297"/>
      <c r="F126" s="1297"/>
    </row>
    <row r="127" spans="2:6" ht="18.75" customHeight="1" x14ac:dyDescent="0.2">
      <c r="B127" s="1313" t="s">
        <v>981</v>
      </c>
      <c r="C127" s="1314">
        <v>2500</v>
      </c>
      <c r="D127" s="1301"/>
      <c r="E127" s="1301"/>
      <c r="F127" s="1297"/>
    </row>
    <row r="128" spans="2:6" ht="18.75" customHeight="1" x14ac:dyDescent="0.2">
      <c r="B128" s="1313" t="s">
        <v>982</v>
      </c>
      <c r="C128" s="1314">
        <v>0</v>
      </c>
      <c r="D128" s="1301"/>
      <c r="E128" s="1301"/>
      <c r="F128" s="1297"/>
    </row>
    <row r="129" spans="2:6" ht="18.75" customHeight="1" x14ac:dyDescent="0.2">
      <c r="B129" s="1313" t="s">
        <v>983</v>
      </c>
      <c r="C129" s="1314">
        <v>0</v>
      </c>
      <c r="D129" s="1301"/>
      <c r="E129" s="1301"/>
      <c r="F129" s="1297"/>
    </row>
    <row r="130" spans="2:6" ht="18.75" customHeight="1" x14ac:dyDescent="0.2">
      <c r="B130" s="1313" t="s">
        <v>984</v>
      </c>
      <c r="C130" s="1314">
        <v>1100</v>
      </c>
      <c r="D130" s="1301"/>
      <c r="E130" s="1301"/>
      <c r="F130" s="1297"/>
    </row>
    <row r="131" spans="2:6" ht="18.75" customHeight="1" x14ac:dyDescent="0.2">
      <c r="B131" s="1313" t="s">
        <v>980</v>
      </c>
      <c r="C131" s="1314">
        <v>2200</v>
      </c>
      <c r="D131" s="1301"/>
      <c r="E131" s="1301"/>
      <c r="F131" s="1297"/>
    </row>
    <row r="132" spans="2:6" ht="18.75" customHeight="1" x14ac:dyDescent="0.2">
      <c r="B132" s="1313"/>
      <c r="C132" s="1314"/>
      <c r="D132" s="1301"/>
      <c r="E132" s="1301"/>
      <c r="F132" s="1297"/>
    </row>
    <row r="133" spans="2:6" ht="18.75" customHeight="1" x14ac:dyDescent="0.2">
      <c r="B133" s="1316" t="s">
        <v>20982</v>
      </c>
      <c r="C133" s="1314">
        <v>2500</v>
      </c>
      <c r="D133" s="1301"/>
      <c r="E133" s="1301"/>
      <c r="F133" s="1297"/>
    </row>
    <row r="134" spans="2:6" ht="18.75" customHeight="1" x14ac:dyDescent="0.2">
      <c r="B134" s="1316" t="s">
        <v>20983</v>
      </c>
      <c r="C134" s="1314">
        <v>0</v>
      </c>
      <c r="D134" s="1301"/>
      <c r="E134" s="1301"/>
      <c r="F134" s="1297"/>
    </row>
    <row r="135" spans="2:6" ht="18.75" customHeight="1" x14ac:dyDescent="0.2">
      <c r="B135" s="1316" t="s">
        <v>20984</v>
      </c>
      <c r="C135" s="1314">
        <v>0</v>
      </c>
      <c r="D135" s="1301"/>
      <c r="E135" s="1301"/>
      <c r="F135" s="1297"/>
    </row>
    <row r="136" spans="2:6" ht="18.75" customHeight="1" x14ac:dyDescent="0.2">
      <c r="B136" s="1316" t="s">
        <v>20985</v>
      </c>
      <c r="C136" s="1314">
        <v>1100</v>
      </c>
      <c r="D136" s="1301"/>
      <c r="E136" s="1301"/>
      <c r="F136" s="1297"/>
    </row>
    <row r="137" spans="2:6" ht="18.75" customHeight="1" x14ac:dyDescent="0.2">
      <c r="B137" s="1316" t="s">
        <v>20986</v>
      </c>
      <c r="C137" s="1314">
        <v>2200</v>
      </c>
      <c r="D137" s="1301"/>
      <c r="E137" s="1301"/>
      <c r="F137" s="1297"/>
    </row>
    <row r="138" spans="2:6" ht="18.75" customHeight="1" x14ac:dyDescent="0.2">
      <c r="B138" s="1316"/>
      <c r="C138" s="1314"/>
      <c r="D138" s="1301"/>
      <c r="E138" s="1301"/>
      <c r="F138" s="1297"/>
    </row>
    <row r="139" spans="2:6" ht="18.75" customHeight="1" x14ac:dyDescent="0.2">
      <c r="B139" s="1313" t="s">
        <v>985</v>
      </c>
      <c r="C139" s="1314">
        <v>2700</v>
      </c>
      <c r="D139" s="1301"/>
      <c r="E139" s="1301"/>
      <c r="F139" s="1297"/>
    </row>
    <row r="140" spans="2:6" ht="18.75" customHeight="1" x14ac:dyDescent="0.2">
      <c r="B140" s="1313" t="s">
        <v>986</v>
      </c>
      <c r="C140" s="1314">
        <v>3000</v>
      </c>
      <c r="D140" s="1301"/>
      <c r="E140" s="1301"/>
      <c r="F140" s="1297"/>
    </row>
    <row r="141" spans="2:6" ht="18.75" customHeight="1" x14ac:dyDescent="0.2">
      <c r="B141" s="1313" t="s">
        <v>987</v>
      </c>
      <c r="C141" s="1314">
        <v>0</v>
      </c>
      <c r="D141" s="1301"/>
      <c r="E141" s="1301"/>
      <c r="F141" s="1297"/>
    </row>
    <row r="142" spans="2:6" ht="18.75" customHeight="1" x14ac:dyDescent="0.2">
      <c r="B142" s="1313" t="s">
        <v>988</v>
      </c>
      <c r="C142" s="1314">
        <v>0</v>
      </c>
      <c r="D142" s="1301"/>
      <c r="E142" s="1301"/>
      <c r="F142" s="1297"/>
    </row>
    <row r="143" spans="2:6" ht="18.75" customHeight="1" x14ac:dyDescent="0.2">
      <c r="B143" s="1313" t="s">
        <v>989</v>
      </c>
      <c r="C143" s="1314">
        <v>1350</v>
      </c>
      <c r="D143" s="1301"/>
      <c r="E143" s="1301"/>
      <c r="F143" s="1297"/>
    </row>
    <row r="144" spans="2:6" ht="18.75" customHeight="1" x14ac:dyDescent="0.2">
      <c r="B144" s="1313"/>
      <c r="C144" s="1314"/>
      <c r="D144" s="1301"/>
      <c r="E144" s="1301"/>
      <c r="F144" s="1297"/>
    </row>
    <row r="145" spans="2:6" ht="18.75" customHeight="1" x14ac:dyDescent="0.2">
      <c r="B145" s="1313" t="s">
        <v>990</v>
      </c>
      <c r="C145" s="1314">
        <v>2700</v>
      </c>
      <c r="D145" s="1301"/>
      <c r="E145" s="1301"/>
      <c r="F145" s="1297"/>
    </row>
    <row r="146" spans="2:6" ht="18.75" customHeight="1" x14ac:dyDescent="0.2">
      <c r="B146" s="1313" t="s">
        <v>991</v>
      </c>
      <c r="C146" s="1314">
        <v>3000</v>
      </c>
      <c r="D146" s="1301"/>
      <c r="E146" s="1301"/>
      <c r="F146" s="1297"/>
    </row>
    <row r="147" spans="2:6" ht="18.75" customHeight="1" x14ac:dyDescent="0.2">
      <c r="B147" s="1313" t="s">
        <v>992</v>
      </c>
      <c r="C147" s="1314">
        <v>0</v>
      </c>
      <c r="D147" s="1304"/>
      <c r="E147" s="1297"/>
      <c r="F147" s="1297"/>
    </row>
    <row r="148" spans="2:6" ht="18.75" customHeight="1" x14ac:dyDescent="0.2">
      <c r="B148" s="1313" t="s">
        <v>993</v>
      </c>
      <c r="C148" s="1314">
        <v>0</v>
      </c>
      <c r="D148" s="1301"/>
      <c r="E148" s="1301"/>
      <c r="F148" s="1297"/>
    </row>
    <row r="149" spans="2:6" ht="18.75" customHeight="1" x14ac:dyDescent="0.2">
      <c r="B149" s="1313" t="s">
        <v>994</v>
      </c>
      <c r="C149" s="1314">
        <v>1350</v>
      </c>
      <c r="D149" s="1301"/>
      <c r="E149" s="1301"/>
      <c r="F149" s="1297"/>
    </row>
    <row r="150" spans="2:6" ht="18.75" customHeight="1" x14ac:dyDescent="0.2">
      <c r="B150" s="1313"/>
      <c r="C150" s="1314"/>
      <c r="D150" s="1301"/>
      <c r="E150" s="1301"/>
      <c r="F150" s="1297"/>
    </row>
    <row r="151" spans="2:6" ht="18.75" customHeight="1" x14ac:dyDescent="0.2">
      <c r="B151" s="1313" t="s">
        <v>995</v>
      </c>
      <c r="C151" s="1314">
        <v>2700</v>
      </c>
      <c r="D151" s="1301"/>
      <c r="E151" s="1301"/>
      <c r="F151" s="1297"/>
    </row>
    <row r="152" spans="2:6" ht="18.75" customHeight="1" x14ac:dyDescent="0.2">
      <c r="B152" s="1313" t="s">
        <v>996</v>
      </c>
      <c r="C152" s="1314">
        <v>3000</v>
      </c>
      <c r="D152" s="1301"/>
      <c r="E152" s="1301"/>
      <c r="F152" s="1297"/>
    </row>
    <row r="153" spans="2:6" ht="18.75" customHeight="1" x14ac:dyDescent="0.2">
      <c r="B153" s="1313" t="s">
        <v>997</v>
      </c>
      <c r="C153" s="1314">
        <v>0</v>
      </c>
      <c r="D153" s="1301"/>
      <c r="E153" s="1301"/>
      <c r="F153" s="1297"/>
    </row>
    <row r="154" spans="2:6" ht="18.75" customHeight="1" x14ac:dyDescent="0.2">
      <c r="B154" s="1313" t="s">
        <v>20987</v>
      </c>
      <c r="C154" s="1314">
        <v>0</v>
      </c>
      <c r="D154" s="1301"/>
      <c r="E154" s="1301"/>
      <c r="F154" s="1297"/>
    </row>
    <row r="155" spans="2:6" ht="18.75" customHeight="1" x14ac:dyDescent="0.2">
      <c r="B155" s="1313" t="s">
        <v>998</v>
      </c>
      <c r="C155" s="1314">
        <v>1350</v>
      </c>
      <c r="D155" s="1301"/>
      <c r="E155" s="1301"/>
      <c r="F155" s="1297"/>
    </row>
    <row r="156" spans="2:6" ht="18.75" customHeight="1" x14ac:dyDescent="0.2">
      <c r="B156" s="1313"/>
      <c r="C156" s="1314"/>
      <c r="D156" s="1301"/>
      <c r="E156" s="1301"/>
      <c r="F156" s="1297"/>
    </row>
    <row r="157" spans="2:6" ht="18.75" customHeight="1" x14ac:dyDescent="0.2">
      <c r="B157" s="1316" t="s">
        <v>20988</v>
      </c>
      <c r="C157" s="1314">
        <v>2700</v>
      </c>
      <c r="D157" s="1301"/>
      <c r="E157" s="1301"/>
      <c r="F157" s="1297"/>
    </row>
    <row r="158" spans="2:6" ht="18.75" customHeight="1" x14ac:dyDescent="0.2">
      <c r="B158" s="1316" t="s">
        <v>20989</v>
      </c>
      <c r="C158" s="1314">
        <v>3000</v>
      </c>
      <c r="D158" s="1301"/>
      <c r="E158" s="1301"/>
      <c r="F158" s="1297"/>
    </row>
    <row r="159" spans="2:6" ht="18.75" customHeight="1" x14ac:dyDescent="0.2">
      <c r="B159" s="1316" t="s">
        <v>20990</v>
      </c>
      <c r="C159" s="1314">
        <v>0</v>
      </c>
      <c r="D159" s="1305"/>
      <c r="E159" s="1305"/>
      <c r="F159" s="1297"/>
    </row>
    <row r="160" spans="2:6" ht="18.75" customHeight="1" x14ac:dyDescent="0.2">
      <c r="B160" s="1316" t="s">
        <v>20991</v>
      </c>
      <c r="C160" s="1314">
        <v>0</v>
      </c>
      <c r="D160" s="1301"/>
      <c r="E160" s="1301"/>
      <c r="F160" s="1297"/>
    </row>
    <row r="161" spans="2:6" ht="18.75" customHeight="1" x14ac:dyDescent="0.2">
      <c r="B161" s="1316" t="s">
        <v>20992</v>
      </c>
      <c r="C161" s="1314">
        <v>1350</v>
      </c>
      <c r="D161" s="1301"/>
      <c r="E161" s="1301"/>
      <c r="F161" s="1297"/>
    </row>
    <row r="162" spans="2:6" ht="18.75" customHeight="1" x14ac:dyDescent="0.2">
      <c r="B162" s="1316"/>
      <c r="C162" s="1314"/>
      <c r="D162" s="1301"/>
      <c r="E162" s="1301"/>
      <c r="F162" s="1297"/>
    </row>
    <row r="163" spans="2:6" ht="18.75" customHeight="1" x14ac:dyDescent="0.2">
      <c r="B163" s="1313" t="s">
        <v>1000</v>
      </c>
      <c r="C163" s="1314">
        <v>2500</v>
      </c>
      <c r="D163" s="1301"/>
      <c r="E163" s="1301"/>
      <c r="F163" s="1297"/>
    </row>
    <row r="164" spans="2:6" ht="18.75" customHeight="1" x14ac:dyDescent="0.2">
      <c r="B164" s="1313" t="s">
        <v>1001</v>
      </c>
      <c r="C164" s="1314">
        <v>0</v>
      </c>
      <c r="D164" s="1301"/>
      <c r="E164" s="1301"/>
      <c r="F164" s="1297"/>
    </row>
    <row r="165" spans="2:6" ht="18.75" customHeight="1" x14ac:dyDescent="0.2">
      <c r="B165" s="1313" t="s">
        <v>1002</v>
      </c>
      <c r="C165" s="1314">
        <v>0</v>
      </c>
      <c r="D165" s="1301"/>
      <c r="E165" s="1301"/>
      <c r="F165" s="1297"/>
    </row>
    <row r="166" spans="2:6" ht="18.75" customHeight="1" x14ac:dyDescent="0.2">
      <c r="B166" s="1313" t="s">
        <v>1003</v>
      </c>
      <c r="C166" s="1314">
        <v>1100</v>
      </c>
      <c r="D166" s="1301"/>
      <c r="E166" s="1301"/>
      <c r="F166" s="1297"/>
    </row>
    <row r="167" spans="2:6" ht="18.75" customHeight="1" x14ac:dyDescent="0.2">
      <c r="B167" s="1313" t="s">
        <v>999</v>
      </c>
      <c r="C167" s="1314">
        <v>2200</v>
      </c>
      <c r="D167" s="1301"/>
      <c r="E167" s="1301"/>
      <c r="F167" s="1297"/>
    </row>
    <row r="168" spans="2:6" ht="18.75" customHeight="1" x14ac:dyDescent="0.2">
      <c r="B168" s="1313"/>
      <c r="C168" s="1314"/>
      <c r="D168" s="1301"/>
      <c r="E168" s="1301"/>
      <c r="F168" s="1297"/>
    </row>
    <row r="169" spans="2:6" ht="18.75" customHeight="1" x14ac:dyDescent="0.2">
      <c r="B169" s="1316" t="s">
        <v>20993</v>
      </c>
      <c r="C169" s="1314">
        <v>2500</v>
      </c>
      <c r="D169" s="1301"/>
      <c r="E169" s="1301"/>
      <c r="F169" s="1297"/>
    </row>
    <row r="170" spans="2:6" ht="18.75" customHeight="1" x14ac:dyDescent="0.2">
      <c r="B170" s="1316" t="s">
        <v>20994</v>
      </c>
      <c r="C170" s="1314">
        <v>0</v>
      </c>
      <c r="D170" s="1301"/>
      <c r="E170" s="1301"/>
      <c r="F170" s="1297"/>
    </row>
    <row r="171" spans="2:6" ht="18.75" customHeight="1" x14ac:dyDescent="0.2">
      <c r="B171" s="1316" t="s">
        <v>20995</v>
      </c>
      <c r="C171" s="1314">
        <v>0</v>
      </c>
      <c r="D171" s="1301"/>
      <c r="E171" s="1301"/>
      <c r="F171" s="1297"/>
    </row>
    <row r="172" spans="2:6" ht="18.75" customHeight="1" x14ac:dyDescent="0.2">
      <c r="B172" s="1316" t="s">
        <v>20996</v>
      </c>
      <c r="C172" s="1314">
        <v>1100</v>
      </c>
      <c r="D172" s="1301"/>
      <c r="E172" s="1301"/>
      <c r="F172" s="1297"/>
    </row>
    <row r="173" spans="2:6" ht="18.75" customHeight="1" x14ac:dyDescent="0.2">
      <c r="B173" s="1316" t="s">
        <v>20997</v>
      </c>
      <c r="C173" s="1314">
        <v>2200</v>
      </c>
      <c r="D173" s="1301"/>
      <c r="E173" s="1301"/>
      <c r="F173" s="1297"/>
    </row>
    <row r="174" spans="2:6" ht="18.75" customHeight="1" x14ac:dyDescent="0.2">
      <c r="B174" s="1316"/>
      <c r="C174" s="1314"/>
      <c r="D174" s="1301"/>
      <c r="E174" s="1301"/>
      <c r="F174" s="1297"/>
    </row>
    <row r="175" spans="2:6" ht="18.75" customHeight="1" x14ac:dyDescent="0.2">
      <c r="B175" s="1313" t="s">
        <v>1004</v>
      </c>
      <c r="C175" s="1314">
        <v>2000</v>
      </c>
      <c r="D175" s="1301"/>
      <c r="E175" s="1301"/>
      <c r="F175" s="1297"/>
    </row>
    <row r="176" spans="2:6" ht="18.75" customHeight="1" x14ac:dyDescent="0.2">
      <c r="B176" s="1313" t="s">
        <v>1005</v>
      </c>
      <c r="C176" s="1314">
        <v>1600</v>
      </c>
      <c r="D176" s="1301"/>
      <c r="E176" s="1301"/>
      <c r="F176" s="1297"/>
    </row>
    <row r="177" spans="2:6" ht="18.75" customHeight="1" x14ac:dyDescent="0.2">
      <c r="B177" s="1313" t="s">
        <v>1006</v>
      </c>
      <c r="C177" s="1314">
        <v>1600</v>
      </c>
      <c r="D177" s="1301"/>
      <c r="E177" s="1301"/>
      <c r="F177" s="1297"/>
    </row>
    <row r="178" spans="2:6" ht="18.75" customHeight="1" x14ac:dyDescent="0.2">
      <c r="B178" s="1313" t="s">
        <v>1007</v>
      </c>
      <c r="C178" s="1314">
        <v>400</v>
      </c>
      <c r="D178" s="1301"/>
      <c r="E178" s="1301"/>
      <c r="F178" s="1297"/>
    </row>
    <row r="179" spans="2:6" ht="18.75" customHeight="1" x14ac:dyDescent="0.2">
      <c r="B179" s="1313" t="s">
        <v>1008</v>
      </c>
      <c r="C179" s="1314">
        <v>400</v>
      </c>
      <c r="D179" s="1301"/>
      <c r="E179" s="1301"/>
      <c r="F179" s="1297"/>
    </row>
    <row r="180" spans="2:6" ht="18.75" customHeight="1" x14ac:dyDescent="0.2">
      <c r="B180" s="1313" t="s">
        <v>789</v>
      </c>
      <c r="C180" s="1314">
        <v>1800</v>
      </c>
      <c r="D180" s="1301"/>
      <c r="E180" s="1301"/>
      <c r="F180" s="1297"/>
    </row>
    <row r="181" spans="2:6" ht="18.75" customHeight="1" x14ac:dyDescent="0.2">
      <c r="B181" s="1313" t="s">
        <v>1009</v>
      </c>
      <c r="C181" s="1314">
        <v>1440</v>
      </c>
      <c r="D181" s="1301"/>
      <c r="E181" s="1301"/>
      <c r="F181" s="1297"/>
    </row>
    <row r="182" spans="2:6" ht="18.75" customHeight="1" x14ac:dyDescent="0.2">
      <c r="B182" s="1313" t="s">
        <v>1010</v>
      </c>
      <c r="C182" s="1314">
        <v>0</v>
      </c>
      <c r="D182" s="1301"/>
      <c r="E182" s="1301"/>
      <c r="F182" s="1297"/>
    </row>
    <row r="183" spans="2:6" ht="18.75" customHeight="1" x14ac:dyDescent="0.2">
      <c r="B183" s="1313" t="s">
        <v>1011</v>
      </c>
      <c r="C183" s="1314">
        <v>0</v>
      </c>
      <c r="D183" s="1301"/>
      <c r="E183" s="1301"/>
      <c r="F183" s="1297"/>
    </row>
    <row r="184" spans="2:6" ht="18.75" customHeight="1" x14ac:dyDescent="0.2">
      <c r="B184" s="1313" t="s">
        <v>1012</v>
      </c>
      <c r="C184" s="1314">
        <v>0</v>
      </c>
      <c r="D184" s="1301"/>
      <c r="E184" s="1301"/>
      <c r="F184" s="1297"/>
    </row>
    <row r="185" spans="2:6" ht="18.75" customHeight="1" x14ac:dyDescent="0.2">
      <c r="B185" s="1313" t="s">
        <v>1013</v>
      </c>
      <c r="C185" s="1314">
        <v>400</v>
      </c>
      <c r="D185" s="1301"/>
      <c r="E185" s="1301"/>
      <c r="F185" s="1297"/>
    </row>
    <row r="186" spans="2:6" ht="18.75" customHeight="1" x14ac:dyDescent="0.2">
      <c r="B186" s="1313" t="s">
        <v>1014</v>
      </c>
      <c r="C186" s="1314">
        <v>500</v>
      </c>
      <c r="D186" s="1301"/>
      <c r="E186" s="1301"/>
      <c r="F186" s="1297"/>
    </row>
    <row r="187" spans="2:6" ht="18.75" customHeight="1" x14ac:dyDescent="0.2">
      <c r="B187" s="1313" t="s">
        <v>20998</v>
      </c>
      <c r="C187" s="1314">
        <v>400</v>
      </c>
      <c r="D187" s="1301"/>
      <c r="E187" s="1301"/>
      <c r="F187" s="1297"/>
    </row>
    <row r="188" spans="2:6" ht="18.75" customHeight="1" x14ac:dyDescent="0.2">
      <c r="B188" s="1313" t="s">
        <v>1015</v>
      </c>
      <c r="C188" s="1314">
        <v>320</v>
      </c>
      <c r="D188" s="1301"/>
      <c r="E188" s="1301"/>
      <c r="F188" s="1297"/>
    </row>
    <row r="189" spans="2:6" ht="18.75" customHeight="1" x14ac:dyDescent="0.2">
      <c r="B189" s="1313" t="s">
        <v>20999</v>
      </c>
      <c r="C189" s="1314">
        <v>400</v>
      </c>
      <c r="D189" s="1301"/>
      <c r="E189" s="1301"/>
      <c r="F189" s="1297"/>
    </row>
    <row r="190" spans="2:6" ht="18.75" customHeight="1" x14ac:dyDescent="0.2">
      <c r="B190" s="1313" t="s">
        <v>21000</v>
      </c>
      <c r="C190" s="1314">
        <v>320</v>
      </c>
      <c r="D190" s="1301"/>
      <c r="E190" s="1301"/>
      <c r="F190" s="1297"/>
    </row>
    <row r="191" spans="2:6" ht="18.75" customHeight="1" x14ac:dyDescent="0.2">
      <c r="B191" s="1313"/>
      <c r="C191" s="1314"/>
      <c r="D191" s="1301"/>
      <c r="E191" s="1301"/>
      <c r="F191" s="1297"/>
    </row>
    <row r="192" spans="2:6" ht="18.75" customHeight="1" x14ac:dyDescent="0.2">
      <c r="B192" s="1313" t="s">
        <v>21001</v>
      </c>
      <c r="C192" s="1314">
        <v>50</v>
      </c>
      <c r="D192" s="1301"/>
      <c r="E192" s="1301"/>
      <c r="F192" s="1297"/>
    </row>
    <row r="193" spans="2:7" ht="18.75" customHeight="1" x14ac:dyDescent="0.2">
      <c r="B193" s="1313" t="s">
        <v>1016</v>
      </c>
      <c r="C193" s="1314">
        <v>50</v>
      </c>
      <c r="D193" s="1301"/>
      <c r="E193" s="1301"/>
      <c r="F193" s="1297"/>
    </row>
    <row r="194" spans="2:7" ht="18.75" customHeight="1" x14ac:dyDescent="0.2">
      <c r="B194" s="1313" t="s">
        <v>1017</v>
      </c>
      <c r="C194" s="1314">
        <v>200</v>
      </c>
      <c r="D194" s="1301"/>
      <c r="E194" s="1301"/>
      <c r="F194" s="1297"/>
    </row>
    <row r="195" spans="2:7" ht="18.75" customHeight="1" x14ac:dyDescent="0.2">
      <c r="B195" s="1313" t="s">
        <v>1018</v>
      </c>
      <c r="C195" s="1314">
        <v>200</v>
      </c>
      <c r="D195" s="1301"/>
      <c r="E195" s="1301"/>
      <c r="F195" s="1297"/>
    </row>
    <row r="196" spans="2:7" ht="18.75" customHeight="1" x14ac:dyDescent="0.2">
      <c r="B196" s="1313" t="s">
        <v>21002</v>
      </c>
      <c r="C196" s="1314">
        <v>130</v>
      </c>
      <c r="D196" s="1301"/>
      <c r="E196" s="1301"/>
      <c r="F196" s="1297"/>
    </row>
    <row r="197" spans="2:7" ht="18.75" customHeight="1" x14ac:dyDescent="0.2">
      <c r="B197" s="1313" t="s">
        <v>355</v>
      </c>
      <c r="C197" s="1314">
        <v>130</v>
      </c>
      <c r="D197" s="1297"/>
      <c r="E197" s="1297"/>
      <c r="F197" s="1297"/>
    </row>
    <row r="198" spans="2:7" ht="18.75" customHeight="1" x14ac:dyDescent="0.2">
      <c r="B198" s="1313" t="s">
        <v>1019</v>
      </c>
      <c r="C198" s="1314">
        <v>130</v>
      </c>
      <c r="D198" s="1297"/>
      <c r="E198" s="1297"/>
      <c r="F198" s="1297"/>
    </row>
    <row r="199" spans="2:7" ht="18.75" customHeight="1" x14ac:dyDescent="0.2">
      <c r="B199" s="1313" t="s">
        <v>21003</v>
      </c>
      <c r="C199" s="1314">
        <v>35</v>
      </c>
      <c r="D199" s="1297"/>
      <c r="E199" s="1297"/>
      <c r="F199" s="1297"/>
    </row>
    <row r="200" spans="2:7" ht="18.75" customHeight="1" x14ac:dyDescent="0.2">
      <c r="B200" s="1313" t="s">
        <v>356</v>
      </c>
      <c r="C200" s="1314">
        <v>85</v>
      </c>
      <c r="D200" s="1297"/>
      <c r="E200" s="1297"/>
      <c r="F200" s="1297"/>
    </row>
    <row r="201" spans="2:7" ht="18.75" customHeight="1" x14ac:dyDescent="0.2">
      <c r="B201" s="1313" t="s">
        <v>1020</v>
      </c>
      <c r="C201" s="1314">
        <v>85</v>
      </c>
      <c r="D201" s="1297"/>
      <c r="E201" s="1297"/>
      <c r="F201" s="1297"/>
    </row>
    <row r="202" spans="2:7" ht="12.75" x14ac:dyDescent="0.2">
      <c r="B202" s="1313" t="s">
        <v>1021</v>
      </c>
      <c r="C202" s="1314">
        <v>85</v>
      </c>
    </row>
    <row r="203" spans="2:7" ht="24" customHeight="1" x14ac:dyDescent="0.2">
      <c r="B203" s="1313" t="s">
        <v>1022</v>
      </c>
      <c r="C203" s="1314">
        <v>100</v>
      </c>
    </row>
    <row r="204" spans="2:7" ht="12.75" x14ac:dyDescent="0.2">
      <c r="B204" s="1313" t="s">
        <v>21004</v>
      </c>
      <c r="C204" s="1314">
        <v>125</v>
      </c>
      <c r="D204" s="1277"/>
      <c r="E204" s="1277"/>
      <c r="F204" s="1277"/>
      <c r="G204" s="1277"/>
    </row>
    <row r="205" spans="2:7" ht="12.75" x14ac:dyDescent="0.2">
      <c r="B205" s="1313" t="s">
        <v>21005</v>
      </c>
      <c r="C205" s="1314">
        <v>10</v>
      </c>
      <c r="D205" s="1283"/>
      <c r="E205" s="1277"/>
      <c r="F205" s="1277"/>
      <c r="G205" s="1277"/>
    </row>
    <row r="206" spans="2:7" ht="12.75" x14ac:dyDescent="0.2">
      <c r="B206" s="1313" t="s">
        <v>943</v>
      </c>
      <c r="C206" s="1314">
        <v>120</v>
      </c>
      <c r="E206" s="1277"/>
      <c r="F206" s="1277"/>
      <c r="G206" s="1277"/>
    </row>
    <row r="207" spans="2:7" ht="12.75" x14ac:dyDescent="0.2">
      <c r="B207" s="1313" t="s">
        <v>21006</v>
      </c>
      <c r="C207" s="1314">
        <v>900</v>
      </c>
    </row>
    <row r="208" spans="2:7" ht="18.75" customHeight="1" x14ac:dyDescent="0.2">
      <c r="B208" s="1318" t="s">
        <v>21007</v>
      </c>
      <c r="C208" s="1314">
        <v>500</v>
      </c>
      <c r="D208" s="1278"/>
      <c r="E208" s="1278"/>
    </row>
    <row r="209" spans="2:3" ht="12.75" x14ac:dyDescent="0.2">
      <c r="B209" s="1313" t="s">
        <v>1023</v>
      </c>
      <c r="C209" s="1314">
        <v>620</v>
      </c>
    </row>
    <row r="210" spans="2:3" ht="13.5" thickBot="1" x14ac:dyDescent="0.25">
      <c r="B210" s="1319" t="s">
        <v>21008</v>
      </c>
      <c r="C210" s="1320">
        <v>500</v>
      </c>
    </row>
    <row r="211" spans="2:3" s="1289" customFormat="1" ht="6" customHeight="1" thickBot="1" x14ac:dyDescent="0.25">
      <c r="B211" s="1306"/>
      <c r="C211" s="1307"/>
    </row>
    <row r="212" spans="2:3" x14ac:dyDescent="0.2">
      <c r="B212" s="1290"/>
      <c r="C212" s="963"/>
    </row>
    <row r="213" spans="2:3" ht="12.75" x14ac:dyDescent="0.2">
      <c r="B213" s="233"/>
      <c r="C213" s="737"/>
    </row>
    <row r="214" spans="2:3" x14ac:dyDescent="0.2">
      <c r="B214" s="1288" t="s">
        <v>21010</v>
      </c>
      <c r="C214" s="1284"/>
    </row>
    <row r="215" spans="2:3" x14ac:dyDescent="0.2">
      <c r="B215" s="1287" t="s">
        <v>21011</v>
      </c>
      <c r="C215" s="1285"/>
    </row>
    <row r="216" spans="2:3" x14ac:dyDescent="0.2">
      <c r="B216" s="1308"/>
      <c r="C216" s="866"/>
    </row>
    <row r="217" spans="2:3" ht="15.75" customHeight="1" x14ac:dyDescent="0.2">
      <c r="B217" s="1773" t="s">
        <v>826</v>
      </c>
      <c r="C217" s="1774"/>
    </row>
    <row r="218" spans="2:3" ht="12" thickBot="1" x14ac:dyDescent="0.25">
      <c r="B218" s="1309"/>
      <c r="C218" s="964"/>
    </row>
  </sheetData>
  <mergeCells count="3">
    <mergeCell ref="B217:C217"/>
    <mergeCell ref="B2:C2"/>
    <mergeCell ref="B3:C3"/>
  </mergeCells>
  <phoneticPr fontId="7" type="noConversion"/>
  <printOptions horizontalCentered="1" verticalCentered="1"/>
  <pageMargins left="0.39370078740157483" right="0.39370078740157483" top="0.78740157480314965" bottom="0.78740157480314965" header="0" footer="0"/>
  <pageSetup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21275"/>
  <sheetViews>
    <sheetView workbookViewId="0">
      <selection activeCell="E3" sqref="E3"/>
    </sheetView>
  </sheetViews>
  <sheetFormatPr baseColWidth="10" defaultRowHeight="12.75" x14ac:dyDescent="0.2"/>
  <cols>
    <col min="1" max="1" width="14.5703125" style="1092" customWidth="1"/>
    <col min="2" max="2" width="35.7109375" style="1092" customWidth="1"/>
    <col min="3" max="3" width="25.5703125" style="1092" customWidth="1"/>
    <col min="4" max="4" width="17" style="1095" customWidth="1"/>
    <col min="5" max="5" width="11.42578125" style="1085"/>
    <col min="6" max="6" width="12.85546875" style="1085" bestFit="1" customWidth="1"/>
    <col min="7" max="16384" width="11.42578125" style="1085"/>
  </cols>
  <sheetData>
    <row r="1" spans="1:5" ht="13.5" thickBot="1" x14ac:dyDescent="0.25">
      <c r="A1" s="1084"/>
      <c r="B1" s="1086"/>
      <c r="C1" s="1084"/>
      <c r="D1" s="1093"/>
      <c r="E1" s="1084"/>
    </row>
    <row r="2" spans="1:5" ht="32.25" customHeight="1" x14ac:dyDescent="0.2">
      <c r="A2" s="1636" t="s">
        <v>21032</v>
      </c>
      <c r="B2" s="1637"/>
      <c r="C2" s="1637"/>
      <c r="D2" s="1638"/>
      <c r="E2" s="1087"/>
    </row>
    <row r="3" spans="1:5" ht="35.25" customHeight="1" x14ac:dyDescent="0.2">
      <c r="A3" s="1639" t="s">
        <v>19401</v>
      </c>
      <c r="B3" s="1640"/>
      <c r="C3" s="1640"/>
      <c r="D3" s="1641"/>
      <c r="E3" s="1088"/>
    </row>
    <row r="4" spans="1:5" ht="9.75" customHeight="1" thickBot="1" x14ac:dyDescent="0.25">
      <c r="A4" s="1150"/>
      <c r="B4" s="1151"/>
      <c r="C4" s="1151"/>
      <c r="D4" s="1152"/>
      <c r="E4" s="854"/>
    </row>
    <row r="5" spans="1:5" ht="4.5" customHeight="1" thickBot="1" x14ac:dyDescent="0.25">
      <c r="A5" s="1084"/>
      <c r="B5" s="1084"/>
      <c r="C5" s="1084"/>
      <c r="D5" s="1093"/>
      <c r="E5" s="1084"/>
    </row>
    <row r="6" spans="1:5" ht="26.25" thickBot="1" x14ac:dyDescent="0.25">
      <c r="A6" s="1089" t="s">
        <v>1040</v>
      </c>
      <c r="B6" s="1090" t="s">
        <v>937</v>
      </c>
      <c r="C6" s="1090" t="s">
        <v>1041</v>
      </c>
      <c r="D6" s="1094" t="s">
        <v>1042</v>
      </c>
    </row>
    <row r="7" spans="1:5" ht="6.75" customHeight="1" thickBot="1" x14ac:dyDescent="0.25">
      <c r="A7" s="1102"/>
      <c r="B7" s="1102"/>
      <c r="C7" s="1102"/>
      <c r="D7" s="1103"/>
    </row>
    <row r="8" spans="1:5" s="977" customFormat="1" ht="18" customHeight="1" x14ac:dyDescent="0.2">
      <c r="A8" s="1348" t="s">
        <v>1043</v>
      </c>
      <c r="B8" s="1349" t="s">
        <v>1044</v>
      </c>
      <c r="C8" s="1349" t="s">
        <v>1045</v>
      </c>
      <c r="D8" s="1350">
        <v>15060</v>
      </c>
    </row>
    <row r="9" spans="1:5" s="977" customFormat="1" ht="18" customHeight="1" x14ac:dyDescent="0.2">
      <c r="A9" s="1351" t="s">
        <v>1046</v>
      </c>
      <c r="B9" s="1244" t="s">
        <v>1047</v>
      </c>
      <c r="C9" s="1244" t="s">
        <v>1048</v>
      </c>
      <c r="D9" s="1352">
        <v>8293.06</v>
      </c>
    </row>
    <row r="10" spans="1:5" s="977" customFormat="1" ht="18" customHeight="1" x14ac:dyDescent="0.2">
      <c r="A10" s="1351" t="s">
        <v>1049</v>
      </c>
      <c r="B10" s="1244" t="s">
        <v>1050</v>
      </c>
      <c r="C10" s="1244" t="s">
        <v>1051</v>
      </c>
      <c r="D10" s="1352">
        <v>4830</v>
      </c>
    </row>
    <row r="11" spans="1:5" s="977" customFormat="1" ht="18" customHeight="1" x14ac:dyDescent="0.2">
      <c r="A11" s="1351" t="s">
        <v>1052</v>
      </c>
      <c r="B11" s="1244" t="s">
        <v>1053</v>
      </c>
      <c r="C11" s="1244" t="s">
        <v>1054</v>
      </c>
      <c r="D11" s="1352">
        <v>1</v>
      </c>
    </row>
    <row r="12" spans="1:5" s="977" customFormat="1" ht="18" customHeight="1" x14ac:dyDescent="0.2">
      <c r="A12" s="1351" t="s">
        <v>1055</v>
      </c>
      <c r="B12" s="1244" t="s">
        <v>1056</v>
      </c>
      <c r="C12" s="1244" t="s">
        <v>1057</v>
      </c>
      <c r="D12" s="1352">
        <v>1</v>
      </c>
    </row>
    <row r="13" spans="1:5" s="977" customFormat="1" ht="18" customHeight="1" x14ac:dyDescent="0.2">
      <c r="A13" s="1351" t="s">
        <v>1058</v>
      </c>
      <c r="B13" s="1244" t="s">
        <v>1059</v>
      </c>
      <c r="C13" s="1244" t="s">
        <v>1060</v>
      </c>
      <c r="D13" s="1352">
        <v>1</v>
      </c>
    </row>
    <row r="14" spans="1:5" s="977" customFormat="1" ht="18" customHeight="1" x14ac:dyDescent="0.2">
      <c r="A14" s="1351" t="s">
        <v>1061</v>
      </c>
      <c r="B14" s="1244" t="s">
        <v>1059</v>
      </c>
      <c r="C14" s="1244" t="s">
        <v>1060</v>
      </c>
      <c r="D14" s="1352">
        <v>1</v>
      </c>
    </row>
    <row r="15" spans="1:5" s="977" customFormat="1" ht="18" customHeight="1" x14ac:dyDescent="0.2">
      <c r="A15" s="1351" t="s">
        <v>1062</v>
      </c>
      <c r="B15" s="1244" t="s">
        <v>1063</v>
      </c>
      <c r="C15" s="1244" t="s">
        <v>1064</v>
      </c>
      <c r="D15" s="1352">
        <v>3188.95</v>
      </c>
    </row>
    <row r="16" spans="1:5" s="977" customFormat="1" ht="18" customHeight="1" x14ac:dyDescent="0.2">
      <c r="A16" s="1351" t="s">
        <v>1065</v>
      </c>
      <c r="B16" s="1244" t="s">
        <v>1063</v>
      </c>
      <c r="C16" s="1244" t="s">
        <v>1064</v>
      </c>
      <c r="D16" s="1352">
        <v>3188.95</v>
      </c>
    </row>
    <row r="17" spans="1:4" s="977" customFormat="1" ht="18" customHeight="1" x14ac:dyDescent="0.2">
      <c r="A17" s="1351" t="s">
        <v>1066</v>
      </c>
      <c r="B17" s="1244" t="s">
        <v>1063</v>
      </c>
      <c r="C17" s="1244" t="s">
        <v>1064</v>
      </c>
      <c r="D17" s="1352">
        <v>3188.95</v>
      </c>
    </row>
    <row r="18" spans="1:4" s="977" customFormat="1" ht="18" customHeight="1" x14ac:dyDescent="0.2">
      <c r="A18" s="1351" t="s">
        <v>1067</v>
      </c>
      <c r="B18" s="1244" t="s">
        <v>1063</v>
      </c>
      <c r="C18" s="1244" t="s">
        <v>1064</v>
      </c>
      <c r="D18" s="1352">
        <v>3188.95</v>
      </c>
    </row>
    <row r="19" spans="1:4" s="977" customFormat="1" ht="18" customHeight="1" x14ac:dyDescent="0.2">
      <c r="A19" s="1351" t="s">
        <v>1068</v>
      </c>
      <c r="B19" s="1244" t="s">
        <v>1063</v>
      </c>
      <c r="C19" s="1244" t="s">
        <v>1064</v>
      </c>
      <c r="D19" s="1352">
        <v>3188.95</v>
      </c>
    </row>
    <row r="20" spans="1:4" s="977" customFormat="1" ht="18" customHeight="1" x14ac:dyDescent="0.2">
      <c r="A20" s="1351" t="s">
        <v>1069</v>
      </c>
      <c r="B20" s="1244" t="s">
        <v>1063</v>
      </c>
      <c r="C20" s="1244" t="s">
        <v>1064</v>
      </c>
      <c r="D20" s="1352">
        <v>3188.95</v>
      </c>
    </row>
    <row r="21" spans="1:4" s="977" customFormat="1" ht="18" customHeight="1" x14ac:dyDescent="0.2">
      <c r="A21" s="1351" t="s">
        <v>1070</v>
      </c>
      <c r="B21" s="1244" t="s">
        <v>1071</v>
      </c>
      <c r="C21" s="1244" t="s">
        <v>1072</v>
      </c>
      <c r="D21" s="1352">
        <v>4869.91</v>
      </c>
    </row>
    <row r="22" spans="1:4" s="977" customFormat="1" ht="18" customHeight="1" x14ac:dyDescent="0.2">
      <c r="A22" s="1351" t="s">
        <v>1073</v>
      </c>
      <c r="B22" s="1244" t="s">
        <v>1063</v>
      </c>
      <c r="C22" s="1244" t="s">
        <v>1064</v>
      </c>
      <c r="D22" s="1352">
        <v>3188.95</v>
      </c>
    </row>
    <row r="23" spans="1:4" s="977" customFormat="1" ht="18" customHeight="1" x14ac:dyDescent="0.2">
      <c r="A23" s="1351" t="s">
        <v>1074</v>
      </c>
      <c r="B23" s="1244" t="s">
        <v>1063</v>
      </c>
      <c r="C23" s="1244" t="s">
        <v>1064</v>
      </c>
      <c r="D23" s="1352">
        <v>3188.95</v>
      </c>
    </row>
    <row r="24" spans="1:4" s="977" customFormat="1" ht="18" customHeight="1" x14ac:dyDescent="0.2">
      <c r="A24" s="1351" t="s">
        <v>1075</v>
      </c>
      <c r="B24" s="1244" t="s">
        <v>1063</v>
      </c>
      <c r="C24" s="1244" t="s">
        <v>1064</v>
      </c>
      <c r="D24" s="1352">
        <v>3188.95</v>
      </c>
    </row>
    <row r="25" spans="1:4" s="977" customFormat="1" ht="18" customHeight="1" x14ac:dyDescent="0.2">
      <c r="A25" s="1351" t="s">
        <v>1076</v>
      </c>
      <c r="B25" s="1244" t="s">
        <v>1063</v>
      </c>
      <c r="C25" s="1244" t="s">
        <v>1064</v>
      </c>
      <c r="D25" s="1352">
        <v>3188.95</v>
      </c>
    </row>
    <row r="26" spans="1:4" s="977" customFormat="1" ht="18" customHeight="1" x14ac:dyDescent="0.2">
      <c r="A26" s="1351" t="s">
        <v>1077</v>
      </c>
      <c r="B26" s="1244" t="s">
        <v>1063</v>
      </c>
      <c r="C26" s="1244" t="s">
        <v>1064</v>
      </c>
      <c r="D26" s="1352">
        <v>3188.95</v>
      </c>
    </row>
    <row r="27" spans="1:4" s="977" customFormat="1" ht="18" customHeight="1" x14ac:dyDescent="0.2">
      <c r="A27" s="1351" t="s">
        <v>1078</v>
      </c>
      <c r="B27" s="1244" t="s">
        <v>1063</v>
      </c>
      <c r="C27" s="1244" t="s">
        <v>1064</v>
      </c>
      <c r="D27" s="1352">
        <v>3188.95</v>
      </c>
    </row>
    <row r="28" spans="1:4" s="977" customFormat="1" ht="18" customHeight="1" x14ac:dyDescent="0.2">
      <c r="A28" s="1351" t="s">
        <v>1079</v>
      </c>
      <c r="B28" s="1244" t="s">
        <v>1063</v>
      </c>
      <c r="C28" s="1244" t="s">
        <v>1064</v>
      </c>
      <c r="D28" s="1352">
        <v>3188.95</v>
      </c>
    </row>
    <row r="29" spans="1:4" s="977" customFormat="1" ht="18" customHeight="1" x14ac:dyDescent="0.2">
      <c r="A29" s="1351" t="s">
        <v>1080</v>
      </c>
      <c r="B29" s="1244" t="s">
        <v>1063</v>
      </c>
      <c r="C29" s="1244" t="s">
        <v>1064</v>
      </c>
      <c r="D29" s="1352">
        <v>3188.95</v>
      </c>
    </row>
    <row r="30" spans="1:4" s="977" customFormat="1" ht="18" customHeight="1" x14ac:dyDescent="0.2">
      <c r="A30" s="1351" t="s">
        <v>1081</v>
      </c>
      <c r="B30" s="1244" t="s">
        <v>1063</v>
      </c>
      <c r="C30" s="1244" t="s">
        <v>1064</v>
      </c>
      <c r="D30" s="1352">
        <v>3188.95</v>
      </c>
    </row>
    <row r="31" spans="1:4" s="977" customFormat="1" ht="18" customHeight="1" x14ac:dyDescent="0.2">
      <c r="A31" s="1351" t="s">
        <v>1082</v>
      </c>
      <c r="B31" s="1244" t="s">
        <v>1063</v>
      </c>
      <c r="C31" s="1244" t="s">
        <v>1064</v>
      </c>
      <c r="D31" s="1352">
        <v>3188.95</v>
      </c>
    </row>
    <row r="32" spans="1:4" s="977" customFormat="1" ht="18" customHeight="1" x14ac:dyDescent="0.2">
      <c r="A32" s="1351" t="s">
        <v>1083</v>
      </c>
      <c r="B32" s="1244" t="s">
        <v>1071</v>
      </c>
      <c r="C32" s="1244" t="s">
        <v>1072</v>
      </c>
      <c r="D32" s="1352">
        <v>4869.91</v>
      </c>
    </row>
    <row r="33" spans="1:4" s="977" customFormat="1" ht="18" customHeight="1" x14ac:dyDescent="0.2">
      <c r="A33" s="1351" t="s">
        <v>1084</v>
      </c>
      <c r="B33" s="1244" t="s">
        <v>1063</v>
      </c>
      <c r="C33" s="1244" t="s">
        <v>1064</v>
      </c>
      <c r="D33" s="1352">
        <v>3188.95</v>
      </c>
    </row>
    <row r="34" spans="1:4" s="977" customFormat="1" ht="18" customHeight="1" x14ac:dyDescent="0.2">
      <c r="A34" s="1351" t="s">
        <v>1085</v>
      </c>
      <c r="B34" s="1244" t="s">
        <v>1063</v>
      </c>
      <c r="C34" s="1244" t="s">
        <v>1064</v>
      </c>
      <c r="D34" s="1352">
        <v>3188.95</v>
      </c>
    </row>
    <row r="35" spans="1:4" s="977" customFormat="1" ht="18" customHeight="1" x14ac:dyDescent="0.2">
      <c r="A35" s="1351" t="s">
        <v>1086</v>
      </c>
      <c r="B35" s="1244" t="s">
        <v>1063</v>
      </c>
      <c r="C35" s="1244" t="s">
        <v>1064</v>
      </c>
      <c r="D35" s="1352">
        <v>3188.95</v>
      </c>
    </row>
    <row r="36" spans="1:4" s="977" customFormat="1" ht="18" customHeight="1" x14ac:dyDescent="0.2">
      <c r="A36" s="1351" t="s">
        <v>1087</v>
      </c>
      <c r="B36" s="1244" t="s">
        <v>1063</v>
      </c>
      <c r="C36" s="1244" t="s">
        <v>1064</v>
      </c>
      <c r="D36" s="1352">
        <v>3188.95</v>
      </c>
    </row>
    <row r="37" spans="1:4" s="977" customFormat="1" ht="18" customHeight="1" x14ac:dyDescent="0.2">
      <c r="A37" s="1351" t="s">
        <v>1088</v>
      </c>
      <c r="B37" s="1244" t="s">
        <v>1063</v>
      </c>
      <c r="C37" s="1244" t="s">
        <v>1064</v>
      </c>
      <c r="D37" s="1352">
        <v>3188.95</v>
      </c>
    </row>
    <row r="38" spans="1:4" s="977" customFormat="1" ht="18" customHeight="1" x14ac:dyDescent="0.2">
      <c r="A38" s="1351" t="s">
        <v>1089</v>
      </c>
      <c r="B38" s="1244" t="s">
        <v>1063</v>
      </c>
      <c r="C38" s="1244" t="s">
        <v>1064</v>
      </c>
      <c r="D38" s="1352">
        <v>3188.95</v>
      </c>
    </row>
    <row r="39" spans="1:4" s="977" customFormat="1" ht="18" customHeight="1" x14ac:dyDescent="0.2">
      <c r="A39" s="1351" t="s">
        <v>1090</v>
      </c>
      <c r="B39" s="1244" t="s">
        <v>1063</v>
      </c>
      <c r="C39" s="1244" t="s">
        <v>1064</v>
      </c>
      <c r="D39" s="1352">
        <v>3188.95</v>
      </c>
    </row>
    <row r="40" spans="1:4" s="977" customFormat="1" ht="18" customHeight="1" x14ac:dyDescent="0.2">
      <c r="A40" s="1351" t="s">
        <v>1091</v>
      </c>
      <c r="B40" s="1244" t="s">
        <v>1063</v>
      </c>
      <c r="C40" s="1244" t="s">
        <v>1064</v>
      </c>
      <c r="D40" s="1352">
        <v>3188.95</v>
      </c>
    </row>
    <row r="41" spans="1:4" s="977" customFormat="1" ht="18" customHeight="1" x14ac:dyDescent="0.2">
      <c r="A41" s="1351" t="s">
        <v>1092</v>
      </c>
      <c r="B41" s="1244" t="s">
        <v>1093</v>
      </c>
      <c r="C41" s="1244" t="s">
        <v>1094</v>
      </c>
      <c r="D41" s="1352">
        <v>8140.85</v>
      </c>
    </row>
    <row r="42" spans="1:4" s="977" customFormat="1" ht="18" customHeight="1" x14ac:dyDescent="0.2">
      <c r="A42" s="1351" t="s">
        <v>1095</v>
      </c>
      <c r="B42" s="1244" t="s">
        <v>1093</v>
      </c>
      <c r="C42" s="1244" t="s">
        <v>1094</v>
      </c>
      <c r="D42" s="1352">
        <v>8140.85</v>
      </c>
    </row>
    <row r="43" spans="1:4" s="977" customFormat="1" ht="18" customHeight="1" x14ac:dyDescent="0.2">
      <c r="A43" s="1351" t="s">
        <v>1096</v>
      </c>
      <c r="B43" s="1244" t="s">
        <v>1093</v>
      </c>
      <c r="C43" s="1244" t="s">
        <v>1094</v>
      </c>
      <c r="D43" s="1352">
        <v>8140.85</v>
      </c>
    </row>
    <row r="44" spans="1:4" s="977" customFormat="1" ht="18" customHeight="1" x14ac:dyDescent="0.2">
      <c r="A44" s="1351" t="s">
        <v>1097</v>
      </c>
      <c r="B44" s="1244" t="s">
        <v>1093</v>
      </c>
      <c r="C44" s="1244" t="s">
        <v>1094</v>
      </c>
      <c r="D44" s="1352">
        <v>8140.85</v>
      </c>
    </row>
    <row r="45" spans="1:4" s="977" customFormat="1" ht="18" customHeight="1" x14ac:dyDescent="0.2">
      <c r="A45" s="1351" t="s">
        <v>1098</v>
      </c>
      <c r="B45" s="1244" t="s">
        <v>1093</v>
      </c>
      <c r="C45" s="1244" t="s">
        <v>1094</v>
      </c>
      <c r="D45" s="1352">
        <v>8140.85</v>
      </c>
    </row>
    <row r="46" spans="1:4" s="977" customFormat="1" ht="18" customHeight="1" x14ac:dyDescent="0.2">
      <c r="A46" s="1351" t="s">
        <v>1099</v>
      </c>
      <c r="B46" s="1244" t="s">
        <v>1093</v>
      </c>
      <c r="C46" s="1244" t="s">
        <v>1094</v>
      </c>
      <c r="D46" s="1352">
        <v>8140.85</v>
      </c>
    </row>
    <row r="47" spans="1:4" s="977" customFormat="1" ht="18" customHeight="1" x14ac:dyDescent="0.2">
      <c r="A47" s="1351" t="s">
        <v>1100</v>
      </c>
      <c r="B47" s="1244" t="s">
        <v>1093</v>
      </c>
      <c r="C47" s="1244" t="s">
        <v>1094</v>
      </c>
      <c r="D47" s="1352">
        <v>8140.85</v>
      </c>
    </row>
    <row r="48" spans="1:4" s="977" customFormat="1" ht="18" customHeight="1" x14ac:dyDescent="0.2">
      <c r="A48" s="1351" t="s">
        <v>1101</v>
      </c>
      <c r="B48" s="1244" t="s">
        <v>1093</v>
      </c>
      <c r="C48" s="1244" t="s">
        <v>1094</v>
      </c>
      <c r="D48" s="1352">
        <v>8140.85</v>
      </c>
    </row>
    <row r="49" spans="1:4" s="977" customFormat="1" ht="18" customHeight="1" x14ac:dyDescent="0.2">
      <c r="A49" s="1351" t="s">
        <v>1102</v>
      </c>
      <c r="B49" s="1244" t="s">
        <v>1093</v>
      </c>
      <c r="C49" s="1244" t="s">
        <v>1094</v>
      </c>
      <c r="D49" s="1352">
        <v>8140.85</v>
      </c>
    </row>
    <row r="50" spans="1:4" s="977" customFormat="1" ht="18" customHeight="1" x14ac:dyDescent="0.2">
      <c r="A50" s="1351" t="s">
        <v>1103</v>
      </c>
      <c r="B50" s="1244" t="s">
        <v>1093</v>
      </c>
      <c r="C50" s="1244" t="s">
        <v>1094</v>
      </c>
      <c r="D50" s="1352">
        <v>8140.85</v>
      </c>
    </row>
    <row r="51" spans="1:4" s="977" customFormat="1" ht="18" customHeight="1" x14ac:dyDescent="0.2">
      <c r="A51" s="1351" t="s">
        <v>1104</v>
      </c>
      <c r="B51" s="1244" t="s">
        <v>1105</v>
      </c>
      <c r="C51" s="1244" t="s">
        <v>1106</v>
      </c>
      <c r="D51" s="1352">
        <v>4287.46</v>
      </c>
    </row>
    <row r="52" spans="1:4" s="977" customFormat="1" ht="18" customHeight="1" x14ac:dyDescent="0.2">
      <c r="A52" s="1351" t="s">
        <v>1107</v>
      </c>
      <c r="B52" s="1244" t="s">
        <v>1105</v>
      </c>
      <c r="C52" s="1244" t="s">
        <v>1106</v>
      </c>
      <c r="D52" s="1352">
        <v>4287.46</v>
      </c>
    </row>
    <row r="53" spans="1:4" s="977" customFormat="1" ht="18" customHeight="1" x14ac:dyDescent="0.2">
      <c r="A53" s="1351" t="s">
        <v>1108</v>
      </c>
      <c r="B53" s="1244" t="s">
        <v>1071</v>
      </c>
      <c r="C53" s="1244" t="s">
        <v>1072</v>
      </c>
      <c r="D53" s="1352">
        <v>4869.91</v>
      </c>
    </row>
    <row r="54" spans="1:4" s="977" customFormat="1" ht="18" customHeight="1" x14ac:dyDescent="0.2">
      <c r="A54" s="1351" t="s">
        <v>1109</v>
      </c>
      <c r="B54" s="1244" t="s">
        <v>1105</v>
      </c>
      <c r="C54" s="1244" t="s">
        <v>1106</v>
      </c>
      <c r="D54" s="1352">
        <v>4287.46</v>
      </c>
    </row>
    <row r="55" spans="1:4" s="977" customFormat="1" ht="18" customHeight="1" x14ac:dyDescent="0.2">
      <c r="A55" s="1351" t="s">
        <v>1110</v>
      </c>
      <c r="B55" s="1244" t="s">
        <v>1105</v>
      </c>
      <c r="C55" s="1244" t="s">
        <v>1106</v>
      </c>
      <c r="D55" s="1352">
        <v>4287.46</v>
      </c>
    </row>
    <row r="56" spans="1:4" s="977" customFormat="1" ht="18" customHeight="1" x14ac:dyDescent="0.2">
      <c r="A56" s="1351" t="s">
        <v>1111</v>
      </c>
      <c r="B56" s="1244" t="s">
        <v>1105</v>
      </c>
      <c r="C56" s="1244" t="s">
        <v>1106</v>
      </c>
      <c r="D56" s="1352">
        <v>4287.46</v>
      </c>
    </row>
    <row r="57" spans="1:4" s="977" customFormat="1" ht="18" customHeight="1" x14ac:dyDescent="0.2">
      <c r="A57" s="1351" t="s">
        <v>1112</v>
      </c>
      <c r="B57" s="1244" t="s">
        <v>1105</v>
      </c>
      <c r="C57" s="1244" t="s">
        <v>1106</v>
      </c>
      <c r="D57" s="1352">
        <v>4287.46</v>
      </c>
    </row>
    <row r="58" spans="1:4" s="977" customFormat="1" ht="18" customHeight="1" x14ac:dyDescent="0.2">
      <c r="A58" s="1351" t="s">
        <v>1113</v>
      </c>
      <c r="B58" s="1244" t="s">
        <v>1105</v>
      </c>
      <c r="C58" s="1244" t="s">
        <v>1106</v>
      </c>
      <c r="D58" s="1352">
        <v>4287.46</v>
      </c>
    </row>
    <row r="59" spans="1:4" s="977" customFormat="1" ht="18" customHeight="1" x14ac:dyDescent="0.2">
      <c r="A59" s="1351" t="s">
        <v>1114</v>
      </c>
      <c r="B59" s="1244" t="s">
        <v>1105</v>
      </c>
      <c r="C59" s="1244" t="s">
        <v>1106</v>
      </c>
      <c r="D59" s="1352">
        <v>4287.46</v>
      </c>
    </row>
    <row r="60" spans="1:4" s="977" customFormat="1" ht="18" customHeight="1" x14ac:dyDescent="0.2">
      <c r="A60" s="1351" t="s">
        <v>1115</v>
      </c>
      <c r="B60" s="1244" t="s">
        <v>1105</v>
      </c>
      <c r="C60" s="1244" t="s">
        <v>1106</v>
      </c>
      <c r="D60" s="1352">
        <v>4287.5</v>
      </c>
    </row>
    <row r="61" spans="1:4" s="977" customFormat="1" ht="18" customHeight="1" x14ac:dyDescent="0.2">
      <c r="A61" s="1351" t="s">
        <v>1116</v>
      </c>
      <c r="B61" s="1244" t="s">
        <v>1105</v>
      </c>
      <c r="C61" s="1244" t="s">
        <v>1106</v>
      </c>
      <c r="D61" s="1352">
        <v>4287.46</v>
      </c>
    </row>
    <row r="62" spans="1:4" s="977" customFormat="1" ht="18" customHeight="1" x14ac:dyDescent="0.2">
      <c r="A62" s="1351" t="s">
        <v>1117</v>
      </c>
      <c r="B62" s="1244" t="s">
        <v>1105</v>
      </c>
      <c r="C62" s="1244" t="s">
        <v>1106</v>
      </c>
      <c r="D62" s="1352">
        <v>4287.46</v>
      </c>
    </row>
    <row r="63" spans="1:4" s="977" customFormat="1" ht="18" customHeight="1" x14ac:dyDescent="0.2">
      <c r="A63" s="1351" t="s">
        <v>1118</v>
      </c>
      <c r="B63" s="1244" t="s">
        <v>1105</v>
      </c>
      <c r="C63" s="1244" t="s">
        <v>1106</v>
      </c>
      <c r="D63" s="1352">
        <v>4287.46</v>
      </c>
    </row>
    <row r="64" spans="1:4" s="977" customFormat="1" ht="18" customHeight="1" x14ac:dyDescent="0.2">
      <c r="A64" s="1351" t="s">
        <v>1119</v>
      </c>
      <c r="B64" s="1244" t="s">
        <v>1050</v>
      </c>
      <c r="C64" s="1244" t="s">
        <v>1051</v>
      </c>
      <c r="D64" s="1352">
        <v>4830</v>
      </c>
    </row>
    <row r="65" spans="1:4" s="977" customFormat="1" ht="18" customHeight="1" x14ac:dyDescent="0.2">
      <c r="A65" s="1351" t="s">
        <v>1120</v>
      </c>
      <c r="B65" s="1244" t="s">
        <v>1105</v>
      </c>
      <c r="C65" s="1244" t="s">
        <v>1106</v>
      </c>
      <c r="D65" s="1352">
        <v>4287.46</v>
      </c>
    </row>
    <row r="66" spans="1:4" s="977" customFormat="1" ht="18" customHeight="1" x14ac:dyDescent="0.2">
      <c r="A66" s="1351" t="s">
        <v>1121</v>
      </c>
      <c r="B66" s="1244" t="s">
        <v>1105</v>
      </c>
      <c r="C66" s="1244" t="s">
        <v>1106</v>
      </c>
      <c r="D66" s="1352">
        <v>4287.46</v>
      </c>
    </row>
    <row r="67" spans="1:4" s="977" customFormat="1" ht="18" customHeight="1" x14ac:dyDescent="0.2">
      <c r="A67" s="1351" t="s">
        <v>1122</v>
      </c>
      <c r="B67" s="1244" t="s">
        <v>1105</v>
      </c>
      <c r="C67" s="1244" t="s">
        <v>1106</v>
      </c>
      <c r="D67" s="1352">
        <v>4287.46</v>
      </c>
    </row>
    <row r="68" spans="1:4" s="977" customFormat="1" ht="18" customHeight="1" x14ac:dyDescent="0.2">
      <c r="A68" s="1351" t="s">
        <v>1123</v>
      </c>
      <c r="B68" s="1244" t="s">
        <v>1105</v>
      </c>
      <c r="C68" s="1244" t="s">
        <v>1106</v>
      </c>
      <c r="D68" s="1352">
        <v>4287.46</v>
      </c>
    </row>
    <row r="69" spans="1:4" s="977" customFormat="1" ht="18" customHeight="1" x14ac:dyDescent="0.2">
      <c r="A69" s="1351" t="s">
        <v>1124</v>
      </c>
      <c r="B69" s="1244" t="s">
        <v>1105</v>
      </c>
      <c r="C69" s="1244" t="s">
        <v>1106</v>
      </c>
      <c r="D69" s="1352">
        <v>4287.46</v>
      </c>
    </row>
    <row r="70" spans="1:4" s="977" customFormat="1" ht="18" customHeight="1" x14ac:dyDescent="0.2">
      <c r="A70" s="1351" t="s">
        <v>1125</v>
      </c>
      <c r="B70" s="1244" t="s">
        <v>1105</v>
      </c>
      <c r="C70" s="1244" t="s">
        <v>1106</v>
      </c>
      <c r="D70" s="1352">
        <v>4287.46</v>
      </c>
    </row>
    <row r="71" spans="1:4" s="977" customFormat="1" ht="18" customHeight="1" x14ac:dyDescent="0.2">
      <c r="A71" s="1351" t="s">
        <v>1126</v>
      </c>
      <c r="B71" s="1244" t="s">
        <v>1105</v>
      </c>
      <c r="C71" s="1244" t="s">
        <v>1106</v>
      </c>
      <c r="D71" s="1352">
        <v>4287.46</v>
      </c>
    </row>
    <row r="72" spans="1:4" s="977" customFormat="1" ht="18" customHeight="1" x14ac:dyDescent="0.2">
      <c r="A72" s="1351" t="s">
        <v>1127</v>
      </c>
      <c r="B72" s="1244" t="s">
        <v>1105</v>
      </c>
      <c r="C72" s="1244" t="s">
        <v>1106</v>
      </c>
      <c r="D72" s="1352">
        <v>4287.46</v>
      </c>
    </row>
    <row r="73" spans="1:4" s="977" customFormat="1" ht="18" customHeight="1" x14ac:dyDescent="0.2">
      <c r="A73" s="1351" t="s">
        <v>1128</v>
      </c>
      <c r="B73" s="1244" t="s">
        <v>1105</v>
      </c>
      <c r="C73" s="1244" t="s">
        <v>1106</v>
      </c>
      <c r="D73" s="1352">
        <v>4287.46</v>
      </c>
    </row>
    <row r="74" spans="1:4" s="977" customFormat="1" ht="18" customHeight="1" x14ac:dyDescent="0.2">
      <c r="A74" s="1351" t="s">
        <v>1129</v>
      </c>
      <c r="B74" s="1244" t="s">
        <v>1105</v>
      </c>
      <c r="C74" s="1244" t="s">
        <v>1106</v>
      </c>
      <c r="D74" s="1352">
        <v>4287.46</v>
      </c>
    </row>
    <row r="75" spans="1:4" s="977" customFormat="1" ht="18" customHeight="1" x14ac:dyDescent="0.2">
      <c r="A75" s="1351" t="s">
        <v>1130</v>
      </c>
      <c r="B75" s="1244" t="s">
        <v>1071</v>
      </c>
      <c r="C75" s="1244" t="s">
        <v>1072</v>
      </c>
      <c r="D75" s="1352">
        <v>4869.91</v>
      </c>
    </row>
    <row r="76" spans="1:4" s="977" customFormat="1" ht="18" customHeight="1" x14ac:dyDescent="0.2">
      <c r="A76" s="1351" t="s">
        <v>1131</v>
      </c>
      <c r="B76" s="1244" t="s">
        <v>1105</v>
      </c>
      <c r="C76" s="1244" t="s">
        <v>1106</v>
      </c>
      <c r="D76" s="1352">
        <v>4287.46</v>
      </c>
    </row>
    <row r="77" spans="1:4" s="977" customFormat="1" ht="18" customHeight="1" x14ac:dyDescent="0.2">
      <c r="A77" s="1351" t="s">
        <v>1132</v>
      </c>
      <c r="B77" s="1244" t="s">
        <v>1105</v>
      </c>
      <c r="C77" s="1244" t="s">
        <v>1106</v>
      </c>
      <c r="D77" s="1352">
        <v>4287.46</v>
      </c>
    </row>
    <row r="78" spans="1:4" s="977" customFormat="1" ht="18" customHeight="1" x14ac:dyDescent="0.2">
      <c r="A78" s="1351" t="s">
        <v>1133</v>
      </c>
      <c r="B78" s="1244" t="s">
        <v>1105</v>
      </c>
      <c r="C78" s="1244" t="s">
        <v>1106</v>
      </c>
      <c r="D78" s="1352">
        <v>4287.46</v>
      </c>
    </row>
    <row r="79" spans="1:4" s="977" customFormat="1" ht="18" customHeight="1" x14ac:dyDescent="0.2">
      <c r="A79" s="1351" t="s">
        <v>1134</v>
      </c>
      <c r="B79" s="1244" t="s">
        <v>1105</v>
      </c>
      <c r="C79" s="1244" t="s">
        <v>1106</v>
      </c>
      <c r="D79" s="1352">
        <v>4287.46</v>
      </c>
    </row>
    <row r="80" spans="1:4" s="977" customFormat="1" ht="18" customHeight="1" x14ac:dyDescent="0.2">
      <c r="A80" s="1351" t="s">
        <v>1135</v>
      </c>
      <c r="B80" s="1244" t="s">
        <v>1105</v>
      </c>
      <c r="C80" s="1244" t="s">
        <v>1106</v>
      </c>
      <c r="D80" s="1352">
        <v>4287.46</v>
      </c>
    </row>
    <row r="81" spans="1:4" s="977" customFormat="1" ht="18" customHeight="1" x14ac:dyDescent="0.2">
      <c r="A81" s="1351" t="s">
        <v>1136</v>
      </c>
      <c r="B81" s="1244" t="s">
        <v>1105</v>
      </c>
      <c r="C81" s="1244" t="s">
        <v>1106</v>
      </c>
      <c r="D81" s="1352">
        <v>4287.46</v>
      </c>
    </row>
    <row r="82" spans="1:4" s="977" customFormat="1" ht="18" customHeight="1" x14ac:dyDescent="0.2">
      <c r="A82" s="1351" t="s">
        <v>1137</v>
      </c>
      <c r="B82" s="1244" t="s">
        <v>1105</v>
      </c>
      <c r="C82" s="1244" t="s">
        <v>1106</v>
      </c>
      <c r="D82" s="1352">
        <v>4287.46</v>
      </c>
    </row>
    <row r="83" spans="1:4" s="977" customFormat="1" ht="18" customHeight="1" x14ac:dyDescent="0.2">
      <c r="A83" s="1351" t="s">
        <v>1138</v>
      </c>
      <c r="B83" s="1244" t="s">
        <v>1105</v>
      </c>
      <c r="C83" s="1244" t="s">
        <v>1106</v>
      </c>
      <c r="D83" s="1352">
        <v>4287.46</v>
      </c>
    </row>
    <row r="84" spans="1:4" s="977" customFormat="1" ht="18" customHeight="1" x14ac:dyDescent="0.2">
      <c r="A84" s="1351" t="s">
        <v>1139</v>
      </c>
      <c r="B84" s="1244" t="s">
        <v>1105</v>
      </c>
      <c r="C84" s="1244" t="s">
        <v>1106</v>
      </c>
      <c r="D84" s="1352">
        <v>4287.46</v>
      </c>
    </row>
    <row r="85" spans="1:4" s="977" customFormat="1" ht="18" customHeight="1" x14ac:dyDescent="0.2">
      <c r="A85" s="1351" t="s">
        <v>1140</v>
      </c>
      <c r="B85" s="1244" t="s">
        <v>1105</v>
      </c>
      <c r="C85" s="1244" t="s">
        <v>1106</v>
      </c>
      <c r="D85" s="1352">
        <v>4287.46</v>
      </c>
    </row>
    <row r="86" spans="1:4" s="977" customFormat="1" ht="18" customHeight="1" x14ac:dyDescent="0.2">
      <c r="A86" s="1351" t="s">
        <v>1141</v>
      </c>
      <c r="B86" s="1244" t="s">
        <v>1105</v>
      </c>
      <c r="C86" s="1244" t="s">
        <v>1106</v>
      </c>
      <c r="D86" s="1352">
        <v>4287.46</v>
      </c>
    </row>
    <row r="87" spans="1:4" s="977" customFormat="1" ht="18" customHeight="1" x14ac:dyDescent="0.2">
      <c r="A87" s="1351" t="s">
        <v>1142</v>
      </c>
      <c r="B87" s="1244" t="s">
        <v>1105</v>
      </c>
      <c r="C87" s="1244" t="s">
        <v>1106</v>
      </c>
      <c r="D87" s="1352">
        <v>4287.46</v>
      </c>
    </row>
    <row r="88" spans="1:4" s="977" customFormat="1" ht="18" customHeight="1" x14ac:dyDescent="0.2">
      <c r="A88" s="1351" t="s">
        <v>1143</v>
      </c>
      <c r="B88" s="1244" t="s">
        <v>1105</v>
      </c>
      <c r="C88" s="1244" t="s">
        <v>1106</v>
      </c>
      <c r="D88" s="1352">
        <v>4287.58</v>
      </c>
    </row>
    <row r="89" spans="1:4" s="977" customFormat="1" ht="18" customHeight="1" x14ac:dyDescent="0.2">
      <c r="A89" s="1351" t="s">
        <v>1144</v>
      </c>
      <c r="B89" s="1244" t="s">
        <v>1093</v>
      </c>
      <c r="C89" s="1244" t="s">
        <v>1094</v>
      </c>
      <c r="D89" s="1352">
        <v>8140.85</v>
      </c>
    </row>
    <row r="90" spans="1:4" s="977" customFormat="1" ht="18" customHeight="1" x14ac:dyDescent="0.2">
      <c r="A90" s="1351" t="s">
        <v>1145</v>
      </c>
      <c r="B90" s="1244" t="s">
        <v>1093</v>
      </c>
      <c r="C90" s="1244" t="s">
        <v>1094</v>
      </c>
      <c r="D90" s="1352">
        <v>8140.85</v>
      </c>
    </row>
    <row r="91" spans="1:4" s="977" customFormat="1" ht="18" customHeight="1" x14ac:dyDescent="0.2">
      <c r="A91" s="1351" t="s">
        <v>1146</v>
      </c>
      <c r="B91" s="1244" t="s">
        <v>1147</v>
      </c>
      <c r="C91" s="1244" t="s">
        <v>1148</v>
      </c>
      <c r="D91" s="1352">
        <v>43490.7</v>
      </c>
    </row>
    <row r="92" spans="1:4" s="977" customFormat="1" ht="18" customHeight="1" x14ac:dyDescent="0.2">
      <c r="A92" s="1351" t="s">
        <v>1149</v>
      </c>
      <c r="B92" s="1244" t="s">
        <v>1150</v>
      </c>
      <c r="C92" s="1244" t="s">
        <v>1151</v>
      </c>
      <c r="D92" s="1352">
        <v>30028.799999999999</v>
      </c>
    </row>
    <row r="93" spans="1:4" s="977" customFormat="1" ht="18" customHeight="1" x14ac:dyDescent="0.2">
      <c r="A93" s="1351" t="s">
        <v>1152</v>
      </c>
      <c r="B93" s="1244" t="s">
        <v>1150</v>
      </c>
      <c r="C93" s="1244" t="s">
        <v>1151</v>
      </c>
      <c r="D93" s="1352">
        <v>30028.799999999999</v>
      </c>
    </row>
    <row r="94" spans="1:4" s="977" customFormat="1" ht="18" customHeight="1" x14ac:dyDescent="0.2">
      <c r="A94" s="1351" t="s">
        <v>1153</v>
      </c>
      <c r="B94" s="1244" t="s">
        <v>1154</v>
      </c>
      <c r="C94" s="1244" t="s">
        <v>1155</v>
      </c>
      <c r="D94" s="1352">
        <v>1</v>
      </c>
    </row>
    <row r="95" spans="1:4" s="977" customFormat="1" ht="18" customHeight="1" x14ac:dyDescent="0.2">
      <c r="A95" s="1351" t="s">
        <v>1156</v>
      </c>
      <c r="B95" s="1244" t="s">
        <v>1154</v>
      </c>
      <c r="C95" s="1244" t="s">
        <v>1155</v>
      </c>
      <c r="D95" s="1352">
        <v>1</v>
      </c>
    </row>
    <row r="96" spans="1:4" s="977" customFormat="1" ht="18" customHeight="1" x14ac:dyDescent="0.2">
      <c r="A96" s="1351" t="s">
        <v>1157</v>
      </c>
      <c r="B96" s="1244" t="s">
        <v>1154</v>
      </c>
      <c r="C96" s="1244" t="s">
        <v>1155</v>
      </c>
      <c r="D96" s="1352">
        <v>1</v>
      </c>
    </row>
    <row r="97" spans="1:4" s="977" customFormat="1" ht="18" customHeight="1" x14ac:dyDescent="0.2">
      <c r="A97" s="1351" t="s">
        <v>1158</v>
      </c>
      <c r="B97" s="1244" t="s">
        <v>1154</v>
      </c>
      <c r="C97" s="1244" t="s">
        <v>1155</v>
      </c>
      <c r="D97" s="1352">
        <v>1</v>
      </c>
    </row>
    <row r="98" spans="1:4" s="977" customFormat="1" ht="18" customHeight="1" x14ac:dyDescent="0.2">
      <c r="A98" s="1351" t="s">
        <v>1159</v>
      </c>
      <c r="B98" s="1244" t="s">
        <v>1160</v>
      </c>
      <c r="C98" s="1244" t="s">
        <v>1161</v>
      </c>
      <c r="D98" s="1352">
        <v>10694</v>
      </c>
    </row>
    <row r="99" spans="1:4" s="977" customFormat="1" ht="18" customHeight="1" x14ac:dyDescent="0.2">
      <c r="A99" s="1351" t="s">
        <v>1162</v>
      </c>
      <c r="B99" s="1244" t="s">
        <v>1160</v>
      </c>
      <c r="C99" s="1244" t="s">
        <v>1161</v>
      </c>
      <c r="D99" s="1352">
        <v>10694</v>
      </c>
    </row>
    <row r="100" spans="1:4" s="977" customFormat="1" ht="18" customHeight="1" x14ac:dyDescent="0.2">
      <c r="A100" s="1351" t="s">
        <v>1163</v>
      </c>
      <c r="B100" s="1244" t="s">
        <v>1160</v>
      </c>
      <c r="C100" s="1244" t="s">
        <v>1161</v>
      </c>
      <c r="D100" s="1352">
        <v>10694</v>
      </c>
    </row>
    <row r="101" spans="1:4" s="977" customFormat="1" ht="18" customHeight="1" x14ac:dyDescent="0.2">
      <c r="A101" s="1351" t="s">
        <v>1164</v>
      </c>
      <c r="B101" s="1244" t="s">
        <v>1160</v>
      </c>
      <c r="C101" s="1244" t="s">
        <v>1161</v>
      </c>
      <c r="D101" s="1352">
        <v>10694</v>
      </c>
    </row>
    <row r="102" spans="1:4" s="977" customFormat="1" ht="18" customHeight="1" x14ac:dyDescent="0.2">
      <c r="A102" s="1351" t="s">
        <v>1165</v>
      </c>
      <c r="B102" s="1244" t="s">
        <v>1166</v>
      </c>
      <c r="C102" s="1244" t="s">
        <v>1167</v>
      </c>
      <c r="D102" s="1352">
        <v>5796</v>
      </c>
    </row>
    <row r="103" spans="1:4" s="977" customFormat="1" ht="18" customHeight="1" x14ac:dyDescent="0.2">
      <c r="A103" s="1351" t="s">
        <v>1168</v>
      </c>
      <c r="B103" s="1244" t="s">
        <v>1169</v>
      </c>
      <c r="C103" s="1244" t="s">
        <v>1170</v>
      </c>
      <c r="D103" s="1352">
        <v>9418.5</v>
      </c>
    </row>
    <row r="104" spans="1:4" s="977" customFormat="1" ht="18" customHeight="1" x14ac:dyDescent="0.2">
      <c r="A104" s="1351" t="s">
        <v>1171</v>
      </c>
      <c r="B104" s="1244" t="s">
        <v>1172</v>
      </c>
      <c r="C104" s="1244" t="s">
        <v>1173</v>
      </c>
      <c r="D104" s="1352">
        <v>3944.5</v>
      </c>
    </row>
    <row r="105" spans="1:4" s="977" customFormat="1" ht="18" customHeight="1" x14ac:dyDescent="0.2">
      <c r="A105" s="1351" t="s">
        <v>1174</v>
      </c>
      <c r="B105" s="1244" t="s">
        <v>1172</v>
      </c>
      <c r="C105" s="1244" t="s">
        <v>1173</v>
      </c>
      <c r="D105" s="1352">
        <v>3944.5</v>
      </c>
    </row>
    <row r="106" spans="1:4" s="977" customFormat="1" ht="18" customHeight="1" x14ac:dyDescent="0.2">
      <c r="A106" s="1351" t="s">
        <v>1175</v>
      </c>
      <c r="B106" s="1244" t="s">
        <v>1071</v>
      </c>
      <c r="C106" s="1244" t="s">
        <v>1072</v>
      </c>
      <c r="D106" s="1352">
        <v>4869.91</v>
      </c>
    </row>
    <row r="107" spans="1:4" s="977" customFormat="1" ht="18" customHeight="1" x14ac:dyDescent="0.2">
      <c r="A107" s="1351" t="s">
        <v>1176</v>
      </c>
      <c r="B107" s="1244" t="s">
        <v>1172</v>
      </c>
      <c r="C107" s="1244" t="s">
        <v>1177</v>
      </c>
      <c r="D107" s="1352">
        <v>3944.5</v>
      </c>
    </row>
    <row r="108" spans="1:4" s="977" customFormat="1" ht="18" customHeight="1" x14ac:dyDescent="0.2">
      <c r="A108" s="1351" t="s">
        <v>1178</v>
      </c>
      <c r="B108" s="1244" t="s">
        <v>1172</v>
      </c>
      <c r="C108" s="1244" t="s">
        <v>1177</v>
      </c>
      <c r="D108" s="1352">
        <v>3944.5</v>
      </c>
    </row>
    <row r="109" spans="1:4" s="977" customFormat="1" ht="18" customHeight="1" x14ac:dyDescent="0.2">
      <c r="A109" s="1351" t="s">
        <v>1179</v>
      </c>
      <c r="B109" s="1244" t="s">
        <v>1180</v>
      </c>
      <c r="C109" s="1244" t="s">
        <v>1181</v>
      </c>
      <c r="D109" s="1352">
        <v>6118</v>
      </c>
    </row>
    <row r="110" spans="1:4" s="977" customFormat="1" ht="18" customHeight="1" x14ac:dyDescent="0.2">
      <c r="A110" s="1351" t="s">
        <v>1182</v>
      </c>
      <c r="B110" s="1244" t="s">
        <v>1180</v>
      </c>
      <c r="C110" s="1244" t="s">
        <v>1181</v>
      </c>
      <c r="D110" s="1352">
        <v>6118</v>
      </c>
    </row>
    <row r="111" spans="1:4" s="977" customFormat="1" ht="18" customHeight="1" x14ac:dyDescent="0.2">
      <c r="A111" s="1351" t="s">
        <v>1183</v>
      </c>
      <c r="B111" s="1244" t="s">
        <v>1184</v>
      </c>
      <c r="C111" s="1244" t="s">
        <v>1185</v>
      </c>
      <c r="D111" s="1352">
        <v>10930.9</v>
      </c>
    </row>
    <row r="112" spans="1:4" s="977" customFormat="1" ht="18" customHeight="1" x14ac:dyDescent="0.2">
      <c r="A112" s="1351" t="s">
        <v>1186</v>
      </c>
      <c r="B112" s="1244" t="s">
        <v>1184</v>
      </c>
      <c r="C112" s="1244" t="s">
        <v>1185</v>
      </c>
      <c r="D112" s="1352">
        <v>10930.9</v>
      </c>
    </row>
    <row r="113" spans="1:4" s="977" customFormat="1" ht="18" customHeight="1" x14ac:dyDescent="0.2">
      <c r="A113" s="1351" t="s">
        <v>1187</v>
      </c>
      <c r="B113" s="1244" t="s">
        <v>1184</v>
      </c>
      <c r="C113" s="1244" t="s">
        <v>1185</v>
      </c>
      <c r="D113" s="1352">
        <v>10930.9</v>
      </c>
    </row>
    <row r="114" spans="1:4" s="977" customFormat="1" ht="18" customHeight="1" x14ac:dyDescent="0.2">
      <c r="A114" s="1351" t="s">
        <v>1188</v>
      </c>
      <c r="B114" s="1244" t="s">
        <v>1184</v>
      </c>
      <c r="C114" s="1244" t="s">
        <v>1185</v>
      </c>
      <c r="D114" s="1352">
        <v>10930.9</v>
      </c>
    </row>
    <row r="115" spans="1:4" s="977" customFormat="1" ht="18" customHeight="1" x14ac:dyDescent="0.2">
      <c r="A115" s="1351" t="s">
        <v>1189</v>
      </c>
      <c r="B115" s="1244" t="s">
        <v>1190</v>
      </c>
      <c r="C115" s="1244" t="s">
        <v>1191</v>
      </c>
      <c r="D115" s="1352">
        <v>1</v>
      </c>
    </row>
    <row r="116" spans="1:4" s="977" customFormat="1" ht="18" customHeight="1" x14ac:dyDescent="0.2">
      <c r="A116" s="1351" t="s">
        <v>1192</v>
      </c>
      <c r="B116" s="1244" t="s">
        <v>1190</v>
      </c>
      <c r="C116" s="1244" t="s">
        <v>1191</v>
      </c>
      <c r="D116" s="1352">
        <v>1</v>
      </c>
    </row>
    <row r="117" spans="1:4" s="977" customFormat="1" ht="18" customHeight="1" x14ac:dyDescent="0.2">
      <c r="A117" s="1351" t="s">
        <v>1193</v>
      </c>
      <c r="B117" s="1244" t="s">
        <v>1194</v>
      </c>
      <c r="C117" s="1244" t="s">
        <v>1195</v>
      </c>
      <c r="D117" s="1352">
        <v>10473.14</v>
      </c>
    </row>
    <row r="118" spans="1:4" s="977" customFormat="1" ht="18" customHeight="1" x14ac:dyDescent="0.2">
      <c r="A118" s="1351" t="s">
        <v>1196</v>
      </c>
      <c r="B118" s="1244" t="s">
        <v>1071</v>
      </c>
      <c r="C118" s="1244" t="s">
        <v>1072</v>
      </c>
      <c r="D118" s="1352">
        <v>4869.91</v>
      </c>
    </row>
    <row r="119" spans="1:4" s="977" customFormat="1" ht="18" customHeight="1" x14ac:dyDescent="0.2">
      <c r="A119" s="1351" t="s">
        <v>1197</v>
      </c>
      <c r="B119" s="1244" t="s">
        <v>1190</v>
      </c>
      <c r="C119" s="1244" t="s">
        <v>1191</v>
      </c>
      <c r="D119" s="1352">
        <v>1</v>
      </c>
    </row>
    <row r="120" spans="1:4" s="977" customFormat="1" ht="18" customHeight="1" x14ac:dyDescent="0.2">
      <c r="A120" s="1351" t="s">
        <v>1198</v>
      </c>
      <c r="B120" s="1244" t="s">
        <v>1190</v>
      </c>
      <c r="C120" s="1244" t="s">
        <v>1191</v>
      </c>
      <c r="D120" s="1352">
        <v>1</v>
      </c>
    </row>
    <row r="121" spans="1:4" s="977" customFormat="1" ht="18" customHeight="1" x14ac:dyDescent="0.2">
      <c r="A121" s="1351" t="s">
        <v>1199</v>
      </c>
      <c r="B121" s="1244" t="s">
        <v>1200</v>
      </c>
      <c r="C121" s="1244" t="s">
        <v>1201</v>
      </c>
      <c r="D121" s="1352">
        <v>1213.25</v>
      </c>
    </row>
    <row r="122" spans="1:4" s="977" customFormat="1" ht="18" customHeight="1" x14ac:dyDescent="0.2">
      <c r="A122" s="1351" t="s">
        <v>1202</v>
      </c>
      <c r="B122" s="1244" t="s">
        <v>1200</v>
      </c>
      <c r="C122" s="1244" t="s">
        <v>1201</v>
      </c>
      <c r="D122" s="1352">
        <v>1213.25</v>
      </c>
    </row>
    <row r="123" spans="1:4" s="977" customFormat="1" ht="18" customHeight="1" x14ac:dyDescent="0.2">
      <c r="A123" s="1351" t="s">
        <v>1203</v>
      </c>
      <c r="B123" s="1244" t="s">
        <v>1200</v>
      </c>
      <c r="C123" s="1244" t="s">
        <v>1201</v>
      </c>
      <c r="D123" s="1352">
        <v>1213.25</v>
      </c>
    </row>
    <row r="124" spans="1:4" s="977" customFormat="1" ht="18" customHeight="1" x14ac:dyDescent="0.2">
      <c r="A124" s="1351" t="s">
        <v>1204</v>
      </c>
      <c r="B124" s="1244" t="s">
        <v>1200</v>
      </c>
      <c r="C124" s="1244" t="s">
        <v>1201</v>
      </c>
      <c r="D124" s="1352">
        <v>1213.25</v>
      </c>
    </row>
    <row r="125" spans="1:4" s="977" customFormat="1" ht="18" customHeight="1" x14ac:dyDescent="0.2">
      <c r="A125" s="1351" t="s">
        <v>1205</v>
      </c>
      <c r="B125" s="1244" t="s">
        <v>1200</v>
      </c>
      <c r="C125" s="1244" t="s">
        <v>1201</v>
      </c>
      <c r="D125" s="1352">
        <v>1213.25</v>
      </c>
    </row>
    <row r="126" spans="1:4" s="977" customFormat="1" ht="18" customHeight="1" x14ac:dyDescent="0.2">
      <c r="A126" s="1351" t="s">
        <v>1206</v>
      </c>
      <c r="B126" s="1244" t="s">
        <v>1200</v>
      </c>
      <c r="C126" s="1244" t="s">
        <v>1201</v>
      </c>
      <c r="D126" s="1352">
        <v>1213.25</v>
      </c>
    </row>
    <row r="127" spans="1:4" s="977" customFormat="1" ht="18" customHeight="1" x14ac:dyDescent="0.2">
      <c r="A127" s="1351" t="s">
        <v>1207</v>
      </c>
      <c r="B127" s="1244" t="s">
        <v>1200</v>
      </c>
      <c r="C127" s="1244" t="s">
        <v>1201</v>
      </c>
      <c r="D127" s="1352">
        <v>1213.25</v>
      </c>
    </row>
    <row r="128" spans="1:4" s="977" customFormat="1" ht="18" customHeight="1" x14ac:dyDescent="0.2">
      <c r="A128" s="1351" t="s">
        <v>1208</v>
      </c>
      <c r="B128" s="1244" t="s">
        <v>1200</v>
      </c>
      <c r="C128" s="1244" t="s">
        <v>1201</v>
      </c>
      <c r="D128" s="1352">
        <v>1213.25</v>
      </c>
    </row>
    <row r="129" spans="1:4" s="977" customFormat="1" ht="18" customHeight="1" x14ac:dyDescent="0.2">
      <c r="A129" s="1351" t="s">
        <v>1209</v>
      </c>
      <c r="B129" s="1244" t="s">
        <v>1071</v>
      </c>
      <c r="C129" s="1244" t="s">
        <v>1072</v>
      </c>
      <c r="D129" s="1352">
        <v>4869.91</v>
      </c>
    </row>
    <row r="130" spans="1:4" s="977" customFormat="1" ht="18" customHeight="1" x14ac:dyDescent="0.2">
      <c r="A130" s="1351" t="s">
        <v>1210</v>
      </c>
      <c r="B130" s="1244" t="s">
        <v>1200</v>
      </c>
      <c r="C130" s="1244" t="s">
        <v>1201</v>
      </c>
      <c r="D130" s="1352">
        <v>1213.25</v>
      </c>
    </row>
    <row r="131" spans="1:4" s="977" customFormat="1" ht="18" customHeight="1" x14ac:dyDescent="0.2">
      <c r="A131" s="1351" t="s">
        <v>1211</v>
      </c>
      <c r="B131" s="1244" t="s">
        <v>1200</v>
      </c>
      <c r="C131" s="1244" t="s">
        <v>1201</v>
      </c>
      <c r="D131" s="1352">
        <v>1213.25</v>
      </c>
    </row>
    <row r="132" spans="1:4" s="977" customFormat="1" ht="18" customHeight="1" x14ac:dyDescent="0.2">
      <c r="A132" s="1351" t="s">
        <v>1212</v>
      </c>
      <c r="B132" s="1244" t="s">
        <v>1200</v>
      </c>
      <c r="C132" s="1244" t="s">
        <v>1201</v>
      </c>
      <c r="D132" s="1352">
        <v>1213.25</v>
      </c>
    </row>
    <row r="133" spans="1:4" s="977" customFormat="1" ht="18" customHeight="1" x14ac:dyDescent="0.2">
      <c r="A133" s="1351" t="s">
        <v>1213</v>
      </c>
      <c r="B133" s="1244" t="s">
        <v>1200</v>
      </c>
      <c r="C133" s="1244" t="s">
        <v>1201</v>
      </c>
      <c r="D133" s="1352">
        <v>1213.25</v>
      </c>
    </row>
    <row r="134" spans="1:4" s="977" customFormat="1" ht="18" customHeight="1" x14ac:dyDescent="0.2">
      <c r="A134" s="1351" t="s">
        <v>1214</v>
      </c>
      <c r="B134" s="1244" t="s">
        <v>1215</v>
      </c>
      <c r="C134" s="1244" t="s">
        <v>1216</v>
      </c>
      <c r="D134" s="1352">
        <v>94154.53</v>
      </c>
    </row>
    <row r="135" spans="1:4" s="977" customFormat="1" ht="18" customHeight="1" x14ac:dyDescent="0.2">
      <c r="A135" s="1351" t="s">
        <v>1217</v>
      </c>
      <c r="B135" s="1244" t="s">
        <v>1218</v>
      </c>
      <c r="C135" s="1244" t="s">
        <v>1219</v>
      </c>
      <c r="D135" s="1352">
        <v>50528.7</v>
      </c>
    </row>
    <row r="136" spans="1:4" s="977" customFormat="1" ht="18" customHeight="1" x14ac:dyDescent="0.2">
      <c r="A136" s="1351" t="s">
        <v>1220</v>
      </c>
      <c r="B136" s="1244" t="s">
        <v>1218</v>
      </c>
      <c r="C136" s="1244" t="s">
        <v>1219</v>
      </c>
      <c r="D136" s="1352">
        <v>50528.7</v>
      </c>
    </row>
    <row r="137" spans="1:4" s="977" customFormat="1" ht="18" customHeight="1" x14ac:dyDescent="0.2">
      <c r="A137" s="1351" t="s">
        <v>1221</v>
      </c>
      <c r="B137" s="1244" t="s">
        <v>1218</v>
      </c>
      <c r="C137" s="1244" t="s">
        <v>1219</v>
      </c>
      <c r="D137" s="1352">
        <v>50528.7</v>
      </c>
    </row>
    <row r="138" spans="1:4" s="977" customFormat="1" ht="18" customHeight="1" x14ac:dyDescent="0.2">
      <c r="A138" s="1351" t="s">
        <v>1222</v>
      </c>
      <c r="B138" s="1244" t="s">
        <v>1223</v>
      </c>
      <c r="C138" s="1244" t="s">
        <v>1224</v>
      </c>
      <c r="D138" s="1352">
        <v>3967.5</v>
      </c>
    </row>
    <row r="139" spans="1:4" s="977" customFormat="1" ht="18" customHeight="1" x14ac:dyDescent="0.2">
      <c r="A139" s="1351" t="s">
        <v>1225</v>
      </c>
      <c r="B139" s="1244" t="s">
        <v>1223</v>
      </c>
      <c r="C139" s="1244" t="s">
        <v>1224</v>
      </c>
      <c r="D139" s="1352">
        <v>3967.5</v>
      </c>
    </row>
    <row r="140" spans="1:4" s="977" customFormat="1" ht="18" customHeight="1" x14ac:dyDescent="0.2">
      <c r="A140" s="1351" t="s">
        <v>1226</v>
      </c>
      <c r="B140" s="1244" t="s">
        <v>1050</v>
      </c>
      <c r="C140" s="1244" t="s">
        <v>1051</v>
      </c>
      <c r="D140" s="1352">
        <v>4830</v>
      </c>
    </row>
    <row r="141" spans="1:4" s="977" customFormat="1" ht="18" customHeight="1" x14ac:dyDescent="0.2">
      <c r="A141" s="1351" t="s">
        <v>1227</v>
      </c>
      <c r="B141" s="1244" t="s">
        <v>1228</v>
      </c>
      <c r="C141" s="1244" t="s">
        <v>1229</v>
      </c>
      <c r="D141" s="1352">
        <v>6382.5</v>
      </c>
    </row>
    <row r="142" spans="1:4" s="977" customFormat="1" ht="18" customHeight="1" x14ac:dyDescent="0.2">
      <c r="A142" s="1351" t="s">
        <v>1230</v>
      </c>
      <c r="B142" s="1244" t="s">
        <v>1228</v>
      </c>
      <c r="C142" s="1244" t="s">
        <v>1229</v>
      </c>
      <c r="D142" s="1352">
        <v>6382.5</v>
      </c>
    </row>
    <row r="143" spans="1:4" s="977" customFormat="1" ht="18" customHeight="1" x14ac:dyDescent="0.2">
      <c r="A143" s="1351" t="s">
        <v>1231</v>
      </c>
      <c r="B143" s="1244" t="s">
        <v>1232</v>
      </c>
      <c r="C143" s="1244" t="s">
        <v>1233</v>
      </c>
      <c r="D143" s="1352">
        <v>9051.65</v>
      </c>
    </row>
    <row r="144" spans="1:4" s="977" customFormat="1" ht="18" customHeight="1" x14ac:dyDescent="0.2">
      <c r="A144" s="1351" t="s">
        <v>1234</v>
      </c>
      <c r="B144" s="1244" t="s">
        <v>1232</v>
      </c>
      <c r="C144" s="1244" t="s">
        <v>1233</v>
      </c>
      <c r="D144" s="1352">
        <v>9051.65</v>
      </c>
    </row>
    <row r="145" spans="1:4" s="977" customFormat="1" ht="18" customHeight="1" x14ac:dyDescent="0.2">
      <c r="A145" s="1351" t="s">
        <v>1235</v>
      </c>
      <c r="B145" s="1244" t="s">
        <v>1071</v>
      </c>
      <c r="C145" s="1244" t="s">
        <v>1072</v>
      </c>
      <c r="D145" s="1352">
        <v>4869.91</v>
      </c>
    </row>
    <row r="146" spans="1:4" s="977" customFormat="1" ht="18" customHeight="1" x14ac:dyDescent="0.2">
      <c r="A146" s="1351" t="s">
        <v>1236</v>
      </c>
      <c r="B146" s="1244" t="s">
        <v>1237</v>
      </c>
      <c r="C146" s="1244" t="s">
        <v>1238</v>
      </c>
      <c r="D146" s="1352">
        <v>862.5</v>
      </c>
    </row>
    <row r="147" spans="1:4" s="977" customFormat="1" ht="18" customHeight="1" x14ac:dyDescent="0.2">
      <c r="A147" s="1351" t="s">
        <v>1239</v>
      </c>
      <c r="B147" s="1244" t="s">
        <v>1237</v>
      </c>
      <c r="C147" s="1244" t="s">
        <v>1240</v>
      </c>
      <c r="D147" s="1352">
        <v>862.5</v>
      </c>
    </row>
    <row r="148" spans="1:4" s="977" customFormat="1" ht="18" customHeight="1" x14ac:dyDescent="0.2">
      <c r="A148" s="1351" t="s">
        <v>1241</v>
      </c>
      <c r="B148" s="1244" t="s">
        <v>1237</v>
      </c>
      <c r="C148" s="1244" t="s">
        <v>1238</v>
      </c>
      <c r="D148" s="1352">
        <v>862.5</v>
      </c>
    </row>
    <row r="149" spans="1:4" s="977" customFormat="1" ht="18" customHeight="1" x14ac:dyDescent="0.2">
      <c r="A149" s="1351" t="s">
        <v>1242</v>
      </c>
      <c r="B149" s="1244" t="s">
        <v>1237</v>
      </c>
      <c r="C149" s="1244" t="s">
        <v>1240</v>
      </c>
      <c r="D149" s="1352">
        <v>862.5</v>
      </c>
    </row>
    <row r="150" spans="1:4" s="977" customFormat="1" ht="18" customHeight="1" x14ac:dyDescent="0.2">
      <c r="A150" s="1351" t="s">
        <v>1243</v>
      </c>
      <c r="B150" s="1244" t="s">
        <v>1237</v>
      </c>
      <c r="C150" s="1244" t="s">
        <v>1240</v>
      </c>
      <c r="D150" s="1352">
        <v>862.5</v>
      </c>
    </row>
    <row r="151" spans="1:4" s="977" customFormat="1" ht="18" customHeight="1" x14ac:dyDescent="0.2">
      <c r="A151" s="1351" t="s">
        <v>1244</v>
      </c>
      <c r="B151" s="1244" t="s">
        <v>1245</v>
      </c>
      <c r="C151" s="1244" t="s">
        <v>1246</v>
      </c>
      <c r="D151" s="1352">
        <v>2843.99</v>
      </c>
    </row>
    <row r="152" spans="1:4" s="977" customFormat="1" ht="18" customHeight="1" x14ac:dyDescent="0.2">
      <c r="A152" s="1351" t="s">
        <v>1247</v>
      </c>
      <c r="B152" s="1244" t="s">
        <v>1248</v>
      </c>
      <c r="C152" s="1244" t="s">
        <v>1249</v>
      </c>
      <c r="D152" s="1352">
        <v>13282.5</v>
      </c>
    </row>
    <row r="153" spans="1:4" s="977" customFormat="1" ht="18" customHeight="1" x14ac:dyDescent="0.2">
      <c r="A153" s="1351" t="s">
        <v>1250</v>
      </c>
      <c r="B153" s="1244" t="s">
        <v>1248</v>
      </c>
      <c r="C153" s="1244" t="s">
        <v>1249</v>
      </c>
      <c r="D153" s="1352">
        <v>13282.5</v>
      </c>
    </row>
    <row r="154" spans="1:4" s="977" customFormat="1" ht="18" customHeight="1" x14ac:dyDescent="0.2">
      <c r="A154" s="1351" t="s">
        <v>1251</v>
      </c>
      <c r="B154" s="1244" t="s">
        <v>1071</v>
      </c>
      <c r="C154" s="1244" t="s">
        <v>1072</v>
      </c>
      <c r="D154" s="1352">
        <v>4869.91</v>
      </c>
    </row>
    <row r="155" spans="1:4" s="977" customFormat="1" ht="18" customHeight="1" x14ac:dyDescent="0.2">
      <c r="A155" s="1351" t="s">
        <v>1252</v>
      </c>
      <c r="B155" s="1244" t="s">
        <v>1253</v>
      </c>
      <c r="C155" s="1244" t="s">
        <v>1254</v>
      </c>
      <c r="D155" s="1352">
        <v>5479.75</v>
      </c>
    </row>
    <row r="156" spans="1:4" s="977" customFormat="1" ht="18" customHeight="1" x14ac:dyDescent="0.2">
      <c r="A156" s="1351" t="s">
        <v>1255</v>
      </c>
      <c r="B156" s="1244" t="s">
        <v>1256</v>
      </c>
      <c r="C156" s="1244" t="s">
        <v>1257</v>
      </c>
      <c r="D156" s="1352">
        <v>4036.5</v>
      </c>
    </row>
    <row r="157" spans="1:4" s="977" customFormat="1" ht="18" customHeight="1" x14ac:dyDescent="0.2">
      <c r="A157" s="1351" t="s">
        <v>1258</v>
      </c>
      <c r="B157" s="1244" t="s">
        <v>1259</v>
      </c>
      <c r="C157" s="1244" t="s">
        <v>1260</v>
      </c>
      <c r="D157" s="1352">
        <v>3392.5</v>
      </c>
    </row>
    <row r="158" spans="1:4" s="977" customFormat="1" ht="18" customHeight="1" x14ac:dyDescent="0.2">
      <c r="A158" s="1351" t="s">
        <v>1261</v>
      </c>
      <c r="B158" s="1244" t="s">
        <v>1262</v>
      </c>
      <c r="C158" s="1244" t="s">
        <v>1263</v>
      </c>
      <c r="D158" s="1352">
        <v>19435</v>
      </c>
    </row>
    <row r="159" spans="1:4" s="977" customFormat="1" ht="18" customHeight="1" x14ac:dyDescent="0.2">
      <c r="A159" s="1351" t="s">
        <v>1264</v>
      </c>
      <c r="B159" s="1244" t="s">
        <v>1253</v>
      </c>
      <c r="C159" s="1244" t="s">
        <v>1254</v>
      </c>
      <c r="D159" s="1352">
        <v>5479.75</v>
      </c>
    </row>
    <row r="160" spans="1:4" s="977" customFormat="1" ht="18" customHeight="1" x14ac:dyDescent="0.2">
      <c r="A160" s="1351" t="s">
        <v>1265</v>
      </c>
      <c r="B160" s="1244" t="s">
        <v>1259</v>
      </c>
      <c r="C160" s="1244" t="s">
        <v>1260</v>
      </c>
      <c r="D160" s="1352">
        <v>3392.5</v>
      </c>
    </row>
    <row r="161" spans="1:4" s="977" customFormat="1" ht="18" customHeight="1" x14ac:dyDescent="0.2">
      <c r="A161" s="1351" t="s">
        <v>1268</v>
      </c>
      <c r="B161" s="1244" t="s">
        <v>1266</v>
      </c>
      <c r="C161" s="1244" t="s">
        <v>1267</v>
      </c>
      <c r="D161" s="1352">
        <v>6427.5</v>
      </c>
    </row>
    <row r="162" spans="1:4" s="977" customFormat="1" ht="18" customHeight="1" x14ac:dyDescent="0.2">
      <c r="A162" s="1351" t="s">
        <v>1269</v>
      </c>
      <c r="B162" s="1244" t="s">
        <v>1160</v>
      </c>
      <c r="C162" s="1244" t="s">
        <v>1161</v>
      </c>
      <c r="D162" s="1352">
        <v>9951.1</v>
      </c>
    </row>
    <row r="163" spans="1:4" s="977" customFormat="1" ht="18" customHeight="1" x14ac:dyDescent="0.2">
      <c r="A163" s="1351" t="s">
        <v>1270</v>
      </c>
      <c r="B163" s="1244" t="s">
        <v>1271</v>
      </c>
      <c r="C163" s="1244" t="s">
        <v>1272</v>
      </c>
      <c r="D163" s="1352">
        <v>1</v>
      </c>
    </row>
    <row r="164" spans="1:4" s="977" customFormat="1" ht="18" customHeight="1" x14ac:dyDescent="0.2">
      <c r="A164" s="1351" t="s">
        <v>1273</v>
      </c>
      <c r="B164" s="1244" t="s">
        <v>1071</v>
      </c>
      <c r="C164" s="1244" t="s">
        <v>1072</v>
      </c>
      <c r="D164" s="1352">
        <v>4869.91</v>
      </c>
    </row>
    <row r="165" spans="1:4" s="977" customFormat="1" ht="18" customHeight="1" x14ac:dyDescent="0.2">
      <c r="A165" s="1351" t="s">
        <v>1274</v>
      </c>
      <c r="B165" s="1244" t="s">
        <v>1271</v>
      </c>
      <c r="C165" s="1244" t="s">
        <v>1272</v>
      </c>
      <c r="D165" s="1352">
        <v>1</v>
      </c>
    </row>
    <row r="166" spans="1:4" s="977" customFormat="1" ht="18" customHeight="1" x14ac:dyDescent="0.2">
      <c r="A166" s="1351" t="s">
        <v>1275</v>
      </c>
      <c r="B166" s="1244" t="s">
        <v>1160</v>
      </c>
      <c r="C166" s="1244" t="s">
        <v>1161</v>
      </c>
      <c r="D166" s="1352">
        <v>9951.1</v>
      </c>
    </row>
    <row r="167" spans="1:4" s="977" customFormat="1" ht="18" customHeight="1" x14ac:dyDescent="0.2">
      <c r="A167" s="1351" t="s">
        <v>1276</v>
      </c>
      <c r="B167" s="1244" t="s">
        <v>1271</v>
      </c>
      <c r="C167" s="1244" t="s">
        <v>1272</v>
      </c>
      <c r="D167" s="1352">
        <v>1</v>
      </c>
    </row>
    <row r="168" spans="1:4" s="977" customFormat="1" ht="18" customHeight="1" x14ac:dyDescent="0.2">
      <c r="A168" s="1351" t="s">
        <v>1277</v>
      </c>
      <c r="B168" s="1244" t="s">
        <v>1160</v>
      </c>
      <c r="C168" s="1244" t="s">
        <v>1161</v>
      </c>
      <c r="D168" s="1352">
        <v>9951.1</v>
      </c>
    </row>
    <row r="169" spans="1:4" s="977" customFormat="1" ht="18" customHeight="1" x14ac:dyDescent="0.2">
      <c r="A169" s="1351" t="s">
        <v>1278</v>
      </c>
      <c r="B169" s="1244" t="s">
        <v>1271</v>
      </c>
      <c r="C169" s="1244" t="s">
        <v>1272</v>
      </c>
      <c r="D169" s="1352">
        <v>1</v>
      </c>
    </row>
    <row r="170" spans="1:4" s="977" customFormat="1" ht="18" customHeight="1" x14ac:dyDescent="0.2">
      <c r="A170" s="1351" t="s">
        <v>1279</v>
      </c>
      <c r="B170" s="1244" t="s">
        <v>1160</v>
      </c>
      <c r="C170" s="1244" t="s">
        <v>1161</v>
      </c>
      <c r="D170" s="1352">
        <v>9951.1</v>
      </c>
    </row>
    <row r="171" spans="1:4" s="977" customFormat="1" ht="18" customHeight="1" x14ac:dyDescent="0.2">
      <c r="A171" s="1351" t="s">
        <v>1280</v>
      </c>
      <c r="B171" s="1244" t="s">
        <v>1160</v>
      </c>
      <c r="C171" s="1244" t="s">
        <v>1161</v>
      </c>
      <c r="D171" s="1352">
        <v>9951.1</v>
      </c>
    </row>
    <row r="172" spans="1:4" s="977" customFormat="1" ht="18" customHeight="1" x14ac:dyDescent="0.2">
      <c r="A172" s="1351" t="s">
        <v>1281</v>
      </c>
      <c r="B172" s="1244" t="s">
        <v>1271</v>
      </c>
      <c r="C172" s="1244" t="s">
        <v>1272</v>
      </c>
      <c r="D172" s="1352">
        <v>1</v>
      </c>
    </row>
    <row r="173" spans="1:4" s="977" customFormat="1" ht="18" customHeight="1" x14ac:dyDescent="0.2">
      <c r="A173" s="1351" t="s">
        <v>1282</v>
      </c>
      <c r="B173" s="1244" t="s">
        <v>1160</v>
      </c>
      <c r="C173" s="1244" t="s">
        <v>1161</v>
      </c>
      <c r="D173" s="1352">
        <v>9951.1</v>
      </c>
    </row>
    <row r="174" spans="1:4" s="977" customFormat="1" ht="18" customHeight="1" x14ac:dyDescent="0.2">
      <c r="A174" s="1351" t="s">
        <v>1283</v>
      </c>
      <c r="B174" s="1244" t="s">
        <v>1271</v>
      </c>
      <c r="C174" s="1244" t="s">
        <v>1272</v>
      </c>
      <c r="D174" s="1352">
        <v>1</v>
      </c>
    </row>
    <row r="175" spans="1:4" s="977" customFormat="1" ht="18" customHeight="1" x14ac:dyDescent="0.2">
      <c r="A175" s="1351" t="s">
        <v>1284</v>
      </c>
      <c r="B175" s="1244" t="s">
        <v>1285</v>
      </c>
      <c r="C175" s="1244" t="s">
        <v>1286</v>
      </c>
      <c r="D175" s="1352">
        <v>1140.71</v>
      </c>
    </row>
    <row r="176" spans="1:4" s="977" customFormat="1" ht="18" customHeight="1" x14ac:dyDescent="0.2">
      <c r="A176" s="1351" t="s">
        <v>1287</v>
      </c>
      <c r="B176" s="1244" t="s">
        <v>1288</v>
      </c>
      <c r="C176" s="1244" t="s">
        <v>1289</v>
      </c>
      <c r="D176" s="1352">
        <v>2666.93</v>
      </c>
    </row>
    <row r="177" spans="1:4" s="977" customFormat="1" ht="18" customHeight="1" x14ac:dyDescent="0.2">
      <c r="A177" s="1351" t="s">
        <v>1290</v>
      </c>
      <c r="B177" s="1244" t="s">
        <v>1291</v>
      </c>
      <c r="C177" s="1244" t="s">
        <v>1292</v>
      </c>
      <c r="D177" s="1352">
        <v>41998</v>
      </c>
    </row>
    <row r="178" spans="1:4" s="977" customFormat="1" ht="18" customHeight="1" x14ac:dyDescent="0.2">
      <c r="A178" s="1351" t="s">
        <v>1293</v>
      </c>
      <c r="B178" s="1244" t="s">
        <v>1291</v>
      </c>
      <c r="C178" s="1244" t="s">
        <v>1292</v>
      </c>
      <c r="D178" s="1352">
        <v>41998</v>
      </c>
    </row>
    <row r="179" spans="1:4" s="977" customFormat="1" ht="18" customHeight="1" x14ac:dyDescent="0.2">
      <c r="A179" s="1351" t="s">
        <v>1294</v>
      </c>
      <c r="B179" s="1244" t="s">
        <v>1050</v>
      </c>
      <c r="C179" s="1244" t="s">
        <v>1051</v>
      </c>
      <c r="D179" s="1352">
        <v>4830</v>
      </c>
    </row>
    <row r="180" spans="1:4" s="977" customFormat="1" ht="18" customHeight="1" x14ac:dyDescent="0.2">
      <c r="A180" s="1351" t="s">
        <v>1295</v>
      </c>
      <c r="B180" s="1244" t="s">
        <v>1160</v>
      </c>
      <c r="C180" s="1244" t="s">
        <v>1161</v>
      </c>
      <c r="D180" s="1352">
        <v>9935</v>
      </c>
    </row>
    <row r="181" spans="1:4" s="977" customFormat="1" ht="18" customHeight="1" x14ac:dyDescent="0.2">
      <c r="A181" s="1351" t="s">
        <v>1296</v>
      </c>
      <c r="B181" s="1244" t="s">
        <v>1160</v>
      </c>
      <c r="C181" s="1244" t="s">
        <v>1161</v>
      </c>
      <c r="D181" s="1352">
        <v>9935</v>
      </c>
    </row>
    <row r="182" spans="1:4" s="977" customFormat="1" ht="18" customHeight="1" x14ac:dyDescent="0.2">
      <c r="A182" s="1351" t="s">
        <v>1297</v>
      </c>
      <c r="B182" s="1244" t="s">
        <v>1160</v>
      </c>
      <c r="C182" s="1244" t="s">
        <v>1161</v>
      </c>
      <c r="D182" s="1352">
        <v>9935</v>
      </c>
    </row>
    <row r="183" spans="1:4" s="977" customFormat="1" ht="18" customHeight="1" x14ac:dyDescent="0.2">
      <c r="A183" s="1351" t="s">
        <v>1298</v>
      </c>
      <c r="B183" s="1244" t="s">
        <v>1160</v>
      </c>
      <c r="C183" s="1244" t="s">
        <v>1161</v>
      </c>
      <c r="D183" s="1352">
        <v>9935</v>
      </c>
    </row>
    <row r="184" spans="1:4" s="977" customFormat="1" ht="18" customHeight="1" x14ac:dyDescent="0.2">
      <c r="A184" s="1351" t="s">
        <v>1299</v>
      </c>
      <c r="B184" s="1244" t="s">
        <v>1160</v>
      </c>
      <c r="C184" s="1244" t="s">
        <v>1161</v>
      </c>
      <c r="D184" s="1352">
        <v>9935</v>
      </c>
    </row>
    <row r="185" spans="1:4" s="977" customFormat="1" ht="18" customHeight="1" x14ac:dyDescent="0.2">
      <c r="A185" s="1351" t="s">
        <v>1300</v>
      </c>
      <c r="B185" s="1244" t="s">
        <v>1160</v>
      </c>
      <c r="C185" s="1244" t="s">
        <v>1161</v>
      </c>
      <c r="D185" s="1352">
        <v>9935</v>
      </c>
    </row>
    <row r="186" spans="1:4" s="977" customFormat="1" ht="18" customHeight="1" x14ac:dyDescent="0.2">
      <c r="A186" s="1351" t="s">
        <v>1301</v>
      </c>
      <c r="B186" s="1244" t="s">
        <v>1160</v>
      </c>
      <c r="C186" s="1244" t="s">
        <v>1161</v>
      </c>
      <c r="D186" s="1352">
        <v>9935</v>
      </c>
    </row>
    <row r="187" spans="1:4" s="977" customFormat="1" ht="18" customHeight="1" x14ac:dyDescent="0.2">
      <c r="A187" s="1351" t="s">
        <v>1302</v>
      </c>
      <c r="B187" s="1244" t="s">
        <v>1160</v>
      </c>
      <c r="C187" s="1244" t="s">
        <v>1161</v>
      </c>
      <c r="D187" s="1352">
        <v>9935</v>
      </c>
    </row>
    <row r="188" spans="1:4" s="977" customFormat="1" ht="18" customHeight="1" x14ac:dyDescent="0.2">
      <c r="A188" s="1351" t="s">
        <v>1303</v>
      </c>
      <c r="B188" s="1244" t="s">
        <v>1160</v>
      </c>
      <c r="C188" s="1244" t="s">
        <v>1161</v>
      </c>
      <c r="D188" s="1352">
        <v>9935</v>
      </c>
    </row>
    <row r="189" spans="1:4" s="977" customFormat="1" ht="18" customHeight="1" x14ac:dyDescent="0.2">
      <c r="A189" s="1351" t="s">
        <v>1304</v>
      </c>
      <c r="B189" s="1244" t="s">
        <v>1050</v>
      </c>
      <c r="C189" s="1244" t="s">
        <v>1051</v>
      </c>
      <c r="D189" s="1352">
        <v>4830</v>
      </c>
    </row>
    <row r="190" spans="1:4" s="977" customFormat="1" ht="18" customHeight="1" x14ac:dyDescent="0.2">
      <c r="A190" s="1351" t="s">
        <v>1305</v>
      </c>
      <c r="B190" s="1244" t="s">
        <v>1160</v>
      </c>
      <c r="C190" s="1244" t="s">
        <v>1161</v>
      </c>
      <c r="D190" s="1352">
        <v>9935</v>
      </c>
    </row>
    <row r="191" spans="1:4" s="977" customFormat="1" ht="18" customHeight="1" x14ac:dyDescent="0.2">
      <c r="A191" s="1351" t="s">
        <v>1306</v>
      </c>
      <c r="B191" s="1244" t="s">
        <v>1160</v>
      </c>
      <c r="C191" s="1244" t="s">
        <v>1161</v>
      </c>
      <c r="D191" s="1352">
        <v>9935</v>
      </c>
    </row>
    <row r="192" spans="1:4" s="977" customFormat="1" ht="18" customHeight="1" x14ac:dyDescent="0.2">
      <c r="A192" s="1351" t="s">
        <v>1307</v>
      </c>
      <c r="B192" s="1244" t="s">
        <v>1160</v>
      </c>
      <c r="C192" s="1244" t="s">
        <v>1161</v>
      </c>
      <c r="D192" s="1352">
        <v>9935</v>
      </c>
    </row>
    <row r="193" spans="1:4" s="977" customFormat="1" ht="18" customHeight="1" x14ac:dyDescent="0.2">
      <c r="A193" s="1351" t="s">
        <v>1308</v>
      </c>
      <c r="B193" s="1244" t="s">
        <v>1160</v>
      </c>
      <c r="C193" s="1244" t="s">
        <v>1161</v>
      </c>
      <c r="D193" s="1352">
        <v>9935</v>
      </c>
    </row>
    <row r="194" spans="1:4" s="977" customFormat="1" ht="18" customHeight="1" x14ac:dyDescent="0.2">
      <c r="A194" s="1351" t="s">
        <v>1309</v>
      </c>
      <c r="B194" s="1244" t="s">
        <v>1160</v>
      </c>
      <c r="C194" s="1244" t="s">
        <v>1161</v>
      </c>
      <c r="D194" s="1352">
        <v>9935</v>
      </c>
    </row>
    <row r="195" spans="1:4" s="977" customFormat="1" ht="18" customHeight="1" x14ac:dyDescent="0.2">
      <c r="A195" s="1351" t="s">
        <v>1310</v>
      </c>
      <c r="B195" s="1244" t="s">
        <v>1160</v>
      </c>
      <c r="C195" s="1244" t="s">
        <v>1161</v>
      </c>
      <c r="D195" s="1352">
        <v>9935</v>
      </c>
    </row>
    <row r="196" spans="1:4" s="977" customFormat="1" ht="18" customHeight="1" x14ac:dyDescent="0.2">
      <c r="A196" s="1351" t="s">
        <v>1311</v>
      </c>
      <c r="B196" s="1244" t="s">
        <v>1160</v>
      </c>
      <c r="C196" s="1244" t="s">
        <v>1161</v>
      </c>
      <c r="D196" s="1352">
        <v>9935</v>
      </c>
    </row>
    <row r="197" spans="1:4" s="977" customFormat="1" ht="18" customHeight="1" x14ac:dyDescent="0.2">
      <c r="A197" s="1351" t="s">
        <v>1312</v>
      </c>
      <c r="B197" s="1244" t="s">
        <v>1160</v>
      </c>
      <c r="C197" s="1244" t="s">
        <v>1161</v>
      </c>
      <c r="D197" s="1352">
        <v>9935</v>
      </c>
    </row>
    <row r="198" spans="1:4" s="977" customFormat="1" ht="18" customHeight="1" x14ac:dyDescent="0.2">
      <c r="A198" s="1351" t="s">
        <v>1313</v>
      </c>
      <c r="B198" s="1244" t="s">
        <v>1160</v>
      </c>
      <c r="C198" s="1244" t="s">
        <v>1161</v>
      </c>
      <c r="D198" s="1352">
        <v>9935</v>
      </c>
    </row>
    <row r="199" spans="1:4" s="977" customFormat="1" ht="18" customHeight="1" x14ac:dyDescent="0.2">
      <c r="A199" s="1351" t="s">
        <v>1314</v>
      </c>
      <c r="B199" s="1244" t="s">
        <v>1160</v>
      </c>
      <c r="C199" s="1244" t="s">
        <v>1161</v>
      </c>
      <c r="D199" s="1352">
        <v>9935</v>
      </c>
    </row>
    <row r="200" spans="1:4" s="977" customFormat="1" ht="18" customHeight="1" x14ac:dyDescent="0.2">
      <c r="A200" s="1351" t="s">
        <v>1315</v>
      </c>
      <c r="B200" s="1244" t="s">
        <v>1285</v>
      </c>
      <c r="C200" s="1244" t="s">
        <v>1286</v>
      </c>
      <c r="D200" s="1352">
        <v>1140.71</v>
      </c>
    </row>
    <row r="201" spans="1:4" s="977" customFormat="1" ht="18" customHeight="1" x14ac:dyDescent="0.2">
      <c r="A201" s="1351" t="s">
        <v>1316</v>
      </c>
      <c r="B201" s="1244" t="s">
        <v>1160</v>
      </c>
      <c r="C201" s="1244" t="s">
        <v>1161</v>
      </c>
      <c r="D201" s="1352">
        <v>9935</v>
      </c>
    </row>
    <row r="202" spans="1:4" s="977" customFormat="1" ht="18" customHeight="1" x14ac:dyDescent="0.2">
      <c r="A202" s="1351" t="s">
        <v>1317</v>
      </c>
      <c r="B202" s="1244" t="s">
        <v>1160</v>
      </c>
      <c r="C202" s="1244" t="s">
        <v>1161</v>
      </c>
      <c r="D202" s="1352">
        <v>9935</v>
      </c>
    </row>
    <row r="203" spans="1:4" s="977" customFormat="1" ht="18" customHeight="1" x14ac:dyDescent="0.2">
      <c r="A203" s="1351" t="s">
        <v>1318</v>
      </c>
      <c r="B203" s="1244" t="s">
        <v>1160</v>
      </c>
      <c r="C203" s="1244" t="s">
        <v>1161</v>
      </c>
      <c r="D203" s="1352">
        <v>9935</v>
      </c>
    </row>
    <row r="204" spans="1:4" s="977" customFormat="1" ht="18" customHeight="1" x14ac:dyDescent="0.2">
      <c r="A204" s="1351" t="s">
        <v>1319</v>
      </c>
      <c r="B204" s="1244" t="s">
        <v>1160</v>
      </c>
      <c r="C204" s="1244" t="s">
        <v>1161</v>
      </c>
      <c r="D204" s="1352">
        <v>9935</v>
      </c>
    </row>
    <row r="205" spans="1:4" s="977" customFormat="1" ht="18" customHeight="1" x14ac:dyDescent="0.2">
      <c r="A205" s="1351" t="s">
        <v>1320</v>
      </c>
      <c r="B205" s="1244" t="s">
        <v>1160</v>
      </c>
      <c r="C205" s="1244" t="s">
        <v>1161</v>
      </c>
      <c r="D205" s="1352">
        <v>9935</v>
      </c>
    </row>
    <row r="206" spans="1:4" s="977" customFormat="1" ht="18" customHeight="1" x14ac:dyDescent="0.2">
      <c r="A206" s="1351" t="s">
        <v>1321</v>
      </c>
      <c r="B206" s="1244" t="s">
        <v>1271</v>
      </c>
      <c r="C206" s="1244" t="s">
        <v>1272</v>
      </c>
      <c r="D206" s="1352">
        <v>1</v>
      </c>
    </row>
    <row r="207" spans="1:4" s="977" customFormat="1" ht="18" customHeight="1" x14ac:dyDescent="0.2">
      <c r="A207" s="1351" t="s">
        <v>1322</v>
      </c>
      <c r="B207" s="1244" t="s">
        <v>1271</v>
      </c>
      <c r="C207" s="1244" t="s">
        <v>1272</v>
      </c>
      <c r="D207" s="1352">
        <v>1</v>
      </c>
    </row>
    <row r="208" spans="1:4" s="977" customFormat="1" ht="18" customHeight="1" x14ac:dyDescent="0.2">
      <c r="A208" s="1351" t="s">
        <v>1323</v>
      </c>
      <c r="B208" s="1244" t="s">
        <v>1271</v>
      </c>
      <c r="C208" s="1244" t="s">
        <v>1272</v>
      </c>
      <c r="D208" s="1352">
        <v>1</v>
      </c>
    </row>
    <row r="209" spans="1:4" s="977" customFormat="1" ht="18" customHeight="1" x14ac:dyDescent="0.2">
      <c r="A209" s="1351" t="s">
        <v>1324</v>
      </c>
      <c r="B209" s="1244" t="s">
        <v>1271</v>
      </c>
      <c r="C209" s="1244" t="s">
        <v>1272</v>
      </c>
      <c r="D209" s="1352">
        <v>1</v>
      </c>
    </row>
    <row r="210" spans="1:4" s="977" customFormat="1" ht="18" customHeight="1" x14ac:dyDescent="0.2">
      <c r="A210" s="1351" t="s">
        <v>1325</v>
      </c>
      <c r="B210" s="1244" t="s">
        <v>1326</v>
      </c>
      <c r="C210" s="1244" t="s">
        <v>1195</v>
      </c>
      <c r="D210" s="1352">
        <v>10606.16</v>
      </c>
    </row>
    <row r="211" spans="1:4" s="977" customFormat="1" ht="18" customHeight="1" x14ac:dyDescent="0.2">
      <c r="A211" s="1351" t="s">
        <v>1327</v>
      </c>
      <c r="B211" s="1244" t="s">
        <v>1071</v>
      </c>
      <c r="C211" s="1244" t="s">
        <v>1072</v>
      </c>
      <c r="D211" s="1352">
        <v>4869.91</v>
      </c>
    </row>
    <row r="212" spans="1:4" s="977" customFormat="1" ht="18" customHeight="1" x14ac:dyDescent="0.2">
      <c r="A212" s="1351" t="s">
        <v>1328</v>
      </c>
      <c r="B212" s="1244" t="s">
        <v>1271</v>
      </c>
      <c r="C212" s="1244" t="s">
        <v>1272</v>
      </c>
      <c r="D212" s="1352">
        <v>1</v>
      </c>
    </row>
    <row r="213" spans="1:4" s="977" customFormat="1" ht="18" customHeight="1" x14ac:dyDescent="0.2">
      <c r="A213" s="1351" t="s">
        <v>1329</v>
      </c>
      <c r="B213" s="1244" t="s">
        <v>1271</v>
      </c>
      <c r="C213" s="1244" t="s">
        <v>1272</v>
      </c>
      <c r="D213" s="1352">
        <v>1</v>
      </c>
    </row>
    <row r="214" spans="1:4" s="977" customFormat="1" ht="18" customHeight="1" x14ac:dyDescent="0.2">
      <c r="A214" s="1351" t="s">
        <v>1330</v>
      </c>
      <c r="B214" s="1244" t="s">
        <v>1271</v>
      </c>
      <c r="C214" s="1244" t="s">
        <v>1272</v>
      </c>
      <c r="D214" s="1352">
        <v>1</v>
      </c>
    </row>
    <row r="215" spans="1:4" s="977" customFormat="1" ht="18" customHeight="1" x14ac:dyDescent="0.2">
      <c r="A215" s="1351" t="s">
        <v>1331</v>
      </c>
      <c r="B215" s="1244" t="s">
        <v>1271</v>
      </c>
      <c r="C215" s="1244" t="s">
        <v>1272</v>
      </c>
      <c r="D215" s="1352">
        <v>1</v>
      </c>
    </row>
    <row r="216" spans="1:4" s="977" customFormat="1" ht="18" customHeight="1" x14ac:dyDescent="0.2">
      <c r="A216" s="1351" t="s">
        <v>1332</v>
      </c>
      <c r="B216" s="1244" t="s">
        <v>1271</v>
      </c>
      <c r="C216" s="1244" t="s">
        <v>1272</v>
      </c>
      <c r="D216" s="1352">
        <v>1</v>
      </c>
    </row>
    <row r="217" spans="1:4" s="977" customFormat="1" ht="18" customHeight="1" x14ac:dyDescent="0.2">
      <c r="A217" s="1351" t="s">
        <v>1333</v>
      </c>
      <c r="B217" s="1244" t="s">
        <v>1271</v>
      </c>
      <c r="C217" s="1244" t="s">
        <v>1272</v>
      </c>
      <c r="D217" s="1352">
        <v>1</v>
      </c>
    </row>
    <row r="218" spans="1:4" s="977" customFormat="1" ht="18" customHeight="1" x14ac:dyDescent="0.2">
      <c r="A218" s="1351" t="s">
        <v>1334</v>
      </c>
      <c r="B218" s="1244" t="s">
        <v>1271</v>
      </c>
      <c r="C218" s="1244" t="s">
        <v>1272</v>
      </c>
      <c r="D218" s="1352">
        <v>1</v>
      </c>
    </row>
    <row r="219" spans="1:4" s="977" customFormat="1" ht="18" customHeight="1" x14ac:dyDescent="0.2">
      <c r="A219" s="1351" t="s">
        <v>1335</v>
      </c>
      <c r="B219" s="1244" t="s">
        <v>1271</v>
      </c>
      <c r="C219" s="1244" t="s">
        <v>1272</v>
      </c>
      <c r="D219" s="1352">
        <v>1</v>
      </c>
    </row>
    <row r="220" spans="1:4" s="977" customFormat="1" ht="18" customHeight="1" x14ac:dyDescent="0.2">
      <c r="A220" s="1351" t="s">
        <v>1336</v>
      </c>
      <c r="B220" s="1244" t="s">
        <v>1271</v>
      </c>
      <c r="C220" s="1244" t="s">
        <v>1272</v>
      </c>
      <c r="D220" s="1352">
        <v>1</v>
      </c>
    </row>
    <row r="221" spans="1:4" s="977" customFormat="1" ht="18" customHeight="1" x14ac:dyDescent="0.2">
      <c r="A221" s="1351" t="s">
        <v>1337</v>
      </c>
      <c r="B221" s="1244" t="s">
        <v>1271</v>
      </c>
      <c r="C221" s="1244" t="s">
        <v>1272</v>
      </c>
      <c r="D221" s="1352">
        <v>1</v>
      </c>
    </row>
    <row r="222" spans="1:4" s="977" customFormat="1" ht="18" customHeight="1" x14ac:dyDescent="0.2">
      <c r="A222" s="1351" t="s">
        <v>1338</v>
      </c>
      <c r="B222" s="1244" t="s">
        <v>1071</v>
      </c>
      <c r="C222" s="1244" t="s">
        <v>1072</v>
      </c>
      <c r="D222" s="1352">
        <v>4869.91</v>
      </c>
    </row>
    <row r="223" spans="1:4" s="977" customFormat="1" ht="18" customHeight="1" x14ac:dyDescent="0.2">
      <c r="A223" s="1351" t="s">
        <v>1339</v>
      </c>
      <c r="B223" s="1244" t="s">
        <v>1271</v>
      </c>
      <c r="C223" s="1244" t="s">
        <v>1272</v>
      </c>
      <c r="D223" s="1352">
        <v>1</v>
      </c>
    </row>
    <row r="224" spans="1:4" s="977" customFormat="1" ht="18" customHeight="1" x14ac:dyDescent="0.2">
      <c r="A224" s="1351" t="s">
        <v>1340</v>
      </c>
      <c r="B224" s="1244" t="s">
        <v>1271</v>
      </c>
      <c r="C224" s="1244" t="s">
        <v>1272</v>
      </c>
      <c r="D224" s="1352">
        <v>1</v>
      </c>
    </row>
    <row r="225" spans="1:4" s="977" customFormat="1" ht="18" customHeight="1" x14ac:dyDescent="0.2">
      <c r="A225" s="1351" t="s">
        <v>1341</v>
      </c>
      <c r="B225" s="1244" t="s">
        <v>1271</v>
      </c>
      <c r="C225" s="1244" t="s">
        <v>1272</v>
      </c>
      <c r="D225" s="1352">
        <v>1</v>
      </c>
    </row>
    <row r="226" spans="1:4" s="977" customFormat="1" ht="18" customHeight="1" x14ac:dyDescent="0.2">
      <c r="A226" s="1351" t="s">
        <v>1342</v>
      </c>
      <c r="B226" s="1244" t="s">
        <v>1271</v>
      </c>
      <c r="C226" s="1244" t="s">
        <v>1272</v>
      </c>
      <c r="D226" s="1352">
        <v>1</v>
      </c>
    </row>
    <row r="227" spans="1:4" s="977" customFormat="1" ht="18" customHeight="1" x14ac:dyDescent="0.2">
      <c r="A227" s="1351" t="s">
        <v>1343</v>
      </c>
      <c r="B227" s="1244" t="s">
        <v>1271</v>
      </c>
      <c r="C227" s="1244" t="s">
        <v>1272</v>
      </c>
      <c r="D227" s="1352">
        <v>1</v>
      </c>
    </row>
    <row r="228" spans="1:4" s="977" customFormat="1" ht="18" customHeight="1" x14ac:dyDescent="0.2">
      <c r="A228" s="1351" t="s">
        <v>1344</v>
      </c>
      <c r="B228" s="1244" t="s">
        <v>1271</v>
      </c>
      <c r="C228" s="1244" t="s">
        <v>1272</v>
      </c>
      <c r="D228" s="1352">
        <v>1</v>
      </c>
    </row>
    <row r="229" spans="1:4" s="977" customFormat="1" ht="18" customHeight="1" x14ac:dyDescent="0.2">
      <c r="A229" s="1351" t="s">
        <v>1345</v>
      </c>
      <c r="B229" s="1244" t="s">
        <v>1271</v>
      </c>
      <c r="C229" s="1244" t="s">
        <v>1272</v>
      </c>
      <c r="D229" s="1352">
        <v>1</v>
      </c>
    </row>
    <row r="230" spans="1:4" s="977" customFormat="1" ht="18" customHeight="1" x14ac:dyDescent="0.2">
      <c r="A230" s="1351" t="s">
        <v>1346</v>
      </c>
      <c r="B230" s="1244" t="s">
        <v>1271</v>
      </c>
      <c r="C230" s="1244" t="s">
        <v>1272</v>
      </c>
      <c r="D230" s="1352">
        <v>1</v>
      </c>
    </row>
    <row r="231" spans="1:4" s="977" customFormat="1" ht="18" customHeight="1" x14ac:dyDescent="0.2">
      <c r="A231" s="1351" t="s">
        <v>1347</v>
      </c>
      <c r="B231" s="1244" t="s">
        <v>1271</v>
      </c>
      <c r="C231" s="1244" t="s">
        <v>1272</v>
      </c>
      <c r="D231" s="1352">
        <v>1</v>
      </c>
    </row>
    <row r="232" spans="1:4" s="977" customFormat="1" ht="18" customHeight="1" x14ac:dyDescent="0.2">
      <c r="A232" s="1351" t="s">
        <v>1348</v>
      </c>
      <c r="B232" s="1244" t="s">
        <v>1271</v>
      </c>
      <c r="C232" s="1244" t="s">
        <v>1272</v>
      </c>
      <c r="D232" s="1352">
        <v>1</v>
      </c>
    </row>
    <row r="233" spans="1:4" s="977" customFormat="1" ht="18" customHeight="1" x14ac:dyDescent="0.2">
      <c r="A233" s="1351" t="s">
        <v>1349</v>
      </c>
      <c r="B233" s="1244" t="s">
        <v>1050</v>
      </c>
      <c r="C233" s="1244" t="s">
        <v>1051</v>
      </c>
      <c r="D233" s="1352">
        <v>4830</v>
      </c>
    </row>
    <row r="234" spans="1:4" s="977" customFormat="1" ht="18" customHeight="1" x14ac:dyDescent="0.2">
      <c r="A234" s="1351" t="s">
        <v>1350</v>
      </c>
      <c r="B234" s="1244" t="s">
        <v>1271</v>
      </c>
      <c r="C234" s="1244" t="s">
        <v>1272</v>
      </c>
      <c r="D234" s="1352">
        <v>1</v>
      </c>
    </row>
    <row r="235" spans="1:4" s="977" customFormat="1" ht="18" customHeight="1" x14ac:dyDescent="0.2">
      <c r="A235" s="1351" t="s">
        <v>1351</v>
      </c>
      <c r="B235" s="1244" t="s">
        <v>1271</v>
      </c>
      <c r="C235" s="1244" t="s">
        <v>1272</v>
      </c>
      <c r="D235" s="1352">
        <v>1</v>
      </c>
    </row>
    <row r="236" spans="1:4" s="977" customFormat="1" ht="18" customHeight="1" x14ac:dyDescent="0.2">
      <c r="A236" s="1351" t="s">
        <v>1352</v>
      </c>
      <c r="B236" s="1244" t="s">
        <v>1353</v>
      </c>
      <c r="C236" s="1244" t="s">
        <v>1354</v>
      </c>
      <c r="D236" s="1352">
        <v>1</v>
      </c>
    </row>
    <row r="237" spans="1:4" s="977" customFormat="1" ht="18" customHeight="1" x14ac:dyDescent="0.2">
      <c r="A237" s="1351" t="s">
        <v>1355</v>
      </c>
      <c r="B237" s="1244" t="s">
        <v>1356</v>
      </c>
      <c r="C237" s="1244" t="s">
        <v>1357</v>
      </c>
      <c r="D237" s="1352">
        <v>1</v>
      </c>
    </row>
    <row r="238" spans="1:4" s="977" customFormat="1" ht="18" customHeight="1" x14ac:dyDescent="0.2">
      <c r="A238" s="1351" t="s">
        <v>1358</v>
      </c>
      <c r="B238" s="1244" t="s">
        <v>1359</v>
      </c>
      <c r="C238" s="1244" t="s">
        <v>1359</v>
      </c>
      <c r="D238" s="1352">
        <v>1</v>
      </c>
    </row>
    <row r="239" spans="1:4" s="977" customFormat="1" ht="18" customHeight="1" x14ac:dyDescent="0.2">
      <c r="A239" s="1351" t="s">
        <v>1362</v>
      </c>
      <c r="B239" s="1244" t="s">
        <v>1266</v>
      </c>
      <c r="C239" s="1244" t="s">
        <v>1267</v>
      </c>
      <c r="D239" s="1352">
        <v>7472.85</v>
      </c>
    </row>
    <row r="240" spans="1:4" s="977" customFormat="1" ht="18" customHeight="1" x14ac:dyDescent="0.2">
      <c r="A240" s="1351" t="s">
        <v>1363</v>
      </c>
      <c r="B240" s="1244" t="s">
        <v>1160</v>
      </c>
      <c r="C240" s="1244" t="s">
        <v>1161</v>
      </c>
      <c r="D240" s="1352">
        <v>8676.11</v>
      </c>
    </row>
    <row r="241" spans="1:4" s="977" customFormat="1" ht="18" customHeight="1" x14ac:dyDescent="0.2">
      <c r="A241" s="1351" t="s">
        <v>1364</v>
      </c>
      <c r="B241" s="1244" t="s">
        <v>1071</v>
      </c>
      <c r="C241" s="1244" t="s">
        <v>1072</v>
      </c>
      <c r="D241" s="1352">
        <v>4869.91</v>
      </c>
    </row>
    <row r="242" spans="1:4" s="977" customFormat="1" ht="18" customHeight="1" x14ac:dyDescent="0.2">
      <c r="A242" s="1351" t="s">
        <v>1365</v>
      </c>
      <c r="B242" s="1244" t="s">
        <v>1160</v>
      </c>
      <c r="C242" s="1244" t="s">
        <v>1161</v>
      </c>
      <c r="D242" s="1352">
        <v>8676.11</v>
      </c>
    </row>
    <row r="243" spans="1:4" s="977" customFormat="1" ht="18" customHeight="1" x14ac:dyDescent="0.2">
      <c r="A243" s="1351" t="s">
        <v>1366</v>
      </c>
      <c r="B243" s="1244" t="s">
        <v>1160</v>
      </c>
      <c r="C243" s="1244" t="s">
        <v>1161</v>
      </c>
      <c r="D243" s="1352">
        <v>8676.11</v>
      </c>
    </row>
    <row r="244" spans="1:4" s="977" customFormat="1" ht="18" customHeight="1" x14ac:dyDescent="0.2">
      <c r="A244" s="1351" t="s">
        <v>1367</v>
      </c>
      <c r="B244" s="1244" t="s">
        <v>1160</v>
      </c>
      <c r="C244" s="1244" t="s">
        <v>1161</v>
      </c>
      <c r="D244" s="1352">
        <v>8676.11</v>
      </c>
    </row>
    <row r="245" spans="1:4" s="977" customFormat="1" ht="18" customHeight="1" x14ac:dyDescent="0.2">
      <c r="A245" s="1351" t="s">
        <v>1368</v>
      </c>
      <c r="B245" s="1244" t="s">
        <v>1160</v>
      </c>
      <c r="C245" s="1244" t="s">
        <v>1161</v>
      </c>
      <c r="D245" s="1352">
        <v>8676.11</v>
      </c>
    </row>
    <row r="246" spans="1:4" s="977" customFormat="1" ht="18" customHeight="1" x14ac:dyDescent="0.2">
      <c r="A246" s="1351" t="s">
        <v>1369</v>
      </c>
      <c r="B246" s="1244" t="s">
        <v>1160</v>
      </c>
      <c r="C246" s="1244" t="s">
        <v>1161</v>
      </c>
      <c r="D246" s="1352">
        <v>8676.11</v>
      </c>
    </row>
    <row r="247" spans="1:4" s="977" customFormat="1" ht="18" customHeight="1" x14ac:dyDescent="0.2">
      <c r="A247" s="1351" t="s">
        <v>1370</v>
      </c>
      <c r="B247" s="1244" t="s">
        <v>1160</v>
      </c>
      <c r="C247" s="1244" t="s">
        <v>1161</v>
      </c>
      <c r="D247" s="1352">
        <v>8676.11</v>
      </c>
    </row>
    <row r="248" spans="1:4" s="977" customFormat="1" ht="18" customHeight="1" x14ac:dyDescent="0.2">
      <c r="A248" s="1351" t="s">
        <v>1371</v>
      </c>
      <c r="B248" s="1244" t="s">
        <v>1160</v>
      </c>
      <c r="C248" s="1244" t="s">
        <v>1161</v>
      </c>
      <c r="D248" s="1352">
        <v>8676.11</v>
      </c>
    </row>
    <row r="249" spans="1:4" s="977" customFormat="1" ht="18" customHeight="1" x14ac:dyDescent="0.2">
      <c r="A249" s="1351" t="s">
        <v>1372</v>
      </c>
      <c r="B249" s="1244" t="s">
        <v>1160</v>
      </c>
      <c r="C249" s="1244" t="s">
        <v>1161</v>
      </c>
      <c r="D249" s="1352">
        <v>8676.11</v>
      </c>
    </row>
    <row r="250" spans="1:4" s="977" customFormat="1" ht="18" customHeight="1" x14ac:dyDescent="0.2">
      <c r="A250" s="1351" t="s">
        <v>1373</v>
      </c>
      <c r="B250" s="1244" t="s">
        <v>1160</v>
      </c>
      <c r="C250" s="1244" t="s">
        <v>1161</v>
      </c>
      <c r="D250" s="1352">
        <v>8676.07</v>
      </c>
    </row>
    <row r="251" spans="1:4" s="977" customFormat="1" ht="18" customHeight="1" x14ac:dyDescent="0.2">
      <c r="A251" s="1351" t="s">
        <v>1374</v>
      </c>
      <c r="B251" s="1244" t="s">
        <v>1160</v>
      </c>
      <c r="C251" s="1244" t="s">
        <v>1161</v>
      </c>
      <c r="D251" s="1352">
        <v>8676.11</v>
      </c>
    </row>
    <row r="252" spans="1:4" s="977" customFormat="1" ht="18" customHeight="1" x14ac:dyDescent="0.2">
      <c r="A252" s="1351" t="s">
        <v>1375</v>
      </c>
      <c r="B252" s="1244" t="s">
        <v>1071</v>
      </c>
      <c r="C252" s="1244" t="s">
        <v>1072</v>
      </c>
      <c r="D252" s="1352">
        <v>4869.91</v>
      </c>
    </row>
    <row r="253" spans="1:4" s="977" customFormat="1" ht="18" customHeight="1" x14ac:dyDescent="0.2">
      <c r="A253" s="1351" t="s">
        <v>1376</v>
      </c>
      <c r="B253" s="1244" t="s">
        <v>1271</v>
      </c>
      <c r="C253" s="1244" t="s">
        <v>1272</v>
      </c>
      <c r="D253" s="1352">
        <v>1</v>
      </c>
    </row>
    <row r="254" spans="1:4" s="977" customFormat="1" ht="18" customHeight="1" x14ac:dyDescent="0.2">
      <c r="A254" s="1351" t="s">
        <v>1377</v>
      </c>
      <c r="B254" s="1244" t="s">
        <v>1271</v>
      </c>
      <c r="C254" s="1244" t="s">
        <v>1272</v>
      </c>
      <c r="D254" s="1352">
        <v>1</v>
      </c>
    </row>
    <row r="255" spans="1:4" s="977" customFormat="1" ht="18" customHeight="1" x14ac:dyDescent="0.2">
      <c r="A255" s="1351" t="s">
        <v>1378</v>
      </c>
      <c r="B255" s="1244" t="s">
        <v>1271</v>
      </c>
      <c r="C255" s="1244" t="s">
        <v>1272</v>
      </c>
      <c r="D255" s="1352">
        <v>1</v>
      </c>
    </row>
    <row r="256" spans="1:4" s="977" customFormat="1" ht="18" customHeight="1" x14ac:dyDescent="0.2">
      <c r="A256" s="1351" t="s">
        <v>1379</v>
      </c>
      <c r="B256" s="1244" t="s">
        <v>1271</v>
      </c>
      <c r="C256" s="1244" t="s">
        <v>1272</v>
      </c>
      <c r="D256" s="1352">
        <v>1</v>
      </c>
    </row>
    <row r="257" spans="1:4" s="977" customFormat="1" ht="18" customHeight="1" x14ac:dyDescent="0.2">
      <c r="A257" s="1351" t="s">
        <v>1380</v>
      </c>
      <c r="B257" s="1244" t="s">
        <v>1271</v>
      </c>
      <c r="C257" s="1244" t="s">
        <v>1272</v>
      </c>
      <c r="D257" s="1352">
        <v>1</v>
      </c>
    </row>
    <row r="258" spans="1:4" s="977" customFormat="1" ht="18" customHeight="1" x14ac:dyDescent="0.2">
      <c r="A258" s="1351" t="s">
        <v>1381</v>
      </c>
      <c r="B258" s="1244" t="s">
        <v>1271</v>
      </c>
      <c r="C258" s="1244" t="s">
        <v>1272</v>
      </c>
      <c r="D258" s="1352">
        <v>1</v>
      </c>
    </row>
    <row r="259" spans="1:4" s="977" customFormat="1" ht="18" customHeight="1" x14ac:dyDescent="0.2">
      <c r="A259" s="1351" t="s">
        <v>1382</v>
      </c>
      <c r="B259" s="1244" t="s">
        <v>1271</v>
      </c>
      <c r="C259" s="1244" t="s">
        <v>1272</v>
      </c>
      <c r="D259" s="1352">
        <v>1</v>
      </c>
    </row>
    <row r="260" spans="1:4" s="977" customFormat="1" ht="18" customHeight="1" x14ac:dyDescent="0.2">
      <c r="A260" s="1351" t="s">
        <v>1383</v>
      </c>
      <c r="B260" s="1244" t="s">
        <v>1271</v>
      </c>
      <c r="C260" s="1244" t="s">
        <v>1272</v>
      </c>
      <c r="D260" s="1352">
        <v>1</v>
      </c>
    </row>
    <row r="261" spans="1:4" s="977" customFormat="1" ht="18" customHeight="1" x14ac:dyDescent="0.2">
      <c r="A261" s="1351" t="s">
        <v>1384</v>
      </c>
      <c r="B261" s="1244" t="s">
        <v>1271</v>
      </c>
      <c r="C261" s="1244" t="s">
        <v>1272</v>
      </c>
      <c r="D261" s="1352">
        <v>1</v>
      </c>
    </row>
    <row r="262" spans="1:4" s="977" customFormat="1" ht="18" customHeight="1" x14ac:dyDescent="0.2">
      <c r="A262" s="1351" t="s">
        <v>1385</v>
      </c>
      <c r="B262" s="1244" t="s">
        <v>1271</v>
      </c>
      <c r="C262" s="1244" t="s">
        <v>1272</v>
      </c>
      <c r="D262" s="1352">
        <v>1</v>
      </c>
    </row>
    <row r="263" spans="1:4" s="977" customFormat="1" ht="18" customHeight="1" x14ac:dyDescent="0.2">
      <c r="A263" s="1351" t="s">
        <v>1386</v>
      </c>
      <c r="B263" s="1244" t="s">
        <v>1271</v>
      </c>
      <c r="C263" s="1244" t="s">
        <v>1272</v>
      </c>
      <c r="D263" s="1352">
        <v>1</v>
      </c>
    </row>
    <row r="264" spans="1:4" s="977" customFormat="1" ht="18" customHeight="1" x14ac:dyDescent="0.2">
      <c r="A264" s="1351" t="s">
        <v>1387</v>
      </c>
      <c r="B264" s="1244" t="s">
        <v>1160</v>
      </c>
      <c r="C264" s="1244" t="s">
        <v>1161</v>
      </c>
      <c r="D264" s="1352">
        <v>8676.11</v>
      </c>
    </row>
    <row r="265" spans="1:4" s="977" customFormat="1" ht="18" customHeight="1" x14ac:dyDescent="0.2">
      <c r="A265" s="1351" t="s">
        <v>1388</v>
      </c>
      <c r="B265" s="1244" t="s">
        <v>1160</v>
      </c>
      <c r="C265" s="1244" t="s">
        <v>1161</v>
      </c>
      <c r="D265" s="1352">
        <v>8676.01</v>
      </c>
    </row>
    <row r="266" spans="1:4" s="977" customFormat="1" ht="18" customHeight="1" x14ac:dyDescent="0.2">
      <c r="A266" s="1351" t="s">
        <v>1389</v>
      </c>
      <c r="B266" s="1244" t="s">
        <v>1160</v>
      </c>
      <c r="C266" s="1244" t="s">
        <v>1161</v>
      </c>
      <c r="D266" s="1352">
        <v>8676.11</v>
      </c>
    </row>
    <row r="267" spans="1:4" s="977" customFormat="1" ht="18" customHeight="1" x14ac:dyDescent="0.2">
      <c r="A267" s="1351" t="s">
        <v>1390</v>
      </c>
      <c r="B267" s="1244" t="s">
        <v>1160</v>
      </c>
      <c r="C267" s="1244" t="s">
        <v>1161</v>
      </c>
      <c r="D267" s="1352">
        <v>8676.11</v>
      </c>
    </row>
    <row r="268" spans="1:4" s="977" customFormat="1" ht="18" customHeight="1" x14ac:dyDescent="0.2">
      <c r="A268" s="1351" t="s">
        <v>1391</v>
      </c>
      <c r="B268" s="1244" t="s">
        <v>1160</v>
      </c>
      <c r="C268" s="1244" t="s">
        <v>1161</v>
      </c>
      <c r="D268" s="1352">
        <v>8676.11</v>
      </c>
    </row>
    <row r="269" spans="1:4" s="977" customFormat="1" ht="18" customHeight="1" x14ac:dyDescent="0.2">
      <c r="A269" s="1351" t="s">
        <v>1392</v>
      </c>
      <c r="B269" s="1244" t="s">
        <v>1160</v>
      </c>
      <c r="C269" s="1244" t="s">
        <v>1161</v>
      </c>
      <c r="D269" s="1352">
        <v>8676.11</v>
      </c>
    </row>
    <row r="270" spans="1:4" s="977" customFormat="1" ht="18" customHeight="1" x14ac:dyDescent="0.2">
      <c r="A270" s="1351" t="s">
        <v>1393</v>
      </c>
      <c r="B270" s="1244" t="s">
        <v>1160</v>
      </c>
      <c r="C270" s="1244" t="s">
        <v>1161</v>
      </c>
      <c r="D270" s="1352">
        <v>8676.11</v>
      </c>
    </row>
    <row r="271" spans="1:4" s="977" customFormat="1" ht="18" customHeight="1" x14ac:dyDescent="0.2">
      <c r="A271" s="1351" t="s">
        <v>1394</v>
      </c>
      <c r="B271" s="1244" t="s">
        <v>1160</v>
      </c>
      <c r="C271" s="1244" t="s">
        <v>1161</v>
      </c>
      <c r="D271" s="1352">
        <v>8676.11</v>
      </c>
    </row>
    <row r="272" spans="1:4" s="977" customFormat="1" ht="18" customHeight="1" x14ac:dyDescent="0.2">
      <c r="A272" s="1351" t="s">
        <v>1395</v>
      </c>
      <c r="B272" s="1244" t="s">
        <v>1160</v>
      </c>
      <c r="C272" s="1244" t="s">
        <v>1161</v>
      </c>
      <c r="D272" s="1352">
        <v>8676.11</v>
      </c>
    </row>
    <row r="273" spans="1:4" s="977" customFormat="1" ht="18" customHeight="1" x14ac:dyDescent="0.2">
      <c r="A273" s="1351" t="s">
        <v>1396</v>
      </c>
      <c r="B273" s="1244" t="s">
        <v>1397</v>
      </c>
      <c r="C273" s="1244" t="s">
        <v>1398</v>
      </c>
      <c r="D273" s="1352">
        <v>1322.5</v>
      </c>
    </row>
    <row r="274" spans="1:4" s="977" customFormat="1" ht="18" customHeight="1" x14ac:dyDescent="0.2">
      <c r="A274" s="1351" t="s">
        <v>1399</v>
      </c>
      <c r="B274" s="1244" t="s">
        <v>1160</v>
      </c>
      <c r="C274" s="1244" t="s">
        <v>1161</v>
      </c>
      <c r="D274" s="1352">
        <v>8676.11</v>
      </c>
    </row>
    <row r="275" spans="1:4" s="977" customFormat="1" ht="18" customHeight="1" x14ac:dyDescent="0.2">
      <c r="A275" s="1351" t="s">
        <v>1400</v>
      </c>
      <c r="B275" s="1244" t="s">
        <v>1160</v>
      </c>
      <c r="C275" s="1244" t="s">
        <v>1161</v>
      </c>
      <c r="D275" s="1352">
        <v>8676.11</v>
      </c>
    </row>
    <row r="276" spans="1:4" s="977" customFormat="1" ht="18" customHeight="1" x14ac:dyDescent="0.2">
      <c r="A276" s="1351" t="s">
        <v>1401</v>
      </c>
      <c r="B276" s="1244" t="s">
        <v>1160</v>
      </c>
      <c r="C276" s="1244" t="s">
        <v>1161</v>
      </c>
      <c r="D276" s="1352">
        <v>8676.11</v>
      </c>
    </row>
    <row r="277" spans="1:4" s="977" customFormat="1" ht="18" customHeight="1" x14ac:dyDescent="0.2">
      <c r="A277" s="1351" t="s">
        <v>1402</v>
      </c>
      <c r="B277" s="1244" t="s">
        <v>1160</v>
      </c>
      <c r="C277" s="1244" t="s">
        <v>1161</v>
      </c>
      <c r="D277" s="1352">
        <v>8676.11</v>
      </c>
    </row>
    <row r="278" spans="1:4" s="977" customFormat="1" ht="18" customHeight="1" x14ac:dyDescent="0.2">
      <c r="A278" s="1351" t="s">
        <v>1403</v>
      </c>
      <c r="B278" s="1244" t="s">
        <v>1160</v>
      </c>
      <c r="C278" s="1244" t="s">
        <v>1161</v>
      </c>
      <c r="D278" s="1352">
        <v>8676.11</v>
      </c>
    </row>
    <row r="279" spans="1:4" s="977" customFormat="1" ht="18" customHeight="1" x14ac:dyDescent="0.2">
      <c r="A279" s="1351" t="s">
        <v>1404</v>
      </c>
      <c r="B279" s="1244" t="s">
        <v>1160</v>
      </c>
      <c r="C279" s="1244" t="s">
        <v>1161</v>
      </c>
      <c r="D279" s="1352">
        <v>8676.11</v>
      </c>
    </row>
    <row r="280" spans="1:4" s="977" customFormat="1" ht="18" customHeight="1" x14ac:dyDescent="0.2">
      <c r="A280" s="1351" t="s">
        <v>1405</v>
      </c>
      <c r="B280" s="1244" t="s">
        <v>1160</v>
      </c>
      <c r="C280" s="1244" t="s">
        <v>1161</v>
      </c>
      <c r="D280" s="1352">
        <v>8676.11</v>
      </c>
    </row>
    <row r="281" spans="1:4" s="977" customFormat="1" ht="18" customHeight="1" x14ac:dyDescent="0.2">
      <c r="A281" s="1351" t="s">
        <v>1406</v>
      </c>
      <c r="B281" s="1244" t="s">
        <v>1160</v>
      </c>
      <c r="C281" s="1244" t="s">
        <v>1161</v>
      </c>
      <c r="D281" s="1352">
        <v>8676.11</v>
      </c>
    </row>
    <row r="282" spans="1:4" s="977" customFormat="1" ht="18" customHeight="1" x14ac:dyDescent="0.2">
      <c r="A282" s="1351" t="s">
        <v>1407</v>
      </c>
      <c r="B282" s="1244" t="s">
        <v>1160</v>
      </c>
      <c r="C282" s="1244" t="s">
        <v>1161</v>
      </c>
      <c r="D282" s="1352">
        <v>8676.11</v>
      </c>
    </row>
    <row r="283" spans="1:4" s="977" customFormat="1" ht="18" customHeight="1" x14ac:dyDescent="0.2">
      <c r="A283" s="1351" t="s">
        <v>1408</v>
      </c>
      <c r="B283" s="1244" t="s">
        <v>1160</v>
      </c>
      <c r="C283" s="1244" t="s">
        <v>1161</v>
      </c>
      <c r="D283" s="1352">
        <v>8676.11</v>
      </c>
    </row>
    <row r="284" spans="1:4" s="977" customFormat="1" ht="18" customHeight="1" x14ac:dyDescent="0.2">
      <c r="A284" s="1351" t="s">
        <v>1409</v>
      </c>
      <c r="B284" s="1244" t="s">
        <v>1410</v>
      </c>
      <c r="C284" s="1244" t="s">
        <v>1411</v>
      </c>
      <c r="D284" s="1352">
        <v>718.75</v>
      </c>
    </row>
    <row r="285" spans="1:4" s="977" customFormat="1" ht="18" customHeight="1" x14ac:dyDescent="0.2">
      <c r="A285" s="1351" t="s">
        <v>1412</v>
      </c>
      <c r="B285" s="1244" t="s">
        <v>1160</v>
      </c>
      <c r="C285" s="1244" t="s">
        <v>1161</v>
      </c>
      <c r="D285" s="1352">
        <v>8676.11</v>
      </c>
    </row>
    <row r="286" spans="1:4" s="977" customFormat="1" ht="18" customHeight="1" x14ac:dyDescent="0.2">
      <c r="A286" s="1351" t="s">
        <v>1413</v>
      </c>
      <c r="B286" s="1244" t="s">
        <v>1160</v>
      </c>
      <c r="C286" s="1244" t="s">
        <v>1161</v>
      </c>
      <c r="D286" s="1352">
        <v>8676.11</v>
      </c>
    </row>
    <row r="287" spans="1:4" s="977" customFormat="1" ht="18" customHeight="1" x14ac:dyDescent="0.2">
      <c r="A287" s="1351" t="s">
        <v>1414</v>
      </c>
      <c r="B287" s="1244" t="s">
        <v>1160</v>
      </c>
      <c r="C287" s="1244" t="s">
        <v>1161</v>
      </c>
      <c r="D287" s="1352">
        <v>8676.11</v>
      </c>
    </row>
    <row r="288" spans="1:4" s="977" customFormat="1" ht="18" customHeight="1" x14ac:dyDescent="0.2">
      <c r="A288" s="1351" t="s">
        <v>1415</v>
      </c>
      <c r="B288" s="1244" t="s">
        <v>1160</v>
      </c>
      <c r="C288" s="1244" t="s">
        <v>1161</v>
      </c>
      <c r="D288" s="1352">
        <v>8676.11</v>
      </c>
    </row>
    <row r="289" spans="1:4" s="977" customFormat="1" ht="18" customHeight="1" x14ac:dyDescent="0.2">
      <c r="A289" s="1351" t="s">
        <v>1416</v>
      </c>
      <c r="B289" s="1244" t="s">
        <v>1160</v>
      </c>
      <c r="C289" s="1244" t="s">
        <v>1161</v>
      </c>
      <c r="D289" s="1352">
        <v>8676.11</v>
      </c>
    </row>
    <row r="290" spans="1:4" s="977" customFormat="1" ht="18" customHeight="1" x14ac:dyDescent="0.2">
      <c r="A290" s="1351" t="s">
        <v>1417</v>
      </c>
      <c r="B290" s="1244" t="s">
        <v>1160</v>
      </c>
      <c r="C290" s="1244" t="s">
        <v>1161</v>
      </c>
      <c r="D290" s="1352">
        <v>8676.11</v>
      </c>
    </row>
    <row r="291" spans="1:4" s="977" customFormat="1" ht="18" customHeight="1" x14ac:dyDescent="0.2">
      <c r="A291" s="1351" t="s">
        <v>1418</v>
      </c>
      <c r="B291" s="1244" t="s">
        <v>1419</v>
      </c>
      <c r="C291" s="1244" t="s">
        <v>1420</v>
      </c>
      <c r="D291" s="1352">
        <v>8676.11</v>
      </c>
    </row>
    <row r="292" spans="1:4" s="977" customFormat="1" ht="18" customHeight="1" x14ac:dyDescent="0.2">
      <c r="A292" s="1351" t="s">
        <v>1421</v>
      </c>
      <c r="B292" s="1244" t="s">
        <v>1160</v>
      </c>
      <c r="C292" s="1244" t="s">
        <v>1161</v>
      </c>
      <c r="D292" s="1352">
        <v>8676.11</v>
      </c>
    </row>
    <row r="293" spans="1:4" s="977" customFormat="1" ht="18" customHeight="1" x14ac:dyDescent="0.2">
      <c r="A293" s="1351" t="s">
        <v>1422</v>
      </c>
      <c r="B293" s="1244" t="s">
        <v>1160</v>
      </c>
      <c r="C293" s="1244" t="s">
        <v>1161</v>
      </c>
      <c r="D293" s="1352">
        <v>8676.11</v>
      </c>
    </row>
    <row r="294" spans="1:4" s="977" customFormat="1" ht="18" customHeight="1" x14ac:dyDescent="0.2">
      <c r="A294" s="1351" t="s">
        <v>1423</v>
      </c>
      <c r="B294" s="1244" t="s">
        <v>1160</v>
      </c>
      <c r="C294" s="1244" t="s">
        <v>1161</v>
      </c>
      <c r="D294" s="1352">
        <v>8676.11</v>
      </c>
    </row>
    <row r="295" spans="1:4" s="977" customFormat="1" ht="18" customHeight="1" x14ac:dyDescent="0.2">
      <c r="A295" s="1351" t="s">
        <v>1424</v>
      </c>
      <c r="B295" s="1244" t="s">
        <v>1425</v>
      </c>
      <c r="C295" s="1244" t="s">
        <v>1426</v>
      </c>
      <c r="D295" s="1352">
        <v>265.98</v>
      </c>
    </row>
    <row r="296" spans="1:4" s="977" customFormat="1" ht="18" customHeight="1" x14ac:dyDescent="0.2">
      <c r="A296" s="1351" t="s">
        <v>1427</v>
      </c>
      <c r="B296" s="1244" t="s">
        <v>1160</v>
      </c>
      <c r="C296" s="1244" t="s">
        <v>1161</v>
      </c>
      <c r="D296" s="1352">
        <v>8676.11</v>
      </c>
    </row>
    <row r="297" spans="1:4" s="977" customFormat="1" ht="18" customHeight="1" x14ac:dyDescent="0.2">
      <c r="A297" s="1351" t="s">
        <v>1428</v>
      </c>
      <c r="B297" s="1244" t="s">
        <v>1271</v>
      </c>
      <c r="C297" s="1244" t="s">
        <v>1272</v>
      </c>
      <c r="D297" s="1352">
        <v>1</v>
      </c>
    </row>
    <row r="298" spans="1:4" s="977" customFormat="1" ht="18" customHeight="1" x14ac:dyDescent="0.2">
      <c r="A298" s="1351" t="s">
        <v>1429</v>
      </c>
      <c r="B298" s="1244" t="s">
        <v>1271</v>
      </c>
      <c r="C298" s="1244" t="s">
        <v>1272</v>
      </c>
      <c r="D298" s="1352">
        <v>1</v>
      </c>
    </row>
    <row r="299" spans="1:4" s="977" customFormat="1" ht="18" customHeight="1" x14ac:dyDescent="0.2">
      <c r="A299" s="1351" t="s">
        <v>1430</v>
      </c>
      <c r="B299" s="1244" t="s">
        <v>1271</v>
      </c>
      <c r="C299" s="1244" t="s">
        <v>1272</v>
      </c>
      <c r="D299" s="1352">
        <v>1</v>
      </c>
    </row>
    <row r="300" spans="1:4" s="977" customFormat="1" ht="18" customHeight="1" x14ac:dyDescent="0.2">
      <c r="A300" s="1351" t="s">
        <v>1431</v>
      </c>
      <c r="B300" s="1244" t="s">
        <v>1271</v>
      </c>
      <c r="C300" s="1244" t="s">
        <v>1272</v>
      </c>
      <c r="D300" s="1352">
        <v>1</v>
      </c>
    </row>
    <row r="301" spans="1:4" s="977" customFormat="1" ht="18" customHeight="1" x14ac:dyDescent="0.2">
      <c r="A301" s="1351" t="s">
        <v>1432</v>
      </c>
      <c r="B301" s="1244" t="s">
        <v>1271</v>
      </c>
      <c r="C301" s="1244" t="s">
        <v>1272</v>
      </c>
      <c r="D301" s="1352">
        <v>1</v>
      </c>
    </row>
    <row r="302" spans="1:4" s="977" customFormat="1" ht="18" customHeight="1" x14ac:dyDescent="0.2">
      <c r="A302" s="1351" t="s">
        <v>1433</v>
      </c>
      <c r="B302" s="1244" t="s">
        <v>1271</v>
      </c>
      <c r="C302" s="1244" t="s">
        <v>1272</v>
      </c>
      <c r="D302" s="1352">
        <v>1</v>
      </c>
    </row>
    <row r="303" spans="1:4" s="977" customFormat="1" ht="18" customHeight="1" x14ac:dyDescent="0.2">
      <c r="A303" s="1351" t="s">
        <v>1434</v>
      </c>
      <c r="B303" s="1244" t="s">
        <v>1271</v>
      </c>
      <c r="C303" s="1244" t="s">
        <v>1272</v>
      </c>
      <c r="D303" s="1352">
        <v>1</v>
      </c>
    </row>
    <row r="304" spans="1:4" s="977" customFormat="1" ht="18" customHeight="1" x14ac:dyDescent="0.2">
      <c r="A304" s="1351" t="s">
        <v>1435</v>
      </c>
      <c r="B304" s="1244" t="s">
        <v>1271</v>
      </c>
      <c r="C304" s="1244" t="s">
        <v>1272</v>
      </c>
      <c r="D304" s="1352">
        <v>1</v>
      </c>
    </row>
    <row r="305" spans="1:4" s="977" customFormat="1" ht="18" customHeight="1" x14ac:dyDescent="0.2">
      <c r="A305" s="1351" t="s">
        <v>1436</v>
      </c>
      <c r="B305" s="1244" t="s">
        <v>1437</v>
      </c>
      <c r="C305" s="1244" t="s">
        <v>1438</v>
      </c>
      <c r="D305" s="1352">
        <v>22563</v>
      </c>
    </row>
    <row r="306" spans="1:4" s="977" customFormat="1" ht="18" customHeight="1" x14ac:dyDescent="0.2">
      <c r="A306" s="1351" t="s">
        <v>1439</v>
      </c>
      <c r="B306" s="1244" t="s">
        <v>1271</v>
      </c>
      <c r="C306" s="1244" t="s">
        <v>1272</v>
      </c>
      <c r="D306" s="1352">
        <v>1</v>
      </c>
    </row>
    <row r="307" spans="1:4" s="977" customFormat="1" ht="18" customHeight="1" x14ac:dyDescent="0.2">
      <c r="A307" s="1351" t="s">
        <v>1440</v>
      </c>
      <c r="B307" s="1244" t="s">
        <v>1271</v>
      </c>
      <c r="C307" s="1244" t="s">
        <v>1272</v>
      </c>
      <c r="D307" s="1352">
        <v>1</v>
      </c>
    </row>
    <row r="308" spans="1:4" s="977" customFormat="1" ht="18" customHeight="1" x14ac:dyDescent="0.2">
      <c r="A308" s="1351" t="s">
        <v>1441</v>
      </c>
      <c r="B308" s="1244" t="s">
        <v>1271</v>
      </c>
      <c r="C308" s="1244" t="s">
        <v>1272</v>
      </c>
      <c r="D308" s="1352">
        <v>1</v>
      </c>
    </row>
    <row r="309" spans="1:4" s="977" customFormat="1" ht="18" customHeight="1" x14ac:dyDescent="0.2">
      <c r="A309" s="1351" t="s">
        <v>1442</v>
      </c>
      <c r="B309" s="1244" t="s">
        <v>1271</v>
      </c>
      <c r="C309" s="1244" t="s">
        <v>1272</v>
      </c>
      <c r="D309" s="1352">
        <v>1</v>
      </c>
    </row>
    <row r="310" spans="1:4" s="977" customFormat="1" ht="18" customHeight="1" x14ac:dyDescent="0.2">
      <c r="A310" s="1351" t="s">
        <v>1443</v>
      </c>
      <c r="B310" s="1244" t="s">
        <v>1271</v>
      </c>
      <c r="C310" s="1244" t="s">
        <v>1272</v>
      </c>
      <c r="D310" s="1352">
        <v>1</v>
      </c>
    </row>
    <row r="311" spans="1:4" s="977" customFormat="1" ht="18" customHeight="1" x14ac:dyDescent="0.2">
      <c r="A311" s="1351" t="s">
        <v>1444</v>
      </c>
      <c r="B311" s="1244" t="s">
        <v>1271</v>
      </c>
      <c r="C311" s="1244" t="s">
        <v>1272</v>
      </c>
      <c r="D311" s="1352">
        <v>1</v>
      </c>
    </row>
    <row r="312" spans="1:4" s="977" customFormat="1" ht="18" customHeight="1" x14ac:dyDescent="0.2">
      <c r="A312" s="1351" t="s">
        <v>1445</v>
      </c>
      <c r="B312" s="1244" t="s">
        <v>1271</v>
      </c>
      <c r="C312" s="1244" t="s">
        <v>1272</v>
      </c>
      <c r="D312" s="1352">
        <v>1</v>
      </c>
    </row>
    <row r="313" spans="1:4" s="977" customFormat="1" ht="18" customHeight="1" x14ac:dyDescent="0.2">
      <c r="A313" s="1351" t="s">
        <v>1446</v>
      </c>
      <c r="B313" s="1244" t="s">
        <v>1271</v>
      </c>
      <c r="C313" s="1244" t="s">
        <v>1272</v>
      </c>
      <c r="D313" s="1352">
        <v>1</v>
      </c>
    </row>
    <row r="314" spans="1:4" s="977" customFormat="1" ht="18" customHeight="1" x14ac:dyDescent="0.2">
      <c r="A314" s="1351" t="s">
        <v>1447</v>
      </c>
      <c r="B314" s="1244" t="s">
        <v>1271</v>
      </c>
      <c r="C314" s="1244" t="s">
        <v>1272</v>
      </c>
      <c r="D314" s="1352">
        <v>1</v>
      </c>
    </row>
    <row r="315" spans="1:4" s="977" customFormat="1" ht="18" customHeight="1" x14ac:dyDescent="0.2">
      <c r="A315" s="1351" t="s">
        <v>1448</v>
      </c>
      <c r="B315" s="1244" t="s">
        <v>1271</v>
      </c>
      <c r="C315" s="1244" t="s">
        <v>1272</v>
      </c>
      <c r="D315" s="1352">
        <v>1</v>
      </c>
    </row>
    <row r="316" spans="1:4" s="977" customFormat="1" ht="18" customHeight="1" x14ac:dyDescent="0.2">
      <c r="A316" s="1351" t="s">
        <v>1449</v>
      </c>
      <c r="B316" s="1244" t="s">
        <v>1450</v>
      </c>
      <c r="C316" s="1244" t="s">
        <v>1451</v>
      </c>
      <c r="D316" s="1352">
        <v>2414.4299999999998</v>
      </c>
    </row>
    <row r="317" spans="1:4" s="977" customFormat="1" ht="18" customHeight="1" x14ac:dyDescent="0.2">
      <c r="A317" s="1351" t="s">
        <v>1452</v>
      </c>
      <c r="B317" s="1244" t="s">
        <v>1071</v>
      </c>
      <c r="C317" s="1244" t="s">
        <v>1072</v>
      </c>
      <c r="D317" s="1352">
        <v>4869.91</v>
      </c>
    </row>
    <row r="318" spans="1:4" s="977" customFormat="1" ht="18" customHeight="1" x14ac:dyDescent="0.2">
      <c r="A318" s="1351" t="s">
        <v>1453</v>
      </c>
      <c r="B318" s="1244" t="s">
        <v>1271</v>
      </c>
      <c r="C318" s="1244" t="s">
        <v>1272</v>
      </c>
      <c r="D318" s="1352">
        <v>1</v>
      </c>
    </row>
    <row r="319" spans="1:4" s="977" customFormat="1" ht="18" customHeight="1" x14ac:dyDescent="0.2">
      <c r="A319" s="1351" t="s">
        <v>1454</v>
      </c>
      <c r="B319" s="1244" t="s">
        <v>1271</v>
      </c>
      <c r="C319" s="1244" t="s">
        <v>1272</v>
      </c>
      <c r="D319" s="1352">
        <v>1</v>
      </c>
    </row>
    <row r="320" spans="1:4" s="977" customFormat="1" ht="18" customHeight="1" x14ac:dyDescent="0.2">
      <c r="A320" s="1351" t="s">
        <v>1455</v>
      </c>
      <c r="B320" s="1244" t="s">
        <v>1271</v>
      </c>
      <c r="C320" s="1244" t="s">
        <v>1272</v>
      </c>
      <c r="D320" s="1352">
        <v>1</v>
      </c>
    </row>
    <row r="321" spans="1:4" s="977" customFormat="1" ht="18" customHeight="1" x14ac:dyDescent="0.2">
      <c r="A321" s="1351" t="s">
        <v>1456</v>
      </c>
      <c r="B321" s="1244" t="s">
        <v>1271</v>
      </c>
      <c r="C321" s="1244" t="s">
        <v>1272</v>
      </c>
      <c r="D321" s="1352">
        <v>1</v>
      </c>
    </row>
    <row r="322" spans="1:4" s="977" customFormat="1" ht="18" customHeight="1" x14ac:dyDescent="0.2">
      <c r="A322" s="1351" t="s">
        <v>1457</v>
      </c>
      <c r="B322" s="1244" t="s">
        <v>1271</v>
      </c>
      <c r="C322" s="1244" t="s">
        <v>1272</v>
      </c>
      <c r="D322" s="1352">
        <v>1</v>
      </c>
    </row>
    <row r="323" spans="1:4" s="977" customFormat="1" ht="18" customHeight="1" x14ac:dyDescent="0.2">
      <c r="A323" s="1351" t="s">
        <v>1458</v>
      </c>
      <c r="B323" s="1244" t="s">
        <v>1271</v>
      </c>
      <c r="C323" s="1244" t="s">
        <v>1272</v>
      </c>
      <c r="D323" s="1352">
        <v>1</v>
      </c>
    </row>
    <row r="324" spans="1:4" s="977" customFormat="1" ht="18" customHeight="1" x14ac:dyDescent="0.2">
      <c r="A324" s="1351" t="s">
        <v>1459</v>
      </c>
      <c r="B324" s="1244" t="s">
        <v>1271</v>
      </c>
      <c r="C324" s="1244" t="s">
        <v>1272</v>
      </c>
      <c r="D324" s="1352">
        <v>1</v>
      </c>
    </row>
    <row r="325" spans="1:4" s="977" customFormat="1" ht="18" customHeight="1" x14ac:dyDescent="0.2">
      <c r="A325" s="1351" t="s">
        <v>1460</v>
      </c>
      <c r="B325" s="1244" t="s">
        <v>1271</v>
      </c>
      <c r="C325" s="1244" t="s">
        <v>1272</v>
      </c>
      <c r="D325" s="1352">
        <v>1</v>
      </c>
    </row>
    <row r="326" spans="1:4" s="977" customFormat="1" ht="18" customHeight="1" x14ac:dyDescent="0.2">
      <c r="A326" s="1351" t="s">
        <v>1461</v>
      </c>
      <c r="B326" s="1244" t="s">
        <v>1271</v>
      </c>
      <c r="C326" s="1244" t="s">
        <v>1272</v>
      </c>
      <c r="D326" s="1352">
        <v>1</v>
      </c>
    </row>
    <row r="327" spans="1:4" s="977" customFormat="1" ht="18" customHeight="1" x14ac:dyDescent="0.2">
      <c r="A327" s="1351" t="s">
        <v>1462</v>
      </c>
      <c r="B327" s="1244" t="s">
        <v>1271</v>
      </c>
      <c r="C327" s="1244" t="s">
        <v>1272</v>
      </c>
      <c r="D327" s="1352">
        <v>1</v>
      </c>
    </row>
    <row r="328" spans="1:4" s="977" customFormat="1" ht="18" customHeight="1" x14ac:dyDescent="0.2">
      <c r="A328" s="1351" t="s">
        <v>1463</v>
      </c>
      <c r="B328" s="1244" t="s">
        <v>1071</v>
      </c>
      <c r="C328" s="1244" t="s">
        <v>1072</v>
      </c>
      <c r="D328" s="1352">
        <v>4869.91</v>
      </c>
    </row>
    <row r="329" spans="1:4" s="977" customFormat="1" ht="18" customHeight="1" x14ac:dyDescent="0.2">
      <c r="A329" s="1351" t="s">
        <v>1464</v>
      </c>
      <c r="B329" s="1244" t="s">
        <v>1271</v>
      </c>
      <c r="C329" s="1244" t="s">
        <v>1272</v>
      </c>
      <c r="D329" s="1352">
        <v>1</v>
      </c>
    </row>
    <row r="330" spans="1:4" s="977" customFormat="1" ht="18" customHeight="1" x14ac:dyDescent="0.2">
      <c r="A330" s="1351" t="s">
        <v>1465</v>
      </c>
      <c r="B330" s="1244" t="s">
        <v>1466</v>
      </c>
      <c r="C330" s="1244" t="s">
        <v>1467</v>
      </c>
      <c r="D330" s="1352">
        <v>1</v>
      </c>
    </row>
    <row r="331" spans="1:4" s="977" customFormat="1" ht="18" customHeight="1" x14ac:dyDescent="0.2">
      <c r="A331" s="1351" t="s">
        <v>1468</v>
      </c>
      <c r="B331" s="1244" t="s">
        <v>1071</v>
      </c>
      <c r="C331" s="1244" t="s">
        <v>1072</v>
      </c>
      <c r="D331" s="1352">
        <v>4869.91</v>
      </c>
    </row>
    <row r="332" spans="1:4" s="977" customFormat="1" ht="18" customHeight="1" x14ac:dyDescent="0.2">
      <c r="A332" s="1351" t="s">
        <v>1469</v>
      </c>
      <c r="B332" s="1244" t="s">
        <v>1160</v>
      </c>
      <c r="C332" s="1244" t="s">
        <v>1161</v>
      </c>
      <c r="D332" s="1352">
        <v>9951.1</v>
      </c>
    </row>
    <row r="333" spans="1:4" s="977" customFormat="1" ht="18" customHeight="1" x14ac:dyDescent="0.2">
      <c r="A333" s="1351" t="s">
        <v>1470</v>
      </c>
      <c r="B333" s="1244" t="s">
        <v>1160</v>
      </c>
      <c r="C333" s="1244" t="s">
        <v>1161</v>
      </c>
      <c r="D333" s="1352">
        <v>9951.1</v>
      </c>
    </row>
    <row r="334" spans="1:4" s="977" customFormat="1" ht="18" customHeight="1" x14ac:dyDescent="0.2">
      <c r="A334" s="1351" t="s">
        <v>1471</v>
      </c>
      <c r="B334" s="1244" t="s">
        <v>1160</v>
      </c>
      <c r="C334" s="1244" t="s">
        <v>1161</v>
      </c>
      <c r="D334" s="1352">
        <v>9951.1</v>
      </c>
    </row>
    <row r="335" spans="1:4" s="977" customFormat="1" ht="18" customHeight="1" x14ac:dyDescent="0.2">
      <c r="A335" s="1351" t="s">
        <v>1472</v>
      </c>
      <c r="B335" s="1244" t="s">
        <v>1160</v>
      </c>
      <c r="C335" s="1244" t="s">
        <v>1161</v>
      </c>
      <c r="D335" s="1352">
        <v>9951.1</v>
      </c>
    </row>
    <row r="336" spans="1:4" s="977" customFormat="1" ht="18" customHeight="1" x14ac:dyDescent="0.2">
      <c r="A336" s="1351" t="s">
        <v>1473</v>
      </c>
      <c r="B336" s="1244" t="s">
        <v>1160</v>
      </c>
      <c r="C336" s="1244" t="s">
        <v>1161</v>
      </c>
      <c r="D336" s="1352">
        <v>9951.1</v>
      </c>
    </row>
    <row r="337" spans="1:4" s="977" customFormat="1" ht="18" customHeight="1" x14ac:dyDescent="0.2">
      <c r="A337" s="1351" t="s">
        <v>1474</v>
      </c>
      <c r="B337" s="1244" t="s">
        <v>1160</v>
      </c>
      <c r="C337" s="1244" t="s">
        <v>1161</v>
      </c>
      <c r="D337" s="1352">
        <v>9951.1</v>
      </c>
    </row>
    <row r="338" spans="1:4" s="977" customFormat="1" ht="18" customHeight="1" x14ac:dyDescent="0.2">
      <c r="A338" s="1351" t="s">
        <v>1475</v>
      </c>
      <c r="B338" s="1244" t="s">
        <v>1160</v>
      </c>
      <c r="C338" s="1244" t="s">
        <v>1161</v>
      </c>
      <c r="D338" s="1352">
        <v>9951.1</v>
      </c>
    </row>
    <row r="339" spans="1:4" s="977" customFormat="1" ht="18" customHeight="1" x14ac:dyDescent="0.2">
      <c r="A339" s="1351" t="s">
        <v>1476</v>
      </c>
      <c r="B339" s="1244" t="s">
        <v>1160</v>
      </c>
      <c r="C339" s="1244" t="s">
        <v>1161</v>
      </c>
      <c r="D339" s="1352">
        <v>9951.1</v>
      </c>
    </row>
    <row r="340" spans="1:4" s="977" customFormat="1" ht="18" customHeight="1" x14ac:dyDescent="0.2">
      <c r="A340" s="1351" t="s">
        <v>1477</v>
      </c>
      <c r="B340" s="1244" t="s">
        <v>1160</v>
      </c>
      <c r="C340" s="1244" t="s">
        <v>1161</v>
      </c>
      <c r="D340" s="1352">
        <v>9951.1</v>
      </c>
    </row>
    <row r="341" spans="1:4" s="977" customFormat="1" ht="18" customHeight="1" x14ac:dyDescent="0.2">
      <c r="A341" s="1351" t="s">
        <v>1478</v>
      </c>
      <c r="B341" s="1244" t="s">
        <v>1160</v>
      </c>
      <c r="C341" s="1244" t="s">
        <v>1161</v>
      </c>
      <c r="D341" s="1352">
        <v>9951.1</v>
      </c>
    </row>
    <row r="342" spans="1:4" s="977" customFormat="1" ht="18" customHeight="1" x14ac:dyDescent="0.2">
      <c r="A342" s="1351" t="s">
        <v>1479</v>
      </c>
      <c r="B342" s="1244" t="s">
        <v>1071</v>
      </c>
      <c r="C342" s="1244" t="s">
        <v>1072</v>
      </c>
      <c r="D342" s="1352">
        <v>4870.04</v>
      </c>
    </row>
    <row r="343" spans="1:4" s="977" customFormat="1" ht="18" customHeight="1" x14ac:dyDescent="0.2">
      <c r="A343" s="1351" t="s">
        <v>1480</v>
      </c>
      <c r="B343" s="1244" t="s">
        <v>1160</v>
      </c>
      <c r="C343" s="1244" t="s">
        <v>1161</v>
      </c>
      <c r="D343" s="1352">
        <v>9951.1</v>
      </c>
    </row>
    <row r="344" spans="1:4" s="977" customFormat="1" ht="18" customHeight="1" x14ac:dyDescent="0.2">
      <c r="A344" s="1351" t="s">
        <v>1481</v>
      </c>
      <c r="B344" s="1244" t="s">
        <v>1160</v>
      </c>
      <c r="C344" s="1244" t="s">
        <v>1161</v>
      </c>
      <c r="D344" s="1352">
        <v>9951.1</v>
      </c>
    </row>
    <row r="345" spans="1:4" s="977" customFormat="1" ht="18" customHeight="1" x14ac:dyDescent="0.2">
      <c r="A345" s="1351" t="s">
        <v>1482</v>
      </c>
      <c r="B345" s="1244" t="s">
        <v>1160</v>
      </c>
      <c r="C345" s="1244" t="s">
        <v>1161</v>
      </c>
      <c r="D345" s="1352">
        <v>9951.1</v>
      </c>
    </row>
    <row r="346" spans="1:4" s="977" customFormat="1" ht="18" customHeight="1" x14ac:dyDescent="0.2">
      <c r="A346" s="1351" t="s">
        <v>1483</v>
      </c>
      <c r="B346" s="1244" t="s">
        <v>1271</v>
      </c>
      <c r="C346" s="1244" t="s">
        <v>1272</v>
      </c>
      <c r="D346" s="1352">
        <v>1</v>
      </c>
    </row>
    <row r="347" spans="1:4" s="977" customFormat="1" ht="18" customHeight="1" x14ac:dyDescent="0.2">
      <c r="A347" s="1351" t="s">
        <v>1484</v>
      </c>
      <c r="B347" s="1244" t="s">
        <v>1271</v>
      </c>
      <c r="C347" s="1244" t="s">
        <v>1272</v>
      </c>
      <c r="D347" s="1352">
        <v>1</v>
      </c>
    </row>
    <row r="348" spans="1:4" s="977" customFormat="1" ht="18" customHeight="1" x14ac:dyDescent="0.2">
      <c r="A348" s="1351" t="s">
        <v>1485</v>
      </c>
      <c r="B348" s="1244" t="s">
        <v>1271</v>
      </c>
      <c r="C348" s="1244" t="s">
        <v>1272</v>
      </c>
      <c r="D348" s="1352">
        <v>1</v>
      </c>
    </row>
    <row r="349" spans="1:4" s="977" customFormat="1" ht="18" customHeight="1" x14ac:dyDescent="0.2">
      <c r="A349" s="1351" t="s">
        <v>1486</v>
      </c>
      <c r="B349" s="1244" t="s">
        <v>1271</v>
      </c>
      <c r="C349" s="1244" t="s">
        <v>1272</v>
      </c>
      <c r="D349" s="1352">
        <v>1</v>
      </c>
    </row>
    <row r="350" spans="1:4" s="977" customFormat="1" ht="18" customHeight="1" x14ac:dyDescent="0.2">
      <c r="A350" s="1351" t="s">
        <v>1487</v>
      </c>
      <c r="B350" s="1244" t="s">
        <v>1271</v>
      </c>
      <c r="C350" s="1244" t="s">
        <v>1272</v>
      </c>
      <c r="D350" s="1352">
        <v>1</v>
      </c>
    </row>
    <row r="351" spans="1:4" s="977" customFormat="1" ht="18" customHeight="1" x14ac:dyDescent="0.2">
      <c r="A351" s="1351" t="s">
        <v>1488</v>
      </c>
      <c r="B351" s="1244" t="s">
        <v>1271</v>
      </c>
      <c r="C351" s="1244" t="s">
        <v>1272</v>
      </c>
      <c r="D351" s="1352">
        <v>1</v>
      </c>
    </row>
    <row r="352" spans="1:4" s="977" customFormat="1" ht="18" customHeight="1" x14ac:dyDescent="0.2">
      <c r="A352" s="1351" t="s">
        <v>1489</v>
      </c>
      <c r="B352" s="1244" t="s">
        <v>1271</v>
      </c>
      <c r="C352" s="1244" t="s">
        <v>1272</v>
      </c>
      <c r="D352" s="1352">
        <v>1</v>
      </c>
    </row>
    <row r="353" spans="1:4" s="977" customFormat="1" ht="18" customHeight="1" x14ac:dyDescent="0.2">
      <c r="A353" s="1351" t="s">
        <v>1490</v>
      </c>
      <c r="B353" s="1244" t="s">
        <v>1071</v>
      </c>
      <c r="C353" s="1244" t="s">
        <v>1072</v>
      </c>
      <c r="D353" s="1352">
        <v>4869.91</v>
      </c>
    </row>
    <row r="354" spans="1:4" s="977" customFormat="1" ht="18" customHeight="1" x14ac:dyDescent="0.2">
      <c r="A354" s="1351" t="s">
        <v>1491</v>
      </c>
      <c r="B354" s="1244" t="s">
        <v>1271</v>
      </c>
      <c r="C354" s="1244" t="s">
        <v>1272</v>
      </c>
      <c r="D354" s="1352">
        <v>1</v>
      </c>
    </row>
    <row r="355" spans="1:4" s="977" customFormat="1" ht="18" customHeight="1" x14ac:dyDescent="0.2">
      <c r="A355" s="1351" t="s">
        <v>1492</v>
      </c>
      <c r="B355" s="1244" t="s">
        <v>1271</v>
      </c>
      <c r="C355" s="1244" t="s">
        <v>1272</v>
      </c>
      <c r="D355" s="1352">
        <v>1</v>
      </c>
    </row>
    <row r="356" spans="1:4" s="977" customFormat="1" ht="18" customHeight="1" x14ac:dyDescent="0.2">
      <c r="A356" s="1351" t="s">
        <v>1493</v>
      </c>
      <c r="B356" s="1244" t="s">
        <v>1271</v>
      </c>
      <c r="C356" s="1244" t="s">
        <v>1272</v>
      </c>
      <c r="D356" s="1352">
        <v>1</v>
      </c>
    </row>
    <row r="357" spans="1:4" s="977" customFormat="1" ht="18" customHeight="1" x14ac:dyDescent="0.2">
      <c r="A357" s="1351" t="s">
        <v>1494</v>
      </c>
      <c r="B357" s="1244" t="s">
        <v>1271</v>
      </c>
      <c r="C357" s="1244" t="s">
        <v>1272</v>
      </c>
      <c r="D357" s="1352">
        <v>1</v>
      </c>
    </row>
    <row r="358" spans="1:4" s="977" customFormat="1" ht="18" customHeight="1" x14ac:dyDescent="0.2">
      <c r="A358" s="1351" t="s">
        <v>1495</v>
      </c>
      <c r="B358" s="1244" t="s">
        <v>1271</v>
      </c>
      <c r="C358" s="1244" t="s">
        <v>1272</v>
      </c>
      <c r="D358" s="1352">
        <v>1</v>
      </c>
    </row>
    <row r="359" spans="1:4" s="977" customFormat="1" ht="18" customHeight="1" x14ac:dyDescent="0.2">
      <c r="A359" s="1351" t="s">
        <v>1496</v>
      </c>
      <c r="B359" s="1244" t="s">
        <v>1271</v>
      </c>
      <c r="C359" s="1244" t="s">
        <v>1272</v>
      </c>
      <c r="D359" s="1352">
        <v>1</v>
      </c>
    </row>
    <row r="360" spans="1:4" s="977" customFormat="1" ht="18" customHeight="1" x14ac:dyDescent="0.2">
      <c r="A360" s="1351" t="s">
        <v>1497</v>
      </c>
      <c r="B360" s="1244" t="s">
        <v>1271</v>
      </c>
      <c r="C360" s="1244" t="s">
        <v>1272</v>
      </c>
      <c r="D360" s="1352">
        <v>1</v>
      </c>
    </row>
    <row r="361" spans="1:4" s="977" customFormat="1" ht="18" customHeight="1" x14ac:dyDescent="0.2">
      <c r="A361" s="1351" t="s">
        <v>1498</v>
      </c>
      <c r="B361" s="1244" t="s">
        <v>1160</v>
      </c>
      <c r="C361" s="1244" t="s">
        <v>1161</v>
      </c>
      <c r="D361" s="1352">
        <v>9951.1</v>
      </c>
    </row>
    <row r="362" spans="1:4" s="977" customFormat="1" ht="18" customHeight="1" x14ac:dyDescent="0.2">
      <c r="A362" s="1351" t="s">
        <v>1499</v>
      </c>
      <c r="B362" s="1244" t="s">
        <v>1500</v>
      </c>
      <c r="C362" s="1244" t="s">
        <v>1501</v>
      </c>
      <c r="D362" s="1352">
        <v>4245.57</v>
      </c>
    </row>
    <row r="363" spans="1:4" s="977" customFormat="1" ht="18" customHeight="1" x14ac:dyDescent="0.2">
      <c r="A363" s="1351" t="s">
        <v>1502</v>
      </c>
      <c r="B363" s="1244" t="s">
        <v>1503</v>
      </c>
      <c r="C363" s="1244" t="s">
        <v>1504</v>
      </c>
      <c r="D363" s="1352">
        <v>1000.5</v>
      </c>
    </row>
    <row r="364" spans="1:4" s="977" customFormat="1" ht="18" customHeight="1" x14ac:dyDescent="0.2">
      <c r="A364" s="1351" t="s">
        <v>1505</v>
      </c>
      <c r="B364" s="1244" t="s">
        <v>1506</v>
      </c>
      <c r="C364" s="1244" t="s">
        <v>1507</v>
      </c>
      <c r="D364" s="1352">
        <v>3139.5</v>
      </c>
    </row>
    <row r="365" spans="1:4" s="977" customFormat="1" ht="18" customHeight="1" x14ac:dyDescent="0.2">
      <c r="A365" s="1351" t="s">
        <v>1508</v>
      </c>
      <c r="B365" s="1244" t="s">
        <v>1509</v>
      </c>
      <c r="C365" s="1244" t="s">
        <v>1510</v>
      </c>
      <c r="D365" s="1352">
        <v>1</v>
      </c>
    </row>
    <row r="366" spans="1:4" s="977" customFormat="1" ht="18" customHeight="1" x14ac:dyDescent="0.2">
      <c r="A366" s="1351" t="s">
        <v>1511</v>
      </c>
      <c r="B366" s="1244" t="s">
        <v>1353</v>
      </c>
      <c r="C366" s="1244" t="s">
        <v>1354</v>
      </c>
      <c r="D366" s="1352">
        <v>1</v>
      </c>
    </row>
    <row r="367" spans="1:4" s="977" customFormat="1" ht="18" customHeight="1" x14ac:dyDescent="0.2">
      <c r="A367" s="1351" t="s">
        <v>1512</v>
      </c>
      <c r="B367" s="1244" t="s">
        <v>1513</v>
      </c>
      <c r="C367" s="1244" t="s">
        <v>1514</v>
      </c>
      <c r="D367" s="1352">
        <v>1437.5</v>
      </c>
    </row>
    <row r="368" spans="1:4" s="977" customFormat="1" ht="18" customHeight="1" x14ac:dyDescent="0.2">
      <c r="A368" s="1351" t="s">
        <v>1515</v>
      </c>
      <c r="B368" s="1244" t="s">
        <v>1500</v>
      </c>
      <c r="C368" s="1244" t="s">
        <v>1501</v>
      </c>
      <c r="D368" s="1352">
        <v>4245.57</v>
      </c>
    </row>
    <row r="369" spans="1:4" s="977" customFormat="1" ht="18" customHeight="1" x14ac:dyDescent="0.2">
      <c r="A369" s="1351" t="s">
        <v>1516</v>
      </c>
      <c r="B369" s="1244" t="s">
        <v>1500</v>
      </c>
      <c r="C369" s="1244" t="s">
        <v>1501</v>
      </c>
      <c r="D369" s="1352">
        <v>4245.57</v>
      </c>
    </row>
    <row r="370" spans="1:4" s="977" customFormat="1" ht="18" customHeight="1" x14ac:dyDescent="0.2">
      <c r="A370" s="1351" t="s">
        <v>1517</v>
      </c>
      <c r="B370" s="1244" t="s">
        <v>1518</v>
      </c>
      <c r="C370" s="1244" t="s">
        <v>1519</v>
      </c>
      <c r="D370" s="1352">
        <v>2293.1</v>
      </c>
    </row>
    <row r="371" spans="1:4" s="977" customFormat="1" ht="18" customHeight="1" x14ac:dyDescent="0.2">
      <c r="A371" s="1351" t="s">
        <v>1520</v>
      </c>
      <c r="B371" s="1244" t="s">
        <v>1521</v>
      </c>
      <c r="C371" s="1244" t="s">
        <v>1522</v>
      </c>
      <c r="D371" s="1352">
        <v>1</v>
      </c>
    </row>
    <row r="372" spans="1:4" s="977" customFormat="1" ht="18" customHeight="1" x14ac:dyDescent="0.2">
      <c r="A372" s="1351" t="s">
        <v>1523</v>
      </c>
      <c r="B372" s="1244" t="s">
        <v>1160</v>
      </c>
      <c r="C372" s="1244" t="s">
        <v>1161</v>
      </c>
      <c r="D372" s="1352">
        <v>9951.1</v>
      </c>
    </row>
    <row r="373" spans="1:4" s="977" customFormat="1" ht="18" customHeight="1" x14ac:dyDescent="0.2">
      <c r="A373" s="1351" t="s">
        <v>1524</v>
      </c>
      <c r="B373" s="1244" t="s">
        <v>1160</v>
      </c>
      <c r="C373" s="1244" t="s">
        <v>1161</v>
      </c>
      <c r="D373" s="1352">
        <v>9951.1</v>
      </c>
    </row>
    <row r="374" spans="1:4" s="977" customFormat="1" ht="18" customHeight="1" x14ac:dyDescent="0.2">
      <c r="A374" s="1351" t="s">
        <v>1525</v>
      </c>
      <c r="B374" s="1244" t="s">
        <v>1160</v>
      </c>
      <c r="C374" s="1244" t="s">
        <v>1161</v>
      </c>
      <c r="D374" s="1352">
        <v>9951.1</v>
      </c>
    </row>
    <row r="375" spans="1:4" s="977" customFormat="1" ht="18" customHeight="1" x14ac:dyDescent="0.2">
      <c r="A375" s="1351" t="s">
        <v>1526</v>
      </c>
      <c r="B375" s="1244" t="s">
        <v>1160</v>
      </c>
      <c r="C375" s="1244" t="s">
        <v>1161</v>
      </c>
      <c r="D375" s="1352">
        <v>9951.1</v>
      </c>
    </row>
    <row r="376" spans="1:4" s="977" customFormat="1" ht="18" customHeight="1" x14ac:dyDescent="0.2">
      <c r="A376" s="1351" t="s">
        <v>1527</v>
      </c>
      <c r="B376" s="1244" t="s">
        <v>1160</v>
      </c>
      <c r="C376" s="1244" t="s">
        <v>1161</v>
      </c>
      <c r="D376" s="1352">
        <v>9951.1</v>
      </c>
    </row>
    <row r="377" spans="1:4" s="977" customFormat="1" ht="18" customHeight="1" x14ac:dyDescent="0.2">
      <c r="A377" s="1351" t="s">
        <v>1528</v>
      </c>
      <c r="B377" s="1244" t="s">
        <v>1160</v>
      </c>
      <c r="C377" s="1244" t="s">
        <v>1161</v>
      </c>
      <c r="D377" s="1352">
        <v>9951.1</v>
      </c>
    </row>
    <row r="378" spans="1:4" s="977" customFormat="1" ht="18" customHeight="1" x14ac:dyDescent="0.2">
      <c r="A378" s="1351" t="s">
        <v>1529</v>
      </c>
      <c r="B378" s="1244" t="s">
        <v>1160</v>
      </c>
      <c r="C378" s="1244" t="s">
        <v>1161</v>
      </c>
      <c r="D378" s="1352">
        <v>9951.1</v>
      </c>
    </row>
    <row r="379" spans="1:4" s="977" customFormat="1" ht="18" customHeight="1" x14ac:dyDescent="0.2">
      <c r="A379" s="1351" t="s">
        <v>1530</v>
      </c>
      <c r="B379" s="1244" t="s">
        <v>1160</v>
      </c>
      <c r="C379" s="1244" t="s">
        <v>1161</v>
      </c>
      <c r="D379" s="1352">
        <v>9951.1</v>
      </c>
    </row>
    <row r="380" spans="1:4" s="977" customFormat="1" ht="18" customHeight="1" x14ac:dyDescent="0.2">
      <c r="A380" s="1351" t="s">
        <v>1531</v>
      </c>
      <c r="B380" s="1244" t="s">
        <v>1160</v>
      </c>
      <c r="C380" s="1244" t="s">
        <v>1161</v>
      </c>
      <c r="D380" s="1352">
        <v>9951.1</v>
      </c>
    </row>
    <row r="381" spans="1:4" s="977" customFormat="1" ht="18" customHeight="1" x14ac:dyDescent="0.2">
      <c r="A381" s="1351" t="s">
        <v>1532</v>
      </c>
      <c r="B381" s="1244" t="s">
        <v>1160</v>
      </c>
      <c r="C381" s="1244" t="s">
        <v>1161</v>
      </c>
      <c r="D381" s="1352">
        <v>9951.1</v>
      </c>
    </row>
    <row r="382" spans="1:4" s="977" customFormat="1" ht="18" customHeight="1" x14ac:dyDescent="0.2">
      <c r="A382" s="1351" t="s">
        <v>1533</v>
      </c>
      <c r="B382" s="1244" t="s">
        <v>1271</v>
      </c>
      <c r="C382" s="1244" t="s">
        <v>1272</v>
      </c>
      <c r="D382" s="1352">
        <v>1</v>
      </c>
    </row>
    <row r="383" spans="1:4" s="977" customFormat="1" ht="18" customHeight="1" x14ac:dyDescent="0.2">
      <c r="A383" s="1351" t="s">
        <v>1534</v>
      </c>
      <c r="B383" s="1244" t="s">
        <v>1535</v>
      </c>
      <c r="C383" s="1244" t="s">
        <v>1536</v>
      </c>
      <c r="D383" s="1352">
        <v>1861.85</v>
      </c>
    </row>
    <row r="384" spans="1:4" s="977" customFormat="1" ht="18" customHeight="1" x14ac:dyDescent="0.2">
      <c r="A384" s="1351" t="s">
        <v>1537</v>
      </c>
      <c r="B384" s="1244" t="s">
        <v>1271</v>
      </c>
      <c r="C384" s="1244" t="s">
        <v>1272</v>
      </c>
      <c r="D384" s="1352">
        <v>1</v>
      </c>
    </row>
    <row r="385" spans="1:4" s="977" customFormat="1" ht="18" customHeight="1" x14ac:dyDescent="0.2">
      <c r="A385" s="1351" t="s">
        <v>1538</v>
      </c>
      <c r="B385" s="1244" t="s">
        <v>1271</v>
      </c>
      <c r="C385" s="1244" t="s">
        <v>1272</v>
      </c>
      <c r="D385" s="1352">
        <v>1</v>
      </c>
    </row>
    <row r="386" spans="1:4" s="977" customFormat="1" ht="18" customHeight="1" x14ac:dyDescent="0.2">
      <c r="A386" s="1351" t="s">
        <v>1539</v>
      </c>
      <c r="B386" s="1244" t="s">
        <v>1271</v>
      </c>
      <c r="C386" s="1244" t="s">
        <v>1272</v>
      </c>
      <c r="D386" s="1352">
        <v>1</v>
      </c>
    </row>
    <row r="387" spans="1:4" s="977" customFormat="1" ht="18" customHeight="1" x14ac:dyDescent="0.2">
      <c r="A387" s="1351" t="s">
        <v>1540</v>
      </c>
      <c r="B387" s="1244" t="s">
        <v>1271</v>
      </c>
      <c r="C387" s="1244" t="s">
        <v>1272</v>
      </c>
      <c r="D387" s="1352">
        <v>1</v>
      </c>
    </row>
    <row r="388" spans="1:4" s="977" customFormat="1" ht="18" customHeight="1" x14ac:dyDescent="0.2">
      <c r="A388" s="1351" t="s">
        <v>1541</v>
      </c>
      <c r="B388" s="1244" t="s">
        <v>1271</v>
      </c>
      <c r="C388" s="1244" t="s">
        <v>1272</v>
      </c>
      <c r="D388" s="1352">
        <v>1</v>
      </c>
    </row>
    <row r="389" spans="1:4" s="977" customFormat="1" ht="18" customHeight="1" x14ac:dyDescent="0.2">
      <c r="A389" s="1351" t="s">
        <v>1542</v>
      </c>
      <c r="B389" s="1244" t="s">
        <v>1271</v>
      </c>
      <c r="C389" s="1244" t="s">
        <v>1272</v>
      </c>
      <c r="D389" s="1352">
        <v>1</v>
      </c>
    </row>
    <row r="390" spans="1:4" s="977" customFormat="1" ht="18" customHeight="1" x14ac:dyDescent="0.2">
      <c r="A390" s="1351" t="s">
        <v>1543</v>
      </c>
      <c r="B390" s="1244" t="s">
        <v>1271</v>
      </c>
      <c r="C390" s="1244" t="s">
        <v>1272</v>
      </c>
      <c r="D390" s="1352">
        <v>1</v>
      </c>
    </row>
    <row r="391" spans="1:4" s="977" customFormat="1" ht="18" customHeight="1" x14ac:dyDescent="0.2">
      <c r="A391" s="1351" t="s">
        <v>1544</v>
      </c>
      <c r="B391" s="1244" t="s">
        <v>1271</v>
      </c>
      <c r="C391" s="1244" t="s">
        <v>1272</v>
      </c>
      <c r="D391" s="1352">
        <v>1</v>
      </c>
    </row>
    <row r="392" spans="1:4" s="977" customFormat="1" ht="18" customHeight="1" x14ac:dyDescent="0.2">
      <c r="A392" s="1351" t="s">
        <v>1545</v>
      </c>
      <c r="B392" s="1244" t="s">
        <v>1271</v>
      </c>
      <c r="C392" s="1244" t="s">
        <v>1272</v>
      </c>
      <c r="D392" s="1352">
        <v>1</v>
      </c>
    </row>
    <row r="393" spans="1:4" s="977" customFormat="1" ht="18" customHeight="1" x14ac:dyDescent="0.2">
      <c r="A393" s="1351" t="s">
        <v>1546</v>
      </c>
      <c r="B393" s="1244" t="s">
        <v>1160</v>
      </c>
      <c r="C393" s="1244" t="s">
        <v>1161</v>
      </c>
      <c r="D393" s="1352">
        <v>8836.75</v>
      </c>
    </row>
    <row r="394" spans="1:4" s="977" customFormat="1" ht="18" customHeight="1" x14ac:dyDescent="0.2">
      <c r="A394" s="1351" t="s">
        <v>1547</v>
      </c>
      <c r="B394" s="1244" t="s">
        <v>1548</v>
      </c>
      <c r="C394" s="1245"/>
      <c r="D394" s="1352">
        <v>1052.25</v>
      </c>
    </row>
    <row r="395" spans="1:4" s="977" customFormat="1" ht="18" customHeight="1" x14ac:dyDescent="0.2">
      <c r="A395" s="1351" t="s">
        <v>1550</v>
      </c>
      <c r="B395" s="1244" t="s">
        <v>1160</v>
      </c>
      <c r="C395" s="1244" t="s">
        <v>1161</v>
      </c>
      <c r="D395" s="1352">
        <v>8836.75</v>
      </c>
    </row>
    <row r="396" spans="1:4" s="977" customFormat="1" ht="18" customHeight="1" x14ac:dyDescent="0.2">
      <c r="A396" s="1351" t="s">
        <v>1551</v>
      </c>
      <c r="B396" s="1244" t="s">
        <v>1160</v>
      </c>
      <c r="C396" s="1244" t="s">
        <v>1161</v>
      </c>
      <c r="D396" s="1352">
        <v>8836.75</v>
      </c>
    </row>
    <row r="397" spans="1:4" s="977" customFormat="1" ht="18" customHeight="1" x14ac:dyDescent="0.2">
      <c r="A397" s="1351" t="s">
        <v>1552</v>
      </c>
      <c r="B397" s="1244" t="s">
        <v>1160</v>
      </c>
      <c r="C397" s="1244" t="s">
        <v>1161</v>
      </c>
      <c r="D397" s="1352">
        <v>8836.75</v>
      </c>
    </row>
    <row r="398" spans="1:4" s="977" customFormat="1" ht="18" customHeight="1" x14ac:dyDescent="0.2">
      <c r="A398" s="1351" t="s">
        <v>1553</v>
      </c>
      <c r="B398" s="1244" t="s">
        <v>1160</v>
      </c>
      <c r="C398" s="1244" t="s">
        <v>1161</v>
      </c>
      <c r="D398" s="1352">
        <v>8836.75</v>
      </c>
    </row>
    <row r="399" spans="1:4" s="977" customFormat="1" ht="18" customHeight="1" x14ac:dyDescent="0.2">
      <c r="A399" s="1351" t="s">
        <v>1554</v>
      </c>
      <c r="B399" s="1244" t="s">
        <v>1160</v>
      </c>
      <c r="C399" s="1244" t="s">
        <v>1161</v>
      </c>
      <c r="D399" s="1352">
        <v>8836.75</v>
      </c>
    </row>
    <row r="400" spans="1:4" s="977" customFormat="1" ht="18" customHeight="1" x14ac:dyDescent="0.2">
      <c r="A400" s="1351" t="s">
        <v>1555</v>
      </c>
      <c r="B400" s="1244" t="s">
        <v>1271</v>
      </c>
      <c r="C400" s="1244" t="s">
        <v>1272</v>
      </c>
      <c r="D400" s="1352">
        <v>1</v>
      </c>
    </row>
    <row r="401" spans="1:4" s="977" customFormat="1" ht="18" customHeight="1" x14ac:dyDescent="0.2">
      <c r="A401" s="1351" t="s">
        <v>1556</v>
      </c>
      <c r="B401" s="1244" t="s">
        <v>1271</v>
      </c>
      <c r="C401" s="1244" t="s">
        <v>1272</v>
      </c>
      <c r="D401" s="1352">
        <v>1</v>
      </c>
    </row>
    <row r="402" spans="1:4" s="977" customFormat="1" ht="18" customHeight="1" x14ac:dyDescent="0.2">
      <c r="A402" s="1351" t="s">
        <v>1557</v>
      </c>
      <c r="B402" s="1244" t="s">
        <v>1271</v>
      </c>
      <c r="C402" s="1244" t="s">
        <v>1272</v>
      </c>
      <c r="D402" s="1352">
        <v>1</v>
      </c>
    </row>
    <row r="403" spans="1:4" s="977" customFormat="1" ht="18" customHeight="1" x14ac:dyDescent="0.2">
      <c r="A403" s="1351" t="s">
        <v>1558</v>
      </c>
      <c r="B403" s="1244" t="s">
        <v>1271</v>
      </c>
      <c r="C403" s="1244" t="s">
        <v>1272</v>
      </c>
      <c r="D403" s="1352">
        <v>1</v>
      </c>
    </row>
    <row r="404" spans="1:4" s="977" customFormat="1" ht="18" customHeight="1" x14ac:dyDescent="0.2">
      <c r="A404" s="1351" t="s">
        <v>1559</v>
      </c>
      <c r="B404" s="1244" t="s">
        <v>1271</v>
      </c>
      <c r="C404" s="1244" t="s">
        <v>1272</v>
      </c>
      <c r="D404" s="1352">
        <v>1</v>
      </c>
    </row>
    <row r="405" spans="1:4" s="977" customFormat="1" ht="18" customHeight="1" x14ac:dyDescent="0.2">
      <c r="A405" s="1351" t="s">
        <v>1560</v>
      </c>
      <c r="B405" s="1244" t="s">
        <v>1561</v>
      </c>
      <c r="C405" s="1244" t="s">
        <v>1195</v>
      </c>
      <c r="D405" s="1352">
        <v>7750.91</v>
      </c>
    </row>
    <row r="406" spans="1:4" s="977" customFormat="1" ht="18" customHeight="1" x14ac:dyDescent="0.2">
      <c r="A406" s="1351" t="s">
        <v>1562</v>
      </c>
      <c r="B406" s="1244" t="s">
        <v>1548</v>
      </c>
      <c r="C406" s="1244" t="s">
        <v>1549</v>
      </c>
      <c r="D406" s="1352">
        <v>1052.25</v>
      </c>
    </row>
    <row r="407" spans="1:4" s="977" customFormat="1" ht="18" customHeight="1" x14ac:dyDescent="0.2">
      <c r="A407" s="1351" t="s">
        <v>1563</v>
      </c>
      <c r="B407" s="1244" t="s">
        <v>1271</v>
      </c>
      <c r="C407" s="1244" t="s">
        <v>1272</v>
      </c>
      <c r="D407" s="1352">
        <v>1</v>
      </c>
    </row>
    <row r="408" spans="1:4" s="977" customFormat="1" ht="18" customHeight="1" x14ac:dyDescent="0.2">
      <c r="A408" s="1351" t="s">
        <v>1564</v>
      </c>
      <c r="B408" s="1244" t="s">
        <v>1271</v>
      </c>
      <c r="C408" s="1244" t="s">
        <v>1272</v>
      </c>
      <c r="D408" s="1352">
        <v>1</v>
      </c>
    </row>
    <row r="409" spans="1:4" s="977" customFormat="1" ht="18" customHeight="1" x14ac:dyDescent="0.2">
      <c r="A409" s="1351" t="s">
        <v>1565</v>
      </c>
      <c r="B409" s="1244" t="s">
        <v>1271</v>
      </c>
      <c r="C409" s="1244" t="s">
        <v>1272</v>
      </c>
      <c r="D409" s="1352">
        <v>1</v>
      </c>
    </row>
    <row r="410" spans="1:4" s="977" customFormat="1" ht="18" customHeight="1" x14ac:dyDescent="0.2">
      <c r="A410" s="1351" t="s">
        <v>1566</v>
      </c>
      <c r="B410" s="1244" t="s">
        <v>1271</v>
      </c>
      <c r="C410" s="1244" t="s">
        <v>1272</v>
      </c>
      <c r="D410" s="1352">
        <v>1</v>
      </c>
    </row>
    <row r="411" spans="1:4" s="977" customFormat="1" ht="18" customHeight="1" x14ac:dyDescent="0.2">
      <c r="A411" s="1351" t="s">
        <v>1567</v>
      </c>
      <c r="B411" s="1244" t="s">
        <v>1271</v>
      </c>
      <c r="C411" s="1244" t="s">
        <v>1272</v>
      </c>
      <c r="D411" s="1352">
        <v>1</v>
      </c>
    </row>
    <row r="412" spans="1:4" s="977" customFormat="1" ht="18" customHeight="1" x14ac:dyDescent="0.2">
      <c r="A412" s="1351" t="s">
        <v>1568</v>
      </c>
      <c r="B412" s="1244" t="s">
        <v>1271</v>
      </c>
      <c r="C412" s="1244" t="s">
        <v>1272</v>
      </c>
      <c r="D412" s="1352">
        <v>1</v>
      </c>
    </row>
    <row r="413" spans="1:4" s="977" customFormat="1" ht="18" customHeight="1" x14ac:dyDescent="0.2">
      <c r="A413" s="1351" t="s">
        <v>1569</v>
      </c>
      <c r="B413" s="1244" t="s">
        <v>1271</v>
      </c>
      <c r="C413" s="1244" t="s">
        <v>1272</v>
      </c>
      <c r="D413" s="1352">
        <v>1</v>
      </c>
    </row>
    <row r="414" spans="1:4" s="977" customFormat="1" ht="18" customHeight="1" x14ac:dyDescent="0.2">
      <c r="A414" s="1351" t="s">
        <v>1570</v>
      </c>
      <c r="B414" s="1244" t="s">
        <v>1271</v>
      </c>
      <c r="C414" s="1244" t="s">
        <v>1272</v>
      </c>
      <c r="D414" s="1352">
        <v>1</v>
      </c>
    </row>
    <row r="415" spans="1:4" s="977" customFormat="1" ht="18" customHeight="1" x14ac:dyDescent="0.2">
      <c r="A415" s="1351" t="s">
        <v>1571</v>
      </c>
      <c r="B415" s="1244" t="s">
        <v>1271</v>
      </c>
      <c r="C415" s="1244" t="s">
        <v>1272</v>
      </c>
      <c r="D415" s="1352">
        <v>1</v>
      </c>
    </row>
    <row r="416" spans="1:4" s="977" customFormat="1" ht="18" customHeight="1" x14ac:dyDescent="0.2">
      <c r="A416" s="1351" t="s">
        <v>1572</v>
      </c>
      <c r="B416" s="1244" t="s">
        <v>1659</v>
      </c>
      <c r="C416" s="1244" t="s">
        <v>1660</v>
      </c>
      <c r="D416" s="1352">
        <v>1</v>
      </c>
    </row>
    <row r="417" spans="1:4" s="977" customFormat="1" ht="18" customHeight="1" x14ac:dyDescent="0.2">
      <c r="A417" s="1351" t="s">
        <v>1573</v>
      </c>
      <c r="B417" s="1244" t="s">
        <v>1574</v>
      </c>
      <c r="C417" s="1244" t="s">
        <v>1575</v>
      </c>
      <c r="D417" s="1352">
        <v>5768.4</v>
      </c>
    </row>
    <row r="418" spans="1:4" s="977" customFormat="1" ht="18" customHeight="1" x14ac:dyDescent="0.2">
      <c r="A418" s="1351" t="s">
        <v>1576</v>
      </c>
      <c r="B418" s="1244" t="s">
        <v>1271</v>
      </c>
      <c r="C418" s="1244" t="s">
        <v>1272</v>
      </c>
      <c r="D418" s="1352">
        <v>1</v>
      </c>
    </row>
    <row r="419" spans="1:4" s="977" customFormat="1" ht="18" customHeight="1" x14ac:dyDescent="0.2">
      <c r="A419" s="1351" t="s">
        <v>1577</v>
      </c>
      <c r="B419" s="1244" t="s">
        <v>1271</v>
      </c>
      <c r="C419" s="1244" t="s">
        <v>1272</v>
      </c>
      <c r="D419" s="1352">
        <v>1</v>
      </c>
    </row>
    <row r="420" spans="1:4" s="977" customFormat="1" ht="18" customHeight="1" x14ac:dyDescent="0.2">
      <c r="A420" s="1351" t="s">
        <v>1578</v>
      </c>
      <c r="B420" s="1244" t="s">
        <v>1271</v>
      </c>
      <c r="C420" s="1244" t="s">
        <v>1272</v>
      </c>
      <c r="D420" s="1352">
        <v>1</v>
      </c>
    </row>
    <row r="421" spans="1:4" s="977" customFormat="1" ht="18" customHeight="1" x14ac:dyDescent="0.2">
      <c r="A421" s="1351" t="s">
        <v>1579</v>
      </c>
      <c r="B421" s="1244" t="s">
        <v>1271</v>
      </c>
      <c r="C421" s="1244" t="s">
        <v>1272</v>
      </c>
      <c r="D421" s="1352">
        <v>1</v>
      </c>
    </row>
    <row r="422" spans="1:4" s="977" customFormat="1" ht="18" customHeight="1" x14ac:dyDescent="0.2">
      <c r="A422" s="1351" t="s">
        <v>1580</v>
      </c>
      <c r="B422" s="1244" t="s">
        <v>1271</v>
      </c>
      <c r="C422" s="1244" t="s">
        <v>1272</v>
      </c>
      <c r="D422" s="1352">
        <v>1</v>
      </c>
    </row>
    <row r="423" spans="1:4" s="977" customFormat="1" ht="18" customHeight="1" x14ac:dyDescent="0.2">
      <c r="A423" s="1351" t="s">
        <v>1581</v>
      </c>
      <c r="B423" s="1244" t="s">
        <v>1271</v>
      </c>
      <c r="C423" s="1244" t="s">
        <v>1272</v>
      </c>
      <c r="D423" s="1352">
        <v>1</v>
      </c>
    </row>
    <row r="424" spans="1:4" s="977" customFormat="1" ht="18" customHeight="1" x14ac:dyDescent="0.2">
      <c r="A424" s="1351" t="s">
        <v>1582</v>
      </c>
      <c r="B424" s="1244" t="s">
        <v>1271</v>
      </c>
      <c r="C424" s="1244" t="s">
        <v>1272</v>
      </c>
      <c r="D424" s="1352">
        <v>1</v>
      </c>
    </row>
    <row r="425" spans="1:4" s="977" customFormat="1" ht="18" customHeight="1" x14ac:dyDescent="0.2">
      <c r="A425" s="1351" t="s">
        <v>1583</v>
      </c>
      <c r="B425" s="1244" t="s">
        <v>1271</v>
      </c>
      <c r="C425" s="1244" t="s">
        <v>1272</v>
      </c>
      <c r="D425" s="1352">
        <v>1</v>
      </c>
    </row>
    <row r="426" spans="1:4" s="977" customFormat="1" ht="18" customHeight="1" x14ac:dyDescent="0.2">
      <c r="A426" s="1351" t="s">
        <v>1584</v>
      </c>
      <c r="B426" s="1244" t="s">
        <v>1271</v>
      </c>
      <c r="C426" s="1244" t="s">
        <v>1272</v>
      </c>
      <c r="D426" s="1352">
        <v>1</v>
      </c>
    </row>
    <row r="427" spans="1:4" s="977" customFormat="1" ht="18" customHeight="1" x14ac:dyDescent="0.2">
      <c r="A427" s="1351" t="s">
        <v>1585</v>
      </c>
      <c r="B427" s="1244" t="s">
        <v>1271</v>
      </c>
      <c r="C427" s="1244" t="s">
        <v>1272</v>
      </c>
      <c r="D427" s="1352">
        <v>1</v>
      </c>
    </row>
    <row r="428" spans="1:4" s="977" customFormat="1" ht="18" customHeight="1" x14ac:dyDescent="0.2">
      <c r="A428" s="1351" t="s">
        <v>1588</v>
      </c>
      <c r="B428" s="1244" t="s">
        <v>1271</v>
      </c>
      <c r="C428" s="1244" t="s">
        <v>1272</v>
      </c>
      <c r="D428" s="1352">
        <v>1</v>
      </c>
    </row>
    <row r="429" spans="1:4" s="977" customFormat="1" ht="18" customHeight="1" x14ac:dyDescent="0.2">
      <c r="A429" s="1351" t="s">
        <v>1589</v>
      </c>
      <c r="B429" s="1244" t="s">
        <v>1271</v>
      </c>
      <c r="C429" s="1244" t="s">
        <v>1272</v>
      </c>
      <c r="D429" s="1352">
        <v>1</v>
      </c>
    </row>
    <row r="430" spans="1:4" s="977" customFormat="1" ht="18" customHeight="1" x14ac:dyDescent="0.2">
      <c r="A430" s="1351" t="s">
        <v>1590</v>
      </c>
      <c r="B430" s="1244" t="s">
        <v>1271</v>
      </c>
      <c r="C430" s="1244" t="s">
        <v>1272</v>
      </c>
      <c r="D430" s="1352">
        <v>1</v>
      </c>
    </row>
    <row r="431" spans="1:4" s="977" customFormat="1" ht="18" customHeight="1" x14ac:dyDescent="0.2">
      <c r="A431" s="1351" t="s">
        <v>1591</v>
      </c>
      <c r="B431" s="1244" t="s">
        <v>1271</v>
      </c>
      <c r="C431" s="1244" t="s">
        <v>1272</v>
      </c>
      <c r="D431" s="1352">
        <v>1</v>
      </c>
    </row>
    <row r="432" spans="1:4" s="977" customFormat="1" ht="18" customHeight="1" x14ac:dyDescent="0.2">
      <c r="A432" s="1351" t="s">
        <v>1592</v>
      </c>
      <c r="B432" s="1244" t="s">
        <v>1271</v>
      </c>
      <c r="C432" s="1244" t="s">
        <v>1272</v>
      </c>
      <c r="D432" s="1352">
        <v>1</v>
      </c>
    </row>
    <row r="433" spans="1:4" s="977" customFormat="1" ht="18" customHeight="1" x14ac:dyDescent="0.2">
      <c r="A433" s="1351" t="s">
        <v>1593</v>
      </c>
      <c r="B433" s="1244" t="s">
        <v>1271</v>
      </c>
      <c r="C433" s="1244" t="s">
        <v>1272</v>
      </c>
      <c r="D433" s="1352">
        <v>1</v>
      </c>
    </row>
    <row r="434" spans="1:4" s="977" customFormat="1" ht="18" customHeight="1" x14ac:dyDescent="0.2">
      <c r="A434" s="1351" t="s">
        <v>1594</v>
      </c>
      <c r="B434" s="1244" t="s">
        <v>1160</v>
      </c>
      <c r="C434" s="1244" t="s">
        <v>1161</v>
      </c>
      <c r="D434" s="1352">
        <v>8836.75</v>
      </c>
    </row>
    <row r="435" spans="1:4" s="977" customFormat="1" ht="18" customHeight="1" x14ac:dyDescent="0.2">
      <c r="A435" s="1351" t="s">
        <v>1595</v>
      </c>
      <c r="B435" s="1244" t="s">
        <v>1160</v>
      </c>
      <c r="C435" s="1244" t="s">
        <v>1161</v>
      </c>
      <c r="D435" s="1352">
        <v>8836.75</v>
      </c>
    </row>
    <row r="436" spans="1:4" s="977" customFormat="1" ht="18" customHeight="1" x14ac:dyDescent="0.2">
      <c r="A436" s="1351" t="s">
        <v>1596</v>
      </c>
      <c r="B436" s="1244" t="s">
        <v>1160</v>
      </c>
      <c r="C436" s="1244" t="s">
        <v>1161</v>
      </c>
      <c r="D436" s="1352">
        <v>8836.75</v>
      </c>
    </row>
    <row r="437" spans="1:4" s="977" customFormat="1" ht="18" customHeight="1" x14ac:dyDescent="0.2">
      <c r="A437" s="1351" t="s">
        <v>1597</v>
      </c>
      <c r="B437" s="1244" t="s">
        <v>1160</v>
      </c>
      <c r="C437" s="1244" t="s">
        <v>1161</v>
      </c>
      <c r="D437" s="1352">
        <v>8836.75</v>
      </c>
    </row>
    <row r="438" spans="1:4" s="977" customFormat="1" ht="18" customHeight="1" x14ac:dyDescent="0.2">
      <c r="A438" s="1351" t="s">
        <v>1598</v>
      </c>
      <c r="B438" s="1244" t="s">
        <v>1160</v>
      </c>
      <c r="C438" s="1244" t="s">
        <v>1161</v>
      </c>
      <c r="D438" s="1352">
        <v>8836.75</v>
      </c>
    </row>
    <row r="439" spans="1:4" s="977" customFormat="1" ht="18" customHeight="1" x14ac:dyDescent="0.2">
      <c r="A439" s="1351" t="s">
        <v>1599</v>
      </c>
      <c r="B439" s="1244" t="s">
        <v>1160</v>
      </c>
      <c r="C439" s="1244" t="s">
        <v>1161</v>
      </c>
      <c r="D439" s="1352">
        <v>8836.75</v>
      </c>
    </row>
    <row r="440" spans="1:4" s="977" customFormat="1" ht="18" customHeight="1" x14ac:dyDescent="0.2">
      <c r="A440" s="1351" t="s">
        <v>1600</v>
      </c>
      <c r="B440" s="1244" t="s">
        <v>1160</v>
      </c>
      <c r="C440" s="1244" t="s">
        <v>1161</v>
      </c>
      <c r="D440" s="1352">
        <v>8836.75</v>
      </c>
    </row>
    <row r="441" spans="1:4" s="977" customFormat="1" ht="18" customHeight="1" x14ac:dyDescent="0.2">
      <c r="A441" s="1351" t="s">
        <v>1601</v>
      </c>
      <c r="B441" s="1244" t="s">
        <v>1160</v>
      </c>
      <c r="C441" s="1244" t="s">
        <v>1161</v>
      </c>
      <c r="D441" s="1352">
        <v>8836.75</v>
      </c>
    </row>
    <row r="442" spans="1:4" s="977" customFormat="1" ht="18" customHeight="1" x14ac:dyDescent="0.2">
      <c r="A442" s="1351" t="s">
        <v>1602</v>
      </c>
      <c r="B442" s="1244" t="s">
        <v>1160</v>
      </c>
      <c r="C442" s="1244" t="s">
        <v>1161</v>
      </c>
      <c r="D442" s="1352">
        <v>8836.75</v>
      </c>
    </row>
    <row r="443" spans="1:4" s="977" customFormat="1" ht="18" customHeight="1" x14ac:dyDescent="0.2">
      <c r="A443" s="1351" t="s">
        <v>1603</v>
      </c>
      <c r="B443" s="1244" t="s">
        <v>1160</v>
      </c>
      <c r="C443" s="1244" t="s">
        <v>1161</v>
      </c>
      <c r="D443" s="1352">
        <v>8836.75</v>
      </c>
    </row>
    <row r="444" spans="1:4" s="977" customFormat="1" ht="18" customHeight="1" x14ac:dyDescent="0.2">
      <c r="A444" s="1351" t="s">
        <v>1604</v>
      </c>
      <c r="B444" s="1244" t="s">
        <v>1160</v>
      </c>
      <c r="C444" s="1244" t="s">
        <v>1161</v>
      </c>
      <c r="D444" s="1352">
        <v>8836.75</v>
      </c>
    </row>
    <row r="445" spans="1:4" s="977" customFormat="1" ht="18" customHeight="1" x14ac:dyDescent="0.2">
      <c r="A445" s="1351" t="s">
        <v>1605</v>
      </c>
      <c r="B445" s="1244" t="s">
        <v>1160</v>
      </c>
      <c r="C445" s="1244" t="s">
        <v>1161</v>
      </c>
      <c r="D445" s="1352">
        <v>8836.75</v>
      </c>
    </row>
    <row r="446" spans="1:4" s="977" customFormat="1" ht="18" customHeight="1" x14ac:dyDescent="0.2">
      <c r="A446" s="1351" t="s">
        <v>1606</v>
      </c>
      <c r="B446" s="1244" t="s">
        <v>1160</v>
      </c>
      <c r="C446" s="1244" t="s">
        <v>1161</v>
      </c>
      <c r="D446" s="1352">
        <v>8836.75</v>
      </c>
    </row>
    <row r="447" spans="1:4" s="977" customFormat="1" ht="18" customHeight="1" x14ac:dyDescent="0.2">
      <c r="A447" s="1351" t="s">
        <v>1607</v>
      </c>
      <c r="B447" s="1244" t="s">
        <v>1586</v>
      </c>
      <c r="C447" s="1244" t="s">
        <v>1587</v>
      </c>
      <c r="D447" s="1352">
        <v>1</v>
      </c>
    </row>
    <row r="448" spans="1:4" s="977" customFormat="1" ht="18" customHeight="1" x14ac:dyDescent="0.2">
      <c r="A448" s="1351" t="s">
        <v>1608</v>
      </c>
      <c r="B448" s="1244" t="s">
        <v>1160</v>
      </c>
      <c r="C448" s="1244" t="s">
        <v>1161</v>
      </c>
      <c r="D448" s="1352">
        <v>8836.75</v>
      </c>
    </row>
    <row r="449" spans="1:4" s="977" customFormat="1" ht="18" customHeight="1" x14ac:dyDescent="0.2">
      <c r="A449" s="1351" t="s">
        <v>1609</v>
      </c>
      <c r="B449" s="1244" t="s">
        <v>1160</v>
      </c>
      <c r="C449" s="1244" t="s">
        <v>1161</v>
      </c>
      <c r="D449" s="1352">
        <v>8836.75</v>
      </c>
    </row>
    <row r="450" spans="1:4" s="977" customFormat="1" ht="18" customHeight="1" x14ac:dyDescent="0.2">
      <c r="A450" s="1351" t="s">
        <v>1610</v>
      </c>
      <c r="B450" s="1244" t="s">
        <v>1160</v>
      </c>
      <c r="C450" s="1244" t="s">
        <v>1161</v>
      </c>
      <c r="D450" s="1352">
        <v>8836.75</v>
      </c>
    </row>
    <row r="451" spans="1:4" s="977" customFormat="1" ht="18" customHeight="1" x14ac:dyDescent="0.2">
      <c r="A451" s="1351" t="s">
        <v>1611</v>
      </c>
      <c r="B451" s="1244" t="s">
        <v>1160</v>
      </c>
      <c r="C451" s="1244" t="s">
        <v>1161</v>
      </c>
      <c r="D451" s="1352">
        <v>8836.75</v>
      </c>
    </row>
    <row r="452" spans="1:4" s="977" customFormat="1" ht="18" customHeight="1" x14ac:dyDescent="0.2">
      <c r="A452" s="1351" t="s">
        <v>1612</v>
      </c>
      <c r="B452" s="1244" t="s">
        <v>1160</v>
      </c>
      <c r="C452" s="1244" t="s">
        <v>1161</v>
      </c>
      <c r="D452" s="1352">
        <v>8836.75</v>
      </c>
    </row>
    <row r="453" spans="1:4" s="977" customFormat="1" ht="18" customHeight="1" x14ac:dyDescent="0.2">
      <c r="A453" s="1351" t="s">
        <v>1613</v>
      </c>
      <c r="B453" s="1244" t="s">
        <v>1160</v>
      </c>
      <c r="C453" s="1244" t="s">
        <v>1161</v>
      </c>
      <c r="D453" s="1352">
        <v>8836.75</v>
      </c>
    </row>
    <row r="454" spans="1:4" s="977" customFormat="1" ht="18" customHeight="1" x14ac:dyDescent="0.2">
      <c r="A454" s="1351" t="s">
        <v>1614</v>
      </c>
      <c r="B454" s="1244" t="s">
        <v>1160</v>
      </c>
      <c r="C454" s="1244" t="s">
        <v>1161</v>
      </c>
      <c r="D454" s="1352">
        <v>8836.75</v>
      </c>
    </row>
    <row r="455" spans="1:4" s="977" customFormat="1" ht="18" customHeight="1" x14ac:dyDescent="0.2">
      <c r="A455" s="1351" t="s">
        <v>1615</v>
      </c>
      <c r="B455" s="1244" t="s">
        <v>1160</v>
      </c>
      <c r="C455" s="1244" t="s">
        <v>1161</v>
      </c>
      <c r="D455" s="1352">
        <v>8836.75</v>
      </c>
    </row>
    <row r="456" spans="1:4" s="977" customFormat="1" ht="18" customHeight="1" x14ac:dyDescent="0.2">
      <c r="A456" s="1351" t="s">
        <v>1616</v>
      </c>
      <c r="B456" s="1244" t="s">
        <v>1160</v>
      </c>
      <c r="C456" s="1244" t="s">
        <v>1161</v>
      </c>
      <c r="D456" s="1352">
        <v>8836.75</v>
      </c>
    </row>
    <row r="457" spans="1:4" s="977" customFormat="1" ht="18" customHeight="1" x14ac:dyDescent="0.2">
      <c r="A457" s="1351" t="s">
        <v>1617</v>
      </c>
      <c r="B457" s="1244" t="s">
        <v>1160</v>
      </c>
      <c r="C457" s="1244" t="s">
        <v>1161</v>
      </c>
      <c r="D457" s="1352">
        <v>8836.75</v>
      </c>
    </row>
    <row r="458" spans="1:4" s="977" customFormat="1" ht="18" customHeight="1" x14ac:dyDescent="0.2">
      <c r="A458" s="1351" t="s">
        <v>1618</v>
      </c>
      <c r="B458" s="1244" t="s">
        <v>1160</v>
      </c>
      <c r="C458" s="1244" t="s">
        <v>1161</v>
      </c>
      <c r="D458" s="1352">
        <v>8836.75</v>
      </c>
    </row>
    <row r="459" spans="1:4" s="977" customFormat="1" ht="18" customHeight="1" x14ac:dyDescent="0.2">
      <c r="A459" s="1351" t="s">
        <v>1619</v>
      </c>
      <c r="B459" s="1244" t="s">
        <v>1620</v>
      </c>
      <c r="C459" s="1244" t="s">
        <v>1621</v>
      </c>
      <c r="D459" s="1352">
        <v>722.9</v>
      </c>
    </row>
    <row r="460" spans="1:4" s="977" customFormat="1" ht="18" customHeight="1" x14ac:dyDescent="0.2">
      <c r="A460" s="1351" t="s">
        <v>1622</v>
      </c>
      <c r="B460" s="1244" t="s">
        <v>1623</v>
      </c>
      <c r="C460" s="1244" t="s">
        <v>1624</v>
      </c>
      <c r="D460" s="1352">
        <v>1</v>
      </c>
    </row>
    <row r="461" spans="1:4" s="977" customFormat="1" ht="18" customHeight="1" x14ac:dyDescent="0.2">
      <c r="A461" s="1351" t="s">
        <v>1625</v>
      </c>
      <c r="B461" s="1244" t="s">
        <v>1160</v>
      </c>
      <c r="C461" s="1244" t="s">
        <v>1161</v>
      </c>
      <c r="D461" s="1352">
        <v>8836.75</v>
      </c>
    </row>
    <row r="462" spans="1:4" s="977" customFormat="1" ht="18" customHeight="1" x14ac:dyDescent="0.2">
      <c r="A462" s="1351" t="s">
        <v>1626</v>
      </c>
      <c r="B462" s="1244" t="s">
        <v>1160</v>
      </c>
      <c r="C462" s="1244" t="s">
        <v>1161</v>
      </c>
      <c r="D462" s="1352">
        <v>8836.75</v>
      </c>
    </row>
    <row r="463" spans="1:4" s="977" customFormat="1" ht="18" customHeight="1" x14ac:dyDescent="0.2">
      <c r="A463" s="1351" t="s">
        <v>1627</v>
      </c>
      <c r="B463" s="1244" t="s">
        <v>1160</v>
      </c>
      <c r="C463" s="1244" t="s">
        <v>1161</v>
      </c>
      <c r="D463" s="1352">
        <v>8836.75</v>
      </c>
    </row>
    <row r="464" spans="1:4" s="977" customFormat="1" ht="18" customHeight="1" x14ac:dyDescent="0.2">
      <c r="A464" s="1351" t="s">
        <v>1630</v>
      </c>
      <c r="B464" s="1244" t="s">
        <v>1160</v>
      </c>
      <c r="C464" s="1244" t="s">
        <v>1161</v>
      </c>
      <c r="D464" s="1352">
        <v>8836.75</v>
      </c>
    </row>
    <row r="465" spans="1:4" s="977" customFormat="1" ht="18" customHeight="1" x14ac:dyDescent="0.2">
      <c r="A465" s="1351" t="s">
        <v>1631</v>
      </c>
      <c r="B465" s="1244" t="s">
        <v>1160</v>
      </c>
      <c r="C465" s="1244" t="s">
        <v>1161</v>
      </c>
      <c r="D465" s="1352">
        <v>8836.75</v>
      </c>
    </row>
    <row r="466" spans="1:4" s="977" customFormat="1" ht="18" customHeight="1" x14ac:dyDescent="0.2">
      <c r="A466" s="1351" t="s">
        <v>1632</v>
      </c>
      <c r="B466" s="1244" t="s">
        <v>1160</v>
      </c>
      <c r="C466" s="1244" t="s">
        <v>1161</v>
      </c>
      <c r="D466" s="1352">
        <v>8836.75</v>
      </c>
    </row>
    <row r="467" spans="1:4" s="977" customFormat="1" ht="18" customHeight="1" x14ac:dyDescent="0.2">
      <c r="A467" s="1351" t="s">
        <v>1633</v>
      </c>
      <c r="B467" s="1244" t="s">
        <v>1160</v>
      </c>
      <c r="C467" s="1244" t="s">
        <v>1161</v>
      </c>
      <c r="D467" s="1352">
        <v>8836.75</v>
      </c>
    </row>
    <row r="468" spans="1:4" s="977" customFormat="1" ht="18" customHeight="1" x14ac:dyDescent="0.2">
      <c r="A468" s="1351" t="s">
        <v>1634</v>
      </c>
      <c r="B468" s="1244" t="s">
        <v>1160</v>
      </c>
      <c r="C468" s="1244" t="s">
        <v>1161</v>
      </c>
      <c r="D468" s="1352">
        <v>8836.75</v>
      </c>
    </row>
    <row r="469" spans="1:4" s="977" customFormat="1" ht="18" customHeight="1" x14ac:dyDescent="0.2">
      <c r="A469" s="1351" t="s">
        <v>1635</v>
      </c>
      <c r="B469" s="1244" t="s">
        <v>1160</v>
      </c>
      <c r="C469" s="1244" t="s">
        <v>1161</v>
      </c>
      <c r="D469" s="1352">
        <v>8836.75</v>
      </c>
    </row>
    <row r="470" spans="1:4" s="977" customFormat="1" ht="18" customHeight="1" x14ac:dyDescent="0.2">
      <c r="A470" s="1351" t="s">
        <v>1636</v>
      </c>
      <c r="B470" s="1244" t="s">
        <v>1160</v>
      </c>
      <c r="C470" s="1244" t="s">
        <v>1161</v>
      </c>
      <c r="D470" s="1352">
        <v>8836.75</v>
      </c>
    </row>
    <row r="471" spans="1:4" s="977" customFormat="1" ht="18" customHeight="1" x14ac:dyDescent="0.2">
      <c r="A471" s="1351" t="s">
        <v>1637</v>
      </c>
      <c r="B471" s="1244" t="s">
        <v>1160</v>
      </c>
      <c r="C471" s="1244" t="s">
        <v>1161</v>
      </c>
      <c r="D471" s="1352">
        <v>8836.75</v>
      </c>
    </row>
    <row r="472" spans="1:4" s="977" customFormat="1" ht="18" customHeight="1" x14ac:dyDescent="0.2">
      <c r="A472" s="1351" t="s">
        <v>1638</v>
      </c>
      <c r="B472" s="1244" t="s">
        <v>1271</v>
      </c>
      <c r="C472" s="1244" t="s">
        <v>1272</v>
      </c>
      <c r="D472" s="1352">
        <v>1</v>
      </c>
    </row>
    <row r="473" spans="1:4" s="977" customFormat="1" ht="18" customHeight="1" x14ac:dyDescent="0.2">
      <c r="A473" s="1351" t="s">
        <v>1639</v>
      </c>
      <c r="B473" s="1244" t="s">
        <v>1271</v>
      </c>
      <c r="C473" s="1244" t="s">
        <v>1272</v>
      </c>
      <c r="D473" s="1352">
        <v>1</v>
      </c>
    </row>
    <row r="474" spans="1:4" s="977" customFormat="1" ht="18" customHeight="1" x14ac:dyDescent="0.2">
      <c r="A474" s="1351" t="s">
        <v>1640</v>
      </c>
      <c r="B474" s="1244" t="s">
        <v>1641</v>
      </c>
      <c r="C474" s="1244" t="s">
        <v>1642</v>
      </c>
      <c r="D474" s="1352">
        <v>10558.15</v>
      </c>
    </row>
    <row r="475" spans="1:4" s="977" customFormat="1" ht="18" customHeight="1" x14ac:dyDescent="0.2">
      <c r="A475" s="1351" t="s">
        <v>1643</v>
      </c>
      <c r="B475" s="1244" t="s">
        <v>1271</v>
      </c>
      <c r="C475" s="1244" t="s">
        <v>1272</v>
      </c>
      <c r="D475" s="1352">
        <v>1</v>
      </c>
    </row>
    <row r="476" spans="1:4" s="977" customFormat="1" ht="18" customHeight="1" x14ac:dyDescent="0.2">
      <c r="A476" s="1351" t="s">
        <v>1644</v>
      </c>
      <c r="B476" s="1244" t="s">
        <v>1271</v>
      </c>
      <c r="C476" s="1244" t="s">
        <v>1272</v>
      </c>
      <c r="D476" s="1352">
        <v>1</v>
      </c>
    </row>
    <row r="477" spans="1:4" s="977" customFormat="1" ht="18" customHeight="1" x14ac:dyDescent="0.2">
      <c r="A477" s="1351" t="s">
        <v>1645</v>
      </c>
      <c r="B477" s="1244" t="s">
        <v>1271</v>
      </c>
      <c r="C477" s="1244" t="s">
        <v>1272</v>
      </c>
      <c r="D477" s="1352">
        <v>1</v>
      </c>
    </row>
    <row r="478" spans="1:4" s="977" customFormat="1" ht="18" customHeight="1" x14ac:dyDescent="0.2">
      <c r="A478" s="1351" t="s">
        <v>1646</v>
      </c>
      <c r="B478" s="1244" t="s">
        <v>1271</v>
      </c>
      <c r="C478" s="1244" t="s">
        <v>1272</v>
      </c>
      <c r="D478" s="1352">
        <v>1</v>
      </c>
    </row>
    <row r="479" spans="1:4" s="977" customFormat="1" ht="18" customHeight="1" x14ac:dyDescent="0.2">
      <c r="A479" s="1351" t="s">
        <v>1647</v>
      </c>
      <c r="B479" s="1244" t="s">
        <v>1271</v>
      </c>
      <c r="C479" s="1244" t="s">
        <v>1272</v>
      </c>
      <c r="D479" s="1352">
        <v>1</v>
      </c>
    </row>
    <row r="480" spans="1:4" s="977" customFormat="1" ht="18" customHeight="1" x14ac:dyDescent="0.2">
      <c r="A480" s="1351" t="s">
        <v>1648</v>
      </c>
      <c r="B480" s="1244" t="s">
        <v>1271</v>
      </c>
      <c r="C480" s="1244" t="s">
        <v>1272</v>
      </c>
      <c r="D480" s="1352">
        <v>1</v>
      </c>
    </row>
    <row r="481" spans="1:4" s="977" customFormat="1" ht="18" customHeight="1" x14ac:dyDescent="0.2">
      <c r="A481" s="1351" t="s">
        <v>1649</v>
      </c>
      <c r="B481" s="1244" t="s">
        <v>1271</v>
      </c>
      <c r="C481" s="1244" t="s">
        <v>1272</v>
      </c>
      <c r="D481" s="1352">
        <v>1</v>
      </c>
    </row>
    <row r="482" spans="1:4" s="977" customFormat="1" ht="18" customHeight="1" x14ac:dyDescent="0.2">
      <c r="A482" s="1351" t="s">
        <v>1650</v>
      </c>
      <c r="B482" s="1244" t="s">
        <v>1271</v>
      </c>
      <c r="C482" s="1244" t="s">
        <v>1272</v>
      </c>
      <c r="D482" s="1352">
        <v>1</v>
      </c>
    </row>
    <row r="483" spans="1:4" s="977" customFormat="1" ht="18" customHeight="1" x14ac:dyDescent="0.2">
      <c r="A483" s="1351" t="s">
        <v>1651</v>
      </c>
      <c r="B483" s="1244" t="s">
        <v>1271</v>
      </c>
      <c r="C483" s="1244" t="s">
        <v>1272</v>
      </c>
      <c r="D483" s="1352">
        <v>1</v>
      </c>
    </row>
    <row r="484" spans="1:4" s="977" customFormat="1" ht="18" customHeight="1" x14ac:dyDescent="0.2">
      <c r="A484" s="1351" t="s">
        <v>1652</v>
      </c>
      <c r="B484" s="1244" t="s">
        <v>1271</v>
      </c>
      <c r="C484" s="1244" t="s">
        <v>1272</v>
      </c>
      <c r="D484" s="1352">
        <v>1</v>
      </c>
    </row>
    <row r="485" spans="1:4" s="977" customFormat="1" ht="18" customHeight="1" x14ac:dyDescent="0.2">
      <c r="A485" s="1351" t="s">
        <v>1653</v>
      </c>
      <c r="B485" s="1244" t="s">
        <v>1654</v>
      </c>
      <c r="C485" s="1244" t="s">
        <v>1655</v>
      </c>
      <c r="D485" s="1352">
        <v>4066.4</v>
      </c>
    </row>
    <row r="486" spans="1:4" s="977" customFormat="1" ht="18" customHeight="1" x14ac:dyDescent="0.2">
      <c r="A486" s="1351" t="s">
        <v>1656</v>
      </c>
      <c r="B486" s="1244" t="s">
        <v>1271</v>
      </c>
      <c r="C486" s="1244" t="s">
        <v>1272</v>
      </c>
      <c r="D486" s="1352">
        <v>1</v>
      </c>
    </row>
    <row r="487" spans="1:4" s="977" customFormat="1" ht="18" customHeight="1" x14ac:dyDescent="0.2">
      <c r="A487" s="1351" t="s">
        <v>1657</v>
      </c>
      <c r="B487" s="1244" t="s">
        <v>1271</v>
      </c>
      <c r="C487" s="1244" t="s">
        <v>1272</v>
      </c>
      <c r="D487" s="1352">
        <v>1</v>
      </c>
    </row>
    <row r="488" spans="1:4" s="977" customFormat="1" ht="18" customHeight="1" x14ac:dyDescent="0.2">
      <c r="A488" s="1351" t="s">
        <v>1658</v>
      </c>
      <c r="B488" s="1244" t="s">
        <v>1659</v>
      </c>
      <c r="C488" s="1244" t="s">
        <v>1660</v>
      </c>
      <c r="D488" s="1352">
        <v>1</v>
      </c>
    </row>
    <row r="489" spans="1:4" s="977" customFormat="1" ht="18" customHeight="1" x14ac:dyDescent="0.2">
      <c r="A489" s="1351" t="s">
        <v>1661</v>
      </c>
      <c r="B489" s="1244" t="s">
        <v>1419</v>
      </c>
      <c r="C489" s="1244" t="s">
        <v>1420</v>
      </c>
      <c r="D489" s="1352">
        <v>8836.75</v>
      </c>
    </row>
    <row r="490" spans="1:4" s="977" customFormat="1" ht="18" customHeight="1" x14ac:dyDescent="0.2">
      <c r="A490" s="1351" t="s">
        <v>1662</v>
      </c>
      <c r="B490" s="1244" t="s">
        <v>1160</v>
      </c>
      <c r="C490" s="1244" t="s">
        <v>1161</v>
      </c>
      <c r="D490" s="1352">
        <v>8836.75</v>
      </c>
    </row>
    <row r="491" spans="1:4" s="977" customFormat="1" ht="18" customHeight="1" x14ac:dyDescent="0.2">
      <c r="A491" s="1351" t="s">
        <v>1663</v>
      </c>
      <c r="B491" s="1244" t="s">
        <v>1160</v>
      </c>
      <c r="C491" s="1244" t="s">
        <v>1161</v>
      </c>
      <c r="D491" s="1352">
        <v>8836.75</v>
      </c>
    </row>
    <row r="492" spans="1:4" s="977" customFormat="1" ht="18" customHeight="1" x14ac:dyDescent="0.2">
      <c r="A492" s="1351" t="s">
        <v>1664</v>
      </c>
      <c r="B492" s="1244" t="s">
        <v>1271</v>
      </c>
      <c r="C492" s="1244" t="s">
        <v>1272</v>
      </c>
      <c r="D492" s="1352">
        <v>1</v>
      </c>
    </row>
    <row r="493" spans="1:4" s="977" customFormat="1" ht="18" customHeight="1" x14ac:dyDescent="0.2">
      <c r="A493" s="1351" t="s">
        <v>1665</v>
      </c>
      <c r="B493" s="1244" t="s">
        <v>1160</v>
      </c>
      <c r="C493" s="1244" t="s">
        <v>1161</v>
      </c>
      <c r="D493" s="1352">
        <v>8836.75</v>
      </c>
    </row>
    <row r="494" spans="1:4" s="977" customFormat="1" ht="18" customHeight="1" x14ac:dyDescent="0.2">
      <c r="A494" s="1351" t="s">
        <v>1666</v>
      </c>
      <c r="B494" s="1244" t="s">
        <v>1160</v>
      </c>
      <c r="C494" s="1244" t="s">
        <v>1161</v>
      </c>
      <c r="D494" s="1352">
        <v>8836.75</v>
      </c>
    </row>
    <row r="495" spans="1:4" s="977" customFormat="1" ht="18" customHeight="1" x14ac:dyDescent="0.2">
      <c r="A495" s="1351" t="s">
        <v>1667</v>
      </c>
      <c r="B495" s="1244" t="s">
        <v>1668</v>
      </c>
      <c r="C495" s="1244" t="s">
        <v>1655</v>
      </c>
      <c r="D495" s="1352">
        <v>8194.7199999999993</v>
      </c>
    </row>
    <row r="496" spans="1:4" s="977" customFormat="1" ht="18" customHeight="1" x14ac:dyDescent="0.2">
      <c r="A496" s="1351" t="s">
        <v>1669</v>
      </c>
      <c r="B496" s="1244" t="s">
        <v>1271</v>
      </c>
      <c r="C496" s="1244" t="s">
        <v>1272</v>
      </c>
      <c r="D496" s="1352">
        <v>1</v>
      </c>
    </row>
    <row r="497" spans="1:4" s="977" customFormat="1" ht="18" customHeight="1" x14ac:dyDescent="0.2">
      <c r="A497" s="1351" t="s">
        <v>1670</v>
      </c>
      <c r="B497" s="1244" t="s">
        <v>1659</v>
      </c>
      <c r="C497" s="1244" t="s">
        <v>1660</v>
      </c>
      <c r="D497" s="1352">
        <v>1</v>
      </c>
    </row>
    <row r="498" spans="1:4" s="977" customFormat="1" ht="18" customHeight="1" x14ac:dyDescent="0.2">
      <c r="A498" s="1351" t="s">
        <v>1671</v>
      </c>
      <c r="B498" s="1244" t="s">
        <v>1271</v>
      </c>
      <c r="C498" s="1244" t="s">
        <v>1272</v>
      </c>
      <c r="D498" s="1352">
        <v>1</v>
      </c>
    </row>
    <row r="499" spans="1:4" s="977" customFormat="1" ht="18" customHeight="1" x14ac:dyDescent="0.2">
      <c r="A499" s="1351" t="s">
        <v>1672</v>
      </c>
      <c r="B499" s="1244" t="s">
        <v>1271</v>
      </c>
      <c r="C499" s="1244" t="s">
        <v>1272</v>
      </c>
      <c r="D499" s="1352">
        <v>1</v>
      </c>
    </row>
    <row r="500" spans="1:4" s="977" customFormat="1" ht="18" customHeight="1" x14ac:dyDescent="0.2">
      <c r="A500" s="1351" t="s">
        <v>1673</v>
      </c>
      <c r="B500" s="1244" t="s">
        <v>1271</v>
      </c>
      <c r="C500" s="1244" t="s">
        <v>1272</v>
      </c>
      <c r="D500" s="1352">
        <v>1</v>
      </c>
    </row>
    <row r="501" spans="1:4" s="977" customFormat="1" ht="18" customHeight="1" x14ac:dyDescent="0.2">
      <c r="A501" s="1351" t="s">
        <v>1674</v>
      </c>
      <c r="B501" s="1244" t="s">
        <v>1271</v>
      </c>
      <c r="C501" s="1244" t="s">
        <v>1272</v>
      </c>
      <c r="D501" s="1352">
        <v>1</v>
      </c>
    </row>
    <row r="502" spans="1:4" s="977" customFormat="1" ht="18" customHeight="1" x14ac:dyDescent="0.2">
      <c r="A502" s="1351" t="s">
        <v>1675</v>
      </c>
      <c r="B502" s="1244" t="s">
        <v>1271</v>
      </c>
      <c r="C502" s="1244" t="s">
        <v>1272</v>
      </c>
      <c r="D502" s="1352">
        <v>1</v>
      </c>
    </row>
    <row r="503" spans="1:4" s="977" customFormat="1" ht="18" customHeight="1" x14ac:dyDescent="0.2">
      <c r="A503" s="1351" t="s">
        <v>1676</v>
      </c>
      <c r="B503" s="1244" t="s">
        <v>1271</v>
      </c>
      <c r="C503" s="1244" t="s">
        <v>1272</v>
      </c>
      <c r="D503" s="1352">
        <v>1</v>
      </c>
    </row>
    <row r="504" spans="1:4" s="977" customFormat="1" ht="18" customHeight="1" x14ac:dyDescent="0.2">
      <c r="A504" s="1351" t="s">
        <v>1677</v>
      </c>
      <c r="B504" s="1244" t="s">
        <v>1160</v>
      </c>
      <c r="C504" s="1244" t="s">
        <v>1161</v>
      </c>
      <c r="D504" s="1352">
        <v>8836.75</v>
      </c>
    </row>
    <row r="505" spans="1:4" s="977" customFormat="1" ht="18" customHeight="1" x14ac:dyDescent="0.2">
      <c r="A505" s="1351" t="s">
        <v>1678</v>
      </c>
      <c r="B505" s="1244" t="s">
        <v>1160</v>
      </c>
      <c r="C505" s="1244" t="s">
        <v>1161</v>
      </c>
      <c r="D505" s="1352">
        <v>8836.75</v>
      </c>
    </row>
    <row r="506" spans="1:4" s="977" customFormat="1" ht="18" customHeight="1" x14ac:dyDescent="0.2">
      <c r="A506" s="1351" t="s">
        <v>1679</v>
      </c>
      <c r="B506" s="1244" t="s">
        <v>1680</v>
      </c>
      <c r="C506" s="1244" t="s">
        <v>1681</v>
      </c>
      <c r="D506" s="1352">
        <v>3426.01</v>
      </c>
    </row>
    <row r="507" spans="1:4" s="977" customFormat="1" ht="18" customHeight="1" x14ac:dyDescent="0.2">
      <c r="A507" s="1351" t="s">
        <v>1682</v>
      </c>
      <c r="B507" s="1244" t="s">
        <v>1683</v>
      </c>
      <c r="C507" s="1244" t="s">
        <v>1411</v>
      </c>
      <c r="D507" s="1352">
        <v>1414.5</v>
      </c>
    </row>
    <row r="508" spans="1:4" s="977" customFormat="1" ht="18" customHeight="1" x14ac:dyDescent="0.2">
      <c r="A508" s="1351" t="s">
        <v>1684</v>
      </c>
      <c r="B508" s="1244" t="s">
        <v>1160</v>
      </c>
      <c r="C508" s="1244" t="s">
        <v>1161</v>
      </c>
      <c r="D508" s="1352">
        <v>8836.75</v>
      </c>
    </row>
    <row r="509" spans="1:4" s="977" customFormat="1" ht="18" customHeight="1" x14ac:dyDescent="0.2">
      <c r="A509" s="1351" t="s">
        <v>1685</v>
      </c>
      <c r="B509" s="1244" t="s">
        <v>1160</v>
      </c>
      <c r="C509" s="1244" t="s">
        <v>1161</v>
      </c>
      <c r="D509" s="1352">
        <v>8836.75</v>
      </c>
    </row>
    <row r="510" spans="1:4" s="977" customFormat="1" ht="18" customHeight="1" x14ac:dyDescent="0.2">
      <c r="A510" s="1351" t="s">
        <v>1686</v>
      </c>
      <c r="B510" s="1244" t="s">
        <v>1160</v>
      </c>
      <c r="C510" s="1244" t="s">
        <v>1161</v>
      </c>
      <c r="D510" s="1352">
        <v>8836.75</v>
      </c>
    </row>
    <row r="511" spans="1:4" s="977" customFormat="1" ht="18" customHeight="1" x14ac:dyDescent="0.2">
      <c r="A511" s="1351" t="s">
        <v>1687</v>
      </c>
      <c r="B511" s="1244" t="s">
        <v>1160</v>
      </c>
      <c r="C511" s="1244" t="s">
        <v>1161</v>
      </c>
      <c r="D511" s="1352">
        <v>8836.75</v>
      </c>
    </row>
    <row r="512" spans="1:4" s="977" customFormat="1" ht="18" customHeight="1" x14ac:dyDescent="0.2">
      <c r="A512" s="1351" t="s">
        <v>1688</v>
      </c>
      <c r="B512" s="1244" t="s">
        <v>1160</v>
      </c>
      <c r="C512" s="1244" t="s">
        <v>1161</v>
      </c>
      <c r="D512" s="1352">
        <v>8836.75</v>
      </c>
    </row>
    <row r="513" spans="1:4" s="977" customFormat="1" ht="18" customHeight="1" x14ac:dyDescent="0.2">
      <c r="A513" s="1351" t="s">
        <v>1689</v>
      </c>
      <c r="B513" s="1244" t="s">
        <v>1160</v>
      </c>
      <c r="C513" s="1244" t="s">
        <v>1161</v>
      </c>
      <c r="D513" s="1352">
        <v>8836.75</v>
      </c>
    </row>
    <row r="514" spans="1:4" s="977" customFormat="1" ht="18" customHeight="1" x14ac:dyDescent="0.2">
      <c r="A514" s="1351" t="s">
        <v>1690</v>
      </c>
      <c r="B514" s="1244" t="s">
        <v>1419</v>
      </c>
      <c r="C514" s="1244" t="s">
        <v>1420</v>
      </c>
      <c r="D514" s="1352">
        <v>8836.75</v>
      </c>
    </row>
    <row r="515" spans="1:4" s="977" customFormat="1" ht="18" customHeight="1" x14ac:dyDescent="0.2">
      <c r="A515" s="1351" t="s">
        <v>1691</v>
      </c>
      <c r="B515" s="1244" t="s">
        <v>1160</v>
      </c>
      <c r="C515" s="1244" t="s">
        <v>1161</v>
      </c>
      <c r="D515" s="1352">
        <v>8836.75</v>
      </c>
    </row>
    <row r="516" spans="1:4" s="977" customFormat="1" ht="18" customHeight="1" x14ac:dyDescent="0.2">
      <c r="A516" s="1351" t="s">
        <v>1692</v>
      </c>
      <c r="B516" s="1244" t="s">
        <v>1271</v>
      </c>
      <c r="C516" s="1244" t="s">
        <v>1272</v>
      </c>
      <c r="D516" s="1352">
        <v>1</v>
      </c>
    </row>
    <row r="517" spans="1:4" s="977" customFormat="1" ht="18" customHeight="1" x14ac:dyDescent="0.2">
      <c r="A517" s="1351" t="s">
        <v>1693</v>
      </c>
      <c r="B517" s="1244" t="s">
        <v>1694</v>
      </c>
      <c r="C517" s="1244" t="s">
        <v>1694</v>
      </c>
      <c r="D517" s="1352">
        <v>109497.17</v>
      </c>
    </row>
    <row r="518" spans="1:4" s="977" customFormat="1" ht="18" customHeight="1" x14ac:dyDescent="0.2">
      <c r="A518" s="1351" t="s">
        <v>1695</v>
      </c>
      <c r="B518" s="1244" t="s">
        <v>1397</v>
      </c>
      <c r="C518" s="1244" t="s">
        <v>1398</v>
      </c>
      <c r="D518" s="1352">
        <v>1322.5</v>
      </c>
    </row>
    <row r="519" spans="1:4" s="977" customFormat="1" ht="18" customHeight="1" x14ac:dyDescent="0.2">
      <c r="A519" s="1351" t="s">
        <v>1696</v>
      </c>
      <c r="B519" s="1244" t="s">
        <v>1697</v>
      </c>
      <c r="C519" s="1244" t="s">
        <v>1697</v>
      </c>
      <c r="D519" s="1352">
        <v>4000</v>
      </c>
    </row>
    <row r="520" spans="1:4" s="977" customFormat="1" ht="18" customHeight="1" x14ac:dyDescent="0.2">
      <c r="A520" s="1351" t="s">
        <v>1698</v>
      </c>
      <c r="B520" s="1244" t="s">
        <v>1697</v>
      </c>
      <c r="C520" s="1244" t="s">
        <v>1697</v>
      </c>
      <c r="D520" s="1352">
        <v>4000</v>
      </c>
    </row>
    <row r="521" spans="1:4" s="977" customFormat="1" ht="18" customHeight="1" x14ac:dyDescent="0.2">
      <c r="A521" s="1351" t="s">
        <v>1699</v>
      </c>
      <c r="B521" s="1244" t="s">
        <v>1700</v>
      </c>
      <c r="C521" s="1244" t="s">
        <v>1701</v>
      </c>
      <c r="D521" s="1352">
        <v>1295.51</v>
      </c>
    </row>
    <row r="522" spans="1:4" s="977" customFormat="1" ht="18" customHeight="1" x14ac:dyDescent="0.2">
      <c r="A522" s="1351" t="s">
        <v>1702</v>
      </c>
      <c r="B522" s="1244" t="s">
        <v>1703</v>
      </c>
      <c r="C522" s="1244" t="s">
        <v>1704</v>
      </c>
      <c r="D522" s="1352">
        <v>1</v>
      </c>
    </row>
    <row r="523" spans="1:4" s="977" customFormat="1" ht="18" customHeight="1" x14ac:dyDescent="0.2">
      <c r="A523" s="1351" t="s">
        <v>1705</v>
      </c>
      <c r="B523" s="1244" t="s">
        <v>1703</v>
      </c>
      <c r="C523" s="1244" t="s">
        <v>1704</v>
      </c>
      <c r="D523" s="1352">
        <v>1</v>
      </c>
    </row>
    <row r="524" spans="1:4" s="977" customFormat="1" ht="18" customHeight="1" x14ac:dyDescent="0.2">
      <c r="A524" s="1351" t="s">
        <v>1706</v>
      </c>
      <c r="B524" s="1244" t="s">
        <v>1506</v>
      </c>
      <c r="C524" s="1244" t="s">
        <v>1507</v>
      </c>
      <c r="D524" s="1352">
        <v>3139.5</v>
      </c>
    </row>
    <row r="525" spans="1:4" s="977" customFormat="1" ht="18" customHeight="1" x14ac:dyDescent="0.2">
      <c r="A525" s="1351" t="s">
        <v>1707</v>
      </c>
      <c r="B525" s="1244" t="s">
        <v>1708</v>
      </c>
      <c r="C525" s="1245"/>
      <c r="D525" s="1352">
        <v>5768.4</v>
      </c>
    </row>
    <row r="526" spans="1:4" s="977" customFormat="1" ht="18" customHeight="1" x14ac:dyDescent="0.2">
      <c r="A526" s="1351" t="s">
        <v>1709</v>
      </c>
      <c r="B526" s="1244" t="s">
        <v>1710</v>
      </c>
      <c r="C526" s="1244" t="s">
        <v>1711</v>
      </c>
      <c r="D526" s="1352">
        <v>1</v>
      </c>
    </row>
    <row r="527" spans="1:4" s="977" customFormat="1" ht="18" customHeight="1" x14ac:dyDescent="0.2">
      <c r="A527" s="1351" t="s">
        <v>1712</v>
      </c>
      <c r="B527" s="1244" t="s">
        <v>1713</v>
      </c>
      <c r="C527" s="1244" t="s">
        <v>1713</v>
      </c>
      <c r="D527" s="1352">
        <v>1780</v>
      </c>
    </row>
    <row r="528" spans="1:4" s="977" customFormat="1" ht="18" customHeight="1" x14ac:dyDescent="0.2">
      <c r="A528" s="1351" t="s">
        <v>1714</v>
      </c>
      <c r="B528" s="1244" t="s">
        <v>1715</v>
      </c>
      <c r="C528" s="1244" t="s">
        <v>1716</v>
      </c>
      <c r="D528" s="1352">
        <v>1483.5</v>
      </c>
    </row>
    <row r="529" spans="1:4" s="977" customFormat="1" ht="18" customHeight="1" x14ac:dyDescent="0.2">
      <c r="A529" s="1351" t="s">
        <v>1717</v>
      </c>
      <c r="B529" s="1244" t="s">
        <v>1044</v>
      </c>
      <c r="C529" s="1244" t="s">
        <v>1718</v>
      </c>
      <c r="D529" s="1352">
        <v>15060</v>
      </c>
    </row>
    <row r="530" spans="1:4" s="977" customFormat="1" ht="18" customHeight="1" x14ac:dyDescent="0.2">
      <c r="A530" s="1351" t="s">
        <v>1719</v>
      </c>
      <c r="B530" s="1244" t="s">
        <v>1720</v>
      </c>
      <c r="C530" s="1244" t="s">
        <v>1721</v>
      </c>
      <c r="D530" s="1352">
        <v>718.75</v>
      </c>
    </row>
    <row r="531" spans="1:4" s="977" customFormat="1" ht="18" customHeight="1" x14ac:dyDescent="0.2">
      <c r="A531" s="1351" t="s">
        <v>1722</v>
      </c>
      <c r="B531" s="1244" t="s">
        <v>1720</v>
      </c>
      <c r="C531" s="1244" t="s">
        <v>1721</v>
      </c>
      <c r="D531" s="1352">
        <v>718.75</v>
      </c>
    </row>
    <row r="532" spans="1:4" s="977" customFormat="1" ht="18" customHeight="1" x14ac:dyDescent="0.2">
      <c r="A532" s="1351" t="s">
        <v>1723</v>
      </c>
      <c r="B532" s="1244" t="s">
        <v>1724</v>
      </c>
      <c r="C532" s="1244" t="s">
        <v>1725</v>
      </c>
      <c r="D532" s="1352">
        <v>324415</v>
      </c>
    </row>
    <row r="533" spans="1:4" s="977" customFormat="1" ht="18" customHeight="1" x14ac:dyDescent="0.2">
      <c r="A533" s="1351" t="s">
        <v>1726</v>
      </c>
      <c r="B533" s="1244" t="s">
        <v>1724</v>
      </c>
      <c r="C533" s="1244" t="s">
        <v>1725</v>
      </c>
      <c r="D533" s="1352">
        <v>324415</v>
      </c>
    </row>
    <row r="534" spans="1:4" s="977" customFormat="1" ht="18" customHeight="1" x14ac:dyDescent="0.2">
      <c r="A534" s="1351" t="s">
        <v>1727</v>
      </c>
      <c r="B534" s="1244" t="s">
        <v>1720</v>
      </c>
      <c r="C534" s="1244" t="s">
        <v>1721</v>
      </c>
      <c r="D534" s="1352">
        <v>718.75</v>
      </c>
    </row>
    <row r="535" spans="1:4" s="977" customFormat="1" ht="18" customHeight="1" x14ac:dyDescent="0.2">
      <c r="A535" s="1351" t="s">
        <v>1728</v>
      </c>
      <c r="B535" s="1244" t="s">
        <v>1271</v>
      </c>
      <c r="C535" s="1244" t="s">
        <v>1272</v>
      </c>
      <c r="D535" s="1352">
        <v>1</v>
      </c>
    </row>
    <row r="536" spans="1:4" s="977" customFormat="1" ht="18" customHeight="1" x14ac:dyDescent="0.2">
      <c r="A536" s="1351" t="s">
        <v>1729</v>
      </c>
      <c r="B536" s="1244" t="s">
        <v>1271</v>
      </c>
      <c r="C536" s="1244" t="s">
        <v>1272</v>
      </c>
      <c r="D536" s="1352">
        <v>1</v>
      </c>
    </row>
    <row r="537" spans="1:4" s="977" customFormat="1" ht="18" customHeight="1" x14ac:dyDescent="0.2">
      <c r="A537" s="1351" t="s">
        <v>1730</v>
      </c>
      <c r="B537" s="1244" t="s">
        <v>1271</v>
      </c>
      <c r="C537" s="1244" t="s">
        <v>1272</v>
      </c>
      <c r="D537" s="1352">
        <v>1</v>
      </c>
    </row>
    <row r="538" spans="1:4" s="977" customFormat="1" ht="18" customHeight="1" x14ac:dyDescent="0.2">
      <c r="A538" s="1351" t="s">
        <v>1731</v>
      </c>
      <c r="B538" s="1244" t="s">
        <v>1271</v>
      </c>
      <c r="C538" s="1244" t="s">
        <v>1272</v>
      </c>
      <c r="D538" s="1352">
        <v>1</v>
      </c>
    </row>
    <row r="539" spans="1:4" s="977" customFormat="1" ht="18" customHeight="1" x14ac:dyDescent="0.2">
      <c r="A539" s="1351" t="s">
        <v>1732</v>
      </c>
      <c r="B539" s="1244" t="s">
        <v>1271</v>
      </c>
      <c r="C539" s="1244" t="s">
        <v>1272</v>
      </c>
      <c r="D539" s="1352">
        <v>1</v>
      </c>
    </row>
    <row r="540" spans="1:4" s="977" customFormat="1" ht="18" customHeight="1" x14ac:dyDescent="0.2">
      <c r="A540" s="1351" t="s">
        <v>1733</v>
      </c>
      <c r="B540" s="1244" t="s">
        <v>1425</v>
      </c>
      <c r="C540" s="1244" t="s">
        <v>1426</v>
      </c>
      <c r="D540" s="1352">
        <v>265.98</v>
      </c>
    </row>
    <row r="541" spans="1:4" s="977" customFormat="1" ht="18" customHeight="1" x14ac:dyDescent="0.2">
      <c r="A541" s="1351" t="s">
        <v>1734</v>
      </c>
      <c r="B541" s="1244" t="s">
        <v>1271</v>
      </c>
      <c r="C541" s="1244" t="s">
        <v>1272</v>
      </c>
      <c r="D541" s="1352">
        <v>1</v>
      </c>
    </row>
    <row r="542" spans="1:4" s="977" customFormat="1" ht="18" customHeight="1" x14ac:dyDescent="0.2">
      <c r="A542" s="1351" t="s">
        <v>1735</v>
      </c>
      <c r="B542" s="1244" t="s">
        <v>1271</v>
      </c>
      <c r="C542" s="1244" t="s">
        <v>1272</v>
      </c>
      <c r="D542" s="1352">
        <v>1</v>
      </c>
    </row>
    <row r="543" spans="1:4" s="977" customFormat="1" ht="18" customHeight="1" x14ac:dyDescent="0.2">
      <c r="A543" s="1351" t="s">
        <v>1736</v>
      </c>
      <c r="B543" s="1244" t="s">
        <v>1271</v>
      </c>
      <c r="C543" s="1244" t="s">
        <v>1272</v>
      </c>
      <c r="D543" s="1352">
        <v>1</v>
      </c>
    </row>
    <row r="544" spans="1:4" s="977" customFormat="1" ht="18" customHeight="1" x14ac:dyDescent="0.2">
      <c r="A544" s="1351" t="s">
        <v>1737</v>
      </c>
      <c r="B544" s="1244" t="s">
        <v>1271</v>
      </c>
      <c r="C544" s="1244" t="s">
        <v>1272</v>
      </c>
      <c r="D544" s="1352">
        <v>1</v>
      </c>
    </row>
    <row r="545" spans="1:4" s="977" customFormat="1" ht="18" customHeight="1" x14ac:dyDescent="0.2">
      <c r="A545" s="1351" t="s">
        <v>1738</v>
      </c>
      <c r="B545" s="1244" t="s">
        <v>1271</v>
      </c>
      <c r="C545" s="1244" t="s">
        <v>1272</v>
      </c>
      <c r="D545" s="1352">
        <v>1</v>
      </c>
    </row>
    <row r="546" spans="1:4" s="977" customFormat="1" ht="18" customHeight="1" x14ac:dyDescent="0.2">
      <c r="A546" s="1351" t="s">
        <v>1739</v>
      </c>
      <c r="B546" s="1244" t="s">
        <v>1271</v>
      </c>
      <c r="C546" s="1244" t="s">
        <v>1272</v>
      </c>
      <c r="D546" s="1352">
        <v>1</v>
      </c>
    </row>
    <row r="547" spans="1:4" s="977" customFormat="1" ht="18" customHeight="1" x14ac:dyDescent="0.2">
      <c r="A547" s="1351" t="s">
        <v>1740</v>
      </c>
      <c r="B547" s="1244" t="s">
        <v>1271</v>
      </c>
      <c r="C547" s="1244" t="s">
        <v>1272</v>
      </c>
      <c r="D547" s="1352">
        <v>1</v>
      </c>
    </row>
    <row r="548" spans="1:4" s="977" customFormat="1" ht="18" customHeight="1" x14ac:dyDescent="0.2">
      <c r="A548" s="1351" t="s">
        <v>1741</v>
      </c>
      <c r="B548" s="1244" t="s">
        <v>1271</v>
      </c>
      <c r="C548" s="1244" t="s">
        <v>1272</v>
      </c>
      <c r="D548" s="1352">
        <v>1</v>
      </c>
    </row>
    <row r="549" spans="1:4" s="977" customFormat="1" ht="18" customHeight="1" x14ac:dyDescent="0.2">
      <c r="A549" s="1351" t="s">
        <v>1742</v>
      </c>
      <c r="B549" s="1244" t="s">
        <v>1271</v>
      </c>
      <c r="C549" s="1244" t="s">
        <v>1272</v>
      </c>
      <c r="D549" s="1352">
        <v>1</v>
      </c>
    </row>
    <row r="550" spans="1:4" s="977" customFormat="1" ht="18" customHeight="1" x14ac:dyDescent="0.2">
      <c r="A550" s="1351" t="s">
        <v>1743</v>
      </c>
      <c r="B550" s="1244" t="s">
        <v>1271</v>
      </c>
      <c r="C550" s="1244" t="s">
        <v>1272</v>
      </c>
      <c r="D550" s="1352">
        <v>1</v>
      </c>
    </row>
    <row r="551" spans="1:4" s="977" customFormat="1" ht="18" customHeight="1" x14ac:dyDescent="0.2">
      <c r="A551" s="1351" t="s">
        <v>1744</v>
      </c>
      <c r="B551" s="1244" t="s">
        <v>1271</v>
      </c>
      <c r="C551" s="1244" t="s">
        <v>1272</v>
      </c>
      <c r="D551" s="1352">
        <v>1</v>
      </c>
    </row>
    <row r="552" spans="1:4" s="977" customFormat="1" ht="18" customHeight="1" x14ac:dyDescent="0.2">
      <c r="A552" s="1351" t="s">
        <v>1745</v>
      </c>
      <c r="B552" s="1244" t="s">
        <v>1271</v>
      </c>
      <c r="C552" s="1244" t="s">
        <v>1272</v>
      </c>
      <c r="D552" s="1352">
        <v>1</v>
      </c>
    </row>
    <row r="553" spans="1:4" s="977" customFormat="1" ht="18" customHeight="1" x14ac:dyDescent="0.2">
      <c r="A553" s="1351" t="s">
        <v>1746</v>
      </c>
      <c r="B553" s="1244" t="s">
        <v>1271</v>
      </c>
      <c r="C553" s="1244" t="s">
        <v>1272</v>
      </c>
      <c r="D553" s="1352">
        <v>1</v>
      </c>
    </row>
    <row r="554" spans="1:4" s="977" customFormat="1" ht="18" customHeight="1" x14ac:dyDescent="0.2">
      <c r="A554" s="1351" t="s">
        <v>1747</v>
      </c>
      <c r="B554" s="1244" t="s">
        <v>1271</v>
      </c>
      <c r="C554" s="1244" t="s">
        <v>1272</v>
      </c>
      <c r="D554" s="1352">
        <v>1</v>
      </c>
    </row>
    <row r="555" spans="1:4" s="977" customFormat="1" ht="18" customHeight="1" x14ac:dyDescent="0.2">
      <c r="A555" s="1351" t="s">
        <v>1748</v>
      </c>
      <c r="B555" s="1244" t="s">
        <v>1271</v>
      </c>
      <c r="C555" s="1244" t="s">
        <v>1272</v>
      </c>
      <c r="D555" s="1352">
        <v>1</v>
      </c>
    </row>
    <row r="556" spans="1:4" s="977" customFormat="1" ht="18" customHeight="1" x14ac:dyDescent="0.2">
      <c r="A556" s="1351" t="s">
        <v>1749</v>
      </c>
      <c r="B556" s="1244" t="s">
        <v>1271</v>
      </c>
      <c r="C556" s="1244" t="s">
        <v>1272</v>
      </c>
      <c r="D556" s="1352">
        <v>1</v>
      </c>
    </row>
    <row r="557" spans="1:4" s="977" customFormat="1" ht="18" customHeight="1" x14ac:dyDescent="0.2">
      <c r="A557" s="1351" t="s">
        <v>1750</v>
      </c>
      <c r="B557" s="1244" t="s">
        <v>1271</v>
      </c>
      <c r="C557" s="1244" t="s">
        <v>1272</v>
      </c>
      <c r="D557" s="1352">
        <v>1</v>
      </c>
    </row>
    <row r="558" spans="1:4" s="977" customFormat="1" ht="18" customHeight="1" x14ac:dyDescent="0.2">
      <c r="A558" s="1351" t="s">
        <v>1751</v>
      </c>
      <c r="B558" s="1244" t="s">
        <v>1271</v>
      </c>
      <c r="C558" s="1244" t="s">
        <v>1272</v>
      </c>
      <c r="D558" s="1352">
        <v>1</v>
      </c>
    </row>
    <row r="559" spans="1:4" s="977" customFormat="1" ht="18" customHeight="1" x14ac:dyDescent="0.2">
      <c r="A559" s="1351" t="s">
        <v>1752</v>
      </c>
      <c r="B559" s="1244" t="s">
        <v>1271</v>
      </c>
      <c r="C559" s="1244" t="s">
        <v>1272</v>
      </c>
      <c r="D559" s="1352">
        <v>1</v>
      </c>
    </row>
    <row r="560" spans="1:4" s="977" customFormat="1" ht="18" customHeight="1" x14ac:dyDescent="0.2">
      <c r="A560" s="1351" t="s">
        <v>1753</v>
      </c>
      <c r="B560" s="1244" t="s">
        <v>1271</v>
      </c>
      <c r="C560" s="1244" t="s">
        <v>1272</v>
      </c>
      <c r="D560" s="1352">
        <v>1</v>
      </c>
    </row>
    <row r="561" spans="1:4" s="977" customFormat="1" ht="18" customHeight="1" x14ac:dyDescent="0.2">
      <c r="A561" s="1351" t="s">
        <v>1754</v>
      </c>
      <c r="B561" s="1244" t="s">
        <v>1755</v>
      </c>
      <c r="C561" s="1244" t="s">
        <v>1756</v>
      </c>
      <c r="D561" s="1352">
        <v>5888</v>
      </c>
    </row>
    <row r="562" spans="1:4" s="977" customFormat="1" ht="18" customHeight="1" x14ac:dyDescent="0.2">
      <c r="A562" s="1351" t="s">
        <v>1757</v>
      </c>
      <c r="B562" s="1244" t="s">
        <v>1271</v>
      </c>
      <c r="C562" s="1244" t="s">
        <v>1272</v>
      </c>
      <c r="D562" s="1352">
        <v>1</v>
      </c>
    </row>
    <row r="563" spans="1:4" s="977" customFormat="1" ht="18" customHeight="1" x14ac:dyDescent="0.2">
      <c r="A563" s="1351" t="s">
        <v>1758</v>
      </c>
      <c r="B563" s="1244" t="s">
        <v>1271</v>
      </c>
      <c r="C563" s="1244" t="s">
        <v>1272</v>
      </c>
      <c r="D563" s="1352">
        <v>1</v>
      </c>
    </row>
    <row r="564" spans="1:4" s="977" customFormat="1" ht="18" customHeight="1" x14ac:dyDescent="0.2">
      <c r="A564" s="1351" t="s">
        <v>1759</v>
      </c>
      <c r="B564" s="1244" t="s">
        <v>1271</v>
      </c>
      <c r="C564" s="1244" t="s">
        <v>1272</v>
      </c>
      <c r="D564" s="1352">
        <v>1</v>
      </c>
    </row>
    <row r="565" spans="1:4" s="977" customFormat="1" ht="18" customHeight="1" x14ac:dyDescent="0.2">
      <c r="A565" s="1351" t="s">
        <v>1760</v>
      </c>
      <c r="B565" s="1244" t="s">
        <v>1271</v>
      </c>
      <c r="C565" s="1244" t="s">
        <v>1272</v>
      </c>
      <c r="D565" s="1352">
        <v>1</v>
      </c>
    </row>
    <row r="566" spans="1:4" s="977" customFormat="1" ht="18" customHeight="1" x14ac:dyDescent="0.2">
      <c r="A566" s="1351" t="s">
        <v>1761</v>
      </c>
      <c r="B566" s="1244" t="s">
        <v>1271</v>
      </c>
      <c r="C566" s="1244" t="s">
        <v>1272</v>
      </c>
      <c r="D566" s="1352">
        <v>1</v>
      </c>
    </row>
    <row r="567" spans="1:4" s="977" customFormat="1" ht="18" customHeight="1" x14ac:dyDescent="0.2">
      <c r="A567" s="1351" t="s">
        <v>1762</v>
      </c>
      <c r="B567" s="1244" t="s">
        <v>1160</v>
      </c>
      <c r="C567" s="1244" t="s">
        <v>1161</v>
      </c>
      <c r="D567" s="1352">
        <v>11020.6</v>
      </c>
    </row>
    <row r="568" spans="1:4" s="977" customFormat="1" ht="18" customHeight="1" x14ac:dyDescent="0.2">
      <c r="A568" s="1351" t="s">
        <v>1763</v>
      </c>
      <c r="B568" s="1244" t="s">
        <v>1160</v>
      </c>
      <c r="C568" s="1244" t="s">
        <v>1161</v>
      </c>
      <c r="D568" s="1352">
        <v>11020.6</v>
      </c>
    </row>
    <row r="569" spans="1:4" s="977" customFormat="1" ht="18" customHeight="1" x14ac:dyDescent="0.2">
      <c r="A569" s="1351" t="s">
        <v>1764</v>
      </c>
      <c r="B569" s="1244" t="s">
        <v>1160</v>
      </c>
      <c r="C569" s="1244" t="s">
        <v>1161</v>
      </c>
      <c r="D569" s="1352">
        <v>11020.6</v>
      </c>
    </row>
    <row r="570" spans="1:4" s="977" customFormat="1" ht="18" customHeight="1" x14ac:dyDescent="0.2">
      <c r="A570" s="1351" t="s">
        <v>1765</v>
      </c>
      <c r="B570" s="1244" t="s">
        <v>1160</v>
      </c>
      <c r="C570" s="1244" t="s">
        <v>1161</v>
      </c>
      <c r="D570" s="1352">
        <v>11020.6</v>
      </c>
    </row>
    <row r="571" spans="1:4" s="977" customFormat="1" ht="18" customHeight="1" x14ac:dyDescent="0.2">
      <c r="A571" s="1351" t="s">
        <v>1766</v>
      </c>
      <c r="B571" s="1244" t="s">
        <v>1160</v>
      </c>
      <c r="C571" s="1244" t="s">
        <v>1161</v>
      </c>
      <c r="D571" s="1352">
        <v>11020.6</v>
      </c>
    </row>
    <row r="572" spans="1:4" s="977" customFormat="1" ht="18" customHeight="1" x14ac:dyDescent="0.2">
      <c r="A572" s="1351" t="s">
        <v>1767</v>
      </c>
      <c r="B572" s="1244" t="s">
        <v>1410</v>
      </c>
      <c r="C572" s="1244" t="s">
        <v>1411</v>
      </c>
      <c r="D572" s="1352">
        <v>718.75</v>
      </c>
    </row>
    <row r="573" spans="1:4" s="977" customFormat="1" ht="18" customHeight="1" x14ac:dyDescent="0.2">
      <c r="A573" s="1351" t="s">
        <v>1768</v>
      </c>
      <c r="B573" s="1244" t="s">
        <v>1160</v>
      </c>
      <c r="C573" s="1244" t="s">
        <v>1161</v>
      </c>
      <c r="D573" s="1352">
        <v>11020.6</v>
      </c>
    </row>
    <row r="574" spans="1:4" s="977" customFormat="1" ht="18" customHeight="1" x14ac:dyDescent="0.2">
      <c r="A574" s="1351" t="s">
        <v>1769</v>
      </c>
      <c r="B574" s="1244" t="s">
        <v>1160</v>
      </c>
      <c r="C574" s="1244" t="s">
        <v>1161</v>
      </c>
      <c r="D574" s="1352">
        <v>11020.6</v>
      </c>
    </row>
    <row r="575" spans="1:4" s="977" customFormat="1" ht="18" customHeight="1" x14ac:dyDescent="0.2">
      <c r="A575" s="1351" t="s">
        <v>1770</v>
      </c>
      <c r="B575" s="1244" t="s">
        <v>1160</v>
      </c>
      <c r="C575" s="1244" t="s">
        <v>1161</v>
      </c>
      <c r="D575" s="1352">
        <v>11020.6</v>
      </c>
    </row>
    <row r="576" spans="1:4" s="977" customFormat="1" ht="18" customHeight="1" x14ac:dyDescent="0.2">
      <c r="A576" s="1351" t="s">
        <v>1771</v>
      </c>
      <c r="B576" s="1244" t="s">
        <v>1160</v>
      </c>
      <c r="C576" s="1244" t="s">
        <v>1161</v>
      </c>
      <c r="D576" s="1352">
        <v>11020.6</v>
      </c>
    </row>
    <row r="577" spans="1:4" s="977" customFormat="1" ht="18" customHeight="1" x14ac:dyDescent="0.2">
      <c r="A577" s="1351" t="s">
        <v>1772</v>
      </c>
      <c r="B577" s="1244" t="s">
        <v>1160</v>
      </c>
      <c r="C577" s="1244" t="s">
        <v>1161</v>
      </c>
      <c r="D577" s="1352">
        <v>11020.6</v>
      </c>
    </row>
    <row r="578" spans="1:4" s="977" customFormat="1" ht="18" customHeight="1" x14ac:dyDescent="0.2">
      <c r="A578" s="1351" t="s">
        <v>1773</v>
      </c>
      <c r="B578" s="1244" t="s">
        <v>1160</v>
      </c>
      <c r="C578" s="1244" t="s">
        <v>1161</v>
      </c>
      <c r="D578" s="1352">
        <v>11020.6</v>
      </c>
    </row>
    <row r="579" spans="1:4" s="977" customFormat="1" ht="18" customHeight="1" x14ac:dyDescent="0.2">
      <c r="A579" s="1351" t="s">
        <v>1774</v>
      </c>
      <c r="B579" s="1244" t="s">
        <v>1160</v>
      </c>
      <c r="C579" s="1244" t="s">
        <v>1161</v>
      </c>
      <c r="D579" s="1352">
        <v>11020.6</v>
      </c>
    </row>
    <row r="580" spans="1:4" s="977" customFormat="1" ht="18" customHeight="1" x14ac:dyDescent="0.2">
      <c r="A580" s="1351" t="s">
        <v>1775</v>
      </c>
      <c r="B580" s="1244" t="s">
        <v>1160</v>
      </c>
      <c r="C580" s="1244" t="s">
        <v>1161</v>
      </c>
      <c r="D580" s="1352">
        <v>11020.6</v>
      </c>
    </row>
    <row r="581" spans="1:4" s="977" customFormat="1" ht="18" customHeight="1" x14ac:dyDescent="0.2">
      <c r="A581" s="1351" t="s">
        <v>1776</v>
      </c>
      <c r="B581" s="1244" t="s">
        <v>1160</v>
      </c>
      <c r="C581" s="1244" t="s">
        <v>1161</v>
      </c>
      <c r="D581" s="1352">
        <v>11020.6</v>
      </c>
    </row>
    <row r="582" spans="1:4" s="977" customFormat="1" ht="18" customHeight="1" x14ac:dyDescent="0.2">
      <c r="A582" s="1351" t="s">
        <v>1777</v>
      </c>
      <c r="B582" s="1244" t="s">
        <v>1160</v>
      </c>
      <c r="C582" s="1244" t="s">
        <v>1161</v>
      </c>
      <c r="D582" s="1352">
        <v>11020.6</v>
      </c>
    </row>
    <row r="583" spans="1:4" s="977" customFormat="1" ht="18" customHeight="1" x14ac:dyDescent="0.2">
      <c r="A583" s="1351" t="s">
        <v>1778</v>
      </c>
      <c r="B583" s="1244" t="s">
        <v>1397</v>
      </c>
      <c r="C583" s="1244" t="s">
        <v>1398</v>
      </c>
      <c r="D583" s="1352">
        <v>1322.5</v>
      </c>
    </row>
    <row r="584" spans="1:4" s="977" customFormat="1" ht="18" customHeight="1" x14ac:dyDescent="0.2">
      <c r="A584" s="1351" t="s">
        <v>1779</v>
      </c>
      <c r="B584" s="1244" t="s">
        <v>1160</v>
      </c>
      <c r="C584" s="1244" t="s">
        <v>1161</v>
      </c>
      <c r="D584" s="1352">
        <v>11020.6</v>
      </c>
    </row>
    <row r="585" spans="1:4" s="977" customFormat="1" ht="18" customHeight="1" x14ac:dyDescent="0.2">
      <c r="A585" s="1351" t="s">
        <v>1780</v>
      </c>
      <c r="B585" s="1244" t="s">
        <v>1160</v>
      </c>
      <c r="C585" s="1244" t="s">
        <v>1161</v>
      </c>
      <c r="D585" s="1352">
        <v>11020.6</v>
      </c>
    </row>
    <row r="586" spans="1:4" s="977" customFormat="1" ht="18" customHeight="1" x14ac:dyDescent="0.2">
      <c r="A586" s="1351" t="s">
        <v>1781</v>
      </c>
      <c r="B586" s="1244" t="s">
        <v>1160</v>
      </c>
      <c r="C586" s="1244" t="s">
        <v>1161</v>
      </c>
      <c r="D586" s="1352">
        <v>11020.6</v>
      </c>
    </row>
    <row r="587" spans="1:4" s="977" customFormat="1" ht="18" customHeight="1" x14ac:dyDescent="0.2">
      <c r="A587" s="1351" t="s">
        <v>1782</v>
      </c>
      <c r="B587" s="1244" t="s">
        <v>1160</v>
      </c>
      <c r="C587" s="1244" t="s">
        <v>1161</v>
      </c>
      <c r="D587" s="1352">
        <v>11020.6</v>
      </c>
    </row>
    <row r="588" spans="1:4" s="977" customFormat="1" ht="18" customHeight="1" x14ac:dyDescent="0.2">
      <c r="A588" s="1351" t="s">
        <v>1783</v>
      </c>
      <c r="B588" s="1244" t="s">
        <v>1160</v>
      </c>
      <c r="C588" s="1244" t="s">
        <v>1161</v>
      </c>
      <c r="D588" s="1352">
        <v>11020.6</v>
      </c>
    </row>
    <row r="589" spans="1:4" s="977" customFormat="1" ht="18" customHeight="1" x14ac:dyDescent="0.2">
      <c r="A589" s="1351" t="s">
        <v>1784</v>
      </c>
      <c r="B589" s="1244" t="s">
        <v>1160</v>
      </c>
      <c r="C589" s="1244" t="s">
        <v>1161</v>
      </c>
      <c r="D589" s="1352">
        <v>11020.6</v>
      </c>
    </row>
    <row r="590" spans="1:4" s="977" customFormat="1" ht="18" customHeight="1" x14ac:dyDescent="0.2">
      <c r="A590" s="1351" t="s">
        <v>1785</v>
      </c>
      <c r="B590" s="1244" t="s">
        <v>1160</v>
      </c>
      <c r="C590" s="1244" t="s">
        <v>1161</v>
      </c>
      <c r="D590" s="1352">
        <v>11020.6</v>
      </c>
    </row>
    <row r="591" spans="1:4" s="977" customFormat="1" ht="18" customHeight="1" x14ac:dyDescent="0.2">
      <c r="A591" s="1351" t="s">
        <v>1786</v>
      </c>
      <c r="B591" s="1244" t="s">
        <v>1160</v>
      </c>
      <c r="C591" s="1244" t="s">
        <v>1161</v>
      </c>
      <c r="D591" s="1352">
        <v>11020.6</v>
      </c>
    </row>
    <row r="592" spans="1:4" s="977" customFormat="1" ht="18" customHeight="1" x14ac:dyDescent="0.2">
      <c r="A592" s="1351" t="s">
        <v>1787</v>
      </c>
      <c r="B592" s="1244" t="s">
        <v>1160</v>
      </c>
      <c r="C592" s="1244" t="s">
        <v>1161</v>
      </c>
      <c r="D592" s="1352">
        <v>11020.6</v>
      </c>
    </row>
    <row r="593" spans="1:4" s="977" customFormat="1" ht="18" customHeight="1" x14ac:dyDescent="0.2">
      <c r="A593" s="1351" t="s">
        <v>1788</v>
      </c>
      <c r="B593" s="1244" t="s">
        <v>1160</v>
      </c>
      <c r="C593" s="1244" t="s">
        <v>1161</v>
      </c>
      <c r="D593" s="1352">
        <v>11020.6</v>
      </c>
    </row>
    <row r="594" spans="1:4" s="977" customFormat="1" ht="18" customHeight="1" x14ac:dyDescent="0.2">
      <c r="A594" s="1351" t="s">
        <v>1789</v>
      </c>
      <c r="B594" s="1244" t="s">
        <v>1160</v>
      </c>
      <c r="C594" s="1244" t="s">
        <v>1161</v>
      </c>
      <c r="D594" s="1352">
        <v>11020.6</v>
      </c>
    </row>
    <row r="595" spans="1:4" s="977" customFormat="1" ht="18" customHeight="1" x14ac:dyDescent="0.2">
      <c r="A595" s="1351" t="s">
        <v>1790</v>
      </c>
      <c r="B595" s="1244" t="s">
        <v>1160</v>
      </c>
      <c r="C595" s="1244" t="s">
        <v>1161</v>
      </c>
      <c r="D595" s="1352">
        <v>11020.6</v>
      </c>
    </row>
    <row r="596" spans="1:4" s="977" customFormat="1" ht="18" customHeight="1" x14ac:dyDescent="0.2">
      <c r="A596" s="1351" t="s">
        <v>1791</v>
      </c>
      <c r="B596" s="1244" t="s">
        <v>1160</v>
      </c>
      <c r="C596" s="1244" t="s">
        <v>1161</v>
      </c>
      <c r="D596" s="1352">
        <v>11020.6</v>
      </c>
    </row>
    <row r="597" spans="1:4" s="977" customFormat="1" ht="18" customHeight="1" x14ac:dyDescent="0.2">
      <c r="A597" s="1351" t="s">
        <v>1792</v>
      </c>
      <c r="B597" s="1244" t="s">
        <v>1160</v>
      </c>
      <c r="C597" s="1244" t="s">
        <v>1161</v>
      </c>
      <c r="D597" s="1352">
        <v>11020.6</v>
      </c>
    </row>
    <row r="598" spans="1:4" s="977" customFormat="1" ht="18" customHeight="1" x14ac:dyDescent="0.2">
      <c r="A598" s="1351" t="s">
        <v>1793</v>
      </c>
      <c r="B598" s="1244" t="s">
        <v>1160</v>
      </c>
      <c r="C598" s="1244" t="s">
        <v>1161</v>
      </c>
      <c r="D598" s="1352">
        <v>11020.6</v>
      </c>
    </row>
    <row r="599" spans="1:4" s="977" customFormat="1" ht="18" customHeight="1" x14ac:dyDescent="0.2">
      <c r="A599" s="1351" t="s">
        <v>1794</v>
      </c>
      <c r="B599" s="1244" t="s">
        <v>1795</v>
      </c>
      <c r="C599" s="1244" t="s">
        <v>1795</v>
      </c>
      <c r="D599" s="1352">
        <v>430.01</v>
      </c>
    </row>
    <row r="600" spans="1:4" s="977" customFormat="1" ht="18" customHeight="1" x14ac:dyDescent="0.2">
      <c r="A600" s="1351" t="s">
        <v>1796</v>
      </c>
      <c r="B600" s="1244" t="s">
        <v>1797</v>
      </c>
      <c r="C600" s="1244" t="s">
        <v>1798</v>
      </c>
      <c r="D600" s="1352">
        <v>2007.02</v>
      </c>
    </row>
    <row r="601" spans="1:4" s="977" customFormat="1" ht="18" customHeight="1" x14ac:dyDescent="0.2">
      <c r="A601" s="1351" t="s">
        <v>1799</v>
      </c>
      <c r="B601" s="1244" t="s">
        <v>1797</v>
      </c>
      <c r="C601" s="1244" t="s">
        <v>1800</v>
      </c>
      <c r="D601" s="1352">
        <v>2007.02</v>
      </c>
    </row>
    <row r="602" spans="1:4" s="977" customFormat="1" ht="18" customHeight="1" x14ac:dyDescent="0.2">
      <c r="A602" s="1351" t="s">
        <v>1801</v>
      </c>
      <c r="B602" s="1244" t="s">
        <v>1797</v>
      </c>
      <c r="C602" s="1244" t="s">
        <v>1798</v>
      </c>
      <c r="D602" s="1352">
        <v>2007.02</v>
      </c>
    </row>
    <row r="603" spans="1:4" s="977" customFormat="1" ht="18" customHeight="1" x14ac:dyDescent="0.2">
      <c r="A603" s="1351" t="s">
        <v>1802</v>
      </c>
      <c r="B603" s="1244" t="s">
        <v>1266</v>
      </c>
      <c r="C603" s="1244" t="s">
        <v>1267</v>
      </c>
      <c r="D603" s="1352">
        <v>6971.94</v>
      </c>
    </row>
    <row r="604" spans="1:4" s="977" customFormat="1" ht="18" customHeight="1" x14ac:dyDescent="0.2">
      <c r="A604" s="1351" t="s">
        <v>1803</v>
      </c>
      <c r="B604" s="1244" t="s">
        <v>1797</v>
      </c>
      <c r="C604" s="1244" t="s">
        <v>1804</v>
      </c>
      <c r="D604" s="1352">
        <v>2007.04</v>
      </c>
    </row>
    <row r="605" spans="1:4" s="977" customFormat="1" ht="18" customHeight="1" x14ac:dyDescent="0.2">
      <c r="A605" s="1351" t="s">
        <v>1805</v>
      </c>
      <c r="B605" s="1244" t="s">
        <v>1806</v>
      </c>
      <c r="C605" s="1244" t="s">
        <v>1807</v>
      </c>
      <c r="D605" s="1352">
        <v>7065.61</v>
      </c>
    </row>
    <row r="606" spans="1:4" s="977" customFormat="1" ht="18" customHeight="1" x14ac:dyDescent="0.2">
      <c r="A606" s="1351" t="s">
        <v>1808</v>
      </c>
      <c r="B606" s="1244" t="s">
        <v>1809</v>
      </c>
      <c r="C606" s="1244" t="s">
        <v>1810</v>
      </c>
      <c r="D606" s="1352">
        <v>3064.71</v>
      </c>
    </row>
    <row r="607" spans="1:4" s="977" customFormat="1" ht="18" customHeight="1" x14ac:dyDescent="0.2">
      <c r="A607" s="1351" t="s">
        <v>1811</v>
      </c>
      <c r="B607" s="1244" t="s">
        <v>1809</v>
      </c>
      <c r="C607" s="1244" t="s">
        <v>1810</v>
      </c>
      <c r="D607" s="1352">
        <v>3064.71</v>
      </c>
    </row>
    <row r="608" spans="1:4" s="977" customFormat="1" ht="18" customHeight="1" x14ac:dyDescent="0.2">
      <c r="A608" s="1351" t="s">
        <v>1812</v>
      </c>
      <c r="B608" s="1244" t="s">
        <v>1813</v>
      </c>
      <c r="C608" s="1244" t="s">
        <v>1814</v>
      </c>
      <c r="D608" s="1352">
        <v>551.79</v>
      </c>
    </row>
    <row r="609" spans="1:4" s="977" customFormat="1" ht="18" customHeight="1" x14ac:dyDescent="0.2">
      <c r="A609" s="1351" t="s">
        <v>1815</v>
      </c>
      <c r="B609" s="1244" t="s">
        <v>1816</v>
      </c>
      <c r="C609" s="1244" t="s">
        <v>1807</v>
      </c>
      <c r="D609" s="1352">
        <v>5517.05</v>
      </c>
    </row>
    <row r="610" spans="1:4" s="977" customFormat="1" ht="18" customHeight="1" x14ac:dyDescent="0.2">
      <c r="A610" s="1351" t="s">
        <v>1817</v>
      </c>
      <c r="B610" s="1244" t="s">
        <v>1818</v>
      </c>
      <c r="C610" s="1244" t="s">
        <v>1819</v>
      </c>
      <c r="D610" s="1352">
        <v>2555.5500000000002</v>
      </c>
    </row>
    <row r="611" spans="1:4" s="977" customFormat="1" ht="18" customHeight="1" x14ac:dyDescent="0.2">
      <c r="A611" s="1351" t="s">
        <v>1820</v>
      </c>
      <c r="B611" s="1244" t="s">
        <v>1818</v>
      </c>
      <c r="C611" s="1244" t="s">
        <v>1819</v>
      </c>
      <c r="D611" s="1352">
        <v>2555.5500000000002</v>
      </c>
    </row>
    <row r="612" spans="1:4" s="977" customFormat="1" ht="18" customHeight="1" x14ac:dyDescent="0.2">
      <c r="A612" s="1351" t="s">
        <v>1821</v>
      </c>
      <c r="B612" s="1244" t="s">
        <v>1818</v>
      </c>
      <c r="C612" s="1244" t="s">
        <v>1819</v>
      </c>
      <c r="D612" s="1352">
        <v>2555.56</v>
      </c>
    </row>
    <row r="613" spans="1:4" s="977" customFormat="1" ht="18" customHeight="1" x14ac:dyDescent="0.2">
      <c r="A613" s="1351" t="s">
        <v>1822</v>
      </c>
      <c r="B613" s="1244" t="s">
        <v>1823</v>
      </c>
      <c r="C613" s="1244" t="s">
        <v>1824</v>
      </c>
      <c r="D613" s="1352">
        <v>16164.29</v>
      </c>
    </row>
    <row r="614" spans="1:4" s="977" customFormat="1" ht="18" customHeight="1" x14ac:dyDescent="0.2">
      <c r="A614" s="1351" t="s">
        <v>1825</v>
      </c>
      <c r="B614" s="1244" t="s">
        <v>1826</v>
      </c>
      <c r="C614" s="1244" t="s">
        <v>1827</v>
      </c>
      <c r="D614" s="1352">
        <v>1</v>
      </c>
    </row>
    <row r="615" spans="1:4" s="977" customFormat="1" ht="18" customHeight="1" x14ac:dyDescent="0.2">
      <c r="A615" s="1351" t="s">
        <v>1828</v>
      </c>
      <c r="B615" s="1244" t="s">
        <v>1829</v>
      </c>
      <c r="C615" s="1244" t="s">
        <v>1830</v>
      </c>
      <c r="D615" s="1352">
        <v>2512.77</v>
      </c>
    </row>
    <row r="616" spans="1:4" s="977" customFormat="1" ht="18" customHeight="1" x14ac:dyDescent="0.2">
      <c r="A616" s="1351" t="s">
        <v>1831</v>
      </c>
      <c r="B616" s="1244" t="s">
        <v>1829</v>
      </c>
      <c r="C616" s="1244" t="s">
        <v>1830</v>
      </c>
      <c r="D616" s="1352">
        <v>2512.77</v>
      </c>
    </row>
    <row r="617" spans="1:4" s="977" customFormat="1" ht="18" customHeight="1" x14ac:dyDescent="0.2">
      <c r="A617" s="1351" t="s">
        <v>1832</v>
      </c>
      <c r="B617" s="1244" t="s">
        <v>1829</v>
      </c>
      <c r="C617" s="1244" t="s">
        <v>1830</v>
      </c>
      <c r="D617" s="1352">
        <v>2512.77</v>
      </c>
    </row>
    <row r="618" spans="1:4" s="977" customFormat="1" ht="18" customHeight="1" x14ac:dyDescent="0.2">
      <c r="A618" s="1351" t="s">
        <v>1833</v>
      </c>
      <c r="B618" s="1244" t="s">
        <v>1834</v>
      </c>
      <c r="C618" s="1244" t="s">
        <v>1835</v>
      </c>
      <c r="D618" s="1352">
        <v>2651.67</v>
      </c>
    </row>
    <row r="619" spans="1:4" s="977" customFormat="1" ht="18" customHeight="1" x14ac:dyDescent="0.2">
      <c r="A619" s="1351" t="s">
        <v>1836</v>
      </c>
      <c r="B619" s="1244" t="s">
        <v>1834</v>
      </c>
      <c r="C619" s="1244" t="s">
        <v>1835</v>
      </c>
      <c r="D619" s="1352">
        <v>2651.67</v>
      </c>
    </row>
    <row r="620" spans="1:4" s="977" customFormat="1" ht="18" customHeight="1" x14ac:dyDescent="0.2">
      <c r="A620" s="1351" t="s">
        <v>1837</v>
      </c>
      <c r="B620" s="1244" t="s">
        <v>1834</v>
      </c>
      <c r="C620" s="1244" t="s">
        <v>1835</v>
      </c>
      <c r="D620" s="1352">
        <v>2651.67</v>
      </c>
    </row>
    <row r="621" spans="1:4" s="977" customFormat="1" ht="18" customHeight="1" x14ac:dyDescent="0.2">
      <c r="A621" s="1351" t="s">
        <v>1838</v>
      </c>
      <c r="B621" s="1244" t="s">
        <v>1839</v>
      </c>
      <c r="C621" s="1244" t="s">
        <v>1840</v>
      </c>
      <c r="D621" s="1352">
        <v>120935.83</v>
      </c>
    </row>
    <row r="622" spans="1:4" s="977" customFormat="1" ht="18" customHeight="1" x14ac:dyDescent="0.2">
      <c r="A622" s="1351" t="s">
        <v>1841</v>
      </c>
      <c r="B622" s="1244" t="s">
        <v>1834</v>
      </c>
      <c r="C622" s="1244" t="s">
        <v>1835</v>
      </c>
      <c r="D622" s="1352">
        <v>2651.67</v>
      </c>
    </row>
    <row r="623" spans="1:4" s="977" customFormat="1" ht="18" customHeight="1" x14ac:dyDescent="0.2">
      <c r="A623" s="1351" t="s">
        <v>1842</v>
      </c>
      <c r="B623" s="1244" t="s">
        <v>1843</v>
      </c>
      <c r="C623" s="1244" t="s">
        <v>1843</v>
      </c>
      <c r="D623" s="1352">
        <v>32127.55</v>
      </c>
    </row>
    <row r="624" spans="1:4" s="977" customFormat="1" ht="18" customHeight="1" x14ac:dyDescent="0.2">
      <c r="A624" s="1351" t="s">
        <v>1844</v>
      </c>
      <c r="B624" s="1244" t="s">
        <v>1425</v>
      </c>
      <c r="C624" s="1244" t="s">
        <v>1426</v>
      </c>
      <c r="D624" s="1352">
        <v>265.98</v>
      </c>
    </row>
    <row r="625" spans="1:4" s="977" customFormat="1" ht="18" customHeight="1" x14ac:dyDescent="0.2">
      <c r="A625" s="1351" t="s">
        <v>1845</v>
      </c>
      <c r="B625" s="1244" t="s">
        <v>1846</v>
      </c>
      <c r="C625" s="1244" t="s">
        <v>1846</v>
      </c>
      <c r="D625" s="1352">
        <v>1019.21</v>
      </c>
    </row>
    <row r="626" spans="1:4" s="977" customFormat="1" ht="18" customHeight="1" x14ac:dyDescent="0.2">
      <c r="A626" s="1351" t="s">
        <v>1847</v>
      </c>
      <c r="B626" s="1244" t="s">
        <v>1848</v>
      </c>
      <c r="C626" s="1244" t="s">
        <v>1849</v>
      </c>
      <c r="D626" s="1352">
        <v>4452.8</v>
      </c>
    </row>
    <row r="627" spans="1:4" s="977" customFormat="1" ht="18" customHeight="1" x14ac:dyDescent="0.2">
      <c r="A627" s="1351" t="s">
        <v>1850</v>
      </c>
      <c r="B627" s="1244" t="s">
        <v>1797</v>
      </c>
      <c r="C627" s="1244" t="s">
        <v>1798</v>
      </c>
      <c r="D627" s="1352">
        <v>2415</v>
      </c>
    </row>
    <row r="628" spans="1:4" s="977" customFormat="1" ht="18" customHeight="1" x14ac:dyDescent="0.2">
      <c r="A628" s="1351" t="s">
        <v>1851</v>
      </c>
      <c r="B628" s="1244" t="s">
        <v>1797</v>
      </c>
      <c r="C628" s="1244" t="s">
        <v>1798</v>
      </c>
      <c r="D628" s="1352">
        <v>2415</v>
      </c>
    </row>
    <row r="629" spans="1:4" s="977" customFormat="1" ht="18" customHeight="1" x14ac:dyDescent="0.2">
      <c r="A629" s="1351" t="s">
        <v>1852</v>
      </c>
      <c r="B629" s="1244" t="s">
        <v>1797</v>
      </c>
      <c r="C629" s="1244" t="s">
        <v>1798</v>
      </c>
      <c r="D629" s="1352">
        <v>2415</v>
      </c>
    </row>
    <row r="630" spans="1:4" s="977" customFormat="1" ht="18" customHeight="1" x14ac:dyDescent="0.2">
      <c r="A630" s="1351" t="s">
        <v>1853</v>
      </c>
      <c r="B630" s="1244" t="s">
        <v>1797</v>
      </c>
      <c r="C630" s="1244" t="s">
        <v>1798</v>
      </c>
      <c r="D630" s="1352">
        <v>2415</v>
      </c>
    </row>
    <row r="631" spans="1:4" s="977" customFormat="1" ht="18" customHeight="1" x14ac:dyDescent="0.2">
      <c r="A631" s="1351" t="s">
        <v>1854</v>
      </c>
      <c r="B631" s="1244" t="s">
        <v>1797</v>
      </c>
      <c r="C631" s="1244" t="s">
        <v>1798</v>
      </c>
      <c r="D631" s="1352">
        <v>2415</v>
      </c>
    </row>
    <row r="632" spans="1:4" s="977" customFormat="1" ht="18" customHeight="1" x14ac:dyDescent="0.2">
      <c r="A632" s="1351" t="s">
        <v>1855</v>
      </c>
      <c r="B632" s="1244" t="s">
        <v>1797</v>
      </c>
      <c r="C632" s="1244" t="s">
        <v>1798</v>
      </c>
      <c r="D632" s="1352">
        <v>2415</v>
      </c>
    </row>
    <row r="633" spans="1:4" s="977" customFormat="1" ht="18" customHeight="1" x14ac:dyDescent="0.2">
      <c r="A633" s="1351" t="s">
        <v>1856</v>
      </c>
      <c r="B633" s="1244" t="s">
        <v>1797</v>
      </c>
      <c r="C633" s="1244" t="s">
        <v>1798</v>
      </c>
      <c r="D633" s="1352">
        <v>2415</v>
      </c>
    </row>
    <row r="634" spans="1:4" s="977" customFormat="1" ht="18" customHeight="1" x14ac:dyDescent="0.2">
      <c r="A634" s="1351" t="s">
        <v>1857</v>
      </c>
      <c r="B634" s="1244" t="s">
        <v>1858</v>
      </c>
      <c r="C634" s="1244" t="s">
        <v>1859</v>
      </c>
      <c r="D634" s="1352">
        <v>3941.5</v>
      </c>
    </row>
    <row r="635" spans="1:4" s="977" customFormat="1" ht="18" customHeight="1" x14ac:dyDescent="0.2">
      <c r="A635" s="1351" t="s">
        <v>1860</v>
      </c>
      <c r="B635" s="1244" t="s">
        <v>1861</v>
      </c>
      <c r="C635" s="1244" t="s">
        <v>1862</v>
      </c>
      <c r="D635" s="1352">
        <v>7705</v>
      </c>
    </row>
    <row r="636" spans="1:4" s="977" customFormat="1" ht="18" customHeight="1" x14ac:dyDescent="0.2">
      <c r="A636" s="1351" t="s">
        <v>1863</v>
      </c>
      <c r="B636" s="1244" t="s">
        <v>1864</v>
      </c>
      <c r="C636" s="1244" t="s">
        <v>1865</v>
      </c>
      <c r="D636" s="1352">
        <v>9763.5</v>
      </c>
    </row>
    <row r="637" spans="1:4" s="977" customFormat="1" ht="18" customHeight="1" x14ac:dyDescent="0.2">
      <c r="A637" s="1351" t="s">
        <v>1866</v>
      </c>
      <c r="B637" s="1244" t="s">
        <v>1864</v>
      </c>
      <c r="C637" s="1244" t="s">
        <v>1865</v>
      </c>
      <c r="D637" s="1352">
        <v>9763.5</v>
      </c>
    </row>
    <row r="638" spans="1:4" s="977" customFormat="1" ht="18" customHeight="1" x14ac:dyDescent="0.2">
      <c r="A638" s="1351" t="s">
        <v>1867</v>
      </c>
      <c r="B638" s="1244" t="s">
        <v>1864</v>
      </c>
      <c r="C638" s="1244" t="s">
        <v>1865</v>
      </c>
      <c r="D638" s="1352">
        <v>9763.5</v>
      </c>
    </row>
    <row r="639" spans="1:4" s="977" customFormat="1" ht="18" customHeight="1" x14ac:dyDescent="0.2">
      <c r="A639" s="1351" t="s">
        <v>1868</v>
      </c>
      <c r="B639" s="1244" t="s">
        <v>1864</v>
      </c>
      <c r="C639" s="1244" t="s">
        <v>1865</v>
      </c>
      <c r="D639" s="1352">
        <v>9763.5</v>
      </c>
    </row>
    <row r="640" spans="1:4" s="977" customFormat="1" ht="18" customHeight="1" x14ac:dyDescent="0.2">
      <c r="A640" s="1351" t="s">
        <v>1869</v>
      </c>
      <c r="B640" s="1244" t="s">
        <v>1271</v>
      </c>
      <c r="C640" s="1244" t="s">
        <v>1272</v>
      </c>
      <c r="D640" s="1352">
        <v>1</v>
      </c>
    </row>
    <row r="641" spans="1:4" s="977" customFormat="1" ht="18" customHeight="1" x14ac:dyDescent="0.2">
      <c r="A641" s="1351" t="s">
        <v>1870</v>
      </c>
      <c r="B641" s="1244" t="s">
        <v>1271</v>
      </c>
      <c r="C641" s="1244" t="s">
        <v>1272</v>
      </c>
      <c r="D641" s="1352">
        <v>1</v>
      </c>
    </row>
    <row r="642" spans="1:4" s="977" customFormat="1" ht="18" customHeight="1" x14ac:dyDescent="0.2">
      <c r="A642" s="1351" t="s">
        <v>1871</v>
      </c>
      <c r="B642" s="1244" t="s">
        <v>1419</v>
      </c>
      <c r="C642" s="1244" t="s">
        <v>1420</v>
      </c>
      <c r="D642" s="1352">
        <v>12430.5</v>
      </c>
    </row>
    <row r="643" spans="1:4" s="977" customFormat="1" ht="18" customHeight="1" x14ac:dyDescent="0.2">
      <c r="A643" s="1351" t="s">
        <v>1872</v>
      </c>
      <c r="B643" s="1244" t="s">
        <v>1266</v>
      </c>
      <c r="C643" s="1244" t="s">
        <v>1267</v>
      </c>
      <c r="D643" s="1352">
        <v>7472.85</v>
      </c>
    </row>
    <row r="644" spans="1:4" s="977" customFormat="1" ht="18" customHeight="1" x14ac:dyDescent="0.2">
      <c r="A644" s="1351" t="s">
        <v>1873</v>
      </c>
      <c r="B644" s="1244" t="s">
        <v>1874</v>
      </c>
      <c r="C644" s="1244" t="s">
        <v>1875</v>
      </c>
      <c r="D644" s="1352">
        <v>1932</v>
      </c>
    </row>
    <row r="645" spans="1:4" s="977" customFormat="1" ht="18" customHeight="1" x14ac:dyDescent="0.2">
      <c r="A645" s="1351" t="s">
        <v>1876</v>
      </c>
      <c r="B645" s="1244" t="s">
        <v>1874</v>
      </c>
      <c r="C645" s="1244" t="s">
        <v>1875</v>
      </c>
      <c r="D645" s="1352">
        <v>1932</v>
      </c>
    </row>
    <row r="646" spans="1:4" s="977" customFormat="1" ht="18" customHeight="1" x14ac:dyDescent="0.2">
      <c r="A646" s="1351" t="s">
        <v>1877</v>
      </c>
      <c r="B646" s="1244" t="s">
        <v>1878</v>
      </c>
      <c r="C646" s="1244" t="s">
        <v>1879</v>
      </c>
      <c r="D646" s="1352">
        <v>2527.54</v>
      </c>
    </row>
    <row r="647" spans="1:4" s="977" customFormat="1" ht="18" customHeight="1" x14ac:dyDescent="0.2">
      <c r="A647" s="1351" t="s">
        <v>1880</v>
      </c>
      <c r="B647" s="1244" t="s">
        <v>1881</v>
      </c>
      <c r="C647" s="1244" t="s">
        <v>1882</v>
      </c>
      <c r="D647" s="1352">
        <v>9200</v>
      </c>
    </row>
    <row r="648" spans="1:4" s="977" customFormat="1" ht="18" customHeight="1" x14ac:dyDescent="0.2">
      <c r="A648" s="1351" t="s">
        <v>1883</v>
      </c>
      <c r="B648" s="1244" t="s">
        <v>1878</v>
      </c>
      <c r="C648" s="1244" t="s">
        <v>1879</v>
      </c>
      <c r="D648" s="1352">
        <v>2527.54</v>
      </c>
    </row>
    <row r="649" spans="1:4" s="977" customFormat="1" ht="18" customHeight="1" x14ac:dyDescent="0.2">
      <c r="A649" s="1351" t="s">
        <v>1884</v>
      </c>
      <c r="B649" s="1244" t="s">
        <v>1885</v>
      </c>
      <c r="C649" s="1244" t="s">
        <v>1886</v>
      </c>
      <c r="D649" s="1352">
        <v>7820</v>
      </c>
    </row>
    <row r="650" spans="1:4" s="977" customFormat="1" ht="18" customHeight="1" x14ac:dyDescent="0.2">
      <c r="A650" s="1351" t="s">
        <v>1887</v>
      </c>
      <c r="B650" s="1244" t="s">
        <v>1885</v>
      </c>
      <c r="C650" s="1244" t="s">
        <v>1886</v>
      </c>
      <c r="D650" s="1352">
        <v>7820</v>
      </c>
    </row>
    <row r="651" spans="1:4" s="977" customFormat="1" ht="18" customHeight="1" x14ac:dyDescent="0.2">
      <c r="A651" s="1351" t="s">
        <v>1888</v>
      </c>
      <c r="B651" s="1244" t="s">
        <v>1881</v>
      </c>
      <c r="C651" s="1244" t="s">
        <v>1882</v>
      </c>
      <c r="D651" s="1352">
        <v>9200</v>
      </c>
    </row>
    <row r="652" spans="1:4" s="977" customFormat="1" ht="18" customHeight="1" x14ac:dyDescent="0.2">
      <c r="A652" s="1351" t="s">
        <v>1889</v>
      </c>
      <c r="B652" s="1244" t="s">
        <v>1881</v>
      </c>
      <c r="C652" s="1244" t="s">
        <v>1882</v>
      </c>
      <c r="D652" s="1352">
        <v>9200</v>
      </c>
    </row>
    <row r="653" spans="1:4" s="977" customFormat="1" ht="18" customHeight="1" x14ac:dyDescent="0.2">
      <c r="A653" s="1351" t="s">
        <v>1890</v>
      </c>
      <c r="B653" s="1244" t="s">
        <v>1891</v>
      </c>
      <c r="C653" s="1244" t="s">
        <v>1892</v>
      </c>
      <c r="D653" s="1352">
        <v>281175</v>
      </c>
    </row>
    <row r="654" spans="1:4" s="977" customFormat="1" ht="18" customHeight="1" x14ac:dyDescent="0.2">
      <c r="A654" s="1351" t="s">
        <v>1893</v>
      </c>
      <c r="B654" s="1244" t="s">
        <v>1894</v>
      </c>
      <c r="C654" s="1244" t="s">
        <v>1895</v>
      </c>
      <c r="D654" s="1352">
        <v>13844</v>
      </c>
    </row>
    <row r="655" spans="1:4" s="977" customFormat="1" ht="18" customHeight="1" x14ac:dyDescent="0.2">
      <c r="A655" s="1351" t="s">
        <v>1896</v>
      </c>
      <c r="B655" s="1244" t="s">
        <v>1897</v>
      </c>
      <c r="C655" s="1244" t="s">
        <v>1898</v>
      </c>
      <c r="D655" s="1352">
        <v>323681.31</v>
      </c>
    </row>
    <row r="656" spans="1:4" s="977" customFormat="1" ht="18" customHeight="1" x14ac:dyDescent="0.2">
      <c r="A656" s="1351" t="s">
        <v>1899</v>
      </c>
      <c r="B656" s="1244" t="s">
        <v>1900</v>
      </c>
      <c r="C656" s="1244" t="s">
        <v>1901</v>
      </c>
      <c r="D656" s="1352">
        <v>845.25</v>
      </c>
    </row>
    <row r="657" spans="1:4" s="977" customFormat="1" ht="18" customHeight="1" x14ac:dyDescent="0.2">
      <c r="A657" s="1351" t="s">
        <v>1902</v>
      </c>
      <c r="B657" s="1244" t="s">
        <v>1903</v>
      </c>
      <c r="C657" s="1244" t="s">
        <v>1904</v>
      </c>
      <c r="D657" s="1352">
        <v>2622</v>
      </c>
    </row>
    <row r="658" spans="1:4" s="977" customFormat="1" ht="18" customHeight="1" x14ac:dyDescent="0.2">
      <c r="A658" s="1351" t="s">
        <v>1905</v>
      </c>
      <c r="B658" s="1244" t="s">
        <v>1903</v>
      </c>
      <c r="C658" s="1244" t="s">
        <v>1906</v>
      </c>
      <c r="D658" s="1352">
        <v>2622</v>
      </c>
    </row>
    <row r="659" spans="1:4" s="977" customFormat="1" ht="18" customHeight="1" x14ac:dyDescent="0.2">
      <c r="A659" s="1351" t="s">
        <v>1907</v>
      </c>
      <c r="B659" s="1244" t="s">
        <v>1908</v>
      </c>
      <c r="C659" s="1244" t="s">
        <v>1909</v>
      </c>
      <c r="D659" s="1352">
        <v>34901.5</v>
      </c>
    </row>
    <row r="660" spans="1:4" s="977" customFormat="1" ht="18" customHeight="1" x14ac:dyDescent="0.2">
      <c r="A660" s="1351" t="s">
        <v>1910</v>
      </c>
      <c r="B660" s="1244" t="s">
        <v>1271</v>
      </c>
      <c r="C660" s="1244" t="s">
        <v>1272</v>
      </c>
      <c r="D660" s="1352">
        <v>1</v>
      </c>
    </row>
    <row r="661" spans="1:4" s="977" customFormat="1" ht="18" customHeight="1" x14ac:dyDescent="0.2">
      <c r="A661" s="1351" t="s">
        <v>1911</v>
      </c>
      <c r="B661" s="1244" t="s">
        <v>1271</v>
      </c>
      <c r="C661" s="1244" t="s">
        <v>1272</v>
      </c>
      <c r="D661" s="1352">
        <v>1</v>
      </c>
    </row>
    <row r="662" spans="1:4" s="977" customFormat="1" ht="18" customHeight="1" x14ac:dyDescent="0.2">
      <c r="A662" s="1351" t="s">
        <v>1912</v>
      </c>
      <c r="B662" s="1244" t="s">
        <v>1425</v>
      </c>
      <c r="C662" s="1244" t="s">
        <v>1426</v>
      </c>
      <c r="D662" s="1352">
        <v>265.98</v>
      </c>
    </row>
    <row r="663" spans="1:4" s="977" customFormat="1" ht="18" customHeight="1" x14ac:dyDescent="0.2">
      <c r="A663" s="1351" t="s">
        <v>1913</v>
      </c>
      <c r="B663" s="1244" t="s">
        <v>1271</v>
      </c>
      <c r="C663" s="1244" t="s">
        <v>1272</v>
      </c>
      <c r="D663" s="1352">
        <v>1</v>
      </c>
    </row>
    <row r="664" spans="1:4" s="977" customFormat="1" ht="18" customHeight="1" x14ac:dyDescent="0.2">
      <c r="A664" s="1351" t="s">
        <v>1914</v>
      </c>
      <c r="B664" s="1244" t="s">
        <v>1160</v>
      </c>
      <c r="C664" s="1244" t="s">
        <v>1161</v>
      </c>
      <c r="D664" s="1352">
        <v>11332.2</v>
      </c>
    </row>
    <row r="665" spans="1:4" s="977" customFormat="1" ht="18" customHeight="1" x14ac:dyDescent="0.2">
      <c r="A665" s="1351" t="s">
        <v>1915</v>
      </c>
      <c r="B665" s="1244" t="s">
        <v>1271</v>
      </c>
      <c r="C665" s="1244" t="s">
        <v>1272</v>
      </c>
      <c r="D665" s="1352">
        <v>1</v>
      </c>
    </row>
    <row r="666" spans="1:4" s="977" customFormat="1" ht="18" customHeight="1" x14ac:dyDescent="0.2">
      <c r="A666" s="1351" t="s">
        <v>1916</v>
      </c>
      <c r="B666" s="1244" t="s">
        <v>1271</v>
      </c>
      <c r="C666" s="1244" t="s">
        <v>1272</v>
      </c>
      <c r="D666" s="1352">
        <v>1</v>
      </c>
    </row>
    <row r="667" spans="1:4" s="977" customFormat="1" ht="18" customHeight="1" x14ac:dyDescent="0.2">
      <c r="A667" s="1351" t="s">
        <v>1917</v>
      </c>
      <c r="B667" s="1244" t="s">
        <v>1160</v>
      </c>
      <c r="C667" s="1244" t="s">
        <v>1161</v>
      </c>
      <c r="D667" s="1352">
        <v>11354.25</v>
      </c>
    </row>
    <row r="668" spans="1:4" s="977" customFormat="1" ht="18" customHeight="1" x14ac:dyDescent="0.2">
      <c r="A668" s="1351" t="s">
        <v>1920</v>
      </c>
      <c r="B668" s="1244" t="s">
        <v>1921</v>
      </c>
      <c r="C668" s="1244" t="s">
        <v>1922</v>
      </c>
      <c r="D668" s="1352">
        <v>13660.1</v>
      </c>
    </row>
    <row r="669" spans="1:4" s="977" customFormat="1" ht="18" customHeight="1" x14ac:dyDescent="0.2">
      <c r="A669" s="1351" t="s">
        <v>1923</v>
      </c>
      <c r="B669" s="1244" t="s">
        <v>1921</v>
      </c>
      <c r="C669" s="1244" t="s">
        <v>1922</v>
      </c>
      <c r="D669" s="1352">
        <v>13660.1</v>
      </c>
    </row>
    <row r="670" spans="1:4" s="977" customFormat="1" ht="18" customHeight="1" x14ac:dyDescent="0.2">
      <c r="A670" s="1351" t="s">
        <v>1924</v>
      </c>
      <c r="B670" s="1244" t="s">
        <v>1925</v>
      </c>
      <c r="C670" s="1244" t="s">
        <v>1926</v>
      </c>
      <c r="D670" s="1352">
        <v>1085</v>
      </c>
    </row>
    <row r="671" spans="1:4" s="977" customFormat="1" ht="18" customHeight="1" x14ac:dyDescent="0.2">
      <c r="A671" s="1351" t="s">
        <v>1929</v>
      </c>
      <c r="B671" s="1244" t="s">
        <v>1927</v>
      </c>
      <c r="C671" s="1244" t="s">
        <v>1928</v>
      </c>
      <c r="D671" s="1352">
        <v>16188.55</v>
      </c>
    </row>
    <row r="672" spans="1:4" s="977" customFormat="1" ht="18" customHeight="1" x14ac:dyDescent="0.2">
      <c r="A672" s="1351" t="s">
        <v>1930</v>
      </c>
      <c r="B672" s="1244" t="s">
        <v>1931</v>
      </c>
      <c r="C672" s="1244" t="s">
        <v>1932</v>
      </c>
      <c r="D672" s="1352">
        <v>350311.48</v>
      </c>
    </row>
    <row r="673" spans="1:4" s="977" customFormat="1" ht="18" customHeight="1" x14ac:dyDescent="0.2">
      <c r="A673" s="1351" t="s">
        <v>1933</v>
      </c>
      <c r="B673" s="1244" t="s">
        <v>1934</v>
      </c>
      <c r="C673" s="1244" t="s">
        <v>1932</v>
      </c>
      <c r="D673" s="1352">
        <v>305836.98</v>
      </c>
    </row>
    <row r="674" spans="1:4" s="977" customFormat="1" ht="18" customHeight="1" x14ac:dyDescent="0.2">
      <c r="A674" s="1351" t="s">
        <v>1935</v>
      </c>
      <c r="B674" s="1244" t="s">
        <v>1936</v>
      </c>
      <c r="C674" s="1244" t="s">
        <v>1937</v>
      </c>
      <c r="D674" s="1352">
        <v>250707.91</v>
      </c>
    </row>
    <row r="675" spans="1:4" s="977" customFormat="1" ht="18" customHeight="1" x14ac:dyDescent="0.2">
      <c r="A675" s="1351" t="s">
        <v>1938</v>
      </c>
      <c r="B675" s="1244" t="s">
        <v>1939</v>
      </c>
      <c r="C675" s="1244" t="s">
        <v>1940</v>
      </c>
      <c r="D675" s="1352">
        <v>1</v>
      </c>
    </row>
    <row r="676" spans="1:4" s="977" customFormat="1" ht="18" customHeight="1" x14ac:dyDescent="0.2">
      <c r="A676" s="1351" t="s">
        <v>1941</v>
      </c>
      <c r="B676" s="1244" t="s">
        <v>1942</v>
      </c>
      <c r="C676" s="1244" t="s">
        <v>1943</v>
      </c>
      <c r="D676" s="1352">
        <v>1477.98</v>
      </c>
    </row>
    <row r="677" spans="1:4" s="977" customFormat="1" ht="18" customHeight="1" x14ac:dyDescent="0.2">
      <c r="A677" s="1351" t="s">
        <v>1944</v>
      </c>
      <c r="B677" s="1244" t="s">
        <v>1939</v>
      </c>
      <c r="C677" s="1244" t="s">
        <v>1940</v>
      </c>
      <c r="D677" s="1352">
        <v>1</v>
      </c>
    </row>
    <row r="678" spans="1:4" s="977" customFormat="1" ht="18" customHeight="1" x14ac:dyDescent="0.2">
      <c r="A678" s="1351" t="s">
        <v>1945</v>
      </c>
      <c r="B678" s="1244" t="s">
        <v>1939</v>
      </c>
      <c r="C678" s="1244" t="s">
        <v>1940</v>
      </c>
      <c r="D678" s="1352">
        <v>1</v>
      </c>
    </row>
    <row r="679" spans="1:4" s="977" customFormat="1" ht="18" customHeight="1" x14ac:dyDescent="0.2">
      <c r="A679" s="1351" t="s">
        <v>1946</v>
      </c>
      <c r="B679" s="1244" t="s">
        <v>1939</v>
      </c>
      <c r="C679" s="1244" t="s">
        <v>1940</v>
      </c>
      <c r="D679" s="1352">
        <v>1</v>
      </c>
    </row>
    <row r="680" spans="1:4" s="977" customFormat="1" ht="18" customHeight="1" x14ac:dyDescent="0.2">
      <c r="A680" s="1351" t="s">
        <v>1947</v>
      </c>
      <c r="B680" s="1244" t="s">
        <v>1940</v>
      </c>
      <c r="C680" s="1244" t="s">
        <v>1940</v>
      </c>
      <c r="D680" s="1352">
        <v>1</v>
      </c>
    </row>
    <row r="681" spans="1:4" s="977" customFormat="1" ht="18" customHeight="1" x14ac:dyDescent="0.2">
      <c r="A681" s="1351" t="s">
        <v>1948</v>
      </c>
      <c r="B681" s="1244" t="s">
        <v>1949</v>
      </c>
      <c r="C681" s="1244" t="s">
        <v>1950</v>
      </c>
      <c r="D681" s="1352">
        <v>1</v>
      </c>
    </row>
    <row r="682" spans="1:4" s="977" customFormat="1" ht="18" customHeight="1" x14ac:dyDescent="0.2">
      <c r="A682" s="1351" t="s">
        <v>1951</v>
      </c>
      <c r="B682" s="1244" t="s">
        <v>1952</v>
      </c>
      <c r="C682" s="1244" t="s">
        <v>1953</v>
      </c>
      <c r="D682" s="1352">
        <v>45705.599999999999</v>
      </c>
    </row>
    <row r="683" spans="1:4" s="977" customFormat="1" ht="18" customHeight="1" x14ac:dyDescent="0.2">
      <c r="A683" s="1351" t="s">
        <v>1954</v>
      </c>
      <c r="B683" s="1244" t="s">
        <v>1955</v>
      </c>
      <c r="C683" s="1244" t="s">
        <v>1956</v>
      </c>
      <c r="D683" s="1352">
        <v>1955</v>
      </c>
    </row>
    <row r="684" spans="1:4" s="977" customFormat="1" ht="18" customHeight="1" x14ac:dyDescent="0.2">
      <c r="A684" s="1351" t="s">
        <v>1957</v>
      </c>
      <c r="B684" s="1244" t="s">
        <v>1958</v>
      </c>
      <c r="C684" s="1244" t="s">
        <v>1956</v>
      </c>
      <c r="D684" s="1352">
        <v>2679.5</v>
      </c>
    </row>
    <row r="685" spans="1:4" s="977" customFormat="1" ht="18" customHeight="1" x14ac:dyDescent="0.2">
      <c r="A685" s="1351" t="s">
        <v>1959</v>
      </c>
      <c r="B685" s="1244" t="s">
        <v>1960</v>
      </c>
      <c r="C685" s="1244" t="s">
        <v>1956</v>
      </c>
      <c r="D685" s="1352">
        <v>2088.69</v>
      </c>
    </row>
    <row r="686" spans="1:4" s="977" customFormat="1" ht="18" customHeight="1" x14ac:dyDescent="0.2">
      <c r="A686" s="1351" t="s">
        <v>1961</v>
      </c>
      <c r="B686" s="1244" t="s">
        <v>1962</v>
      </c>
      <c r="C686" s="1244" t="s">
        <v>1956</v>
      </c>
      <c r="D686" s="1352">
        <v>2665.13</v>
      </c>
    </row>
    <row r="687" spans="1:4" s="977" customFormat="1" ht="18" customHeight="1" x14ac:dyDescent="0.2">
      <c r="A687" s="1351" t="s">
        <v>1963</v>
      </c>
      <c r="B687" s="1244" t="s">
        <v>1964</v>
      </c>
      <c r="C687" s="1244" t="s">
        <v>1965</v>
      </c>
      <c r="D687" s="1352">
        <v>747.5</v>
      </c>
    </row>
    <row r="688" spans="1:4" s="977" customFormat="1" ht="18" customHeight="1" x14ac:dyDescent="0.2">
      <c r="A688" s="1351" t="s">
        <v>1966</v>
      </c>
      <c r="B688" s="1244" t="s">
        <v>1967</v>
      </c>
      <c r="C688" s="1244" t="s">
        <v>1968</v>
      </c>
      <c r="D688" s="1352">
        <v>2530</v>
      </c>
    </row>
    <row r="689" spans="1:4" s="977" customFormat="1" ht="18" customHeight="1" x14ac:dyDescent="0.2">
      <c r="A689" s="1351" t="s">
        <v>1969</v>
      </c>
      <c r="B689" s="1244" t="s">
        <v>1967</v>
      </c>
      <c r="C689" s="1244" t="s">
        <v>1968</v>
      </c>
      <c r="D689" s="1352">
        <v>2530</v>
      </c>
    </row>
    <row r="690" spans="1:4" s="977" customFormat="1" ht="18" customHeight="1" x14ac:dyDescent="0.2">
      <c r="A690" s="1351" t="s">
        <v>1970</v>
      </c>
      <c r="B690" s="1244" t="s">
        <v>1967</v>
      </c>
      <c r="C690" s="1244" t="s">
        <v>1968</v>
      </c>
      <c r="D690" s="1352">
        <v>2530</v>
      </c>
    </row>
    <row r="691" spans="1:4" s="977" customFormat="1" ht="18" customHeight="1" x14ac:dyDescent="0.2">
      <c r="A691" s="1351" t="s">
        <v>1971</v>
      </c>
      <c r="B691" s="1244" t="s">
        <v>1967</v>
      </c>
      <c r="C691" s="1244" t="s">
        <v>1968</v>
      </c>
      <c r="D691" s="1352">
        <v>2530</v>
      </c>
    </row>
    <row r="692" spans="1:4" s="977" customFormat="1" ht="18" customHeight="1" x14ac:dyDescent="0.2">
      <c r="A692" s="1351" t="s">
        <v>1972</v>
      </c>
      <c r="B692" s="1244" t="s">
        <v>1973</v>
      </c>
      <c r="C692" s="1244" t="s">
        <v>1974</v>
      </c>
      <c r="D692" s="1352">
        <v>2760</v>
      </c>
    </row>
    <row r="693" spans="1:4" s="977" customFormat="1" ht="18" customHeight="1" x14ac:dyDescent="0.2">
      <c r="A693" s="1351" t="s">
        <v>1975</v>
      </c>
      <c r="B693" s="1244" t="s">
        <v>1976</v>
      </c>
      <c r="C693" s="1244" t="s">
        <v>1977</v>
      </c>
      <c r="D693" s="1352">
        <v>1840</v>
      </c>
    </row>
    <row r="694" spans="1:4" s="977" customFormat="1" ht="18" customHeight="1" x14ac:dyDescent="0.2">
      <c r="A694" s="1351" t="s">
        <v>1978</v>
      </c>
      <c r="B694" s="1244" t="s">
        <v>1976</v>
      </c>
      <c r="C694" s="1244" t="s">
        <v>1977</v>
      </c>
      <c r="D694" s="1352">
        <v>1840</v>
      </c>
    </row>
    <row r="695" spans="1:4" s="977" customFormat="1" ht="18" customHeight="1" x14ac:dyDescent="0.2">
      <c r="A695" s="1351" t="s">
        <v>1979</v>
      </c>
      <c r="B695" s="1244" t="s">
        <v>1976</v>
      </c>
      <c r="C695" s="1244" t="s">
        <v>1977</v>
      </c>
      <c r="D695" s="1352">
        <v>1840</v>
      </c>
    </row>
    <row r="696" spans="1:4" s="977" customFormat="1" ht="18" customHeight="1" x14ac:dyDescent="0.2">
      <c r="A696" s="1351" t="s">
        <v>1980</v>
      </c>
      <c r="B696" s="1244" t="s">
        <v>1981</v>
      </c>
      <c r="C696" s="1244" t="s">
        <v>1956</v>
      </c>
      <c r="D696" s="1352">
        <v>2204.71</v>
      </c>
    </row>
    <row r="697" spans="1:4" s="977" customFormat="1" ht="18" customHeight="1" x14ac:dyDescent="0.2">
      <c r="A697" s="1351" t="s">
        <v>1982</v>
      </c>
      <c r="B697" s="1244" t="s">
        <v>1960</v>
      </c>
      <c r="C697" s="1244" t="s">
        <v>1956</v>
      </c>
      <c r="D697" s="1352">
        <v>2507</v>
      </c>
    </row>
    <row r="698" spans="1:4" s="977" customFormat="1" ht="18" customHeight="1" x14ac:dyDescent="0.2">
      <c r="A698" s="1351" t="s">
        <v>1983</v>
      </c>
      <c r="B698" s="1244" t="s">
        <v>1984</v>
      </c>
      <c r="C698" s="1244" t="s">
        <v>1985</v>
      </c>
      <c r="D698" s="1352">
        <v>1150</v>
      </c>
    </row>
    <row r="699" spans="1:4" s="977" customFormat="1" ht="18" customHeight="1" x14ac:dyDescent="0.2">
      <c r="A699" s="1351" t="s">
        <v>1986</v>
      </c>
      <c r="B699" s="1244" t="s">
        <v>1987</v>
      </c>
      <c r="C699" s="1244" t="s">
        <v>1988</v>
      </c>
      <c r="D699" s="1352">
        <v>8050</v>
      </c>
    </row>
    <row r="700" spans="1:4" s="977" customFormat="1" ht="18" customHeight="1" x14ac:dyDescent="0.2">
      <c r="A700" s="1351" t="s">
        <v>1989</v>
      </c>
      <c r="B700" s="1244" t="s">
        <v>1990</v>
      </c>
      <c r="C700" s="1244" t="s">
        <v>1991</v>
      </c>
      <c r="D700" s="1352">
        <v>1840</v>
      </c>
    </row>
    <row r="701" spans="1:4" s="977" customFormat="1" ht="18" customHeight="1" x14ac:dyDescent="0.2">
      <c r="A701" s="1351" t="s">
        <v>1992</v>
      </c>
      <c r="B701" s="1244" t="s">
        <v>1993</v>
      </c>
      <c r="C701" s="1244" t="s">
        <v>1994</v>
      </c>
      <c r="D701" s="1352">
        <v>1679</v>
      </c>
    </row>
    <row r="702" spans="1:4" s="977" customFormat="1" ht="18" customHeight="1" x14ac:dyDescent="0.2">
      <c r="A702" s="1351" t="s">
        <v>1995</v>
      </c>
      <c r="B702" s="1244" t="s">
        <v>1993</v>
      </c>
      <c r="C702" s="1244" t="s">
        <v>1994</v>
      </c>
      <c r="D702" s="1352">
        <v>1679</v>
      </c>
    </row>
    <row r="703" spans="1:4" s="977" customFormat="1" ht="18" customHeight="1" x14ac:dyDescent="0.2">
      <c r="A703" s="1351" t="s">
        <v>1996</v>
      </c>
      <c r="B703" s="1244" t="s">
        <v>1997</v>
      </c>
      <c r="C703" s="1244" t="s">
        <v>1998</v>
      </c>
      <c r="D703" s="1352">
        <v>4370</v>
      </c>
    </row>
    <row r="704" spans="1:4" s="977" customFormat="1" ht="18" customHeight="1" x14ac:dyDescent="0.2">
      <c r="A704" s="1351" t="s">
        <v>1999</v>
      </c>
      <c r="B704" s="1244" t="s">
        <v>2000</v>
      </c>
      <c r="C704" s="1244" t="s">
        <v>2001</v>
      </c>
      <c r="D704" s="1352">
        <v>1380</v>
      </c>
    </row>
    <row r="705" spans="1:4" s="977" customFormat="1" ht="18" customHeight="1" x14ac:dyDescent="0.2">
      <c r="A705" s="1351" t="s">
        <v>2002</v>
      </c>
      <c r="B705" s="1244" t="s">
        <v>2000</v>
      </c>
      <c r="C705" s="1244" t="s">
        <v>2001</v>
      </c>
      <c r="D705" s="1352">
        <v>1380</v>
      </c>
    </row>
    <row r="706" spans="1:4" s="977" customFormat="1" ht="18" customHeight="1" x14ac:dyDescent="0.2">
      <c r="A706" s="1351" t="s">
        <v>2003</v>
      </c>
      <c r="B706" s="1244" t="s">
        <v>2000</v>
      </c>
      <c r="C706" s="1244" t="s">
        <v>2001</v>
      </c>
      <c r="D706" s="1352">
        <v>1380</v>
      </c>
    </row>
    <row r="707" spans="1:4" s="977" customFormat="1" ht="18" customHeight="1" x14ac:dyDescent="0.2">
      <c r="A707" s="1351" t="s">
        <v>2004</v>
      </c>
      <c r="B707" s="1244" t="s">
        <v>2000</v>
      </c>
      <c r="C707" s="1244" t="s">
        <v>2001</v>
      </c>
      <c r="D707" s="1352">
        <v>1380</v>
      </c>
    </row>
    <row r="708" spans="1:4" s="977" customFormat="1" ht="18" customHeight="1" x14ac:dyDescent="0.2">
      <c r="A708" s="1351" t="s">
        <v>2005</v>
      </c>
      <c r="B708" s="1244" t="s">
        <v>2006</v>
      </c>
      <c r="C708" s="1244" t="s">
        <v>2007</v>
      </c>
      <c r="D708" s="1352">
        <v>1486.03</v>
      </c>
    </row>
    <row r="709" spans="1:4" s="977" customFormat="1" ht="18" customHeight="1" x14ac:dyDescent="0.2">
      <c r="A709" s="1351" t="s">
        <v>2008</v>
      </c>
      <c r="B709" s="1244" t="s">
        <v>2009</v>
      </c>
      <c r="C709" s="1244" t="s">
        <v>2010</v>
      </c>
      <c r="D709" s="1352">
        <v>1639.62</v>
      </c>
    </row>
    <row r="710" spans="1:4" s="977" customFormat="1" ht="18" customHeight="1" x14ac:dyDescent="0.2">
      <c r="A710" s="1351" t="s">
        <v>2011</v>
      </c>
      <c r="B710" s="1244" t="s">
        <v>1548</v>
      </c>
      <c r="C710" s="1245"/>
      <c r="D710" s="1352">
        <v>1052.25</v>
      </c>
    </row>
    <row r="711" spans="1:4" s="977" customFormat="1" ht="18" customHeight="1" x14ac:dyDescent="0.2">
      <c r="A711" s="1351" t="s">
        <v>2012</v>
      </c>
      <c r="B711" s="1244" t="s">
        <v>2006</v>
      </c>
      <c r="C711" s="1244" t="s">
        <v>2007</v>
      </c>
      <c r="D711" s="1352">
        <v>1486.03</v>
      </c>
    </row>
    <row r="712" spans="1:4" s="977" customFormat="1" ht="18" customHeight="1" x14ac:dyDescent="0.2">
      <c r="A712" s="1351" t="s">
        <v>2013</v>
      </c>
      <c r="B712" s="1244" t="s">
        <v>2006</v>
      </c>
      <c r="C712" s="1244" t="s">
        <v>2007</v>
      </c>
      <c r="D712" s="1352">
        <v>1486.03</v>
      </c>
    </row>
    <row r="713" spans="1:4" s="977" customFormat="1" ht="18" customHeight="1" x14ac:dyDescent="0.2">
      <c r="A713" s="1351" t="s">
        <v>2014</v>
      </c>
      <c r="B713" s="1244" t="s">
        <v>2006</v>
      </c>
      <c r="C713" s="1244" t="s">
        <v>2007</v>
      </c>
      <c r="D713" s="1352">
        <v>1486.03</v>
      </c>
    </row>
    <row r="714" spans="1:4" s="977" customFormat="1" ht="18" customHeight="1" x14ac:dyDescent="0.2">
      <c r="A714" s="1351" t="s">
        <v>2015</v>
      </c>
      <c r="B714" s="1244" t="s">
        <v>2006</v>
      </c>
      <c r="C714" s="1244" t="s">
        <v>2007</v>
      </c>
      <c r="D714" s="1352">
        <v>1486.03</v>
      </c>
    </row>
    <row r="715" spans="1:4" s="977" customFormat="1" ht="18" customHeight="1" x14ac:dyDescent="0.2">
      <c r="A715" s="1351" t="s">
        <v>2016</v>
      </c>
      <c r="B715" s="1244" t="s">
        <v>2006</v>
      </c>
      <c r="C715" s="1244" t="s">
        <v>2007</v>
      </c>
      <c r="D715" s="1352">
        <v>1486.03</v>
      </c>
    </row>
    <row r="716" spans="1:4" s="977" customFormat="1" ht="18" customHeight="1" x14ac:dyDescent="0.2">
      <c r="A716" s="1351" t="s">
        <v>2017</v>
      </c>
      <c r="B716" s="1244" t="s">
        <v>2018</v>
      </c>
      <c r="C716" s="1244" t="s">
        <v>2019</v>
      </c>
      <c r="D716" s="1352">
        <v>884.35</v>
      </c>
    </row>
    <row r="717" spans="1:4" s="977" customFormat="1" ht="18" customHeight="1" x14ac:dyDescent="0.2">
      <c r="A717" s="1351" t="s">
        <v>2020</v>
      </c>
      <c r="B717" s="1244" t="s">
        <v>2018</v>
      </c>
      <c r="C717" s="1244" t="s">
        <v>2019</v>
      </c>
      <c r="D717" s="1352">
        <v>884.35</v>
      </c>
    </row>
    <row r="718" spans="1:4" s="977" customFormat="1" ht="18" customHeight="1" x14ac:dyDescent="0.2">
      <c r="A718" s="1351" t="s">
        <v>2021</v>
      </c>
      <c r="B718" s="1244" t="s">
        <v>2018</v>
      </c>
      <c r="C718" s="1244" t="s">
        <v>2019</v>
      </c>
      <c r="D718" s="1352">
        <v>884.35</v>
      </c>
    </row>
    <row r="719" spans="1:4" s="977" customFormat="1" ht="18" customHeight="1" x14ac:dyDescent="0.2">
      <c r="A719" s="1351" t="s">
        <v>2022</v>
      </c>
      <c r="B719" s="1244" t="s">
        <v>2018</v>
      </c>
      <c r="C719" s="1244" t="s">
        <v>2019</v>
      </c>
      <c r="D719" s="1352">
        <v>884.35</v>
      </c>
    </row>
    <row r="720" spans="1:4" s="977" customFormat="1" ht="18" customHeight="1" x14ac:dyDescent="0.2">
      <c r="A720" s="1351" t="s">
        <v>2023</v>
      </c>
      <c r="B720" s="1244" t="s">
        <v>2018</v>
      </c>
      <c r="C720" s="1244" t="s">
        <v>2019</v>
      </c>
      <c r="D720" s="1352">
        <v>884.35</v>
      </c>
    </row>
    <row r="721" spans="1:4" s="977" customFormat="1" ht="18" customHeight="1" x14ac:dyDescent="0.2">
      <c r="A721" s="1351" t="s">
        <v>2024</v>
      </c>
      <c r="B721" s="1244" t="s">
        <v>1044</v>
      </c>
      <c r="C721" s="1244" t="s">
        <v>1045</v>
      </c>
      <c r="D721" s="1352">
        <v>15060</v>
      </c>
    </row>
    <row r="722" spans="1:4" s="977" customFormat="1" ht="18" customHeight="1" x14ac:dyDescent="0.2">
      <c r="A722" s="1351" t="s">
        <v>2025</v>
      </c>
      <c r="B722" s="1244" t="s">
        <v>2026</v>
      </c>
      <c r="C722" s="1244" t="s">
        <v>2027</v>
      </c>
      <c r="D722" s="1352">
        <v>2996.04</v>
      </c>
    </row>
    <row r="723" spans="1:4" s="977" customFormat="1" ht="18" customHeight="1" x14ac:dyDescent="0.2">
      <c r="A723" s="1351" t="s">
        <v>2028</v>
      </c>
      <c r="B723" s="1244" t="s">
        <v>2029</v>
      </c>
      <c r="C723" s="1244" t="s">
        <v>2030</v>
      </c>
      <c r="D723" s="1352">
        <v>2204.27</v>
      </c>
    </row>
    <row r="724" spans="1:4" s="977" customFormat="1" ht="18" customHeight="1" x14ac:dyDescent="0.2">
      <c r="A724" s="1351" t="s">
        <v>2031</v>
      </c>
      <c r="B724" s="1244" t="s">
        <v>2029</v>
      </c>
      <c r="C724" s="1244" t="s">
        <v>2030</v>
      </c>
      <c r="D724" s="1352">
        <v>2204.2600000000002</v>
      </c>
    </row>
    <row r="725" spans="1:4" s="977" customFormat="1" ht="18" customHeight="1" x14ac:dyDescent="0.2">
      <c r="A725" s="1351" t="s">
        <v>2032</v>
      </c>
      <c r="B725" s="1244" t="s">
        <v>2029</v>
      </c>
      <c r="C725" s="1244" t="s">
        <v>2030</v>
      </c>
      <c r="D725" s="1352">
        <v>2204.2600000000002</v>
      </c>
    </row>
    <row r="726" spans="1:4" s="977" customFormat="1" ht="18" customHeight="1" x14ac:dyDescent="0.2">
      <c r="A726" s="1351" t="s">
        <v>2033</v>
      </c>
      <c r="B726" s="1244" t="s">
        <v>2029</v>
      </c>
      <c r="C726" s="1244" t="s">
        <v>2030</v>
      </c>
      <c r="D726" s="1352">
        <v>2204.2600000000002</v>
      </c>
    </row>
    <row r="727" spans="1:4" s="977" customFormat="1" ht="18" customHeight="1" x14ac:dyDescent="0.2">
      <c r="A727" s="1351" t="s">
        <v>2034</v>
      </c>
      <c r="B727" s="1244" t="s">
        <v>2035</v>
      </c>
      <c r="C727" s="1244" t="s">
        <v>2036</v>
      </c>
      <c r="D727" s="1352">
        <v>986.7</v>
      </c>
    </row>
    <row r="728" spans="1:4" s="977" customFormat="1" ht="18" customHeight="1" x14ac:dyDescent="0.2">
      <c r="A728" s="1351" t="s">
        <v>2037</v>
      </c>
      <c r="B728" s="1244" t="s">
        <v>2035</v>
      </c>
      <c r="C728" s="1244" t="s">
        <v>2036</v>
      </c>
      <c r="D728" s="1352">
        <v>986.7</v>
      </c>
    </row>
    <row r="729" spans="1:4" s="977" customFormat="1" ht="18" customHeight="1" x14ac:dyDescent="0.2">
      <c r="A729" s="1351" t="s">
        <v>2038</v>
      </c>
      <c r="B729" s="1244" t="s">
        <v>2035</v>
      </c>
      <c r="C729" s="1244" t="s">
        <v>2036</v>
      </c>
      <c r="D729" s="1352">
        <v>986.7</v>
      </c>
    </row>
    <row r="730" spans="1:4" s="977" customFormat="1" ht="18" customHeight="1" x14ac:dyDescent="0.2">
      <c r="A730" s="1351" t="s">
        <v>2039</v>
      </c>
      <c r="B730" s="1244" t="s">
        <v>2035</v>
      </c>
      <c r="C730" s="1244" t="s">
        <v>2036</v>
      </c>
      <c r="D730" s="1352">
        <v>986.7</v>
      </c>
    </row>
    <row r="731" spans="1:4" s="977" customFormat="1" ht="18" customHeight="1" x14ac:dyDescent="0.2">
      <c r="A731" s="1351" t="s">
        <v>2040</v>
      </c>
      <c r="B731" s="1244" t="s">
        <v>2035</v>
      </c>
      <c r="C731" s="1244" t="s">
        <v>2036</v>
      </c>
      <c r="D731" s="1352">
        <v>986.7</v>
      </c>
    </row>
    <row r="732" spans="1:4" s="977" customFormat="1" ht="18" customHeight="1" x14ac:dyDescent="0.2">
      <c r="A732" s="1351" t="s">
        <v>2041</v>
      </c>
      <c r="B732" s="1244" t="s">
        <v>2042</v>
      </c>
      <c r="C732" s="1244" t="s">
        <v>2043</v>
      </c>
      <c r="D732" s="1352">
        <v>530.20000000000005</v>
      </c>
    </row>
    <row r="733" spans="1:4" s="977" customFormat="1" ht="18" customHeight="1" x14ac:dyDescent="0.2">
      <c r="A733" s="1351" t="s">
        <v>2044</v>
      </c>
      <c r="B733" s="1244" t="s">
        <v>2035</v>
      </c>
      <c r="C733" s="1244" t="s">
        <v>2036</v>
      </c>
      <c r="D733" s="1352">
        <v>986.7</v>
      </c>
    </row>
    <row r="734" spans="1:4" s="977" customFormat="1" ht="18" customHeight="1" x14ac:dyDescent="0.2">
      <c r="A734" s="1351" t="s">
        <v>2045</v>
      </c>
      <c r="B734" s="1244" t="s">
        <v>2035</v>
      </c>
      <c r="C734" s="1244" t="s">
        <v>2036</v>
      </c>
      <c r="D734" s="1352">
        <v>986.7</v>
      </c>
    </row>
    <row r="735" spans="1:4" s="977" customFormat="1" ht="18" customHeight="1" x14ac:dyDescent="0.2">
      <c r="A735" s="1351" t="s">
        <v>2046</v>
      </c>
      <c r="B735" s="1244" t="s">
        <v>2035</v>
      </c>
      <c r="C735" s="1244" t="s">
        <v>2036</v>
      </c>
      <c r="D735" s="1352">
        <v>986.7</v>
      </c>
    </row>
    <row r="736" spans="1:4" s="977" customFormat="1" ht="18" customHeight="1" x14ac:dyDescent="0.2">
      <c r="A736" s="1351" t="s">
        <v>2047</v>
      </c>
      <c r="B736" s="1244" t="s">
        <v>2018</v>
      </c>
      <c r="C736" s="1244" t="s">
        <v>2019</v>
      </c>
      <c r="D736" s="1352">
        <v>1456.75</v>
      </c>
    </row>
    <row r="737" spans="1:4" s="977" customFormat="1" ht="18" customHeight="1" x14ac:dyDescent="0.2">
      <c r="A737" s="1351" t="s">
        <v>2048</v>
      </c>
      <c r="B737" s="1244" t="s">
        <v>2018</v>
      </c>
      <c r="C737" s="1244" t="s">
        <v>2019</v>
      </c>
      <c r="D737" s="1352">
        <v>1456.75</v>
      </c>
    </row>
    <row r="738" spans="1:4" s="977" customFormat="1" ht="18" customHeight="1" x14ac:dyDescent="0.2">
      <c r="A738" s="1351" t="s">
        <v>2049</v>
      </c>
      <c r="B738" s="1244" t="s">
        <v>2018</v>
      </c>
      <c r="C738" s="1244" t="s">
        <v>2019</v>
      </c>
      <c r="D738" s="1352">
        <v>1456.75</v>
      </c>
    </row>
    <row r="739" spans="1:4" s="977" customFormat="1" ht="18" customHeight="1" x14ac:dyDescent="0.2">
      <c r="A739" s="1351" t="s">
        <v>2050</v>
      </c>
      <c r="B739" s="1244" t="s">
        <v>2018</v>
      </c>
      <c r="C739" s="1244" t="s">
        <v>2019</v>
      </c>
      <c r="D739" s="1352">
        <v>1456.75</v>
      </c>
    </row>
    <row r="740" spans="1:4" s="977" customFormat="1" ht="18" customHeight="1" x14ac:dyDescent="0.2">
      <c r="A740" s="1351" t="s">
        <v>2051</v>
      </c>
      <c r="B740" s="1244" t="s">
        <v>2018</v>
      </c>
      <c r="C740" s="1244" t="s">
        <v>2019</v>
      </c>
      <c r="D740" s="1352">
        <v>1456.75</v>
      </c>
    </row>
    <row r="741" spans="1:4" s="977" customFormat="1" ht="18" customHeight="1" x14ac:dyDescent="0.2">
      <c r="A741" s="1351" t="s">
        <v>2052</v>
      </c>
      <c r="B741" s="1244" t="s">
        <v>2018</v>
      </c>
      <c r="C741" s="1244" t="s">
        <v>2019</v>
      </c>
      <c r="D741" s="1352">
        <v>1456.75</v>
      </c>
    </row>
    <row r="742" spans="1:4" s="977" customFormat="1" ht="18" customHeight="1" x14ac:dyDescent="0.2">
      <c r="A742" s="1351" t="s">
        <v>2053</v>
      </c>
      <c r="B742" s="1244" t="s">
        <v>2054</v>
      </c>
      <c r="C742" s="1244" t="s">
        <v>2019</v>
      </c>
      <c r="D742" s="1352">
        <v>1456.75</v>
      </c>
    </row>
    <row r="743" spans="1:4" s="977" customFormat="1" ht="18" customHeight="1" x14ac:dyDescent="0.2">
      <c r="A743" s="1351" t="s">
        <v>2055</v>
      </c>
      <c r="B743" s="1244" t="s">
        <v>2056</v>
      </c>
      <c r="C743" s="1244" t="s">
        <v>2057</v>
      </c>
      <c r="D743" s="1352">
        <v>4876</v>
      </c>
    </row>
    <row r="744" spans="1:4" s="977" customFormat="1" ht="18" customHeight="1" x14ac:dyDescent="0.2">
      <c r="A744" s="1351" t="s">
        <v>2058</v>
      </c>
      <c r="B744" s="1244" t="s">
        <v>2018</v>
      </c>
      <c r="C744" s="1244" t="s">
        <v>2019</v>
      </c>
      <c r="D744" s="1352">
        <v>1456.75</v>
      </c>
    </row>
    <row r="745" spans="1:4" s="977" customFormat="1" ht="18" customHeight="1" x14ac:dyDescent="0.2">
      <c r="A745" s="1351" t="s">
        <v>2059</v>
      </c>
      <c r="B745" s="1244" t="s">
        <v>2018</v>
      </c>
      <c r="C745" s="1244" t="s">
        <v>2019</v>
      </c>
      <c r="D745" s="1352">
        <v>1456.75</v>
      </c>
    </row>
    <row r="746" spans="1:4" s="977" customFormat="1" ht="18" customHeight="1" x14ac:dyDescent="0.2">
      <c r="A746" s="1351" t="s">
        <v>2060</v>
      </c>
      <c r="B746" s="1244" t="s">
        <v>2018</v>
      </c>
      <c r="C746" s="1244" t="s">
        <v>2019</v>
      </c>
      <c r="D746" s="1352">
        <v>1456.75</v>
      </c>
    </row>
    <row r="747" spans="1:4" s="977" customFormat="1" ht="18" customHeight="1" x14ac:dyDescent="0.2">
      <c r="A747" s="1351" t="s">
        <v>2061</v>
      </c>
      <c r="B747" s="1244" t="s">
        <v>2018</v>
      </c>
      <c r="C747" s="1244" t="s">
        <v>2019</v>
      </c>
      <c r="D747" s="1352">
        <v>1456.75</v>
      </c>
    </row>
    <row r="748" spans="1:4" s="977" customFormat="1" ht="18" customHeight="1" x14ac:dyDescent="0.2">
      <c r="A748" s="1351" t="s">
        <v>2062</v>
      </c>
      <c r="B748" s="1244" t="s">
        <v>2018</v>
      </c>
      <c r="C748" s="1244" t="s">
        <v>2019</v>
      </c>
      <c r="D748" s="1352">
        <v>1456.75</v>
      </c>
    </row>
    <row r="749" spans="1:4" s="977" customFormat="1" ht="18" customHeight="1" x14ac:dyDescent="0.2">
      <c r="A749" s="1351" t="s">
        <v>2063</v>
      </c>
      <c r="B749" s="1244" t="s">
        <v>2018</v>
      </c>
      <c r="C749" s="1244" t="s">
        <v>2019</v>
      </c>
      <c r="D749" s="1352">
        <v>1456.75</v>
      </c>
    </row>
    <row r="750" spans="1:4" s="977" customFormat="1" ht="18" customHeight="1" x14ac:dyDescent="0.2">
      <c r="A750" s="1351" t="s">
        <v>2064</v>
      </c>
      <c r="B750" s="1244" t="s">
        <v>2018</v>
      </c>
      <c r="C750" s="1244" t="s">
        <v>2019</v>
      </c>
      <c r="D750" s="1352">
        <v>1456.75</v>
      </c>
    </row>
    <row r="751" spans="1:4" s="977" customFormat="1" ht="18" customHeight="1" x14ac:dyDescent="0.2">
      <c r="A751" s="1351" t="s">
        <v>2065</v>
      </c>
      <c r="B751" s="1244" t="s">
        <v>2018</v>
      </c>
      <c r="C751" s="1244" t="s">
        <v>2019</v>
      </c>
      <c r="D751" s="1352">
        <v>1456.75</v>
      </c>
    </row>
    <row r="752" spans="1:4" s="977" customFormat="1" ht="18" customHeight="1" x14ac:dyDescent="0.2">
      <c r="A752" s="1351" t="s">
        <v>2066</v>
      </c>
      <c r="B752" s="1244" t="s">
        <v>2018</v>
      </c>
      <c r="C752" s="1244" t="s">
        <v>2019</v>
      </c>
      <c r="D752" s="1352">
        <v>1452.35</v>
      </c>
    </row>
    <row r="753" spans="1:4" s="977" customFormat="1" ht="18" customHeight="1" x14ac:dyDescent="0.2">
      <c r="A753" s="1351" t="s">
        <v>2067</v>
      </c>
      <c r="B753" s="1244" t="s">
        <v>2068</v>
      </c>
      <c r="C753" s="1244" t="s">
        <v>2069</v>
      </c>
      <c r="D753" s="1352">
        <v>2530</v>
      </c>
    </row>
    <row r="754" spans="1:4" s="977" customFormat="1" ht="18" customHeight="1" x14ac:dyDescent="0.2">
      <c r="A754" s="1351" t="s">
        <v>2070</v>
      </c>
      <c r="B754" s="1244" t="s">
        <v>2068</v>
      </c>
      <c r="C754" s="1244" t="s">
        <v>2069</v>
      </c>
      <c r="D754" s="1352">
        <v>2530</v>
      </c>
    </row>
    <row r="755" spans="1:4" s="977" customFormat="1" ht="18" customHeight="1" x14ac:dyDescent="0.2">
      <c r="A755" s="1351" t="s">
        <v>2071</v>
      </c>
      <c r="B755" s="1244" t="s">
        <v>2068</v>
      </c>
      <c r="C755" s="1244" t="s">
        <v>2069</v>
      </c>
      <c r="D755" s="1352">
        <v>2530</v>
      </c>
    </row>
    <row r="756" spans="1:4" s="977" customFormat="1" ht="18" customHeight="1" x14ac:dyDescent="0.2">
      <c r="A756" s="1351" t="s">
        <v>2072</v>
      </c>
      <c r="B756" s="1244" t="s">
        <v>2073</v>
      </c>
      <c r="C756" s="1244" t="s">
        <v>2074</v>
      </c>
      <c r="D756" s="1352">
        <v>3735.2</v>
      </c>
    </row>
    <row r="757" spans="1:4" s="977" customFormat="1" ht="18" customHeight="1" x14ac:dyDescent="0.2">
      <c r="A757" s="1351" t="s">
        <v>2075</v>
      </c>
      <c r="B757" s="1244" t="s">
        <v>2076</v>
      </c>
      <c r="C757" s="1244" t="s">
        <v>2030</v>
      </c>
      <c r="D757" s="1352">
        <v>1197.43</v>
      </c>
    </row>
    <row r="758" spans="1:4" s="977" customFormat="1" ht="18" customHeight="1" x14ac:dyDescent="0.2">
      <c r="A758" s="1351" t="s">
        <v>2077</v>
      </c>
      <c r="B758" s="1244" t="s">
        <v>2076</v>
      </c>
      <c r="C758" s="1244" t="s">
        <v>2030</v>
      </c>
      <c r="D758" s="1352">
        <v>1197.43</v>
      </c>
    </row>
    <row r="759" spans="1:4" s="977" customFormat="1" ht="18" customHeight="1" x14ac:dyDescent="0.2">
      <c r="A759" s="1351" t="s">
        <v>2078</v>
      </c>
      <c r="B759" s="1244" t="s">
        <v>2076</v>
      </c>
      <c r="C759" s="1244" t="s">
        <v>2030</v>
      </c>
      <c r="D759" s="1352">
        <v>1197.43</v>
      </c>
    </row>
    <row r="760" spans="1:4" s="977" customFormat="1" ht="18" customHeight="1" x14ac:dyDescent="0.2">
      <c r="A760" s="1351" t="s">
        <v>2079</v>
      </c>
      <c r="B760" s="1244" t="s">
        <v>2076</v>
      </c>
      <c r="C760" s="1244" t="s">
        <v>2030</v>
      </c>
      <c r="D760" s="1352">
        <v>1197.43</v>
      </c>
    </row>
    <row r="761" spans="1:4" s="977" customFormat="1" ht="18" customHeight="1" x14ac:dyDescent="0.2">
      <c r="A761" s="1351" t="s">
        <v>2080</v>
      </c>
      <c r="B761" s="1244" t="s">
        <v>2076</v>
      </c>
      <c r="C761" s="1244" t="s">
        <v>2030</v>
      </c>
      <c r="D761" s="1352">
        <v>1197.43</v>
      </c>
    </row>
    <row r="762" spans="1:4" s="977" customFormat="1" ht="18" customHeight="1" x14ac:dyDescent="0.2">
      <c r="A762" s="1351" t="s">
        <v>2081</v>
      </c>
      <c r="B762" s="1244" t="s">
        <v>2076</v>
      </c>
      <c r="C762" s="1244" t="s">
        <v>2030</v>
      </c>
      <c r="D762" s="1352">
        <v>1197.43</v>
      </c>
    </row>
    <row r="763" spans="1:4" s="977" customFormat="1" ht="18" customHeight="1" x14ac:dyDescent="0.2">
      <c r="A763" s="1351" t="s">
        <v>2082</v>
      </c>
      <c r="B763" s="1244" t="s">
        <v>2076</v>
      </c>
      <c r="C763" s="1244" t="s">
        <v>2030</v>
      </c>
      <c r="D763" s="1352">
        <v>1197.43</v>
      </c>
    </row>
    <row r="764" spans="1:4" s="977" customFormat="1" ht="18" customHeight="1" x14ac:dyDescent="0.2">
      <c r="A764" s="1351" t="s">
        <v>2083</v>
      </c>
      <c r="B764" s="1244" t="s">
        <v>2076</v>
      </c>
      <c r="C764" s="1244" t="s">
        <v>2030</v>
      </c>
      <c r="D764" s="1352">
        <v>1197.43</v>
      </c>
    </row>
    <row r="765" spans="1:4" s="977" customFormat="1" ht="18" customHeight="1" x14ac:dyDescent="0.2">
      <c r="A765" s="1351" t="s">
        <v>2084</v>
      </c>
      <c r="B765" s="1244" t="s">
        <v>2076</v>
      </c>
      <c r="C765" s="1244" t="s">
        <v>2030</v>
      </c>
      <c r="D765" s="1352">
        <v>1197.43</v>
      </c>
    </row>
    <row r="766" spans="1:4" s="977" customFormat="1" ht="18" customHeight="1" x14ac:dyDescent="0.2">
      <c r="A766" s="1351" t="s">
        <v>2085</v>
      </c>
      <c r="B766" s="1244" t="s">
        <v>2076</v>
      </c>
      <c r="C766" s="1244" t="s">
        <v>2030</v>
      </c>
      <c r="D766" s="1352">
        <v>1197.43</v>
      </c>
    </row>
    <row r="767" spans="1:4" s="977" customFormat="1" ht="18" customHeight="1" x14ac:dyDescent="0.2">
      <c r="A767" s="1351" t="s">
        <v>2086</v>
      </c>
      <c r="B767" s="1244" t="s">
        <v>2076</v>
      </c>
      <c r="C767" s="1244" t="s">
        <v>2030</v>
      </c>
      <c r="D767" s="1352">
        <v>1197.43</v>
      </c>
    </row>
    <row r="768" spans="1:4" s="977" customFormat="1" ht="18" customHeight="1" x14ac:dyDescent="0.2">
      <c r="A768" s="1351" t="s">
        <v>2087</v>
      </c>
      <c r="B768" s="1244" t="s">
        <v>2076</v>
      </c>
      <c r="C768" s="1244" t="s">
        <v>2030</v>
      </c>
      <c r="D768" s="1352">
        <v>1197.43</v>
      </c>
    </row>
    <row r="769" spans="1:4" s="977" customFormat="1" ht="18" customHeight="1" x14ac:dyDescent="0.2">
      <c r="A769" s="1351" t="s">
        <v>2088</v>
      </c>
      <c r="B769" s="1244" t="s">
        <v>2076</v>
      </c>
      <c r="C769" s="1244" t="s">
        <v>2030</v>
      </c>
      <c r="D769" s="1352">
        <v>1197.43</v>
      </c>
    </row>
    <row r="770" spans="1:4" s="977" customFormat="1" ht="18" customHeight="1" x14ac:dyDescent="0.2">
      <c r="A770" s="1351" t="s">
        <v>2089</v>
      </c>
      <c r="B770" s="1244" t="s">
        <v>2076</v>
      </c>
      <c r="C770" s="1244" t="s">
        <v>2030</v>
      </c>
      <c r="D770" s="1352">
        <v>1197.43</v>
      </c>
    </row>
    <row r="771" spans="1:4" s="977" customFormat="1" ht="18" customHeight="1" x14ac:dyDescent="0.2">
      <c r="A771" s="1351" t="s">
        <v>2090</v>
      </c>
      <c r="B771" s="1244" t="s">
        <v>2091</v>
      </c>
      <c r="C771" s="1244" t="s">
        <v>2092</v>
      </c>
      <c r="D771" s="1352">
        <v>1643.87</v>
      </c>
    </row>
    <row r="772" spans="1:4" s="977" customFormat="1" ht="18" customHeight="1" x14ac:dyDescent="0.2">
      <c r="A772" s="1351" t="s">
        <v>2093</v>
      </c>
      <c r="B772" s="1244" t="s">
        <v>2091</v>
      </c>
      <c r="C772" s="1244" t="s">
        <v>2092</v>
      </c>
      <c r="D772" s="1352">
        <v>1666.63</v>
      </c>
    </row>
    <row r="773" spans="1:4" s="977" customFormat="1" ht="18" customHeight="1" x14ac:dyDescent="0.2">
      <c r="A773" s="1351" t="s">
        <v>2094</v>
      </c>
      <c r="B773" s="1244" t="s">
        <v>2091</v>
      </c>
      <c r="C773" s="1244" t="s">
        <v>2092</v>
      </c>
      <c r="D773" s="1352">
        <v>1666.63</v>
      </c>
    </row>
    <row r="774" spans="1:4" s="977" customFormat="1" ht="18" customHeight="1" x14ac:dyDescent="0.2">
      <c r="A774" s="1351" t="s">
        <v>2095</v>
      </c>
      <c r="B774" s="1244" t="s">
        <v>1266</v>
      </c>
      <c r="C774" s="1244" t="s">
        <v>1267</v>
      </c>
      <c r="D774" s="1352">
        <v>7472.85</v>
      </c>
    </row>
    <row r="775" spans="1:4" s="977" customFormat="1" ht="18" customHeight="1" x14ac:dyDescent="0.2">
      <c r="A775" s="1351" t="s">
        <v>2096</v>
      </c>
      <c r="B775" s="1244" t="s">
        <v>2091</v>
      </c>
      <c r="C775" s="1244" t="s">
        <v>2092</v>
      </c>
      <c r="D775" s="1352">
        <v>1666.63</v>
      </c>
    </row>
    <row r="776" spans="1:4" s="977" customFormat="1" ht="18" customHeight="1" x14ac:dyDescent="0.2">
      <c r="A776" s="1351" t="s">
        <v>2097</v>
      </c>
      <c r="B776" s="1244" t="s">
        <v>2091</v>
      </c>
      <c r="C776" s="1244" t="s">
        <v>2092</v>
      </c>
      <c r="D776" s="1352">
        <v>1666.63</v>
      </c>
    </row>
    <row r="777" spans="1:4" s="977" customFormat="1" ht="18" customHeight="1" x14ac:dyDescent="0.2">
      <c r="A777" s="1351" t="s">
        <v>2098</v>
      </c>
      <c r="B777" s="1244" t="s">
        <v>2091</v>
      </c>
      <c r="C777" s="1244" t="s">
        <v>2092</v>
      </c>
      <c r="D777" s="1352">
        <v>1666.63</v>
      </c>
    </row>
    <row r="778" spans="1:4" s="977" customFormat="1" ht="18" customHeight="1" x14ac:dyDescent="0.2">
      <c r="A778" s="1351" t="s">
        <v>2099</v>
      </c>
      <c r="B778" s="1244" t="s">
        <v>2091</v>
      </c>
      <c r="C778" s="1244" t="s">
        <v>2092</v>
      </c>
      <c r="D778" s="1352">
        <v>1666.63</v>
      </c>
    </row>
    <row r="779" spans="1:4" s="977" customFormat="1" ht="18" customHeight="1" x14ac:dyDescent="0.2">
      <c r="A779" s="1351" t="s">
        <v>2100</v>
      </c>
      <c r="B779" s="1244" t="s">
        <v>2091</v>
      </c>
      <c r="C779" s="1244" t="s">
        <v>2092</v>
      </c>
      <c r="D779" s="1352">
        <v>1666.63</v>
      </c>
    </row>
    <row r="780" spans="1:4" s="977" customFormat="1" ht="18" customHeight="1" x14ac:dyDescent="0.2">
      <c r="A780" s="1351" t="s">
        <v>2101</v>
      </c>
      <c r="B780" s="1244" t="s">
        <v>2091</v>
      </c>
      <c r="C780" s="1244" t="s">
        <v>2092</v>
      </c>
      <c r="D780" s="1352">
        <v>1666.63</v>
      </c>
    </row>
    <row r="781" spans="1:4" s="977" customFormat="1" ht="18" customHeight="1" x14ac:dyDescent="0.2">
      <c r="A781" s="1351" t="s">
        <v>2102</v>
      </c>
      <c r="B781" s="1244" t="s">
        <v>2091</v>
      </c>
      <c r="C781" s="1244" t="s">
        <v>2092</v>
      </c>
      <c r="D781" s="1352">
        <v>1666.63</v>
      </c>
    </row>
    <row r="782" spans="1:4" s="977" customFormat="1" ht="18" customHeight="1" x14ac:dyDescent="0.2">
      <c r="A782" s="1351" t="s">
        <v>2103</v>
      </c>
      <c r="B782" s="1244" t="s">
        <v>2091</v>
      </c>
      <c r="C782" s="1244" t="s">
        <v>2092</v>
      </c>
      <c r="D782" s="1352">
        <v>1666.63</v>
      </c>
    </row>
    <row r="783" spans="1:4" s="977" customFormat="1" ht="18" customHeight="1" x14ac:dyDescent="0.2">
      <c r="A783" s="1351" t="s">
        <v>2104</v>
      </c>
      <c r="B783" s="1244" t="s">
        <v>2091</v>
      </c>
      <c r="C783" s="1244" t="s">
        <v>2092</v>
      </c>
      <c r="D783" s="1352">
        <v>1666.63</v>
      </c>
    </row>
    <row r="784" spans="1:4" s="977" customFormat="1" ht="18" customHeight="1" x14ac:dyDescent="0.2">
      <c r="A784" s="1351" t="s">
        <v>2105</v>
      </c>
      <c r="B784" s="1244" t="s">
        <v>2091</v>
      </c>
      <c r="C784" s="1244" t="s">
        <v>2092</v>
      </c>
      <c r="D784" s="1352">
        <v>1666.63</v>
      </c>
    </row>
    <row r="785" spans="1:4" s="977" customFormat="1" ht="18" customHeight="1" x14ac:dyDescent="0.2">
      <c r="A785" s="1351" t="s">
        <v>2106</v>
      </c>
      <c r="B785" s="1244" t="s">
        <v>2107</v>
      </c>
      <c r="C785" s="1244" t="s">
        <v>2108</v>
      </c>
      <c r="D785" s="1352">
        <v>828</v>
      </c>
    </row>
    <row r="786" spans="1:4" s="977" customFormat="1" ht="18" customHeight="1" x14ac:dyDescent="0.2">
      <c r="A786" s="1351" t="s">
        <v>2109</v>
      </c>
      <c r="B786" s="1244" t="s">
        <v>2091</v>
      </c>
      <c r="C786" s="1244" t="s">
        <v>2092</v>
      </c>
      <c r="D786" s="1352">
        <v>1666.63</v>
      </c>
    </row>
    <row r="787" spans="1:4" s="977" customFormat="1" ht="18" customHeight="1" x14ac:dyDescent="0.2">
      <c r="A787" s="1351" t="s">
        <v>2110</v>
      </c>
      <c r="B787" s="1244" t="s">
        <v>2091</v>
      </c>
      <c r="C787" s="1244" t="s">
        <v>2092</v>
      </c>
      <c r="D787" s="1352">
        <v>1666.63</v>
      </c>
    </row>
    <row r="788" spans="1:4" s="977" customFormat="1" ht="18" customHeight="1" x14ac:dyDescent="0.2">
      <c r="A788" s="1351" t="s">
        <v>2111</v>
      </c>
      <c r="B788" s="1244" t="s">
        <v>2091</v>
      </c>
      <c r="C788" s="1244" t="s">
        <v>2092</v>
      </c>
      <c r="D788" s="1352">
        <v>1666.63</v>
      </c>
    </row>
    <row r="789" spans="1:4" s="977" customFormat="1" ht="18" customHeight="1" x14ac:dyDescent="0.2">
      <c r="A789" s="1351" t="s">
        <v>2112</v>
      </c>
      <c r="B789" s="1244" t="s">
        <v>2091</v>
      </c>
      <c r="C789" s="1244" t="s">
        <v>2092</v>
      </c>
      <c r="D789" s="1352">
        <v>1666.63</v>
      </c>
    </row>
    <row r="790" spans="1:4" s="977" customFormat="1" ht="18" customHeight="1" x14ac:dyDescent="0.2">
      <c r="A790" s="1351" t="s">
        <v>2113</v>
      </c>
      <c r="B790" s="1244" t="s">
        <v>2091</v>
      </c>
      <c r="C790" s="1244" t="s">
        <v>2092</v>
      </c>
      <c r="D790" s="1352">
        <v>1666.63</v>
      </c>
    </row>
    <row r="791" spans="1:4" s="977" customFormat="1" ht="18" customHeight="1" x14ac:dyDescent="0.2">
      <c r="A791" s="1351" t="s">
        <v>2114</v>
      </c>
      <c r="B791" s="1244" t="s">
        <v>2115</v>
      </c>
      <c r="C791" s="1244" t="s">
        <v>2116</v>
      </c>
      <c r="D791" s="1352">
        <v>5597.73</v>
      </c>
    </row>
    <row r="792" spans="1:4" s="977" customFormat="1" ht="18" customHeight="1" x14ac:dyDescent="0.2">
      <c r="A792" s="1351" t="s">
        <v>2117</v>
      </c>
      <c r="B792" s="1244" t="s">
        <v>2118</v>
      </c>
      <c r="C792" s="1244" t="s">
        <v>2119</v>
      </c>
      <c r="D792" s="1352">
        <v>7522.71</v>
      </c>
    </row>
    <row r="793" spans="1:4" s="977" customFormat="1" ht="18" customHeight="1" x14ac:dyDescent="0.2">
      <c r="A793" s="1351" t="s">
        <v>2120</v>
      </c>
      <c r="B793" s="1244" t="s">
        <v>2018</v>
      </c>
      <c r="C793" s="1244" t="s">
        <v>2019</v>
      </c>
      <c r="D793" s="1352">
        <v>1456.47</v>
      </c>
    </row>
    <row r="794" spans="1:4" s="977" customFormat="1" ht="18" customHeight="1" x14ac:dyDescent="0.2">
      <c r="A794" s="1351" t="s">
        <v>2121</v>
      </c>
      <c r="B794" s="1244" t="s">
        <v>2122</v>
      </c>
      <c r="C794" s="1244" t="s">
        <v>2123</v>
      </c>
      <c r="D794" s="1352">
        <v>2300</v>
      </c>
    </row>
    <row r="795" spans="1:4" s="977" customFormat="1" ht="18" customHeight="1" x14ac:dyDescent="0.2">
      <c r="A795" s="1351" t="s">
        <v>2124</v>
      </c>
      <c r="B795" s="1244" t="s">
        <v>2122</v>
      </c>
      <c r="C795" s="1244" t="s">
        <v>2123</v>
      </c>
      <c r="D795" s="1352">
        <v>2300</v>
      </c>
    </row>
    <row r="796" spans="1:4" s="977" customFormat="1" ht="18" customHeight="1" x14ac:dyDescent="0.2">
      <c r="A796" s="1351" t="s">
        <v>2125</v>
      </c>
      <c r="B796" s="1244" t="s">
        <v>1356</v>
      </c>
      <c r="C796" s="1244" t="s">
        <v>1357</v>
      </c>
      <c r="D796" s="1352">
        <v>1</v>
      </c>
    </row>
    <row r="797" spans="1:4" s="977" customFormat="1" ht="18" customHeight="1" x14ac:dyDescent="0.2">
      <c r="A797" s="1351" t="s">
        <v>2126</v>
      </c>
      <c r="B797" s="1244" t="s">
        <v>2122</v>
      </c>
      <c r="C797" s="1244" t="s">
        <v>2123</v>
      </c>
      <c r="D797" s="1352">
        <v>2300</v>
      </c>
    </row>
    <row r="798" spans="1:4" s="977" customFormat="1" ht="18" customHeight="1" x14ac:dyDescent="0.2">
      <c r="A798" s="1351" t="s">
        <v>2127</v>
      </c>
      <c r="B798" s="1244" t="s">
        <v>2122</v>
      </c>
      <c r="C798" s="1244" t="s">
        <v>2123</v>
      </c>
      <c r="D798" s="1352">
        <v>2300</v>
      </c>
    </row>
    <row r="799" spans="1:4" s="977" customFormat="1" ht="18" customHeight="1" x14ac:dyDescent="0.2">
      <c r="A799" s="1351" t="s">
        <v>2128</v>
      </c>
      <c r="B799" s="1244" t="s">
        <v>2122</v>
      </c>
      <c r="C799" s="1244" t="s">
        <v>2123</v>
      </c>
      <c r="D799" s="1352">
        <v>2300</v>
      </c>
    </row>
    <row r="800" spans="1:4" s="977" customFormat="1" ht="18" customHeight="1" x14ac:dyDescent="0.2">
      <c r="A800" s="1351" t="s">
        <v>2129</v>
      </c>
      <c r="B800" s="1244" t="s">
        <v>2122</v>
      </c>
      <c r="C800" s="1244" t="s">
        <v>2123</v>
      </c>
      <c r="D800" s="1352">
        <v>2300</v>
      </c>
    </row>
    <row r="801" spans="1:4" s="977" customFormat="1" ht="18" customHeight="1" x14ac:dyDescent="0.2">
      <c r="A801" s="1351" t="s">
        <v>2130</v>
      </c>
      <c r="B801" s="1244" t="s">
        <v>2122</v>
      </c>
      <c r="C801" s="1244" t="s">
        <v>2123</v>
      </c>
      <c r="D801" s="1352">
        <v>2300</v>
      </c>
    </row>
    <row r="802" spans="1:4" s="977" customFormat="1" ht="18" customHeight="1" x14ac:dyDescent="0.2">
      <c r="A802" s="1351" t="s">
        <v>2131</v>
      </c>
      <c r="B802" s="1244" t="s">
        <v>2122</v>
      </c>
      <c r="C802" s="1244" t="s">
        <v>2123</v>
      </c>
      <c r="D802" s="1352">
        <v>2300</v>
      </c>
    </row>
    <row r="803" spans="1:4" s="977" customFormat="1" ht="18" customHeight="1" x14ac:dyDescent="0.2">
      <c r="A803" s="1351" t="s">
        <v>2132</v>
      </c>
      <c r="B803" s="1244" t="s">
        <v>2122</v>
      </c>
      <c r="C803" s="1244" t="s">
        <v>2123</v>
      </c>
      <c r="D803" s="1352">
        <v>2300</v>
      </c>
    </row>
    <row r="804" spans="1:4" s="977" customFormat="1" ht="18" customHeight="1" x14ac:dyDescent="0.2">
      <c r="A804" s="1351" t="s">
        <v>2133</v>
      </c>
      <c r="B804" s="1244" t="s">
        <v>2122</v>
      </c>
      <c r="C804" s="1244" t="s">
        <v>2123</v>
      </c>
      <c r="D804" s="1352">
        <v>2300</v>
      </c>
    </row>
    <row r="805" spans="1:4" s="977" customFormat="1" ht="18" customHeight="1" x14ac:dyDescent="0.2">
      <c r="A805" s="1351" t="s">
        <v>2134</v>
      </c>
      <c r="B805" s="1244" t="s">
        <v>2122</v>
      </c>
      <c r="C805" s="1244" t="s">
        <v>2123</v>
      </c>
      <c r="D805" s="1352">
        <v>2300</v>
      </c>
    </row>
    <row r="806" spans="1:4" s="977" customFormat="1" ht="18" customHeight="1" x14ac:dyDescent="0.2">
      <c r="A806" s="1351" t="s">
        <v>2135</v>
      </c>
      <c r="B806" s="1244" t="s">
        <v>2122</v>
      </c>
      <c r="C806" s="1244" t="s">
        <v>2123</v>
      </c>
      <c r="D806" s="1352">
        <v>2300</v>
      </c>
    </row>
    <row r="807" spans="1:4" s="977" customFormat="1" ht="18" customHeight="1" x14ac:dyDescent="0.2">
      <c r="A807" s="1351" t="s">
        <v>2136</v>
      </c>
      <c r="B807" s="1244" t="s">
        <v>2137</v>
      </c>
      <c r="C807" s="1244" t="s">
        <v>2138</v>
      </c>
      <c r="D807" s="1352">
        <v>1797.45</v>
      </c>
    </row>
    <row r="808" spans="1:4" s="977" customFormat="1" ht="18" customHeight="1" x14ac:dyDescent="0.2">
      <c r="A808" s="1351" t="s">
        <v>2139</v>
      </c>
      <c r="B808" s="1244" t="s">
        <v>2137</v>
      </c>
      <c r="C808" s="1244" t="s">
        <v>2138</v>
      </c>
      <c r="D808" s="1352">
        <v>1797.45</v>
      </c>
    </row>
    <row r="809" spans="1:4" s="977" customFormat="1" ht="18" customHeight="1" x14ac:dyDescent="0.2">
      <c r="A809" s="1351" t="s">
        <v>2140</v>
      </c>
      <c r="B809" s="1244" t="s">
        <v>2137</v>
      </c>
      <c r="C809" s="1244" t="s">
        <v>2138</v>
      </c>
      <c r="D809" s="1352">
        <v>1797.45</v>
      </c>
    </row>
    <row r="810" spans="1:4" s="977" customFormat="1" ht="18" customHeight="1" x14ac:dyDescent="0.2">
      <c r="A810" s="1351" t="s">
        <v>2141</v>
      </c>
      <c r="B810" s="1244" t="s">
        <v>2137</v>
      </c>
      <c r="C810" s="1244" t="s">
        <v>2138</v>
      </c>
      <c r="D810" s="1352">
        <v>1797.45</v>
      </c>
    </row>
    <row r="811" spans="1:4" s="977" customFormat="1" ht="18" customHeight="1" x14ac:dyDescent="0.2">
      <c r="A811" s="1351" t="s">
        <v>2142</v>
      </c>
      <c r="B811" s="1244" t="s">
        <v>2137</v>
      </c>
      <c r="C811" s="1244" t="s">
        <v>2138</v>
      </c>
      <c r="D811" s="1352">
        <v>1797.45</v>
      </c>
    </row>
    <row r="812" spans="1:4" s="977" customFormat="1" ht="18" customHeight="1" x14ac:dyDescent="0.2">
      <c r="A812" s="1351" t="s">
        <v>2143</v>
      </c>
      <c r="B812" s="1244" t="s">
        <v>2137</v>
      </c>
      <c r="C812" s="1244" t="s">
        <v>2138</v>
      </c>
      <c r="D812" s="1352">
        <v>1797.45</v>
      </c>
    </row>
    <row r="813" spans="1:4" s="977" customFormat="1" ht="18" customHeight="1" x14ac:dyDescent="0.2">
      <c r="A813" s="1351" t="s">
        <v>2144</v>
      </c>
      <c r="B813" s="1244" t="s">
        <v>2137</v>
      </c>
      <c r="C813" s="1244" t="s">
        <v>2138</v>
      </c>
      <c r="D813" s="1352">
        <v>1797.45</v>
      </c>
    </row>
    <row r="814" spans="1:4" s="977" customFormat="1" ht="18" customHeight="1" x14ac:dyDescent="0.2">
      <c r="A814" s="1351" t="s">
        <v>2145</v>
      </c>
      <c r="B814" s="1244" t="s">
        <v>2137</v>
      </c>
      <c r="C814" s="1244" t="s">
        <v>2138</v>
      </c>
      <c r="D814" s="1352">
        <v>1797.45</v>
      </c>
    </row>
    <row r="815" spans="1:4" s="977" customFormat="1" ht="18" customHeight="1" x14ac:dyDescent="0.2">
      <c r="A815" s="1351" t="s">
        <v>2146</v>
      </c>
      <c r="B815" s="1244" t="s">
        <v>2137</v>
      </c>
      <c r="C815" s="1244" t="s">
        <v>2138</v>
      </c>
      <c r="D815" s="1352">
        <v>1797.45</v>
      </c>
    </row>
    <row r="816" spans="1:4" s="977" customFormat="1" ht="18" customHeight="1" x14ac:dyDescent="0.2">
      <c r="A816" s="1351" t="s">
        <v>2147</v>
      </c>
      <c r="B816" s="1244" t="s">
        <v>2148</v>
      </c>
      <c r="C816" s="1244" t="s">
        <v>2149</v>
      </c>
      <c r="D816" s="1352">
        <v>1</v>
      </c>
    </row>
    <row r="817" spans="1:4" s="977" customFormat="1" ht="18" customHeight="1" x14ac:dyDescent="0.2">
      <c r="A817" s="1351" t="s">
        <v>2150</v>
      </c>
      <c r="B817" s="1244" t="s">
        <v>1360</v>
      </c>
      <c r="C817" s="1244" t="s">
        <v>1361</v>
      </c>
      <c r="D817" s="1352">
        <v>1</v>
      </c>
    </row>
    <row r="818" spans="1:4" s="977" customFormat="1" ht="18" customHeight="1" x14ac:dyDescent="0.2">
      <c r="A818" s="1351" t="s">
        <v>2151</v>
      </c>
      <c r="B818" s="1244" t="s">
        <v>2137</v>
      </c>
      <c r="C818" s="1244" t="s">
        <v>2138</v>
      </c>
      <c r="D818" s="1352">
        <v>1797.45</v>
      </c>
    </row>
    <row r="819" spans="1:4" s="977" customFormat="1" ht="18" customHeight="1" x14ac:dyDescent="0.2">
      <c r="A819" s="1351" t="s">
        <v>2152</v>
      </c>
      <c r="B819" s="1244" t="s">
        <v>2137</v>
      </c>
      <c r="C819" s="1244" t="s">
        <v>2138</v>
      </c>
      <c r="D819" s="1352">
        <v>1797.45</v>
      </c>
    </row>
    <row r="820" spans="1:4" s="977" customFormat="1" ht="18" customHeight="1" x14ac:dyDescent="0.2">
      <c r="A820" s="1351" t="s">
        <v>2153</v>
      </c>
      <c r="B820" s="1244" t="s">
        <v>2137</v>
      </c>
      <c r="C820" s="1244" t="s">
        <v>2138</v>
      </c>
      <c r="D820" s="1352">
        <v>1797.45</v>
      </c>
    </row>
    <row r="821" spans="1:4" s="977" customFormat="1" ht="18" customHeight="1" x14ac:dyDescent="0.2">
      <c r="A821" s="1351" t="s">
        <v>2154</v>
      </c>
      <c r="B821" s="1244" t="s">
        <v>2137</v>
      </c>
      <c r="C821" s="1244" t="s">
        <v>2138</v>
      </c>
      <c r="D821" s="1352">
        <v>1797.45</v>
      </c>
    </row>
    <row r="822" spans="1:4" s="977" customFormat="1" ht="18" customHeight="1" x14ac:dyDescent="0.2">
      <c r="A822" s="1351" t="s">
        <v>2155</v>
      </c>
      <c r="B822" s="1244" t="s">
        <v>2137</v>
      </c>
      <c r="C822" s="1244" t="s">
        <v>2138</v>
      </c>
      <c r="D822" s="1352">
        <v>1797.45</v>
      </c>
    </row>
    <row r="823" spans="1:4" s="977" customFormat="1" ht="18" customHeight="1" x14ac:dyDescent="0.2">
      <c r="A823" s="1351" t="s">
        <v>2156</v>
      </c>
      <c r="B823" s="1244" t="s">
        <v>2157</v>
      </c>
      <c r="C823" s="1244" t="s">
        <v>2158</v>
      </c>
      <c r="D823" s="1352">
        <v>1148.8499999999999</v>
      </c>
    </row>
    <row r="824" spans="1:4" s="977" customFormat="1" ht="18" customHeight="1" x14ac:dyDescent="0.2">
      <c r="A824" s="1351" t="s">
        <v>2159</v>
      </c>
      <c r="B824" s="1244" t="s">
        <v>2157</v>
      </c>
      <c r="C824" s="1244" t="s">
        <v>2158</v>
      </c>
      <c r="D824" s="1352">
        <v>1148.8499999999999</v>
      </c>
    </row>
    <row r="825" spans="1:4" s="977" customFormat="1" ht="18" customHeight="1" x14ac:dyDescent="0.2">
      <c r="A825" s="1351" t="s">
        <v>2160</v>
      </c>
      <c r="B825" s="1244" t="s">
        <v>2157</v>
      </c>
      <c r="C825" s="1244" t="s">
        <v>2158</v>
      </c>
      <c r="D825" s="1352">
        <v>1148.8499999999999</v>
      </c>
    </row>
    <row r="826" spans="1:4" s="977" customFormat="1" ht="18" customHeight="1" x14ac:dyDescent="0.2">
      <c r="A826" s="1351" t="s">
        <v>2161</v>
      </c>
      <c r="B826" s="1244" t="s">
        <v>2162</v>
      </c>
      <c r="C826" s="1244" t="s">
        <v>2163</v>
      </c>
      <c r="D826" s="1352">
        <v>1449</v>
      </c>
    </row>
    <row r="827" spans="1:4" s="977" customFormat="1" ht="18" customHeight="1" x14ac:dyDescent="0.2">
      <c r="A827" s="1351" t="s">
        <v>2164</v>
      </c>
      <c r="B827" s="1244" t="s">
        <v>2162</v>
      </c>
      <c r="C827" s="1244" t="s">
        <v>2163</v>
      </c>
      <c r="D827" s="1352">
        <v>1449</v>
      </c>
    </row>
    <row r="828" spans="1:4" s="977" customFormat="1" ht="18" customHeight="1" x14ac:dyDescent="0.2">
      <c r="A828" s="1351" t="s">
        <v>2165</v>
      </c>
      <c r="B828" s="1244" t="s">
        <v>1356</v>
      </c>
      <c r="C828" s="1244" t="s">
        <v>1357</v>
      </c>
      <c r="D828" s="1352">
        <v>1</v>
      </c>
    </row>
    <row r="829" spans="1:4" s="977" customFormat="1" ht="18" customHeight="1" x14ac:dyDescent="0.2">
      <c r="A829" s="1351" t="s">
        <v>2166</v>
      </c>
      <c r="B829" s="1244" t="s">
        <v>2162</v>
      </c>
      <c r="C829" s="1244" t="s">
        <v>2163</v>
      </c>
      <c r="D829" s="1352">
        <v>1449</v>
      </c>
    </row>
    <row r="830" spans="1:4" s="977" customFormat="1" ht="18" customHeight="1" x14ac:dyDescent="0.2">
      <c r="A830" s="1351" t="s">
        <v>2167</v>
      </c>
      <c r="B830" s="1244" t="s">
        <v>2162</v>
      </c>
      <c r="C830" s="1244" t="s">
        <v>2163</v>
      </c>
      <c r="D830" s="1352">
        <v>1449</v>
      </c>
    </row>
    <row r="831" spans="1:4" s="977" customFormat="1" ht="18" customHeight="1" x14ac:dyDescent="0.2">
      <c r="A831" s="1351" t="s">
        <v>2168</v>
      </c>
      <c r="B831" s="1244" t="s">
        <v>1976</v>
      </c>
      <c r="C831" s="1244" t="s">
        <v>1977</v>
      </c>
      <c r="D831" s="1352">
        <v>1840</v>
      </c>
    </row>
    <row r="832" spans="1:4" s="977" customFormat="1" ht="18" customHeight="1" x14ac:dyDescent="0.2">
      <c r="A832" s="1351" t="s">
        <v>2169</v>
      </c>
      <c r="B832" s="1244" t="s">
        <v>1976</v>
      </c>
      <c r="C832" s="1244" t="s">
        <v>1977</v>
      </c>
      <c r="D832" s="1352">
        <v>1840</v>
      </c>
    </row>
    <row r="833" spans="1:4" s="977" customFormat="1" ht="18" customHeight="1" x14ac:dyDescent="0.2">
      <c r="A833" s="1351" t="s">
        <v>2170</v>
      </c>
      <c r="B833" s="1244" t="s">
        <v>2171</v>
      </c>
      <c r="C833" s="1244" t="s">
        <v>2172</v>
      </c>
      <c r="D833" s="1352">
        <v>5599.7</v>
      </c>
    </row>
    <row r="834" spans="1:4" s="977" customFormat="1" ht="18" customHeight="1" x14ac:dyDescent="0.2">
      <c r="A834" s="1351" t="s">
        <v>2173</v>
      </c>
      <c r="B834" s="1244" t="s">
        <v>2174</v>
      </c>
      <c r="C834" s="1244" t="s">
        <v>2175</v>
      </c>
      <c r="D834" s="1352">
        <v>39388.269999999997</v>
      </c>
    </row>
    <row r="835" spans="1:4" s="977" customFormat="1" ht="18" customHeight="1" x14ac:dyDescent="0.2">
      <c r="A835" s="1351" t="s">
        <v>2176</v>
      </c>
      <c r="B835" s="1244" t="s">
        <v>2177</v>
      </c>
      <c r="C835" s="1244" t="s">
        <v>2178</v>
      </c>
      <c r="D835" s="1352">
        <v>76590</v>
      </c>
    </row>
    <row r="836" spans="1:4" s="977" customFormat="1" ht="18" customHeight="1" x14ac:dyDescent="0.2">
      <c r="A836" s="1351" t="s">
        <v>2179</v>
      </c>
      <c r="B836" s="1244" t="s">
        <v>2180</v>
      </c>
      <c r="C836" s="1244" t="s">
        <v>2181</v>
      </c>
      <c r="D836" s="1352">
        <v>11420.65</v>
      </c>
    </row>
    <row r="837" spans="1:4" s="977" customFormat="1" ht="18" customHeight="1" x14ac:dyDescent="0.2">
      <c r="A837" s="1351" t="s">
        <v>2182</v>
      </c>
      <c r="B837" s="1244" t="s">
        <v>2180</v>
      </c>
      <c r="C837" s="1244" t="s">
        <v>2183</v>
      </c>
      <c r="D837" s="1352">
        <v>11420.65</v>
      </c>
    </row>
    <row r="838" spans="1:4" s="977" customFormat="1" ht="18" customHeight="1" x14ac:dyDescent="0.2">
      <c r="A838" s="1351" t="s">
        <v>2184</v>
      </c>
      <c r="B838" s="1244" t="s">
        <v>2185</v>
      </c>
      <c r="C838" s="1244" t="s">
        <v>2186</v>
      </c>
      <c r="D838" s="1352">
        <v>17194.8</v>
      </c>
    </row>
    <row r="839" spans="1:4" s="977" customFormat="1" ht="18" customHeight="1" x14ac:dyDescent="0.2">
      <c r="A839" s="1351" t="s">
        <v>2187</v>
      </c>
      <c r="B839" s="1244" t="s">
        <v>1266</v>
      </c>
      <c r="C839" s="1244" t="s">
        <v>1267</v>
      </c>
      <c r="D839" s="1352">
        <v>7472.85</v>
      </c>
    </row>
    <row r="840" spans="1:4" s="977" customFormat="1" ht="18" customHeight="1" x14ac:dyDescent="0.2">
      <c r="A840" s="1351" t="s">
        <v>2188</v>
      </c>
      <c r="B840" s="1244" t="s">
        <v>2118</v>
      </c>
      <c r="C840" s="1244" t="s">
        <v>2189</v>
      </c>
      <c r="D840" s="1352">
        <v>7522</v>
      </c>
    </row>
    <row r="841" spans="1:4" s="977" customFormat="1" ht="18" customHeight="1" x14ac:dyDescent="0.2">
      <c r="A841" s="1351" t="s">
        <v>2190</v>
      </c>
      <c r="B841" s="1244" t="s">
        <v>2118</v>
      </c>
      <c r="C841" s="1244" t="s">
        <v>2189</v>
      </c>
      <c r="D841" s="1352">
        <v>7522</v>
      </c>
    </row>
    <row r="842" spans="1:4" s="977" customFormat="1" ht="18" customHeight="1" x14ac:dyDescent="0.2">
      <c r="A842" s="1351" t="s">
        <v>2191</v>
      </c>
      <c r="B842" s="1244" t="s">
        <v>2118</v>
      </c>
      <c r="C842" s="1244" t="s">
        <v>2189</v>
      </c>
      <c r="D842" s="1352">
        <v>7522</v>
      </c>
    </row>
    <row r="843" spans="1:4" s="977" customFormat="1" ht="18" customHeight="1" x14ac:dyDescent="0.2">
      <c r="A843" s="1351" t="s">
        <v>2192</v>
      </c>
      <c r="B843" s="1244" t="s">
        <v>2118</v>
      </c>
      <c r="C843" s="1244" t="s">
        <v>2189</v>
      </c>
      <c r="D843" s="1352">
        <v>7522</v>
      </c>
    </row>
    <row r="844" spans="1:4" s="977" customFormat="1" ht="18" customHeight="1" x14ac:dyDescent="0.2">
      <c r="A844" s="1351" t="s">
        <v>2193</v>
      </c>
      <c r="B844" s="1244" t="s">
        <v>2115</v>
      </c>
      <c r="C844" s="1244" t="s">
        <v>2116</v>
      </c>
      <c r="D844" s="1352">
        <v>5597.74</v>
      </c>
    </row>
    <row r="845" spans="1:4" s="977" customFormat="1" ht="18" customHeight="1" x14ac:dyDescent="0.2">
      <c r="A845" s="1351" t="s">
        <v>2194</v>
      </c>
      <c r="B845" s="1244" t="s">
        <v>2115</v>
      </c>
      <c r="C845" s="1244" t="s">
        <v>2116</v>
      </c>
      <c r="D845" s="1352">
        <v>5597.73</v>
      </c>
    </row>
    <row r="846" spans="1:4" s="977" customFormat="1" ht="18" customHeight="1" x14ac:dyDescent="0.2">
      <c r="A846" s="1351" t="s">
        <v>2195</v>
      </c>
      <c r="B846" s="1244" t="s">
        <v>2115</v>
      </c>
      <c r="C846" s="1244" t="s">
        <v>2116</v>
      </c>
      <c r="D846" s="1352">
        <v>5597.73</v>
      </c>
    </row>
    <row r="847" spans="1:4" s="977" customFormat="1" ht="18" customHeight="1" x14ac:dyDescent="0.2">
      <c r="A847" s="1351" t="s">
        <v>2196</v>
      </c>
      <c r="B847" s="1244" t="s">
        <v>2115</v>
      </c>
      <c r="C847" s="1244" t="s">
        <v>2116</v>
      </c>
      <c r="D847" s="1352">
        <v>5597.69</v>
      </c>
    </row>
    <row r="848" spans="1:4" s="977" customFormat="1" ht="18" customHeight="1" x14ac:dyDescent="0.2">
      <c r="A848" s="1351" t="s">
        <v>2197</v>
      </c>
      <c r="B848" s="1244" t="s">
        <v>1981</v>
      </c>
      <c r="C848" s="1244" t="s">
        <v>1974</v>
      </c>
      <c r="D848" s="1352">
        <v>1585.36</v>
      </c>
    </row>
    <row r="849" spans="1:4" s="977" customFormat="1" ht="18" customHeight="1" x14ac:dyDescent="0.2">
      <c r="A849" s="1351" t="s">
        <v>2198</v>
      </c>
      <c r="B849" s="1244" t="s">
        <v>1981</v>
      </c>
      <c r="C849" s="1244" t="s">
        <v>1974</v>
      </c>
      <c r="D849" s="1352">
        <v>1585.36</v>
      </c>
    </row>
    <row r="850" spans="1:4" s="977" customFormat="1" ht="18" customHeight="1" x14ac:dyDescent="0.2">
      <c r="A850" s="1351" t="s">
        <v>2199</v>
      </c>
      <c r="B850" s="1244" t="s">
        <v>1628</v>
      </c>
      <c r="C850" s="1244" t="s">
        <v>1629</v>
      </c>
      <c r="D850" s="1352">
        <v>5778.75</v>
      </c>
    </row>
    <row r="851" spans="1:4" s="977" customFormat="1" ht="18" customHeight="1" x14ac:dyDescent="0.2">
      <c r="A851" s="1351" t="s">
        <v>2200</v>
      </c>
      <c r="B851" s="1244" t="s">
        <v>2201</v>
      </c>
      <c r="C851" s="1244" t="s">
        <v>2202</v>
      </c>
      <c r="D851" s="1352">
        <v>9917.83</v>
      </c>
    </row>
    <row r="852" spans="1:4" s="977" customFormat="1" ht="18" customHeight="1" x14ac:dyDescent="0.2">
      <c r="A852" s="1351" t="s">
        <v>2203</v>
      </c>
      <c r="B852" s="1244" t="s">
        <v>2204</v>
      </c>
      <c r="C852" s="1244" t="s">
        <v>2205</v>
      </c>
      <c r="D852" s="1352">
        <v>1691.07</v>
      </c>
    </row>
    <row r="853" spans="1:4" s="977" customFormat="1" ht="18" customHeight="1" x14ac:dyDescent="0.2">
      <c r="A853" s="1351" t="s">
        <v>2206</v>
      </c>
      <c r="B853" s="1244" t="s">
        <v>2204</v>
      </c>
      <c r="C853" s="1244" t="s">
        <v>2205</v>
      </c>
      <c r="D853" s="1352">
        <v>1691.07</v>
      </c>
    </row>
    <row r="854" spans="1:4" s="977" customFormat="1" ht="18" customHeight="1" x14ac:dyDescent="0.2">
      <c r="A854" s="1351" t="s">
        <v>2207</v>
      </c>
      <c r="B854" s="1244" t="s">
        <v>2204</v>
      </c>
      <c r="C854" s="1244" t="s">
        <v>2205</v>
      </c>
      <c r="D854" s="1352">
        <v>1691.07</v>
      </c>
    </row>
    <row r="855" spans="1:4" s="977" customFormat="1" ht="18" customHeight="1" x14ac:dyDescent="0.2">
      <c r="A855" s="1351" t="s">
        <v>2208</v>
      </c>
      <c r="B855" s="1244" t="s">
        <v>2204</v>
      </c>
      <c r="C855" s="1244" t="s">
        <v>2205</v>
      </c>
      <c r="D855" s="1352">
        <v>1691.07</v>
      </c>
    </row>
    <row r="856" spans="1:4" s="977" customFormat="1" ht="18" customHeight="1" x14ac:dyDescent="0.2">
      <c r="A856" s="1351" t="s">
        <v>2209</v>
      </c>
      <c r="B856" s="1244" t="s">
        <v>2204</v>
      </c>
      <c r="C856" s="1244" t="s">
        <v>2205</v>
      </c>
      <c r="D856" s="1352">
        <v>1691.07</v>
      </c>
    </row>
    <row r="857" spans="1:4" s="977" customFormat="1" ht="18" customHeight="1" x14ac:dyDescent="0.2">
      <c r="A857" s="1351" t="s">
        <v>2210</v>
      </c>
      <c r="B857" s="1244" t="s">
        <v>2204</v>
      </c>
      <c r="C857" s="1244" t="s">
        <v>2205</v>
      </c>
      <c r="D857" s="1352">
        <v>1691.07</v>
      </c>
    </row>
    <row r="858" spans="1:4" s="977" customFormat="1" ht="18" customHeight="1" x14ac:dyDescent="0.2">
      <c r="A858" s="1351" t="s">
        <v>2211</v>
      </c>
      <c r="B858" s="1244" t="s">
        <v>2204</v>
      </c>
      <c r="C858" s="1244" t="s">
        <v>2205</v>
      </c>
      <c r="D858" s="1352">
        <v>1691.07</v>
      </c>
    </row>
    <row r="859" spans="1:4" s="977" customFormat="1" ht="18" customHeight="1" x14ac:dyDescent="0.2">
      <c r="A859" s="1351" t="s">
        <v>2212</v>
      </c>
      <c r="B859" s="1244" t="s">
        <v>2204</v>
      </c>
      <c r="C859" s="1244" t="s">
        <v>2205</v>
      </c>
      <c r="D859" s="1352">
        <v>1691.07</v>
      </c>
    </row>
    <row r="860" spans="1:4" s="977" customFormat="1" ht="18" customHeight="1" x14ac:dyDescent="0.2">
      <c r="A860" s="1351" t="s">
        <v>2213</v>
      </c>
      <c r="B860" s="1244" t="s">
        <v>2204</v>
      </c>
      <c r="C860" s="1244" t="s">
        <v>2205</v>
      </c>
      <c r="D860" s="1352">
        <v>1691.07</v>
      </c>
    </row>
    <row r="861" spans="1:4" s="977" customFormat="1" ht="18" customHeight="1" x14ac:dyDescent="0.2">
      <c r="A861" s="1351" t="s">
        <v>2214</v>
      </c>
      <c r="B861" s="1244" t="s">
        <v>1353</v>
      </c>
      <c r="C861" s="1244" t="s">
        <v>1354</v>
      </c>
      <c r="D861" s="1352">
        <v>1</v>
      </c>
    </row>
    <row r="862" spans="1:4" s="977" customFormat="1" ht="18" customHeight="1" x14ac:dyDescent="0.2">
      <c r="A862" s="1351" t="s">
        <v>2215</v>
      </c>
      <c r="B862" s="1244" t="s">
        <v>2204</v>
      </c>
      <c r="C862" s="1244" t="s">
        <v>2205</v>
      </c>
      <c r="D862" s="1352">
        <v>1691.12</v>
      </c>
    </row>
    <row r="863" spans="1:4" s="977" customFormat="1" ht="18" customHeight="1" x14ac:dyDescent="0.2">
      <c r="A863" s="1351" t="s">
        <v>2216</v>
      </c>
      <c r="B863" s="1244" t="s">
        <v>2217</v>
      </c>
      <c r="C863" s="1244" t="s">
        <v>2218</v>
      </c>
      <c r="D863" s="1352">
        <v>2587.5</v>
      </c>
    </row>
    <row r="864" spans="1:4" s="977" customFormat="1" ht="18" customHeight="1" x14ac:dyDescent="0.2">
      <c r="A864" s="1351" t="s">
        <v>2219</v>
      </c>
      <c r="B864" s="1244" t="s">
        <v>2137</v>
      </c>
      <c r="C864" s="1244" t="s">
        <v>2138</v>
      </c>
      <c r="D864" s="1352">
        <v>1797.45</v>
      </c>
    </row>
    <row r="865" spans="1:4" s="977" customFormat="1" ht="18" customHeight="1" x14ac:dyDescent="0.2">
      <c r="A865" s="1351" t="s">
        <v>2220</v>
      </c>
      <c r="B865" s="1244" t="s">
        <v>2221</v>
      </c>
      <c r="C865" s="1244" t="s">
        <v>2222</v>
      </c>
      <c r="D865" s="1352">
        <v>4467.75</v>
      </c>
    </row>
    <row r="866" spans="1:4" s="977" customFormat="1" ht="18" customHeight="1" x14ac:dyDescent="0.2">
      <c r="A866" s="1351" t="s">
        <v>2223</v>
      </c>
      <c r="B866" s="1244" t="s">
        <v>2221</v>
      </c>
      <c r="C866" s="1244" t="s">
        <v>2222</v>
      </c>
      <c r="D866" s="1352">
        <v>4467.75</v>
      </c>
    </row>
    <row r="867" spans="1:4" s="977" customFormat="1" ht="18" customHeight="1" x14ac:dyDescent="0.2">
      <c r="A867" s="1351" t="s">
        <v>2224</v>
      </c>
      <c r="B867" s="1244" t="s">
        <v>2221</v>
      </c>
      <c r="C867" s="1244" t="s">
        <v>2222</v>
      </c>
      <c r="D867" s="1352">
        <v>4467.75</v>
      </c>
    </row>
    <row r="868" spans="1:4" s="977" customFormat="1" ht="18" customHeight="1" x14ac:dyDescent="0.2">
      <c r="A868" s="1351" t="s">
        <v>2225</v>
      </c>
      <c r="B868" s="1244" t="s">
        <v>2226</v>
      </c>
      <c r="C868" s="1244" t="s">
        <v>2227</v>
      </c>
      <c r="D868" s="1352">
        <v>18552.580000000002</v>
      </c>
    </row>
    <row r="869" spans="1:4" s="977" customFormat="1" ht="18" customHeight="1" x14ac:dyDescent="0.2">
      <c r="A869" s="1351" t="s">
        <v>2228</v>
      </c>
      <c r="B869" s="1244" t="s">
        <v>2226</v>
      </c>
      <c r="C869" s="1244" t="s">
        <v>2227</v>
      </c>
      <c r="D869" s="1352">
        <v>18552.580000000002</v>
      </c>
    </row>
    <row r="870" spans="1:4" s="977" customFormat="1" ht="18" customHeight="1" x14ac:dyDescent="0.2">
      <c r="A870" s="1351" t="s">
        <v>2229</v>
      </c>
      <c r="B870" s="1244" t="s">
        <v>2230</v>
      </c>
      <c r="C870" s="1244" t="s">
        <v>2231</v>
      </c>
      <c r="D870" s="1352">
        <v>1182.1500000000001</v>
      </c>
    </row>
    <row r="871" spans="1:4" s="977" customFormat="1" ht="18" customHeight="1" x14ac:dyDescent="0.2">
      <c r="A871" s="1351" t="s">
        <v>2232</v>
      </c>
      <c r="B871" s="1244" t="s">
        <v>2230</v>
      </c>
      <c r="C871" s="1244" t="s">
        <v>2231</v>
      </c>
      <c r="D871" s="1352">
        <v>1182.1500000000001</v>
      </c>
    </row>
    <row r="872" spans="1:4" s="977" customFormat="1" ht="18" customHeight="1" x14ac:dyDescent="0.2">
      <c r="A872" s="1351" t="s">
        <v>2233</v>
      </c>
      <c r="B872" s="1244" t="s">
        <v>2230</v>
      </c>
      <c r="C872" s="1244" t="s">
        <v>2231</v>
      </c>
      <c r="D872" s="1352">
        <v>1182.1500000000001</v>
      </c>
    </row>
    <row r="873" spans="1:4" s="977" customFormat="1" ht="18" customHeight="1" x14ac:dyDescent="0.2">
      <c r="A873" s="1351" t="s">
        <v>2234</v>
      </c>
      <c r="B873" s="1244" t="s">
        <v>2230</v>
      </c>
      <c r="C873" s="1244" t="s">
        <v>2231</v>
      </c>
      <c r="D873" s="1352">
        <v>1182.1500000000001</v>
      </c>
    </row>
    <row r="874" spans="1:4" s="977" customFormat="1" ht="18" customHeight="1" x14ac:dyDescent="0.2">
      <c r="A874" s="1351" t="s">
        <v>2235</v>
      </c>
      <c r="B874" s="1244" t="s">
        <v>2236</v>
      </c>
      <c r="C874" s="1244" t="s">
        <v>2237</v>
      </c>
      <c r="D874" s="1352">
        <v>802.7</v>
      </c>
    </row>
    <row r="875" spans="1:4" s="977" customFormat="1" ht="18" customHeight="1" x14ac:dyDescent="0.2">
      <c r="A875" s="1351" t="s">
        <v>2238</v>
      </c>
      <c r="B875" s="1244" t="s">
        <v>2236</v>
      </c>
      <c r="C875" s="1244" t="s">
        <v>2237</v>
      </c>
      <c r="D875" s="1352">
        <v>802.7</v>
      </c>
    </row>
    <row r="876" spans="1:4" s="977" customFormat="1" ht="18" customHeight="1" x14ac:dyDescent="0.2">
      <c r="A876" s="1351" t="s">
        <v>2239</v>
      </c>
      <c r="B876" s="1244" t="s">
        <v>2236</v>
      </c>
      <c r="C876" s="1244" t="s">
        <v>2237</v>
      </c>
      <c r="D876" s="1352">
        <v>802.7</v>
      </c>
    </row>
    <row r="877" spans="1:4" s="977" customFormat="1" ht="18" customHeight="1" x14ac:dyDescent="0.2">
      <c r="A877" s="1351" t="s">
        <v>2240</v>
      </c>
      <c r="B877" s="1244" t="s">
        <v>2236</v>
      </c>
      <c r="C877" s="1244" t="s">
        <v>2237</v>
      </c>
      <c r="D877" s="1352">
        <v>802.7</v>
      </c>
    </row>
    <row r="878" spans="1:4" s="977" customFormat="1" ht="18" customHeight="1" x14ac:dyDescent="0.2">
      <c r="A878" s="1351" t="s">
        <v>2241</v>
      </c>
      <c r="B878" s="1244" t="s">
        <v>2236</v>
      </c>
      <c r="C878" s="1244" t="s">
        <v>2237</v>
      </c>
      <c r="D878" s="1352">
        <v>802.7</v>
      </c>
    </row>
    <row r="879" spans="1:4" s="977" customFormat="1" ht="18" customHeight="1" x14ac:dyDescent="0.2">
      <c r="A879" s="1351" t="s">
        <v>2242</v>
      </c>
      <c r="B879" s="1244" t="s">
        <v>2236</v>
      </c>
      <c r="C879" s="1244" t="s">
        <v>2237</v>
      </c>
      <c r="D879" s="1352">
        <v>802.7</v>
      </c>
    </row>
    <row r="880" spans="1:4" s="977" customFormat="1" ht="18" customHeight="1" x14ac:dyDescent="0.2">
      <c r="A880" s="1351" t="s">
        <v>2243</v>
      </c>
      <c r="B880" s="1244" t="s">
        <v>2236</v>
      </c>
      <c r="C880" s="1244" t="s">
        <v>2237</v>
      </c>
      <c r="D880" s="1352">
        <v>802.7</v>
      </c>
    </row>
    <row r="881" spans="1:4" s="977" customFormat="1" ht="18" customHeight="1" x14ac:dyDescent="0.2">
      <c r="A881" s="1351" t="s">
        <v>2244</v>
      </c>
      <c r="B881" s="1244" t="s">
        <v>2236</v>
      </c>
      <c r="C881" s="1244" t="s">
        <v>2237</v>
      </c>
      <c r="D881" s="1352">
        <v>802.7</v>
      </c>
    </row>
    <row r="882" spans="1:4" s="977" customFormat="1" ht="18" customHeight="1" x14ac:dyDescent="0.2">
      <c r="A882" s="1351" t="s">
        <v>2245</v>
      </c>
      <c r="B882" s="1244" t="s">
        <v>2236</v>
      </c>
      <c r="C882" s="1244" t="s">
        <v>2237</v>
      </c>
      <c r="D882" s="1352">
        <v>802.7</v>
      </c>
    </row>
    <row r="883" spans="1:4" s="977" customFormat="1" ht="18" customHeight="1" x14ac:dyDescent="0.2">
      <c r="A883" s="1351" t="s">
        <v>2246</v>
      </c>
      <c r="B883" s="1244" t="s">
        <v>2236</v>
      </c>
      <c r="C883" s="1244" t="s">
        <v>2237</v>
      </c>
      <c r="D883" s="1352">
        <v>802.7</v>
      </c>
    </row>
    <row r="884" spans="1:4" s="977" customFormat="1" ht="18" customHeight="1" x14ac:dyDescent="0.2">
      <c r="A884" s="1351" t="s">
        <v>2247</v>
      </c>
      <c r="B884" s="1244" t="s">
        <v>2236</v>
      </c>
      <c r="C884" s="1244" t="s">
        <v>2237</v>
      </c>
      <c r="D884" s="1352">
        <v>802.7</v>
      </c>
    </row>
    <row r="885" spans="1:4" s="977" customFormat="1" ht="18" customHeight="1" x14ac:dyDescent="0.2">
      <c r="A885" s="1351" t="s">
        <v>2248</v>
      </c>
      <c r="B885" s="1244" t="s">
        <v>2236</v>
      </c>
      <c r="C885" s="1244" t="s">
        <v>2237</v>
      </c>
      <c r="D885" s="1352">
        <v>802.7</v>
      </c>
    </row>
    <row r="886" spans="1:4" s="977" customFormat="1" ht="18" customHeight="1" x14ac:dyDescent="0.2">
      <c r="A886" s="1351" t="s">
        <v>2249</v>
      </c>
      <c r="B886" s="1244" t="s">
        <v>2236</v>
      </c>
      <c r="C886" s="1244" t="s">
        <v>2237</v>
      </c>
      <c r="D886" s="1352">
        <v>802.7</v>
      </c>
    </row>
    <row r="887" spans="1:4" s="977" customFormat="1" ht="18" customHeight="1" x14ac:dyDescent="0.2">
      <c r="A887" s="1351" t="s">
        <v>2250</v>
      </c>
      <c r="B887" s="1244" t="s">
        <v>2236</v>
      </c>
      <c r="C887" s="1244" t="s">
        <v>2237</v>
      </c>
      <c r="D887" s="1352">
        <v>802.7</v>
      </c>
    </row>
    <row r="888" spans="1:4" s="977" customFormat="1" ht="18" customHeight="1" x14ac:dyDescent="0.2">
      <c r="A888" s="1351" t="s">
        <v>2251</v>
      </c>
      <c r="B888" s="1244" t="s">
        <v>2252</v>
      </c>
      <c r="C888" s="1244" t="s">
        <v>2253</v>
      </c>
      <c r="D888" s="1352">
        <v>4600</v>
      </c>
    </row>
    <row r="889" spans="1:4" s="977" customFormat="1" ht="18" customHeight="1" x14ac:dyDescent="0.2">
      <c r="A889" s="1351" t="s">
        <v>2254</v>
      </c>
      <c r="B889" s="1244" t="s">
        <v>2252</v>
      </c>
      <c r="C889" s="1244" t="s">
        <v>2253</v>
      </c>
      <c r="D889" s="1352">
        <v>4600</v>
      </c>
    </row>
    <row r="890" spans="1:4" s="977" customFormat="1" ht="18" customHeight="1" x14ac:dyDescent="0.2">
      <c r="A890" s="1351" t="s">
        <v>2255</v>
      </c>
      <c r="B890" s="1244" t="s">
        <v>2256</v>
      </c>
      <c r="C890" s="1244" t="s">
        <v>2257</v>
      </c>
      <c r="D890" s="1352">
        <v>4324</v>
      </c>
    </row>
    <row r="891" spans="1:4" s="977" customFormat="1" ht="18" customHeight="1" x14ac:dyDescent="0.2">
      <c r="A891" s="1351" t="s">
        <v>2258</v>
      </c>
      <c r="B891" s="1244" t="s">
        <v>2259</v>
      </c>
      <c r="C891" s="1244" t="s">
        <v>2260</v>
      </c>
      <c r="D891" s="1352">
        <v>2357.5</v>
      </c>
    </row>
    <row r="892" spans="1:4" s="977" customFormat="1" ht="18" customHeight="1" x14ac:dyDescent="0.2">
      <c r="A892" s="1351" t="s">
        <v>2261</v>
      </c>
      <c r="B892" s="1244" t="s">
        <v>2262</v>
      </c>
      <c r="C892" s="1244" t="s">
        <v>2263</v>
      </c>
      <c r="D892" s="1352">
        <v>2010.57</v>
      </c>
    </row>
    <row r="893" spans="1:4" s="977" customFormat="1" ht="18" customHeight="1" x14ac:dyDescent="0.2">
      <c r="A893" s="1351" t="s">
        <v>2264</v>
      </c>
      <c r="B893" s="1244" t="s">
        <v>2265</v>
      </c>
      <c r="C893" s="1244" t="s">
        <v>2266</v>
      </c>
      <c r="D893" s="1352">
        <v>1899</v>
      </c>
    </row>
    <row r="894" spans="1:4" s="977" customFormat="1" ht="18" customHeight="1" x14ac:dyDescent="0.2">
      <c r="A894" s="1351" t="s">
        <v>2267</v>
      </c>
      <c r="B894" s="1244" t="s">
        <v>2268</v>
      </c>
      <c r="C894" s="1244" t="s">
        <v>2269</v>
      </c>
      <c r="D894" s="1352">
        <v>569438.37</v>
      </c>
    </row>
    <row r="895" spans="1:4" s="977" customFormat="1" ht="18" customHeight="1" x14ac:dyDescent="0.2">
      <c r="A895" s="1351" t="s">
        <v>2270</v>
      </c>
      <c r="B895" s="1244" t="s">
        <v>2271</v>
      </c>
      <c r="C895" s="1244" t="s">
        <v>2272</v>
      </c>
      <c r="D895" s="1352">
        <v>522819.39</v>
      </c>
    </row>
    <row r="896" spans="1:4" s="977" customFormat="1" ht="18" customHeight="1" x14ac:dyDescent="0.2">
      <c r="A896" s="1351" t="s">
        <v>2273</v>
      </c>
      <c r="B896" s="1244" t="s">
        <v>2274</v>
      </c>
      <c r="C896" s="1244" t="s">
        <v>2275</v>
      </c>
      <c r="D896" s="1352">
        <v>16382.9</v>
      </c>
    </row>
    <row r="897" spans="1:4" s="977" customFormat="1" ht="18" customHeight="1" x14ac:dyDescent="0.2">
      <c r="A897" s="1351" t="s">
        <v>2276</v>
      </c>
      <c r="B897" s="1244" t="s">
        <v>2277</v>
      </c>
      <c r="C897" s="1244" t="s">
        <v>2278</v>
      </c>
      <c r="D897" s="1352">
        <v>183298</v>
      </c>
    </row>
    <row r="898" spans="1:4" s="977" customFormat="1" ht="18" customHeight="1" x14ac:dyDescent="0.2">
      <c r="A898" s="1351" t="s">
        <v>2279</v>
      </c>
      <c r="B898" s="1244" t="s">
        <v>2280</v>
      </c>
      <c r="C898" s="1244" t="s">
        <v>2280</v>
      </c>
      <c r="D898" s="1352">
        <v>1986.4</v>
      </c>
    </row>
    <row r="899" spans="1:4" s="977" customFormat="1" ht="18" customHeight="1" x14ac:dyDescent="0.2">
      <c r="A899" s="1351" t="s">
        <v>2281</v>
      </c>
      <c r="B899" s="1244" t="s">
        <v>2282</v>
      </c>
      <c r="C899" s="1244" t="s">
        <v>2283</v>
      </c>
      <c r="D899" s="1352">
        <v>9487.5</v>
      </c>
    </row>
    <row r="900" spans="1:4" s="977" customFormat="1" ht="18" customHeight="1" x14ac:dyDescent="0.2">
      <c r="A900" s="1351" t="s">
        <v>2284</v>
      </c>
      <c r="B900" s="1244" t="s">
        <v>2282</v>
      </c>
      <c r="C900" s="1244" t="s">
        <v>2283</v>
      </c>
      <c r="D900" s="1352">
        <v>9487.5</v>
      </c>
    </row>
    <row r="901" spans="1:4" s="977" customFormat="1" ht="18" customHeight="1" x14ac:dyDescent="0.2">
      <c r="A901" s="1351" t="s">
        <v>2285</v>
      </c>
      <c r="B901" s="1244" t="s">
        <v>2282</v>
      </c>
      <c r="C901" s="1244" t="s">
        <v>2283</v>
      </c>
      <c r="D901" s="1352">
        <v>9487.5</v>
      </c>
    </row>
    <row r="902" spans="1:4" s="977" customFormat="1" ht="18" customHeight="1" x14ac:dyDescent="0.2">
      <c r="A902" s="1351" t="s">
        <v>2286</v>
      </c>
      <c r="B902" s="1244" t="s">
        <v>2282</v>
      </c>
      <c r="C902" s="1244" t="s">
        <v>2283</v>
      </c>
      <c r="D902" s="1352">
        <v>9487.5</v>
      </c>
    </row>
    <row r="903" spans="1:4" s="977" customFormat="1" ht="18" customHeight="1" x14ac:dyDescent="0.2">
      <c r="A903" s="1351" t="s">
        <v>2287</v>
      </c>
      <c r="B903" s="1244" t="s">
        <v>2282</v>
      </c>
      <c r="C903" s="1244" t="s">
        <v>2283</v>
      </c>
      <c r="D903" s="1352">
        <v>9487.5</v>
      </c>
    </row>
    <row r="904" spans="1:4" s="977" customFormat="1" ht="18" customHeight="1" x14ac:dyDescent="0.2">
      <c r="A904" s="1351" t="s">
        <v>2288</v>
      </c>
      <c r="B904" s="1244" t="s">
        <v>2289</v>
      </c>
      <c r="C904" s="1244" t="s">
        <v>2290</v>
      </c>
      <c r="D904" s="1352">
        <v>1</v>
      </c>
    </row>
    <row r="905" spans="1:4" s="977" customFormat="1" ht="18" customHeight="1" x14ac:dyDescent="0.2">
      <c r="A905" s="1351" t="s">
        <v>2291</v>
      </c>
      <c r="B905" s="1244" t="s">
        <v>2289</v>
      </c>
      <c r="C905" s="1244" t="s">
        <v>2290</v>
      </c>
      <c r="D905" s="1352">
        <v>1</v>
      </c>
    </row>
    <row r="906" spans="1:4" s="977" customFormat="1" ht="18" customHeight="1" x14ac:dyDescent="0.2">
      <c r="A906" s="1351" t="s">
        <v>2292</v>
      </c>
      <c r="B906" s="1244" t="s">
        <v>2289</v>
      </c>
      <c r="C906" s="1244" t="s">
        <v>2290</v>
      </c>
      <c r="D906" s="1352">
        <v>1</v>
      </c>
    </row>
    <row r="907" spans="1:4" s="977" customFormat="1" ht="18" customHeight="1" x14ac:dyDescent="0.2">
      <c r="A907" s="1351" t="s">
        <v>2293</v>
      </c>
      <c r="B907" s="1244" t="s">
        <v>2289</v>
      </c>
      <c r="C907" s="1244" t="s">
        <v>2290</v>
      </c>
      <c r="D907" s="1352">
        <v>1</v>
      </c>
    </row>
    <row r="908" spans="1:4" s="977" customFormat="1" ht="18" customHeight="1" x14ac:dyDescent="0.2">
      <c r="A908" s="1351" t="s">
        <v>2294</v>
      </c>
      <c r="B908" s="1244" t="s">
        <v>2289</v>
      </c>
      <c r="C908" s="1244" t="s">
        <v>2290</v>
      </c>
      <c r="D908" s="1352">
        <v>1</v>
      </c>
    </row>
    <row r="909" spans="1:4" s="977" customFormat="1" ht="18" customHeight="1" x14ac:dyDescent="0.2">
      <c r="A909" s="1351" t="s">
        <v>2295</v>
      </c>
      <c r="B909" s="1244" t="s">
        <v>1548</v>
      </c>
      <c r="C909" s="1244" t="s">
        <v>1549</v>
      </c>
      <c r="D909" s="1352">
        <v>1052.25</v>
      </c>
    </row>
    <row r="910" spans="1:4" s="977" customFormat="1" ht="18" customHeight="1" x14ac:dyDescent="0.2">
      <c r="A910" s="1351" t="s">
        <v>2296</v>
      </c>
      <c r="B910" s="1244" t="s">
        <v>1535</v>
      </c>
      <c r="C910" s="1244" t="s">
        <v>1536</v>
      </c>
      <c r="D910" s="1352">
        <v>1861.85</v>
      </c>
    </row>
    <row r="911" spans="1:4" s="977" customFormat="1" ht="18" customHeight="1" x14ac:dyDescent="0.2">
      <c r="A911" s="1351" t="s">
        <v>2297</v>
      </c>
      <c r="B911" s="1244" t="s">
        <v>2298</v>
      </c>
      <c r="C911" s="1244" t="s">
        <v>2299</v>
      </c>
      <c r="D911" s="1352">
        <v>25990</v>
      </c>
    </row>
    <row r="912" spans="1:4" s="977" customFormat="1" ht="18" customHeight="1" x14ac:dyDescent="0.2">
      <c r="A912" s="1351" t="s">
        <v>2300</v>
      </c>
      <c r="B912" s="1244" t="s">
        <v>2301</v>
      </c>
      <c r="C912" s="1244" t="s">
        <v>2302</v>
      </c>
      <c r="D912" s="1352">
        <v>1688.58</v>
      </c>
    </row>
    <row r="913" spans="1:4" s="977" customFormat="1" ht="18" customHeight="1" x14ac:dyDescent="0.2">
      <c r="A913" s="1351" t="s">
        <v>2303</v>
      </c>
      <c r="B913" s="1244" t="s">
        <v>2304</v>
      </c>
      <c r="C913" s="1244" t="s">
        <v>2305</v>
      </c>
      <c r="D913" s="1352">
        <v>54912.5</v>
      </c>
    </row>
    <row r="914" spans="1:4" s="977" customFormat="1" ht="18" customHeight="1" x14ac:dyDescent="0.2">
      <c r="A914" s="1351" t="s">
        <v>2306</v>
      </c>
      <c r="B914" s="1244" t="s">
        <v>2307</v>
      </c>
      <c r="C914" s="1244" t="s">
        <v>2308</v>
      </c>
      <c r="D914" s="1352">
        <v>698</v>
      </c>
    </row>
    <row r="915" spans="1:4" s="977" customFormat="1" ht="18" customHeight="1" x14ac:dyDescent="0.2">
      <c r="A915" s="1351" t="s">
        <v>2309</v>
      </c>
      <c r="B915" s="1244" t="s">
        <v>2310</v>
      </c>
      <c r="C915" s="1244" t="s">
        <v>2311</v>
      </c>
      <c r="D915" s="1352">
        <v>2496.63</v>
      </c>
    </row>
    <row r="916" spans="1:4" s="977" customFormat="1" ht="18" customHeight="1" x14ac:dyDescent="0.2">
      <c r="A916" s="1351" t="s">
        <v>2312</v>
      </c>
      <c r="B916" s="1244" t="s">
        <v>2313</v>
      </c>
      <c r="C916" s="1244" t="s">
        <v>2314</v>
      </c>
      <c r="D916" s="1352">
        <v>594.32000000000005</v>
      </c>
    </row>
    <row r="917" spans="1:4" s="977" customFormat="1" ht="18" customHeight="1" x14ac:dyDescent="0.2">
      <c r="A917" s="1351" t="s">
        <v>2315</v>
      </c>
      <c r="B917" s="1244" t="s">
        <v>2316</v>
      </c>
      <c r="C917" s="1244" t="s">
        <v>2317</v>
      </c>
      <c r="D917" s="1352">
        <v>21471.22</v>
      </c>
    </row>
    <row r="918" spans="1:4" s="977" customFormat="1" ht="18" customHeight="1" x14ac:dyDescent="0.2">
      <c r="A918" s="1351" t="s">
        <v>2318</v>
      </c>
      <c r="B918" s="1244" t="s">
        <v>2319</v>
      </c>
      <c r="C918" s="1244" t="s">
        <v>2320</v>
      </c>
      <c r="D918" s="1352">
        <v>1843.48</v>
      </c>
    </row>
    <row r="919" spans="1:4" s="977" customFormat="1" ht="18" customHeight="1" x14ac:dyDescent="0.2">
      <c r="A919" s="1351" t="s">
        <v>2321</v>
      </c>
      <c r="B919" s="1244" t="s">
        <v>2322</v>
      </c>
      <c r="C919" s="1244" t="s">
        <v>2322</v>
      </c>
      <c r="D919" s="1352">
        <v>448.5</v>
      </c>
    </row>
    <row r="920" spans="1:4" s="977" customFormat="1" ht="18" customHeight="1" x14ac:dyDescent="0.2">
      <c r="A920" s="1351" t="s">
        <v>2323</v>
      </c>
      <c r="B920" s="1244" t="s">
        <v>2324</v>
      </c>
      <c r="C920" s="1244" t="s">
        <v>2325</v>
      </c>
      <c r="D920" s="1352">
        <v>24875.73</v>
      </c>
    </row>
    <row r="921" spans="1:4" s="977" customFormat="1" ht="18" customHeight="1" x14ac:dyDescent="0.2">
      <c r="A921" s="1351" t="s">
        <v>2326</v>
      </c>
      <c r="B921" s="1244" t="s">
        <v>2327</v>
      </c>
      <c r="C921" s="1244" t="s">
        <v>2327</v>
      </c>
      <c r="D921" s="1352">
        <v>1341.67</v>
      </c>
    </row>
    <row r="922" spans="1:4" s="977" customFormat="1" ht="18" customHeight="1" x14ac:dyDescent="0.2">
      <c r="A922" s="1351" t="s">
        <v>2328</v>
      </c>
      <c r="B922" s="1244" t="s">
        <v>1466</v>
      </c>
      <c r="C922" s="1244" t="s">
        <v>1467</v>
      </c>
      <c r="D922" s="1352">
        <v>1213.94</v>
      </c>
    </row>
    <row r="923" spans="1:4" s="977" customFormat="1" ht="18" customHeight="1" x14ac:dyDescent="0.2">
      <c r="A923" s="1351" t="s">
        <v>2329</v>
      </c>
      <c r="B923" s="1244" t="s">
        <v>2330</v>
      </c>
      <c r="C923" s="1244" t="s">
        <v>2331</v>
      </c>
      <c r="D923" s="1352">
        <v>5747.98</v>
      </c>
    </row>
    <row r="924" spans="1:4" s="977" customFormat="1" ht="18" customHeight="1" x14ac:dyDescent="0.2">
      <c r="A924" s="1351" t="s">
        <v>2332</v>
      </c>
      <c r="B924" s="1244" t="s">
        <v>2333</v>
      </c>
      <c r="C924" s="1244" t="s">
        <v>2334</v>
      </c>
      <c r="D924" s="1352">
        <v>8280</v>
      </c>
    </row>
    <row r="925" spans="1:4" s="977" customFormat="1" ht="18" customHeight="1" x14ac:dyDescent="0.2">
      <c r="A925" s="1351" t="s">
        <v>2335</v>
      </c>
      <c r="B925" s="1244" t="s">
        <v>2333</v>
      </c>
      <c r="C925" s="1244" t="s">
        <v>2334</v>
      </c>
      <c r="D925" s="1352">
        <v>8280</v>
      </c>
    </row>
    <row r="926" spans="1:4" s="977" customFormat="1" ht="18" customHeight="1" x14ac:dyDescent="0.2">
      <c r="A926" s="1351" t="s">
        <v>2336</v>
      </c>
      <c r="B926" s="1244" t="s">
        <v>2337</v>
      </c>
      <c r="C926" s="1244" t="s">
        <v>2338</v>
      </c>
      <c r="D926" s="1352">
        <v>59685</v>
      </c>
    </row>
    <row r="927" spans="1:4" s="977" customFormat="1" ht="18" customHeight="1" x14ac:dyDescent="0.2">
      <c r="A927" s="1351" t="s">
        <v>2339</v>
      </c>
      <c r="B927" s="1244" t="s">
        <v>2340</v>
      </c>
      <c r="C927" s="1244" t="s">
        <v>2341</v>
      </c>
      <c r="D927" s="1352">
        <v>10617.16</v>
      </c>
    </row>
    <row r="928" spans="1:4" s="977" customFormat="1" ht="18" customHeight="1" x14ac:dyDescent="0.2">
      <c r="A928" s="1351" t="s">
        <v>2342</v>
      </c>
      <c r="B928" s="1244" t="s">
        <v>2340</v>
      </c>
      <c r="C928" s="1244" t="s">
        <v>2341</v>
      </c>
      <c r="D928" s="1352">
        <v>10617.16</v>
      </c>
    </row>
    <row r="929" spans="1:4" s="977" customFormat="1" ht="18" customHeight="1" x14ac:dyDescent="0.2">
      <c r="A929" s="1351" t="s">
        <v>2343</v>
      </c>
      <c r="B929" s="1244" t="s">
        <v>2340</v>
      </c>
      <c r="C929" s="1244" t="s">
        <v>2341</v>
      </c>
      <c r="D929" s="1352">
        <v>10617.16</v>
      </c>
    </row>
    <row r="930" spans="1:4" s="977" customFormat="1" ht="18" customHeight="1" x14ac:dyDescent="0.2">
      <c r="A930" s="1351" t="s">
        <v>2344</v>
      </c>
      <c r="B930" s="1244" t="s">
        <v>2340</v>
      </c>
      <c r="C930" s="1244" t="s">
        <v>2341</v>
      </c>
      <c r="D930" s="1352">
        <v>10617.16</v>
      </c>
    </row>
    <row r="931" spans="1:4" s="977" customFormat="1" ht="18" customHeight="1" x14ac:dyDescent="0.2">
      <c r="A931" s="1351" t="s">
        <v>2345</v>
      </c>
      <c r="B931" s="1244" t="s">
        <v>1574</v>
      </c>
      <c r="C931" s="1244" t="s">
        <v>1575</v>
      </c>
      <c r="D931" s="1352">
        <v>9019.74</v>
      </c>
    </row>
    <row r="932" spans="1:4" s="977" customFormat="1" ht="18" customHeight="1" x14ac:dyDescent="0.2">
      <c r="A932" s="1351" t="s">
        <v>2346</v>
      </c>
      <c r="B932" s="1244" t="s">
        <v>2340</v>
      </c>
      <c r="C932" s="1244" t="s">
        <v>2341</v>
      </c>
      <c r="D932" s="1352">
        <v>10617.16</v>
      </c>
    </row>
    <row r="933" spans="1:4" s="977" customFormat="1" ht="18" customHeight="1" x14ac:dyDescent="0.2">
      <c r="A933" s="1351" t="s">
        <v>2347</v>
      </c>
      <c r="B933" s="1244" t="s">
        <v>2340</v>
      </c>
      <c r="C933" s="1244" t="s">
        <v>2341</v>
      </c>
      <c r="D933" s="1352">
        <v>10617.16</v>
      </c>
    </row>
    <row r="934" spans="1:4" s="977" customFormat="1" ht="18" customHeight="1" x14ac:dyDescent="0.2">
      <c r="A934" s="1351" t="s">
        <v>2348</v>
      </c>
      <c r="B934" s="1244" t="s">
        <v>2340</v>
      </c>
      <c r="C934" s="1244" t="s">
        <v>2341</v>
      </c>
      <c r="D934" s="1352">
        <v>10617.16</v>
      </c>
    </row>
    <row r="935" spans="1:4" s="977" customFormat="1" ht="18" customHeight="1" x14ac:dyDescent="0.2">
      <c r="A935" s="1351" t="s">
        <v>2349</v>
      </c>
      <c r="B935" s="1244" t="s">
        <v>2340</v>
      </c>
      <c r="C935" s="1244" t="s">
        <v>2341</v>
      </c>
      <c r="D935" s="1352">
        <v>10617.16</v>
      </c>
    </row>
    <row r="936" spans="1:4" s="977" customFormat="1" ht="18" customHeight="1" x14ac:dyDescent="0.2">
      <c r="A936" s="1351" t="s">
        <v>2350</v>
      </c>
      <c r="B936" s="1244" t="s">
        <v>2340</v>
      </c>
      <c r="C936" s="1244" t="s">
        <v>2341</v>
      </c>
      <c r="D936" s="1352">
        <v>10617.16</v>
      </c>
    </row>
    <row r="937" spans="1:4" s="977" customFormat="1" ht="18" customHeight="1" x14ac:dyDescent="0.2">
      <c r="A937" s="1351" t="s">
        <v>2351</v>
      </c>
      <c r="B937" s="1244" t="s">
        <v>2340</v>
      </c>
      <c r="C937" s="1244" t="s">
        <v>2341</v>
      </c>
      <c r="D937" s="1352">
        <v>10617.16</v>
      </c>
    </row>
    <row r="938" spans="1:4" s="977" customFormat="1" ht="18" customHeight="1" x14ac:dyDescent="0.2">
      <c r="A938" s="1351" t="s">
        <v>2352</v>
      </c>
      <c r="B938" s="1244" t="s">
        <v>2340</v>
      </c>
      <c r="C938" s="1244" t="s">
        <v>2341</v>
      </c>
      <c r="D938" s="1352">
        <v>10617.16</v>
      </c>
    </row>
    <row r="939" spans="1:4" s="977" customFormat="1" ht="18" customHeight="1" x14ac:dyDescent="0.2">
      <c r="A939" s="1351" t="s">
        <v>2353</v>
      </c>
      <c r="B939" s="1244" t="s">
        <v>2340</v>
      </c>
      <c r="C939" s="1244" t="s">
        <v>2341</v>
      </c>
      <c r="D939" s="1352">
        <v>10617.16</v>
      </c>
    </row>
    <row r="940" spans="1:4" s="977" customFormat="1" ht="18" customHeight="1" x14ac:dyDescent="0.2">
      <c r="A940" s="1351" t="s">
        <v>2354</v>
      </c>
      <c r="B940" s="1244" t="s">
        <v>2340</v>
      </c>
      <c r="C940" s="1244" t="s">
        <v>2341</v>
      </c>
      <c r="D940" s="1352">
        <v>10617.16</v>
      </c>
    </row>
    <row r="941" spans="1:4" s="977" customFormat="1" ht="18" customHeight="1" x14ac:dyDescent="0.2">
      <c r="A941" s="1351" t="s">
        <v>2355</v>
      </c>
      <c r="B941" s="1244" t="s">
        <v>2340</v>
      </c>
      <c r="C941" s="1244" t="s">
        <v>2341</v>
      </c>
      <c r="D941" s="1352">
        <v>10617.16</v>
      </c>
    </row>
    <row r="942" spans="1:4" s="977" customFormat="1" ht="18" customHeight="1" x14ac:dyDescent="0.2">
      <c r="A942" s="1351" t="s">
        <v>2356</v>
      </c>
      <c r="B942" s="1244" t="s">
        <v>1050</v>
      </c>
      <c r="C942" s="1244" t="s">
        <v>1051</v>
      </c>
      <c r="D942" s="1352">
        <v>2760</v>
      </c>
    </row>
    <row r="943" spans="1:4" s="977" customFormat="1" ht="18" customHeight="1" x14ac:dyDescent="0.2">
      <c r="A943" s="1351" t="s">
        <v>2357</v>
      </c>
      <c r="B943" s="1244" t="s">
        <v>2340</v>
      </c>
      <c r="C943" s="1244" t="s">
        <v>2341</v>
      </c>
      <c r="D943" s="1352">
        <v>10617.16</v>
      </c>
    </row>
    <row r="944" spans="1:4" s="977" customFormat="1" ht="18" customHeight="1" x14ac:dyDescent="0.2">
      <c r="A944" s="1351" t="s">
        <v>2358</v>
      </c>
      <c r="B944" s="1244" t="s">
        <v>2340</v>
      </c>
      <c r="C944" s="1244" t="s">
        <v>2341</v>
      </c>
      <c r="D944" s="1352">
        <v>10617.16</v>
      </c>
    </row>
    <row r="945" spans="1:4" s="977" customFormat="1" ht="18" customHeight="1" x14ac:dyDescent="0.2">
      <c r="A945" s="1351" t="s">
        <v>2359</v>
      </c>
      <c r="B945" s="1244" t="s">
        <v>2340</v>
      </c>
      <c r="C945" s="1244" t="s">
        <v>2341</v>
      </c>
      <c r="D945" s="1352">
        <v>10617.16</v>
      </c>
    </row>
    <row r="946" spans="1:4" s="977" customFormat="1" ht="18" customHeight="1" x14ac:dyDescent="0.2">
      <c r="A946" s="1351" t="s">
        <v>2360</v>
      </c>
      <c r="B946" s="1244" t="s">
        <v>2340</v>
      </c>
      <c r="C946" s="1244" t="s">
        <v>2341</v>
      </c>
      <c r="D946" s="1352">
        <v>10617.16</v>
      </c>
    </row>
    <row r="947" spans="1:4" s="977" customFormat="1" ht="18" customHeight="1" x14ac:dyDescent="0.2">
      <c r="A947" s="1351" t="s">
        <v>2361</v>
      </c>
      <c r="B947" s="1244" t="s">
        <v>2340</v>
      </c>
      <c r="C947" s="1244" t="s">
        <v>2341</v>
      </c>
      <c r="D947" s="1352">
        <v>10617.16</v>
      </c>
    </row>
    <row r="948" spans="1:4" s="977" customFormat="1" ht="18" customHeight="1" x14ac:dyDescent="0.2">
      <c r="A948" s="1351" t="s">
        <v>2362</v>
      </c>
      <c r="B948" s="1244" t="s">
        <v>2340</v>
      </c>
      <c r="C948" s="1244" t="s">
        <v>2341</v>
      </c>
      <c r="D948" s="1352">
        <v>10617.16</v>
      </c>
    </row>
    <row r="949" spans="1:4" s="977" customFormat="1" ht="18" customHeight="1" x14ac:dyDescent="0.2">
      <c r="A949" s="1351" t="s">
        <v>2363</v>
      </c>
      <c r="B949" s="1244" t="s">
        <v>2340</v>
      </c>
      <c r="C949" s="1244" t="s">
        <v>2341</v>
      </c>
      <c r="D949" s="1352">
        <v>10617.16</v>
      </c>
    </row>
    <row r="950" spans="1:4" s="977" customFormat="1" ht="18" customHeight="1" x14ac:dyDescent="0.2">
      <c r="A950" s="1351" t="s">
        <v>2364</v>
      </c>
      <c r="B950" s="1244" t="s">
        <v>2365</v>
      </c>
      <c r="C950" s="1244" t="s">
        <v>2366</v>
      </c>
      <c r="D950" s="1352">
        <v>1</v>
      </c>
    </row>
    <row r="951" spans="1:4" s="977" customFormat="1" ht="18" customHeight="1" x14ac:dyDescent="0.2">
      <c r="A951" s="1351" t="s">
        <v>2367</v>
      </c>
      <c r="B951" s="1244" t="s">
        <v>2365</v>
      </c>
      <c r="C951" s="1244" t="s">
        <v>2366</v>
      </c>
      <c r="D951" s="1352">
        <v>1</v>
      </c>
    </row>
    <row r="952" spans="1:4" s="977" customFormat="1" ht="18" customHeight="1" x14ac:dyDescent="0.2">
      <c r="A952" s="1351" t="s">
        <v>2368</v>
      </c>
      <c r="B952" s="1244" t="s">
        <v>2365</v>
      </c>
      <c r="C952" s="1244" t="s">
        <v>2366</v>
      </c>
      <c r="D952" s="1352">
        <v>1</v>
      </c>
    </row>
    <row r="953" spans="1:4" s="977" customFormat="1" ht="18" customHeight="1" x14ac:dyDescent="0.2">
      <c r="A953" s="1351" t="s">
        <v>2369</v>
      </c>
      <c r="B953" s="1244" t="s">
        <v>2365</v>
      </c>
      <c r="C953" s="1244" t="s">
        <v>2366</v>
      </c>
      <c r="D953" s="1352">
        <v>1</v>
      </c>
    </row>
    <row r="954" spans="1:4" s="977" customFormat="1" ht="18" customHeight="1" x14ac:dyDescent="0.2">
      <c r="A954" s="1351" t="s">
        <v>2370</v>
      </c>
      <c r="B954" s="1244" t="s">
        <v>2365</v>
      </c>
      <c r="C954" s="1244" t="s">
        <v>2366</v>
      </c>
      <c r="D954" s="1352">
        <v>1</v>
      </c>
    </row>
    <row r="955" spans="1:4" s="977" customFormat="1" ht="18" customHeight="1" x14ac:dyDescent="0.2">
      <c r="A955" s="1351" t="s">
        <v>2371</v>
      </c>
      <c r="B955" s="1244" t="s">
        <v>2365</v>
      </c>
      <c r="C955" s="1244" t="s">
        <v>2366</v>
      </c>
      <c r="D955" s="1352">
        <v>1</v>
      </c>
    </row>
    <row r="956" spans="1:4" s="977" customFormat="1" ht="18" customHeight="1" x14ac:dyDescent="0.2">
      <c r="A956" s="1351" t="s">
        <v>2372</v>
      </c>
      <c r="B956" s="1244" t="s">
        <v>2365</v>
      </c>
      <c r="C956" s="1244" t="s">
        <v>2366</v>
      </c>
      <c r="D956" s="1352">
        <v>1</v>
      </c>
    </row>
    <row r="957" spans="1:4" s="977" customFormat="1" ht="18" customHeight="1" x14ac:dyDescent="0.2">
      <c r="A957" s="1351" t="s">
        <v>2373</v>
      </c>
      <c r="B957" s="1244" t="s">
        <v>2365</v>
      </c>
      <c r="C957" s="1244" t="s">
        <v>2366</v>
      </c>
      <c r="D957" s="1352">
        <v>1</v>
      </c>
    </row>
    <row r="958" spans="1:4" s="977" customFormat="1" ht="18" customHeight="1" x14ac:dyDescent="0.2">
      <c r="A958" s="1351" t="s">
        <v>2374</v>
      </c>
      <c r="B958" s="1244" t="s">
        <v>2365</v>
      </c>
      <c r="C958" s="1244" t="s">
        <v>2366</v>
      </c>
      <c r="D958" s="1352">
        <v>1</v>
      </c>
    </row>
    <row r="959" spans="1:4" s="977" customFormat="1" ht="18" customHeight="1" x14ac:dyDescent="0.2">
      <c r="A959" s="1351" t="s">
        <v>2375</v>
      </c>
      <c r="B959" s="1244" t="s">
        <v>2365</v>
      </c>
      <c r="C959" s="1244" t="s">
        <v>2366</v>
      </c>
      <c r="D959" s="1352">
        <v>1</v>
      </c>
    </row>
    <row r="960" spans="1:4" s="977" customFormat="1" ht="18" customHeight="1" x14ac:dyDescent="0.2">
      <c r="A960" s="1351" t="s">
        <v>2376</v>
      </c>
      <c r="B960" s="1244" t="s">
        <v>2365</v>
      </c>
      <c r="C960" s="1244" t="s">
        <v>2366</v>
      </c>
      <c r="D960" s="1352">
        <v>1</v>
      </c>
    </row>
    <row r="961" spans="1:4" s="977" customFormat="1" ht="18" customHeight="1" x14ac:dyDescent="0.2">
      <c r="A961" s="1351" t="s">
        <v>2377</v>
      </c>
      <c r="B961" s="1244" t="s">
        <v>2365</v>
      </c>
      <c r="C961" s="1244" t="s">
        <v>2366</v>
      </c>
      <c r="D961" s="1352">
        <v>1</v>
      </c>
    </row>
    <row r="962" spans="1:4" s="977" customFormat="1" ht="18" customHeight="1" x14ac:dyDescent="0.2">
      <c r="A962" s="1351" t="s">
        <v>2378</v>
      </c>
      <c r="B962" s="1244" t="s">
        <v>2365</v>
      </c>
      <c r="C962" s="1244" t="s">
        <v>2366</v>
      </c>
      <c r="D962" s="1352">
        <v>1</v>
      </c>
    </row>
    <row r="963" spans="1:4" s="977" customFormat="1" ht="18" customHeight="1" x14ac:dyDescent="0.2">
      <c r="A963" s="1351" t="s">
        <v>2379</v>
      </c>
      <c r="B963" s="1244" t="s">
        <v>2365</v>
      </c>
      <c r="C963" s="1244" t="s">
        <v>2366</v>
      </c>
      <c r="D963" s="1352">
        <v>1</v>
      </c>
    </row>
    <row r="964" spans="1:4" s="977" customFormat="1" ht="18" customHeight="1" x14ac:dyDescent="0.2">
      <c r="A964" s="1351" t="s">
        <v>2380</v>
      </c>
      <c r="B964" s="1244" t="s">
        <v>2365</v>
      </c>
      <c r="C964" s="1244" t="s">
        <v>2366</v>
      </c>
      <c r="D964" s="1352">
        <v>1</v>
      </c>
    </row>
    <row r="965" spans="1:4" s="977" customFormat="1" ht="18" customHeight="1" x14ac:dyDescent="0.2">
      <c r="A965" s="1351" t="s">
        <v>2381</v>
      </c>
      <c r="B965" s="1244" t="s">
        <v>2365</v>
      </c>
      <c r="C965" s="1244" t="s">
        <v>2366</v>
      </c>
      <c r="D965" s="1352">
        <v>1</v>
      </c>
    </row>
    <row r="966" spans="1:4" s="977" customFormat="1" ht="18" customHeight="1" x14ac:dyDescent="0.2">
      <c r="A966" s="1351" t="s">
        <v>2382</v>
      </c>
      <c r="B966" s="1244" t="s">
        <v>2365</v>
      </c>
      <c r="C966" s="1244" t="s">
        <v>2366</v>
      </c>
      <c r="D966" s="1352">
        <v>1</v>
      </c>
    </row>
    <row r="967" spans="1:4" s="977" customFormat="1" ht="18" customHeight="1" x14ac:dyDescent="0.2">
      <c r="A967" s="1351" t="s">
        <v>2383</v>
      </c>
      <c r="B967" s="1244" t="s">
        <v>2365</v>
      </c>
      <c r="C967" s="1244" t="s">
        <v>2366</v>
      </c>
      <c r="D967" s="1352">
        <v>1</v>
      </c>
    </row>
    <row r="968" spans="1:4" s="977" customFormat="1" ht="18" customHeight="1" x14ac:dyDescent="0.2">
      <c r="A968" s="1351" t="s">
        <v>2384</v>
      </c>
      <c r="B968" s="1244" t="s">
        <v>2365</v>
      </c>
      <c r="C968" s="1244" t="s">
        <v>2366</v>
      </c>
      <c r="D968" s="1352">
        <v>1</v>
      </c>
    </row>
    <row r="969" spans="1:4" s="977" customFormat="1" ht="18" customHeight="1" x14ac:dyDescent="0.2">
      <c r="A969" s="1351" t="s">
        <v>2385</v>
      </c>
      <c r="B969" s="1244" t="s">
        <v>2365</v>
      </c>
      <c r="C969" s="1244" t="s">
        <v>2366</v>
      </c>
      <c r="D969" s="1352">
        <v>1</v>
      </c>
    </row>
    <row r="970" spans="1:4" s="977" customFormat="1" ht="18" customHeight="1" x14ac:dyDescent="0.2">
      <c r="A970" s="1351" t="s">
        <v>2386</v>
      </c>
      <c r="B970" s="1244" t="s">
        <v>2387</v>
      </c>
      <c r="C970" s="1244" t="s">
        <v>1504</v>
      </c>
      <c r="D970" s="1352">
        <v>1000.5</v>
      </c>
    </row>
    <row r="971" spans="1:4" s="977" customFormat="1" ht="18" customHeight="1" x14ac:dyDescent="0.2">
      <c r="A971" s="1351" t="s">
        <v>2388</v>
      </c>
      <c r="B971" s="1244" t="s">
        <v>2389</v>
      </c>
      <c r="C971" s="1244" t="s">
        <v>2390</v>
      </c>
      <c r="D971" s="1352">
        <v>2853.15</v>
      </c>
    </row>
    <row r="972" spans="1:4" s="977" customFormat="1" ht="18" customHeight="1" x14ac:dyDescent="0.2">
      <c r="A972" s="1351" t="s">
        <v>2391</v>
      </c>
      <c r="B972" s="1244" t="s">
        <v>2313</v>
      </c>
      <c r="C972" s="1244" t="s">
        <v>2314</v>
      </c>
      <c r="D972" s="1352">
        <v>1304.0999999999999</v>
      </c>
    </row>
    <row r="973" spans="1:4" s="977" customFormat="1" ht="18" customHeight="1" x14ac:dyDescent="0.2">
      <c r="A973" s="1351" t="s">
        <v>2392</v>
      </c>
      <c r="B973" s="1244" t="s">
        <v>2393</v>
      </c>
      <c r="C973" s="1244" t="s">
        <v>2394</v>
      </c>
      <c r="D973" s="1352">
        <v>6531</v>
      </c>
    </row>
    <row r="974" spans="1:4" s="977" customFormat="1" ht="18" customHeight="1" x14ac:dyDescent="0.2">
      <c r="A974" s="1351" t="s">
        <v>2395</v>
      </c>
      <c r="B974" s="1244" t="s">
        <v>2396</v>
      </c>
      <c r="C974" s="1244" t="s">
        <v>2397</v>
      </c>
      <c r="D974" s="1352">
        <v>1095.8800000000001</v>
      </c>
    </row>
    <row r="975" spans="1:4" s="977" customFormat="1" ht="18" customHeight="1" x14ac:dyDescent="0.2">
      <c r="A975" s="1351" t="s">
        <v>2398</v>
      </c>
      <c r="B975" s="1244" t="s">
        <v>2399</v>
      </c>
      <c r="C975" s="1244" t="s">
        <v>2400</v>
      </c>
      <c r="D975" s="1352">
        <v>7686.6</v>
      </c>
    </row>
    <row r="976" spans="1:4" s="977" customFormat="1" ht="18" customHeight="1" x14ac:dyDescent="0.2">
      <c r="A976" s="1351" t="s">
        <v>2401</v>
      </c>
      <c r="B976" s="1244" t="s">
        <v>2402</v>
      </c>
      <c r="C976" s="1244" t="s">
        <v>2403</v>
      </c>
      <c r="D976" s="1352">
        <v>5140.5</v>
      </c>
    </row>
    <row r="977" spans="1:4" s="977" customFormat="1" ht="18" customHeight="1" x14ac:dyDescent="0.2">
      <c r="A977" s="1351" t="s">
        <v>2404</v>
      </c>
      <c r="B977" s="1244" t="s">
        <v>2405</v>
      </c>
      <c r="C977" s="1244" t="s">
        <v>2406</v>
      </c>
      <c r="D977" s="1352">
        <v>1</v>
      </c>
    </row>
    <row r="978" spans="1:4" s="977" customFormat="1" ht="18" customHeight="1" x14ac:dyDescent="0.2">
      <c r="A978" s="1351" t="s">
        <v>2407</v>
      </c>
      <c r="B978" s="1244" t="s">
        <v>1984</v>
      </c>
      <c r="C978" s="1244" t="s">
        <v>1985</v>
      </c>
      <c r="D978" s="1352">
        <v>1150</v>
      </c>
    </row>
    <row r="979" spans="1:4" s="977" customFormat="1" ht="18" customHeight="1" x14ac:dyDescent="0.2">
      <c r="A979" s="1351" t="s">
        <v>2408</v>
      </c>
      <c r="B979" s="1244" t="s">
        <v>2409</v>
      </c>
      <c r="C979" s="1244" t="s">
        <v>2410</v>
      </c>
      <c r="D979" s="1352">
        <v>1</v>
      </c>
    </row>
    <row r="980" spans="1:4" s="977" customFormat="1" ht="18" customHeight="1" x14ac:dyDescent="0.2">
      <c r="A980" s="1351" t="s">
        <v>2411</v>
      </c>
      <c r="B980" s="1244" t="s">
        <v>2412</v>
      </c>
      <c r="C980" s="1244" t="s">
        <v>2413</v>
      </c>
      <c r="D980" s="1352">
        <v>11101.74</v>
      </c>
    </row>
    <row r="981" spans="1:4" s="977" customFormat="1" ht="18" customHeight="1" x14ac:dyDescent="0.2">
      <c r="A981" s="1351" t="s">
        <v>2414</v>
      </c>
      <c r="B981" s="1244" t="s">
        <v>2415</v>
      </c>
      <c r="C981" s="1244" t="s">
        <v>2416</v>
      </c>
      <c r="D981" s="1352">
        <v>45194</v>
      </c>
    </row>
    <row r="982" spans="1:4" s="977" customFormat="1" ht="18" customHeight="1" x14ac:dyDescent="0.2">
      <c r="A982" s="1351" t="s">
        <v>2417</v>
      </c>
      <c r="B982" s="1244" t="s">
        <v>2418</v>
      </c>
      <c r="C982" s="1244" t="s">
        <v>2419</v>
      </c>
      <c r="D982" s="1352">
        <v>1</v>
      </c>
    </row>
    <row r="983" spans="1:4" s="977" customFormat="1" ht="18" customHeight="1" x14ac:dyDescent="0.2">
      <c r="A983" s="1351" t="s">
        <v>2420</v>
      </c>
      <c r="B983" s="1244" t="s">
        <v>2415</v>
      </c>
      <c r="C983" s="1244" t="s">
        <v>2416</v>
      </c>
      <c r="D983" s="1352">
        <v>45194</v>
      </c>
    </row>
    <row r="984" spans="1:4" s="977" customFormat="1" ht="18" customHeight="1" x14ac:dyDescent="0.2">
      <c r="A984" s="1351" t="s">
        <v>2421</v>
      </c>
      <c r="B984" s="1244" t="s">
        <v>2418</v>
      </c>
      <c r="C984" s="1244" t="s">
        <v>2419</v>
      </c>
      <c r="D984" s="1352">
        <v>1</v>
      </c>
    </row>
    <row r="985" spans="1:4" s="977" customFormat="1" ht="18" customHeight="1" x14ac:dyDescent="0.2">
      <c r="A985" s="1351" t="s">
        <v>2422</v>
      </c>
      <c r="B985" s="1244" t="s">
        <v>2415</v>
      </c>
      <c r="C985" s="1244" t="s">
        <v>2416</v>
      </c>
      <c r="D985" s="1352">
        <v>45194</v>
      </c>
    </row>
    <row r="986" spans="1:4" s="977" customFormat="1" ht="18" customHeight="1" x14ac:dyDescent="0.2">
      <c r="A986" s="1351" t="s">
        <v>2423</v>
      </c>
      <c r="B986" s="1244" t="s">
        <v>2424</v>
      </c>
      <c r="C986" s="1244" t="s">
        <v>2425</v>
      </c>
      <c r="D986" s="1352">
        <v>1473.15</v>
      </c>
    </row>
    <row r="987" spans="1:4" s="977" customFormat="1" ht="18" customHeight="1" x14ac:dyDescent="0.2">
      <c r="A987" s="1351" t="s">
        <v>2426</v>
      </c>
      <c r="B987" s="1244" t="s">
        <v>2418</v>
      </c>
      <c r="C987" s="1244" t="s">
        <v>2419</v>
      </c>
      <c r="D987" s="1352">
        <v>1</v>
      </c>
    </row>
    <row r="988" spans="1:4" s="977" customFormat="1" ht="18" customHeight="1" x14ac:dyDescent="0.2">
      <c r="A988" s="1351" t="s">
        <v>2427</v>
      </c>
      <c r="B988" s="1244" t="s">
        <v>2428</v>
      </c>
      <c r="C988" s="1244" t="s">
        <v>2429</v>
      </c>
      <c r="D988" s="1352">
        <v>3376.4</v>
      </c>
    </row>
    <row r="989" spans="1:4" s="977" customFormat="1" ht="18" customHeight="1" x14ac:dyDescent="0.2">
      <c r="A989" s="1351" t="s">
        <v>2430</v>
      </c>
      <c r="B989" s="1244" t="s">
        <v>1285</v>
      </c>
      <c r="C989" s="1244" t="s">
        <v>1286</v>
      </c>
      <c r="D989" s="1352">
        <v>1690.5</v>
      </c>
    </row>
    <row r="990" spans="1:4" s="977" customFormat="1" ht="18" customHeight="1" x14ac:dyDescent="0.2">
      <c r="A990" s="1351" t="s">
        <v>2431</v>
      </c>
      <c r="B990" s="1244" t="s">
        <v>1410</v>
      </c>
      <c r="C990" s="1245"/>
      <c r="D990" s="1352">
        <v>710</v>
      </c>
    </row>
    <row r="991" spans="1:4" s="977" customFormat="1" ht="18" customHeight="1" x14ac:dyDescent="0.2">
      <c r="A991" s="1351" t="s">
        <v>2432</v>
      </c>
      <c r="B991" s="1244" t="s">
        <v>1984</v>
      </c>
      <c r="C991" s="1244" t="s">
        <v>1985</v>
      </c>
      <c r="D991" s="1352">
        <v>1150</v>
      </c>
    </row>
    <row r="992" spans="1:4" s="977" customFormat="1" ht="18" customHeight="1" x14ac:dyDescent="0.2">
      <c r="A992" s="1351" t="s">
        <v>2433</v>
      </c>
      <c r="B992" s="1244" t="s">
        <v>2434</v>
      </c>
      <c r="C992" s="1244" t="s">
        <v>2434</v>
      </c>
      <c r="D992" s="1352">
        <v>700.18</v>
      </c>
    </row>
    <row r="993" spans="1:4" s="977" customFormat="1" ht="18" customHeight="1" x14ac:dyDescent="0.2">
      <c r="A993" s="1351" t="s">
        <v>2435</v>
      </c>
      <c r="B993" s="1244" t="s">
        <v>2436</v>
      </c>
      <c r="C993" s="1244" t="s">
        <v>2437</v>
      </c>
      <c r="D993" s="1352">
        <v>1576.65</v>
      </c>
    </row>
    <row r="994" spans="1:4" s="977" customFormat="1" ht="18" customHeight="1" x14ac:dyDescent="0.2">
      <c r="A994" s="1351" t="s">
        <v>2438</v>
      </c>
      <c r="B994" s="1244" t="s">
        <v>2439</v>
      </c>
      <c r="C994" s="1244" t="s">
        <v>2440</v>
      </c>
      <c r="D994" s="1352">
        <v>994.73</v>
      </c>
    </row>
    <row r="995" spans="1:4" s="977" customFormat="1" ht="18" customHeight="1" x14ac:dyDescent="0.2">
      <c r="A995" s="1351" t="s">
        <v>2441</v>
      </c>
      <c r="B995" s="1244" t="s">
        <v>1683</v>
      </c>
      <c r="C995" s="1244" t="s">
        <v>1411</v>
      </c>
      <c r="D995" s="1352">
        <v>680</v>
      </c>
    </row>
    <row r="996" spans="1:4" s="977" customFormat="1" ht="18" customHeight="1" x14ac:dyDescent="0.2">
      <c r="A996" s="1351" t="s">
        <v>2442</v>
      </c>
      <c r="B996" s="1244" t="s">
        <v>2443</v>
      </c>
      <c r="C996" s="1244" t="s">
        <v>2444</v>
      </c>
      <c r="D996" s="1352">
        <v>1035</v>
      </c>
    </row>
    <row r="997" spans="1:4" s="977" customFormat="1" ht="18" customHeight="1" x14ac:dyDescent="0.2">
      <c r="A997" s="1351" t="s">
        <v>2445</v>
      </c>
      <c r="B997" s="1244" t="s">
        <v>2313</v>
      </c>
      <c r="C997" s="1244" t="s">
        <v>2314</v>
      </c>
      <c r="D997" s="1352">
        <v>573.85</v>
      </c>
    </row>
    <row r="998" spans="1:4" s="977" customFormat="1" ht="18" customHeight="1" x14ac:dyDescent="0.2">
      <c r="A998" s="1351" t="s">
        <v>2448</v>
      </c>
      <c r="B998" s="1244" t="s">
        <v>2446</v>
      </c>
      <c r="C998" s="1244" t="s">
        <v>2447</v>
      </c>
      <c r="D998" s="1352">
        <v>1863</v>
      </c>
    </row>
    <row r="999" spans="1:4" s="977" customFormat="1" ht="18" customHeight="1" x14ac:dyDescent="0.2">
      <c r="A999" s="1351" t="s">
        <v>2449</v>
      </c>
      <c r="B999" s="1244" t="s">
        <v>2446</v>
      </c>
      <c r="C999" s="1244" t="s">
        <v>2447</v>
      </c>
      <c r="D999" s="1352">
        <v>1863</v>
      </c>
    </row>
    <row r="1000" spans="1:4" s="977" customFormat="1" ht="18" customHeight="1" x14ac:dyDescent="0.2">
      <c r="A1000" s="1351" t="s">
        <v>2450</v>
      </c>
      <c r="B1000" s="1244" t="s">
        <v>2446</v>
      </c>
      <c r="C1000" s="1244" t="s">
        <v>2447</v>
      </c>
      <c r="D1000" s="1352">
        <v>1863</v>
      </c>
    </row>
    <row r="1001" spans="1:4" s="977" customFormat="1" ht="18" customHeight="1" x14ac:dyDescent="0.2">
      <c r="A1001" s="1351" t="s">
        <v>2451</v>
      </c>
      <c r="B1001" s="1244" t="s">
        <v>2446</v>
      </c>
      <c r="C1001" s="1244" t="s">
        <v>2447</v>
      </c>
      <c r="D1001" s="1352">
        <v>1863</v>
      </c>
    </row>
    <row r="1002" spans="1:4" s="977" customFormat="1" ht="18" customHeight="1" x14ac:dyDescent="0.2">
      <c r="A1002" s="1351" t="s">
        <v>2452</v>
      </c>
      <c r="B1002" s="1244" t="s">
        <v>2446</v>
      </c>
      <c r="C1002" s="1244" t="s">
        <v>2447</v>
      </c>
      <c r="D1002" s="1352">
        <v>1863</v>
      </c>
    </row>
    <row r="1003" spans="1:4" s="977" customFormat="1" ht="18" customHeight="1" x14ac:dyDescent="0.2">
      <c r="A1003" s="1351" t="s">
        <v>2453</v>
      </c>
      <c r="B1003" s="1244" t="s">
        <v>1683</v>
      </c>
      <c r="C1003" s="1244" t="s">
        <v>1411</v>
      </c>
      <c r="D1003" s="1352">
        <v>680</v>
      </c>
    </row>
    <row r="1004" spans="1:4" s="977" customFormat="1" ht="18" customHeight="1" x14ac:dyDescent="0.2">
      <c r="A1004" s="1351" t="s">
        <v>2454</v>
      </c>
      <c r="B1004" s="1244" t="s">
        <v>2446</v>
      </c>
      <c r="C1004" s="1244" t="s">
        <v>2447</v>
      </c>
      <c r="D1004" s="1352">
        <v>1863</v>
      </c>
    </row>
    <row r="1005" spans="1:4" s="977" customFormat="1" ht="18" customHeight="1" x14ac:dyDescent="0.2">
      <c r="A1005" s="1351" t="s">
        <v>2455</v>
      </c>
      <c r="B1005" s="1244" t="s">
        <v>2446</v>
      </c>
      <c r="C1005" s="1244" t="s">
        <v>2447</v>
      </c>
      <c r="D1005" s="1352">
        <v>1863</v>
      </c>
    </row>
    <row r="1006" spans="1:4" s="977" customFormat="1" ht="18" customHeight="1" x14ac:dyDescent="0.2">
      <c r="A1006" s="1351" t="s">
        <v>2456</v>
      </c>
      <c r="B1006" s="1244" t="s">
        <v>2446</v>
      </c>
      <c r="C1006" s="1244" t="s">
        <v>2447</v>
      </c>
      <c r="D1006" s="1352">
        <v>1863</v>
      </c>
    </row>
    <row r="1007" spans="1:4" s="977" customFormat="1" ht="18" customHeight="1" x14ac:dyDescent="0.2">
      <c r="A1007" s="1351" t="s">
        <v>2457</v>
      </c>
      <c r="B1007" s="1244" t="s">
        <v>2446</v>
      </c>
      <c r="C1007" s="1244" t="s">
        <v>2447</v>
      </c>
      <c r="D1007" s="1352">
        <v>1863</v>
      </c>
    </row>
    <row r="1008" spans="1:4" s="977" customFormat="1" ht="18" customHeight="1" x14ac:dyDescent="0.2">
      <c r="A1008" s="1351" t="s">
        <v>2458</v>
      </c>
      <c r="B1008" s="1244" t="s">
        <v>2446</v>
      </c>
      <c r="C1008" s="1244" t="s">
        <v>2447</v>
      </c>
      <c r="D1008" s="1352">
        <v>1863</v>
      </c>
    </row>
    <row r="1009" spans="1:4" s="977" customFormat="1" ht="18" customHeight="1" x14ac:dyDescent="0.2">
      <c r="A1009" s="1351" t="s">
        <v>2459</v>
      </c>
      <c r="B1009" s="1244" t="s">
        <v>2460</v>
      </c>
      <c r="C1009" s="1244" t="s">
        <v>2461</v>
      </c>
      <c r="D1009" s="1352">
        <v>645.98</v>
      </c>
    </row>
    <row r="1010" spans="1:4" s="977" customFormat="1" ht="18" customHeight="1" x14ac:dyDescent="0.2">
      <c r="A1010" s="1351" t="s">
        <v>2462</v>
      </c>
      <c r="B1010" s="1244" t="s">
        <v>2463</v>
      </c>
      <c r="C1010" s="1244" t="s">
        <v>2464</v>
      </c>
      <c r="D1010" s="1352">
        <v>1262.93</v>
      </c>
    </row>
    <row r="1011" spans="1:4" s="977" customFormat="1" ht="18" customHeight="1" x14ac:dyDescent="0.2">
      <c r="A1011" s="1351" t="s">
        <v>2465</v>
      </c>
      <c r="B1011" s="1244" t="s">
        <v>2466</v>
      </c>
      <c r="C1011" s="1244" t="s">
        <v>2467</v>
      </c>
      <c r="D1011" s="1352">
        <v>1949.25</v>
      </c>
    </row>
    <row r="1012" spans="1:4" s="977" customFormat="1" ht="18" customHeight="1" x14ac:dyDescent="0.2">
      <c r="A1012" s="1351" t="s">
        <v>2468</v>
      </c>
      <c r="B1012" s="1244" t="s">
        <v>2469</v>
      </c>
      <c r="C1012" s="1244" t="s">
        <v>2470</v>
      </c>
      <c r="D1012" s="1352">
        <v>693</v>
      </c>
    </row>
    <row r="1013" spans="1:4" s="977" customFormat="1" ht="18" customHeight="1" x14ac:dyDescent="0.2">
      <c r="A1013" s="1351" t="s">
        <v>2471</v>
      </c>
      <c r="B1013" s="1244" t="s">
        <v>2472</v>
      </c>
      <c r="C1013" s="1244" t="s">
        <v>2473</v>
      </c>
      <c r="D1013" s="1352">
        <v>2070</v>
      </c>
    </row>
    <row r="1014" spans="1:4" s="977" customFormat="1" ht="18" customHeight="1" x14ac:dyDescent="0.2">
      <c r="A1014" s="1351" t="s">
        <v>2474</v>
      </c>
      <c r="B1014" s="1244" t="s">
        <v>2463</v>
      </c>
      <c r="C1014" s="1244" t="s">
        <v>2464</v>
      </c>
      <c r="D1014" s="1352">
        <v>1262.93</v>
      </c>
    </row>
    <row r="1015" spans="1:4" s="977" customFormat="1" ht="18" customHeight="1" x14ac:dyDescent="0.2">
      <c r="A1015" s="1351" t="s">
        <v>2475</v>
      </c>
      <c r="B1015" s="1244" t="s">
        <v>2476</v>
      </c>
      <c r="C1015" s="1244" t="s">
        <v>2477</v>
      </c>
      <c r="D1015" s="1352">
        <v>115937.25</v>
      </c>
    </row>
    <row r="1016" spans="1:4" s="977" customFormat="1" ht="18" customHeight="1" x14ac:dyDescent="0.2">
      <c r="A1016" s="1351" t="s">
        <v>2478</v>
      </c>
      <c r="B1016" s="1244" t="s">
        <v>2479</v>
      </c>
      <c r="C1016" s="1244" t="s">
        <v>2480</v>
      </c>
      <c r="D1016" s="1352">
        <v>5428</v>
      </c>
    </row>
    <row r="1017" spans="1:4" s="977" customFormat="1" ht="18" customHeight="1" x14ac:dyDescent="0.2">
      <c r="A1017" s="1351" t="s">
        <v>2481</v>
      </c>
      <c r="B1017" s="1244" t="s">
        <v>2479</v>
      </c>
      <c r="C1017" s="1244" t="s">
        <v>2480</v>
      </c>
      <c r="D1017" s="1352">
        <v>5428</v>
      </c>
    </row>
    <row r="1018" spans="1:4" s="977" customFormat="1" ht="18" customHeight="1" x14ac:dyDescent="0.2">
      <c r="A1018" s="1351" t="s">
        <v>2482</v>
      </c>
      <c r="B1018" s="1244" t="s">
        <v>2483</v>
      </c>
      <c r="C1018" s="1244" t="s">
        <v>2484</v>
      </c>
      <c r="D1018" s="1352">
        <v>2984.25</v>
      </c>
    </row>
    <row r="1019" spans="1:4" s="977" customFormat="1" ht="18" customHeight="1" x14ac:dyDescent="0.2">
      <c r="A1019" s="1351" t="s">
        <v>2485</v>
      </c>
      <c r="B1019" s="1244" t="s">
        <v>2486</v>
      </c>
      <c r="C1019" s="1244" t="s">
        <v>2487</v>
      </c>
      <c r="D1019" s="1352">
        <v>1</v>
      </c>
    </row>
    <row r="1020" spans="1:4" s="977" customFormat="1" ht="18" customHeight="1" x14ac:dyDescent="0.2">
      <c r="A1020" s="1351" t="s">
        <v>2488</v>
      </c>
      <c r="B1020" s="1244" t="s">
        <v>2489</v>
      </c>
      <c r="C1020" s="1244" t="s">
        <v>1756</v>
      </c>
      <c r="D1020" s="1352">
        <v>5888</v>
      </c>
    </row>
    <row r="1021" spans="1:4" s="977" customFormat="1" ht="18" customHeight="1" x14ac:dyDescent="0.2">
      <c r="A1021" s="1351" t="s">
        <v>2490</v>
      </c>
      <c r="B1021" s="1244" t="s">
        <v>2491</v>
      </c>
      <c r="C1021" s="1244" t="s">
        <v>2492</v>
      </c>
      <c r="D1021" s="1352">
        <v>1314.28</v>
      </c>
    </row>
    <row r="1022" spans="1:4" s="977" customFormat="1" ht="18" customHeight="1" x14ac:dyDescent="0.2">
      <c r="A1022" s="1351" t="s">
        <v>2493</v>
      </c>
      <c r="B1022" s="1244" t="s">
        <v>1623</v>
      </c>
      <c r="C1022" s="1244" t="s">
        <v>1624</v>
      </c>
      <c r="D1022" s="1352">
        <v>1</v>
      </c>
    </row>
    <row r="1023" spans="1:4" s="977" customFormat="1" ht="18" customHeight="1" x14ac:dyDescent="0.2">
      <c r="A1023" s="1351" t="s">
        <v>2494</v>
      </c>
      <c r="B1023" s="1244" t="s">
        <v>1356</v>
      </c>
      <c r="C1023" s="1244" t="s">
        <v>1357</v>
      </c>
      <c r="D1023" s="1352">
        <v>1</v>
      </c>
    </row>
    <row r="1024" spans="1:4" s="977" customFormat="1" ht="18" customHeight="1" x14ac:dyDescent="0.2">
      <c r="A1024" s="1351" t="s">
        <v>2495</v>
      </c>
      <c r="B1024" s="1244" t="s">
        <v>2496</v>
      </c>
      <c r="C1024" s="1244" t="s">
        <v>2497</v>
      </c>
      <c r="D1024" s="1352">
        <v>1</v>
      </c>
    </row>
    <row r="1025" spans="1:4" s="977" customFormat="1" ht="18" customHeight="1" x14ac:dyDescent="0.2">
      <c r="A1025" s="1351" t="s">
        <v>2498</v>
      </c>
      <c r="B1025" s="1244" t="s">
        <v>2499</v>
      </c>
      <c r="C1025" s="1244" t="s">
        <v>2500</v>
      </c>
      <c r="D1025" s="1352">
        <v>5671.8</v>
      </c>
    </row>
    <row r="1026" spans="1:4" s="977" customFormat="1" ht="18" customHeight="1" x14ac:dyDescent="0.2">
      <c r="A1026" s="1351" t="s">
        <v>2501</v>
      </c>
      <c r="B1026" s="1244" t="s">
        <v>2502</v>
      </c>
      <c r="C1026" s="1244" t="s">
        <v>2503</v>
      </c>
      <c r="D1026" s="1352">
        <v>1</v>
      </c>
    </row>
    <row r="1027" spans="1:4" s="977" customFormat="1" ht="18" customHeight="1" x14ac:dyDescent="0.2">
      <c r="A1027" s="1351" t="s">
        <v>2504</v>
      </c>
      <c r="B1027" s="1244" t="s">
        <v>2505</v>
      </c>
      <c r="C1027" s="1244" t="s">
        <v>2506</v>
      </c>
      <c r="D1027" s="1352">
        <v>1239.8499999999999</v>
      </c>
    </row>
    <row r="1028" spans="1:4" s="977" customFormat="1" ht="18" customHeight="1" x14ac:dyDescent="0.2">
      <c r="A1028" s="1351" t="s">
        <v>2507</v>
      </c>
      <c r="B1028" s="1244" t="s">
        <v>2508</v>
      </c>
      <c r="C1028" s="1244" t="s">
        <v>2509</v>
      </c>
      <c r="D1028" s="1352">
        <v>16200</v>
      </c>
    </row>
    <row r="1029" spans="1:4" s="977" customFormat="1" ht="18" customHeight="1" x14ac:dyDescent="0.2">
      <c r="A1029" s="1351" t="s">
        <v>2510</v>
      </c>
      <c r="B1029" s="1244" t="s">
        <v>2511</v>
      </c>
      <c r="C1029" s="1244" t="s">
        <v>1704</v>
      </c>
      <c r="D1029" s="1352">
        <v>1840</v>
      </c>
    </row>
    <row r="1030" spans="1:4" s="977" customFormat="1" ht="18" customHeight="1" x14ac:dyDescent="0.2">
      <c r="A1030" s="1351" t="s">
        <v>2512</v>
      </c>
      <c r="B1030" s="1244" t="s">
        <v>2511</v>
      </c>
      <c r="C1030" s="1244" t="s">
        <v>1704</v>
      </c>
      <c r="D1030" s="1352">
        <v>1840</v>
      </c>
    </row>
    <row r="1031" spans="1:4" s="977" customFormat="1" ht="18" customHeight="1" x14ac:dyDescent="0.2">
      <c r="A1031" s="1351" t="s">
        <v>2513</v>
      </c>
      <c r="B1031" s="1244" t="s">
        <v>2514</v>
      </c>
      <c r="C1031" s="1244" t="s">
        <v>2515</v>
      </c>
      <c r="D1031" s="1352">
        <v>7365.06</v>
      </c>
    </row>
    <row r="1032" spans="1:4" s="977" customFormat="1" ht="18" customHeight="1" x14ac:dyDescent="0.2">
      <c r="A1032" s="1351" t="s">
        <v>2516</v>
      </c>
      <c r="B1032" s="1244" t="s">
        <v>2517</v>
      </c>
      <c r="C1032" s="1244" t="s">
        <v>2518</v>
      </c>
      <c r="D1032" s="1352">
        <v>36685</v>
      </c>
    </row>
    <row r="1033" spans="1:4" s="977" customFormat="1" ht="18" customHeight="1" x14ac:dyDescent="0.2">
      <c r="A1033" s="1351" t="s">
        <v>2519</v>
      </c>
      <c r="B1033" s="1244" t="s">
        <v>2520</v>
      </c>
      <c r="C1033" s="1244" t="s">
        <v>2520</v>
      </c>
      <c r="D1033" s="1352">
        <v>917.56</v>
      </c>
    </row>
    <row r="1034" spans="1:4" s="977" customFormat="1" ht="18" customHeight="1" x14ac:dyDescent="0.2">
      <c r="A1034" s="1351" t="s">
        <v>2521</v>
      </c>
      <c r="B1034" s="1244" t="s">
        <v>2522</v>
      </c>
      <c r="C1034" s="1244" t="s">
        <v>2523</v>
      </c>
      <c r="D1034" s="1352">
        <v>250125</v>
      </c>
    </row>
    <row r="1035" spans="1:4" s="977" customFormat="1" ht="18" customHeight="1" x14ac:dyDescent="0.2">
      <c r="A1035" s="1351" t="s">
        <v>2524</v>
      </c>
      <c r="B1035" s="1244" t="s">
        <v>2525</v>
      </c>
      <c r="C1035" s="1244" t="s">
        <v>2526</v>
      </c>
      <c r="D1035" s="1352">
        <v>1259.25</v>
      </c>
    </row>
    <row r="1036" spans="1:4" s="977" customFormat="1" ht="18" customHeight="1" x14ac:dyDescent="0.2">
      <c r="A1036" s="1351" t="s">
        <v>2527</v>
      </c>
      <c r="B1036" s="1244" t="s">
        <v>2525</v>
      </c>
      <c r="C1036" s="1244" t="s">
        <v>2526</v>
      </c>
      <c r="D1036" s="1352">
        <v>1259.25</v>
      </c>
    </row>
    <row r="1037" spans="1:4" s="977" customFormat="1" ht="18" customHeight="1" x14ac:dyDescent="0.2">
      <c r="A1037" s="1351" t="s">
        <v>2528</v>
      </c>
      <c r="B1037" s="1244" t="s">
        <v>2525</v>
      </c>
      <c r="C1037" s="1244" t="s">
        <v>2526</v>
      </c>
      <c r="D1037" s="1352">
        <v>1259.25</v>
      </c>
    </row>
    <row r="1038" spans="1:4" s="977" customFormat="1" ht="18" customHeight="1" x14ac:dyDescent="0.2">
      <c r="A1038" s="1351" t="s">
        <v>2529</v>
      </c>
      <c r="B1038" s="1244" t="s">
        <v>2530</v>
      </c>
      <c r="C1038" s="1244" t="s">
        <v>2531</v>
      </c>
      <c r="D1038" s="1352">
        <v>656.65</v>
      </c>
    </row>
    <row r="1039" spans="1:4" s="977" customFormat="1" ht="18" customHeight="1" x14ac:dyDescent="0.2">
      <c r="A1039" s="1351" t="s">
        <v>2532</v>
      </c>
      <c r="B1039" s="1244" t="s">
        <v>2533</v>
      </c>
      <c r="C1039" s="1244" t="s">
        <v>1704</v>
      </c>
      <c r="D1039" s="1352">
        <v>847</v>
      </c>
    </row>
    <row r="1040" spans="1:4" s="977" customFormat="1" ht="18" customHeight="1" x14ac:dyDescent="0.2">
      <c r="A1040" s="1351" t="s">
        <v>2534</v>
      </c>
      <c r="B1040" s="1244" t="s">
        <v>2535</v>
      </c>
      <c r="C1040" s="1244" t="s">
        <v>2536</v>
      </c>
      <c r="D1040" s="1352">
        <v>575</v>
      </c>
    </row>
    <row r="1041" spans="1:4" s="977" customFormat="1" ht="18" customHeight="1" x14ac:dyDescent="0.2">
      <c r="A1041" s="1351" t="s">
        <v>2537</v>
      </c>
      <c r="B1041" s="1244" t="s">
        <v>1266</v>
      </c>
      <c r="C1041" s="1244" t="s">
        <v>1267</v>
      </c>
      <c r="D1041" s="1352">
        <v>7472.85</v>
      </c>
    </row>
    <row r="1042" spans="1:4" s="977" customFormat="1" ht="18" customHeight="1" x14ac:dyDescent="0.2">
      <c r="A1042" s="1351" t="s">
        <v>2540</v>
      </c>
      <c r="B1042" s="1244" t="s">
        <v>2541</v>
      </c>
      <c r="C1042" s="1244" t="s">
        <v>2542</v>
      </c>
      <c r="D1042" s="1352">
        <v>1</v>
      </c>
    </row>
    <row r="1043" spans="1:4" s="977" customFormat="1" ht="18" customHeight="1" x14ac:dyDescent="0.2">
      <c r="A1043" s="1351" t="s">
        <v>2543</v>
      </c>
      <c r="B1043" s="1244" t="s">
        <v>2544</v>
      </c>
      <c r="C1043" s="1244" t="s">
        <v>2545</v>
      </c>
      <c r="D1043" s="1352">
        <v>66199.429999999993</v>
      </c>
    </row>
    <row r="1044" spans="1:4" s="977" customFormat="1" ht="18" customHeight="1" x14ac:dyDescent="0.2">
      <c r="A1044" s="1351" t="s">
        <v>2546</v>
      </c>
      <c r="B1044" s="1244" t="s">
        <v>1683</v>
      </c>
      <c r="C1044" s="1244" t="s">
        <v>1411</v>
      </c>
      <c r="D1044" s="1352">
        <v>680</v>
      </c>
    </row>
    <row r="1045" spans="1:4" s="977" customFormat="1" ht="18" customHeight="1" x14ac:dyDescent="0.2">
      <c r="A1045" s="1351" t="s">
        <v>2547</v>
      </c>
      <c r="B1045" s="1244" t="s">
        <v>2548</v>
      </c>
      <c r="C1045" s="1244" t="s">
        <v>2549</v>
      </c>
      <c r="D1045" s="1352">
        <v>1</v>
      </c>
    </row>
    <row r="1046" spans="1:4" s="977" customFormat="1" ht="18" customHeight="1" x14ac:dyDescent="0.2">
      <c r="A1046" s="1351" t="s">
        <v>2550</v>
      </c>
      <c r="B1046" s="1244" t="s">
        <v>2551</v>
      </c>
      <c r="C1046" s="1244" t="s">
        <v>2552</v>
      </c>
      <c r="D1046" s="1352">
        <v>5208.63</v>
      </c>
    </row>
    <row r="1047" spans="1:4" s="977" customFormat="1" ht="18" customHeight="1" x14ac:dyDescent="0.2">
      <c r="A1047" s="1351" t="s">
        <v>2555</v>
      </c>
      <c r="B1047" s="1244" t="s">
        <v>2556</v>
      </c>
      <c r="C1047" s="1244" t="s">
        <v>1286</v>
      </c>
      <c r="D1047" s="1352">
        <v>883.44</v>
      </c>
    </row>
    <row r="1048" spans="1:4" s="977" customFormat="1" ht="18" customHeight="1" x14ac:dyDescent="0.2">
      <c r="A1048" s="1351" t="s">
        <v>2557</v>
      </c>
      <c r="B1048" s="1244" t="s">
        <v>2558</v>
      </c>
      <c r="C1048" s="1244" t="s">
        <v>2559</v>
      </c>
      <c r="D1048" s="1352">
        <v>2893.4</v>
      </c>
    </row>
    <row r="1049" spans="1:4" s="977" customFormat="1" ht="18" customHeight="1" x14ac:dyDescent="0.2">
      <c r="A1049" s="1351" t="s">
        <v>2560</v>
      </c>
      <c r="B1049" s="1244" t="s">
        <v>2558</v>
      </c>
      <c r="C1049" s="1244" t="s">
        <v>2559</v>
      </c>
      <c r="D1049" s="1352">
        <v>1552.5</v>
      </c>
    </row>
    <row r="1050" spans="1:4" s="977" customFormat="1" ht="18" customHeight="1" x14ac:dyDescent="0.2">
      <c r="A1050" s="1351" t="s">
        <v>2561</v>
      </c>
      <c r="B1050" s="1244" t="s">
        <v>1285</v>
      </c>
      <c r="C1050" s="1244" t="s">
        <v>1286</v>
      </c>
      <c r="D1050" s="1352">
        <v>475.87</v>
      </c>
    </row>
    <row r="1051" spans="1:4" s="977" customFormat="1" ht="18" customHeight="1" x14ac:dyDescent="0.2">
      <c r="A1051" s="1351" t="s">
        <v>2562</v>
      </c>
      <c r="B1051" s="1244" t="s">
        <v>2563</v>
      </c>
      <c r="C1051" s="1244" t="s">
        <v>2564</v>
      </c>
      <c r="D1051" s="1352">
        <v>1145.76</v>
      </c>
    </row>
    <row r="1052" spans="1:4" s="977" customFormat="1" ht="18" customHeight="1" x14ac:dyDescent="0.2">
      <c r="A1052" s="1351" t="s">
        <v>2565</v>
      </c>
      <c r="B1052" s="1244" t="s">
        <v>2563</v>
      </c>
      <c r="C1052" s="1244" t="s">
        <v>2564</v>
      </c>
      <c r="D1052" s="1352">
        <v>1145.76</v>
      </c>
    </row>
    <row r="1053" spans="1:4" s="977" customFormat="1" ht="18" customHeight="1" x14ac:dyDescent="0.2">
      <c r="A1053" s="1351" t="s">
        <v>2566</v>
      </c>
      <c r="B1053" s="1244" t="s">
        <v>2567</v>
      </c>
      <c r="C1053" s="1244" t="s">
        <v>2568</v>
      </c>
      <c r="D1053" s="1352">
        <v>16855.91</v>
      </c>
    </row>
    <row r="1054" spans="1:4" s="977" customFormat="1" ht="18" customHeight="1" x14ac:dyDescent="0.2">
      <c r="A1054" s="1351" t="s">
        <v>2569</v>
      </c>
      <c r="B1054" s="1244" t="s">
        <v>2502</v>
      </c>
      <c r="C1054" s="1244" t="s">
        <v>2503</v>
      </c>
      <c r="D1054" s="1352">
        <v>1</v>
      </c>
    </row>
    <row r="1055" spans="1:4" s="977" customFormat="1" ht="18" customHeight="1" x14ac:dyDescent="0.2">
      <c r="A1055" s="1351" t="s">
        <v>2570</v>
      </c>
      <c r="B1055" s="1244" t="s">
        <v>2571</v>
      </c>
      <c r="C1055" s="1244" t="s">
        <v>2572</v>
      </c>
      <c r="D1055" s="1352">
        <v>13397.5</v>
      </c>
    </row>
    <row r="1056" spans="1:4" s="977" customFormat="1" ht="18" customHeight="1" x14ac:dyDescent="0.2">
      <c r="A1056" s="1351" t="s">
        <v>2573</v>
      </c>
      <c r="B1056" s="1244" t="s">
        <v>2574</v>
      </c>
      <c r="C1056" s="1244" t="s">
        <v>2575</v>
      </c>
      <c r="D1056" s="1352">
        <v>678.5</v>
      </c>
    </row>
    <row r="1057" spans="1:4" s="977" customFormat="1" ht="18" customHeight="1" x14ac:dyDescent="0.2">
      <c r="A1057" s="1351" t="s">
        <v>2576</v>
      </c>
      <c r="B1057" s="1244" t="s">
        <v>2574</v>
      </c>
      <c r="C1057" s="1244" t="s">
        <v>2575</v>
      </c>
      <c r="D1057" s="1352">
        <v>678.5</v>
      </c>
    </row>
    <row r="1058" spans="1:4" s="977" customFormat="1" ht="18" customHeight="1" x14ac:dyDescent="0.2">
      <c r="A1058" s="1351" t="s">
        <v>2577</v>
      </c>
      <c r="B1058" s="1244" t="s">
        <v>2574</v>
      </c>
      <c r="C1058" s="1244" t="s">
        <v>2575</v>
      </c>
      <c r="D1058" s="1352">
        <v>678.5</v>
      </c>
    </row>
    <row r="1059" spans="1:4" s="977" customFormat="1" ht="18" customHeight="1" x14ac:dyDescent="0.2">
      <c r="A1059" s="1351" t="s">
        <v>2578</v>
      </c>
      <c r="B1059" s="1244" t="s">
        <v>2544</v>
      </c>
      <c r="C1059" s="1244" t="s">
        <v>2545</v>
      </c>
      <c r="D1059" s="1352">
        <v>66199.429999999993</v>
      </c>
    </row>
    <row r="1060" spans="1:4" s="977" customFormat="1" ht="18" customHeight="1" x14ac:dyDescent="0.2">
      <c r="A1060" s="1351" t="s">
        <v>2579</v>
      </c>
      <c r="B1060" s="1244" t="s">
        <v>2580</v>
      </c>
      <c r="C1060" s="1244" t="s">
        <v>2581</v>
      </c>
      <c r="D1060" s="1352">
        <v>9288.7800000000007</v>
      </c>
    </row>
    <row r="1061" spans="1:4" s="977" customFormat="1" ht="18" customHeight="1" x14ac:dyDescent="0.2">
      <c r="A1061" s="1351" t="s">
        <v>2582</v>
      </c>
      <c r="B1061" s="1244" t="s">
        <v>2544</v>
      </c>
      <c r="C1061" s="1244" t="s">
        <v>2545</v>
      </c>
      <c r="D1061" s="1352">
        <v>66199.429999999993</v>
      </c>
    </row>
    <row r="1062" spans="1:4" s="977" customFormat="1" ht="18" customHeight="1" x14ac:dyDescent="0.2">
      <c r="A1062" s="1351" t="s">
        <v>2583</v>
      </c>
      <c r="B1062" s="1244" t="s">
        <v>2584</v>
      </c>
      <c r="C1062" s="1244" t="s">
        <v>2585</v>
      </c>
      <c r="D1062" s="1352">
        <v>1026.1500000000001</v>
      </c>
    </row>
    <row r="1063" spans="1:4" s="977" customFormat="1" ht="18" customHeight="1" x14ac:dyDescent="0.2">
      <c r="A1063" s="1351" t="s">
        <v>2586</v>
      </c>
      <c r="B1063" s="1244" t="s">
        <v>2587</v>
      </c>
      <c r="C1063" s="1244" t="s">
        <v>2588</v>
      </c>
      <c r="D1063" s="1352">
        <v>1861.85</v>
      </c>
    </row>
    <row r="1064" spans="1:4" s="977" customFormat="1" ht="18" customHeight="1" x14ac:dyDescent="0.2">
      <c r="A1064" s="1351" t="s">
        <v>2589</v>
      </c>
      <c r="B1064" s="1244" t="s">
        <v>2590</v>
      </c>
      <c r="C1064" s="1244" t="s">
        <v>2591</v>
      </c>
      <c r="D1064" s="1352">
        <v>554.84</v>
      </c>
    </row>
    <row r="1065" spans="1:4" s="977" customFormat="1" ht="18" customHeight="1" x14ac:dyDescent="0.2">
      <c r="A1065" s="1351" t="s">
        <v>2592</v>
      </c>
      <c r="B1065" s="1244" t="s">
        <v>1548</v>
      </c>
      <c r="C1065" s="1244" t="s">
        <v>1549</v>
      </c>
      <c r="D1065" s="1352">
        <v>644.63</v>
      </c>
    </row>
    <row r="1066" spans="1:4" s="977" customFormat="1" ht="18" customHeight="1" x14ac:dyDescent="0.2">
      <c r="A1066" s="1351" t="s">
        <v>2593</v>
      </c>
      <c r="B1066" s="1244" t="s">
        <v>2594</v>
      </c>
      <c r="C1066" s="1244" t="s">
        <v>2595</v>
      </c>
      <c r="D1066" s="1352">
        <v>52763.42</v>
      </c>
    </row>
    <row r="1067" spans="1:4" s="977" customFormat="1" ht="18" customHeight="1" x14ac:dyDescent="0.2">
      <c r="A1067" s="1351" t="s">
        <v>2596</v>
      </c>
      <c r="B1067" s="1244" t="s">
        <v>2597</v>
      </c>
      <c r="C1067" s="1244" t="s">
        <v>2598</v>
      </c>
      <c r="D1067" s="1352">
        <v>484.75</v>
      </c>
    </row>
    <row r="1068" spans="1:4" s="977" customFormat="1" ht="18" customHeight="1" x14ac:dyDescent="0.2">
      <c r="A1068" s="1351" t="s">
        <v>2599</v>
      </c>
      <c r="B1068" s="1244" t="s">
        <v>2600</v>
      </c>
      <c r="C1068" s="1245"/>
      <c r="D1068" s="1352">
        <v>2701.35</v>
      </c>
    </row>
    <row r="1069" spans="1:4" s="977" customFormat="1" ht="18" customHeight="1" x14ac:dyDescent="0.2">
      <c r="A1069" s="1351" t="s">
        <v>2602</v>
      </c>
      <c r="B1069" s="1244" t="s">
        <v>2603</v>
      </c>
      <c r="C1069" s="1244" t="s">
        <v>2604</v>
      </c>
      <c r="D1069" s="1352">
        <v>1319.4</v>
      </c>
    </row>
    <row r="1070" spans="1:4" s="977" customFormat="1" ht="18" customHeight="1" x14ac:dyDescent="0.2">
      <c r="A1070" s="1351" t="s">
        <v>2605</v>
      </c>
      <c r="B1070" s="1244" t="s">
        <v>2606</v>
      </c>
      <c r="C1070" s="1244" t="s">
        <v>2607</v>
      </c>
      <c r="D1070" s="1352">
        <v>46137.19</v>
      </c>
    </row>
    <row r="1071" spans="1:4" s="977" customFormat="1" ht="18" customHeight="1" x14ac:dyDescent="0.2">
      <c r="A1071" s="1351" t="s">
        <v>2608</v>
      </c>
      <c r="B1071" s="1244" t="s">
        <v>1285</v>
      </c>
      <c r="C1071" s="1244" t="s">
        <v>1286</v>
      </c>
      <c r="D1071" s="1352">
        <v>695.52</v>
      </c>
    </row>
    <row r="1072" spans="1:4" s="977" customFormat="1" ht="18" customHeight="1" x14ac:dyDescent="0.2">
      <c r="A1072" s="1351" t="s">
        <v>2609</v>
      </c>
      <c r="B1072" s="1244" t="s">
        <v>2307</v>
      </c>
      <c r="C1072" s="1244" t="s">
        <v>2308</v>
      </c>
      <c r="D1072" s="1352">
        <v>1239.7</v>
      </c>
    </row>
    <row r="1073" spans="1:4" s="977" customFormat="1" ht="18" customHeight="1" x14ac:dyDescent="0.2">
      <c r="A1073" s="1351" t="s">
        <v>2610</v>
      </c>
      <c r="B1073" s="1244" t="s">
        <v>2611</v>
      </c>
      <c r="C1073" s="1244" t="s">
        <v>2612</v>
      </c>
      <c r="D1073" s="1352">
        <v>16726.75</v>
      </c>
    </row>
    <row r="1074" spans="1:4" s="977" customFormat="1" ht="18" customHeight="1" x14ac:dyDescent="0.2">
      <c r="A1074" s="1351" t="s">
        <v>2613</v>
      </c>
      <c r="B1074" s="1244" t="s">
        <v>2590</v>
      </c>
      <c r="C1074" s="1244" t="s">
        <v>2591</v>
      </c>
      <c r="D1074" s="1352">
        <v>554.84</v>
      </c>
    </row>
    <row r="1075" spans="1:4" s="977" customFormat="1" ht="18" customHeight="1" x14ac:dyDescent="0.2">
      <c r="A1075" s="1351" t="s">
        <v>2614</v>
      </c>
      <c r="B1075" s="1244" t="s">
        <v>1703</v>
      </c>
      <c r="C1075" s="1244" t="s">
        <v>1704</v>
      </c>
      <c r="D1075" s="1352">
        <v>1</v>
      </c>
    </row>
    <row r="1076" spans="1:4" s="977" customFormat="1" ht="18" customHeight="1" x14ac:dyDescent="0.2">
      <c r="A1076" s="1351" t="s">
        <v>2615</v>
      </c>
      <c r="B1076" s="1244" t="s">
        <v>2616</v>
      </c>
      <c r="C1076" s="1244" t="s">
        <v>2617</v>
      </c>
      <c r="D1076" s="1352">
        <v>11960</v>
      </c>
    </row>
    <row r="1077" spans="1:4" s="977" customFormat="1" ht="18" customHeight="1" x14ac:dyDescent="0.2">
      <c r="A1077" s="1351" t="s">
        <v>2618</v>
      </c>
      <c r="B1077" s="1244" t="s">
        <v>1359</v>
      </c>
      <c r="C1077" s="1244" t="s">
        <v>1359</v>
      </c>
      <c r="D1077" s="1352">
        <v>9009.4699999999993</v>
      </c>
    </row>
    <row r="1078" spans="1:4" s="977" customFormat="1" ht="18" customHeight="1" x14ac:dyDescent="0.2">
      <c r="A1078" s="1351" t="s">
        <v>2619</v>
      </c>
      <c r="B1078" s="1244" t="s">
        <v>2620</v>
      </c>
      <c r="C1078" s="1244" t="s">
        <v>2621</v>
      </c>
      <c r="D1078" s="1352">
        <v>1</v>
      </c>
    </row>
    <row r="1079" spans="1:4" s="977" customFormat="1" ht="18" customHeight="1" x14ac:dyDescent="0.2">
      <c r="A1079" s="1351" t="s">
        <v>2622</v>
      </c>
      <c r="B1079" s="1244" t="s">
        <v>2620</v>
      </c>
      <c r="C1079" s="1244" t="s">
        <v>2621</v>
      </c>
      <c r="D1079" s="1352">
        <v>1</v>
      </c>
    </row>
    <row r="1080" spans="1:4" s="977" customFormat="1" ht="18" customHeight="1" x14ac:dyDescent="0.2">
      <c r="A1080" s="1351" t="s">
        <v>2623</v>
      </c>
      <c r="B1080" s="1244" t="s">
        <v>2620</v>
      </c>
      <c r="C1080" s="1244" t="s">
        <v>2621</v>
      </c>
      <c r="D1080" s="1352">
        <v>1</v>
      </c>
    </row>
    <row r="1081" spans="1:4" s="977" customFormat="1" ht="18" customHeight="1" x14ac:dyDescent="0.2">
      <c r="A1081" s="1351" t="s">
        <v>2624</v>
      </c>
      <c r="B1081" s="1244" t="s">
        <v>2590</v>
      </c>
      <c r="C1081" s="1244" t="s">
        <v>2591</v>
      </c>
      <c r="D1081" s="1352">
        <v>554.84</v>
      </c>
    </row>
    <row r="1082" spans="1:4" s="977" customFormat="1" ht="18" customHeight="1" x14ac:dyDescent="0.2">
      <c r="A1082" s="1351" t="s">
        <v>2625</v>
      </c>
      <c r="B1082" s="1244" t="s">
        <v>2626</v>
      </c>
      <c r="C1082" s="1244" t="s">
        <v>2627</v>
      </c>
      <c r="D1082" s="1352">
        <v>13152.63</v>
      </c>
    </row>
    <row r="1083" spans="1:4" s="977" customFormat="1" ht="18" customHeight="1" x14ac:dyDescent="0.2">
      <c r="A1083" s="1351" t="s">
        <v>2629</v>
      </c>
      <c r="B1083" s="1244" t="s">
        <v>2630</v>
      </c>
      <c r="C1083" s="1244" t="s">
        <v>2631</v>
      </c>
      <c r="D1083" s="1352">
        <v>12645</v>
      </c>
    </row>
    <row r="1084" spans="1:4" s="977" customFormat="1" ht="18" customHeight="1" x14ac:dyDescent="0.2">
      <c r="A1084" s="1351" t="s">
        <v>2632</v>
      </c>
      <c r="B1084" s="1244" t="s">
        <v>2633</v>
      </c>
      <c r="C1084" s="1244" t="s">
        <v>2634</v>
      </c>
      <c r="D1084" s="1352">
        <v>7866</v>
      </c>
    </row>
    <row r="1085" spans="1:4" s="977" customFormat="1" ht="18" customHeight="1" x14ac:dyDescent="0.2">
      <c r="A1085" s="1351" t="s">
        <v>2635</v>
      </c>
      <c r="B1085" s="1244" t="s">
        <v>2636</v>
      </c>
      <c r="C1085" s="1244" t="s">
        <v>2637</v>
      </c>
      <c r="D1085" s="1352">
        <v>26615.599999999999</v>
      </c>
    </row>
    <row r="1086" spans="1:4" s="977" customFormat="1" ht="18" customHeight="1" x14ac:dyDescent="0.2">
      <c r="A1086" s="1351" t="s">
        <v>2638</v>
      </c>
      <c r="B1086" s="1244" t="s">
        <v>2639</v>
      </c>
      <c r="C1086" s="1244" t="s">
        <v>2640</v>
      </c>
      <c r="D1086" s="1352">
        <v>50818.5</v>
      </c>
    </row>
    <row r="1087" spans="1:4" s="977" customFormat="1" ht="18" customHeight="1" x14ac:dyDescent="0.2">
      <c r="A1087" s="1351" t="s">
        <v>2641</v>
      </c>
      <c r="B1087" s="1244" t="s">
        <v>2469</v>
      </c>
      <c r="C1087" s="1244" t="s">
        <v>2470</v>
      </c>
      <c r="D1087" s="1352">
        <v>693</v>
      </c>
    </row>
    <row r="1088" spans="1:4" s="977" customFormat="1" ht="18" customHeight="1" x14ac:dyDescent="0.2">
      <c r="A1088" s="1351" t="s">
        <v>2642</v>
      </c>
      <c r="B1088" s="1244" t="s">
        <v>2590</v>
      </c>
      <c r="C1088" s="1244" t="s">
        <v>2591</v>
      </c>
      <c r="D1088" s="1352">
        <v>554.84</v>
      </c>
    </row>
    <row r="1089" spans="1:4" s="977" customFormat="1" ht="18" customHeight="1" x14ac:dyDescent="0.2">
      <c r="A1089" s="1351" t="s">
        <v>2643</v>
      </c>
      <c r="B1089" s="1244" t="s">
        <v>2479</v>
      </c>
      <c r="C1089" s="1244" t="s">
        <v>2480</v>
      </c>
      <c r="D1089" s="1352">
        <v>5428</v>
      </c>
    </row>
    <row r="1090" spans="1:4" s="977" customFormat="1" ht="18" customHeight="1" x14ac:dyDescent="0.2">
      <c r="A1090" s="1351" t="s">
        <v>2644</v>
      </c>
      <c r="B1090" s="1244" t="s">
        <v>2645</v>
      </c>
      <c r="C1090" s="1244" t="s">
        <v>2646</v>
      </c>
      <c r="D1090" s="1352">
        <v>2285.63</v>
      </c>
    </row>
    <row r="1091" spans="1:4" s="977" customFormat="1" ht="18" customHeight="1" x14ac:dyDescent="0.2">
      <c r="A1091" s="1351" t="s">
        <v>2647</v>
      </c>
      <c r="B1091" s="1244" t="s">
        <v>2648</v>
      </c>
      <c r="C1091" s="1244" t="s">
        <v>2649</v>
      </c>
      <c r="D1091" s="1352">
        <v>1739.97</v>
      </c>
    </row>
    <row r="1092" spans="1:4" s="977" customFormat="1" ht="18" customHeight="1" x14ac:dyDescent="0.2">
      <c r="A1092" s="1351" t="s">
        <v>2650</v>
      </c>
      <c r="B1092" s="1244" t="s">
        <v>2651</v>
      </c>
      <c r="C1092" s="1244" t="s">
        <v>2652</v>
      </c>
      <c r="D1092" s="1352">
        <v>1267.3</v>
      </c>
    </row>
    <row r="1093" spans="1:4" s="977" customFormat="1" ht="18" customHeight="1" x14ac:dyDescent="0.2">
      <c r="A1093" s="1351" t="s">
        <v>2653</v>
      </c>
      <c r="B1093" s="1244" t="s">
        <v>2654</v>
      </c>
      <c r="C1093" s="1244" t="s">
        <v>2655</v>
      </c>
      <c r="D1093" s="1352">
        <v>4020.4</v>
      </c>
    </row>
    <row r="1094" spans="1:4" s="977" customFormat="1" ht="18" customHeight="1" x14ac:dyDescent="0.2">
      <c r="A1094" s="1351" t="s">
        <v>2656</v>
      </c>
      <c r="B1094" s="1244" t="s">
        <v>2657</v>
      </c>
      <c r="C1094" s="1244" t="s">
        <v>2657</v>
      </c>
      <c r="D1094" s="1352">
        <v>2470.1999999999998</v>
      </c>
    </row>
    <row r="1095" spans="1:4" s="977" customFormat="1" ht="18" customHeight="1" x14ac:dyDescent="0.2">
      <c r="A1095" s="1351" t="s">
        <v>2658</v>
      </c>
      <c r="B1095" s="1244" t="s">
        <v>2659</v>
      </c>
      <c r="C1095" s="1244" t="s">
        <v>2659</v>
      </c>
      <c r="D1095" s="1352">
        <v>1800.9</v>
      </c>
    </row>
    <row r="1096" spans="1:4" s="977" customFormat="1" ht="18" customHeight="1" x14ac:dyDescent="0.2">
      <c r="A1096" s="1351" t="s">
        <v>2660</v>
      </c>
      <c r="B1096" s="1244" t="s">
        <v>2661</v>
      </c>
      <c r="C1096" s="1244" t="s">
        <v>2662</v>
      </c>
      <c r="D1096" s="1352">
        <v>6756.25</v>
      </c>
    </row>
    <row r="1097" spans="1:4" s="977" customFormat="1" ht="18" customHeight="1" x14ac:dyDescent="0.2">
      <c r="A1097" s="1351" t="s">
        <v>2663</v>
      </c>
      <c r="B1097" s="1244" t="s">
        <v>2664</v>
      </c>
      <c r="C1097" s="1244" t="s">
        <v>2665</v>
      </c>
      <c r="D1097" s="1352">
        <v>1261.55</v>
      </c>
    </row>
    <row r="1098" spans="1:4" s="977" customFormat="1" ht="18" customHeight="1" x14ac:dyDescent="0.2">
      <c r="A1098" s="1351" t="s">
        <v>2666</v>
      </c>
      <c r="B1098" s="1244" t="s">
        <v>2463</v>
      </c>
      <c r="C1098" s="1244" t="s">
        <v>2464</v>
      </c>
      <c r="D1098" s="1352">
        <v>1262.93</v>
      </c>
    </row>
    <row r="1099" spans="1:4" s="977" customFormat="1" ht="18" customHeight="1" x14ac:dyDescent="0.2">
      <c r="A1099" s="1351" t="s">
        <v>2667</v>
      </c>
      <c r="B1099" s="1244" t="s">
        <v>2668</v>
      </c>
      <c r="C1099" s="1244" t="s">
        <v>2669</v>
      </c>
      <c r="D1099" s="1352">
        <v>517.5</v>
      </c>
    </row>
    <row r="1100" spans="1:4" s="977" customFormat="1" ht="18" customHeight="1" x14ac:dyDescent="0.2">
      <c r="A1100" s="1351" t="s">
        <v>2670</v>
      </c>
      <c r="B1100" s="1244" t="s">
        <v>2671</v>
      </c>
      <c r="C1100" s="1244" t="s">
        <v>2672</v>
      </c>
      <c r="D1100" s="1352">
        <v>7989.48</v>
      </c>
    </row>
    <row r="1101" spans="1:4" s="977" customFormat="1" ht="18" customHeight="1" x14ac:dyDescent="0.2">
      <c r="A1101" s="1351" t="s">
        <v>2673</v>
      </c>
      <c r="B1101" s="1244" t="s">
        <v>2671</v>
      </c>
      <c r="C1101" s="1244" t="s">
        <v>2672</v>
      </c>
      <c r="D1101" s="1352">
        <v>7989.48</v>
      </c>
    </row>
    <row r="1102" spans="1:4" s="977" customFormat="1" ht="18" customHeight="1" x14ac:dyDescent="0.2">
      <c r="A1102" s="1351" t="s">
        <v>2674</v>
      </c>
      <c r="B1102" s="1244" t="s">
        <v>2671</v>
      </c>
      <c r="C1102" s="1244" t="s">
        <v>2672</v>
      </c>
      <c r="D1102" s="1352">
        <v>7989.48</v>
      </c>
    </row>
    <row r="1103" spans="1:4" s="977" customFormat="1" ht="18" customHeight="1" x14ac:dyDescent="0.2">
      <c r="A1103" s="1351" t="s">
        <v>2675</v>
      </c>
      <c r="B1103" s="1244" t="s">
        <v>2671</v>
      </c>
      <c r="C1103" s="1244" t="s">
        <v>2672</v>
      </c>
      <c r="D1103" s="1352">
        <v>7989.48</v>
      </c>
    </row>
    <row r="1104" spans="1:4" s="977" customFormat="1" ht="18" customHeight="1" x14ac:dyDescent="0.2">
      <c r="A1104" s="1351" t="s">
        <v>2676</v>
      </c>
      <c r="B1104" s="1244" t="s">
        <v>2460</v>
      </c>
      <c r="C1104" s="1244" t="s">
        <v>2461</v>
      </c>
      <c r="D1104" s="1352">
        <v>2560.38</v>
      </c>
    </row>
    <row r="1105" spans="1:4" s="977" customFormat="1" ht="18" customHeight="1" x14ac:dyDescent="0.2">
      <c r="A1105" s="1351" t="s">
        <v>2677</v>
      </c>
      <c r="B1105" s="1244" t="s">
        <v>2678</v>
      </c>
      <c r="C1105" s="1244" t="s">
        <v>2679</v>
      </c>
      <c r="D1105" s="1352">
        <v>4421.78</v>
      </c>
    </row>
    <row r="1106" spans="1:4" s="977" customFormat="1" ht="18" customHeight="1" x14ac:dyDescent="0.2">
      <c r="A1106" s="1351" t="s">
        <v>2680</v>
      </c>
      <c r="B1106" s="1244" t="s">
        <v>2681</v>
      </c>
      <c r="C1106" s="1244" t="s">
        <v>2682</v>
      </c>
      <c r="D1106" s="1352">
        <v>8849.25</v>
      </c>
    </row>
    <row r="1107" spans="1:4" s="977" customFormat="1" ht="18" customHeight="1" x14ac:dyDescent="0.2">
      <c r="A1107" s="1351" t="s">
        <v>2683</v>
      </c>
      <c r="B1107" s="1244" t="s">
        <v>1410</v>
      </c>
      <c r="C1107" s="1244" t="s">
        <v>1411</v>
      </c>
      <c r="D1107" s="1352">
        <v>710</v>
      </c>
    </row>
    <row r="1108" spans="1:4" s="977" customFormat="1" ht="18" customHeight="1" x14ac:dyDescent="0.2">
      <c r="A1108" s="1351" t="s">
        <v>2684</v>
      </c>
      <c r="B1108" s="1244" t="s">
        <v>2685</v>
      </c>
      <c r="C1108" s="1244" t="s">
        <v>2686</v>
      </c>
      <c r="D1108" s="1352">
        <v>2978.5</v>
      </c>
    </row>
    <row r="1109" spans="1:4" s="977" customFormat="1" ht="18" customHeight="1" x14ac:dyDescent="0.2">
      <c r="A1109" s="1351" t="s">
        <v>2687</v>
      </c>
      <c r="B1109" s="1244" t="s">
        <v>1397</v>
      </c>
      <c r="C1109" s="1244" t="s">
        <v>1398</v>
      </c>
      <c r="D1109" s="1352">
        <v>1150</v>
      </c>
    </row>
    <row r="1110" spans="1:4" s="977" customFormat="1" ht="18" customHeight="1" x14ac:dyDescent="0.2">
      <c r="A1110" s="1351" t="s">
        <v>2688</v>
      </c>
      <c r="B1110" s="1244" t="s">
        <v>2389</v>
      </c>
      <c r="C1110" s="1244" t="s">
        <v>2390</v>
      </c>
      <c r="D1110" s="1352">
        <v>2853.15</v>
      </c>
    </row>
    <row r="1111" spans="1:4" s="977" customFormat="1" ht="18" customHeight="1" x14ac:dyDescent="0.2">
      <c r="A1111" s="1351" t="s">
        <v>2689</v>
      </c>
      <c r="B1111" s="1244" t="s">
        <v>2690</v>
      </c>
      <c r="C1111" s="1244" t="s">
        <v>2691</v>
      </c>
      <c r="D1111" s="1352">
        <v>3599.5</v>
      </c>
    </row>
    <row r="1112" spans="1:4" s="977" customFormat="1" ht="18" customHeight="1" x14ac:dyDescent="0.2">
      <c r="A1112" s="1351" t="s">
        <v>2692</v>
      </c>
      <c r="B1112" s="1244" t="s">
        <v>1410</v>
      </c>
      <c r="C1112" s="1244" t="s">
        <v>1411</v>
      </c>
      <c r="D1112" s="1352">
        <v>710</v>
      </c>
    </row>
    <row r="1113" spans="1:4" s="977" customFormat="1" ht="18" customHeight="1" x14ac:dyDescent="0.2">
      <c r="A1113" s="1351" t="s">
        <v>2693</v>
      </c>
      <c r="B1113" s="1244" t="s">
        <v>2694</v>
      </c>
      <c r="C1113" s="1244" t="s">
        <v>2695</v>
      </c>
      <c r="D1113" s="1352">
        <v>1148.99</v>
      </c>
    </row>
    <row r="1114" spans="1:4" s="977" customFormat="1" ht="18" customHeight="1" x14ac:dyDescent="0.2">
      <c r="A1114" s="1351" t="s">
        <v>2696</v>
      </c>
      <c r="B1114" s="1244" t="s">
        <v>2697</v>
      </c>
      <c r="C1114" s="1244" t="s">
        <v>2698</v>
      </c>
      <c r="D1114" s="1352">
        <v>116428.3</v>
      </c>
    </row>
    <row r="1115" spans="1:4" s="977" customFormat="1" ht="18" customHeight="1" x14ac:dyDescent="0.2">
      <c r="A1115" s="1351" t="s">
        <v>2699</v>
      </c>
      <c r="B1115" s="1244" t="s">
        <v>2700</v>
      </c>
      <c r="C1115" s="1244" t="s">
        <v>2701</v>
      </c>
      <c r="D1115" s="1352">
        <v>60641.8</v>
      </c>
    </row>
    <row r="1116" spans="1:4" s="977" customFormat="1" ht="18" customHeight="1" x14ac:dyDescent="0.2">
      <c r="A1116" s="1351" t="s">
        <v>2702</v>
      </c>
      <c r="B1116" s="1244" t="s">
        <v>2700</v>
      </c>
      <c r="C1116" s="1244" t="s">
        <v>2703</v>
      </c>
      <c r="D1116" s="1352">
        <v>30212.799999999999</v>
      </c>
    </row>
    <row r="1117" spans="1:4" s="977" customFormat="1" ht="18" customHeight="1" x14ac:dyDescent="0.2">
      <c r="A1117" s="1351" t="s">
        <v>2704</v>
      </c>
      <c r="B1117" s="1244" t="s">
        <v>2502</v>
      </c>
      <c r="C1117" s="1244" t="s">
        <v>2503</v>
      </c>
      <c r="D1117" s="1352">
        <v>1</v>
      </c>
    </row>
    <row r="1118" spans="1:4" s="977" customFormat="1" ht="18" customHeight="1" x14ac:dyDescent="0.2">
      <c r="A1118" s="1351" t="s">
        <v>2705</v>
      </c>
      <c r="B1118" s="1244" t="s">
        <v>2469</v>
      </c>
      <c r="C1118" s="1244" t="s">
        <v>2470</v>
      </c>
      <c r="D1118" s="1352">
        <v>693</v>
      </c>
    </row>
    <row r="1119" spans="1:4" s="977" customFormat="1" ht="18" customHeight="1" x14ac:dyDescent="0.2">
      <c r="A1119" s="1351" t="s">
        <v>2706</v>
      </c>
      <c r="B1119" s="1244" t="s">
        <v>2707</v>
      </c>
      <c r="C1119" s="1244" t="s">
        <v>2708</v>
      </c>
      <c r="D1119" s="1352">
        <v>644.62</v>
      </c>
    </row>
    <row r="1120" spans="1:4" s="977" customFormat="1" ht="18" customHeight="1" x14ac:dyDescent="0.2">
      <c r="A1120" s="1351" t="s">
        <v>2709</v>
      </c>
      <c r="B1120" s="1244" t="s">
        <v>2710</v>
      </c>
      <c r="C1120" s="1244" t="s">
        <v>2711</v>
      </c>
      <c r="D1120" s="1352">
        <v>1910.13</v>
      </c>
    </row>
    <row r="1121" spans="1:4" s="977" customFormat="1" ht="18" customHeight="1" x14ac:dyDescent="0.2">
      <c r="A1121" s="1351" t="s">
        <v>2712</v>
      </c>
      <c r="B1121" s="1244" t="s">
        <v>2713</v>
      </c>
      <c r="C1121" s="1244" t="s">
        <v>2714</v>
      </c>
      <c r="D1121" s="1352">
        <v>4564.92</v>
      </c>
    </row>
    <row r="1122" spans="1:4" s="977" customFormat="1" ht="18" customHeight="1" x14ac:dyDescent="0.2">
      <c r="A1122" s="1351" t="s">
        <v>2715</v>
      </c>
      <c r="B1122" s="1244" t="s">
        <v>2713</v>
      </c>
      <c r="C1122" s="1244" t="s">
        <v>2714</v>
      </c>
      <c r="D1122" s="1352">
        <v>4564.92</v>
      </c>
    </row>
    <row r="1123" spans="1:4" s="977" customFormat="1" ht="18" customHeight="1" x14ac:dyDescent="0.2">
      <c r="A1123" s="1351" t="s">
        <v>2716</v>
      </c>
      <c r="B1123" s="1244" t="s">
        <v>1397</v>
      </c>
      <c r="C1123" s="1244" t="s">
        <v>1398</v>
      </c>
      <c r="D1123" s="1352">
        <v>649.75</v>
      </c>
    </row>
    <row r="1124" spans="1:4" s="977" customFormat="1" ht="18" customHeight="1" x14ac:dyDescent="0.2">
      <c r="A1124" s="1351" t="s">
        <v>2717</v>
      </c>
      <c r="B1124" s="1244" t="s">
        <v>2713</v>
      </c>
      <c r="C1124" s="1244" t="s">
        <v>2714</v>
      </c>
      <c r="D1124" s="1352">
        <v>4564.92</v>
      </c>
    </row>
    <row r="1125" spans="1:4" s="977" customFormat="1" ht="18" customHeight="1" x14ac:dyDescent="0.2">
      <c r="A1125" s="1351" t="s">
        <v>2718</v>
      </c>
      <c r="B1125" s="1244" t="s">
        <v>2719</v>
      </c>
      <c r="C1125" s="1244" t="s">
        <v>2720</v>
      </c>
      <c r="D1125" s="1352">
        <v>1</v>
      </c>
    </row>
    <row r="1126" spans="1:4" s="977" customFormat="1" ht="18" customHeight="1" x14ac:dyDescent="0.2">
      <c r="A1126" s="1351" t="s">
        <v>2721</v>
      </c>
      <c r="B1126" s="1244" t="s">
        <v>2463</v>
      </c>
      <c r="C1126" s="1244" t="s">
        <v>2464</v>
      </c>
      <c r="D1126" s="1352">
        <v>1262.93</v>
      </c>
    </row>
    <row r="1127" spans="1:4" s="977" customFormat="1" ht="18" customHeight="1" x14ac:dyDescent="0.2">
      <c r="A1127" s="1351" t="s">
        <v>2722</v>
      </c>
      <c r="B1127" s="1244" t="s">
        <v>2723</v>
      </c>
      <c r="C1127" s="1244" t="s">
        <v>2724</v>
      </c>
      <c r="D1127" s="1352">
        <v>706.27</v>
      </c>
    </row>
    <row r="1128" spans="1:4" s="977" customFormat="1" ht="18" customHeight="1" x14ac:dyDescent="0.2">
      <c r="A1128" s="1351" t="s">
        <v>2725</v>
      </c>
      <c r="B1128" s="1244" t="s">
        <v>1397</v>
      </c>
      <c r="C1128" s="1244" t="s">
        <v>1398</v>
      </c>
      <c r="D1128" s="1352">
        <v>649.75</v>
      </c>
    </row>
    <row r="1129" spans="1:4" s="977" customFormat="1" ht="18" customHeight="1" x14ac:dyDescent="0.2">
      <c r="A1129" s="1351" t="s">
        <v>2726</v>
      </c>
      <c r="B1129" s="1244" t="s">
        <v>2727</v>
      </c>
      <c r="C1129" s="1244" t="s">
        <v>2728</v>
      </c>
      <c r="D1129" s="1352">
        <v>1</v>
      </c>
    </row>
    <row r="1130" spans="1:4" s="977" customFormat="1" ht="18" customHeight="1" x14ac:dyDescent="0.2">
      <c r="A1130" s="1351" t="s">
        <v>2729</v>
      </c>
      <c r="B1130" s="1244" t="s">
        <v>2730</v>
      </c>
      <c r="C1130" s="1244" t="s">
        <v>2731</v>
      </c>
      <c r="D1130" s="1352">
        <v>11908</v>
      </c>
    </row>
    <row r="1131" spans="1:4" s="977" customFormat="1" ht="18" customHeight="1" x14ac:dyDescent="0.2">
      <c r="A1131" s="1351" t="s">
        <v>2732</v>
      </c>
      <c r="B1131" s="1244" t="s">
        <v>1397</v>
      </c>
      <c r="C1131" s="1244" t="s">
        <v>1398</v>
      </c>
      <c r="D1131" s="1352">
        <v>1150</v>
      </c>
    </row>
    <row r="1132" spans="1:4" s="977" customFormat="1" ht="18" customHeight="1" x14ac:dyDescent="0.2">
      <c r="A1132" s="1351" t="s">
        <v>2733</v>
      </c>
      <c r="B1132" s="1244" t="s">
        <v>2734</v>
      </c>
      <c r="C1132" s="1244" t="s">
        <v>2735</v>
      </c>
      <c r="D1132" s="1352">
        <v>4054.87</v>
      </c>
    </row>
    <row r="1133" spans="1:4" s="977" customFormat="1" ht="18" customHeight="1" x14ac:dyDescent="0.2">
      <c r="A1133" s="1351" t="s">
        <v>2736</v>
      </c>
      <c r="B1133" s="1244" t="s">
        <v>2737</v>
      </c>
      <c r="C1133" s="1244" t="s">
        <v>2738</v>
      </c>
      <c r="D1133" s="1352">
        <v>552</v>
      </c>
    </row>
    <row r="1134" spans="1:4" s="977" customFormat="1" ht="18" customHeight="1" x14ac:dyDescent="0.2">
      <c r="A1134" s="1351" t="s">
        <v>2739</v>
      </c>
      <c r="B1134" s="1244" t="s">
        <v>2740</v>
      </c>
      <c r="C1134" s="1244" t="s">
        <v>2741</v>
      </c>
      <c r="D1134" s="1352">
        <v>1265</v>
      </c>
    </row>
    <row r="1135" spans="1:4" s="977" customFormat="1" ht="18" customHeight="1" x14ac:dyDescent="0.2">
      <c r="A1135" s="1351" t="s">
        <v>2742</v>
      </c>
      <c r="B1135" s="1244" t="s">
        <v>2743</v>
      </c>
      <c r="C1135" s="1244" t="s">
        <v>2743</v>
      </c>
      <c r="D1135" s="1352">
        <v>1</v>
      </c>
    </row>
    <row r="1136" spans="1:4" s="977" customFormat="1" ht="18" customHeight="1" x14ac:dyDescent="0.2">
      <c r="A1136" s="1351" t="s">
        <v>2744</v>
      </c>
      <c r="B1136" s="1244" t="s">
        <v>2743</v>
      </c>
      <c r="C1136" s="1244" t="s">
        <v>2743</v>
      </c>
      <c r="D1136" s="1352">
        <v>1</v>
      </c>
    </row>
    <row r="1137" spans="1:4" s="977" customFormat="1" ht="18" customHeight="1" x14ac:dyDescent="0.2">
      <c r="A1137" s="1351" t="s">
        <v>2745</v>
      </c>
      <c r="B1137" s="1244" t="s">
        <v>2743</v>
      </c>
      <c r="C1137" s="1244" t="s">
        <v>2743</v>
      </c>
      <c r="D1137" s="1352">
        <v>1</v>
      </c>
    </row>
    <row r="1138" spans="1:4" s="977" customFormat="1" ht="18" customHeight="1" x14ac:dyDescent="0.2">
      <c r="A1138" s="1351" t="s">
        <v>2746</v>
      </c>
      <c r="B1138" s="1244" t="s">
        <v>2743</v>
      </c>
      <c r="C1138" s="1244" t="s">
        <v>2743</v>
      </c>
      <c r="D1138" s="1352">
        <v>1</v>
      </c>
    </row>
    <row r="1139" spans="1:4" s="977" customFormat="1" ht="18" customHeight="1" x14ac:dyDescent="0.2">
      <c r="A1139" s="1351" t="s">
        <v>2747</v>
      </c>
      <c r="B1139" s="1244" t="s">
        <v>2743</v>
      </c>
      <c r="C1139" s="1244" t="s">
        <v>2743</v>
      </c>
      <c r="D1139" s="1352">
        <v>1</v>
      </c>
    </row>
    <row r="1140" spans="1:4" s="977" customFormat="1" ht="18" customHeight="1" x14ac:dyDescent="0.2">
      <c r="A1140" s="1351" t="s">
        <v>2748</v>
      </c>
      <c r="B1140" s="1244" t="s">
        <v>2502</v>
      </c>
      <c r="C1140" s="1244" t="s">
        <v>2503</v>
      </c>
      <c r="D1140" s="1352">
        <v>3867.45</v>
      </c>
    </row>
    <row r="1141" spans="1:4" s="977" customFormat="1" ht="18" customHeight="1" x14ac:dyDescent="0.2">
      <c r="A1141" s="1351" t="s">
        <v>2749</v>
      </c>
      <c r="B1141" s="1244" t="s">
        <v>1397</v>
      </c>
      <c r="C1141" s="1244" t="s">
        <v>1398</v>
      </c>
      <c r="D1141" s="1352">
        <v>649.75</v>
      </c>
    </row>
    <row r="1142" spans="1:4" s="977" customFormat="1" ht="18" customHeight="1" x14ac:dyDescent="0.2">
      <c r="A1142" s="1351" t="s">
        <v>2750</v>
      </c>
      <c r="B1142" s="1244" t="s">
        <v>2313</v>
      </c>
      <c r="C1142" s="1244" t="s">
        <v>2314</v>
      </c>
      <c r="D1142" s="1352">
        <v>2808.16</v>
      </c>
    </row>
    <row r="1143" spans="1:4" s="977" customFormat="1" ht="18" customHeight="1" x14ac:dyDescent="0.2">
      <c r="A1143" s="1351" t="s">
        <v>2751</v>
      </c>
      <c r="B1143" s="1244" t="s">
        <v>2558</v>
      </c>
      <c r="C1143" s="1244" t="s">
        <v>2559</v>
      </c>
      <c r="D1143" s="1352">
        <v>1552.5</v>
      </c>
    </row>
    <row r="1144" spans="1:4" s="977" customFormat="1" ht="18" customHeight="1" x14ac:dyDescent="0.2">
      <c r="A1144" s="1351" t="s">
        <v>2752</v>
      </c>
      <c r="B1144" s="1244" t="s">
        <v>2753</v>
      </c>
      <c r="C1144" s="1244" t="s">
        <v>2754</v>
      </c>
      <c r="D1144" s="1352">
        <v>1533.87</v>
      </c>
    </row>
    <row r="1145" spans="1:4" s="977" customFormat="1" ht="18" customHeight="1" x14ac:dyDescent="0.2">
      <c r="A1145" s="1351" t="s">
        <v>2755</v>
      </c>
      <c r="B1145" s="1244" t="s">
        <v>2756</v>
      </c>
      <c r="C1145" s="1244" t="s">
        <v>2757</v>
      </c>
      <c r="D1145" s="1352">
        <v>1170.77</v>
      </c>
    </row>
    <row r="1146" spans="1:4" s="977" customFormat="1" ht="18" customHeight="1" x14ac:dyDescent="0.2">
      <c r="A1146" s="1351" t="s">
        <v>2758</v>
      </c>
      <c r="B1146" s="1244" t="s">
        <v>2759</v>
      </c>
      <c r="C1146" s="1244" t="s">
        <v>2682</v>
      </c>
      <c r="D1146" s="1352">
        <v>1380</v>
      </c>
    </row>
    <row r="1147" spans="1:4" s="977" customFormat="1" ht="18" customHeight="1" x14ac:dyDescent="0.2">
      <c r="A1147" s="1351" t="s">
        <v>2760</v>
      </c>
      <c r="B1147" s="1244" t="s">
        <v>2574</v>
      </c>
      <c r="C1147" s="1244" t="s">
        <v>2575</v>
      </c>
      <c r="D1147" s="1352">
        <v>5290</v>
      </c>
    </row>
    <row r="1148" spans="1:4" s="977" customFormat="1" ht="18" customHeight="1" x14ac:dyDescent="0.2">
      <c r="A1148" s="1351" t="s">
        <v>2761</v>
      </c>
      <c r="B1148" s="1244" t="s">
        <v>2574</v>
      </c>
      <c r="C1148" s="1244" t="s">
        <v>2575</v>
      </c>
      <c r="D1148" s="1352">
        <v>5290</v>
      </c>
    </row>
    <row r="1149" spans="1:4" s="977" customFormat="1" ht="18" customHeight="1" x14ac:dyDescent="0.2">
      <c r="A1149" s="1351" t="s">
        <v>2762</v>
      </c>
      <c r="B1149" s="1244" t="s">
        <v>2763</v>
      </c>
      <c r="C1149" s="1244" t="s">
        <v>2764</v>
      </c>
      <c r="D1149" s="1352">
        <v>79543.460000000006</v>
      </c>
    </row>
    <row r="1150" spans="1:4" s="977" customFormat="1" ht="18" customHeight="1" x14ac:dyDescent="0.2">
      <c r="A1150" s="1351" t="s">
        <v>2765</v>
      </c>
      <c r="B1150" s="1244" t="s">
        <v>1397</v>
      </c>
      <c r="C1150" s="1244" t="s">
        <v>1398</v>
      </c>
      <c r="D1150" s="1352">
        <v>1150</v>
      </c>
    </row>
    <row r="1151" spans="1:4" s="977" customFormat="1" ht="18" customHeight="1" x14ac:dyDescent="0.2">
      <c r="A1151" s="1351" t="s">
        <v>2766</v>
      </c>
      <c r="B1151" s="1244" t="s">
        <v>2574</v>
      </c>
      <c r="C1151" s="1244" t="s">
        <v>2575</v>
      </c>
      <c r="D1151" s="1352">
        <v>5290</v>
      </c>
    </row>
    <row r="1152" spans="1:4" s="977" customFormat="1" ht="18" customHeight="1" x14ac:dyDescent="0.2">
      <c r="A1152" s="1351" t="s">
        <v>2767</v>
      </c>
      <c r="B1152" s="1244" t="s">
        <v>2574</v>
      </c>
      <c r="C1152" s="1244" t="s">
        <v>2575</v>
      </c>
      <c r="D1152" s="1352">
        <v>5290</v>
      </c>
    </row>
    <row r="1153" spans="1:4" s="977" customFormat="1" ht="18" customHeight="1" x14ac:dyDescent="0.2">
      <c r="A1153" s="1351" t="s">
        <v>2768</v>
      </c>
      <c r="B1153" s="1244" t="s">
        <v>2574</v>
      </c>
      <c r="C1153" s="1244" t="s">
        <v>2575</v>
      </c>
      <c r="D1153" s="1352">
        <v>5290</v>
      </c>
    </row>
    <row r="1154" spans="1:4" s="977" customFormat="1" ht="18" customHeight="1" x14ac:dyDescent="0.2">
      <c r="A1154" s="1351" t="s">
        <v>2769</v>
      </c>
      <c r="B1154" s="1244" t="s">
        <v>2574</v>
      </c>
      <c r="C1154" s="1244" t="s">
        <v>2575</v>
      </c>
      <c r="D1154" s="1352">
        <v>5290</v>
      </c>
    </row>
    <row r="1155" spans="1:4" s="977" customFormat="1" ht="18" customHeight="1" x14ac:dyDescent="0.2">
      <c r="A1155" s="1351" t="s">
        <v>2770</v>
      </c>
      <c r="B1155" s="1244" t="s">
        <v>2574</v>
      </c>
      <c r="C1155" s="1244" t="s">
        <v>2575</v>
      </c>
      <c r="D1155" s="1352">
        <v>2099.9</v>
      </c>
    </row>
    <row r="1156" spans="1:4" s="977" customFormat="1" ht="18" customHeight="1" x14ac:dyDescent="0.2">
      <c r="A1156" s="1351" t="s">
        <v>2771</v>
      </c>
      <c r="B1156" s="1244" t="s">
        <v>2574</v>
      </c>
      <c r="C1156" s="1244" t="s">
        <v>2575</v>
      </c>
      <c r="D1156" s="1352">
        <v>2099.9</v>
      </c>
    </row>
    <row r="1157" spans="1:4" s="977" customFormat="1" ht="18" customHeight="1" x14ac:dyDescent="0.2">
      <c r="A1157" s="1351" t="s">
        <v>2772</v>
      </c>
      <c r="B1157" s="1244" t="s">
        <v>2773</v>
      </c>
      <c r="C1157" s="1244" t="s">
        <v>2774</v>
      </c>
      <c r="D1157" s="1352">
        <v>1</v>
      </c>
    </row>
    <row r="1158" spans="1:4" s="977" customFormat="1" ht="18" customHeight="1" x14ac:dyDescent="0.2">
      <c r="A1158" s="1351" t="s">
        <v>2775</v>
      </c>
      <c r="B1158" s="1244" t="s">
        <v>1356</v>
      </c>
      <c r="C1158" s="1244" t="s">
        <v>1357</v>
      </c>
      <c r="D1158" s="1352">
        <v>1</v>
      </c>
    </row>
    <row r="1159" spans="1:4" s="977" customFormat="1" ht="18" customHeight="1" x14ac:dyDescent="0.2">
      <c r="A1159" s="1351" t="s">
        <v>2778</v>
      </c>
      <c r="B1159" s="1244" t="s">
        <v>1356</v>
      </c>
      <c r="C1159" s="1244" t="s">
        <v>1357</v>
      </c>
      <c r="D1159" s="1352">
        <v>1</v>
      </c>
    </row>
    <row r="1160" spans="1:4" s="977" customFormat="1" ht="18" customHeight="1" x14ac:dyDescent="0.2">
      <c r="A1160" s="1351" t="s">
        <v>2779</v>
      </c>
      <c r="B1160" s="1244" t="s">
        <v>2780</v>
      </c>
      <c r="C1160" s="1244" t="s">
        <v>2781</v>
      </c>
      <c r="D1160" s="1352">
        <v>19078.5</v>
      </c>
    </row>
    <row r="1161" spans="1:4" s="977" customFormat="1" ht="18" customHeight="1" x14ac:dyDescent="0.2">
      <c r="A1161" s="1351" t="s">
        <v>2782</v>
      </c>
      <c r="B1161" s="1244" t="s">
        <v>2783</v>
      </c>
      <c r="C1161" s="1244" t="s">
        <v>2783</v>
      </c>
      <c r="D1161" s="1352">
        <v>1503.96</v>
      </c>
    </row>
    <row r="1162" spans="1:4" s="977" customFormat="1" ht="18" customHeight="1" x14ac:dyDescent="0.2">
      <c r="A1162" s="1351" t="s">
        <v>2784</v>
      </c>
      <c r="B1162" s="1244" t="s">
        <v>2785</v>
      </c>
      <c r="C1162" s="1244" t="s">
        <v>2786</v>
      </c>
      <c r="D1162" s="1352">
        <v>6472.37</v>
      </c>
    </row>
    <row r="1163" spans="1:4" s="977" customFormat="1" ht="18" customHeight="1" x14ac:dyDescent="0.2">
      <c r="A1163" s="1351" t="s">
        <v>2787</v>
      </c>
      <c r="B1163" s="1244" t="s">
        <v>2788</v>
      </c>
      <c r="C1163" s="1244" t="s">
        <v>2789</v>
      </c>
      <c r="D1163" s="1352">
        <v>9087.4699999999993</v>
      </c>
    </row>
    <row r="1164" spans="1:4" s="977" customFormat="1" ht="18" customHeight="1" x14ac:dyDescent="0.2">
      <c r="A1164" s="1351" t="s">
        <v>2790</v>
      </c>
      <c r="B1164" s="1244" t="s">
        <v>2307</v>
      </c>
      <c r="C1164" s="1244" t="s">
        <v>2308</v>
      </c>
      <c r="D1164" s="1352">
        <v>1207.5</v>
      </c>
    </row>
    <row r="1165" spans="1:4" s="977" customFormat="1" ht="18" customHeight="1" x14ac:dyDescent="0.2">
      <c r="A1165" s="1351" t="s">
        <v>2791</v>
      </c>
      <c r="B1165" s="1244" t="s">
        <v>2792</v>
      </c>
      <c r="C1165" s="1244" t="s">
        <v>2793</v>
      </c>
      <c r="D1165" s="1352">
        <v>14375</v>
      </c>
    </row>
    <row r="1166" spans="1:4" s="977" customFormat="1" ht="18" customHeight="1" x14ac:dyDescent="0.2">
      <c r="A1166" s="1351" t="s">
        <v>2794</v>
      </c>
      <c r="B1166" s="1244" t="s">
        <v>2795</v>
      </c>
      <c r="C1166" s="1244" t="s">
        <v>2796</v>
      </c>
      <c r="D1166" s="1352">
        <v>30729.91</v>
      </c>
    </row>
    <row r="1167" spans="1:4" s="977" customFormat="1" ht="18" customHeight="1" x14ac:dyDescent="0.2">
      <c r="A1167" s="1351" t="s">
        <v>2797</v>
      </c>
      <c r="B1167" s="1244" t="s">
        <v>1419</v>
      </c>
      <c r="C1167" s="1244" t="s">
        <v>1420</v>
      </c>
      <c r="D1167" s="1352">
        <v>12527.1</v>
      </c>
    </row>
    <row r="1168" spans="1:4" s="977" customFormat="1" ht="18" customHeight="1" x14ac:dyDescent="0.2">
      <c r="A1168" s="1351" t="s">
        <v>2798</v>
      </c>
      <c r="B1168" s="1244" t="s">
        <v>1271</v>
      </c>
      <c r="C1168" s="1244" t="s">
        <v>1272</v>
      </c>
      <c r="D1168" s="1352">
        <v>1</v>
      </c>
    </row>
    <row r="1169" spans="1:4" s="977" customFormat="1" ht="18" customHeight="1" x14ac:dyDescent="0.2">
      <c r="A1169" s="1351" t="s">
        <v>2799</v>
      </c>
      <c r="B1169" s="1244" t="s">
        <v>2469</v>
      </c>
      <c r="C1169" s="1244" t="s">
        <v>2470</v>
      </c>
      <c r="D1169" s="1352">
        <v>693</v>
      </c>
    </row>
    <row r="1170" spans="1:4" s="977" customFormat="1" ht="18" customHeight="1" x14ac:dyDescent="0.2">
      <c r="A1170" s="1351" t="s">
        <v>2800</v>
      </c>
      <c r="B1170" s="1244" t="s">
        <v>1356</v>
      </c>
      <c r="C1170" s="1244" t="s">
        <v>1357</v>
      </c>
      <c r="D1170" s="1352">
        <v>1</v>
      </c>
    </row>
    <row r="1171" spans="1:4" s="977" customFormat="1" ht="18" customHeight="1" x14ac:dyDescent="0.2">
      <c r="A1171" s="1351" t="s">
        <v>2801</v>
      </c>
      <c r="B1171" s="1244" t="s">
        <v>1160</v>
      </c>
      <c r="C1171" s="1244" t="s">
        <v>1161</v>
      </c>
      <c r="D1171" s="1352">
        <v>12324.7</v>
      </c>
    </row>
    <row r="1172" spans="1:4" s="977" customFormat="1" ht="18" customHeight="1" x14ac:dyDescent="0.2">
      <c r="A1172" s="1351" t="s">
        <v>2802</v>
      </c>
      <c r="B1172" s="1244" t="s">
        <v>1160</v>
      </c>
      <c r="C1172" s="1244" t="s">
        <v>1161</v>
      </c>
      <c r="D1172" s="1352">
        <v>12324.7</v>
      </c>
    </row>
    <row r="1173" spans="1:4" s="977" customFormat="1" ht="18" customHeight="1" x14ac:dyDescent="0.2">
      <c r="A1173" s="1351" t="s">
        <v>2803</v>
      </c>
      <c r="B1173" s="1244" t="s">
        <v>1160</v>
      </c>
      <c r="C1173" s="1244" t="s">
        <v>1161</v>
      </c>
      <c r="D1173" s="1352">
        <v>12324.7</v>
      </c>
    </row>
    <row r="1174" spans="1:4" s="977" customFormat="1" ht="18" customHeight="1" x14ac:dyDescent="0.2">
      <c r="A1174" s="1351" t="s">
        <v>2804</v>
      </c>
      <c r="B1174" s="1244" t="s">
        <v>1160</v>
      </c>
      <c r="C1174" s="1244" t="s">
        <v>1161</v>
      </c>
      <c r="D1174" s="1352">
        <v>12324.7</v>
      </c>
    </row>
    <row r="1175" spans="1:4" s="977" customFormat="1" ht="18" customHeight="1" x14ac:dyDescent="0.2">
      <c r="A1175" s="1351" t="s">
        <v>2805</v>
      </c>
      <c r="B1175" s="1244" t="s">
        <v>1160</v>
      </c>
      <c r="C1175" s="1244" t="s">
        <v>1161</v>
      </c>
      <c r="D1175" s="1352">
        <v>12324.7</v>
      </c>
    </row>
    <row r="1176" spans="1:4" s="977" customFormat="1" ht="18" customHeight="1" x14ac:dyDescent="0.2">
      <c r="A1176" s="1351" t="s">
        <v>2806</v>
      </c>
      <c r="B1176" s="1244" t="s">
        <v>1160</v>
      </c>
      <c r="C1176" s="1244" t="s">
        <v>1161</v>
      </c>
      <c r="D1176" s="1352">
        <v>12324.7</v>
      </c>
    </row>
    <row r="1177" spans="1:4" s="977" customFormat="1" ht="18" customHeight="1" x14ac:dyDescent="0.2">
      <c r="A1177" s="1351" t="s">
        <v>2807</v>
      </c>
      <c r="B1177" s="1244" t="s">
        <v>1160</v>
      </c>
      <c r="C1177" s="1244" t="s">
        <v>1161</v>
      </c>
      <c r="D1177" s="1352">
        <v>12324.7</v>
      </c>
    </row>
    <row r="1178" spans="1:4" s="977" customFormat="1" ht="18" customHeight="1" x14ac:dyDescent="0.2">
      <c r="A1178" s="1351" t="s">
        <v>2808</v>
      </c>
      <c r="B1178" s="1244" t="s">
        <v>1160</v>
      </c>
      <c r="C1178" s="1244" t="s">
        <v>1420</v>
      </c>
      <c r="D1178" s="1352">
        <v>12324.7</v>
      </c>
    </row>
    <row r="1179" spans="1:4" s="977" customFormat="1" ht="18" customHeight="1" x14ac:dyDescent="0.2">
      <c r="A1179" s="1351" t="s">
        <v>2809</v>
      </c>
      <c r="B1179" s="1244" t="s">
        <v>1160</v>
      </c>
      <c r="C1179" s="1244" t="s">
        <v>1161</v>
      </c>
      <c r="D1179" s="1352">
        <v>12324.7</v>
      </c>
    </row>
    <row r="1180" spans="1:4" s="977" customFormat="1" ht="18" customHeight="1" x14ac:dyDescent="0.2">
      <c r="A1180" s="1351" t="s">
        <v>2810</v>
      </c>
      <c r="B1180" s="1244" t="s">
        <v>1154</v>
      </c>
      <c r="C1180" s="1244" t="s">
        <v>1155</v>
      </c>
      <c r="D1180" s="1352">
        <v>1</v>
      </c>
    </row>
    <row r="1181" spans="1:4" s="977" customFormat="1" ht="18" customHeight="1" x14ac:dyDescent="0.2">
      <c r="A1181" s="1351" t="s">
        <v>2811</v>
      </c>
      <c r="B1181" s="1244" t="s">
        <v>2812</v>
      </c>
      <c r="C1181" s="1244" t="s">
        <v>2813</v>
      </c>
      <c r="D1181" s="1352">
        <v>2978.5</v>
      </c>
    </row>
    <row r="1182" spans="1:4" s="977" customFormat="1" ht="18" customHeight="1" x14ac:dyDescent="0.2">
      <c r="A1182" s="1351" t="s">
        <v>2814</v>
      </c>
      <c r="B1182" s="1244" t="s">
        <v>1154</v>
      </c>
      <c r="C1182" s="1244" t="s">
        <v>1155</v>
      </c>
      <c r="D1182" s="1352">
        <v>1</v>
      </c>
    </row>
    <row r="1183" spans="1:4" s="977" customFormat="1" ht="18" customHeight="1" x14ac:dyDescent="0.2">
      <c r="A1183" s="1351" t="s">
        <v>2815</v>
      </c>
      <c r="B1183" s="1244" t="s">
        <v>1154</v>
      </c>
      <c r="C1183" s="1244" t="s">
        <v>1155</v>
      </c>
      <c r="D1183" s="1352">
        <v>1</v>
      </c>
    </row>
    <row r="1184" spans="1:4" s="977" customFormat="1" ht="18" customHeight="1" x14ac:dyDescent="0.2">
      <c r="A1184" s="1351" t="s">
        <v>2816</v>
      </c>
      <c r="B1184" s="1244" t="s">
        <v>1154</v>
      </c>
      <c r="C1184" s="1244" t="s">
        <v>1155</v>
      </c>
      <c r="D1184" s="1352">
        <v>1</v>
      </c>
    </row>
    <row r="1185" spans="1:4" s="977" customFormat="1" ht="18" customHeight="1" x14ac:dyDescent="0.2">
      <c r="A1185" s="1351" t="s">
        <v>2817</v>
      </c>
      <c r="B1185" s="1244" t="s">
        <v>1154</v>
      </c>
      <c r="C1185" s="1244" t="s">
        <v>1155</v>
      </c>
      <c r="D1185" s="1352">
        <v>1</v>
      </c>
    </row>
    <row r="1186" spans="1:4" s="977" customFormat="1" ht="18" customHeight="1" x14ac:dyDescent="0.2">
      <c r="A1186" s="1351" t="s">
        <v>2818</v>
      </c>
      <c r="B1186" s="1244" t="s">
        <v>1154</v>
      </c>
      <c r="C1186" s="1244" t="s">
        <v>1155</v>
      </c>
      <c r="D1186" s="1352">
        <v>1</v>
      </c>
    </row>
    <row r="1187" spans="1:4" s="977" customFormat="1" ht="18" customHeight="1" x14ac:dyDescent="0.2">
      <c r="A1187" s="1351" t="s">
        <v>2819</v>
      </c>
      <c r="B1187" s="1244" t="s">
        <v>1154</v>
      </c>
      <c r="C1187" s="1244" t="s">
        <v>1155</v>
      </c>
      <c r="D1187" s="1352">
        <v>1</v>
      </c>
    </row>
    <row r="1188" spans="1:4" s="977" customFormat="1" ht="18" customHeight="1" x14ac:dyDescent="0.2">
      <c r="A1188" s="1351" t="s">
        <v>2820</v>
      </c>
      <c r="B1188" s="1244" t="s">
        <v>1154</v>
      </c>
      <c r="C1188" s="1244" t="s">
        <v>1155</v>
      </c>
      <c r="D1188" s="1352">
        <v>1</v>
      </c>
    </row>
    <row r="1189" spans="1:4" s="977" customFormat="1" ht="18" customHeight="1" x14ac:dyDescent="0.2">
      <c r="A1189" s="1351" t="s">
        <v>2821</v>
      </c>
      <c r="B1189" s="1244" t="s">
        <v>1154</v>
      </c>
      <c r="C1189" s="1244" t="s">
        <v>1155</v>
      </c>
      <c r="D1189" s="1352">
        <v>1</v>
      </c>
    </row>
    <row r="1190" spans="1:4" s="977" customFormat="1" ht="18" customHeight="1" x14ac:dyDescent="0.2">
      <c r="A1190" s="1351" t="s">
        <v>2822</v>
      </c>
      <c r="B1190" s="1244" t="s">
        <v>2823</v>
      </c>
      <c r="C1190" s="1244" t="s">
        <v>2824</v>
      </c>
      <c r="D1190" s="1352">
        <v>13843.7</v>
      </c>
    </row>
    <row r="1191" spans="1:4" s="977" customFormat="1" ht="18" customHeight="1" x14ac:dyDescent="0.2">
      <c r="A1191" s="1351" t="s">
        <v>2825</v>
      </c>
      <c r="B1191" s="1244" t="s">
        <v>2826</v>
      </c>
      <c r="C1191" s="1244" t="s">
        <v>2827</v>
      </c>
      <c r="D1191" s="1352">
        <v>1367.92</v>
      </c>
    </row>
    <row r="1192" spans="1:4" s="977" customFormat="1" ht="18" customHeight="1" x14ac:dyDescent="0.2">
      <c r="A1192" s="1351" t="s">
        <v>2828</v>
      </c>
      <c r="B1192" s="1244" t="s">
        <v>2829</v>
      </c>
      <c r="C1192" s="1244" t="s">
        <v>2830</v>
      </c>
      <c r="D1192" s="1352">
        <v>33787</v>
      </c>
    </row>
    <row r="1193" spans="1:4" s="977" customFormat="1" ht="18" customHeight="1" x14ac:dyDescent="0.2">
      <c r="A1193" s="1351" t="s">
        <v>2831</v>
      </c>
      <c r="B1193" s="1244" t="s">
        <v>2832</v>
      </c>
      <c r="C1193" s="1244" t="s">
        <v>2833</v>
      </c>
      <c r="D1193" s="1352">
        <v>2480</v>
      </c>
    </row>
    <row r="1194" spans="1:4" s="977" customFormat="1" ht="18" customHeight="1" x14ac:dyDescent="0.2">
      <c r="A1194" s="1351" t="s">
        <v>2834</v>
      </c>
      <c r="B1194" s="1244" t="s">
        <v>2835</v>
      </c>
      <c r="C1194" s="1244" t="s">
        <v>2836</v>
      </c>
      <c r="D1194" s="1352">
        <v>4285.67</v>
      </c>
    </row>
    <row r="1195" spans="1:4" s="977" customFormat="1" ht="18" customHeight="1" x14ac:dyDescent="0.2">
      <c r="A1195" s="1351" t="s">
        <v>2837</v>
      </c>
      <c r="B1195" s="1244" t="s">
        <v>2838</v>
      </c>
      <c r="C1195" s="1244" t="s">
        <v>2839</v>
      </c>
      <c r="D1195" s="1352">
        <v>2527.63</v>
      </c>
    </row>
    <row r="1196" spans="1:4" s="977" customFormat="1" ht="18" customHeight="1" x14ac:dyDescent="0.2">
      <c r="A1196" s="1351" t="s">
        <v>2840</v>
      </c>
      <c r="B1196" s="1244" t="s">
        <v>2841</v>
      </c>
      <c r="C1196" s="1244" t="s">
        <v>2842</v>
      </c>
      <c r="D1196" s="1352">
        <v>16445</v>
      </c>
    </row>
    <row r="1197" spans="1:4" s="977" customFormat="1" ht="18" customHeight="1" x14ac:dyDescent="0.2">
      <c r="A1197" s="1351" t="s">
        <v>2843</v>
      </c>
      <c r="B1197" s="1244" t="s">
        <v>2844</v>
      </c>
      <c r="C1197" s="1244" t="s">
        <v>2845</v>
      </c>
      <c r="D1197" s="1352">
        <v>2760</v>
      </c>
    </row>
    <row r="1198" spans="1:4" s="977" customFormat="1" ht="18" customHeight="1" x14ac:dyDescent="0.2">
      <c r="A1198" s="1351" t="s">
        <v>2846</v>
      </c>
      <c r="B1198" s="1244" t="s">
        <v>1724</v>
      </c>
      <c r="C1198" s="1244" t="s">
        <v>1725</v>
      </c>
      <c r="D1198" s="1352">
        <v>320850</v>
      </c>
    </row>
    <row r="1199" spans="1:4" s="977" customFormat="1" ht="18" customHeight="1" x14ac:dyDescent="0.2">
      <c r="A1199" s="1351" t="s">
        <v>2847</v>
      </c>
      <c r="B1199" s="1244" t="s">
        <v>2848</v>
      </c>
      <c r="C1199" s="1244" t="s">
        <v>2849</v>
      </c>
      <c r="D1199" s="1352">
        <v>1063.75</v>
      </c>
    </row>
    <row r="1200" spans="1:4" s="977" customFormat="1" ht="18" customHeight="1" x14ac:dyDescent="0.2">
      <c r="A1200" s="1351" t="s">
        <v>2850</v>
      </c>
      <c r="B1200" s="1244" t="s">
        <v>2848</v>
      </c>
      <c r="C1200" s="1244" t="s">
        <v>2849</v>
      </c>
      <c r="D1200" s="1352">
        <v>1063.75</v>
      </c>
    </row>
    <row r="1201" spans="1:4" s="977" customFormat="1" ht="18" customHeight="1" x14ac:dyDescent="0.2">
      <c r="A1201" s="1351" t="s">
        <v>2851</v>
      </c>
      <c r="B1201" s="1244" t="s">
        <v>2848</v>
      </c>
      <c r="C1201" s="1244" t="s">
        <v>2849</v>
      </c>
      <c r="D1201" s="1352">
        <v>1063.75</v>
      </c>
    </row>
    <row r="1202" spans="1:4" s="977" customFormat="1" ht="18" customHeight="1" x14ac:dyDescent="0.2">
      <c r="A1202" s="1351" t="s">
        <v>2852</v>
      </c>
      <c r="B1202" s="1244" t="s">
        <v>2848</v>
      </c>
      <c r="C1202" s="1244" t="s">
        <v>2849</v>
      </c>
      <c r="D1202" s="1352">
        <v>1063.75</v>
      </c>
    </row>
    <row r="1203" spans="1:4" s="977" customFormat="1" ht="18" customHeight="1" x14ac:dyDescent="0.2">
      <c r="A1203" s="1351" t="s">
        <v>2855</v>
      </c>
      <c r="B1203" s="1244" t="s">
        <v>2848</v>
      </c>
      <c r="C1203" s="1244" t="s">
        <v>2849</v>
      </c>
      <c r="D1203" s="1352">
        <v>1063.75</v>
      </c>
    </row>
    <row r="1204" spans="1:4" s="977" customFormat="1" ht="18" customHeight="1" x14ac:dyDescent="0.2">
      <c r="A1204" s="1351" t="s">
        <v>2856</v>
      </c>
      <c r="B1204" s="1244" t="s">
        <v>2848</v>
      </c>
      <c r="C1204" s="1244" t="s">
        <v>2849</v>
      </c>
      <c r="D1204" s="1352">
        <v>1063.75</v>
      </c>
    </row>
    <row r="1205" spans="1:4" s="977" customFormat="1" ht="18" customHeight="1" x14ac:dyDescent="0.2">
      <c r="A1205" s="1351" t="s">
        <v>2857</v>
      </c>
      <c r="B1205" s="1244" t="s">
        <v>2858</v>
      </c>
      <c r="C1205" s="1244" t="s">
        <v>2858</v>
      </c>
      <c r="D1205" s="1352">
        <v>5313</v>
      </c>
    </row>
    <row r="1206" spans="1:4" s="977" customFormat="1" ht="18" customHeight="1" x14ac:dyDescent="0.2">
      <c r="A1206" s="1351" t="s">
        <v>2859</v>
      </c>
      <c r="B1206" s="1244" t="s">
        <v>2860</v>
      </c>
      <c r="C1206" s="1244" t="s">
        <v>2861</v>
      </c>
      <c r="D1206" s="1352">
        <v>2555.9299999999998</v>
      </c>
    </row>
    <row r="1207" spans="1:4" s="977" customFormat="1" ht="18" customHeight="1" x14ac:dyDescent="0.2">
      <c r="A1207" s="1351" t="s">
        <v>2862</v>
      </c>
      <c r="B1207" s="1244" t="s">
        <v>2860</v>
      </c>
      <c r="C1207" s="1244" t="s">
        <v>2861</v>
      </c>
      <c r="D1207" s="1352">
        <v>2555.9299999999998</v>
      </c>
    </row>
    <row r="1208" spans="1:4" s="977" customFormat="1" ht="18" customHeight="1" x14ac:dyDescent="0.2">
      <c r="A1208" s="1351" t="s">
        <v>2863</v>
      </c>
      <c r="B1208" s="1244" t="s">
        <v>2864</v>
      </c>
      <c r="C1208" s="1244" t="s">
        <v>2865</v>
      </c>
      <c r="D1208" s="1352">
        <v>1355.44</v>
      </c>
    </row>
    <row r="1209" spans="1:4" s="977" customFormat="1" ht="18" customHeight="1" x14ac:dyDescent="0.2">
      <c r="A1209" s="1351" t="s">
        <v>2866</v>
      </c>
      <c r="B1209" s="1244" t="s">
        <v>2864</v>
      </c>
      <c r="C1209" s="1244" t="s">
        <v>2865</v>
      </c>
      <c r="D1209" s="1352">
        <v>1355.44</v>
      </c>
    </row>
    <row r="1210" spans="1:4" s="977" customFormat="1" ht="18" customHeight="1" x14ac:dyDescent="0.2">
      <c r="A1210" s="1351" t="s">
        <v>2867</v>
      </c>
      <c r="B1210" s="1244" t="s">
        <v>2864</v>
      </c>
      <c r="C1210" s="1244" t="s">
        <v>2865</v>
      </c>
      <c r="D1210" s="1352">
        <v>1355.47</v>
      </c>
    </row>
    <row r="1211" spans="1:4" s="977" customFormat="1" ht="18" customHeight="1" x14ac:dyDescent="0.2">
      <c r="A1211" s="1351" t="s">
        <v>2868</v>
      </c>
      <c r="B1211" s="1244" t="s">
        <v>2869</v>
      </c>
      <c r="C1211" s="1244" t="s">
        <v>2870</v>
      </c>
      <c r="D1211" s="1352">
        <v>51395.95</v>
      </c>
    </row>
    <row r="1212" spans="1:4" s="977" customFormat="1" ht="18" customHeight="1" x14ac:dyDescent="0.2">
      <c r="A1212" s="1351" t="s">
        <v>2871</v>
      </c>
      <c r="B1212" s="1244" t="s">
        <v>2869</v>
      </c>
      <c r="C1212" s="1244" t="s">
        <v>2870</v>
      </c>
      <c r="D1212" s="1352">
        <v>51395.95</v>
      </c>
    </row>
    <row r="1213" spans="1:4" s="977" customFormat="1" ht="18" customHeight="1" x14ac:dyDescent="0.2">
      <c r="A1213" s="1351" t="s">
        <v>2872</v>
      </c>
      <c r="B1213" s="1244" t="s">
        <v>2873</v>
      </c>
      <c r="C1213" s="1244" t="s">
        <v>2874</v>
      </c>
      <c r="D1213" s="1352">
        <v>2216.9699999999998</v>
      </c>
    </row>
    <row r="1214" spans="1:4" s="977" customFormat="1" ht="18" customHeight="1" x14ac:dyDescent="0.2">
      <c r="A1214" s="1351" t="s">
        <v>2875</v>
      </c>
      <c r="B1214" s="1244" t="s">
        <v>2876</v>
      </c>
      <c r="C1214" s="1244" t="s">
        <v>2877</v>
      </c>
      <c r="D1214" s="1352">
        <v>1</v>
      </c>
    </row>
    <row r="1215" spans="1:4" s="977" customFormat="1" ht="18" customHeight="1" x14ac:dyDescent="0.2">
      <c r="A1215" s="1351" t="s">
        <v>2878</v>
      </c>
      <c r="B1215" s="1244" t="s">
        <v>2876</v>
      </c>
      <c r="C1215" s="1244" t="s">
        <v>2877</v>
      </c>
      <c r="D1215" s="1352">
        <v>1</v>
      </c>
    </row>
    <row r="1216" spans="1:4" s="977" customFormat="1" ht="18" customHeight="1" x14ac:dyDescent="0.2">
      <c r="A1216" s="1351" t="s">
        <v>2879</v>
      </c>
      <c r="B1216" s="1244" t="s">
        <v>2880</v>
      </c>
      <c r="C1216" s="1244" t="s">
        <v>2881</v>
      </c>
      <c r="D1216" s="1352">
        <v>10797.35</v>
      </c>
    </row>
    <row r="1217" spans="1:4" s="977" customFormat="1" ht="18" customHeight="1" x14ac:dyDescent="0.2">
      <c r="A1217" s="1351" t="s">
        <v>2882</v>
      </c>
      <c r="B1217" s="1244" t="s">
        <v>2880</v>
      </c>
      <c r="C1217" s="1244" t="s">
        <v>2881</v>
      </c>
      <c r="D1217" s="1352">
        <v>10797.35</v>
      </c>
    </row>
    <row r="1218" spans="1:4" s="977" customFormat="1" ht="18" customHeight="1" x14ac:dyDescent="0.2">
      <c r="A1218" s="1351" t="s">
        <v>2883</v>
      </c>
      <c r="B1218" s="1244" t="s">
        <v>2884</v>
      </c>
      <c r="C1218" s="1244" t="s">
        <v>2885</v>
      </c>
      <c r="D1218" s="1352">
        <v>7353.1</v>
      </c>
    </row>
    <row r="1219" spans="1:4" s="977" customFormat="1" ht="18" customHeight="1" x14ac:dyDescent="0.2">
      <c r="A1219" s="1351" t="s">
        <v>2886</v>
      </c>
      <c r="B1219" s="1244" t="s">
        <v>2887</v>
      </c>
      <c r="C1219" s="1244" t="s">
        <v>2888</v>
      </c>
      <c r="D1219" s="1352">
        <v>3385.6</v>
      </c>
    </row>
    <row r="1220" spans="1:4" s="977" customFormat="1" ht="18" customHeight="1" x14ac:dyDescent="0.2">
      <c r="A1220" s="1351" t="s">
        <v>2889</v>
      </c>
      <c r="B1220" s="1244" t="s">
        <v>2890</v>
      </c>
      <c r="C1220" s="1244" t="s">
        <v>2891</v>
      </c>
      <c r="D1220" s="1352">
        <v>5237.1000000000004</v>
      </c>
    </row>
    <row r="1221" spans="1:4" s="977" customFormat="1" ht="18" customHeight="1" x14ac:dyDescent="0.2">
      <c r="A1221" s="1351" t="s">
        <v>2892</v>
      </c>
      <c r="B1221" s="1244" t="s">
        <v>2893</v>
      </c>
      <c r="C1221" s="1244" t="s">
        <v>2894</v>
      </c>
      <c r="D1221" s="1352">
        <v>10527.1</v>
      </c>
    </row>
    <row r="1222" spans="1:4" s="977" customFormat="1" ht="18" customHeight="1" x14ac:dyDescent="0.2">
      <c r="A1222" s="1351" t="s">
        <v>2895</v>
      </c>
      <c r="B1222" s="1244" t="s">
        <v>2896</v>
      </c>
      <c r="C1222" s="1244" t="s">
        <v>2897</v>
      </c>
      <c r="D1222" s="1352">
        <v>5237.1000000000004</v>
      </c>
    </row>
    <row r="1223" spans="1:4" s="977" customFormat="1" ht="18" customHeight="1" x14ac:dyDescent="0.2">
      <c r="A1223" s="1351" t="s">
        <v>2898</v>
      </c>
      <c r="B1223" s="1244" t="s">
        <v>2899</v>
      </c>
      <c r="C1223" s="1244" t="s">
        <v>2900</v>
      </c>
      <c r="D1223" s="1352">
        <v>5237.1000000000004</v>
      </c>
    </row>
    <row r="1224" spans="1:4" s="977" customFormat="1" ht="18" customHeight="1" x14ac:dyDescent="0.2">
      <c r="A1224" s="1351" t="s">
        <v>2901</v>
      </c>
      <c r="B1224" s="1244" t="s">
        <v>2902</v>
      </c>
      <c r="C1224" s="1244" t="s">
        <v>2903</v>
      </c>
      <c r="D1224" s="1352">
        <v>1302.03</v>
      </c>
    </row>
    <row r="1225" spans="1:4" s="977" customFormat="1" ht="18" customHeight="1" x14ac:dyDescent="0.2">
      <c r="A1225" s="1351" t="s">
        <v>2904</v>
      </c>
      <c r="B1225" s="1244" t="s">
        <v>2905</v>
      </c>
      <c r="C1225" s="1244" t="s">
        <v>2906</v>
      </c>
      <c r="D1225" s="1352">
        <v>5237.1000000000004</v>
      </c>
    </row>
    <row r="1226" spans="1:4" s="977" customFormat="1" ht="18" customHeight="1" x14ac:dyDescent="0.2">
      <c r="A1226" s="1351" t="s">
        <v>2907</v>
      </c>
      <c r="B1226" s="1244" t="s">
        <v>2908</v>
      </c>
      <c r="C1226" s="1244" t="s">
        <v>2909</v>
      </c>
      <c r="D1226" s="1352">
        <v>3174</v>
      </c>
    </row>
    <row r="1227" spans="1:4" s="977" customFormat="1" ht="18" customHeight="1" x14ac:dyDescent="0.2">
      <c r="A1227" s="1351" t="s">
        <v>2910</v>
      </c>
      <c r="B1227" s="1244" t="s">
        <v>2911</v>
      </c>
      <c r="C1227" s="1244" t="s">
        <v>2912</v>
      </c>
      <c r="D1227" s="1352">
        <v>690</v>
      </c>
    </row>
    <row r="1228" spans="1:4" s="977" customFormat="1" ht="18" customHeight="1" x14ac:dyDescent="0.2">
      <c r="A1228" s="1351" t="s">
        <v>2913</v>
      </c>
      <c r="B1228" s="1244" t="s">
        <v>2914</v>
      </c>
      <c r="C1228" s="1244" t="s">
        <v>2915</v>
      </c>
      <c r="D1228" s="1352">
        <v>3174</v>
      </c>
    </row>
    <row r="1229" spans="1:4" s="977" customFormat="1" ht="18" customHeight="1" x14ac:dyDescent="0.2">
      <c r="A1229" s="1351" t="s">
        <v>2916</v>
      </c>
      <c r="B1229" s="1244" t="s">
        <v>2917</v>
      </c>
      <c r="C1229" s="1244" t="s">
        <v>2918</v>
      </c>
      <c r="D1229" s="1352">
        <v>1057.48</v>
      </c>
    </row>
    <row r="1230" spans="1:4" s="977" customFormat="1" ht="18" customHeight="1" x14ac:dyDescent="0.2">
      <c r="A1230" s="1351" t="s">
        <v>2919</v>
      </c>
      <c r="B1230" s="1244" t="s">
        <v>2920</v>
      </c>
      <c r="C1230" s="1244" t="s">
        <v>2921</v>
      </c>
      <c r="D1230" s="1352">
        <v>5237.1000000000004</v>
      </c>
    </row>
    <row r="1231" spans="1:4" s="977" customFormat="1" ht="18" customHeight="1" x14ac:dyDescent="0.2">
      <c r="A1231" s="1351" t="s">
        <v>2922</v>
      </c>
      <c r="B1231" s="1244" t="s">
        <v>2923</v>
      </c>
      <c r="C1231" s="1244" t="s">
        <v>2924</v>
      </c>
      <c r="D1231" s="1352">
        <v>3385.6</v>
      </c>
    </row>
    <row r="1232" spans="1:4" s="977" customFormat="1" ht="18" customHeight="1" x14ac:dyDescent="0.2">
      <c r="A1232" s="1351" t="s">
        <v>2925</v>
      </c>
      <c r="B1232" s="1244" t="s">
        <v>2926</v>
      </c>
      <c r="C1232" s="1244" t="s">
        <v>2927</v>
      </c>
      <c r="D1232" s="1352">
        <v>7353.1</v>
      </c>
    </row>
    <row r="1233" spans="1:4" s="977" customFormat="1" ht="18" customHeight="1" x14ac:dyDescent="0.2">
      <c r="A1233" s="1351" t="s">
        <v>2928</v>
      </c>
      <c r="B1233" s="1244" t="s">
        <v>2929</v>
      </c>
      <c r="C1233" s="1244" t="s">
        <v>2930</v>
      </c>
      <c r="D1233" s="1352">
        <v>3174</v>
      </c>
    </row>
    <row r="1234" spans="1:4" s="977" customFormat="1" ht="18" customHeight="1" x14ac:dyDescent="0.2">
      <c r="A1234" s="1351" t="s">
        <v>2931</v>
      </c>
      <c r="B1234" s="1244" t="s">
        <v>2932</v>
      </c>
      <c r="C1234" s="1244" t="s">
        <v>2933</v>
      </c>
      <c r="D1234" s="1352">
        <v>5237.1000000000004</v>
      </c>
    </row>
    <row r="1235" spans="1:4" s="977" customFormat="1" ht="18" customHeight="1" x14ac:dyDescent="0.2">
      <c r="A1235" s="1351" t="s">
        <v>2934</v>
      </c>
      <c r="B1235" s="1244" t="s">
        <v>2935</v>
      </c>
      <c r="C1235" s="1244" t="s">
        <v>2936</v>
      </c>
      <c r="D1235" s="1352">
        <v>4602.3</v>
      </c>
    </row>
    <row r="1236" spans="1:4" s="977" customFormat="1" ht="18" customHeight="1" x14ac:dyDescent="0.2">
      <c r="A1236" s="1351" t="s">
        <v>2937</v>
      </c>
      <c r="B1236" s="1244" t="s">
        <v>2926</v>
      </c>
      <c r="C1236" s="1244" t="s">
        <v>2927</v>
      </c>
      <c r="D1236" s="1352">
        <v>7353.1</v>
      </c>
    </row>
    <row r="1237" spans="1:4" s="977" customFormat="1" ht="18" customHeight="1" x14ac:dyDescent="0.2">
      <c r="A1237" s="1351" t="s">
        <v>2938</v>
      </c>
      <c r="B1237" s="1244" t="s">
        <v>2939</v>
      </c>
      <c r="C1237" s="1244" t="s">
        <v>2940</v>
      </c>
      <c r="D1237" s="1352">
        <v>919.08</v>
      </c>
    </row>
    <row r="1238" spans="1:4" s="977" customFormat="1" ht="18" customHeight="1" x14ac:dyDescent="0.2">
      <c r="A1238" s="1351" t="s">
        <v>2941</v>
      </c>
      <c r="B1238" s="1244" t="s">
        <v>2942</v>
      </c>
      <c r="C1238" s="1244" t="s">
        <v>2943</v>
      </c>
      <c r="D1238" s="1352">
        <v>2618.5500000000002</v>
      </c>
    </row>
    <row r="1239" spans="1:4" s="977" customFormat="1" ht="18" customHeight="1" x14ac:dyDescent="0.2">
      <c r="A1239" s="1351" t="s">
        <v>2944</v>
      </c>
      <c r="B1239" s="1244" t="s">
        <v>2945</v>
      </c>
      <c r="C1239" s="1244" t="s">
        <v>2946</v>
      </c>
      <c r="D1239" s="1352">
        <v>2618.5500000000002</v>
      </c>
    </row>
    <row r="1240" spans="1:4" s="977" customFormat="1" ht="18" customHeight="1" x14ac:dyDescent="0.2">
      <c r="A1240" s="1351" t="s">
        <v>2947</v>
      </c>
      <c r="B1240" s="1244" t="s">
        <v>2948</v>
      </c>
      <c r="C1240" s="1244" t="s">
        <v>2949</v>
      </c>
      <c r="D1240" s="1352">
        <v>3121.1</v>
      </c>
    </row>
    <row r="1241" spans="1:4" s="977" customFormat="1" ht="18" customHeight="1" x14ac:dyDescent="0.2">
      <c r="A1241" s="1351" t="s">
        <v>2950</v>
      </c>
      <c r="B1241" s="1244" t="s">
        <v>2951</v>
      </c>
      <c r="C1241" s="1244" t="s">
        <v>2952</v>
      </c>
      <c r="D1241" s="1352">
        <v>920</v>
      </c>
    </row>
    <row r="1242" spans="1:4" s="977" customFormat="1" ht="18" customHeight="1" x14ac:dyDescent="0.2">
      <c r="A1242" s="1351" t="s">
        <v>2953</v>
      </c>
      <c r="B1242" s="1244" t="s">
        <v>2954</v>
      </c>
      <c r="C1242" s="1244" t="s">
        <v>2955</v>
      </c>
      <c r="D1242" s="1352">
        <v>3174</v>
      </c>
    </row>
    <row r="1243" spans="1:4" s="977" customFormat="1" ht="18" customHeight="1" x14ac:dyDescent="0.2">
      <c r="A1243" s="1351" t="s">
        <v>2956</v>
      </c>
      <c r="B1243" s="1244" t="s">
        <v>2957</v>
      </c>
      <c r="C1243" s="1244" t="s">
        <v>2955</v>
      </c>
      <c r="D1243" s="1352">
        <v>3174</v>
      </c>
    </row>
    <row r="1244" spans="1:4" s="977" customFormat="1" ht="18" customHeight="1" x14ac:dyDescent="0.2">
      <c r="A1244" s="1351" t="s">
        <v>2958</v>
      </c>
      <c r="B1244" s="1244" t="s">
        <v>2959</v>
      </c>
      <c r="C1244" s="1244" t="s">
        <v>2960</v>
      </c>
      <c r="D1244" s="1352">
        <v>9469.1</v>
      </c>
    </row>
    <row r="1245" spans="1:4" s="977" customFormat="1" ht="18" customHeight="1" x14ac:dyDescent="0.2">
      <c r="A1245" s="1351" t="s">
        <v>2961</v>
      </c>
      <c r="B1245" s="1244" t="s">
        <v>2962</v>
      </c>
      <c r="C1245" s="1244" t="s">
        <v>2963</v>
      </c>
      <c r="D1245" s="1352">
        <v>5237.1000000000004</v>
      </c>
    </row>
    <row r="1246" spans="1:4" s="977" customFormat="1" ht="18" customHeight="1" x14ac:dyDescent="0.2">
      <c r="A1246" s="1351" t="s">
        <v>2964</v>
      </c>
      <c r="B1246" s="1244" t="s">
        <v>2965</v>
      </c>
      <c r="C1246" s="1244" t="s">
        <v>2966</v>
      </c>
      <c r="D1246" s="1352">
        <v>5237.1000000000004</v>
      </c>
    </row>
    <row r="1247" spans="1:4" s="977" customFormat="1" ht="18" customHeight="1" x14ac:dyDescent="0.2">
      <c r="A1247" s="1351" t="s">
        <v>2967</v>
      </c>
      <c r="B1247" s="1244" t="s">
        <v>2968</v>
      </c>
      <c r="C1247" s="1244" t="s">
        <v>2969</v>
      </c>
      <c r="D1247" s="1352">
        <v>2380.5</v>
      </c>
    </row>
    <row r="1248" spans="1:4" s="977" customFormat="1" ht="18" customHeight="1" x14ac:dyDescent="0.2">
      <c r="A1248" s="1351" t="s">
        <v>2970</v>
      </c>
      <c r="B1248" s="1244" t="s">
        <v>2971</v>
      </c>
      <c r="C1248" s="1244" t="s">
        <v>2972</v>
      </c>
      <c r="D1248" s="1352">
        <v>1</v>
      </c>
    </row>
    <row r="1249" spans="1:4" s="977" customFormat="1" ht="18" customHeight="1" x14ac:dyDescent="0.2">
      <c r="A1249" s="1351" t="s">
        <v>2973</v>
      </c>
      <c r="B1249" s="1244" t="s">
        <v>2974</v>
      </c>
      <c r="C1249" s="1244" t="s">
        <v>2975</v>
      </c>
      <c r="D1249" s="1352">
        <v>4907.57</v>
      </c>
    </row>
    <row r="1250" spans="1:4" s="977" customFormat="1" ht="18" customHeight="1" x14ac:dyDescent="0.2">
      <c r="A1250" s="1351" t="s">
        <v>2976</v>
      </c>
      <c r="B1250" s="1244" t="s">
        <v>2977</v>
      </c>
      <c r="C1250" s="1244" t="s">
        <v>2978</v>
      </c>
      <c r="D1250" s="1352">
        <v>6520.5</v>
      </c>
    </row>
    <row r="1251" spans="1:4" s="977" customFormat="1" ht="18" customHeight="1" x14ac:dyDescent="0.2">
      <c r="A1251" s="1351" t="s">
        <v>2979</v>
      </c>
      <c r="B1251" s="1244" t="s">
        <v>2980</v>
      </c>
      <c r="C1251" s="1244" t="s">
        <v>2981</v>
      </c>
      <c r="D1251" s="1352">
        <v>9187.5</v>
      </c>
    </row>
    <row r="1252" spans="1:4" s="977" customFormat="1" ht="18" customHeight="1" x14ac:dyDescent="0.2">
      <c r="A1252" s="1351" t="s">
        <v>2982</v>
      </c>
      <c r="B1252" s="1244" t="s">
        <v>2983</v>
      </c>
      <c r="C1252" s="1244" t="s">
        <v>2984</v>
      </c>
      <c r="D1252" s="1352">
        <v>22549.200000000001</v>
      </c>
    </row>
    <row r="1253" spans="1:4" s="977" customFormat="1" ht="18" customHeight="1" x14ac:dyDescent="0.2">
      <c r="A1253" s="1351" t="s">
        <v>2985</v>
      </c>
      <c r="B1253" s="1244" t="s">
        <v>2983</v>
      </c>
      <c r="C1253" s="1244" t="s">
        <v>2984</v>
      </c>
      <c r="D1253" s="1352">
        <v>22549.200000000001</v>
      </c>
    </row>
    <row r="1254" spans="1:4" s="977" customFormat="1" ht="18" customHeight="1" x14ac:dyDescent="0.2">
      <c r="A1254" s="1351" t="s">
        <v>2986</v>
      </c>
      <c r="B1254" s="1244" t="s">
        <v>2983</v>
      </c>
      <c r="C1254" s="1244" t="s">
        <v>2984</v>
      </c>
      <c r="D1254" s="1352">
        <v>22549.200000000001</v>
      </c>
    </row>
    <row r="1255" spans="1:4" s="977" customFormat="1" ht="18" customHeight="1" x14ac:dyDescent="0.2">
      <c r="A1255" s="1351" t="s">
        <v>2987</v>
      </c>
      <c r="B1255" s="1244" t="s">
        <v>2988</v>
      </c>
      <c r="C1255" s="1244" t="s">
        <v>2989</v>
      </c>
      <c r="D1255" s="1352">
        <v>1814.08</v>
      </c>
    </row>
    <row r="1256" spans="1:4" s="977" customFormat="1" ht="18" customHeight="1" x14ac:dyDescent="0.2">
      <c r="A1256" s="1351" t="s">
        <v>2990</v>
      </c>
      <c r="B1256" s="1244" t="s">
        <v>2991</v>
      </c>
      <c r="C1256" s="1244" t="s">
        <v>2992</v>
      </c>
      <c r="D1256" s="1352">
        <v>186300.02</v>
      </c>
    </row>
    <row r="1257" spans="1:4" s="977" customFormat="1" ht="18" customHeight="1" x14ac:dyDescent="0.2">
      <c r="A1257" s="1351" t="s">
        <v>2993</v>
      </c>
      <c r="B1257" s="1244" t="s">
        <v>2994</v>
      </c>
      <c r="C1257" s="1244" t="s">
        <v>2995</v>
      </c>
      <c r="D1257" s="1352">
        <v>1095.8</v>
      </c>
    </row>
    <row r="1258" spans="1:4" s="977" customFormat="1" ht="18" customHeight="1" x14ac:dyDescent="0.2">
      <c r="A1258" s="1351" t="s">
        <v>2996</v>
      </c>
      <c r="B1258" s="1244" t="s">
        <v>2997</v>
      </c>
      <c r="C1258" s="1244" t="s">
        <v>2998</v>
      </c>
      <c r="D1258" s="1352">
        <v>10772.1</v>
      </c>
    </row>
    <row r="1259" spans="1:4" s="977" customFormat="1" ht="18" customHeight="1" x14ac:dyDescent="0.2">
      <c r="A1259" s="1351" t="s">
        <v>2999</v>
      </c>
      <c r="B1259" s="1244" t="s">
        <v>2997</v>
      </c>
      <c r="C1259" s="1244" t="s">
        <v>2998</v>
      </c>
      <c r="D1259" s="1352">
        <v>10772.1</v>
      </c>
    </row>
    <row r="1260" spans="1:4" s="977" customFormat="1" ht="18" customHeight="1" x14ac:dyDescent="0.2">
      <c r="A1260" s="1351" t="s">
        <v>3000</v>
      </c>
      <c r="B1260" s="1244" t="s">
        <v>2997</v>
      </c>
      <c r="C1260" s="1244" t="s">
        <v>2998</v>
      </c>
      <c r="D1260" s="1352">
        <v>10772.12</v>
      </c>
    </row>
    <row r="1261" spans="1:4" s="977" customFormat="1" ht="18" customHeight="1" x14ac:dyDescent="0.2">
      <c r="A1261" s="1351" t="s">
        <v>3001</v>
      </c>
      <c r="B1261" s="1244" t="s">
        <v>1160</v>
      </c>
      <c r="C1261" s="1244" t="s">
        <v>1161</v>
      </c>
      <c r="D1261" s="1352">
        <v>10689.4</v>
      </c>
    </row>
    <row r="1262" spans="1:4" s="977" customFormat="1" ht="18" customHeight="1" x14ac:dyDescent="0.2">
      <c r="A1262" s="1351" t="s">
        <v>3002</v>
      </c>
      <c r="B1262" s="1244" t="s">
        <v>1160</v>
      </c>
      <c r="C1262" s="1244" t="s">
        <v>1161</v>
      </c>
      <c r="D1262" s="1352">
        <v>10689.4</v>
      </c>
    </row>
    <row r="1263" spans="1:4" s="977" customFormat="1" ht="18" customHeight="1" x14ac:dyDescent="0.2">
      <c r="A1263" s="1351" t="s">
        <v>3003</v>
      </c>
      <c r="B1263" s="1244" t="s">
        <v>1419</v>
      </c>
      <c r="C1263" s="1244" t="s">
        <v>1420</v>
      </c>
      <c r="D1263" s="1352">
        <v>10689.4</v>
      </c>
    </row>
    <row r="1264" spans="1:4" s="977" customFormat="1" ht="18" customHeight="1" x14ac:dyDescent="0.2">
      <c r="A1264" s="1351" t="s">
        <v>3004</v>
      </c>
      <c r="B1264" s="1244" t="s">
        <v>1160</v>
      </c>
      <c r="C1264" s="1244" t="s">
        <v>1161</v>
      </c>
      <c r="D1264" s="1352">
        <v>10689.4</v>
      </c>
    </row>
    <row r="1265" spans="1:4" s="977" customFormat="1" ht="18" customHeight="1" x14ac:dyDescent="0.2">
      <c r="A1265" s="1351" t="s">
        <v>3005</v>
      </c>
      <c r="B1265" s="1244" t="s">
        <v>1271</v>
      </c>
      <c r="C1265" s="1244" t="s">
        <v>1272</v>
      </c>
      <c r="D1265" s="1352">
        <v>1</v>
      </c>
    </row>
    <row r="1266" spans="1:4" s="977" customFormat="1" ht="18" customHeight="1" x14ac:dyDescent="0.2">
      <c r="A1266" s="1351" t="s">
        <v>3006</v>
      </c>
      <c r="B1266" s="1244" t="s">
        <v>1271</v>
      </c>
      <c r="C1266" s="1244" t="s">
        <v>1272</v>
      </c>
      <c r="D1266" s="1352">
        <v>1</v>
      </c>
    </row>
    <row r="1267" spans="1:4" s="977" customFormat="1" ht="18" customHeight="1" x14ac:dyDescent="0.2">
      <c r="A1267" s="1351" t="s">
        <v>3007</v>
      </c>
      <c r="B1267" s="1244" t="s">
        <v>1271</v>
      </c>
      <c r="C1267" s="1244" t="s">
        <v>1272</v>
      </c>
      <c r="D1267" s="1352">
        <v>1</v>
      </c>
    </row>
    <row r="1268" spans="1:4" s="977" customFormat="1" ht="18" customHeight="1" x14ac:dyDescent="0.2">
      <c r="A1268" s="1351" t="s">
        <v>3008</v>
      </c>
      <c r="B1268" s="1244" t="s">
        <v>1271</v>
      </c>
      <c r="C1268" s="1244" t="s">
        <v>1272</v>
      </c>
      <c r="D1268" s="1352">
        <v>1</v>
      </c>
    </row>
    <row r="1269" spans="1:4" s="977" customFormat="1" ht="18" customHeight="1" x14ac:dyDescent="0.2">
      <c r="A1269" s="1351" t="s">
        <v>3009</v>
      </c>
      <c r="B1269" s="1244" t="s">
        <v>1160</v>
      </c>
      <c r="C1269" s="1244" t="s">
        <v>1161</v>
      </c>
      <c r="D1269" s="1352">
        <v>10689.4</v>
      </c>
    </row>
    <row r="1270" spans="1:4" s="977" customFormat="1" ht="18" customHeight="1" x14ac:dyDescent="0.2">
      <c r="A1270" s="1351" t="s">
        <v>3010</v>
      </c>
      <c r="B1270" s="1244" t="s">
        <v>1419</v>
      </c>
      <c r="C1270" s="1244" t="s">
        <v>1420</v>
      </c>
      <c r="D1270" s="1352">
        <v>10689.4</v>
      </c>
    </row>
    <row r="1271" spans="1:4" s="977" customFormat="1" ht="18" customHeight="1" x14ac:dyDescent="0.2">
      <c r="A1271" s="1351" t="s">
        <v>3011</v>
      </c>
      <c r="B1271" s="1244" t="s">
        <v>2469</v>
      </c>
      <c r="C1271" s="1244" t="s">
        <v>2470</v>
      </c>
      <c r="D1271" s="1352">
        <v>693</v>
      </c>
    </row>
    <row r="1272" spans="1:4" s="977" customFormat="1" ht="18" customHeight="1" x14ac:dyDescent="0.2">
      <c r="A1272" s="1351" t="s">
        <v>3012</v>
      </c>
      <c r="B1272" s="1244" t="s">
        <v>1071</v>
      </c>
      <c r="C1272" s="1244" t="s">
        <v>1072</v>
      </c>
      <c r="D1272" s="1352">
        <v>4043.4</v>
      </c>
    </row>
    <row r="1273" spans="1:4" s="977" customFormat="1" ht="18" customHeight="1" x14ac:dyDescent="0.2">
      <c r="A1273" s="1351" t="s">
        <v>3013</v>
      </c>
      <c r="B1273" s="1244" t="s">
        <v>1160</v>
      </c>
      <c r="C1273" s="1244" t="s">
        <v>1161</v>
      </c>
      <c r="D1273" s="1352">
        <v>10689.4</v>
      </c>
    </row>
    <row r="1274" spans="1:4" s="977" customFormat="1" ht="18" customHeight="1" x14ac:dyDescent="0.2">
      <c r="A1274" s="1351" t="s">
        <v>3014</v>
      </c>
      <c r="B1274" s="1244" t="s">
        <v>1160</v>
      </c>
      <c r="C1274" s="1244" t="s">
        <v>1161</v>
      </c>
      <c r="D1274" s="1352">
        <v>10689.4</v>
      </c>
    </row>
    <row r="1275" spans="1:4" s="977" customFormat="1" ht="18" customHeight="1" x14ac:dyDescent="0.2">
      <c r="A1275" s="1351" t="s">
        <v>3015</v>
      </c>
      <c r="B1275" s="1244" t="s">
        <v>1271</v>
      </c>
      <c r="C1275" s="1244" t="s">
        <v>1272</v>
      </c>
      <c r="D1275" s="1352">
        <v>1</v>
      </c>
    </row>
    <row r="1276" spans="1:4" s="977" customFormat="1" ht="18" customHeight="1" x14ac:dyDescent="0.2">
      <c r="A1276" s="1351" t="s">
        <v>3016</v>
      </c>
      <c r="B1276" s="1244" t="s">
        <v>1271</v>
      </c>
      <c r="C1276" s="1244" t="s">
        <v>1272</v>
      </c>
      <c r="D1276" s="1352">
        <v>1</v>
      </c>
    </row>
    <row r="1277" spans="1:4" s="977" customFormat="1" ht="18" customHeight="1" x14ac:dyDescent="0.2">
      <c r="A1277" s="1351" t="s">
        <v>3017</v>
      </c>
      <c r="B1277" s="1244" t="s">
        <v>1271</v>
      </c>
      <c r="C1277" s="1244" t="s">
        <v>1272</v>
      </c>
      <c r="D1277" s="1352">
        <v>1</v>
      </c>
    </row>
    <row r="1278" spans="1:4" s="977" customFormat="1" ht="18" customHeight="1" x14ac:dyDescent="0.2">
      <c r="A1278" s="1351" t="s">
        <v>3018</v>
      </c>
      <c r="B1278" s="1244" t="s">
        <v>1271</v>
      </c>
      <c r="C1278" s="1244" t="s">
        <v>1272</v>
      </c>
      <c r="D1278" s="1352">
        <v>1</v>
      </c>
    </row>
    <row r="1279" spans="1:4" s="977" customFormat="1" ht="18" customHeight="1" x14ac:dyDescent="0.2">
      <c r="A1279" s="1351" t="s">
        <v>3019</v>
      </c>
      <c r="B1279" s="1244" t="s">
        <v>1160</v>
      </c>
      <c r="C1279" s="1244" t="s">
        <v>1161</v>
      </c>
      <c r="D1279" s="1352">
        <v>10689.4</v>
      </c>
    </row>
    <row r="1280" spans="1:4" s="977" customFormat="1" ht="18" customHeight="1" x14ac:dyDescent="0.2">
      <c r="A1280" s="1351" t="s">
        <v>3020</v>
      </c>
      <c r="B1280" s="1244" t="s">
        <v>1160</v>
      </c>
      <c r="C1280" s="1244" t="s">
        <v>1161</v>
      </c>
      <c r="D1280" s="1352">
        <v>10689.4</v>
      </c>
    </row>
    <row r="1281" spans="1:4" s="977" customFormat="1" ht="18" customHeight="1" x14ac:dyDescent="0.2">
      <c r="A1281" s="1351" t="s">
        <v>3021</v>
      </c>
      <c r="B1281" s="1244" t="s">
        <v>1160</v>
      </c>
      <c r="C1281" s="1244" t="s">
        <v>1161</v>
      </c>
      <c r="D1281" s="1352">
        <v>10689.4</v>
      </c>
    </row>
    <row r="1282" spans="1:4" s="977" customFormat="1" ht="18" customHeight="1" x14ac:dyDescent="0.2">
      <c r="A1282" s="1351" t="s">
        <v>3022</v>
      </c>
      <c r="B1282" s="1244" t="s">
        <v>1160</v>
      </c>
      <c r="C1282" s="1244" t="s">
        <v>1161</v>
      </c>
      <c r="D1282" s="1352">
        <v>10689.4</v>
      </c>
    </row>
    <row r="1283" spans="1:4" s="977" customFormat="1" ht="18" customHeight="1" x14ac:dyDescent="0.2">
      <c r="A1283" s="1351" t="s">
        <v>3023</v>
      </c>
      <c r="B1283" s="1244" t="s">
        <v>1071</v>
      </c>
      <c r="C1283" s="1244" t="s">
        <v>1072</v>
      </c>
      <c r="D1283" s="1352">
        <v>4043.4</v>
      </c>
    </row>
    <row r="1284" spans="1:4" s="977" customFormat="1" ht="18" customHeight="1" x14ac:dyDescent="0.2">
      <c r="A1284" s="1351" t="s">
        <v>3024</v>
      </c>
      <c r="B1284" s="1244" t="s">
        <v>1160</v>
      </c>
      <c r="C1284" s="1244" t="s">
        <v>1161</v>
      </c>
      <c r="D1284" s="1352">
        <v>10689.4</v>
      </c>
    </row>
    <row r="1285" spans="1:4" s="977" customFormat="1" ht="18" customHeight="1" x14ac:dyDescent="0.2">
      <c r="A1285" s="1351" t="s">
        <v>3025</v>
      </c>
      <c r="B1285" s="1244" t="s">
        <v>1160</v>
      </c>
      <c r="C1285" s="1244" t="s">
        <v>1161</v>
      </c>
      <c r="D1285" s="1352">
        <v>10689.4</v>
      </c>
    </row>
    <row r="1286" spans="1:4" s="977" customFormat="1" ht="18" customHeight="1" x14ac:dyDescent="0.2">
      <c r="A1286" s="1351" t="s">
        <v>3026</v>
      </c>
      <c r="B1286" s="1244" t="s">
        <v>1271</v>
      </c>
      <c r="C1286" s="1244" t="s">
        <v>1272</v>
      </c>
      <c r="D1286" s="1352">
        <v>1</v>
      </c>
    </row>
    <row r="1287" spans="1:4" s="977" customFormat="1" ht="18" customHeight="1" x14ac:dyDescent="0.2">
      <c r="A1287" s="1351" t="s">
        <v>3027</v>
      </c>
      <c r="B1287" s="1244" t="s">
        <v>1271</v>
      </c>
      <c r="C1287" s="1244" t="s">
        <v>1272</v>
      </c>
      <c r="D1287" s="1352">
        <v>1</v>
      </c>
    </row>
    <row r="1288" spans="1:4" s="977" customFormat="1" ht="18" customHeight="1" x14ac:dyDescent="0.2">
      <c r="A1288" s="1351" t="s">
        <v>3028</v>
      </c>
      <c r="B1288" s="1244" t="s">
        <v>1271</v>
      </c>
      <c r="C1288" s="1244" t="s">
        <v>1272</v>
      </c>
      <c r="D1288" s="1352">
        <v>1</v>
      </c>
    </row>
    <row r="1289" spans="1:4" s="977" customFormat="1" ht="18" customHeight="1" x14ac:dyDescent="0.2">
      <c r="A1289" s="1351" t="s">
        <v>3029</v>
      </c>
      <c r="B1289" s="1244" t="s">
        <v>1271</v>
      </c>
      <c r="C1289" s="1244" t="s">
        <v>1272</v>
      </c>
      <c r="D1289" s="1352">
        <v>1</v>
      </c>
    </row>
    <row r="1290" spans="1:4" s="977" customFormat="1" ht="18" customHeight="1" x14ac:dyDescent="0.2">
      <c r="A1290" s="1351" t="s">
        <v>3030</v>
      </c>
      <c r="B1290" s="1244" t="s">
        <v>1271</v>
      </c>
      <c r="C1290" s="1244" t="s">
        <v>1272</v>
      </c>
      <c r="D1290" s="1352">
        <v>1</v>
      </c>
    </row>
    <row r="1291" spans="1:4" s="977" customFormat="1" ht="18" customHeight="1" x14ac:dyDescent="0.2">
      <c r="A1291" s="1351" t="s">
        <v>3031</v>
      </c>
      <c r="B1291" s="1244" t="s">
        <v>1271</v>
      </c>
      <c r="C1291" s="1244" t="s">
        <v>1272</v>
      </c>
      <c r="D1291" s="1352">
        <v>1</v>
      </c>
    </row>
    <row r="1292" spans="1:4" s="977" customFormat="1" ht="18" customHeight="1" x14ac:dyDescent="0.2">
      <c r="A1292" s="1351" t="s">
        <v>3032</v>
      </c>
      <c r="B1292" s="1244" t="s">
        <v>3033</v>
      </c>
      <c r="C1292" s="1244" t="s">
        <v>3034</v>
      </c>
      <c r="D1292" s="1352">
        <v>880.78</v>
      </c>
    </row>
    <row r="1293" spans="1:4" s="977" customFormat="1" ht="18" customHeight="1" x14ac:dyDescent="0.2">
      <c r="A1293" s="1351" t="s">
        <v>3035</v>
      </c>
      <c r="B1293" s="1244" t="s">
        <v>3033</v>
      </c>
      <c r="C1293" s="1244" t="s">
        <v>3034</v>
      </c>
      <c r="D1293" s="1352">
        <v>880.79</v>
      </c>
    </row>
    <row r="1294" spans="1:4" s="977" customFormat="1" ht="18" customHeight="1" x14ac:dyDescent="0.2">
      <c r="A1294" s="1351" t="s">
        <v>3036</v>
      </c>
      <c r="B1294" s="1244" t="s">
        <v>1071</v>
      </c>
      <c r="C1294" s="1244" t="s">
        <v>1072</v>
      </c>
      <c r="D1294" s="1352">
        <v>4043.4</v>
      </c>
    </row>
    <row r="1295" spans="1:4" s="977" customFormat="1" ht="18" customHeight="1" x14ac:dyDescent="0.2">
      <c r="A1295" s="1351" t="s">
        <v>3037</v>
      </c>
      <c r="B1295" s="1244" t="s">
        <v>3038</v>
      </c>
      <c r="C1295" s="1244" t="s">
        <v>3039</v>
      </c>
      <c r="D1295" s="1352">
        <v>4461.51</v>
      </c>
    </row>
    <row r="1296" spans="1:4" s="977" customFormat="1" ht="18" customHeight="1" x14ac:dyDescent="0.2">
      <c r="A1296" s="1351" t="s">
        <v>3040</v>
      </c>
      <c r="B1296" s="1244" t="s">
        <v>3041</v>
      </c>
      <c r="C1296" s="1244" t="s">
        <v>3042</v>
      </c>
      <c r="D1296" s="1352">
        <v>1</v>
      </c>
    </row>
    <row r="1297" spans="1:4" s="977" customFormat="1" ht="18" customHeight="1" x14ac:dyDescent="0.2">
      <c r="A1297" s="1351" t="s">
        <v>3043</v>
      </c>
      <c r="B1297" s="1244" t="s">
        <v>3044</v>
      </c>
      <c r="C1297" s="1244" t="s">
        <v>3045</v>
      </c>
      <c r="D1297" s="1352">
        <v>25251.24</v>
      </c>
    </row>
    <row r="1298" spans="1:4" s="977" customFormat="1" ht="18" customHeight="1" x14ac:dyDescent="0.2">
      <c r="A1298" s="1351" t="s">
        <v>3046</v>
      </c>
      <c r="B1298" s="1244" t="s">
        <v>3047</v>
      </c>
      <c r="C1298" s="1244" t="s">
        <v>3048</v>
      </c>
      <c r="D1298" s="1352">
        <v>2373.9299999999998</v>
      </c>
    </row>
    <row r="1299" spans="1:4" s="977" customFormat="1" ht="18" customHeight="1" x14ac:dyDescent="0.2">
      <c r="A1299" s="1351" t="s">
        <v>3049</v>
      </c>
      <c r="B1299" s="1244" t="s">
        <v>3050</v>
      </c>
      <c r="C1299" s="1244" t="s">
        <v>3051</v>
      </c>
      <c r="D1299" s="1352">
        <v>1564</v>
      </c>
    </row>
    <row r="1300" spans="1:4" s="977" customFormat="1" ht="18" customHeight="1" x14ac:dyDescent="0.2">
      <c r="A1300" s="1351" t="s">
        <v>3052</v>
      </c>
      <c r="B1300" s="1244" t="s">
        <v>3050</v>
      </c>
      <c r="C1300" s="1244" t="s">
        <v>3051</v>
      </c>
      <c r="D1300" s="1352">
        <v>1564</v>
      </c>
    </row>
    <row r="1301" spans="1:4" s="977" customFormat="1" ht="18" customHeight="1" x14ac:dyDescent="0.2">
      <c r="A1301" s="1351" t="s">
        <v>3053</v>
      </c>
      <c r="B1301" s="1244" t="s">
        <v>3050</v>
      </c>
      <c r="C1301" s="1244" t="s">
        <v>3051</v>
      </c>
      <c r="D1301" s="1352">
        <v>1564</v>
      </c>
    </row>
    <row r="1302" spans="1:4" s="977" customFormat="1" ht="18" customHeight="1" x14ac:dyDescent="0.2">
      <c r="A1302" s="1351" t="s">
        <v>3054</v>
      </c>
      <c r="B1302" s="1244" t="s">
        <v>3050</v>
      </c>
      <c r="C1302" s="1244" t="s">
        <v>3051</v>
      </c>
      <c r="D1302" s="1352">
        <v>1564</v>
      </c>
    </row>
    <row r="1303" spans="1:4" s="977" customFormat="1" ht="18" customHeight="1" x14ac:dyDescent="0.2">
      <c r="A1303" s="1351" t="s">
        <v>3055</v>
      </c>
      <c r="B1303" s="1244" t="s">
        <v>3050</v>
      </c>
      <c r="C1303" s="1244" t="s">
        <v>3051</v>
      </c>
      <c r="D1303" s="1352">
        <v>1564</v>
      </c>
    </row>
    <row r="1304" spans="1:4" s="977" customFormat="1" ht="18" customHeight="1" x14ac:dyDescent="0.2">
      <c r="A1304" s="1351" t="s">
        <v>3056</v>
      </c>
      <c r="B1304" s="1244" t="s">
        <v>1071</v>
      </c>
      <c r="C1304" s="1244" t="s">
        <v>1072</v>
      </c>
      <c r="D1304" s="1352">
        <v>4043.4</v>
      </c>
    </row>
    <row r="1305" spans="1:4" s="977" customFormat="1" ht="18" customHeight="1" x14ac:dyDescent="0.2">
      <c r="A1305" s="1351" t="s">
        <v>3057</v>
      </c>
      <c r="B1305" s="1244" t="s">
        <v>3050</v>
      </c>
      <c r="C1305" s="1244" t="s">
        <v>3051</v>
      </c>
      <c r="D1305" s="1352">
        <v>1564</v>
      </c>
    </row>
    <row r="1306" spans="1:4" s="977" customFormat="1" ht="18" customHeight="1" x14ac:dyDescent="0.2">
      <c r="A1306" s="1351" t="s">
        <v>3058</v>
      </c>
      <c r="B1306" s="1244" t="s">
        <v>3050</v>
      </c>
      <c r="C1306" s="1244" t="s">
        <v>3051</v>
      </c>
      <c r="D1306" s="1352">
        <v>1564</v>
      </c>
    </row>
    <row r="1307" spans="1:4" s="977" customFormat="1" ht="18" customHeight="1" x14ac:dyDescent="0.2">
      <c r="A1307" s="1351" t="s">
        <v>3059</v>
      </c>
      <c r="B1307" s="1244" t="s">
        <v>3050</v>
      </c>
      <c r="C1307" s="1244" t="s">
        <v>3051</v>
      </c>
      <c r="D1307" s="1352">
        <v>1564</v>
      </c>
    </row>
    <row r="1308" spans="1:4" s="977" customFormat="1" ht="18" customHeight="1" x14ac:dyDescent="0.2">
      <c r="A1308" s="1351" t="s">
        <v>3060</v>
      </c>
      <c r="B1308" s="1244" t="s">
        <v>3050</v>
      </c>
      <c r="C1308" s="1244" t="s">
        <v>3051</v>
      </c>
      <c r="D1308" s="1352">
        <v>1564</v>
      </c>
    </row>
    <row r="1309" spans="1:4" s="977" customFormat="1" ht="18" customHeight="1" x14ac:dyDescent="0.2">
      <c r="A1309" s="1351" t="s">
        <v>3061</v>
      </c>
      <c r="B1309" s="1244" t="s">
        <v>3050</v>
      </c>
      <c r="C1309" s="1244" t="s">
        <v>3051</v>
      </c>
      <c r="D1309" s="1352">
        <v>1564</v>
      </c>
    </row>
    <row r="1310" spans="1:4" s="977" customFormat="1" ht="18" customHeight="1" x14ac:dyDescent="0.2">
      <c r="A1310" s="1351" t="s">
        <v>3062</v>
      </c>
      <c r="B1310" s="1244" t="s">
        <v>3050</v>
      </c>
      <c r="C1310" s="1244" t="s">
        <v>3051</v>
      </c>
      <c r="D1310" s="1352">
        <v>1564</v>
      </c>
    </row>
    <row r="1311" spans="1:4" s="977" customFormat="1" ht="18" customHeight="1" x14ac:dyDescent="0.2">
      <c r="A1311" s="1351" t="s">
        <v>3063</v>
      </c>
      <c r="B1311" s="1244" t="s">
        <v>3050</v>
      </c>
      <c r="C1311" s="1244" t="s">
        <v>3051</v>
      </c>
      <c r="D1311" s="1352">
        <v>1564</v>
      </c>
    </row>
    <row r="1312" spans="1:4" s="977" customFormat="1" ht="18" customHeight="1" x14ac:dyDescent="0.2">
      <c r="A1312" s="1351" t="s">
        <v>3064</v>
      </c>
      <c r="B1312" s="1244" t="s">
        <v>3050</v>
      </c>
      <c r="C1312" s="1244" t="s">
        <v>3051</v>
      </c>
      <c r="D1312" s="1352">
        <v>1564</v>
      </c>
    </row>
    <row r="1313" spans="1:4" s="977" customFormat="1" ht="18" customHeight="1" x14ac:dyDescent="0.2">
      <c r="A1313" s="1351" t="s">
        <v>3065</v>
      </c>
      <c r="B1313" s="1244" t="s">
        <v>3050</v>
      </c>
      <c r="C1313" s="1244" t="s">
        <v>3051</v>
      </c>
      <c r="D1313" s="1352">
        <v>1564</v>
      </c>
    </row>
    <row r="1314" spans="1:4" s="977" customFormat="1" ht="18" customHeight="1" x14ac:dyDescent="0.2">
      <c r="A1314" s="1351" t="s">
        <v>3066</v>
      </c>
      <c r="B1314" s="1244" t="s">
        <v>3050</v>
      </c>
      <c r="C1314" s="1244" t="s">
        <v>3051</v>
      </c>
      <c r="D1314" s="1352">
        <v>1564</v>
      </c>
    </row>
    <row r="1315" spans="1:4" s="977" customFormat="1" ht="18" customHeight="1" x14ac:dyDescent="0.2">
      <c r="A1315" s="1351" t="s">
        <v>3067</v>
      </c>
      <c r="B1315" s="1244" t="s">
        <v>1071</v>
      </c>
      <c r="C1315" s="1244" t="s">
        <v>1072</v>
      </c>
      <c r="D1315" s="1352">
        <v>4043.4</v>
      </c>
    </row>
    <row r="1316" spans="1:4" s="977" customFormat="1" ht="18" customHeight="1" x14ac:dyDescent="0.2">
      <c r="A1316" s="1351" t="s">
        <v>3068</v>
      </c>
      <c r="B1316" s="1244" t="s">
        <v>3050</v>
      </c>
      <c r="C1316" s="1244" t="s">
        <v>3051</v>
      </c>
      <c r="D1316" s="1352">
        <v>1564</v>
      </c>
    </row>
    <row r="1317" spans="1:4" s="977" customFormat="1" ht="18" customHeight="1" x14ac:dyDescent="0.2">
      <c r="A1317" s="1351" t="s">
        <v>3069</v>
      </c>
      <c r="B1317" s="1244" t="s">
        <v>3050</v>
      </c>
      <c r="C1317" s="1244" t="s">
        <v>3051</v>
      </c>
      <c r="D1317" s="1352">
        <v>1564</v>
      </c>
    </row>
    <row r="1318" spans="1:4" s="977" customFormat="1" ht="18" customHeight="1" x14ac:dyDescent="0.2">
      <c r="A1318" s="1351" t="s">
        <v>3070</v>
      </c>
      <c r="B1318" s="1244" t="s">
        <v>3050</v>
      </c>
      <c r="C1318" s="1244" t="s">
        <v>3051</v>
      </c>
      <c r="D1318" s="1352">
        <v>1564</v>
      </c>
    </row>
    <row r="1319" spans="1:4" s="977" customFormat="1" ht="18" customHeight="1" x14ac:dyDescent="0.2">
      <c r="A1319" s="1351" t="s">
        <v>3071</v>
      </c>
      <c r="B1319" s="1244" t="s">
        <v>3050</v>
      </c>
      <c r="C1319" s="1244" t="s">
        <v>3051</v>
      </c>
      <c r="D1319" s="1352">
        <v>1564</v>
      </c>
    </row>
    <row r="1320" spans="1:4" s="977" customFormat="1" ht="18" customHeight="1" x14ac:dyDescent="0.2">
      <c r="A1320" s="1351" t="s">
        <v>3072</v>
      </c>
      <c r="B1320" s="1244" t="s">
        <v>1071</v>
      </c>
      <c r="C1320" s="1244" t="s">
        <v>1072</v>
      </c>
      <c r="D1320" s="1352">
        <v>4043.4</v>
      </c>
    </row>
    <row r="1321" spans="1:4" s="977" customFormat="1" ht="18" customHeight="1" x14ac:dyDescent="0.2">
      <c r="A1321" s="1351" t="s">
        <v>3073</v>
      </c>
      <c r="B1321" s="1244" t="s">
        <v>3074</v>
      </c>
      <c r="C1321" s="1244" t="s">
        <v>3075</v>
      </c>
      <c r="D1321" s="1352">
        <v>19960.55</v>
      </c>
    </row>
    <row r="1322" spans="1:4" s="977" customFormat="1" ht="18" customHeight="1" x14ac:dyDescent="0.2">
      <c r="A1322" s="1351" t="s">
        <v>3076</v>
      </c>
      <c r="B1322" s="1244" t="s">
        <v>3074</v>
      </c>
      <c r="C1322" s="1244" t="s">
        <v>3075</v>
      </c>
      <c r="D1322" s="1352">
        <v>19960.55</v>
      </c>
    </row>
    <row r="1323" spans="1:4" s="977" customFormat="1" ht="18" customHeight="1" x14ac:dyDescent="0.2">
      <c r="A1323" s="1351" t="s">
        <v>3077</v>
      </c>
      <c r="B1323" s="1244" t="s">
        <v>2313</v>
      </c>
      <c r="C1323" s="1244" t="s">
        <v>2314</v>
      </c>
      <c r="D1323" s="1352">
        <v>782</v>
      </c>
    </row>
    <row r="1324" spans="1:4" s="977" customFormat="1" ht="18" customHeight="1" x14ac:dyDescent="0.2">
      <c r="A1324" s="1351" t="s">
        <v>3078</v>
      </c>
      <c r="B1324" s="1244" t="s">
        <v>2313</v>
      </c>
      <c r="C1324" s="1244" t="s">
        <v>2314</v>
      </c>
      <c r="D1324" s="1352">
        <v>782</v>
      </c>
    </row>
    <row r="1325" spans="1:4" s="977" customFormat="1" ht="18" customHeight="1" x14ac:dyDescent="0.2">
      <c r="A1325" s="1351" t="s">
        <v>3079</v>
      </c>
      <c r="B1325" s="1244" t="s">
        <v>2313</v>
      </c>
      <c r="C1325" s="1244" t="s">
        <v>2314</v>
      </c>
      <c r="D1325" s="1352">
        <v>782</v>
      </c>
    </row>
    <row r="1326" spans="1:4" s="977" customFormat="1" ht="18" customHeight="1" x14ac:dyDescent="0.2">
      <c r="A1326" s="1351" t="s">
        <v>3080</v>
      </c>
      <c r="B1326" s="1244" t="s">
        <v>2313</v>
      </c>
      <c r="C1326" s="1244" t="s">
        <v>2314</v>
      </c>
      <c r="D1326" s="1352">
        <v>782</v>
      </c>
    </row>
    <row r="1327" spans="1:4" s="977" customFormat="1" ht="18" customHeight="1" x14ac:dyDescent="0.2">
      <c r="A1327" s="1351" t="s">
        <v>3081</v>
      </c>
      <c r="B1327" s="1244" t="s">
        <v>2313</v>
      </c>
      <c r="C1327" s="1244" t="s">
        <v>2314</v>
      </c>
      <c r="D1327" s="1352">
        <v>782</v>
      </c>
    </row>
    <row r="1328" spans="1:4" s="977" customFormat="1" ht="18" customHeight="1" x14ac:dyDescent="0.2">
      <c r="A1328" s="1351" t="s">
        <v>3082</v>
      </c>
      <c r="B1328" s="1244" t="s">
        <v>2313</v>
      </c>
      <c r="C1328" s="1244" t="s">
        <v>2314</v>
      </c>
      <c r="D1328" s="1352">
        <v>782</v>
      </c>
    </row>
    <row r="1329" spans="1:4" s="977" customFormat="1" ht="18" customHeight="1" x14ac:dyDescent="0.2">
      <c r="A1329" s="1351" t="s">
        <v>3083</v>
      </c>
      <c r="B1329" s="1244" t="s">
        <v>2313</v>
      </c>
      <c r="C1329" s="1244" t="s">
        <v>2314</v>
      </c>
      <c r="D1329" s="1352">
        <v>782</v>
      </c>
    </row>
    <row r="1330" spans="1:4" s="977" customFormat="1" ht="18" customHeight="1" x14ac:dyDescent="0.2">
      <c r="A1330" s="1351" t="s">
        <v>3084</v>
      </c>
      <c r="B1330" s="1244" t="s">
        <v>1071</v>
      </c>
      <c r="C1330" s="1244" t="s">
        <v>1072</v>
      </c>
      <c r="D1330" s="1352">
        <v>4043.4</v>
      </c>
    </row>
    <row r="1331" spans="1:4" s="977" customFormat="1" ht="18" customHeight="1" x14ac:dyDescent="0.2">
      <c r="A1331" s="1351" t="s">
        <v>3085</v>
      </c>
      <c r="B1331" s="1244" t="s">
        <v>2313</v>
      </c>
      <c r="C1331" s="1244" t="s">
        <v>2314</v>
      </c>
      <c r="D1331" s="1352">
        <v>782</v>
      </c>
    </row>
    <row r="1332" spans="1:4" s="977" customFormat="1" ht="18" customHeight="1" x14ac:dyDescent="0.2">
      <c r="A1332" s="1351" t="s">
        <v>3086</v>
      </c>
      <c r="B1332" s="1244" t="s">
        <v>2313</v>
      </c>
      <c r="C1332" s="1244" t="s">
        <v>2314</v>
      </c>
      <c r="D1332" s="1352">
        <v>782</v>
      </c>
    </row>
    <row r="1333" spans="1:4" s="977" customFormat="1" ht="18" customHeight="1" x14ac:dyDescent="0.2">
      <c r="A1333" s="1351" t="s">
        <v>3087</v>
      </c>
      <c r="B1333" s="1244" t="s">
        <v>2313</v>
      </c>
      <c r="C1333" s="1244" t="s">
        <v>2314</v>
      </c>
      <c r="D1333" s="1352">
        <v>782</v>
      </c>
    </row>
    <row r="1334" spans="1:4" s="977" customFormat="1" ht="18" customHeight="1" x14ac:dyDescent="0.2">
      <c r="A1334" s="1351" t="s">
        <v>3088</v>
      </c>
      <c r="B1334" s="1244" t="s">
        <v>2313</v>
      </c>
      <c r="C1334" s="1244" t="s">
        <v>2314</v>
      </c>
      <c r="D1334" s="1352">
        <v>782</v>
      </c>
    </row>
    <row r="1335" spans="1:4" s="977" customFormat="1" ht="18" customHeight="1" x14ac:dyDescent="0.2">
      <c r="A1335" s="1351" t="s">
        <v>3089</v>
      </c>
      <c r="B1335" s="1244" t="s">
        <v>2313</v>
      </c>
      <c r="C1335" s="1244" t="s">
        <v>2314</v>
      </c>
      <c r="D1335" s="1352">
        <v>782</v>
      </c>
    </row>
    <row r="1336" spans="1:4" s="977" customFormat="1" ht="18" customHeight="1" x14ac:dyDescent="0.2">
      <c r="A1336" s="1351" t="s">
        <v>3090</v>
      </c>
      <c r="B1336" s="1244" t="s">
        <v>2313</v>
      </c>
      <c r="C1336" s="1244" t="s">
        <v>2314</v>
      </c>
      <c r="D1336" s="1352">
        <v>782</v>
      </c>
    </row>
    <row r="1337" spans="1:4" s="977" customFormat="1" ht="18" customHeight="1" x14ac:dyDescent="0.2">
      <c r="A1337" s="1351" t="s">
        <v>3091</v>
      </c>
      <c r="B1337" s="1244" t="s">
        <v>2313</v>
      </c>
      <c r="C1337" s="1244" t="s">
        <v>2314</v>
      </c>
      <c r="D1337" s="1352">
        <v>782</v>
      </c>
    </row>
    <row r="1338" spans="1:4" s="977" customFormat="1" ht="18" customHeight="1" x14ac:dyDescent="0.2">
      <c r="A1338" s="1351" t="s">
        <v>3092</v>
      </c>
      <c r="B1338" s="1244" t="s">
        <v>2137</v>
      </c>
      <c r="C1338" s="1244" t="s">
        <v>2138</v>
      </c>
      <c r="D1338" s="1352">
        <v>2435.6999999999998</v>
      </c>
    </row>
    <row r="1339" spans="1:4" s="977" customFormat="1" ht="18" customHeight="1" x14ac:dyDescent="0.2">
      <c r="A1339" s="1351" t="s">
        <v>3093</v>
      </c>
      <c r="B1339" s="1244" t="s">
        <v>2137</v>
      </c>
      <c r="C1339" s="1244" t="s">
        <v>2138</v>
      </c>
      <c r="D1339" s="1352">
        <v>2435.6999999999998</v>
      </c>
    </row>
    <row r="1340" spans="1:4" s="977" customFormat="1" ht="18" customHeight="1" x14ac:dyDescent="0.2">
      <c r="A1340" s="1351" t="s">
        <v>3094</v>
      </c>
      <c r="B1340" s="1244" t="s">
        <v>1071</v>
      </c>
      <c r="C1340" s="1244" t="s">
        <v>1072</v>
      </c>
      <c r="D1340" s="1352">
        <v>4043.4</v>
      </c>
    </row>
    <row r="1341" spans="1:4" s="977" customFormat="1" ht="18" customHeight="1" x14ac:dyDescent="0.2">
      <c r="A1341" s="1351" t="s">
        <v>3095</v>
      </c>
      <c r="B1341" s="1244" t="s">
        <v>2137</v>
      </c>
      <c r="C1341" s="1244" t="s">
        <v>2138</v>
      </c>
      <c r="D1341" s="1352">
        <v>2435.6999999999998</v>
      </c>
    </row>
    <row r="1342" spans="1:4" s="977" customFormat="1" ht="18" customHeight="1" x14ac:dyDescent="0.2">
      <c r="A1342" s="1351" t="s">
        <v>3096</v>
      </c>
      <c r="B1342" s="1244" t="s">
        <v>2137</v>
      </c>
      <c r="C1342" s="1244" t="s">
        <v>2138</v>
      </c>
      <c r="D1342" s="1352">
        <v>2435.6999999999998</v>
      </c>
    </row>
    <row r="1343" spans="1:4" s="977" customFormat="1" ht="18" customHeight="1" x14ac:dyDescent="0.2">
      <c r="A1343" s="1351" t="s">
        <v>3097</v>
      </c>
      <c r="B1343" s="1244" t="s">
        <v>2137</v>
      </c>
      <c r="C1343" s="1244" t="s">
        <v>2138</v>
      </c>
      <c r="D1343" s="1352">
        <v>2435.6999999999998</v>
      </c>
    </row>
    <row r="1344" spans="1:4" s="977" customFormat="1" ht="18" customHeight="1" x14ac:dyDescent="0.2">
      <c r="A1344" s="1351" t="s">
        <v>3098</v>
      </c>
      <c r="B1344" s="1244" t="s">
        <v>2137</v>
      </c>
      <c r="C1344" s="1244" t="s">
        <v>2138</v>
      </c>
      <c r="D1344" s="1352">
        <v>2435.6999999999998</v>
      </c>
    </row>
    <row r="1345" spans="1:4" s="977" customFormat="1" ht="18" customHeight="1" x14ac:dyDescent="0.2">
      <c r="A1345" s="1351" t="s">
        <v>3099</v>
      </c>
      <c r="B1345" s="1244" t="s">
        <v>2137</v>
      </c>
      <c r="C1345" s="1244" t="s">
        <v>2138</v>
      </c>
      <c r="D1345" s="1352">
        <v>2435.6999999999998</v>
      </c>
    </row>
    <row r="1346" spans="1:4" s="977" customFormat="1" ht="18" customHeight="1" x14ac:dyDescent="0.2">
      <c r="A1346" s="1351" t="s">
        <v>3100</v>
      </c>
      <c r="B1346" s="1244" t="s">
        <v>2137</v>
      </c>
      <c r="C1346" s="1244" t="s">
        <v>2138</v>
      </c>
      <c r="D1346" s="1352">
        <v>2435.4499999999998</v>
      </c>
    </row>
    <row r="1347" spans="1:4" s="977" customFormat="1" ht="18" customHeight="1" x14ac:dyDescent="0.2">
      <c r="A1347" s="1351" t="s">
        <v>3101</v>
      </c>
      <c r="B1347" s="1244" t="s">
        <v>2122</v>
      </c>
      <c r="C1347" s="1244" t="s">
        <v>2123</v>
      </c>
      <c r="D1347" s="1352">
        <v>3470.7</v>
      </c>
    </row>
    <row r="1348" spans="1:4" s="977" customFormat="1" ht="18" customHeight="1" x14ac:dyDescent="0.2">
      <c r="A1348" s="1351" t="s">
        <v>3102</v>
      </c>
      <c r="B1348" s="1244" t="s">
        <v>2122</v>
      </c>
      <c r="C1348" s="1244" t="s">
        <v>2123</v>
      </c>
      <c r="D1348" s="1352">
        <v>3470.7</v>
      </c>
    </row>
    <row r="1349" spans="1:4" s="977" customFormat="1" ht="18" customHeight="1" x14ac:dyDescent="0.2">
      <c r="A1349" s="1351" t="s">
        <v>3103</v>
      </c>
      <c r="B1349" s="1244" t="s">
        <v>2122</v>
      </c>
      <c r="C1349" s="1244" t="s">
        <v>2123</v>
      </c>
      <c r="D1349" s="1352">
        <v>3470.7</v>
      </c>
    </row>
    <row r="1350" spans="1:4" s="977" customFormat="1" ht="18" customHeight="1" x14ac:dyDescent="0.2">
      <c r="A1350" s="1351" t="s">
        <v>3104</v>
      </c>
      <c r="B1350" s="1244" t="s">
        <v>2122</v>
      </c>
      <c r="C1350" s="1244" t="s">
        <v>2123</v>
      </c>
      <c r="D1350" s="1352">
        <v>3470.7</v>
      </c>
    </row>
    <row r="1351" spans="1:4" s="977" customFormat="1" ht="18" customHeight="1" x14ac:dyDescent="0.2">
      <c r="A1351" s="1351" t="s">
        <v>3105</v>
      </c>
      <c r="B1351" s="1244" t="s">
        <v>1071</v>
      </c>
      <c r="C1351" s="1244" t="s">
        <v>1072</v>
      </c>
      <c r="D1351" s="1352">
        <v>4043.4</v>
      </c>
    </row>
    <row r="1352" spans="1:4" s="977" customFormat="1" ht="18" customHeight="1" x14ac:dyDescent="0.2">
      <c r="A1352" s="1351" t="s">
        <v>3106</v>
      </c>
      <c r="B1352" s="1244" t="s">
        <v>2122</v>
      </c>
      <c r="C1352" s="1244" t="s">
        <v>2123</v>
      </c>
      <c r="D1352" s="1352">
        <v>3470.7</v>
      </c>
    </row>
    <row r="1353" spans="1:4" s="977" customFormat="1" ht="18" customHeight="1" x14ac:dyDescent="0.2">
      <c r="A1353" s="1351" t="s">
        <v>3107</v>
      </c>
      <c r="B1353" s="1244" t="s">
        <v>2122</v>
      </c>
      <c r="C1353" s="1244" t="s">
        <v>2123</v>
      </c>
      <c r="D1353" s="1352">
        <v>3470.7</v>
      </c>
    </row>
    <row r="1354" spans="1:4" s="977" customFormat="1" ht="18" customHeight="1" x14ac:dyDescent="0.2">
      <c r="A1354" s="1351" t="s">
        <v>3108</v>
      </c>
      <c r="B1354" s="1244" t="s">
        <v>2122</v>
      </c>
      <c r="C1354" s="1244" t="s">
        <v>2123</v>
      </c>
      <c r="D1354" s="1352">
        <v>3470.7</v>
      </c>
    </row>
    <row r="1355" spans="1:4" s="977" customFormat="1" ht="18" customHeight="1" x14ac:dyDescent="0.2">
      <c r="A1355" s="1351" t="s">
        <v>3109</v>
      </c>
      <c r="B1355" s="1244" t="s">
        <v>2122</v>
      </c>
      <c r="C1355" s="1244" t="s">
        <v>2123</v>
      </c>
      <c r="D1355" s="1352">
        <v>3470.7</v>
      </c>
    </row>
    <row r="1356" spans="1:4" s="977" customFormat="1" ht="18" customHeight="1" x14ac:dyDescent="0.2">
      <c r="A1356" s="1351" t="s">
        <v>3110</v>
      </c>
      <c r="B1356" s="1244" t="s">
        <v>2122</v>
      </c>
      <c r="C1356" s="1244" t="s">
        <v>2123</v>
      </c>
      <c r="D1356" s="1352">
        <v>3470.7</v>
      </c>
    </row>
    <row r="1357" spans="1:4" s="977" customFormat="1" ht="18" customHeight="1" x14ac:dyDescent="0.2">
      <c r="A1357" s="1351" t="s">
        <v>3111</v>
      </c>
      <c r="B1357" s="1244" t="s">
        <v>2122</v>
      </c>
      <c r="C1357" s="1244" t="s">
        <v>2123</v>
      </c>
      <c r="D1357" s="1352">
        <v>3470.7</v>
      </c>
    </row>
    <row r="1358" spans="1:4" s="977" customFormat="1" ht="18" customHeight="1" x14ac:dyDescent="0.2">
      <c r="A1358" s="1351" t="s">
        <v>3112</v>
      </c>
      <c r="B1358" s="1244" t="s">
        <v>2122</v>
      </c>
      <c r="C1358" s="1244" t="s">
        <v>2123</v>
      </c>
      <c r="D1358" s="1352">
        <v>3470.7</v>
      </c>
    </row>
    <row r="1359" spans="1:4" s="977" customFormat="1" ht="18" customHeight="1" x14ac:dyDescent="0.2">
      <c r="A1359" s="1351" t="s">
        <v>3113</v>
      </c>
      <c r="B1359" s="1244" t="s">
        <v>2122</v>
      </c>
      <c r="C1359" s="1244" t="s">
        <v>2123</v>
      </c>
      <c r="D1359" s="1352">
        <v>3470.7</v>
      </c>
    </row>
    <row r="1360" spans="1:4" s="977" customFormat="1" ht="18" customHeight="1" x14ac:dyDescent="0.2">
      <c r="A1360" s="1351" t="s">
        <v>3114</v>
      </c>
      <c r="B1360" s="1244" t="s">
        <v>3115</v>
      </c>
      <c r="C1360" s="1244" t="s">
        <v>2123</v>
      </c>
      <c r="D1360" s="1352">
        <v>3470</v>
      </c>
    </row>
    <row r="1361" spans="1:4" s="977" customFormat="1" ht="18" customHeight="1" x14ac:dyDescent="0.2">
      <c r="A1361" s="1351" t="s">
        <v>3116</v>
      </c>
      <c r="B1361" s="1244" t="s">
        <v>2122</v>
      </c>
      <c r="C1361" s="1244" t="s">
        <v>2123</v>
      </c>
      <c r="D1361" s="1352">
        <v>3470.7</v>
      </c>
    </row>
    <row r="1362" spans="1:4" s="977" customFormat="1" ht="18" customHeight="1" x14ac:dyDescent="0.2">
      <c r="A1362" s="1351" t="s">
        <v>3117</v>
      </c>
      <c r="B1362" s="1244" t="s">
        <v>1071</v>
      </c>
      <c r="C1362" s="1244" t="s">
        <v>1072</v>
      </c>
      <c r="D1362" s="1352">
        <v>4043.4</v>
      </c>
    </row>
    <row r="1363" spans="1:4" s="977" customFormat="1" ht="18" customHeight="1" x14ac:dyDescent="0.2">
      <c r="A1363" s="1351" t="s">
        <v>3118</v>
      </c>
      <c r="B1363" s="1244" t="s">
        <v>3119</v>
      </c>
      <c r="C1363" s="1244" t="s">
        <v>3120</v>
      </c>
      <c r="D1363" s="1352">
        <v>2629787.88</v>
      </c>
    </row>
    <row r="1364" spans="1:4" s="977" customFormat="1" ht="18" customHeight="1" x14ac:dyDescent="0.2">
      <c r="A1364" s="1351" t="s">
        <v>3121</v>
      </c>
      <c r="B1364" s="1244" t="s">
        <v>2313</v>
      </c>
      <c r="C1364" s="1244" t="s">
        <v>2314</v>
      </c>
      <c r="D1364" s="1352">
        <v>782</v>
      </c>
    </row>
    <row r="1365" spans="1:4" s="977" customFormat="1" ht="18" customHeight="1" x14ac:dyDescent="0.2">
      <c r="A1365" s="1351" t="s">
        <v>3124</v>
      </c>
      <c r="B1365" s="1244" t="s">
        <v>3122</v>
      </c>
      <c r="C1365" s="1244" t="s">
        <v>3123</v>
      </c>
      <c r="D1365" s="1352">
        <v>1</v>
      </c>
    </row>
    <row r="1366" spans="1:4" s="977" customFormat="1" ht="18" customHeight="1" x14ac:dyDescent="0.2">
      <c r="A1366" s="1351" t="s">
        <v>3125</v>
      </c>
      <c r="B1366" s="1244" t="s">
        <v>2548</v>
      </c>
      <c r="C1366" s="1244" t="s">
        <v>2549</v>
      </c>
      <c r="D1366" s="1352">
        <v>1</v>
      </c>
    </row>
    <row r="1367" spans="1:4" s="977" customFormat="1" ht="18" customHeight="1" x14ac:dyDescent="0.2">
      <c r="A1367" s="1351" t="s">
        <v>3126</v>
      </c>
      <c r="B1367" s="1244" t="s">
        <v>3127</v>
      </c>
      <c r="C1367" s="1244" t="s">
        <v>3128</v>
      </c>
      <c r="D1367" s="1352">
        <v>3129.15</v>
      </c>
    </row>
    <row r="1368" spans="1:4" s="977" customFormat="1" ht="18" customHeight="1" x14ac:dyDescent="0.2">
      <c r="A1368" s="1351" t="s">
        <v>3129</v>
      </c>
      <c r="B1368" s="1244" t="s">
        <v>2548</v>
      </c>
      <c r="C1368" s="1244" t="s">
        <v>2549</v>
      </c>
      <c r="D1368" s="1352">
        <v>708</v>
      </c>
    </row>
    <row r="1369" spans="1:4" s="977" customFormat="1" ht="18" customHeight="1" x14ac:dyDescent="0.2">
      <c r="A1369" s="1351" t="s">
        <v>3130</v>
      </c>
      <c r="B1369" s="1244" t="s">
        <v>3131</v>
      </c>
      <c r="C1369" s="1244" t="s">
        <v>3132</v>
      </c>
      <c r="D1369" s="1352">
        <v>642.73</v>
      </c>
    </row>
    <row r="1370" spans="1:4" s="977" customFormat="1" ht="18" customHeight="1" x14ac:dyDescent="0.2">
      <c r="A1370" s="1351" t="s">
        <v>3133</v>
      </c>
      <c r="B1370" s="1244" t="s">
        <v>3131</v>
      </c>
      <c r="C1370" s="1244" t="s">
        <v>3132</v>
      </c>
      <c r="D1370" s="1352">
        <v>1</v>
      </c>
    </row>
    <row r="1371" spans="1:4" s="977" customFormat="1" ht="18" customHeight="1" x14ac:dyDescent="0.2">
      <c r="A1371" s="1351" t="s">
        <v>3134</v>
      </c>
      <c r="B1371" s="1244" t="s">
        <v>3135</v>
      </c>
      <c r="C1371" s="1244" t="s">
        <v>3136</v>
      </c>
      <c r="D1371" s="1352">
        <v>1</v>
      </c>
    </row>
    <row r="1372" spans="1:4" s="977" customFormat="1" ht="18" customHeight="1" x14ac:dyDescent="0.2">
      <c r="A1372" s="1351" t="s">
        <v>3137</v>
      </c>
      <c r="B1372" s="1244" t="s">
        <v>2469</v>
      </c>
      <c r="C1372" s="1244" t="s">
        <v>2470</v>
      </c>
      <c r="D1372" s="1352">
        <v>693</v>
      </c>
    </row>
    <row r="1373" spans="1:4" s="977" customFormat="1" ht="18" customHeight="1" x14ac:dyDescent="0.2">
      <c r="A1373" s="1351" t="s">
        <v>3138</v>
      </c>
      <c r="B1373" s="1244" t="s">
        <v>1071</v>
      </c>
      <c r="C1373" s="1244" t="s">
        <v>1072</v>
      </c>
      <c r="D1373" s="1352">
        <v>4043.4</v>
      </c>
    </row>
    <row r="1374" spans="1:4" s="977" customFormat="1" ht="18" customHeight="1" x14ac:dyDescent="0.2">
      <c r="A1374" s="1351" t="s">
        <v>3139</v>
      </c>
      <c r="B1374" s="1244" t="s">
        <v>2544</v>
      </c>
      <c r="C1374" s="1244" t="s">
        <v>2545</v>
      </c>
      <c r="D1374" s="1352">
        <v>66199.429999999993</v>
      </c>
    </row>
    <row r="1375" spans="1:4" s="977" customFormat="1" ht="18" customHeight="1" x14ac:dyDescent="0.2">
      <c r="A1375" s="1351" t="s">
        <v>3140</v>
      </c>
      <c r="B1375" s="1244" t="s">
        <v>2544</v>
      </c>
      <c r="C1375" s="1244" t="s">
        <v>2545</v>
      </c>
      <c r="D1375" s="1352">
        <v>66199.429999999993</v>
      </c>
    </row>
    <row r="1376" spans="1:4" s="977" customFormat="1" ht="18" customHeight="1" x14ac:dyDescent="0.2">
      <c r="A1376" s="1351" t="s">
        <v>3141</v>
      </c>
      <c r="B1376" s="1244" t="s">
        <v>2544</v>
      </c>
      <c r="C1376" s="1244" t="s">
        <v>2545</v>
      </c>
      <c r="D1376" s="1352">
        <v>66199.429999999993</v>
      </c>
    </row>
    <row r="1377" spans="1:4" s="977" customFormat="1" ht="18" customHeight="1" x14ac:dyDescent="0.2">
      <c r="A1377" s="1351" t="s">
        <v>3142</v>
      </c>
      <c r="B1377" s="1244" t="s">
        <v>3143</v>
      </c>
      <c r="C1377" s="1244" t="s">
        <v>3144</v>
      </c>
      <c r="D1377" s="1352">
        <v>959.1</v>
      </c>
    </row>
    <row r="1378" spans="1:4" s="977" customFormat="1" ht="18" customHeight="1" x14ac:dyDescent="0.2">
      <c r="A1378" s="1351" t="s">
        <v>3145</v>
      </c>
      <c r="B1378" s="1244" t="s">
        <v>3146</v>
      </c>
      <c r="C1378" s="1244" t="s">
        <v>3146</v>
      </c>
      <c r="D1378" s="1352">
        <v>1</v>
      </c>
    </row>
    <row r="1379" spans="1:4" s="977" customFormat="1" ht="18" customHeight="1" x14ac:dyDescent="0.2">
      <c r="A1379" s="1351" t="s">
        <v>3147</v>
      </c>
      <c r="B1379" s="1244" t="s">
        <v>3148</v>
      </c>
      <c r="C1379" s="1244" t="s">
        <v>3149</v>
      </c>
      <c r="D1379" s="1352">
        <v>45942.5</v>
      </c>
    </row>
    <row r="1380" spans="1:4" s="977" customFormat="1" ht="18" customHeight="1" x14ac:dyDescent="0.2">
      <c r="A1380" s="1351" t="s">
        <v>3150</v>
      </c>
      <c r="B1380" s="1244" t="s">
        <v>3151</v>
      </c>
      <c r="C1380" s="1244" t="s">
        <v>3152</v>
      </c>
      <c r="D1380" s="1352">
        <v>11689.83</v>
      </c>
    </row>
    <row r="1381" spans="1:4" s="977" customFormat="1" ht="18" customHeight="1" x14ac:dyDescent="0.2">
      <c r="A1381" s="1351" t="s">
        <v>3153</v>
      </c>
      <c r="B1381" s="1244" t="s">
        <v>1071</v>
      </c>
      <c r="C1381" s="1244" t="s">
        <v>1072</v>
      </c>
      <c r="D1381" s="1352">
        <v>4043.4</v>
      </c>
    </row>
    <row r="1382" spans="1:4" s="977" customFormat="1" ht="18" customHeight="1" x14ac:dyDescent="0.2">
      <c r="A1382" s="1351" t="s">
        <v>3154</v>
      </c>
      <c r="B1382" s="1244" t="s">
        <v>1071</v>
      </c>
      <c r="C1382" s="1244" t="s">
        <v>1072</v>
      </c>
      <c r="D1382" s="1352">
        <v>4043.4</v>
      </c>
    </row>
    <row r="1383" spans="1:4" s="977" customFormat="1" ht="18" customHeight="1" x14ac:dyDescent="0.2">
      <c r="A1383" s="1351" t="s">
        <v>3155</v>
      </c>
      <c r="B1383" s="1244" t="s">
        <v>3156</v>
      </c>
      <c r="C1383" s="1244" t="s">
        <v>3157</v>
      </c>
      <c r="D1383" s="1352">
        <v>2399</v>
      </c>
    </row>
    <row r="1384" spans="1:4" s="977" customFormat="1" ht="18" customHeight="1" x14ac:dyDescent="0.2">
      <c r="A1384" s="1351" t="s">
        <v>3158</v>
      </c>
      <c r="B1384" s="1244" t="s">
        <v>3159</v>
      </c>
      <c r="C1384" s="1244" t="s">
        <v>3160</v>
      </c>
      <c r="D1384" s="1352">
        <v>1455</v>
      </c>
    </row>
    <row r="1385" spans="1:4" s="977" customFormat="1" ht="18" customHeight="1" x14ac:dyDescent="0.2">
      <c r="A1385" s="1351" t="s">
        <v>3161</v>
      </c>
      <c r="B1385" s="1244" t="s">
        <v>3162</v>
      </c>
      <c r="C1385" s="1244" t="s">
        <v>3163</v>
      </c>
      <c r="D1385" s="1352">
        <v>4990</v>
      </c>
    </row>
    <row r="1386" spans="1:4" s="977" customFormat="1" ht="18" customHeight="1" x14ac:dyDescent="0.2">
      <c r="A1386" s="1351" t="s">
        <v>3164</v>
      </c>
      <c r="B1386" s="1244" t="s">
        <v>3165</v>
      </c>
      <c r="C1386" s="1244" t="s">
        <v>3166</v>
      </c>
      <c r="D1386" s="1352">
        <v>3890</v>
      </c>
    </row>
    <row r="1387" spans="1:4" s="977" customFormat="1" ht="18" customHeight="1" x14ac:dyDescent="0.2">
      <c r="A1387" s="1351" t="s">
        <v>3167</v>
      </c>
      <c r="B1387" s="1244" t="s">
        <v>3168</v>
      </c>
      <c r="C1387" s="1244" t="s">
        <v>3169</v>
      </c>
      <c r="D1387" s="1352">
        <v>1490</v>
      </c>
    </row>
    <row r="1388" spans="1:4" s="977" customFormat="1" ht="18" customHeight="1" x14ac:dyDescent="0.2">
      <c r="A1388" s="1351" t="s">
        <v>3170</v>
      </c>
      <c r="B1388" s="1244" t="s">
        <v>3171</v>
      </c>
      <c r="C1388" s="1244" t="s">
        <v>3172</v>
      </c>
      <c r="D1388" s="1352">
        <v>4077.69</v>
      </c>
    </row>
    <row r="1389" spans="1:4" s="977" customFormat="1" ht="18" customHeight="1" x14ac:dyDescent="0.2">
      <c r="A1389" s="1351" t="s">
        <v>3173</v>
      </c>
      <c r="B1389" s="1244" t="s">
        <v>3174</v>
      </c>
      <c r="C1389" s="1244" t="s">
        <v>3175</v>
      </c>
      <c r="D1389" s="1352">
        <v>26450</v>
      </c>
    </row>
    <row r="1390" spans="1:4" s="977" customFormat="1" ht="18" customHeight="1" x14ac:dyDescent="0.2">
      <c r="A1390" s="1351" t="s">
        <v>3176</v>
      </c>
      <c r="B1390" s="1244" t="s">
        <v>1071</v>
      </c>
      <c r="C1390" s="1244" t="s">
        <v>1072</v>
      </c>
      <c r="D1390" s="1352">
        <v>4043.4</v>
      </c>
    </row>
    <row r="1391" spans="1:4" s="977" customFormat="1" ht="18" customHeight="1" x14ac:dyDescent="0.2">
      <c r="A1391" s="1351" t="s">
        <v>3177</v>
      </c>
      <c r="B1391" s="1244" t="s">
        <v>2511</v>
      </c>
      <c r="C1391" s="1244" t="s">
        <v>1704</v>
      </c>
      <c r="D1391" s="1352">
        <v>1</v>
      </c>
    </row>
    <row r="1392" spans="1:4" s="977" customFormat="1" ht="18" customHeight="1" x14ac:dyDescent="0.2">
      <c r="A1392" s="1351" t="s">
        <v>3178</v>
      </c>
      <c r="B1392" s="1244" t="s">
        <v>1410</v>
      </c>
      <c r="C1392" s="1244" t="s">
        <v>1411</v>
      </c>
      <c r="D1392" s="1352">
        <v>710</v>
      </c>
    </row>
    <row r="1393" spans="1:4" s="977" customFormat="1" ht="18" customHeight="1" x14ac:dyDescent="0.2">
      <c r="A1393" s="1351" t="s">
        <v>3179</v>
      </c>
      <c r="B1393" s="1244" t="s">
        <v>2574</v>
      </c>
      <c r="C1393" s="1244" t="s">
        <v>2575</v>
      </c>
      <c r="D1393" s="1352">
        <v>5290</v>
      </c>
    </row>
    <row r="1394" spans="1:4" s="977" customFormat="1" ht="18" customHeight="1" x14ac:dyDescent="0.2">
      <c r="A1394" s="1351" t="s">
        <v>3180</v>
      </c>
      <c r="B1394" s="1244" t="s">
        <v>3181</v>
      </c>
      <c r="C1394" s="1244" t="s">
        <v>3182</v>
      </c>
      <c r="D1394" s="1352">
        <v>818.8</v>
      </c>
    </row>
    <row r="1395" spans="1:4" s="977" customFormat="1" ht="18" customHeight="1" x14ac:dyDescent="0.2">
      <c r="A1395" s="1351" t="s">
        <v>3183</v>
      </c>
      <c r="B1395" s="1244" t="s">
        <v>3184</v>
      </c>
      <c r="C1395" s="1244" t="s">
        <v>3185</v>
      </c>
      <c r="D1395" s="1352">
        <v>1</v>
      </c>
    </row>
    <row r="1396" spans="1:4" s="977" customFormat="1" ht="18" customHeight="1" x14ac:dyDescent="0.2">
      <c r="A1396" s="1351" t="s">
        <v>3186</v>
      </c>
      <c r="B1396" s="1244" t="s">
        <v>1419</v>
      </c>
      <c r="C1396" s="1244" t="s">
        <v>3187</v>
      </c>
      <c r="D1396" s="1352">
        <v>1</v>
      </c>
    </row>
    <row r="1397" spans="1:4" s="977" customFormat="1" ht="18" customHeight="1" x14ac:dyDescent="0.2">
      <c r="A1397" s="1351" t="s">
        <v>3188</v>
      </c>
      <c r="B1397" s="1244" t="s">
        <v>3189</v>
      </c>
      <c r="C1397" s="1244" t="s">
        <v>3190</v>
      </c>
      <c r="D1397" s="1352">
        <v>1</v>
      </c>
    </row>
    <row r="1398" spans="1:4" s="977" customFormat="1" ht="18" customHeight="1" x14ac:dyDescent="0.2">
      <c r="A1398" s="1351" t="s">
        <v>3191</v>
      </c>
      <c r="B1398" s="1244" t="s">
        <v>3192</v>
      </c>
      <c r="C1398" s="1244" t="s">
        <v>3193</v>
      </c>
      <c r="D1398" s="1352">
        <v>1</v>
      </c>
    </row>
    <row r="1399" spans="1:4" s="977" customFormat="1" ht="18" customHeight="1" x14ac:dyDescent="0.2">
      <c r="A1399" s="1351" t="s">
        <v>3194</v>
      </c>
      <c r="B1399" s="1244" t="s">
        <v>3189</v>
      </c>
      <c r="C1399" s="1244" t="s">
        <v>3190</v>
      </c>
      <c r="D1399" s="1352">
        <v>1</v>
      </c>
    </row>
    <row r="1400" spans="1:4" s="977" customFormat="1" ht="18" customHeight="1" x14ac:dyDescent="0.2">
      <c r="A1400" s="1351" t="s">
        <v>3195</v>
      </c>
      <c r="B1400" s="1244" t="s">
        <v>1071</v>
      </c>
      <c r="C1400" s="1244" t="s">
        <v>1072</v>
      </c>
      <c r="D1400" s="1352">
        <v>4043.4</v>
      </c>
    </row>
    <row r="1401" spans="1:4" s="977" customFormat="1" ht="18" customHeight="1" x14ac:dyDescent="0.2">
      <c r="A1401" s="1351" t="s">
        <v>3196</v>
      </c>
      <c r="B1401" s="1244" t="s">
        <v>3192</v>
      </c>
      <c r="C1401" s="1244" t="s">
        <v>3193</v>
      </c>
      <c r="D1401" s="1352">
        <v>1</v>
      </c>
    </row>
    <row r="1402" spans="1:4" s="977" customFormat="1" ht="18" customHeight="1" x14ac:dyDescent="0.2">
      <c r="A1402" s="1351" t="s">
        <v>3197</v>
      </c>
      <c r="B1402" s="1244" t="s">
        <v>3189</v>
      </c>
      <c r="C1402" s="1244" t="s">
        <v>3190</v>
      </c>
      <c r="D1402" s="1352">
        <v>1</v>
      </c>
    </row>
    <row r="1403" spans="1:4" s="977" customFormat="1" ht="18" customHeight="1" x14ac:dyDescent="0.2">
      <c r="A1403" s="1351" t="s">
        <v>3198</v>
      </c>
      <c r="B1403" s="1244" t="s">
        <v>3199</v>
      </c>
      <c r="C1403" s="1244" t="s">
        <v>3200</v>
      </c>
      <c r="D1403" s="1352">
        <v>1998.89</v>
      </c>
    </row>
    <row r="1404" spans="1:4" s="977" customFormat="1" ht="18" customHeight="1" x14ac:dyDescent="0.2">
      <c r="A1404" s="1351" t="s">
        <v>3201</v>
      </c>
      <c r="B1404" s="1244" t="s">
        <v>3202</v>
      </c>
      <c r="C1404" s="1244" t="s">
        <v>3203</v>
      </c>
      <c r="D1404" s="1352">
        <v>6136.96</v>
      </c>
    </row>
    <row r="1405" spans="1:4" s="977" customFormat="1" ht="18" customHeight="1" x14ac:dyDescent="0.2">
      <c r="A1405" s="1351" t="s">
        <v>3204</v>
      </c>
      <c r="B1405" s="1244" t="s">
        <v>3205</v>
      </c>
      <c r="C1405" s="1244" t="s">
        <v>3206</v>
      </c>
      <c r="D1405" s="1352">
        <v>18400</v>
      </c>
    </row>
    <row r="1406" spans="1:4" s="977" customFormat="1" ht="18" customHeight="1" x14ac:dyDescent="0.2">
      <c r="A1406" s="1351" t="s">
        <v>3207</v>
      </c>
      <c r="B1406" s="1244" t="s">
        <v>3208</v>
      </c>
      <c r="C1406" s="1244" t="s">
        <v>3208</v>
      </c>
      <c r="D1406" s="1352">
        <v>225993.7</v>
      </c>
    </row>
    <row r="1407" spans="1:4" s="977" customFormat="1" ht="18" customHeight="1" x14ac:dyDescent="0.2">
      <c r="A1407" s="1351" t="s">
        <v>3209</v>
      </c>
      <c r="B1407" s="1244" t="s">
        <v>3210</v>
      </c>
      <c r="C1407" s="1244" t="s">
        <v>3211</v>
      </c>
      <c r="D1407" s="1352">
        <v>899</v>
      </c>
    </row>
    <row r="1408" spans="1:4" s="977" customFormat="1" ht="18" customHeight="1" x14ac:dyDescent="0.2">
      <c r="A1408" s="1351" t="s">
        <v>3212</v>
      </c>
      <c r="B1408" s="1244" t="s">
        <v>3210</v>
      </c>
      <c r="C1408" s="1244" t="s">
        <v>3211</v>
      </c>
      <c r="D1408" s="1352">
        <v>899</v>
      </c>
    </row>
    <row r="1409" spans="1:4" s="977" customFormat="1" ht="18" customHeight="1" x14ac:dyDescent="0.2">
      <c r="A1409" s="1351" t="s">
        <v>3213</v>
      </c>
      <c r="B1409" s="1244" t="s">
        <v>3214</v>
      </c>
      <c r="C1409" s="1244" t="s">
        <v>3215</v>
      </c>
      <c r="D1409" s="1352">
        <v>5221.95</v>
      </c>
    </row>
    <row r="1410" spans="1:4" s="977" customFormat="1" ht="18" customHeight="1" x14ac:dyDescent="0.2">
      <c r="A1410" s="1351" t="s">
        <v>3216</v>
      </c>
      <c r="B1410" s="1244" t="s">
        <v>1071</v>
      </c>
      <c r="C1410" s="1244" t="s">
        <v>1072</v>
      </c>
      <c r="D1410" s="1352">
        <v>4043.4</v>
      </c>
    </row>
    <row r="1411" spans="1:4" s="977" customFormat="1" ht="18" customHeight="1" x14ac:dyDescent="0.2">
      <c r="A1411" s="1351" t="s">
        <v>3217</v>
      </c>
      <c r="B1411" s="1244" t="s">
        <v>3218</v>
      </c>
      <c r="C1411" s="1244" t="s">
        <v>3219</v>
      </c>
      <c r="D1411" s="1352">
        <v>5646.5</v>
      </c>
    </row>
    <row r="1412" spans="1:4" s="977" customFormat="1" ht="18" customHeight="1" x14ac:dyDescent="0.2">
      <c r="A1412" s="1351" t="s">
        <v>3220</v>
      </c>
      <c r="B1412" s="1244" t="s">
        <v>3218</v>
      </c>
      <c r="C1412" s="1244" t="s">
        <v>3219</v>
      </c>
      <c r="D1412" s="1352">
        <v>5646.5</v>
      </c>
    </row>
    <row r="1413" spans="1:4" s="977" customFormat="1" ht="18" customHeight="1" x14ac:dyDescent="0.2">
      <c r="A1413" s="1351" t="s">
        <v>3221</v>
      </c>
      <c r="B1413" s="1244" t="s">
        <v>3218</v>
      </c>
      <c r="C1413" s="1244" t="s">
        <v>3219</v>
      </c>
      <c r="D1413" s="1352">
        <v>5646.5</v>
      </c>
    </row>
    <row r="1414" spans="1:4" s="977" customFormat="1" ht="18" customHeight="1" x14ac:dyDescent="0.2">
      <c r="A1414" s="1351" t="s">
        <v>3222</v>
      </c>
      <c r="B1414" s="1244" t="s">
        <v>3223</v>
      </c>
      <c r="C1414" s="1244" t="s">
        <v>3224</v>
      </c>
      <c r="D1414" s="1352">
        <v>10427.969999999999</v>
      </c>
    </row>
    <row r="1415" spans="1:4" s="977" customFormat="1" ht="18" customHeight="1" x14ac:dyDescent="0.2">
      <c r="A1415" s="1351" t="s">
        <v>3225</v>
      </c>
      <c r="B1415" s="1244" t="s">
        <v>3226</v>
      </c>
      <c r="C1415" s="1244" t="s">
        <v>3226</v>
      </c>
      <c r="D1415" s="1352">
        <v>3013.97</v>
      </c>
    </row>
    <row r="1416" spans="1:4" s="977" customFormat="1" ht="18" customHeight="1" x14ac:dyDescent="0.2">
      <c r="A1416" s="1351" t="s">
        <v>3227</v>
      </c>
      <c r="B1416" s="1244" t="s">
        <v>3228</v>
      </c>
      <c r="C1416" s="1244" t="s">
        <v>3229</v>
      </c>
      <c r="D1416" s="1352">
        <v>17348.900000000001</v>
      </c>
    </row>
    <row r="1417" spans="1:4" s="977" customFormat="1" ht="18" customHeight="1" x14ac:dyDescent="0.2">
      <c r="A1417" s="1351" t="s">
        <v>3230</v>
      </c>
      <c r="B1417" s="1244" t="s">
        <v>3231</v>
      </c>
      <c r="C1417" s="1244" t="s">
        <v>3232</v>
      </c>
      <c r="D1417" s="1352">
        <v>5508.58</v>
      </c>
    </row>
    <row r="1418" spans="1:4" s="977" customFormat="1" ht="18" customHeight="1" x14ac:dyDescent="0.2">
      <c r="A1418" s="1351" t="s">
        <v>3233</v>
      </c>
      <c r="B1418" s="1244" t="s">
        <v>3231</v>
      </c>
      <c r="C1418" s="1244" t="s">
        <v>3232</v>
      </c>
      <c r="D1418" s="1352">
        <v>5508.58</v>
      </c>
    </row>
    <row r="1419" spans="1:4" s="977" customFormat="1" ht="18" customHeight="1" x14ac:dyDescent="0.2">
      <c r="A1419" s="1351" t="s">
        <v>3234</v>
      </c>
      <c r="B1419" s="1244" t="s">
        <v>3235</v>
      </c>
      <c r="C1419" s="1244" t="s">
        <v>3235</v>
      </c>
      <c r="D1419" s="1352">
        <v>9190</v>
      </c>
    </row>
    <row r="1420" spans="1:4" s="977" customFormat="1" ht="18" customHeight="1" x14ac:dyDescent="0.2">
      <c r="A1420" s="1351" t="s">
        <v>3236</v>
      </c>
      <c r="B1420" s="1244" t="s">
        <v>3237</v>
      </c>
      <c r="C1420" s="1244" t="s">
        <v>3238</v>
      </c>
      <c r="D1420" s="1352">
        <v>1</v>
      </c>
    </row>
    <row r="1421" spans="1:4" s="977" customFormat="1" ht="18" customHeight="1" x14ac:dyDescent="0.2">
      <c r="A1421" s="1351" t="s">
        <v>3239</v>
      </c>
      <c r="B1421" s="1244" t="s">
        <v>1071</v>
      </c>
      <c r="C1421" s="1244" t="s">
        <v>1072</v>
      </c>
      <c r="D1421" s="1352">
        <v>4043.4</v>
      </c>
    </row>
    <row r="1422" spans="1:4" s="977" customFormat="1" ht="18" customHeight="1" x14ac:dyDescent="0.2">
      <c r="A1422" s="1351" t="s">
        <v>3240</v>
      </c>
      <c r="B1422" s="1244" t="s">
        <v>3241</v>
      </c>
      <c r="C1422" s="1244" t="s">
        <v>3241</v>
      </c>
      <c r="D1422" s="1352">
        <v>1</v>
      </c>
    </row>
    <row r="1423" spans="1:4" s="977" customFormat="1" ht="18" customHeight="1" x14ac:dyDescent="0.2">
      <c r="A1423" s="1351" t="s">
        <v>3242</v>
      </c>
      <c r="B1423" s="1244" t="s">
        <v>3243</v>
      </c>
      <c r="C1423" s="1244" t="s">
        <v>3244</v>
      </c>
      <c r="D1423" s="1352">
        <v>13919.31</v>
      </c>
    </row>
    <row r="1424" spans="1:4" s="977" customFormat="1" ht="18" customHeight="1" x14ac:dyDescent="0.2">
      <c r="A1424" s="1351" t="s">
        <v>3245</v>
      </c>
      <c r="B1424" s="1244" t="s">
        <v>3243</v>
      </c>
      <c r="C1424" s="1244" t="s">
        <v>3244</v>
      </c>
      <c r="D1424" s="1352">
        <v>13919.31</v>
      </c>
    </row>
    <row r="1425" spans="1:4" s="977" customFormat="1" ht="18" customHeight="1" x14ac:dyDescent="0.2">
      <c r="A1425" s="1351" t="s">
        <v>3246</v>
      </c>
      <c r="B1425" s="1244" t="s">
        <v>3243</v>
      </c>
      <c r="C1425" s="1244" t="s">
        <v>3244</v>
      </c>
      <c r="D1425" s="1352">
        <v>13919.32</v>
      </c>
    </row>
    <row r="1426" spans="1:4" s="977" customFormat="1" ht="18" customHeight="1" x14ac:dyDescent="0.2">
      <c r="A1426" s="1351" t="s">
        <v>3247</v>
      </c>
      <c r="B1426" s="1244" t="s">
        <v>3248</v>
      </c>
      <c r="C1426" s="1244" t="s">
        <v>3249</v>
      </c>
      <c r="D1426" s="1352">
        <v>1</v>
      </c>
    </row>
    <row r="1427" spans="1:4" s="977" customFormat="1" ht="18" customHeight="1" x14ac:dyDescent="0.2">
      <c r="A1427" s="1351" t="s">
        <v>3250</v>
      </c>
      <c r="B1427" s="1244" t="s">
        <v>3248</v>
      </c>
      <c r="C1427" s="1244" t="s">
        <v>3249</v>
      </c>
      <c r="D1427" s="1352">
        <v>1</v>
      </c>
    </row>
    <row r="1428" spans="1:4" s="977" customFormat="1" ht="18" customHeight="1" x14ac:dyDescent="0.2">
      <c r="A1428" s="1351" t="s">
        <v>3251</v>
      </c>
      <c r="B1428" s="1244" t="s">
        <v>3248</v>
      </c>
      <c r="C1428" s="1244" t="s">
        <v>3249</v>
      </c>
      <c r="D1428" s="1352">
        <v>1</v>
      </c>
    </row>
    <row r="1429" spans="1:4" s="977" customFormat="1" ht="18" customHeight="1" x14ac:dyDescent="0.2">
      <c r="A1429" s="1351" t="s">
        <v>3252</v>
      </c>
      <c r="B1429" s="1244" t="s">
        <v>20135</v>
      </c>
      <c r="C1429" s="1244" t="s">
        <v>20136</v>
      </c>
      <c r="D1429" s="1352">
        <v>2779.94</v>
      </c>
    </row>
    <row r="1430" spans="1:4" s="977" customFormat="1" ht="18" customHeight="1" x14ac:dyDescent="0.2">
      <c r="A1430" s="1351" t="s">
        <v>3253</v>
      </c>
      <c r="B1430" s="1244" t="s">
        <v>20135</v>
      </c>
      <c r="C1430" s="1244" t="s">
        <v>20137</v>
      </c>
      <c r="D1430" s="1352">
        <v>2978.5</v>
      </c>
    </row>
    <row r="1431" spans="1:4" s="977" customFormat="1" ht="18" customHeight="1" x14ac:dyDescent="0.2">
      <c r="A1431" s="1351" t="s">
        <v>3254</v>
      </c>
      <c r="B1431" s="1244" t="s">
        <v>3255</v>
      </c>
      <c r="C1431" s="1244" t="s">
        <v>3256</v>
      </c>
      <c r="D1431" s="1352">
        <v>6741.3</v>
      </c>
    </row>
    <row r="1432" spans="1:4" s="977" customFormat="1" ht="18" customHeight="1" x14ac:dyDescent="0.2">
      <c r="A1432" s="1351" t="s">
        <v>3257</v>
      </c>
      <c r="B1432" s="1244" t="s">
        <v>1071</v>
      </c>
      <c r="C1432" s="1244" t="s">
        <v>1072</v>
      </c>
      <c r="D1432" s="1352">
        <v>4043.4</v>
      </c>
    </row>
    <row r="1433" spans="1:4" s="977" customFormat="1" ht="18" customHeight="1" x14ac:dyDescent="0.2">
      <c r="A1433" s="1351" t="s">
        <v>3258</v>
      </c>
      <c r="B1433" s="1244" t="s">
        <v>3255</v>
      </c>
      <c r="C1433" s="1244" t="s">
        <v>3256</v>
      </c>
      <c r="D1433" s="1352">
        <v>6741.3</v>
      </c>
    </row>
    <row r="1434" spans="1:4" s="977" customFormat="1" ht="18" customHeight="1" x14ac:dyDescent="0.2">
      <c r="A1434" s="1351" t="s">
        <v>3259</v>
      </c>
      <c r="B1434" s="1244" t="s">
        <v>3255</v>
      </c>
      <c r="C1434" s="1244" t="s">
        <v>3256</v>
      </c>
      <c r="D1434" s="1352">
        <v>6741.3</v>
      </c>
    </row>
    <row r="1435" spans="1:4" s="977" customFormat="1" ht="18" customHeight="1" x14ac:dyDescent="0.2">
      <c r="A1435" s="1351" t="s">
        <v>3260</v>
      </c>
      <c r="B1435" s="1244" t="s">
        <v>3261</v>
      </c>
      <c r="C1435" s="1244" t="s">
        <v>3262</v>
      </c>
      <c r="D1435" s="1352">
        <v>272100</v>
      </c>
    </row>
    <row r="1436" spans="1:4" s="977" customFormat="1" ht="18" customHeight="1" x14ac:dyDescent="0.2">
      <c r="A1436" s="1351" t="s">
        <v>3263</v>
      </c>
      <c r="B1436" s="1244" t="s">
        <v>3264</v>
      </c>
      <c r="C1436" s="1244" t="s">
        <v>3265</v>
      </c>
      <c r="D1436" s="1352">
        <v>999</v>
      </c>
    </row>
    <row r="1437" spans="1:4" s="977" customFormat="1" ht="18" customHeight="1" x14ac:dyDescent="0.2">
      <c r="A1437" s="1351" t="s">
        <v>3266</v>
      </c>
      <c r="B1437" s="1244" t="s">
        <v>3264</v>
      </c>
      <c r="C1437" s="1244" t="s">
        <v>3265</v>
      </c>
      <c r="D1437" s="1352">
        <v>999</v>
      </c>
    </row>
    <row r="1438" spans="1:4" s="977" customFormat="1" ht="18" customHeight="1" x14ac:dyDescent="0.2">
      <c r="A1438" s="1351" t="s">
        <v>3267</v>
      </c>
      <c r="B1438" s="1244" t="s">
        <v>3268</v>
      </c>
      <c r="C1438" s="1244" t="s">
        <v>3268</v>
      </c>
      <c r="D1438" s="1352">
        <v>7260.52</v>
      </c>
    </row>
    <row r="1439" spans="1:4" s="977" customFormat="1" ht="18" customHeight="1" x14ac:dyDescent="0.2">
      <c r="A1439" s="1351" t="s">
        <v>3269</v>
      </c>
      <c r="B1439" s="1244" t="s">
        <v>2678</v>
      </c>
      <c r="C1439" s="1244" t="s">
        <v>2679</v>
      </c>
      <c r="D1439" s="1352">
        <v>5953.21</v>
      </c>
    </row>
    <row r="1440" spans="1:4" s="977" customFormat="1" ht="18" customHeight="1" x14ac:dyDescent="0.2">
      <c r="A1440" s="1351" t="s">
        <v>3270</v>
      </c>
      <c r="B1440" s="1244" t="s">
        <v>2678</v>
      </c>
      <c r="C1440" s="1244" t="s">
        <v>2679</v>
      </c>
      <c r="D1440" s="1352">
        <v>5953.21</v>
      </c>
    </row>
    <row r="1441" spans="1:4" s="977" customFormat="1" ht="18" customHeight="1" x14ac:dyDescent="0.2">
      <c r="A1441" s="1351" t="s">
        <v>3271</v>
      </c>
      <c r="B1441" s="1244" t="s">
        <v>3272</v>
      </c>
      <c r="C1441" s="1244" t="s">
        <v>3273</v>
      </c>
      <c r="D1441" s="1352">
        <v>807.41</v>
      </c>
    </row>
    <row r="1442" spans="1:4" s="977" customFormat="1" ht="18" customHeight="1" x14ac:dyDescent="0.2">
      <c r="A1442" s="1351" t="s">
        <v>3274</v>
      </c>
      <c r="B1442" s="1244" t="s">
        <v>3272</v>
      </c>
      <c r="C1442" s="1244" t="s">
        <v>3273</v>
      </c>
      <c r="D1442" s="1352">
        <v>807.41</v>
      </c>
    </row>
    <row r="1443" spans="1:4" s="977" customFormat="1" ht="18" customHeight="1" x14ac:dyDescent="0.2">
      <c r="A1443" s="1351" t="s">
        <v>3275</v>
      </c>
      <c r="B1443" s="1244" t="s">
        <v>1071</v>
      </c>
      <c r="C1443" s="1244" t="s">
        <v>1072</v>
      </c>
      <c r="D1443" s="1352">
        <v>4043.4</v>
      </c>
    </row>
    <row r="1444" spans="1:4" s="977" customFormat="1" ht="18" customHeight="1" x14ac:dyDescent="0.2">
      <c r="A1444" s="1351" t="s">
        <v>3276</v>
      </c>
      <c r="B1444" s="1244" t="s">
        <v>3272</v>
      </c>
      <c r="C1444" s="1244" t="s">
        <v>3273</v>
      </c>
      <c r="D1444" s="1352">
        <v>807.41</v>
      </c>
    </row>
    <row r="1445" spans="1:4" s="977" customFormat="1" ht="18" customHeight="1" x14ac:dyDescent="0.2">
      <c r="A1445" s="1351" t="s">
        <v>3277</v>
      </c>
      <c r="B1445" s="1244" t="s">
        <v>3272</v>
      </c>
      <c r="C1445" s="1244" t="s">
        <v>3273</v>
      </c>
      <c r="D1445" s="1352">
        <v>807.41</v>
      </c>
    </row>
    <row r="1446" spans="1:4" s="977" customFormat="1" ht="18" customHeight="1" x14ac:dyDescent="0.2">
      <c r="A1446" s="1351" t="s">
        <v>3278</v>
      </c>
      <c r="B1446" s="1244" t="s">
        <v>3279</v>
      </c>
      <c r="C1446" s="1244" t="s">
        <v>3280</v>
      </c>
      <c r="D1446" s="1352">
        <v>1</v>
      </c>
    </row>
    <row r="1447" spans="1:4" s="977" customFormat="1" ht="18" customHeight="1" x14ac:dyDescent="0.2">
      <c r="A1447" s="1351" t="s">
        <v>3281</v>
      </c>
      <c r="B1447" s="1244" t="s">
        <v>3282</v>
      </c>
      <c r="C1447" s="1244" t="s">
        <v>3282</v>
      </c>
      <c r="D1447" s="1352">
        <v>1490.02</v>
      </c>
    </row>
    <row r="1448" spans="1:4" s="977" customFormat="1" ht="18" customHeight="1" x14ac:dyDescent="0.2">
      <c r="A1448" s="1351" t="s">
        <v>3283</v>
      </c>
      <c r="B1448" s="1244" t="s">
        <v>3284</v>
      </c>
      <c r="C1448" s="1244" t="s">
        <v>3284</v>
      </c>
      <c r="D1448" s="1352">
        <v>1366.57</v>
      </c>
    </row>
    <row r="1449" spans="1:4" s="977" customFormat="1" ht="18" customHeight="1" x14ac:dyDescent="0.2">
      <c r="A1449" s="1351" t="s">
        <v>3285</v>
      </c>
      <c r="B1449" s="1244" t="s">
        <v>3286</v>
      </c>
      <c r="C1449" s="1244" t="s">
        <v>3287</v>
      </c>
      <c r="D1449" s="1352">
        <v>1487.81</v>
      </c>
    </row>
    <row r="1450" spans="1:4" s="977" customFormat="1" ht="18" customHeight="1" x14ac:dyDescent="0.2">
      <c r="A1450" s="1351" t="s">
        <v>3288</v>
      </c>
      <c r="B1450" s="1244" t="s">
        <v>3289</v>
      </c>
      <c r="C1450" s="1244" t="s">
        <v>3290</v>
      </c>
      <c r="D1450" s="1352">
        <v>1425.96</v>
      </c>
    </row>
    <row r="1451" spans="1:4" s="977" customFormat="1" ht="18" customHeight="1" x14ac:dyDescent="0.2">
      <c r="A1451" s="1351" t="s">
        <v>3291</v>
      </c>
      <c r="B1451" s="1244" t="s">
        <v>3292</v>
      </c>
      <c r="C1451" s="1244" t="s">
        <v>3293</v>
      </c>
      <c r="D1451" s="1352">
        <v>150282</v>
      </c>
    </row>
    <row r="1452" spans="1:4" s="977" customFormat="1" ht="18" customHeight="1" x14ac:dyDescent="0.2">
      <c r="A1452" s="1351" t="s">
        <v>3294</v>
      </c>
      <c r="B1452" s="1244" t="s">
        <v>3295</v>
      </c>
      <c r="C1452" s="1244" t="s">
        <v>3296</v>
      </c>
      <c r="D1452" s="1352">
        <v>2599.52</v>
      </c>
    </row>
    <row r="1453" spans="1:4" s="977" customFormat="1" ht="18" customHeight="1" x14ac:dyDescent="0.2">
      <c r="A1453" s="1351" t="s">
        <v>3297</v>
      </c>
      <c r="B1453" s="1244" t="s">
        <v>3298</v>
      </c>
      <c r="C1453" s="1244" t="s">
        <v>3299</v>
      </c>
      <c r="D1453" s="1352">
        <v>4255.03</v>
      </c>
    </row>
    <row r="1454" spans="1:4" s="977" customFormat="1" ht="18" customHeight="1" x14ac:dyDescent="0.2">
      <c r="A1454" s="1351" t="s">
        <v>3300</v>
      </c>
      <c r="B1454" s="1244" t="s">
        <v>1071</v>
      </c>
      <c r="C1454" s="1244" t="s">
        <v>1072</v>
      </c>
      <c r="D1454" s="1352">
        <v>4043.4</v>
      </c>
    </row>
    <row r="1455" spans="1:4" s="977" customFormat="1" ht="18" customHeight="1" x14ac:dyDescent="0.2">
      <c r="A1455" s="1351" t="s">
        <v>3301</v>
      </c>
      <c r="B1455" s="1244" t="s">
        <v>2639</v>
      </c>
      <c r="C1455" s="1244" t="s">
        <v>2640</v>
      </c>
      <c r="D1455" s="1352">
        <v>20826.63</v>
      </c>
    </row>
    <row r="1456" spans="1:4" s="977" customFormat="1" ht="18" customHeight="1" x14ac:dyDescent="0.2">
      <c r="A1456" s="1351" t="s">
        <v>3302</v>
      </c>
      <c r="B1456" s="1244" t="s">
        <v>3192</v>
      </c>
      <c r="C1456" s="1244" t="s">
        <v>3193</v>
      </c>
      <c r="D1456" s="1352">
        <v>8957.5</v>
      </c>
    </row>
    <row r="1457" spans="1:4" s="977" customFormat="1" ht="18" customHeight="1" x14ac:dyDescent="0.2">
      <c r="A1457" s="1351" t="s">
        <v>3303</v>
      </c>
      <c r="B1457" s="1244" t="s">
        <v>3192</v>
      </c>
      <c r="C1457" s="1244" t="s">
        <v>3193</v>
      </c>
      <c r="D1457" s="1352">
        <v>8957.5</v>
      </c>
    </row>
    <row r="1458" spans="1:4" s="977" customFormat="1" ht="18" customHeight="1" x14ac:dyDescent="0.2">
      <c r="A1458" s="1351" t="s">
        <v>3304</v>
      </c>
      <c r="B1458" s="1244" t="s">
        <v>3305</v>
      </c>
      <c r="C1458" s="1244" t="s">
        <v>3306</v>
      </c>
      <c r="D1458" s="1352">
        <v>1</v>
      </c>
    </row>
    <row r="1459" spans="1:4" s="977" customFormat="1" ht="18" customHeight="1" x14ac:dyDescent="0.2">
      <c r="A1459" s="1351" t="s">
        <v>3307</v>
      </c>
      <c r="B1459" s="1244" t="s">
        <v>3305</v>
      </c>
      <c r="C1459" s="1244" t="s">
        <v>3306</v>
      </c>
      <c r="D1459" s="1352">
        <v>1</v>
      </c>
    </row>
    <row r="1460" spans="1:4" s="977" customFormat="1" ht="18" customHeight="1" x14ac:dyDescent="0.2">
      <c r="A1460" s="1351" t="s">
        <v>3308</v>
      </c>
      <c r="B1460" s="1244" t="s">
        <v>3309</v>
      </c>
      <c r="C1460" s="1244" t="s">
        <v>3310</v>
      </c>
      <c r="D1460" s="1352">
        <v>999</v>
      </c>
    </row>
    <row r="1461" spans="1:4" s="977" customFormat="1" ht="18" customHeight="1" x14ac:dyDescent="0.2">
      <c r="A1461" s="1351" t="s">
        <v>3311</v>
      </c>
      <c r="B1461" s="1244" t="s">
        <v>3312</v>
      </c>
      <c r="C1461" s="1244" t="s">
        <v>3313</v>
      </c>
      <c r="D1461" s="1352">
        <v>1959</v>
      </c>
    </row>
    <row r="1462" spans="1:4" s="977" customFormat="1" ht="18" customHeight="1" x14ac:dyDescent="0.2">
      <c r="A1462" s="1351" t="s">
        <v>3314</v>
      </c>
      <c r="B1462" s="1244" t="s">
        <v>3315</v>
      </c>
      <c r="C1462" s="1244" t="s">
        <v>3316</v>
      </c>
      <c r="D1462" s="1352">
        <v>3589</v>
      </c>
    </row>
    <row r="1463" spans="1:4" s="977" customFormat="1" ht="18" customHeight="1" x14ac:dyDescent="0.2">
      <c r="A1463" s="1351" t="s">
        <v>3317</v>
      </c>
      <c r="B1463" s="1244" t="s">
        <v>3318</v>
      </c>
      <c r="C1463" s="1244" t="s">
        <v>3319</v>
      </c>
      <c r="D1463" s="1352">
        <v>1519</v>
      </c>
    </row>
    <row r="1464" spans="1:4" s="977" customFormat="1" ht="18" customHeight="1" x14ac:dyDescent="0.2">
      <c r="A1464" s="1351" t="s">
        <v>3320</v>
      </c>
      <c r="B1464" s="1244" t="s">
        <v>3321</v>
      </c>
      <c r="C1464" s="1244" t="s">
        <v>3322</v>
      </c>
      <c r="D1464" s="1352">
        <v>1461.88</v>
      </c>
    </row>
    <row r="1465" spans="1:4" s="977" customFormat="1" ht="18" customHeight="1" x14ac:dyDescent="0.2">
      <c r="A1465" s="1351" t="s">
        <v>3323</v>
      </c>
      <c r="B1465" s="1244" t="s">
        <v>3324</v>
      </c>
      <c r="C1465" s="1244" t="s">
        <v>3325</v>
      </c>
      <c r="D1465" s="1352">
        <v>7083.71</v>
      </c>
    </row>
    <row r="1466" spans="1:4" s="977" customFormat="1" ht="18" customHeight="1" x14ac:dyDescent="0.2">
      <c r="A1466" s="1351" t="s">
        <v>3326</v>
      </c>
      <c r="B1466" s="1244" t="s">
        <v>1071</v>
      </c>
      <c r="C1466" s="1244" t="s">
        <v>1072</v>
      </c>
      <c r="D1466" s="1352">
        <v>4043.4</v>
      </c>
    </row>
    <row r="1467" spans="1:4" s="977" customFormat="1" ht="18" customHeight="1" x14ac:dyDescent="0.2">
      <c r="A1467" s="1351" t="s">
        <v>3327</v>
      </c>
      <c r="B1467" s="1244" t="s">
        <v>3321</v>
      </c>
      <c r="C1467" s="1244" t="s">
        <v>3322</v>
      </c>
      <c r="D1467" s="1352">
        <v>1461.88</v>
      </c>
    </row>
    <row r="1468" spans="1:4" s="977" customFormat="1" ht="18" customHeight="1" x14ac:dyDescent="0.2">
      <c r="A1468" s="1351" t="s">
        <v>3328</v>
      </c>
      <c r="B1468" s="1244" t="s">
        <v>3321</v>
      </c>
      <c r="C1468" s="1244" t="s">
        <v>3322</v>
      </c>
      <c r="D1468" s="1352">
        <v>1461.88</v>
      </c>
    </row>
    <row r="1469" spans="1:4" s="977" customFormat="1" ht="18" customHeight="1" x14ac:dyDescent="0.2">
      <c r="A1469" s="1351" t="s">
        <v>3329</v>
      </c>
      <c r="B1469" s="1244" t="s">
        <v>3321</v>
      </c>
      <c r="C1469" s="1244" t="s">
        <v>3322</v>
      </c>
      <c r="D1469" s="1352">
        <v>1461.88</v>
      </c>
    </row>
    <row r="1470" spans="1:4" s="977" customFormat="1" ht="18" customHeight="1" x14ac:dyDescent="0.2">
      <c r="A1470" s="1351" t="s">
        <v>3330</v>
      </c>
      <c r="B1470" s="1244" t="s">
        <v>3321</v>
      </c>
      <c r="C1470" s="1244" t="s">
        <v>3322</v>
      </c>
      <c r="D1470" s="1352">
        <v>1461.88</v>
      </c>
    </row>
    <row r="1471" spans="1:4" s="977" customFormat="1" ht="18" customHeight="1" x14ac:dyDescent="0.2">
      <c r="A1471" s="1351" t="s">
        <v>3331</v>
      </c>
      <c r="B1471" s="1244" t="s">
        <v>3321</v>
      </c>
      <c r="C1471" s="1244" t="s">
        <v>3322</v>
      </c>
      <c r="D1471" s="1352">
        <v>1461.88</v>
      </c>
    </row>
    <row r="1472" spans="1:4" s="977" customFormat="1" ht="18" customHeight="1" x14ac:dyDescent="0.2">
      <c r="A1472" s="1351" t="s">
        <v>3332</v>
      </c>
      <c r="B1472" s="1244" t="s">
        <v>3321</v>
      </c>
      <c r="C1472" s="1244" t="s">
        <v>3322</v>
      </c>
      <c r="D1472" s="1352">
        <v>1461.88</v>
      </c>
    </row>
    <row r="1473" spans="1:4" s="977" customFormat="1" ht="18" customHeight="1" x14ac:dyDescent="0.2">
      <c r="A1473" s="1351" t="s">
        <v>3333</v>
      </c>
      <c r="B1473" s="1244" t="s">
        <v>3321</v>
      </c>
      <c r="C1473" s="1244" t="s">
        <v>3322</v>
      </c>
      <c r="D1473" s="1352">
        <v>1461.88</v>
      </c>
    </row>
    <row r="1474" spans="1:4" s="977" customFormat="1" ht="18" customHeight="1" x14ac:dyDescent="0.2">
      <c r="A1474" s="1351" t="s">
        <v>3334</v>
      </c>
      <c r="B1474" s="1244" t="s">
        <v>3321</v>
      </c>
      <c r="C1474" s="1244" t="s">
        <v>3322</v>
      </c>
      <c r="D1474" s="1352">
        <v>1461.88</v>
      </c>
    </row>
    <row r="1475" spans="1:4" s="977" customFormat="1" ht="18" customHeight="1" x14ac:dyDescent="0.2">
      <c r="A1475" s="1351" t="s">
        <v>3335</v>
      </c>
      <c r="B1475" s="1244" t="s">
        <v>3321</v>
      </c>
      <c r="C1475" s="1244" t="s">
        <v>3322</v>
      </c>
      <c r="D1475" s="1352">
        <v>1461.88</v>
      </c>
    </row>
    <row r="1476" spans="1:4" s="977" customFormat="1" ht="18" customHeight="1" x14ac:dyDescent="0.2">
      <c r="A1476" s="1351" t="s">
        <v>3336</v>
      </c>
      <c r="B1476" s="1244" t="s">
        <v>3321</v>
      </c>
      <c r="C1476" s="1244" t="s">
        <v>3322</v>
      </c>
      <c r="D1476" s="1352">
        <v>1461.88</v>
      </c>
    </row>
    <row r="1477" spans="1:4" s="977" customFormat="1" ht="18" customHeight="1" x14ac:dyDescent="0.2">
      <c r="A1477" s="1351" t="s">
        <v>3337</v>
      </c>
      <c r="B1477" s="1244" t="s">
        <v>1071</v>
      </c>
      <c r="C1477" s="1244" t="s">
        <v>1072</v>
      </c>
      <c r="D1477" s="1352">
        <v>4043.4</v>
      </c>
    </row>
    <row r="1478" spans="1:4" s="977" customFormat="1" ht="18" customHeight="1" x14ac:dyDescent="0.2">
      <c r="A1478" s="1351" t="s">
        <v>3338</v>
      </c>
      <c r="B1478" s="1244" t="s">
        <v>3321</v>
      </c>
      <c r="C1478" s="1244" t="s">
        <v>3322</v>
      </c>
      <c r="D1478" s="1352">
        <v>1461.88</v>
      </c>
    </row>
    <row r="1479" spans="1:4" s="977" customFormat="1" ht="18" customHeight="1" x14ac:dyDescent="0.2">
      <c r="A1479" s="1351" t="s">
        <v>3339</v>
      </c>
      <c r="B1479" s="1244" t="s">
        <v>3321</v>
      </c>
      <c r="C1479" s="1244" t="s">
        <v>3322</v>
      </c>
      <c r="D1479" s="1352">
        <v>1461.88</v>
      </c>
    </row>
    <row r="1480" spans="1:4" s="977" customFormat="1" ht="18" customHeight="1" x14ac:dyDescent="0.2">
      <c r="A1480" s="1351" t="s">
        <v>3340</v>
      </c>
      <c r="B1480" s="1244" t="s">
        <v>3321</v>
      </c>
      <c r="C1480" s="1244" t="s">
        <v>3322</v>
      </c>
      <c r="D1480" s="1352">
        <v>1461.88</v>
      </c>
    </row>
    <row r="1481" spans="1:4" s="977" customFormat="1" ht="18" customHeight="1" x14ac:dyDescent="0.2">
      <c r="A1481" s="1351" t="s">
        <v>3341</v>
      </c>
      <c r="B1481" s="1244" t="s">
        <v>3321</v>
      </c>
      <c r="C1481" s="1244" t="s">
        <v>3322</v>
      </c>
      <c r="D1481" s="1352">
        <v>1461.88</v>
      </c>
    </row>
    <row r="1482" spans="1:4" s="977" customFormat="1" ht="18" customHeight="1" x14ac:dyDescent="0.2">
      <c r="A1482" s="1351" t="s">
        <v>3342</v>
      </c>
      <c r="B1482" s="1244" t="s">
        <v>3321</v>
      </c>
      <c r="C1482" s="1244" t="s">
        <v>3322</v>
      </c>
      <c r="D1482" s="1352">
        <v>1461.88</v>
      </c>
    </row>
    <row r="1483" spans="1:4" s="977" customFormat="1" ht="18" customHeight="1" x14ac:dyDescent="0.2">
      <c r="A1483" s="1351" t="s">
        <v>3343</v>
      </c>
      <c r="B1483" s="1244" t="s">
        <v>3321</v>
      </c>
      <c r="C1483" s="1244" t="s">
        <v>3322</v>
      </c>
      <c r="D1483" s="1352">
        <v>1461.88</v>
      </c>
    </row>
    <row r="1484" spans="1:4" s="977" customFormat="1" ht="18" customHeight="1" x14ac:dyDescent="0.2">
      <c r="A1484" s="1351" t="s">
        <v>3344</v>
      </c>
      <c r="B1484" s="1244" t="s">
        <v>3321</v>
      </c>
      <c r="C1484" s="1244" t="s">
        <v>3322</v>
      </c>
      <c r="D1484" s="1352">
        <v>1461.88</v>
      </c>
    </row>
    <row r="1485" spans="1:4" s="977" customFormat="1" ht="18" customHeight="1" x14ac:dyDescent="0.2">
      <c r="A1485" s="1351" t="s">
        <v>3345</v>
      </c>
      <c r="B1485" s="1244" t="s">
        <v>3192</v>
      </c>
      <c r="C1485" s="1244" t="s">
        <v>3193</v>
      </c>
      <c r="D1485" s="1352">
        <v>8957.5</v>
      </c>
    </row>
    <row r="1486" spans="1:4" s="977" customFormat="1" ht="18" customHeight="1" x14ac:dyDescent="0.2">
      <c r="A1486" s="1351" t="s">
        <v>3346</v>
      </c>
      <c r="B1486" s="1244" t="s">
        <v>3305</v>
      </c>
      <c r="C1486" s="1244" t="s">
        <v>3306</v>
      </c>
      <c r="D1486" s="1352">
        <v>1</v>
      </c>
    </row>
    <row r="1487" spans="1:4" s="977" customFormat="1" ht="18" customHeight="1" x14ac:dyDescent="0.2">
      <c r="A1487" s="1351" t="s">
        <v>3347</v>
      </c>
      <c r="B1487" s="1244" t="s">
        <v>3348</v>
      </c>
      <c r="C1487" s="1244" t="s">
        <v>3349</v>
      </c>
      <c r="D1487" s="1352">
        <v>1399</v>
      </c>
    </row>
    <row r="1488" spans="1:4" s="977" customFormat="1" ht="18" customHeight="1" x14ac:dyDescent="0.2">
      <c r="A1488" s="1351" t="s">
        <v>3350</v>
      </c>
      <c r="B1488" s="1244" t="s">
        <v>1071</v>
      </c>
      <c r="C1488" s="1244" t="s">
        <v>1072</v>
      </c>
      <c r="D1488" s="1352">
        <v>4043.4</v>
      </c>
    </row>
    <row r="1489" spans="1:4" s="977" customFormat="1" ht="18" customHeight="1" x14ac:dyDescent="0.2">
      <c r="A1489" s="1351" t="s">
        <v>3351</v>
      </c>
      <c r="B1489" s="1244" t="s">
        <v>3348</v>
      </c>
      <c r="C1489" s="1244" t="s">
        <v>3349</v>
      </c>
      <c r="D1489" s="1352">
        <v>1399</v>
      </c>
    </row>
    <row r="1490" spans="1:4" s="977" customFormat="1" ht="18" customHeight="1" x14ac:dyDescent="0.2">
      <c r="A1490" s="1351" t="s">
        <v>3352</v>
      </c>
      <c r="B1490" s="1244" t="s">
        <v>3348</v>
      </c>
      <c r="C1490" s="1244" t="s">
        <v>3349</v>
      </c>
      <c r="D1490" s="1352">
        <v>1399</v>
      </c>
    </row>
    <row r="1491" spans="1:4" s="977" customFormat="1" ht="18" customHeight="1" x14ac:dyDescent="0.2">
      <c r="A1491" s="1351" t="s">
        <v>3353</v>
      </c>
      <c r="B1491" s="1244" t="s">
        <v>3348</v>
      </c>
      <c r="C1491" s="1244" t="s">
        <v>3349</v>
      </c>
      <c r="D1491" s="1352">
        <v>1399.01</v>
      </c>
    </row>
    <row r="1492" spans="1:4" s="977" customFormat="1" ht="18" customHeight="1" x14ac:dyDescent="0.2">
      <c r="A1492" s="1351" t="s">
        <v>3354</v>
      </c>
      <c r="B1492" s="1244" t="s">
        <v>3355</v>
      </c>
      <c r="C1492" s="1244" t="s">
        <v>3355</v>
      </c>
      <c r="D1492" s="1352">
        <v>6716</v>
      </c>
    </row>
    <row r="1493" spans="1:4" s="977" customFormat="1" ht="18" customHeight="1" x14ac:dyDescent="0.2">
      <c r="A1493" s="1351" t="s">
        <v>3356</v>
      </c>
      <c r="B1493" s="1244" t="s">
        <v>1967</v>
      </c>
      <c r="C1493" s="1244" t="s">
        <v>1968</v>
      </c>
      <c r="D1493" s="1352">
        <v>916.23</v>
      </c>
    </row>
    <row r="1494" spans="1:4" s="977" customFormat="1" ht="18" customHeight="1" x14ac:dyDescent="0.2">
      <c r="A1494" s="1351" t="s">
        <v>3357</v>
      </c>
      <c r="B1494" s="1244" t="s">
        <v>3318</v>
      </c>
      <c r="C1494" s="1244" t="s">
        <v>3319</v>
      </c>
      <c r="D1494" s="1352">
        <v>1519</v>
      </c>
    </row>
    <row r="1495" spans="1:4" s="977" customFormat="1" ht="18" customHeight="1" x14ac:dyDescent="0.2">
      <c r="A1495" s="1351" t="s">
        <v>3358</v>
      </c>
      <c r="B1495" s="1244" t="s">
        <v>3359</v>
      </c>
      <c r="C1495" s="1244" t="s">
        <v>3359</v>
      </c>
      <c r="D1495" s="1352">
        <v>1529.47</v>
      </c>
    </row>
    <row r="1496" spans="1:4" s="977" customFormat="1" ht="18" customHeight="1" x14ac:dyDescent="0.2">
      <c r="A1496" s="1351" t="s">
        <v>3360</v>
      </c>
      <c r="B1496" s="1244" t="s">
        <v>3361</v>
      </c>
      <c r="C1496" s="1244" t="s">
        <v>3362</v>
      </c>
      <c r="D1496" s="1352">
        <v>2497.5</v>
      </c>
    </row>
    <row r="1497" spans="1:4" s="977" customFormat="1" ht="18" customHeight="1" x14ac:dyDescent="0.2">
      <c r="A1497" s="1351" t="s">
        <v>3363</v>
      </c>
      <c r="B1497" s="1244" t="s">
        <v>1071</v>
      </c>
      <c r="C1497" s="1244" t="s">
        <v>1072</v>
      </c>
      <c r="D1497" s="1352">
        <v>4043.4</v>
      </c>
    </row>
    <row r="1498" spans="1:4" s="977" customFormat="1" ht="18" customHeight="1" x14ac:dyDescent="0.2">
      <c r="A1498" s="1351" t="s">
        <v>3364</v>
      </c>
      <c r="B1498" s="1244" t="s">
        <v>3365</v>
      </c>
      <c r="C1498" s="1244" t="s">
        <v>3366</v>
      </c>
      <c r="D1498" s="1352">
        <v>1803.2</v>
      </c>
    </row>
    <row r="1499" spans="1:4" s="977" customFormat="1" ht="18" customHeight="1" x14ac:dyDescent="0.2">
      <c r="A1499" s="1351" t="s">
        <v>3367</v>
      </c>
      <c r="B1499" s="1244" t="s">
        <v>2230</v>
      </c>
      <c r="C1499" s="1244" t="s">
        <v>2231</v>
      </c>
      <c r="D1499" s="1352">
        <v>1023.81</v>
      </c>
    </row>
    <row r="1500" spans="1:4" s="977" customFormat="1" ht="18" customHeight="1" x14ac:dyDescent="0.2">
      <c r="A1500" s="1351" t="s">
        <v>3368</v>
      </c>
      <c r="B1500" s="1244" t="s">
        <v>3369</v>
      </c>
      <c r="C1500" s="1244" t="s">
        <v>3370</v>
      </c>
      <c r="D1500" s="1352">
        <v>3939</v>
      </c>
    </row>
    <row r="1501" spans="1:4" s="977" customFormat="1" ht="18" customHeight="1" x14ac:dyDescent="0.2">
      <c r="A1501" s="1351" t="s">
        <v>3371</v>
      </c>
      <c r="B1501" s="1244" t="s">
        <v>3199</v>
      </c>
      <c r="C1501" s="1244" t="s">
        <v>3200</v>
      </c>
      <c r="D1501" s="1352">
        <v>1998.89</v>
      </c>
    </row>
    <row r="1502" spans="1:4" s="977" customFormat="1" ht="18" customHeight="1" x14ac:dyDescent="0.2">
      <c r="A1502" s="1351" t="s">
        <v>3372</v>
      </c>
      <c r="B1502" s="1244" t="s">
        <v>3373</v>
      </c>
      <c r="C1502" s="1244" t="s">
        <v>3200</v>
      </c>
      <c r="D1502" s="1352">
        <v>1998.9</v>
      </c>
    </row>
    <row r="1503" spans="1:4" s="977" customFormat="1" ht="18" customHeight="1" x14ac:dyDescent="0.2">
      <c r="A1503" s="1351" t="s">
        <v>3374</v>
      </c>
      <c r="B1503" s="1244" t="s">
        <v>3199</v>
      </c>
      <c r="C1503" s="1244" t="s">
        <v>3200</v>
      </c>
      <c r="D1503" s="1352">
        <v>1998.9</v>
      </c>
    </row>
    <row r="1504" spans="1:4" s="977" customFormat="1" ht="18" customHeight="1" x14ac:dyDescent="0.2">
      <c r="A1504" s="1351" t="s">
        <v>3375</v>
      </c>
      <c r="B1504" s="1244" t="s">
        <v>3376</v>
      </c>
      <c r="C1504" s="1244" t="s">
        <v>3377</v>
      </c>
      <c r="D1504" s="1352">
        <v>2299.5100000000002</v>
      </c>
    </row>
    <row r="1505" spans="1:4" s="977" customFormat="1" ht="18" customHeight="1" x14ac:dyDescent="0.2">
      <c r="A1505" s="1351" t="s">
        <v>3378</v>
      </c>
      <c r="B1505" s="1244" t="s">
        <v>3379</v>
      </c>
      <c r="C1505" s="1244" t="s">
        <v>3380</v>
      </c>
      <c r="D1505" s="1352">
        <v>12075</v>
      </c>
    </row>
    <row r="1506" spans="1:4" s="977" customFormat="1" ht="18" customHeight="1" x14ac:dyDescent="0.2">
      <c r="A1506" s="1351" t="s">
        <v>3381</v>
      </c>
      <c r="B1506" s="1244" t="s">
        <v>1071</v>
      </c>
      <c r="C1506" s="1244" t="s">
        <v>1072</v>
      </c>
      <c r="D1506" s="1352">
        <v>4043.4</v>
      </c>
    </row>
    <row r="1507" spans="1:4" s="977" customFormat="1" ht="18" customHeight="1" x14ac:dyDescent="0.2">
      <c r="A1507" s="1351" t="s">
        <v>3382</v>
      </c>
      <c r="B1507" s="1244" t="s">
        <v>3383</v>
      </c>
      <c r="C1507" s="1244" t="s">
        <v>3384</v>
      </c>
      <c r="D1507" s="1352">
        <v>12075</v>
      </c>
    </row>
    <row r="1508" spans="1:4" s="977" customFormat="1" ht="18" customHeight="1" x14ac:dyDescent="0.2">
      <c r="A1508" s="1351" t="s">
        <v>3385</v>
      </c>
      <c r="B1508" s="1244" t="s">
        <v>3386</v>
      </c>
      <c r="C1508" s="1244" t="s">
        <v>3387</v>
      </c>
      <c r="D1508" s="1352">
        <v>3567.78</v>
      </c>
    </row>
    <row r="1509" spans="1:4" s="977" customFormat="1" ht="18" customHeight="1" x14ac:dyDescent="0.2">
      <c r="A1509" s="1351" t="s">
        <v>3388</v>
      </c>
      <c r="B1509" s="1244" t="s">
        <v>3386</v>
      </c>
      <c r="C1509" s="1244" t="s">
        <v>3387</v>
      </c>
      <c r="D1509" s="1352">
        <v>3567.78</v>
      </c>
    </row>
    <row r="1510" spans="1:4" s="977" customFormat="1" ht="18" customHeight="1" x14ac:dyDescent="0.2">
      <c r="A1510" s="1351" t="s">
        <v>3389</v>
      </c>
      <c r="B1510" s="1244" t="s">
        <v>3386</v>
      </c>
      <c r="C1510" s="1244" t="s">
        <v>3387</v>
      </c>
      <c r="D1510" s="1352">
        <v>3567.78</v>
      </c>
    </row>
    <row r="1511" spans="1:4" s="977" customFormat="1" ht="18" customHeight="1" x14ac:dyDescent="0.2">
      <c r="A1511" s="1351" t="s">
        <v>3390</v>
      </c>
      <c r="B1511" s="1244" t="s">
        <v>3386</v>
      </c>
      <c r="C1511" s="1244" t="s">
        <v>3387</v>
      </c>
      <c r="D1511" s="1352">
        <v>3567.78</v>
      </c>
    </row>
    <row r="1512" spans="1:4" s="977" customFormat="1" ht="18" customHeight="1" x14ac:dyDescent="0.2">
      <c r="A1512" s="1351" t="s">
        <v>3391</v>
      </c>
      <c r="B1512" s="1244" t="s">
        <v>3386</v>
      </c>
      <c r="C1512" s="1244" t="s">
        <v>3387</v>
      </c>
      <c r="D1512" s="1352">
        <v>3567.78</v>
      </c>
    </row>
    <row r="1513" spans="1:4" s="977" customFormat="1" ht="18" customHeight="1" x14ac:dyDescent="0.2">
      <c r="A1513" s="1351" t="s">
        <v>3392</v>
      </c>
      <c r="B1513" s="1244" t="s">
        <v>3393</v>
      </c>
      <c r="C1513" s="1244" t="s">
        <v>3394</v>
      </c>
      <c r="D1513" s="1352">
        <v>13225</v>
      </c>
    </row>
    <row r="1514" spans="1:4" s="977" customFormat="1" ht="18" customHeight="1" x14ac:dyDescent="0.2">
      <c r="A1514" s="1351" t="s">
        <v>3395</v>
      </c>
      <c r="B1514" s="1244" t="s">
        <v>3393</v>
      </c>
      <c r="C1514" s="1244" t="s">
        <v>3394</v>
      </c>
      <c r="D1514" s="1352">
        <v>13225</v>
      </c>
    </row>
    <row r="1515" spans="1:4" s="977" customFormat="1" ht="18" customHeight="1" x14ac:dyDescent="0.2">
      <c r="A1515" s="1351" t="s">
        <v>3396</v>
      </c>
      <c r="B1515" s="1244" t="s">
        <v>1864</v>
      </c>
      <c r="C1515" s="1244" t="s">
        <v>1865</v>
      </c>
      <c r="D1515" s="1352">
        <v>8625</v>
      </c>
    </row>
    <row r="1516" spans="1:4" s="977" customFormat="1" ht="18" customHeight="1" x14ac:dyDescent="0.2">
      <c r="A1516" s="1351" t="s">
        <v>3397</v>
      </c>
      <c r="B1516" s="1244" t="s">
        <v>3398</v>
      </c>
      <c r="C1516" s="1244" t="s">
        <v>3399</v>
      </c>
      <c r="D1516" s="1352">
        <v>1299</v>
      </c>
    </row>
    <row r="1517" spans="1:4" s="977" customFormat="1" ht="18" customHeight="1" x14ac:dyDescent="0.2">
      <c r="A1517" s="1351" t="s">
        <v>3400</v>
      </c>
      <c r="B1517" s="1244" t="s">
        <v>1071</v>
      </c>
      <c r="C1517" s="1244" t="s">
        <v>1072</v>
      </c>
      <c r="D1517" s="1352">
        <v>4043.4</v>
      </c>
    </row>
    <row r="1518" spans="1:4" s="977" customFormat="1" ht="18" customHeight="1" x14ac:dyDescent="0.2">
      <c r="A1518" s="1351" t="s">
        <v>3401</v>
      </c>
      <c r="B1518" s="1244" t="s">
        <v>3398</v>
      </c>
      <c r="C1518" s="1244" t="s">
        <v>3399</v>
      </c>
      <c r="D1518" s="1352">
        <v>1299</v>
      </c>
    </row>
    <row r="1519" spans="1:4" s="977" customFormat="1" ht="18" customHeight="1" x14ac:dyDescent="0.2">
      <c r="A1519" s="1351" t="s">
        <v>3402</v>
      </c>
      <c r="B1519" s="1244" t="s">
        <v>3398</v>
      </c>
      <c r="C1519" s="1244" t="s">
        <v>3399</v>
      </c>
      <c r="D1519" s="1352">
        <v>1299</v>
      </c>
    </row>
    <row r="1520" spans="1:4" s="977" customFormat="1" ht="18" customHeight="1" x14ac:dyDescent="0.2">
      <c r="A1520" s="1351" t="s">
        <v>3403</v>
      </c>
      <c r="B1520" s="1244" t="s">
        <v>3398</v>
      </c>
      <c r="C1520" s="1244" t="s">
        <v>3399</v>
      </c>
      <c r="D1520" s="1352">
        <v>1299</v>
      </c>
    </row>
    <row r="1521" spans="1:4" s="977" customFormat="1" ht="18" customHeight="1" x14ac:dyDescent="0.2">
      <c r="A1521" s="1351" t="s">
        <v>3404</v>
      </c>
      <c r="B1521" s="1244" t="s">
        <v>3398</v>
      </c>
      <c r="C1521" s="1244" t="s">
        <v>3399</v>
      </c>
      <c r="D1521" s="1352">
        <v>1299</v>
      </c>
    </row>
    <row r="1522" spans="1:4" s="977" customFormat="1" ht="18" customHeight="1" x14ac:dyDescent="0.2">
      <c r="A1522" s="1351" t="s">
        <v>3405</v>
      </c>
      <c r="B1522" s="1244" t="s">
        <v>3398</v>
      </c>
      <c r="C1522" s="1244" t="s">
        <v>3399</v>
      </c>
      <c r="D1522" s="1352">
        <v>1299</v>
      </c>
    </row>
    <row r="1523" spans="1:4" s="977" customFormat="1" ht="18" customHeight="1" x14ac:dyDescent="0.2">
      <c r="A1523" s="1351" t="s">
        <v>3406</v>
      </c>
      <c r="B1523" s="1244" t="s">
        <v>3398</v>
      </c>
      <c r="C1523" s="1244" t="s">
        <v>3399</v>
      </c>
      <c r="D1523" s="1352">
        <v>1299</v>
      </c>
    </row>
    <row r="1524" spans="1:4" s="977" customFormat="1" ht="18" customHeight="1" x14ac:dyDescent="0.2">
      <c r="A1524" s="1351" t="s">
        <v>3407</v>
      </c>
      <c r="B1524" s="1244" t="s">
        <v>3398</v>
      </c>
      <c r="C1524" s="1244" t="s">
        <v>3399</v>
      </c>
      <c r="D1524" s="1352">
        <v>1299</v>
      </c>
    </row>
    <row r="1525" spans="1:4" s="977" customFormat="1" ht="18" customHeight="1" x14ac:dyDescent="0.2">
      <c r="A1525" s="1351" t="s">
        <v>3408</v>
      </c>
      <c r="B1525" s="1244" t="s">
        <v>3398</v>
      </c>
      <c r="C1525" s="1244" t="s">
        <v>3399</v>
      </c>
      <c r="D1525" s="1352">
        <v>1299</v>
      </c>
    </row>
    <row r="1526" spans="1:4" s="977" customFormat="1" ht="18" customHeight="1" x14ac:dyDescent="0.2">
      <c r="A1526" s="1351" t="s">
        <v>3409</v>
      </c>
      <c r="B1526" s="1244" t="s">
        <v>3398</v>
      </c>
      <c r="C1526" s="1244" t="s">
        <v>3399</v>
      </c>
      <c r="D1526" s="1352">
        <v>1299</v>
      </c>
    </row>
    <row r="1527" spans="1:4" s="977" customFormat="1" ht="18" customHeight="1" x14ac:dyDescent="0.2">
      <c r="A1527" s="1351" t="s">
        <v>3410</v>
      </c>
      <c r="B1527" s="1244" t="s">
        <v>3305</v>
      </c>
      <c r="C1527" s="1244" t="s">
        <v>3306</v>
      </c>
      <c r="D1527" s="1352">
        <v>1</v>
      </c>
    </row>
    <row r="1528" spans="1:4" s="977" customFormat="1" ht="18" customHeight="1" x14ac:dyDescent="0.2">
      <c r="A1528" s="1351" t="s">
        <v>3411</v>
      </c>
      <c r="B1528" s="1244" t="s">
        <v>1353</v>
      </c>
      <c r="C1528" s="1244" t="s">
        <v>1354</v>
      </c>
      <c r="D1528" s="1352">
        <v>1</v>
      </c>
    </row>
    <row r="1529" spans="1:4" s="977" customFormat="1" ht="18" customHeight="1" x14ac:dyDescent="0.2">
      <c r="A1529" s="1351" t="s">
        <v>3412</v>
      </c>
      <c r="B1529" s="1244" t="s">
        <v>3413</v>
      </c>
      <c r="C1529" s="1244" t="s">
        <v>3414</v>
      </c>
      <c r="D1529" s="1352">
        <v>8642.68</v>
      </c>
    </row>
    <row r="1530" spans="1:4" s="977" customFormat="1" ht="18" customHeight="1" x14ac:dyDescent="0.2">
      <c r="A1530" s="1351" t="s">
        <v>3415</v>
      </c>
      <c r="B1530" s="1244" t="s">
        <v>3416</v>
      </c>
      <c r="C1530" s="1244" t="s">
        <v>3417</v>
      </c>
      <c r="D1530" s="1352">
        <v>1796.76</v>
      </c>
    </row>
    <row r="1531" spans="1:4" s="977" customFormat="1" ht="18" customHeight="1" x14ac:dyDescent="0.2">
      <c r="A1531" s="1351" t="s">
        <v>3418</v>
      </c>
      <c r="B1531" s="1244" t="s">
        <v>3419</v>
      </c>
      <c r="C1531" s="1244" t="s">
        <v>3420</v>
      </c>
      <c r="D1531" s="1352">
        <v>2828.41</v>
      </c>
    </row>
    <row r="1532" spans="1:4" s="977" customFormat="1" ht="18" customHeight="1" x14ac:dyDescent="0.2">
      <c r="A1532" s="1351" t="s">
        <v>3421</v>
      </c>
      <c r="B1532" s="1244" t="s">
        <v>3422</v>
      </c>
      <c r="C1532" s="1244" t="s">
        <v>3423</v>
      </c>
      <c r="D1532" s="1352">
        <v>1483.74</v>
      </c>
    </row>
    <row r="1533" spans="1:4" s="977" customFormat="1" ht="18" customHeight="1" x14ac:dyDescent="0.2">
      <c r="A1533" s="1351" t="s">
        <v>3424</v>
      </c>
      <c r="B1533" s="1244" t="s">
        <v>3425</v>
      </c>
      <c r="C1533" s="1244" t="s">
        <v>3426</v>
      </c>
      <c r="D1533" s="1352">
        <v>4104.05</v>
      </c>
    </row>
    <row r="1534" spans="1:4" s="977" customFormat="1" ht="18" customHeight="1" x14ac:dyDescent="0.2">
      <c r="A1534" s="1351" t="s">
        <v>3427</v>
      </c>
      <c r="B1534" s="1244" t="s">
        <v>3416</v>
      </c>
      <c r="C1534" s="1244" t="s">
        <v>3417</v>
      </c>
      <c r="D1534" s="1352">
        <v>1796.76</v>
      </c>
    </row>
    <row r="1535" spans="1:4" s="977" customFormat="1" ht="18" customHeight="1" x14ac:dyDescent="0.2">
      <c r="A1535" s="1351" t="s">
        <v>3428</v>
      </c>
      <c r="B1535" s="1244" t="s">
        <v>3429</v>
      </c>
      <c r="C1535" s="1244" t="s">
        <v>3430</v>
      </c>
      <c r="D1535" s="1352">
        <v>2378.19</v>
      </c>
    </row>
    <row r="1536" spans="1:4" s="977" customFormat="1" ht="18" customHeight="1" x14ac:dyDescent="0.2">
      <c r="A1536" s="1351" t="s">
        <v>3431</v>
      </c>
      <c r="B1536" s="1244" t="s">
        <v>3432</v>
      </c>
      <c r="C1536" s="1244" t="s">
        <v>3433</v>
      </c>
      <c r="D1536" s="1352">
        <v>4468.2299999999996</v>
      </c>
    </row>
    <row r="1537" spans="1:4" s="977" customFormat="1" ht="18" customHeight="1" x14ac:dyDescent="0.2">
      <c r="A1537" s="1351" t="s">
        <v>3434</v>
      </c>
      <c r="B1537" s="1244" t="s">
        <v>3435</v>
      </c>
      <c r="C1537" s="1244" t="s">
        <v>3436</v>
      </c>
      <c r="D1537" s="1352">
        <v>5489.74</v>
      </c>
    </row>
    <row r="1538" spans="1:4" s="977" customFormat="1" ht="18" customHeight="1" x14ac:dyDescent="0.2">
      <c r="A1538" s="1351" t="s">
        <v>3437</v>
      </c>
      <c r="B1538" s="1244" t="s">
        <v>3438</v>
      </c>
      <c r="C1538" s="1244" t="s">
        <v>3439</v>
      </c>
      <c r="D1538" s="1352">
        <v>2277.14</v>
      </c>
    </row>
    <row r="1539" spans="1:4" s="977" customFormat="1" ht="18" customHeight="1" x14ac:dyDescent="0.2">
      <c r="A1539" s="1351" t="s">
        <v>3440</v>
      </c>
      <c r="B1539" s="1244" t="s">
        <v>1628</v>
      </c>
      <c r="C1539" s="1244" t="s">
        <v>1629</v>
      </c>
      <c r="D1539" s="1352">
        <v>5778.75</v>
      </c>
    </row>
    <row r="1540" spans="1:4" s="977" customFormat="1" ht="18" customHeight="1" x14ac:dyDescent="0.2">
      <c r="A1540" s="1351" t="s">
        <v>3441</v>
      </c>
      <c r="B1540" s="1244" t="s">
        <v>3422</v>
      </c>
      <c r="C1540" s="1244" t="s">
        <v>3442</v>
      </c>
      <c r="D1540" s="1352">
        <v>1483.77</v>
      </c>
    </row>
    <row r="1541" spans="1:4" s="977" customFormat="1" ht="18" customHeight="1" x14ac:dyDescent="0.2">
      <c r="A1541" s="1351" t="s">
        <v>3443</v>
      </c>
      <c r="B1541" s="1244" t="s">
        <v>3425</v>
      </c>
      <c r="C1541" s="1244" t="s">
        <v>3426</v>
      </c>
      <c r="D1541" s="1352">
        <v>4104.05</v>
      </c>
    </row>
    <row r="1542" spans="1:4" s="977" customFormat="1" ht="18" customHeight="1" x14ac:dyDescent="0.2">
      <c r="A1542" s="1351" t="s">
        <v>3444</v>
      </c>
      <c r="B1542" s="1244" t="s">
        <v>3416</v>
      </c>
      <c r="C1542" s="1244" t="s">
        <v>3417</v>
      </c>
      <c r="D1542" s="1352">
        <v>1796.76</v>
      </c>
    </row>
    <row r="1543" spans="1:4" s="977" customFormat="1" ht="18" customHeight="1" x14ac:dyDescent="0.2">
      <c r="A1543" s="1351" t="s">
        <v>3445</v>
      </c>
      <c r="B1543" s="1244" t="s">
        <v>3446</v>
      </c>
      <c r="C1543" s="1244" t="s">
        <v>3417</v>
      </c>
      <c r="D1543" s="1352">
        <v>1796.76</v>
      </c>
    </row>
    <row r="1544" spans="1:4" s="977" customFormat="1" ht="18" customHeight="1" x14ac:dyDescent="0.2">
      <c r="A1544" s="1351" t="s">
        <v>3447</v>
      </c>
      <c r="B1544" s="1244" t="s">
        <v>3419</v>
      </c>
      <c r="C1544" s="1244" t="s">
        <v>3420</v>
      </c>
      <c r="D1544" s="1352">
        <v>2828.41</v>
      </c>
    </row>
    <row r="1545" spans="1:4" s="977" customFormat="1" ht="18" customHeight="1" x14ac:dyDescent="0.2">
      <c r="A1545" s="1351" t="s">
        <v>3448</v>
      </c>
      <c r="B1545" s="1244" t="s">
        <v>3425</v>
      </c>
      <c r="C1545" s="1244" t="s">
        <v>3426</v>
      </c>
      <c r="D1545" s="1352">
        <v>4104.05</v>
      </c>
    </row>
    <row r="1546" spans="1:4" s="977" customFormat="1" ht="18" customHeight="1" x14ac:dyDescent="0.2">
      <c r="A1546" s="1351" t="s">
        <v>3449</v>
      </c>
      <c r="B1546" s="1244" t="s">
        <v>3422</v>
      </c>
      <c r="C1546" s="1244" t="s">
        <v>3442</v>
      </c>
      <c r="D1546" s="1352">
        <v>1483.74</v>
      </c>
    </row>
    <row r="1547" spans="1:4" s="977" customFormat="1" ht="18" customHeight="1" x14ac:dyDescent="0.2">
      <c r="A1547" s="1351" t="s">
        <v>3450</v>
      </c>
      <c r="B1547" s="1244" t="s">
        <v>3416</v>
      </c>
      <c r="C1547" s="1244" t="s">
        <v>3417</v>
      </c>
      <c r="D1547" s="1352">
        <v>1796.76</v>
      </c>
    </row>
    <row r="1548" spans="1:4" s="977" customFormat="1" ht="18" customHeight="1" x14ac:dyDescent="0.2">
      <c r="A1548" s="1351" t="s">
        <v>3451</v>
      </c>
      <c r="B1548" s="1244" t="s">
        <v>3452</v>
      </c>
      <c r="C1548" s="1244" t="s">
        <v>3453</v>
      </c>
      <c r="D1548" s="1352">
        <v>764.39</v>
      </c>
    </row>
    <row r="1549" spans="1:4" s="977" customFormat="1" ht="18" customHeight="1" x14ac:dyDescent="0.2">
      <c r="A1549" s="1351" t="s">
        <v>3454</v>
      </c>
      <c r="B1549" s="1244" t="s">
        <v>3419</v>
      </c>
      <c r="C1549" s="1244" t="s">
        <v>3420</v>
      </c>
      <c r="D1549" s="1352">
        <v>2828.41</v>
      </c>
    </row>
    <row r="1550" spans="1:4" s="977" customFormat="1" ht="18" customHeight="1" x14ac:dyDescent="0.2">
      <c r="A1550" s="1351" t="s">
        <v>3455</v>
      </c>
      <c r="B1550" s="1244" t="s">
        <v>1397</v>
      </c>
      <c r="C1550" s="1244" t="s">
        <v>1398</v>
      </c>
      <c r="D1550" s="1352">
        <v>1150</v>
      </c>
    </row>
    <row r="1551" spans="1:4" s="977" customFormat="1" ht="18" customHeight="1" x14ac:dyDescent="0.2">
      <c r="A1551" s="1351" t="s">
        <v>3456</v>
      </c>
      <c r="B1551" s="1244" t="s">
        <v>3422</v>
      </c>
      <c r="C1551" s="1244" t="s">
        <v>3442</v>
      </c>
      <c r="D1551" s="1352">
        <v>1483.74</v>
      </c>
    </row>
    <row r="1552" spans="1:4" s="977" customFormat="1" ht="18" customHeight="1" x14ac:dyDescent="0.2">
      <c r="A1552" s="1351" t="s">
        <v>3457</v>
      </c>
      <c r="B1552" s="1244" t="s">
        <v>3425</v>
      </c>
      <c r="C1552" s="1244" t="s">
        <v>3426</v>
      </c>
      <c r="D1552" s="1352">
        <v>4104.05</v>
      </c>
    </row>
    <row r="1553" spans="1:4" s="977" customFormat="1" ht="18" customHeight="1" x14ac:dyDescent="0.2">
      <c r="A1553" s="1351" t="s">
        <v>3458</v>
      </c>
      <c r="B1553" s="1244" t="s">
        <v>3429</v>
      </c>
      <c r="C1553" s="1244" t="s">
        <v>3430</v>
      </c>
      <c r="D1553" s="1352">
        <v>2378.19</v>
      </c>
    </row>
    <row r="1554" spans="1:4" s="977" customFormat="1" ht="18" customHeight="1" x14ac:dyDescent="0.2">
      <c r="A1554" s="1351" t="s">
        <v>3459</v>
      </c>
      <c r="B1554" s="1244" t="s">
        <v>3432</v>
      </c>
      <c r="C1554" s="1244" t="s">
        <v>3460</v>
      </c>
      <c r="D1554" s="1352">
        <v>4468.2299999999996</v>
      </c>
    </row>
    <row r="1555" spans="1:4" s="977" customFormat="1" ht="18" customHeight="1" x14ac:dyDescent="0.2">
      <c r="A1555" s="1351" t="s">
        <v>3461</v>
      </c>
      <c r="B1555" s="1244" t="s">
        <v>3435</v>
      </c>
      <c r="C1555" s="1244" t="s">
        <v>3436</v>
      </c>
      <c r="D1555" s="1352">
        <v>5489.76</v>
      </c>
    </row>
    <row r="1556" spans="1:4" s="977" customFormat="1" ht="18" customHeight="1" x14ac:dyDescent="0.2">
      <c r="A1556" s="1351" t="s">
        <v>3462</v>
      </c>
      <c r="B1556" s="1244" t="s">
        <v>3416</v>
      </c>
      <c r="C1556" s="1244" t="s">
        <v>3417</v>
      </c>
      <c r="D1556" s="1352">
        <v>1796.76</v>
      </c>
    </row>
    <row r="1557" spans="1:4" s="977" customFormat="1" ht="18" customHeight="1" x14ac:dyDescent="0.2">
      <c r="A1557" s="1351" t="s">
        <v>3463</v>
      </c>
      <c r="B1557" s="1244" t="s">
        <v>3464</v>
      </c>
      <c r="C1557" s="1244" t="s">
        <v>3465</v>
      </c>
      <c r="D1557" s="1352">
        <v>129447.73</v>
      </c>
    </row>
    <row r="1558" spans="1:4" s="977" customFormat="1" ht="18" customHeight="1" x14ac:dyDescent="0.2">
      <c r="A1558" s="1351" t="s">
        <v>3466</v>
      </c>
      <c r="B1558" s="1244" t="s">
        <v>3467</v>
      </c>
      <c r="C1558" s="1244" t="s">
        <v>3468</v>
      </c>
      <c r="D1558" s="1352">
        <v>11672.5</v>
      </c>
    </row>
    <row r="1559" spans="1:4" s="977" customFormat="1" ht="18" customHeight="1" x14ac:dyDescent="0.2">
      <c r="A1559" s="1351" t="s">
        <v>3469</v>
      </c>
      <c r="B1559" s="1244" t="s">
        <v>3467</v>
      </c>
      <c r="C1559" s="1244" t="s">
        <v>3468</v>
      </c>
      <c r="D1559" s="1352">
        <v>9602.5</v>
      </c>
    </row>
    <row r="1560" spans="1:4" s="977" customFormat="1" ht="18" customHeight="1" x14ac:dyDescent="0.2">
      <c r="A1560" s="1351" t="s">
        <v>3470</v>
      </c>
      <c r="B1560" s="1244" t="s">
        <v>3471</v>
      </c>
      <c r="C1560" s="1244" t="s">
        <v>3472</v>
      </c>
      <c r="D1560" s="1352">
        <v>21229</v>
      </c>
    </row>
    <row r="1561" spans="1:4" s="977" customFormat="1" ht="18" customHeight="1" x14ac:dyDescent="0.2">
      <c r="A1561" s="1351" t="s">
        <v>3473</v>
      </c>
      <c r="B1561" s="1244" t="s">
        <v>1397</v>
      </c>
      <c r="C1561" s="1244" t="s">
        <v>1398</v>
      </c>
      <c r="D1561" s="1352">
        <v>1150</v>
      </c>
    </row>
    <row r="1562" spans="1:4" s="977" customFormat="1" ht="18" customHeight="1" x14ac:dyDescent="0.2">
      <c r="A1562" s="1351" t="s">
        <v>3474</v>
      </c>
      <c r="B1562" s="1244" t="s">
        <v>3475</v>
      </c>
      <c r="C1562" s="1244" t="s">
        <v>3476</v>
      </c>
      <c r="D1562" s="1352">
        <v>10468</v>
      </c>
    </row>
    <row r="1563" spans="1:4" s="977" customFormat="1" ht="18" customHeight="1" x14ac:dyDescent="0.2">
      <c r="A1563" s="1351" t="s">
        <v>3477</v>
      </c>
      <c r="B1563" s="1244" t="s">
        <v>3478</v>
      </c>
      <c r="C1563" s="1244" t="s">
        <v>3479</v>
      </c>
      <c r="D1563" s="1352">
        <v>932.94</v>
      </c>
    </row>
    <row r="1564" spans="1:4" s="977" customFormat="1" ht="18" customHeight="1" x14ac:dyDescent="0.2">
      <c r="A1564" s="1351" t="s">
        <v>3480</v>
      </c>
      <c r="B1564" s="1244" t="s">
        <v>3478</v>
      </c>
      <c r="C1564" s="1244" t="s">
        <v>3479</v>
      </c>
      <c r="D1564" s="1352">
        <v>932.94</v>
      </c>
    </row>
    <row r="1565" spans="1:4" s="977" customFormat="1" ht="18" customHeight="1" x14ac:dyDescent="0.2">
      <c r="A1565" s="1351" t="s">
        <v>3481</v>
      </c>
      <c r="B1565" s="1244" t="s">
        <v>3482</v>
      </c>
      <c r="C1565" s="1244" t="s">
        <v>3483</v>
      </c>
      <c r="D1565" s="1352">
        <v>1200</v>
      </c>
    </row>
    <row r="1566" spans="1:4" s="977" customFormat="1" ht="18" customHeight="1" x14ac:dyDescent="0.2">
      <c r="A1566" s="1351" t="s">
        <v>3484</v>
      </c>
      <c r="B1566" s="1244" t="s">
        <v>3482</v>
      </c>
      <c r="C1566" s="1244" t="s">
        <v>3483</v>
      </c>
      <c r="D1566" s="1352">
        <v>1200</v>
      </c>
    </row>
    <row r="1567" spans="1:4" s="977" customFormat="1" ht="18" customHeight="1" x14ac:dyDescent="0.2">
      <c r="A1567" s="1351" t="s">
        <v>3485</v>
      </c>
      <c r="B1567" s="1244" t="s">
        <v>2838</v>
      </c>
      <c r="C1567" s="1244" t="s">
        <v>2839</v>
      </c>
      <c r="D1567" s="1352">
        <v>3033.17</v>
      </c>
    </row>
    <row r="1568" spans="1:4" s="977" customFormat="1" ht="18" customHeight="1" x14ac:dyDescent="0.2">
      <c r="A1568" s="1351" t="s">
        <v>3486</v>
      </c>
      <c r="B1568" s="1244" t="s">
        <v>3487</v>
      </c>
      <c r="C1568" s="1244" t="s">
        <v>3488</v>
      </c>
      <c r="D1568" s="1352">
        <v>3227.7</v>
      </c>
    </row>
    <row r="1569" spans="1:4" s="977" customFormat="1" ht="18" customHeight="1" x14ac:dyDescent="0.2">
      <c r="A1569" s="1351" t="s">
        <v>3491</v>
      </c>
      <c r="B1569" s="1244" t="s">
        <v>3492</v>
      </c>
      <c r="C1569" s="1244" t="s">
        <v>3493</v>
      </c>
      <c r="D1569" s="1352">
        <v>1190.1099999999999</v>
      </c>
    </row>
    <row r="1570" spans="1:4" s="977" customFormat="1" ht="18" customHeight="1" x14ac:dyDescent="0.2">
      <c r="A1570" s="1351" t="s">
        <v>3494</v>
      </c>
      <c r="B1570" s="1244" t="s">
        <v>1984</v>
      </c>
      <c r="C1570" s="1244" t="s">
        <v>1985</v>
      </c>
      <c r="D1570" s="1352">
        <v>1150</v>
      </c>
    </row>
    <row r="1571" spans="1:4" s="977" customFormat="1" ht="18" customHeight="1" x14ac:dyDescent="0.2">
      <c r="A1571" s="1351" t="s">
        <v>3495</v>
      </c>
      <c r="B1571" s="1244" t="s">
        <v>2558</v>
      </c>
      <c r="C1571" s="1244" t="s">
        <v>2559</v>
      </c>
      <c r="D1571" s="1352">
        <v>1552.5</v>
      </c>
    </row>
    <row r="1572" spans="1:4" s="977" customFormat="1" ht="18" customHeight="1" x14ac:dyDescent="0.2">
      <c r="A1572" s="1351" t="s">
        <v>3496</v>
      </c>
      <c r="B1572" s="1244" t="s">
        <v>1044</v>
      </c>
      <c r="C1572" s="1244" t="s">
        <v>1045</v>
      </c>
      <c r="D1572" s="1352">
        <v>15470.19</v>
      </c>
    </row>
    <row r="1573" spans="1:4" s="977" customFormat="1" ht="18" customHeight="1" x14ac:dyDescent="0.2">
      <c r="A1573" s="1351" t="s">
        <v>3497</v>
      </c>
      <c r="B1573" s="1244" t="s">
        <v>3498</v>
      </c>
      <c r="C1573" s="1244" t="s">
        <v>3499</v>
      </c>
      <c r="D1573" s="1352">
        <v>14375</v>
      </c>
    </row>
    <row r="1574" spans="1:4" s="977" customFormat="1" ht="18" customHeight="1" x14ac:dyDescent="0.2">
      <c r="A1574" s="1351" t="s">
        <v>3500</v>
      </c>
      <c r="B1574" s="1244" t="s">
        <v>3501</v>
      </c>
      <c r="C1574" s="1244" t="s">
        <v>3502</v>
      </c>
      <c r="D1574" s="1352">
        <v>1023</v>
      </c>
    </row>
    <row r="1575" spans="1:4" s="977" customFormat="1" ht="18" customHeight="1" x14ac:dyDescent="0.2">
      <c r="A1575" s="1351" t="s">
        <v>3503</v>
      </c>
      <c r="B1575" s="1244" t="s">
        <v>1397</v>
      </c>
      <c r="C1575" s="1244" t="s">
        <v>1398</v>
      </c>
      <c r="D1575" s="1352">
        <v>1150</v>
      </c>
    </row>
    <row r="1576" spans="1:4" s="977" customFormat="1" ht="18" customHeight="1" x14ac:dyDescent="0.2">
      <c r="A1576" s="1351" t="s">
        <v>3504</v>
      </c>
      <c r="B1576" s="1244" t="s">
        <v>3505</v>
      </c>
      <c r="C1576" s="1244" t="s">
        <v>1398</v>
      </c>
      <c r="D1576" s="1352">
        <v>649.75</v>
      </c>
    </row>
    <row r="1577" spans="1:4" s="977" customFormat="1" ht="18" customHeight="1" x14ac:dyDescent="0.2">
      <c r="A1577" s="1351" t="s">
        <v>3506</v>
      </c>
      <c r="B1577" s="1244" t="s">
        <v>1410</v>
      </c>
      <c r="C1577" s="1244" t="s">
        <v>1411</v>
      </c>
      <c r="D1577" s="1352">
        <v>710</v>
      </c>
    </row>
    <row r="1578" spans="1:4" s="977" customFormat="1" ht="18" customHeight="1" x14ac:dyDescent="0.2">
      <c r="A1578" s="1351" t="s">
        <v>3507</v>
      </c>
      <c r="B1578" s="1244" t="s">
        <v>3508</v>
      </c>
      <c r="C1578" s="1244" t="s">
        <v>3509</v>
      </c>
      <c r="D1578" s="1352">
        <v>2324.4</v>
      </c>
    </row>
    <row r="1579" spans="1:4" s="977" customFormat="1" ht="18" customHeight="1" x14ac:dyDescent="0.2">
      <c r="A1579" s="1351" t="s">
        <v>3510</v>
      </c>
      <c r="B1579" s="1244" t="s">
        <v>3511</v>
      </c>
      <c r="C1579" s="1244" t="s">
        <v>3512</v>
      </c>
      <c r="D1579" s="1352">
        <v>33753.800000000003</v>
      </c>
    </row>
    <row r="1580" spans="1:4" s="977" customFormat="1" ht="18" customHeight="1" x14ac:dyDescent="0.2">
      <c r="A1580" s="1351" t="s">
        <v>3513</v>
      </c>
      <c r="B1580" s="1244" t="s">
        <v>3514</v>
      </c>
      <c r="C1580" s="1244" t="s">
        <v>3515</v>
      </c>
      <c r="D1580" s="1352">
        <v>157069.20000000001</v>
      </c>
    </row>
    <row r="1581" spans="1:4" s="977" customFormat="1" ht="18" customHeight="1" x14ac:dyDescent="0.2">
      <c r="A1581" s="1351" t="s">
        <v>3516</v>
      </c>
      <c r="B1581" s="1244" t="s">
        <v>3517</v>
      </c>
      <c r="C1581" s="1244" t="s">
        <v>3518</v>
      </c>
      <c r="D1581" s="1352">
        <v>12196.9</v>
      </c>
    </row>
    <row r="1582" spans="1:4" s="977" customFormat="1" ht="18" customHeight="1" x14ac:dyDescent="0.2">
      <c r="A1582" s="1351" t="s">
        <v>3519</v>
      </c>
      <c r="B1582" s="1244" t="s">
        <v>1397</v>
      </c>
      <c r="C1582" s="1244" t="s">
        <v>1398</v>
      </c>
      <c r="D1582" s="1352">
        <v>1150</v>
      </c>
    </row>
    <row r="1583" spans="1:4" s="977" customFormat="1" ht="18" customHeight="1" x14ac:dyDescent="0.2">
      <c r="A1583" s="1351" t="s">
        <v>3520</v>
      </c>
      <c r="B1583" s="1244" t="s">
        <v>1356</v>
      </c>
      <c r="C1583" s="1244" t="s">
        <v>1357</v>
      </c>
      <c r="D1583" s="1352">
        <v>1</v>
      </c>
    </row>
    <row r="1584" spans="1:4" s="977" customFormat="1" ht="18" customHeight="1" x14ac:dyDescent="0.2">
      <c r="A1584" s="1351" t="s">
        <v>3521</v>
      </c>
      <c r="B1584" s="1244" t="s">
        <v>1397</v>
      </c>
      <c r="C1584" s="1244" t="s">
        <v>1398</v>
      </c>
      <c r="D1584" s="1352">
        <v>2430.0100000000002</v>
      </c>
    </row>
    <row r="1585" spans="1:4" s="977" customFormat="1" ht="18" customHeight="1" x14ac:dyDescent="0.2">
      <c r="A1585" s="1351" t="s">
        <v>3522</v>
      </c>
      <c r="B1585" s="1244" t="s">
        <v>1397</v>
      </c>
      <c r="C1585" s="1244" t="s">
        <v>1398</v>
      </c>
      <c r="D1585" s="1352">
        <v>1150</v>
      </c>
    </row>
    <row r="1586" spans="1:4" s="977" customFormat="1" ht="18" customHeight="1" x14ac:dyDescent="0.2">
      <c r="A1586" s="1351" t="s">
        <v>3523</v>
      </c>
      <c r="B1586" s="1244" t="s">
        <v>1044</v>
      </c>
      <c r="C1586" s="1244" t="s">
        <v>1045</v>
      </c>
      <c r="D1586" s="1352">
        <v>15470.19</v>
      </c>
    </row>
    <row r="1587" spans="1:4" s="977" customFormat="1" ht="18" customHeight="1" x14ac:dyDescent="0.2">
      <c r="A1587" s="1351" t="s">
        <v>3524</v>
      </c>
      <c r="B1587" s="1244" t="s">
        <v>1044</v>
      </c>
      <c r="C1587" s="1244" t="s">
        <v>1045</v>
      </c>
      <c r="D1587" s="1352">
        <v>15470.19</v>
      </c>
    </row>
    <row r="1588" spans="1:4" s="977" customFormat="1" ht="18" customHeight="1" x14ac:dyDescent="0.2">
      <c r="A1588" s="1351" t="s">
        <v>3525</v>
      </c>
      <c r="B1588" s="1244" t="s">
        <v>1397</v>
      </c>
      <c r="C1588" s="1244" t="s">
        <v>1398</v>
      </c>
      <c r="D1588" s="1352">
        <v>1150</v>
      </c>
    </row>
    <row r="1589" spans="1:4" s="977" customFormat="1" ht="18" customHeight="1" x14ac:dyDescent="0.2">
      <c r="A1589" s="1351" t="s">
        <v>3526</v>
      </c>
      <c r="B1589" s="1244" t="s">
        <v>2558</v>
      </c>
      <c r="C1589" s="1244" t="s">
        <v>2559</v>
      </c>
      <c r="D1589" s="1352">
        <v>2226.4</v>
      </c>
    </row>
    <row r="1590" spans="1:4" s="977" customFormat="1" ht="18" customHeight="1" x14ac:dyDescent="0.2">
      <c r="A1590" s="1351" t="s">
        <v>3527</v>
      </c>
      <c r="B1590" s="1244" t="s">
        <v>1044</v>
      </c>
      <c r="C1590" s="1244" t="s">
        <v>1045</v>
      </c>
      <c r="D1590" s="1352">
        <v>15470.19</v>
      </c>
    </row>
    <row r="1591" spans="1:4" s="977" customFormat="1" ht="18" customHeight="1" x14ac:dyDescent="0.2">
      <c r="A1591" s="1351" t="s">
        <v>3528</v>
      </c>
      <c r="B1591" s="1244" t="s">
        <v>2681</v>
      </c>
      <c r="C1591" s="1244" t="s">
        <v>2682</v>
      </c>
      <c r="D1591" s="1352">
        <v>6699</v>
      </c>
    </row>
    <row r="1592" spans="1:4" s="977" customFormat="1" ht="18" customHeight="1" x14ac:dyDescent="0.2">
      <c r="A1592" s="1351" t="s">
        <v>3529</v>
      </c>
      <c r="B1592" s="1244" t="s">
        <v>2042</v>
      </c>
      <c r="C1592" s="1244" t="s">
        <v>2043</v>
      </c>
      <c r="D1592" s="1352">
        <v>530.20000000000005</v>
      </c>
    </row>
    <row r="1593" spans="1:4" s="977" customFormat="1" ht="18" customHeight="1" x14ac:dyDescent="0.2">
      <c r="A1593" s="1351" t="s">
        <v>3530</v>
      </c>
      <c r="B1593" s="1244" t="s">
        <v>1397</v>
      </c>
      <c r="C1593" s="1244" t="s">
        <v>1398</v>
      </c>
      <c r="D1593" s="1352">
        <v>1150</v>
      </c>
    </row>
    <row r="1594" spans="1:4" s="977" customFormat="1" ht="18" customHeight="1" x14ac:dyDescent="0.2">
      <c r="A1594" s="1351" t="s">
        <v>3531</v>
      </c>
      <c r="B1594" s="1244" t="s">
        <v>1410</v>
      </c>
      <c r="C1594" s="1244" t="s">
        <v>1411</v>
      </c>
      <c r="D1594" s="1352">
        <v>710</v>
      </c>
    </row>
    <row r="1595" spans="1:4" s="977" customFormat="1" ht="18" customHeight="1" x14ac:dyDescent="0.2">
      <c r="A1595" s="1351" t="s">
        <v>3532</v>
      </c>
      <c r="B1595" s="1244" t="s">
        <v>1044</v>
      </c>
      <c r="C1595" s="1244" t="s">
        <v>1045</v>
      </c>
      <c r="D1595" s="1352">
        <v>15470.19</v>
      </c>
    </row>
    <row r="1596" spans="1:4" s="977" customFormat="1" ht="18" customHeight="1" x14ac:dyDescent="0.2">
      <c r="A1596" s="1351" t="s">
        <v>3533</v>
      </c>
      <c r="B1596" s="1244" t="s">
        <v>1397</v>
      </c>
      <c r="C1596" s="1244" t="s">
        <v>1398</v>
      </c>
      <c r="D1596" s="1352">
        <v>1150</v>
      </c>
    </row>
    <row r="1597" spans="1:4" s="977" customFormat="1" ht="18" customHeight="1" x14ac:dyDescent="0.2">
      <c r="A1597" s="1351" t="s">
        <v>3534</v>
      </c>
      <c r="B1597" s="1244" t="s">
        <v>1397</v>
      </c>
      <c r="C1597" s="1244" t="s">
        <v>1398</v>
      </c>
      <c r="D1597" s="1352">
        <v>1150</v>
      </c>
    </row>
    <row r="1598" spans="1:4" s="977" customFormat="1" ht="18" customHeight="1" x14ac:dyDescent="0.2">
      <c r="A1598" s="1351" t="s">
        <v>3535</v>
      </c>
      <c r="B1598" s="1244" t="s">
        <v>1397</v>
      </c>
      <c r="C1598" s="1244" t="s">
        <v>1398</v>
      </c>
      <c r="D1598" s="1352">
        <v>1150</v>
      </c>
    </row>
    <row r="1599" spans="1:4" s="977" customFormat="1" ht="18" customHeight="1" x14ac:dyDescent="0.2">
      <c r="A1599" s="1351" t="s">
        <v>3536</v>
      </c>
      <c r="B1599" s="1244" t="s">
        <v>3419</v>
      </c>
      <c r="C1599" s="1244" t="s">
        <v>3420</v>
      </c>
      <c r="D1599" s="1352">
        <v>2828.41</v>
      </c>
    </row>
    <row r="1600" spans="1:4" s="977" customFormat="1" ht="18" customHeight="1" x14ac:dyDescent="0.2">
      <c r="A1600" s="1351" t="s">
        <v>3537</v>
      </c>
      <c r="B1600" s="1244" t="s">
        <v>3538</v>
      </c>
      <c r="C1600" s="1244" t="s">
        <v>2695</v>
      </c>
      <c r="D1600" s="1352">
        <v>7081.99</v>
      </c>
    </row>
    <row r="1601" spans="1:4" s="977" customFormat="1" ht="18" customHeight="1" x14ac:dyDescent="0.2">
      <c r="A1601" s="1351" t="s">
        <v>3539</v>
      </c>
      <c r="B1601" s="1244" t="s">
        <v>3540</v>
      </c>
      <c r="C1601" s="1244" t="s">
        <v>3541</v>
      </c>
      <c r="D1601" s="1352">
        <v>3967.5</v>
      </c>
    </row>
    <row r="1602" spans="1:4" s="977" customFormat="1" ht="18" customHeight="1" x14ac:dyDescent="0.2">
      <c r="A1602" s="1351" t="s">
        <v>3542</v>
      </c>
      <c r="B1602" s="1244" t="s">
        <v>3540</v>
      </c>
      <c r="C1602" s="1244" t="s">
        <v>3541</v>
      </c>
      <c r="D1602" s="1352">
        <v>3967.5</v>
      </c>
    </row>
    <row r="1603" spans="1:4" s="977" customFormat="1" ht="18" customHeight="1" x14ac:dyDescent="0.2">
      <c r="A1603" s="1351" t="s">
        <v>3543</v>
      </c>
      <c r="B1603" s="1244" t="s">
        <v>3544</v>
      </c>
      <c r="C1603" s="1244" t="s">
        <v>3545</v>
      </c>
      <c r="D1603" s="1352">
        <v>88749.04</v>
      </c>
    </row>
    <row r="1604" spans="1:4" s="977" customFormat="1" ht="18" customHeight="1" x14ac:dyDescent="0.2">
      <c r="A1604" s="1351" t="s">
        <v>3546</v>
      </c>
      <c r="B1604" s="1244" t="s">
        <v>3547</v>
      </c>
      <c r="C1604" s="1244" t="s">
        <v>3548</v>
      </c>
      <c r="D1604" s="1352">
        <v>39420</v>
      </c>
    </row>
    <row r="1605" spans="1:4" s="977" customFormat="1" ht="18" customHeight="1" x14ac:dyDescent="0.2">
      <c r="A1605" s="1351" t="s">
        <v>3549</v>
      </c>
      <c r="B1605" s="1244" t="s">
        <v>3547</v>
      </c>
      <c r="C1605" s="1244" t="s">
        <v>3548</v>
      </c>
      <c r="D1605" s="1352">
        <v>39420</v>
      </c>
    </row>
    <row r="1606" spans="1:4" s="977" customFormat="1" ht="18" customHeight="1" x14ac:dyDescent="0.2">
      <c r="A1606" s="1351" t="s">
        <v>3550</v>
      </c>
      <c r="B1606" s="1244" t="s">
        <v>1245</v>
      </c>
      <c r="C1606" s="1244" t="s">
        <v>1246</v>
      </c>
      <c r="D1606" s="1352">
        <v>5882.94</v>
      </c>
    </row>
    <row r="1607" spans="1:4" s="977" customFormat="1" ht="18" customHeight="1" x14ac:dyDescent="0.2">
      <c r="A1607" s="1351" t="s">
        <v>3551</v>
      </c>
      <c r="B1607" s="1244" t="s">
        <v>3552</v>
      </c>
      <c r="C1607" s="1244" t="s">
        <v>3553</v>
      </c>
      <c r="D1607" s="1352">
        <v>764.75</v>
      </c>
    </row>
    <row r="1608" spans="1:4" s="977" customFormat="1" ht="18" customHeight="1" x14ac:dyDescent="0.2">
      <c r="A1608" s="1351" t="s">
        <v>3554</v>
      </c>
      <c r="B1608" s="1244" t="s">
        <v>3467</v>
      </c>
      <c r="C1608" s="1244" t="s">
        <v>3468</v>
      </c>
      <c r="D1608" s="1352">
        <v>7976.4</v>
      </c>
    </row>
    <row r="1609" spans="1:4" s="977" customFormat="1" ht="18" customHeight="1" x14ac:dyDescent="0.2">
      <c r="A1609" s="1351" t="s">
        <v>3555</v>
      </c>
      <c r="B1609" s="1244" t="s">
        <v>3467</v>
      </c>
      <c r="C1609" s="1244" t="s">
        <v>3468</v>
      </c>
      <c r="D1609" s="1352">
        <v>7976.4</v>
      </c>
    </row>
    <row r="1610" spans="1:4" s="977" customFormat="1" ht="18" customHeight="1" x14ac:dyDescent="0.2">
      <c r="A1610" s="1351" t="s">
        <v>3556</v>
      </c>
      <c r="B1610" s="1244" t="s">
        <v>3557</v>
      </c>
      <c r="C1610" s="1244" t="s">
        <v>3557</v>
      </c>
      <c r="D1610" s="1352">
        <v>288066.82</v>
      </c>
    </row>
    <row r="1611" spans="1:4" s="977" customFormat="1" ht="18" customHeight="1" x14ac:dyDescent="0.2">
      <c r="A1611" s="1351" t="s">
        <v>3558</v>
      </c>
      <c r="B1611" s="1244" t="s">
        <v>3559</v>
      </c>
      <c r="C1611" s="1244" t="s">
        <v>3560</v>
      </c>
      <c r="D1611" s="1352">
        <v>141300</v>
      </c>
    </row>
    <row r="1612" spans="1:4" s="977" customFormat="1" ht="18" customHeight="1" x14ac:dyDescent="0.2">
      <c r="A1612" s="1351" t="s">
        <v>3561</v>
      </c>
      <c r="B1612" s="1244" t="s">
        <v>3562</v>
      </c>
      <c r="C1612" s="1244" t="s">
        <v>3563</v>
      </c>
      <c r="D1612" s="1352">
        <v>1999.79</v>
      </c>
    </row>
    <row r="1613" spans="1:4" s="977" customFormat="1" ht="18" customHeight="1" x14ac:dyDescent="0.2">
      <c r="A1613" s="1351" t="s">
        <v>3564</v>
      </c>
      <c r="B1613" s="1244" t="s">
        <v>2983</v>
      </c>
      <c r="C1613" s="1244" t="s">
        <v>2984</v>
      </c>
      <c r="D1613" s="1352">
        <v>34543.269999999997</v>
      </c>
    </row>
    <row r="1614" spans="1:4" s="977" customFormat="1" ht="18" customHeight="1" x14ac:dyDescent="0.2">
      <c r="A1614" s="1351" t="s">
        <v>3565</v>
      </c>
      <c r="B1614" s="1244" t="s">
        <v>2983</v>
      </c>
      <c r="C1614" s="1244" t="s">
        <v>2984</v>
      </c>
      <c r="D1614" s="1352">
        <v>34543.269999999997</v>
      </c>
    </row>
    <row r="1615" spans="1:4" s="977" customFormat="1" ht="18" customHeight="1" x14ac:dyDescent="0.2">
      <c r="A1615" s="1351" t="s">
        <v>3566</v>
      </c>
      <c r="B1615" s="1244" t="s">
        <v>2983</v>
      </c>
      <c r="C1615" s="1244" t="s">
        <v>2984</v>
      </c>
      <c r="D1615" s="1352">
        <v>34543.269999999997</v>
      </c>
    </row>
    <row r="1616" spans="1:4" s="977" customFormat="1" ht="18" customHeight="1" x14ac:dyDescent="0.2">
      <c r="A1616" s="1351" t="s">
        <v>3567</v>
      </c>
      <c r="B1616" s="1244" t="s">
        <v>3568</v>
      </c>
      <c r="C1616" s="1244" t="s">
        <v>3569</v>
      </c>
      <c r="D1616" s="1352">
        <v>4542.5</v>
      </c>
    </row>
    <row r="1617" spans="1:4" s="977" customFormat="1" ht="18" customHeight="1" x14ac:dyDescent="0.2">
      <c r="A1617" s="1351" t="s">
        <v>3570</v>
      </c>
      <c r="B1617" s="1244" t="s">
        <v>3571</v>
      </c>
      <c r="C1617" s="1244" t="s">
        <v>3572</v>
      </c>
      <c r="D1617" s="1352">
        <v>1173</v>
      </c>
    </row>
    <row r="1618" spans="1:4" s="977" customFormat="1" ht="18" customHeight="1" x14ac:dyDescent="0.2">
      <c r="A1618" s="1351" t="s">
        <v>3573</v>
      </c>
      <c r="B1618" s="1244" t="s">
        <v>3574</v>
      </c>
      <c r="C1618" s="1244" t="s">
        <v>3575</v>
      </c>
      <c r="D1618" s="1352">
        <v>3470.58</v>
      </c>
    </row>
    <row r="1619" spans="1:4" s="977" customFormat="1" ht="18" customHeight="1" x14ac:dyDescent="0.2">
      <c r="A1619" s="1351" t="s">
        <v>3576</v>
      </c>
      <c r="B1619" s="1244" t="s">
        <v>3574</v>
      </c>
      <c r="C1619" s="1244" t="s">
        <v>3575</v>
      </c>
      <c r="D1619" s="1352">
        <v>3470.58</v>
      </c>
    </row>
    <row r="1620" spans="1:4" s="977" customFormat="1" ht="18" customHeight="1" x14ac:dyDescent="0.2">
      <c r="A1620" s="1351" t="s">
        <v>3577</v>
      </c>
      <c r="B1620" s="1244" t="s">
        <v>3574</v>
      </c>
      <c r="C1620" s="1244" t="s">
        <v>3575</v>
      </c>
      <c r="D1620" s="1352">
        <v>3470.58</v>
      </c>
    </row>
    <row r="1621" spans="1:4" s="977" customFormat="1" ht="18" customHeight="1" x14ac:dyDescent="0.2">
      <c r="A1621" s="1351" t="s">
        <v>3578</v>
      </c>
      <c r="B1621" s="1244" t="s">
        <v>3574</v>
      </c>
      <c r="C1621" s="1244" t="s">
        <v>3575</v>
      </c>
      <c r="D1621" s="1352">
        <v>3470.58</v>
      </c>
    </row>
    <row r="1622" spans="1:4" s="977" customFormat="1" ht="18" customHeight="1" x14ac:dyDescent="0.2">
      <c r="A1622" s="1351" t="s">
        <v>3579</v>
      </c>
      <c r="B1622" s="1244" t="s">
        <v>3574</v>
      </c>
      <c r="C1622" s="1244" t="s">
        <v>3575</v>
      </c>
      <c r="D1622" s="1352">
        <v>3470.58</v>
      </c>
    </row>
    <row r="1623" spans="1:4" s="977" customFormat="1" ht="18" customHeight="1" x14ac:dyDescent="0.2">
      <c r="A1623" s="1351" t="s">
        <v>3580</v>
      </c>
      <c r="B1623" s="1244" t="s">
        <v>3574</v>
      </c>
      <c r="C1623" s="1244" t="s">
        <v>3575</v>
      </c>
      <c r="D1623" s="1352">
        <v>3470.58</v>
      </c>
    </row>
    <row r="1624" spans="1:4" s="977" customFormat="1" ht="18" customHeight="1" x14ac:dyDescent="0.2">
      <c r="A1624" s="1351" t="s">
        <v>3581</v>
      </c>
      <c r="B1624" s="1244" t="s">
        <v>3574</v>
      </c>
      <c r="C1624" s="1244" t="s">
        <v>3575</v>
      </c>
      <c r="D1624" s="1352">
        <v>3470.58</v>
      </c>
    </row>
    <row r="1625" spans="1:4" s="977" customFormat="1" ht="18" customHeight="1" x14ac:dyDescent="0.2">
      <c r="A1625" s="1351" t="s">
        <v>3582</v>
      </c>
      <c r="B1625" s="1244" t="s">
        <v>3574</v>
      </c>
      <c r="C1625" s="1244" t="s">
        <v>3575</v>
      </c>
      <c r="D1625" s="1352">
        <v>3470.58</v>
      </c>
    </row>
    <row r="1626" spans="1:4" s="977" customFormat="1" ht="18" customHeight="1" x14ac:dyDescent="0.2">
      <c r="A1626" s="1351" t="s">
        <v>3583</v>
      </c>
      <c r="B1626" s="1244" t="s">
        <v>2472</v>
      </c>
      <c r="C1626" s="1244" t="s">
        <v>2473</v>
      </c>
      <c r="D1626" s="1352">
        <v>2070</v>
      </c>
    </row>
    <row r="1627" spans="1:4" s="977" customFormat="1" ht="18" customHeight="1" x14ac:dyDescent="0.2">
      <c r="A1627" s="1351" t="s">
        <v>3584</v>
      </c>
      <c r="B1627" s="1244" t="s">
        <v>3585</v>
      </c>
      <c r="C1627" s="1244" t="s">
        <v>2682</v>
      </c>
      <c r="D1627" s="1352">
        <v>1989.9</v>
      </c>
    </row>
    <row r="1628" spans="1:4" s="977" customFormat="1" ht="18" customHeight="1" x14ac:dyDescent="0.2">
      <c r="A1628" s="1351" t="s">
        <v>3586</v>
      </c>
      <c r="B1628" s="1244" t="s">
        <v>3587</v>
      </c>
      <c r="C1628" s="1244" t="s">
        <v>3588</v>
      </c>
      <c r="D1628" s="1352">
        <v>175000</v>
      </c>
    </row>
    <row r="1629" spans="1:4" s="977" customFormat="1" ht="18" customHeight="1" x14ac:dyDescent="0.2">
      <c r="A1629" s="1351" t="s">
        <v>3589</v>
      </c>
      <c r="B1629" s="1244" t="s">
        <v>3590</v>
      </c>
      <c r="C1629" s="1244" t="s">
        <v>3591</v>
      </c>
      <c r="D1629" s="1352">
        <v>4185.88</v>
      </c>
    </row>
    <row r="1630" spans="1:4" s="977" customFormat="1" ht="18" customHeight="1" x14ac:dyDescent="0.2">
      <c r="A1630" s="1351" t="s">
        <v>3592</v>
      </c>
      <c r="B1630" s="1244" t="s">
        <v>3590</v>
      </c>
      <c r="C1630" s="1244" t="s">
        <v>3591</v>
      </c>
      <c r="D1630" s="1352">
        <v>4185.88</v>
      </c>
    </row>
    <row r="1631" spans="1:4" s="977" customFormat="1" ht="18" customHeight="1" x14ac:dyDescent="0.2">
      <c r="A1631" s="1351" t="s">
        <v>3593</v>
      </c>
      <c r="B1631" s="1244" t="s">
        <v>3594</v>
      </c>
      <c r="C1631" s="1244" t="s">
        <v>3595</v>
      </c>
      <c r="D1631" s="1352">
        <v>32667</v>
      </c>
    </row>
    <row r="1632" spans="1:4" s="977" customFormat="1" ht="18" customHeight="1" x14ac:dyDescent="0.2">
      <c r="A1632" s="1351" t="s">
        <v>3596</v>
      </c>
      <c r="B1632" s="1244" t="s">
        <v>3594</v>
      </c>
      <c r="C1632" s="1244" t="s">
        <v>3595</v>
      </c>
      <c r="D1632" s="1352">
        <v>32667.5</v>
      </c>
    </row>
    <row r="1633" spans="1:4" s="977" customFormat="1" ht="18" customHeight="1" x14ac:dyDescent="0.2">
      <c r="A1633" s="1351" t="s">
        <v>3597</v>
      </c>
      <c r="B1633" s="1244" t="s">
        <v>3467</v>
      </c>
      <c r="C1633" s="1244" t="s">
        <v>3468</v>
      </c>
      <c r="D1633" s="1352">
        <v>7976.4</v>
      </c>
    </row>
    <row r="1634" spans="1:4" s="977" customFormat="1" ht="18" customHeight="1" x14ac:dyDescent="0.2">
      <c r="A1634" s="1351" t="s">
        <v>3598</v>
      </c>
      <c r="B1634" s="1244" t="s">
        <v>3599</v>
      </c>
      <c r="C1634" s="1244" t="s">
        <v>3600</v>
      </c>
      <c r="D1634" s="1352">
        <v>19153.25</v>
      </c>
    </row>
    <row r="1635" spans="1:4" s="977" customFormat="1" ht="18" customHeight="1" x14ac:dyDescent="0.2">
      <c r="A1635" s="1351" t="s">
        <v>3601</v>
      </c>
      <c r="B1635" s="1244" t="s">
        <v>3210</v>
      </c>
      <c r="C1635" s="1244" t="s">
        <v>3211</v>
      </c>
      <c r="D1635" s="1352">
        <v>1016.6</v>
      </c>
    </row>
    <row r="1636" spans="1:4" s="977" customFormat="1" ht="18" customHeight="1" x14ac:dyDescent="0.2">
      <c r="A1636" s="1351" t="s">
        <v>3602</v>
      </c>
      <c r="B1636" s="1244" t="s">
        <v>2026</v>
      </c>
      <c r="C1636" s="1244" t="s">
        <v>2027</v>
      </c>
      <c r="D1636" s="1352">
        <v>1930.85</v>
      </c>
    </row>
    <row r="1637" spans="1:4" s="977" customFormat="1" ht="18" customHeight="1" x14ac:dyDescent="0.2">
      <c r="A1637" s="1351" t="s">
        <v>3603</v>
      </c>
      <c r="B1637" s="1244" t="s">
        <v>3604</v>
      </c>
      <c r="C1637" s="1244" t="s">
        <v>3605</v>
      </c>
      <c r="D1637" s="1352">
        <v>20493</v>
      </c>
    </row>
    <row r="1638" spans="1:4" s="977" customFormat="1" ht="18" customHeight="1" x14ac:dyDescent="0.2">
      <c r="A1638" s="1351" t="s">
        <v>3606</v>
      </c>
      <c r="B1638" s="1244" t="s">
        <v>3607</v>
      </c>
      <c r="C1638" s="1244" t="s">
        <v>3608</v>
      </c>
      <c r="D1638" s="1352">
        <v>6502.1</v>
      </c>
    </row>
    <row r="1639" spans="1:4" s="977" customFormat="1" ht="18" customHeight="1" x14ac:dyDescent="0.2">
      <c r="A1639" s="1351" t="s">
        <v>3609</v>
      </c>
      <c r="B1639" s="1244" t="s">
        <v>3610</v>
      </c>
      <c r="C1639" s="1244" t="s">
        <v>3611</v>
      </c>
      <c r="D1639" s="1352">
        <v>56213.599999999999</v>
      </c>
    </row>
    <row r="1640" spans="1:4" s="977" customFormat="1" ht="18" customHeight="1" x14ac:dyDescent="0.2">
      <c r="A1640" s="1351" t="s">
        <v>3612</v>
      </c>
      <c r="B1640" s="1244" t="s">
        <v>3613</v>
      </c>
      <c r="C1640" s="1244" t="s">
        <v>3614</v>
      </c>
      <c r="D1640" s="1352">
        <v>9239.31</v>
      </c>
    </row>
    <row r="1641" spans="1:4" s="977" customFormat="1" ht="18" customHeight="1" x14ac:dyDescent="0.2">
      <c r="A1641" s="1351" t="s">
        <v>3615</v>
      </c>
      <c r="B1641" s="1244" t="s">
        <v>3613</v>
      </c>
      <c r="C1641" s="1244" t="s">
        <v>3616</v>
      </c>
      <c r="D1641" s="1352">
        <v>9239.31</v>
      </c>
    </row>
    <row r="1642" spans="1:4" s="977" customFormat="1" ht="18" customHeight="1" x14ac:dyDescent="0.2">
      <c r="A1642" s="1351" t="s">
        <v>3617</v>
      </c>
      <c r="B1642" s="1244" t="s">
        <v>3613</v>
      </c>
      <c r="C1642" s="1244" t="s">
        <v>3616</v>
      </c>
      <c r="D1642" s="1352">
        <v>9239.31</v>
      </c>
    </row>
    <row r="1643" spans="1:4" s="977" customFormat="1" ht="18" customHeight="1" x14ac:dyDescent="0.2">
      <c r="A1643" s="1351" t="s">
        <v>3618</v>
      </c>
      <c r="B1643" s="1244" t="s">
        <v>3613</v>
      </c>
      <c r="C1643" s="1244" t="s">
        <v>3614</v>
      </c>
      <c r="D1643" s="1352">
        <v>9239.31</v>
      </c>
    </row>
    <row r="1644" spans="1:4" s="977" customFormat="1" ht="18" customHeight="1" x14ac:dyDescent="0.2">
      <c r="A1644" s="1351" t="s">
        <v>3619</v>
      </c>
      <c r="B1644" s="1244" t="s">
        <v>3613</v>
      </c>
      <c r="C1644" s="1244" t="s">
        <v>3614</v>
      </c>
      <c r="D1644" s="1352">
        <v>9239.31</v>
      </c>
    </row>
    <row r="1645" spans="1:4" s="977" customFormat="1" ht="18" customHeight="1" x14ac:dyDescent="0.2">
      <c r="A1645" s="1351" t="s">
        <v>3620</v>
      </c>
      <c r="B1645" s="1244" t="s">
        <v>3613</v>
      </c>
      <c r="C1645" s="1244" t="s">
        <v>3621</v>
      </c>
      <c r="D1645" s="1352">
        <v>9239.31</v>
      </c>
    </row>
    <row r="1646" spans="1:4" s="977" customFormat="1" ht="18" customHeight="1" x14ac:dyDescent="0.2">
      <c r="A1646" s="1351" t="s">
        <v>3622</v>
      </c>
      <c r="B1646" s="1244" t="s">
        <v>3613</v>
      </c>
      <c r="C1646" s="1244" t="s">
        <v>3621</v>
      </c>
      <c r="D1646" s="1352">
        <v>9239.24</v>
      </c>
    </row>
    <row r="1647" spans="1:4" s="977" customFormat="1" ht="18" customHeight="1" x14ac:dyDescent="0.2">
      <c r="A1647" s="1351" t="s">
        <v>3623</v>
      </c>
      <c r="B1647" s="1244" t="s">
        <v>3624</v>
      </c>
      <c r="C1647" s="1244" t="s">
        <v>3625</v>
      </c>
      <c r="D1647" s="1352">
        <v>1</v>
      </c>
    </row>
    <row r="1648" spans="1:4" s="977" customFormat="1" ht="18" customHeight="1" x14ac:dyDescent="0.2">
      <c r="A1648" s="1351" t="s">
        <v>3626</v>
      </c>
      <c r="B1648" s="1244" t="s">
        <v>3624</v>
      </c>
      <c r="C1648" s="1244" t="s">
        <v>3625</v>
      </c>
      <c r="D1648" s="1352">
        <v>1</v>
      </c>
    </row>
    <row r="1649" spans="1:4" s="977" customFormat="1" ht="18" customHeight="1" x14ac:dyDescent="0.2">
      <c r="A1649" s="1351" t="s">
        <v>3627</v>
      </c>
      <c r="B1649" s="1244" t="s">
        <v>3624</v>
      </c>
      <c r="C1649" s="1244" t="s">
        <v>3625</v>
      </c>
      <c r="D1649" s="1352">
        <v>1</v>
      </c>
    </row>
    <row r="1650" spans="1:4" s="977" customFormat="1" ht="18" customHeight="1" x14ac:dyDescent="0.2">
      <c r="A1650" s="1351" t="s">
        <v>3628</v>
      </c>
      <c r="B1650" s="1244" t="s">
        <v>3624</v>
      </c>
      <c r="C1650" s="1244" t="s">
        <v>3625</v>
      </c>
      <c r="D1650" s="1352">
        <v>1</v>
      </c>
    </row>
    <row r="1651" spans="1:4" s="977" customFormat="1" ht="18" customHeight="1" x14ac:dyDescent="0.2">
      <c r="A1651" s="1351" t="s">
        <v>3629</v>
      </c>
      <c r="B1651" s="1244" t="s">
        <v>3624</v>
      </c>
      <c r="C1651" s="1244" t="s">
        <v>3625</v>
      </c>
      <c r="D1651" s="1352">
        <v>1</v>
      </c>
    </row>
    <row r="1652" spans="1:4" s="977" customFormat="1" ht="18" customHeight="1" x14ac:dyDescent="0.2">
      <c r="A1652" s="1351" t="s">
        <v>3630</v>
      </c>
      <c r="B1652" s="1244" t="s">
        <v>3624</v>
      </c>
      <c r="C1652" s="1244" t="s">
        <v>3625</v>
      </c>
      <c r="D1652" s="1352">
        <v>1</v>
      </c>
    </row>
    <row r="1653" spans="1:4" s="977" customFormat="1" ht="18" customHeight="1" x14ac:dyDescent="0.2">
      <c r="A1653" s="1351" t="s">
        <v>3631</v>
      </c>
      <c r="B1653" s="1244" t="s">
        <v>3624</v>
      </c>
      <c r="C1653" s="1244" t="s">
        <v>3625</v>
      </c>
      <c r="D1653" s="1352">
        <v>1</v>
      </c>
    </row>
    <row r="1654" spans="1:4" s="977" customFormat="1" ht="18" customHeight="1" x14ac:dyDescent="0.2">
      <c r="A1654" s="1351" t="s">
        <v>3632</v>
      </c>
      <c r="B1654" s="1244" t="s">
        <v>3624</v>
      </c>
      <c r="C1654" s="1244" t="s">
        <v>3625</v>
      </c>
      <c r="D1654" s="1352">
        <v>1</v>
      </c>
    </row>
    <row r="1655" spans="1:4" s="977" customFormat="1" ht="18" customHeight="1" x14ac:dyDescent="0.2">
      <c r="A1655" s="1351" t="s">
        <v>3633</v>
      </c>
      <c r="B1655" s="1244" t="s">
        <v>3624</v>
      </c>
      <c r="C1655" s="1244" t="s">
        <v>3625</v>
      </c>
      <c r="D1655" s="1352">
        <v>1</v>
      </c>
    </row>
    <row r="1656" spans="1:4" s="977" customFormat="1" ht="18" customHeight="1" x14ac:dyDescent="0.2">
      <c r="A1656" s="1351" t="s">
        <v>3634</v>
      </c>
      <c r="B1656" s="1244" t="s">
        <v>3624</v>
      </c>
      <c r="C1656" s="1244" t="s">
        <v>3625</v>
      </c>
      <c r="D1656" s="1352">
        <v>1</v>
      </c>
    </row>
    <row r="1657" spans="1:4" s="977" customFormat="1" ht="18" customHeight="1" x14ac:dyDescent="0.2">
      <c r="A1657" s="1351" t="s">
        <v>3635</v>
      </c>
      <c r="B1657" s="1244" t="s">
        <v>3624</v>
      </c>
      <c r="C1657" s="1244" t="s">
        <v>3625</v>
      </c>
      <c r="D1657" s="1352">
        <v>1</v>
      </c>
    </row>
    <row r="1658" spans="1:4" s="977" customFormat="1" ht="18" customHeight="1" x14ac:dyDescent="0.2">
      <c r="A1658" s="1351" t="s">
        <v>3636</v>
      </c>
      <c r="B1658" s="1244" t="s">
        <v>3624</v>
      </c>
      <c r="C1658" s="1244" t="s">
        <v>3625</v>
      </c>
      <c r="D1658" s="1352">
        <v>1</v>
      </c>
    </row>
    <row r="1659" spans="1:4" s="977" customFormat="1" ht="18" customHeight="1" x14ac:dyDescent="0.2">
      <c r="A1659" s="1351" t="s">
        <v>3637</v>
      </c>
      <c r="B1659" s="1244" t="s">
        <v>2511</v>
      </c>
      <c r="C1659" s="1244" t="s">
        <v>1704</v>
      </c>
      <c r="D1659" s="1352">
        <v>1</v>
      </c>
    </row>
    <row r="1660" spans="1:4" s="977" customFormat="1" ht="18" customHeight="1" x14ac:dyDescent="0.2">
      <c r="A1660" s="1351" t="s">
        <v>3638</v>
      </c>
      <c r="B1660" s="1244" t="s">
        <v>3624</v>
      </c>
      <c r="C1660" s="1244" t="s">
        <v>3625</v>
      </c>
      <c r="D1660" s="1352">
        <v>1</v>
      </c>
    </row>
    <row r="1661" spans="1:4" s="977" customFormat="1" ht="18" customHeight="1" x14ac:dyDescent="0.2">
      <c r="A1661" s="1351" t="s">
        <v>3639</v>
      </c>
      <c r="B1661" s="1244" t="s">
        <v>3624</v>
      </c>
      <c r="C1661" s="1244" t="s">
        <v>3625</v>
      </c>
      <c r="D1661" s="1352">
        <v>1</v>
      </c>
    </row>
    <row r="1662" spans="1:4" s="977" customFormat="1" ht="18" customHeight="1" x14ac:dyDescent="0.2">
      <c r="A1662" s="1351" t="s">
        <v>3640</v>
      </c>
      <c r="B1662" s="1244" t="s">
        <v>3624</v>
      </c>
      <c r="C1662" s="1244" t="s">
        <v>3625</v>
      </c>
      <c r="D1662" s="1352">
        <v>1</v>
      </c>
    </row>
    <row r="1663" spans="1:4" s="977" customFormat="1" ht="18" customHeight="1" x14ac:dyDescent="0.2">
      <c r="A1663" s="1351" t="s">
        <v>3641</v>
      </c>
      <c r="B1663" s="1244" t="s">
        <v>3624</v>
      </c>
      <c r="C1663" s="1244" t="s">
        <v>3625</v>
      </c>
      <c r="D1663" s="1352">
        <v>1</v>
      </c>
    </row>
    <row r="1664" spans="1:4" s="977" customFormat="1" ht="18" customHeight="1" x14ac:dyDescent="0.2">
      <c r="A1664" s="1351" t="s">
        <v>3642</v>
      </c>
      <c r="B1664" s="1244" t="s">
        <v>3624</v>
      </c>
      <c r="C1664" s="1244" t="s">
        <v>3625</v>
      </c>
      <c r="D1664" s="1352">
        <v>1</v>
      </c>
    </row>
    <row r="1665" spans="1:4" s="977" customFormat="1" ht="18" customHeight="1" x14ac:dyDescent="0.2">
      <c r="A1665" s="1351" t="s">
        <v>3643</v>
      </c>
      <c r="B1665" s="1244" t="s">
        <v>3624</v>
      </c>
      <c r="C1665" s="1244" t="s">
        <v>3625</v>
      </c>
      <c r="D1665" s="1352">
        <v>1</v>
      </c>
    </row>
    <row r="1666" spans="1:4" s="977" customFormat="1" ht="18" customHeight="1" x14ac:dyDescent="0.2">
      <c r="A1666" s="1351" t="s">
        <v>3644</v>
      </c>
      <c r="B1666" s="1244" t="s">
        <v>3624</v>
      </c>
      <c r="C1666" s="1244" t="s">
        <v>3625</v>
      </c>
      <c r="D1666" s="1352">
        <v>1</v>
      </c>
    </row>
    <row r="1667" spans="1:4" s="977" customFormat="1" ht="18" customHeight="1" x14ac:dyDescent="0.2">
      <c r="A1667" s="1351" t="s">
        <v>3645</v>
      </c>
      <c r="B1667" s="1244" t="s">
        <v>3624</v>
      </c>
      <c r="C1667" s="1244" t="s">
        <v>3625</v>
      </c>
      <c r="D1667" s="1352">
        <v>1</v>
      </c>
    </row>
    <row r="1668" spans="1:4" s="977" customFormat="1" ht="18" customHeight="1" x14ac:dyDescent="0.2">
      <c r="A1668" s="1351" t="s">
        <v>3646</v>
      </c>
      <c r="B1668" s="1244" t="s">
        <v>3647</v>
      </c>
      <c r="C1668" s="1244" t="s">
        <v>3648</v>
      </c>
      <c r="D1668" s="1352">
        <v>828</v>
      </c>
    </row>
    <row r="1669" spans="1:4" s="977" customFormat="1" ht="18" customHeight="1" x14ac:dyDescent="0.2">
      <c r="A1669" s="1351" t="s">
        <v>3649</v>
      </c>
      <c r="B1669" s="1244" t="s">
        <v>3647</v>
      </c>
      <c r="C1669" s="1244" t="s">
        <v>3648</v>
      </c>
      <c r="D1669" s="1352">
        <v>828</v>
      </c>
    </row>
    <row r="1670" spans="1:4" s="977" customFormat="1" ht="18" customHeight="1" x14ac:dyDescent="0.2">
      <c r="A1670" s="1351" t="s">
        <v>3650</v>
      </c>
      <c r="B1670" s="1244" t="s">
        <v>1683</v>
      </c>
      <c r="C1670" s="1244" t="s">
        <v>1411</v>
      </c>
      <c r="D1670" s="1352">
        <v>680</v>
      </c>
    </row>
    <row r="1671" spans="1:4" s="977" customFormat="1" ht="18" customHeight="1" x14ac:dyDescent="0.2">
      <c r="A1671" s="1351" t="s">
        <v>3651</v>
      </c>
      <c r="B1671" s="1244" t="s">
        <v>3647</v>
      </c>
      <c r="C1671" s="1244" t="s">
        <v>3648</v>
      </c>
      <c r="D1671" s="1352">
        <v>828</v>
      </c>
    </row>
    <row r="1672" spans="1:4" s="977" customFormat="1" ht="18" customHeight="1" x14ac:dyDescent="0.2">
      <c r="A1672" s="1351" t="s">
        <v>3652</v>
      </c>
      <c r="B1672" s="1244" t="s">
        <v>3647</v>
      </c>
      <c r="C1672" s="1244" t="s">
        <v>3648</v>
      </c>
      <c r="D1672" s="1352">
        <v>828</v>
      </c>
    </row>
    <row r="1673" spans="1:4" s="977" customFormat="1" ht="18" customHeight="1" x14ac:dyDescent="0.2">
      <c r="A1673" s="1351" t="s">
        <v>3653</v>
      </c>
      <c r="B1673" s="1244" t="s">
        <v>3647</v>
      </c>
      <c r="C1673" s="1244" t="s">
        <v>3648</v>
      </c>
      <c r="D1673" s="1352">
        <v>828</v>
      </c>
    </row>
    <row r="1674" spans="1:4" s="977" customFormat="1" ht="18" customHeight="1" x14ac:dyDescent="0.2">
      <c r="A1674" s="1351" t="s">
        <v>3654</v>
      </c>
      <c r="B1674" s="1244" t="s">
        <v>3647</v>
      </c>
      <c r="C1674" s="1244" t="s">
        <v>3648</v>
      </c>
      <c r="D1674" s="1352">
        <v>828</v>
      </c>
    </row>
    <row r="1675" spans="1:4" s="977" customFormat="1" ht="18" customHeight="1" x14ac:dyDescent="0.2">
      <c r="A1675" s="1351" t="s">
        <v>3655</v>
      </c>
      <c r="B1675" s="1244" t="s">
        <v>3647</v>
      </c>
      <c r="C1675" s="1244" t="s">
        <v>3648</v>
      </c>
      <c r="D1675" s="1352">
        <v>828</v>
      </c>
    </row>
    <row r="1676" spans="1:4" s="977" customFormat="1" ht="18" customHeight="1" x14ac:dyDescent="0.2">
      <c r="A1676" s="1351" t="s">
        <v>3656</v>
      </c>
      <c r="B1676" s="1244" t="s">
        <v>3647</v>
      </c>
      <c r="C1676" s="1244" t="s">
        <v>3648</v>
      </c>
      <c r="D1676" s="1352">
        <v>828</v>
      </c>
    </row>
    <row r="1677" spans="1:4" s="977" customFormat="1" ht="18" customHeight="1" x14ac:dyDescent="0.2">
      <c r="A1677" s="1351" t="s">
        <v>3657</v>
      </c>
      <c r="B1677" s="1244" t="s">
        <v>3647</v>
      </c>
      <c r="C1677" s="1244" t="s">
        <v>3648</v>
      </c>
      <c r="D1677" s="1352">
        <v>828</v>
      </c>
    </row>
    <row r="1678" spans="1:4" s="977" customFormat="1" ht="18" customHeight="1" x14ac:dyDescent="0.2">
      <c r="A1678" s="1351" t="s">
        <v>3658</v>
      </c>
      <c r="B1678" s="1244" t="s">
        <v>3647</v>
      </c>
      <c r="C1678" s="1244" t="s">
        <v>3648</v>
      </c>
      <c r="D1678" s="1352">
        <v>828</v>
      </c>
    </row>
    <row r="1679" spans="1:4" s="977" customFormat="1" ht="18" customHeight="1" x14ac:dyDescent="0.2">
      <c r="A1679" s="1351" t="s">
        <v>3659</v>
      </c>
      <c r="B1679" s="1244" t="s">
        <v>3647</v>
      </c>
      <c r="C1679" s="1244" t="s">
        <v>3648</v>
      </c>
      <c r="D1679" s="1352">
        <v>828</v>
      </c>
    </row>
    <row r="1680" spans="1:4" s="977" customFormat="1" ht="18" customHeight="1" x14ac:dyDescent="0.2">
      <c r="A1680" s="1351" t="s">
        <v>3660</v>
      </c>
      <c r="B1680" s="1244" t="s">
        <v>3647</v>
      </c>
      <c r="C1680" s="1244" t="s">
        <v>3648</v>
      </c>
      <c r="D1680" s="1352">
        <v>828</v>
      </c>
    </row>
    <row r="1681" spans="1:4" s="977" customFormat="1" ht="18" customHeight="1" x14ac:dyDescent="0.2">
      <c r="A1681" s="1351" t="s">
        <v>3663</v>
      </c>
      <c r="B1681" s="1244" t="s">
        <v>3647</v>
      </c>
      <c r="C1681" s="1244" t="s">
        <v>3648</v>
      </c>
      <c r="D1681" s="1352">
        <v>828</v>
      </c>
    </row>
    <row r="1682" spans="1:4" s="977" customFormat="1" ht="18" customHeight="1" x14ac:dyDescent="0.2">
      <c r="A1682" s="1351" t="s">
        <v>3664</v>
      </c>
      <c r="B1682" s="1244" t="s">
        <v>3647</v>
      </c>
      <c r="C1682" s="1244" t="s">
        <v>3648</v>
      </c>
      <c r="D1682" s="1352">
        <v>828</v>
      </c>
    </row>
    <row r="1683" spans="1:4" s="977" customFormat="1" ht="18" customHeight="1" x14ac:dyDescent="0.2">
      <c r="A1683" s="1351" t="s">
        <v>3665</v>
      </c>
      <c r="B1683" s="1244" t="s">
        <v>3647</v>
      </c>
      <c r="C1683" s="1244" t="s">
        <v>3648</v>
      </c>
      <c r="D1683" s="1352">
        <v>828</v>
      </c>
    </row>
    <row r="1684" spans="1:4" s="977" customFormat="1" ht="18" customHeight="1" x14ac:dyDescent="0.2">
      <c r="A1684" s="1351" t="s">
        <v>3666</v>
      </c>
      <c r="B1684" s="1244" t="s">
        <v>3647</v>
      </c>
      <c r="C1684" s="1244" t="s">
        <v>3648</v>
      </c>
      <c r="D1684" s="1352">
        <v>828</v>
      </c>
    </row>
    <row r="1685" spans="1:4" s="977" customFormat="1" ht="18" customHeight="1" x14ac:dyDescent="0.2">
      <c r="A1685" s="1351" t="s">
        <v>3667</v>
      </c>
      <c r="B1685" s="1244" t="s">
        <v>3647</v>
      </c>
      <c r="C1685" s="1244" t="s">
        <v>3648</v>
      </c>
      <c r="D1685" s="1352">
        <v>828</v>
      </c>
    </row>
    <row r="1686" spans="1:4" s="977" customFormat="1" ht="18" customHeight="1" x14ac:dyDescent="0.2">
      <c r="A1686" s="1351" t="s">
        <v>3668</v>
      </c>
      <c r="B1686" s="1244" t="s">
        <v>3647</v>
      </c>
      <c r="C1686" s="1244" t="s">
        <v>3648</v>
      </c>
      <c r="D1686" s="1352">
        <v>828</v>
      </c>
    </row>
    <row r="1687" spans="1:4" s="977" customFormat="1" ht="18" customHeight="1" x14ac:dyDescent="0.2">
      <c r="A1687" s="1351" t="s">
        <v>3669</v>
      </c>
      <c r="B1687" s="1244" t="s">
        <v>3647</v>
      </c>
      <c r="C1687" s="1244" t="s">
        <v>3648</v>
      </c>
      <c r="D1687" s="1352">
        <v>828</v>
      </c>
    </row>
    <row r="1688" spans="1:4" s="977" customFormat="1" ht="18" customHeight="1" x14ac:dyDescent="0.2">
      <c r="A1688" s="1351" t="s">
        <v>3670</v>
      </c>
      <c r="B1688" s="1244" t="s">
        <v>3647</v>
      </c>
      <c r="C1688" s="1244" t="s">
        <v>3648</v>
      </c>
      <c r="D1688" s="1352">
        <v>828</v>
      </c>
    </row>
    <row r="1689" spans="1:4" s="977" customFormat="1" ht="18" customHeight="1" x14ac:dyDescent="0.2">
      <c r="A1689" s="1351" t="s">
        <v>3671</v>
      </c>
      <c r="B1689" s="1244" t="s">
        <v>3647</v>
      </c>
      <c r="C1689" s="1244" t="s">
        <v>3648</v>
      </c>
      <c r="D1689" s="1352">
        <v>828</v>
      </c>
    </row>
    <row r="1690" spans="1:4" s="977" customFormat="1" ht="18" customHeight="1" x14ac:dyDescent="0.2">
      <c r="A1690" s="1351" t="s">
        <v>3672</v>
      </c>
      <c r="B1690" s="1244" t="s">
        <v>3647</v>
      </c>
      <c r="C1690" s="1244" t="s">
        <v>3648</v>
      </c>
      <c r="D1690" s="1352">
        <v>828</v>
      </c>
    </row>
    <row r="1691" spans="1:4" s="977" customFormat="1" ht="18" customHeight="1" x14ac:dyDescent="0.2">
      <c r="A1691" s="1351" t="s">
        <v>3673</v>
      </c>
      <c r="B1691" s="1244" t="s">
        <v>3647</v>
      </c>
      <c r="C1691" s="1244" t="s">
        <v>3648</v>
      </c>
      <c r="D1691" s="1352">
        <v>828</v>
      </c>
    </row>
    <row r="1692" spans="1:4" s="977" customFormat="1" ht="18" customHeight="1" x14ac:dyDescent="0.2">
      <c r="A1692" s="1351" t="s">
        <v>3674</v>
      </c>
      <c r="B1692" s="1244" t="s">
        <v>3647</v>
      </c>
      <c r="C1692" s="1244" t="s">
        <v>3648</v>
      </c>
      <c r="D1692" s="1352">
        <v>828</v>
      </c>
    </row>
    <row r="1693" spans="1:4" s="977" customFormat="1" ht="18" customHeight="1" x14ac:dyDescent="0.2">
      <c r="A1693" s="1351" t="s">
        <v>3675</v>
      </c>
      <c r="B1693" s="1244" t="s">
        <v>3647</v>
      </c>
      <c r="C1693" s="1244" t="s">
        <v>3648</v>
      </c>
      <c r="D1693" s="1352">
        <v>828</v>
      </c>
    </row>
    <row r="1694" spans="1:4" s="977" customFormat="1" ht="18" customHeight="1" x14ac:dyDescent="0.2">
      <c r="A1694" s="1351" t="s">
        <v>3676</v>
      </c>
      <c r="B1694" s="1244" t="s">
        <v>3647</v>
      </c>
      <c r="C1694" s="1244" t="s">
        <v>3648</v>
      </c>
      <c r="D1694" s="1352">
        <v>828</v>
      </c>
    </row>
    <row r="1695" spans="1:4" s="977" customFormat="1" ht="18" customHeight="1" x14ac:dyDescent="0.2">
      <c r="A1695" s="1351" t="s">
        <v>3677</v>
      </c>
      <c r="B1695" s="1244" t="s">
        <v>3647</v>
      </c>
      <c r="C1695" s="1244" t="s">
        <v>3648</v>
      </c>
      <c r="D1695" s="1352">
        <v>828</v>
      </c>
    </row>
    <row r="1696" spans="1:4" s="977" customFormat="1" ht="18" customHeight="1" x14ac:dyDescent="0.2">
      <c r="A1696" s="1351" t="s">
        <v>3678</v>
      </c>
      <c r="B1696" s="1244" t="s">
        <v>3647</v>
      </c>
      <c r="C1696" s="1244" t="s">
        <v>3648</v>
      </c>
      <c r="D1696" s="1352">
        <v>828</v>
      </c>
    </row>
    <row r="1697" spans="1:4" s="977" customFormat="1" ht="18" customHeight="1" x14ac:dyDescent="0.2">
      <c r="A1697" s="1351" t="s">
        <v>3679</v>
      </c>
      <c r="B1697" s="1244" t="s">
        <v>3647</v>
      </c>
      <c r="C1697" s="1244" t="s">
        <v>3648</v>
      </c>
      <c r="D1697" s="1352">
        <v>828</v>
      </c>
    </row>
    <row r="1698" spans="1:4" s="977" customFormat="1" ht="18" customHeight="1" x14ac:dyDescent="0.2">
      <c r="A1698" s="1351" t="s">
        <v>3680</v>
      </c>
      <c r="B1698" s="1244" t="s">
        <v>3647</v>
      </c>
      <c r="C1698" s="1244" t="s">
        <v>3648</v>
      </c>
      <c r="D1698" s="1352">
        <v>828</v>
      </c>
    </row>
    <row r="1699" spans="1:4" s="977" customFormat="1" ht="18" customHeight="1" x14ac:dyDescent="0.2">
      <c r="A1699" s="1351" t="s">
        <v>3681</v>
      </c>
      <c r="B1699" s="1244" t="s">
        <v>3647</v>
      </c>
      <c r="C1699" s="1244" t="s">
        <v>3648</v>
      </c>
      <c r="D1699" s="1352">
        <v>828</v>
      </c>
    </row>
    <row r="1700" spans="1:4" s="977" customFormat="1" ht="18" customHeight="1" x14ac:dyDescent="0.2">
      <c r="A1700" s="1351" t="s">
        <v>3682</v>
      </c>
      <c r="B1700" s="1244" t="s">
        <v>3683</v>
      </c>
      <c r="C1700" s="1244" t="s">
        <v>3684</v>
      </c>
      <c r="D1700" s="1352">
        <v>1515.8</v>
      </c>
    </row>
    <row r="1701" spans="1:4" s="977" customFormat="1" ht="18" customHeight="1" x14ac:dyDescent="0.2">
      <c r="A1701" s="1351" t="s">
        <v>3685</v>
      </c>
      <c r="B1701" s="1244" t="s">
        <v>3647</v>
      </c>
      <c r="C1701" s="1244" t="s">
        <v>3648</v>
      </c>
      <c r="D1701" s="1352">
        <v>828</v>
      </c>
    </row>
    <row r="1702" spans="1:4" s="977" customFormat="1" ht="18" customHeight="1" x14ac:dyDescent="0.2">
      <c r="A1702" s="1351" t="s">
        <v>3686</v>
      </c>
      <c r="B1702" s="1244" t="s">
        <v>3647</v>
      </c>
      <c r="C1702" s="1244" t="s">
        <v>3648</v>
      </c>
      <c r="D1702" s="1352">
        <v>828</v>
      </c>
    </row>
    <row r="1703" spans="1:4" s="977" customFormat="1" ht="18" customHeight="1" x14ac:dyDescent="0.2">
      <c r="A1703" s="1351" t="s">
        <v>3687</v>
      </c>
      <c r="B1703" s="1244" t="s">
        <v>3647</v>
      </c>
      <c r="C1703" s="1244" t="s">
        <v>3648</v>
      </c>
      <c r="D1703" s="1352">
        <v>828</v>
      </c>
    </row>
    <row r="1704" spans="1:4" s="977" customFormat="1" ht="18" customHeight="1" x14ac:dyDescent="0.2">
      <c r="A1704" s="1351" t="s">
        <v>3688</v>
      </c>
      <c r="B1704" s="1244" t="s">
        <v>3647</v>
      </c>
      <c r="C1704" s="1244" t="s">
        <v>3648</v>
      </c>
      <c r="D1704" s="1352">
        <v>828</v>
      </c>
    </row>
    <row r="1705" spans="1:4" s="977" customFormat="1" ht="18" customHeight="1" x14ac:dyDescent="0.2">
      <c r="A1705" s="1351" t="s">
        <v>3689</v>
      </c>
      <c r="B1705" s="1244" t="s">
        <v>3647</v>
      </c>
      <c r="C1705" s="1244" t="s">
        <v>3648</v>
      </c>
      <c r="D1705" s="1352">
        <v>828</v>
      </c>
    </row>
    <row r="1706" spans="1:4" s="977" customFormat="1" ht="18" customHeight="1" x14ac:dyDescent="0.2">
      <c r="A1706" s="1351" t="s">
        <v>3690</v>
      </c>
      <c r="B1706" s="1244" t="s">
        <v>3647</v>
      </c>
      <c r="C1706" s="1244" t="s">
        <v>3648</v>
      </c>
      <c r="D1706" s="1352">
        <v>828</v>
      </c>
    </row>
    <row r="1707" spans="1:4" s="977" customFormat="1" ht="18" customHeight="1" x14ac:dyDescent="0.2">
      <c r="A1707" s="1351" t="s">
        <v>3691</v>
      </c>
      <c r="B1707" s="1244" t="s">
        <v>3647</v>
      </c>
      <c r="C1707" s="1244" t="s">
        <v>3648</v>
      </c>
      <c r="D1707" s="1352">
        <v>828</v>
      </c>
    </row>
    <row r="1708" spans="1:4" s="977" customFormat="1" ht="18" customHeight="1" x14ac:dyDescent="0.2">
      <c r="A1708" s="1351" t="s">
        <v>3692</v>
      </c>
      <c r="B1708" s="1244" t="s">
        <v>3647</v>
      </c>
      <c r="C1708" s="1244" t="s">
        <v>3648</v>
      </c>
      <c r="D1708" s="1352">
        <v>828</v>
      </c>
    </row>
    <row r="1709" spans="1:4" s="977" customFormat="1" ht="18" customHeight="1" x14ac:dyDescent="0.2">
      <c r="A1709" s="1351" t="s">
        <v>3693</v>
      </c>
      <c r="B1709" s="1244" t="s">
        <v>3647</v>
      </c>
      <c r="C1709" s="1244" t="s">
        <v>3648</v>
      </c>
      <c r="D1709" s="1352">
        <v>828</v>
      </c>
    </row>
    <row r="1710" spans="1:4" s="977" customFormat="1" ht="18" customHeight="1" x14ac:dyDescent="0.2">
      <c r="A1710" s="1351" t="s">
        <v>3694</v>
      </c>
      <c r="B1710" s="1244" t="s">
        <v>3647</v>
      </c>
      <c r="C1710" s="1244" t="s">
        <v>3648</v>
      </c>
      <c r="D1710" s="1352">
        <v>828</v>
      </c>
    </row>
    <row r="1711" spans="1:4" s="977" customFormat="1" ht="18" customHeight="1" x14ac:dyDescent="0.2">
      <c r="A1711" s="1351" t="s">
        <v>3695</v>
      </c>
      <c r="B1711" s="1244" t="s">
        <v>2511</v>
      </c>
      <c r="C1711" s="1244" t="s">
        <v>1704</v>
      </c>
      <c r="D1711" s="1352">
        <v>1</v>
      </c>
    </row>
    <row r="1712" spans="1:4" s="977" customFormat="1" ht="18" customHeight="1" x14ac:dyDescent="0.2">
      <c r="A1712" s="1351" t="s">
        <v>3696</v>
      </c>
      <c r="B1712" s="1244" t="s">
        <v>3647</v>
      </c>
      <c r="C1712" s="1244" t="s">
        <v>3648</v>
      </c>
      <c r="D1712" s="1352">
        <v>828</v>
      </c>
    </row>
    <row r="1713" spans="1:4" s="977" customFormat="1" ht="18" customHeight="1" x14ac:dyDescent="0.2">
      <c r="A1713" s="1351" t="s">
        <v>3697</v>
      </c>
      <c r="B1713" s="1244" t="s">
        <v>3647</v>
      </c>
      <c r="C1713" s="1244" t="s">
        <v>3648</v>
      </c>
      <c r="D1713" s="1352">
        <v>828</v>
      </c>
    </row>
    <row r="1714" spans="1:4" s="977" customFormat="1" ht="18" customHeight="1" x14ac:dyDescent="0.2">
      <c r="A1714" s="1351" t="s">
        <v>3698</v>
      </c>
      <c r="B1714" s="1244" t="s">
        <v>3647</v>
      </c>
      <c r="C1714" s="1244" t="s">
        <v>3648</v>
      </c>
      <c r="D1714" s="1352">
        <v>828</v>
      </c>
    </row>
    <row r="1715" spans="1:4" s="977" customFormat="1" ht="18" customHeight="1" x14ac:dyDescent="0.2">
      <c r="A1715" s="1351" t="s">
        <v>3699</v>
      </c>
      <c r="B1715" s="1244" t="s">
        <v>3700</v>
      </c>
      <c r="C1715" s="1244" t="s">
        <v>3701</v>
      </c>
      <c r="D1715" s="1352">
        <v>8613.5</v>
      </c>
    </row>
    <row r="1716" spans="1:4" s="977" customFormat="1" ht="18" customHeight="1" x14ac:dyDescent="0.2">
      <c r="A1716" s="1351" t="s">
        <v>3702</v>
      </c>
      <c r="B1716" s="1244" t="s">
        <v>3703</v>
      </c>
      <c r="C1716" s="1244" t="s">
        <v>3704</v>
      </c>
      <c r="D1716" s="1352">
        <v>4473.5</v>
      </c>
    </row>
    <row r="1717" spans="1:4" s="977" customFormat="1" ht="18" customHeight="1" x14ac:dyDescent="0.2">
      <c r="A1717" s="1351" t="s">
        <v>3705</v>
      </c>
      <c r="B1717" s="1244" t="s">
        <v>3706</v>
      </c>
      <c r="C1717" s="1244" t="s">
        <v>3707</v>
      </c>
      <c r="D1717" s="1352">
        <v>4665.55</v>
      </c>
    </row>
    <row r="1718" spans="1:4" s="977" customFormat="1" ht="18" customHeight="1" x14ac:dyDescent="0.2">
      <c r="A1718" s="1351" t="s">
        <v>3708</v>
      </c>
      <c r="B1718" s="1244" t="s">
        <v>3709</v>
      </c>
      <c r="C1718" s="1244" t="s">
        <v>3710</v>
      </c>
      <c r="D1718" s="1352">
        <v>8613.5</v>
      </c>
    </row>
    <row r="1719" spans="1:4" s="977" customFormat="1" ht="18" customHeight="1" x14ac:dyDescent="0.2">
      <c r="A1719" s="1351" t="s">
        <v>3711</v>
      </c>
      <c r="B1719" s="1244" t="s">
        <v>3709</v>
      </c>
      <c r="C1719" s="1244" t="s">
        <v>3712</v>
      </c>
      <c r="D1719" s="1352">
        <v>8613.5</v>
      </c>
    </row>
    <row r="1720" spans="1:4" s="977" customFormat="1" ht="18" customHeight="1" x14ac:dyDescent="0.2">
      <c r="A1720" s="1351" t="s">
        <v>3713</v>
      </c>
      <c r="B1720" s="1244" t="s">
        <v>3714</v>
      </c>
      <c r="C1720" s="1244" t="s">
        <v>3715</v>
      </c>
      <c r="D1720" s="1352">
        <v>3612.15</v>
      </c>
    </row>
    <row r="1721" spans="1:4" s="977" customFormat="1" ht="18" customHeight="1" x14ac:dyDescent="0.2">
      <c r="A1721" s="1351" t="s">
        <v>3716</v>
      </c>
      <c r="B1721" s="1244" t="s">
        <v>3717</v>
      </c>
      <c r="C1721" s="1244" t="s">
        <v>3715</v>
      </c>
      <c r="D1721" s="1352">
        <v>3612.15</v>
      </c>
    </row>
    <row r="1722" spans="1:4" s="977" customFormat="1" ht="18" customHeight="1" x14ac:dyDescent="0.2">
      <c r="A1722" s="1351" t="s">
        <v>3720</v>
      </c>
      <c r="B1722" s="1244" t="s">
        <v>3717</v>
      </c>
      <c r="C1722" s="1244" t="s">
        <v>3721</v>
      </c>
      <c r="D1722" s="1352">
        <v>3612.15</v>
      </c>
    </row>
    <row r="1723" spans="1:4" s="977" customFormat="1" ht="18" customHeight="1" x14ac:dyDescent="0.2">
      <c r="A1723" s="1351" t="s">
        <v>3722</v>
      </c>
      <c r="B1723" s="1244" t="s">
        <v>3714</v>
      </c>
      <c r="C1723" s="1244" t="s">
        <v>3721</v>
      </c>
      <c r="D1723" s="1352">
        <v>3612.15</v>
      </c>
    </row>
    <row r="1724" spans="1:4" s="977" customFormat="1" ht="18" customHeight="1" x14ac:dyDescent="0.2">
      <c r="A1724" s="1351" t="s">
        <v>3723</v>
      </c>
      <c r="B1724" s="1244" t="s">
        <v>3706</v>
      </c>
      <c r="C1724" s="1244" t="s">
        <v>3707</v>
      </c>
      <c r="D1724" s="1352">
        <v>4665.55</v>
      </c>
    </row>
    <row r="1725" spans="1:4" s="977" customFormat="1" ht="18" customHeight="1" x14ac:dyDescent="0.2">
      <c r="A1725" s="1351" t="s">
        <v>3724</v>
      </c>
      <c r="B1725" s="1244" t="s">
        <v>3706</v>
      </c>
      <c r="C1725" s="1244" t="s">
        <v>3707</v>
      </c>
      <c r="D1725" s="1352">
        <v>4665.55</v>
      </c>
    </row>
    <row r="1726" spans="1:4" s="977" customFormat="1" ht="18" customHeight="1" x14ac:dyDescent="0.2">
      <c r="A1726" s="1351" t="s">
        <v>3725</v>
      </c>
      <c r="B1726" s="1244" t="s">
        <v>3726</v>
      </c>
      <c r="C1726" s="1244" t="s">
        <v>3727</v>
      </c>
      <c r="D1726" s="1352">
        <v>15484.75</v>
      </c>
    </row>
    <row r="1727" spans="1:4" s="977" customFormat="1" ht="18" customHeight="1" x14ac:dyDescent="0.2">
      <c r="A1727" s="1351" t="s">
        <v>3728</v>
      </c>
      <c r="B1727" s="1244" t="s">
        <v>3729</v>
      </c>
      <c r="C1727" s="1244" t="s">
        <v>3727</v>
      </c>
      <c r="D1727" s="1352">
        <v>15484.75</v>
      </c>
    </row>
    <row r="1728" spans="1:4" s="977" customFormat="1" ht="18" customHeight="1" x14ac:dyDescent="0.2">
      <c r="A1728" s="1351" t="s">
        <v>3730</v>
      </c>
      <c r="B1728" s="1244" t="s">
        <v>3731</v>
      </c>
      <c r="C1728" s="1244" t="s">
        <v>3727</v>
      </c>
      <c r="D1728" s="1352">
        <v>15484.75</v>
      </c>
    </row>
    <row r="1729" spans="1:4" s="977" customFormat="1" ht="18" customHeight="1" x14ac:dyDescent="0.2">
      <c r="A1729" s="1351" t="s">
        <v>3732</v>
      </c>
      <c r="B1729" s="1244" t="s">
        <v>3733</v>
      </c>
      <c r="C1729" s="1244" t="s">
        <v>3734</v>
      </c>
      <c r="D1729" s="1352">
        <v>15484.75</v>
      </c>
    </row>
    <row r="1730" spans="1:4" s="977" customFormat="1" ht="18" customHeight="1" x14ac:dyDescent="0.2">
      <c r="A1730" s="1351" t="s">
        <v>3735</v>
      </c>
      <c r="B1730" s="1244" t="s">
        <v>3736</v>
      </c>
      <c r="C1730" s="1244" t="s">
        <v>3727</v>
      </c>
      <c r="D1730" s="1352">
        <v>23532.45</v>
      </c>
    </row>
    <row r="1731" spans="1:4" s="977" customFormat="1" ht="18" customHeight="1" x14ac:dyDescent="0.2">
      <c r="A1731" s="1351" t="s">
        <v>3737</v>
      </c>
      <c r="B1731" s="1244" t="s">
        <v>3738</v>
      </c>
      <c r="C1731" s="1244" t="s">
        <v>3739</v>
      </c>
      <c r="D1731" s="1352">
        <v>10161.4</v>
      </c>
    </row>
    <row r="1732" spans="1:4" s="977" customFormat="1" ht="18" customHeight="1" x14ac:dyDescent="0.2">
      <c r="A1732" s="1351" t="s">
        <v>3740</v>
      </c>
      <c r="B1732" s="1244" t="s">
        <v>3741</v>
      </c>
      <c r="C1732" s="1244" t="s">
        <v>2682</v>
      </c>
      <c r="D1732" s="1352">
        <v>3000</v>
      </c>
    </row>
    <row r="1733" spans="1:4" s="977" customFormat="1" ht="18" customHeight="1" x14ac:dyDescent="0.2">
      <c r="A1733" s="1351" t="s">
        <v>3742</v>
      </c>
      <c r="B1733" s="1244" t="s">
        <v>3743</v>
      </c>
      <c r="C1733" s="1244" t="s">
        <v>3721</v>
      </c>
      <c r="D1733" s="1352">
        <v>10161.4</v>
      </c>
    </row>
    <row r="1734" spans="1:4" s="977" customFormat="1" ht="18" customHeight="1" x14ac:dyDescent="0.2">
      <c r="A1734" s="1351" t="s">
        <v>3744</v>
      </c>
      <c r="B1734" s="1244" t="s">
        <v>3745</v>
      </c>
      <c r="C1734" s="1244" t="s">
        <v>3746</v>
      </c>
      <c r="D1734" s="1352">
        <v>25731.25</v>
      </c>
    </row>
    <row r="1735" spans="1:4" s="977" customFormat="1" ht="18" customHeight="1" x14ac:dyDescent="0.2">
      <c r="A1735" s="1351" t="s">
        <v>3747</v>
      </c>
      <c r="B1735" s="1244" t="s">
        <v>3748</v>
      </c>
      <c r="C1735" s="1244" t="s">
        <v>3746</v>
      </c>
      <c r="D1735" s="1352">
        <v>25731.25</v>
      </c>
    </row>
    <row r="1736" spans="1:4" s="977" customFormat="1" ht="18" customHeight="1" x14ac:dyDescent="0.2">
      <c r="A1736" s="1351" t="s">
        <v>3749</v>
      </c>
      <c r="B1736" s="1244" t="s">
        <v>3709</v>
      </c>
      <c r="C1736" s="1244" t="s">
        <v>3710</v>
      </c>
      <c r="D1736" s="1352">
        <v>8613.5</v>
      </c>
    </row>
    <row r="1737" spans="1:4" s="977" customFormat="1" ht="18" customHeight="1" x14ac:dyDescent="0.2">
      <c r="A1737" s="1351" t="s">
        <v>3750</v>
      </c>
      <c r="B1737" s="1244" t="s">
        <v>3751</v>
      </c>
      <c r="C1737" s="1244" t="s">
        <v>3752</v>
      </c>
      <c r="D1737" s="1352">
        <v>8613.5</v>
      </c>
    </row>
    <row r="1738" spans="1:4" s="977" customFormat="1" ht="18" customHeight="1" x14ac:dyDescent="0.2">
      <c r="A1738" s="1351" t="s">
        <v>3753</v>
      </c>
      <c r="B1738" s="1244" t="s">
        <v>3754</v>
      </c>
      <c r="C1738" s="1244" t="s">
        <v>3755</v>
      </c>
      <c r="D1738" s="1352">
        <v>8613.5</v>
      </c>
    </row>
    <row r="1739" spans="1:4" s="977" customFormat="1" ht="18" customHeight="1" x14ac:dyDescent="0.2">
      <c r="A1739" s="1351" t="s">
        <v>3756</v>
      </c>
      <c r="B1739" s="1244" t="s">
        <v>3757</v>
      </c>
      <c r="C1739" s="1244" t="s">
        <v>3701</v>
      </c>
      <c r="D1739" s="1352">
        <v>8613.5</v>
      </c>
    </row>
    <row r="1740" spans="1:4" s="977" customFormat="1" ht="18" customHeight="1" x14ac:dyDescent="0.2">
      <c r="A1740" s="1351" t="s">
        <v>3758</v>
      </c>
      <c r="B1740" s="1244" t="s">
        <v>3759</v>
      </c>
      <c r="C1740" s="1244" t="s">
        <v>3760</v>
      </c>
      <c r="D1740" s="1352">
        <v>8613.5</v>
      </c>
    </row>
    <row r="1741" spans="1:4" s="977" customFormat="1" ht="18" customHeight="1" x14ac:dyDescent="0.2">
      <c r="A1741" s="1351" t="s">
        <v>3761</v>
      </c>
      <c r="B1741" s="1244" t="s">
        <v>3762</v>
      </c>
      <c r="C1741" s="1244" t="s">
        <v>3763</v>
      </c>
      <c r="D1741" s="1352">
        <v>6438.85</v>
      </c>
    </row>
    <row r="1742" spans="1:4" s="977" customFormat="1" ht="18" customHeight="1" x14ac:dyDescent="0.2">
      <c r="A1742" s="1351" t="s">
        <v>3764</v>
      </c>
      <c r="B1742" s="1244" t="s">
        <v>3765</v>
      </c>
      <c r="C1742" s="1244" t="s">
        <v>3766</v>
      </c>
      <c r="D1742" s="1352">
        <v>21537.78</v>
      </c>
    </row>
    <row r="1743" spans="1:4" s="977" customFormat="1" ht="18" customHeight="1" x14ac:dyDescent="0.2">
      <c r="A1743" s="1351" t="s">
        <v>3767</v>
      </c>
      <c r="B1743" s="1244" t="s">
        <v>3661</v>
      </c>
      <c r="C1743" s="1244" t="s">
        <v>3662</v>
      </c>
      <c r="D1743" s="1352">
        <v>1841.15</v>
      </c>
    </row>
    <row r="1744" spans="1:4" s="977" customFormat="1" ht="18" customHeight="1" x14ac:dyDescent="0.2">
      <c r="A1744" s="1351" t="s">
        <v>3768</v>
      </c>
      <c r="B1744" s="1244" t="s">
        <v>3769</v>
      </c>
      <c r="C1744" s="1244" t="s">
        <v>3766</v>
      </c>
      <c r="D1744" s="1352">
        <v>21537.78</v>
      </c>
    </row>
    <row r="1745" spans="1:4" s="977" customFormat="1" ht="18" customHeight="1" x14ac:dyDescent="0.2">
      <c r="A1745" s="1351" t="s">
        <v>3770</v>
      </c>
      <c r="B1745" s="1244" t="s">
        <v>3771</v>
      </c>
      <c r="C1745" s="1244" t="s">
        <v>3721</v>
      </c>
      <c r="D1745" s="1352">
        <v>21537.78</v>
      </c>
    </row>
    <row r="1746" spans="1:4" s="977" customFormat="1" ht="18" customHeight="1" x14ac:dyDescent="0.2">
      <c r="A1746" s="1351" t="s">
        <v>3772</v>
      </c>
      <c r="B1746" s="1244" t="s">
        <v>3769</v>
      </c>
      <c r="C1746" s="1244" t="s">
        <v>3773</v>
      </c>
      <c r="D1746" s="1352">
        <v>21537.78</v>
      </c>
    </row>
    <row r="1747" spans="1:4" s="977" customFormat="1" ht="18" customHeight="1" x14ac:dyDescent="0.2">
      <c r="A1747" s="1351" t="s">
        <v>3774</v>
      </c>
      <c r="B1747" s="1244" t="s">
        <v>3775</v>
      </c>
      <c r="C1747" s="1244" t="s">
        <v>3776</v>
      </c>
      <c r="D1747" s="1352">
        <v>21537.78</v>
      </c>
    </row>
    <row r="1748" spans="1:4" s="977" customFormat="1" ht="18" customHeight="1" x14ac:dyDescent="0.2">
      <c r="A1748" s="1351" t="s">
        <v>3777</v>
      </c>
      <c r="B1748" s="1244" t="s">
        <v>3765</v>
      </c>
      <c r="C1748" s="1244" t="s">
        <v>3778</v>
      </c>
      <c r="D1748" s="1352">
        <v>21537.78</v>
      </c>
    </row>
    <row r="1749" spans="1:4" s="977" customFormat="1" ht="18" customHeight="1" x14ac:dyDescent="0.2">
      <c r="A1749" s="1351" t="s">
        <v>3779</v>
      </c>
      <c r="B1749" s="1244" t="s">
        <v>3765</v>
      </c>
      <c r="C1749" s="1244" t="s">
        <v>3776</v>
      </c>
      <c r="D1749" s="1352">
        <v>21537.78</v>
      </c>
    </row>
    <row r="1750" spans="1:4" s="977" customFormat="1" ht="18" customHeight="1" x14ac:dyDescent="0.2">
      <c r="A1750" s="1351" t="s">
        <v>3780</v>
      </c>
      <c r="B1750" s="1244" t="s">
        <v>3781</v>
      </c>
      <c r="C1750" s="1244" t="s">
        <v>3782</v>
      </c>
      <c r="D1750" s="1352">
        <v>22655</v>
      </c>
    </row>
    <row r="1751" spans="1:4" s="977" customFormat="1" ht="18" customHeight="1" x14ac:dyDescent="0.2">
      <c r="A1751" s="1351" t="s">
        <v>3783</v>
      </c>
      <c r="B1751" s="1244" t="s">
        <v>3784</v>
      </c>
      <c r="C1751" s="1244" t="s">
        <v>3785</v>
      </c>
      <c r="D1751" s="1352">
        <v>2155.1</v>
      </c>
    </row>
    <row r="1752" spans="1:4" s="977" customFormat="1" ht="18" customHeight="1" x14ac:dyDescent="0.2">
      <c r="A1752" s="1351" t="s">
        <v>3786</v>
      </c>
      <c r="B1752" s="1244" t="s">
        <v>3787</v>
      </c>
      <c r="C1752" s="1244" t="s">
        <v>3788</v>
      </c>
      <c r="D1752" s="1352">
        <v>3665.05</v>
      </c>
    </row>
    <row r="1753" spans="1:4" s="977" customFormat="1" ht="18" customHeight="1" x14ac:dyDescent="0.2">
      <c r="A1753" s="1351" t="s">
        <v>3789</v>
      </c>
      <c r="B1753" s="1244" t="s">
        <v>3790</v>
      </c>
      <c r="C1753" s="1244" t="s">
        <v>3791</v>
      </c>
      <c r="D1753" s="1352">
        <v>1938.9</v>
      </c>
    </row>
    <row r="1754" spans="1:4" s="977" customFormat="1" ht="18" customHeight="1" x14ac:dyDescent="0.2">
      <c r="A1754" s="1351" t="s">
        <v>3792</v>
      </c>
      <c r="B1754" s="1244" t="s">
        <v>3793</v>
      </c>
      <c r="C1754" s="1244" t="s">
        <v>3794</v>
      </c>
      <c r="D1754" s="1352">
        <v>3105</v>
      </c>
    </row>
    <row r="1755" spans="1:4" s="977" customFormat="1" ht="18" customHeight="1" x14ac:dyDescent="0.2">
      <c r="A1755" s="1351" t="s">
        <v>3795</v>
      </c>
      <c r="B1755" s="1244" t="s">
        <v>3793</v>
      </c>
      <c r="C1755" s="1244" t="s">
        <v>3794</v>
      </c>
      <c r="D1755" s="1352">
        <v>3105</v>
      </c>
    </row>
    <row r="1756" spans="1:4" s="977" customFormat="1" ht="18" customHeight="1" x14ac:dyDescent="0.2">
      <c r="A1756" s="1351" t="s">
        <v>3796</v>
      </c>
      <c r="B1756" s="1244" t="s">
        <v>3793</v>
      </c>
      <c r="C1756" s="1244" t="s">
        <v>3794</v>
      </c>
      <c r="D1756" s="1352">
        <v>3105</v>
      </c>
    </row>
    <row r="1757" spans="1:4" s="977" customFormat="1" ht="18" customHeight="1" x14ac:dyDescent="0.2">
      <c r="A1757" s="1351" t="s">
        <v>3797</v>
      </c>
      <c r="B1757" s="1244" t="s">
        <v>3793</v>
      </c>
      <c r="C1757" s="1244" t="s">
        <v>3794</v>
      </c>
      <c r="D1757" s="1352">
        <v>3105</v>
      </c>
    </row>
    <row r="1758" spans="1:4" s="977" customFormat="1" ht="18" customHeight="1" x14ac:dyDescent="0.2">
      <c r="A1758" s="1351" t="s">
        <v>3798</v>
      </c>
      <c r="B1758" s="1244" t="s">
        <v>3799</v>
      </c>
      <c r="C1758" s="1244" t="s">
        <v>3800</v>
      </c>
      <c r="D1758" s="1352">
        <v>8280</v>
      </c>
    </row>
    <row r="1759" spans="1:4" s="977" customFormat="1" ht="18" customHeight="1" x14ac:dyDescent="0.2">
      <c r="A1759" s="1351" t="s">
        <v>3801</v>
      </c>
      <c r="B1759" s="1244" t="s">
        <v>3799</v>
      </c>
      <c r="C1759" s="1244" t="s">
        <v>3800</v>
      </c>
      <c r="D1759" s="1352">
        <v>8280</v>
      </c>
    </row>
    <row r="1760" spans="1:4" s="977" customFormat="1" ht="18" customHeight="1" x14ac:dyDescent="0.2">
      <c r="A1760" s="1351" t="s">
        <v>3802</v>
      </c>
      <c r="B1760" s="1244" t="s">
        <v>3803</v>
      </c>
      <c r="C1760" s="1244" t="s">
        <v>3804</v>
      </c>
      <c r="D1760" s="1352">
        <v>1357</v>
      </c>
    </row>
    <row r="1761" spans="1:4" s="977" customFormat="1" ht="18" customHeight="1" x14ac:dyDescent="0.2">
      <c r="A1761" s="1351" t="s">
        <v>3805</v>
      </c>
      <c r="B1761" s="1244" t="s">
        <v>3806</v>
      </c>
      <c r="C1761" s="1244" t="s">
        <v>3807</v>
      </c>
      <c r="D1761" s="1352">
        <v>131108.63</v>
      </c>
    </row>
    <row r="1762" spans="1:4" s="977" customFormat="1" ht="18" customHeight="1" x14ac:dyDescent="0.2">
      <c r="A1762" s="1351" t="s">
        <v>3808</v>
      </c>
      <c r="B1762" s="1244" t="s">
        <v>3809</v>
      </c>
      <c r="C1762" s="1244" t="s">
        <v>3600</v>
      </c>
      <c r="D1762" s="1352">
        <v>16528.95</v>
      </c>
    </row>
    <row r="1763" spans="1:4" s="977" customFormat="1" ht="18" customHeight="1" x14ac:dyDescent="0.2">
      <c r="A1763" s="1351" t="s">
        <v>3810</v>
      </c>
      <c r="B1763" s="1244" t="s">
        <v>3811</v>
      </c>
      <c r="C1763" s="1244" t="s">
        <v>3812</v>
      </c>
      <c r="D1763" s="1352">
        <v>15292.13</v>
      </c>
    </row>
    <row r="1764" spans="1:4" s="977" customFormat="1" ht="18" customHeight="1" x14ac:dyDescent="0.2">
      <c r="A1764" s="1351" t="s">
        <v>3813</v>
      </c>
      <c r="B1764" s="1244" t="s">
        <v>3811</v>
      </c>
      <c r="C1764" s="1244" t="s">
        <v>3812</v>
      </c>
      <c r="D1764" s="1352">
        <v>15292.13</v>
      </c>
    </row>
    <row r="1765" spans="1:4" s="977" customFormat="1" ht="18" customHeight="1" x14ac:dyDescent="0.2">
      <c r="A1765" s="1351" t="s">
        <v>3814</v>
      </c>
      <c r="B1765" s="1244" t="s">
        <v>3811</v>
      </c>
      <c r="C1765" s="1244" t="s">
        <v>3812</v>
      </c>
      <c r="D1765" s="1352">
        <v>15292.13</v>
      </c>
    </row>
    <row r="1766" spans="1:4" s="977" customFormat="1" ht="18" customHeight="1" x14ac:dyDescent="0.2">
      <c r="A1766" s="1351" t="s">
        <v>3815</v>
      </c>
      <c r="B1766" s="1244" t="s">
        <v>3811</v>
      </c>
      <c r="C1766" s="1244" t="s">
        <v>3812</v>
      </c>
      <c r="D1766" s="1352">
        <v>15292.13</v>
      </c>
    </row>
    <row r="1767" spans="1:4" s="977" customFormat="1" ht="18" customHeight="1" x14ac:dyDescent="0.2">
      <c r="A1767" s="1351" t="s">
        <v>3816</v>
      </c>
      <c r="B1767" s="1244" t="s">
        <v>3811</v>
      </c>
      <c r="C1767" s="1244" t="s">
        <v>3812</v>
      </c>
      <c r="D1767" s="1352">
        <v>15292.13</v>
      </c>
    </row>
    <row r="1768" spans="1:4" s="977" customFormat="1" ht="18" customHeight="1" x14ac:dyDescent="0.2">
      <c r="A1768" s="1351" t="s">
        <v>3817</v>
      </c>
      <c r="B1768" s="1244" t="s">
        <v>3811</v>
      </c>
      <c r="C1768" s="1244" t="s">
        <v>3812</v>
      </c>
      <c r="D1768" s="1352">
        <v>15292.13</v>
      </c>
    </row>
    <row r="1769" spans="1:4" s="977" customFormat="1" ht="18" customHeight="1" x14ac:dyDescent="0.2">
      <c r="A1769" s="1351" t="s">
        <v>3818</v>
      </c>
      <c r="B1769" s="1244" t="s">
        <v>3811</v>
      </c>
      <c r="C1769" s="1244" t="s">
        <v>3812</v>
      </c>
      <c r="D1769" s="1352">
        <v>15292.13</v>
      </c>
    </row>
    <row r="1770" spans="1:4" s="977" customFormat="1" ht="18" customHeight="1" x14ac:dyDescent="0.2">
      <c r="A1770" s="1351" t="s">
        <v>3819</v>
      </c>
      <c r="B1770" s="1244" t="s">
        <v>3820</v>
      </c>
      <c r="C1770" s="1244" t="s">
        <v>3821</v>
      </c>
      <c r="D1770" s="1352">
        <v>7719.95</v>
      </c>
    </row>
    <row r="1771" spans="1:4" s="977" customFormat="1" ht="18" customHeight="1" x14ac:dyDescent="0.2">
      <c r="A1771" s="1351" t="s">
        <v>3822</v>
      </c>
      <c r="B1771" s="1244" t="s">
        <v>3823</v>
      </c>
      <c r="C1771" s="1244" t="s">
        <v>20138</v>
      </c>
      <c r="D1771" s="1352">
        <v>5347.5</v>
      </c>
    </row>
    <row r="1772" spans="1:4" s="977" customFormat="1" ht="18" customHeight="1" x14ac:dyDescent="0.2">
      <c r="A1772" s="1351" t="s">
        <v>3824</v>
      </c>
      <c r="B1772" s="1244" t="s">
        <v>3825</v>
      </c>
      <c r="C1772" s="1244" t="s">
        <v>3826</v>
      </c>
      <c r="D1772" s="1352">
        <v>14145</v>
      </c>
    </row>
    <row r="1773" spans="1:4" s="977" customFormat="1" ht="18" customHeight="1" x14ac:dyDescent="0.2">
      <c r="A1773" s="1351" t="s">
        <v>3827</v>
      </c>
      <c r="B1773" s="1244" t="s">
        <v>3828</v>
      </c>
      <c r="C1773" s="1244" t="s">
        <v>3829</v>
      </c>
      <c r="D1773" s="1352">
        <v>7717.65</v>
      </c>
    </row>
    <row r="1774" spans="1:4" s="977" customFormat="1" ht="18" customHeight="1" x14ac:dyDescent="0.2">
      <c r="A1774" s="1351" t="s">
        <v>3830</v>
      </c>
      <c r="B1774" s="1244" t="s">
        <v>2511</v>
      </c>
      <c r="C1774" s="1244" t="s">
        <v>1704</v>
      </c>
      <c r="D1774" s="1352">
        <v>1</v>
      </c>
    </row>
    <row r="1775" spans="1:4" s="977" customFormat="1" ht="18" customHeight="1" x14ac:dyDescent="0.2">
      <c r="A1775" s="1351" t="s">
        <v>3831</v>
      </c>
      <c r="B1775" s="1244" t="s">
        <v>3828</v>
      </c>
      <c r="C1775" s="1244" t="s">
        <v>20139</v>
      </c>
      <c r="D1775" s="1352">
        <v>7717.65</v>
      </c>
    </row>
    <row r="1776" spans="1:4" s="977" customFormat="1" ht="18" customHeight="1" x14ac:dyDescent="0.2">
      <c r="A1776" s="1351" t="s">
        <v>3832</v>
      </c>
      <c r="B1776" s="1244" t="s">
        <v>3833</v>
      </c>
      <c r="C1776" s="1244" t="s">
        <v>3834</v>
      </c>
      <c r="D1776" s="1352">
        <v>21620</v>
      </c>
    </row>
    <row r="1777" spans="1:4" s="977" customFormat="1" ht="18" customHeight="1" x14ac:dyDescent="0.2">
      <c r="A1777" s="1351" t="s">
        <v>3835</v>
      </c>
      <c r="B1777" s="1244" t="s">
        <v>3836</v>
      </c>
      <c r="C1777" s="1244" t="s">
        <v>3837</v>
      </c>
      <c r="D1777" s="1352">
        <v>9700.25</v>
      </c>
    </row>
    <row r="1778" spans="1:4" s="977" customFormat="1" ht="18" customHeight="1" x14ac:dyDescent="0.2">
      <c r="A1778" s="1351" t="s">
        <v>3838</v>
      </c>
      <c r="B1778" s="1244" t="s">
        <v>3836</v>
      </c>
      <c r="C1778" s="1244" t="s">
        <v>3837</v>
      </c>
      <c r="D1778" s="1352">
        <v>9700.25</v>
      </c>
    </row>
    <row r="1779" spans="1:4" s="977" customFormat="1" ht="18" customHeight="1" x14ac:dyDescent="0.2">
      <c r="A1779" s="1351" t="s">
        <v>3839</v>
      </c>
      <c r="B1779" s="1244" t="s">
        <v>3825</v>
      </c>
      <c r="C1779" s="1244" t="s">
        <v>3826</v>
      </c>
      <c r="D1779" s="1352">
        <v>14145</v>
      </c>
    </row>
    <row r="1780" spans="1:4" s="977" customFormat="1" ht="18" customHeight="1" x14ac:dyDescent="0.2">
      <c r="A1780" s="1351" t="s">
        <v>3840</v>
      </c>
      <c r="B1780" s="1244" t="s">
        <v>3841</v>
      </c>
      <c r="C1780" s="1244" t="s">
        <v>3842</v>
      </c>
      <c r="D1780" s="1352">
        <v>8154.4</v>
      </c>
    </row>
    <row r="1781" spans="1:4" s="977" customFormat="1" ht="18" customHeight="1" x14ac:dyDescent="0.2">
      <c r="A1781" s="1351" t="s">
        <v>3843</v>
      </c>
      <c r="B1781" s="1244" t="s">
        <v>3841</v>
      </c>
      <c r="C1781" s="1244" t="s">
        <v>3842</v>
      </c>
      <c r="D1781" s="1352">
        <v>8154.41</v>
      </c>
    </row>
    <row r="1782" spans="1:4" s="977" customFormat="1" ht="18" customHeight="1" x14ac:dyDescent="0.2">
      <c r="A1782" s="1351" t="s">
        <v>3844</v>
      </c>
      <c r="B1782" s="1244" t="s">
        <v>3845</v>
      </c>
      <c r="C1782" s="1244" t="s">
        <v>3846</v>
      </c>
      <c r="D1782" s="1352">
        <v>11084.85</v>
      </c>
    </row>
    <row r="1783" spans="1:4" s="977" customFormat="1" ht="18" customHeight="1" x14ac:dyDescent="0.2">
      <c r="A1783" s="1351" t="s">
        <v>3847</v>
      </c>
      <c r="B1783" s="1244" t="s">
        <v>3845</v>
      </c>
      <c r="C1783" s="1244" t="s">
        <v>3846</v>
      </c>
      <c r="D1783" s="1352">
        <v>11084.85</v>
      </c>
    </row>
    <row r="1784" spans="1:4" s="977" customFormat="1" ht="18" customHeight="1" x14ac:dyDescent="0.2">
      <c r="A1784" s="1351" t="s">
        <v>3848</v>
      </c>
      <c r="B1784" s="1244" t="s">
        <v>3849</v>
      </c>
      <c r="C1784" s="1244" t="s">
        <v>3849</v>
      </c>
      <c r="D1784" s="1352">
        <v>3035.89</v>
      </c>
    </row>
    <row r="1785" spans="1:4" s="977" customFormat="1" ht="18" customHeight="1" x14ac:dyDescent="0.2">
      <c r="A1785" s="1351" t="s">
        <v>3850</v>
      </c>
      <c r="B1785" s="1244" t="s">
        <v>3851</v>
      </c>
      <c r="C1785" s="1244" t="s">
        <v>3851</v>
      </c>
      <c r="D1785" s="1352">
        <v>896.77</v>
      </c>
    </row>
    <row r="1786" spans="1:4" s="977" customFormat="1" ht="18" customHeight="1" x14ac:dyDescent="0.2">
      <c r="A1786" s="1351" t="s">
        <v>3852</v>
      </c>
      <c r="B1786" s="1244" t="s">
        <v>3853</v>
      </c>
      <c r="C1786" s="1244" t="s">
        <v>3854</v>
      </c>
      <c r="D1786" s="1352">
        <v>79003</v>
      </c>
    </row>
    <row r="1787" spans="1:4" s="977" customFormat="1" ht="18" customHeight="1" x14ac:dyDescent="0.2">
      <c r="A1787" s="1351" t="s">
        <v>3855</v>
      </c>
      <c r="B1787" s="1244" t="s">
        <v>3856</v>
      </c>
      <c r="C1787" s="1244" t="s">
        <v>3857</v>
      </c>
      <c r="D1787" s="1352">
        <v>4748.24</v>
      </c>
    </row>
    <row r="1788" spans="1:4" s="977" customFormat="1" ht="18" customHeight="1" x14ac:dyDescent="0.2">
      <c r="A1788" s="1351" t="s">
        <v>3858</v>
      </c>
      <c r="B1788" s="1244" t="s">
        <v>3859</v>
      </c>
      <c r="C1788" s="1244" t="s">
        <v>3860</v>
      </c>
      <c r="D1788" s="1352">
        <v>2681809</v>
      </c>
    </row>
    <row r="1789" spans="1:4" s="977" customFormat="1" ht="18" customHeight="1" x14ac:dyDescent="0.2">
      <c r="A1789" s="1351" t="s">
        <v>3861</v>
      </c>
      <c r="B1789" s="1244" t="s">
        <v>3862</v>
      </c>
      <c r="C1789" s="1244" t="s">
        <v>3863</v>
      </c>
      <c r="D1789" s="1352">
        <v>1</v>
      </c>
    </row>
    <row r="1790" spans="1:4" s="977" customFormat="1" ht="18" customHeight="1" x14ac:dyDescent="0.2">
      <c r="A1790" s="1351" t="s">
        <v>3864</v>
      </c>
      <c r="B1790" s="1244" t="s">
        <v>3862</v>
      </c>
      <c r="C1790" s="1244" t="s">
        <v>3863</v>
      </c>
      <c r="D1790" s="1352">
        <v>1</v>
      </c>
    </row>
    <row r="1791" spans="1:4" s="977" customFormat="1" ht="18" customHeight="1" x14ac:dyDescent="0.2">
      <c r="A1791" s="1351" t="s">
        <v>3865</v>
      </c>
      <c r="B1791" s="1244" t="s">
        <v>3862</v>
      </c>
      <c r="C1791" s="1244" t="s">
        <v>3863</v>
      </c>
      <c r="D1791" s="1352">
        <v>1</v>
      </c>
    </row>
    <row r="1792" spans="1:4" s="977" customFormat="1" ht="18" customHeight="1" x14ac:dyDescent="0.2">
      <c r="A1792" s="1351" t="s">
        <v>3866</v>
      </c>
      <c r="B1792" s="1244" t="s">
        <v>3862</v>
      </c>
      <c r="C1792" s="1244" t="s">
        <v>3863</v>
      </c>
      <c r="D1792" s="1352">
        <v>1</v>
      </c>
    </row>
    <row r="1793" spans="1:4" s="977" customFormat="1" ht="18" customHeight="1" x14ac:dyDescent="0.2">
      <c r="A1793" s="1351" t="s">
        <v>3867</v>
      </c>
      <c r="B1793" s="1244" t="s">
        <v>3862</v>
      </c>
      <c r="C1793" s="1244" t="s">
        <v>3863</v>
      </c>
      <c r="D1793" s="1352">
        <v>1</v>
      </c>
    </row>
    <row r="1794" spans="1:4" s="977" customFormat="1" ht="18" customHeight="1" x14ac:dyDescent="0.2">
      <c r="A1794" s="1351" t="s">
        <v>3868</v>
      </c>
      <c r="B1794" s="1244" t="s">
        <v>3862</v>
      </c>
      <c r="C1794" s="1244" t="s">
        <v>3863</v>
      </c>
      <c r="D1794" s="1352">
        <v>1</v>
      </c>
    </row>
    <row r="1795" spans="1:4" s="977" customFormat="1" ht="18" customHeight="1" x14ac:dyDescent="0.2">
      <c r="A1795" s="1351" t="s">
        <v>3869</v>
      </c>
      <c r="B1795" s="1244" t="s">
        <v>3862</v>
      </c>
      <c r="C1795" s="1244" t="s">
        <v>3863</v>
      </c>
      <c r="D1795" s="1352">
        <v>1</v>
      </c>
    </row>
    <row r="1796" spans="1:4" s="977" customFormat="1" ht="18" customHeight="1" x14ac:dyDescent="0.2">
      <c r="A1796" s="1351" t="s">
        <v>3870</v>
      </c>
      <c r="B1796" s="1244" t="s">
        <v>3862</v>
      </c>
      <c r="C1796" s="1244" t="s">
        <v>3863</v>
      </c>
      <c r="D1796" s="1352">
        <v>1</v>
      </c>
    </row>
    <row r="1797" spans="1:4" s="977" customFormat="1" ht="18" customHeight="1" x14ac:dyDescent="0.2">
      <c r="A1797" s="1351" t="s">
        <v>3871</v>
      </c>
      <c r="B1797" s="1244" t="s">
        <v>3862</v>
      </c>
      <c r="C1797" s="1244" t="s">
        <v>3863</v>
      </c>
      <c r="D1797" s="1352">
        <v>1</v>
      </c>
    </row>
    <row r="1798" spans="1:4" s="977" customFormat="1" ht="18" customHeight="1" x14ac:dyDescent="0.2">
      <c r="A1798" s="1351" t="s">
        <v>3872</v>
      </c>
      <c r="B1798" s="1244" t="s">
        <v>3862</v>
      </c>
      <c r="C1798" s="1244" t="s">
        <v>3863</v>
      </c>
      <c r="D1798" s="1352">
        <v>1</v>
      </c>
    </row>
    <row r="1799" spans="1:4" s="977" customFormat="1" ht="18" customHeight="1" x14ac:dyDescent="0.2">
      <c r="A1799" s="1351" t="s">
        <v>3873</v>
      </c>
      <c r="B1799" s="1244" t="s">
        <v>3862</v>
      </c>
      <c r="C1799" s="1244" t="s">
        <v>3863</v>
      </c>
      <c r="D1799" s="1352">
        <v>1</v>
      </c>
    </row>
    <row r="1800" spans="1:4" s="977" customFormat="1" ht="18" customHeight="1" x14ac:dyDescent="0.2">
      <c r="A1800" s="1351" t="s">
        <v>3874</v>
      </c>
      <c r="B1800" s="1244" t="s">
        <v>3862</v>
      </c>
      <c r="C1800" s="1244" t="s">
        <v>3863</v>
      </c>
      <c r="D1800" s="1352">
        <v>1</v>
      </c>
    </row>
    <row r="1801" spans="1:4" s="977" customFormat="1" ht="18" customHeight="1" x14ac:dyDescent="0.2">
      <c r="A1801" s="1351" t="s">
        <v>3875</v>
      </c>
      <c r="B1801" s="1244" t="s">
        <v>3862</v>
      </c>
      <c r="C1801" s="1244" t="s">
        <v>3863</v>
      </c>
      <c r="D1801" s="1352">
        <v>1</v>
      </c>
    </row>
    <row r="1802" spans="1:4" s="977" customFormat="1" ht="18" customHeight="1" x14ac:dyDescent="0.2">
      <c r="A1802" s="1351" t="s">
        <v>3876</v>
      </c>
      <c r="B1802" s="1244" t="s">
        <v>3877</v>
      </c>
      <c r="C1802" s="1244" t="s">
        <v>3877</v>
      </c>
      <c r="D1802" s="1352">
        <v>1650.25</v>
      </c>
    </row>
    <row r="1803" spans="1:4" s="977" customFormat="1" ht="18" customHeight="1" x14ac:dyDescent="0.2">
      <c r="A1803" s="1351" t="s">
        <v>3878</v>
      </c>
      <c r="B1803" s="1244" t="s">
        <v>1397</v>
      </c>
      <c r="C1803" s="1244" t="s">
        <v>1398</v>
      </c>
      <c r="D1803" s="1352">
        <v>1150</v>
      </c>
    </row>
    <row r="1804" spans="1:4" s="977" customFormat="1" ht="18" customHeight="1" x14ac:dyDescent="0.2">
      <c r="A1804" s="1351" t="s">
        <v>3879</v>
      </c>
      <c r="B1804" s="1244" t="s">
        <v>3862</v>
      </c>
      <c r="C1804" s="1244" t="s">
        <v>3863</v>
      </c>
      <c r="D1804" s="1352">
        <v>1</v>
      </c>
    </row>
    <row r="1805" spans="1:4" s="977" customFormat="1" ht="18" customHeight="1" x14ac:dyDescent="0.2">
      <c r="A1805" s="1351" t="s">
        <v>3880</v>
      </c>
      <c r="B1805" s="1244" t="s">
        <v>3862</v>
      </c>
      <c r="C1805" s="1244" t="s">
        <v>3863</v>
      </c>
      <c r="D1805" s="1352">
        <v>1</v>
      </c>
    </row>
    <row r="1806" spans="1:4" s="977" customFormat="1" ht="18" customHeight="1" x14ac:dyDescent="0.2">
      <c r="A1806" s="1351" t="s">
        <v>3881</v>
      </c>
      <c r="B1806" s="1244" t="s">
        <v>3862</v>
      </c>
      <c r="C1806" s="1244" t="s">
        <v>3863</v>
      </c>
      <c r="D1806" s="1352">
        <v>1</v>
      </c>
    </row>
    <row r="1807" spans="1:4" s="977" customFormat="1" ht="18" customHeight="1" x14ac:dyDescent="0.2">
      <c r="A1807" s="1351" t="s">
        <v>3882</v>
      </c>
      <c r="B1807" s="1244" t="s">
        <v>3862</v>
      </c>
      <c r="C1807" s="1244" t="s">
        <v>3863</v>
      </c>
      <c r="D1807" s="1352">
        <v>1</v>
      </c>
    </row>
    <row r="1808" spans="1:4" s="977" customFormat="1" ht="18" customHeight="1" x14ac:dyDescent="0.2">
      <c r="A1808" s="1351" t="s">
        <v>3883</v>
      </c>
      <c r="B1808" s="1244" t="s">
        <v>3862</v>
      </c>
      <c r="C1808" s="1244" t="s">
        <v>3863</v>
      </c>
      <c r="D1808" s="1352">
        <v>1</v>
      </c>
    </row>
    <row r="1809" spans="1:4" s="977" customFormat="1" ht="18" customHeight="1" x14ac:dyDescent="0.2">
      <c r="A1809" s="1351" t="s">
        <v>3884</v>
      </c>
      <c r="B1809" s="1244" t="s">
        <v>3862</v>
      </c>
      <c r="C1809" s="1244" t="s">
        <v>3863</v>
      </c>
      <c r="D1809" s="1352">
        <v>1</v>
      </c>
    </row>
    <row r="1810" spans="1:4" s="977" customFormat="1" ht="18" customHeight="1" x14ac:dyDescent="0.2">
      <c r="A1810" s="1351" t="s">
        <v>3885</v>
      </c>
      <c r="B1810" s="1244" t="s">
        <v>3862</v>
      </c>
      <c r="C1810" s="1244" t="s">
        <v>3863</v>
      </c>
      <c r="D1810" s="1352">
        <v>1</v>
      </c>
    </row>
    <row r="1811" spans="1:4" s="977" customFormat="1" ht="18" customHeight="1" x14ac:dyDescent="0.2">
      <c r="A1811" s="1351" t="s">
        <v>3886</v>
      </c>
      <c r="B1811" s="1244" t="s">
        <v>3862</v>
      </c>
      <c r="C1811" s="1244" t="s">
        <v>3863</v>
      </c>
      <c r="D1811" s="1352">
        <v>1</v>
      </c>
    </row>
    <row r="1812" spans="1:4" s="977" customFormat="1" ht="18" customHeight="1" x14ac:dyDescent="0.2">
      <c r="A1812" s="1351" t="s">
        <v>3887</v>
      </c>
      <c r="B1812" s="1244" t="s">
        <v>3862</v>
      </c>
      <c r="C1812" s="1244" t="s">
        <v>3863</v>
      </c>
      <c r="D1812" s="1352">
        <v>1</v>
      </c>
    </row>
    <row r="1813" spans="1:4" s="977" customFormat="1" ht="18" customHeight="1" x14ac:dyDescent="0.2">
      <c r="A1813" s="1351" t="s">
        <v>3888</v>
      </c>
      <c r="B1813" s="1244" t="s">
        <v>3862</v>
      </c>
      <c r="C1813" s="1244" t="s">
        <v>3863</v>
      </c>
      <c r="D1813" s="1352">
        <v>1</v>
      </c>
    </row>
    <row r="1814" spans="1:4" s="977" customFormat="1" ht="18" customHeight="1" x14ac:dyDescent="0.2">
      <c r="A1814" s="1351" t="s">
        <v>3889</v>
      </c>
      <c r="B1814" s="1244" t="s">
        <v>3890</v>
      </c>
      <c r="C1814" s="1244" t="s">
        <v>3891</v>
      </c>
      <c r="D1814" s="1352">
        <v>569.25</v>
      </c>
    </row>
    <row r="1815" spans="1:4" s="977" customFormat="1" ht="18" customHeight="1" x14ac:dyDescent="0.2">
      <c r="A1815" s="1351" t="s">
        <v>3892</v>
      </c>
      <c r="B1815" s="1244" t="s">
        <v>3862</v>
      </c>
      <c r="C1815" s="1244" t="s">
        <v>3863</v>
      </c>
      <c r="D1815" s="1352">
        <v>1</v>
      </c>
    </row>
    <row r="1816" spans="1:4" s="977" customFormat="1" ht="18" customHeight="1" x14ac:dyDescent="0.2">
      <c r="A1816" s="1351" t="s">
        <v>3893</v>
      </c>
      <c r="B1816" s="1244" t="s">
        <v>3862</v>
      </c>
      <c r="C1816" s="1244" t="s">
        <v>3863</v>
      </c>
      <c r="D1816" s="1352">
        <v>1</v>
      </c>
    </row>
    <row r="1817" spans="1:4" s="977" customFormat="1" ht="18" customHeight="1" x14ac:dyDescent="0.2">
      <c r="A1817" s="1351" t="s">
        <v>3894</v>
      </c>
      <c r="B1817" s="1244" t="s">
        <v>3862</v>
      </c>
      <c r="C1817" s="1244" t="s">
        <v>3863</v>
      </c>
      <c r="D1817" s="1352">
        <v>1</v>
      </c>
    </row>
    <row r="1818" spans="1:4" s="977" customFormat="1" ht="18" customHeight="1" x14ac:dyDescent="0.2">
      <c r="A1818" s="1351" t="s">
        <v>3895</v>
      </c>
      <c r="B1818" s="1244" t="s">
        <v>3862</v>
      </c>
      <c r="C1818" s="1244" t="s">
        <v>3863</v>
      </c>
      <c r="D1818" s="1352">
        <v>1</v>
      </c>
    </row>
    <row r="1819" spans="1:4" s="977" customFormat="1" ht="18" customHeight="1" x14ac:dyDescent="0.2">
      <c r="A1819" s="1351" t="s">
        <v>3896</v>
      </c>
      <c r="B1819" s="1244" t="s">
        <v>3862</v>
      </c>
      <c r="C1819" s="1244" t="s">
        <v>3863</v>
      </c>
      <c r="D1819" s="1352">
        <v>1</v>
      </c>
    </row>
    <row r="1820" spans="1:4" s="977" customFormat="1" ht="18" customHeight="1" x14ac:dyDescent="0.2">
      <c r="A1820" s="1351" t="s">
        <v>3897</v>
      </c>
      <c r="B1820" s="1244" t="s">
        <v>3862</v>
      </c>
      <c r="C1820" s="1244" t="s">
        <v>3863</v>
      </c>
      <c r="D1820" s="1352">
        <v>1</v>
      </c>
    </row>
    <row r="1821" spans="1:4" s="977" customFormat="1" ht="18" customHeight="1" x14ac:dyDescent="0.2">
      <c r="A1821" s="1351" t="s">
        <v>3898</v>
      </c>
      <c r="B1821" s="1244" t="s">
        <v>3899</v>
      </c>
      <c r="C1821" s="1244" t="s">
        <v>3900</v>
      </c>
      <c r="D1821" s="1352">
        <v>1</v>
      </c>
    </row>
    <row r="1822" spans="1:4" s="977" customFormat="1" ht="18" customHeight="1" x14ac:dyDescent="0.2">
      <c r="A1822" s="1351" t="s">
        <v>3901</v>
      </c>
      <c r="B1822" s="1244" t="s">
        <v>3899</v>
      </c>
      <c r="C1822" s="1244" t="s">
        <v>3900</v>
      </c>
      <c r="D1822" s="1352">
        <v>1</v>
      </c>
    </row>
    <row r="1823" spans="1:4" s="977" customFormat="1" ht="18" customHeight="1" x14ac:dyDescent="0.2">
      <c r="A1823" s="1351" t="s">
        <v>3902</v>
      </c>
      <c r="B1823" s="1244" t="s">
        <v>3899</v>
      </c>
      <c r="C1823" s="1244" t="s">
        <v>3900</v>
      </c>
      <c r="D1823" s="1352">
        <v>1</v>
      </c>
    </row>
    <row r="1824" spans="1:4" s="977" customFormat="1" ht="18" customHeight="1" x14ac:dyDescent="0.2">
      <c r="A1824" s="1351" t="s">
        <v>3903</v>
      </c>
      <c r="B1824" s="1244" t="s">
        <v>3899</v>
      </c>
      <c r="C1824" s="1244" t="s">
        <v>3900</v>
      </c>
      <c r="D1824" s="1352">
        <v>1</v>
      </c>
    </row>
    <row r="1825" spans="1:4" s="977" customFormat="1" ht="18" customHeight="1" x14ac:dyDescent="0.2">
      <c r="A1825" s="1351" t="s">
        <v>3904</v>
      </c>
      <c r="B1825" s="1244" t="s">
        <v>3905</v>
      </c>
      <c r="C1825" s="1244" t="s">
        <v>3906</v>
      </c>
      <c r="D1825" s="1352">
        <v>16281.7</v>
      </c>
    </row>
    <row r="1826" spans="1:4" s="977" customFormat="1" ht="18" customHeight="1" x14ac:dyDescent="0.2">
      <c r="A1826" s="1351" t="s">
        <v>3907</v>
      </c>
      <c r="B1826" s="1244" t="s">
        <v>3899</v>
      </c>
      <c r="C1826" s="1244" t="s">
        <v>3900</v>
      </c>
      <c r="D1826" s="1352">
        <v>1</v>
      </c>
    </row>
    <row r="1827" spans="1:4" s="977" customFormat="1" ht="18" customHeight="1" x14ac:dyDescent="0.2">
      <c r="A1827" s="1351" t="s">
        <v>3908</v>
      </c>
      <c r="B1827" s="1244" t="s">
        <v>3899</v>
      </c>
      <c r="C1827" s="1244" t="s">
        <v>3900</v>
      </c>
      <c r="D1827" s="1352">
        <v>1</v>
      </c>
    </row>
    <row r="1828" spans="1:4" s="977" customFormat="1" ht="18" customHeight="1" x14ac:dyDescent="0.2">
      <c r="A1828" s="1351" t="s">
        <v>3909</v>
      </c>
      <c r="B1828" s="1244" t="s">
        <v>3899</v>
      </c>
      <c r="C1828" s="1244" t="s">
        <v>3900</v>
      </c>
      <c r="D1828" s="1352">
        <v>1</v>
      </c>
    </row>
    <row r="1829" spans="1:4" s="977" customFormat="1" ht="18" customHeight="1" x14ac:dyDescent="0.2">
      <c r="A1829" s="1351" t="s">
        <v>3910</v>
      </c>
      <c r="B1829" s="1244" t="s">
        <v>3899</v>
      </c>
      <c r="C1829" s="1244" t="s">
        <v>3900</v>
      </c>
      <c r="D1829" s="1352">
        <v>1</v>
      </c>
    </row>
    <row r="1830" spans="1:4" s="977" customFormat="1" ht="18" customHeight="1" x14ac:dyDescent="0.2">
      <c r="A1830" s="1351" t="s">
        <v>3911</v>
      </c>
      <c r="B1830" s="1244" t="s">
        <v>3899</v>
      </c>
      <c r="C1830" s="1244" t="s">
        <v>3900</v>
      </c>
      <c r="D1830" s="1352">
        <v>1</v>
      </c>
    </row>
    <row r="1831" spans="1:4" s="977" customFormat="1" ht="18" customHeight="1" x14ac:dyDescent="0.2">
      <c r="A1831" s="1351" t="s">
        <v>3912</v>
      </c>
      <c r="B1831" s="1244" t="s">
        <v>3899</v>
      </c>
      <c r="C1831" s="1244" t="s">
        <v>3900</v>
      </c>
      <c r="D1831" s="1352">
        <v>1</v>
      </c>
    </row>
    <row r="1832" spans="1:4" s="977" customFormat="1" ht="18" customHeight="1" x14ac:dyDescent="0.2">
      <c r="A1832" s="1351" t="s">
        <v>3913</v>
      </c>
      <c r="B1832" s="1244" t="s">
        <v>3899</v>
      </c>
      <c r="C1832" s="1244" t="s">
        <v>3900</v>
      </c>
      <c r="D1832" s="1352">
        <v>1</v>
      </c>
    </row>
    <row r="1833" spans="1:4" s="977" customFormat="1" ht="18" customHeight="1" x14ac:dyDescent="0.2">
      <c r="A1833" s="1351" t="s">
        <v>3914</v>
      </c>
      <c r="B1833" s="1244" t="s">
        <v>3899</v>
      </c>
      <c r="C1833" s="1244" t="s">
        <v>3900</v>
      </c>
      <c r="D1833" s="1352">
        <v>1</v>
      </c>
    </row>
    <row r="1834" spans="1:4" s="977" customFormat="1" ht="18" customHeight="1" x14ac:dyDescent="0.2">
      <c r="A1834" s="1351" t="s">
        <v>3915</v>
      </c>
      <c r="B1834" s="1244" t="s">
        <v>3899</v>
      </c>
      <c r="C1834" s="1244" t="s">
        <v>3900</v>
      </c>
      <c r="D1834" s="1352">
        <v>1</v>
      </c>
    </row>
    <row r="1835" spans="1:4" s="977" customFormat="1" ht="18" customHeight="1" x14ac:dyDescent="0.2">
      <c r="A1835" s="1351" t="s">
        <v>3916</v>
      </c>
      <c r="B1835" s="1244" t="s">
        <v>3899</v>
      </c>
      <c r="C1835" s="1244" t="s">
        <v>3900</v>
      </c>
      <c r="D1835" s="1352">
        <v>1</v>
      </c>
    </row>
    <row r="1836" spans="1:4" s="977" customFormat="1" ht="18" customHeight="1" x14ac:dyDescent="0.2">
      <c r="A1836" s="1351" t="s">
        <v>3917</v>
      </c>
      <c r="B1836" s="1244" t="s">
        <v>3918</v>
      </c>
      <c r="C1836" s="1244" t="s">
        <v>3919</v>
      </c>
      <c r="D1836" s="1352">
        <v>4668.95</v>
      </c>
    </row>
    <row r="1837" spans="1:4" s="977" customFormat="1" ht="18" customHeight="1" x14ac:dyDescent="0.2">
      <c r="A1837" s="1351" t="s">
        <v>3920</v>
      </c>
      <c r="B1837" s="1244" t="s">
        <v>3899</v>
      </c>
      <c r="C1837" s="1244" t="s">
        <v>3900</v>
      </c>
      <c r="D1837" s="1352">
        <v>1</v>
      </c>
    </row>
    <row r="1838" spans="1:4" s="977" customFormat="1" ht="18" customHeight="1" x14ac:dyDescent="0.2">
      <c r="A1838" s="1351" t="s">
        <v>3921</v>
      </c>
      <c r="B1838" s="1244" t="s">
        <v>3899</v>
      </c>
      <c r="C1838" s="1244" t="s">
        <v>3900</v>
      </c>
      <c r="D1838" s="1352">
        <v>1</v>
      </c>
    </row>
    <row r="1839" spans="1:4" s="977" customFormat="1" ht="18" customHeight="1" x14ac:dyDescent="0.2">
      <c r="A1839" s="1351" t="s">
        <v>3922</v>
      </c>
      <c r="B1839" s="1244" t="s">
        <v>3899</v>
      </c>
      <c r="C1839" s="1244" t="s">
        <v>3900</v>
      </c>
      <c r="D1839" s="1352">
        <v>1</v>
      </c>
    </row>
    <row r="1840" spans="1:4" s="977" customFormat="1" ht="18" customHeight="1" x14ac:dyDescent="0.2">
      <c r="A1840" s="1351" t="s">
        <v>3923</v>
      </c>
      <c r="B1840" s="1244" t="s">
        <v>3899</v>
      </c>
      <c r="C1840" s="1244" t="s">
        <v>3900</v>
      </c>
      <c r="D1840" s="1352">
        <v>1</v>
      </c>
    </row>
    <row r="1841" spans="1:4" s="977" customFormat="1" ht="18" customHeight="1" x14ac:dyDescent="0.2">
      <c r="A1841" s="1351" t="s">
        <v>3924</v>
      </c>
      <c r="B1841" s="1244" t="s">
        <v>3899</v>
      </c>
      <c r="C1841" s="1244" t="s">
        <v>3900</v>
      </c>
      <c r="D1841" s="1352">
        <v>1</v>
      </c>
    </row>
    <row r="1842" spans="1:4" s="977" customFormat="1" ht="18" customHeight="1" x14ac:dyDescent="0.2">
      <c r="A1842" s="1351" t="s">
        <v>3925</v>
      </c>
      <c r="B1842" s="1244" t="s">
        <v>3899</v>
      </c>
      <c r="C1842" s="1244" t="s">
        <v>3900</v>
      </c>
      <c r="D1842" s="1352">
        <v>1</v>
      </c>
    </row>
    <row r="1843" spans="1:4" s="977" customFormat="1" ht="18" customHeight="1" x14ac:dyDescent="0.2">
      <c r="A1843" s="1351" t="s">
        <v>3926</v>
      </c>
      <c r="B1843" s="1244" t="s">
        <v>3899</v>
      </c>
      <c r="C1843" s="1244" t="s">
        <v>3900</v>
      </c>
      <c r="D1843" s="1352">
        <v>1</v>
      </c>
    </row>
    <row r="1844" spans="1:4" s="977" customFormat="1" ht="18" customHeight="1" x14ac:dyDescent="0.2">
      <c r="A1844" s="1351" t="s">
        <v>3927</v>
      </c>
      <c r="B1844" s="1244" t="s">
        <v>3899</v>
      </c>
      <c r="C1844" s="1244" t="s">
        <v>3900</v>
      </c>
      <c r="D1844" s="1352">
        <v>1</v>
      </c>
    </row>
    <row r="1845" spans="1:4" s="977" customFormat="1" ht="18" customHeight="1" x14ac:dyDescent="0.2">
      <c r="A1845" s="1351" t="s">
        <v>3928</v>
      </c>
      <c r="B1845" s="1244" t="s">
        <v>3899</v>
      </c>
      <c r="C1845" s="1244" t="s">
        <v>3900</v>
      </c>
      <c r="D1845" s="1352">
        <v>1</v>
      </c>
    </row>
    <row r="1846" spans="1:4" s="977" customFormat="1" ht="18" customHeight="1" x14ac:dyDescent="0.2">
      <c r="A1846" s="1351" t="s">
        <v>3929</v>
      </c>
      <c r="B1846" s="1244" t="s">
        <v>3899</v>
      </c>
      <c r="C1846" s="1244" t="s">
        <v>3900</v>
      </c>
      <c r="D1846" s="1352">
        <v>1</v>
      </c>
    </row>
    <row r="1847" spans="1:4" s="977" customFormat="1" ht="18" customHeight="1" x14ac:dyDescent="0.2">
      <c r="A1847" s="1351" t="s">
        <v>3930</v>
      </c>
      <c r="B1847" s="1244" t="s">
        <v>3918</v>
      </c>
      <c r="C1847" s="1244" t="s">
        <v>3919</v>
      </c>
      <c r="D1847" s="1352">
        <v>1245.45</v>
      </c>
    </row>
    <row r="1848" spans="1:4" s="977" customFormat="1" ht="18" customHeight="1" x14ac:dyDescent="0.2">
      <c r="A1848" s="1351" t="s">
        <v>3931</v>
      </c>
      <c r="B1848" s="1244" t="s">
        <v>1659</v>
      </c>
      <c r="C1848" s="1244" t="s">
        <v>3932</v>
      </c>
      <c r="D1848" s="1352">
        <v>1</v>
      </c>
    </row>
    <row r="1849" spans="1:4" s="977" customFormat="1" ht="18" customHeight="1" x14ac:dyDescent="0.2">
      <c r="A1849" s="1351" t="s">
        <v>3933</v>
      </c>
      <c r="B1849" s="1244" t="s">
        <v>3899</v>
      </c>
      <c r="C1849" s="1244" t="s">
        <v>3900</v>
      </c>
      <c r="D1849" s="1352">
        <v>1</v>
      </c>
    </row>
    <row r="1850" spans="1:4" s="977" customFormat="1" ht="18" customHeight="1" x14ac:dyDescent="0.2">
      <c r="A1850" s="1351" t="s">
        <v>3934</v>
      </c>
      <c r="B1850" s="1244" t="s">
        <v>3899</v>
      </c>
      <c r="C1850" s="1244" t="s">
        <v>3900</v>
      </c>
      <c r="D1850" s="1352">
        <v>1</v>
      </c>
    </row>
    <row r="1851" spans="1:4" s="977" customFormat="1" ht="18" customHeight="1" x14ac:dyDescent="0.2">
      <c r="A1851" s="1351" t="s">
        <v>3935</v>
      </c>
      <c r="B1851" s="1244" t="s">
        <v>3899</v>
      </c>
      <c r="C1851" s="1244" t="s">
        <v>3900</v>
      </c>
      <c r="D1851" s="1352">
        <v>1</v>
      </c>
    </row>
    <row r="1852" spans="1:4" s="977" customFormat="1" ht="18" customHeight="1" x14ac:dyDescent="0.2">
      <c r="A1852" s="1351" t="s">
        <v>3936</v>
      </c>
      <c r="B1852" s="1244" t="s">
        <v>3899</v>
      </c>
      <c r="C1852" s="1244" t="s">
        <v>3900</v>
      </c>
      <c r="D1852" s="1352">
        <v>1</v>
      </c>
    </row>
    <row r="1853" spans="1:4" s="977" customFormat="1" ht="18" customHeight="1" x14ac:dyDescent="0.2">
      <c r="A1853" s="1351" t="s">
        <v>3937</v>
      </c>
      <c r="B1853" s="1244" t="s">
        <v>3899</v>
      </c>
      <c r="C1853" s="1244" t="s">
        <v>3900</v>
      </c>
      <c r="D1853" s="1352">
        <v>1</v>
      </c>
    </row>
    <row r="1854" spans="1:4" s="977" customFormat="1" ht="18" customHeight="1" x14ac:dyDescent="0.2">
      <c r="A1854" s="1351" t="s">
        <v>3938</v>
      </c>
      <c r="B1854" s="1244" t="s">
        <v>3939</v>
      </c>
      <c r="C1854" s="1244" t="s">
        <v>1704</v>
      </c>
      <c r="D1854" s="1352">
        <v>448.5</v>
      </c>
    </row>
    <row r="1855" spans="1:4" s="977" customFormat="1" ht="18" customHeight="1" x14ac:dyDescent="0.2">
      <c r="A1855" s="1351" t="s">
        <v>3940</v>
      </c>
      <c r="B1855" s="1244" t="s">
        <v>3939</v>
      </c>
      <c r="C1855" s="1244" t="s">
        <v>1704</v>
      </c>
      <c r="D1855" s="1352">
        <v>448.5</v>
      </c>
    </row>
    <row r="1856" spans="1:4" s="977" customFormat="1" ht="18" customHeight="1" x14ac:dyDescent="0.2">
      <c r="A1856" s="1351" t="s">
        <v>3941</v>
      </c>
      <c r="B1856" s="1244" t="s">
        <v>3939</v>
      </c>
      <c r="C1856" s="1244" t="s">
        <v>1704</v>
      </c>
      <c r="D1856" s="1352">
        <v>448.5</v>
      </c>
    </row>
    <row r="1857" spans="1:4" s="977" customFormat="1" ht="18" customHeight="1" x14ac:dyDescent="0.2">
      <c r="A1857" s="1351" t="s">
        <v>3942</v>
      </c>
      <c r="B1857" s="1244" t="s">
        <v>3624</v>
      </c>
      <c r="C1857" s="1244" t="s">
        <v>3625</v>
      </c>
      <c r="D1857" s="1352">
        <v>1</v>
      </c>
    </row>
    <row r="1858" spans="1:4" s="977" customFormat="1" ht="18" customHeight="1" x14ac:dyDescent="0.2">
      <c r="A1858" s="1351" t="s">
        <v>3943</v>
      </c>
      <c r="B1858" s="1244" t="s">
        <v>3624</v>
      </c>
      <c r="C1858" s="1244" t="s">
        <v>3625</v>
      </c>
      <c r="D1858" s="1352">
        <v>1</v>
      </c>
    </row>
    <row r="1859" spans="1:4" s="977" customFormat="1" ht="18" customHeight="1" x14ac:dyDescent="0.2">
      <c r="A1859" s="1351" t="s">
        <v>3944</v>
      </c>
      <c r="B1859" s="1244" t="s">
        <v>3624</v>
      </c>
      <c r="C1859" s="1244" t="s">
        <v>3625</v>
      </c>
      <c r="D1859" s="1352">
        <v>1</v>
      </c>
    </row>
    <row r="1860" spans="1:4" s="977" customFormat="1" ht="18" customHeight="1" x14ac:dyDescent="0.2">
      <c r="A1860" s="1351" t="s">
        <v>3945</v>
      </c>
      <c r="B1860" s="1244" t="s">
        <v>3939</v>
      </c>
      <c r="C1860" s="1244" t="s">
        <v>1704</v>
      </c>
      <c r="D1860" s="1352">
        <v>448.5</v>
      </c>
    </row>
    <row r="1861" spans="1:4" s="977" customFormat="1" ht="18" customHeight="1" x14ac:dyDescent="0.2">
      <c r="A1861" s="1351" t="s">
        <v>3946</v>
      </c>
      <c r="B1861" s="1244" t="s">
        <v>3624</v>
      </c>
      <c r="C1861" s="1244" t="s">
        <v>3625</v>
      </c>
      <c r="D1861" s="1352">
        <v>1</v>
      </c>
    </row>
    <row r="1862" spans="1:4" s="977" customFormat="1" ht="18" customHeight="1" x14ac:dyDescent="0.2">
      <c r="A1862" s="1351" t="s">
        <v>3947</v>
      </c>
      <c r="B1862" s="1244" t="s">
        <v>3624</v>
      </c>
      <c r="C1862" s="1244" t="s">
        <v>3625</v>
      </c>
      <c r="D1862" s="1352">
        <v>1</v>
      </c>
    </row>
    <row r="1863" spans="1:4" s="977" customFormat="1" ht="18" customHeight="1" x14ac:dyDescent="0.2">
      <c r="A1863" s="1351" t="s">
        <v>3948</v>
      </c>
      <c r="B1863" s="1244" t="s">
        <v>3853</v>
      </c>
      <c r="C1863" s="1244" t="s">
        <v>3854</v>
      </c>
      <c r="D1863" s="1352">
        <v>79003</v>
      </c>
    </row>
    <row r="1864" spans="1:4" s="977" customFormat="1" ht="18" customHeight="1" x14ac:dyDescent="0.2">
      <c r="A1864" s="1351" t="s">
        <v>3949</v>
      </c>
      <c r="B1864" s="1244" t="s">
        <v>3950</v>
      </c>
      <c r="C1864" s="1244" t="s">
        <v>3951</v>
      </c>
      <c r="D1864" s="1352">
        <v>1</v>
      </c>
    </row>
    <row r="1865" spans="1:4" s="977" customFormat="1" ht="18" customHeight="1" x14ac:dyDescent="0.2">
      <c r="A1865" s="1351" t="s">
        <v>3952</v>
      </c>
      <c r="B1865" s="1244" t="s">
        <v>3953</v>
      </c>
      <c r="C1865" s="1244" t="s">
        <v>3954</v>
      </c>
      <c r="D1865" s="1352">
        <v>4843.8</v>
      </c>
    </row>
    <row r="1866" spans="1:4" s="977" customFormat="1" ht="18" customHeight="1" x14ac:dyDescent="0.2">
      <c r="A1866" s="1351" t="s">
        <v>3955</v>
      </c>
      <c r="B1866" s="1244" t="s">
        <v>1659</v>
      </c>
      <c r="C1866" s="1244" t="s">
        <v>3956</v>
      </c>
      <c r="D1866" s="1352">
        <v>4843.8</v>
      </c>
    </row>
    <row r="1867" spans="1:4" s="977" customFormat="1" ht="18" customHeight="1" x14ac:dyDescent="0.2">
      <c r="A1867" s="1351" t="s">
        <v>3957</v>
      </c>
      <c r="B1867" s="1244" t="s">
        <v>3958</v>
      </c>
      <c r="C1867" s="1244" t="s">
        <v>3959</v>
      </c>
      <c r="D1867" s="1352">
        <v>164565</v>
      </c>
    </row>
    <row r="1868" spans="1:4" s="977" customFormat="1" ht="18" customHeight="1" x14ac:dyDescent="0.2">
      <c r="A1868" s="1351" t="s">
        <v>3960</v>
      </c>
      <c r="B1868" s="1244" t="s">
        <v>3383</v>
      </c>
      <c r="C1868" s="1244" t="s">
        <v>3961</v>
      </c>
      <c r="D1868" s="1352">
        <v>26061.3</v>
      </c>
    </row>
    <row r="1869" spans="1:4" s="977" customFormat="1" ht="18" customHeight="1" x14ac:dyDescent="0.2">
      <c r="A1869" s="1351" t="s">
        <v>3962</v>
      </c>
      <c r="B1869" s="1244" t="s">
        <v>3963</v>
      </c>
      <c r="C1869" s="1244" t="s">
        <v>3964</v>
      </c>
      <c r="D1869" s="1352">
        <v>1</v>
      </c>
    </row>
    <row r="1870" spans="1:4" s="977" customFormat="1" ht="18" customHeight="1" x14ac:dyDescent="0.2">
      <c r="A1870" s="1351" t="s">
        <v>3965</v>
      </c>
      <c r="B1870" s="1244" t="s">
        <v>3963</v>
      </c>
      <c r="C1870" s="1244" t="s">
        <v>3966</v>
      </c>
      <c r="D1870" s="1352">
        <v>1</v>
      </c>
    </row>
    <row r="1871" spans="1:4" s="977" customFormat="1" ht="18" customHeight="1" x14ac:dyDescent="0.2">
      <c r="A1871" s="1351" t="s">
        <v>3967</v>
      </c>
      <c r="B1871" s="1244" t="s">
        <v>3968</v>
      </c>
      <c r="C1871" s="1244" t="s">
        <v>3969</v>
      </c>
      <c r="D1871" s="1352">
        <v>1</v>
      </c>
    </row>
    <row r="1872" spans="1:4" s="977" customFormat="1" ht="18" customHeight="1" x14ac:dyDescent="0.2">
      <c r="A1872" s="1351" t="s">
        <v>3970</v>
      </c>
      <c r="B1872" s="1244" t="s">
        <v>3971</v>
      </c>
      <c r="C1872" s="1244" t="s">
        <v>3972</v>
      </c>
      <c r="D1872" s="1352">
        <v>1</v>
      </c>
    </row>
    <row r="1873" spans="1:4" s="977" customFormat="1" ht="18" customHeight="1" x14ac:dyDescent="0.2">
      <c r="A1873" s="1351" t="s">
        <v>3973</v>
      </c>
      <c r="B1873" s="1244" t="s">
        <v>3974</v>
      </c>
      <c r="C1873" s="1244" t="s">
        <v>3975</v>
      </c>
      <c r="D1873" s="1352">
        <v>1</v>
      </c>
    </row>
    <row r="1874" spans="1:4" s="977" customFormat="1" ht="18" customHeight="1" x14ac:dyDescent="0.2">
      <c r="A1874" s="1351" t="s">
        <v>3976</v>
      </c>
      <c r="B1874" s="1244" t="s">
        <v>2313</v>
      </c>
      <c r="C1874" s="1244" t="s">
        <v>2314</v>
      </c>
      <c r="D1874" s="1352">
        <v>1129</v>
      </c>
    </row>
    <row r="1875" spans="1:4" s="977" customFormat="1" ht="18" customHeight="1" x14ac:dyDescent="0.2">
      <c r="A1875" s="1351" t="s">
        <v>3977</v>
      </c>
      <c r="B1875" s="1244" t="s">
        <v>2313</v>
      </c>
      <c r="C1875" s="1244" t="s">
        <v>2314</v>
      </c>
      <c r="D1875" s="1352">
        <v>1129</v>
      </c>
    </row>
    <row r="1876" spans="1:4" s="977" customFormat="1" ht="18" customHeight="1" x14ac:dyDescent="0.2">
      <c r="A1876" s="1351" t="s">
        <v>3978</v>
      </c>
      <c r="B1876" s="1244" t="s">
        <v>2313</v>
      </c>
      <c r="C1876" s="1244" t="s">
        <v>2314</v>
      </c>
      <c r="D1876" s="1352">
        <v>1129</v>
      </c>
    </row>
    <row r="1877" spans="1:4" s="977" customFormat="1" ht="18" customHeight="1" x14ac:dyDescent="0.2">
      <c r="A1877" s="1351" t="s">
        <v>3979</v>
      </c>
      <c r="B1877" s="1244" t="s">
        <v>2313</v>
      </c>
      <c r="C1877" s="1244" t="s">
        <v>2314</v>
      </c>
      <c r="D1877" s="1352">
        <v>1129</v>
      </c>
    </row>
    <row r="1878" spans="1:4" s="977" customFormat="1" ht="18" customHeight="1" x14ac:dyDescent="0.2">
      <c r="A1878" s="1351" t="s">
        <v>3980</v>
      </c>
      <c r="B1878" s="1244" t="s">
        <v>3571</v>
      </c>
      <c r="C1878" s="1244" t="s">
        <v>3572</v>
      </c>
      <c r="D1878" s="1352">
        <v>1173</v>
      </c>
    </row>
    <row r="1879" spans="1:4" s="977" customFormat="1" ht="18" customHeight="1" x14ac:dyDescent="0.2">
      <c r="A1879" s="1351" t="s">
        <v>3981</v>
      </c>
      <c r="B1879" s="1244" t="s">
        <v>3982</v>
      </c>
      <c r="C1879" s="1244" t="s">
        <v>3983</v>
      </c>
      <c r="D1879" s="1352">
        <v>2645</v>
      </c>
    </row>
    <row r="1880" spans="1:4" s="977" customFormat="1" ht="18" customHeight="1" x14ac:dyDescent="0.2">
      <c r="A1880" s="1351" t="s">
        <v>3984</v>
      </c>
      <c r="B1880" s="1244" t="s">
        <v>3985</v>
      </c>
      <c r="C1880" s="1244" t="s">
        <v>3986</v>
      </c>
      <c r="D1880" s="1352">
        <v>27994.45</v>
      </c>
    </row>
    <row r="1881" spans="1:4" s="977" customFormat="1" ht="18" customHeight="1" x14ac:dyDescent="0.2">
      <c r="A1881" s="1351" t="s">
        <v>3987</v>
      </c>
      <c r="B1881" s="1244" t="s">
        <v>3988</v>
      </c>
      <c r="C1881" s="1244" t="s">
        <v>3989</v>
      </c>
      <c r="D1881" s="1352">
        <v>6553.85</v>
      </c>
    </row>
    <row r="1882" spans="1:4" s="977" customFormat="1" ht="18" customHeight="1" x14ac:dyDescent="0.2">
      <c r="A1882" s="1351" t="s">
        <v>3990</v>
      </c>
      <c r="B1882" s="1244" t="s">
        <v>1288</v>
      </c>
      <c r="C1882" s="1244" t="s">
        <v>1289</v>
      </c>
      <c r="D1882" s="1352">
        <v>2666.93</v>
      </c>
    </row>
    <row r="1883" spans="1:4" s="977" customFormat="1" ht="18" customHeight="1" x14ac:dyDescent="0.2">
      <c r="A1883" s="1351" t="s">
        <v>3991</v>
      </c>
      <c r="B1883" s="1244" t="s">
        <v>2902</v>
      </c>
      <c r="C1883" s="1244" t="s">
        <v>2903</v>
      </c>
      <c r="D1883" s="1352">
        <v>1302.03</v>
      </c>
    </row>
    <row r="1884" spans="1:4" s="977" customFormat="1" ht="18" customHeight="1" x14ac:dyDescent="0.2">
      <c r="A1884" s="1351" t="s">
        <v>3992</v>
      </c>
      <c r="B1884" s="1244" t="s">
        <v>3988</v>
      </c>
      <c r="C1884" s="1244" t="s">
        <v>3989</v>
      </c>
      <c r="D1884" s="1352">
        <v>6553.85</v>
      </c>
    </row>
    <row r="1885" spans="1:4" s="977" customFormat="1" ht="18" customHeight="1" x14ac:dyDescent="0.2">
      <c r="A1885" s="1351" t="s">
        <v>3993</v>
      </c>
      <c r="B1885" s="1244" t="s">
        <v>3994</v>
      </c>
      <c r="C1885" s="1244" t="s">
        <v>3995</v>
      </c>
      <c r="D1885" s="1352">
        <v>5506.2</v>
      </c>
    </row>
    <row r="1886" spans="1:4" s="977" customFormat="1" ht="18" customHeight="1" x14ac:dyDescent="0.2">
      <c r="A1886" s="1351" t="s">
        <v>3996</v>
      </c>
      <c r="B1886" s="1244" t="s">
        <v>3994</v>
      </c>
      <c r="C1886" s="1244" t="s">
        <v>3995</v>
      </c>
      <c r="D1886" s="1352">
        <v>5506.2</v>
      </c>
    </row>
    <row r="1887" spans="1:4" s="977" customFormat="1" ht="18" customHeight="1" x14ac:dyDescent="0.2">
      <c r="A1887" s="1351" t="s">
        <v>3997</v>
      </c>
      <c r="B1887" s="1244" t="s">
        <v>3998</v>
      </c>
      <c r="C1887" s="1244" t="s">
        <v>3999</v>
      </c>
      <c r="D1887" s="1352">
        <v>3565</v>
      </c>
    </row>
    <row r="1888" spans="1:4" s="977" customFormat="1" ht="18" customHeight="1" x14ac:dyDescent="0.2">
      <c r="A1888" s="1351" t="s">
        <v>4000</v>
      </c>
      <c r="B1888" s="1244" t="s">
        <v>3998</v>
      </c>
      <c r="C1888" s="1244" t="s">
        <v>3999</v>
      </c>
      <c r="D1888" s="1352">
        <v>3565</v>
      </c>
    </row>
    <row r="1889" spans="1:4" s="977" customFormat="1" ht="18" customHeight="1" x14ac:dyDescent="0.2">
      <c r="A1889" s="1351" t="s">
        <v>4001</v>
      </c>
      <c r="B1889" s="1244" t="s">
        <v>4002</v>
      </c>
      <c r="C1889" s="1244" t="s">
        <v>4003</v>
      </c>
      <c r="D1889" s="1352">
        <v>11999.1</v>
      </c>
    </row>
    <row r="1890" spans="1:4" s="977" customFormat="1" ht="18" customHeight="1" x14ac:dyDescent="0.2">
      <c r="A1890" s="1351" t="s">
        <v>4004</v>
      </c>
      <c r="B1890" s="1244" t="s">
        <v>4005</v>
      </c>
      <c r="C1890" s="1244" t="s">
        <v>4006</v>
      </c>
      <c r="D1890" s="1352">
        <v>14598.1</v>
      </c>
    </row>
    <row r="1891" spans="1:4" s="977" customFormat="1" ht="18" customHeight="1" x14ac:dyDescent="0.2">
      <c r="A1891" s="1351" t="s">
        <v>4007</v>
      </c>
      <c r="B1891" s="1244" t="s">
        <v>4008</v>
      </c>
      <c r="C1891" s="1244" t="s">
        <v>4009</v>
      </c>
      <c r="D1891" s="1352">
        <v>12029</v>
      </c>
    </row>
    <row r="1892" spans="1:4" s="977" customFormat="1" ht="18" customHeight="1" x14ac:dyDescent="0.2">
      <c r="A1892" s="1351" t="s">
        <v>4010</v>
      </c>
      <c r="B1892" s="1244" t="s">
        <v>4011</v>
      </c>
      <c r="C1892" s="1244" t="s">
        <v>4012</v>
      </c>
      <c r="D1892" s="1352">
        <v>57132</v>
      </c>
    </row>
    <row r="1893" spans="1:4" s="977" customFormat="1" ht="18" customHeight="1" x14ac:dyDescent="0.2">
      <c r="A1893" s="1351" t="s">
        <v>4013</v>
      </c>
      <c r="B1893" s="1244" t="s">
        <v>4014</v>
      </c>
      <c r="C1893" s="1244" t="s">
        <v>4015</v>
      </c>
      <c r="D1893" s="1352">
        <v>15926.12</v>
      </c>
    </row>
    <row r="1894" spans="1:4" s="977" customFormat="1" ht="18" customHeight="1" x14ac:dyDescent="0.2">
      <c r="A1894" s="1351" t="s">
        <v>4016</v>
      </c>
      <c r="B1894" s="1244" t="s">
        <v>2443</v>
      </c>
      <c r="C1894" s="1244" t="s">
        <v>2461</v>
      </c>
      <c r="D1894" s="1352">
        <v>1035</v>
      </c>
    </row>
    <row r="1895" spans="1:4" s="977" customFormat="1" ht="18" customHeight="1" x14ac:dyDescent="0.2">
      <c r="A1895" s="1351" t="s">
        <v>4017</v>
      </c>
      <c r="B1895" s="1244" t="s">
        <v>4014</v>
      </c>
      <c r="C1895" s="1244" t="s">
        <v>4015</v>
      </c>
      <c r="D1895" s="1352">
        <v>15926.12</v>
      </c>
    </row>
    <row r="1896" spans="1:4" s="977" customFormat="1" ht="18" customHeight="1" x14ac:dyDescent="0.2">
      <c r="A1896" s="1351" t="s">
        <v>4018</v>
      </c>
      <c r="B1896" s="1244" t="s">
        <v>4014</v>
      </c>
      <c r="C1896" s="1244" t="s">
        <v>4015</v>
      </c>
      <c r="D1896" s="1352">
        <v>15926.12</v>
      </c>
    </row>
    <row r="1897" spans="1:4" s="977" customFormat="1" ht="18" customHeight="1" x14ac:dyDescent="0.2">
      <c r="A1897" s="1351" t="s">
        <v>4019</v>
      </c>
      <c r="B1897" s="1244" t="s">
        <v>4014</v>
      </c>
      <c r="C1897" s="1244" t="s">
        <v>4015</v>
      </c>
      <c r="D1897" s="1352">
        <v>15926.12</v>
      </c>
    </row>
    <row r="1898" spans="1:4" s="977" customFormat="1" ht="18" customHeight="1" x14ac:dyDescent="0.2">
      <c r="A1898" s="1351" t="s">
        <v>4020</v>
      </c>
      <c r="B1898" s="1244" t="s">
        <v>4014</v>
      </c>
      <c r="C1898" s="1244" t="s">
        <v>4015</v>
      </c>
      <c r="D1898" s="1352">
        <v>15926.12</v>
      </c>
    </row>
    <row r="1899" spans="1:4" s="977" customFormat="1" ht="18" customHeight="1" x14ac:dyDescent="0.2">
      <c r="A1899" s="1351" t="s">
        <v>4021</v>
      </c>
      <c r="B1899" s="1244" t="s">
        <v>4014</v>
      </c>
      <c r="C1899" s="1244" t="s">
        <v>4015</v>
      </c>
      <c r="D1899" s="1352">
        <v>15926.12</v>
      </c>
    </row>
    <row r="1900" spans="1:4" s="977" customFormat="1" ht="18" customHeight="1" x14ac:dyDescent="0.2">
      <c r="A1900" s="1351" t="s">
        <v>4022</v>
      </c>
      <c r="B1900" s="1244" t="s">
        <v>4023</v>
      </c>
      <c r="C1900" s="1244" t="s">
        <v>4024</v>
      </c>
      <c r="D1900" s="1352">
        <v>3865.73</v>
      </c>
    </row>
    <row r="1901" spans="1:4" s="977" customFormat="1" ht="18" customHeight="1" x14ac:dyDescent="0.2">
      <c r="A1901" s="1351" t="s">
        <v>4025</v>
      </c>
      <c r="B1901" s="1244" t="s">
        <v>4023</v>
      </c>
      <c r="C1901" s="1244" t="s">
        <v>4024</v>
      </c>
      <c r="D1901" s="1352">
        <v>3865.73</v>
      </c>
    </row>
    <row r="1902" spans="1:4" s="977" customFormat="1" ht="18" customHeight="1" x14ac:dyDescent="0.2">
      <c r="A1902" s="1351" t="s">
        <v>4026</v>
      </c>
      <c r="B1902" s="1244" t="s">
        <v>4023</v>
      </c>
      <c r="C1902" s="1244" t="s">
        <v>4024</v>
      </c>
      <c r="D1902" s="1352">
        <v>3865.73</v>
      </c>
    </row>
    <row r="1903" spans="1:4" s="977" customFormat="1" ht="18" customHeight="1" x14ac:dyDescent="0.2">
      <c r="A1903" s="1351" t="s">
        <v>4027</v>
      </c>
      <c r="B1903" s="1244" t="s">
        <v>4023</v>
      </c>
      <c r="C1903" s="1244" t="s">
        <v>4024</v>
      </c>
      <c r="D1903" s="1352">
        <v>3865.73</v>
      </c>
    </row>
    <row r="1904" spans="1:4" s="977" customFormat="1" ht="18" customHeight="1" x14ac:dyDescent="0.2">
      <c r="A1904" s="1351" t="s">
        <v>4028</v>
      </c>
      <c r="B1904" s="1244" t="s">
        <v>4023</v>
      </c>
      <c r="C1904" s="1244" t="s">
        <v>4024</v>
      </c>
      <c r="D1904" s="1352">
        <v>3865.73</v>
      </c>
    </row>
    <row r="1905" spans="1:4" s="977" customFormat="1" ht="18" customHeight="1" x14ac:dyDescent="0.2">
      <c r="A1905" s="1351" t="s">
        <v>4029</v>
      </c>
      <c r="B1905" s="1244" t="s">
        <v>4030</v>
      </c>
      <c r="C1905" s="1244" t="s">
        <v>4031</v>
      </c>
      <c r="D1905" s="1352">
        <v>644</v>
      </c>
    </row>
    <row r="1906" spans="1:4" s="977" customFormat="1" ht="18" customHeight="1" x14ac:dyDescent="0.2">
      <c r="A1906" s="1351" t="s">
        <v>4032</v>
      </c>
      <c r="B1906" s="1244" t="s">
        <v>4023</v>
      </c>
      <c r="C1906" s="1244" t="s">
        <v>4024</v>
      </c>
      <c r="D1906" s="1352">
        <v>3865.73</v>
      </c>
    </row>
    <row r="1907" spans="1:4" s="977" customFormat="1" ht="18" customHeight="1" x14ac:dyDescent="0.2">
      <c r="A1907" s="1351" t="s">
        <v>4033</v>
      </c>
      <c r="B1907" s="1244" t="s">
        <v>4023</v>
      </c>
      <c r="C1907" s="1244" t="s">
        <v>4024</v>
      </c>
      <c r="D1907" s="1352">
        <v>3865.73</v>
      </c>
    </row>
    <row r="1908" spans="1:4" s="977" customFormat="1" ht="18" customHeight="1" x14ac:dyDescent="0.2">
      <c r="A1908" s="1351" t="s">
        <v>4034</v>
      </c>
      <c r="B1908" s="1244" t="s">
        <v>4023</v>
      </c>
      <c r="C1908" s="1244" t="s">
        <v>4024</v>
      </c>
      <c r="D1908" s="1352">
        <v>3865.73</v>
      </c>
    </row>
    <row r="1909" spans="1:4" s="977" customFormat="1" ht="18" customHeight="1" x14ac:dyDescent="0.2">
      <c r="A1909" s="1351" t="s">
        <v>4035</v>
      </c>
      <c r="B1909" s="1244" t="s">
        <v>4036</v>
      </c>
      <c r="C1909" s="1244" t="s">
        <v>4037</v>
      </c>
      <c r="D1909" s="1352">
        <v>58218.75</v>
      </c>
    </row>
    <row r="1910" spans="1:4" s="977" customFormat="1" ht="18" customHeight="1" x14ac:dyDescent="0.2">
      <c r="A1910" s="1351" t="s">
        <v>4038</v>
      </c>
      <c r="B1910" s="1244" t="s">
        <v>4039</v>
      </c>
      <c r="C1910" s="1244" t="s">
        <v>4040</v>
      </c>
      <c r="D1910" s="1352">
        <v>5356.13</v>
      </c>
    </row>
    <row r="1911" spans="1:4" s="977" customFormat="1" ht="18" customHeight="1" x14ac:dyDescent="0.2">
      <c r="A1911" s="1351" t="s">
        <v>4041</v>
      </c>
      <c r="B1911" s="1244" t="s">
        <v>4042</v>
      </c>
      <c r="C1911" s="1244" t="s">
        <v>4043</v>
      </c>
      <c r="D1911" s="1352">
        <v>1</v>
      </c>
    </row>
    <row r="1912" spans="1:4" s="977" customFormat="1" ht="18" customHeight="1" x14ac:dyDescent="0.2">
      <c r="A1912" s="1351" t="s">
        <v>4044</v>
      </c>
      <c r="B1912" s="1244" t="s">
        <v>4045</v>
      </c>
      <c r="C1912" s="1244" t="s">
        <v>4046</v>
      </c>
      <c r="D1912" s="1352">
        <v>27078.19</v>
      </c>
    </row>
    <row r="1913" spans="1:4" s="977" customFormat="1" ht="18" customHeight="1" x14ac:dyDescent="0.2">
      <c r="A1913" s="1351" t="s">
        <v>4047</v>
      </c>
      <c r="B1913" s="1244" t="s">
        <v>4048</v>
      </c>
      <c r="C1913" s="1244" t="s">
        <v>4049</v>
      </c>
      <c r="D1913" s="1352">
        <v>219766</v>
      </c>
    </row>
    <row r="1914" spans="1:4" s="977" customFormat="1" ht="18" customHeight="1" x14ac:dyDescent="0.2">
      <c r="A1914" s="1351" t="s">
        <v>4050</v>
      </c>
      <c r="B1914" s="1244" t="s">
        <v>4051</v>
      </c>
      <c r="C1914" s="1244" t="s">
        <v>4052</v>
      </c>
      <c r="D1914" s="1352">
        <v>1</v>
      </c>
    </row>
    <row r="1915" spans="1:4" s="977" customFormat="1" ht="18" customHeight="1" x14ac:dyDescent="0.2">
      <c r="A1915" s="1351" t="s">
        <v>4053</v>
      </c>
      <c r="B1915" s="1244" t="s">
        <v>4030</v>
      </c>
      <c r="C1915" s="1244" t="s">
        <v>4031</v>
      </c>
      <c r="D1915" s="1352">
        <v>644</v>
      </c>
    </row>
    <row r="1916" spans="1:4" s="977" customFormat="1" ht="18" customHeight="1" x14ac:dyDescent="0.2">
      <c r="A1916" s="1351" t="s">
        <v>4054</v>
      </c>
      <c r="B1916" s="1244" t="s">
        <v>4055</v>
      </c>
      <c r="C1916" s="1244" t="s">
        <v>4056</v>
      </c>
      <c r="D1916" s="1352">
        <v>5641.98</v>
      </c>
    </row>
    <row r="1917" spans="1:4" s="977" customFormat="1" ht="18" customHeight="1" x14ac:dyDescent="0.2">
      <c r="A1917" s="1351" t="s">
        <v>4057</v>
      </c>
      <c r="B1917" s="1244" t="s">
        <v>4055</v>
      </c>
      <c r="C1917" s="1244" t="s">
        <v>2189</v>
      </c>
      <c r="D1917" s="1352">
        <v>5641.98</v>
      </c>
    </row>
    <row r="1918" spans="1:4" s="977" customFormat="1" ht="18" customHeight="1" x14ac:dyDescent="0.2">
      <c r="A1918" s="1351" t="s">
        <v>4058</v>
      </c>
      <c r="B1918" s="1244" t="s">
        <v>4055</v>
      </c>
      <c r="C1918" s="1244" t="s">
        <v>4059</v>
      </c>
      <c r="D1918" s="1352">
        <v>5641.98</v>
      </c>
    </row>
    <row r="1919" spans="1:4" s="977" customFormat="1" ht="18" customHeight="1" x14ac:dyDescent="0.2">
      <c r="A1919" s="1351" t="s">
        <v>4060</v>
      </c>
      <c r="B1919" s="1244" t="s">
        <v>4055</v>
      </c>
      <c r="C1919" s="1244" t="s">
        <v>4059</v>
      </c>
      <c r="D1919" s="1352">
        <v>5641.98</v>
      </c>
    </row>
    <row r="1920" spans="1:4" s="977" customFormat="1" ht="18" customHeight="1" x14ac:dyDescent="0.2">
      <c r="A1920" s="1351" t="s">
        <v>4061</v>
      </c>
      <c r="B1920" s="1244" t="s">
        <v>4055</v>
      </c>
      <c r="C1920" s="1244" t="s">
        <v>4059</v>
      </c>
      <c r="D1920" s="1352">
        <v>5641.98</v>
      </c>
    </row>
    <row r="1921" spans="1:4" s="977" customFormat="1" ht="18" customHeight="1" x14ac:dyDescent="0.2">
      <c r="A1921" s="1351" t="s">
        <v>4062</v>
      </c>
      <c r="B1921" s="1244" t="s">
        <v>4055</v>
      </c>
      <c r="C1921" s="1244" t="s">
        <v>4059</v>
      </c>
      <c r="D1921" s="1352">
        <v>5641.98</v>
      </c>
    </row>
    <row r="1922" spans="1:4" s="977" customFormat="1" ht="18" customHeight="1" x14ac:dyDescent="0.2">
      <c r="A1922" s="1351" t="s">
        <v>4063</v>
      </c>
      <c r="B1922" s="1244" t="s">
        <v>4055</v>
      </c>
      <c r="C1922" s="1244" t="s">
        <v>4059</v>
      </c>
      <c r="D1922" s="1352">
        <v>5641.98</v>
      </c>
    </row>
    <row r="1923" spans="1:4" s="977" customFormat="1" ht="18" customHeight="1" x14ac:dyDescent="0.2">
      <c r="A1923" s="1351" t="s">
        <v>4064</v>
      </c>
      <c r="B1923" s="1244" t="s">
        <v>4055</v>
      </c>
      <c r="C1923" s="1244" t="s">
        <v>4059</v>
      </c>
      <c r="D1923" s="1352">
        <v>5641.98</v>
      </c>
    </row>
    <row r="1924" spans="1:4" s="977" customFormat="1" ht="18" customHeight="1" x14ac:dyDescent="0.2">
      <c r="A1924" s="1351" t="s">
        <v>4065</v>
      </c>
      <c r="B1924" s="1244" t="s">
        <v>4055</v>
      </c>
      <c r="C1924" s="1244" t="s">
        <v>4066</v>
      </c>
      <c r="D1924" s="1352">
        <v>5641.98</v>
      </c>
    </row>
    <row r="1925" spans="1:4" s="977" customFormat="1" ht="18" customHeight="1" x14ac:dyDescent="0.2">
      <c r="A1925" s="1351" t="s">
        <v>4067</v>
      </c>
      <c r="B1925" s="1244" t="s">
        <v>4055</v>
      </c>
      <c r="C1925" s="1244" t="s">
        <v>4059</v>
      </c>
      <c r="D1925" s="1352">
        <v>5641.98</v>
      </c>
    </row>
    <row r="1926" spans="1:4" s="977" customFormat="1" ht="18" customHeight="1" x14ac:dyDescent="0.2">
      <c r="A1926" s="1351" t="s">
        <v>4068</v>
      </c>
      <c r="B1926" s="1244" t="s">
        <v>4030</v>
      </c>
      <c r="C1926" s="1244" t="s">
        <v>4031</v>
      </c>
      <c r="D1926" s="1352">
        <v>644</v>
      </c>
    </row>
    <row r="1927" spans="1:4" s="977" customFormat="1" ht="18" customHeight="1" x14ac:dyDescent="0.2">
      <c r="A1927" s="1351" t="s">
        <v>4069</v>
      </c>
      <c r="B1927" s="1244" t="s">
        <v>4055</v>
      </c>
      <c r="C1927" s="1244" t="s">
        <v>4059</v>
      </c>
      <c r="D1927" s="1352">
        <v>5641.98</v>
      </c>
    </row>
    <row r="1928" spans="1:4" s="977" customFormat="1" ht="18" customHeight="1" x14ac:dyDescent="0.2">
      <c r="A1928" s="1351" t="s">
        <v>4070</v>
      </c>
      <c r="B1928" s="1244" t="s">
        <v>4055</v>
      </c>
      <c r="C1928" s="1244" t="s">
        <v>4059</v>
      </c>
      <c r="D1928" s="1352">
        <v>5641.98</v>
      </c>
    </row>
    <row r="1929" spans="1:4" s="977" customFormat="1" ht="18" customHeight="1" x14ac:dyDescent="0.2">
      <c r="A1929" s="1351" t="s">
        <v>4071</v>
      </c>
      <c r="B1929" s="1244" t="s">
        <v>4055</v>
      </c>
      <c r="C1929" s="1244" t="s">
        <v>4059</v>
      </c>
      <c r="D1929" s="1352">
        <v>5641.98</v>
      </c>
    </row>
    <row r="1930" spans="1:4" s="977" customFormat="1" ht="18" customHeight="1" x14ac:dyDescent="0.2">
      <c r="A1930" s="1351" t="s">
        <v>4072</v>
      </c>
      <c r="B1930" s="1244" t="s">
        <v>4055</v>
      </c>
      <c r="C1930" s="1244" t="s">
        <v>4059</v>
      </c>
      <c r="D1930" s="1352">
        <v>5641.98</v>
      </c>
    </row>
    <row r="1931" spans="1:4" s="977" customFormat="1" ht="18" customHeight="1" x14ac:dyDescent="0.2">
      <c r="A1931" s="1351" t="s">
        <v>4073</v>
      </c>
      <c r="B1931" s="1244" t="s">
        <v>2118</v>
      </c>
      <c r="C1931" s="1244" t="s">
        <v>2189</v>
      </c>
      <c r="D1931" s="1352">
        <v>7522</v>
      </c>
    </row>
    <row r="1932" spans="1:4" s="977" customFormat="1" ht="18" customHeight="1" x14ac:dyDescent="0.2">
      <c r="A1932" s="1351" t="s">
        <v>4074</v>
      </c>
      <c r="B1932" s="1244" t="s">
        <v>4055</v>
      </c>
      <c r="C1932" s="1244" t="s">
        <v>4059</v>
      </c>
      <c r="D1932" s="1352">
        <v>5641.98</v>
      </c>
    </row>
    <row r="1933" spans="1:4" s="977" customFormat="1" ht="18" customHeight="1" x14ac:dyDescent="0.2">
      <c r="A1933" s="1351" t="s">
        <v>4075</v>
      </c>
      <c r="B1933" s="1244" t="s">
        <v>4055</v>
      </c>
      <c r="C1933" s="1244" t="s">
        <v>4059</v>
      </c>
      <c r="D1933" s="1352">
        <v>5641.98</v>
      </c>
    </row>
    <row r="1934" spans="1:4" s="977" customFormat="1" ht="18" customHeight="1" x14ac:dyDescent="0.2">
      <c r="A1934" s="1351" t="s">
        <v>4076</v>
      </c>
      <c r="B1934" s="1244" t="s">
        <v>4055</v>
      </c>
      <c r="C1934" s="1244" t="s">
        <v>4059</v>
      </c>
      <c r="D1934" s="1352">
        <v>5641.98</v>
      </c>
    </row>
    <row r="1935" spans="1:4" s="977" customFormat="1" ht="18" customHeight="1" x14ac:dyDescent="0.2">
      <c r="A1935" s="1351" t="s">
        <v>4077</v>
      </c>
      <c r="B1935" s="1244" t="s">
        <v>4055</v>
      </c>
      <c r="C1935" s="1244" t="s">
        <v>4059</v>
      </c>
      <c r="D1935" s="1352">
        <v>5641.98</v>
      </c>
    </row>
    <row r="1936" spans="1:4" s="977" customFormat="1" ht="18" customHeight="1" x14ac:dyDescent="0.2">
      <c r="A1936" s="1351" t="s">
        <v>4078</v>
      </c>
      <c r="B1936" s="1244" t="s">
        <v>4055</v>
      </c>
      <c r="C1936" s="1244" t="s">
        <v>4059</v>
      </c>
      <c r="D1936" s="1352">
        <v>5641.98</v>
      </c>
    </row>
    <row r="1937" spans="1:4" s="977" customFormat="1" ht="18" customHeight="1" x14ac:dyDescent="0.2">
      <c r="A1937" s="1351" t="s">
        <v>4079</v>
      </c>
      <c r="B1937" s="1244" t="s">
        <v>4080</v>
      </c>
      <c r="C1937" s="1244" t="s">
        <v>4081</v>
      </c>
      <c r="D1937" s="1352">
        <v>5345.66</v>
      </c>
    </row>
    <row r="1938" spans="1:4" s="977" customFormat="1" ht="18" customHeight="1" x14ac:dyDescent="0.2">
      <c r="A1938" s="1351" t="s">
        <v>4082</v>
      </c>
      <c r="B1938" s="1244" t="s">
        <v>4055</v>
      </c>
      <c r="C1938" s="1244" t="s">
        <v>4059</v>
      </c>
      <c r="D1938" s="1352">
        <v>5641.98</v>
      </c>
    </row>
    <row r="1939" spans="1:4" s="977" customFormat="1" ht="18" customHeight="1" x14ac:dyDescent="0.2">
      <c r="A1939" s="1351" t="s">
        <v>4083</v>
      </c>
      <c r="B1939" s="1244" t="s">
        <v>4084</v>
      </c>
      <c r="C1939" s="1244" t="s">
        <v>4085</v>
      </c>
      <c r="D1939" s="1352">
        <v>5641.98</v>
      </c>
    </row>
    <row r="1940" spans="1:4" s="977" customFormat="1" ht="18" customHeight="1" x14ac:dyDescent="0.2">
      <c r="A1940" s="1351" t="s">
        <v>4086</v>
      </c>
      <c r="B1940" s="1244" t="s">
        <v>4055</v>
      </c>
      <c r="C1940" s="1244" t="s">
        <v>4059</v>
      </c>
      <c r="D1940" s="1352">
        <v>5641.98</v>
      </c>
    </row>
    <row r="1941" spans="1:4" s="977" customFormat="1" ht="18" customHeight="1" x14ac:dyDescent="0.2">
      <c r="A1941" s="1351" t="s">
        <v>4087</v>
      </c>
      <c r="B1941" s="1244" t="s">
        <v>4055</v>
      </c>
      <c r="C1941" s="1244" t="s">
        <v>4059</v>
      </c>
      <c r="D1941" s="1352">
        <v>5641.98</v>
      </c>
    </row>
    <row r="1942" spans="1:4" s="977" customFormat="1" ht="18" customHeight="1" x14ac:dyDescent="0.2">
      <c r="A1942" s="1351" t="s">
        <v>4088</v>
      </c>
      <c r="B1942" s="1244" t="s">
        <v>4055</v>
      </c>
      <c r="C1942" s="1244" t="s">
        <v>4059</v>
      </c>
      <c r="D1942" s="1352">
        <v>5641.98</v>
      </c>
    </row>
    <row r="1943" spans="1:4" s="977" customFormat="1" ht="18" customHeight="1" x14ac:dyDescent="0.2">
      <c r="A1943" s="1351" t="s">
        <v>4089</v>
      </c>
      <c r="B1943" s="1244" t="s">
        <v>4055</v>
      </c>
      <c r="C1943" s="1244" t="s">
        <v>4059</v>
      </c>
      <c r="D1943" s="1352">
        <v>5641.98</v>
      </c>
    </row>
    <row r="1944" spans="1:4" s="977" customFormat="1" ht="18" customHeight="1" x14ac:dyDescent="0.2">
      <c r="A1944" s="1351" t="s">
        <v>4090</v>
      </c>
      <c r="B1944" s="1244" t="s">
        <v>4055</v>
      </c>
      <c r="C1944" s="1244" t="s">
        <v>4059</v>
      </c>
      <c r="D1944" s="1352">
        <v>5641.98</v>
      </c>
    </row>
    <row r="1945" spans="1:4" s="977" customFormat="1" ht="18" customHeight="1" x14ac:dyDescent="0.2">
      <c r="A1945" s="1351" t="s">
        <v>4091</v>
      </c>
      <c r="B1945" s="1244" t="s">
        <v>4055</v>
      </c>
      <c r="C1945" s="1244" t="s">
        <v>4059</v>
      </c>
      <c r="D1945" s="1352">
        <v>5641.98</v>
      </c>
    </row>
    <row r="1946" spans="1:4" s="977" customFormat="1" ht="18" customHeight="1" x14ac:dyDescent="0.2">
      <c r="A1946" s="1351" t="s">
        <v>4092</v>
      </c>
      <c r="B1946" s="1244" t="s">
        <v>4055</v>
      </c>
      <c r="C1946" s="1244" t="s">
        <v>4059</v>
      </c>
      <c r="D1946" s="1352">
        <v>5641.98</v>
      </c>
    </row>
    <row r="1947" spans="1:4" s="977" customFormat="1" ht="18" customHeight="1" x14ac:dyDescent="0.2">
      <c r="A1947" s="1351" t="s">
        <v>4093</v>
      </c>
      <c r="B1947" s="1244" t="s">
        <v>2118</v>
      </c>
      <c r="C1947" s="1244" t="s">
        <v>2189</v>
      </c>
      <c r="D1947" s="1352">
        <v>7522</v>
      </c>
    </row>
    <row r="1948" spans="1:4" s="977" customFormat="1" ht="18" customHeight="1" x14ac:dyDescent="0.2">
      <c r="A1948" s="1351" t="s">
        <v>4094</v>
      </c>
      <c r="B1948" s="1244" t="s">
        <v>4095</v>
      </c>
      <c r="C1948" s="1244" t="s">
        <v>4056</v>
      </c>
      <c r="D1948" s="1352">
        <v>5641.98</v>
      </c>
    </row>
    <row r="1949" spans="1:4" s="977" customFormat="1" ht="18" customHeight="1" x14ac:dyDescent="0.2">
      <c r="A1949" s="1351" t="s">
        <v>4096</v>
      </c>
      <c r="B1949" s="1244" t="s">
        <v>4055</v>
      </c>
      <c r="C1949" s="1244" t="s">
        <v>4059</v>
      </c>
      <c r="D1949" s="1352">
        <v>5641.98</v>
      </c>
    </row>
    <row r="1950" spans="1:4" s="977" customFormat="1" ht="18" customHeight="1" x14ac:dyDescent="0.2">
      <c r="A1950" s="1351" t="s">
        <v>4097</v>
      </c>
      <c r="B1950" s="1244" t="s">
        <v>4055</v>
      </c>
      <c r="C1950" s="1244" t="s">
        <v>4059</v>
      </c>
      <c r="D1950" s="1352">
        <v>5641.98</v>
      </c>
    </row>
    <row r="1951" spans="1:4" s="977" customFormat="1" ht="18" customHeight="1" x14ac:dyDescent="0.2">
      <c r="A1951" s="1351" t="s">
        <v>4098</v>
      </c>
      <c r="B1951" s="1244" t="s">
        <v>4055</v>
      </c>
      <c r="C1951" s="1244" t="s">
        <v>4059</v>
      </c>
      <c r="D1951" s="1352">
        <v>5641.98</v>
      </c>
    </row>
    <row r="1952" spans="1:4" s="977" customFormat="1" ht="18" customHeight="1" x14ac:dyDescent="0.2">
      <c r="A1952" s="1351" t="s">
        <v>4099</v>
      </c>
      <c r="B1952" s="1244" t="s">
        <v>4055</v>
      </c>
      <c r="C1952" s="1244" t="s">
        <v>4059</v>
      </c>
      <c r="D1952" s="1352">
        <v>5641.98</v>
      </c>
    </row>
    <row r="1953" spans="1:4" s="977" customFormat="1" ht="18" customHeight="1" x14ac:dyDescent="0.2">
      <c r="A1953" s="1351" t="s">
        <v>4100</v>
      </c>
      <c r="B1953" s="1244" t="s">
        <v>4055</v>
      </c>
      <c r="C1953" s="1244" t="s">
        <v>4059</v>
      </c>
      <c r="D1953" s="1352">
        <v>5641.98</v>
      </c>
    </row>
    <row r="1954" spans="1:4" s="977" customFormat="1" ht="18" customHeight="1" x14ac:dyDescent="0.2">
      <c r="A1954" s="1351" t="s">
        <v>4101</v>
      </c>
      <c r="B1954" s="1244" t="s">
        <v>4055</v>
      </c>
      <c r="C1954" s="1244" t="s">
        <v>4059</v>
      </c>
      <c r="D1954" s="1352">
        <v>5641.98</v>
      </c>
    </row>
    <row r="1955" spans="1:4" s="977" customFormat="1" ht="18" customHeight="1" x14ac:dyDescent="0.2">
      <c r="A1955" s="1351" t="s">
        <v>4102</v>
      </c>
      <c r="B1955" s="1244" t="s">
        <v>4055</v>
      </c>
      <c r="C1955" s="1244" t="s">
        <v>4059</v>
      </c>
      <c r="D1955" s="1352">
        <v>5641.98</v>
      </c>
    </row>
    <row r="1956" spans="1:4" s="977" customFormat="1" ht="18" customHeight="1" x14ac:dyDescent="0.2">
      <c r="A1956" s="1351" t="s">
        <v>4103</v>
      </c>
      <c r="B1956" s="1244" t="s">
        <v>4055</v>
      </c>
      <c r="C1956" s="1244" t="s">
        <v>4059</v>
      </c>
      <c r="D1956" s="1352">
        <v>5641.98</v>
      </c>
    </row>
    <row r="1957" spans="1:4" s="977" customFormat="1" ht="18" customHeight="1" x14ac:dyDescent="0.2">
      <c r="A1957" s="1351" t="s">
        <v>4104</v>
      </c>
      <c r="B1957" s="1244" t="s">
        <v>4055</v>
      </c>
      <c r="C1957" s="1244" t="s">
        <v>4059</v>
      </c>
      <c r="D1957" s="1352">
        <v>5641.98</v>
      </c>
    </row>
    <row r="1958" spans="1:4" s="977" customFormat="1" ht="18" customHeight="1" x14ac:dyDescent="0.2">
      <c r="A1958" s="1351" t="s">
        <v>4105</v>
      </c>
      <c r="B1958" s="1244" t="s">
        <v>4055</v>
      </c>
      <c r="C1958" s="1244" t="s">
        <v>4059</v>
      </c>
      <c r="D1958" s="1352">
        <v>5641.98</v>
      </c>
    </row>
    <row r="1959" spans="1:4" s="977" customFormat="1" ht="18" customHeight="1" x14ac:dyDescent="0.2">
      <c r="A1959" s="1351" t="s">
        <v>4106</v>
      </c>
      <c r="B1959" s="1244" t="s">
        <v>4055</v>
      </c>
      <c r="C1959" s="1244" t="s">
        <v>4059</v>
      </c>
      <c r="D1959" s="1352">
        <v>5641.98</v>
      </c>
    </row>
    <row r="1960" spans="1:4" s="977" customFormat="1" ht="18" customHeight="1" x14ac:dyDescent="0.2">
      <c r="A1960" s="1351" t="s">
        <v>4107</v>
      </c>
      <c r="B1960" s="1244" t="s">
        <v>4055</v>
      </c>
      <c r="C1960" s="1244" t="s">
        <v>4059</v>
      </c>
      <c r="D1960" s="1352">
        <v>5641.98</v>
      </c>
    </row>
    <row r="1961" spans="1:4" s="977" customFormat="1" ht="18" customHeight="1" x14ac:dyDescent="0.2">
      <c r="A1961" s="1351" t="s">
        <v>4108</v>
      </c>
      <c r="B1961" s="1244" t="s">
        <v>4055</v>
      </c>
      <c r="C1961" s="1244" t="s">
        <v>4059</v>
      </c>
      <c r="D1961" s="1352">
        <v>5641.98</v>
      </c>
    </row>
    <row r="1962" spans="1:4" s="977" customFormat="1" ht="18" customHeight="1" x14ac:dyDescent="0.2">
      <c r="A1962" s="1351" t="s">
        <v>4109</v>
      </c>
      <c r="B1962" s="1244" t="s">
        <v>2118</v>
      </c>
      <c r="C1962" s="1244" t="s">
        <v>2189</v>
      </c>
      <c r="D1962" s="1352">
        <v>7522</v>
      </c>
    </row>
    <row r="1963" spans="1:4" s="977" customFormat="1" ht="18" customHeight="1" x14ac:dyDescent="0.2">
      <c r="A1963" s="1351" t="s">
        <v>4110</v>
      </c>
      <c r="B1963" s="1244" t="s">
        <v>4055</v>
      </c>
      <c r="C1963" s="1244" t="s">
        <v>4059</v>
      </c>
      <c r="D1963" s="1352">
        <v>5641.98</v>
      </c>
    </row>
    <row r="1964" spans="1:4" s="977" customFormat="1" ht="18" customHeight="1" x14ac:dyDescent="0.2">
      <c r="A1964" s="1351" t="s">
        <v>4111</v>
      </c>
      <c r="B1964" s="1244" t="s">
        <v>4055</v>
      </c>
      <c r="C1964" s="1244" t="s">
        <v>4059</v>
      </c>
      <c r="D1964" s="1352">
        <v>5641.98</v>
      </c>
    </row>
    <row r="1965" spans="1:4" s="977" customFormat="1" ht="18" customHeight="1" x14ac:dyDescent="0.2">
      <c r="A1965" s="1351" t="s">
        <v>4112</v>
      </c>
      <c r="B1965" s="1244" t="s">
        <v>4055</v>
      </c>
      <c r="C1965" s="1244" t="s">
        <v>4059</v>
      </c>
      <c r="D1965" s="1352">
        <v>5641.98</v>
      </c>
    </row>
    <row r="1966" spans="1:4" s="977" customFormat="1" ht="18" customHeight="1" x14ac:dyDescent="0.2">
      <c r="A1966" s="1351" t="s">
        <v>4113</v>
      </c>
      <c r="B1966" s="1244" t="s">
        <v>4055</v>
      </c>
      <c r="C1966" s="1244" t="s">
        <v>4059</v>
      </c>
      <c r="D1966" s="1352">
        <v>5641.98</v>
      </c>
    </row>
    <row r="1967" spans="1:4" s="977" customFormat="1" ht="18" customHeight="1" x14ac:dyDescent="0.2">
      <c r="A1967" s="1351" t="s">
        <v>4114</v>
      </c>
      <c r="B1967" s="1244" t="s">
        <v>4055</v>
      </c>
      <c r="C1967" s="1244" t="s">
        <v>4059</v>
      </c>
      <c r="D1967" s="1352">
        <v>5641.98</v>
      </c>
    </row>
    <row r="1968" spans="1:4" s="977" customFormat="1" ht="18" customHeight="1" x14ac:dyDescent="0.2">
      <c r="A1968" s="1351" t="s">
        <v>4115</v>
      </c>
      <c r="B1968" s="1244" t="s">
        <v>4055</v>
      </c>
      <c r="C1968" s="1244" t="s">
        <v>4059</v>
      </c>
      <c r="D1968" s="1352">
        <v>5641.98</v>
      </c>
    </row>
    <row r="1969" spans="1:4" s="977" customFormat="1" ht="18" customHeight="1" x14ac:dyDescent="0.2">
      <c r="A1969" s="1351" t="s">
        <v>4116</v>
      </c>
      <c r="B1969" s="1244" t="s">
        <v>4055</v>
      </c>
      <c r="C1969" s="1244" t="s">
        <v>4059</v>
      </c>
      <c r="D1969" s="1352">
        <v>5641.98</v>
      </c>
    </row>
    <row r="1970" spans="1:4" s="977" customFormat="1" ht="18" customHeight="1" x14ac:dyDescent="0.2">
      <c r="A1970" s="1351" t="s">
        <v>4117</v>
      </c>
      <c r="B1970" s="1244" t="s">
        <v>4055</v>
      </c>
      <c r="C1970" s="1244" t="s">
        <v>4059</v>
      </c>
      <c r="D1970" s="1352">
        <v>5641.98</v>
      </c>
    </row>
    <row r="1971" spans="1:4" s="977" customFormat="1" ht="18" customHeight="1" x14ac:dyDescent="0.2">
      <c r="A1971" s="1351" t="s">
        <v>4118</v>
      </c>
      <c r="B1971" s="1244" t="s">
        <v>4055</v>
      </c>
      <c r="C1971" s="1244" t="s">
        <v>4059</v>
      </c>
      <c r="D1971" s="1352">
        <v>5641.98</v>
      </c>
    </row>
    <row r="1972" spans="1:4" s="977" customFormat="1" ht="18" customHeight="1" x14ac:dyDescent="0.2">
      <c r="A1972" s="1351" t="s">
        <v>4119</v>
      </c>
      <c r="B1972" s="1244" t="s">
        <v>2118</v>
      </c>
      <c r="C1972" s="1244" t="s">
        <v>2189</v>
      </c>
      <c r="D1972" s="1352">
        <v>7522</v>
      </c>
    </row>
    <row r="1973" spans="1:4" s="977" customFormat="1" ht="18" customHeight="1" x14ac:dyDescent="0.2">
      <c r="A1973" s="1351" t="s">
        <v>4120</v>
      </c>
      <c r="B1973" s="1244" t="s">
        <v>4055</v>
      </c>
      <c r="C1973" s="1244" t="s">
        <v>4059</v>
      </c>
      <c r="D1973" s="1352">
        <v>5641.98</v>
      </c>
    </row>
    <row r="1974" spans="1:4" s="977" customFormat="1" ht="18" customHeight="1" x14ac:dyDescent="0.2">
      <c r="A1974" s="1351" t="s">
        <v>4121</v>
      </c>
      <c r="B1974" s="1244" t="s">
        <v>4055</v>
      </c>
      <c r="C1974" s="1244" t="s">
        <v>4059</v>
      </c>
      <c r="D1974" s="1352">
        <v>5641.98</v>
      </c>
    </row>
    <row r="1975" spans="1:4" s="977" customFormat="1" ht="18" customHeight="1" x14ac:dyDescent="0.2">
      <c r="A1975" s="1351" t="s">
        <v>4122</v>
      </c>
      <c r="B1975" s="1244" t="s">
        <v>4055</v>
      </c>
      <c r="C1975" s="1244" t="s">
        <v>4059</v>
      </c>
      <c r="D1975" s="1352">
        <v>5641.98</v>
      </c>
    </row>
    <row r="1976" spans="1:4" s="977" customFormat="1" ht="18" customHeight="1" x14ac:dyDescent="0.2">
      <c r="A1976" s="1351" t="s">
        <v>4123</v>
      </c>
      <c r="B1976" s="1244" t="s">
        <v>4055</v>
      </c>
      <c r="C1976" s="1244" t="s">
        <v>4059</v>
      </c>
      <c r="D1976" s="1352">
        <v>5641.98</v>
      </c>
    </row>
    <row r="1977" spans="1:4" s="977" customFormat="1" ht="18" customHeight="1" x14ac:dyDescent="0.2">
      <c r="A1977" s="1351" t="s">
        <v>4124</v>
      </c>
      <c r="B1977" s="1244" t="s">
        <v>4055</v>
      </c>
      <c r="C1977" s="1244" t="s">
        <v>4059</v>
      </c>
      <c r="D1977" s="1352">
        <v>5647.9</v>
      </c>
    </row>
    <row r="1978" spans="1:4" s="977" customFormat="1" ht="18" customHeight="1" x14ac:dyDescent="0.2">
      <c r="A1978" s="1351" t="s">
        <v>4125</v>
      </c>
      <c r="B1978" s="1244" t="s">
        <v>4126</v>
      </c>
      <c r="C1978" s="1244" t="s">
        <v>4127</v>
      </c>
      <c r="D1978" s="1352">
        <v>5462.5</v>
      </c>
    </row>
    <row r="1979" spans="1:4" s="977" customFormat="1" ht="18" customHeight="1" x14ac:dyDescent="0.2">
      <c r="A1979" s="1351" t="s">
        <v>4128</v>
      </c>
      <c r="B1979" s="1244" t="s">
        <v>4055</v>
      </c>
      <c r="C1979" s="1244" t="s">
        <v>4059</v>
      </c>
      <c r="D1979" s="1352">
        <v>5597.69</v>
      </c>
    </row>
    <row r="1980" spans="1:4" s="977" customFormat="1" ht="18" customHeight="1" x14ac:dyDescent="0.2">
      <c r="A1980" s="1351" t="s">
        <v>4129</v>
      </c>
      <c r="B1980" s="1244" t="s">
        <v>4055</v>
      </c>
      <c r="C1980" s="1244" t="s">
        <v>4059</v>
      </c>
      <c r="D1980" s="1352">
        <v>5597.69</v>
      </c>
    </row>
    <row r="1981" spans="1:4" s="977" customFormat="1" ht="18" customHeight="1" x14ac:dyDescent="0.2">
      <c r="A1981" s="1351" t="s">
        <v>4130</v>
      </c>
      <c r="B1981" s="1244" t="s">
        <v>4055</v>
      </c>
      <c r="C1981" s="1244" t="s">
        <v>4059</v>
      </c>
      <c r="D1981" s="1352">
        <v>5597.69</v>
      </c>
    </row>
    <row r="1982" spans="1:4" s="977" customFormat="1" ht="18" customHeight="1" x14ac:dyDescent="0.2">
      <c r="A1982" s="1351" t="s">
        <v>4131</v>
      </c>
      <c r="B1982" s="1244" t="s">
        <v>4055</v>
      </c>
      <c r="C1982" s="1244" t="s">
        <v>4059</v>
      </c>
      <c r="D1982" s="1352">
        <v>5597.69</v>
      </c>
    </row>
    <row r="1983" spans="1:4" s="977" customFormat="1" ht="18" customHeight="1" x14ac:dyDescent="0.2">
      <c r="A1983" s="1351" t="s">
        <v>4132</v>
      </c>
      <c r="B1983" s="1244" t="s">
        <v>4055</v>
      </c>
      <c r="C1983" s="1244" t="s">
        <v>4059</v>
      </c>
      <c r="D1983" s="1352">
        <v>5597.69</v>
      </c>
    </row>
    <row r="1984" spans="1:4" s="977" customFormat="1" ht="18" customHeight="1" x14ac:dyDescent="0.2">
      <c r="A1984" s="1351" t="s">
        <v>4133</v>
      </c>
      <c r="B1984" s="1244" t="s">
        <v>4055</v>
      </c>
      <c r="C1984" s="1244" t="s">
        <v>4059</v>
      </c>
      <c r="D1984" s="1352">
        <v>5597.69</v>
      </c>
    </row>
    <row r="1985" spans="1:4" s="977" customFormat="1" ht="18" customHeight="1" x14ac:dyDescent="0.2">
      <c r="A1985" s="1351" t="s">
        <v>4134</v>
      </c>
      <c r="B1985" s="1244" t="s">
        <v>2118</v>
      </c>
      <c r="C1985" s="1244" t="s">
        <v>2189</v>
      </c>
      <c r="D1985" s="1352">
        <v>7463.59</v>
      </c>
    </row>
    <row r="1986" spans="1:4" s="977" customFormat="1" ht="18" customHeight="1" x14ac:dyDescent="0.2">
      <c r="A1986" s="1351" t="s">
        <v>4135</v>
      </c>
      <c r="B1986" s="1244" t="s">
        <v>4136</v>
      </c>
      <c r="C1986" s="1244" t="s">
        <v>4059</v>
      </c>
      <c r="D1986" s="1352">
        <v>3731.79</v>
      </c>
    </row>
    <row r="1987" spans="1:4" s="977" customFormat="1" ht="18" customHeight="1" x14ac:dyDescent="0.2">
      <c r="A1987" s="1351" t="s">
        <v>4137</v>
      </c>
      <c r="B1987" s="1244" t="s">
        <v>4136</v>
      </c>
      <c r="C1987" s="1244" t="s">
        <v>2189</v>
      </c>
      <c r="D1987" s="1352">
        <v>3731.79</v>
      </c>
    </row>
    <row r="1988" spans="1:4" s="977" customFormat="1" ht="18" customHeight="1" x14ac:dyDescent="0.2">
      <c r="A1988" s="1351" t="s">
        <v>4138</v>
      </c>
      <c r="B1988" s="1244" t="s">
        <v>4136</v>
      </c>
      <c r="C1988" s="1244" t="s">
        <v>4059</v>
      </c>
      <c r="D1988" s="1352">
        <v>3731.79</v>
      </c>
    </row>
    <row r="1989" spans="1:4" s="977" customFormat="1" ht="18" customHeight="1" x14ac:dyDescent="0.2">
      <c r="A1989" s="1351" t="s">
        <v>4139</v>
      </c>
      <c r="B1989" s="1244" t="s">
        <v>4140</v>
      </c>
      <c r="C1989" s="1244" t="s">
        <v>4141</v>
      </c>
      <c r="D1989" s="1352">
        <v>1975.51</v>
      </c>
    </row>
    <row r="1990" spans="1:4" s="977" customFormat="1" ht="18" customHeight="1" x14ac:dyDescent="0.2">
      <c r="A1990" s="1351" t="s">
        <v>4142</v>
      </c>
      <c r="B1990" s="1244" t="s">
        <v>4126</v>
      </c>
      <c r="C1990" s="1244" t="s">
        <v>4127</v>
      </c>
      <c r="D1990" s="1352">
        <v>5462.5</v>
      </c>
    </row>
    <row r="1991" spans="1:4" s="977" customFormat="1" ht="18" customHeight="1" x14ac:dyDescent="0.2">
      <c r="A1991" s="1351" t="s">
        <v>4143</v>
      </c>
      <c r="B1991" s="1244" t="s">
        <v>4136</v>
      </c>
      <c r="C1991" s="1244" t="s">
        <v>4059</v>
      </c>
      <c r="D1991" s="1352">
        <v>3731.79</v>
      </c>
    </row>
    <row r="1992" spans="1:4" s="977" customFormat="1" ht="18" customHeight="1" x14ac:dyDescent="0.2">
      <c r="A1992" s="1351" t="s">
        <v>4144</v>
      </c>
      <c r="B1992" s="1244" t="s">
        <v>4136</v>
      </c>
      <c r="C1992" s="1244" t="s">
        <v>4059</v>
      </c>
      <c r="D1992" s="1352">
        <v>3731.79</v>
      </c>
    </row>
    <row r="1993" spans="1:4" s="977" customFormat="1" ht="18" customHeight="1" x14ac:dyDescent="0.2">
      <c r="A1993" s="1351" t="s">
        <v>4145</v>
      </c>
      <c r="B1993" s="1244" t="s">
        <v>4136</v>
      </c>
      <c r="C1993" s="1244" t="s">
        <v>4059</v>
      </c>
      <c r="D1993" s="1352">
        <v>3731.79</v>
      </c>
    </row>
    <row r="1994" spans="1:4" s="977" customFormat="1" ht="18" customHeight="1" x14ac:dyDescent="0.2">
      <c r="A1994" s="1351" t="s">
        <v>4146</v>
      </c>
      <c r="B1994" s="1244" t="s">
        <v>4055</v>
      </c>
      <c r="C1994" s="1244" t="s">
        <v>4059</v>
      </c>
      <c r="D1994" s="1352">
        <v>5597.69</v>
      </c>
    </row>
    <row r="1995" spans="1:4" s="977" customFormat="1" ht="18" customHeight="1" x14ac:dyDescent="0.2">
      <c r="A1995" s="1351" t="s">
        <v>4147</v>
      </c>
      <c r="B1995" s="1244" t="s">
        <v>4055</v>
      </c>
      <c r="C1995" s="1244" t="s">
        <v>4059</v>
      </c>
      <c r="D1995" s="1352">
        <v>5597.69</v>
      </c>
    </row>
    <row r="1996" spans="1:4" s="977" customFormat="1" ht="18" customHeight="1" x14ac:dyDescent="0.2">
      <c r="A1996" s="1351" t="s">
        <v>4148</v>
      </c>
      <c r="B1996" s="1244" t="s">
        <v>4055</v>
      </c>
      <c r="C1996" s="1244" t="s">
        <v>4059</v>
      </c>
      <c r="D1996" s="1352">
        <v>5597.69</v>
      </c>
    </row>
    <row r="1997" spans="1:4" s="977" customFormat="1" ht="18" customHeight="1" x14ac:dyDescent="0.2">
      <c r="A1997" s="1351" t="s">
        <v>4149</v>
      </c>
      <c r="B1997" s="1244" t="s">
        <v>4055</v>
      </c>
      <c r="C1997" s="1244" t="s">
        <v>4059</v>
      </c>
      <c r="D1997" s="1352">
        <v>5597.69</v>
      </c>
    </row>
    <row r="1998" spans="1:4" s="977" customFormat="1" ht="18" customHeight="1" x14ac:dyDescent="0.2">
      <c r="A1998" s="1351" t="s">
        <v>4150</v>
      </c>
      <c r="B1998" s="1244" t="s">
        <v>4055</v>
      </c>
      <c r="C1998" s="1244" t="s">
        <v>4059</v>
      </c>
      <c r="D1998" s="1352">
        <v>5597.69</v>
      </c>
    </row>
    <row r="1999" spans="1:4" s="977" customFormat="1" ht="18" customHeight="1" x14ac:dyDescent="0.2">
      <c r="A1999" s="1351" t="s">
        <v>4151</v>
      </c>
      <c r="B1999" s="1244" t="s">
        <v>4055</v>
      </c>
      <c r="C1999" s="1244" t="s">
        <v>4059</v>
      </c>
      <c r="D1999" s="1352">
        <v>5597.69</v>
      </c>
    </row>
    <row r="2000" spans="1:4" s="977" customFormat="1" ht="18" customHeight="1" x14ac:dyDescent="0.2">
      <c r="A2000" s="1351" t="s">
        <v>4152</v>
      </c>
      <c r="B2000" s="1244" t="s">
        <v>2118</v>
      </c>
      <c r="C2000" s="1244" t="s">
        <v>2189</v>
      </c>
      <c r="D2000" s="1352">
        <v>7463.59</v>
      </c>
    </row>
    <row r="2001" spans="1:4" s="977" customFormat="1" ht="18" customHeight="1" x14ac:dyDescent="0.2">
      <c r="A2001" s="1351" t="s">
        <v>4153</v>
      </c>
      <c r="B2001" s="1244" t="s">
        <v>4126</v>
      </c>
      <c r="C2001" s="1244" t="s">
        <v>4127</v>
      </c>
      <c r="D2001" s="1352">
        <v>5462.5</v>
      </c>
    </row>
    <row r="2002" spans="1:4" s="977" customFormat="1" ht="18" customHeight="1" x14ac:dyDescent="0.2">
      <c r="A2002" s="1351" t="s">
        <v>4154</v>
      </c>
      <c r="B2002" s="1244" t="s">
        <v>4136</v>
      </c>
      <c r="C2002" s="1244" t="s">
        <v>4059</v>
      </c>
      <c r="D2002" s="1352">
        <v>3731.79</v>
      </c>
    </row>
    <row r="2003" spans="1:4" s="977" customFormat="1" ht="18" customHeight="1" x14ac:dyDescent="0.2">
      <c r="A2003" s="1351" t="s">
        <v>4155</v>
      </c>
      <c r="B2003" s="1244" t="s">
        <v>4136</v>
      </c>
      <c r="C2003" s="1244" t="s">
        <v>4059</v>
      </c>
      <c r="D2003" s="1352">
        <v>3731.79</v>
      </c>
    </row>
    <row r="2004" spans="1:4" s="977" customFormat="1" ht="18" customHeight="1" x14ac:dyDescent="0.2">
      <c r="A2004" s="1351" t="s">
        <v>4156</v>
      </c>
      <c r="B2004" s="1244" t="s">
        <v>4136</v>
      </c>
      <c r="C2004" s="1244" t="s">
        <v>4059</v>
      </c>
      <c r="D2004" s="1352">
        <v>3731.79</v>
      </c>
    </row>
    <row r="2005" spans="1:4" s="977" customFormat="1" ht="18" customHeight="1" x14ac:dyDescent="0.2">
      <c r="A2005" s="1351" t="s">
        <v>4157</v>
      </c>
      <c r="B2005" s="1244" t="s">
        <v>4136</v>
      </c>
      <c r="C2005" s="1244" t="s">
        <v>4059</v>
      </c>
      <c r="D2005" s="1352">
        <v>3731.79</v>
      </c>
    </row>
    <row r="2006" spans="1:4" s="977" customFormat="1" ht="18" customHeight="1" x14ac:dyDescent="0.2">
      <c r="A2006" s="1351" t="s">
        <v>4158</v>
      </c>
      <c r="B2006" s="1244" t="s">
        <v>4136</v>
      </c>
      <c r="C2006" s="1244" t="s">
        <v>4059</v>
      </c>
      <c r="D2006" s="1352">
        <v>3731.79</v>
      </c>
    </row>
    <row r="2007" spans="1:4" s="977" customFormat="1" ht="18" customHeight="1" x14ac:dyDescent="0.2">
      <c r="A2007" s="1351" t="s">
        <v>4159</v>
      </c>
      <c r="B2007" s="1244" t="s">
        <v>4136</v>
      </c>
      <c r="C2007" s="1244" t="s">
        <v>4059</v>
      </c>
      <c r="D2007" s="1352">
        <v>3731.79</v>
      </c>
    </row>
    <row r="2008" spans="1:4" s="977" customFormat="1" ht="18" customHeight="1" x14ac:dyDescent="0.2">
      <c r="A2008" s="1351" t="s">
        <v>4160</v>
      </c>
      <c r="B2008" s="1244" t="s">
        <v>4055</v>
      </c>
      <c r="C2008" s="1244" t="s">
        <v>4059</v>
      </c>
      <c r="D2008" s="1352">
        <v>5597.69</v>
      </c>
    </row>
    <row r="2009" spans="1:4" s="977" customFormat="1" ht="18" customHeight="1" x14ac:dyDescent="0.2">
      <c r="A2009" s="1351" t="s">
        <v>4161</v>
      </c>
      <c r="B2009" s="1244" t="s">
        <v>4055</v>
      </c>
      <c r="C2009" s="1244" t="s">
        <v>4059</v>
      </c>
      <c r="D2009" s="1352">
        <v>5597.69</v>
      </c>
    </row>
    <row r="2010" spans="1:4" s="977" customFormat="1" ht="18" customHeight="1" x14ac:dyDescent="0.2">
      <c r="A2010" s="1351" t="s">
        <v>4162</v>
      </c>
      <c r="B2010" s="1244" t="s">
        <v>4055</v>
      </c>
      <c r="C2010" s="1244" t="s">
        <v>4059</v>
      </c>
      <c r="D2010" s="1352">
        <v>5597.69</v>
      </c>
    </row>
    <row r="2011" spans="1:4" s="977" customFormat="1" ht="18" customHeight="1" x14ac:dyDescent="0.2">
      <c r="A2011" s="1351" t="s">
        <v>4163</v>
      </c>
      <c r="B2011" s="1244" t="s">
        <v>4055</v>
      </c>
      <c r="C2011" s="1244" t="s">
        <v>4059</v>
      </c>
      <c r="D2011" s="1352">
        <v>5597.69</v>
      </c>
    </row>
    <row r="2012" spans="1:4" s="977" customFormat="1" ht="18" customHeight="1" x14ac:dyDescent="0.2">
      <c r="A2012" s="1351" t="s">
        <v>4164</v>
      </c>
      <c r="B2012" s="1244" t="s">
        <v>2307</v>
      </c>
      <c r="C2012" s="1244" t="s">
        <v>2308</v>
      </c>
      <c r="D2012" s="1352">
        <v>4024.6</v>
      </c>
    </row>
    <row r="2013" spans="1:4" s="977" customFormat="1" ht="18" customHeight="1" x14ac:dyDescent="0.2">
      <c r="A2013" s="1351" t="s">
        <v>4165</v>
      </c>
      <c r="B2013" s="1244" t="s">
        <v>4055</v>
      </c>
      <c r="C2013" s="1244" t="s">
        <v>4059</v>
      </c>
      <c r="D2013" s="1352">
        <v>5597.69</v>
      </c>
    </row>
    <row r="2014" spans="1:4" s="977" customFormat="1" ht="18" customHeight="1" x14ac:dyDescent="0.2">
      <c r="A2014" s="1351" t="s">
        <v>4166</v>
      </c>
      <c r="B2014" s="1244" t="s">
        <v>4055</v>
      </c>
      <c r="C2014" s="1244" t="s">
        <v>4059</v>
      </c>
      <c r="D2014" s="1352">
        <v>5597.69</v>
      </c>
    </row>
    <row r="2015" spans="1:4" s="977" customFormat="1" ht="18" customHeight="1" x14ac:dyDescent="0.2">
      <c r="A2015" s="1351" t="s">
        <v>4167</v>
      </c>
      <c r="B2015" s="1244" t="s">
        <v>2118</v>
      </c>
      <c r="C2015" s="1244" t="s">
        <v>2189</v>
      </c>
      <c r="D2015" s="1352">
        <v>7463.59</v>
      </c>
    </row>
    <row r="2016" spans="1:4" s="977" customFormat="1" ht="18" customHeight="1" x14ac:dyDescent="0.2">
      <c r="A2016" s="1351" t="s">
        <v>4168</v>
      </c>
      <c r="B2016" s="1244" t="s">
        <v>4136</v>
      </c>
      <c r="C2016" s="1244" t="s">
        <v>4059</v>
      </c>
      <c r="D2016" s="1352">
        <v>3731.79</v>
      </c>
    </row>
    <row r="2017" spans="1:4" s="977" customFormat="1" ht="18" customHeight="1" x14ac:dyDescent="0.2">
      <c r="A2017" s="1351" t="s">
        <v>4169</v>
      </c>
      <c r="B2017" s="1244" t="s">
        <v>4136</v>
      </c>
      <c r="C2017" s="1244" t="s">
        <v>4059</v>
      </c>
      <c r="D2017" s="1352">
        <v>3731.79</v>
      </c>
    </row>
    <row r="2018" spans="1:4" s="977" customFormat="1" ht="18" customHeight="1" x14ac:dyDescent="0.2">
      <c r="A2018" s="1351" t="s">
        <v>4170</v>
      </c>
      <c r="B2018" s="1244" t="s">
        <v>4136</v>
      </c>
      <c r="C2018" s="1244" t="s">
        <v>4059</v>
      </c>
      <c r="D2018" s="1352">
        <v>3731.79</v>
      </c>
    </row>
    <row r="2019" spans="1:4" s="977" customFormat="1" ht="18" customHeight="1" x14ac:dyDescent="0.2">
      <c r="A2019" s="1351" t="s">
        <v>4171</v>
      </c>
      <c r="B2019" s="1244" t="s">
        <v>4136</v>
      </c>
      <c r="C2019" s="1244" t="s">
        <v>4059</v>
      </c>
      <c r="D2019" s="1352">
        <v>3731.79</v>
      </c>
    </row>
    <row r="2020" spans="1:4" s="977" customFormat="1" ht="18" customHeight="1" x14ac:dyDescent="0.2">
      <c r="A2020" s="1351" t="s">
        <v>4172</v>
      </c>
      <c r="B2020" s="1244" t="s">
        <v>4136</v>
      </c>
      <c r="C2020" s="1244" t="s">
        <v>4059</v>
      </c>
      <c r="D2020" s="1352">
        <v>3731.79</v>
      </c>
    </row>
    <row r="2021" spans="1:4" s="977" customFormat="1" ht="18" customHeight="1" x14ac:dyDescent="0.2">
      <c r="A2021" s="1351" t="s">
        <v>4173</v>
      </c>
      <c r="B2021" s="1244" t="s">
        <v>4136</v>
      </c>
      <c r="C2021" s="1244" t="s">
        <v>4059</v>
      </c>
      <c r="D2021" s="1352">
        <v>3731.79</v>
      </c>
    </row>
    <row r="2022" spans="1:4" s="977" customFormat="1" ht="18" customHeight="1" x14ac:dyDescent="0.2">
      <c r="A2022" s="1351" t="s">
        <v>4174</v>
      </c>
      <c r="B2022" s="1244" t="s">
        <v>4055</v>
      </c>
      <c r="C2022" s="1244" t="s">
        <v>4059</v>
      </c>
      <c r="D2022" s="1352">
        <v>5597.69</v>
      </c>
    </row>
    <row r="2023" spans="1:4" s="977" customFormat="1" ht="18" customHeight="1" x14ac:dyDescent="0.2">
      <c r="A2023" s="1351" t="s">
        <v>4175</v>
      </c>
      <c r="B2023" s="1244" t="s">
        <v>4176</v>
      </c>
      <c r="C2023" s="1244" t="s">
        <v>4177</v>
      </c>
      <c r="D2023" s="1352">
        <v>1381.84</v>
      </c>
    </row>
    <row r="2024" spans="1:4" s="977" customFormat="1" ht="18" customHeight="1" x14ac:dyDescent="0.2">
      <c r="A2024" s="1351" t="s">
        <v>4178</v>
      </c>
      <c r="B2024" s="1244" t="s">
        <v>4055</v>
      </c>
      <c r="C2024" s="1244" t="s">
        <v>4059</v>
      </c>
      <c r="D2024" s="1352">
        <v>5597.69</v>
      </c>
    </row>
    <row r="2025" spans="1:4" s="977" customFormat="1" ht="18" customHeight="1" x14ac:dyDescent="0.2">
      <c r="A2025" s="1351" t="s">
        <v>4179</v>
      </c>
      <c r="B2025" s="1244" t="s">
        <v>4055</v>
      </c>
      <c r="C2025" s="1244" t="s">
        <v>4059</v>
      </c>
      <c r="D2025" s="1352">
        <v>5597.69</v>
      </c>
    </row>
    <row r="2026" spans="1:4" s="977" customFormat="1" ht="18" customHeight="1" x14ac:dyDescent="0.2">
      <c r="A2026" s="1351" t="s">
        <v>4180</v>
      </c>
      <c r="B2026" s="1244" t="s">
        <v>4055</v>
      </c>
      <c r="C2026" s="1244" t="s">
        <v>4059</v>
      </c>
      <c r="D2026" s="1352">
        <v>5597.69</v>
      </c>
    </row>
    <row r="2027" spans="1:4" s="977" customFormat="1" ht="18" customHeight="1" x14ac:dyDescent="0.2">
      <c r="A2027" s="1351" t="s">
        <v>4181</v>
      </c>
      <c r="B2027" s="1244" t="s">
        <v>4055</v>
      </c>
      <c r="C2027" s="1244" t="s">
        <v>4059</v>
      </c>
      <c r="D2027" s="1352">
        <v>5597.69</v>
      </c>
    </row>
    <row r="2028" spans="1:4" s="977" customFormat="1" ht="18" customHeight="1" x14ac:dyDescent="0.2">
      <c r="A2028" s="1351" t="s">
        <v>4182</v>
      </c>
      <c r="B2028" s="1244" t="s">
        <v>4055</v>
      </c>
      <c r="C2028" s="1244" t="s">
        <v>4059</v>
      </c>
      <c r="D2028" s="1352">
        <v>5597.69</v>
      </c>
    </row>
    <row r="2029" spans="1:4" s="977" customFormat="1" ht="18" customHeight="1" x14ac:dyDescent="0.2">
      <c r="A2029" s="1351" t="s">
        <v>4183</v>
      </c>
      <c r="B2029" s="1244" t="s">
        <v>2118</v>
      </c>
      <c r="C2029" s="1244" t="s">
        <v>2189</v>
      </c>
      <c r="D2029" s="1352">
        <v>7463.59</v>
      </c>
    </row>
    <row r="2030" spans="1:4" s="977" customFormat="1" ht="18" customHeight="1" x14ac:dyDescent="0.2">
      <c r="A2030" s="1351" t="s">
        <v>4184</v>
      </c>
      <c r="B2030" s="1244" t="s">
        <v>4136</v>
      </c>
      <c r="C2030" s="1244" t="s">
        <v>4059</v>
      </c>
      <c r="D2030" s="1352">
        <v>3731.79</v>
      </c>
    </row>
    <row r="2031" spans="1:4" s="977" customFormat="1" ht="18" customHeight="1" x14ac:dyDescent="0.2">
      <c r="A2031" s="1351" t="s">
        <v>4185</v>
      </c>
      <c r="B2031" s="1244" t="s">
        <v>4136</v>
      </c>
      <c r="C2031" s="1244" t="s">
        <v>4059</v>
      </c>
      <c r="D2031" s="1352">
        <v>3731.79</v>
      </c>
    </row>
    <row r="2032" spans="1:4" s="977" customFormat="1" ht="18" customHeight="1" x14ac:dyDescent="0.2">
      <c r="A2032" s="1351" t="s">
        <v>4186</v>
      </c>
      <c r="B2032" s="1244" t="s">
        <v>4136</v>
      </c>
      <c r="C2032" s="1244" t="s">
        <v>4059</v>
      </c>
      <c r="D2032" s="1352">
        <v>3731.79</v>
      </c>
    </row>
    <row r="2033" spans="1:4" s="977" customFormat="1" ht="18" customHeight="1" x14ac:dyDescent="0.2">
      <c r="A2033" s="1351" t="s">
        <v>4187</v>
      </c>
      <c r="B2033" s="1244" t="s">
        <v>4136</v>
      </c>
      <c r="C2033" s="1244" t="s">
        <v>4059</v>
      </c>
      <c r="D2033" s="1352">
        <v>3731.79</v>
      </c>
    </row>
    <row r="2034" spans="1:4" s="977" customFormat="1" ht="18" customHeight="1" x14ac:dyDescent="0.2">
      <c r="A2034" s="1351" t="s">
        <v>4188</v>
      </c>
      <c r="B2034" s="1244" t="s">
        <v>2574</v>
      </c>
      <c r="C2034" s="1244" t="s">
        <v>2575</v>
      </c>
      <c r="D2034" s="1352">
        <v>862.5</v>
      </c>
    </row>
    <row r="2035" spans="1:4" s="977" customFormat="1" ht="18" customHeight="1" x14ac:dyDescent="0.2">
      <c r="A2035" s="1351" t="s">
        <v>4189</v>
      </c>
      <c r="B2035" s="1244" t="s">
        <v>4136</v>
      </c>
      <c r="C2035" s="1244" t="s">
        <v>4059</v>
      </c>
      <c r="D2035" s="1352">
        <v>3731.79</v>
      </c>
    </row>
    <row r="2036" spans="1:4" s="977" customFormat="1" ht="18" customHeight="1" x14ac:dyDescent="0.2">
      <c r="A2036" s="1351" t="s">
        <v>4190</v>
      </c>
      <c r="B2036" s="1244" t="s">
        <v>4136</v>
      </c>
      <c r="C2036" s="1244" t="s">
        <v>4059</v>
      </c>
      <c r="D2036" s="1352">
        <v>3731.79</v>
      </c>
    </row>
    <row r="2037" spans="1:4" s="977" customFormat="1" ht="18" customHeight="1" x14ac:dyDescent="0.2">
      <c r="A2037" s="1351" t="s">
        <v>4191</v>
      </c>
      <c r="B2037" s="1244" t="s">
        <v>4055</v>
      </c>
      <c r="C2037" s="1244" t="s">
        <v>4059</v>
      </c>
      <c r="D2037" s="1352">
        <v>5597.69</v>
      </c>
    </row>
    <row r="2038" spans="1:4" s="977" customFormat="1" ht="18" customHeight="1" x14ac:dyDescent="0.2">
      <c r="A2038" s="1351" t="s">
        <v>4192</v>
      </c>
      <c r="B2038" s="1244" t="s">
        <v>4055</v>
      </c>
      <c r="C2038" s="1244" t="s">
        <v>4059</v>
      </c>
      <c r="D2038" s="1352">
        <v>5597.69</v>
      </c>
    </row>
    <row r="2039" spans="1:4" s="977" customFormat="1" ht="18" customHeight="1" x14ac:dyDescent="0.2">
      <c r="A2039" s="1351" t="s">
        <v>4193</v>
      </c>
      <c r="B2039" s="1244" t="s">
        <v>4055</v>
      </c>
      <c r="C2039" s="1244" t="s">
        <v>4059</v>
      </c>
      <c r="D2039" s="1352">
        <v>5597.69</v>
      </c>
    </row>
    <row r="2040" spans="1:4" s="977" customFormat="1" ht="18" customHeight="1" x14ac:dyDescent="0.2">
      <c r="A2040" s="1351" t="s">
        <v>4194</v>
      </c>
      <c r="B2040" s="1244" t="s">
        <v>4055</v>
      </c>
      <c r="C2040" s="1244" t="s">
        <v>4059</v>
      </c>
      <c r="D2040" s="1352">
        <v>5597.69</v>
      </c>
    </row>
    <row r="2041" spans="1:4" s="977" customFormat="1" ht="18" customHeight="1" x14ac:dyDescent="0.2">
      <c r="A2041" s="1351" t="s">
        <v>4195</v>
      </c>
      <c r="B2041" s="1244" t="s">
        <v>4055</v>
      </c>
      <c r="C2041" s="1244" t="s">
        <v>4059</v>
      </c>
      <c r="D2041" s="1352">
        <v>5597.69</v>
      </c>
    </row>
    <row r="2042" spans="1:4" s="977" customFormat="1" ht="18" customHeight="1" x14ac:dyDescent="0.2">
      <c r="A2042" s="1351" t="s">
        <v>4196</v>
      </c>
      <c r="B2042" s="1244" t="s">
        <v>4055</v>
      </c>
      <c r="C2042" s="1244" t="s">
        <v>4059</v>
      </c>
      <c r="D2042" s="1352">
        <v>5597.69</v>
      </c>
    </row>
    <row r="2043" spans="1:4" s="977" customFormat="1" ht="18" customHeight="1" x14ac:dyDescent="0.2">
      <c r="A2043" s="1351" t="s">
        <v>4197</v>
      </c>
      <c r="B2043" s="1244" t="s">
        <v>2118</v>
      </c>
      <c r="C2043" s="1244" t="s">
        <v>2189</v>
      </c>
      <c r="D2043" s="1352">
        <v>7463.59</v>
      </c>
    </row>
    <row r="2044" spans="1:4" s="977" customFormat="1" ht="18" customHeight="1" x14ac:dyDescent="0.2">
      <c r="A2044" s="1351" t="s">
        <v>4198</v>
      </c>
      <c r="B2044" s="1244" t="s">
        <v>4136</v>
      </c>
      <c r="C2044" s="1244" t="s">
        <v>4059</v>
      </c>
      <c r="D2044" s="1352">
        <v>3731.79</v>
      </c>
    </row>
    <row r="2045" spans="1:4" s="977" customFormat="1" ht="18" customHeight="1" x14ac:dyDescent="0.2">
      <c r="A2045" s="1351" t="s">
        <v>4199</v>
      </c>
      <c r="B2045" s="1244" t="s">
        <v>2460</v>
      </c>
      <c r="C2045" s="1244" t="s">
        <v>2461</v>
      </c>
      <c r="D2045" s="1352">
        <v>2560.42</v>
      </c>
    </row>
    <row r="2046" spans="1:4" s="977" customFormat="1" ht="18" customHeight="1" x14ac:dyDescent="0.2">
      <c r="A2046" s="1351" t="s">
        <v>4200</v>
      </c>
      <c r="B2046" s="1244" t="s">
        <v>4136</v>
      </c>
      <c r="C2046" s="1244" t="s">
        <v>4059</v>
      </c>
      <c r="D2046" s="1352">
        <v>3731.79</v>
      </c>
    </row>
    <row r="2047" spans="1:4" s="977" customFormat="1" ht="18" customHeight="1" x14ac:dyDescent="0.2">
      <c r="A2047" s="1351" t="s">
        <v>4201</v>
      </c>
      <c r="B2047" s="1244" t="s">
        <v>4136</v>
      </c>
      <c r="C2047" s="1244" t="s">
        <v>4059</v>
      </c>
      <c r="D2047" s="1352">
        <v>3731.79</v>
      </c>
    </row>
    <row r="2048" spans="1:4" s="977" customFormat="1" ht="18" customHeight="1" x14ac:dyDescent="0.2">
      <c r="A2048" s="1351" t="s">
        <v>4202</v>
      </c>
      <c r="B2048" s="1244" t="s">
        <v>4203</v>
      </c>
      <c r="C2048" s="1245"/>
      <c r="D2048" s="1352">
        <v>3731.79</v>
      </c>
    </row>
    <row r="2049" spans="1:4" s="977" customFormat="1" ht="18" customHeight="1" x14ac:dyDescent="0.2">
      <c r="A2049" s="1351" t="s">
        <v>4204</v>
      </c>
      <c r="B2049" s="1244" t="s">
        <v>4136</v>
      </c>
      <c r="C2049" s="1244" t="s">
        <v>4059</v>
      </c>
      <c r="D2049" s="1352">
        <v>3731.79</v>
      </c>
    </row>
    <row r="2050" spans="1:4" s="977" customFormat="1" ht="18" customHeight="1" x14ac:dyDescent="0.2">
      <c r="A2050" s="1351" t="s">
        <v>4205</v>
      </c>
      <c r="B2050" s="1244" t="s">
        <v>4136</v>
      </c>
      <c r="C2050" s="1244" t="s">
        <v>4059</v>
      </c>
      <c r="D2050" s="1352">
        <v>3731.79</v>
      </c>
    </row>
    <row r="2051" spans="1:4" s="977" customFormat="1" ht="18" customHeight="1" x14ac:dyDescent="0.2">
      <c r="A2051" s="1351" t="s">
        <v>4206</v>
      </c>
      <c r="B2051" s="1244" t="s">
        <v>4055</v>
      </c>
      <c r="C2051" s="1244" t="s">
        <v>4059</v>
      </c>
      <c r="D2051" s="1352">
        <v>5641.99</v>
      </c>
    </row>
    <row r="2052" spans="1:4" s="977" customFormat="1" ht="18" customHeight="1" x14ac:dyDescent="0.2">
      <c r="A2052" s="1351" t="s">
        <v>4207</v>
      </c>
      <c r="B2052" s="1244" t="s">
        <v>4095</v>
      </c>
      <c r="C2052" s="1244" t="s">
        <v>4056</v>
      </c>
      <c r="D2052" s="1352">
        <v>5641.99</v>
      </c>
    </row>
    <row r="2053" spans="1:4" s="977" customFormat="1" ht="18" customHeight="1" x14ac:dyDescent="0.2">
      <c r="A2053" s="1351" t="s">
        <v>4208</v>
      </c>
      <c r="B2053" s="1244" t="s">
        <v>4055</v>
      </c>
      <c r="C2053" s="1244" t="s">
        <v>4059</v>
      </c>
      <c r="D2053" s="1352">
        <v>5641.99</v>
      </c>
    </row>
    <row r="2054" spans="1:4" s="977" customFormat="1" ht="18" customHeight="1" x14ac:dyDescent="0.2">
      <c r="A2054" s="1351" t="s">
        <v>4209</v>
      </c>
      <c r="B2054" s="1244" t="s">
        <v>4055</v>
      </c>
      <c r="C2054" s="1244" t="s">
        <v>4059</v>
      </c>
      <c r="D2054" s="1352">
        <v>5641.99</v>
      </c>
    </row>
    <row r="2055" spans="1:4" s="977" customFormat="1" ht="18" customHeight="1" x14ac:dyDescent="0.2">
      <c r="A2055" s="1351" t="s">
        <v>4210</v>
      </c>
      <c r="B2055" s="1244" t="s">
        <v>4055</v>
      </c>
      <c r="C2055" s="1244" t="s">
        <v>4059</v>
      </c>
      <c r="D2055" s="1352">
        <v>5641.99</v>
      </c>
    </row>
    <row r="2056" spans="1:4" s="977" customFormat="1" ht="18" customHeight="1" x14ac:dyDescent="0.2">
      <c r="A2056" s="1351" t="s">
        <v>4211</v>
      </c>
      <c r="B2056" s="1244" t="s">
        <v>4212</v>
      </c>
      <c r="C2056" s="1244" t="s">
        <v>4213</v>
      </c>
      <c r="D2056" s="1352">
        <v>4147.13</v>
      </c>
    </row>
    <row r="2057" spans="1:4" s="977" customFormat="1" ht="18" customHeight="1" x14ac:dyDescent="0.2">
      <c r="A2057" s="1351" t="s">
        <v>4214</v>
      </c>
      <c r="B2057" s="1244" t="s">
        <v>4055</v>
      </c>
      <c r="C2057" s="1244" t="s">
        <v>4059</v>
      </c>
      <c r="D2057" s="1352">
        <v>5641.9</v>
      </c>
    </row>
    <row r="2058" spans="1:4" s="977" customFormat="1" ht="18" customHeight="1" x14ac:dyDescent="0.2">
      <c r="A2058" s="1351" t="s">
        <v>4215</v>
      </c>
      <c r="B2058" s="1244" t="s">
        <v>4055</v>
      </c>
      <c r="C2058" s="1244" t="s">
        <v>4059</v>
      </c>
      <c r="D2058" s="1352">
        <v>5641.99</v>
      </c>
    </row>
    <row r="2059" spans="1:4" s="977" customFormat="1" ht="18" customHeight="1" x14ac:dyDescent="0.2">
      <c r="A2059" s="1351" t="s">
        <v>4216</v>
      </c>
      <c r="B2059" s="1244" t="s">
        <v>4055</v>
      </c>
      <c r="C2059" s="1244" t="s">
        <v>4059</v>
      </c>
      <c r="D2059" s="1352">
        <v>5641.99</v>
      </c>
    </row>
    <row r="2060" spans="1:4" s="977" customFormat="1" ht="18" customHeight="1" x14ac:dyDescent="0.2">
      <c r="A2060" s="1351" t="s">
        <v>4217</v>
      </c>
      <c r="B2060" s="1244" t="s">
        <v>4055</v>
      </c>
      <c r="C2060" s="1244" t="s">
        <v>4059</v>
      </c>
      <c r="D2060" s="1352">
        <v>5641.99</v>
      </c>
    </row>
    <row r="2061" spans="1:4" s="977" customFormat="1" ht="18" customHeight="1" x14ac:dyDescent="0.2">
      <c r="A2061" s="1351" t="s">
        <v>4218</v>
      </c>
      <c r="B2061" s="1244" t="s">
        <v>4055</v>
      </c>
      <c r="C2061" s="1244" t="s">
        <v>4059</v>
      </c>
      <c r="D2061" s="1352">
        <v>5641.99</v>
      </c>
    </row>
    <row r="2062" spans="1:4" s="977" customFormat="1" ht="18" customHeight="1" x14ac:dyDescent="0.2">
      <c r="A2062" s="1351" t="s">
        <v>4219</v>
      </c>
      <c r="B2062" s="1244" t="s">
        <v>4055</v>
      </c>
      <c r="C2062" s="1244" t="s">
        <v>4059</v>
      </c>
      <c r="D2062" s="1352">
        <v>5641.99</v>
      </c>
    </row>
    <row r="2063" spans="1:4" s="977" customFormat="1" ht="18" customHeight="1" x14ac:dyDescent="0.2">
      <c r="A2063" s="1351" t="s">
        <v>4220</v>
      </c>
      <c r="B2063" s="1244" t="s">
        <v>4055</v>
      </c>
      <c r="C2063" s="1244" t="s">
        <v>4059</v>
      </c>
      <c r="D2063" s="1352">
        <v>5641.99</v>
      </c>
    </row>
    <row r="2064" spans="1:4" s="977" customFormat="1" ht="18" customHeight="1" x14ac:dyDescent="0.2">
      <c r="A2064" s="1351" t="s">
        <v>4221</v>
      </c>
      <c r="B2064" s="1244" t="s">
        <v>4055</v>
      </c>
      <c r="C2064" s="1244" t="s">
        <v>4059</v>
      </c>
      <c r="D2064" s="1352">
        <v>5641.99</v>
      </c>
    </row>
    <row r="2065" spans="1:4" s="977" customFormat="1" ht="18" customHeight="1" x14ac:dyDescent="0.2">
      <c r="A2065" s="1351" t="s">
        <v>4222</v>
      </c>
      <c r="B2065" s="1244" t="s">
        <v>4055</v>
      </c>
      <c r="C2065" s="1244" t="s">
        <v>4059</v>
      </c>
      <c r="D2065" s="1352">
        <v>5641.99</v>
      </c>
    </row>
    <row r="2066" spans="1:4" s="977" customFormat="1" ht="18" customHeight="1" x14ac:dyDescent="0.2">
      <c r="A2066" s="1351" t="s">
        <v>4223</v>
      </c>
      <c r="B2066" s="1244" t="s">
        <v>2118</v>
      </c>
      <c r="C2066" s="1244" t="s">
        <v>2189</v>
      </c>
      <c r="D2066" s="1352">
        <v>7522.72</v>
      </c>
    </row>
    <row r="2067" spans="1:4" s="977" customFormat="1" ht="18" customHeight="1" x14ac:dyDescent="0.2">
      <c r="A2067" s="1351" t="s">
        <v>4224</v>
      </c>
      <c r="B2067" s="1244" t="s">
        <v>4225</v>
      </c>
      <c r="C2067" s="1244" t="s">
        <v>4226</v>
      </c>
      <c r="D2067" s="1352">
        <v>2599</v>
      </c>
    </row>
    <row r="2068" spans="1:4" s="977" customFormat="1" ht="18" customHeight="1" x14ac:dyDescent="0.2">
      <c r="A2068" s="1351" t="s">
        <v>4227</v>
      </c>
      <c r="B2068" s="1244" t="s">
        <v>4228</v>
      </c>
      <c r="C2068" s="1244" t="s">
        <v>4229</v>
      </c>
      <c r="D2068" s="1352">
        <v>39388.269999999997</v>
      </c>
    </row>
    <row r="2069" spans="1:4" s="977" customFormat="1" ht="18" customHeight="1" x14ac:dyDescent="0.2">
      <c r="A2069" s="1351" t="s">
        <v>4230</v>
      </c>
      <c r="B2069" s="1244" t="s">
        <v>4228</v>
      </c>
      <c r="C2069" s="1244" t="s">
        <v>4229</v>
      </c>
      <c r="D2069" s="1352">
        <v>39388.269999999997</v>
      </c>
    </row>
    <row r="2070" spans="1:4" s="977" customFormat="1" ht="18" customHeight="1" x14ac:dyDescent="0.2">
      <c r="A2070" s="1351" t="s">
        <v>4231</v>
      </c>
      <c r="B2070" s="1244" t="s">
        <v>4232</v>
      </c>
      <c r="C2070" s="1244" t="s">
        <v>1956</v>
      </c>
      <c r="D2070" s="1352">
        <v>1955</v>
      </c>
    </row>
    <row r="2071" spans="1:4" s="977" customFormat="1" ht="18" customHeight="1" x14ac:dyDescent="0.2">
      <c r="A2071" s="1351" t="s">
        <v>4233</v>
      </c>
      <c r="B2071" s="1244" t="s">
        <v>4232</v>
      </c>
      <c r="C2071" s="1244" t="s">
        <v>1956</v>
      </c>
      <c r="D2071" s="1352">
        <v>1955</v>
      </c>
    </row>
    <row r="2072" spans="1:4" s="977" customFormat="1" ht="18" customHeight="1" x14ac:dyDescent="0.2">
      <c r="A2072" s="1351" t="s">
        <v>4234</v>
      </c>
      <c r="B2072" s="1244" t="s">
        <v>4235</v>
      </c>
      <c r="C2072" s="1244" t="s">
        <v>1956</v>
      </c>
      <c r="D2072" s="1352">
        <v>1955</v>
      </c>
    </row>
    <row r="2073" spans="1:4" s="977" customFormat="1" ht="18" customHeight="1" x14ac:dyDescent="0.2">
      <c r="A2073" s="1351" t="s">
        <v>4236</v>
      </c>
      <c r="B2073" s="1244" t="s">
        <v>4237</v>
      </c>
      <c r="C2073" s="1244" t="s">
        <v>1956</v>
      </c>
      <c r="D2073" s="1352">
        <v>1955</v>
      </c>
    </row>
    <row r="2074" spans="1:4" s="977" customFormat="1" ht="18" customHeight="1" x14ac:dyDescent="0.2">
      <c r="A2074" s="1351" t="s">
        <v>4238</v>
      </c>
      <c r="B2074" s="1244" t="s">
        <v>4235</v>
      </c>
      <c r="C2074" s="1244" t="s">
        <v>1956</v>
      </c>
      <c r="D2074" s="1352">
        <v>2679.5</v>
      </c>
    </row>
    <row r="2075" spans="1:4" s="977" customFormat="1" ht="18" customHeight="1" x14ac:dyDescent="0.2">
      <c r="A2075" s="1351" t="s">
        <v>4239</v>
      </c>
      <c r="B2075" s="1244" t="s">
        <v>4232</v>
      </c>
      <c r="C2075" s="1244" t="s">
        <v>1956</v>
      </c>
      <c r="D2075" s="1352">
        <v>2679.5</v>
      </c>
    </row>
    <row r="2076" spans="1:4" s="977" customFormat="1" ht="18" customHeight="1" x14ac:dyDescent="0.2">
      <c r="A2076" s="1351" t="s">
        <v>4240</v>
      </c>
      <c r="B2076" s="1244" t="s">
        <v>4232</v>
      </c>
      <c r="C2076" s="1244" t="s">
        <v>1956</v>
      </c>
      <c r="D2076" s="1352">
        <v>2679.5</v>
      </c>
    </row>
    <row r="2077" spans="1:4" s="977" customFormat="1" ht="18" customHeight="1" x14ac:dyDescent="0.2">
      <c r="A2077" s="1351" t="s">
        <v>4241</v>
      </c>
      <c r="B2077" s="1244" t="s">
        <v>4242</v>
      </c>
      <c r="C2077" s="1244" t="s">
        <v>1956</v>
      </c>
      <c r="D2077" s="1352">
        <v>2088.69</v>
      </c>
    </row>
    <row r="2078" spans="1:4" s="977" customFormat="1" ht="18" customHeight="1" x14ac:dyDescent="0.2">
      <c r="A2078" s="1351" t="s">
        <v>4243</v>
      </c>
      <c r="B2078" s="1244" t="s">
        <v>4232</v>
      </c>
      <c r="C2078" s="1244" t="s">
        <v>1956</v>
      </c>
      <c r="D2078" s="1352">
        <v>2088.69</v>
      </c>
    </row>
    <row r="2079" spans="1:4" s="977" customFormat="1" ht="18" customHeight="1" x14ac:dyDescent="0.2">
      <c r="A2079" s="1351" t="s">
        <v>4244</v>
      </c>
      <c r="B2079" s="1244" t="s">
        <v>4232</v>
      </c>
      <c r="C2079" s="1244" t="s">
        <v>1956</v>
      </c>
      <c r="D2079" s="1352">
        <v>2088.69</v>
      </c>
    </row>
    <row r="2080" spans="1:4" s="977" customFormat="1" ht="18" customHeight="1" x14ac:dyDescent="0.2">
      <c r="A2080" s="1351" t="s">
        <v>4245</v>
      </c>
      <c r="B2080" s="1244" t="s">
        <v>4232</v>
      </c>
      <c r="C2080" s="1244" t="s">
        <v>1956</v>
      </c>
      <c r="D2080" s="1352">
        <v>2665.13</v>
      </c>
    </row>
    <row r="2081" spans="1:4" s="977" customFormat="1" ht="18" customHeight="1" x14ac:dyDescent="0.2">
      <c r="A2081" s="1351" t="s">
        <v>4246</v>
      </c>
      <c r="B2081" s="1244" t="s">
        <v>4232</v>
      </c>
      <c r="C2081" s="1244" t="s">
        <v>1956</v>
      </c>
      <c r="D2081" s="1352">
        <v>2665.13</v>
      </c>
    </row>
    <row r="2082" spans="1:4" s="977" customFormat="1" ht="18" customHeight="1" x14ac:dyDescent="0.2">
      <c r="A2082" s="1351" t="s">
        <v>4247</v>
      </c>
      <c r="B2082" s="1244" t="s">
        <v>4232</v>
      </c>
      <c r="C2082" s="1244" t="s">
        <v>1956</v>
      </c>
      <c r="D2082" s="1352">
        <v>2665.13</v>
      </c>
    </row>
    <row r="2083" spans="1:4" s="977" customFormat="1" ht="18" customHeight="1" x14ac:dyDescent="0.2">
      <c r="A2083" s="1351" t="s">
        <v>4248</v>
      </c>
      <c r="B2083" s="1244" t="s">
        <v>1973</v>
      </c>
      <c r="C2083" s="1244" t="s">
        <v>1956</v>
      </c>
      <c r="D2083" s="1352">
        <v>2760</v>
      </c>
    </row>
    <row r="2084" spans="1:4" s="977" customFormat="1" ht="18" customHeight="1" x14ac:dyDescent="0.2">
      <c r="A2084" s="1351" t="s">
        <v>4249</v>
      </c>
      <c r="B2084" s="1244" t="s">
        <v>4235</v>
      </c>
      <c r="C2084" s="1244" t="s">
        <v>1956</v>
      </c>
      <c r="D2084" s="1352">
        <v>2760</v>
      </c>
    </row>
    <row r="2085" spans="1:4" s="977" customFormat="1" ht="18" customHeight="1" x14ac:dyDescent="0.2">
      <c r="A2085" s="1351" t="s">
        <v>4250</v>
      </c>
      <c r="B2085" s="1244" t="s">
        <v>4232</v>
      </c>
      <c r="C2085" s="1244" t="s">
        <v>1956</v>
      </c>
      <c r="D2085" s="1352">
        <v>2507</v>
      </c>
    </row>
    <row r="2086" spans="1:4" s="977" customFormat="1" ht="18" customHeight="1" x14ac:dyDescent="0.2">
      <c r="A2086" s="1351" t="s">
        <v>4251</v>
      </c>
      <c r="B2086" s="1244" t="s">
        <v>4232</v>
      </c>
      <c r="C2086" s="1244" t="s">
        <v>1956</v>
      </c>
      <c r="D2086" s="1352">
        <v>2507</v>
      </c>
    </row>
    <row r="2087" spans="1:4" s="977" customFormat="1" ht="18" customHeight="1" x14ac:dyDescent="0.2">
      <c r="A2087" s="1351" t="s">
        <v>4252</v>
      </c>
      <c r="B2087" s="1244" t="s">
        <v>4232</v>
      </c>
      <c r="C2087" s="1244" t="s">
        <v>1956</v>
      </c>
      <c r="D2087" s="1352">
        <v>2507</v>
      </c>
    </row>
    <row r="2088" spans="1:4" s="977" customFormat="1" ht="18" customHeight="1" x14ac:dyDescent="0.2">
      <c r="A2088" s="1351" t="s">
        <v>4253</v>
      </c>
      <c r="B2088" s="1244" t="s">
        <v>4232</v>
      </c>
      <c r="C2088" s="1244" t="s">
        <v>1956</v>
      </c>
      <c r="D2088" s="1352">
        <v>2507</v>
      </c>
    </row>
    <row r="2089" spans="1:4" s="977" customFormat="1" ht="18" customHeight="1" x14ac:dyDescent="0.2">
      <c r="A2089" s="1351" t="s">
        <v>4254</v>
      </c>
      <c r="B2089" s="1244" t="s">
        <v>4232</v>
      </c>
      <c r="C2089" s="1244" t="s">
        <v>1956</v>
      </c>
      <c r="D2089" s="1352">
        <v>2204.71</v>
      </c>
    </row>
    <row r="2090" spans="1:4" s="977" customFormat="1" ht="18" customHeight="1" x14ac:dyDescent="0.2">
      <c r="A2090" s="1351" t="s">
        <v>4255</v>
      </c>
      <c r="B2090" s="1244" t="s">
        <v>4232</v>
      </c>
      <c r="C2090" s="1244" t="s">
        <v>1956</v>
      </c>
      <c r="D2090" s="1352">
        <v>2204.71</v>
      </c>
    </row>
    <row r="2091" spans="1:4" s="977" customFormat="1" ht="18" customHeight="1" x14ac:dyDescent="0.2">
      <c r="A2091" s="1351" t="s">
        <v>4256</v>
      </c>
      <c r="B2091" s="1244" t="s">
        <v>4232</v>
      </c>
      <c r="C2091" s="1244" t="s">
        <v>1956</v>
      </c>
      <c r="D2091" s="1352">
        <v>2204.71</v>
      </c>
    </row>
    <row r="2092" spans="1:4" s="977" customFormat="1" ht="18" customHeight="1" x14ac:dyDescent="0.2">
      <c r="A2092" s="1351" t="s">
        <v>4257</v>
      </c>
      <c r="B2092" s="1244" t="s">
        <v>4232</v>
      </c>
      <c r="C2092" s="1244" t="s">
        <v>1956</v>
      </c>
      <c r="D2092" s="1352">
        <v>2204.71</v>
      </c>
    </row>
    <row r="2093" spans="1:4" s="977" customFormat="1" ht="18" customHeight="1" x14ac:dyDescent="0.2">
      <c r="A2093" s="1351" t="s">
        <v>4258</v>
      </c>
      <c r="B2093" s="1244" t="s">
        <v>4232</v>
      </c>
      <c r="C2093" s="1244" t="s">
        <v>1956</v>
      </c>
      <c r="D2093" s="1352">
        <v>2204.71</v>
      </c>
    </row>
    <row r="2094" spans="1:4" s="977" customFormat="1" ht="18" customHeight="1" x14ac:dyDescent="0.2">
      <c r="A2094" s="1351" t="s">
        <v>4259</v>
      </c>
      <c r="B2094" s="1244" t="s">
        <v>4232</v>
      </c>
      <c r="C2094" s="1244" t="s">
        <v>1956</v>
      </c>
      <c r="D2094" s="1352">
        <v>2204.71</v>
      </c>
    </row>
    <row r="2095" spans="1:4" s="977" customFormat="1" ht="18" customHeight="1" x14ac:dyDescent="0.2">
      <c r="A2095" s="1351" t="s">
        <v>4260</v>
      </c>
      <c r="B2095" s="1244" t="s">
        <v>1973</v>
      </c>
      <c r="C2095" s="1244" t="s">
        <v>1956</v>
      </c>
      <c r="D2095" s="1352">
        <v>1585.36</v>
      </c>
    </row>
    <row r="2096" spans="1:4" s="977" customFormat="1" ht="18" customHeight="1" x14ac:dyDescent="0.2">
      <c r="A2096" s="1351" t="s">
        <v>4261</v>
      </c>
      <c r="B2096" s="1244" t="s">
        <v>1973</v>
      </c>
      <c r="C2096" s="1244" t="s">
        <v>1974</v>
      </c>
      <c r="D2096" s="1352">
        <v>1585.36</v>
      </c>
    </row>
    <row r="2097" spans="1:4" s="977" customFormat="1" ht="18" customHeight="1" x14ac:dyDescent="0.2">
      <c r="A2097" s="1351" t="s">
        <v>4262</v>
      </c>
      <c r="B2097" s="1244" t="s">
        <v>4263</v>
      </c>
      <c r="C2097" s="1244" t="s">
        <v>4264</v>
      </c>
      <c r="D2097" s="1352">
        <v>1585.36</v>
      </c>
    </row>
    <row r="2098" spans="1:4" s="977" customFormat="1" ht="18" customHeight="1" x14ac:dyDescent="0.2">
      <c r="A2098" s="1351" t="s">
        <v>4265</v>
      </c>
      <c r="B2098" s="1244" t="s">
        <v>4266</v>
      </c>
      <c r="C2098" s="1244" t="s">
        <v>4267</v>
      </c>
      <c r="D2098" s="1352">
        <v>4600</v>
      </c>
    </row>
    <row r="2099" spans="1:4" s="977" customFormat="1" ht="18" customHeight="1" x14ac:dyDescent="0.2">
      <c r="A2099" s="1351" t="s">
        <v>4268</v>
      </c>
      <c r="B2099" s="1244" t="s">
        <v>4269</v>
      </c>
      <c r="C2099" s="1244" t="s">
        <v>4270</v>
      </c>
      <c r="D2099" s="1352">
        <v>1023.5</v>
      </c>
    </row>
    <row r="2100" spans="1:4" s="977" customFormat="1" ht="18" customHeight="1" x14ac:dyDescent="0.2">
      <c r="A2100" s="1351" t="s">
        <v>4271</v>
      </c>
      <c r="B2100" s="1244" t="s">
        <v>4263</v>
      </c>
      <c r="C2100" s="1244" t="s">
        <v>4264</v>
      </c>
      <c r="D2100" s="1352">
        <v>1585.36</v>
      </c>
    </row>
    <row r="2101" spans="1:4" s="977" customFormat="1" ht="18" customHeight="1" x14ac:dyDescent="0.2">
      <c r="A2101" s="1351" t="s">
        <v>4272</v>
      </c>
      <c r="B2101" s="1244" t="s">
        <v>4263</v>
      </c>
      <c r="C2101" s="1244" t="s">
        <v>4264</v>
      </c>
      <c r="D2101" s="1352">
        <v>1585.36</v>
      </c>
    </row>
    <row r="2102" spans="1:4" s="977" customFormat="1" ht="18" customHeight="1" x14ac:dyDescent="0.2">
      <c r="A2102" s="1351" t="s">
        <v>4273</v>
      </c>
      <c r="B2102" s="1244" t="s">
        <v>4263</v>
      </c>
      <c r="C2102" s="1244" t="s">
        <v>4264</v>
      </c>
      <c r="D2102" s="1352">
        <v>1585.36</v>
      </c>
    </row>
    <row r="2103" spans="1:4" s="977" customFormat="1" ht="18" customHeight="1" x14ac:dyDescent="0.2">
      <c r="A2103" s="1351" t="s">
        <v>4274</v>
      </c>
      <c r="B2103" s="1244" t="s">
        <v>4275</v>
      </c>
      <c r="C2103" s="1244" t="s">
        <v>4276</v>
      </c>
      <c r="D2103" s="1352">
        <v>2875</v>
      </c>
    </row>
    <row r="2104" spans="1:4" s="977" customFormat="1" ht="18" customHeight="1" x14ac:dyDescent="0.2">
      <c r="A2104" s="1351" t="s">
        <v>4277</v>
      </c>
      <c r="B2104" s="1244" t="s">
        <v>4275</v>
      </c>
      <c r="C2104" s="1244" t="s">
        <v>4278</v>
      </c>
      <c r="D2104" s="1352">
        <v>2875</v>
      </c>
    </row>
    <row r="2105" spans="1:4" s="977" customFormat="1" ht="18" customHeight="1" x14ac:dyDescent="0.2">
      <c r="A2105" s="1351" t="s">
        <v>4279</v>
      </c>
      <c r="B2105" s="1244" t="s">
        <v>4275</v>
      </c>
      <c r="C2105" s="1244" t="s">
        <v>4276</v>
      </c>
      <c r="D2105" s="1352">
        <v>2875</v>
      </c>
    </row>
    <row r="2106" spans="1:4" s="977" customFormat="1" ht="18" customHeight="1" x14ac:dyDescent="0.2">
      <c r="A2106" s="1351" t="s">
        <v>4280</v>
      </c>
      <c r="B2106" s="1244" t="s">
        <v>4275</v>
      </c>
      <c r="C2106" s="1244" t="s">
        <v>4276</v>
      </c>
      <c r="D2106" s="1352">
        <v>2875</v>
      </c>
    </row>
    <row r="2107" spans="1:4" s="977" customFormat="1" ht="18" customHeight="1" x14ac:dyDescent="0.2">
      <c r="A2107" s="1351" t="s">
        <v>4281</v>
      </c>
      <c r="B2107" s="1244" t="s">
        <v>4282</v>
      </c>
      <c r="C2107" s="1244" t="s">
        <v>4283</v>
      </c>
      <c r="D2107" s="1352">
        <v>1237.69</v>
      </c>
    </row>
    <row r="2108" spans="1:4" s="977" customFormat="1" ht="18" customHeight="1" x14ac:dyDescent="0.2">
      <c r="A2108" s="1351" t="s">
        <v>4284</v>
      </c>
      <c r="B2108" s="1244" t="s">
        <v>4285</v>
      </c>
      <c r="C2108" s="1244" t="s">
        <v>4286</v>
      </c>
      <c r="D2108" s="1352">
        <v>9775</v>
      </c>
    </row>
    <row r="2109" spans="1:4" s="977" customFormat="1" ht="18" customHeight="1" x14ac:dyDescent="0.2">
      <c r="A2109" s="1351" t="s">
        <v>4287</v>
      </c>
      <c r="B2109" s="1244" t="s">
        <v>4288</v>
      </c>
      <c r="C2109" s="1244" t="s">
        <v>4289</v>
      </c>
      <c r="D2109" s="1352">
        <v>914.25</v>
      </c>
    </row>
    <row r="2110" spans="1:4" s="977" customFormat="1" ht="18" customHeight="1" x14ac:dyDescent="0.2">
      <c r="A2110" s="1351" t="s">
        <v>4290</v>
      </c>
      <c r="B2110" s="1244" t="s">
        <v>4291</v>
      </c>
      <c r="C2110" s="1244" t="s">
        <v>4292</v>
      </c>
      <c r="D2110" s="1352">
        <v>4830</v>
      </c>
    </row>
    <row r="2111" spans="1:4" s="977" customFormat="1" ht="18" customHeight="1" x14ac:dyDescent="0.2">
      <c r="A2111" s="1351" t="s">
        <v>4293</v>
      </c>
      <c r="B2111" s="1244" t="s">
        <v>4294</v>
      </c>
      <c r="C2111" s="1244" t="s">
        <v>4295</v>
      </c>
      <c r="D2111" s="1352">
        <v>3036</v>
      </c>
    </row>
    <row r="2112" spans="1:4" s="977" customFormat="1" ht="18" customHeight="1" x14ac:dyDescent="0.2">
      <c r="A2112" s="1351" t="s">
        <v>4296</v>
      </c>
      <c r="B2112" s="1244" t="s">
        <v>3348</v>
      </c>
      <c r="C2112" s="1244" t="s">
        <v>3349</v>
      </c>
      <c r="D2112" s="1352">
        <v>1400</v>
      </c>
    </row>
    <row r="2113" spans="1:4" s="977" customFormat="1" ht="18" customHeight="1" x14ac:dyDescent="0.2">
      <c r="A2113" s="1351" t="s">
        <v>4297</v>
      </c>
      <c r="B2113" s="1244" t="s">
        <v>4298</v>
      </c>
      <c r="C2113" s="1244" t="s">
        <v>4299</v>
      </c>
      <c r="D2113" s="1352">
        <v>1</v>
      </c>
    </row>
    <row r="2114" spans="1:4" s="977" customFormat="1" ht="18" customHeight="1" x14ac:dyDescent="0.2">
      <c r="A2114" s="1351" t="s">
        <v>4300</v>
      </c>
      <c r="B2114" s="1244" t="s">
        <v>3853</v>
      </c>
      <c r="C2114" s="1244" t="s">
        <v>3854</v>
      </c>
      <c r="D2114" s="1352">
        <v>96427.5</v>
      </c>
    </row>
    <row r="2115" spans="1:4" s="977" customFormat="1" ht="18" customHeight="1" x14ac:dyDescent="0.2">
      <c r="A2115" s="1351" t="s">
        <v>4301</v>
      </c>
      <c r="B2115" s="1244" t="s">
        <v>4302</v>
      </c>
      <c r="C2115" s="1244" t="s">
        <v>4303</v>
      </c>
      <c r="D2115" s="1352">
        <v>15662</v>
      </c>
    </row>
    <row r="2116" spans="1:4" s="977" customFormat="1" ht="18" customHeight="1" x14ac:dyDescent="0.2">
      <c r="A2116" s="1351" t="s">
        <v>4304</v>
      </c>
      <c r="B2116" s="1244" t="s">
        <v>4305</v>
      </c>
      <c r="C2116" s="1244" t="s">
        <v>4306</v>
      </c>
      <c r="D2116" s="1352">
        <v>1840</v>
      </c>
    </row>
    <row r="2117" spans="1:4" s="977" customFormat="1" ht="18" customHeight="1" x14ac:dyDescent="0.2">
      <c r="A2117" s="1351" t="s">
        <v>4307</v>
      </c>
      <c r="B2117" s="1244" t="s">
        <v>3799</v>
      </c>
      <c r="C2117" s="1244" t="s">
        <v>3800</v>
      </c>
      <c r="D2117" s="1352">
        <v>7647.5</v>
      </c>
    </row>
    <row r="2118" spans="1:4" s="977" customFormat="1" ht="18" customHeight="1" x14ac:dyDescent="0.2">
      <c r="A2118" s="1351" t="s">
        <v>4308</v>
      </c>
      <c r="B2118" s="1244" t="s">
        <v>4309</v>
      </c>
      <c r="C2118" s="1244" t="s">
        <v>4310</v>
      </c>
      <c r="D2118" s="1352">
        <v>28865</v>
      </c>
    </row>
    <row r="2119" spans="1:4" s="977" customFormat="1" ht="18" customHeight="1" x14ac:dyDescent="0.2">
      <c r="A2119" s="1351" t="s">
        <v>4311</v>
      </c>
      <c r="B2119" s="1244" t="s">
        <v>4312</v>
      </c>
      <c r="C2119" s="1244" t="s">
        <v>4313</v>
      </c>
      <c r="D2119" s="1352">
        <v>1532.78</v>
      </c>
    </row>
    <row r="2120" spans="1:4" s="977" customFormat="1" ht="18" customHeight="1" x14ac:dyDescent="0.2">
      <c r="A2120" s="1351" t="s">
        <v>4314</v>
      </c>
      <c r="B2120" s="1244" t="s">
        <v>4315</v>
      </c>
      <c r="C2120" s="1244" t="s">
        <v>4316</v>
      </c>
      <c r="D2120" s="1352">
        <v>21204.639999999999</v>
      </c>
    </row>
    <row r="2121" spans="1:4" s="977" customFormat="1" ht="18" customHeight="1" x14ac:dyDescent="0.2">
      <c r="A2121" s="1351" t="s">
        <v>4317</v>
      </c>
      <c r="B2121" s="1244" t="s">
        <v>4315</v>
      </c>
      <c r="C2121" s="1244" t="s">
        <v>4316</v>
      </c>
      <c r="D2121" s="1352">
        <v>21204.639999999999</v>
      </c>
    </row>
    <row r="2122" spans="1:4" s="977" customFormat="1" ht="18" customHeight="1" x14ac:dyDescent="0.2">
      <c r="A2122" s="1351" t="s">
        <v>4318</v>
      </c>
      <c r="B2122" s="1244" t="s">
        <v>4315</v>
      </c>
      <c r="C2122" s="1244" t="s">
        <v>4316</v>
      </c>
      <c r="D2122" s="1352">
        <v>21204.639999999999</v>
      </c>
    </row>
    <row r="2123" spans="1:4" s="977" customFormat="1" ht="18" customHeight="1" x14ac:dyDescent="0.2">
      <c r="A2123" s="1351" t="s">
        <v>4319</v>
      </c>
      <c r="B2123" s="1244" t="s">
        <v>4315</v>
      </c>
      <c r="C2123" s="1244" t="s">
        <v>4316</v>
      </c>
      <c r="D2123" s="1352">
        <v>21204.639999999999</v>
      </c>
    </row>
    <row r="2124" spans="1:4" s="977" customFormat="1" ht="18" customHeight="1" x14ac:dyDescent="0.2">
      <c r="A2124" s="1351" t="s">
        <v>4320</v>
      </c>
      <c r="B2124" s="1244" t="s">
        <v>4315</v>
      </c>
      <c r="C2124" s="1244" t="s">
        <v>4316</v>
      </c>
      <c r="D2124" s="1352">
        <v>21204.66</v>
      </c>
    </row>
    <row r="2125" spans="1:4" s="977" customFormat="1" ht="18" customHeight="1" x14ac:dyDescent="0.2">
      <c r="A2125" s="1351" t="s">
        <v>4321</v>
      </c>
      <c r="B2125" s="1244" t="s">
        <v>4315</v>
      </c>
      <c r="C2125" s="1244" t="s">
        <v>4316</v>
      </c>
      <c r="D2125" s="1352">
        <v>21204.639999999999</v>
      </c>
    </row>
    <row r="2126" spans="1:4" s="977" customFormat="1" ht="18" customHeight="1" x14ac:dyDescent="0.2">
      <c r="A2126" s="1351" t="s">
        <v>4322</v>
      </c>
      <c r="B2126" s="1244" t="s">
        <v>4312</v>
      </c>
      <c r="C2126" s="1244" t="s">
        <v>4313</v>
      </c>
      <c r="D2126" s="1352">
        <v>1532.78</v>
      </c>
    </row>
    <row r="2127" spans="1:4" s="977" customFormat="1" ht="18" customHeight="1" x14ac:dyDescent="0.2">
      <c r="A2127" s="1351" t="s">
        <v>4323</v>
      </c>
      <c r="B2127" s="1244" t="s">
        <v>4324</v>
      </c>
      <c r="C2127" s="1244" t="s">
        <v>4325</v>
      </c>
      <c r="D2127" s="1352">
        <v>1</v>
      </c>
    </row>
    <row r="2128" spans="1:4" s="977" customFormat="1" ht="18" customHeight="1" x14ac:dyDescent="0.2">
      <c r="A2128" s="1351" t="s">
        <v>4326</v>
      </c>
      <c r="B2128" s="1244" t="s">
        <v>4324</v>
      </c>
      <c r="C2128" s="1244" t="s">
        <v>4325</v>
      </c>
      <c r="D2128" s="1352">
        <v>1</v>
      </c>
    </row>
    <row r="2129" spans="1:4" s="977" customFormat="1" ht="18" customHeight="1" x14ac:dyDescent="0.2">
      <c r="A2129" s="1351" t="s">
        <v>4327</v>
      </c>
      <c r="B2129" s="1244" t="s">
        <v>4324</v>
      </c>
      <c r="C2129" s="1244" t="s">
        <v>4325</v>
      </c>
      <c r="D2129" s="1352">
        <v>1</v>
      </c>
    </row>
    <row r="2130" spans="1:4" s="977" customFormat="1" ht="18" customHeight="1" x14ac:dyDescent="0.2">
      <c r="A2130" s="1351" t="s">
        <v>4328</v>
      </c>
      <c r="B2130" s="1244" t="s">
        <v>4324</v>
      </c>
      <c r="C2130" s="1244" t="s">
        <v>4325</v>
      </c>
      <c r="D2130" s="1352">
        <v>1</v>
      </c>
    </row>
    <row r="2131" spans="1:4" s="977" customFormat="1" ht="18" customHeight="1" x14ac:dyDescent="0.2">
      <c r="A2131" s="1351" t="s">
        <v>4329</v>
      </c>
      <c r="B2131" s="1244" t="s">
        <v>4324</v>
      </c>
      <c r="C2131" s="1244" t="s">
        <v>4325</v>
      </c>
      <c r="D2131" s="1352">
        <v>1</v>
      </c>
    </row>
    <row r="2132" spans="1:4" s="977" customFormat="1" ht="18" customHeight="1" x14ac:dyDescent="0.2">
      <c r="A2132" s="1351" t="s">
        <v>4330</v>
      </c>
      <c r="B2132" s="1244" t="s">
        <v>4324</v>
      </c>
      <c r="C2132" s="1244" t="s">
        <v>4325</v>
      </c>
      <c r="D2132" s="1352">
        <v>1</v>
      </c>
    </row>
    <row r="2133" spans="1:4" s="977" customFormat="1" ht="18" customHeight="1" x14ac:dyDescent="0.2">
      <c r="A2133" s="1351" t="s">
        <v>4331</v>
      </c>
      <c r="B2133" s="1244" t="s">
        <v>4324</v>
      </c>
      <c r="C2133" s="1244" t="s">
        <v>4325</v>
      </c>
      <c r="D2133" s="1352">
        <v>1</v>
      </c>
    </row>
    <row r="2134" spans="1:4" s="977" customFormat="1" ht="18" customHeight="1" x14ac:dyDescent="0.2">
      <c r="A2134" s="1351" t="s">
        <v>4332</v>
      </c>
      <c r="B2134" s="1244" t="s">
        <v>4324</v>
      </c>
      <c r="C2134" s="1244" t="s">
        <v>4325</v>
      </c>
      <c r="D2134" s="1352">
        <v>1</v>
      </c>
    </row>
    <row r="2135" spans="1:4" s="977" customFormat="1" ht="18" customHeight="1" x14ac:dyDescent="0.2">
      <c r="A2135" s="1351" t="s">
        <v>4333</v>
      </c>
      <c r="B2135" s="1244" t="s">
        <v>4324</v>
      </c>
      <c r="C2135" s="1244" t="s">
        <v>4325</v>
      </c>
      <c r="D2135" s="1352">
        <v>1</v>
      </c>
    </row>
    <row r="2136" spans="1:4" s="977" customFormat="1" ht="18" customHeight="1" x14ac:dyDescent="0.2">
      <c r="A2136" s="1351" t="s">
        <v>4334</v>
      </c>
      <c r="B2136" s="1244" t="s">
        <v>4324</v>
      </c>
      <c r="C2136" s="1244" t="s">
        <v>4325</v>
      </c>
      <c r="D2136" s="1352">
        <v>1</v>
      </c>
    </row>
    <row r="2137" spans="1:4" s="977" customFormat="1" ht="18" customHeight="1" x14ac:dyDescent="0.2">
      <c r="A2137" s="1351" t="s">
        <v>4335</v>
      </c>
      <c r="B2137" s="1244" t="s">
        <v>4312</v>
      </c>
      <c r="C2137" s="1244" t="s">
        <v>4313</v>
      </c>
      <c r="D2137" s="1352">
        <v>1532.78</v>
      </c>
    </row>
    <row r="2138" spans="1:4" s="977" customFormat="1" ht="18" customHeight="1" x14ac:dyDescent="0.2">
      <c r="A2138" s="1351" t="s">
        <v>4336</v>
      </c>
      <c r="B2138" s="1244" t="s">
        <v>4337</v>
      </c>
      <c r="C2138" s="1244" t="s">
        <v>4337</v>
      </c>
      <c r="D2138" s="1352">
        <v>3276.35</v>
      </c>
    </row>
    <row r="2139" spans="1:4" s="977" customFormat="1" ht="18" customHeight="1" x14ac:dyDescent="0.2">
      <c r="A2139" s="1351" t="s">
        <v>4338</v>
      </c>
      <c r="B2139" s="1244" t="s">
        <v>4339</v>
      </c>
      <c r="C2139" s="1244" t="s">
        <v>4340</v>
      </c>
      <c r="D2139" s="1352">
        <v>1</v>
      </c>
    </row>
    <row r="2140" spans="1:4" s="977" customFormat="1" ht="18" customHeight="1" x14ac:dyDescent="0.2">
      <c r="A2140" s="1351" t="s">
        <v>4341</v>
      </c>
      <c r="B2140" s="1244" t="s">
        <v>4342</v>
      </c>
      <c r="C2140" s="1244" t="s">
        <v>4343</v>
      </c>
      <c r="D2140" s="1352">
        <v>11412.79</v>
      </c>
    </row>
    <row r="2141" spans="1:4" s="977" customFormat="1" ht="18" customHeight="1" x14ac:dyDescent="0.2">
      <c r="A2141" s="1351" t="s">
        <v>4344</v>
      </c>
      <c r="B2141" s="1244" t="s">
        <v>4342</v>
      </c>
      <c r="C2141" s="1244" t="s">
        <v>4343</v>
      </c>
      <c r="D2141" s="1352">
        <v>11412.79</v>
      </c>
    </row>
    <row r="2142" spans="1:4" s="977" customFormat="1" ht="18" customHeight="1" x14ac:dyDescent="0.2">
      <c r="A2142" s="1351" t="s">
        <v>4345</v>
      </c>
      <c r="B2142" s="1244" t="s">
        <v>1683</v>
      </c>
      <c r="C2142" s="1244" t="s">
        <v>1411</v>
      </c>
      <c r="D2142" s="1352">
        <v>680</v>
      </c>
    </row>
    <row r="2143" spans="1:4" s="977" customFormat="1" ht="18" customHeight="1" x14ac:dyDescent="0.2">
      <c r="A2143" s="1351" t="s">
        <v>4346</v>
      </c>
      <c r="B2143" s="1244" t="s">
        <v>4315</v>
      </c>
      <c r="C2143" s="1244" t="s">
        <v>4316</v>
      </c>
      <c r="D2143" s="1352">
        <v>11443.53</v>
      </c>
    </row>
    <row r="2144" spans="1:4" s="977" customFormat="1" ht="18" customHeight="1" x14ac:dyDescent="0.2">
      <c r="A2144" s="1351" t="s">
        <v>4347</v>
      </c>
      <c r="B2144" s="1244" t="s">
        <v>4348</v>
      </c>
      <c r="C2144" s="1244" t="s">
        <v>4349</v>
      </c>
      <c r="D2144" s="1352">
        <v>18410.669999999998</v>
      </c>
    </row>
    <row r="2145" spans="1:4" s="977" customFormat="1" ht="18" customHeight="1" x14ac:dyDescent="0.2">
      <c r="A2145" s="1351" t="s">
        <v>4350</v>
      </c>
      <c r="B2145" s="1244" t="s">
        <v>4351</v>
      </c>
      <c r="C2145" s="1244" t="s">
        <v>4352</v>
      </c>
      <c r="D2145" s="1352">
        <v>4078.72</v>
      </c>
    </row>
    <row r="2146" spans="1:4" s="977" customFormat="1" ht="18" customHeight="1" x14ac:dyDescent="0.2">
      <c r="A2146" s="1351" t="s">
        <v>4353</v>
      </c>
      <c r="B2146" s="1244" t="s">
        <v>4351</v>
      </c>
      <c r="C2146" s="1244" t="s">
        <v>4352</v>
      </c>
      <c r="D2146" s="1352">
        <v>4078.72</v>
      </c>
    </row>
    <row r="2147" spans="1:4" s="977" customFormat="1" ht="18" customHeight="1" x14ac:dyDescent="0.2">
      <c r="A2147" s="1351" t="s">
        <v>4354</v>
      </c>
      <c r="B2147" s="1244" t="s">
        <v>4312</v>
      </c>
      <c r="C2147" s="1244" t="s">
        <v>4313</v>
      </c>
      <c r="D2147" s="1352">
        <v>1532.78</v>
      </c>
    </row>
    <row r="2148" spans="1:4" s="977" customFormat="1" ht="18" customHeight="1" x14ac:dyDescent="0.2">
      <c r="A2148" s="1351" t="s">
        <v>4355</v>
      </c>
      <c r="B2148" s="1244" t="s">
        <v>4351</v>
      </c>
      <c r="C2148" s="1244" t="s">
        <v>4352</v>
      </c>
      <c r="D2148" s="1352">
        <v>4078.72</v>
      </c>
    </row>
    <row r="2149" spans="1:4" s="977" customFormat="1" ht="18" customHeight="1" x14ac:dyDescent="0.2">
      <c r="A2149" s="1351" t="s">
        <v>4356</v>
      </c>
      <c r="B2149" s="1244" t="s">
        <v>4351</v>
      </c>
      <c r="C2149" s="1244" t="s">
        <v>4352</v>
      </c>
      <c r="D2149" s="1352">
        <v>4078.72</v>
      </c>
    </row>
    <row r="2150" spans="1:4" s="977" customFormat="1" ht="18" customHeight="1" x14ac:dyDescent="0.2">
      <c r="A2150" s="1351" t="s">
        <v>4357</v>
      </c>
      <c r="B2150" s="1244" t="s">
        <v>4351</v>
      </c>
      <c r="C2150" s="1244" t="s">
        <v>4352</v>
      </c>
      <c r="D2150" s="1352">
        <v>4078.72</v>
      </c>
    </row>
    <row r="2151" spans="1:4" s="977" customFormat="1" ht="18" customHeight="1" x14ac:dyDescent="0.2">
      <c r="A2151" s="1351" t="s">
        <v>4358</v>
      </c>
      <c r="B2151" s="1244" t="s">
        <v>4359</v>
      </c>
      <c r="C2151" s="1244" t="s">
        <v>4360</v>
      </c>
      <c r="D2151" s="1352">
        <v>5573.85</v>
      </c>
    </row>
    <row r="2152" spans="1:4" s="977" customFormat="1" ht="18" customHeight="1" x14ac:dyDescent="0.2">
      <c r="A2152" s="1351" t="s">
        <v>4361</v>
      </c>
      <c r="B2152" s="1244" t="s">
        <v>4359</v>
      </c>
      <c r="C2152" s="1244" t="s">
        <v>4360</v>
      </c>
      <c r="D2152" s="1352">
        <v>5573.85</v>
      </c>
    </row>
    <row r="2153" spans="1:4" s="977" customFormat="1" ht="18" customHeight="1" x14ac:dyDescent="0.2">
      <c r="A2153" s="1351" t="s">
        <v>4362</v>
      </c>
      <c r="B2153" s="1244" t="s">
        <v>4359</v>
      </c>
      <c r="C2153" s="1244" t="s">
        <v>4360</v>
      </c>
      <c r="D2153" s="1352">
        <v>5573.85</v>
      </c>
    </row>
    <row r="2154" spans="1:4" s="977" customFormat="1" ht="18" customHeight="1" x14ac:dyDescent="0.2">
      <c r="A2154" s="1351" t="s">
        <v>4363</v>
      </c>
      <c r="B2154" s="1244" t="s">
        <v>4359</v>
      </c>
      <c r="C2154" s="1244" t="s">
        <v>4360</v>
      </c>
      <c r="D2154" s="1352">
        <v>5573.85</v>
      </c>
    </row>
    <row r="2155" spans="1:4" s="977" customFormat="1" ht="18" customHeight="1" x14ac:dyDescent="0.2">
      <c r="A2155" s="1351" t="s">
        <v>4364</v>
      </c>
      <c r="B2155" s="1244" t="s">
        <v>4359</v>
      </c>
      <c r="C2155" s="1244" t="s">
        <v>4360</v>
      </c>
      <c r="D2155" s="1352">
        <v>5573.85</v>
      </c>
    </row>
    <row r="2156" spans="1:4" s="977" customFormat="1" ht="18" customHeight="1" x14ac:dyDescent="0.2">
      <c r="A2156" s="1351" t="s">
        <v>4365</v>
      </c>
      <c r="B2156" s="1244" t="s">
        <v>4366</v>
      </c>
      <c r="C2156" s="1244" t="s">
        <v>4367</v>
      </c>
      <c r="D2156" s="1352">
        <v>3085.34</v>
      </c>
    </row>
    <row r="2157" spans="1:4" s="977" customFormat="1" ht="18" customHeight="1" x14ac:dyDescent="0.2">
      <c r="A2157" s="1351" t="s">
        <v>4368</v>
      </c>
      <c r="B2157" s="1244" t="s">
        <v>4366</v>
      </c>
      <c r="C2157" s="1244" t="s">
        <v>4367</v>
      </c>
      <c r="D2157" s="1352">
        <v>3085.34</v>
      </c>
    </row>
    <row r="2158" spans="1:4" s="977" customFormat="1" ht="18" customHeight="1" x14ac:dyDescent="0.2">
      <c r="A2158" s="1351" t="s">
        <v>4369</v>
      </c>
      <c r="B2158" s="1244" t="s">
        <v>4370</v>
      </c>
      <c r="C2158" s="1244" t="s">
        <v>4371</v>
      </c>
      <c r="D2158" s="1352">
        <v>3250.63</v>
      </c>
    </row>
    <row r="2159" spans="1:4" s="977" customFormat="1" ht="18" customHeight="1" x14ac:dyDescent="0.2">
      <c r="A2159" s="1351" t="s">
        <v>4372</v>
      </c>
      <c r="B2159" s="1244" t="s">
        <v>4366</v>
      </c>
      <c r="C2159" s="1244" t="s">
        <v>4367</v>
      </c>
      <c r="D2159" s="1352">
        <v>3085.34</v>
      </c>
    </row>
    <row r="2160" spans="1:4" s="977" customFormat="1" ht="18" customHeight="1" x14ac:dyDescent="0.2">
      <c r="A2160" s="1351" t="s">
        <v>4373</v>
      </c>
      <c r="B2160" s="1244" t="s">
        <v>4366</v>
      </c>
      <c r="C2160" s="1244" t="s">
        <v>4367</v>
      </c>
      <c r="D2160" s="1352">
        <v>3085.34</v>
      </c>
    </row>
    <row r="2161" spans="1:4" s="977" customFormat="1" ht="18" customHeight="1" x14ac:dyDescent="0.2">
      <c r="A2161" s="1351" t="s">
        <v>4374</v>
      </c>
      <c r="B2161" s="1244" t="s">
        <v>4366</v>
      </c>
      <c r="C2161" s="1244" t="s">
        <v>4367</v>
      </c>
      <c r="D2161" s="1352">
        <v>3085.34</v>
      </c>
    </row>
    <row r="2162" spans="1:4" s="977" customFormat="1" ht="18" customHeight="1" x14ac:dyDescent="0.2">
      <c r="A2162" s="1351" t="s">
        <v>4375</v>
      </c>
      <c r="B2162" s="1244" t="s">
        <v>4366</v>
      </c>
      <c r="C2162" s="1244" t="s">
        <v>4367</v>
      </c>
      <c r="D2162" s="1352">
        <v>3085.34</v>
      </c>
    </row>
    <row r="2163" spans="1:4" s="977" customFormat="1" ht="18" customHeight="1" x14ac:dyDescent="0.2">
      <c r="A2163" s="1351" t="s">
        <v>4376</v>
      </c>
      <c r="B2163" s="1244" t="s">
        <v>4366</v>
      </c>
      <c r="C2163" s="1244" t="s">
        <v>4367</v>
      </c>
      <c r="D2163" s="1352">
        <v>3085.34</v>
      </c>
    </row>
    <row r="2164" spans="1:4" s="977" customFormat="1" ht="18" customHeight="1" x14ac:dyDescent="0.2">
      <c r="A2164" s="1351" t="s">
        <v>4377</v>
      </c>
      <c r="B2164" s="1244" t="s">
        <v>4366</v>
      </c>
      <c r="C2164" s="1244" t="s">
        <v>4367</v>
      </c>
      <c r="D2164" s="1352">
        <v>3085.34</v>
      </c>
    </row>
    <row r="2165" spans="1:4" s="977" customFormat="1" ht="18" customHeight="1" x14ac:dyDescent="0.2">
      <c r="A2165" s="1351" t="s">
        <v>4378</v>
      </c>
      <c r="B2165" s="1244" t="s">
        <v>4366</v>
      </c>
      <c r="C2165" s="1244" t="s">
        <v>4367</v>
      </c>
      <c r="D2165" s="1352">
        <v>3085.34</v>
      </c>
    </row>
    <row r="2166" spans="1:4" s="977" customFormat="1" ht="18" customHeight="1" x14ac:dyDescent="0.2">
      <c r="A2166" s="1351" t="s">
        <v>4379</v>
      </c>
      <c r="B2166" s="1244" t="s">
        <v>4380</v>
      </c>
      <c r="C2166" s="1244" t="s">
        <v>4381</v>
      </c>
      <c r="D2166" s="1352">
        <v>1955</v>
      </c>
    </row>
    <row r="2167" spans="1:4" s="977" customFormat="1" ht="18" customHeight="1" x14ac:dyDescent="0.2">
      <c r="A2167" s="1351" t="s">
        <v>4382</v>
      </c>
      <c r="B2167" s="1244" t="s">
        <v>4380</v>
      </c>
      <c r="C2167" s="1244" t="s">
        <v>4381</v>
      </c>
      <c r="D2167" s="1352">
        <v>1955</v>
      </c>
    </row>
    <row r="2168" spans="1:4" s="977" customFormat="1" ht="18" customHeight="1" x14ac:dyDescent="0.2">
      <c r="A2168" s="1351" t="s">
        <v>4383</v>
      </c>
      <c r="B2168" s="1244" t="s">
        <v>4370</v>
      </c>
      <c r="C2168" s="1244" t="s">
        <v>4371</v>
      </c>
      <c r="D2168" s="1352">
        <v>3250.62</v>
      </c>
    </row>
    <row r="2169" spans="1:4" s="977" customFormat="1" ht="18" customHeight="1" x14ac:dyDescent="0.2">
      <c r="A2169" s="1351" t="s">
        <v>4384</v>
      </c>
      <c r="B2169" s="1244" t="s">
        <v>3769</v>
      </c>
      <c r="C2169" s="1244" t="s">
        <v>3766</v>
      </c>
      <c r="D2169" s="1352">
        <v>21537.74</v>
      </c>
    </row>
    <row r="2170" spans="1:4" s="977" customFormat="1" ht="18" customHeight="1" x14ac:dyDescent="0.2">
      <c r="A2170" s="1351" t="s">
        <v>4385</v>
      </c>
      <c r="B2170" s="1244" t="s">
        <v>4386</v>
      </c>
      <c r="C2170" s="1244" t="s">
        <v>4387</v>
      </c>
      <c r="D2170" s="1352">
        <v>2649.6</v>
      </c>
    </row>
    <row r="2171" spans="1:4" s="977" customFormat="1" ht="18" customHeight="1" x14ac:dyDescent="0.2">
      <c r="A2171" s="1351" t="s">
        <v>4388</v>
      </c>
      <c r="B2171" s="1244" t="s">
        <v>4389</v>
      </c>
      <c r="C2171" s="1244" t="s">
        <v>4390</v>
      </c>
      <c r="D2171" s="1352">
        <v>8125.9</v>
      </c>
    </row>
    <row r="2172" spans="1:4" s="977" customFormat="1" ht="18" customHeight="1" x14ac:dyDescent="0.2">
      <c r="A2172" s="1351" t="s">
        <v>4391</v>
      </c>
      <c r="B2172" s="1244" t="s">
        <v>4392</v>
      </c>
      <c r="C2172" s="1244" t="s">
        <v>4393</v>
      </c>
      <c r="D2172" s="1352">
        <v>6886.2</v>
      </c>
    </row>
    <row r="2173" spans="1:4" s="977" customFormat="1" ht="18" customHeight="1" x14ac:dyDescent="0.2">
      <c r="A2173" s="1351" t="s">
        <v>4394</v>
      </c>
      <c r="B2173" s="1244" t="s">
        <v>4395</v>
      </c>
      <c r="C2173" s="1244" t="s">
        <v>4396</v>
      </c>
      <c r="D2173" s="1352">
        <v>1322.39</v>
      </c>
    </row>
    <row r="2174" spans="1:4" s="977" customFormat="1" ht="18" customHeight="1" x14ac:dyDescent="0.2">
      <c r="A2174" s="1351" t="s">
        <v>4397</v>
      </c>
      <c r="B2174" s="1244" t="s">
        <v>4395</v>
      </c>
      <c r="C2174" s="1244" t="s">
        <v>4396</v>
      </c>
      <c r="D2174" s="1352">
        <v>1322.39</v>
      </c>
    </row>
    <row r="2175" spans="1:4" s="977" customFormat="1" ht="18" customHeight="1" x14ac:dyDescent="0.2">
      <c r="A2175" s="1351" t="s">
        <v>4398</v>
      </c>
      <c r="B2175" s="1244" t="s">
        <v>4399</v>
      </c>
      <c r="C2175" s="1244" t="s">
        <v>4400</v>
      </c>
      <c r="D2175" s="1352">
        <v>5804.05</v>
      </c>
    </row>
    <row r="2176" spans="1:4" s="977" customFormat="1" ht="18" customHeight="1" x14ac:dyDescent="0.2">
      <c r="A2176" s="1351" t="s">
        <v>4401</v>
      </c>
      <c r="B2176" s="1244" t="s">
        <v>4402</v>
      </c>
      <c r="C2176" s="1244" t="s">
        <v>4403</v>
      </c>
      <c r="D2176" s="1352">
        <v>6886.2</v>
      </c>
    </row>
    <row r="2177" spans="1:4" s="977" customFormat="1" ht="18" customHeight="1" x14ac:dyDescent="0.2">
      <c r="A2177" s="1351" t="s">
        <v>4404</v>
      </c>
      <c r="B2177" s="1244" t="s">
        <v>4402</v>
      </c>
      <c r="C2177" s="1244" t="s">
        <v>4403</v>
      </c>
      <c r="D2177" s="1352">
        <v>6886.2</v>
      </c>
    </row>
    <row r="2178" spans="1:4" s="977" customFormat="1" ht="18" customHeight="1" x14ac:dyDescent="0.2">
      <c r="A2178" s="1351" t="s">
        <v>4405</v>
      </c>
      <c r="B2178" s="1244" t="s">
        <v>4406</v>
      </c>
      <c r="C2178" s="1244" t="s">
        <v>4407</v>
      </c>
      <c r="D2178" s="1352">
        <v>10223.5</v>
      </c>
    </row>
    <row r="2179" spans="1:4" s="977" customFormat="1" ht="18" customHeight="1" x14ac:dyDescent="0.2">
      <c r="A2179" s="1351" t="s">
        <v>4408</v>
      </c>
      <c r="B2179" s="1244" t="s">
        <v>4312</v>
      </c>
      <c r="C2179" s="1244" t="s">
        <v>4313</v>
      </c>
      <c r="D2179" s="1352">
        <v>1532.78</v>
      </c>
    </row>
    <row r="2180" spans="1:4" s="977" customFormat="1" ht="18" customHeight="1" x14ac:dyDescent="0.2">
      <c r="A2180" s="1351" t="s">
        <v>4411</v>
      </c>
      <c r="B2180" s="1244" t="s">
        <v>4409</v>
      </c>
      <c r="C2180" s="1244" t="s">
        <v>4410</v>
      </c>
      <c r="D2180" s="1352">
        <v>1</v>
      </c>
    </row>
    <row r="2181" spans="1:4" s="977" customFormat="1" ht="18" customHeight="1" x14ac:dyDescent="0.2">
      <c r="A2181" s="1351" t="s">
        <v>4412</v>
      </c>
      <c r="B2181" s="1244" t="s">
        <v>4413</v>
      </c>
      <c r="C2181" s="1244" t="s">
        <v>4414</v>
      </c>
      <c r="D2181" s="1352">
        <v>4945</v>
      </c>
    </row>
    <row r="2182" spans="1:4" s="977" customFormat="1" ht="18" customHeight="1" x14ac:dyDescent="0.2">
      <c r="A2182" s="1351" t="s">
        <v>4415</v>
      </c>
      <c r="B2182" s="1244" t="s">
        <v>4416</v>
      </c>
      <c r="C2182" s="1244" t="s">
        <v>4417</v>
      </c>
      <c r="D2182" s="1352">
        <v>1200.99</v>
      </c>
    </row>
    <row r="2183" spans="1:4" s="977" customFormat="1" ht="18" customHeight="1" x14ac:dyDescent="0.2">
      <c r="A2183" s="1351" t="s">
        <v>4418</v>
      </c>
      <c r="B2183" s="1244" t="s">
        <v>4416</v>
      </c>
      <c r="C2183" s="1244" t="s">
        <v>4417</v>
      </c>
      <c r="D2183" s="1352">
        <v>1200.99</v>
      </c>
    </row>
    <row r="2184" spans="1:4" s="977" customFormat="1" ht="18" customHeight="1" x14ac:dyDescent="0.2">
      <c r="A2184" s="1351" t="s">
        <v>4419</v>
      </c>
      <c r="B2184" s="1244" t="s">
        <v>4416</v>
      </c>
      <c r="C2184" s="1244" t="s">
        <v>4417</v>
      </c>
      <c r="D2184" s="1352">
        <v>1200.99</v>
      </c>
    </row>
    <row r="2185" spans="1:4" s="977" customFormat="1" ht="18" customHeight="1" x14ac:dyDescent="0.2">
      <c r="A2185" s="1351" t="s">
        <v>4420</v>
      </c>
      <c r="B2185" s="1244" t="s">
        <v>4421</v>
      </c>
      <c r="C2185" s="1244" t="s">
        <v>4422</v>
      </c>
      <c r="D2185" s="1352">
        <v>1569.83</v>
      </c>
    </row>
    <row r="2186" spans="1:4" s="977" customFormat="1" ht="18" customHeight="1" x14ac:dyDescent="0.2">
      <c r="A2186" s="1351" t="s">
        <v>4423</v>
      </c>
      <c r="B2186" s="1244" t="s">
        <v>4424</v>
      </c>
      <c r="C2186" s="1244" t="s">
        <v>4425</v>
      </c>
      <c r="D2186" s="1352">
        <v>265.07</v>
      </c>
    </row>
    <row r="2187" spans="1:4" s="977" customFormat="1" ht="18" customHeight="1" x14ac:dyDescent="0.2">
      <c r="A2187" s="1351" t="s">
        <v>4426</v>
      </c>
      <c r="B2187" s="1244" t="s">
        <v>4421</v>
      </c>
      <c r="C2187" s="1244" t="s">
        <v>4422</v>
      </c>
      <c r="D2187" s="1352">
        <v>1569.83</v>
      </c>
    </row>
    <row r="2188" spans="1:4" s="977" customFormat="1" ht="18" customHeight="1" x14ac:dyDescent="0.2">
      <c r="A2188" s="1351" t="s">
        <v>4427</v>
      </c>
      <c r="B2188" s="1244" t="s">
        <v>4421</v>
      </c>
      <c r="C2188" s="1244" t="s">
        <v>4422</v>
      </c>
      <c r="D2188" s="1352">
        <v>1569.83</v>
      </c>
    </row>
    <row r="2189" spans="1:4" s="977" customFormat="1" ht="18" customHeight="1" x14ac:dyDescent="0.2">
      <c r="A2189" s="1351" t="s">
        <v>4428</v>
      </c>
      <c r="B2189" s="1244" t="s">
        <v>4421</v>
      </c>
      <c r="C2189" s="1244" t="s">
        <v>4422</v>
      </c>
      <c r="D2189" s="1352">
        <v>1569.83</v>
      </c>
    </row>
    <row r="2190" spans="1:4" s="977" customFormat="1" ht="18" customHeight="1" x14ac:dyDescent="0.2">
      <c r="A2190" s="1351" t="s">
        <v>4429</v>
      </c>
      <c r="B2190" s="1244" t="s">
        <v>4421</v>
      </c>
      <c r="C2190" s="1244" t="s">
        <v>4422</v>
      </c>
      <c r="D2190" s="1352">
        <v>1569.83</v>
      </c>
    </row>
    <row r="2191" spans="1:4" s="977" customFormat="1" ht="18" customHeight="1" x14ac:dyDescent="0.2">
      <c r="A2191" s="1351" t="s">
        <v>4430</v>
      </c>
      <c r="B2191" s="1244" t="s">
        <v>4421</v>
      </c>
      <c r="C2191" s="1244" t="s">
        <v>4422</v>
      </c>
      <c r="D2191" s="1352">
        <v>1569.83</v>
      </c>
    </row>
    <row r="2192" spans="1:4" s="977" customFormat="1" ht="18" customHeight="1" x14ac:dyDescent="0.2">
      <c r="A2192" s="1351" t="s">
        <v>4431</v>
      </c>
      <c r="B2192" s="1244" t="s">
        <v>4421</v>
      </c>
      <c r="C2192" s="1244" t="s">
        <v>4422</v>
      </c>
      <c r="D2192" s="1352">
        <v>1569.83</v>
      </c>
    </row>
    <row r="2193" spans="1:4" s="977" customFormat="1" ht="18" customHeight="1" x14ac:dyDescent="0.2">
      <c r="A2193" s="1351" t="s">
        <v>4432</v>
      </c>
      <c r="B2193" s="1244" t="s">
        <v>4421</v>
      </c>
      <c r="C2193" s="1244" t="s">
        <v>4422</v>
      </c>
      <c r="D2193" s="1352">
        <v>1569.83</v>
      </c>
    </row>
    <row r="2194" spans="1:4" s="977" customFormat="1" ht="18" customHeight="1" x14ac:dyDescent="0.2">
      <c r="A2194" s="1351" t="s">
        <v>4433</v>
      </c>
      <c r="B2194" s="1244" t="s">
        <v>4421</v>
      </c>
      <c r="C2194" s="1244" t="s">
        <v>4422</v>
      </c>
      <c r="D2194" s="1352">
        <v>1569.83</v>
      </c>
    </row>
    <row r="2195" spans="1:4" s="977" customFormat="1" ht="18" customHeight="1" x14ac:dyDescent="0.2">
      <c r="A2195" s="1351" t="s">
        <v>4434</v>
      </c>
      <c r="B2195" s="1244" t="s">
        <v>4421</v>
      </c>
      <c r="C2195" s="1244" t="s">
        <v>4422</v>
      </c>
      <c r="D2195" s="1352">
        <v>1569.83</v>
      </c>
    </row>
    <row r="2196" spans="1:4" s="977" customFormat="1" ht="18" customHeight="1" x14ac:dyDescent="0.2">
      <c r="A2196" s="1351" t="s">
        <v>4435</v>
      </c>
      <c r="B2196" s="1244" t="s">
        <v>4421</v>
      </c>
      <c r="C2196" s="1244" t="s">
        <v>4422</v>
      </c>
      <c r="D2196" s="1352">
        <v>1569.83</v>
      </c>
    </row>
    <row r="2197" spans="1:4" s="977" customFormat="1" ht="18" customHeight="1" x14ac:dyDescent="0.2">
      <c r="A2197" s="1351" t="s">
        <v>4436</v>
      </c>
      <c r="B2197" s="1244" t="s">
        <v>4421</v>
      </c>
      <c r="C2197" s="1244" t="s">
        <v>4422</v>
      </c>
      <c r="D2197" s="1352">
        <v>1569.83</v>
      </c>
    </row>
    <row r="2198" spans="1:4" s="977" customFormat="1" ht="18" customHeight="1" x14ac:dyDescent="0.2">
      <c r="A2198" s="1351" t="s">
        <v>4437</v>
      </c>
      <c r="B2198" s="1244" t="s">
        <v>4421</v>
      </c>
      <c r="C2198" s="1244" t="s">
        <v>4422</v>
      </c>
      <c r="D2198" s="1352">
        <v>1569.83</v>
      </c>
    </row>
    <row r="2199" spans="1:4" s="977" customFormat="1" ht="18" customHeight="1" x14ac:dyDescent="0.2">
      <c r="A2199" s="1351" t="s">
        <v>4438</v>
      </c>
      <c r="B2199" s="1244" t="s">
        <v>4421</v>
      </c>
      <c r="C2199" s="1244" t="s">
        <v>4422</v>
      </c>
      <c r="D2199" s="1352">
        <v>1568.71</v>
      </c>
    </row>
    <row r="2200" spans="1:4" s="977" customFormat="1" ht="18" customHeight="1" x14ac:dyDescent="0.2">
      <c r="A2200" s="1351" t="s">
        <v>4439</v>
      </c>
      <c r="B2200" s="1244" t="s">
        <v>4440</v>
      </c>
      <c r="C2200" s="1244" t="s">
        <v>4441</v>
      </c>
      <c r="D2200" s="1352">
        <v>1217.55</v>
      </c>
    </row>
    <row r="2201" spans="1:4" s="977" customFormat="1" ht="18" customHeight="1" x14ac:dyDescent="0.2">
      <c r="A2201" s="1351" t="s">
        <v>4442</v>
      </c>
      <c r="B2201" s="1244" t="s">
        <v>1960</v>
      </c>
      <c r="C2201" s="1244" t="s">
        <v>1956</v>
      </c>
      <c r="D2201" s="1352">
        <v>2507</v>
      </c>
    </row>
    <row r="2202" spans="1:4" s="977" customFormat="1" ht="18" customHeight="1" x14ac:dyDescent="0.2">
      <c r="A2202" s="1351" t="s">
        <v>4443</v>
      </c>
      <c r="B2202" s="1244" t="s">
        <v>4232</v>
      </c>
      <c r="C2202" s="1244" t="s">
        <v>1956</v>
      </c>
      <c r="D2202" s="1352">
        <v>2507</v>
      </c>
    </row>
    <row r="2203" spans="1:4" s="977" customFormat="1" ht="18" customHeight="1" x14ac:dyDescent="0.2">
      <c r="A2203" s="1351" t="s">
        <v>4444</v>
      </c>
      <c r="B2203" s="1244" t="s">
        <v>4232</v>
      </c>
      <c r="C2203" s="1244" t="s">
        <v>1956</v>
      </c>
      <c r="D2203" s="1352">
        <v>2507</v>
      </c>
    </row>
    <row r="2204" spans="1:4" s="977" customFormat="1" ht="18" customHeight="1" x14ac:dyDescent="0.2">
      <c r="A2204" s="1351" t="s">
        <v>4445</v>
      </c>
      <c r="B2204" s="1244" t="s">
        <v>4232</v>
      </c>
      <c r="C2204" s="1244" t="s">
        <v>1956</v>
      </c>
      <c r="D2204" s="1352">
        <v>2507</v>
      </c>
    </row>
    <row r="2205" spans="1:4" s="977" customFormat="1" ht="18" customHeight="1" x14ac:dyDescent="0.2">
      <c r="A2205" s="1351" t="s">
        <v>4446</v>
      </c>
      <c r="B2205" s="1244" t="s">
        <v>4447</v>
      </c>
      <c r="C2205" s="1245"/>
      <c r="D2205" s="1352">
        <v>2507</v>
      </c>
    </row>
    <row r="2206" spans="1:4" s="977" customFormat="1" ht="18" customHeight="1" x14ac:dyDescent="0.2">
      <c r="A2206" s="1351" t="s">
        <v>4448</v>
      </c>
      <c r="B2206" s="1244" t="s">
        <v>1288</v>
      </c>
      <c r="C2206" s="1244" t="s">
        <v>1289</v>
      </c>
      <c r="D2206" s="1352">
        <v>2666.93</v>
      </c>
    </row>
    <row r="2207" spans="1:4" s="977" customFormat="1" ht="18" customHeight="1" x14ac:dyDescent="0.2">
      <c r="A2207" s="1351" t="s">
        <v>4449</v>
      </c>
      <c r="B2207" s="1244" t="s">
        <v>4232</v>
      </c>
      <c r="C2207" s="1244" t="s">
        <v>1974</v>
      </c>
      <c r="D2207" s="1352">
        <v>1585.36</v>
      </c>
    </row>
    <row r="2208" spans="1:4" s="977" customFormat="1" ht="18" customHeight="1" x14ac:dyDescent="0.2">
      <c r="A2208" s="1351" t="s">
        <v>4450</v>
      </c>
      <c r="B2208" s="1244" t="s">
        <v>4232</v>
      </c>
      <c r="C2208" s="1244" t="s">
        <v>1974</v>
      </c>
      <c r="D2208" s="1352">
        <v>1585.36</v>
      </c>
    </row>
    <row r="2209" spans="1:4" s="977" customFormat="1" ht="18" customHeight="1" x14ac:dyDescent="0.2">
      <c r="A2209" s="1351" t="s">
        <v>4451</v>
      </c>
      <c r="B2209" s="1244" t="s">
        <v>4232</v>
      </c>
      <c r="C2209" s="1244" t="s">
        <v>1974</v>
      </c>
      <c r="D2209" s="1352">
        <v>1585.36</v>
      </c>
    </row>
    <row r="2210" spans="1:4" s="977" customFormat="1" ht="18" customHeight="1" x14ac:dyDescent="0.2">
      <c r="A2210" s="1351" t="s">
        <v>4452</v>
      </c>
      <c r="B2210" s="1244" t="s">
        <v>4232</v>
      </c>
      <c r="C2210" s="1244" t="s">
        <v>1974</v>
      </c>
      <c r="D2210" s="1352">
        <v>1585.36</v>
      </c>
    </row>
    <row r="2211" spans="1:4" s="977" customFormat="1" ht="18" customHeight="1" x14ac:dyDescent="0.2">
      <c r="A2211" s="1351" t="s">
        <v>4453</v>
      </c>
      <c r="B2211" s="1244" t="s">
        <v>4232</v>
      </c>
      <c r="C2211" s="1244" t="s">
        <v>1974</v>
      </c>
      <c r="D2211" s="1352">
        <v>1585.36</v>
      </c>
    </row>
    <row r="2212" spans="1:4" s="977" customFormat="1" ht="18" customHeight="1" x14ac:dyDescent="0.2">
      <c r="A2212" s="1351" t="s">
        <v>4454</v>
      </c>
      <c r="B2212" s="1244" t="s">
        <v>4232</v>
      </c>
      <c r="C2212" s="1244" t="s">
        <v>1974</v>
      </c>
      <c r="D2212" s="1352">
        <v>1585.36</v>
      </c>
    </row>
    <row r="2213" spans="1:4" s="977" customFormat="1" ht="18" customHeight="1" x14ac:dyDescent="0.2">
      <c r="A2213" s="1351" t="s">
        <v>4455</v>
      </c>
      <c r="B2213" s="1244" t="s">
        <v>4456</v>
      </c>
      <c r="C2213" s="1244" t="s">
        <v>4457</v>
      </c>
      <c r="D2213" s="1352">
        <v>2899</v>
      </c>
    </row>
    <row r="2214" spans="1:4" s="977" customFormat="1" ht="18" customHeight="1" x14ac:dyDescent="0.2">
      <c r="A2214" s="1351" t="s">
        <v>4458</v>
      </c>
      <c r="B2214" s="1244" t="s">
        <v>4459</v>
      </c>
      <c r="C2214" s="1244" t="s">
        <v>4460</v>
      </c>
      <c r="D2214" s="1352">
        <v>3524.75</v>
      </c>
    </row>
    <row r="2215" spans="1:4" s="977" customFormat="1" ht="18" customHeight="1" x14ac:dyDescent="0.2">
      <c r="A2215" s="1351" t="s">
        <v>4461</v>
      </c>
      <c r="B2215" s="1244" t="s">
        <v>4462</v>
      </c>
      <c r="C2215" s="1244" t="s">
        <v>4463</v>
      </c>
      <c r="D2215" s="1352">
        <v>3874.05</v>
      </c>
    </row>
    <row r="2216" spans="1:4" s="977" customFormat="1" ht="18" customHeight="1" x14ac:dyDescent="0.2">
      <c r="A2216" s="1351" t="s">
        <v>4464</v>
      </c>
      <c r="B2216" s="1244" t="s">
        <v>4465</v>
      </c>
      <c r="C2216" s="1244" t="s">
        <v>4466</v>
      </c>
      <c r="D2216" s="1352">
        <v>9082.85</v>
      </c>
    </row>
    <row r="2217" spans="1:4" s="977" customFormat="1" ht="18" customHeight="1" x14ac:dyDescent="0.2">
      <c r="A2217" s="1351" t="s">
        <v>4467</v>
      </c>
      <c r="B2217" s="1244" t="s">
        <v>2511</v>
      </c>
      <c r="C2217" s="1244" t="s">
        <v>1704</v>
      </c>
      <c r="D2217" s="1352">
        <v>1840</v>
      </c>
    </row>
    <row r="2218" spans="1:4" s="977" customFormat="1" ht="18" customHeight="1" x14ac:dyDescent="0.2">
      <c r="A2218" s="1351" t="s">
        <v>4468</v>
      </c>
      <c r="B2218" s="1244" t="s">
        <v>4469</v>
      </c>
      <c r="C2218" s="1244" t="s">
        <v>4470</v>
      </c>
      <c r="D2218" s="1352">
        <v>1</v>
      </c>
    </row>
    <row r="2219" spans="1:4" s="977" customFormat="1" ht="18" customHeight="1" x14ac:dyDescent="0.2">
      <c r="A2219" s="1351" t="s">
        <v>4471</v>
      </c>
      <c r="B2219" s="1244" t="s">
        <v>4472</v>
      </c>
      <c r="C2219" s="1244" t="s">
        <v>4473</v>
      </c>
      <c r="D2219" s="1352">
        <v>5623.5</v>
      </c>
    </row>
    <row r="2220" spans="1:4" s="977" customFormat="1" ht="18" customHeight="1" x14ac:dyDescent="0.2">
      <c r="A2220" s="1351" t="s">
        <v>4474</v>
      </c>
      <c r="B2220" s="1244" t="s">
        <v>4475</v>
      </c>
      <c r="C2220" s="1244" t="s">
        <v>4476</v>
      </c>
      <c r="D2220" s="1352">
        <v>5598.06</v>
      </c>
    </row>
    <row r="2221" spans="1:4" s="977" customFormat="1" ht="18" customHeight="1" x14ac:dyDescent="0.2">
      <c r="A2221" s="1351" t="s">
        <v>4477</v>
      </c>
      <c r="B2221" s="1244" t="s">
        <v>4478</v>
      </c>
      <c r="C2221" s="1244" t="s">
        <v>4479</v>
      </c>
      <c r="D2221" s="1352">
        <v>2445.17</v>
      </c>
    </row>
    <row r="2222" spans="1:4" s="977" customFormat="1" ht="18" customHeight="1" x14ac:dyDescent="0.2">
      <c r="A2222" s="1351" t="s">
        <v>4480</v>
      </c>
      <c r="B2222" s="1244" t="s">
        <v>4481</v>
      </c>
      <c r="C2222" s="1244" t="s">
        <v>4482</v>
      </c>
      <c r="D2222" s="1352">
        <v>1103.51</v>
      </c>
    </row>
    <row r="2223" spans="1:4" s="977" customFormat="1" ht="18" customHeight="1" x14ac:dyDescent="0.2">
      <c r="A2223" s="1351" t="s">
        <v>4483</v>
      </c>
      <c r="B2223" s="1244" t="s">
        <v>4481</v>
      </c>
      <c r="C2223" s="1244" t="s">
        <v>4482</v>
      </c>
      <c r="D2223" s="1352">
        <v>1103.51</v>
      </c>
    </row>
    <row r="2224" spans="1:4" s="977" customFormat="1" ht="18" customHeight="1" x14ac:dyDescent="0.2">
      <c r="A2224" s="1351" t="s">
        <v>4484</v>
      </c>
      <c r="B2224" s="1244" t="s">
        <v>4485</v>
      </c>
      <c r="C2224" s="1244" t="s">
        <v>4486</v>
      </c>
      <c r="D2224" s="1352">
        <v>903.9</v>
      </c>
    </row>
    <row r="2225" spans="1:4" s="977" customFormat="1" ht="18" customHeight="1" x14ac:dyDescent="0.2">
      <c r="A2225" s="1351" t="s">
        <v>4487</v>
      </c>
      <c r="B2225" s="1244" t="s">
        <v>4485</v>
      </c>
      <c r="C2225" s="1244" t="s">
        <v>4486</v>
      </c>
      <c r="D2225" s="1352">
        <v>903.9</v>
      </c>
    </row>
    <row r="2226" spans="1:4" s="977" customFormat="1" ht="18" customHeight="1" x14ac:dyDescent="0.2">
      <c r="A2226" s="1351" t="s">
        <v>4488</v>
      </c>
      <c r="B2226" s="1244" t="s">
        <v>4485</v>
      </c>
      <c r="C2226" s="1244" t="s">
        <v>4486</v>
      </c>
      <c r="D2226" s="1352">
        <v>903.9</v>
      </c>
    </row>
    <row r="2227" spans="1:4" s="977" customFormat="1" ht="18" customHeight="1" x14ac:dyDescent="0.2">
      <c r="A2227" s="1351" t="s">
        <v>4489</v>
      </c>
      <c r="B2227" s="1244" t="s">
        <v>4485</v>
      </c>
      <c r="C2227" s="1244" t="s">
        <v>4486</v>
      </c>
      <c r="D2227" s="1352">
        <v>903.9</v>
      </c>
    </row>
    <row r="2228" spans="1:4" s="977" customFormat="1" ht="18" customHeight="1" x14ac:dyDescent="0.2">
      <c r="A2228" s="1351" t="s">
        <v>4490</v>
      </c>
      <c r="B2228" s="1244" t="s">
        <v>4485</v>
      </c>
      <c r="C2228" s="1244" t="s">
        <v>4486</v>
      </c>
      <c r="D2228" s="1352">
        <v>903.9</v>
      </c>
    </row>
    <row r="2229" spans="1:4" s="977" customFormat="1" ht="18" customHeight="1" x14ac:dyDescent="0.2">
      <c r="A2229" s="1351" t="s">
        <v>4491</v>
      </c>
      <c r="B2229" s="1244" t="s">
        <v>4485</v>
      </c>
      <c r="C2229" s="1244" t="s">
        <v>4486</v>
      </c>
      <c r="D2229" s="1352">
        <v>903.9</v>
      </c>
    </row>
    <row r="2230" spans="1:4" s="977" customFormat="1" ht="18" customHeight="1" x14ac:dyDescent="0.2">
      <c r="A2230" s="1351" t="s">
        <v>4492</v>
      </c>
      <c r="B2230" s="1244" t="s">
        <v>4485</v>
      </c>
      <c r="C2230" s="1244" t="s">
        <v>4486</v>
      </c>
      <c r="D2230" s="1352">
        <v>903.9</v>
      </c>
    </row>
    <row r="2231" spans="1:4" s="977" customFormat="1" ht="18" customHeight="1" x14ac:dyDescent="0.2">
      <c r="A2231" s="1351" t="s">
        <v>4493</v>
      </c>
      <c r="B2231" s="1244" t="s">
        <v>4485</v>
      </c>
      <c r="C2231" s="1244" t="s">
        <v>4486</v>
      </c>
      <c r="D2231" s="1352">
        <v>903.9</v>
      </c>
    </row>
    <row r="2232" spans="1:4" s="977" customFormat="1" ht="18" customHeight="1" x14ac:dyDescent="0.2">
      <c r="A2232" s="1351" t="s">
        <v>4494</v>
      </c>
      <c r="B2232" s="1244" t="s">
        <v>4485</v>
      </c>
      <c r="C2232" s="1244" t="s">
        <v>4486</v>
      </c>
      <c r="D2232" s="1352">
        <v>903.9</v>
      </c>
    </row>
    <row r="2233" spans="1:4" s="977" customFormat="1" ht="18" customHeight="1" x14ac:dyDescent="0.2">
      <c r="A2233" s="1351" t="s">
        <v>4495</v>
      </c>
      <c r="B2233" s="1244" t="s">
        <v>4485</v>
      </c>
      <c r="C2233" s="1244" t="s">
        <v>4486</v>
      </c>
      <c r="D2233" s="1352">
        <v>903.9</v>
      </c>
    </row>
    <row r="2234" spans="1:4" s="977" customFormat="1" ht="18" customHeight="1" x14ac:dyDescent="0.2">
      <c r="A2234" s="1351" t="s">
        <v>4496</v>
      </c>
      <c r="B2234" s="1244" t="s">
        <v>4485</v>
      </c>
      <c r="C2234" s="1244" t="s">
        <v>4486</v>
      </c>
      <c r="D2234" s="1352">
        <v>903.9</v>
      </c>
    </row>
    <row r="2235" spans="1:4" s="977" customFormat="1" ht="18" customHeight="1" x14ac:dyDescent="0.2">
      <c r="A2235" s="1351" t="s">
        <v>4497</v>
      </c>
      <c r="B2235" s="1244" t="s">
        <v>4485</v>
      </c>
      <c r="C2235" s="1244" t="s">
        <v>4486</v>
      </c>
      <c r="D2235" s="1352">
        <v>903.9</v>
      </c>
    </row>
    <row r="2236" spans="1:4" s="977" customFormat="1" ht="18" customHeight="1" x14ac:dyDescent="0.2">
      <c r="A2236" s="1351" t="s">
        <v>4498</v>
      </c>
      <c r="B2236" s="1244" t="s">
        <v>4485</v>
      </c>
      <c r="C2236" s="1244" t="s">
        <v>4486</v>
      </c>
      <c r="D2236" s="1352">
        <v>903.9</v>
      </c>
    </row>
    <row r="2237" spans="1:4" s="977" customFormat="1" ht="18" customHeight="1" x14ac:dyDescent="0.2">
      <c r="A2237" s="1351" t="s">
        <v>4499</v>
      </c>
      <c r="B2237" s="1244" t="s">
        <v>4485</v>
      </c>
      <c r="C2237" s="1244" t="s">
        <v>4486</v>
      </c>
      <c r="D2237" s="1352">
        <v>903.9</v>
      </c>
    </row>
    <row r="2238" spans="1:4" s="977" customFormat="1" ht="18" customHeight="1" x14ac:dyDescent="0.2">
      <c r="A2238" s="1351" t="s">
        <v>4500</v>
      </c>
      <c r="B2238" s="1244" t="s">
        <v>3181</v>
      </c>
      <c r="C2238" s="1244" t="s">
        <v>3182</v>
      </c>
      <c r="D2238" s="1352">
        <v>1305.25</v>
      </c>
    </row>
    <row r="2239" spans="1:4" s="977" customFormat="1" ht="18" customHeight="1" x14ac:dyDescent="0.2">
      <c r="A2239" s="1351" t="s">
        <v>4501</v>
      </c>
      <c r="B2239" s="1244" t="s">
        <v>4485</v>
      </c>
      <c r="C2239" s="1244" t="s">
        <v>4486</v>
      </c>
      <c r="D2239" s="1352">
        <v>903.9</v>
      </c>
    </row>
    <row r="2240" spans="1:4" s="977" customFormat="1" ht="18" customHeight="1" x14ac:dyDescent="0.2">
      <c r="A2240" s="1351" t="s">
        <v>4502</v>
      </c>
      <c r="B2240" s="1244" t="s">
        <v>4485</v>
      </c>
      <c r="C2240" s="1245"/>
      <c r="D2240" s="1352">
        <v>903.9</v>
      </c>
    </row>
    <row r="2241" spans="1:4" s="977" customFormat="1" ht="18" customHeight="1" x14ac:dyDescent="0.2">
      <c r="A2241" s="1351" t="s">
        <v>4503</v>
      </c>
      <c r="B2241" s="1244" t="s">
        <v>4485</v>
      </c>
      <c r="C2241" s="1245"/>
      <c r="D2241" s="1352">
        <v>903.9</v>
      </c>
    </row>
    <row r="2242" spans="1:4" s="977" customFormat="1" ht="18" customHeight="1" x14ac:dyDescent="0.2">
      <c r="A2242" s="1351" t="s">
        <v>4504</v>
      </c>
      <c r="B2242" s="1244" t="s">
        <v>4485</v>
      </c>
      <c r="C2242" s="1244" t="s">
        <v>4486</v>
      </c>
      <c r="D2242" s="1352">
        <v>903.9</v>
      </c>
    </row>
    <row r="2243" spans="1:4" s="977" customFormat="1" ht="18" customHeight="1" x14ac:dyDescent="0.2">
      <c r="A2243" s="1351" t="s">
        <v>4505</v>
      </c>
      <c r="B2243" s="1244" t="s">
        <v>4485</v>
      </c>
      <c r="C2243" s="1244" t="s">
        <v>4486</v>
      </c>
      <c r="D2243" s="1352">
        <v>903.9</v>
      </c>
    </row>
    <row r="2244" spans="1:4" s="977" customFormat="1" ht="18" customHeight="1" x14ac:dyDescent="0.2">
      <c r="A2244" s="1351" t="s">
        <v>4506</v>
      </c>
      <c r="B2244" s="1244" t="s">
        <v>4485</v>
      </c>
      <c r="C2244" s="1244" t="s">
        <v>4486</v>
      </c>
      <c r="D2244" s="1352">
        <v>903.9</v>
      </c>
    </row>
    <row r="2245" spans="1:4" s="977" customFormat="1" ht="18" customHeight="1" x14ac:dyDescent="0.2">
      <c r="A2245" s="1351" t="s">
        <v>4507</v>
      </c>
      <c r="B2245" s="1244" t="s">
        <v>4485</v>
      </c>
      <c r="C2245" s="1244" t="s">
        <v>4486</v>
      </c>
      <c r="D2245" s="1352">
        <v>903.9</v>
      </c>
    </row>
    <row r="2246" spans="1:4" s="977" customFormat="1" ht="18" customHeight="1" x14ac:dyDescent="0.2">
      <c r="A2246" s="1351" t="s">
        <v>4508</v>
      </c>
      <c r="B2246" s="1244" t="s">
        <v>4485</v>
      </c>
      <c r="C2246" s="1244" t="s">
        <v>4486</v>
      </c>
      <c r="D2246" s="1352">
        <v>903.9</v>
      </c>
    </row>
    <row r="2247" spans="1:4" s="977" customFormat="1" ht="18" customHeight="1" x14ac:dyDescent="0.2">
      <c r="A2247" s="1351" t="s">
        <v>4509</v>
      </c>
      <c r="B2247" s="1244" t="s">
        <v>4485</v>
      </c>
      <c r="C2247" s="1244" t="s">
        <v>4486</v>
      </c>
      <c r="D2247" s="1352">
        <v>903.9</v>
      </c>
    </row>
    <row r="2248" spans="1:4" s="977" customFormat="1" ht="18" customHeight="1" x14ac:dyDescent="0.2">
      <c r="A2248" s="1351" t="s">
        <v>4510</v>
      </c>
      <c r="B2248" s="1244" t="s">
        <v>4485</v>
      </c>
      <c r="C2248" s="1244" t="s">
        <v>4486</v>
      </c>
      <c r="D2248" s="1352">
        <v>903.9</v>
      </c>
    </row>
    <row r="2249" spans="1:4" s="977" customFormat="1" ht="18" customHeight="1" x14ac:dyDescent="0.2">
      <c r="A2249" s="1351" t="s">
        <v>4511</v>
      </c>
      <c r="B2249" s="1244" t="s">
        <v>4485</v>
      </c>
      <c r="C2249" s="1244" t="s">
        <v>4486</v>
      </c>
      <c r="D2249" s="1352">
        <v>903.9</v>
      </c>
    </row>
    <row r="2250" spans="1:4" s="977" customFormat="1" ht="18" customHeight="1" x14ac:dyDescent="0.2">
      <c r="A2250" s="1351" t="s">
        <v>4512</v>
      </c>
      <c r="B2250" s="1244" t="s">
        <v>4485</v>
      </c>
      <c r="C2250" s="1244" t="s">
        <v>4486</v>
      </c>
      <c r="D2250" s="1352">
        <v>903.9</v>
      </c>
    </row>
    <row r="2251" spans="1:4" s="977" customFormat="1" ht="18" customHeight="1" x14ac:dyDescent="0.2">
      <c r="A2251" s="1351" t="s">
        <v>4513</v>
      </c>
      <c r="B2251" s="1244" t="s">
        <v>4485</v>
      </c>
      <c r="C2251" s="1244" t="s">
        <v>4486</v>
      </c>
      <c r="D2251" s="1352">
        <v>903.9</v>
      </c>
    </row>
    <row r="2252" spans="1:4" s="977" customFormat="1" ht="18" customHeight="1" x14ac:dyDescent="0.2">
      <c r="A2252" s="1351" t="s">
        <v>4514</v>
      </c>
      <c r="B2252" s="1244" t="s">
        <v>4485</v>
      </c>
      <c r="C2252" s="1244" t="s">
        <v>4486</v>
      </c>
      <c r="D2252" s="1352">
        <v>903.9</v>
      </c>
    </row>
    <row r="2253" spans="1:4" s="977" customFormat="1" ht="18" customHeight="1" x14ac:dyDescent="0.2">
      <c r="A2253" s="1351" t="s">
        <v>4515</v>
      </c>
      <c r="B2253" s="1244" t="s">
        <v>4485</v>
      </c>
      <c r="C2253" s="1244" t="s">
        <v>4486</v>
      </c>
      <c r="D2253" s="1352">
        <v>903.9</v>
      </c>
    </row>
    <row r="2254" spans="1:4" s="977" customFormat="1" ht="18" customHeight="1" x14ac:dyDescent="0.2">
      <c r="A2254" s="1351" t="s">
        <v>4516</v>
      </c>
      <c r="B2254" s="1244" t="s">
        <v>4485</v>
      </c>
      <c r="C2254" s="1244" t="s">
        <v>4486</v>
      </c>
      <c r="D2254" s="1352">
        <v>903.9</v>
      </c>
    </row>
    <row r="2255" spans="1:4" s="977" customFormat="1" ht="18" customHeight="1" x14ac:dyDescent="0.2">
      <c r="A2255" s="1351" t="s">
        <v>4517</v>
      </c>
      <c r="B2255" s="1244" t="s">
        <v>4485</v>
      </c>
      <c r="C2255" s="1244" t="s">
        <v>4486</v>
      </c>
      <c r="D2255" s="1352">
        <v>903.9</v>
      </c>
    </row>
    <row r="2256" spans="1:4" s="977" customFormat="1" ht="18" customHeight="1" x14ac:dyDescent="0.2">
      <c r="A2256" s="1351" t="s">
        <v>4518</v>
      </c>
      <c r="B2256" s="1244" t="s">
        <v>4485</v>
      </c>
      <c r="C2256" s="1244" t="s">
        <v>4486</v>
      </c>
      <c r="D2256" s="1352">
        <v>903.9</v>
      </c>
    </row>
    <row r="2257" spans="1:4" s="977" customFormat="1" ht="18" customHeight="1" x14ac:dyDescent="0.2">
      <c r="A2257" s="1351" t="s">
        <v>4519</v>
      </c>
      <c r="B2257" s="1244" t="s">
        <v>4485</v>
      </c>
      <c r="C2257" s="1244" t="s">
        <v>4486</v>
      </c>
      <c r="D2257" s="1352">
        <v>903.9</v>
      </c>
    </row>
    <row r="2258" spans="1:4" s="977" customFormat="1" ht="18" customHeight="1" x14ac:dyDescent="0.2">
      <c r="A2258" s="1351" t="s">
        <v>4520</v>
      </c>
      <c r="B2258" s="1244" t="s">
        <v>4485</v>
      </c>
      <c r="C2258" s="1244" t="s">
        <v>4486</v>
      </c>
      <c r="D2258" s="1352">
        <v>903.9</v>
      </c>
    </row>
    <row r="2259" spans="1:4" s="977" customFormat="1" ht="18" customHeight="1" x14ac:dyDescent="0.2">
      <c r="A2259" s="1351" t="s">
        <v>4521</v>
      </c>
      <c r="B2259" s="1244" t="s">
        <v>2389</v>
      </c>
      <c r="C2259" s="1244" t="s">
        <v>2390</v>
      </c>
      <c r="D2259" s="1352">
        <v>2853.15</v>
      </c>
    </row>
    <row r="2260" spans="1:4" s="977" customFormat="1" ht="18" customHeight="1" x14ac:dyDescent="0.2">
      <c r="A2260" s="1351" t="s">
        <v>4522</v>
      </c>
      <c r="B2260" s="1244" t="s">
        <v>4485</v>
      </c>
      <c r="C2260" s="1244" t="s">
        <v>4486</v>
      </c>
      <c r="D2260" s="1352">
        <v>903.9</v>
      </c>
    </row>
    <row r="2261" spans="1:4" s="977" customFormat="1" ht="18" customHeight="1" x14ac:dyDescent="0.2">
      <c r="A2261" s="1351" t="s">
        <v>4523</v>
      </c>
      <c r="B2261" s="1244" t="s">
        <v>4485</v>
      </c>
      <c r="C2261" s="1244" t="s">
        <v>4486</v>
      </c>
      <c r="D2261" s="1352">
        <v>903.9</v>
      </c>
    </row>
    <row r="2262" spans="1:4" s="977" customFormat="1" ht="18" customHeight="1" x14ac:dyDescent="0.2">
      <c r="A2262" s="1351" t="s">
        <v>4524</v>
      </c>
      <c r="B2262" s="1244" t="s">
        <v>4485</v>
      </c>
      <c r="C2262" s="1244" t="s">
        <v>4486</v>
      </c>
      <c r="D2262" s="1352">
        <v>903.9</v>
      </c>
    </row>
    <row r="2263" spans="1:4" s="977" customFormat="1" ht="18" customHeight="1" x14ac:dyDescent="0.2">
      <c r="A2263" s="1351" t="s">
        <v>4525</v>
      </c>
      <c r="B2263" s="1244" t="s">
        <v>4485</v>
      </c>
      <c r="C2263" s="1244" t="s">
        <v>4486</v>
      </c>
      <c r="D2263" s="1352">
        <v>903.9</v>
      </c>
    </row>
    <row r="2264" spans="1:4" s="977" customFormat="1" ht="18" customHeight="1" x14ac:dyDescent="0.2">
      <c r="A2264" s="1351" t="s">
        <v>4526</v>
      </c>
      <c r="B2264" s="1244" t="s">
        <v>4485</v>
      </c>
      <c r="C2264" s="1244" t="s">
        <v>4486</v>
      </c>
      <c r="D2264" s="1352">
        <v>903.9</v>
      </c>
    </row>
    <row r="2265" spans="1:4" s="977" customFormat="1" ht="18" customHeight="1" x14ac:dyDescent="0.2">
      <c r="A2265" s="1351" t="s">
        <v>4527</v>
      </c>
      <c r="B2265" s="1244" t="s">
        <v>4485</v>
      </c>
      <c r="C2265" s="1244" t="s">
        <v>4486</v>
      </c>
      <c r="D2265" s="1352">
        <v>903.9</v>
      </c>
    </row>
    <row r="2266" spans="1:4" s="977" customFormat="1" ht="18" customHeight="1" x14ac:dyDescent="0.2">
      <c r="A2266" s="1351" t="s">
        <v>4528</v>
      </c>
      <c r="B2266" s="1244" t="s">
        <v>4485</v>
      </c>
      <c r="C2266" s="1244" t="s">
        <v>4486</v>
      </c>
      <c r="D2266" s="1352">
        <v>903.9</v>
      </c>
    </row>
    <row r="2267" spans="1:4" s="977" customFormat="1" ht="18" customHeight="1" x14ac:dyDescent="0.2">
      <c r="A2267" s="1351" t="s">
        <v>4529</v>
      </c>
      <c r="B2267" s="1244" t="s">
        <v>4485</v>
      </c>
      <c r="C2267" s="1244" t="s">
        <v>4486</v>
      </c>
      <c r="D2267" s="1352">
        <v>903.9</v>
      </c>
    </row>
    <row r="2268" spans="1:4" s="977" customFormat="1" ht="18" customHeight="1" x14ac:dyDescent="0.2">
      <c r="A2268" s="1351" t="s">
        <v>4530</v>
      </c>
      <c r="B2268" s="1244" t="s">
        <v>4485</v>
      </c>
      <c r="C2268" s="1244" t="s">
        <v>4486</v>
      </c>
      <c r="D2268" s="1352">
        <v>903.9</v>
      </c>
    </row>
    <row r="2269" spans="1:4" s="977" customFormat="1" ht="18" customHeight="1" x14ac:dyDescent="0.2">
      <c r="A2269" s="1351" t="s">
        <v>4531</v>
      </c>
      <c r="B2269" s="1244" t="s">
        <v>4485</v>
      </c>
      <c r="C2269" s="1244" t="s">
        <v>4486</v>
      </c>
      <c r="D2269" s="1352">
        <v>903.9</v>
      </c>
    </row>
    <row r="2270" spans="1:4" s="977" customFormat="1" ht="18" customHeight="1" x14ac:dyDescent="0.2">
      <c r="A2270" s="1351" t="s">
        <v>4532</v>
      </c>
      <c r="B2270" s="1244" t="s">
        <v>4485</v>
      </c>
      <c r="C2270" s="1244" t="s">
        <v>4486</v>
      </c>
      <c r="D2270" s="1352">
        <v>903.9</v>
      </c>
    </row>
    <row r="2271" spans="1:4" s="977" customFormat="1" ht="18" customHeight="1" x14ac:dyDescent="0.2">
      <c r="A2271" s="1351" t="s">
        <v>4533</v>
      </c>
      <c r="B2271" s="1244" t="s">
        <v>4485</v>
      </c>
      <c r="C2271" s="1244" t="s">
        <v>4486</v>
      </c>
      <c r="D2271" s="1352">
        <v>903.9</v>
      </c>
    </row>
    <row r="2272" spans="1:4" s="977" customFormat="1" ht="18" customHeight="1" x14ac:dyDescent="0.2">
      <c r="A2272" s="1351" t="s">
        <v>4534</v>
      </c>
      <c r="B2272" s="1244" t="s">
        <v>4485</v>
      </c>
      <c r="C2272" s="1244" t="s">
        <v>4486</v>
      </c>
      <c r="D2272" s="1352">
        <v>903.9</v>
      </c>
    </row>
    <row r="2273" spans="1:4" s="977" customFormat="1" ht="18" customHeight="1" x14ac:dyDescent="0.2">
      <c r="A2273" s="1351" t="s">
        <v>4535</v>
      </c>
      <c r="B2273" s="1244" t="s">
        <v>4485</v>
      </c>
      <c r="C2273" s="1244" t="s">
        <v>4486</v>
      </c>
      <c r="D2273" s="1352">
        <v>903.9</v>
      </c>
    </row>
    <row r="2274" spans="1:4" s="977" customFormat="1" ht="18" customHeight="1" x14ac:dyDescent="0.2">
      <c r="A2274" s="1351" t="s">
        <v>4536</v>
      </c>
      <c r="B2274" s="1244" t="s">
        <v>4485</v>
      </c>
      <c r="C2274" s="1244" t="s">
        <v>4486</v>
      </c>
      <c r="D2274" s="1352">
        <v>903.9</v>
      </c>
    </row>
    <row r="2275" spans="1:4" s="977" customFormat="1" ht="18" customHeight="1" x14ac:dyDescent="0.2">
      <c r="A2275" s="1351" t="s">
        <v>4537</v>
      </c>
      <c r="B2275" s="1244" t="s">
        <v>4485</v>
      </c>
      <c r="C2275" s="1244" t="s">
        <v>4486</v>
      </c>
      <c r="D2275" s="1352">
        <v>903.9</v>
      </c>
    </row>
    <row r="2276" spans="1:4" s="977" customFormat="1" ht="18" customHeight="1" x14ac:dyDescent="0.2">
      <c r="A2276" s="1351" t="s">
        <v>4538</v>
      </c>
      <c r="B2276" s="1244" t="s">
        <v>4485</v>
      </c>
      <c r="C2276" s="1244" t="s">
        <v>4486</v>
      </c>
      <c r="D2276" s="1352">
        <v>903.9</v>
      </c>
    </row>
    <row r="2277" spans="1:4" s="977" customFormat="1" ht="18" customHeight="1" x14ac:dyDescent="0.2">
      <c r="A2277" s="1351" t="s">
        <v>4539</v>
      </c>
      <c r="B2277" s="1244" t="s">
        <v>4485</v>
      </c>
      <c r="C2277" s="1244" t="s">
        <v>4486</v>
      </c>
      <c r="D2277" s="1352">
        <v>903.9</v>
      </c>
    </row>
    <row r="2278" spans="1:4" s="977" customFormat="1" ht="18" customHeight="1" x14ac:dyDescent="0.2">
      <c r="A2278" s="1351" t="s">
        <v>4540</v>
      </c>
      <c r="B2278" s="1244" t="s">
        <v>4485</v>
      </c>
      <c r="C2278" s="1244" t="s">
        <v>4486</v>
      </c>
      <c r="D2278" s="1352">
        <v>903.9</v>
      </c>
    </row>
    <row r="2279" spans="1:4" s="977" customFormat="1" ht="18" customHeight="1" x14ac:dyDescent="0.2">
      <c r="A2279" s="1351" t="s">
        <v>4541</v>
      </c>
      <c r="B2279" s="1244" t="s">
        <v>4485</v>
      </c>
      <c r="C2279" s="1244" t="s">
        <v>4486</v>
      </c>
      <c r="D2279" s="1352">
        <v>903.9</v>
      </c>
    </row>
    <row r="2280" spans="1:4" s="977" customFormat="1" ht="18" customHeight="1" x14ac:dyDescent="0.2">
      <c r="A2280" s="1351" t="s">
        <v>4544</v>
      </c>
      <c r="B2280" s="1244" t="s">
        <v>4485</v>
      </c>
      <c r="C2280" s="1244" t="s">
        <v>4486</v>
      </c>
      <c r="D2280" s="1352">
        <v>903.9</v>
      </c>
    </row>
    <row r="2281" spans="1:4" s="977" customFormat="1" ht="18" customHeight="1" x14ac:dyDescent="0.2">
      <c r="A2281" s="1351" t="s">
        <v>4545</v>
      </c>
      <c r="B2281" s="1244" t="s">
        <v>4485</v>
      </c>
      <c r="C2281" s="1244" t="s">
        <v>4486</v>
      </c>
      <c r="D2281" s="1352">
        <v>903.9</v>
      </c>
    </row>
    <row r="2282" spans="1:4" s="977" customFormat="1" ht="18" customHeight="1" x14ac:dyDescent="0.2">
      <c r="A2282" s="1351" t="s">
        <v>4546</v>
      </c>
      <c r="B2282" s="1244" t="s">
        <v>4485</v>
      </c>
      <c r="C2282" s="1244" t="s">
        <v>4486</v>
      </c>
      <c r="D2282" s="1352">
        <v>903.9</v>
      </c>
    </row>
    <row r="2283" spans="1:4" s="977" customFormat="1" ht="18" customHeight="1" x14ac:dyDescent="0.2">
      <c r="A2283" s="1351" t="s">
        <v>4547</v>
      </c>
      <c r="B2283" s="1244" t="s">
        <v>4485</v>
      </c>
      <c r="C2283" s="1244" t="s">
        <v>4486</v>
      </c>
      <c r="D2283" s="1352">
        <v>903.9</v>
      </c>
    </row>
    <row r="2284" spans="1:4" s="977" customFormat="1" ht="18" customHeight="1" x14ac:dyDescent="0.2">
      <c r="A2284" s="1351" t="s">
        <v>4548</v>
      </c>
      <c r="B2284" s="1244" t="s">
        <v>4485</v>
      </c>
      <c r="C2284" s="1244" t="s">
        <v>4486</v>
      </c>
      <c r="D2284" s="1352">
        <v>903.9</v>
      </c>
    </row>
    <row r="2285" spans="1:4" s="977" customFormat="1" ht="18" customHeight="1" x14ac:dyDescent="0.2">
      <c r="A2285" s="1351" t="s">
        <v>4549</v>
      </c>
      <c r="B2285" s="1244" t="s">
        <v>4485</v>
      </c>
      <c r="C2285" s="1244" t="s">
        <v>4486</v>
      </c>
      <c r="D2285" s="1352">
        <v>903.9</v>
      </c>
    </row>
    <row r="2286" spans="1:4" s="977" customFormat="1" ht="18" customHeight="1" x14ac:dyDescent="0.2">
      <c r="A2286" s="1351" t="s">
        <v>4550</v>
      </c>
      <c r="B2286" s="1244" t="s">
        <v>4485</v>
      </c>
      <c r="C2286" s="1244" t="s">
        <v>4486</v>
      </c>
      <c r="D2286" s="1352">
        <v>903.9</v>
      </c>
    </row>
    <row r="2287" spans="1:4" s="977" customFormat="1" ht="18" customHeight="1" x14ac:dyDescent="0.2">
      <c r="A2287" s="1351" t="s">
        <v>4551</v>
      </c>
      <c r="B2287" s="1244" t="s">
        <v>4485</v>
      </c>
      <c r="C2287" s="1244" t="s">
        <v>4486</v>
      </c>
      <c r="D2287" s="1352">
        <v>903.9</v>
      </c>
    </row>
    <row r="2288" spans="1:4" s="977" customFormat="1" ht="18" customHeight="1" x14ac:dyDescent="0.2">
      <c r="A2288" s="1351" t="s">
        <v>4552</v>
      </c>
      <c r="B2288" s="1244" t="s">
        <v>4485</v>
      </c>
      <c r="C2288" s="1244" t="s">
        <v>4486</v>
      </c>
      <c r="D2288" s="1352">
        <v>903.9</v>
      </c>
    </row>
    <row r="2289" spans="1:4" s="977" customFormat="1" ht="18" customHeight="1" x14ac:dyDescent="0.2">
      <c r="A2289" s="1351" t="s">
        <v>4553</v>
      </c>
      <c r="B2289" s="1244" t="s">
        <v>4485</v>
      </c>
      <c r="C2289" s="1244" t="s">
        <v>4486</v>
      </c>
      <c r="D2289" s="1352">
        <v>903.9</v>
      </c>
    </row>
    <row r="2290" spans="1:4" s="977" customFormat="1" ht="18" customHeight="1" x14ac:dyDescent="0.2">
      <c r="A2290" s="1351" t="s">
        <v>4554</v>
      </c>
      <c r="B2290" s="1244" t="s">
        <v>4555</v>
      </c>
      <c r="C2290" s="1244" t="s">
        <v>4556</v>
      </c>
      <c r="D2290" s="1352">
        <v>2074.9899999999998</v>
      </c>
    </row>
    <row r="2291" spans="1:4" s="977" customFormat="1" ht="18" customHeight="1" x14ac:dyDescent="0.2">
      <c r="A2291" s="1351" t="s">
        <v>4557</v>
      </c>
      <c r="B2291" s="1244" t="s">
        <v>4485</v>
      </c>
      <c r="C2291" s="1244" t="s">
        <v>4486</v>
      </c>
      <c r="D2291" s="1352">
        <v>903.9</v>
      </c>
    </row>
    <row r="2292" spans="1:4" s="977" customFormat="1" ht="18" customHeight="1" x14ac:dyDescent="0.2">
      <c r="A2292" s="1351" t="s">
        <v>4558</v>
      </c>
      <c r="B2292" s="1244" t="s">
        <v>4485</v>
      </c>
      <c r="C2292" s="1244" t="s">
        <v>4486</v>
      </c>
      <c r="D2292" s="1352">
        <v>903.9</v>
      </c>
    </row>
    <row r="2293" spans="1:4" s="977" customFormat="1" ht="18" customHeight="1" x14ac:dyDescent="0.2">
      <c r="A2293" s="1351" t="s">
        <v>4559</v>
      </c>
      <c r="B2293" s="1244" t="s">
        <v>4485</v>
      </c>
      <c r="C2293" s="1244" t="s">
        <v>4486</v>
      </c>
      <c r="D2293" s="1352">
        <v>903.9</v>
      </c>
    </row>
    <row r="2294" spans="1:4" s="977" customFormat="1" ht="18" customHeight="1" x14ac:dyDescent="0.2">
      <c r="A2294" s="1351" t="s">
        <v>4560</v>
      </c>
      <c r="B2294" s="1244" t="s">
        <v>4485</v>
      </c>
      <c r="C2294" s="1244" t="s">
        <v>4486</v>
      </c>
      <c r="D2294" s="1352">
        <v>903.9</v>
      </c>
    </row>
    <row r="2295" spans="1:4" s="977" customFormat="1" ht="18" customHeight="1" x14ac:dyDescent="0.2">
      <c r="A2295" s="1351" t="s">
        <v>4561</v>
      </c>
      <c r="B2295" s="1244" t="s">
        <v>4485</v>
      </c>
      <c r="C2295" s="1244" t="s">
        <v>4486</v>
      </c>
      <c r="D2295" s="1352">
        <v>903.9</v>
      </c>
    </row>
    <row r="2296" spans="1:4" s="977" customFormat="1" ht="18" customHeight="1" x14ac:dyDescent="0.2">
      <c r="A2296" s="1351" t="s">
        <v>4562</v>
      </c>
      <c r="B2296" s="1244" t="s">
        <v>4485</v>
      </c>
      <c r="C2296" s="1244" t="s">
        <v>4486</v>
      </c>
      <c r="D2296" s="1352">
        <v>903.9</v>
      </c>
    </row>
    <row r="2297" spans="1:4" s="977" customFormat="1" ht="18" customHeight="1" x14ac:dyDescent="0.2">
      <c r="A2297" s="1351" t="s">
        <v>4563</v>
      </c>
      <c r="B2297" s="1244" t="s">
        <v>4485</v>
      </c>
      <c r="C2297" s="1244" t="s">
        <v>4486</v>
      </c>
      <c r="D2297" s="1352">
        <v>903.9</v>
      </c>
    </row>
    <row r="2298" spans="1:4" s="977" customFormat="1" ht="18" customHeight="1" x14ac:dyDescent="0.2">
      <c r="A2298" s="1351" t="s">
        <v>4564</v>
      </c>
      <c r="B2298" s="1244" t="s">
        <v>4485</v>
      </c>
      <c r="C2298" s="1244" t="s">
        <v>4486</v>
      </c>
      <c r="D2298" s="1352">
        <v>903.9</v>
      </c>
    </row>
    <row r="2299" spans="1:4" s="977" customFormat="1" ht="18" customHeight="1" x14ac:dyDescent="0.2">
      <c r="A2299" s="1351" t="s">
        <v>4565</v>
      </c>
      <c r="B2299" s="1244" t="s">
        <v>4485</v>
      </c>
      <c r="C2299" s="1244" t="s">
        <v>4486</v>
      </c>
      <c r="D2299" s="1352">
        <v>903.9</v>
      </c>
    </row>
    <row r="2300" spans="1:4" s="977" customFormat="1" ht="18" customHeight="1" x14ac:dyDescent="0.2">
      <c r="A2300" s="1351" t="s">
        <v>4566</v>
      </c>
      <c r="B2300" s="1244" t="s">
        <v>4485</v>
      </c>
      <c r="C2300" s="1244" t="s">
        <v>4486</v>
      </c>
      <c r="D2300" s="1352">
        <v>903.9</v>
      </c>
    </row>
    <row r="2301" spans="1:4" s="977" customFormat="1" ht="18" customHeight="1" x14ac:dyDescent="0.2">
      <c r="A2301" s="1351" t="s">
        <v>4567</v>
      </c>
      <c r="B2301" s="1244" t="s">
        <v>4568</v>
      </c>
      <c r="C2301" s="1244" t="s">
        <v>4569</v>
      </c>
      <c r="D2301" s="1352">
        <v>12707.11</v>
      </c>
    </row>
    <row r="2302" spans="1:4" s="977" customFormat="1" ht="18" customHeight="1" x14ac:dyDescent="0.2">
      <c r="A2302" s="1351" t="s">
        <v>4570</v>
      </c>
      <c r="B2302" s="1244" t="s">
        <v>4555</v>
      </c>
      <c r="C2302" s="1244" t="s">
        <v>4556</v>
      </c>
      <c r="D2302" s="1352">
        <v>2074.9899999999998</v>
      </c>
    </row>
    <row r="2303" spans="1:4" s="977" customFormat="1" ht="18" customHeight="1" x14ac:dyDescent="0.2">
      <c r="A2303" s="1351" t="s">
        <v>4571</v>
      </c>
      <c r="B2303" s="1244" t="s">
        <v>4485</v>
      </c>
      <c r="C2303" s="1244" t="s">
        <v>4486</v>
      </c>
      <c r="D2303" s="1352">
        <v>903.9</v>
      </c>
    </row>
    <row r="2304" spans="1:4" s="977" customFormat="1" ht="18" customHeight="1" x14ac:dyDescent="0.2">
      <c r="A2304" s="1351" t="s">
        <v>4572</v>
      </c>
      <c r="B2304" s="1244" t="s">
        <v>4485</v>
      </c>
      <c r="C2304" s="1244" t="s">
        <v>4486</v>
      </c>
      <c r="D2304" s="1352">
        <v>903.9</v>
      </c>
    </row>
    <row r="2305" spans="1:4" s="977" customFormat="1" ht="18" customHeight="1" x14ac:dyDescent="0.2">
      <c r="A2305" s="1351" t="s">
        <v>4573</v>
      </c>
      <c r="B2305" s="1244" t="s">
        <v>4485</v>
      </c>
      <c r="C2305" s="1244" t="s">
        <v>4486</v>
      </c>
      <c r="D2305" s="1352">
        <v>903.9</v>
      </c>
    </row>
    <row r="2306" spans="1:4" s="977" customFormat="1" ht="18" customHeight="1" x14ac:dyDescent="0.2">
      <c r="A2306" s="1351" t="s">
        <v>4574</v>
      </c>
      <c r="B2306" s="1244" t="s">
        <v>4485</v>
      </c>
      <c r="C2306" s="1244" t="s">
        <v>4486</v>
      </c>
      <c r="D2306" s="1352">
        <v>903.9</v>
      </c>
    </row>
    <row r="2307" spans="1:4" s="977" customFormat="1" ht="18" customHeight="1" x14ac:dyDescent="0.2">
      <c r="A2307" s="1351" t="s">
        <v>4575</v>
      </c>
      <c r="B2307" s="1244" t="s">
        <v>4485</v>
      </c>
      <c r="C2307" s="1244" t="s">
        <v>4486</v>
      </c>
      <c r="D2307" s="1352">
        <v>903.9</v>
      </c>
    </row>
    <row r="2308" spans="1:4" s="977" customFormat="1" ht="18" customHeight="1" x14ac:dyDescent="0.2">
      <c r="A2308" s="1351" t="s">
        <v>4576</v>
      </c>
      <c r="B2308" s="1244" t="s">
        <v>4485</v>
      </c>
      <c r="C2308" s="1244" t="s">
        <v>4486</v>
      </c>
      <c r="D2308" s="1352">
        <v>903.9</v>
      </c>
    </row>
    <row r="2309" spans="1:4" s="977" customFormat="1" ht="18" customHeight="1" x14ac:dyDescent="0.2">
      <c r="A2309" s="1351" t="s">
        <v>4577</v>
      </c>
      <c r="B2309" s="1244" t="s">
        <v>4485</v>
      </c>
      <c r="C2309" s="1244" t="s">
        <v>4486</v>
      </c>
      <c r="D2309" s="1352">
        <v>903.9</v>
      </c>
    </row>
    <row r="2310" spans="1:4" s="977" customFormat="1" ht="18" customHeight="1" x14ac:dyDescent="0.2">
      <c r="A2310" s="1351" t="s">
        <v>4578</v>
      </c>
      <c r="B2310" s="1244" t="s">
        <v>4485</v>
      </c>
      <c r="C2310" s="1244" t="s">
        <v>4486</v>
      </c>
      <c r="D2310" s="1352">
        <v>903.9</v>
      </c>
    </row>
    <row r="2311" spans="1:4" s="977" customFormat="1" ht="18" customHeight="1" x14ac:dyDescent="0.2">
      <c r="A2311" s="1351" t="s">
        <v>4579</v>
      </c>
      <c r="B2311" s="1244" t="s">
        <v>4485</v>
      </c>
      <c r="C2311" s="1244" t="s">
        <v>4486</v>
      </c>
      <c r="D2311" s="1352">
        <v>903.9</v>
      </c>
    </row>
    <row r="2312" spans="1:4" s="977" customFormat="1" ht="18" customHeight="1" x14ac:dyDescent="0.2">
      <c r="A2312" s="1351" t="s">
        <v>4580</v>
      </c>
      <c r="B2312" s="1244" t="s">
        <v>4485</v>
      </c>
      <c r="C2312" s="1244" t="s">
        <v>4486</v>
      </c>
      <c r="D2312" s="1352">
        <v>903.9</v>
      </c>
    </row>
    <row r="2313" spans="1:4" s="977" customFormat="1" ht="18" customHeight="1" x14ac:dyDescent="0.2">
      <c r="A2313" s="1351" t="s">
        <v>4581</v>
      </c>
      <c r="B2313" s="1244" t="s">
        <v>4555</v>
      </c>
      <c r="C2313" s="1244" t="s">
        <v>4556</v>
      </c>
      <c r="D2313" s="1352">
        <v>2074.9899999999998</v>
      </c>
    </row>
    <row r="2314" spans="1:4" s="977" customFormat="1" ht="18" customHeight="1" x14ac:dyDescent="0.2">
      <c r="A2314" s="1351" t="s">
        <v>4582</v>
      </c>
      <c r="B2314" s="1244" t="s">
        <v>4485</v>
      </c>
      <c r="C2314" s="1244" t="s">
        <v>4486</v>
      </c>
      <c r="D2314" s="1352">
        <v>903.9</v>
      </c>
    </row>
    <row r="2315" spans="1:4" s="977" customFormat="1" ht="18" customHeight="1" x14ac:dyDescent="0.2">
      <c r="A2315" s="1351" t="s">
        <v>4583</v>
      </c>
      <c r="B2315" s="1244" t="s">
        <v>4485</v>
      </c>
      <c r="C2315" s="1244" t="s">
        <v>4486</v>
      </c>
      <c r="D2315" s="1352">
        <v>903.9</v>
      </c>
    </row>
    <row r="2316" spans="1:4" s="977" customFormat="1" ht="18" customHeight="1" x14ac:dyDescent="0.2">
      <c r="A2316" s="1351" t="s">
        <v>4584</v>
      </c>
      <c r="B2316" s="1244" t="s">
        <v>4485</v>
      </c>
      <c r="C2316" s="1244" t="s">
        <v>4486</v>
      </c>
      <c r="D2316" s="1352">
        <v>903.9</v>
      </c>
    </row>
    <row r="2317" spans="1:4" s="977" customFormat="1" ht="18" customHeight="1" x14ac:dyDescent="0.2">
      <c r="A2317" s="1351" t="s">
        <v>4585</v>
      </c>
      <c r="B2317" s="1244" t="s">
        <v>4485</v>
      </c>
      <c r="C2317" s="1244" t="s">
        <v>4486</v>
      </c>
      <c r="D2317" s="1352">
        <v>903.9</v>
      </c>
    </row>
    <row r="2318" spans="1:4" s="977" customFormat="1" ht="18" customHeight="1" x14ac:dyDescent="0.2">
      <c r="A2318" s="1351" t="s">
        <v>4586</v>
      </c>
      <c r="B2318" s="1244" t="s">
        <v>4485</v>
      </c>
      <c r="C2318" s="1244" t="s">
        <v>4486</v>
      </c>
      <c r="D2318" s="1352">
        <v>903.9</v>
      </c>
    </row>
    <row r="2319" spans="1:4" s="977" customFormat="1" ht="18" customHeight="1" x14ac:dyDescent="0.2">
      <c r="A2319" s="1351" t="s">
        <v>4587</v>
      </c>
      <c r="B2319" s="1244" t="s">
        <v>4485</v>
      </c>
      <c r="C2319" s="1244" t="s">
        <v>4486</v>
      </c>
      <c r="D2319" s="1352">
        <v>903.9</v>
      </c>
    </row>
    <row r="2320" spans="1:4" s="977" customFormat="1" ht="18" customHeight="1" x14ac:dyDescent="0.2">
      <c r="A2320" s="1351" t="s">
        <v>4588</v>
      </c>
      <c r="B2320" s="1244" t="s">
        <v>4485</v>
      </c>
      <c r="C2320" s="1244" t="s">
        <v>4486</v>
      </c>
      <c r="D2320" s="1352">
        <v>903.9</v>
      </c>
    </row>
    <row r="2321" spans="1:4" s="977" customFormat="1" ht="18" customHeight="1" x14ac:dyDescent="0.2">
      <c r="A2321" s="1351" t="s">
        <v>4589</v>
      </c>
      <c r="B2321" s="1244" t="s">
        <v>4485</v>
      </c>
      <c r="C2321" s="1244" t="s">
        <v>4486</v>
      </c>
      <c r="D2321" s="1352">
        <v>903.9</v>
      </c>
    </row>
    <row r="2322" spans="1:4" s="977" customFormat="1" ht="18" customHeight="1" x14ac:dyDescent="0.2">
      <c r="A2322" s="1351" t="s">
        <v>4590</v>
      </c>
      <c r="B2322" s="1244" t="s">
        <v>4485</v>
      </c>
      <c r="C2322" s="1244" t="s">
        <v>4486</v>
      </c>
      <c r="D2322" s="1352">
        <v>903.9</v>
      </c>
    </row>
    <row r="2323" spans="1:4" s="977" customFormat="1" ht="18" customHeight="1" x14ac:dyDescent="0.2">
      <c r="A2323" s="1351" t="s">
        <v>4591</v>
      </c>
      <c r="B2323" s="1244" t="s">
        <v>4485</v>
      </c>
      <c r="C2323" s="1244" t="s">
        <v>4486</v>
      </c>
      <c r="D2323" s="1352">
        <v>903.9</v>
      </c>
    </row>
    <row r="2324" spans="1:4" s="977" customFormat="1" ht="18" customHeight="1" x14ac:dyDescent="0.2">
      <c r="A2324" s="1351" t="s">
        <v>4592</v>
      </c>
      <c r="B2324" s="1244" t="s">
        <v>4555</v>
      </c>
      <c r="C2324" s="1244" t="s">
        <v>4556</v>
      </c>
      <c r="D2324" s="1352">
        <v>2074.9899999999998</v>
      </c>
    </row>
    <row r="2325" spans="1:4" s="977" customFormat="1" ht="18" customHeight="1" x14ac:dyDescent="0.2">
      <c r="A2325" s="1351" t="s">
        <v>4593</v>
      </c>
      <c r="B2325" s="1244" t="s">
        <v>4485</v>
      </c>
      <c r="C2325" s="1244" t="s">
        <v>4486</v>
      </c>
      <c r="D2325" s="1352">
        <v>903.9</v>
      </c>
    </row>
    <row r="2326" spans="1:4" s="977" customFormat="1" ht="18" customHeight="1" x14ac:dyDescent="0.2">
      <c r="A2326" s="1351" t="s">
        <v>4594</v>
      </c>
      <c r="B2326" s="1244" t="s">
        <v>4485</v>
      </c>
      <c r="C2326" s="1244" t="s">
        <v>4486</v>
      </c>
      <c r="D2326" s="1352">
        <v>903.9</v>
      </c>
    </row>
    <row r="2327" spans="1:4" s="977" customFormat="1" ht="18" customHeight="1" x14ac:dyDescent="0.2">
      <c r="A2327" s="1351" t="s">
        <v>4595</v>
      </c>
      <c r="B2327" s="1244" t="s">
        <v>4485</v>
      </c>
      <c r="C2327" s="1244" t="s">
        <v>4486</v>
      </c>
      <c r="D2327" s="1352">
        <v>903.9</v>
      </c>
    </row>
    <row r="2328" spans="1:4" s="977" customFormat="1" ht="18" customHeight="1" x14ac:dyDescent="0.2">
      <c r="A2328" s="1351" t="s">
        <v>4596</v>
      </c>
      <c r="B2328" s="1244" t="s">
        <v>4485</v>
      </c>
      <c r="C2328" s="1244" t="s">
        <v>4486</v>
      </c>
      <c r="D2328" s="1352">
        <v>903.9</v>
      </c>
    </row>
    <row r="2329" spans="1:4" s="977" customFormat="1" ht="18" customHeight="1" x14ac:dyDescent="0.2">
      <c r="A2329" s="1351" t="s">
        <v>4597</v>
      </c>
      <c r="B2329" s="1244" t="s">
        <v>4485</v>
      </c>
      <c r="C2329" s="1244" t="s">
        <v>4486</v>
      </c>
      <c r="D2329" s="1352">
        <v>903.9</v>
      </c>
    </row>
    <row r="2330" spans="1:4" s="977" customFormat="1" ht="18" customHeight="1" x14ac:dyDescent="0.2">
      <c r="A2330" s="1351" t="s">
        <v>4598</v>
      </c>
      <c r="B2330" s="1244" t="s">
        <v>4485</v>
      </c>
      <c r="C2330" s="1244" t="s">
        <v>4486</v>
      </c>
      <c r="D2330" s="1352">
        <v>903.9</v>
      </c>
    </row>
    <row r="2331" spans="1:4" s="977" customFormat="1" ht="18" customHeight="1" x14ac:dyDescent="0.2">
      <c r="A2331" s="1351" t="s">
        <v>4599</v>
      </c>
      <c r="B2331" s="1244" t="s">
        <v>4485</v>
      </c>
      <c r="C2331" s="1244" t="s">
        <v>4486</v>
      </c>
      <c r="D2331" s="1352">
        <v>903.9</v>
      </c>
    </row>
    <row r="2332" spans="1:4" s="977" customFormat="1" ht="18" customHeight="1" x14ac:dyDescent="0.2">
      <c r="A2332" s="1351" t="s">
        <v>4600</v>
      </c>
      <c r="B2332" s="1244" t="s">
        <v>4485</v>
      </c>
      <c r="C2332" s="1244" t="s">
        <v>4486</v>
      </c>
      <c r="D2332" s="1352">
        <v>903.9</v>
      </c>
    </row>
    <row r="2333" spans="1:4" s="977" customFormat="1" ht="18" customHeight="1" x14ac:dyDescent="0.2">
      <c r="A2333" s="1351" t="s">
        <v>4601</v>
      </c>
      <c r="B2333" s="1244" t="s">
        <v>4485</v>
      </c>
      <c r="C2333" s="1244" t="s">
        <v>4486</v>
      </c>
      <c r="D2333" s="1352">
        <v>903.9</v>
      </c>
    </row>
    <row r="2334" spans="1:4" s="977" customFormat="1" ht="18" customHeight="1" x14ac:dyDescent="0.2">
      <c r="A2334" s="1351" t="s">
        <v>4602</v>
      </c>
      <c r="B2334" s="1244" t="s">
        <v>4485</v>
      </c>
      <c r="C2334" s="1244" t="s">
        <v>4486</v>
      </c>
      <c r="D2334" s="1352">
        <v>903.9</v>
      </c>
    </row>
    <row r="2335" spans="1:4" s="977" customFormat="1" ht="18" customHeight="1" x14ac:dyDescent="0.2">
      <c r="A2335" s="1351" t="s">
        <v>4603</v>
      </c>
      <c r="B2335" s="1244" t="s">
        <v>4555</v>
      </c>
      <c r="C2335" s="1244" t="s">
        <v>4556</v>
      </c>
      <c r="D2335" s="1352">
        <v>2074.9899999999998</v>
      </c>
    </row>
    <row r="2336" spans="1:4" s="977" customFormat="1" ht="18" customHeight="1" x14ac:dyDescent="0.2">
      <c r="A2336" s="1351" t="s">
        <v>4604</v>
      </c>
      <c r="B2336" s="1244" t="s">
        <v>4485</v>
      </c>
      <c r="C2336" s="1244" t="s">
        <v>4486</v>
      </c>
      <c r="D2336" s="1352">
        <v>903.9</v>
      </c>
    </row>
    <row r="2337" spans="1:4" s="977" customFormat="1" ht="18" customHeight="1" x14ac:dyDescent="0.2">
      <c r="A2337" s="1351" t="s">
        <v>4605</v>
      </c>
      <c r="B2337" s="1244" t="s">
        <v>4485</v>
      </c>
      <c r="C2337" s="1244" t="s">
        <v>4486</v>
      </c>
      <c r="D2337" s="1352">
        <v>903.9</v>
      </c>
    </row>
    <row r="2338" spans="1:4" s="977" customFormat="1" ht="18" customHeight="1" x14ac:dyDescent="0.2">
      <c r="A2338" s="1351" t="s">
        <v>4606</v>
      </c>
      <c r="B2338" s="1244" t="s">
        <v>4485</v>
      </c>
      <c r="C2338" s="1244" t="s">
        <v>4486</v>
      </c>
      <c r="D2338" s="1352">
        <v>903.9</v>
      </c>
    </row>
    <row r="2339" spans="1:4" s="977" customFormat="1" ht="18" customHeight="1" x14ac:dyDescent="0.2">
      <c r="A2339" s="1351" t="s">
        <v>4607</v>
      </c>
      <c r="B2339" s="1244" t="s">
        <v>4485</v>
      </c>
      <c r="C2339" s="1244" t="s">
        <v>4486</v>
      </c>
      <c r="D2339" s="1352">
        <v>903.9</v>
      </c>
    </row>
    <row r="2340" spans="1:4" s="977" customFormat="1" ht="18" customHeight="1" x14ac:dyDescent="0.2">
      <c r="A2340" s="1351" t="s">
        <v>4608</v>
      </c>
      <c r="B2340" s="1244" t="s">
        <v>4485</v>
      </c>
      <c r="C2340" s="1244" t="s">
        <v>4486</v>
      </c>
      <c r="D2340" s="1352">
        <v>903.9</v>
      </c>
    </row>
    <row r="2341" spans="1:4" s="977" customFormat="1" ht="18" customHeight="1" x14ac:dyDescent="0.2">
      <c r="A2341" s="1351" t="s">
        <v>4609</v>
      </c>
      <c r="B2341" s="1244" t="s">
        <v>4485</v>
      </c>
      <c r="C2341" s="1244" t="s">
        <v>4486</v>
      </c>
      <c r="D2341" s="1352">
        <v>903.9</v>
      </c>
    </row>
    <row r="2342" spans="1:4" s="977" customFormat="1" ht="18" customHeight="1" x14ac:dyDescent="0.2">
      <c r="A2342" s="1351" t="s">
        <v>4610</v>
      </c>
      <c r="B2342" s="1244" t="s">
        <v>4485</v>
      </c>
      <c r="C2342" s="1244" t="s">
        <v>4486</v>
      </c>
      <c r="D2342" s="1352">
        <v>903.9</v>
      </c>
    </row>
    <row r="2343" spans="1:4" s="977" customFormat="1" ht="18" customHeight="1" x14ac:dyDescent="0.2">
      <c r="A2343" s="1351" t="s">
        <v>4611</v>
      </c>
      <c r="B2343" s="1244" t="s">
        <v>4485</v>
      </c>
      <c r="C2343" s="1244" t="s">
        <v>4486</v>
      </c>
      <c r="D2343" s="1352">
        <v>903.9</v>
      </c>
    </row>
    <row r="2344" spans="1:4" s="977" customFormat="1" ht="18" customHeight="1" x14ac:dyDescent="0.2">
      <c r="A2344" s="1351" t="s">
        <v>4612</v>
      </c>
      <c r="B2344" s="1244" t="s">
        <v>4485</v>
      </c>
      <c r="C2344" s="1244" t="s">
        <v>4486</v>
      </c>
      <c r="D2344" s="1352">
        <v>903.9</v>
      </c>
    </row>
    <row r="2345" spans="1:4" s="977" customFormat="1" ht="18" customHeight="1" x14ac:dyDescent="0.2">
      <c r="A2345" s="1351" t="s">
        <v>4613</v>
      </c>
      <c r="B2345" s="1244" t="s">
        <v>4485</v>
      </c>
      <c r="C2345" s="1244" t="s">
        <v>4486</v>
      </c>
      <c r="D2345" s="1352">
        <v>903.9</v>
      </c>
    </row>
    <row r="2346" spans="1:4" s="977" customFormat="1" ht="18" customHeight="1" x14ac:dyDescent="0.2">
      <c r="A2346" s="1351" t="s">
        <v>4614</v>
      </c>
      <c r="B2346" s="1244" t="s">
        <v>4615</v>
      </c>
      <c r="C2346" s="1244" t="s">
        <v>4616</v>
      </c>
      <c r="D2346" s="1352">
        <v>10000</v>
      </c>
    </row>
    <row r="2347" spans="1:4" s="977" customFormat="1" ht="18" customHeight="1" x14ac:dyDescent="0.2">
      <c r="A2347" s="1351" t="s">
        <v>4617</v>
      </c>
      <c r="B2347" s="1244" t="s">
        <v>4485</v>
      </c>
      <c r="C2347" s="1244" t="s">
        <v>4486</v>
      </c>
      <c r="D2347" s="1352">
        <v>903.9</v>
      </c>
    </row>
    <row r="2348" spans="1:4" s="977" customFormat="1" ht="18" customHeight="1" x14ac:dyDescent="0.2">
      <c r="A2348" s="1351" t="s">
        <v>4618</v>
      </c>
      <c r="B2348" s="1244" t="s">
        <v>4485</v>
      </c>
      <c r="C2348" s="1244" t="s">
        <v>4486</v>
      </c>
      <c r="D2348" s="1352">
        <v>903.9</v>
      </c>
    </row>
    <row r="2349" spans="1:4" s="977" customFormat="1" ht="18" customHeight="1" x14ac:dyDescent="0.2">
      <c r="A2349" s="1351" t="s">
        <v>4619</v>
      </c>
      <c r="B2349" s="1244" t="s">
        <v>4485</v>
      </c>
      <c r="C2349" s="1244" t="s">
        <v>4486</v>
      </c>
      <c r="D2349" s="1352">
        <v>903.9</v>
      </c>
    </row>
    <row r="2350" spans="1:4" s="977" customFormat="1" ht="18" customHeight="1" x14ac:dyDescent="0.2">
      <c r="A2350" s="1351" t="s">
        <v>4620</v>
      </c>
      <c r="B2350" s="1244" t="s">
        <v>4485</v>
      </c>
      <c r="C2350" s="1244" t="s">
        <v>4486</v>
      </c>
      <c r="D2350" s="1352">
        <v>903.9</v>
      </c>
    </row>
    <row r="2351" spans="1:4" s="977" customFormat="1" ht="18" customHeight="1" x14ac:dyDescent="0.2">
      <c r="A2351" s="1351" t="s">
        <v>4621</v>
      </c>
      <c r="B2351" s="1244" t="s">
        <v>4485</v>
      </c>
      <c r="C2351" s="1244" t="s">
        <v>4486</v>
      </c>
      <c r="D2351" s="1352">
        <v>903.9</v>
      </c>
    </row>
    <row r="2352" spans="1:4" s="977" customFormat="1" ht="18" customHeight="1" x14ac:dyDescent="0.2">
      <c r="A2352" s="1351" t="s">
        <v>4622</v>
      </c>
      <c r="B2352" s="1244" t="s">
        <v>4485</v>
      </c>
      <c r="C2352" s="1244" t="s">
        <v>4486</v>
      </c>
      <c r="D2352" s="1352">
        <v>903.9</v>
      </c>
    </row>
    <row r="2353" spans="1:4" s="977" customFormat="1" ht="18" customHeight="1" x14ac:dyDescent="0.2">
      <c r="A2353" s="1351" t="s">
        <v>4623</v>
      </c>
      <c r="B2353" s="1244" t="s">
        <v>4485</v>
      </c>
      <c r="C2353" s="1244" t="s">
        <v>4486</v>
      </c>
      <c r="D2353" s="1352">
        <v>903.9</v>
      </c>
    </row>
    <row r="2354" spans="1:4" s="977" customFormat="1" ht="18" customHeight="1" x14ac:dyDescent="0.2">
      <c r="A2354" s="1351" t="s">
        <v>4624</v>
      </c>
      <c r="B2354" s="1244" t="s">
        <v>4485</v>
      </c>
      <c r="C2354" s="1244" t="s">
        <v>4486</v>
      </c>
      <c r="D2354" s="1352">
        <v>903.9</v>
      </c>
    </row>
    <row r="2355" spans="1:4" s="977" customFormat="1" ht="18" customHeight="1" x14ac:dyDescent="0.2">
      <c r="A2355" s="1351" t="s">
        <v>4625</v>
      </c>
      <c r="B2355" s="1244" t="s">
        <v>4485</v>
      </c>
      <c r="C2355" s="1244" t="s">
        <v>4486</v>
      </c>
      <c r="D2355" s="1352">
        <v>903.9</v>
      </c>
    </row>
    <row r="2356" spans="1:4" s="977" customFormat="1" ht="18" customHeight="1" x14ac:dyDescent="0.2">
      <c r="A2356" s="1351" t="s">
        <v>4626</v>
      </c>
      <c r="B2356" s="1244" t="s">
        <v>4485</v>
      </c>
      <c r="C2356" s="1244" t="s">
        <v>4486</v>
      </c>
      <c r="D2356" s="1352">
        <v>903.9</v>
      </c>
    </row>
    <row r="2357" spans="1:4" s="977" customFormat="1" ht="18" customHeight="1" x14ac:dyDescent="0.2">
      <c r="A2357" s="1351" t="s">
        <v>4627</v>
      </c>
      <c r="B2357" s="1244" t="s">
        <v>1548</v>
      </c>
      <c r="C2357" s="1244" t="s">
        <v>1549</v>
      </c>
      <c r="D2357" s="1352">
        <v>1</v>
      </c>
    </row>
    <row r="2358" spans="1:4" s="977" customFormat="1" ht="18" customHeight="1" x14ac:dyDescent="0.2">
      <c r="A2358" s="1351" t="s">
        <v>4628</v>
      </c>
      <c r="B2358" s="1244" t="s">
        <v>4485</v>
      </c>
      <c r="C2358" s="1244" t="s">
        <v>4486</v>
      </c>
      <c r="D2358" s="1352">
        <v>903.9</v>
      </c>
    </row>
    <row r="2359" spans="1:4" s="977" customFormat="1" ht="18" customHeight="1" x14ac:dyDescent="0.2">
      <c r="A2359" s="1351" t="s">
        <v>4629</v>
      </c>
      <c r="B2359" s="1244" t="s">
        <v>4485</v>
      </c>
      <c r="C2359" s="1244" t="s">
        <v>4486</v>
      </c>
      <c r="D2359" s="1352">
        <v>903.9</v>
      </c>
    </row>
    <row r="2360" spans="1:4" s="977" customFormat="1" ht="18" customHeight="1" x14ac:dyDescent="0.2">
      <c r="A2360" s="1351" t="s">
        <v>4630</v>
      </c>
      <c r="B2360" s="1244" t="s">
        <v>4485</v>
      </c>
      <c r="C2360" s="1244" t="s">
        <v>4486</v>
      </c>
      <c r="D2360" s="1352">
        <v>903.9</v>
      </c>
    </row>
    <row r="2361" spans="1:4" s="977" customFormat="1" ht="18" customHeight="1" x14ac:dyDescent="0.2">
      <c r="A2361" s="1351" t="s">
        <v>4631</v>
      </c>
      <c r="B2361" s="1244" t="s">
        <v>4485</v>
      </c>
      <c r="C2361" s="1244" t="s">
        <v>4486</v>
      </c>
      <c r="D2361" s="1352">
        <v>903.9</v>
      </c>
    </row>
    <row r="2362" spans="1:4" s="977" customFormat="1" ht="18" customHeight="1" x14ac:dyDescent="0.2">
      <c r="A2362" s="1351" t="s">
        <v>4632</v>
      </c>
      <c r="B2362" s="1244" t="s">
        <v>4485</v>
      </c>
      <c r="C2362" s="1244" t="s">
        <v>4486</v>
      </c>
      <c r="D2362" s="1352">
        <v>903.9</v>
      </c>
    </row>
    <row r="2363" spans="1:4" s="977" customFormat="1" ht="18" customHeight="1" x14ac:dyDescent="0.2">
      <c r="A2363" s="1351" t="s">
        <v>4633</v>
      </c>
      <c r="B2363" s="1244" t="s">
        <v>4485</v>
      </c>
      <c r="C2363" s="1244" t="s">
        <v>4486</v>
      </c>
      <c r="D2363" s="1352">
        <v>903.9</v>
      </c>
    </row>
    <row r="2364" spans="1:4" s="977" customFormat="1" ht="18" customHeight="1" x14ac:dyDescent="0.2">
      <c r="A2364" s="1351" t="s">
        <v>4634</v>
      </c>
      <c r="B2364" s="1244" t="s">
        <v>4485</v>
      </c>
      <c r="C2364" s="1244" t="s">
        <v>4486</v>
      </c>
      <c r="D2364" s="1352">
        <v>903.9</v>
      </c>
    </row>
    <row r="2365" spans="1:4" s="977" customFormat="1" ht="18" customHeight="1" x14ac:dyDescent="0.2">
      <c r="A2365" s="1351" t="s">
        <v>4635</v>
      </c>
      <c r="B2365" s="1244" t="s">
        <v>4485</v>
      </c>
      <c r="C2365" s="1244" t="s">
        <v>4486</v>
      </c>
      <c r="D2365" s="1352">
        <v>903.9</v>
      </c>
    </row>
    <row r="2366" spans="1:4" s="977" customFormat="1" ht="18" customHeight="1" x14ac:dyDescent="0.2">
      <c r="A2366" s="1351" t="s">
        <v>4636</v>
      </c>
      <c r="B2366" s="1244" t="s">
        <v>4485</v>
      </c>
      <c r="C2366" s="1244" t="s">
        <v>4486</v>
      </c>
      <c r="D2366" s="1352">
        <v>903.9</v>
      </c>
    </row>
    <row r="2367" spans="1:4" s="977" customFormat="1" ht="18" customHeight="1" x14ac:dyDescent="0.2">
      <c r="A2367" s="1351" t="s">
        <v>4637</v>
      </c>
      <c r="B2367" s="1244" t="s">
        <v>4485</v>
      </c>
      <c r="C2367" s="1244" t="s">
        <v>4486</v>
      </c>
      <c r="D2367" s="1352">
        <v>903.9</v>
      </c>
    </row>
    <row r="2368" spans="1:4" s="977" customFormat="1" ht="18" customHeight="1" x14ac:dyDescent="0.2">
      <c r="A2368" s="1351" t="s">
        <v>4638</v>
      </c>
      <c r="B2368" s="1244" t="s">
        <v>4639</v>
      </c>
      <c r="C2368" s="1244" t="s">
        <v>4640</v>
      </c>
      <c r="D2368" s="1352">
        <v>2500</v>
      </c>
    </row>
    <row r="2369" spans="1:4" s="977" customFormat="1" ht="18" customHeight="1" x14ac:dyDescent="0.2">
      <c r="A2369" s="1351" t="s">
        <v>4641</v>
      </c>
      <c r="B2369" s="1244" t="s">
        <v>4485</v>
      </c>
      <c r="C2369" s="1244" t="s">
        <v>4486</v>
      </c>
      <c r="D2369" s="1352">
        <v>903.9</v>
      </c>
    </row>
    <row r="2370" spans="1:4" s="977" customFormat="1" ht="18" customHeight="1" x14ac:dyDescent="0.2">
      <c r="A2370" s="1351" t="s">
        <v>4642</v>
      </c>
      <c r="B2370" s="1244" t="s">
        <v>4485</v>
      </c>
      <c r="C2370" s="1244" t="s">
        <v>4486</v>
      </c>
      <c r="D2370" s="1352">
        <v>903.9</v>
      </c>
    </row>
    <row r="2371" spans="1:4" s="977" customFormat="1" ht="18" customHeight="1" x14ac:dyDescent="0.2">
      <c r="A2371" s="1351" t="s">
        <v>4643</v>
      </c>
      <c r="B2371" s="1244" t="s">
        <v>4485</v>
      </c>
      <c r="C2371" s="1244" t="s">
        <v>4486</v>
      </c>
      <c r="D2371" s="1352">
        <v>903.9</v>
      </c>
    </row>
    <row r="2372" spans="1:4" s="977" customFormat="1" ht="18" customHeight="1" x14ac:dyDescent="0.2">
      <c r="A2372" s="1351" t="s">
        <v>4644</v>
      </c>
      <c r="B2372" s="1244" t="s">
        <v>4485</v>
      </c>
      <c r="C2372" s="1244" t="s">
        <v>4486</v>
      </c>
      <c r="D2372" s="1352">
        <v>903.9</v>
      </c>
    </row>
    <row r="2373" spans="1:4" s="977" customFormat="1" ht="18" customHeight="1" x14ac:dyDescent="0.2">
      <c r="A2373" s="1351" t="s">
        <v>4645</v>
      </c>
      <c r="B2373" s="1244" t="s">
        <v>4485</v>
      </c>
      <c r="C2373" s="1244" t="s">
        <v>4486</v>
      </c>
      <c r="D2373" s="1352">
        <v>903.9</v>
      </c>
    </row>
    <row r="2374" spans="1:4" s="977" customFormat="1" ht="18" customHeight="1" x14ac:dyDescent="0.2">
      <c r="A2374" s="1351" t="s">
        <v>4646</v>
      </c>
      <c r="B2374" s="1244" t="s">
        <v>4485</v>
      </c>
      <c r="C2374" s="1244" t="s">
        <v>4486</v>
      </c>
      <c r="D2374" s="1352">
        <v>903.9</v>
      </c>
    </row>
    <row r="2375" spans="1:4" s="977" customFormat="1" ht="18" customHeight="1" x14ac:dyDescent="0.2">
      <c r="A2375" s="1351" t="s">
        <v>4647</v>
      </c>
      <c r="B2375" s="1244" t="s">
        <v>4648</v>
      </c>
      <c r="C2375" s="1244" t="s">
        <v>4649</v>
      </c>
      <c r="D2375" s="1352">
        <v>20665.5</v>
      </c>
    </row>
    <row r="2376" spans="1:4" s="977" customFormat="1" ht="18" customHeight="1" x14ac:dyDescent="0.2">
      <c r="A2376" s="1351" t="s">
        <v>4650</v>
      </c>
      <c r="B2376" s="1244" t="s">
        <v>1503</v>
      </c>
      <c r="C2376" s="1244" t="s">
        <v>4651</v>
      </c>
      <c r="D2376" s="1352">
        <v>1000.5</v>
      </c>
    </row>
    <row r="2377" spans="1:4" s="977" customFormat="1" ht="18" customHeight="1" x14ac:dyDescent="0.2">
      <c r="A2377" s="1351" t="s">
        <v>4652</v>
      </c>
      <c r="B2377" s="1244" t="s">
        <v>4653</v>
      </c>
      <c r="C2377" s="1244" t="s">
        <v>4653</v>
      </c>
      <c r="D2377" s="1352">
        <v>687.7</v>
      </c>
    </row>
    <row r="2378" spans="1:4" s="977" customFormat="1" ht="18" customHeight="1" x14ac:dyDescent="0.2">
      <c r="A2378" s="1351" t="s">
        <v>4654</v>
      </c>
      <c r="B2378" s="1244" t="s">
        <v>4655</v>
      </c>
      <c r="C2378" s="1244" t="s">
        <v>4656</v>
      </c>
      <c r="D2378" s="1352">
        <v>7707.1</v>
      </c>
    </row>
    <row r="2379" spans="1:4" s="977" customFormat="1" ht="18" customHeight="1" x14ac:dyDescent="0.2">
      <c r="A2379" s="1351" t="s">
        <v>4657</v>
      </c>
      <c r="B2379" s="1244" t="s">
        <v>4658</v>
      </c>
      <c r="C2379" s="1244" t="s">
        <v>4659</v>
      </c>
      <c r="D2379" s="1352">
        <v>2990</v>
      </c>
    </row>
    <row r="2380" spans="1:4" s="977" customFormat="1" ht="18" customHeight="1" x14ac:dyDescent="0.2">
      <c r="A2380" s="1351" t="s">
        <v>4660</v>
      </c>
      <c r="B2380" s="1244" t="s">
        <v>4661</v>
      </c>
      <c r="C2380" s="1244" t="s">
        <v>4662</v>
      </c>
      <c r="D2380" s="1352">
        <v>1127</v>
      </c>
    </row>
    <row r="2381" spans="1:4" s="977" customFormat="1" ht="18" customHeight="1" x14ac:dyDescent="0.2">
      <c r="A2381" s="1351" t="s">
        <v>4663</v>
      </c>
      <c r="B2381" s="1244" t="s">
        <v>4661</v>
      </c>
      <c r="C2381" s="1244" t="s">
        <v>4662</v>
      </c>
      <c r="D2381" s="1352">
        <v>1127</v>
      </c>
    </row>
    <row r="2382" spans="1:4" s="977" customFormat="1" ht="18" customHeight="1" x14ac:dyDescent="0.2">
      <c r="A2382" s="1351" t="s">
        <v>4664</v>
      </c>
      <c r="B2382" s="1244" t="s">
        <v>4661</v>
      </c>
      <c r="C2382" s="1244" t="s">
        <v>4662</v>
      </c>
      <c r="D2382" s="1352">
        <v>1127</v>
      </c>
    </row>
    <row r="2383" spans="1:4" s="977" customFormat="1" ht="18" customHeight="1" x14ac:dyDescent="0.2">
      <c r="A2383" s="1351" t="s">
        <v>4665</v>
      </c>
      <c r="B2383" s="1244" t="s">
        <v>4661</v>
      </c>
      <c r="C2383" s="1244" t="s">
        <v>4662</v>
      </c>
      <c r="D2383" s="1352">
        <v>1127</v>
      </c>
    </row>
    <row r="2384" spans="1:4" s="977" customFormat="1" ht="18" customHeight="1" x14ac:dyDescent="0.2">
      <c r="A2384" s="1351" t="s">
        <v>4666</v>
      </c>
      <c r="B2384" s="1244" t="s">
        <v>4667</v>
      </c>
      <c r="C2384" s="1244" t="s">
        <v>4668</v>
      </c>
      <c r="D2384" s="1352">
        <v>575</v>
      </c>
    </row>
    <row r="2385" spans="1:4" s="977" customFormat="1" ht="18" customHeight="1" x14ac:dyDescent="0.2">
      <c r="A2385" s="1351" t="s">
        <v>4669</v>
      </c>
      <c r="B2385" s="1244" t="s">
        <v>4670</v>
      </c>
      <c r="C2385" s="1244" t="s">
        <v>4671</v>
      </c>
      <c r="D2385" s="1352">
        <v>4830</v>
      </c>
    </row>
    <row r="2386" spans="1:4" s="977" customFormat="1" ht="18" customHeight="1" x14ac:dyDescent="0.2">
      <c r="A2386" s="1351" t="s">
        <v>4672</v>
      </c>
      <c r="B2386" s="1244" t="s">
        <v>4673</v>
      </c>
      <c r="C2386" s="1244" t="s">
        <v>4674</v>
      </c>
      <c r="D2386" s="1352">
        <v>7616.57</v>
      </c>
    </row>
    <row r="2387" spans="1:4" s="977" customFormat="1" ht="18" customHeight="1" x14ac:dyDescent="0.2">
      <c r="A2387" s="1351" t="s">
        <v>4675</v>
      </c>
      <c r="B2387" s="1244" t="s">
        <v>4676</v>
      </c>
      <c r="C2387" s="1244" t="s">
        <v>4677</v>
      </c>
      <c r="D2387" s="1352">
        <v>1506.85</v>
      </c>
    </row>
    <row r="2388" spans="1:4" s="977" customFormat="1" ht="18" customHeight="1" x14ac:dyDescent="0.2">
      <c r="A2388" s="1351" t="s">
        <v>4678</v>
      </c>
      <c r="B2388" s="1244" t="s">
        <v>4679</v>
      </c>
      <c r="C2388" s="1244" t="s">
        <v>4680</v>
      </c>
      <c r="D2388" s="1352">
        <v>2185.5</v>
      </c>
    </row>
    <row r="2389" spans="1:4" s="977" customFormat="1" ht="18" customHeight="1" x14ac:dyDescent="0.2">
      <c r="A2389" s="1351" t="s">
        <v>4681</v>
      </c>
      <c r="B2389" s="1244" t="s">
        <v>4682</v>
      </c>
      <c r="C2389" s="1244" t="s">
        <v>4683</v>
      </c>
      <c r="D2389" s="1352">
        <v>12182.53</v>
      </c>
    </row>
    <row r="2390" spans="1:4" s="977" customFormat="1" ht="18" customHeight="1" x14ac:dyDescent="0.2">
      <c r="A2390" s="1351" t="s">
        <v>4684</v>
      </c>
      <c r="B2390" s="1244" t="s">
        <v>4685</v>
      </c>
      <c r="C2390" s="1244" t="s">
        <v>4686</v>
      </c>
      <c r="D2390" s="1352">
        <v>108272.5</v>
      </c>
    </row>
    <row r="2391" spans="1:4" s="977" customFormat="1" ht="18" customHeight="1" x14ac:dyDescent="0.2">
      <c r="A2391" s="1351" t="s">
        <v>4687</v>
      </c>
      <c r="B2391" s="1244" t="s">
        <v>4688</v>
      </c>
      <c r="C2391" s="1244" t="s">
        <v>4689</v>
      </c>
      <c r="D2391" s="1352">
        <v>1195</v>
      </c>
    </row>
    <row r="2392" spans="1:4" s="977" customFormat="1" ht="18" customHeight="1" x14ac:dyDescent="0.2">
      <c r="A2392" s="1351" t="s">
        <v>4690</v>
      </c>
      <c r="B2392" s="1244" t="s">
        <v>4691</v>
      </c>
      <c r="C2392" s="1244" t="s">
        <v>4692</v>
      </c>
      <c r="D2392" s="1352">
        <v>17344.13</v>
      </c>
    </row>
    <row r="2393" spans="1:4" s="977" customFormat="1" ht="18" customHeight="1" x14ac:dyDescent="0.2">
      <c r="A2393" s="1351" t="s">
        <v>4693</v>
      </c>
      <c r="B2393" s="1244" t="s">
        <v>4691</v>
      </c>
      <c r="C2393" s="1244" t="s">
        <v>4692</v>
      </c>
      <c r="D2393" s="1352">
        <v>17344.13</v>
      </c>
    </row>
    <row r="2394" spans="1:4" s="977" customFormat="1" ht="18" customHeight="1" x14ac:dyDescent="0.2">
      <c r="A2394" s="1351" t="s">
        <v>4694</v>
      </c>
      <c r="B2394" s="1244" t="s">
        <v>4691</v>
      </c>
      <c r="C2394" s="1244" t="s">
        <v>4692</v>
      </c>
      <c r="D2394" s="1352">
        <v>17344.12</v>
      </c>
    </row>
    <row r="2395" spans="1:4" s="977" customFormat="1" ht="18" customHeight="1" x14ac:dyDescent="0.2">
      <c r="A2395" s="1351" t="s">
        <v>4695</v>
      </c>
      <c r="B2395" s="1244" t="s">
        <v>4696</v>
      </c>
      <c r="C2395" s="1244" t="s">
        <v>4697</v>
      </c>
      <c r="D2395" s="1352">
        <v>1111.19</v>
      </c>
    </row>
    <row r="2396" spans="1:4" s="977" customFormat="1" ht="18" customHeight="1" x14ac:dyDescent="0.2">
      <c r="A2396" s="1351" t="s">
        <v>4698</v>
      </c>
      <c r="B2396" s="1244" t="s">
        <v>4696</v>
      </c>
      <c r="C2396" s="1244" t="s">
        <v>4697</v>
      </c>
      <c r="D2396" s="1352">
        <v>1111.19</v>
      </c>
    </row>
    <row r="2397" spans="1:4" s="977" customFormat="1" ht="18" customHeight="1" x14ac:dyDescent="0.2">
      <c r="A2397" s="1351" t="s">
        <v>4699</v>
      </c>
      <c r="B2397" s="1244" t="s">
        <v>4700</v>
      </c>
      <c r="C2397" s="1244" t="s">
        <v>4701</v>
      </c>
      <c r="D2397" s="1352">
        <v>1951</v>
      </c>
    </row>
    <row r="2398" spans="1:4" s="977" customFormat="1" ht="18" customHeight="1" x14ac:dyDescent="0.2">
      <c r="A2398" s="1351" t="s">
        <v>4702</v>
      </c>
      <c r="B2398" s="1244" t="s">
        <v>4703</v>
      </c>
      <c r="C2398" s="1244" t="s">
        <v>4704</v>
      </c>
      <c r="D2398" s="1352">
        <v>3250</v>
      </c>
    </row>
    <row r="2399" spans="1:4" s="977" customFormat="1" ht="18" customHeight="1" x14ac:dyDescent="0.2">
      <c r="A2399" s="1351" t="s">
        <v>4705</v>
      </c>
      <c r="B2399" s="1244" t="s">
        <v>3348</v>
      </c>
      <c r="C2399" s="1244" t="s">
        <v>3349</v>
      </c>
      <c r="D2399" s="1352">
        <v>1850</v>
      </c>
    </row>
    <row r="2400" spans="1:4" s="977" customFormat="1" ht="18" customHeight="1" x14ac:dyDescent="0.2">
      <c r="A2400" s="1351" t="s">
        <v>4706</v>
      </c>
      <c r="B2400" s="1244" t="s">
        <v>3348</v>
      </c>
      <c r="C2400" s="1244" t="s">
        <v>3349</v>
      </c>
      <c r="D2400" s="1352">
        <v>1850</v>
      </c>
    </row>
    <row r="2401" spans="1:4" s="977" customFormat="1" ht="18" customHeight="1" x14ac:dyDescent="0.2">
      <c r="A2401" s="1351" t="s">
        <v>4707</v>
      </c>
      <c r="B2401" s="1244" t="s">
        <v>3348</v>
      </c>
      <c r="C2401" s="1244" t="s">
        <v>3349</v>
      </c>
      <c r="D2401" s="1352">
        <v>1850</v>
      </c>
    </row>
    <row r="2402" spans="1:4" s="977" customFormat="1" ht="18" customHeight="1" x14ac:dyDescent="0.2">
      <c r="A2402" s="1351" t="s">
        <v>4708</v>
      </c>
      <c r="B2402" s="1244" t="s">
        <v>4709</v>
      </c>
      <c r="C2402" s="1244" t="s">
        <v>4710</v>
      </c>
      <c r="D2402" s="1352">
        <v>829.99</v>
      </c>
    </row>
    <row r="2403" spans="1:4" s="977" customFormat="1" ht="18" customHeight="1" x14ac:dyDescent="0.2">
      <c r="A2403" s="1351" t="s">
        <v>4711</v>
      </c>
      <c r="B2403" s="1244" t="s">
        <v>4709</v>
      </c>
      <c r="C2403" s="1244" t="s">
        <v>4710</v>
      </c>
      <c r="D2403" s="1352">
        <v>829.99</v>
      </c>
    </row>
    <row r="2404" spans="1:4" s="977" customFormat="1" ht="18" customHeight="1" x14ac:dyDescent="0.2">
      <c r="A2404" s="1351" t="s">
        <v>4712</v>
      </c>
      <c r="B2404" s="1244" t="s">
        <v>4713</v>
      </c>
      <c r="C2404" s="1244" t="s">
        <v>4714</v>
      </c>
      <c r="D2404" s="1352">
        <v>1094.97</v>
      </c>
    </row>
    <row r="2405" spans="1:4" s="977" customFormat="1" ht="18" customHeight="1" x14ac:dyDescent="0.2">
      <c r="A2405" s="1351" t="s">
        <v>4715</v>
      </c>
      <c r="B2405" s="1244" t="s">
        <v>4713</v>
      </c>
      <c r="C2405" s="1244" t="s">
        <v>4714</v>
      </c>
      <c r="D2405" s="1352">
        <v>1094.97</v>
      </c>
    </row>
    <row r="2406" spans="1:4" s="977" customFormat="1" ht="18" customHeight="1" x14ac:dyDescent="0.2">
      <c r="A2406" s="1351" t="s">
        <v>4716</v>
      </c>
      <c r="B2406" s="1244" t="s">
        <v>4713</v>
      </c>
      <c r="C2406" s="1244" t="s">
        <v>4714</v>
      </c>
      <c r="D2406" s="1352">
        <v>1094.97</v>
      </c>
    </row>
    <row r="2407" spans="1:4" s="977" customFormat="1" ht="18" customHeight="1" x14ac:dyDescent="0.2">
      <c r="A2407" s="1351" t="s">
        <v>4717</v>
      </c>
      <c r="B2407" s="1244" t="s">
        <v>4718</v>
      </c>
      <c r="C2407" s="1244" t="s">
        <v>4719</v>
      </c>
      <c r="D2407" s="1352">
        <v>9775</v>
      </c>
    </row>
    <row r="2408" spans="1:4" s="977" customFormat="1" ht="18" customHeight="1" x14ac:dyDescent="0.2">
      <c r="A2408" s="1351" t="s">
        <v>4720</v>
      </c>
      <c r="B2408" s="1244" t="s">
        <v>4721</v>
      </c>
      <c r="C2408" s="1244" t="s">
        <v>4722</v>
      </c>
      <c r="D2408" s="1352">
        <v>4334.3500000000004</v>
      </c>
    </row>
    <row r="2409" spans="1:4" s="977" customFormat="1" ht="18" customHeight="1" x14ac:dyDescent="0.2">
      <c r="A2409" s="1351" t="s">
        <v>4723</v>
      </c>
      <c r="B2409" s="1244" t="s">
        <v>4724</v>
      </c>
      <c r="C2409" s="1244" t="s">
        <v>4725</v>
      </c>
      <c r="D2409" s="1352">
        <v>6000</v>
      </c>
    </row>
    <row r="2410" spans="1:4" s="977" customFormat="1" ht="18" customHeight="1" x14ac:dyDescent="0.2">
      <c r="A2410" s="1351" t="s">
        <v>4726</v>
      </c>
      <c r="B2410" s="1244" t="s">
        <v>4727</v>
      </c>
      <c r="C2410" s="1244" t="s">
        <v>4728</v>
      </c>
      <c r="D2410" s="1352">
        <v>5249.75</v>
      </c>
    </row>
    <row r="2411" spans="1:4" s="977" customFormat="1" ht="18" customHeight="1" x14ac:dyDescent="0.2">
      <c r="A2411" s="1351" t="s">
        <v>4729</v>
      </c>
      <c r="B2411" s="1244" t="s">
        <v>4730</v>
      </c>
      <c r="C2411" s="1244" t="s">
        <v>4731</v>
      </c>
      <c r="D2411" s="1352">
        <v>10580</v>
      </c>
    </row>
    <row r="2412" spans="1:4" s="977" customFormat="1" ht="18" customHeight="1" x14ac:dyDescent="0.2">
      <c r="A2412" s="1351" t="s">
        <v>4732</v>
      </c>
      <c r="B2412" s="1244" t="s">
        <v>4730</v>
      </c>
      <c r="C2412" s="1244" t="s">
        <v>4731</v>
      </c>
      <c r="D2412" s="1352">
        <v>10580</v>
      </c>
    </row>
    <row r="2413" spans="1:4" s="977" customFormat="1" ht="18" customHeight="1" x14ac:dyDescent="0.2">
      <c r="A2413" s="1351" t="s">
        <v>4733</v>
      </c>
      <c r="B2413" s="1244" t="s">
        <v>4734</v>
      </c>
      <c r="C2413" s="1244" t="s">
        <v>4735</v>
      </c>
      <c r="D2413" s="1352">
        <v>13555.68</v>
      </c>
    </row>
    <row r="2414" spans="1:4" s="977" customFormat="1" ht="18" customHeight="1" x14ac:dyDescent="0.2">
      <c r="A2414" s="1351" t="s">
        <v>4736</v>
      </c>
      <c r="B2414" s="1244" t="s">
        <v>4737</v>
      </c>
      <c r="C2414" s="1244" t="s">
        <v>4738</v>
      </c>
      <c r="D2414" s="1352">
        <v>1</v>
      </c>
    </row>
    <row r="2415" spans="1:4" s="977" customFormat="1" ht="18" customHeight="1" x14ac:dyDescent="0.2">
      <c r="A2415" s="1351" t="s">
        <v>4739</v>
      </c>
      <c r="B2415" s="1244" t="s">
        <v>4740</v>
      </c>
      <c r="C2415" s="1244" t="s">
        <v>4741</v>
      </c>
      <c r="D2415" s="1352">
        <v>20543.599999999999</v>
      </c>
    </row>
    <row r="2416" spans="1:4" s="977" customFormat="1" ht="18" customHeight="1" x14ac:dyDescent="0.2">
      <c r="A2416" s="1351" t="s">
        <v>4742</v>
      </c>
      <c r="B2416" s="1244" t="s">
        <v>4743</v>
      </c>
      <c r="C2416" s="1244" t="s">
        <v>4744</v>
      </c>
      <c r="D2416" s="1352">
        <v>807.98</v>
      </c>
    </row>
    <row r="2417" spans="1:4" s="977" customFormat="1" ht="18" customHeight="1" x14ac:dyDescent="0.2">
      <c r="A2417" s="1351" t="s">
        <v>4745</v>
      </c>
      <c r="B2417" s="1244" t="s">
        <v>4746</v>
      </c>
      <c r="C2417" s="1244" t="s">
        <v>4747</v>
      </c>
      <c r="D2417" s="1352">
        <v>19987</v>
      </c>
    </row>
    <row r="2418" spans="1:4" s="977" customFormat="1" ht="18" customHeight="1" x14ac:dyDescent="0.2">
      <c r="A2418" s="1351" t="s">
        <v>4748</v>
      </c>
      <c r="B2418" s="1244" t="s">
        <v>4749</v>
      </c>
      <c r="C2418" s="1244" t="s">
        <v>4750</v>
      </c>
      <c r="D2418" s="1352">
        <v>1</v>
      </c>
    </row>
    <row r="2419" spans="1:4" s="977" customFormat="1" ht="18" customHeight="1" x14ac:dyDescent="0.2">
      <c r="A2419" s="1351" t="s">
        <v>4751</v>
      </c>
      <c r="B2419" s="1244" t="s">
        <v>4752</v>
      </c>
      <c r="C2419" s="1244" t="s">
        <v>4753</v>
      </c>
      <c r="D2419" s="1352">
        <v>9540</v>
      </c>
    </row>
    <row r="2420" spans="1:4" s="977" customFormat="1" ht="18" customHeight="1" x14ac:dyDescent="0.2">
      <c r="A2420" s="1351" t="s">
        <v>4754</v>
      </c>
      <c r="B2420" s="1244" t="s">
        <v>4755</v>
      </c>
      <c r="C2420" s="1244" t="s">
        <v>4756</v>
      </c>
      <c r="D2420" s="1352">
        <v>11088.78</v>
      </c>
    </row>
    <row r="2421" spans="1:4" s="977" customFormat="1" ht="18" customHeight="1" x14ac:dyDescent="0.2">
      <c r="A2421" s="1351" t="s">
        <v>4757</v>
      </c>
      <c r="B2421" s="1244" t="s">
        <v>2710</v>
      </c>
      <c r="C2421" s="1244" t="s">
        <v>2711</v>
      </c>
      <c r="D2421" s="1352">
        <v>1725</v>
      </c>
    </row>
    <row r="2422" spans="1:4" s="977" customFormat="1" ht="18" customHeight="1" x14ac:dyDescent="0.2">
      <c r="A2422" s="1351" t="s">
        <v>4758</v>
      </c>
      <c r="B2422" s="1244" t="s">
        <v>4688</v>
      </c>
      <c r="C2422" s="1244" t="s">
        <v>4689</v>
      </c>
      <c r="D2422" s="1352">
        <v>1195</v>
      </c>
    </row>
    <row r="2423" spans="1:4" s="977" customFormat="1" ht="18" customHeight="1" x14ac:dyDescent="0.2">
      <c r="A2423" s="1351" t="s">
        <v>4759</v>
      </c>
      <c r="B2423" s="1244" t="s">
        <v>4760</v>
      </c>
      <c r="C2423" s="1244" t="s">
        <v>4761</v>
      </c>
      <c r="D2423" s="1352">
        <v>4715</v>
      </c>
    </row>
    <row r="2424" spans="1:4" s="977" customFormat="1" ht="18" customHeight="1" x14ac:dyDescent="0.2">
      <c r="A2424" s="1351" t="s">
        <v>4762</v>
      </c>
      <c r="B2424" s="1244" t="s">
        <v>4763</v>
      </c>
      <c r="C2424" s="1244" t="s">
        <v>4764</v>
      </c>
      <c r="D2424" s="1352">
        <v>2130.9499999999998</v>
      </c>
    </row>
    <row r="2425" spans="1:4" s="977" customFormat="1" ht="18" customHeight="1" x14ac:dyDescent="0.2">
      <c r="A2425" s="1351" t="s">
        <v>4765</v>
      </c>
      <c r="B2425" s="1244" t="s">
        <v>4763</v>
      </c>
      <c r="C2425" s="1244" t="s">
        <v>4764</v>
      </c>
      <c r="D2425" s="1352">
        <v>2130.9499999999998</v>
      </c>
    </row>
    <row r="2426" spans="1:4" s="977" customFormat="1" ht="18" customHeight="1" x14ac:dyDescent="0.2">
      <c r="A2426" s="1351" t="s">
        <v>4766</v>
      </c>
      <c r="B2426" s="1244" t="s">
        <v>4763</v>
      </c>
      <c r="C2426" s="1244" t="s">
        <v>4764</v>
      </c>
      <c r="D2426" s="1352">
        <v>2130.9499999999998</v>
      </c>
    </row>
    <row r="2427" spans="1:4" s="977" customFormat="1" ht="18" customHeight="1" x14ac:dyDescent="0.2">
      <c r="A2427" s="1351" t="s">
        <v>4767</v>
      </c>
      <c r="B2427" s="1244" t="s">
        <v>4763</v>
      </c>
      <c r="C2427" s="1244" t="s">
        <v>4764</v>
      </c>
      <c r="D2427" s="1352">
        <v>2130.9499999999998</v>
      </c>
    </row>
    <row r="2428" spans="1:4" s="977" customFormat="1" ht="18" customHeight="1" x14ac:dyDescent="0.2">
      <c r="A2428" s="1351" t="s">
        <v>4768</v>
      </c>
      <c r="B2428" s="1244" t="s">
        <v>4763</v>
      </c>
      <c r="C2428" s="1244" t="s">
        <v>4764</v>
      </c>
      <c r="D2428" s="1352">
        <v>2130.9499999999998</v>
      </c>
    </row>
    <row r="2429" spans="1:4" s="977" customFormat="1" ht="18" customHeight="1" x14ac:dyDescent="0.2">
      <c r="A2429" s="1351" t="s">
        <v>4769</v>
      </c>
      <c r="B2429" s="1244" t="s">
        <v>4763</v>
      </c>
      <c r="C2429" s="1244" t="s">
        <v>4764</v>
      </c>
      <c r="D2429" s="1352">
        <v>2130.9499999999998</v>
      </c>
    </row>
    <row r="2430" spans="1:4" s="977" customFormat="1" ht="18" customHeight="1" x14ac:dyDescent="0.2">
      <c r="A2430" s="1351" t="s">
        <v>4770</v>
      </c>
      <c r="B2430" s="1244" t="s">
        <v>4763</v>
      </c>
      <c r="C2430" s="1244" t="s">
        <v>4764</v>
      </c>
      <c r="D2430" s="1352">
        <v>2130.9499999999998</v>
      </c>
    </row>
    <row r="2431" spans="1:4" s="977" customFormat="1" ht="18" customHeight="1" x14ac:dyDescent="0.2">
      <c r="A2431" s="1351" t="s">
        <v>4771</v>
      </c>
      <c r="B2431" s="1244" t="s">
        <v>4763</v>
      </c>
      <c r="C2431" s="1244" t="s">
        <v>4764</v>
      </c>
      <c r="D2431" s="1352">
        <v>2130.9499999999998</v>
      </c>
    </row>
    <row r="2432" spans="1:4" s="977" customFormat="1" ht="18" customHeight="1" x14ac:dyDescent="0.2">
      <c r="A2432" s="1351" t="s">
        <v>4772</v>
      </c>
      <c r="B2432" s="1244" t="s">
        <v>2988</v>
      </c>
      <c r="C2432" s="1244" t="s">
        <v>2989</v>
      </c>
      <c r="D2432" s="1352">
        <v>3852.5</v>
      </c>
    </row>
    <row r="2433" spans="1:4" s="977" customFormat="1" ht="18" customHeight="1" x14ac:dyDescent="0.2">
      <c r="A2433" s="1351" t="s">
        <v>4773</v>
      </c>
      <c r="B2433" s="1244" t="s">
        <v>4763</v>
      </c>
      <c r="C2433" s="1244" t="s">
        <v>4764</v>
      </c>
      <c r="D2433" s="1352">
        <v>2130.9499999999998</v>
      </c>
    </row>
    <row r="2434" spans="1:4" s="977" customFormat="1" ht="18" customHeight="1" x14ac:dyDescent="0.2">
      <c r="A2434" s="1351" t="s">
        <v>4774</v>
      </c>
      <c r="B2434" s="1244" t="s">
        <v>4763</v>
      </c>
      <c r="C2434" s="1244" t="s">
        <v>4764</v>
      </c>
      <c r="D2434" s="1352">
        <v>2130.9499999999998</v>
      </c>
    </row>
    <row r="2435" spans="1:4" s="977" customFormat="1" ht="18" customHeight="1" x14ac:dyDescent="0.2">
      <c r="A2435" s="1351" t="s">
        <v>4775</v>
      </c>
      <c r="B2435" s="1244" t="s">
        <v>4763</v>
      </c>
      <c r="C2435" s="1244" t="s">
        <v>4764</v>
      </c>
      <c r="D2435" s="1352">
        <v>2130.9499999999998</v>
      </c>
    </row>
    <row r="2436" spans="1:4" s="977" customFormat="1" ht="18" customHeight="1" x14ac:dyDescent="0.2">
      <c r="A2436" s="1351" t="s">
        <v>4776</v>
      </c>
      <c r="B2436" s="1244" t="s">
        <v>4763</v>
      </c>
      <c r="C2436" s="1244" t="s">
        <v>4764</v>
      </c>
      <c r="D2436" s="1352">
        <v>2130.9499999999998</v>
      </c>
    </row>
    <row r="2437" spans="1:4" s="977" customFormat="1" ht="18" customHeight="1" x14ac:dyDescent="0.2">
      <c r="A2437" s="1351" t="s">
        <v>4777</v>
      </c>
      <c r="B2437" s="1244" t="s">
        <v>4763</v>
      </c>
      <c r="C2437" s="1244" t="s">
        <v>4764</v>
      </c>
      <c r="D2437" s="1352">
        <v>2130.9499999999998</v>
      </c>
    </row>
    <row r="2438" spans="1:4" s="977" customFormat="1" ht="18" customHeight="1" x14ac:dyDescent="0.2">
      <c r="A2438" s="1351" t="s">
        <v>4778</v>
      </c>
      <c r="B2438" s="1244" t="s">
        <v>4779</v>
      </c>
      <c r="C2438" s="1244" t="s">
        <v>4780</v>
      </c>
      <c r="D2438" s="1352">
        <v>1012</v>
      </c>
    </row>
    <row r="2439" spans="1:4" s="977" customFormat="1" ht="18" customHeight="1" x14ac:dyDescent="0.2">
      <c r="A2439" s="1351" t="s">
        <v>4781</v>
      </c>
      <c r="B2439" s="1244" t="s">
        <v>4779</v>
      </c>
      <c r="C2439" s="1244" t="s">
        <v>4780</v>
      </c>
      <c r="D2439" s="1352">
        <v>1012</v>
      </c>
    </row>
    <row r="2440" spans="1:4" s="977" customFormat="1" ht="18" customHeight="1" x14ac:dyDescent="0.2">
      <c r="A2440" s="1351" t="s">
        <v>4782</v>
      </c>
      <c r="B2440" s="1244" t="s">
        <v>4783</v>
      </c>
      <c r="C2440" s="1244" t="s">
        <v>4784</v>
      </c>
      <c r="D2440" s="1352">
        <v>14145</v>
      </c>
    </row>
    <row r="2441" spans="1:4" s="977" customFormat="1" ht="18" customHeight="1" x14ac:dyDescent="0.2">
      <c r="A2441" s="1351" t="s">
        <v>4785</v>
      </c>
      <c r="B2441" s="1244" t="s">
        <v>4786</v>
      </c>
      <c r="C2441" s="1244" t="s">
        <v>4787</v>
      </c>
      <c r="D2441" s="1352">
        <v>195419.5</v>
      </c>
    </row>
    <row r="2442" spans="1:4" s="977" customFormat="1" ht="18" customHeight="1" x14ac:dyDescent="0.2">
      <c r="A2442" s="1351" t="s">
        <v>4788</v>
      </c>
      <c r="B2442" s="1244" t="s">
        <v>4789</v>
      </c>
      <c r="C2442" s="1244" t="s">
        <v>4790</v>
      </c>
      <c r="D2442" s="1352">
        <v>5421</v>
      </c>
    </row>
    <row r="2443" spans="1:4" s="977" customFormat="1" ht="18" customHeight="1" x14ac:dyDescent="0.2">
      <c r="A2443" s="1351" t="s">
        <v>4791</v>
      </c>
      <c r="B2443" s="1244" t="s">
        <v>4792</v>
      </c>
      <c r="C2443" s="1244" t="s">
        <v>4793</v>
      </c>
      <c r="D2443" s="1352">
        <v>1309</v>
      </c>
    </row>
    <row r="2444" spans="1:4" s="977" customFormat="1" ht="18" customHeight="1" x14ac:dyDescent="0.2">
      <c r="A2444" s="1351" t="s">
        <v>4794</v>
      </c>
      <c r="B2444" s="1244" t="s">
        <v>4795</v>
      </c>
      <c r="C2444" s="1244" t="s">
        <v>4796</v>
      </c>
      <c r="D2444" s="1352">
        <v>4572</v>
      </c>
    </row>
    <row r="2445" spans="1:4" s="977" customFormat="1" ht="18" customHeight="1" x14ac:dyDescent="0.2">
      <c r="A2445" s="1351" t="s">
        <v>4797</v>
      </c>
      <c r="B2445" s="1244" t="s">
        <v>4798</v>
      </c>
      <c r="C2445" s="1244" t="s">
        <v>4799</v>
      </c>
      <c r="D2445" s="1352">
        <v>11113.6</v>
      </c>
    </row>
    <row r="2446" spans="1:4" s="977" customFormat="1" ht="18" customHeight="1" x14ac:dyDescent="0.2">
      <c r="A2446" s="1351" t="s">
        <v>4800</v>
      </c>
      <c r="B2446" s="1244" t="s">
        <v>4798</v>
      </c>
      <c r="C2446" s="1244" t="s">
        <v>4799</v>
      </c>
      <c r="D2446" s="1352">
        <v>11113.6</v>
      </c>
    </row>
    <row r="2447" spans="1:4" s="977" customFormat="1" ht="18" customHeight="1" x14ac:dyDescent="0.2">
      <c r="A2447" s="1351" t="s">
        <v>4801</v>
      </c>
      <c r="B2447" s="1244" t="s">
        <v>4802</v>
      </c>
      <c r="C2447" s="1244" t="s">
        <v>4803</v>
      </c>
      <c r="D2447" s="1352">
        <v>18679.68</v>
      </c>
    </row>
    <row r="2448" spans="1:4" s="977" customFormat="1" ht="18" customHeight="1" x14ac:dyDescent="0.2">
      <c r="A2448" s="1351" t="s">
        <v>4804</v>
      </c>
      <c r="B2448" s="1244" t="s">
        <v>4805</v>
      </c>
      <c r="C2448" s="1244" t="s">
        <v>4806</v>
      </c>
      <c r="D2448" s="1352">
        <v>12649</v>
      </c>
    </row>
    <row r="2449" spans="1:4" s="977" customFormat="1" ht="18" customHeight="1" x14ac:dyDescent="0.2">
      <c r="A2449" s="1351" t="s">
        <v>4807</v>
      </c>
      <c r="B2449" s="1244" t="s">
        <v>4808</v>
      </c>
      <c r="C2449" s="1244" t="s">
        <v>4809</v>
      </c>
      <c r="D2449" s="1352">
        <v>1</v>
      </c>
    </row>
    <row r="2450" spans="1:4" s="977" customFormat="1" ht="18" customHeight="1" x14ac:dyDescent="0.2">
      <c r="A2450" s="1351" t="s">
        <v>4810</v>
      </c>
      <c r="B2450" s="1244" t="s">
        <v>20140</v>
      </c>
      <c r="C2450" s="1245"/>
      <c r="D2450" s="1352">
        <v>95910</v>
      </c>
    </row>
    <row r="2451" spans="1:4" s="977" customFormat="1" ht="18" customHeight="1" x14ac:dyDescent="0.2">
      <c r="A2451" s="1351" t="s">
        <v>4811</v>
      </c>
      <c r="B2451" s="1244" t="s">
        <v>20141</v>
      </c>
      <c r="C2451" s="1245"/>
      <c r="D2451" s="1352">
        <v>95910</v>
      </c>
    </row>
    <row r="2452" spans="1:4" s="977" customFormat="1" ht="18" customHeight="1" x14ac:dyDescent="0.2">
      <c r="A2452" s="1351" t="s">
        <v>4812</v>
      </c>
      <c r="B2452" s="1244" t="s">
        <v>2006</v>
      </c>
      <c r="C2452" s="1244" t="s">
        <v>2007</v>
      </c>
      <c r="D2452" s="1352">
        <v>1667.5</v>
      </c>
    </row>
    <row r="2453" spans="1:4" s="977" customFormat="1" ht="18" customHeight="1" x14ac:dyDescent="0.2">
      <c r="A2453" s="1351" t="s">
        <v>4813</v>
      </c>
      <c r="B2453" s="1244" t="s">
        <v>4312</v>
      </c>
      <c r="C2453" s="1244" t="s">
        <v>4313</v>
      </c>
      <c r="D2453" s="1352">
        <v>1532.76</v>
      </c>
    </row>
    <row r="2454" spans="1:4" s="977" customFormat="1" ht="18" customHeight="1" x14ac:dyDescent="0.2">
      <c r="A2454" s="1351" t="s">
        <v>4814</v>
      </c>
      <c r="B2454" s="1244" t="s">
        <v>4815</v>
      </c>
      <c r="C2454" s="1244" t="s">
        <v>4816</v>
      </c>
      <c r="D2454" s="1352">
        <v>841.97</v>
      </c>
    </row>
    <row r="2455" spans="1:4" s="977" customFormat="1" ht="18" customHeight="1" x14ac:dyDescent="0.2">
      <c r="A2455" s="1351" t="s">
        <v>4817</v>
      </c>
      <c r="B2455" s="1244" t="s">
        <v>4815</v>
      </c>
      <c r="C2455" s="1244" t="s">
        <v>4816</v>
      </c>
      <c r="D2455" s="1352">
        <v>841.97</v>
      </c>
    </row>
    <row r="2456" spans="1:4" s="977" customFormat="1" ht="18" customHeight="1" x14ac:dyDescent="0.2">
      <c r="A2456" s="1351" t="s">
        <v>4818</v>
      </c>
      <c r="B2456" s="1244" t="s">
        <v>4815</v>
      </c>
      <c r="C2456" s="1244" t="s">
        <v>4816</v>
      </c>
      <c r="D2456" s="1352">
        <v>841.97</v>
      </c>
    </row>
    <row r="2457" spans="1:4" s="977" customFormat="1" ht="18" customHeight="1" x14ac:dyDescent="0.2">
      <c r="A2457" s="1351" t="s">
        <v>4819</v>
      </c>
      <c r="B2457" s="1244" t="s">
        <v>4815</v>
      </c>
      <c r="C2457" s="1244" t="s">
        <v>4816</v>
      </c>
      <c r="D2457" s="1352">
        <v>841.97</v>
      </c>
    </row>
    <row r="2458" spans="1:4" s="977" customFormat="1" ht="18" customHeight="1" x14ac:dyDescent="0.2">
      <c r="A2458" s="1351" t="s">
        <v>4820</v>
      </c>
      <c r="B2458" s="1244" t="s">
        <v>4815</v>
      </c>
      <c r="C2458" s="1244" t="s">
        <v>4816</v>
      </c>
      <c r="D2458" s="1352">
        <v>841.97</v>
      </c>
    </row>
    <row r="2459" spans="1:4" s="977" customFormat="1" ht="18" customHeight="1" x14ac:dyDescent="0.2">
      <c r="A2459" s="1351" t="s">
        <v>4821</v>
      </c>
      <c r="B2459" s="1244" t="s">
        <v>4815</v>
      </c>
      <c r="C2459" s="1244" t="s">
        <v>4816</v>
      </c>
      <c r="D2459" s="1352">
        <v>841.97</v>
      </c>
    </row>
    <row r="2460" spans="1:4" s="977" customFormat="1" ht="18" customHeight="1" x14ac:dyDescent="0.2">
      <c r="A2460" s="1351" t="s">
        <v>4822</v>
      </c>
      <c r="B2460" s="1244" t="s">
        <v>4815</v>
      </c>
      <c r="C2460" s="1244" t="s">
        <v>4816</v>
      </c>
      <c r="D2460" s="1352">
        <v>841.97</v>
      </c>
    </row>
    <row r="2461" spans="1:4" s="977" customFormat="1" ht="18" customHeight="1" x14ac:dyDescent="0.2">
      <c r="A2461" s="1351" t="s">
        <v>4823</v>
      </c>
      <c r="B2461" s="1244" t="s">
        <v>4815</v>
      </c>
      <c r="C2461" s="1244" t="s">
        <v>4816</v>
      </c>
      <c r="D2461" s="1352">
        <v>841.97</v>
      </c>
    </row>
    <row r="2462" spans="1:4" s="977" customFormat="1" ht="18" customHeight="1" x14ac:dyDescent="0.2">
      <c r="A2462" s="1351" t="s">
        <v>4824</v>
      </c>
      <c r="B2462" s="1244" t="s">
        <v>4825</v>
      </c>
      <c r="C2462" s="1244" t="s">
        <v>4826</v>
      </c>
      <c r="D2462" s="1352">
        <v>3850.2</v>
      </c>
    </row>
    <row r="2463" spans="1:4" s="977" customFormat="1" ht="18" customHeight="1" x14ac:dyDescent="0.2">
      <c r="A2463" s="1351" t="s">
        <v>4827</v>
      </c>
      <c r="B2463" s="1244" t="s">
        <v>4828</v>
      </c>
      <c r="C2463" s="1244" t="s">
        <v>4829</v>
      </c>
      <c r="D2463" s="1352">
        <v>23571.54</v>
      </c>
    </row>
    <row r="2464" spans="1:4" s="977" customFormat="1" ht="18" customHeight="1" x14ac:dyDescent="0.2">
      <c r="A2464" s="1351" t="s">
        <v>4830</v>
      </c>
      <c r="B2464" s="1244" t="s">
        <v>4831</v>
      </c>
      <c r="C2464" s="1244" t="s">
        <v>4832</v>
      </c>
      <c r="D2464" s="1352">
        <v>3282.33</v>
      </c>
    </row>
    <row r="2465" spans="1:4" s="977" customFormat="1" ht="18" customHeight="1" x14ac:dyDescent="0.2">
      <c r="A2465" s="1351" t="s">
        <v>4833</v>
      </c>
      <c r="B2465" s="1244" t="s">
        <v>4834</v>
      </c>
      <c r="C2465" s="1244" t="s">
        <v>4835</v>
      </c>
      <c r="D2465" s="1352">
        <v>5819</v>
      </c>
    </row>
    <row r="2466" spans="1:4" s="977" customFormat="1" ht="18" customHeight="1" x14ac:dyDescent="0.2">
      <c r="A2466" s="1351" t="s">
        <v>4838</v>
      </c>
      <c r="B2466" s="1244" t="s">
        <v>4836</v>
      </c>
      <c r="C2466" s="1244" t="s">
        <v>4837</v>
      </c>
      <c r="D2466" s="1352">
        <v>1649.56</v>
      </c>
    </row>
    <row r="2467" spans="1:4" s="977" customFormat="1" ht="18" customHeight="1" x14ac:dyDescent="0.2">
      <c r="A2467" s="1351" t="s">
        <v>4839</v>
      </c>
      <c r="B2467" s="1244" t="s">
        <v>4836</v>
      </c>
      <c r="C2467" s="1244" t="s">
        <v>4837</v>
      </c>
      <c r="D2467" s="1352">
        <v>1649.56</v>
      </c>
    </row>
    <row r="2468" spans="1:4" s="977" customFormat="1" ht="18" customHeight="1" x14ac:dyDescent="0.2">
      <c r="A2468" s="1351" t="s">
        <v>4840</v>
      </c>
      <c r="B2468" s="1244" t="s">
        <v>4836</v>
      </c>
      <c r="C2468" s="1244" t="s">
        <v>4837</v>
      </c>
      <c r="D2468" s="1352">
        <v>1649.56</v>
      </c>
    </row>
    <row r="2469" spans="1:4" s="977" customFormat="1" ht="18" customHeight="1" x14ac:dyDescent="0.2">
      <c r="A2469" s="1351" t="s">
        <v>4841</v>
      </c>
      <c r="B2469" s="1244" t="s">
        <v>4842</v>
      </c>
      <c r="C2469" s="1245"/>
      <c r="D2469" s="1352">
        <v>8458.25</v>
      </c>
    </row>
    <row r="2470" spans="1:4" s="977" customFormat="1" ht="18" customHeight="1" x14ac:dyDescent="0.2">
      <c r="A2470" s="1351" t="s">
        <v>4843</v>
      </c>
      <c r="B2470" s="1244" t="s">
        <v>4844</v>
      </c>
      <c r="C2470" s="1244" t="s">
        <v>4845</v>
      </c>
      <c r="D2470" s="1352">
        <v>1</v>
      </c>
    </row>
    <row r="2471" spans="1:4" s="977" customFormat="1" ht="18" customHeight="1" x14ac:dyDescent="0.2">
      <c r="A2471" s="1351" t="s">
        <v>4846</v>
      </c>
      <c r="B2471" s="1244" t="s">
        <v>2466</v>
      </c>
      <c r="C2471" s="1244" t="s">
        <v>2467</v>
      </c>
      <c r="D2471" s="1352">
        <v>1949.25</v>
      </c>
    </row>
    <row r="2472" spans="1:4" s="977" customFormat="1" ht="18" customHeight="1" x14ac:dyDescent="0.2">
      <c r="A2472" s="1351" t="s">
        <v>4847</v>
      </c>
      <c r="B2472" s="1244" t="s">
        <v>2533</v>
      </c>
      <c r="C2472" s="1244" t="s">
        <v>1704</v>
      </c>
      <c r="D2472" s="1352">
        <v>1</v>
      </c>
    </row>
    <row r="2473" spans="1:4" s="977" customFormat="1" ht="18" customHeight="1" x14ac:dyDescent="0.2">
      <c r="A2473" s="1351" t="s">
        <v>4848</v>
      </c>
      <c r="B2473" s="1244" t="s">
        <v>1659</v>
      </c>
      <c r="C2473" s="1244" t="s">
        <v>4849</v>
      </c>
      <c r="D2473" s="1352">
        <v>2574.04</v>
      </c>
    </row>
    <row r="2474" spans="1:4" s="977" customFormat="1" ht="18" customHeight="1" x14ac:dyDescent="0.2">
      <c r="A2474" s="1351" t="s">
        <v>4850</v>
      </c>
      <c r="B2474" s="1244" t="s">
        <v>4851</v>
      </c>
      <c r="C2474" s="1244" t="s">
        <v>4849</v>
      </c>
      <c r="D2474" s="1352">
        <v>2574.04</v>
      </c>
    </row>
    <row r="2475" spans="1:4" s="977" customFormat="1" ht="18" customHeight="1" x14ac:dyDescent="0.2">
      <c r="A2475" s="1351" t="s">
        <v>4852</v>
      </c>
      <c r="B2475" s="1244" t="s">
        <v>4853</v>
      </c>
      <c r="C2475" s="1244" t="s">
        <v>4854</v>
      </c>
      <c r="D2475" s="1352">
        <v>1102</v>
      </c>
    </row>
    <row r="2476" spans="1:4" s="977" customFormat="1" ht="18" customHeight="1" x14ac:dyDescent="0.2">
      <c r="A2476" s="1351" t="s">
        <v>4855</v>
      </c>
      <c r="B2476" s="1244" t="s">
        <v>4302</v>
      </c>
      <c r="C2476" s="1244" t="s">
        <v>4303</v>
      </c>
      <c r="D2476" s="1352">
        <v>14999</v>
      </c>
    </row>
    <row r="2477" spans="1:4" s="977" customFormat="1" ht="18" customHeight="1" x14ac:dyDescent="0.2">
      <c r="A2477" s="1351" t="s">
        <v>4856</v>
      </c>
      <c r="B2477" s="1244" t="s">
        <v>4857</v>
      </c>
      <c r="C2477" s="1244" t="s">
        <v>4858</v>
      </c>
      <c r="D2477" s="1352">
        <v>7679.7</v>
      </c>
    </row>
    <row r="2478" spans="1:4" s="977" customFormat="1" ht="18" customHeight="1" x14ac:dyDescent="0.2">
      <c r="A2478" s="1351" t="s">
        <v>4859</v>
      </c>
      <c r="B2478" s="1244" t="s">
        <v>4860</v>
      </c>
      <c r="C2478" s="1244" t="s">
        <v>4861</v>
      </c>
      <c r="D2478" s="1352">
        <v>5699</v>
      </c>
    </row>
    <row r="2479" spans="1:4" s="977" customFormat="1" ht="18" customHeight="1" x14ac:dyDescent="0.2">
      <c r="A2479" s="1351" t="s">
        <v>4862</v>
      </c>
      <c r="B2479" s="1244" t="s">
        <v>4863</v>
      </c>
      <c r="C2479" s="1244" t="s">
        <v>4864</v>
      </c>
      <c r="D2479" s="1352">
        <v>1749</v>
      </c>
    </row>
    <row r="2480" spans="1:4" s="977" customFormat="1" ht="18" customHeight="1" x14ac:dyDescent="0.2">
      <c r="A2480" s="1351" t="s">
        <v>4865</v>
      </c>
      <c r="B2480" s="1244" t="s">
        <v>4866</v>
      </c>
      <c r="C2480" s="1244" t="s">
        <v>4867</v>
      </c>
      <c r="D2480" s="1352">
        <v>15824.79</v>
      </c>
    </row>
    <row r="2481" spans="1:4" s="977" customFormat="1" ht="18" customHeight="1" x14ac:dyDescent="0.2">
      <c r="A2481" s="1351" t="s">
        <v>4868</v>
      </c>
      <c r="B2481" s="1244" t="s">
        <v>4869</v>
      </c>
      <c r="C2481" s="1244" t="s">
        <v>4870</v>
      </c>
      <c r="D2481" s="1352">
        <v>1</v>
      </c>
    </row>
    <row r="2482" spans="1:4" s="977" customFormat="1" ht="18" customHeight="1" x14ac:dyDescent="0.2">
      <c r="A2482" s="1351" t="s">
        <v>4871</v>
      </c>
      <c r="B2482" s="1244" t="s">
        <v>4872</v>
      </c>
      <c r="C2482" s="1244" t="s">
        <v>4873</v>
      </c>
      <c r="D2482" s="1352">
        <v>4750.01</v>
      </c>
    </row>
    <row r="2483" spans="1:4" s="977" customFormat="1" ht="18" customHeight="1" x14ac:dyDescent="0.2">
      <c r="A2483" s="1351" t="s">
        <v>4874</v>
      </c>
      <c r="B2483" s="1244" t="s">
        <v>4395</v>
      </c>
      <c r="C2483" s="1244" t="s">
        <v>4396</v>
      </c>
      <c r="D2483" s="1352">
        <v>1079</v>
      </c>
    </row>
    <row r="2484" spans="1:4" s="977" customFormat="1" ht="18" customHeight="1" x14ac:dyDescent="0.2">
      <c r="A2484" s="1351" t="s">
        <v>4875</v>
      </c>
      <c r="B2484" s="1244" t="s">
        <v>3383</v>
      </c>
      <c r="C2484" s="1244" t="s">
        <v>4303</v>
      </c>
      <c r="D2484" s="1352">
        <v>24999</v>
      </c>
    </row>
    <row r="2485" spans="1:4" s="977" customFormat="1" ht="18" customHeight="1" x14ac:dyDescent="0.2">
      <c r="A2485" s="1351" t="s">
        <v>4876</v>
      </c>
      <c r="B2485" s="1244" t="s">
        <v>4877</v>
      </c>
      <c r="C2485" s="1244" t="s">
        <v>4878</v>
      </c>
      <c r="D2485" s="1352">
        <v>1919</v>
      </c>
    </row>
    <row r="2486" spans="1:4" s="977" customFormat="1" ht="18" customHeight="1" x14ac:dyDescent="0.2">
      <c r="A2486" s="1351" t="s">
        <v>4879</v>
      </c>
      <c r="B2486" s="1244" t="s">
        <v>4880</v>
      </c>
      <c r="C2486" s="1244" t="s">
        <v>4881</v>
      </c>
      <c r="D2486" s="1352">
        <v>19435.98</v>
      </c>
    </row>
    <row r="2487" spans="1:4" s="977" customFormat="1" ht="18" customHeight="1" x14ac:dyDescent="0.2">
      <c r="A2487" s="1351" t="s">
        <v>4882</v>
      </c>
      <c r="B2487" s="1244" t="s">
        <v>4302</v>
      </c>
      <c r="C2487" s="1244" t="s">
        <v>4303</v>
      </c>
      <c r="D2487" s="1352">
        <v>14999</v>
      </c>
    </row>
    <row r="2488" spans="1:4" s="977" customFormat="1" ht="18" customHeight="1" x14ac:dyDescent="0.2">
      <c r="A2488" s="1351" t="s">
        <v>4883</v>
      </c>
      <c r="B2488" s="1244" t="s">
        <v>4884</v>
      </c>
      <c r="C2488" s="1244" t="s">
        <v>4885</v>
      </c>
      <c r="D2488" s="1352">
        <v>1380</v>
      </c>
    </row>
    <row r="2489" spans="1:4" s="977" customFormat="1" ht="18" customHeight="1" x14ac:dyDescent="0.2">
      <c r="A2489" s="1351" t="s">
        <v>4886</v>
      </c>
      <c r="B2489" s="1244" t="s">
        <v>4887</v>
      </c>
      <c r="C2489" s="1244" t="s">
        <v>4888</v>
      </c>
      <c r="D2489" s="1352">
        <v>2872.7</v>
      </c>
    </row>
    <row r="2490" spans="1:4" s="977" customFormat="1" ht="18" customHeight="1" x14ac:dyDescent="0.2">
      <c r="A2490" s="1351" t="s">
        <v>4889</v>
      </c>
      <c r="B2490" s="1244" t="s">
        <v>4890</v>
      </c>
      <c r="C2490" s="1244" t="s">
        <v>4891</v>
      </c>
      <c r="D2490" s="1352">
        <v>15631.09</v>
      </c>
    </row>
    <row r="2491" spans="1:4" s="977" customFormat="1" ht="18" customHeight="1" x14ac:dyDescent="0.2">
      <c r="A2491" s="1351" t="s">
        <v>4892</v>
      </c>
      <c r="B2491" s="1244" t="s">
        <v>4836</v>
      </c>
      <c r="C2491" s="1244" t="s">
        <v>4837</v>
      </c>
      <c r="D2491" s="1352">
        <v>1499</v>
      </c>
    </row>
    <row r="2492" spans="1:4" s="977" customFormat="1" ht="18" customHeight="1" x14ac:dyDescent="0.2">
      <c r="A2492" s="1351" t="s">
        <v>4893</v>
      </c>
      <c r="B2492" s="1244" t="s">
        <v>4667</v>
      </c>
      <c r="C2492" s="1244" t="s">
        <v>4668</v>
      </c>
      <c r="D2492" s="1352">
        <v>621</v>
      </c>
    </row>
    <row r="2493" spans="1:4" s="977" customFormat="1" ht="18" customHeight="1" x14ac:dyDescent="0.2">
      <c r="A2493" s="1351" t="s">
        <v>4894</v>
      </c>
      <c r="B2493" s="1244" t="s">
        <v>4895</v>
      </c>
      <c r="C2493" s="1244" t="s">
        <v>4896</v>
      </c>
      <c r="D2493" s="1352">
        <v>1</v>
      </c>
    </row>
    <row r="2494" spans="1:4" s="977" customFormat="1" ht="18" customHeight="1" x14ac:dyDescent="0.2">
      <c r="A2494" s="1351" t="s">
        <v>4897</v>
      </c>
      <c r="B2494" s="1244" t="s">
        <v>4898</v>
      </c>
      <c r="C2494" s="1244" t="s">
        <v>4899</v>
      </c>
      <c r="D2494" s="1352">
        <v>1</v>
      </c>
    </row>
    <row r="2495" spans="1:4" s="977" customFormat="1" ht="18" customHeight="1" x14ac:dyDescent="0.2">
      <c r="A2495" s="1351" t="s">
        <v>4900</v>
      </c>
      <c r="B2495" s="1244" t="s">
        <v>4901</v>
      </c>
      <c r="C2495" s="1244" t="s">
        <v>4902</v>
      </c>
      <c r="D2495" s="1352">
        <v>1</v>
      </c>
    </row>
    <row r="2496" spans="1:4" s="977" customFormat="1" ht="18" customHeight="1" x14ac:dyDescent="0.2">
      <c r="A2496" s="1351" t="s">
        <v>4903</v>
      </c>
      <c r="B2496" s="1244" t="s">
        <v>4904</v>
      </c>
      <c r="C2496" s="1244" t="s">
        <v>4905</v>
      </c>
      <c r="D2496" s="1352">
        <v>1</v>
      </c>
    </row>
    <row r="2497" spans="1:4" s="977" customFormat="1" ht="18" customHeight="1" x14ac:dyDescent="0.2">
      <c r="A2497" s="1351" t="s">
        <v>4906</v>
      </c>
      <c r="B2497" s="1244" t="s">
        <v>4907</v>
      </c>
      <c r="C2497" s="1244" t="s">
        <v>4908</v>
      </c>
      <c r="D2497" s="1352">
        <v>115184</v>
      </c>
    </row>
    <row r="2498" spans="1:4" s="977" customFormat="1" ht="18" customHeight="1" x14ac:dyDescent="0.2">
      <c r="A2498" s="1351" t="s">
        <v>4909</v>
      </c>
      <c r="B2498" s="1244" t="s">
        <v>20142</v>
      </c>
      <c r="C2498" s="1245"/>
      <c r="D2498" s="1352">
        <v>93035</v>
      </c>
    </row>
    <row r="2499" spans="1:4" s="977" customFormat="1" ht="18" customHeight="1" x14ac:dyDescent="0.2">
      <c r="A2499" s="1351" t="s">
        <v>4910</v>
      </c>
      <c r="B2499" s="1244" t="s">
        <v>4911</v>
      </c>
      <c r="C2499" s="1244" t="s">
        <v>4912</v>
      </c>
      <c r="D2499" s="1352">
        <v>954.73</v>
      </c>
    </row>
    <row r="2500" spans="1:4" s="977" customFormat="1" ht="18" customHeight="1" x14ac:dyDescent="0.2">
      <c r="A2500" s="1351" t="s">
        <v>4913</v>
      </c>
      <c r="B2500" s="1244" t="s">
        <v>4911</v>
      </c>
      <c r="C2500" s="1244" t="s">
        <v>4912</v>
      </c>
      <c r="D2500" s="1352">
        <v>954.73</v>
      </c>
    </row>
    <row r="2501" spans="1:4" s="977" customFormat="1" ht="18" customHeight="1" x14ac:dyDescent="0.2">
      <c r="A2501" s="1351" t="s">
        <v>4914</v>
      </c>
      <c r="B2501" s="1244" t="s">
        <v>4915</v>
      </c>
      <c r="C2501" s="1244" t="s">
        <v>4915</v>
      </c>
      <c r="D2501" s="1352">
        <v>494.16</v>
      </c>
    </row>
    <row r="2502" spans="1:4" s="977" customFormat="1" ht="18" customHeight="1" x14ac:dyDescent="0.2">
      <c r="A2502" s="1351" t="s">
        <v>4916</v>
      </c>
      <c r="B2502" s="1244" t="s">
        <v>4917</v>
      </c>
      <c r="C2502" s="1244" t="s">
        <v>4918</v>
      </c>
      <c r="D2502" s="1352">
        <v>2550</v>
      </c>
    </row>
    <row r="2503" spans="1:4" s="977" customFormat="1" ht="18" customHeight="1" x14ac:dyDescent="0.2">
      <c r="A2503" s="1351" t="s">
        <v>4919</v>
      </c>
      <c r="B2503" s="1244" t="s">
        <v>4920</v>
      </c>
      <c r="C2503" s="1244" t="s">
        <v>4921</v>
      </c>
      <c r="D2503" s="1352">
        <v>1</v>
      </c>
    </row>
    <row r="2504" spans="1:4" s="977" customFormat="1" ht="18" customHeight="1" x14ac:dyDescent="0.2">
      <c r="A2504" s="1351" t="s">
        <v>4922</v>
      </c>
      <c r="B2504" s="1244" t="s">
        <v>1410</v>
      </c>
      <c r="C2504" s="1244" t="s">
        <v>1411</v>
      </c>
      <c r="D2504" s="1352">
        <v>1279</v>
      </c>
    </row>
    <row r="2505" spans="1:4" s="977" customFormat="1" ht="18" customHeight="1" x14ac:dyDescent="0.2">
      <c r="A2505" s="1351" t="s">
        <v>4923</v>
      </c>
      <c r="B2505" s="1244" t="s">
        <v>4924</v>
      </c>
      <c r="C2505" s="1244" t="s">
        <v>4925</v>
      </c>
      <c r="D2505" s="1352">
        <v>12690</v>
      </c>
    </row>
    <row r="2506" spans="1:4" s="977" customFormat="1" ht="18" customHeight="1" x14ac:dyDescent="0.2">
      <c r="A2506" s="1351" t="s">
        <v>4926</v>
      </c>
      <c r="B2506" s="1244" t="s">
        <v>4927</v>
      </c>
      <c r="C2506" s="1244" t="s">
        <v>4928</v>
      </c>
      <c r="D2506" s="1352">
        <v>12690</v>
      </c>
    </row>
    <row r="2507" spans="1:4" s="977" customFormat="1" ht="18" customHeight="1" x14ac:dyDescent="0.2">
      <c r="A2507" s="1351" t="s">
        <v>4929</v>
      </c>
      <c r="B2507" s="1244" t="s">
        <v>4930</v>
      </c>
      <c r="C2507" s="1244" t="s">
        <v>4931</v>
      </c>
      <c r="D2507" s="1352">
        <v>12998.99</v>
      </c>
    </row>
    <row r="2508" spans="1:4" s="977" customFormat="1" ht="18" customHeight="1" x14ac:dyDescent="0.2">
      <c r="A2508" s="1351" t="s">
        <v>4932</v>
      </c>
      <c r="B2508" s="1244" t="s">
        <v>4933</v>
      </c>
      <c r="C2508" s="1244" t="s">
        <v>4934</v>
      </c>
      <c r="D2508" s="1352">
        <v>11360.85</v>
      </c>
    </row>
    <row r="2509" spans="1:4" s="977" customFormat="1" ht="18" customHeight="1" x14ac:dyDescent="0.2">
      <c r="A2509" s="1351" t="s">
        <v>4935</v>
      </c>
      <c r="B2509" s="1244" t="s">
        <v>4936</v>
      </c>
      <c r="C2509" s="1244" t="s">
        <v>4937</v>
      </c>
      <c r="D2509" s="1352">
        <v>1399</v>
      </c>
    </row>
    <row r="2510" spans="1:4" s="977" customFormat="1" ht="18" customHeight="1" x14ac:dyDescent="0.2">
      <c r="A2510" s="1351" t="s">
        <v>4938</v>
      </c>
      <c r="B2510" s="1244" t="s">
        <v>4939</v>
      </c>
      <c r="C2510" s="1244" t="s">
        <v>4940</v>
      </c>
      <c r="D2510" s="1352">
        <v>4778.1499999999996</v>
      </c>
    </row>
    <row r="2511" spans="1:4" s="977" customFormat="1" ht="18" customHeight="1" x14ac:dyDescent="0.2">
      <c r="A2511" s="1351" t="s">
        <v>4941</v>
      </c>
      <c r="B2511" s="1244" t="s">
        <v>4942</v>
      </c>
      <c r="C2511" s="1244" t="s">
        <v>4943</v>
      </c>
      <c r="D2511" s="1352">
        <v>3999</v>
      </c>
    </row>
    <row r="2512" spans="1:4" s="977" customFormat="1" ht="18" customHeight="1" x14ac:dyDescent="0.2">
      <c r="A2512" s="1351" t="s">
        <v>4944</v>
      </c>
      <c r="B2512" s="1244" t="s">
        <v>4945</v>
      </c>
      <c r="C2512" s="1244" t="s">
        <v>4946</v>
      </c>
      <c r="D2512" s="1352">
        <v>3634</v>
      </c>
    </row>
    <row r="2513" spans="1:4" s="977" customFormat="1" ht="18" customHeight="1" x14ac:dyDescent="0.2">
      <c r="A2513" s="1351" t="s">
        <v>4947</v>
      </c>
      <c r="B2513" s="1244" t="s">
        <v>4948</v>
      </c>
      <c r="C2513" s="1244" t="s">
        <v>4949</v>
      </c>
      <c r="D2513" s="1352">
        <v>9545</v>
      </c>
    </row>
    <row r="2514" spans="1:4" s="977" customFormat="1" ht="18" customHeight="1" x14ac:dyDescent="0.2">
      <c r="A2514" s="1351" t="s">
        <v>4950</v>
      </c>
      <c r="B2514" s="1244" t="s">
        <v>4951</v>
      </c>
      <c r="C2514" s="1244" t="s">
        <v>4952</v>
      </c>
      <c r="D2514" s="1352">
        <v>1199</v>
      </c>
    </row>
    <row r="2515" spans="1:4" s="977" customFormat="1" ht="18" customHeight="1" x14ac:dyDescent="0.2">
      <c r="A2515" s="1351" t="s">
        <v>4953</v>
      </c>
      <c r="B2515" s="1244" t="s">
        <v>4954</v>
      </c>
      <c r="C2515" s="1244" t="s">
        <v>4955</v>
      </c>
      <c r="D2515" s="1352">
        <v>356.5</v>
      </c>
    </row>
    <row r="2516" spans="1:4" s="977" customFormat="1" ht="18" customHeight="1" x14ac:dyDescent="0.2">
      <c r="A2516" s="1351" t="s">
        <v>4956</v>
      </c>
      <c r="B2516" s="1244" t="s">
        <v>20143</v>
      </c>
      <c r="C2516" s="1244" t="s">
        <v>20144</v>
      </c>
      <c r="D2516" s="1352">
        <v>2999</v>
      </c>
    </row>
    <row r="2517" spans="1:4" s="977" customFormat="1" ht="18" customHeight="1" x14ac:dyDescent="0.2">
      <c r="A2517" s="1351" t="s">
        <v>4957</v>
      </c>
      <c r="B2517" s="1244" t="s">
        <v>4958</v>
      </c>
      <c r="C2517" s="1244" t="s">
        <v>4959</v>
      </c>
      <c r="D2517" s="1352">
        <v>5999.02</v>
      </c>
    </row>
    <row r="2518" spans="1:4" s="977" customFormat="1" ht="18" customHeight="1" x14ac:dyDescent="0.2">
      <c r="A2518" s="1351" t="s">
        <v>4960</v>
      </c>
      <c r="B2518" s="1244" t="s">
        <v>4961</v>
      </c>
      <c r="C2518" s="1244" t="s">
        <v>4962</v>
      </c>
      <c r="D2518" s="1352">
        <v>2618.5500000000002</v>
      </c>
    </row>
    <row r="2519" spans="1:4" s="977" customFormat="1" ht="18" customHeight="1" x14ac:dyDescent="0.2">
      <c r="A2519" s="1351" t="s">
        <v>4963</v>
      </c>
      <c r="B2519" s="1244" t="s">
        <v>4964</v>
      </c>
      <c r="C2519" s="1244" t="s">
        <v>4965</v>
      </c>
      <c r="D2519" s="1352">
        <v>1141.95</v>
      </c>
    </row>
    <row r="2520" spans="1:4" s="977" customFormat="1" ht="18" customHeight="1" x14ac:dyDescent="0.2">
      <c r="A2520" s="1351" t="s">
        <v>4966</v>
      </c>
      <c r="B2520" s="1244" t="s">
        <v>4967</v>
      </c>
      <c r="C2520" s="1244" t="s">
        <v>4968</v>
      </c>
      <c r="D2520" s="1352">
        <v>10599</v>
      </c>
    </row>
    <row r="2521" spans="1:4" s="977" customFormat="1" ht="18" customHeight="1" x14ac:dyDescent="0.2">
      <c r="A2521" s="1351" t="s">
        <v>4969</v>
      </c>
      <c r="B2521" s="1244" t="s">
        <v>4970</v>
      </c>
      <c r="C2521" s="1244" t="s">
        <v>4971</v>
      </c>
      <c r="D2521" s="1352">
        <v>15569.85</v>
      </c>
    </row>
    <row r="2522" spans="1:4" s="977" customFormat="1" ht="18" customHeight="1" x14ac:dyDescent="0.2">
      <c r="A2522" s="1351" t="s">
        <v>4972</v>
      </c>
      <c r="B2522" s="1244" t="s">
        <v>4973</v>
      </c>
      <c r="C2522" s="1244" t="s">
        <v>4974</v>
      </c>
      <c r="D2522" s="1352">
        <v>3341.9</v>
      </c>
    </row>
    <row r="2523" spans="1:4" s="977" customFormat="1" ht="18" customHeight="1" x14ac:dyDescent="0.2">
      <c r="A2523" s="1351" t="s">
        <v>4975</v>
      </c>
      <c r="B2523" s="1244" t="s">
        <v>3383</v>
      </c>
      <c r="C2523" s="1244" t="s">
        <v>4976</v>
      </c>
      <c r="D2523" s="1352">
        <v>5516</v>
      </c>
    </row>
    <row r="2524" spans="1:4" s="977" customFormat="1" ht="18" customHeight="1" x14ac:dyDescent="0.2">
      <c r="A2524" s="1351" t="s">
        <v>4977</v>
      </c>
      <c r="B2524" s="1244" t="s">
        <v>4978</v>
      </c>
      <c r="C2524" s="1244" t="s">
        <v>4979</v>
      </c>
      <c r="D2524" s="1352">
        <v>8799.2000000000007</v>
      </c>
    </row>
    <row r="2525" spans="1:4" s="977" customFormat="1" ht="18" customHeight="1" x14ac:dyDescent="0.2">
      <c r="A2525" s="1351" t="s">
        <v>4980</v>
      </c>
      <c r="B2525" s="1244" t="s">
        <v>4981</v>
      </c>
      <c r="C2525" s="1244" t="s">
        <v>4982</v>
      </c>
      <c r="D2525" s="1352">
        <v>14321</v>
      </c>
    </row>
    <row r="2526" spans="1:4" s="977" customFormat="1" ht="18" customHeight="1" x14ac:dyDescent="0.2">
      <c r="A2526" s="1351" t="s">
        <v>4983</v>
      </c>
      <c r="B2526" s="1244" t="s">
        <v>1397</v>
      </c>
      <c r="C2526" s="1244" t="s">
        <v>1398</v>
      </c>
      <c r="D2526" s="1352">
        <v>2127.5</v>
      </c>
    </row>
    <row r="2527" spans="1:4" s="977" customFormat="1" ht="18" customHeight="1" x14ac:dyDescent="0.2">
      <c r="A2527" s="1351" t="s">
        <v>4984</v>
      </c>
      <c r="B2527" s="1244" t="s">
        <v>4985</v>
      </c>
      <c r="C2527" s="1244" t="s">
        <v>4986</v>
      </c>
      <c r="D2527" s="1352">
        <v>1279.2</v>
      </c>
    </row>
    <row r="2528" spans="1:4" s="977" customFormat="1" ht="18" customHeight="1" x14ac:dyDescent="0.2">
      <c r="A2528" s="1351" t="s">
        <v>4987</v>
      </c>
      <c r="B2528" s="1244" t="s">
        <v>4988</v>
      </c>
      <c r="C2528" s="1244" t="s">
        <v>4989</v>
      </c>
      <c r="D2528" s="1352">
        <v>11299</v>
      </c>
    </row>
    <row r="2529" spans="1:4" s="977" customFormat="1" ht="18" customHeight="1" x14ac:dyDescent="0.2">
      <c r="A2529" s="1351" t="s">
        <v>4990</v>
      </c>
      <c r="B2529" s="1244" t="s">
        <v>4991</v>
      </c>
      <c r="C2529" s="1244" t="s">
        <v>4992</v>
      </c>
      <c r="D2529" s="1352">
        <v>14320.99</v>
      </c>
    </row>
    <row r="2530" spans="1:4" s="977" customFormat="1" ht="18" customHeight="1" x14ac:dyDescent="0.2">
      <c r="A2530" s="1351" t="s">
        <v>4993</v>
      </c>
      <c r="B2530" s="1244" t="s">
        <v>4994</v>
      </c>
      <c r="C2530" s="1244" t="s">
        <v>4995</v>
      </c>
      <c r="D2530" s="1352">
        <v>6623.2</v>
      </c>
    </row>
    <row r="2531" spans="1:4" s="977" customFormat="1" ht="18" customHeight="1" x14ac:dyDescent="0.2">
      <c r="A2531" s="1351" t="s">
        <v>4996</v>
      </c>
      <c r="B2531" s="1244" t="s">
        <v>4997</v>
      </c>
      <c r="C2531" s="1244" t="s">
        <v>4998</v>
      </c>
      <c r="D2531" s="1352">
        <v>8990</v>
      </c>
    </row>
    <row r="2532" spans="1:4" s="977" customFormat="1" ht="18" customHeight="1" x14ac:dyDescent="0.2">
      <c r="A2532" s="1351" t="s">
        <v>4999</v>
      </c>
      <c r="B2532" s="1244" t="s">
        <v>5000</v>
      </c>
      <c r="C2532" s="1244" t="s">
        <v>5001</v>
      </c>
      <c r="D2532" s="1352">
        <v>847.54</v>
      </c>
    </row>
    <row r="2533" spans="1:4" s="977" customFormat="1" ht="18" customHeight="1" x14ac:dyDescent="0.2">
      <c r="A2533" s="1351" t="s">
        <v>5002</v>
      </c>
      <c r="B2533" s="1244" t="s">
        <v>5003</v>
      </c>
      <c r="C2533" s="1244" t="s">
        <v>5004</v>
      </c>
      <c r="D2533" s="1352">
        <v>1014.67</v>
      </c>
    </row>
    <row r="2534" spans="1:4" s="977" customFormat="1" ht="18" customHeight="1" x14ac:dyDescent="0.2">
      <c r="A2534" s="1351" t="s">
        <v>5005</v>
      </c>
      <c r="B2534" s="1244" t="s">
        <v>2873</v>
      </c>
      <c r="C2534" s="1244" t="s">
        <v>2874</v>
      </c>
      <c r="D2534" s="1352">
        <v>2111.54</v>
      </c>
    </row>
    <row r="2535" spans="1:4" s="977" customFormat="1" ht="18" customHeight="1" x14ac:dyDescent="0.2">
      <c r="A2535" s="1351" t="s">
        <v>5006</v>
      </c>
      <c r="B2535" s="1244" t="s">
        <v>4713</v>
      </c>
      <c r="C2535" s="1244" t="s">
        <v>4714</v>
      </c>
      <c r="D2535" s="1352">
        <v>835.2</v>
      </c>
    </row>
    <row r="2536" spans="1:4" s="977" customFormat="1" ht="18" customHeight="1" x14ac:dyDescent="0.2">
      <c r="A2536" s="1351" t="s">
        <v>5007</v>
      </c>
      <c r="B2536" s="1244" t="s">
        <v>5008</v>
      </c>
      <c r="C2536" s="1244" t="s">
        <v>5009</v>
      </c>
      <c r="D2536" s="1352">
        <v>38615.82</v>
      </c>
    </row>
    <row r="2537" spans="1:4" s="977" customFormat="1" ht="18" customHeight="1" x14ac:dyDescent="0.2">
      <c r="A2537" s="1351" t="s">
        <v>5010</v>
      </c>
      <c r="B2537" s="1244" t="s">
        <v>5011</v>
      </c>
      <c r="C2537" s="1244" t="s">
        <v>5012</v>
      </c>
      <c r="D2537" s="1352">
        <v>7548.61</v>
      </c>
    </row>
    <row r="2538" spans="1:4" s="977" customFormat="1" ht="18" customHeight="1" x14ac:dyDescent="0.2">
      <c r="A2538" s="1351" t="s">
        <v>5013</v>
      </c>
      <c r="B2538" s="1244" t="s">
        <v>5014</v>
      </c>
      <c r="C2538" s="1244" t="s">
        <v>5015</v>
      </c>
      <c r="D2538" s="1352">
        <v>1006.88</v>
      </c>
    </row>
    <row r="2539" spans="1:4" s="977" customFormat="1" ht="18" customHeight="1" x14ac:dyDescent="0.2">
      <c r="A2539" s="1351" t="s">
        <v>5016</v>
      </c>
      <c r="B2539" s="1244" t="s">
        <v>5017</v>
      </c>
      <c r="C2539" s="1244" t="s">
        <v>5018</v>
      </c>
      <c r="D2539" s="1352">
        <v>13293.6</v>
      </c>
    </row>
    <row r="2540" spans="1:4" s="977" customFormat="1" ht="18" customHeight="1" x14ac:dyDescent="0.2">
      <c r="A2540" s="1351" t="s">
        <v>5019</v>
      </c>
      <c r="B2540" s="1244" t="s">
        <v>5020</v>
      </c>
      <c r="C2540" s="1244" t="s">
        <v>5021</v>
      </c>
      <c r="D2540" s="1352">
        <v>8423.92</v>
      </c>
    </row>
    <row r="2541" spans="1:4" s="977" customFormat="1" ht="18" customHeight="1" x14ac:dyDescent="0.2">
      <c r="A2541" s="1351" t="s">
        <v>5022</v>
      </c>
      <c r="B2541" s="1244" t="s">
        <v>5020</v>
      </c>
      <c r="C2541" s="1244" t="s">
        <v>5021</v>
      </c>
      <c r="D2541" s="1352">
        <v>8423.92</v>
      </c>
    </row>
    <row r="2542" spans="1:4" s="977" customFormat="1" ht="18" customHeight="1" x14ac:dyDescent="0.2">
      <c r="A2542" s="1351" t="s">
        <v>5023</v>
      </c>
      <c r="B2542" s="1244" t="s">
        <v>5024</v>
      </c>
      <c r="C2542" s="1244" t="s">
        <v>5025</v>
      </c>
      <c r="D2542" s="1352">
        <v>55448</v>
      </c>
    </row>
    <row r="2543" spans="1:4" s="977" customFormat="1" ht="18" customHeight="1" x14ac:dyDescent="0.2">
      <c r="A2543" s="1351" t="s">
        <v>5026</v>
      </c>
      <c r="B2543" s="1244" t="s">
        <v>5027</v>
      </c>
      <c r="C2543" s="1244" t="s">
        <v>5028</v>
      </c>
      <c r="D2543" s="1352">
        <v>3599</v>
      </c>
    </row>
    <row r="2544" spans="1:4" s="977" customFormat="1" ht="18" customHeight="1" x14ac:dyDescent="0.2">
      <c r="A2544" s="1351" t="s">
        <v>5029</v>
      </c>
      <c r="B2544" s="1244" t="s">
        <v>5030</v>
      </c>
      <c r="C2544" s="1244" t="s">
        <v>5031</v>
      </c>
      <c r="D2544" s="1352">
        <v>2552</v>
      </c>
    </row>
    <row r="2545" spans="1:4" s="977" customFormat="1" ht="18" customHeight="1" x14ac:dyDescent="0.2">
      <c r="A2545" s="1351" t="s">
        <v>5032</v>
      </c>
      <c r="B2545" s="1244" t="s">
        <v>5033</v>
      </c>
      <c r="C2545" s="1244" t="s">
        <v>5034</v>
      </c>
      <c r="D2545" s="1352">
        <v>2552</v>
      </c>
    </row>
    <row r="2546" spans="1:4" s="977" customFormat="1" ht="18" customHeight="1" x14ac:dyDescent="0.2">
      <c r="A2546" s="1351" t="s">
        <v>5035</v>
      </c>
      <c r="B2546" s="1244" t="s">
        <v>3828</v>
      </c>
      <c r="C2546" s="1244" t="s">
        <v>3829</v>
      </c>
      <c r="D2546" s="1352">
        <v>5061.0600000000004</v>
      </c>
    </row>
    <row r="2547" spans="1:4" s="977" customFormat="1" ht="18" customHeight="1" x14ac:dyDescent="0.2">
      <c r="A2547" s="1351" t="s">
        <v>5036</v>
      </c>
      <c r="B2547" s="1244" t="s">
        <v>5037</v>
      </c>
      <c r="C2547" s="1244" t="s">
        <v>5038</v>
      </c>
      <c r="D2547" s="1352">
        <v>1749.28</v>
      </c>
    </row>
    <row r="2548" spans="1:4" s="977" customFormat="1" ht="18" customHeight="1" x14ac:dyDescent="0.2">
      <c r="A2548" s="1351" t="s">
        <v>5039</v>
      </c>
      <c r="B2548" s="1244" t="s">
        <v>5040</v>
      </c>
      <c r="C2548" s="1244" t="s">
        <v>5041</v>
      </c>
      <c r="D2548" s="1352">
        <v>3346.6</v>
      </c>
    </row>
    <row r="2549" spans="1:4" s="977" customFormat="1" ht="18" customHeight="1" x14ac:dyDescent="0.2">
      <c r="A2549" s="1351" t="s">
        <v>5042</v>
      </c>
      <c r="B2549" s="1244" t="s">
        <v>5043</v>
      </c>
      <c r="C2549" s="1244" t="s">
        <v>5044</v>
      </c>
      <c r="D2549" s="1352">
        <v>2147.16</v>
      </c>
    </row>
    <row r="2550" spans="1:4" s="977" customFormat="1" ht="18" customHeight="1" x14ac:dyDescent="0.2">
      <c r="A2550" s="1351" t="s">
        <v>5045</v>
      </c>
      <c r="B2550" s="1244" t="s">
        <v>5043</v>
      </c>
      <c r="C2550" s="1244" t="s">
        <v>5044</v>
      </c>
      <c r="D2550" s="1352">
        <v>2147.16</v>
      </c>
    </row>
    <row r="2551" spans="1:4" s="977" customFormat="1" ht="18" customHeight="1" x14ac:dyDescent="0.2">
      <c r="A2551" s="1351" t="s">
        <v>5046</v>
      </c>
      <c r="B2551" s="1244" t="s">
        <v>5043</v>
      </c>
      <c r="C2551" s="1244" t="s">
        <v>5044</v>
      </c>
      <c r="D2551" s="1352">
        <v>2147.16</v>
      </c>
    </row>
    <row r="2552" spans="1:4" s="977" customFormat="1" ht="18" customHeight="1" x14ac:dyDescent="0.2">
      <c r="A2552" s="1351" t="s">
        <v>5047</v>
      </c>
      <c r="B2552" s="1244" t="s">
        <v>5043</v>
      </c>
      <c r="C2552" s="1244" t="s">
        <v>5044</v>
      </c>
      <c r="D2552" s="1352">
        <v>2147.16</v>
      </c>
    </row>
    <row r="2553" spans="1:4" s="977" customFormat="1" ht="18" customHeight="1" x14ac:dyDescent="0.2">
      <c r="A2553" s="1351" t="s">
        <v>5048</v>
      </c>
      <c r="B2553" s="1244" t="s">
        <v>5043</v>
      </c>
      <c r="C2553" s="1244" t="s">
        <v>5044</v>
      </c>
      <c r="D2553" s="1352">
        <v>2147.16</v>
      </c>
    </row>
    <row r="2554" spans="1:4" s="977" customFormat="1" ht="18" customHeight="1" x14ac:dyDescent="0.2">
      <c r="A2554" s="1351" t="s">
        <v>5049</v>
      </c>
      <c r="B2554" s="1244" t="s">
        <v>5043</v>
      </c>
      <c r="C2554" s="1244" t="s">
        <v>5044</v>
      </c>
      <c r="D2554" s="1352">
        <v>2147.16</v>
      </c>
    </row>
    <row r="2555" spans="1:4" s="977" customFormat="1" ht="18" customHeight="1" x14ac:dyDescent="0.2">
      <c r="A2555" s="1351" t="s">
        <v>5050</v>
      </c>
      <c r="B2555" s="1244" t="s">
        <v>5051</v>
      </c>
      <c r="C2555" s="1244" t="s">
        <v>5052</v>
      </c>
      <c r="D2555" s="1352">
        <v>1102.6400000000001</v>
      </c>
    </row>
    <row r="2556" spans="1:4" s="977" customFormat="1" ht="18" customHeight="1" x14ac:dyDescent="0.2">
      <c r="A2556" s="1351" t="s">
        <v>5053</v>
      </c>
      <c r="B2556" s="1244" t="s">
        <v>5054</v>
      </c>
      <c r="C2556" s="1244" t="s">
        <v>5055</v>
      </c>
      <c r="D2556" s="1352">
        <v>1</v>
      </c>
    </row>
    <row r="2557" spans="1:4" s="977" customFormat="1" ht="18" customHeight="1" x14ac:dyDescent="0.2">
      <c r="A2557" s="1351" t="s">
        <v>5056</v>
      </c>
      <c r="B2557" s="1244" t="s">
        <v>5057</v>
      </c>
      <c r="C2557" s="1244" t="s">
        <v>5058</v>
      </c>
      <c r="D2557" s="1352">
        <v>11053.66</v>
      </c>
    </row>
    <row r="2558" spans="1:4" s="977" customFormat="1" ht="18" customHeight="1" x14ac:dyDescent="0.2">
      <c r="A2558" s="1351" t="s">
        <v>5059</v>
      </c>
      <c r="B2558" s="1244" t="s">
        <v>5060</v>
      </c>
      <c r="C2558" s="1244" t="s">
        <v>5061</v>
      </c>
      <c r="D2558" s="1352">
        <v>4916.08</v>
      </c>
    </row>
    <row r="2559" spans="1:4" s="977" customFormat="1" ht="18" customHeight="1" x14ac:dyDescent="0.2">
      <c r="A2559" s="1351" t="s">
        <v>5062</v>
      </c>
      <c r="B2559" s="1244" t="s">
        <v>5063</v>
      </c>
      <c r="C2559" s="1244" t="s">
        <v>5064</v>
      </c>
      <c r="D2559" s="1352">
        <v>2790</v>
      </c>
    </row>
    <row r="2560" spans="1:4" s="977" customFormat="1" ht="18" customHeight="1" x14ac:dyDescent="0.2">
      <c r="A2560" s="1351" t="s">
        <v>5065</v>
      </c>
      <c r="B2560" s="1244" t="s">
        <v>5066</v>
      </c>
      <c r="C2560" s="1244" t="s">
        <v>5067</v>
      </c>
      <c r="D2560" s="1352">
        <v>1</v>
      </c>
    </row>
    <row r="2561" spans="1:4" s="977" customFormat="1" ht="18" customHeight="1" x14ac:dyDescent="0.2">
      <c r="A2561" s="1351" t="s">
        <v>5068</v>
      </c>
      <c r="B2561" s="1244" t="s">
        <v>5069</v>
      </c>
      <c r="C2561" s="1244" t="s">
        <v>5070</v>
      </c>
      <c r="D2561" s="1352">
        <v>3099.66</v>
      </c>
    </row>
    <row r="2562" spans="1:4" s="977" customFormat="1" ht="18" customHeight="1" x14ac:dyDescent="0.2">
      <c r="A2562" s="1351" t="s">
        <v>5071</v>
      </c>
      <c r="B2562" s="1244" t="s">
        <v>5072</v>
      </c>
      <c r="C2562" s="1244" t="s">
        <v>5073</v>
      </c>
      <c r="D2562" s="1352">
        <v>4916.28</v>
      </c>
    </row>
    <row r="2563" spans="1:4" s="977" customFormat="1" ht="18" customHeight="1" x14ac:dyDescent="0.2">
      <c r="A2563" s="1351" t="s">
        <v>5074</v>
      </c>
      <c r="B2563" s="1244" t="s">
        <v>5075</v>
      </c>
      <c r="C2563" s="1244" t="s">
        <v>5076</v>
      </c>
      <c r="D2563" s="1352">
        <v>3967.2</v>
      </c>
    </row>
    <row r="2564" spans="1:4" s="977" customFormat="1" ht="18" customHeight="1" x14ac:dyDescent="0.2">
      <c r="A2564" s="1351" t="s">
        <v>5077</v>
      </c>
      <c r="B2564" s="1244" t="s">
        <v>5078</v>
      </c>
      <c r="C2564" s="1244" t="s">
        <v>5079</v>
      </c>
      <c r="D2564" s="1352">
        <v>1</v>
      </c>
    </row>
    <row r="2565" spans="1:4" s="977" customFormat="1" ht="18" customHeight="1" x14ac:dyDescent="0.2">
      <c r="A2565" s="1351" t="s">
        <v>5080</v>
      </c>
      <c r="B2565" s="1244" t="s">
        <v>5081</v>
      </c>
      <c r="C2565" s="1244" t="s">
        <v>5082</v>
      </c>
      <c r="D2565" s="1352">
        <v>5058.8500000000004</v>
      </c>
    </row>
    <row r="2566" spans="1:4" s="977" customFormat="1" ht="18" customHeight="1" x14ac:dyDescent="0.2">
      <c r="A2566" s="1351" t="s">
        <v>5083</v>
      </c>
      <c r="B2566" s="1244" t="s">
        <v>5084</v>
      </c>
      <c r="C2566" s="1244" t="s">
        <v>5085</v>
      </c>
      <c r="D2566" s="1352">
        <v>10672</v>
      </c>
    </row>
    <row r="2567" spans="1:4" s="977" customFormat="1" ht="18" customHeight="1" x14ac:dyDescent="0.2">
      <c r="A2567" s="1351" t="s">
        <v>5086</v>
      </c>
      <c r="B2567" s="1244" t="s">
        <v>5084</v>
      </c>
      <c r="C2567" s="1244" t="s">
        <v>5085</v>
      </c>
      <c r="D2567" s="1352">
        <v>10672</v>
      </c>
    </row>
    <row r="2568" spans="1:4" s="977" customFormat="1" ht="18" customHeight="1" x14ac:dyDescent="0.2">
      <c r="A2568" s="1351" t="s">
        <v>5087</v>
      </c>
      <c r="B2568" s="1244" t="s">
        <v>5084</v>
      </c>
      <c r="C2568" s="1244" t="s">
        <v>5085</v>
      </c>
      <c r="D2568" s="1352">
        <v>10672</v>
      </c>
    </row>
    <row r="2569" spans="1:4" s="977" customFormat="1" ht="18" customHeight="1" x14ac:dyDescent="0.2">
      <c r="A2569" s="1351" t="s">
        <v>5088</v>
      </c>
      <c r="B2569" s="1244" t="s">
        <v>5089</v>
      </c>
      <c r="C2569" s="1244" t="s">
        <v>5090</v>
      </c>
      <c r="D2569" s="1352">
        <v>50655.69</v>
      </c>
    </row>
    <row r="2570" spans="1:4" s="977" customFormat="1" ht="18" customHeight="1" x14ac:dyDescent="0.2">
      <c r="A2570" s="1351" t="s">
        <v>5091</v>
      </c>
      <c r="B2570" s="1244" t="s">
        <v>5092</v>
      </c>
      <c r="C2570" s="1244" t="s">
        <v>5093</v>
      </c>
      <c r="D2570" s="1352">
        <v>2668</v>
      </c>
    </row>
    <row r="2571" spans="1:4" s="977" customFormat="1" ht="18" customHeight="1" x14ac:dyDescent="0.2">
      <c r="A2571" s="1351" t="s">
        <v>5094</v>
      </c>
      <c r="B2571" s="1244" t="s">
        <v>5092</v>
      </c>
      <c r="C2571" s="1244" t="s">
        <v>5093</v>
      </c>
      <c r="D2571" s="1352">
        <v>2668</v>
      </c>
    </row>
    <row r="2572" spans="1:4" s="977" customFormat="1" ht="18" customHeight="1" x14ac:dyDescent="0.2">
      <c r="A2572" s="1351" t="s">
        <v>5095</v>
      </c>
      <c r="B2572" s="1244" t="s">
        <v>5096</v>
      </c>
      <c r="C2572" s="1244" t="s">
        <v>5097</v>
      </c>
      <c r="D2572" s="1352">
        <v>2204</v>
      </c>
    </row>
    <row r="2573" spans="1:4" s="977" customFormat="1" ht="18" customHeight="1" x14ac:dyDescent="0.2">
      <c r="A2573" s="1351" t="s">
        <v>5098</v>
      </c>
      <c r="B2573" s="1244" t="s">
        <v>5099</v>
      </c>
      <c r="C2573" s="1244" t="s">
        <v>5100</v>
      </c>
      <c r="D2573" s="1352">
        <v>6725.68</v>
      </c>
    </row>
    <row r="2574" spans="1:4" s="977" customFormat="1" ht="18" customHeight="1" x14ac:dyDescent="0.2">
      <c r="A2574" s="1351" t="s">
        <v>5101</v>
      </c>
      <c r="B2574" s="1244" t="s">
        <v>5099</v>
      </c>
      <c r="C2574" s="1244" t="s">
        <v>5100</v>
      </c>
      <c r="D2574" s="1352">
        <v>6725.68</v>
      </c>
    </row>
    <row r="2575" spans="1:4" s="977" customFormat="1" ht="18" customHeight="1" x14ac:dyDescent="0.2">
      <c r="A2575" s="1351" t="s">
        <v>5102</v>
      </c>
      <c r="B2575" s="1244" t="s">
        <v>5103</v>
      </c>
      <c r="C2575" s="1244" t="s">
        <v>5104</v>
      </c>
      <c r="D2575" s="1352">
        <v>6725.68</v>
      </c>
    </row>
    <row r="2576" spans="1:4" s="977" customFormat="1" ht="18" customHeight="1" x14ac:dyDescent="0.2">
      <c r="A2576" s="1351" t="s">
        <v>5105</v>
      </c>
      <c r="B2576" s="1244" t="s">
        <v>5103</v>
      </c>
      <c r="C2576" s="1244" t="s">
        <v>5104</v>
      </c>
      <c r="D2576" s="1352">
        <v>6725.68</v>
      </c>
    </row>
    <row r="2577" spans="1:4" s="977" customFormat="1" ht="18" customHeight="1" x14ac:dyDescent="0.2">
      <c r="A2577" s="1351" t="s">
        <v>5106</v>
      </c>
      <c r="B2577" s="1244" t="s">
        <v>5099</v>
      </c>
      <c r="C2577" s="1244" t="s">
        <v>5100</v>
      </c>
      <c r="D2577" s="1352">
        <v>6725.68</v>
      </c>
    </row>
    <row r="2578" spans="1:4" s="977" customFormat="1" ht="18" customHeight="1" x14ac:dyDescent="0.2">
      <c r="A2578" s="1351" t="s">
        <v>5107</v>
      </c>
      <c r="B2578" s="1244" t="s">
        <v>5099</v>
      </c>
      <c r="C2578" s="1244" t="s">
        <v>5100</v>
      </c>
      <c r="D2578" s="1352">
        <v>6725.68</v>
      </c>
    </row>
    <row r="2579" spans="1:4" s="977" customFormat="1" ht="18" customHeight="1" x14ac:dyDescent="0.2">
      <c r="A2579" s="1351" t="s">
        <v>5108</v>
      </c>
      <c r="B2579" s="1244" t="s">
        <v>5099</v>
      </c>
      <c r="C2579" s="1244" t="s">
        <v>5100</v>
      </c>
      <c r="D2579" s="1352">
        <v>6725.68</v>
      </c>
    </row>
    <row r="2580" spans="1:4" s="977" customFormat="1" ht="18" customHeight="1" x14ac:dyDescent="0.2">
      <c r="A2580" s="1351" t="s">
        <v>5109</v>
      </c>
      <c r="B2580" s="1244" t="s">
        <v>5103</v>
      </c>
      <c r="C2580" s="1244" t="s">
        <v>5104</v>
      </c>
      <c r="D2580" s="1352">
        <v>6725.68</v>
      </c>
    </row>
    <row r="2581" spans="1:4" s="977" customFormat="1" ht="18" customHeight="1" x14ac:dyDescent="0.2">
      <c r="A2581" s="1351" t="s">
        <v>5110</v>
      </c>
      <c r="B2581" s="1244" t="s">
        <v>5099</v>
      </c>
      <c r="C2581" s="1244" t="s">
        <v>5100</v>
      </c>
      <c r="D2581" s="1352">
        <v>6725.68</v>
      </c>
    </row>
    <row r="2582" spans="1:4" s="977" customFormat="1" ht="18" customHeight="1" x14ac:dyDescent="0.2">
      <c r="A2582" s="1351" t="s">
        <v>5111</v>
      </c>
      <c r="B2582" s="1244" t="s">
        <v>5099</v>
      </c>
      <c r="C2582" s="1244" t="s">
        <v>5100</v>
      </c>
      <c r="D2582" s="1352">
        <v>6725.68</v>
      </c>
    </row>
    <row r="2583" spans="1:4" s="977" customFormat="1" ht="18" customHeight="1" x14ac:dyDescent="0.2">
      <c r="A2583" s="1351" t="s">
        <v>5112</v>
      </c>
      <c r="B2583" s="1244" t="s">
        <v>5099</v>
      </c>
      <c r="C2583" s="1244" t="s">
        <v>5100</v>
      </c>
      <c r="D2583" s="1352">
        <v>6725.68</v>
      </c>
    </row>
    <row r="2584" spans="1:4" s="977" customFormat="1" ht="18" customHeight="1" x14ac:dyDescent="0.2">
      <c r="A2584" s="1351" t="s">
        <v>5113</v>
      </c>
      <c r="B2584" s="1244" t="s">
        <v>5099</v>
      </c>
      <c r="C2584" s="1244" t="s">
        <v>5100</v>
      </c>
      <c r="D2584" s="1352">
        <v>6725.68</v>
      </c>
    </row>
    <row r="2585" spans="1:4" s="977" customFormat="1" ht="18" customHeight="1" x14ac:dyDescent="0.2">
      <c r="A2585" s="1351" t="s">
        <v>5114</v>
      </c>
      <c r="B2585" s="1244" t="s">
        <v>5099</v>
      </c>
      <c r="C2585" s="1244" t="s">
        <v>5100</v>
      </c>
      <c r="D2585" s="1352">
        <v>6725.68</v>
      </c>
    </row>
    <row r="2586" spans="1:4" s="977" customFormat="1" ht="18" customHeight="1" x14ac:dyDescent="0.2">
      <c r="A2586" s="1351" t="s">
        <v>5115</v>
      </c>
      <c r="B2586" s="1244" t="s">
        <v>5099</v>
      </c>
      <c r="C2586" s="1244" t="s">
        <v>5100</v>
      </c>
      <c r="D2586" s="1352">
        <v>6725.68</v>
      </c>
    </row>
    <row r="2587" spans="1:4" s="977" customFormat="1" ht="18" customHeight="1" x14ac:dyDescent="0.2">
      <c r="A2587" s="1351" t="s">
        <v>5116</v>
      </c>
      <c r="B2587" s="1244" t="s">
        <v>5103</v>
      </c>
      <c r="C2587" s="1244" t="s">
        <v>5104</v>
      </c>
      <c r="D2587" s="1352">
        <v>6725.68</v>
      </c>
    </row>
    <row r="2588" spans="1:4" s="977" customFormat="1" ht="18" customHeight="1" x14ac:dyDescent="0.2">
      <c r="A2588" s="1351" t="s">
        <v>5117</v>
      </c>
      <c r="B2588" s="1244" t="s">
        <v>5099</v>
      </c>
      <c r="C2588" s="1244" t="s">
        <v>5100</v>
      </c>
      <c r="D2588" s="1352">
        <v>6725.68</v>
      </c>
    </row>
    <row r="2589" spans="1:4" s="977" customFormat="1" ht="18" customHeight="1" x14ac:dyDescent="0.2">
      <c r="A2589" s="1351" t="s">
        <v>5118</v>
      </c>
      <c r="B2589" s="1244" t="s">
        <v>5099</v>
      </c>
      <c r="C2589" s="1244" t="s">
        <v>5100</v>
      </c>
      <c r="D2589" s="1352">
        <v>6725.68</v>
      </c>
    </row>
    <row r="2590" spans="1:4" s="977" customFormat="1" ht="18" customHeight="1" x14ac:dyDescent="0.2">
      <c r="A2590" s="1351" t="s">
        <v>5119</v>
      </c>
      <c r="B2590" s="1244" t="s">
        <v>5099</v>
      </c>
      <c r="C2590" s="1244" t="s">
        <v>5100</v>
      </c>
      <c r="D2590" s="1352">
        <v>6725.68</v>
      </c>
    </row>
    <row r="2591" spans="1:4" s="977" customFormat="1" ht="18" customHeight="1" x14ac:dyDescent="0.2">
      <c r="A2591" s="1351" t="s">
        <v>5120</v>
      </c>
      <c r="B2591" s="1244" t="s">
        <v>5103</v>
      </c>
      <c r="C2591" s="1244" t="s">
        <v>5104</v>
      </c>
      <c r="D2591" s="1352">
        <v>6725.68</v>
      </c>
    </row>
    <row r="2592" spans="1:4" s="977" customFormat="1" ht="18" customHeight="1" x14ac:dyDescent="0.2">
      <c r="A2592" s="1351" t="s">
        <v>5121</v>
      </c>
      <c r="B2592" s="1244" t="s">
        <v>5099</v>
      </c>
      <c r="C2592" s="1244" t="s">
        <v>5100</v>
      </c>
      <c r="D2592" s="1352">
        <v>6725.68</v>
      </c>
    </row>
    <row r="2593" spans="1:4" s="977" customFormat="1" ht="18" customHeight="1" x14ac:dyDescent="0.2">
      <c r="A2593" s="1351" t="s">
        <v>5122</v>
      </c>
      <c r="B2593" s="1244" t="s">
        <v>5099</v>
      </c>
      <c r="C2593" s="1244" t="s">
        <v>5100</v>
      </c>
      <c r="D2593" s="1352">
        <v>6725.68</v>
      </c>
    </row>
    <row r="2594" spans="1:4" s="977" customFormat="1" ht="18" customHeight="1" x14ac:dyDescent="0.2">
      <c r="A2594" s="1351" t="s">
        <v>5123</v>
      </c>
      <c r="B2594" s="1244" t="s">
        <v>5099</v>
      </c>
      <c r="C2594" s="1244" t="s">
        <v>5100</v>
      </c>
      <c r="D2594" s="1352">
        <v>6725.68</v>
      </c>
    </row>
    <row r="2595" spans="1:4" s="977" customFormat="1" ht="18" customHeight="1" x14ac:dyDescent="0.2">
      <c r="A2595" s="1351" t="s">
        <v>5124</v>
      </c>
      <c r="B2595" s="1244" t="s">
        <v>5099</v>
      </c>
      <c r="C2595" s="1244" t="s">
        <v>5100</v>
      </c>
      <c r="D2595" s="1352">
        <v>6725.68</v>
      </c>
    </row>
    <row r="2596" spans="1:4" s="977" customFormat="1" ht="18" customHeight="1" x14ac:dyDescent="0.2">
      <c r="A2596" s="1351" t="s">
        <v>5125</v>
      </c>
      <c r="B2596" s="1244" t="s">
        <v>5099</v>
      </c>
      <c r="C2596" s="1244" t="s">
        <v>5100</v>
      </c>
      <c r="D2596" s="1352">
        <v>6725.68</v>
      </c>
    </row>
    <row r="2597" spans="1:4" s="977" customFormat="1" ht="18" customHeight="1" x14ac:dyDescent="0.2">
      <c r="A2597" s="1351" t="s">
        <v>5126</v>
      </c>
      <c r="B2597" s="1244" t="s">
        <v>5099</v>
      </c>
      <c r="C2597" s="1244" t="s">
        <v>5100</v>
      </c>
      <c r="D2597" s="1352">
        <v>6725.68</v>
      </c>
    </row>
    <row r="2598" spans="1:4" s="977" customFormat="1" ht="18" customHeight="1" x14ac:dyDescent="0.2">
      <c r="A2598" s="1351" t="s">
        <v>5127</v>
      </c>
      <c r="B2598" s="1244" t="s">
        <v>5099</v>
      </c>
      <c r="C2598" s="1244" t="s">
        <v>5100</v>
      </c>
      <c r="D2598" s="1352">
        <v>6725.68</v>
      </c>
    </row>
    <row r="2599" spans="1:4" s="977" customFormat="1" ht="18" customHeight="1" x14ac:dyDescent="0.2">
      <c r="A2599" s="1351" t="s">
        <v>5128</v>
      </c>
      <c r="B2599" s="1244" t="s">
        <v>5103</v>
      </c>
      <c r="C2599" s="1244" t="s">
        <v>5104</v>
      </c>
      <c r="D2599" s="1352">
        <v>6725.68</v>
      </c>
    </row>
    <row r="2600" spans="1:4" s="977" customFormat="1" ht="18" customHeight="1" x14ac:dyDescent="0.2">
      <c r="A2600" s="1351" t="s">
        <v>5129</v>
      </c>
      <c r="B2600" s="1244" t="s">
        <v>5099</v>
      </c>
      <c r="C2600" s="1244" t="s">
        <v>5100</v>
      </c>
      <c r="D2600" s="1352">
        <v>6725.68</v>
      </c>
    </row>
    <row r="2601" spans="1:4" s="977" customFormat="1" ht="18" customHeight="1" x14ac:dyDescent="0.2">
      <c r="A2601" s="1351" t="s">
        <v>5130</v>
      </c>
      <c r="B2601" s="1244" t="s">
        <v>5103</v>
      </c>
      <c r="C2601" s="1244" t="s">
        <v>5104</v>
      </c>
      <c r="D2601" s="1352">
        <v>6725.68</v>
      </c>
    </row>
    <row r="2602" spans="1:4" s="977" customFormat="1" ht="18" customHeight="1" x14ac:dyDescent="0.2">
      <c r="A2602" s="1351" t="s">
        <v>5131</v>
      </c>
      <c r="B2602" s="1244" t="s">
        <v>5099</v>
      </c>
      <c r="C2602" s="1244" t="s">
        <v>5100</v>
      </c>
      <c r="D2602" s="1352">
        <v>6725.68</v>
      </c>
    </row>
    <row r="2603" spans="1:4" s="977" customFormat="1" ht="18" customHeight="1" x14ac:dyDescent="0.2">
      <c r="A2603" s="1351" t="s">
        <v>5132</v>
      </c>
      <c r="B2603" s="1244" t="s">
        <v>5103</v>
      </c>
      <c r="C2603" s="1244" t="s">
        <v>5104</v>
      </c>
      <c r="D2603" s="1352">
        <v>6725.68</v>
      </c>
    </row>
    <row r="2604" spans="1:4" s="977" customFormat="1" ht="18" customHeight="1" x14ac:dyDescent="0.2">
      <c r="A2604" s="1351" t="s">
        <v>5133</v>
      </c>
      <c r="B2604" s="1244" t="s">
        <v>5099</v>
      </c>
      <c r="C2604" s="1244" t="s">
        <v>5100</v>
      </c>
      <c r="D2604" s="1352">
        <v>6725.68</v>
      </c>
    </row>
    <row r="2605" spans="1:4" s="977" customFormat="1" ht="18" customHeight="1" x14ac:dyDescent="0.2">
      <c r="A2605" s="1351" t="s">
        <v>5134</v>
      </c>
      <c r="B2605" s="1244" t="s">
        <v>5099</v>
      </c>
      <c r="C2605" s="1244" t="s">
        <v>5100</v>
      </c>
      <c r="D2605" s="1352">
        <v>6725.68</v>
      </c>
    </row>
    <row r="2606" spans="1:4" s="977" customFormat="1" ht="18" customHeight="1" x14ac:dyDescent="0.2">
      <c r="A2606" s="1351" t="s">
        <v>5135</v>
      </c>
      <c r="B2606" s="1244" t="s">
        <v>5099</v>
      </c>
      <c r="C2606" s="1244" t="s">
        <v>5100</v>
      </c>
      <c r="D2606" s="1352">
        <v>6725.68</v>
      </c>
    </row>
    <row r="2607" spans="1:4" s="977" customFormat="1" ht="18" customHeight="1" x14ac:dyDescent="0.2">
      <c r="A2607" s="1351" t="s">
        <v>5136</v>
      </c>
      <c r="B2607" s="1244" t="s">
        <v>5099</v>
      </c>
      <c r="C2607" s="1244" t="s">
        <v>5100</v>
      </c>
      <c r="D2607" s="1352">
        <v>6725.68</v>
      </c>
    </row>
    <row r="2608" spans="1:4" s="977" customFormat="1" ht="18" customHeight="1" x14ac:dyDescent="0.2">
      <c r="A2608" s="1351" t="s">
        <v>5137</v>
      </c>
      <c r="B2608" s="1244" t="s">
        <v>5099</v>
      </c>
      <c r="C2608" s="1244" t="s">
        <v>5100</v>
      </c>
      <c r="D2608" s="1352">
        <v>6725.68</v>
      </c>
    </row>
    <row r="2609" spans="1:4" s="977" customFormat="1" ht="18" customHeight="1" x14ac:dyDescent="0.2">
      <c r="A2609" s="1351" t="s">
        <v>5138</v>
      </c>
      <c r="B2609" s="1244" t="s">
        <v>5099</v>
      </c>
      <c r="C2609" s="1244" t="s">
        <v>5100</v>
      </c>
      <c r="D2609" s="1352">
        <v>6725.68</v>
      </c>
    </row>
    <row r="2610" spans="1:4" s="977" customFormat="1" ht="18" customHeight="1" x14ac:dyDescent="0.2">
      <c r="A2610" s="1351" t="s">
        <v>5139</v>
      </c>
      <c r="B2610" s="1244" t="s">
        <v>5099</v>
      </c>
      <c r="C2610" s="1244" t="s">
        <v>5100</v>
      </c>
      <c r="D2610" s="1352">
        <v>6725.68</v>
      </c>
    </row>
    <row r="2611" spans="1:4" s="977" customFormat="1" ht="18" customHeight="1" x14ac:dyDescent="0.2">
      <c r="A2611" s="1351" t="s">
        <v>5140</v>
      </c>
      <c r="B2611" s="1244" t="s">
        <v>5099</v>
      </c>
      <c r="C2611" s="1244" t="s">
        <v>5100</v>
      </c>
      <c r="D2611" s="1352">
        <v>6725.68</v>
      </c>
    </row>
    <row r="2612" spans="1:4" s="977" customFormat="1" ht="18" customHeight="1" x14ac:dyDescent="0.2">
      <c r="A2612" s="1351" t="s">
        <v>5141</v>
      </c>
      <c r="B2612" s="1244" t="s">
        <v>5099</v>
      </c>
      <c r="C2612" s="1244" t="s">
        <v>5100</v>
      </c>
      <c r="D2612" s="1352">
        <v>6725.68</v>
      </c>
    </row>
    <row r="2613" spans="1:4" s="977" customFormat="1" ht="18" customHeight="1" x14ac:dyDescent="0.2">
      <c r="A2613" s="1351" t="s">
        <v>5142</v>
      </c>
      <c r="B2613" s="1244" t="s">
        <v>5099</v>
      </c>
      <c r="C2613" s="1244" t="s">
        <v>5100</v>
      </c>
      <c r="D2613" s="1352">
        <v>6725.68</v>
      </c>
    </row>
    <row r="2614" spans="1:4" s="977" customFormat="1" ht="18" customHeight="1" x14ac:dyDescent="0.2">
      <c r="A2614" s="1351" t="s">
        <v>5143</v>
      </c>
      <c r="B2614" s="1244" t="s">
        <v>5099</v>
      </c>
      <c r="C2614" s="1244" t="s">
        <v>5100</v>
      </c>
      <c r="D2614" s="1352">
        <v>6725.68</v>
      </c>
    </row>
    <row r="2615" spans="1:4" s="977" customFormat="1" ht="18" customHeight="1" x14ac:dyDescent="0.2">
      <c r="A2615" s="1351" t="s">
        <v>5144</v>
      </c>
      <c r="B2615" s="1244" t="s">
        <v>5099</v>
      </c>
      <c r="C2615" s="1244" t="s">
        <v>5100</v>
      </c>
      <c r="D2615" s="1352">
        <v>6725.68</v>
      </c>
    </row>
    <row r="2616" spans="1:4" s="977" customFormat="1" ht="18" customHeight="1" x14ac:dyDescent="0.2">
      <c r="A2616" s="1351" t="s">
        <v>5145</v>
      </c>
      <c r="B2616" s="1244" t="s">
        <v>5099</v>
      </c>
      <c r="C2616" s="1244" t="s">
        <v>5100</v>
      </c>
      <c r="D2616" s="1352">
        <v>6725.68</v>
      </c>
    </row>
    <row r="2617" spans="1:4" s="977" customFormat="1" ht="18" customHeight="1" x14ac:dyDescent="0.2">
      <c r="A2617" s="1351" t="s">
        <v>5146</v>
      </c>
      <c r="B2617" s="1244" t="s">
        <v>5099</v>
      </c>
      <c r="C2617" s="1244" t="s">
        <v>5100</v>
      </c>
      <c r="D2617" s="1352">
        <v>6725.68</v>
      </c>
    </row>
    <row r="2618" spans="1:4" s="977" customFormat="1" ht="18" customHeight="1" x14ac:dyDescent="0.2">
      <c r="A2618" s="1351" t="s">
        <v>5147</v>
      </c>
      <c r="B2618" s="1244" t="s">
        <v>5148</v>
      </c>
      <c r="C2618" s="1244" t="s">
        <v>5149</v>
      </c>
      <c r="D2618" s="1352">
        <v>15009.24</v>
      </c>
    </row>
    <row r="2619" spans="1:4" s="977" customFormat="1" ht="18" customHeight="1" x14ac:dyDescent="0.2">
      <c r="A2619" s="1351" t="s">
        <v>5150</v>
      </c>
      <c r="B2619" s="1244" t="s">
        <v>5148</v>
      </c>
      <c r="C2619" s="1244" t="s">
        <v>5149</v>
      </c>
      <c r="D2619" s="1352">
        <v>15009.24</v>
      </c>
    </row>
    <row r="2620" spans="1:4" s="977" customFormat="1" ht="18" customHeight="1" x14ac:dyDescent="0.2">
      <c r="A2620" s="1351" t="s">
        <v>5151</v>
      </c>
      <c r="B2620" s="1244" t="s">
        <v>5148</v>
      </c>
      <c r="C2620" s="1244" t="s">
        <v>5149</v>
      </c>
      <c r="D2620" s="1352">
        <v>15009.24</v>
      </c>
    </row>
    <row r="2621" spans="1:4" s="977" customFormat="1" ht="18" customHeight="1" x14ac:dyDescent="0.2">
      <c r="A2621" s="1351" t="s">
        <v>5152</v>
      </c>
      <c r="B2621" s="1244" t="s">
        <v>5148</v>
      </c>
      <c r="C2621" s="1244" t="s">
        <v>5149</v>
      </c>
      <c r="D2621" s="1352">
        <v>15009.24</v>
      </c>
    </row>
    <row r="2622" spans="1:4" s="977" customFormat="1" ht="18" customHeight="1" x14ac:dyDescent="0.2">
      <c r="A2622" s="1351" t="s">
        <v>5153</v>
      </c>
      <c r="B2622" s="1244" t="s">
        <v>5148</v>
      </c>
      <c r="C2622" s="1244" t="s">
        <v>5149</v>
      </c>
      <c r="D2622" s="1352">
        <v>15009.24</v>
      </c>
    </row>
    <row r="2623" spans="1:4" s="977" customFormat="1" ht="18" customHeight="1" x14ac:dyDescent="0.2">
      <c r="A2623" s="1351" t="s">
        <v>5154</v>
      </c>
      <c r="B2623" s="1244" t="s">
        <v>5148</v>
      </c>
      <c r="C2623" s="1244" t="s">
        <v>5149</v>
      </c>
      <c r="D2623" s="1352">
        <v>15009.24</v>
      </c>
    </row>
    <row r="2624" spans="1:4" s="977" customFormat="1" ht="18" customHeight="1" x14ac:dyDescent="0.2">
      <c r="A2624" s="1351" t="s">
        <v>5155</v>
      </c>
      <c r="B2624" s="1244" t="s">
        <v>5148</v>
      </c>
      <c r="C2624" s="1244" t="s">
        <v>5149</v>
      </c>
      <c r="D2624" s="1352">
        <v>15009.24</v>
      </c>
    </row>
    <row r="2625" spans="1:4" s="977" customFormat="1" ht="18" customHeight="1" x14ac:dyDescent="0.2">
      <c r="A2625" s="1351" t="s">
        <v>5156</v>
      </c>
      <c r="B2625" s="1244" t="s">
        <v>3383</v>
      </c>
      <c r="C2625" s="1244" t="s">
        <v>5157</v>
      </c>
      <c r="D2625" s="1352">
        <v>15009.24</v>
      </c>
    </row>
    <row r="2626" spans="1:4" s="977" customFormat="1" ht="18" customHeight="1" x14ac:dyDescent="0.2">
      <c r="A2626" s="1351" t="s">
        <v>5158</v>
      </c>
      <c r="B2626" s="1244" t="s">
        <v>5148</v>
      </c>
      <c r="C2626" s="1244" t="s">
        <v>5149</v>
      </c>
      <c r="D2626" s="1352">
        <v>15009.24</v>
      </c>
    </row>
    <row r="2627" spans="1:4" s="977" customFormat="1" ht="18" customHeight="1" x14ac:dyDescent="0.2">
      <c r="A2627" s="1351" t="s">
        <v>5159</v>
      </c>
      <c r="B2627" s="1244" t="s">
        <v>5148</v>
      </c>
      <c r="C2627" s="1244" t="s">
        <v>5149</v>
      </c>
      <c r="D2627" s="1352">
        <v>15009.24</v>
      </c>
    </row>
    <row r="2628" spans="1:4" s="977" customFormat="1" ht="18" customHeight="1" x14ac:dyDescent="0.2">
      <c r="A2628" s="1351" t="s">
        <v>5160</v>
      </c>
      <c r="B2628" s="1244" t="s">
        <v>5148</v>
      </c>
      <c r="C2628" s="1244" t="s">
        <v>5149</v>
      </c>
      <c r="D2628" s="1352">
        <v>15009.24</v>
      </c>
    </row>
    <row r="2629" spans="1:4" s="977" customFormat="1" ht="18" customHeight="1" x14ac:dyDescent="0.2">
      <c r="A2629" s="1351" t="s">
        <v>5161</v>
      </c>
      <c r="B2629" s="1244" t="s">
        <v>5148</v>
      </c>
      <c r="C2629" s="1244" t="s">
        <v>5149</v>
      </c>
      <c r="D2629" s="1352">
        <v>15009.24</v>
      </c>
    </row>
    <row r="2630" spans="1:4" s="977" customFormat="1" ht="18" customHeight="1" x14ac:dyDescent="0.2">
      <c r="A2630" s="1351" t="s">
        <v>5162</v>
      </c>
      <c r="B2630" s="1244" t="s">
        <v>2313</v>
      </c>
      <c r="C2630" s="1244" t="s">
        <v>2314</v>
      </c>
      <c r="D2630" s="1352">
        <v>750</v>
      </c>
    </row>
    <row r="2631" spans="1:4" s="977" customFormat="1" ht="18" customHeight="1" x14ac:dyDescent="0.2">
      <c r="A2631" s="1351" t="s">
        <v>5163</v>
      </c>
      <c r="B2631" s="1244" t="s">
        <v>5148</v>
      </c>
      <c r="C2631" s="1244" t="s">
        <v>5149</v>
      </c>
      <c r="D2631" s="1352">
        <v>15009.24</v>
      </c>
    </row>
    <row r="2632" spans="1:4" s="977" customFormat="1" ht="18" customHeight="1" x14ac:dyDescent="0.2">
      <c r="A2632" s="1351" t="s">
        <v>5164</v>
      </c>
      <c r="B2632" s="1244" t="s">
        <v>5148</v>
      </c>
      <c r="C2632" s="1244" t="s">
        <v>5149</v>
      </c>
      <c r="D2632" s="1352">
        <v>15009.24</v>
      </c>
    </row>
    <row r="2633" spans="1:4" s="977" customFormat="1" ht="18" customHeight="1" x14ac:dyDescent="0.2">
      <c r="A2633" s="1351" t="s">
        <v>5165</v>
      </c>
      <c r="B2633" s="1244" t="s">
        <v>5148</v>
      </c>
      <c r="C2633" s="1244" t="s">
        <v>5149</v>
      </c>
      <c r="D2633" s="1352">
        <v>15009.24</v>
      </c>
    </row>
    <row r="2634" spans="1:4" s="977" customFormat="1" ht="18" customHeight="1" x14ac:dyDescent="0.2">
      <c r="A2634" s="1351" t="s">
        <v>5166</v>
      </c>
      <c r="B2634" s="1244" t="s">
        <v>5148</v>
      </c>
      <c r="C2634" s="1244" t="s">
        <v>5149</v>
      </c>
      <c r="D2634" s="1352">
        <v>15009.24</v>
      </c>
    </row>
    <row r="2635" spans="1:4" s="977" customFormat="1" ht="18" customHeight="1" x14ac:dyDescent="0.2">
      <c r="A2635" s="1351" t="s">
        <v>5167</v>
      </c>
      <c r="B2635" s="1244" t="s">
        <v>5148</v>
      </c>
      <c r="C2635" s="1244" t="s">
        <v>5149</v>
      </c>
      <c r="D2635" s="1352">
        <v>15009.24</v>
      </c>
    </row>
    <row r="2636" spans="1:4" s="977" customFormat="1" ht="18" customHeight="1" x14ac:dyDescent="0.2">
      <c r="A2636" s="1351" t="s">
        <v>5168</v>
      </c>
      <c r="B2636" s="1244" t="s">
        <v>3383</v>
      </c>
      <c r="C2636" s="1244" t="s">
        <v>5157</v>
      </c>
      <c r="D2636" s="1352">
        <v>15009.24</v>
      </c>
    </row>
    <row r="2637" spans="1:4" s="977" customFormat="1" ht="18" customHeight="1" x14ac:dyDescent="0.2">
      <c r="A2637" s="1351" t="s">
        <v>5169</v>
      </c>
      <c r="B2637" s="1244" t="s">
        <v>5148</v>
      </c>
      <c r="C2637" s="1244" t="s">
        <v>5157</v>
      </c>
      <c r="D2637" s="1352">
        <v>15009.24</v>
      </c>
    </row>
    <row r="2638" spans="1:4" s="977" customFormat="1" ht="18" customHeight="1" x14ac:dyDescent="0.2">
      <c r="A2638" s="1351" t="s">
        <v>5170</v>
      </c>
      <c r="B2638" s="1244" t="s">
        <v>5148</v>
      </c>
      <c r="C2638" s="1244" t="s">
        <v>5149</v>
      </c>
      <c r="D2638" s="1352">
        <v>15009.24</v>
      </c>
    </row>
    <row r="2639" spans="1:4" s="977" customFormat="1" ht="18" customHeight="1" x14ac:dyDescent="0.2">
      <c r="A2639" s="1351" t="s">
        <v>5171</v>
      </c>
      <c r="B2639" s="1244" t="s">
        <v>5148</v>
      </c>
      <c r="C2639" s="1244" t="s">
        <v>5149</v>
      </c>
      <c r="D2639" s="1352">
        <v>15009.24</v>
      </c>
    </row>
    <row r="2640" spans="1:4" s="977" customFormat="1" ht="18" customHeight="1" x14ac:dyDescent="0.2">
      <c r="A2640" s="1351" t="s">
        <v>5172</v>
      </c>
      <c r="B2640" s="1244" t="s">
        <v>5148</v>
      </c>
      <c r="C2640" s="1244" t="s">
        <v>5149</v>
      </c>
      <c r="D2640" s="1352">
        <v>15009.24</v>
      </c>
    </row>
    <row r="2641" spans="1:4" s="977" customFormat="1" ht="18" customHeight="1" x14ac:dyDescent="0.2">
      <c r="A2641" s="1351" t="s">
        <v>5173</v>
      </c>
      <c r="B2641" s="1244" t="s">
        <v>2873</v>
      </c>
      <c r="C2641" s="1244" t="s">
        <v>2874</v>
      </c>
      <c r="D2641" s="1352">
        <v>1782.44</v>
      </c>
    </row>
    <row r="2642" spans="1:4" s="977" customFormat="1" ht="18" customHeight="1" x14ac:dyDescent="0.2">
      <c r="A2642" s="1351" t="s">
        <v>5174</v>
      </c>
      <c r="B2642" s="1244" t="s">
        <v>5148</v>
      </c>
      <c r="C2642" s="1244" t="s">
        <v>5149</v>
      </c>
      <c r="D2642" s="1352">
        <v>15009.24</v>
      </c>
    </row>
    <row r="2643" spans="1:4" s="977" customFormat="1" ht="18" customHeight="1" x14ac:dyDescent="0.2">
      <c r="A2643" s="1351" t="s">
        <v>5175</v>
      </c>
      <c r="B2643" s="1244" t="s">
        <v>5148</v>
      </c>
      <c r="C2643" s="1244" t="s">
        <v>5157</v>
      </c>
      <c r="D2643" s="1352">
        <v>15009.24</v>
      </c>
    </row>
    <row r="2644" spans="1:4" s="977" customFormat="1" ht="18" customHeight="1" x14ac:dyDescent="0.2">
      <c r="A2644" s="1351" t="s">
        <v>5176</v>
      </c>
      <c r="B2644" s="1244" t="s">
        <v>3383</v>
      </c>
      <c r="C2644" s="1244" t="s">
        <v>5157</v>
      </c>
      <c r="D2644" s="1352">
        <v>15009.24</v>
      </c>
    </row>
    <row r="2645" spans="1:4" s="977" customFormat="1" ht="18" customHeight="1" x14ac:dyDescent="0.2">
      <c r="A2645" s="1351" t="s">
        <v>5177</v>
      </c>
      <c r="B2645" s="1244" t="s">
        <v>5148</v>
      </c>
      <c r="C2645" s="1244" t="s">
        <v>5149</v>
      </c>
      <c r="D2645" s="1352">
        <v>15009.24</v>
      </c>
    </row>
    <row r="2646" spans="1:4" s="977" customFormat="1" ht="18" customHeight="1" x14ac:dyDescent="0.2">
      <c r="A2646" s="1351" t="s">
        <v>5178</v>
      </c>
      <c r="B2646" s="1244" t="s">
        <v>5148</v>
      </c>
      <c r="C2646" s="1244" t="s">
        <v>5157</v>
      </c>
      <c r="D2646" s="1352">
        <v>15009.24</v>
      </c>
    </row>
    <row r="2647" spans="1:4" s="977" customFormat="1" ht="18" customHeight="1" x14ac:dyDescent="0.2">
      <c r="A2647" s="1351" t="s">
        <v>5179</v>
      </c>
      <c r="B2647" s="1244" t="s">
        <v>5148</v>
      </c>
      <c r="C2647" s="1244" t="s">
        <v>5149</v>
      </c>
      <c r="D2647" s="1352">
        <v>15009.24</v>
      </c>
    </row>
    <row r="2648" spans="1:4" s="977" customFormat="1" ht="18" customHeight="1" x14ac:dyDescent="0.2">
      <c r="A2648" s="1351" t="s">
        <v>5180</v>
      </c>
      <c r="B2648" s="1244" t="s">
        <v>5148</v>
      </c>
      <c r="C2648" s="1244" t="s">
        <v>5149</v>
      </c>
      <c r="D2648" s="1352">
        <v>15009.24</v>
      </c>
    </row>
    <row r="2649" spans="1:4" s="977" customFormat="1" ht="18" customHeight="1" x14ac:dyDescent="0.2">
      <c r="A2649" s="1351" t="s">
        <v>5181</v>
      </c>
      <c r="B2649" s="1244" t="s">
        <v>5148</v>
      </c>
      <c r="C2649" s="1244" t="s">
        <v>5149</v>
      </c>
      <c r="D2649" s="1352">
        <v>15009.24</v>
      </c>
    </row>
    <row r="2650" spans="1:4" s="977" customFormat="1" ht="18" customHeight="1" x14ac:dyDescent="0.2">
      <c r="A2650" s="1351" t="s">
        <v>5182</v>
      </c>
      <c r="B2650" s="1244" t="s">
        <v>3383</v>
      </c>
      <c r="C2650" s="1244" t="s">
        <v>5149</v>
      </c>
      <c r="D2650" s="1352">
        <v>15009.24</v>
      </c>
    </row>
    <row r="2651" spans="1:4" s="977" customFormat="1" ht="18" customHeight="1" x14ac:dyDescent="0.2">
      <c r="A2651" s="1351" t="s">
        <v>5183</v>
      </c>
      <c r="B2651" s="1244" t="s">
        <v>5148</v>
      </c>
      <c r="C2651" s="1244" t="s">
        <v>5149</v>
      </c>
      <c r="D2651" s="1352">
        <v>15009.24</v>
      </c>
    </row>
    <row r="2652" spans="1:4" s="977" customFormat="1" ht="18" customHeight="1" x14ac:dyDescent="0.2">
      <c r="A2652" s="1351" t="s">
        <v>5184</v>
      </c>
      <c r="B2652" s="1244" t="s">
        <v>5148</v>
      </c>
      <c r="C2652" s="1244" t="s">
        <v>5157</v>
      </c>
      <c r="D2652" s="1352">
        <v>15009.24</v>
      </c>
    </row>
    <row r="2653" spans="1:4" s="977" customFormat="1" ht="18" customHeight="1" x14ac:dyDescent="0.2">
      <c r="A2653" s="1351" t="s">
        <v>5185</v>
      </c>
      <c r="B2653" s="1244" t="s">
        <v>5148</v>
      </c>
      <c r="C2653" s="1244" t="s">
        <v>5149</v>
      </c>
      <c r="D2653" s="1352">
        <v>14835.24</v>
      </c>
    </row>
    <row r="2654" spans="1:4" s="977" customFormat="1" ht="18" customHeight="1" x14ac:dyDescent="0.2">
      <c r="A2654" s="1351" t="s">
        <v>5186</v>
      </c>
      <c r="B2654" s="1244" t="s">
        <v>5148</v>
      </c>
      <c r="C2654" s="1244" t="s">
        <v>5149</v>
      </c>
      <c r="D2654" s="1352">
        <v>15009.24</v>
      </c>
    </row>
    <row r="2655" spans="1:4" s="977" customFormat="1" ht="18" customHeight="1" x14ac:dyDescent="0.2">
      <c r="A2655" s="1351" t="s">
        <v>5187</v>
      </c>
      <c r="B2655" s="1244" t="s">
        <v>5148</v>
      </c>
      <c r="C2655" s="1244" t="s">
        <v>5149</v>
      </c>
      <c r="D2655" s="1352">
        <v>15009.24</v>
      </c>
    </row>
    <row r="2656" spans="1:4" s="977" customFormat="1" ht="18" customHeight="1" x14ac:dyDescent="0.2">
      <c r="A2656" s="1351" t="s">
        <v>5188</v>
      </c>
      <c r="B2656" s="1244" t="s">
        <v>5148</v>
      </c>
      <c r="C2656" s="1244" t="s">
        <v>5149</v>
      </c>
      <c r="D2656" s="1352">
        <v>15009.24</v>
      </c>
    </row>
    <row r="2657" spans="1:4" s="977" customFormat="1" ht="18" customHeight="1" x14ac:dyDescent="0.2">
      <c r="A2657" s="1351" t="s">
        <v>5189</v>
      </c>
      <c r="B2657" s="1244" t="s">
        <v>3383</v>
      </c>
      <c r="C2657" s="1244" t="s">
        <v>5157</v>
      </c>
      <c r="D2657" s="1352">
        <v>14835.24</v>
      </c>
    </row>
    <row r="2658" spans="1:4" s="977" customFormat="1" ht="18" customHeight="1" x14ac:dyDescent="0.2">
      <c r="A2658" s="1351" t="s">
        <v>5190</v>
      </c>
      <c r="B2658" s="1244" t="s">
        <v>5148</v>
      </c>
      <c r="C2658" s="1244" t="s">
        <v>5149</v>
      </c>
      <c r="D2658" s="1352">
        <v>15009.24</v>
      </c>
    </row>
    <row r="2659" spans="1:4" s="977" customFormat="1" ht="18" customHeight="1" x14ac:dyDescent="0.2">
      <c r="A2659" s="1351" t="s">
        <v>5191</v>
      </c>
      <c r="B2659" s="1244" t="s">
        <v>5148</v>
      </c>
      <c r="C2659" s="1244" t="s">
        <v>5149</v>
      </c>
      <c r="D2659" s="1352">
        <v>14835.24</v>
      </c>
    </row>
    <row r="2660" spans="1:4" s="977" customFormat="1" ht="18" customHeight="1" x14ac:dyDescent="0.2">
      <c r="A2660" s="1351" t="s">
        <v>5192</v>
      </c>
      <c r="B2660" s="1244" t="s">
        <v>5148</v>
      </c>
      <c r="C2660" s="1244" t="s">
        <v>5149</v>
      </c>
      <c r="D2660" s="1352">
        <v>15009.24</v>
      </c>
    </row>
    <row r="2661" spans="1:4" s="977" customFormat="1" ht="18" customHeight="1" x14ac:dyDescent="0.2">
      <c r="A2661" s="1351" t="s">
        <v>5193</v>
      </c>
      <c r="B2661" s="1244" t="s">
        <v>4312</v>
      </c>
      <c r="C2661" s="1244" t="s">
        <v>4313</v>
      </c>
      <c r="D2661" s="1352">
        <v>1532.78</v>
      </c>
    </row>
    <row r="2662" spans="1:4" s="977" customFormat="1" ht="18" customHeight="1" x14ac:dyDescent="0.2">
      <c r="A2662" s="1351" t="s">
        <v>5194</v>
      </c>
      <c r="B2662" s="1244" t="s">
        <v>5148</v>
      </c>
      <c r="C2662" s="1244" t="s">
        <v>5149</v>
      </c>
      <c r="D2662" s="1352">
        <v>14835.24</v>
      </c>
    </row>
    <row r="2663" spans="1:4" s="977" customFormat="1" ht="18" customHeight="1" x14ac:dyDescent="0.2">
      <c r="A2663" s="1351" t="s">
        <v>5195</v>
      </c>
      <c r="B2663" s="1244" t="s">
        <v>5148</v>
      </c>
      <c r="C2663" s="1244" t="s">
        <v>5149</v>
      </c>
      <c r="D2663" s="1352">
        <v>15009.24</v>
      </c>
    </row>
    <row r="2664" spans="1:4" s="977" customFormat="1" ht="18" customHeight="1" x14ac:dyDescent="0.2">
      <c r="A2664" s="1351" t="s">
        <v>5196</v>
      </c>
      <c r="B2664" s="1244" t="s">
        <v>5148</v>
      </c>
      <c r="C2664" s="1244" t="s">
        <v>5149</v>
      </c>
      <c r="D2664" s="1352">
        <v>15009.24</v>
      </c>
    </row>
    <row r="2665" spans="1:4" s="977" customFormat="1" ht="18" customHeight="1" x14ac:dyDescent="0.2">
      <c r="A2665" s="1351" t="s">
        <v>5197</v>
      </c>
      <c r="B2665" s="1244" t="s">
        <v>5148</v>
      </c>
      <c r="C2665" s="1244" t="s">
        <v>5149</v>
      </c>
      <c r="D2665" s="1352">
        <v>15009.24</v>
      </c>
    </row>
    <row r="2666" spans="1:4" s="977" customFormat="1" ht="18" customHeight="1" x14ac:dyDescent="0.2">
      <c r="A2666" s="1351" t="s">
        <v>5198</v>
      </c>
      <c r="B2666" s="1244" t="s">
        <v>5148</v>
      </c>
      <c r="C2666" s="1244" t="s">
        <v>5149</v>
      </c>
      <c r="D2666" s="1352">
        <v>15009.24</v>
      </c>
    </row>
    <row r="2667" spans="1:4" s="977" customFormat="1" ht="18" customHeight="1" x14ac:dyDescent="0.2">
      <c r="A2667" s="1351" t="s">
        <v>5199</v>
      </c>
      <c r="B2667" s="1244" t="s">
        <v>3383</v>
      </c>
      <c r="C2667" s="1244" t="s">
        <v>5157</v>
      </c>
      <c r="D2667" s="1352">
        <v>15009.24</v>
      </c>
    </row>
    <row r="2668" spans="1:4" s="977" customFormat="1" ht="18" customHeight="1" x14ac:dyDescent="0.2">
      <c r="A2668" s="1351" t="s">
        <v>5200</v>
      </c>
      <c r="B2668" s="1244" t="s">
        <v>3383</v>
      </c>
      <c r="C2668" s="1244" t="s">
        <v>5157</v>
      </c>
      <c r="D2668" s="1352">
        <v>15009.24</v>
      </c>
    </row>
    <row r="2669" spans="1:4" s="977" customFormat="1" ht="18" customHeight="1" x14ac:dyDescent="0.2">
      <c r="A2669" s="1351" t="s">
        <v>5201</v>
      </c>
      <c r="B2669" s="1244" t="s">
        <v>5148</v>
      </c>
      <c r="C2669" s="1244" t="s">
        <v>5149</v>
      </c>
      <c r="D2669" s="1352">
        <v>15009.24</v>
      </c>
    </row>
    <row r="2670" spans="1:4" s="977" customFormat="1" ht="18" customHeight="1" x14ac:dyDescent="0.2">
      <c r="A2670" s="1351" t="s">
        <v>5202</v>
      </c>
      <c r="B2670" s="1244" t="s">
        <v>5148</v>
      </c>
      <c r="C2670" s="1244" t="s">
        <v>5149</v>
      </c>
      <c r="D2670" s="1352">
        <v>14835.24</v>
      </c>
    </row>
    <row r="2671" spans="1:4" s="977" customFormat="1" ht="18" customHeight="1" x14ac:dyDescent="0.2">
      <c r="A2671" s="1351" t="s">
        <v>5203</v>
      </c>
      <c r="B2671" s="1244" t="s">
        <v>5148</v>
      </c>
      <c r="C2671" s="1244" t="s">
        <v>5149</v>
      </c>
      <c r="D2671" s="1352">
        <v>14835.24</v>
      </c>
    </row>
    <row r="2672" spans="1:4" s="977" customFormat="1" ht="18" customHeight="1" x14ac:dyDescent="0.2">
      <c r="A2672" s="1351" t="s">
        <v>5204</v>
      </c>
      <c r="B2672" s="1244" t="s">
        <v>5205</v>
      </c>
      <c r="C2672" s="1244" t="s">
        <v>5206</v>
      </c>
      <c r="D2672" s="1352">
        <v>764.19</v>
      </c>
    </row>
    <row r="2673" spans="1:4" s="977" customFormat="1" ht="18" customHeight="1" x14ac:dyDescent="0.2">
      <c r="A2673" s="1351" t="s">
        <v>5207</v>
      </c>
      <c r="B2673" s="1244" t="s">
        <v>5148</v>
      </c>
      <c r="C2673" s="1244" t="s">
        <v>5149</v>
      </c>
      <c r="D2673" s="1352">
        <v>14835.24</v>
      </c>
    </row>
    <row r="2674" spans="1:4" s="977" customFormat="1" ht="18" customHeight="1" x14ac:dyDescent="0.2">
      <c r="A2674" s="1351" t="s">
        <v>5208</v>
      </c>
      <c r="B2674" s="1244" t="s">
        <v>5148</v>
      </c>
      <c r="C2674" s="1244" t="s">
        <v>5149</v>
      </c>
      <c r="D2674" s="1352">
        <v>15009.24</v>
      </c>
    </row>
    <row r="2675" spans="1:4" s="977" customFormat="1" ht="18" customHeight="1" x14ac:dyDescent="0.2">
      <c r="A2675" s="1351" t="s">
        <v>5209</v>
      </c>
      <c r="B2675" s="1244" t="s">
        <v>5148</v>
      </c>
      <c r="C2675" s="1244" t="s">
        <v>5149</v>
      </c>
      <c r="D2675" s="1352">
        <v>15009.24</v>
      </c>
    </row>
    <row r="2676" spans="1:4" s="977" customFormat="1" ht="18" customHeight="1" x14ac:dyDescent="0.2">
      <c r="A2676" s="1351" t="s">
        <v>5210</v>
      </c>
      <c r="B2676" s="1244" t="s">
        <v>5148</v>
      </c>
      <c r="C2676" s="1244" t="s">
        <v>5149</v>
      </c>
      <c r="D2676" s="1352">
        <v>15009.24</v>
      </c>
    </row>
    <row r="2677" spans="1:4" s="977" customFormat="1" ht="18" customHeight="1" x14ac:dyDescent="0.2">
      <c r="A2677" s="1351" t="s">
        <v>5211</v>
      </c>
      <c r="B2677" s="1244" t="s">
        <v>5148</v>
      </c>
      <c r="C2677" s="1244" t="s">
        <v>5149</v>
      </c>
      <c r="D2677" s="1352">
        <v>14835.24</v>
      </c>
    </row>
    <row r="2678" spans="1:4" s="977" customFormat="1" ht="18" customHeight="1" x14ac:dyDescent="0.2">
      <c r="A2678" s="1351" t="s">
        <v>5212</v>
      </c>
      <c r="B2678" s="1244" t="s">
        <v>5148</v>
      </c>
      <c r="C2678" s="1244" t="s">
        <v>5149</v>
      </c>
      <c r="D2678" s="1352">
        <v>14835.24</v>
      </c>
    </row>
    <row r="2679" spans="1:4" s="977" customFormat="1" ht="18" customHeight="1" x14ac:dyDescent="0.2">
      <c r="A2679" s="1351" t="s">
        <v>5213</v>
      </c>
      <c r="B2679" s="1244" t="s">
        <v>3383</v>
      </c>
      <c r="C2679" s="1244" t="s">
        <v>5157</v>
      </c>
      <c r="D2679" s="1352">
        <v>15009.24</v>
      </c>
    </row>
    <row r="2680" spans="1:4" s="977" customFormat="1" ht="18" customHeight="1" x14ac:dyDescent="0.2">
      <c r="A2680" s="1351" t="s">
        <v>5214</v>
      </c>
      <c r="B2680" s="1244" t="s">
        <v>5148</v>
      </c>
      <c r="C2680" s="1244" t="s">
        <v>5149</v>
      </c>
      <c r="D2680" s="1352">
        <v>15009.24</v>
      </c>
    </row>
    <row r="2681" spans="1:4" s="977" customFormat="1" ht="18" customHeight="1" x14ac:dyDescent="0.2">
      <c r="A2681" s="1351" t="s">
        <v>5215</v>
      </c>
      <c r="B2681" s="1244" t="s">
        <v>5148</v>
      </c>
      <c r="C2681" s="1244" t="s">
        <v>5149</v>
      </c>
      <c r="D2681" s="1352">
        <v>15009.24</v>
      </c>
    </row>
    <row r="2682" spans="1:4" s="977" customFormat="1" ht="18" customHeight="1" x14ac:dyDescent="0.2">
      <c r="A2682" s="1351" t="s">
        <v>5216</v>
      </c>
      <c r="B2682" s="1244" t="s">
        <v>5148</v>
      </c>
      <c r="C2682" s="1244" t="s">
        <v>5149</v>
      </c>
      <c r="D2682" s="1352">
        <v>14835.24</v>
      </c>
    </row>
    <row r="2683" spans="1:4" s="977" customFormat="1" ht="18" customHeight="1" x14ac:dyDescent="0.2">
      <c r="A2683" s="1351" t="s">
        <v>5217</v>
      </c>
      <c r="B2683" s="1244" t="s">
        <v>5148</v>
      </c>
      <c r="C2683" s="1244" t="s">
        <v>5149</v>
      </c>
      <c r="D2683" s="1352">
        <v>15009.24</v>
      </c>
    </row>
    <row r="2684" spans="1:4" s="977" customFormat="1" ht="18" customHeight="1" x14ac:dyDescent="0.2">
      <c r="A2684" s="1351" t="s">
        <v>5218</v>
      </c>
      <c r="B2684" s="1244" t="s">
        <v>5148</v>
      </c>
      <c r="C2684" s="1244" t="s">
        <v>5149</v>
      </c>
      <c r="D2684" s="1352">
        <v>15009.24</v>
      </c>
    </row>
    <row r="2685" spans="1:4" s="977" customFormat="1" ht="18" customHeight="1" x14ac:dyDescent="0.2">
      <c r="A2685" s="1351" t="s">
        <v>5219</v>
      </c>
      <c r="B2685" s="1244" t="s">
        <v>5148</v>
      </c>
      <c r="C2685" s="1244" t="s">
        <v>5149</v>
      </c>
      <c r="D2685" s="1352">
        <v>15009.24</v>
      </c>
    </row>
    <row r="2686" spans="1:4" s="977" customFormat="1" ht="18" customHeight="1" x14ac:dyDescent="0.2">
      <c r="A2686" s="1351" t="s">
        <v>5220</v>
      </c>
      <c r="B2686" s="1244" t="s">
        <v>5148</v>
      </c>
      <c r="C2686" s="1244" t="s">
        <v>5149</v>
      </c>
      <c r="D2686" s="1352">
        <v>15009.24</v>
      </c>
    </row>
    <row r="2687" spans="1:4" s="977" customFormat="1" ht="18" customHeight="1" x14ac:dyDescent="0.2">
      <c r="A2687" s="1351" t="s">
        <v>5221</v>
      </c>
      <c r="B2687" s="1244" t="s">
        <v>5148</v>
      </c>
      <c r="C2687" s="1244" t="s">
        <v>5149</v>
      </c>
      <c r="D2687" s="1352">
        <v>15009.24</v>
      </c>
    </row>
    <row r="2688" spans="1:4" s="977" customFormat="1" ht="18" customHeight="1" x14ac:dyDescent="0.2">
      <c r="A2688" s="1351" t="s">
        <v>5222</v>
      </c>
      <c r="B2688" s="1244" t="s">
        <v>5148</v>
      </c>
      <c r="C2688" s="1244" t="s">
        <v>5149</v>
      </c>
      <c r="D2688" s="1352">
        <v>15009.24</v>
      </c>
    </row>
    <row r="2689" spans="1:4" s="977" customFormat="1" ht="18" customHeight="1" x14ac:dyDescent="0.2">
      <c r="A2689" s="1351" t="s">
        <v>5223</v>
      </c>
      <c r="B2689" s="1244" t="s">
        <v>5148</v>
      </c>
      <c r="C2689" s="1244" t="s">
        <v>5149</v>
      </c>
      <c r="D2689" s="1352">
        <v>15009.24</v>
      </c>
    </row>
    <row r="2690" spans="1:4" s="977" customFormat="1" ht="18" customHeight="1" x14ac:dyDescent="0.2">
      <c r="A2690" s="1351" t="s">
        <v>5224</v>
      </c>
      <c r="B2690" s="1244" t="s">
        <v>5148</v>
      </c>
      <c r="C2690" s="1244" t="s">
        <v>5149</v>
      </c>
      <c r="D2690" s="1352">
        <v>15009.24</v>
      </c>
    </row>
    <row r="2691" spans="1:4" s="977" customFormat="1" ht="18" customHeight="1" x14ac:dyDescent="0.2">
      <c r="A2691" s="1351" t="s">
        <v>5225</v>
      </c>
      <c r="B2691" s="1244" t="s">
        <v>3383</v>
      </c>
      <c r="C2691" s="1244" t="s">
        <v>5157</v>
      </c>
      <c r="D2691" s="1352">
        <v>15009.24</v>
      </c>
    </row>
    <row r="2692" spans="1:4" s="977" customFormat="1" ht="18" customHeight="1" x14ac:dyDescent="0.2">
      <c r="A2692" s="1351" t="s">
        <v>5226</v>
      </c>
      <c r="B2692" s="1244" t="s">
        <v>3383</v>
      </c>
      <c r="C2692" s="1244" t="s">
        <v>5157</v>
      </c>
      <c r="D2692" s="1352">
        <v>15009.24</v>
      </c>
    </row>
    <row r="2693" spans="1:4" s="977" customFormat="1" ht="18" customHeight="1" x14ac:dyDescent="0.2">
      <c r="A2693" s="1351" t="s">
        <v>5227</v>
      </c>
      <c r="B2693" s="1244" t="s">
        <v>5148</v>
      </c>
      <c r="C2693" s="1244" t="s">
        <v>5149</v>
      </c>
      <c r="D2693" s="1352">
        <v>15009.24</v>
      </c>
    </row>
    <row r="2694" spans="1:4" s="977" customFormat="1" ht="18" customHeight="1" x14ac:dyDescent="0.2">
      <c r="A2694" s="1351" t="s">
        <v>5228</v>
      </c>
      <c r="B2694" s="1244" t="s">
        <v>5148</v>
      </c>
      <c r="C2694" s="1244" t="s">
        <v>5149</v>
      </c>
      <c r="D2694" s="1352">
        <v>15009.24</v>
      </c>
    </row>
    <row r="2695" spans="1:4" s="977" customFormat="1" ht="18" customHeight="1" x14ac:dyDescent="0.2">
      <c r="A2695" s="1351" t="s">
        <v>5229</v>
      </c>
      <c r="B2695" s="1244" t="s">
        <v>3383</v>
      </c>
      <c r="C2695" s="1244" t="s">
        <v>20145</v>
      </c>
      <c r="D2695" s="1352">
        <v>14835.24</v>
      </c>
    </row>
    <row r="2696" spans="1:4" s="977" customFormat="1" ht="18" customHeight="1" x14ac:dyDescent="0.2">
      <c r="A2696" s="1351" t="s">
        <v>5230</v>
      </c>
      <c r="B2696" s="1244" t="s">
        <v>5148</v>
      </c>
      <c r="C2696" s="1244" t="s">
        <v>5149</v>
      </c>
      <c r="D2696" s="1352">
        <v>15009.24</v>
      </c>
    </row>
    <row r="2697" spans="1:4" s="977" customFormat="1" ht="18" customHeight="1" x14ac:dyDescent="0.2">
      <c r="A2697" s="1351" t="s">
        <v>5231</v>
      </c>
      <c r="B2697" s="1244" t="s">
        <v>5148</v>
      </c>
      <c r="C2697" s="1244" t="s">
        <v>5149</v>
      </c>
      <c r="D2697" s="1352">
        <v>14835.24</v>
      </c>
    </row>
    <row r="2698" spans="1:4" s="977" customFormat="1" ht="18" customHeight="1" x14ac:dyDescent="0.2">
      <c r="A2698" s="1351" t="s">
        <v>5232</v>
      </c>
      <c r="B2698" s="1244" t="s">
        <v>5148</v>
      </c>
      <c r="C2698" s="1244" t="s">
        <v>5149</v>
      </c>
      <c r="D2698" s="1352">
        <v>14835.24</v>
      </c>
    </row>
    <row r="2699" spans="1:4" s="977" customFormat="1" ht="18" customHeight="1" x14ac:dyDescent="0.2">
      <c r="A2699" s="1351" t="s">
        <v>5233</v>
      </c>
      <c r="B2699" s="1244" t="s">
        <v>5148</v>
      </c>
      <c r="C2699" s="1244" t="s">
        <v>5149</v>
      </c>
      <c r="D2699" s="1352">
        <v>14835.24</v>
      </c>
    </row>
    <row r="2700" spans="1:4" s="977" customFormat="1" ht="18" customHeight="1" x14ac:dyDescent="0.2">
      <c r="A2700" s="1351" t="s">
        <v>5234</v>
      </c>
      <c r="B2700" s="1244" t="s">
        <v>4727</v>
      </c>
      <c r="C2700" s="1244" t="s">
        <v>5235</v>
      </c>
      <c r="D2700" s="1352">
        <v>10968.27</v>
      </c>
    </row>
    <row r="2701" spans="1:4" s="977" customFormat="1" ht="18" customHeight="1" x14ac:dyDescent="0.2">
      <c r="A2701" s="1351" t="s">
        <v>5236</v>
      </c>
      <c r="B2701" s="1244" t="s">
        <v>5148</v>
      </c>
      <c r="C2701" s="1244" t="s">
        <v>5149</v>
      </c>
      <c r="D2701" s="1352">
        <v>14835.24</v>
      </c>
    </row>
    <row r="2702" spans="1:4" s="977" customFormat="1" ht="18" customHeight="1" x14ac:dyDescent="0.2">
      <c r="A2702" s="1351" t="s">
        <v>5237</v>
      </c>
      <c r="B2702" s="1244" t="s">
        <v>5148</v>
      </c>
      <c r="C2702" s="1244" t="s">
        <v>5149</v>
      </c>
      <c r="D2702" s="1352">
        <v>14835.24</v>
      </c>
    </row>
    <row r="2703" spans="1:4" s="977" customFormat="1" ht="18" customHeight="1" x14ac:dyDescent="0.2">
      <c r="A2703" s="1351" t="s">
        <v>5238</v>
      </c>
      <c r="B2703" s="1244" t="s">
        <v>5148</v>
      </c>
      <c r="C2703" s="1244" t="s">
        <v>5149</v>
      </c>
      <c r="D2703" s="1352">
        <v>14835.24</v>
      </c>
    </row>
    <row r="2704" spans="1:4" s="977" customFormat="1" ht="18" customHeight="1" x14ac:dyDescent="0.2">
      <c r="A2704" s="1351" t="s">
        <v>5239</v>
      </c>
      <c r="B2704" s="1244" t="s">
        <v>5148</v>
      </c>
      <c r="C2704" s="1244" t="s">
        <v>5149</v>
      </c>
      <c r="D2704" s="1352">
        <v>15009.24</v>
      </c>
    </row>
    <row r="2705" spans="1:4" s="977" customFormat="1" ht="18" customHeight="1" x14ac:dyDescent="0.2">
      <c r="A2705" s="1351" t="s">
        <v>5240</v>
      </c>
      <c r="B2705" s="1244" t="s">
        <v>5148</v>
      </c>
      <c r="C2705" s="1244" t="s">
        <v>5149</v>
      </c>
      <c r="D2705" s="1352">
        <v>15009.24</v>
      </c>
    </row>
    <row r="2706" spans="1:4" s="977" customFormat="1" ht="18" customHeight="1" x14ac:dyDescent="0.2">
      <c r="A2706" s="1351" t="s">
        <v>5241</v>
      </c>
      <c r="B2706" s="1244" t="s">
        <v>5148</v>
      </c>
      <c r="C2706" s="1244" t="s">
        <v>5149</v>
      </c>
      <c r="D2706" s="1352">
        <v>15009.24</v>
      </c>
    </row>
    <row r="2707" spans="1:4" s="977" customFormat="1" ht="18" customHeight="1" x14ac:dyDescent="0.2">
      <c r="A2707" s="1351" t="s">
        <v>5242</v>
      </c>
      <c r="B2707" s="1244" t="s">
        <v>5148</v>
      </c>
      <c r="C2707" s="1244" t="s">
        <v>5149</v>
      </c>
      <c r="D2707" s="1352">
        <v>15009.24</v>
      </c>
    </row>
    <row r="2708" spans="1:4" s="977" customFormat="1" ht="18" customHeight="1" x14ac:dyDescent="0.2">
      <c r="A2708" s="1351" t="s">
        <v>5243</v>
      </c>
      <c r="B2708" s="1244" t="s">
        <v>5148</v>
      </c>
      <c r="C2708" s="1244" t="s">
        <v>5149</v>
      </c>
      <c r="D2708" s="1352">
        <v>15009.24</v>
      </c>
    </row>
    <row r="2709" spans="1:4" s="977" customFormat="1" ht="18" customHeight="1" x14ac:dyDescent="0.2">
      <c r="A2709" s="1351" t="s">
        <v>5244</v>
      </c>
      <c r="B2709" s="1244" t="s">
        <v>5148</v>
      </c>
      <c r="C2709" s="1244" t="s">
        <v>5149</v>
      </c>
      <c r="D2709" s="1352">
        <v>14835.24</v>
      </c>
    </row>
    <row r="2710" spans="1:4" s="977" customFormat="1" ht="18" customHeight="1" x14ac:dyDescent="0.2">
      <c r="A2710" s="1351" t="s">
        <v>5245</v>
      </c>
      <c r="B2710" s="1244" t="s">
        <v>5148</v>
      </c>
      <c r="C2710" s="1244" t="s">
        <v>5149</v>
      </c>
      <c r="D2710" s="1352">
        <v>14835.24</v>
      </c>
    </row>
    <row r="2711" spans="1:4" s="977" customFormat="1" ht="18" customHeight="1" x14ac:dyDescent="0.2">
      <c r="A2711" s="1351" t="s">
        <v>5246</v>
      </c>
      <c r="B2711" s="1244" t="s">
        <v>5148</v>
      </c>
      <c r="C2711" s="1244" t="s">
        <v>5149</v>
      </c>
      <c r="D2711" s="1352">
        <v>15009.24</v>
      </c>
    </row>
    <row r="2712" spans="1:4" s="977" customFormat="1" ht="18" customHeight="1" x14ac:dyDescent="0.2">
      <c r="A2712" s="1351" t="s">
        <v>5247</v>
      </c>
      <c r="B2712" s="1244" t="s">
        <v>5148</v>
      </c>
      <c r="C2712" s="1244" t="s">
        <v>5149</v>
      </c>
      <c r="D2712" s="1352">
        <v>14835.24</v>
      </c>
    </row>
    <row r="2713" spans="1:4" s="977" customFormat="1" ht="18" customHeight="1" x14ac:dyDescent="0.2">
      <c r="A2713" s="1351" t="s">
        <v>5248</v>
      </c>
      <c r="B2713" s="1244" t="s">
        <v>5148</v>
      </c>
      <c r="C2713" s="1244" t="s">
        <v>5149</v>
      </c>
      <c r="D2713" s="1352">
        <v>15009.24</v>
      </c>
    </row>
    <row r="2714" spans="1:4" s="977" customFormat="1" ht="18" customHeight="1" x14ac:dyDescent="0.2">
      <c r="A2714" s="1351" t="s">
        <v>5249</v>
      </c>
      <c r="B2714" s="1244" t="s">
        <v>3383</v>
      </c>
      <c r="C2714" s="1244" t="s">
        <v>5157</v>
      </c>
      <c r="D2714" s="1352">
        <v>14835.24</v>
      </c>
    </row>
    <row r="2715" spans="1:4" s="977" customFormat="1" ht="18" customHeight="1" x14ac:dyDescent="0.2">
      <c r="A2715" s="1351" t="s">
        <v>5250</v>
      </c>
      <c r="B2715" s="1244" t="s">
        <v>5148</v>
      </c>
      <c r="C2715" s="1244" t="s">
        <v>5149</v>
      </c>
      <c r="D2715" s="1352">
        <v>14835.24</v>
      </c>
    </row>
    <row r="2716" spans="1:4" s="977" customFormat="1" ht="18" customHeight="1" x14ac:dyDescent="0.2">
      <c r="A2716" s="1351" t="s">
        <v>5251</v>
      </c>
      <c r="B2716" s="1244" t="s">
        <v>5148</v>
      </c>
      <c r="C2716" s="1244" t="s">
        <v>5149</v>
      </c>
      <c r="D2716" s="1352">
        <v>15009.24</v>
      </c>
    </row>
    <row r="2717" spans="1:4" s="977" customFormat="1" ht="18" customHeight="1" x14ac:dyDescent="0.2">
      <c r="A2717" s="1351" t="s">
        <v>5252</v>
      </c>
      <c r="B2717" s="1244" t="s">
        <v>5148</v>
      </c>
      <c r="C2717" s="1244" t="s">
        <v>5149</v>
      </c>
      <c r="D2717" s="1352">
        <v>15009.24</v>
      </c>
    </row>
    <row r="2718" spans="1:4" s="977" customFormat="1" ht="18" customHeight="1" x14ac:dyDescent="0.2">
      <c r="A2718" s="1351" t="s">
        <v>5253</v>
      </c>
      <c r="B2718" s="1244" t="s">
        <v>5148</v>
      </c>
      <c r="C2718" s="1244" t="s">
        <v>5149</v>
      </c>
      <c r="D2718" s="1352">
        <v>14835.24</v>
      </c>
    </row>
    <row r="2719" spans="1:4" s="977" customFormat="1" ht="18" customHeight="1" x14ac:dyDescent="0.2">
      <c r="A2719" s="1351" t="s">
        <v>5254</v>
      </c>
      <c r="B2719" s="1244" t="s">
        <v>5148</v>
      </c>
      <c r="C2719" s="1244" t="s">
        <v>5149</v>
      </c>
      <c r="D2719" s="1352">
        <v>15009.24</v>
      </c>
    </row>
    <row r="2720" spans="1:4" s="977" customFormat="1" ht="18" customHeight="1" x14ac:dyDescent="0.2">
      <c r="A2720" s="1351" t="s">
        <v>5255</v>
      </c>
      <c r="B2720" s="1244" t="s">
        <v>5148</v>
      </c>
      <c r="C2720" s="1244" t="s">
        <v>5149</v>
      </c>
      <c r="D2720" s="1352">
        <v>14835.24</v>
      </c>
    </row>
    <row r="2721" spans="1:4" s="977" customFormat="1" ht="18" customHeight="1" x14ac:dyDescent="0.2">
      <c r="A2721" s="1351" t="s">
        <v>5256</v>
      </c>
      <c r="B2721" s="1244" t="s">
        <v>2466</v>
      </c>
      <c r="C2721" s="1244" t="s">
        <v>2467</v>
      </c>
      <c r="D2721" s="1352">
        <v>892.94</v>
      </c>
    </row>
    <row r="2722" spans="1:4" s="977" customFormat="1" ht="18" customHeight="1" x14ac:dyDescent="0.2">
      <c r="A2722" s="1351" t="s">
        <v>5257</v>
      </c>
      <c r="B2722" s="1244" t="s">
        <v>5148</v>
      </c>
      <c r="C2722" s="1244" t="s">
        <v>5149</v>
      </c>
      <c r="D2722" s="1352">
        <v>14835.24</v>
      </c>
    </row>
    <row r="2723" spans="1:4" s="977" customFormat="1" ht="18" customHeight="1" x14ac:dyDescent="0.2">
      <c r="A2723" s="1351" t="s">
        <v>5258</v>
      </c>
      <c r="B2723" s="1244" t="s">
        <v>5148</v>
      </c>
      <c r="C2723" s="1244" t="s">
        <v>5149</v>
      </c>
      <c r="D2723" s="1352">
        <v>14835.24</v>
      </c>
    </row>
    <row r="2724" spans="1:4" s="977" customFormat="1" ht="18" customHeight="1" x14ac:dyDescent="0.2">
      <c r="A2724" s="1351" t="s">
        <v>5259</v>
      </c>
      <c r="B2724" s="1244" t="s">
        <v>5148</v>
      </c>
      <c r="C2724" s="1244" t="s">
        <v>5149</v>
      </c>
      <c r="D2724" s="1352">
        <v>14835.24</v>
      </c>
    </row>
    <row r="2725" spans="1:4" s="977" customFormat="1" ht="18" customHeight="1" x14ac:dyDescent="0.2">
      <c r="A2725" s="1351" t="s">
        <v>5260</v>
      </c>
      <c r="B2725" s="1244" t="s">
        <v>5148</v>
      </c>
      <c r="C2725" s="1244" t="s">
        <v>5149</v>
      </c>
      <c r="D2725" s="1352">
        <v>14835.24</v>
      </c>
    </row>
    <row r="2726" spans="1:4" s="977" customFormat="1" ht="18" customHeight="1" x14ac:dyDescent="0.2">
      <c r="A2726" s="1351" t="s">
        <v>5261</v>
      </c>
      <c r="B2726" s="1244" t="s">
        <v>5148</v>
      </c>
      <c r="C2726" s="1244" t="s">
        <v>5149</v>
      </c>
      <c r="D2726" s="1352">
        <v>14835.24</v>
      </c>
    </row>
    <row r="2727" spans="1:4" s="977" customFormat="1" ht="18" customHeight="1" x14ac:dyDescent="0.2">
      <c r="A2727" s="1351" t="s">
        <v>5262</v>
      </c>
      <c r="B2727" s="1244" t="s">
        <v>5148</v>
      </c>
      <c r="C2727" s="1244" t="s">
        <v>5149</v>
      </c>
      <c r="D2727" s="1352">
        <v>14835.24</v>
      </c>
    </row>
    <row r="2728" spans="1:4" s="977" customFormat="1" ht="18" customHeight="1" x14ac:dyDescent="0.2">
      <c r="A2728" s="1351" t="s">
        <v>5263</v>
      </c>
      <c r="B2728" s="1244" t="s">
        <v>5148</v>
      </c>
      <c r="C2728" s="1244" t="s">
        <v>5149</v>
      </c>
      <c r="D2728" s="1352">
        <v>15009.24</v>
      </c>
    </row>
    <row r="2729" spans="1:4" s="977" customFormat="1" ht="18" customHeight="1" x14ac:dyDescent="0.2">
      <c r="A2729" s="1351" t="s">
        <v>5264</v>
      </c>
      <c r="B2729" s="1244" t="s">
        <v>5148</v>
      </c>
      <c r="C2729" s="1244" t="s">
        <v>5149</v>
      </c>
      <c r="D2729" s="1352">
        <v>15009.24</v>
      </c>
    </row>
    <row r="2730" spans="1:4" s="977" customFormat="1" ht="18" customHeight="1" x14ac:dyDescent="0.2">
      <c r="A2730" s="1351" t="s">
        <v>5265</v>
      </c>
      <c r="B2730" s="1244" t="s">
        <v>5148</v>
      </c>
      <c r="C2730" s="1244" t="s">
        <v>5149</v>
      </c>
      <c r="D2730" s="1352">
        <v>14835.24</v>
      </c>
    </row>
    <row r="2731" spans="1:4" s="977" customFormat="1" ht="18" customHeight="1" x14ac:dyDescent="0.2">
      <c r="A2731" s="1351" t="s">
        <v>5266</v>
      </c>
      <c r="B2731" s="1244" t="s">
        <v>5148</v>
      </c>
      <c r="C2731" s="1244" t="s">
        <v>5149</v>
      </c>
      <c r="D2731" s="1352">
        <v>14835.24</v>
      </c>
    </row>
    <row r="2732" spans="1:4" s="977" customFormat="1" ht="18" customHeight="1" x14ac:dyDescent="0.2">
      <c r="A2732" s="1351" t="s">
        <v>5267</v>
      </c>
      <c r="B2732" s="1244" t="s">
        <v>5148</v>
      </c>
      <c r="C2732" s="1244" t="s">
        <v>5149</v>
      </c>
      <c r="D2732" s="1352">
        <v>14835.24</v>
      </c>
    </row>
    <row r="2733" spans="1:4" s="977" customFormat="1" ht="18" customHeight="1" x14ac:dyDescent="0.2">
      <c r="A2733" s="1351" t="s">
        <v>5268</v>
      </c>
      <c r="B2733" s="1244" t="s">
        <v>5148</v>
      </c>
      <c r="C2733" s="1244" t="s">
        <v>5149</v>
      </c>
      <c r="D2733" s="1352">
        <v>15009.24</v>
      </c>
    </row>
    <row r="2734" spans="1:4" s="977" customFormat="1" ht="18" customHeight="1" x14ac:dyDescent="0.2">
      <c r="A2734" s="1351" t="s">
        <v>5269</v>
      </c>
      <c r="B2734" s="1244" t="s">
        <v>5148</v>
      </c>
      <c r="C2734" s="1244" t="s">
        <v>5149</v>
      </c>
      <c r="D2734" s="1352">
        <v>14835.24</v>
      </c>
    </row>
    <row r="2735" spans="1:4" s="977" customFormat="1" ht="18" customHeight="1" x14ac:dyDescent="0.2">
      <c r="A2735" s="1351" t="s">
        <v>5270</v>
      </c>
      <c r="B2735" s="1244" t="s">
        <v>5148</v>
      </c>
      <c r="C2735" s="1244" t="s">
        <v>5149</v>
      </c>
      <c r="D2735" s="1352">
        <v>14835.24</v>
      </c>
    </row>
    <row r="2736" spans="1:4" s="977" customFormat="1" ht="18" customHeight="1" x14ac:dyDescent="0.2">
      <c r="A2736" s="1351" t="s">
        <v>5271</v>
      </c>
      <c r="B2736" s="1244" t="s">
        <v>5148</v>
      </c>
      <c r="C2736" s="1244" t="s">
        <v>5149</v>
      </c>
      <c r="D2736" s="1352">
        <v>14835.24</v>
      </c>
    </row>
    <row r="2737" spans="1:4" s="977" customFormat="1" ht="18" customHeight="1" x14ac:dyDescent="0.2">
      <c r="A2737" s="1351" t="s">
        <v>5272</v>
      </c>
      <c r="B2737" s="1244" t="s">
        <v>5148</v>
      </c>
      <c r="C2737" s="1244" t="s">
        <v>5149</v>
      </c>
      <c r="D2737" s="1352">
        <v>14835.24</v>
      </c>
    </row>
    <row r="2738" spans="1:4" s="977" customFormat="1" ht="18" customHeight="1" x14ac:dyDescent="0.2">
      <c r="A2738" s="1351" t="s">
        <v>5273</v>
      </c>
      <c r="B2738" s="1244" t="s">
        <v>5148</v>
      </c>
      <c r="C2738" s="1244" t="s">
        <v>5149</v>
      </c>
      <c r="D2738" s="1352">
        <v>14835.24</v>
      </c>
    </row>
    <row r="2739" spans="1:4" s="977" customFormat="1" ht="18" customHeight="1" x14ac:dyDescent="0.2">
      <c r="A2739" s="1351" t="s">
        <v>5274</v>
      </c>
      <c r="B2739" s="1244" t="s">
        <v>5148</v>
      </c>
      <c r="C2739" s="1244" t="s">
        <v>5149</v>
      </c>
      <c r="D2739" s="1352">
        <v>15009.24</v>
      </c>
    </row>
    <row r="2740" spans="1:4" s="977" customFormat="1" ht="18" customHeight="1" x14ac:dyDescent="0.2">
      <c r="A2740" s="1351" t="s">
        <v>5275</v>
      </c>
      <c r="B2740" s="1244" t="s">
        <v>5148</v>
      </c>
      <c r="C2740" s="1244" t="s">
        <v>5149</v>
      </c>
      <c r="D2740" s="1352">
        <v>14835.24</v>
      </c>
    </row>
    <row r="2741" spans="1:4" s="977" customFormat="1" ht="18" customHeight="1" x14ac:dyDescent="0.2">
      <c r="A2741" s="1351" t="s">
        <v>5276</v>
      </c>
      <c r="B2741" s="1244" t="s">
        <v>3383</v>
      </c>
      <c r="C2741" s="1244" t="s">
        <v>5157</v>
      </c>
      <c r="D2741" s="1352">
        <v>15009.24</v>
      </c>
    </row>
    <row r="2742" spans="1:4" s="977" customFormat="1" ht="18" customHeight="1" x14ac:dyDescent="0.2">
      <c r="A2742" s="1351" t="s">
        <v>5277</v>
      </c>
      <c r="B2742" s="1244" t="s">
        <v>2313</v>
      </c>
      <c r="C2742" s="1244" t="s">
        <v>2314</v>
      </c>
      <c r="D2742" s="1352">
        <v>1298.3499999999999</v>
      </c>
    </row>
    <row r="2743" spans="1:4" s="977" customFormat="1" ht="18" customHeight="1" x14ac:dyDescent="0.2">
      <c r="A2743" s="1351" t="s">
        <v>5278</v>
      </c>
      <c r="B2743" s="1244" t="s">
        <v>5148</v>
      </c>
      <c r="C2743" s="1244" t="s">
        <v>5149</v>
      </c>
      <c r="D2743" s="1352">
        <v>15009.24</v>
      </c>
    </row>
    <row r="2744" spans="1:4" s="977" customFormat="1" ht="18" customHeight="1" x14ac:dyDescent="0.2">
      <c r="A2744" s="1351" t="s">
        <v>5279</v>
      </c>
      <c r="B2744" s="1244" t="s">
        <v>5148</v>
      </c>
      <c r="C2744" s="1244" t="s">
        <v>5149</v>
      </c>
      <c r="D2744" s="1352">
        <v>14835.24</v>
      </c>
    </row>
    <row r="2745" spans="1:4" s="977" customFormat="1" ht="18" customHeight="1" x14ac:dyDescent="0.2">
      <c r="A2745" s="1351" t="s">
        <v>5280</v>
      </c>
      <c r="B2745" s="1244" t="s">
        <v>5148</v>
      </c>
      <c r="C2745" s="1244" t="s">
        <v>5149</v>
      </c>
      <c r="D2745" s="1352">
        <v>15009.24</v>
      </c>
    </row>
    <row r="2746" spans="1:4" s="977" customFormat="1" ht="18" customHeight="1" x14ac:dyDescent="0.2">
      <c r="A2746" s="1351" t="s">
        <v>5281</v>
      </c>
      <c r="B2746" s="1244" t="s">
        <v>5148</v>
      </c>
      <c r="C2746" s="1244" t="s">
        <v>5149</v>
      </c>
      <c r="D2746" s="1352">
        <v>15009.24</v>
      </c>
    </row>
    <row r="2747" spans="1:4" s="977" customFormat="1" ht="18" customHeight="1" x14ac:dyDescent="0.2">
      <c r="A2747" s="1351" t="s">
        <v>5282</v>
      </c>
      <c r="B2747" s="1244" t="s">
        <v>5148</v>
      </c>
      <c r="C2747" s="1244" t="s">
        <v>5149</v>
      </c>
      <c r="D2747" s="1352">
        <v>15009.24</v>
      </c>
    </row>
    <row r="2748" spans="1:4" s="977" customFormat="1" ht="18" customHeight="1" x14ac:dyDescent="0.2">
      <c r="A2748" s="1351" t="s">
        <v>5283</v>
      </c>
      <c r="B2748" s="1244" t="s">
        <v>5148</v>
      </c>
      <c r="C2748" s="1244" t="s">
        <v>5149</v>
      </c>
      <c r="D2748" s="1352">
        <v>15009.24</v>
      </c>
    </row>
    <row r="2749" spans="1:4" s="977" customFormat="1" ht="18" customHeight="1" x14ac:dyDescent="0.2">
      <c r="A2749" s="1351" t="s">
        <v>5284</v>
      </c>
      <c r="B2749" s="1244" t="s">
        <v>5148</v>
      </c>
      <c r="C2749" s="1244" t="s">
        <v>5149</v>
      </c>
      <c r="D2749" s="1352">
        <v>15009.24</v>
      </c>
    </row>
    <row r="2750" spans="1:4" s="977" customFormat="1" ht="18" customHeight="1" x14ac:dyDescent="0.2">
      <c r="A2750" s="1351" t="s">
        <v>5285</v>
      </c>
      <c r="B2750" s="1244" t="s">
        <v>5148</v>
      </c>
      <c r="C2750" s="1244" t="s">
        <v>5149</v>
      </c>
      <c r="D2750" s="1352">
        <v>15009.24</v>
      </c>
    </row>
    <row r="2751" spans="1:4" s="977" customFormat="1" ht="18" customHeight="1" x14ac:dyDescent="0.2">
      <c r="A2751" s="1351" t="s">
        <v>5286</v>
      </c>
      <c r="B2751" s="1244" t="s">
        <v>5148</v>
      </c>
      <c r="C2751" s="1244" t="s">
        <v>5149</v>
      </c>
      <c r="D2751" s="1352">
        <v>15009.24</v>
      </c>
    </row>
    <row r="2752" spans="1:4" s="977" customFormat="1" ht="18" customHeight="1" x14ac:dyDescent="0.2">
      <c r="A2752" s="1351" t="s">
        <v>5287</v>
      </c>
      <c r="B2752" s="1244" t="s">
        <v>5148</v>
      </c>
      <c r="C2752" s="1244" t="s">
        <v>5149</v>
      </c>
      <c r="D2752" s="1352">
        <v>15009.24</v>
      </c>
    </row>
    <row r="2753" spans="1:4" s="977" customFormat="1" ht="18" customHeight="1" x14ac:dyDescent="0.2">
      <c r="A2753" s="1351" t="s">
        <v>5288</v>
      </c>
      <c r="B2753" s="1244" t="s">
        <v>5148</v>
      </c>
      <c r="C2753" s="1244" t="s">
        <v>5149</v>
      </c>
      <c r="D2753" s="1352">
        <v>15009.24</v>
      </c>
    </row>
    <row r="2754" spans="1:4" s="977" customFormat="1" ht="18" customHeight="1" x14ac:dyDescent="0.2">
      <c r="A2754" s="1351" t="s">
        <v>5289</v>
      </c>
      <c r="B2754" s="1244" t="s">
        <v>5148</v>
      </c>
      <c r="C2754" s="1244" t="s">
        <v>5149</v>
      </c>
      <c r="D2754" s="1352">
        <v>14835.24</v>
      </c>
    </row>
    <row r="2755" spans="1:4" s="977" customFormat="1" ht="18" customHeight="1" x14ac:dyDescent="0.2">
      <c r="A2755" s="1351" t="s">
        <v>5290</v>
      </c>
      <c r="B2755" s="1244" t="s">
        <v>3383</v>
      </c>
      <c r="C2755" s="1244" t="s">
        <v>5157</v>
      </c>
      <c r="D2755" s="1352">
        <v>14835.24</v>
      </c>
    </row>
    <row r="2756" spans="1:4" s="977" customFormat="1" ht="18" customHeight="1" x14ac:dyDescent="0.2">
      <c r="A2756" s="1351" t="s">
        <v>5291</v>
      </c>
      <c r="B2756" s="1244" t="s">
        <v>5148</v>
      </c>
      <c r="C2756" s="1244" t="s">
        <v>5149</v>
      </c>
      <c r="D2756" s="1352">
        <v>14835.24</v>
      </c>
    </row>
    <row r="2757" spans="1:4" s="977" customFormat="1" ht="18" customHeight="1" x14ac:dyDescent="0.2">
      <c r="A2757" s="1351" t="s">
        <v>5292</v>
      </c>
      <c r="B2757" s="1244" t="s">
        <v>5148</v>
      </c>
      <c r="C2757" s="1244" t="s">
        <v>5149</v>
      </c>
      <c r="D2757" s="1352">
        <v>14835.24</v>
      </c>
    </row>
    <row r="2758" spans="1:4" s="977" customFormat="1" ht="18" customHeight="1" x14ac:dyDescent="0.2">
      <c r="A2758" s="1351" t="s">
        <v>5293</v>
      </c>
      <c r="B2758" s="1244" t="s">
        <v>5148</v>
      </c>
      <c r="C2758" s="1244" t="s">
        <v>5149</v>
      </c>
      <c r="D2758" s="1352">
        <v>14835.24</v>
      </c>
    </row>
    <row r="2759" spans="1:4" s="977" customFormat="1" ht="18" customHeight="1" x14ac:dyDescent="0.2">
      <c r="A2759" s="1351" t="s">
        <v>5294</v>
      </c>
      <c r="B2759" s="1244" t="s">
        <v>5148</v>
      </c>
      <c r="C2759" s="1244" t="s">
        <v>5149</v>
      </c>
      <c r="D2759" s="1352">
        <v>14835.24</v>
      </c>
    </row>
    <row r="2760" spans="1:4" s="977" customFormat="1" ht="18" customHeight="1" x14ac:dyDescent="0.2">
      <c r="A2760" s="1351" t="s">
        <v>5295</v>
      </c>
      <c r="B2760" s="1244" t="s">
        <v>5148</v>
      </c>
      <c r="C2760" s="1244" t="s">
        <v>5149</v>
      </c>
      <c r="D2760" s="1352">
        <v>14835.24</v>
      </c>
    </row>
    <row r="2761" spans="1:4" s="977" customFormat="1" ht="18" customHeight="1" x14ac:dyDescent="0.2">
      <c r="A2761" s="1351" t="s">
        <v>5296</v>
      </c>
      <c r="B2761" s="1244" t="s">
        <v>5148</v>
      </c>
      <c r="C2761" s="1244" t="s">
        <v>5149</v>
      </c>
      <c r="D2761" s="1352">
        <v>14835.24</v>
      </c>
    </row>
    <row r="2762" spans="1:4" s="977" customFormat="1" ht="18" customHeight="1" x14ac:dyDescent="0.2">
      <c r="A2762" s="1351" t="s">
        <v>5297</v>
      </c>
      <c r="B2762" s="1244" t="s">
        <v>5148</v>
      </c>
      <c r="C2762" s="1244" t="s">
        <v>5149</v>
      </c>
      <c r="D2762" s="1352">
        <v>15009.24</v>
      </c>
    </row>
    <row r="2763" spans="1:4" s="977" customFormat="1" ht="18" customHeight="1" x14ac:dyDescent="0.2">
      <c r="A2763" s="1351" t="s">
        <v>5298</v>
      </c>
      <c r="B2763" s="1244" t="s">
        <v>5148</v>
      </c>
      <c r="C2763" s="1244" t="s">
        <v>5149</v>
      </c>
      <c r="D2763" s="1352">
        <v>15009.24</v>
      </c>
    </row>
    <row r="2764" spans="1:4" s="977" customFormat="1" ht="18" customHeight="1" x14ac:dyDescent="0.2">
      <c r="A2764" s="1351" t="s">
        <v>5299</v>
      </c>
      <c r="B2764" s="1244" t="s">
        <v>3383</v>
      </c>
      <c r="C2764" s="1244" t="s">
        <v>5157</v>
      </c>
      <c r="D2764" s="1352">
        <v>15009.24</v>
      </c>
    </row>
    <row r="2765" spans="1:4" s="977" customFormat="1" ht="18" customHeight="1" x14ac:dyDescent="0.2">
      <c r="A2765" s="1351" t="s">
        <v>5300</v>
      </c>
      <c r="B2765" s="1244" t="s">
        <v>5148</v>
      </c>
      <c r="C2765" s="1244" t="s">
        <v>5149</v>
      </c>
      <c r="D2765" s="1352">
        <v>15009.24</v>
      </c>
    </row>
    <row r="2766" spans="1:4" s="977" customFormat="1" ht="18" customHeight="1" x14ac:dyDescent="0.2">
      <c r="A2766" s="1351" t="s">
        <v>5301</v>
      </c>
      <c r="B2766" s="1244" t="s">
        <v>5148</v>
      </c>
      <c r="C2766" s="1244" t="s">
        <v>5149</v>
      </c>
      <c r="D2766" s="1352">
        <v>14835.24</v>
      </c>
    </row>
    <row r="2767" spans="1:4" s="977" customFormat="1" ht="18" customHeight="1" x14ac:dyDescent="0.2">
      <c r="A2767" s="1351" t="s">
        <v>5302</v>
      </c>
      <c r="B2767" s="1244" t="s">
        <v>5148</v>
      </c>
      <c r="C2767" s="1244" t="s">
        <v>5149</v>
      </c>
      <c r="D2767" s="1352">
        <v>14835.24</v>
      </c>
    </row>
    <row r="2768" spans="1:4" s="977" customFormat="1" ht="18" customHeight="1" x14ac:dyDescent="0.2">
      <c r="A2768" s="1351" t="s">
        <v>5303</v>
      </c>
      <c r="B2768" s="1244" t="s">
        <v>5148</v>
      </c>
      <c r="C2768" s="1244" t="s">
        <v>5149</v>
      </c>
      <c r="D2768" s="1352">
        <v>15009.24</v>
      </c>
    </row>
    <row r="2769" spans="1:4" s="977" customFormat="1" ht="18" customHeight="1" x14ac:dyDescent="0.2">
      <c r="A2769" s="1351" t="s">
        <v>5304</v>
      </c>
      <c r="B2769" s="1244" t="s">
        <v>5148</v>
      </c>
      <c r="C2769" s="1244" t="s">
        <v>5149</v>
      </c>
      <c r="D2769" s="1352">
        <v>15009.24</v>
      </c>
    </row>
    <row r="2770" spans="1:4" s="977" customFormat="1" ht="18" customHeight="1" x14ac:dyDescent="0.2">
      <c r="A2770" s="1351" t="s">
        <v>5305</v>
      </c>
      <c r="B2770" s="1244" t="s">
        <v>5148</v>
      </c>
      <c r="C2770" s="1244" t="s">
        <v>5149</v>
      </c>
      <c r="D2770" s="1352">
        <v>14835.24</v>
      </c>
    </row>
    <row r="2771" spans="1:4" s="977" customFormat="1" ht="18" customHeight="1" x14ac:dyDescent="0.2">
      <c r="A2771" s="1351" t="s">
        <v>5306</v>
      </c>
      <c r="B2771" s="1244" t="s">
        <v>5148</v>
      </c>
      <c r="C2771" s="1244" t="s">
        <v>5149</v>
      </c>
      <c r="D2771" s="1352">
        <v>14835.24</v>
      </c>
    </row>
    <row r="2772" spans="1:4" s="977" customFormat="1" ht="18" customHeight="1" x14ac:dyDescent="0.2">
      <c r="A2772" s="1351" t="s">
        <v>5307</v>
      </c>
      <c r="B2772" s="1244" t="s">
        <v>5148</v>
      </c>
      <c r="C2772" s="1244" t="s">
        <v>5149</v>
      </c>
      <c r="D2772" s="1352">
        <v>14835.24</v>
      </c>
    </row>
    <row r="2773" spans="1:4" s="977" customFormat="1" ht="18" customHeight="1" x14ac:dyDescent="0.2">
      <c r="A2773" s="1351" t="s">
        <v>5308</v>
      </c>
      <c r="B2773" s="1244" t="s">
        <v>5148</v>
      </c>
      <c r="C2773" s="1244" t="s">
        <v>5149</v>
      </c>
      <c r="D2773" s="1352">
        <v>14835.24</v>
      </c>
    </row>
    <row r="2774" spans="1:4" s="977" customFormat="1" ht="18" customHeight="1" x14ac:dyDescent="0.2">
      <c r="A2774" s="1351" t="s">
        <v>5309</v>
      </c>
      <c r="B2774" s="1244" t="s">
        <v>5148</v>
      </c>
      <c r="C2774" s="1244" t="s">
        <v>5149</v>
      </c>
      <c r="D2774" s="1352">
        <v>14835.24</v>
      </c>
    </row>
    <row r="2775" spans="1:4" s="977" customFormat="1" ht="18" customHeight="1" x14ac:dyDescent="0.2">
      <c r="A2775" s="1351" t="s">
        <v>5310</v>
      </c>
      <c r="B2775" s="1244" t="s">
        <v>5148</v>
      </c>
      <c r="C2775" s="1244" t="s">
        <v>5149</v>
      </c>
      <c r="D2775" s="1352">
        <v>15009.24</v>
      </c>
    </row>
    <row r="2776" spans="1:4" s="977" customFormat="1" ht="18" customHeight="1" x14ac:dyDescent="0.2">
      <c r="A2776" s="1351" t="s">
        <v>5311</v>
      </c>
      <c r="B2776" s="1244" t="s">
        <v>3383</v>
      </c>
      <c r="C2776" s="1244" t="s">
        <v>5157</v>
      </c>
      <c r="D2776" s="1352">
        <v>14835.24</v>
      </c>
    </row>
    <row r="2777" spans="1:4" s="977" customFormat="1" ht="18" customHeight="1" x14ac:dyDescent="0.2">
      <c r="A2777" s="1351" t="s">
        <v>5312</v>
      </c>
      <c r="B2777" s="1244" t="s">
        <v>5148</v>
      </c>
      <c r="C2777" s="1244" t="s">
        <v>5149</v>
      </c>
      <c r="D2777" s="1352">
        <v>14835.24</v>
      </c>
    </row>
    <row r="2778" spans="1:4" s="977" customFormat="1" ht="18" customHeight="1" x14ac:dyDescent="0.2">
      <c r="A2778" s="1351" t="s">
        <v>5313</v>
      </c>
      <c r="B2778" s="1244" t="s">
        <v>5148</v>
      </c>
      <c r="C2778" s="1244" t="s">
        <v>5149</v>
      </c>
      <c r="D2778" s="1352">
        <v>14835.24</v>
      </c>
    </row>
    <row r="2779" spans="1:4" s="977" customFormat="1" ht="18" customHeight="1" x14ac:dyDescent="0.2">
      <c r="A2779" s="1351" t="s">
        <v>5314</v>
      </c>
      <c r="B2779" s="1244" t="s">
        <v>5148</v>
      </c>
      <c r="C2779" s="1244" t="s">
        <v>5149</v>
      </c>
      <c r="D2779" s="1352">
        <v>15009.24</v>
      </c>
    </row>
    <row r="2780" spans="1:4" s="977" customFormat="1" ht="18" customHeight="1" x14ac:dyDescent="0.2">
      <c r="A2780" s="1351" t="s">
        <v>5315</v>
      </c>
      <c r="B2780" s="1244" t="s">
        <v>5148</v>
      </c>
      <c r="C2780" s="1244" t="s">
        <v>5149</v>
      </c>
      <c r="D2780" s="1352">
        <v>15009.24</v>
      </c>
    </row>
    <row r="2781" spans="1:4" s="977" customFormat="1" ht="18" customHeight="1" x14ac:dyDescent="0.2">
      <c r="A2781" s="1351" t="s">
        <v>5316</v>
      </c>
      <c r="B2781" s="1244" t="s">
        <v>5148</v>
      </c>
      <c r="C2781" s="1244" t="s">
        <v>5149</v>
      </c>
      <c r="D2781" s="1352">
        <v>15009.24</v>
      </c>
    </row>
    <row r="2782" spans="1:4" s="977" customFormat="1" ht="18" customHeight="1" x14ac:dyDescent="0.2">
      <c r="A2782" s="1351" t="s">
        <v>5317</v>
      </c>
      <c r="B2782" s="1244" t="s">
        <v>3383</v>
      </c>
      <c r="C2782" s="1244" t="s">
        <v>5157</v>
      </c>
      <c r="D2782" s="1352">
        <v>15009.24</v>
      </c>
    </row>
    <row r="2783" spans="1:4" s="977" customFormat="1" ht="18" customHeight="1" x14ac:dyDescent="0.2">
      <c r="A2783" s="1351" t="s">
        <v>5318</v>
      </c>
      <c r="B2783" s="1244" t="s">
        <v>2466</v>
      </c>
      <c r="C2783" s="1244" t="s">
        <v>2467</v>
      </c>
      <c r="D2783" s="1352">
        <v>1949.25</v>
      </c>
    </row>
    <row r="2784" spans="1:4" s="977" customFormat="1" ht="18" customHeight="1" x14ac:dyDescent="0.2">
      <c r="A2784" s="1351" t="s">
        <v>5319</v>
      </c>
      <c r="B2784" s="1244" t="s">
        <v>5148</v>
      </c>
      <c r="C2784" s="1244" t="s">
        <v>5149</v>
      </c>
      <c r="D2784" s="1352">
        <v>14835.24</v>
      </c>
    </row>
    <row r="2785" spans="1:4" s="977" customFormat="1" ht="18" customHeight="1" x14ac:dyDescent="0.2">
      <c r="A2785" s="1351" t="s">
        <v>5320</v>
      </c>
      <c r="B2785" s="1244" t="s">
        <v>5148</v>
      </c>
      <c r="C2785" s="1244" t="s">
        <v>5149</v>
      </c>
      <c r="D2785" s="1352">
        <v>15009.24</v>
      </c>
    </row>
    <row r="2786" spans="1:4" s="977" customFormat="1" ht="18" customHeight="1" x14ac:dyDescent="0.2">
      <c r="A2786" s="1351" t="s">
        <v>5321</v>
      </c>
      <c r="B2786" s="1244" t="s">
        <v>5148</v>
      </c>
      <c r="C2786" s="1244" t="s">
        <v>5149</v>
      </c>
      <c r="D2786" s="1352">
        <v>15009.24</v>
      </c>
    </row>
    <row r="2787" spans="1:4" s="977" customFormat="1" ht="18" customHeight="1" x14ac:dyDescent="0.2">
      <c r="A2787" s="1351" t="s">
        <v>5322</v>
      </c>
      <c r="B2787" s="1244" t="s">
        <v>5148</v>
      </c>
      <c r="C2787" s="1244" t="s">
        <v>5149</v>
      </c>
      <c r="D2787" s="1352">
        <v>15009.24</v>
      </c>
    </row>
    <row r="2788" spans="1:4" s="977" customFormat="1" ht="18" customHeight="1" x14ac:dyDescent="0.2">
      <c r="A2788" s="1351" t="s">
        <v>5323</v>
      </c>
      <c r="B2788" s="1244" t="s">
        <v>5148</v>
      </c>
      <c r="C2788" s="1244" t="s">
        <v>5149</v>
      </c>
      <c r="D2788" s="1352">
        <v>15009.24</v>
      </c>
    </row>
    <row r="2789" spans="1:4" s="977" customFormat="1" ht="18" customHeight="1" x14ac:dyDescent="0.2">
      <c r="A2789" s="1351" t="s">
        <v>5324</v>
      </c>
      <c r="B2789" s="1244" t="s">
        <v>5148</v>
      </c>
      <c r="C2789" s="1244" t="s">
        <v>5149</v>
      </c>
      <c r="D2789" s="1352">
        <v>15009.24</v>
      </c>
    </row>
    <row r="2790" spans="1:4" s="977" customFormat="1" ht="18" customHeight="1" x14ac:dyDescent="0.2">
      <c r="A2790" s="1351" t="s">
        <v>5325</v>
      </c>
      <c r="B2790" s="1244" t="s">
        <v>5148</v>
      </c>
      <c r="C2790" s="1244" t="s">
        <v>5149</v>
      </c>
      <c r="D2790" s="1352">
        <v>14835.24</v>
      </c>
    </row>
    <row r="2791" spans="1:4" s="977" customFormat="1" ht="18" customHeight="1" x14ac:dyDescent="0.2">
      <c r="A2791" s="1351" t="s">
        <v>5326</v>
      </c>
      <c r="B2791" s="1244" t="s">
        <v>5148</v>
      </c>
      <c r="C2791" s="1244" t="s">
        <v>5149</v>
      </c>
      <c r="D2791" s="1352">
        <v>14835.24</v>
      </c>
    </row>
    <row r="2792" spans="1:4" s="977" customFormat="1" ht="18" customHeight="1" x14ac:dyDescent="0.2">
      <c r="A2792" s="1351" t="s">
        <v>5327</v>
      </c>
      <c r="B2792" s="1244" t="s">
        <v>5148</v>
      </c>
      <c r="C2792" s="1244" t="s">
        <v>5149</v>
      </c>
      <c r="D2792" s="1352">
        <v>14835.24</v>
      </c>
    </row>
    <row r="2793" spans="1:4" s="977" customFormat="1" ht="18" customHeight="1" x14ac:dyDescent="0.2">
      <c r="A2793" s="1351" t="s">
        <v>5328</v>
      </c>
      <c r="B2793" s="1244" t="s">
        <v>1266</v>
      </c>
      <c r="C2793" s="1244" t="s">
        <v>1267</v>
      </c>
      <c r="D2793" s="1352">
        <v>6850.84</v>
      </c>
    </row>
    <row r="2794" spans="1:4" s="977" customFormat="1" ht="18" customHeight="1" x14ac:dyDescent="0.2">
      <c r="A2794" s="1351" t="s">
        <v>5329</v>
      </c>
      <c r="B2794" s="1244" t="s">
        <v>5148</v>
      </c>
      <c r="C2794" s="1244" t="s">
        <v>5149</v>
      </c>
      <c r="D2794" s="1352">
        <v>14835.24</v>
      </c>
    </row>
    <row r="2795" spans="1:4" s="977" customFormat="1" ht="18" customHeight="1" x14ac:dyDescent="0.2">
      <c r="A2795" s="1351" t="s">
        <v>5330</v>
      </c>
      <c r="B2795" s="1244" t="s">
        <v>5148</v>
      </c>
      <c r="C2795" s="1244" t="s">
        <v>5149</v>
      </c>
      <c r="D2795" s="1352">
        <v>15009.24</v>
      </c>
    </row>
    <row r="2796" spans="1:4" s="977" customFormat="1" ht="18" customHeight="1" x14ac:dyDescent="0.2">
      <c r="A2796" s="1351" t="s">
        <v>5331</v>
      </c>
      <c r="B2796" s="1244" t="s">
        <v>5148</v>
      </c>
      <c r="C2796" s="1244" t="s">
        <v>5149</v>
      </c>
      <c r="D2796" s="1352">
        <v>15009.24</v>
      </c>
    </row>
    <row r="2797" spans="1:4" s="977" customFormat="1" ht="18" customHeight="1" x14ac:dyDescent="0.2">
      <c r="A2797" s="1351" t="s">
        <v>5332</v>
      </c>
      <c r="B2797" s="1244" t="s">
        <v>5148</v>
      </c>
      <c r="C2797" s="1244" t="s">
        <v>5149</v>
      </c>
      <c r="D2797" s="1352">
        <v>14835.24</v>
      </c>
    </row>
    <row r="2798" spans="1:4" s="977" customFormat="1" ht="18" customHeight="1" x14ac:dyDescent="0.2">
      <c r="A2798" s="1351" t="s">
        <v>5333</v>
      </c>
      <c r="B2798" s="1244" t="s">
        <v>5148</v>
      </c>
      <c r="C2798" s="1244" t="s">
        <v>5149</v>
      </c>
      <c r="D2798" s="1352">
        <v>15009.24</v>
      </c>
    </row>
    <row r="2799" spans="1:4" s="977" customFormat="1" ht="18" customHeight="1" x14ac:dyDescent="0.2">
      <c r="A2799" s="1351" t="s">
        <v>5334</v>
      </c>
      <c r="B2799" s="1244" t="s">
        <v>5148</v>
      </c>
      <c r="C2799" s="1244" t="s">
        <v>5149</v>
      </c>
      <c r="D2799" s="1352">
        <v>14835.24</v>
      </c>
    </row>
    <row r="2800" spans="1:4" s="977" customFormat="1" ht="18" customHeight="1" x14ac:dyDescent="0.2">
      <c r="A2800" s="1351" t="s">
        <v>5335</v>
      </c>
      <c r="B2800" s="1244" t="s">
        <v>5148</v>
      </c>
      <c r="C2800" s="1244" t="s">
        <v>5149</v>
      </c>
      <c r="D2800" s="1352">
        <v>14835.24</v>
      </c>
    </row>
    <row r="2801" spans="1:4" s="977" customFormat="1" ht="18" customHeight="1" x14ac:dyDescent="0.2">
      <c r="A2801" s="1351" t="s">
        <v>5336</v>
      </c>
      <c r="B2801" s="1244" t="s">
        <v>5148</v>
      </c>
      <c r="C2801" s="1244" t="s">
        <v>5149</v>
      </c>
      <c r="D2801" s="1352">
        <v>14835.24</v>
      </c>
    </row>
    <row r="2802" spans="1:4" s="977" customFormat="1" ht="18" customHeight="1" x14ac:dyDescent="0.2">
      <c r="A2802" s="1351" t="s">
        <v>5337</v>
      </c>
      <c r="B2802" s="1244" t="s">
        <v>5148</v>
      </c>
      <c r="C2802" s="1244" t="s">
        <v>5149</v>
      </c>
      <c r="D2802" s="1352">
        <v>15009.24</v>
      </c>
    </row>
    <row r="2803" spans="1:4" s="977" customFormat="1" ht="18" customHeight="1" x14ac:dyDescent="0.2">
      <c r="A2803" s="1351" t="s">
        <v>5338</v>
      </c>
      <c r="B2803" s="1244" t="s">
        <v>5148</v>
      </c>
      <c r="C2803" s="1244" t="s">
        <v>5149</v>
      </c>
      <c r="D2803" s="1352">
        <v>15009.24</v>
      </c>
    </row>
    <row r="2804" spans="1:4" s="977" customFormat="1" ht="18" customHeight="1" x14ac:dyDescent="0.2">
      <c r="A2804" s="1351" t="s">
        <v>5339</v>
      </c>
      <c r="B2804" s="1244" t="s">
        <v>5340</v>
      </c>
      <c r="C2804" s="1244" t="s">
        <v>5341</v>
      </c>
      <c r="D2804" s="1352">
        <v>1758.1</v>
      </c>
    </row>
    <row r="2805" spans="1:4" s="977" customFormat="1" ht="18" customHeight="1" x14ac:dyDescent="0.2">
      <c r="A2805" s="1351" t="s">
        <v>5342</v>
      </c>
      <c r="B2805" s="1244" t="s">
        <v>5148</v>
      </c>
      <c r="C2805" s="1244" t="s">
        <v>5149</v>
      </c>
      <c r="D2805" s="1352">
        <v>15009.24</v>
      </c>
    </row>
    <row r="2806" spans="1:4" s="977" customFormat="1" ht="18" customHeight="1" x14ac:dyDescent="0.2">
      <c r="A2806" s="1351" t="s">
        <v>5343</v>
      </c>
      <c r="B2806" s="1244" t="s">
        <v>5148</v>
      </c>
      <c r="C2806" s="1244" t="s">
        <v>5149</v>
      </c>
      <c r="D2806" s="1352">
        <v>15009.24</v>
      </c>
    </row>
    <row r="2807" spans="1:4" s="977" customFormat="1" ht="18" customHeight="1" x14ac:dyDescent="0.2">
      <c r="A2807" s="1351" t="s">
        <v>5344</v>
      </c>
      <c r="B2807" s="1244" t="s">
        <v>5148</v>
      </c>
      <c r="C2807" s="1244" t="s">
        <v>5149</v>
      </c>
      <c r="D2807" s="1352">
        <v>14835.24</v>
      </c>
    </row>
    <row r="2808" spans="1:4" s="977" customFormat="1" ht="18" customHeight="1" x14ac:dyDescent="0.2">
      <c r="A2808" s="1351" t="s">
        <v>5345</v>
      </c>
      <c r="B2808" s="1244" t="s">
        <v>5148</v>
      </c>
      <c r="C2808" s="1244" t="s">
        <v>5149</v>
      </c>
      <c r="D2808" s="1352">
        <v>14835.24</v>
      </c>
    </row>
    <row r="2809" spans="1:4" s="977" customFormat="1" ht="18" customHeight="1" x14ac:dyDescent="0.2">
      <c r="A2809" s="1351" t="s">
        <v>5346</v>
      </c>
      <c r="B2809" s="1244" t="s">
        <v>5148</v>
      </c>
      <c r="C2809" s="1244" t="s">
        <v>5149</v>
      </c>
      <c r="D2809" s="1352">
        <v>14835.24</v>
      </c>
    </row>
    <row r="2810" spans="1:4" s="977" customFormat="1" ht="18" customHeight="1" x14ac:dyDescent="0.2">
      <c r="A2810" s="1351" t="s">
        <v>5347</v>
      </c>
      <c r="B2810" s="1244" t="s">
        <v>5148</v>
      </c>
      <c r="C2810" s="1244" t="s">
        <v>5149</v>
      </c>
      <c r="D2810" s="1352">
        <v>14835.24</v>
      </c>
    </row>
    <row r="2811" spans="1:4" s="977" customFormat="1" ht="18" customHeight="1" x14ac:dyDescent="0.2">
      <c r="A2811" s="1351" t="s">
        <v>5348</v>
      </c>
      <c r="B2811" s="1244" t="s">
        <v>5148</v>
      </c>
      <c r="C2811" s="1244" t="s">
        <v>5149</v>
      </c>
      <c r="D2811" s="1352">
        <v>14835.24</v>
      </c>
    </row>
    <row r="2812" spans="1:4" s="977" customFormat="1" ht="18" customHeight="1" x14ac:dyDescent="0.2">
      <c r="A2812" s="1351" t="s">
        <v>5349</v>
      </c>
      <c r="B2812" s="1244" t="s">
        <v>5148</v>
      </c>
      <c r="C2812" s="1244" t="s">
        <v>5149</v>
      </c>
      <c r="D2812" s="1352">
        <v>14835.24</v>
      </c>
    </row>
    <row r="2813" spans="1:4" s="977" customFormat="1" ht="18" customHeight="1" x14ac:dyDescent="0.2">
      <c r="A2813" s="1351" t="s">
        <v>5350</v>
      </c>
      <c r="B2813" s="1244" t="s">
        <v>5148</v>
      </c>
      <c r="C2813" s="1244" t="s">
        <v>5149</v>
      </c>
      <c r="D2813" s="1352">
        <v>14835.24</v>
      </c>
    </row>
    <row r="2814" spans="1:4" s="977" customFormat="1" ht="18" customHeight="1" x14ac:dyDescent="0.2">
      <c r="A2814" s="1351" t="s">
        <v>5351</v>
      </c>
      <c r="B2814" s="1244" t="s">
        <v>5148</v>
      </c>
      <c r="C2814" s="1244" t="s">
        <v>5149</v>
      </c>
      <c r="D2814" s="1352">
        <v>14835.24</v>
      </c>
    </row>
    <row r="2815" spans="1:4" s="977" customFormat="1" ht="18" customHeight="1" x14ac:dyDescent="0.2">
      <c r="A2815" s="1351" t="s">
        <v>5352</v>
      </c>
      <c r="B2815" s="1244" t="s">
        <v>5353</v>
      </c>
      <c r="C2815" s="1244" t="s">
        <v>5354</v>
      </c>
      <c r="D2815" s="1352">
        <v>1450.01</v>
      </c>
    </row>
    <row r="2816" spans="1:4" s="977" customFormat="1" ht="18" customHeight="1" x14ac:dyDescent="0.2">
      <c r="A2816" s="1351" t="s">
        <v>5355</v>
      </c>
      <c r="B2816" s="1244" t="s">
        <v>5148</v>
      </c>
      <c r="C2816" s="1244" t="s">
        <v>5149</v>
      </c>
      <c r="D2816" s="1352">
        <v>14835.24</v>
      </c>
    </row>
    <row r="2817" spans="1:4" s="977" customFormat="1" ht="18" customHeight="1" x14ac:dyDescent="0.2">
      <c r="A2817" s="1351" t="s">
        <v>5356</v>
      </c>
      <c r="B2817" s="1244" t="s">
        <v>5148</v>
      </c>
      <c r="C2817" s="1244" t="s">
        <v>5149</v>
      </c>
      <c r="D2817" s="1352">
        <v>14835.24</v>
      </c>
    </row>
    <row r="2818" spans="1:4" s="977" customFormat="1" ht="18" customHeight="1" x14ac:dyDescent="0.2">
      <c r="A2818" s="1351" t="s">
        <v>5357</v>
      </c>
      <c r="B2818" s="1244" t="s">
        <v>5148</v>
      </c>
      <c r="C2818" s="1244" t="s">
        <v>5149</v>
      </c>
      <c r="D2818" s="1352">
        <v>15009.24</v>
      </c>
    </row>
    <row r="2819" spans="1:4" s="977" customFormat="1" ht="18" customHeight="1" x14ac:dyDescent="0.2">
      <c r="A2819" s="1351" t="s">
        <v>5358</v>
      </c>
      <c r="B2819" s="1244" t="s">
        <v>5148</v>
      </c>
      <c r="C2819" s="1244" t="s">
        <v>5149</v>
      </c>
      <c r="D2819" s="1352">
        <v>14835.24</v>
      </c>
    </row>
    <row r="2820" spans="1:4" s="977" customFormat="1" ht="18" customHeight="1" x14ac:dyDescent="0.2">
      <c r="A2820" s="1351" t="s">
        <v>5359</v>
      </c>
      <c r="B2820" s="1244" t="s">
        <v>5148</v>
      </c>
      <c r="C2820" s="1244" t="s">
        <v>5149</v>
      </c>
      <c r="D2820" s="1352">
        <v>15009.24</v>
      </c>
    </row>
    <row r="2821" spans="1:4" s="977" customFormat="1" ht="18" customHeight="1" x14ac:dyDescent="0.2">
      <c r="A2821" s="1351" t="s">
        <v>5360</v>
      </c>
      <c r="B2821" s="1244" t="s">
        <v>5148</v>
      </c>
      <c r="C2821" s="1244" t="s">
        <v>5149</v>
      </c>
      <c r="D2821" s="1352">
        <v>14835.24</v>
      </c>
    </row>
    <row r="2822" spans="1:4" s="977" customFormat="1" ht="18" customHeight="1" x14ac:dyDescent="0.2">
      <c r="A2822" s="1351" t="s">
        <v>5361</v>
      </c>
      <c r="B2822" s="1244" t="s">
        <v>5148</v>
      </c>
      <c r="C2822" s="1244" t="s">
        <v>5157</v>
      </c>
      <c r="D2822" s="1352">
        <v>14835.24</v>
      </c>
    </row>
    <row r="2823" spans="1:4" s="977" customFormat="1" ht="18" customHeight="1" x14ac:dyDescent="0.2">
      <c r="A2823" s="1351" t="s">
        <v>5362</v>
      </c>
      <c r="B2823" s="1244" t="s">
        <v>3383</v>
      </c>
      <c r="C2823" s="1244" t="s">
        <v>5157</v>
      </c>
      <c r="D2823" s="1352">
        <v>15009.24</v>
      </c>
    </row>
    <row r="2824" spans="1:4" s="977" customFormat="1" ht="18" customHeight="1" x14ac:dyDescent="0.2">
      <c r="A2824" s="1351" t="s">
        <v>5363</v>
      </c>
      <c r="B2824" s="1244" t="s">
        <v>5148</v>
      </c>
      <c r="C2824" s="1244" t="s">
        <v>5149</v>
      </c>
      <c r="D2824" s="1352">
        <v>14835.24</v>
      </c>
    </row>
    <row r="2825" spans="1:4" s="977" customFormat="1" ht="18" customHeight="1" x14ac:dyDescent="0.2">
      <c r="A2825" s="1351" t="s">
        <v>5364</v>
      </c>
      <c r="B2825" s="1244" t="s">
        <v>2486</v>
      </c>
      <c r="C2825" s="1244" t="s">
        <v>2487</v>
      </c>
      <c r="D2825" s="1352">
        <v>3460.3</v>
      </c>
    </row>
    <row r="2826" spans="1:4" s="977" customFormat="1" ht="18" customHeight="1" x14ac:dyDescent="0.2">
      <c r="A2826" s="1351" t="s">
        <v>5365</v>
      </c>
      <c r="B2826" s="1244" t="s">
        <v>5148</v>
      </c>
      <c r="C2826" s="1244" t="s">
        <v>5149</v>
      </c>
      <c r="D2826" s="1352">
        <v>14835.24</v>
      </c>
    </row>
    <row r="2827" spans="1:4" s="977" customFormat="1" ht="18" customHeight="1" x14ac:dyDescent="0.2">
      <c r="A2827" s="1351" t="s">
        <v>5366</v>
      </c>
      <c r="B2827" s="1244" t="s">
        <v>5367</v>
      </c>
      <c r="C2827" s="1244" t="s">
        <v>5368</v>
      </c>
      <c r="D2827" s="1352">
        <v>1267.31</v>
      </c>
    </row>
    <row r="2828" spans="1:4" s="977" customFormat="1" ht="18" customHeight="1" x14ac:dyDescent="0.2">
      <c r="A2828" s="1351" t="s">
        <v>5369</v>
      </c>
      <c r="B2828" s="1244" t="s">
        <v>5370</v>
      </c>
      <c r="C2828" s="1244" t="s">
        <v>5371</v>
      </c>
      <c r="D2828" s="1352">
        <v>3911.79</v>
      </c>
    </row>
    <row r="2829" spans="1:4" s="977" customFormat="1" ht="18" customHeight="1" x14ac:dyDescent="0.2">
      <c r="A2829" s="1351" t="s">
        <v>5372</v>
      </c>
      <c r="B2829" s="1244" t="s">
        <v>5373</v>
      </c>
      <c r="C2829" s="1244" t="s">
        <v>5374</v>
      </c>
      <c r="D2829" s="1352">
        <v>922.95</v>
      </c>
    </row>
    <row r="2830" spans="1:4" s="977" customFormat="1" ht="18" customHeight="1" x14ac:dyDescent="0.2">
      <c r="A2830" s="1351" t="s">
        <v>5375</v>
      </c>
      <c r="B2830" s="1244" t="s">
        <v>5376</v>
      </c>
      <c r="C2830" s="1244" t="s">
        <v>5377</v>
      </c>
      <c r="D2830" s="1352">
        <v>1144.9100000000001</v>
      </c>
    </row>
    <row r="2831" spans="1:4" s="977" customFormat="1" ht="18" customHeight="1" x14ac:dyDescent="0.2">
      <c r="A2831" s="1351" t="s">
        <v>5378</v>
      </c>
      <c r="B2831" s="1244" t="s">
        <v>5379</v>
      </c>
      <c r="C2831" s="1244" t="s">
        <v>5380</v>
      </c>
      <c r="D2831" s="1352">
        <v>19170.25</v>
      </c>
    </row>
    <row r="2832" spans="1:4" s="977" customFormat="1" ht="18" customHeight="1" x14ac:dyDescent="0.2">
      <c r="A2832" s="1351" t="s">
        <v>5381</v>
      </c>
      <c r="B2832" s="1244" t="s">
        <v>5382</v>
      </c>
      <c r="C2832" s="1244" t="s">
        <v>5383</v>
      </c>
      <c r="D2832" s="1352">
        <v>2048.2800000000002</v>
      </c>
    </row>
    <row r="2833" spans="1:4" s="977" customFormat="1" ht="18" customHeight="1" x14ac:dyDescent="0.2">
      <c r="A2833" s="1351" t="s">
        <v>5384</v>
      </c>
      <c r="B2833" s="1244" t="s">
        <v>5370</v>
      </c>
      <c r="C2833" s="1244" t="s">
        <v>5385</v>
      </c>
      <c r="D2833" s="1352">
        <v>3911.79</v>
      </c>
    </row>
    <row r="2834" spans="1:4" s="977" customFormat="1" ht="18" customHeight="1" x14ac:dyDescent="0.2">
      <c r="A2834" s="1351" t="s">
        <v>5386</v>
      </c>
      <c r="B2834" s="1244" t="s">
        <v>5387</v>
      </c>
      <c r="C2834" s="1244" t="s">
        <v>5388</v>
      </c>
      <c r="D2834" s="1352">
        <v>14441</v>
      </c>
    </row>
    <row r="2835" spans="1:4" s="977" customFormat="1" ht="18" customHeight="1" x14ac:dyDescent="0.2">
      <c r="A2835" s="1351" t="s">
        <v>5389</v>
      </c>
      <c r="B2835" s="1244" t="s">
        <v>2466</v>
      </c>
      <c r="C2835" s="1244" t="s">
        <v>2467</v>
      </c>
      <c r="D2835" s="1352">
        <v>1610</v>
      </c>
    </row>
    <row r="2836" spans="1:4" s="977" customFormat="1" ht="18" customHeight="1" x14ac:dyDescent="0.2">
      <c r="A2836" s="1351" t="s">
        <v>5390</v>
      </c>
      <c r="B2836" s="1244" t="s">
        <v>5387</v>
      </c>
      <c r="C2836" s="1244" t="s">
        <v>5388</v>
      </c>
      <c r="D2836" s="1352">
        <v>14441</v>
      </c>
    </row>
    <row r="2837" spans="1:4" s="977" customFormat="1" ht="18" customHeight="1" x14ac:dyDescent="0.2">
      <c r="A2837" s="1351" t="s">
        <v>5391</v>
      </c>
      <c r="B2837" s="1244" t="s">
        <v>5387</v>
      </c>
      <c r="C2837" s="1244" t="s">
        <v>5388</v>
      </c>
      <c r="D2837" s="1352">
        <v>14441</v>
      </c>
    </row>
    <row r="2838" spans="1:4" s="977" customFormat="1" ht="18" customHeight="1" x14ac:dyDescent="0.2">
      <c r="A2838" s="1351" t="s">
        <v>5392</v>
      </c>
      <c r="B2838" s="1244" t="s">
        <v>5387</v>
      </c>
      <c r="C2838" s="1244" t="s">
        <v>5388</v>
      </c>
      <c r="D2838" s="1352">
        <v>14441</v>
      </c>
    </row>
    <row r="2839" spans="1:4" s="977" customFormat="1" ht="18" customHeight="1" x14ac:dyDescent="0.2">
      <c r="A2839" s="1351" t="s">
        <v>5393</v>
      </c>
      <c r="B2839" s="1244" t="s">
        <v>5387</v>
      </c>
      <c r="C2839" s="1244" t="s">
        <v>5388</v>
      </c>
      <c r="D2839" s="1352">
        <v>14441</v>
      </c>
    </row>
    <row r="2840" spans="1:4" s="977" customFormat="1" ht="18" customHeight="1" x14ac:dyDescent="0.2">
      <c r="A2840" s="1351" t="s">
        <v>5394</v>
      </c>
      <c r="B2840" s="1244" t="s">
        <v>5387</v>
      </c>
      <c r="C2840" s="1244" t="s">
        <v>5388</v>
      </c>
      <c r="D2840" s="1352">
        <v>14441</v>
      </c>
    </row>
    <row r="2841" spans="1:4" s="977" customFormat="1" ht="18" customHeight="1" x14ac:dyDescent="0.2">
      <c r="A2841" s="1351" t="s">
        <v>5395</v>
      </c>
      <c r="B2841" s="1244" t="s">
        <v>5396</v>
      </c>
      <c r="C2841" s="1244" t="s">
        <v>5397</v>
      </c>
      <c r="D2841" s="1352">
        <v>1</v>
      </c>
    </row>
    <row r="2842" spans="1:4" s="977" customFormat="1" ht="18" customHeight="1" x14ac:dyDescent="0.2">
      <c r="A2842" s="1351" t="s">
        <v>5398</v>
      </c>
      <c r="B2842" s="1244" t="s">
        <v>5396</v>
      </c>
      <c r="C2842" s="1244" t="s">
        <v>5397</v>
      </c>
      <c r="D2842" s="1352">
        <v>1</v>
      </c>
    </row>
    <row r="2843" spans="1:4" s="977" customFormat="1" ht="18" customHeight="1" x14ac:dyDescent="0.2">
      <c r="A2843" s="1351" t="s">
        <v>5399</v>
      </c>
      <c r="B2843" s="1244" t="s">
        <v>5396</v>
      </c>
      <c r="C2843" s="1244" t="s">
        <v>5397</v>
      </c>
      <c r="D2843" s="1352">
        <v>1</v>
      </c>
    </row>
    <row r="2844" spans="1:4" s="977" customFormat="1" ht="18" customHeight="1" x14ac:dyDescent="0.2">
      <c r="A2844" s="1351" t="s">
        <v>5400</v>
      </c>
      <c r="B2844" s="1244" t="s">
        <v>5396</v>
      </c>
      <c r="C2844" s="1244" t="s">
        <v>5397</v>
      </c>
      <c r="D2844" s="1352">
        <v>1</v>
      </c>
    </row>
    <row r="2845" spans="1:4" s="977" customFormat="1" ht="18" customHeight="1" x14ac:dyDescent="0.2">
      <c r="A2845" s="1351" t="s">
        <v>5401</v>
      </c>
      <c r="B2845" s="1244" t="s">
        <v>5396</v>
      </c>
      <c r="C2845" s="1244" t="s">
        <v>5397</v>
      </c>
      <c r="D2845" s="1352">
        <v>1</v>
      </c>
    </row>
    <row r="2846" spans="1:4" s="977" customFormat="1" ht="18" customHeight="1" x14ac:dyDescent="0.2">
      <c r="A2846" s="1351" t="s">
        <v>5402</v>
      </c>
      <c r="B2846" s="1244" t="s">
        <v>5396</v>
      </c>
      <c r="C2846" s="1244" t="s">
        <v>5397</v>
      </c>
      <c r="D2846" s="1352">
        <v>1</v>
      </c>
    </row>
    <row r="2847" spans="1:4" s="977" customFormat="1" ht="18" customHeight="1" x14ac:dyDescent="0.2">
      <c r="A2847" s="1351" t="s">
        <v>5403</v>
      </c>
      <c r="B2847" s="1244" t="s">
        <v>5387</v>
      </c>
      <c r="C2847" s="1244" t="s">
        <v>5388</v>
      </c>
      <c r="D2847" s="1352">
        <v>14441</v>
      </c>
    </row>
    <row r="2848" spans="1:4" s="977" customFormat="1" ht="18" customHeight="1" x14ac:dyDescent="0.2">
      <c r="A2848" s="1351" t="s">
        <v>5404</v>
      </c>
      <c r="B2848" s="1244" t="s">
        <v>5387</v>
      </c>
      <c r="C2848" s="1244" t="s">
        <v>5388</v>
      </c>
      <c r="D2848" s="1352">
        <v>14441</v>
      </c>
    </row>
    <row r="2849" spans="1:4" s="977" customFormat="1" ht="18" customHeight="1" x14ac:dyDescent="0.2">
      <c r="A2849" s="1351" t="s">
        <v>5405</v>
      </c>
      <c r="B2849" s="1244" t="s">
        <v>5387</v>
      </c>
      <c r="C2849" s="1244" t="s">
        <v>5388</v>
      </c>
      <c r="D2849" s="1352">
        <v>14441</v>
      </c>
    </row>
    <row r="2850" spans="1:4" s="977" customFormat="1" ht="18" customHeight="1" x14ac:dyDescent="0.2">
      <c r="A2850" s="1351" t="s">
        <v>5406</v>
      </c>
      <c r="B2850" s="1244" t="s">
        <v>5387</v>
      </c>
      <c r="C2850" s="1244" t="s">
        <v>5388</v>
      </c>
      <c r="D2850" s="1352">
        <v>14441</v>
      </c>
    </row>
    <row r="2851" spans="1:4" s="977" customFormat="1" ht="18" customHeight="1" x14ac:dyDescent="0.2">
      <c r="A2851" s="1351" t="s">
        <v>5407</v>
      </c>
      <c r="B2851" s="1244" t="s">
        <v>5387</v>
      </c>
      <c r="C2851" s="1244" t="s">
        <v>5388</v>
      </c>
      <c r="D2851" s="1352">
        <v>14441</v>
      </c>
    </row>
    <row r="2852" spans="1:4" s="977" customFormat="1" ht="18" customHeight="1" x14ac:dyDescent="0.2">
      <c r="A2852" s="1351" t="s">
        <v>5408</v>
      </c>
      <c r="B2852" s="1244" t="s">
        <v>5387</v>
      </c>
      <c r="C2852" s="1244" t="s">
        <v>5388</v>
      </c>
      <c r="D2852" s="1352">
        <v>14441</v>
      </c>
    </row>
    <row r="2853" spans="1:4" s="977" customFormat="1" ht="18" customHeight="1" x14ac:dyDescent="0.2">
      <c r="A2853" s="1351" t="s">
        <v>5409</v>
      </c>
      <c r="B2853" s="1244" t="s">
        <v>5387</v>
      </c>
      <c r="C2853" s="1244" t="s">
        <v>5388</v>
      </c>
      <c r="D2853" s="1352">
        <v>14441</v>
      </c>
    </row>
    <row r="2854" spans="1:4" s="977" customFormat="1" ht="18" customHeight="1" x14ac:dyDescent="0.2">
      <c r="A2854" s="1351" t="s">
        <v>5410</v>
      </c>
      <c r="B2854" s="1244" t="s">
        <v>5387</v>
      </c>
      <c r="C2854" s="1244" t="s">
        <v>5388</v>
      </c>
      <c r="D2854" s="1352">
        <v>14441</v>
      </c>
    </row>
    <row r="2855" spans="1:4" s="977" customFormat="1" ht="18" customHeight="1" x14ac:dyDescent="0.2">
      <c r="A2855" s="1351" t="s">
        <v>5411</v>
      </c>
      <c r="B2855" s="1244" t="s">
        <v>5387</v>
      </c>
      <c r="C2855" s="1244" t="s">
        <v>5388</v>
      </c>
      <c r="D2855" s="1352">
        <v>14441</v>
      </c>
    </row>
    <row r="2856" spans="1:4" s="977" customFormat="1" ht="18" customHeight="1" x14ac:dyDescent="0.2">
      <c r="A2856" s="1351" t="s">
        <v>5412</v>
      </c>
      <c r="B2856" s="1244" t="s">
        <v>5396</v>
      </c>
      <c r="C2856" s="1244" t="s">
        <v>5397</v>
      </c>
      <c r="D2856" s="1352">
        <v>1</v>
      </c>
    </row>
    <row r="2857" spans="1:4" s="977" customFormat="1" ht="18" customHeight="1" x14ac:dyDescent="0.2">
      <c r="A2857" s="1351" t="s">
        <v>5413</v>
      </c>
      <c r="B2857" s="1244" t="s">
        <v>5396</v>
      </c>
      <c r="C2857" s="1244" t="s">
        <v>5397</v>
      </c>
      <c r="D2857" s="1352">
        <v>1</v>
      </c>
    </row>
    <row r="2858" spans="1:4" s="977" customFormat="1" ht="18" customHeight="1" x14ac:dyDescent="0.2">
      <c r="A2858" s="1351" t="s">
        <v>5414</v>
      </c>
      <c r="B2858" s="1244" t="s">
        <v>5396</v>
      </c>
      <c r="C2858" s="1244" t="s">
        <v>5397</v>
      </c>
      <c r="D2858" s="1352">
        <v>1</v>
      </c>
    </row>
    <row r="2859" spans="1:4" s="977" customFormat="1" ht="18" customHeight="1" x14ac:dyDescent="0.2">
      <c r="A2859" s="1351" t="s">
        <v>5415</v>
      </c>
      <c r="B2859" s="1244" t="s">
        <v>5396</v>
      </c>
      <c r="C2859" s="1244" t="s">
        <v>5397</v>
      </c>
      <c r="D2859" s="1352">
        <v>1</v>
      </c>
    </row>
    <row r="2860" spans="1:4" s="977" customFormat="1" ht="18" customHeight="1" x14ac:dyDescent="0.2">
      <c r="A2860" s="1351" t="s">
        <v>5416</v>
      </c>
      <c r="B2860" s="1244" t="s">
        <v>5396</v>
      </c>
      <c r="C2860" s="1244" t="s">
        <v>5397</v>
      </c>
      <c r="D2860" s="1352">
        <v>1</v>
      </c>
    </row>
    <row r="2861" spans="1:4" s="977" customFormat="1" ht="18" customHeight="1" x14ac:dyDescent="0.2">
      <c r="A2861" s="1351" t="s">
        <v>5417</v>
      </c>
      <c r="B2861" s="1244" t="s">
        <v>5387</v>
      </c>
      <c r="C2861" s="1244" t="s">
        <v>5388</v>
      </c>
      <c r="D2861" s="1352">
        <v>14441</v>
      </c>
    </row>
    <row r="2862" spans="1:4" s="977" customFormat="1" ht="18" customHeight="1" x14ac:dyDescent="0.2">
      <c r="A2862" s="1351" t="s">
        <v>5418</v>
      </c>
      <c r="B2862" s="1244" t="s">
        <v>5387</v>
      </c>
      <c r="C2862" s="1244" t="s">
        <v>5388</v>
      </c>
      <c r="D2862" s="1352">
        <v>14441</v>
      </c>
    </row>
    <row r="2863" spans="1:4" s="977" customFormat="1" ht="18" customHeight="1" x14ac:dyDescent="0.2">
      <c r="A2863" s="1351" t="s">
        <v>5419</v>
      </c>
      <c r="B2863" s="1244" t="s">
        <v>5387</v>
      </c>
      <c r="C2863" s="1244" t="s">
        <v>5388</v>
      </c>
      <c r="D2863" s="1352">
        <v>14441</v>
      </c>
    </row>
    <row r="2864" spans="1:4" s="977" customFormat="1" ht="18" customHeight="1" x14ac:dyDescent="0.2">
      <c r="A2864" s="1351" t="s">
        <v>5420</v>
      </c>
      <c r="B2864" s="1244" t="s">
        <v>5387</v>
      </c>
      <c r="C2864" s="1244" t="s">
        <v>5388</v>
      </c>
      <c r="D2864" s="1352">
        <v>14441</v>
      </c>
    </row>
    <row r="2865" spans="1:4" s="977" customFormat="1" ht="18" customHeight="1" x14ac:dyDescent="0.2">
      <c r="A2865" s="1351" t="s">
        <v>5421</v>
      </c>
      <c r="B2865" s="1244" t="s">
        <v>5387</v>
      </c>
      <c r="C2865" s="1244" t="s">
        <v>5388</v>
      </c>
      <c r="D2865" s="1352">
        <v>14441</v>
      </c>
    </row>
    <row r="2866" spans="1:4" s="977" customFormat="1" ht="18" customHeight="1" x14ac:dyDescent="0.2">
      <c r="A2866" s="1351" t="s">
        <v>5422</v>
      </c>
      <c r="B2866" s="1244" t="s">
        <v>2054</v>
      </c>
      <c r="C2866" s="1244" t="s">
        <v>4313</v>
      </c>
      <c r="D2866" s="1352">
        <v>1532.78</v>
      </c>
    </row>
    <row r="2867" spans="1:4" s="977" customFormat="1" ht="18" customHeight="1" x14ac:dyDescent="0.2">
      <c r="A2867" s="1351" t="s">
        <v>5423</v>
      </c>
      <c r="B2867" s="1244" t="s">
        <v>5387</v>
      </c>
      <c r="C2867" s="1244" t="s">
        <v>5388</v>
      </c>
      <c r="D2867" s="1352">
        <v>14441</v>
      </c>
    </row>
    <row r="2868" spans="1:4" s="977" customFormat="1" ht="18" customHeight="1" x14ac:dyDescent="0.2">
      <c r="A2868" s="1351" t="s">
        <v>5424</v>
      </c>
      <c r="B2868" s="1244" t="s">
        <v>5387</v>
      </c>
      <c r="C2868" s="1244" t="s">
        <v>5388</v>
      </c>
      <c r="D2868" s="1352">
        <v>14441</v>
      </c>
    </row>
    <row r="2869" spans="1:4" s="977" customFormat="1" ht="18" customHeight="1" x14ac:dyDescent="0.2">
      <c r="A2869" s="1351" t="s">
        <v>5425</v>
      </c>
      <c r="B2869" s="1244" t="s">
        <v>5387</v>
      </c>
      <c r="C2869" s="1244" t="s">
        <v>5388</v>
      </c>
      <c r="D2869" s="1352">
        <v>14441</v>
      </c>
    </row>
    <row r="2870" spans="1:4" s="977" customFormat="1" ht="18" customHeight="1" x14ac:dyDescent="0.2">
      <c r="A2870" s="1351" t="s">
        <v>5426</v>
      </c>
      <c r="B2870" s="1244" t="s">
        <v>5387</v>
      </c>
      <c r="C2870" s="1244" t="s">
        <v>5388</v>
      </c>
      <c r="D2870" s="1352">
        <v>14441</v>
      </c>
    </row>
    <row r="2871" spans="1:4" s="977" customFormat="1" ht="18" customHeight="1" x14ac:dyDescent="0.2">
      <c r="A2871" s="1351" t="s">
        <v>5427</v>
      </c>
      <c r="B2871" s="1244" t="s">
        <v>5387</v>
      </c>
      <c r="C2871" s="1244" t="s">
        <v>5388</v>
      </c>
      <c r="D2871" s="1352">
        <v>14441</v>
      </c>
    </row>
    <row r="2872" spans="1:4" s="977" customFormat="1" ht="18" customHeight="1" x14ac:dyDescent="0.2">
      <c r="A2872" s="1351" t="s">
        <v>5428</v>
      </c>
      <c r="B2872" s="1244" t="s">
        <v>5387</v>
      </c>
      <c r="C2872" s="1244" t="s">
        <v>5388</v>
      </c>
      <c r="D2872" s="1352">
        <v>14441</v>
      </c>
    </row>
    <row r="2873" spans="1:4" s="977" customFormat="1" ht="18" customHeight="1" x14ac:dyDescent="0.2">
      <c r="A2873" s="1351" t="s">
        <v>5429</v>
      </c>
      <c r="B2873" s="1244" t="s">
        <v>5387</v>
      </c>
      <c r="C2873" s="1244" t="s">
        <v>5388</v>
      </c>
      <c r="D2873" s="1352">
        <v>14441</v>
      </c>
    </row>
    <row r="2874" spans="1:4" s="977" customFormat="1" ht="18" customHeight="1" x14ac:dyDescent="0.2">
      <c r="A2874" s="1351" t="s">
        <v>5430</v>
      </c>
      <c r="B2874" s="1244" t="s">
        <v>5387</v>
      </c>
      <c r="C2874" s="1244" t="s">
        <v>5388</v>
      </c>
      <c r="D2874" s="1352">
        <v>14441</v>
      </c>
    </row>
    <row r="2875" spans="1:4" s="977" customFormat="1" ht="18" customHeight="1" x14ac:dyDescent="0.2">
      <c r="A2875" s="1351" t="s">
        <v>5431</v>
      </c>
      <c r="B2875" s="1244" t="s">
        <v>5387</v>
      </c>
      <c r="C2875" s="1244" t="s">
        <v>5388</v>
      </c>
      <c r="D2875" s="1352">
        <v>14441</v>
      </c>
    </row>
    <row r="2876" spans="1:4" s="977" customFormat="1" ht="18" customHeight="1" x14ac:dyDescent="0.2">
      <c r="A2876" s="1351" t="s">
        <v>5432</v>
      </c>
      <c r="B2876" s="1244" t="s">
        <v>5387</v>
      </c>
      <c r="C2876" s="1244" t="s">
        <v>5388</v>
      </c>
      <c r="D2876" s="1352">
        <v>14441</v>
      </c>
    </row>
    <row r="2877" spans="1:4" s="977" customFormat="1" ht="18" customHeight="1" x14ac:dyDescent="0.2">
      <c r="A2877" s="1351" t="s">
        <v>5433</v>
      </c>
      <c r="B2877" s="1244" t="s">
        <v>2873</v>
      </c>
      <c r="C2877" s="1244" t="s">
        <v>2874</v>
      </c>
      <c r="D2877" s="1352">
        <v>1840</v>
      </c>
    </row>
    <row r="2878" spans="1:4" s="977" customFormat="1" ht="18" customHeight="1" x14ac:dyDescent="0.2">
      <c r="A2878" s="1351" t="s">
        <v>5434</v>
      </c>
      <c r="B2878" s="1244" t="s">
        <v>5396</v>
      </c>
      <c r="C2878" s="1244" t="s">
        <v>5397</v>
      </c>
      <c r="D2878" s="1352">
        <v>1</v>
      </c>
    </row>
    <row r="2879" spans="1:4" s="977" customFormat="1" ht="18" customHeight="1" x14ac:dyDescent="0.2">
      <c r="A2879" s="1351" t="s">
        <v>5435</v>
      </c>
      <c r="B2879" s="1244" t="s">
        <v>5396</v>
      </c>
      <c r="C2879" s="1244" t="s">
        <v>5397</v>
      </c>
      <c r="D2879" s="1352">
        <v>1</v>
      </c>
    </row>
    <row r="2880" spans="1:4" s="977" customFormat="1" ht="18" customHeight="1" x14ac:dyDescent="0.2">
      <c r="A2880" s="1351" t="s">
        <v>5436</v>
      </c>
      <c r="B2880" s="1244" t="s">
        <v>5396</v>
      </c>
      <c r="C2880" s="1244" t="s">
        <v>5397</v>
      </c>
      <c r="D2880" s="1352">
        <v>1</v>
      </c>
    </row>
    <row r="2881" spans="1:4" s="977" customFormat="1" ht="18" customHeight="1" x14ac:dyDescent="0.2">
      <c r="A2881" s="1351" t="s">
        <v>5437</v>
      </c>
      <c r="B2881" s="1244" t="s">
        <v>5396</v>
      </c>
      <c r="C2881" s="1244" t="s">
        <v>5397</v>
      </c>
      <c r="D2881" s="1352">
        <v>1</v>
      </c>
    </row>
    <row r="2882" spans="1:4" s="977" customFormat="1" ht="18" customHeight="1" x14ac:dyDescent="0.2">
      <c r="A2882" s="1351" t="s">
        <v>5438</v>
      </c>
      <c r="B2882" s="1244" t="s">
        <v>5396</v>
      </c>
      <c r="C2882" s="1244" t="s">
        <v>5397</v>
      </c>
      <c r="D2882" s="1352">
        <v>1</v>
      </c>
    </row>
    <row r="2883" spans="1:4" s="977" customFormat="1" ht="18" customHeight="1" x14ac:dyDescent="0.2">
      <c r="A2883" s="1351" t="s">
        <v>5439</v>
      </c>
      <c r="B2883" s="1244" t="s">
        <v>5396</v>
      </c>
      <c r="C2883" s="1244" t="s">
        <v>5397</v>
      </c>
      <c r="D2883" s="1352">
        <v>1</v>
      </c>
    </row>
    <row r="2884" spans="1:4" s="977" customFormat="1" ht="18" customHeight="1" x14ac:dyDescent="0.2">
      <c r="A2884" s="1351" t="s">
        <v>5440</v>
      </c>
      <c r="B2884" s="1244" t="s">
        <v>5396</v>
      </c>
      <c r="C2884" s="1244" t="s">
        <v>5397</v>
      </c>
      <c r="D2884" s="1352">
        <v>1</v>
      </c>
    </row>
    <row r="2885" spans="1:4" s="977" customFormat="1" ht="18" customHeight="1" x14ac:dyDescent="0.2">
      <c r="A2885" s="1351" t="s">
        <v>5441</v>
      </c>
      <c r="B2885" s="1244" t="s">
        <v>5396</v>
      </c>
      <c r="C2885" s="1244" t="s">
        <v>5397</v>
      </c>
      <c r="D2885" s="1352">
        <v>1</v>
      </c>
    </row>
    <row r="2886" spans="1:4" s="977" customFormat="1" ht="18" customHeight="1" x14ac:dyDescent="0.2">
      <c r="A2886" s="1351" t="s">
        <v>5442</v>
      </c>
      <c r="B2886" s="1244" t="s">
        <v>5396</v>
      </c>
      <c r="C2886" s="1244" t="s">
        <v>5397</v>
      </c>
      <c r="D2886" s="1352">
        <v>1</v>
      </c>
    </row>
    <row r="2887" spans="1:4" s="977" customFormat="1" ht="18" customHeight="1" x14ac:dyDescent="0.2">
      <c r="A2887" s="1351" t="s">
        <v>5443</v>
      </c>
      <c r="B2887" s="1244" t="s">
        <v>5396</v>
      </c>
      <c r="C2887" s="1244" t="s">
        <v>5397</v>
      </c>
      <c r="D2887" s="1352">
        <v>1</v>
      </c>
    </row>
    <row r="2888" spans="1:4" s="977" customFormat="1" ht="18" customHeight="1" x14ac:dyDescent="0.2">
      <c r="A2888" s="1351" t="s">
        <v>5444</v>
      </c>
      <c r="B2888" s="1244" t="s">
        <v>2424</v>
      </c>
      <c r="C2888" s="1244" t="s">
        <v>2425</v>
      </c>
      <c r="D2888" s="1352">
        <v>1425.48</v>
      </c>
    </row>
    <row r="2889" spans="1:4" s="977" customFormat="1" ht="18" customHeight="1" x14ac:dyDescent="0.2">
      <c r="A2889" s="1351" t="s">
        <v>5445</v>
      </c>
      <c r="B2889" s="1244" t="s">
        <v>5396</v>
      </c>
      <c r="C2889" s="1244" t="s">
        <v>5397</v>
      </c>
      <c r="D2889" s="1352">
        <v>1</v>
      </c>
    </row>
    <row r="2890" spans="1:4" s="977" customFormat="1" ht="18" customHeight="1" x14ac:dyDescent="0.2">
      <c r="A2890" s="1351" t="s">
        <v>5446</v>
      </c>
      <c r="B2890" s="1244" t="s">
        <v>5396</v>
      </c>
      <c r="C2890" s="1244" t="s">
        <v>5397</v>
      </c>
      <c r="D2890" s="1352">
        <v>1</v>
      </c>
    </row>
    <row r="2891" spans="1:4" s="977" customFormat="1" ht="18" customHeight="1" x14ac:dyDescent="0.2">
      <c r="A2891" s="1351" t="s">
        <v>5447</v>
      </c>
      <c r="B2891" s="1244" t="s">
        <v>5396</v>
      </c>
      <c r="C2891" s="1244" t="s">
        <v>5397</v>
      </c>
      <c r="D2891" s="1352">
        <v>1</v>
      </c>
    </row>
    <row r="2892" spans="1:4" s="977" customFormat="1" ht="18" customHeight="1" x14ac:dyDescent="0.2">
      <c r="A2892" s="1351" t="s">
        <v>5448</v>
      </c>
      <c r="B2892" s="1244" t="s">
        <v>5396</v>
      </c>
      <c r="C2892" s="1244" t="s">
        <v>5397</v>
      </c>
      <c r="D2892" s="1352">
        <v>1</v>
      </c>
    </row>
    <row r="2893" spans="1:4" s="977" customFormat="1" ht="18" customHeight="1" x14ac:dyDescent="0.2">
      <c r="A2893" s="1351" t="s">
        <v>5449</v>
      </c>
      <c r="B2893" s="1244" t="s">
        <v>5387</v>
      </c>
      <c r="C2893" s="1244" t="s">
        <v>5388</v>
      </c>
      <c r="D2893" s="1352">
        <v>14441</v>
      </c>
    </row>
    <row r="2894" spans="1:4" s="977" customFormat="1" ht="18" customHeight="1" x14ac:dyDescent="0.2">
      <c r="A2894" s="1351" t="s">
        <v>5450</v>
      </c>
      <c r="B2894" s="1244" t="s">
        <v>5396</v>
      </c>
      <c r="C2894" s="1244" t="s">
        <v>5397</v>
      </c>
      <c r="D2894" s="1352">
        <v>1</v>
      </c>
    </row>
    <row r="2895" spans="1:4" s="977" customFormat="1" ht="18" customHeight="1" x14ac:dyDescent="0.2">
      <c r="A2895" s="1351" t="s">
        <v>5451</v>
      </c>
      <c r="B2895" s="1244" t="s">
        <v>5396</v>
      </c>
      <c r="C2895" s="1244" t="s">
        <v>5397</v>
      </c>
      <c r="D2895" s="1352">
        <v>1</v>
      </c>
    </row>
    <row r="2896" spans="1:4" s="977" customFormat="1" ht="18" customHeight="1" x14ac:dyDescent="0.2">
      <c r="A2896" s="1351" t="s">
        <v>5452</v>
      </c>
      <c r="B2896" s="1244" t="s">
        <v>5396</v>
      </c>
      <c r="C2896" s="1244" t="s">
        <v>5397</v>
      </c>
      <c r="D2896" s="1352">
        <v>1</v>
      </c>
    </row>
    <row r="2897" spans="1:4" s="977" customFormat="1" ht="18" customHeight="1" x14ac:dyDescent="0.2">
      <c r="A2897" s="1351" t="s">
        <v>5453</v>
      </c>
      <c r="B2897" s="1244" t="s">
        <v>5396</v>
      </c>
      <c r="C2897" s="1244" t="s">
        <v>5397</v>
      </c>
      <c r="D2897" s="1352">
        <v>1</v>
      </c>
    </row>
    <row r="2898" spans="1:4" s="977" customFormat="1" ht="18" customHeight="1" x14ac:dyDescent="0.2">
      <c r="A2898" s="1351" t="s">
        <v>5454</v>
      </c>
      <c r="B2898" s="1244" t="s">
        <v>5396</v>
      </c>
      <c r="C2898" s="1244" t="s">
        <v>5397</v>
      </c>
      <c r="D2898" s="1352">
        <v>1</v>
      </c>
    </row>
    <row r="2899" spans="1:4" s="977" customFormat="1" ht="18" customHeight="1" x14ac:dyDescent="0.2">
      <c r="A2899" s="1351" t="s">
        <v>5455</v>
      </c>
      <c r="B2899" s="1244" t="s">
        <v>5456</v>
      </c>
      <c r="C2899" s="1244" t="s">
        <v>5457</v>
      </c>
      <c r="D2899" s="1352">
        <v>2875</v>
      </c>
    </row>
    <row r="2900" spans="1:4" s="977" customFormat="1" ht="18" customHeight="1" x14ac:dyDescent="0.2">
      <c r="A2900" s="1351" t="s">
        <v>5458</v>
      </c>
      <c r="B2900" s="1244" t="s">
        <v>5396</v>
      </c>
      <c r="C2900" s="1244" t="s">
        <v>5397</v>
      </c>
      <c r="D2900" s="1352">
        <v>1</v>
      </c>
    </row>
    <row r="2901" spans="1:4" s="977" customFormat="1" ht="18" customHeight="1" x14ac:dyDescent="0.2">
      <c r="A2901" s="1351" t="s">
        <v>5459</v>
      </c>
      <c r="B2901" s="1244" t="s">
        <v>5396</v>
      </c>
      <c r="C2901" s="1244" t="s">
        <v>5397</v>
      </c>
      <c r="D2901" s="1352">
        <v>1</v>
      </c>
    </row>
    <row r="2902" spans="1:4" s="977" customFormat="1" ht="18" customHeight="1" x14ac:dyDescent="0.2">
      <c r="A2902" s="1351" t="s">
        <v>5460</v>
      </c>
      <c r="B2902" s="1244" t="s">
        <v>5396</v>
      </c>
      <c r="C2902" s="1244" t="s">
        <v>5397</v>
      </c>
      <c r="D2902" s="1352">
        <v>1</v>
      </c>
    </row>
    <row r="2903" spans="1:4" s="977" customFormat="1" ht="18" customHeight="1" x14ac:dyDescent="0.2">
      <c r="A2903" s="1351" t="s">
        <v>5461</v>
      </c>
      <c r="B2903" s="1244" t="s">
        <v>5396</v>
      </c>
      <c r="C2903" s="1244" t="s">
        <v>5397</v>
      </c>
      <c r="D2903" s="1352">
        <v>1</v>
      </c>
    </row>
    <row r="2904" spans="1:4" s="977" customFormat="1" ht="18" customHeight="1" x14ac:dyDescent="0.2">
      <c r="A2904" s="1351" t="s">
        <v>5462</v>
      </c>
      <c r="B2904" s="1244" t="s">
        <v>5396</v>
      </c>
      <c r="C2904" s="1244" t="s">
        <v>5397</v>
      </c>
      <c r="D2904" s="1352">
        <v>1</v>
      </c>
    </row>
    <row r="2905" spans="1:4" s="977" customFormat="1" ht="18" customHeight="1" x14ac:dyDescent="0.2">
      <c r="A2905" s="1351" t="s">
        <v>5463</v>
      </c>
      <c r="B2905" s="1244" t="s">
        <v>5396</v>
      </c>
      <c r="C2905" s="1244" t="s">
        <v>5397</v>
      </c>
      <c r="D2905" s="1352">
        <v>1</v>
      </c>
    </row>
    <row r="2906" spans="1:4" s="977" customFormat="1" ht="18" customHeight="1" x14ac:dyDescent="0.2">
      <c r="A2906" s="1351" t="s">
        <v>5464</v>
      </c>
      <c r="B2906" s="1244" t="s">
        <v>5396</v>
      </c>
      <c r="C2906" s="1244" t="s">
        <v>5397</v>
      </c>
      <c r="D2906" s="1352">
        <v>1</v>
      </c>
    </row>
    <row r="2907" spans="1:4" s="977" customFormat="1" ht="18" customHeight="1" x14ac:dyDescent="0.2">
      <c r="A2907" s="1351" t="s">
        <v>5465</v>
      </c>
      <c r="B2907" s="1244" t="s">
        <v>5396</v>
      </c>
      <c r="C2907" s="1244" t="s">
        <v>5397</v>
      </c>
      <c r="D2907" s="1352">
        <v>1</v>
      </c>
    </row>
    <row r="2908" spans="1:4" s="977" customFormat="1" ht="18" customHeight="1" x14ac:dyDescent="0.2">
      <c r="A2908" s="1351" t="s">
        <v>5466</v>
      </c>
      <c r="B2908" s="1244" t="s">
        <v>5396</v>
      </c>
      <c r="C2908" s="1244" t="s">
        <v>5397</v>
      </c>
      <c r="D2908" s="1352">
        <v>1</v>
      </c>
    </row>
    <row r="2909" spans="1:4" s="977" customFormat="1" ht="18" customHeight="1" x14ac:dyDescent="0.2">
      <c r="A2909" s="1351" t="s">
        <v>5467</v>
      </c>
      <c r="B2909" s="1244" t="s">
        <v>5387</v>
      </c>
      <c r="C2909" s="1244" t="s">
        <v>5388</v>
      </c>
      <c r="D2909" s="1352">
        <v>14441</v>
      </c>
    </row>
    <row r="2910" spans="1:4" s="977" customFormat="1" ht="18" customHeight="1" x14ac:dyDescent="0.2">
      <c r="A2910" s="1351" t="s">
        <v>5468</v>
      </c>
      <c r="B2910" s="1244" t="s">
        <v>2486</v>
      </c>
      <c r="C2910" s="1244" t="s">
        <v>2487</v>
      </c>
      <c r="D2910" s="1352">
        <v>1</v>
      </c>
    </row>
    <row r="2911" spans="1:4" s="977" customFormat="1" ht="18" customHeight="1" x14ac:dyDescent="0.2">
      <c r="A2911" s="1351" t="s">
        <v>5469</v>
      </c>
      <c r="B2911" s="1244" t="s">
        <v>5470</v>
      </c>
      <c r="C2911" s="1244" t="s">
        <v>5471</v>
      </c>
      <c r="D2911" s="1352">
        <v>668.45</v>
      </c>
    </row>
    <row r="2912" spans="1:4" s="977" customFormat="1" ht="18" customHeight="1" x14ac:dyDescent="0.2">
      <c r="A2912" s="1351" t="s">
        <v>5472</v>
      </c>
      <c r="B2912" s="1244" t="s">
        <v>5396</v>
      </c>
      <c r="C2912" s="1244" t="s">
        <v>5397</v>
      </c>
      <c r="D2912" s="1352">
        <v>1</v>
      </c>
    </row>
    <row r="2913" spans="1:4" s="977" customFormat="1" ht="18" customHeight="1" x14ac:dyDescent="0.2">
      <c r="A2913" s="1351" t="s">
        <v>5473</v>
      </c>
      <c r="B2913" s="1244" t="s">
        <v>5387</v>
      </c>
      <c r="C2913" s="1244" t="s">
        <v>5388</v>
      </c>
      <c r="D2913" s="1352">
        <v>14441</v>
      </c>
    </row>
    <row r="2914" spans="1:4" s="977" customFormat="1" ht="18" customHeight="1" x14ac:dyDescent="0.2">
      <c r="A2914" s="1351" t="s">
        <v>5474</v>
      </c>
      <c r="B2914" s="1244" t="s">
        <v>5396</v>
      </c>
      <c r="C2914" s="1244" t="s">
        <v>5397</v>
      </c>
      <c r="D2914" s="1352">
        <v>1</v>
      </c>
    </row>
    <row r="2915" spans="1:4" s="977" customFormat="1" ht="18" customHeight="1" x14ac:dyDescent="0.2">
      <c r="A2915" s="1351" t="s">
        <v>5475</v>
      </c>
      <c r="B2915" s="1244" t="s">
        <v>5387</v>
      </c>
      <c r="C2915" s="1244" t="s">
        <v>5388</v>
      </c>
      <c r="D2915" s="1352">
        <v>14441</v>
      </c>
    </row>
    <row r="2916" spans="1:4" s="977" customFormat="1" ht="18" customHeight="1" x14ac:dyDescent="0.2">
      <c r="A2916" s="1351" t="s">
        <v>5476</v>
      </c>
      <c r="B2916" s="1244" t="s">
        <v>5396</v>
      </c>
      <c r="C2916" s="1244" t="s">
        <v>5397</v>
      </c>
      <c r="D2916" s="1352">
        <v>1</v>
      </c>
    </row>
    <row r="2917" spans="1:4" s="977" customFormat="1" ht="18" customHeight="1" x14ac:dyDescent="0.2">
      <c r="A2917" s="1351" t="s">
        <v>5477</v>
      </c>
      <c r="B2917" s="1244" t="s">
        <v>5387</v>
      </c>
      <c r="C2917" s="1244" t="s">
        <v>5388</v>
      </c>
      <c r="D2917" s="1352">
        <v>14441</v>
      </c>
    </row>
    <row r="2918" spans="1:4" s="977" customFormat="1" ht="18" customHeight="1" x14ac:dyDescent="0.2">
      <c r="A2918" s="1351" t="s">
        <v>5478</v>
      </c>
      <c r="B2918" s="1244" t="s">
        <v>5396</v>
      </c>
      <c r="C2918" s="1244" t="s">
        <v>5397</v>
      </c>
      <c r="D2918" s="1352">
        <v>1</v>
      </c>
    </row>
    <row r="2919" spans="1:4" s="977" customFormat="1" ht="18" customHeight="1" x14ac:dyDescent="0.2">
      <c r="A2919" s="1351" t="s">
        <v>5479</v>
      </c>
      <c r="B2919" s="1244" t="s">
        <v>5387</v>
      </c>
      <c r="C2919" s="1244" t="s">
        <v>5388</v>
      </c>
      <c r="D2919" s="1352">
        <v>14441</v>
      </c>
    </row>
    <row r="2920" spans="1:4" s="977" customFormat="1" ht="18" customHeight="1" x14ac:dyDescent="0.2">
      <c r="A2920" s="1351" t="s">
        <v>5480</v>
      </c>
      <c r="B2920" s="1244" t="s">
        <v>5396</v>
      </c>
      <c r="C2920" s="1244" t="s">
        <v>5397</v>
      </c>
      <c r="D2920" s="1352">
        <v>1</v>
      </c>
    </row>
    <row r="2921" spans="1:4" s="977" customFormat="1" ht="18" customHeight="1" x14ac:dyDescent="0.2">
      <c r="A2921" s="1351" t="s">
        <v>5481</v>
      </c>
      <c r="B2921" s="1244" t="s">
        <v>5387</v>
      </c>
      <c r="C2921" s="1244" t="s">
        <v>5388</v>
      </c>
      <c r="D2921" s="1352">
        <v>14441</v>
      </c>
    </row>
    <row r="2922" spans="1:4" s="977" customFormat="1" ht="18" customHeight="1" x14ac:dyDescent="0.2">
      <c r="A2922" s="1351" t="s">
        <v>5482</v>
      </c>
      <c r="B2922" s="1244" t="s">
        <v>1410</v>
      </c>
      <c r="C2922" s="1244" t="s">
        <v>1411</v>
      </c>
      <c r="D2922" s="1352">
        <v>1279</v>
      </c>
    </row>
    <row r="2923" spans="1:4" s="977" customFormat="1" ht="18" customHeight="1" x14ac:dyDescent="0.2">
      <c r="A2923" s="1351" t="s">
        <v>5483</v>
      </c>
      <c r="B2923" s="1244" t="s">
        <v>5396</v>
      </c>
      <c r="C2923" s="1244" t="s">
        <v>5397</v>
      </c>
      <c r="D2923" s="1352">
        <v>1</v>
      </c>
    </row>
    <row r="2924" spans="1:4" s="977" customFormat="1" ht="18" customHeight="1" x14ac:dyDescent="0.2">
      <c r="A2924" s="1351" t="s">
        <v>5484</v>
      </c>
      <c r="B2924" s="1244" t="s">
        <v>5387</v>
      </c>
      <c r="C2924" s="1244" t="s">
        <v>5388</v>
      </c>
      <c r="D2924" s="1352">
        <v>14441</v>
      </c>
    </row>
    <row r="2925" spans="1:4" s="977" customFormat="1" ht="18" customHeight="1" x14ac:dyDescent="0.2">
      <c r="A2925" s="1351" t="s">
        <v>5485</v>
      </c>
      <c r="B2925" s="1244" t="s">
        <v>5396</v>
      </c>
      <c r="C2925" s="1244" t="s">
        <v>5397</v>
      </c>
      <c r="D2925" s="1352">
        <v>1</v>
      </c>
    </row>
    <row r="2926" spans="1:4" s="977" customFormat="1" ht="18" customHeight="1" x14ac:dyDescent="0.2">
      <c r="A2926" s="1351" t="s">
        <v>5486</v>
      </c>
      <c r="B2926" s="1244" t="s">
        <v>5387</v>
      </c>
      <c r="C2926" s="1244" t="s">
        <v>5388</v>
      </c>
      <c r="D2926" s="1352">
        <v>14441</v>
      </c>
    </row>
    <row r="2927" spans="1:4" s="977" customFormat="1" ht="18" customHeight="1" x14ac:dyDescent="0.2">
      <c r="A2927" s="1351" t="s">
        <v>5487</v>
      </c>
      <c r="B2927" s="1244" t="s">
        <v>5396</v>
      </c>
      <c r="C2927" s="1244" t="s">
        <v>5397</v>
      </c>
      <c r="D2927" s="1352">
        <v>1</v>
      </c>
    </row>
    <row r="2928" spans="1:4" s="977" customFormat="1" ht="18" customHeight="1" x14ac:dyDescent="0.2">
      <c r="A2928" s="1351" t="s">
        <v>5488</v>
      </c>
      <c r="B2928" s="1244" t="s">
        <v>5387</v>
      </c>
      <c r="C2928" s="1244" t="s">
        <v>5388</v>
      </c>
      <c r="D2928" s="1352">
        <v>14441</v>
      </c>
    </row>
    <row r="2929" spans="1:4" s="977" customFormat="1" ht="18" customHeight="1" x14ac:dyDescent="0.2">
      <c r="A2929" s="1351" t="s">
        <v>5489</v>
      </c>
      <c r="B2929" s="1244" t="s">
        <v>5396</v>
      </c>
      <c r="C2929" s="1244" t="s">
        <v>5397</v>
      </c>
      <c r="D2929" s="1352">
        <v>1</v>
      </c>
    </row>
    <row r="2930" spans="1:4" s="977" customFormat="1" ht="18" customHeight="1" x14ac:dyDescent="0.2">
      <c r="A2930" s="1351" t="s">
        <v>5490</v>
      </c>
      <c r="B2930" s="1244" t="s">
        <v>5387</v>
      </c>
      <c r="C2930" s="1244" t="s">
        <v>5388</v>
      </c>
      <c r="D2930" s="1352">
        <v>14441</v>
      </c>
    </row>
    <row r="2931" spans="1:4" s="977" customFormat="1" ht="18" customHeight="1" x14ac:dyDescent="0.2">
      <c r="A2931" s="1351" t="s">
        <v>5491</v>
      </c>
      <c r="B2931" s="1244" t="s">
        <v>5396</v>
      </c>
      <c r="C2931" s="1244" t="s">
        <v>5397</v>
      </c>
      <c r="D2931" s="1352">
        <v>1</v>
      </c>
    </row>
    <row r="2932" spans="1:4" s="977" customFormat="1" ht="18" customHeight="1" x14ac:dyDescent="0.2">
      <c r="A2932" s="1351" t="s">
        <v>5492</v>
      </c>
      <c r="B2932" s="1244" t="s">
        <v>5387</v>
      </c>
      <c r="C2932" s="1244" t="s">
        <v>5388</v>
      </c>
      <c r="D2932" s="1352">
        <v>14441</v>
      </c>
    </row>
    <row r="2933" spans="1:4" s="977" customFormat="1" ht="18" customHeight="1" x14ac:dyDescent="0.2">
      <c r="A2933" s="1351" t="s">
        <v>5493</v>
      </c>
      <c r="B2933" s="1244" t="s">
        <v>5396</v>
      </c>
      <c r="C2933" s="1244" t="s">
        <v>5397</v>
      </c>
      <c r="D2933" s="1352">
        <v>1</v>
      </c>
    </row>
    <row r="2934" spans="1:4" s="977" customFormat="1" ht="18" customHeight="1" x14ac:dyDescent="0.2">
      <c r="A2934" s="1351" t="s">
        <v>5494</v>
      </c>
      <c r="B2934" s="1244" t="s">
        <v>5387</v>
      </c>
      <c r="C2934" s="1244" t="s">
        <v>5388</v>
      </c>
      <c r="D2934" s="1352">
        <v>14441</v>
      </c>
    </row>
    <row r="2935" spans="1:4" s="977" customFormat="1" ht="18" customHeight="1" x14ac:dyDescent="0.2">
      <c r="A2935" s="1351" t="s">
        <v>5495</v>
      </c>
      <c r="B2935" s="1244" t="s">
        <v>5396</v>
      </c>
      <c r="C2935" s="1244" t="s">
        <v>5397</v>
      </c>
      <c r="D2935" s="1352">
        <v>1</v>
      </c>
    </row>
    <row r="2936" spans="1:4" s="977" customFormat="1" ht="18" customHeight="1" x14ac:dyDescent="0.2">
      <c r="A2936" s="1351" t="s">
        <v>5496</v>
      </c>
      <c r="B2936" s="1244" t="s">
        <v>5387</v>
      </c>
      <c r="C2936" s="1244" t="s">
        <v>5388</v>
      </c>
      <c r="D2936" s="1352">
        <v>14441</v>
      </c>
    </row>
    <row r="2937" spans="1:4" s="977" customFormat="1" ht="18" customHeight="1" x14ac:dyDescent="0.2">
      <c r="A2937" s="1351" t="s">
        <v>5497</v>
      </c>
      <c r="B2937" s="1244" t="s">
        <v>5396</v>
      </c>
      <c r="C2937" s="1244" t="s">
        <v>5397</v>
      </c>
      <c r="D2937" s="1352">
        <v>1</v>
      </c>
    </row>
    <row r="2938" spans="1:4" s="977" customFormat="1" ht="18" customHeight="1" x14ac:dyDescent="0.2">
      <c r="A2938" s="1351" t="s">
        <v>5498</v>
      </c>
      <c r="B2938" s="1244" t="s">
        <v>5387</v>
      </c>
      <c r="C2938" s="1244" t="s">
        <v>5388</v>
      </c>
      <c r="D2938" s="1352">
        <v>14441</v>
      </c>
    </row>
    <row r="2939" spans="1:4" s="977" customFormat="1" ht="18" customHeight="1" x14ac:dyDescent="0.2">
      <c r="A2939" s="1351" t="s">
        <v>5499</v>
      </c>
      <c r="B2939" s="1244" t="s">
        <v>5396</v>
      </c>
      <c r="C2939" s="1244" t="s">
        <v>5397</v>
      </c>
      <c r="D2939" s="1352">
        <v>1</v>
      </c>
    </row>
    <row r="2940" spans="1:4" s="977" customFormat="1" ht="18" customHeight="1" x14ac:dyDescent="0.2">
      <c r="A2940" s="1351" t="s">
        <v>5500</v>
      </c>
      <c r="B2940" s="1244" t="s">
        <v>5387</v>
      </c>
      <c r="C2940" s="1244" t="s">
        <v>5388</v>
      </c>
      <c r="D2940" s="1352">
        <v>14441</v>
      </c>
    </row>
    <row r="2941" spans="1:4" s="977" customFormat="1" ht="18" customHeight="1" x14ac:dyDescent="0.2">
      <c r="A2941" s="1351" t="s">
        <v>5501</v>
      </c>
      <c r="B2941" s="1244" t="s">
        <v>5396</v>
      </c>
      <c r="C2941" s="1244" t="s">
        <v>5397</v>
      </c>
      <c r="D2941" s="1352">
        <v>1</v>
      </c>
    </row>
    <row r="2942" spans="1:4" s="977" customFormat="1" ht="18" customHeight="1" x14ac:dyDescent="0.2">
      <c r="A2942" s="1351" t="s">
        <v>5502</v>
      </c>
      <c r="B2942" s="1244" t="s">
        <v>5387</v>
      </c>
      <c r="C2942" s="1244" t="s">
        <v>5388</v>
      </c>
      <c r="D2942" s="1352">
        <v>14441</v>
      </c>
    </row>
    <row r="2943" spans="1:4" s="977" customFormat="1" ht="18" customHeight="1" x14ac:dyDescent="0.2">
      <c r="A2943" s="1351" t="s">
        <v>5503</v>
      </c>
      <c r="B2943" s="1244" t="s">
        <v>5396</v>
      </c>
      <c r="C2943" s="1244" t="s">
        <v>5397</v>
      </c>
      <c r="D2943" s="1352">
        <v>1</v>
      </c>
    </row>
    <row r="2944" spans="1:4" s="977" customFormat="1" ht="18" customHeight="1" x14ac:dyDescent="0.2">
      <c r="A2944" s="1351" t="s">
        <v>5504</v>
      </c>
      <c r="B2944" s="1244" t="s">
        <v>5387</v>
      </c>
      <c r="C2944" s="1244" t="s">
        <v>5388</v>
      </c>
      <c r="D2944" s="1352">
        <v>14441</v>
      </c>
    </row>
    <row r="2945" spans="1:4" s="977" customFormat="1" ht="18" customHeight="1" x14ac:dyDescent="0.2">
      <c r="A2945" s="1351" t="s">
        <v>5505</v>
      </c>
      <c r="B2945" s="1244" t="s">
        <v>5396</v>
      </c>
      <c r="C2945" s="1244" t="s">
        <v>5397</v>
      </c>
      <c r="D2945" s="1352">
        <v>1</v>
      </c>
    </row>
    <row r="2946" spans="1:4" s="977" customFormat="1" ht="18" customHeight="1" x14ac:dyDescent="0.2">
      <c r="A2946" s="1351" t="s">
        <v>5506</v>
      </c>
      <c r="B2946" s="1244" t="s">
        <v>5387</v>
      </c>
      <c r="C2946" s="1244" t="s">
        <v>5388</v>
      </c>
      <c r="D2946" s="1352">
        <v>14441</v>
      </c>
    </row>
    <row r="2947" spans="1:4" s="977" customFormat="1" ht="18" customHeight="1" x14ac:dyDescent="0.2">
      <c r="A2947" s="1351" t="s">
        <v>5507</v>
      </c>
      <c r="B2947" s="1244" t="s">
        <v>5396</v>
      </c>
      <c r="C2947" s="1244" t="s">
        <v>5397</v>
      </c>
      <c r="D2947" s="1352">
        <v>1</v>
      </c>
    </row>
    <row r="2948" spans="1:4" s="977" customFormat="1" ht="18" customHeight="1" x14ac:dyDescent="0.2">
      <c r="A2948" s="1351" t="s">
        <v>5508</v>
      </c>
      <c r="B2948" s="1244" t="s">
        <v>5387</v>
      </c>
      <c r="C2948" s="1244" t="s">
        <v>5388</v>
      </c>
      <c r="D2948" s="1352">
        <v>14441</v>
      </c>
    </row>
    <row r="2949" spans="1:4" s="977" customFormat="1" ht="18" customHeight="1" x14ac:dyDescent="0.2">
      <c r="A2949" s="1351" t="s">
        <v>5509</v>
      </c>
      <c r="B2949" s="1244" t="s">
        <v>5396</v>
      </c>
      <c r="C2949" s="1244" t="s">
        <v>5397</v>
      </c>
      <c r="D2949" s="1352">
        <v>1</v>
      </c>
    </row>
    <row r="2950" spans="1:4" s="977" customFormat="1" ht="18" customHeight="1" x14ac:dyDescent="0.2">
      <c r="A2950" s="1351" t="s">
        <v>5510</v>
      </c>
      <c r="B2950" s="1244" t="s">
        <v>5387</v>
      </c>
      <c r="C2950" s="1244" t="s">
        <v>5388</v>
      </c>
      <c r="D2950" s="1352">
        <v>14441</v>
      </c>
    </row>
    <row r="2951" spans="1:4" s="977" customFormat="1" ht="18" customHeight="1" x14ac:dyDescent="0.2">
      <c r="A2951" s="1351" t="s">
        <v>5511</v>
      </c>
      <c r="B2951" s="1244" t="s">
        <v>5396</v>
      </c>
      <c r="C2951" s="1244" t="s">
        <v>5397</v>
      </c>
      <c r="D2951" s="1352">
        <v>1</v>
      </c>
    </row>
    <row r="2952" spans="1:4" s="977" customFormat="1" ht="18" customHeight="1" x14ac:dyDescent="0.2">
      <c r="A2952" s="1351" t="s">
        <v>5512</v>
      </c>
      <c r="B2952" s="1244" t="s">
        <v>5387</v>
      </c>
      <c r="C2952" s="1244" t="s">
        <v>5388</v>
      </c>
      <c r="D2952" s="1352">
        <v>14441</v>
      </c>
    </row>
    <row r="2953" spans="1:4" s="977" customFormat="1" ht="18" customHeight="1" x14ac:dyDescent="0.2">
      <c r="A2953" s="1351" t="s">
        <v>5513</v>
      </c>
      <c r="B2953" s="1244" t="s">
        <v>5396</v>
      </c>
      <c r="C2953" s="1244" t="s">
        <v>5397</v>
      </c>
      <c r="D2953" s="1352">
        <v>1</v>
      </c>
    </row>
    <row r="2954" spans="1:4" s="977" customFormat="1" ht="18" customHeight="1" x14ac:dyDescent="0.2">
      <c r="A2954" s="1351" t="s">
        <v>5514</v>
      </c>
      <c r="B2954" s="1244" t="s">
        <v>5387</v>
      </c>
      <c r="C2954" s="1244" t="s">
        <v>5388</v>
      </c>
      <c r="D2954" s="1352">
        <v>14441</v>
      </c>
    </row>
    <row r="2955" spans="1:4" s="977" customFormat="1" ht="18" customHeight="1" x14ac:dyDescent="0.2">
      <c r="A2955" s="1351" t="s">
        <v>5515</v>
      </c>
      <c r="B2955" s="1244" t="s">
        <v>5396</v>
      </c>
      <c r="C2955" s="1244" t="s">
        <v>5397</v>
      </c>
      <c r="D2955" s="1352">
        <v>1</v>
      </c>
    </row>
    <row r="2956" spans="1:4" s="977" customFormat="1" ht="18" customHeight="1" x14ac:dyDescent="0.2">
      <c r="A2956" s="1351" t="s">
        <v>5516</v>
      </c>
      <c r="B2956" s="1244" t="s">
        <v>5387</v>
      </c>
      <c r="C2956" s="1244" t="s">
        <v>5388</v>
      </c>
      <c r="D2956" s="1352">
        <v>14441</v>
      </c>
    </row>
    <row r="2957" spans="1:4" s="977" customFormat="1" ht="18" customHeight="1" x14ac:dyDescent="0.2">
      <c r="A2957" s="1351" t="s">
        <v>5517</v>
      </c>
      <c r="B2957" s="1244" t="s">
        <v>5396</v>
      </c>
      <c r="C2957" s="1244" t="s">
        <v>5397</v>
      </c>
      <c r="D2957" s="1352">
        <v>1</v>
      </c>
    </row>
    <row r="2958" spans="1:4" s="977" customFormat="1" ht="18" customHeight="1" x14ac:dyDescent="0.2">
      <c r="A2958" s="1351" t="s">
        <v>5518</v>
      </c>
      <c r="B2958" s="1244" t="s">
        <v>5387</v>
      </c>
      <c r="C2958" s="1244" t="s">
        <v>5388</v>
      </c>
      <c r="D2958" s="1352">
        <v>14441</v>
      </c>
    </row>
    <row r="2959" spans="1:4" s="977" customFormat="1" ht="18" customHeight="1" x14ac:dyDescent="0.2">
      <c r="A2959" s="1351" t="s">
        <v>5519</v>
      </c>
      <c r="B2959" s="1244" t="s">
        <v>5396</v>
      </c>
      <c r="C2959" s="1244" t="s">
        <v>5397</v>
      </c>
      <c r="D2959" s="1352">
        <v>1</v>
      </c>
    </row>
    <row r="2960" spans="1:4" s="977" customFormat="1" ht="18" customHeight="1" x14ac:dyDescent="0.2">
      <c r="A2960" s="1351" t="s">
        <v>5520</v>
      </c>
      <c r="B2960" s="1244" t="s">
        <v>5387</v>
      </c>
      <c r="C2960" s="1244" t="s">
        <v>5388</v>
      </c>
      <c r="D2960" s="1352">
        <v>14441</v>
      </c>
    </row>
    <row r="2961" spans="1:4" s="977" customFormat="1" ht="18" customHeight="1" x14ac:dyDescent="0.2">
      <c r="A2961" s="1351" t="s">
        <v>5521</v>
      </c>
      <c r="B2961" s="1244" t="s">
        <v>5396</v>
      </c>
      <c r="C2961" s="1244" t="s">
        <v>5397</v>
      </c>
      <c r="D2961" s="1352">
        <v>1</v>
      </c>
    </row>
    <row r="2962" spans="1:4" s="977" customFormat="1" ht="18" customHeight="1" x14ac:dyDescent="0.2">
      <c r="A2962" s="1351" t="s">
        <v>5522</v>
      </c>
      <c r="B2962" s="1244" t="s">
        <v>5387</v>
      </c>
      <c r="C2962" s="1244" t="s">
        <v>5388</v>
      </c>
      <c r="D2962" s="1352">
        <v>14441</v>
      </c>
    </row>
    <row r="2963" spans="1:4" s="977" customFormat="1" ht="18" customHeight="1" x14ac:dyDescent="0.2">
      <c r="A2963" s="1351" t="s">
        <v>5523</v>
      </c>
      <c r="B2963" s="1244" t="s">
        <v>5524</v>
      </c>
      <c r="C2963" s="1244" t="s">
        <v>5525</v>
      </c>
      <c r="D2963" s="1352">
        <v>21166.2</v>
      </c>
    </row>
    <row r="2964" spans="1:4" s="977" customFormat="1" ht="18" customHeight="1" x14ac:dyDescent="0.2">
      <c r="A2964" s="1351" t="s">
        <v>5526</v>
      </c>
      <c r="B2964" s="1244" t="s">
        <v>5396</v>
      </c>
      <c r="C2964" s="1244" t="s">
        <v>5397</v>
      </c>
      <c r="D2964" s="1352">
        <v>1</v>
      </c>
    </row>
    <row r="2965" spans="1:4" s="977" customFormat="1" ht="18" customHeight="1" x14ac:dyDescent="0.2">
      <c r="A2965" s="1351" t="s">
        <v>5527</v>
      </c>
      <c r="B2965" s="1244" t="s">
        <v>5387</v>
      </c>
      <c r="C2965" s="1244" t="s">
        <v>5388</v>
      </c>
      <c r="D2965" s="1352">
        <v>14441</v>
      </c>
    </row>
    <row r="2966" spans="1:4" s="977" customFormat="1" ht="18" customHeight="1" x14ac:dyDescent="0.2">
      <c r="A2966" s="1351" t="s">
        <v>5528</v>
      </c>
      <c r="B2966" s="1244" t="s">
        <v>5396</v>
      </c>
      <c r="C2966" s="1244" t="s">
        <v>5397</v>
      </c>
      <c r="D2966" s="1352">
        <v>1</v>
      </c>
    </row>
    <row r="2967" spans="1:4" s="977" customFormat="1" ht="18" customHeight="1" x14ac:dyDescent="0.2">
      <c r="A2967" s="1351" t="s">
        <v>5529</v>
      </c>
      <c r="B2967" s="1244" t="s">
        <v>5387</v>
      </c>
      <c r="C2967" s="1244" t="s">
        <v>5388</v>
      </c>
      <c r="D2967" s="1352">
        <v>14441</v>
      </c>
    </row>
    <row r="2968" spans="1:4" s="977" customFormat="1" ht="18" customHeight="1" x14ac:dyDescent="0.2">
      <c r="A2968" s="1351" t="s">
        <v>5530</v>
      </c>
      <c r="B2968" s="1244" t="s">
        <v>5396</v>
      </c>
      <c r="C2968" s="1244" t="s">
        <v>5397</v>
      </c>
      <c r="D2968" s="1352">
        <v>1</v>
      </c>
    </row>
    <row r="2969" spans="1:4" s="977" customFormat="1" ht="18" customHeight="1" x14ac:dyDescent="0.2">
      <c r="A2969" s="1351" t="s">
        <v>5531</v>
      </c>
      <c r="B2969" s="1244" t="s">
        <v>5387</v>
      </c>
      <c r="C2969" s="1244" t="s">
        <v>5388</v>
      </c>
      <c r="D2969" s="1352">
        <v>14441</v>
      </c>
    </row>
    <row r="2970" spans="1:4" s="977" customFormat="1" ht="18" customHeight="1" x14ac:dyDescent="0.2">
      <c r="A2970" s="1351" t="s">
        <v>5532</v>
      </c>
      <c r="B2970" s="1244" t="s">
        <v>5396</v>
      </c>
      <c r="C2970" s="1244" t="s">
        <v>5397</v>
      </c>
      <c r="D2970" s="1352">
        <v>1</v>
      </c>
    </row>
    <row r="2971" spans="1:4" s="977" customFormat="1" ht="18" customHeight="1" x14ac:dyDescent="0.2">
      <c r="A2971" s="1351" t="s">
        <v>5533</v>
      </c>
      <c r="B2971" s="1244" t="s">
        <v>5387</v>
      </c>
      <c r="C2971" s="1244" t="s">
        <v>5388</v>
      </c>
      <c r="D2971" s="1352">
        <v>14441</v>
      </c>
    </row>
    <row r="2972" spans="1:4" s="977" customFormat="1" ht="18" customHeight="1" x14ac:dyDescent="0.2">
      <c r="A2972" s="1351" t="s">
        <v>5534</v>
      </c>
      <c r="B2972" s="1244" t="s">
        <v>5396</v>
      </c>
      <c r="C2972" s="1244" t="s">
        <v>5397</v>
      </c>
      <c r="D2972" s="1352">
        <v>1</v>
      </c>
    </row>
    <row r="2973" spans="1:4" s="977" customFormat="1" ht="18" customHeight="1" x14ac:dyDescent="0.2">
      <c r="A2973" s="1351" t="s">
        <v>5535</v>
      </c>
      <c r="B2973" s="1244" t="s">
        <v>5387</v>
      </c>
      <c r="C2973" s="1244" t="s">
        <v>5388</v>
      </c>
      <c r="D2973" s="1352">
        <v>14441</v>
      </c>
    </row>
    <row r="2974" spans="1:4" s="977" customFormat="1" ht="18" customHeight="1" x14ac:dyDescent="0.2">
      <c r="A2974" s="1351" t="s">
        <v>5536</v>
      </c>
      <c r="B2974" s="1244" t="s">
        <v>5387</v>
      </c>
      <c r="C2974" s="1244" t="s">
        <v>5388</v>
      </c>
      <c r="D2974" s="1352">
        <v>14441</v>
      </c>
    </row>
    <row r="2975" spans="1:4" s="977" customFormat="1" ht="18" customHeight="1" x14ac:dyDescent="0.2">
      <c r="A2975" s="1351" t="s">
        <v>5537</v>
      </c>
      <c r="B2975" s="1244" t="s">
        <v>5387</v>
      </c>
      <c r="C2975" s="1244" t="s">
        <v>5388</v>
      </c>
      <c r="D2975" s="1352">
        <v>14441</v>
      </c>
    </row>
    <row r="2976" spans="1:4" s="977" customFormat="1" ht="18" customHeight="1" x14ac:dyDescent="0.2">
      <c r="A2976" s="1351" t="s">
        <v>5538</v>
      </c>
      <c r="B2976" s="1244" t="s">
        <v>5387</v>
      </c>
      <c r="C2976" s="1244" t="s">
        <v>5388</v>
      </c>
      <c r="D2976" s="1352">
        <v>14441</v>
      </c>
    </row>
    <row r="2977" spans="1:4" s="977" customFormat="1" ht="18" customHeight="1" x14ac:dyDescent="0.2">
      <c r="A2977" s="1351" t="s">
        <v>5539</v>
      </c>
      <c r="B2977" s="1244" t="s">
        <v>5387</v>
      </c>
      <c r="C2977" s="1244" t="s">
        <v>5388</v>
      </c>
      <c r="D2977" s="1352">
        <v>14441</v>
      </c>
    </row>
    <row r="2978" spans="1:4" s="977" customFormat="1" ht="18" customHeight="1" x14ac:dyDescent="0.2">
      <c r="A2978" s="1351" t="s">
        <v>5540</v>
      </c>
      <c r="B2978" s="1244" t="s">
        <v>5387</v>
      </c>
      <c r="C2978" s="1244" t="s">
        <v>5388</v>
      </c>
      <c r="D2978" s="1352">
        <v>14441</v>
      </c>
    </row>
    <row r="2979" spans="1:4" s="977" customFormat="1" ht="18" customHeight="1" x14ac:dyDescent="0.2">
      <c r="A2979" s="1351" t="s">
        <v>5541</v>
      </c>
      <c r="B2979" s="1244" t="s">
        <v>5387</v>
      </c>
      <c r="C2979" s="1244" t="s">
        <v>5388</v>
      </c>
      <c r="D2979" s="1352">
        <v>14441</v>
      </c>
    </row>
    <row r="2980" spans="1:4" s="977" customFormat="1" ht="18" customHeight="1" x14ac:dyDescent="0.2">
      <c r="A2980" s="1351" t="s">
        <v>5542</v>
      </c>
      <c r="B2980" s="1244" t="s">
        <v>5387</v>
      </c>
      <c r="C2980" s="1244" t="s">
        <v>5388</v>
      </c>
      <c r="D2980" s="1352">
        <v>14441</v>
      </c>
    </row>
    <row r="2981" spans="1:4" s="977" customFormat="1" ht="18" customHeight="1" x14ac:dyDescent="0.2">
      <c r="A2981" s="1351" t="s">
        <v>5543</v>
      </c>
      <c r="B2981" s="1244" t="s">
        <v>5396</v>
      </c>
      <c r="C2981" s="1244" t="s">
        <v>5397</v>
      </c>
      <c r="D2981" s="1352">
        <v>1</v>
      </c>
    </row>
    <row r="2982" spans="1:4" s="977" customFormat="1" ht="18" customHeight="1" x14ac:dyDescent="0.2">
      <c r="A2982" s="1351" t="s">
        <v>5544</v>
      </c>
      <c r="B2982" s="1244" t="s">
        <v>5387</v>
      </c>
      <c r="C2982" s="1244" t="s">
        <v>5388</v>
      </c>
      <c r="D2982" s="1352">
        <v>14441</v>
      </c>
    </row>
    <row r="2983" spans="1:4" s="977" customFormat="1" ht="18" customHeight="1" x14ac:dyDescent="0.2">
      <c r="A2983" s="1351" t="s">
        <v>5545</v>
      </c>
      <c r="B2983" s="1244" t="s">
        <v>3210</v>
      </c>
      <c r="C2983" s="1244" t="s">
        <v>3211</v>
      </c>
      <c r="D2983" s="1352">
        <v>1417.52</v>
      </c>
    </row>
    <row r="2984" spans="1:4" s="977" customFormat="1" ht="18" customHeight="1" x14ac:dyDescent="0.2">
      <c r="A2984" s="1351" t="s">
        <v>5546</v>
      </c>
      <c r="B2984" s="1244" t="s">
        <v>1266</v>
      </c>
      <c r="C2984" s="1244" t="s">
        <v>1267</v>
      </c>
      <c r="D2984" s="1352">
        <v>6850.84</v>
      </c>
    </row>
    <row r="2985" spans="1:4" s="977" customFormat="1" ht="18" customHeight="1" x14ac:dyDescent="0.2">
      <c r="A2985" s="1351" t="s">
        <v>5547</v>
      </c>
      <c r="B2985" s="1244" t="s">
        <v>3210</v>
      </c>
      <c r="C2985" s="1244" t="s">
        <v>3211</v>
      </c>
      <c r="D2985" s="1352">
        <v>1417.52</v>
      </c>
    </row>
    <row r="2986" spans="1:4" s="977" customFormat="1" ht="18" customHeight="1" x14ac:dyDescent="0.2">
      <c r="A2986" s="1351" t="s">
        <v>5548</v>
      </c>
      <c r="B2986" s="1244" t="s">
        <v>5549</v>
      </c>
      <c r="C2986" s="1244" t="s">
        <v>5550</v>
      </c>
      <c r="D2986" s="1352">
        <v>94308</v>
      </c>
    </row>
    <row r="2987" spans="1:4" s="977" customFormat="1" ht="18" customHeight="1" x14ac:dyDescent="0.2">
      <c r="A2987" s="1351" t="s">
        <v>5551</v>
      </c>
      <c r="B2987" s="1244" t="s">
        <v>5549</v>
      </c>
      <c r="C2987" s="1244" t="s">
        <v>5550</v>
      </c>
      <c r="D2987" s="1352">
        <v>94308</v>
      </c>
    </row>
    <row r="2988" spans="1:4" s="977" customFormat="1" ht="18" customHeight="1" x14ac:dyDescent="0.2">
      <c r="A2988" s="1351" t="s">
        <v>5552</v>
      </c>
      <c r="B2988" s="1244" t="s">
        <v>5553</v>
      </c>
      <c r="C2988" s="1244" t="s">
        <v>5554</v>
      </c>
      <c r="D2988" s="1352">
        <v>200940.18</v>
      </c>
    </row>
    <row r="2989" spans="1:4" s="977" customFormat="1" ht="18" customHeight="1" x14ac:dyDescent="0.2">
      <c r="A2989" s="1351" t="s">
        <v>5555</v>
      </c>
      <c r="B2989" s="1244" t="s">
        <v>5556</v>
      </c>
      <c r="C2989" s="1244" t="s">
        <v>5557</v>
      </c>
      <c r="D2989" s="1352">
        <v>122739.47</v>
      </c>
    </row>
    <row r="2990" spans="1:4" s="977" customFormat="1" ht="18" customHeight="1" x14ac:dyDescent="0.2">
      <c r="A2990" s="1351" t="s">
        <v>5558</v>
      </c>
      <c r="B2990" s="1244" t="s">
        <v>5559</v>
      </c>
      <c r="C2990" s="1244" t="s">
        <v>5560</v>
      </c>
      <c r="D2990" s="1352">
        <v>224543.51</v>
      </c>
    </row>
    <row r="2991" spans="1:4" s="977" customFormat="1" ht="18" customHeight="1" x14ac:dyDescent="0.2">
      <c r="A2991" s="1351" t="s">
        <v>5561</v>
      </c>
      <c r="B2991" s="1244" t="s">
        <v>5562</v>
      </c>
      <c r="C2991" s="1244" t="s">
        <v>5563</v>
      </c>
      <c r="D2991" s="1352">
        <v>1</v>
      </c>
    </row>
    <row r="2992" spans="1:4" s="977" customFormat="1" ht="18" customHeight="1" x14ac:dyDescent="0.2">
      <c r="A2992" s="1351" t="s">
        <v>5564</v>
      </c>
      <c r="B2992" s="1244" t="s">
        <v>5565</v>
      </c>
      <c r="C2992" s="1244" t="s">
        <v>5566</v>
      </c>
      <c r="D2992" s="1352">
        <v>516931.12</v>
      </c>
    </row>
    <row r="2993" spans="1:4" s="977" customFormat="1" ht="18" customHeight="1" x14ac:dyDescent="0.2">
      <c r="A2993" s="1351" t="s">
        <v>5567</v>
      </c>
      <c r="B2993" s="1244" t="s">
        <v>5568</v>
      </c>
      <c r="C2993" s="1244" t="s">
        <v>5569</v>
      </c>
      <c r="D2993" s="1352">
        <v>1</v>
      </c>
    </row>
    <row r="2994" spans="1:4" s="977" customFormat="1" ht="18" customHeight="1" x14ac:dyDescent="0.2">
      <c r="A2994" s="1351" t="s">
        <v>5570</v>
      </c>
      <c r="B2994" s="1244" t="s">
        <v>5571</v>
      </c>
      <c r="C2994" s="1244" t="s">
        <v>5572</v>
      </c>
      <c r="D2994" s="1352">
        <v>205382.64</v>
      </c>
    </row>
    <row r="2995" spans="1:4" s="977" customFormat="1" ht="18" customHeight="1" x14ac:dyDescent="0.2">
      <c r="A2995" s="1351" t="s">
        <v>5573</v>
      </c>
      <c r="B2995" s="1244" t="s">
        <v>5574</v>
      </c>
      <c r="C2995" s="1244" t="s">
        <v>5575</v>
      </c>
      <c r="D2995" s="1352">
        <v>1286.67</v>
      </c>
    </row>
    <row r="2996" spans="1:4" s="977" customFormat="1" ht="18" customHeight="1" x14ac:dyDescent="0.2">
      <c r="A2996" s="1351" t="s">
        <v>5576</v>
      </c>
      <c r="B2996" s="1244" t="s">
        <v>5574</v>
      </c>
      <c r="C2996" s="1244" t="s">
        <v>5575</v>
      </c>
      <c r="D2996" s="1352">
        <v>1286.67</v>
      </c>
    </row>
    <row r="2997" spans="1:4" s="977" customFormat="1" ht="18" customHeight="1" x14ac:dyDescent="0.2">
      <c r="A2997" s="1351" t="s">
        <v>5577</v>
      </c>
      <c r="B2997" s="1244" t="s">
        <v>5574</v>
      </c>
      <c r="C2997" s="1244" t="s">
        <v>5575</v>
      </c>
      <c r="D2997" s="1352">
        <v>1286.68</v>
      </c>
    </row>
    <row r="2998" spans="1:4" s="977" customFormat="1" ht="18" customHeight="1" x14ac:dyDescent="0.2">
      <c r="A2998" s="1351" t="s">
        <v>5578</v>
      </c>
      <c r="B2998" s="1244" t="s">
        <v>5579</v>
      </c>
      <c r="C2998" s="1244" t="s">
        <v>5580</v>
      </c>
      <c r="D2998" s="1352">
        <v>835.2</v>
      </c>
    </row>
    <row r="2999" spans="1:4" s="977" customFormat="1" ht="18" customHeight="1" x14ac:dyDescent="0.2">
      <c r="A2999" s="1351" t="s">
        <v>5581</v>
      </c>
      <c r="B2999" s="1244" t="s">
        <v>5582</v>
      </c>
      <c r="C2999" s="1244" t="s">
        <v>5583</v>
      </c>
      <c r="D2999" s="1352">
        <v>4711.22</v>
      </c>
    </row>
    <row r="3000" spans="1:4" s="977" customFormat="1" ht="18" customHeight="1" x14ac:dyDescent="0.2">
      <c r="A3000" s="1351" t="s">
        <v>5584</v>
      </c>
      <c r="B3000" s="1244" t="s">
        <v>5582</v>
      </c>
      <c r="C3000" s="1244" t="s">
        <v>5583</v>
      </c>
      <c r="D3000" s="1352">
        <v>4711.22</v>
      </c>
    </row>
    <row r="3001" spans="1:4" s="977" customFormat="1" ht="18" customHeight="1" x14ac:dyDescent="0.2">
      <c r="A3001" s="1351" t="s">
        <v>5585</v>
      </c>
      <c r="B3001" s="1244" t="s">
        <v>5582</v>
      </c>
      <c r="C3001" s="1244" t="s">
        <v>5583</v>
      </c>
      <c r="D3001" s="1352">
        <v>4711.22</v>
      </c>
    </row>
    <row r="3002" spans="1:4" s="977" customFormat="1" ht="18" customHeight="1" x14ac:dyDescent="0.2">
      <c r="A3002" s="1351" t="s">
        <v>5586</v>
      </c>
      <c r="B3002" s="1244" t="s">
        <v>5582</v>
      </c>
      <c r="C3002" s="1244" t="s">
        <v>5583</v>
      </c>
      <c r="D3002" s="1352">
        <v>4711.22</v>
      </c>
    </row>
    <row r="3003" spans="1:4" s="977" customFormat="1" ht="18" customHeight="1" x14ac:dyDescent="0.2">
      <c r="A3003" s="1351" t="s">
        <v>5587</v>
      </c>
      <c r="B3003" s="1244" t="s">
        <v>5582</v>
      </c>
      <c r="C3003" s="1244" t="s">
        <v>5583</v>
      </c>
      <c r="D3003" s="1352">
        <v>4711.22</v>
      </c>
    </row>
    <row r="3004" spans="1:4" s="977" customFormat="1" ht="18" customHeight="1" x14ac:dyDescent="0.2">
      <c r="A3004" s="1351" t="s">
        <v>5588</v>
      </c>
      <c r="B3004" s="1244" t="s">
        <v>5582</v>
      </c>
      <c r="C3004" s="1244" t="s">
        <v>5583</v>
      </c>
      <c r="D3004" s="1352">
        <v>4711.22</v>
      </c>
    </row>
    <row r="3005" spans="1:4" s="977" customFormat="1" ht="18" customHeight="1" x14ac:dyDescent="0.2">
      <c r="A3005" s="1351" t="s">
        <v>5591</v>
      </c>
      <c r="B3005" s="1244" t="s">
        <v>5582</v>
      </c>
      <c r="C3005" s="1244" t="s">
        <v>5583</v>
      </c>
      <c r="D3005" s="1352">
        <v>4711.22</v>
      </c>
    </row>
    <row r="3006" spans="1:4" s="977" customFormat="1" ht="18" customHeight="1" x14ac:dyDescent="0.2">
      <c r="A3006" s="1351" t="s">
        <v>5592</v>
      </c>
      <c r="B3006" s="1244" t="s">
        <v>5582</v>
      </c>
      <c r="C3006" s="1244" t="s">
        <v>5583</v>
      </c>
      <c r="D3006" s="1352">
        <v>4711.3100000000004</v>
      </c>
    </row>
    <row r="3007" spans="1:4" s="977" customFormat="1" ht="18" customHeight="1" x14ac:dyDescent="0.2">
      <c r="A3007" s="1351" t="s">
        <v>5593</v>
      </c>
      <c r="B3007" s="1244" t="s">
        <v>5582</v>
      </c>
      <c r="C3007" s="1244" t="s">
        <v>5583</v>
      </c>
      <c r="D3007" s="1352">
        <v>4711.22</v>
      </c>
    </row>
    <row r="3008" spans="1:4" s="977" customFormat="1" ht="18" customHeight="1" x14ac:dyDescent="0.2">
      <c r="A3008" s="1351" t="s">
        <v>5594</v>
      </c>
      <c r="B3008" s="1244" t="s">
        <v>5582</v>
      </c>
      <c r="C3008" s="1244" t="s">
        <v>5583</v>
      </c>
      <c r="D3008" s="1352">
        <v>4711.22</v>
      </c>
    </row>
    <row r="3009" spans="1:4" s="977" customFormat="1" ht="18" customHeight="1" x14ac:dyDescent="0.2">
      <c r="A3009" s="1351" t="s">
        <v>5595</v>
      </c>
      <c r="B3009" s="1244" t="s">
        <v>5582</v>
      </c>
      <c r="C3009" s="1244" t="s">
        <v>5583</v>
      </c>
      <c r="D3009" s="1352">
        <v>4711.22</v>
      </c>
    </row>
    <row r="3010" spans="1:4" s="977" customFormat="1" ht="18" customHeight="1" x14ac:dyDescent="0.2">
      <c r="A3010" s="1351" t="s">
        <v>5596</v>
      </c>
      <c r="B3010" s="1244" t="s">
        <v>5582</v>
      </c>
      <c r="C3010" s="1244" t="s">
        <v>5583</v>
      </c>
      <c r="D3010" s="1352">
        <v>4711.22</v>
      </c>
    </row>
    <row r="3011" spans="1:4" s="977" customFormat="1" ht="18" customHeight="1" x14ac:dyDescent="0.2">
      <c r="A3011" s="1351" t="s">
        <v>5597</v>
      </c>
      <c r="B3011" s="1244" t="s">
        <v>5582</v>
      </c>
      <c r="C3011" s="1244" t="s">
        <v>5583</v>
      </c>
      <c r="D3011" s="1352">
        <v>4711.22</v>
      </c>
    </row>
    <row r="3012" spans="1:4" s="977" customFormat="1" ht="18" customHeight="1" x14ac:dyDescent="0.2">
      <c r="A3012" s="1351" t="s">
        <v>5598</v>
      </c>
      <c r="B3012" s="1244" t="s">
        <v>5582</v>
      </c>
      <c r="C3012" s="1244" t="s">
        <v>5583</v>
      </c>
      <c r="D3012" s="1352">
        <v>4711.22</v>
      </c>
    </row>
    <row r="3013" spans="1:4" s="977" customFormat="1" ht="18" customHeight="1" x14ac:dyDescent="0.2">
      <c r="A3013" s="1351" t="s">
        <v>5599</v>
      </c>
      <c r="B3013" s="1244" t="s">
        <v>5582</v>
      </c>
      <c r="C3013" s="1244" t="s">
        <v>5583</v>
      </c>
      <c r="D3013" s="1352">
        <v>4711.22</v>
      </c>
    </row>
    <row r="3014" spans="1:4" s="977" customFormat="1" ht="18" customHeight="1" x14ac:dyDescent="0.2">
      <c r="A3014" s="1351" t="s">
        <v>5600</v>
      </c>
      <c r="B3014" s="1244" t="s">
        <v>5601</v>
      </c>
      <c r="C3014" s="1244" t="s">
        <v>5602</v>
      </c>
      <c r="D3014" s="1352">
        <v>4711.22</v>
      </c>
    </row>
    <row r="3015" spans="1:4" s="977" customFormat="1" ht="18" customHeight="1" x14ac:dyDescent="0.2">
      <c r="A3015" s="1351" t="s">
        <v>5603</v>
      </c>
      <c r="B3015" s="1244" t="s">
        <v>1047</v>
      </c>
      <c r="C3015" s="1244" t="s">
        <v>1048</v>
      </c>
      <c r="D3015" s="1352">
        <v>1</v>
      </c>
    </row>
    <row r="3016" spans="1:4" s="977" customFormat="1" ht="18" customHeight="1" x14ac:dyDescent="0.2">
      <c r="A3016" s="1351" t="s">
        <v>5604</v>
      </c>
      <c r="B3016" s="1244" t="s">
        <v>5605</v>
      </c>
      <c r="C3016" s="1244" t="s">
        <v>5606</v>
      </c>
      <c r="D3016" s="1352">
        <v>695.52</v>
      </c>
    </row>
    <row r="3017" spans="1:4" s="977" customFormat="1" ht="18" customHeight="1" x14ac:dyDescent="0.2">
      <c r="A3017" s="1351" t="s">
        <v>5607</v>
      </c>
      <c r="B3017" s="1244" t="s">
        <v>5582</v>
      </c>
      <c r="C3017" s="1244" t="s">
        <v>5583</v>
      </c>
      <c r="D3017" s="1352">
        <v>4711.22</v>
      </c>
    </row>
    <row r="3018" spans="1:4" s="977" customFormat="1" ht="18" customHeight="1" x14ac:dyDescent="0.2">
      <c r="A3018" s="1351" t="s">
        <v>5608</v>
      </c>
      <c r="B3018" s="1244" t="s">
        <v>5601</v>
      </c>
      <c r="C3018" s="1244" t="s">
        <v>5583</v>
      </c>
      <c r="D3018" s="1352">
        <v>4711.22</v>
      </c>
    </row>
    <row r="3019" spans="1:4" s="977" customFormat="1" ht="18" customHeight="1" x14ac:dyDescent="0.2">
      <c r="A3019" s="1351" t="s">
        <v>5609</v>
      </c>
      <c r="B3019" s="1244" t="s">
        <v>5582</v>
      </c>
      <c r="C3019" s="1244" t="s">
        <v>5583</v>
      </c>
      <c r="D3019" s="1352">
        <v>4711.22</v>
      </c>
    </row>
    <row r="3020" spans="1:4" s="977" customFormat="1" ht="18" customHeight="1" x14ac:dyDescent="0.2">
      <c r="A3020" s="1351" t="s">
        <v>5610</v>
      </c>
      <c r="B3020" s="1244" t="s">
        <v>5582</v>
      </c>
      <c r="C3020" s="1244" t="s">
        <v>5583</v>
      </c>
      <c r="D3020" s="1352">
        <v>4711.22</v>
      </c>
    </row>
    <row r="3021" spans="1:4" s="977" customFormat="1" ht="18" customHeight="1" x14ac:dyDescent="0.2">
      <c r="A3021" s="1351" t="s">
        <v>5611</v>
      </c>
      <c r="B3021" s="1244" t="s">
        <v>5582</v>
      </c>
      <c r="C3021" s="1244" t="s">
        <v>5583</v>
      </c>
      <c r="D3021" s="1352">
        <v>4711.22</v>
      </c>
    </row>
    <row r="3022" spans="1:4" s="977" customFormat="1" ht="18" customHeight="1" x14ac:dyDescent="0.2">
      <c r="A3022" s="1351" t="s">
        <v>5612</v>
      </c>
      <c r="B3022" s="1244" t="s">
        <v>5613</v>
      </c>
      <c r="C3022" s="1244" t="s">
        <v>5614</v>
      </c>
      <c r="D3022" s="1352">
        <v>122395.78</v>
      </c>
    </row>
    <row r="3023" spans="1:4" s="977" customFormat="1" ht="18" customHeight="1" x14ac:dyDescent="0.2">
      <c r="A3023" s="1351" t="s">
        <v>5615</v>
      </c>
      <c r="B3023" s="1244" t="s">
        <v>5616</v>
      </c>
      <c r="C3023" s="1244" t="s">
        <v>5617</v>
      </c>
      <c r="D3023" s="1352">
        <v>2900</v>
      </c>
    </row>
    <row r="3024" spans="1:4" s="977" customFormat="1" ht="18" customHeight="1" x14ac:dyDescent="0.2">
      <c r="A3024" s="1351" t="s">
        <v>5618</v>
      </c>
      <c r="B3024" s="1244" t="s">
        <v>3383</v>
      </c>
      <c r="C3024" s="1244" t="s">
        <v>5619</v>
      </c>
      <c r="D3024" s="1352">
        <v>7772</v>
      </c>
    </row>
    <row r="3025" spans="1:4" s="977" customFormat="1" ht="18" customHeight="1" x14ac:dyDescent="0.2">
      <c r="A3025" s="1351" t="s">
        <v>5620</v>
      </c>
      <c r="B3025" s="1244" t="s">
        <v>3383</v>
      </c>
      <c r="C3025" s="1244" t="s">
        <v>5619</v>
      </c>
      <c r="D3025" s="1352">
        <v>7772</v>
      </c>
    </row>
    <row r="3026" spans="1:4" s="977" customFormat="1" ht="18" customHeight="1" x14ac:dyDescent="0.2">
      <c r="A3026" s="1351" t="s">
        <v>5623</v>
      </c>
      <c r="B3026" s="1244" t="s">
        <v>5621</v>
      </c>
      <c r="C3026" s="1244" t="s">
        <v>5622</v>
      </c>
      <c r="D3026" s="1352">
        <v>7772</v>
      </c>
    </row>
    <row r="3027" spans="1:4" s="977" customFormat="1" ht="18" customHeight="1" x14ac:dyDescent="0.2">
      <c r="A3027" s="1351" t="s">
        <v>5624</v>
      </c>
      <c r="B3027" s="1244" t="s">
        <v>5621</v>
      </c>
      <c r="C3027" s="1244" t="s">
        <v>5622</v>
      </c>
      <c r="D3027" s="1352">
        <v>7772</v>
      </c>
    </row>
    <row r="3028" spans="1:4" s="977" customFormat="1" ht="18" customHeight="1" x14ac:dyDescent="0.2">
      <c r="A3028" s="1351" t="s">
        <v>5625</v>
      </c>
      <c r="B3028" s="1244" t="s">
        <v>5621</v>
      </c>
      <c r="C3028" s="1244" t="s">
        <v>5622</v>
      </c>
      <c r="D3028" s="1352">
        <v>7772</v>
      </c>
    </row>
    <row r="3029" spans="1:4" s="977" customFormat="1" ht="18" customHeight="1" x14ac:dyDescent="0.2">
      <c r="A3029" s="1351" t="s">
        <v>5626</v>
      </c>
      <c r="B3029" s="1244" t="s">
        <v>5621</v>
      </c>
      <c r="C3029" s="1244" t="s">
        <v>5622</v>
      </c>
      <c r="D3029" s="1352">
        <v>7772</v>
      </c>
    </row>
    <row r="3030" spans="1:4" s="977" customFormat="1" ht="18" customHeight="1" x14ac:dyDescent="0.2">
      <c r="A3030" s="1351" t="s">
        <v>5627</v>
      </c>
      <c r="B3030" s="1244" t="s">
        <v>5621</v>
      </c>
      <c r="C3030" s="1244" t="s">
        <v>5622</v>
      </c>
      <c r="D3030" s="1352">
        <v>7772</v>
      </c>
    </row>
    <row r="3031" spans="1:4" s="977" customFormat="1" ht="18" customHeight="1" x14ac:dyDescent="0.2">
      <c r="A3031" s="1351" t="s">
        <v>5628</v>
      </c>
      <c r="B3031" s="1244" t="s">
        <v>5621</v>
      </c>
      <c r="C3031" s="1244" t="s">
        <v>5622</v>
      </c>
      <c r="D3031" s="1352">
        <v>7772</v>
      </c>
    </row>
    <row r="3032" spans="1:4" s="977" customFormat="1" ht="18" customHeight="1" x14ac:dyDescent="0.2">
      <c r="A3032" s="1351" t="s">
        <v>5629</v>
      </c>
      <c r="B3032" s="1244" t="s">
        <v>5621</v>
      </c>
      <c r="C3032" s="1244" t="s">
        <v>5622</v>
      </c>
      <c r="D3032" s="1352">
        <v>7772</v>
      </c>
    </row>
    <row r="3033" spans="1:4" s="977" customFormat="1" ht="18" customHeight="1" x14ac:dyDescent="0.2">
      <c r="A3033" s="1351" t="s">
        <v>5630</v>
      </c>
      <c r="B3033" s="1244" t="s">
        <v>5621</v>
      </c>
      <c r="C3033" s="1244" t="s">
        <v>5622</v>
      </c>
      <c r="D3033" s="1352">
        <v>7772</v>
      </c>
    </row>
    <row r="3034" spans="1:4" s="977" customFormat="1" ht="18" customHeight="1" x14ac:dyDescent="0.2">
      <c r="A3034" s="1351" t="s">
        <v>5631</v>
      </c>
      <c r="B3034" s="1244" t="s">
        <v>2313</v>
      </c>
      <c r="C3034" s="1244" t="s">
        <v>2314</v>
      </c>
      <c r="D3034" s="1352">
        <v>750</v>
      </c>
    </row>
    <row r="3035" spans="1:4" s="977" customFormat="1" ht="18" customHeight="1" x14ac:dyDescent="0.2">
      <c r="A3035" s="1351" t="s">
        <v>5632</v>
      </c>
      <c r="B3035" s="1244" t="s">
        <v>5621</v>
      </c>
      <c r="C3035" s="1244" t="s">
        <v>5622</v>
      </c>
      <c r="D3035" s="1352">
        <v>7772</v>
      </c>
    </row>
    <row r="3036" spans="1:4" s="977" customFormat="1" ht="18" customHeight="1" x14ac:dyDescent="0.2">
      <c r="A3036" s="1351" t="s">
        <v>5633</v>
      </c>
      <c r="B3036" s="1244" t="s">
        <v>5621</v>
      </c>
      <c r="C3036" s="1244" t="s">
        <v>5622</v>
      </c>
      <c r="D3036" s="1352">
        <v>7772</v>
      </c>
    </row>
    <row r="3037" spans="1:4" s="977" customFormat="1" ht="18" customHeight="1" x14ac:dyDescent="0.2">
      <c r="A3037" s="1351" t="s">
        <v>5634</v>
      </c>
      <c r="B3037" s="1244" t="s">
        <v>5621</v>
      </c>
      <c r="C3037" s="1244" t="s">
        <v>5622</v>
      </c>
      <c r="D3037" s="1352">
        <v>7772</v>
      </c>
    </row>
    <row r="3038" spans="1:4" s="977" customFormat="1" ht="18" customHeight="1" x14ac:dyDescent="0.2">
      <c r="A3038" s="1351" t="s">
        <v>5635</v>
      </c>
      <c r="B3038" s="1244" t="s">
        <v>5621</v>
      </c>
      <c r="C3038" s="1244" t="s">
        <v>5622</v>
      </c>
      <c r="D3038" s="1352">
        <v>7772</v>
      </c>
    </row>
    <row r="3039" spans="1:4" s="977" customFormat="1" ht="18" customHeight="1" x14ac:dyDescent="0.2">
      <c r="A3039" s="1351" t="s">
        <v>5636</v>
      </c>
      <c r="B3039" s="1244" t="s">
        <v>5621</v>
      </c>
      <c r="C3039" s="1244" t="s">
        <v>5622</v>
      </c>
      <c r="D3039" s="1352">
        <v>7772</v>
      </c>
    </row>
    <row r="3040" spans="1:4" s="977" customFormat="1" ht="18" customHeight="1" x14ac:dyDescent="0.2">
      <c r="A3040" s="1351" t="s">
        <v>5637</v>
      </c>
      <c r="B3040" s="1244" t="s">
        <v>5621</v>
      </c>
      <c r="C3040" s="1244" t="s">
        <v>5622</v>
      </c>
      <c r="D3040" s="1352">
        <v>7772</v>
      </c>
    </row>
    <row r="3041" spans="1:4" s="977" customFormat="1" ht="18" customHeight="1" x14ac:dyDescent="0.2">
      <c r="A3041" s="1351" t="s">
        <v>5638</v>
      </c>
      <c r="B3041" s="1244" t="s">
        <v>5621</v>
      </c>
      <c r="C3041" s="1244" t="s">
        <v>5622</v>
      </c>
      <c r="D3041" s="1352">
        <v>7772</v>
      </c>
    </row>
    <row r="3042" spans="1:4" s="977" customFormat="1" ht="18" customHeight="1" x14ac:dyDescent="0.2">
      <c r="A3042" s="1351" t="s">
        <v>5639</v>
      </c>
      <c r="B3042" s="1244" t="s">
        <v>4915</v>
      </c>
      <c r="C3042" s="1244" t="s">
        <v>4915</v>
      </c>
      <c r="D3042" s="1352">
        <v>494.16</v>
      </c>
    </row>
    <row r="3043" spans="1:4" s="977" customFormat="1" ht="18" customHeight="1" x14ac:dyDescent="0.2">
      <c r="A3043" s="1351" t="s">
        <v>5640</v>
      </c>
      <c r="B3043" s="1244" t="s">
        <v>5641</v>
      </c>
      <c r="C3043" s="1244" t="s">
        <v>5642</v>
      </c>
      <c r="D3043" s="1352">
        <v>18046.75</v>
      </c>
    </row>
    <row r="3044" spans="1:4" s="977" customFormat="1" ht="18" customHeight="1" x14ac:dyDescent="0.2">
      <c r="A3044" s="1351" t="s">
        <v>5645</v>
      </c>
      <c r="B3044" s="1244" t="s">
        <v>5621</v>
      </c>
      <c r="C3044" s="1244" t="s">
        <v>5622</v>
      </c>
      <c r="D3044" s="1352">
        <v>7772</v>
      </c>
    </row>
    <row r="3045" spans="1:4" s="977" customFormat="1" ht="18" customHeight="1" x14ac:dyDescent="0.2">
      <c r="A3045" s="1351" t="s">
        <v>5646</v>
      </c>
      <c r="B3045" s="1244" t="s">
        <v>5621</v>
      </c>
      <c r="C3045" s="1244" t="s">
        <v>5622</v>
      </c>
      <c r="D3045" s="1352">
        <v>7772</v>
      </c>
    </row>
    <row r="3046" spans="1:4" s="977" customFormat="1" ht="18" customHeight="1" x14ac:dyDescent="0.2">
      <c r="A3046" s="1351" t="s">
        <v>5647</v>
      </c>
      <c r="B3046" s="1244" t="s">
        <v>5621</v>
      </c>
      <c r="C3046" s="1244" t="s">
        <v>5622</v>
      </c>
      <c r="D3046" s="1352">
        <v>7772</v>
      </c>
    </row>
    <row r="3047" spans="1:4" s="977" customFormat="1" ht="18" customHeight="1" x14ac:dyDescent="0.2">
      <c r="A3047" s="1351" t="s">
        <v>5648</v>
      </c>
      <c r="B3047" s="1244" t="s">
        <v>5621</v>
      </c>
      <c r="C3047" s="1244" t="s">
        <v>5622</v>
      </c>
      <c r="D3047" s="1352">
        <v>7772</v>
      </c>
    </row>
    <row r="3048" spans="1:4" s="977" customFormat="1" ht="18" customHeight="1" x14ac:dyDescent="0.2">
      <c r="A3048" s="1351" t="s">
        <v>5649</v>
      </c>
      <c r="B3048" s="1244" t="s">
        <v>5621</v>
      </c>
      <c r="C3048" s="1244" t="s">
        <v>5622</v>
      </c>
      <c r="D3048" s="1352">
        <v>7772</v>
      </c>
    </row>
    <row r="3049" spans="1:4" s="977" customFormat="1" ht="18" customHeight="1" x14ac:dyDescent="0.2">
      <c r="A3049" s="1351" t="s">
        <v>5650</v>
      </c>
      <c r="B3049" s="1244" t="s">
        <v>5621</v>
      </c>
      <c r="C3049" s="1244" t="s">
        <v>5622</v>
      </c>
      <c r="D3049" s="1352">
        <v>7772</v>
      </c>
    </row>
    <row r="3050" spans="1:4" s="977" customFormat="1" ht="18" customHeight="1" x14ac:dyDescent="0.2">
      <c r="A3050" s="1351" t="s">
        <v>5651</v>
      </c>
      <c r="B3050" s="1244" t="s">
        <v>5621</v>
      </c>
      <c r="C3050" s="1244" t="s">
        <v>5622</v>
      </c>
      <c r="D3050" s="1352">
        <v>7772</v>
      </c>
    </row>
    <row r="3051" spans="1:4" s="977" customFormat="1" ht="18" customHeight="1" x14ac:dyDescent="0.2">
      <c r="A3051" s="1351" t="s">
        <v>5652</v>
      </c>
      <c r="B3051" s="1244" t="s">
        <v>5621</v>
      </c>
      <c r="C3051" s="1244" t="s">
        <v>5622</v>
      </c>
      <c r="D3051" s="1352">
        <v>7772</v>
      </c>
    </row>
    <row r="3052" spans="1:4" s="977" customFormat="1" ht="18" customHeight="1" x14ac:dyDescent="0.2">
      <c r="A3052" s="1351" t="s">
        <v>5653</v>
      </c>
      <c r="B3052" s="1244" t="s">
        <v>5621</v>
      </c>
      <c r="C3052" s="1244" t="s">
        <v>5622</v>
      </c>
      <c r="D3052" s="1352">
        <v>7772</v>
      </c>
    </row>
    <row r="3053" spans="1:4" s="977" customFormat="1" ht="18" customHeight="1" x14ac:dyDescent="0.2">
      <c r="A3053" s="1351" t="s">
        <v>5654</v>
      </c>
      <c r="B3053" s="1244" t="s">
        <v>5621</v>
      </c>
      <c r="C3053" s="1244" t="s">
        <v>5622</v>
      </c>
      <c r="D3053" s="1352">
        <v>7772</v>
      </c>
    </row>
    <row r="3054" spans="1:4" s="977" customFormat="1" ht="18" customHeight="1" x14ac:dyDescent="0.2">
      <c r="A3054" s="1351" t="s">
        <v>5655</v>
      </c>
      <c r="B3054" s="1244" t="s">
        <v>5621</v>
      </c>
      <c r="C3054" s="1244" t="s">
        <v>5622</v>
      </c>
      <c r="D3054" s="1352">
        <v>7772</v>
      </c>
    </row>
    <row r="3055" spans="1:4" s="977" customFormat="1" ht="18" customHeight="1" x14ac:dyDescent="0.2">
      <c r="A3055" s="1351" t="s">
        <v>5656</v>
      </c>
      <c r="B3055" s="1244" t="s">
        <v>5621</v>
      </c>
      <c r="C3055" s="1244" t="s">
        <v>5622</v>
      </c>
      <c r="D3055" s="1352">
        <v>7772</v>
      </c>
    </row>
    <row r="3056" spans="1:4" s="977" customFormat="1" ht="18" customHeight="1" x14ac:dyDescent="0.2">
      <c r="A3056" s="1351" t="s">
        <v>5657</v>
      </c>
      <c r="B3056" s="1244" t="s">
        <v>5621</v>
      </c>
      <c r="C3056" s="1244" t="s">
        <v>5622</v>
      </c>
      <c r="D3056" s="1352">
        <v>7772</v>
      </c>
    </row>
    <row r="3057" spans="1:4" s="977" customFormat="1" ht="18" customHeight="1" x14ac:dyDescent="0.2">
      <c r="A3057" s="1351" t="s">
        <v>5658</v>
      </c>
      <c r="B3057" s="1244" t="s">
        <v>5621</v>
      </c>
      <c r="C3057" s="1244" t="s">
        <v>5622</v>
      </c>
      <c r="D3057" s="1352">
        <v>7772</v>
      </c>
    </row>
    <row r="3058" spans="1:4" s="977" customFormat="1" ht="18" customHeight="1" x14ac:dyDescent="0.2">
      <c r="A3058" s="1351" t="s">
        <v>5659</v>
      </c>
      <c r="B3058" s="1244" t="s">
        <v>5621</v>
      </c>
      <c r="C3058" s="1244" t="s">
        <v>5622</v>
      </c>
      <c r="D3058" s="1352">
        <v>7772</v>
      </c>
    </row>
    <row r="3059" spans="1:4" s="977" customFormat="1" ht="18" customHeight="1" x14ac:dyDescent="0.2">
      <c r="A3059" s="1351" t="s">
        <v>5660</v>
      </c>
      <c r="B3059" s="1244" t="s">
        <v>5621</v>
      </c>
      <c r="C3059" s="1244" t="s">
        <v>5622</v>
      </c>
      <c r="D3059" s="1352">
        <v>7772</v>
      </c>
    </row>
    <row r="3060" spans="1:4" s="977" customFormat="1" ht="18" customHeight="1" x14ac:dyDescent="0.2">
      <c r="A3060" s="1351" t="s">
        <v>5661</v>
      </c>
      <c r="B3060" s="1244" t="s">
        <v>5621</v>
      </c>
      <c r="C3060" s="1244" t="s">
        <v>5622</v>
      </c>
      <c r="D3060" s="1352">
        <v>7772</v>
      </c>
    </row>
    <row r="3061" spans="1:4" s="977" customFormat="1" ht="18" customHeight="1" x14ac:dyDescent="0.2">
      <c r="A3061" s="1351" t="s">
        <v>5662</v>
      </c>
      <c r="B3061" s="1244" t="s">
        <v>5621</v>
      </c>
      <c r="C3061" s="1244" t="s">
        <v>5622</v>
      </c>
      <c r="D3061" s="1352">
        <v>7772</v>
      </c>
    </row>
    <row r="3062" spans="1:4" s="977" customFormat="1" ht="18" customHeight="1" x14ac:dyDescent="0.2">
      <c r="A3062" s="1351" t="s">
        <v>5663</v>
      </c>
      <c r="B3062" s="1244" t="s">
        <v>5621</v>
      </c>
      <c r="C3062" s="1244" t="s">
        <v>5622</v>
      </c>
      <c r="D3062" s="1352">
        <v>7772</v>
      </c>
    </row>
    <row r="3063" spans="1:4" s="977" customFormat="1" ht="18" customHeight="1" x14ac:dyDescent="0.2">
      <c r="A3063" s="1351" t="s">
        <v>5664</v>
      </c>
      <c r="B3063" s="1244" t="s">
        <v>5665</v>
      </c>
      <c r="C3063" s="1244" t="s">
        <v>5666</v>
      </c>
      <c r="D3063" s="1352">
        <v>272.8</v>
      </c>
    </row>
    <row r="3064" spans="1:4" s="977" customFormat="1" ht="18" customHeight="1" x14ac:dyDescent="0.2">
      <c r="A3064" s="1351" t="s">
        <v>5667</v>
      </c>
      <c r="B3064" s="1244" t="s">
        <v>5621</v>
      </c>
      <c r="C3064" s="1244" t="s">
        <v>5622</v>
      </c>
      <c r="D3064" s="1352">
        <v>7772</v>
      </c>
    </row>
    <row r="3065" spans="1:4" s="977" customFormat="1" ht="18" customHeight="1" x14ac:dyDescent="0.2">
      <c r="A3065" s="1351" t="s">
        <v>5668</v>
      </c>
      <c r="B3065" s="1244" t="s">
        <v>5669</v>
      </c>
      <c r="C3065" s="1244" t="s">
        <v>5670</v>
      </c>
      <c r="D3065" s="1352">
        <v>959.32</v>
      </c>
    </row>
    <row r="3066" spans="1:4" s="977" customFormat="1" ht="18" customHeight="1" x14ac:dyDescent="0.2">
      <c r="A3066" s="1351" t="s">
        <v>5671</v>
      </c>
      <c r="B3066" s="1244" t="s">
        <v>5672</v>
      </c>
      <c r="C3066" s="1244" t="s">
        <v>5673</v>
      </c>
      <c r="D3066" s="1352">
        <v>2690.01</v>
      </c>
    </row>
    <row r="3067" spans="1:4" s="977" customFormat="1" ht="18" customHeight="1" x14ac:dyDescent="0.2">
      <c r="A3067" s="1351" t="s">
        <v>5674</v>
      </c>
      <c r="B3067" s="1244" t="s">
        <v>5672</v>
      </c>
      <c r="C3067" s="1244" t="s">
        <v>5673</v>
      </c>
      <c r="D3067" s="1352">
        <v>2690.01</v>
      </c>
    </row>
    <row r="3068" spans="1:4" s="977" customFormat="1" ht="18" customHeight="1" x14ac:dyDescent="0.2">
      <c r="A3068" s="1351" t="s">
        <v>5675</v>
      </c>
      <c r="B3068" s="1244" t="s">
        <v>5672</v>
      </c>
      <c r="C3068" s="1244" t="s">
        <v>5673</v>
      </c>
      <c r="D3068" s="1352">
        <v>2690</v>
      </c>
    </row>
    <row r="3069" spans="1:4" s="977" customFormat="1" ht="18" customHeight="1" x14ac:dyDescent="0.2">
      <c r="A3069" s="1351" t="s">
        <v>5676</v>
      </c>
      <c r="B3069" s="1244" t="s">
        <v>5677</v>
      </c>
      <c r="C3069" s="1244" t="s">
        <v>5678</v>
      </c>
      <c r="D3069" s="1352">
        <v>12231.04</v>
      </c>
    </row>
    <row r="3070" spans="1:4" s="977" customFormat="1" ht="18" customHeight="1" x14ac:dyDescent="0.2">
      <c r="A3070" s="1351" t="s">
        <v>5679</v>
      </c>
      <c r="B3070" s="1244" t="s">
        <v>5677</v>
      </c>
      <c r="C3070" s="1244" t="s">
        <v>5678</v>
      </c>
      <c r="D3070" s="1352">
        <v>12231.04</v>
      </c>
    </row>
    <row r="3071" spans="1:4" s="977" customFormat="1" ht="18" customHeight="1" x14ac:dyDescent="0.2">
      <c r="A3071" s="1351" t="s">
        <v>5680</v>
      </c>
      <c r="B3071" s="1244" t="s">
        <v>5677</v>
      </c>
      <c r="C3071" s="1244" t="s">
        <v>5678</v>
      </c>
      <c r="D3071" s="1352">
        <v>12231.04</v>
      </c>
    </row>
    <row r="3072" spans="1:4" s="977" customFormat="1" ht="18" customHeight="1" x14ac:dyDescent="0.2">
      <c r="A3072" s="1351" t="s">
        <v>5681</v>
      </c>
      <c r="B3072" s="1244" t="s">
        <v>5677</v>
      </c>
      <c r="C3072" s="1244" t="s">
        <v>5678</v>
      </c>
      <c r="D3072" s="1352">
        <v>12231.04</v>
      </c>
    </row>
    <row r="3073" spans="1:4" s="977" customFormat="1" ht="18" customHeight="1" x14ac:dyDescent="0.2">
      <c r="A3073" s="1351" t="s">
        <v>5682</v>
      </c>
      <c r="B3073" s="1244" t="s">
        <v>5677</v>
      </c>
      <c r="C3073" s="1244" t="s">
        <v>5678</v>
      </c>
      <c r="D3073" s="1352">
        <v>12231.04</v>
      </c>
    </row>
    <row r="3074" spans="1:4" s="977" customFormat="1" ht="18" customHeight="1" x14ac:dyDescent="0.2">
      <c r="A3074" s="1351" t="s">
        <v>5683</v>
      </c>
      <c r="B3074" s="1244" t="s">
        <v>5677</v>
      </c>
      <c r="C3074" s="1244" t="s">
        <v>5678</v>
      </c>
      <c r="D3074" s="1352">
        <v>12231.04</v>
      </c>
    </row>
    <row r="3075" spans="1:4" s="977" customFormat="1" ht="18" customHeight="1" x14ac:dyDescent="0.2">
      <c r="A3075" s="1351" t="s">
        <v>5684</v>
      </c>
      <c r="B3075" s="1244" t="s">
        <v>5677</v>
      </c>
      <c r="C3075" s="1244" t="s">
        <v>5678</v>
      </c>
      <c r="D3075" s="1352">
        <v>12231.04</v>
      </c>
    </row>
    <row r="3076" spans="1:4" s="977" customFormat="1" ht="18" customHeight="1" x14ac:dyDescent="0.2">
      <c r="A3076" s="1351" t="s">
        <v>5685</v>
      </c>
      <c r="B3076" s="1244" t="s">
        <v>5677</v>
      </c>
      <c r="C3076" s="1244" t="s">
        <v>5678</v>
      </c>
      <c r="D3076" s="1352">
        <v>12231.04</v>
      </c>
    </row>
    <row r="3077" spans="1:4" s="977" customFormat="1" ht="18" customHeight="1" x14ac:dyDescent="0.2">
      <c r="A3077" s="1351" t="s">
        <v>5686</v>
      </c>
      <c r="B3077" s="1244" t="s">
        <v>5677</v>
      </c>
      <c r="C3077" s="1244" t="s">
        <v>5678</v>
      </c>
      <c r="D3077" s="1352">
        <v>12231.04</v>
      </c>
    </row>
    <row r="3078" spans="1:4" s="977" customFormat="1" ht="18" customHeight="1" x14ac:dyDescent="0.2">
      <c r="A3078" s="1351" t="s">
        <v>5687</v>
      </c>
      <c r="B3078" s="1244" t="s">
        <v>5677</v>
      </c>
      <c r="C3078" s="1244" t="s">
        <v>5678</v>
      </c>
      <c r="D3078" s="1352">
        <v>12231.04</v>
      </c>
    </row>
    <row r="3079" spans="1:4" s="977" customFormat="1" ht="18" customHeight="1" x14ac:dyDescent="0.2">
      <c r="A3079" s="1351" t="s">
        <v>5688</v>
      </c>
      <c r="B3079" s="1244" t="s">
        <v>5677</v>
      </c>
      <c r="C3079" s="1244" t="s">
        <v>5678</v>
      </c>
      <c r="D3079" s="1352">
        <v>12231.04</v>
      </c>
    </row>
    <row r="3080" spans="1:4" s="977" customFormat="1" ht="18" customHeight="1" x14ac:dyDescent="0.2">
      <c r="A3080" s="1351" t="s">
        <v>5689</v>
      </c>
      <c r="B3080" s="1244" t="s">
        <v>5677</v>
      </c>
      <c r="C3080" s="1244" t="s">
        <v>5678</v>
      </c>
      <c r="D3080" s="1352">
        <v>12231.04</v>
      </c>
    </row>
    <row r="3081" spans="1:4" s="977" customFormat="1" ht="18" customHeight="1" x14ac:dyDescent="0.2">
      <c r="A3081" s="1351" t="s">
        <v>5690</v>
      </c>
      <c r="B3081" s="1244" t="s">
        <v>5677</v>
      </c>
      <c r="C3081" s="1244" t="s">
        <v>5678</v>
      </c>
      <c r="D3081" s="1352">
        <v>12231.04</v>
      </c>
    </row>
    <row r="3082" spans="1:4" s="977" customFormat="1" ht="18" customHeight="1" x14ac:dyDescent="0.2">
      <c r="A3082" s="1351" t="s">
        <v>5691</v>
      </c>
      <c r="B3082" s="1244" t="s">
        <v>5677</v>
      </c>
      <c r="C3082" s="1244" t="s">
        <v>5678</v>
      </c>
      <c r="D3082" s="1352">
        <v>12231.04</v>
      </c>
    </row>
    <row r="3083" spans="1:4" s="977" customFormat="1" ht="18" customHeight="1" x14ac:dyDescent="0.2">
      <c r="A3083" s="1351" t="s">
        <v>5692</v>
      </c>
      <c r="B3083" s="1244" t="s">
        <v>5677</v>
      </c>
      <c r="C3083" s="1244" t="s">
        <v>5678</v>
      </c>
      <c r="D3083" s="1352">
        <v>12231.04</v>
      </c>
    </row>
    <row r="3084" spans="1:4" s="977" customFormat="1" ht="18" customHeight="1" x14ac:dyDescent="0.2">
      <c r="A3084" s="1351" t="s">
        <v>5693</v>
      </c>
      <c r="B3084" s="1244" t="s">
        <v>5677</v>
      </c>
      <c r="C3084" s="1244" t="s">
        <v>5678</v>
      </c>
      <c r="D3084" s="1352">
        <v>12231.04</v>
      </c>
    </row>
    <row r="3085" spans="1:4" s="977" customFormat="1" ht="18" customHeight="1" x14ac:dyDescent="0.2">
      <c r="A3085" s="1351" t="s">
        <v>5694</v>
      </c>
      <c r="B3085" s="1244" t="s">
        <v>5695</v>
      </c>
      <c r="C3085" s="1244" t="s">
        <v>5696</v>
      </c>
      <c r="D3085" s="1352">
        <v>56161.4</v>
      </c>
    </row>
    <row r="3086" spans="1:4" s="977" customFormat="1" ht="18" customHeight="1" x14ac:dyDescent="0.2">
      <c r="A3086" s="1351" t="s">
        <v>5697</v>
      </c>
      <c r="B3086" s="1244" t="s">
        <v>5695</v>
      </c>
      <c r="C3086" s="1244" t="s">
        <v>5696</v>
      </c>
      <c r="D3086" s="1352">
        <v>56161.4</v>
      </c>
    </row>
    <row r="3087" spans="1:4" s="977" customFormat="1" ht="18" customHeight="1" x14ac:dyDescent="0.2">
      <c r="A3087" s="1351" t="s">
        <v>5700</v>
      </c>
      <c r="B3087" s="1244" t="s">
        <v>5698</v>
      </c>
      <c r="C3087" s="1244" t="s">
        <v>5699</v>
      </c>
      <c r="D3087" s="1352">
        <v>7145.6</v>
      </c>
    </row>
    <row r="3088" spans="1:4" s="977" customFormat="1" ht="18" customHeight="1" x14ac:dyDescent="0.2">
      <c r="A3088" s="1351" t="s">
        <v>5701</v>
      </c>
      <c r="B3088" s="1244" t="s">
        <v>5698</v>
      </c>
      <c r="C3088" s="1244" t="s">
        <v>5699</v>
      </c>
      <c r="D3088" s="1352">
        <v>7145.6</v>
      </c>
    </row>
    <row r="3089" spans="1:4" s="977" customFormat="1" ht="18" customHeight="1" x14ac:dyDescent="0.2">
      <c r="A3089" s="1351" t="s">
        <v>5702</v>
      </c>
      <c r="B3089" s="1244" t="s">
        <v>5698</v>
      </c>
      <c r="C3089" s="1244" t="s">
        <v>5699</v>
      </c>
      <c r="D3089" s="1352">
        <v>7145.6</v>
      </c>
    </row>
    <row r="3090" spans="1:4" s="977" customFormat="1" ht="18" customHeight="1" x14ac:dyDescent="0.2">
      <c r="A3090" s="1351" t="s">
        <v>5703</v>
      </c>
      <c r="B3090" s="1244" t="s">
        <v>5698</v>
      </c>
      <c r="C3090" s="1244" t="s">
        <v>5699</v>
      </c>
      <c r="D3090" s="1352">
        <v>7145.6</v>
      </c>
    </row>
    <row r="3091" spans="1:4" s="977" customFormat="1" ht="18" customHeight="1" x14ac:dyDescent="0.2">
      <c r="A3091" s="1351" t="s">
        <v>5704</v>
      </c>
      <c r="B3091" s="1244" t="s">
        <v>5698</v>
      </c>
      <c r="C3091" s="1244" t="s">
        <v>5699</v>
      </c>
      <c r="D3091" s="1352">
        <v>7145.6</v>
      </c>
    </row>
    <row r="3092" spans="1:4" s="977" customFormat="1" ht="18" customHeight="1" x14ac:dyDescent="0.2">
      <c r="A3092" s="1351" t="s">
        <v>5705</v>
      </c>
      <c r="B3092" s="1244" t="s">
        <v>5698</v>
      </c>
      <c r="C3092" s="1244" t="s">
        <v>5699</v>
      </c>
      <c r="D3092" s="1352">
        <v>7145.6</v>
      </c>
    </row>
    <row r="3093" spans="1:4" s="977" customFormat="1" ht="18" customHeight="1" x14ac:dyDescent="0.2">
      <c r="A3093" s="1351" t="s">
        <v>5706</v>
      </c>
      <c r="B3093" s="1244" t="s">
        <v>5698</v>
      </c>
      <c r="C3093" s="1244" t="s">
        <v>5699</v>
      </c>
      <c r="D3093" s="1352">
        <v>7145.6</v>
      </c>
    </row>
    <row r="3094" spans="1:4" s="977" customFormat="1" ht="18" customHeight="1" x14ac:dyDescent="0.2">
      <c r="A3094" s="1351" t="s">
        <v>5707</v>
      </c>
      <c r="B3094" s="1244" t="s">
        <v>5698</v>
      </c>
      <c r="C3094" s="1244" t="s">
        <v>5699</v>
      </c>
      <c r="D3094" s="1352">
        <v>7145.6</v>
      </c>
    </row>
    <row r="3095" spans="1:4" s="977" customFormat="1" ht="18" customHeight="1" x14ac:dyDescent="0.2">
      <c r="A3095" s="1351" t="s">
        <v>5708</v>
      </c>
      <c r="B3095" s="1244" t="s">
        <v>5698</v>
      </c>
      <c r="C3095" s="1244" t="s">
        <v>5699</v>
      </c>
      <c r="D3095" s="1352">
        <v>7145.6</v>
      </c>
    </row>
    <row r="3096" spans="1:4" s="977" customFormat="1" ht="18" customHeight="1" x14ac:dyDescent="0.2">
      <c r="A3096" s="1351" t="s">
        <v>5709</v>
      </c>
      <c r="B3096" s="1244" t="s">
        <v>5698</v>
      </c>
      <c r="C3096" s="1244" t="s">
        <v>5699</v>
      </c>
      <c r="D3096" s="1352">
        <v>7145.6</v>
      </c>
    </row>
    <row r="3097" spans="1:4" s="977" customFormat="1" ht="18" customHeight="1" x14ac:dyDescent="0.2">
      <c r="A3097" s="1351" t="s">
        <v>5710</v>
      </c>
      <c r="B3097" s="1244" t="s">
        <v>5698</v>
      </c>
      <c r="C3097" s="1244" t="s">
        <v>5699</v>
      </c>
      <c r="D3097" s="1352">
        <v>7145.6</v>
      </c>
    </row>
    <row r="3098" spans="1:4" s="977" customFormat="1" ht="18" customHeight="1" x14ac:dyDescent="0.2">
      <c r="A3098" s="1351" t="s">
        <v>5711</v>
      </c>
      <c r="B3098" s="1244" t="s">
        <v>5698</v>
      </c>
      <c r="C3098" s="1244" t="s">
        <v>5699</v>
      </c>
      <c r="D3098" s="1352">
        <v>7145.6</v>
      </c>
    </row>
    <row r="3099" spans="1:4" s="977" customFormat="1" ht="18" customHeight="1" x14ac:dyDescent="0.2">
      <c r="A3099" s="1351" t="s">
        <v>5712</v>
      </c>
      <c r="B3099" s="1244" t="s">
        <v>5698</v>
      </c>
      <c r="C3099" s="1244" t="s">
        <v>5699</v>
      </c>
      <c r="D3099" s="1352">
        <v>7145.6</v>
      </c>
    </row>
    <row r="3100" spans="1:4" s="977" customFormat="1" ht="18" customHeight="1" x14ac:dyDescent="0.2">
      <c r="A3100" s="1351" t="s">
        <v>5713</v>
      </c>
      <c r="B3100" s="1244" t="s">
        <v>5698</v>
      </c>
      <c r="C3100" s="1244" t="s">
        <v>5699</v>
      </c>
      <c r="D3100" s="1352">
        <v>7145.6</v>
      </c>
    </row>
    <row r="3101" spans="1:4" s="977" customFormat="1" ht="18" customHeight="1" x14ac:dyDescent="0.2">
      <c r="A3101" s="1351" t="s">
        <v>5714</v>
      </c>
      <c r="B3101" s="1244" t="s">
        <v>5698</v>
      </c>
      <c r="C3101" s="1244" t="s">
        <v>5699</v>
      </c>
      <c r="D3101" s="1352">
        <v>7145.6</v>
      </c>
    </row>
    <row r="3102" spans="1:4" s="977" customFormat="1" ht="18" customHeight="1" x14ac:dyDescent="0.2">
      <c r="A3102" s="1351" t="s">
        <v>5715</v>
      </c>
      <c r="B3102" s="1244" t="s">
        <v>2466</v>
      </c>
      <c r="C3102" s="1244" t="s">
        <v>2467</v>
      </c>
      <c r="D3102" s="1352">
        <v>1949.25</v>
      </c>
    </row>
    <row r="3103" spans="1:4" s="977" customFormat="1" ht="18" customHeight="1" x14ac:dyDescent="0.2">
      <c r="A3103" s="1351" t="s">
        <v>5716</v>
      </c>
      <c r="B3103" s="1244" t="s">
        <v>5698</v>
      </c>
      <c r="C3103" s="1244" t="s">
        <v>5699</v>
      </c>
      <c r="D3103" s="1352">
        <v>7145.6</v>
      </c>
    </row>
    <row r="3104" spans="1:4" s="977" customFormat="1" ht="18" customHeight="1" x14ac:dyDescent="0.2">
      <c r="A3104" s="1351" t="s">
        <v>5717</v>
      </c>
      <c r="B3104" s="1244" t="s">
        <v>5698</v>
      </c>
      <c r="C3104" s="1244" t="s">
        <v>5699</v>
      </c>
      <c r="D3104" s="1352">
        <v>7145.6</v>
      </c>
    </row>
    <row r="3105" spans="1:4" s="977" customFormat="1" ht="18" customHeight="1" x14ac:dyDescent="0.2">
      <c r="A3105" s="1351" t="s">
        <v>5718</v>
      </c>
      <c r="B3105" s="1244" t="s">
        <v>5698</v>
      </c>
      <c r="C3105" s="1244" t="s">
        <v>5699</v>
      </c>
      <c r="D3105" s="1352">
        <v>7145.6</v>
      </c>
    </row>
    <row r="3106" spans="1:4" s="977" customFormat="1" ht="18" customHeight="1" x14ac:dyDescent="0.2">
      <c r="A3106" s="1351" t="s">
        <v>5719</v>
      </c>
      <c r="B3106" s="1244" t="s">
        <v>5698</v>
      </c>
      <c r="C3106" s="1244" t="s">
        <v>5699</v>
      </c>
      <c r="D3106" s="1352">
        <v>7145.6</v>
      </c>
    </row>
    <row r="3107" spans="1:4" s="977" customFormat="1" ht="18" customHeight="1" x14ac:dyDescent="0.2">
      <c r="A3107" s="1351" t="s">
        <v>5720</v>
      </c>
      <c r="B3107" s="1244" t="s">
        <v>5698</v>
      </c>
      <c r="C3107" s="1244" t="s">
        <v>5699</v>
      </c>
      <c r="D3107" s="1352">
        <v>7145.6</v>
      </c>
    </row>
    <row r="3108" spans="1:4" s="977" customFormat="1" ht="18" customHeight="1" x14ac:dyDescent="0.2">
      <c r="A3108" s="1351" t="s">
        <v>5721</v>
      </c>
      <c r="B3108" s="1244" t="s">
        <v>5698</v>
      </c>
      <c r="C3108" s="1244" t="s">
        <v>5699</v>
      </c>
      <c r="D3108" s="1352">
        <v>7145.6</v>
      </c>
    </row>
    <row r="3109" spans="1:4" s="977" customFormat="1" ht="18" customHeight="1" x14ac:dyDescent="0.2">
      <c r="A3109" s="1351" t="s">
        <v>5722</v>
      </c>
      <c r="B3109" s="1244" t="s">
        <v>5698</v>
      </c>
      <c r="C3109" s="1244" t="s">
        <v>5699</v>
      </c>
      <c r="D3109" s="1352">
        <v>7145.6</v>
      </c>
    </row>
    <row r="3110" spans="1:4" s="977" customFormat="1" ht="18" customHeight="1" x14ac:dyDescent="0.2">
      <c r="A3110" s="1351" t="s">
        <v>5723</v>
      </c>
      <c r="B3110" s="1244" t="s">
        <v>5698</v>
      </c>
      <c r="C3110" s="1244" t="s">
        <v>5699</v>
      </c>
      <c r="D3110" s="1352">
        <v>7145.6</v>
      </c>
    </row>
    <row r="3111" spans="1:4" s="977" customFormat="1" ht="18" customHeight="1" x14ac:dyDescent="0.2">
      <c r="A3111" s="1351" t="s">
        <v>5724</v>
      </c>
      <c r="B3111" s="1244" t="s">
        <v>2313</v>
      </c>
      <c r="C3111" s="1244" t="s">
        <v>2314</v>
      </c>
      <c r="D3111" s="1352">
        <v>750</v>
      </c>
    </row>
    <row r="3112" spans="1:4" s="977" customFormat="1" ht="18" customHeight="1" x14ac:dyDescent="0.2">
      <c r="A3112" s="1351" t="s">
        <v>5725</v>
      </c>
      <c r="B3112" s="1244" t="s">
        <v>5698</v>
      </c>
      <c r="C3112" s="1244" t="s">
        <v>5699</v>
      </c>
      <c r="D3112" s="1352">
        <v>7145.6</v>
      </c>
    </row>
    <row r="3113" spans="1:4" s="977" customFormat="1" ht="18" customHeight="1" x14ac:dyDescent="0.2">
      <c r="A3113" s="1351" t="s">
        <v>5726</v>
      </c>
      <c r="B3113" s="1244" t="s">
        <v>5698</v>
      </c>
      <c r="C3113" s="1244" t="s">
        <v>5699</v>
      </c>
      <c r="D3113" s="1352">
        <v>7145.6</v>
      </c>
    </row>
    <row r="3114" spans="1:4" s="977" customFormat="1" ht="18" customHeight="1" x14ac:dyDescent="0.2">
      <c r="A3114" s="1351" t="s">
        <v>5727</v>
      </c>
      <c r="B3114" s="1244" t="s">
        <v>5698</v>
      </c>
      <c r="C3114" s="1244" t="s">
        <v>5699</v>
      </c>
      <c r="D3114" s="1352">
        <v>7145.6</v>
      </c>
    </row>
    <row r="3115" spans="1:4" s="977" customFormat="1" ht="18" customHeight="1" x14ac:dyDescent="0.2">
      <c r="A3115" s="1351" t="s">
        <v>5728</v>
      </c>
      <c r="B3115" s="1244" t="s">
        <v>5698</v>
      </c>
      <c r="C3115" s="1244" t="s">
        <v>5699</v>
      </c>
      <c r="D3115" s="1352">
        <v>7145.6</v>
      </c>
    </row>
    <row r="3116" spans="1:4" s="977" customFormat="1" ht="18" customHeight="1" x14ac:dyDescent="0.2">
      <c r="A3116" s="1351" t="s">
        <v>5729</v>
      </c>
      <c r="B3116" s="1244" t="s">
        <v>5698</v>
      </c>
      <c r="C3116" s="1244" t="s">
        <v>5699</v>
      </c>
      <c r="D3116" s="1352">
        <v>7145.6</v>
      </c>
    </row>
    <row r="3117" spans="1:4" s="977" customFormat="1" ht="18" customHeight="1" x14ac:dyDescent="0.2">
      <c r="A3117" s="1351" t="s">
        <v>5730</v>
      </c>
      <c r="B3117" s="1244" t="s">
        <v>5698</v>
      </c>
      <c r="C3117" s="1244" t="s">
        <v>5699</v>
      </c>
      <c r="D3117" s="1352">
        <v>7145.6</v>
      </c>
    </row>
    <row r="3118" spans="1:4" s="977" customFormat="1" ht="18" customHeight="1" x14ac:dyDescent="0.2">
      <c r="A3118" s="1351" t="s">
        <v>5731</v>
      </c>
      <c r="B3118" s="1244" t="s">
        <v>5698</v>
      </c>
      <c r="C3118" s="1244" t="s">
        <v>5699</v>
      </c>
      <c r="D3118" s="1352">
        <v>7145.6</v>
      </c>
    </row>
    <row r="3119" spans="1:4" s="977" customFormat="1" ht="18" customHeight="1" x14ac:dyDescent="0.2">
      <c r="A3119" s="1351" t="s">
        <v>5732</v>
      </c>
      <c r="B3119" s="1244" t="s">
        <v>5698</v>
      </c>
      <c r="C3119" s="1244" t="s">
        <v>5699</v>
      </c>
      <c r="D3119" s="1352">
        <v>7145.6</v>
      </c>
    </row>
    <row r="3120" spans="1:4" s="977" customFormat="1" ht="18" customHeight="1" x14ac:dyDescent="0.2">
      <c r="A3120" s="1351" t="s">
        <v>5733</v>
      </c>
      <c r="B3120" s="1244" t="s">
        <v>5698</v>
      </c>
      <c r="C3120" s="1244" t="s">
        <v>5699</v>
      </c>
      <c r="D3120" s="1352">
        <v>7145.6</v>
      </c>
    </row>
    <row r="3121" spans="1:4" s="977" customFormat="1" ht="18" customHeight="1" x14ac:dyDescent="0.2">
      <c r="A3121" s="1351" t="s">
        <v>5734</v>
      </c>
      <c r="B3121" s="1244" t="s">
        <v>1410</v>
      </c>
      <c r="C3121" s="1244" t="s">
        <v>1411</v>
      </c>
      <c r="D3121" s="1352">
        <v>1279</v>
      </c>
    </row>
    <row r="3122" spans="1:4" s="977" customFormat="1" ht="18" customHeight="1" x14ac:dyDescent="0.2">
      <c r="A3122" s="1351" t="s">
        <v>5735</v>
      </c>
      <c r="B3122" s="1244" t="s">
        <v>5736</v>
      </c>
      <c r="C3122" s="1244" t="s">
        <v>5737</v>
      </c>
      <c r="D3122" s="1352">
        <v>31422.71</v>
      </c>
    </row>
    <row r="3123" spans="1:4" s="977" customFormat="1" ht="18" customHeight="1" x14ac:dyDescent="0.2">
      <c r="A3123" s="1351" t="s">
        <v>5738</v>
      </c>
      <c r="B3123" s="1244" t="s">
        <v>5739</v>
      </c>
      <c r="C3123" s="1244" t="s">
        <v>5740</v>
      </c>
      <c r="D3123" s="1352">
        <v>13137.54</v>
      </c>
    </row>
    <row r="3124" spans="1:4" s="977" customFormat="1" ht="18" customHeight="1" x14ac:dyDescent="0.2">
      <c r="A3124" s="1351" t="s">
        <v>5741</v>
      </c>
      <c r="B3124" s="1244" t="s">
        <v>5739</v>
      </c>
      <c r="C3124" s="1244" t="s">
        <v>5740</v>
      </c>
      <c r="D3124" s="1352">
        <v>13137.54</v>
      </c>
    </row>
    <row r="3125" spans="1:4" s="977" customFormat="1" ht="18" customHeight="1" x14ac:dyDescent="0.2">
      <c r="A3125" s="1351" t="s">
        <v>5742</v>
      </c>
      <c r="B3125" s="1244" t="s">
        <v>5743</v>
      </c>
      <c r="C3125" s="1244" t="s">
        <v>5744</v>
      </c>
      <c r="D3125" s="1352">
        <v>1847.88</v>
      </c>
    </row>
    <row r="3126" spans="1:4" s="977" customFormat="1" ht="18" customHeight="1" x14ac:dyDescent="0.2">
      <c r="A3126" s="1351" t="s">
        <v>5745</v>
      </c>
      <c r="B3126" s="1244" t="s">
        <v>5743</v>
      </c>
      <c r="C3126" s="1244" t="s">
        <v>5744</v>
      </c>
      <c r="D3126" s="1352">
        <v>1847.88</v>
      </c>
    </row>
    <row r="3127" spans="1:4" s="977" customFormat="1" ht="18" customHeight="1" x14ac:dyDescent="0.2">
      <c r="A3127" s="1351" t="s">
        <v>5746</v>
      </c>
      <c r="B3127" s="1244" t="s">
        <v>5743</v>
      </c>
      <c r="C3127" s="1244" t="s">
        <v>5744</v>
      </c>
      <c r="D3127" s="1352">
        <v>1847.88</v>
      </c>
    </row>
    <row r="3128" spans="1:4" s="977" customFormat="1" ht="18" customHeight="1" x14ac:dyDescent="0.2">
      <c r="A3128" s="1351" t="s">
        <v>5747</v>
      </c>
      <c r="B3128" s="1244" t="s">
        <v>5743</v>
      </c>
      <c r="C3128" s="1244" t="s">
        <v>5744</v>
      </c>
      <c r="D3128" s="1352">
        <v>1847.88</v>
      </c>
    </row>
    <row r="3129" spans="1:4" s="977" customFormat="1" ht="18" customHeight="1" x14ac:dyDescent="0.2">
      <c r="A3129" s="1351" t="s">
        <v>5748</v>
      </c>
      <c r="B3129" s="1244" t="s">
        <v>5743</v>
      </c>
      <c r="C3129" s="1244" t="s">
        <v>5744</v>
      </c>
      <c r="D3129" s="1352">
        <v>1847.88</v>
      </c>
    </row>
    <row r="3130" spans="1:4" s="977" customFormat="1" ht="18" customHeight="1" x14ac:dyDescent="0.2">
      <c r="A3130" s="1351" t="s">
        <v>5749</v>
      </c>
      <c r="B3130" s="1244" t="s">
        <v>5743</v>
      </c>
      <c r="C3130" s="1244" t="s">
        <v>5744</v>
      </c>
      <c r="D3130" s="1352">
        <v>1847.88</v>
      </c>
    </row>
    <row r="3131" spans="1:4" s="977" customFormat="1" ht="18" customHeight="1" x14ac:dyDescent="0.2">
      <c r="A3131" s="1351" t="s">
        <v>5750</v>
      </c>
      <c r="B3131" s="1244" t="s">
        <v>5743</v>
      </c>
      <c r="C3131" s="1244" t="s">
        <v>5744</v>
      </c>
      <c r="D3131" s="1352">
        <v>1847.88</v>
      </c>
    </row>
    <row r="3132" spans="1:4" s="977" customFormat="1" ht="18" customHeight="1" x14ac:dyDescent="0.2">
      <c r="A3132" s="1351" t="s">
        <v>5751</v>
      </c>
      <c r="B3132" s="1244" t="s">
        <v>5752</v>
      </c>
      <c r="C3132" s="1244" t="s">
        <v>5753</v>
      </c>
      <c r="D3132" s="1352">
        <v>891.97</v>
      </c>
    </row>
    <row r="3133" spans="1:4" s="977" customFormat="1" ht="18" customHeight="1" x14ac:dyDescent="0.2">
      <c r="A3133" s="1351" t="s">
        <v>5754</v>
      </c>
      <c r="B3133" s="1244" t="s">
        <v>4915</v>
      </c>
      <c r="C3133" s="1244" t="s">
        <v>4915</v>
      </c>
      <c r="D3133" s="1352">
        <v>494.16</v>
      </c>
    </row>
    <row r="3134" spans="1:4" s="977" customFormat="1" ht="18" customHeight="1" x14ac:dyDescent="0.2">
      <c r="A3134" s="1351" t="s">
        <v>5755</v>
      </c>
      <c r="B3134" s="1244" t="s">
        <v>5756</v>
      </c>
      <c r="C3134" s="1244" t="s">
        <v>5757</v>
      </c>
      <c r="D3134" s="1352">
        <v>10171.540000000001</v>
      </c>
    </row>
    <row r="3135" spans="1:4" s="977" customFormat="1" ht="18" customHeight="1" x14ac:dyDescent="0.2">
      <c r="A3135" s="1351" t="s">
        <v>5758</v>
      </c>
      <c r="B3135" s="1244" t="s">
        <v>5756</v>
      </c>
      <c r="C3135" s="1244" t="s">
        <v>5757</v>
      </c>
      <c r="D3135" s="1352">
        <v>10171.540000000001</v>
      </c>
    </row>
    <row r="3136" spans="1:4" s="977" customFormat="1" ht="18" customHeight="1" x14ac:dyDescent="0.2">
      <c r="A3136" s="1351" t="s">
        <v>5759</v>
      </c>
      <c r="B3136" s="1244" t="s">
        <v>5760</v>
      </c>
      <c r="C3136" s="1244" t="s">
        <v>5761</v>
      </c>
      <c r="D3136" s="1352">
        <v>49635.4</v>
      </c>
    </row>
    <row r="3137" spans="1:4" s="977" customFormat="1" ht="18" customHeight="1" x14ac:dyDescent="0.2">
      <c r="A3137" s="1351" t="s">
        <v>5762</v>
      </c>
      <c r="B3137" s="1244" t="s">
        <v>5763</v>
      </c>
      <c r="C3137" s="1244" t="s">
        <v>5764</v>
      </c>
      <c r="D3137" s="1352">
        <v>1</v>
      </c>
    </row>
    <row r="3138" spans="1:4" s="977" customFormat="1" ht="18" customHeight="1" x14ac:dyDescent="0.2">
      <c r="A3138" s="1351" t="s">
        <v>5765</v>
      </c>
      <c r="B3138" s="1244" t="s">
        <v>5766</v>
      </c>
      <c r="C3138" s="1244" t="s">
        <v>5767</v>
      </c>
      <c r="D3138" s="1352">
        <v>1669.24</v>
      </c>
    </row>
    <row r="3139" spans="1:4" s="977" customFormat="1" ht="18" customHeight="1" x14ac:dyDescent="0.2">
      <c r="A3139" s="1351" t="s">
        <v>5768</v>
      </c>
      <c r="B3139" s="1244" t="s">
        <v>5766</v>
      </c>
      <c r="C3139" s="1244" t="s">
        <v>5767</v>
      </c>
      <c r="D3139" s="1352">
        <v>1669.24</v>
      </c>
    </row>
    <row r="3140" spans="1:4" s="977" customFormat="1" ht="18" customHeight="1" x14ac:dyDescent="0.2">
      <c r="A3140" s="1351" t="s">
        <v>5769</v>
      </c>
      <c r="B3140" s="1244" t="s">
        <v>5766</v>
      </c>
      <c r="C3140" s="1244" t="s">
        <v>5767</v>
      </c>
      <c r="D3140" s="1352">
        <v>1669.24</v>
      </c>
    </row>
    <row r="3141" spans="1:4" s="977" customFormat="1" ht="18" customHeight="1" x14ac:dyDescent="0.2">
      <c r="A3141" s="1351" t="s">
        <v>5770</v>
      </c>
      <c r="B3141" s="1244" t="s">
        <v>5766</v>
      </c>
      <c r="C3141" s="1244" t="s">
        <v>5767</v>
      </c>
      <c r="D3141" s="1352">
        <v>1669.24</v>
      </c>
    </row>
    <row r="3142" spans="1:4" s="977" customFormat="1" ht="18" customHeight="1" x14ac:dyDescent="0.2">
      <c r="A3142" s="1351" t="s">
        <v>5771</v>
      </c>
      <c r="B3142" s="1244" t="s">
        <v>5766</v>
      </c>
      <c r="C3142" s="1244" t="s">
        <v>5767</v>
      </c>
      <c r="D3142" s="1352">
        <v>1669.24</v>
      </c>
    </row>
    <row r="3143" spans="1:4" s="977" customFormat="1" ht="18" customHeight="1" x14ac:dyDescent="0.2">
      <c r="A3143" s="1351" t="s">
        <v>5772</v>
      </c>
      <c r="B3143" s="1244" t="s">
        <v>5766</v>
      </c>
      <c r="C3143" s="1244" t="s">
        <v>5767</v>
      </c>
      <c r="D3143" s="1352">
        <v>1669.24</v>
      </c>
    </row>
    <row r="3144" spans="1:4" s="977" customFormat="1" ht="18" customHeight="1" x14ac:dyDescent="0.2">
      <c r="A3144" s="1351" t="s">
        <v>5773</v>
      </c>
      <c r="B3144" s="1244" t="s">
        <v>5766</v>
      </c>
      <c r="C3144" s="1244" t="s">
        <v>5767</v>
      </c>
      <c r="D3144" s="1352">
        <v>1669.24</v>
      </c>
    </row>
    <row r="3145" spans="1:4" s="977" customFormat="1" ht="18" customHeight="1" x14ac:dyDescent="0.2">
      <c r="A3145" s="1351" t="s">
        <v>5774</v>
      </c>
      <c r="B3145" s="1244" t="s">
        <v>5766</v>
      </c>
      <c r="C3145" s="1244" t="s">
        <v>5767</v>
      </c>
      <c r="D3145" s="1352">
        <v>1669.24</v>
      </c>
    </row>
    <row r="3146" spans="1:4" s="977" customFormat="1" ht="18" customHeight="1" x14ac:dyDescent="0.2">
      <c r="A3146" s="1351" t="s">
        <v>5775</v>
      </c>
      <c r="B3146" s="1244" t="s">
        <v>5776</v>
      </c>
      <c r="C3146" s="1244" t="s">
        <v>5777</v>
      </c>
      <c r="D3146" s="1352">
        <v>1390.84</v>
      </c>
    </row>
    <row r="3147" spans="1:4" s="977" customFormat="1" ht="18" customHeight="1" x14ac:dyDescent="0.2">
      <c r="A3147" s="1351" t="s">
        <v>5778</v>
      </c>
      <c r="B3147" s="1244" t="s">
        <v>5776</v>
      </c>
      <c r="C3147" s="1244" t="s">
        <v>5777</v>
      </c>
      <c r="D3147" s="1352">
        <v>1390.84</v>
      </c>
    </row>
    <row r="3148" spans="1:4" s="977" customFormat="1" ht="18" customHeight="1" x14ac:dyDescent="0.2">
      <c r="A3148" s="1351" t="s">
        <v>5779</v>
      </c>
      <c r="B3148" s="1244" t="s">
        <v>5780</v>
      </c>
      <c r="C3148" s="1244" t="s">
        <v>5781</v>
      </c>
      <c r="D3148" s="1352">
        <v>1938.68</v>
      </c>
    </row>
    <row r="3149" spans="1:4" s="977" customFormat="1" ht="18" customHeight="1" x14ac:dyDescent="0.2">
      <c r="A3149" s="1351" t="s">
        <v>5782</v>
      </c>
      <c r="B3149" s="1244" t="s">
        <v>5783</v>
      </c>
      <c r="C3149" s="1244" t="s">
        <v>5784</v>
      </c>
      <c r="D3149" s="1352">
        <v>17714.59</v>
      </c>
    </row>
    <row r="3150" spans="1:4" s="977" customFormat="1" ht="18" customHeight="1" x14ac:dyDescent="0.2">
      <c r="A3150" s="1351" t="s">
        <v>5785</v>
      </c>
      <c r="B3150" s="1244" t="s">
        <v>5786</v>
      </c>
      <c r="C3150" s="1244" t="s">
        <v>5787</v>
      </c>
      <c r="D3150" s="1352">
        <v>9648.73</v>
      </c>
    </row>
    <row r="3151" spans="1:4" s="977" customFormat="1" ht="18" customHeight="1" x14ac:dyDescent="0.2">
      <c r="A3151" s="1351" t="s">
        <v>5788</v>
      </c>
      <c r="B3151" s="1244" t="s">
        <v>5789</v>
      </c>
      <c r="C3151" s="1244" t="s">
        <v>5790</v>
      </c>
      <c r="D3151" s="1352">
        <v>14654.71</v>
      </c>
    </row>
    <row r="3152" spans="1:4" s="977" customFormat="1" ht="18" customHeight="1" x14ac:dyDescent="0.2">
      <c r="A3152" s="1351" t="s">
        <v>5791</v>
      </c>
      <c r="B3152" s="1244" t="s">
        <v>5792</v>
      </c>
      <c r="C3152" s="1244" t="s">
        <v>2984</v>
      </c>
      <c r="D3152" s="1352">
        <v>50949.84</v>
      </c>
    </row>
    <row r="3153" spans="1:4" s="977" customFormat="1" ht="18" customHeight="1" x14ac:dyDescent="0.2">
      <c r="A3153" s="1351" t="s">
        <v>5793</v>
      </c>
      <c r="B3153" s="1244" t="s">
        <v>5792</v>
      </c>
      <c r="C3153" s="1244" t="s">
        <v>2984</v>
      </c>
      <c r="D3153" s="1352">
        <v>50949.84</v>
      </c>
    </row>
    <row r="3154" spans="1:4" s="977" customFormat="1" ht="18" customHeight="1" x14ac:dyDescent="0.2">
      <c r="A3154" s="1351" t="s">
        <v>5794</v>
      </c>
      <c r="B3154" s="1244" t="s">
        <v>5792</v>
      </c>
      <c r="C3154" s="1244" t="s">
        <v>2984</v>
      </c>
      <c r="D3154" s="1352">
        <v>50949.84</v>
      </c>
    </row>
    <row r="3155" spans="1:4" s="977" customFormat="1" ht="18" customHeight="1" x14ac:dyDescent="0.2">
      <c r="A3155" s="1351" t="s">
        <v>5795</v>
      </c>
      <c r="B3155" s="1244" t="s">
        <v>5796</v>
      </c>
      <c r="C3155" s="1244" t="s">
        <v>5797</v>
      </c>
      <c r="D3155" s="1352">
        <v>69871.44</v>
      </c>
    </row>
    <row r="3156" spans="1:4" s="977" customFormat="1" ht="18" customHeight="1" x14ac:dyDescent="0.2">
      <c r="A3156" s="1351" t="s">
        <v>5798</v>
      </c>
      <c r="B3156" s="1244" t="s">
        <v>5799</v>
      </c>
      <c r="C3156" s="1244" t="s">
        <v>5800</v>
      </c>
      <c r="D3156" s="1352">
        <v>22299</v>
      </c>
    </row>
    <row r="3157" spans="1:4" s="977" customFormat="1" ht="18" customHeight="1" x14ac:dyDescent="0.2">
      <c r="A3157" s="1351" t="s">
        <v>5801</v>
      </c>
      <c r="B3157" s="1244" t="s">
        <v>5802</v>
      </c>
      <c r="C3157" s="1244" t="s">
        <v>5803</v>
      </c>
      <c r="D3157" s="1352">
        <v>4094.23</v>
      </c>
    </row>
    <row r="3158" spans="1:4" s="977" customFormat="1" ht="18" customHeight="1" x14ac:dyDescent="0.2">
      <c r="A3158" s="1351" t="s">
        <v>5804</v>
      </c>
      <c r="B3158" s="1244" t="s">
        <v>5621</v>
      </c>
      <c r="C3158" s="1244" t="s">
        <v>5622</v>
      </c>
      <c r="D3158" s="1352">
        <v>7772</v>
      </c>
    </row>
    <row r="3159" spans="1:4" s="977" customFormat="1" ht="18" customHeight="1" x14ac:dyDescent="0.2">
      <c r="A3159" s="1351" t="s">
        <v>5805</v>
      </c>
      <c r="B3159" s="1244" t="s">
        <v>5621</v>
      </c>
      <c r="C3159" s="1244" t="s">
        <v>5622</v>
      </c>
      <c r="D3159" s="1352">
        <v>7772</v>
      </c>
    </row>
    <row r="3160" spans="1:4" s="977" customFormat="1" ht="18" customHeight="1" x14ac:dyDescent="0.2">
      <c r="A3160" s="1351" t="s">
        <v>5806</v>
      </c>
      <c r="B3160" s="1244" t="s">
        <v>5621</v>
      </c>
      <c r="C3160" s="1244" t="s">
        <v>5622</v>
      </c>
      <c r="D3160" s="1352">
        <v>7772</v>
      </c>
    </row>
    <row r="3161" spans="1:4" s="977" customFormat="1" ht="18" customHeight="1" x14ac:dyDescent="0.2">
      <c r="A3161" s="1351" t="s">
        <v>5807</v>
      </c>
      <c r="B3161" s="1244" t="s">
        <v>5621</v>
      </c>
      <c r="C3161" s="1244" t="s">
        <v>5622</v>
      </c>
      <c r="D3161" s="1352">
        <v>7772</v>
      </c>
    </row>
    <row r="3162" spans="1:4" s="977" customFormat="1" ht="18" customHeight="1" x14ac:dyDescent="0.2">
      <c r="A3162" s="1351" t="s">
        <v>5808</v>
      </c>
      <c r="B3162" s="1244" t="s">
        <v>5621</v>
      </c>
      <c r="C3162" s="1244" t="s">
        <v>5622</v>
      </c>
      <c r="D3162" s="1352">
        <v>7772</v>
      </c>
    </row>
    <row r="3163" spans="1:4" s="977" customFormat="1" ht="18" customHeight="1" x14ac:dyDescent="0.2">
      <c r="A3163" s="1351" t="s">
        <v>5809</v>
      </c>
      <c r="B3163" s="1244" t="s">
        <v>1266</v>
      </c>
      <c r="C3163" s="1244" t="s">
        <v>1267</v>
      </c>
      <c r="D3163" s="1352">
        <v>6850.83</v>
      </c>
    </row>
    <row r="3164" spans="1:4" s="977" customFormat="1" ht="18" customHeight="1" x14ac:dyDescent="0.2">
      <c r="A3164" s="1351" t="s">
        <v>5810</v>
      </c>
      <c r="B3164" s="1244" t="s">
        <v>5621</v>
      </c>
      <c r="C3164" s="1244" t="s">
        <v>5622</v>
      </c>
      <c r="D3164" s="1352">
        <v>7772</v>
      </c>
    </row>
    <row r="3165" spans="1:4" s="977" customFormat="1" ht="18" customHeight="1" x14ac:dyDescent="0.2">
      <c r="A3165" s="1351" t="s">
        <v>5811</v>
      </c>
      <c r="B3165" s="1244" t="s">
        <v>5621</v>
      </c>
      <c r="C3165" s="1244" t="s">
        <v>5622</v>
      </c>
      <c r="D3165" s="1352">
        <v>7772</v>
      </c>
    </row>
    <row r="3166" spans="1:4" s="977" customFormat="1" ht="18" customHeight="1" x14ac:dyDescent="0.2">
      <c r="A3166" s="1351" t="s">
        <v>5812</v>
      </c>
      <c r="B3166" s="1244" t="s">
        <v>5621</v>
      </c>
      <c r="C3166" s="1244" t="s">
        <v>5622</v>
      </c>
      <c r="D3166" s="1352">
        <v>7772</v>
      </c>
    </row>
    <row r="3167" spans="1:4" s="977" customFormat="1" ht="18" customHeight="1" x14ac:dyDescent="0.2">
      <c r="A3167" s="1351" t="s">
        <v>5813</v>
      </c>
      <c r="B3167" s="1244" t="s">
        <v>5621</v>
      </c>
      <c r="C3167" s="1244" t="s">
        <v>5622</v>
      </c>
      <c r="D3167" s="1352">
        <v>7772</v>
      </c>
    </row>
    <row r="3168" spans="1:4" s="977" customFormat="1" ht="18" customHeight="1" x14ac:dyDescent="0.2">
      <c r="A3168" s="1351" t="s">
        <v>5814</v>
      </c>
      <c r="B3168" s="1244" t="s">
        <v>3383</v>
      </c>
      <c r="C3168" s="1244" t="s">
        <v>5815</v>
      </c>
      <c r="D3168" s="1352">
        <v>7772</v>
      </c>
    </row>
    <row r="3169" spans="1:4" s="977" customFormat="1" ht="18" customHeight="1" x14ac:dyDescent="0.2">
      <c r="A3169" s="1351" t="s">
        <v>5816</v>
      </c>
      <c r="B3169" s="1244" t="s">
        <v>5621</v>
      </c>
      <c r="C3169" s="1244" t="s">
        <v>5622</v>
      </c>
      <c r="D3169" s="1352">
        <v>7772</v>
      </c>
    </row>
    <row r="3170" spans="1:4" s="977" customFormat="1" ht="18" customHeight="1" x14ac:dyDescent="0.2">
      <c r="A3170" s="1351" t="s">
        <v>5817</v>
      </c>
      <c r="B3170" s="1244" t="s">
        <v>5621</v>
      </c>
      <c r="C3170" s="1244" t="s">
        <v>5622</v>
      </c>
      <c r="D3170" s="1352">
        <v>7772</v>
      </c>
    </row>
    <row r="3171" spans="1:4" s="977" customFormat="1" ht="18" customHeight="1" x14ac:dyDescent="0.2">
      <c r="A3171" s="1351" t="s">
        <v>5818</v>
      </c>
      <c r="B3171" s="1244" t="s">
        <v>5621</v>
      </c>
      <c r="C3171" s="1244" t="s">
        <v>5622</v>
      </c>
      <c r="D3171" s="1352">
        <v>7772</v>
      </c>
    </row>
    <row r="3172" spans="1:4" s="977" customFormat="1" ht="18" customHeight="1" x14ac:dyDescent="0.2">
      <c r="A3172" s="1351" t="s">
        <v>5819</v>
      </c>
      <c r="B3172" s="1244" t="s">
        <v>5057</v>
      </c>
      <c r="C3172" s="1244" t="s">
        <v>5820</v>
      </c>
      <c r="D3172" s="1352">
        <v>11053.66</v>
      </c>
    </row>
    <row r="3173" spans="1:4" s="977" customFormat="1" ht="18" customHeight="1" x14ac:dyDescent="0.2">
      <c r="A3173" s="1351" t="s">
        <v>5821</v>
      </c>
      <c r="B3173" s="1244" t="s">
        <v>4395</v>
      </c>
      <c r="C3173" s="1244" t="s">
        <v>4396</v>
      </c>
      <c r="D3173" s="1352">
        <v>1023.61</v>
      </c>
    </row>
    <row r="3174" spans="1:4" s="977" customFormat="1" ht="18" customHeight="1" x14ac:dyDescent="0.2">
      <c r="A3174" s="1351" t="s">
        <v>5822</v>
      </c>
      <c r="B3174" s="1244" t="s">
        <v>5823</v>
      </c>
      <c r="C3174" s="1244" t="s">
        <v>5824</v>
      </c>
      <c r="D3174" s="1352">
        <v>2635.36</v>
      </c>
    </row>
    <row r="3175" spans="1:4" s="977" customFormat="1" ht="18" customHeight="1" x14ac:dyDescent="0.2">
      <c r="A3175" s="1351" t="s">
        <v>5825</v>
      </c>
      <c r="B3175" s="1244" t="s">
        <v>5826</v>
      </c>
      <c r="C3175" s="1244" t="s">
        <v>5827</v>
      </c>
      <c r="D3175" s="1352">
        <v>3819.88</v>
      </c>
    </row>
    <row r="3176" spans="1:4" s="977" customFormat="1" ht="18" customHeight="1" x14ac:dyDescent="0.2">
      <c r="A3176" s="1351" t="s">
        <v>5828</v>
      </c>
      <c r="B3176" s="1244" t="s">
        <v>5826</v>
      </c>
      <c r="C3176" s="1244" t="s">
        <v>5827</v>
      </c>
      <c r="D3176" s="1352">
        <v>3819.88</v>
      </c>
    </row>
    <row r="3177" spans="1:4" s="977" customFormat="1" ht="18" customHeight="1" x14ac:dyDescent="0.2">
      <c r="A3177" s="1351" t="s">
        <v>5829</v>
      </c>
      <c r="B3177" s="1244" t="s">
        <v>5826</v>
      </c>
      <c r="C3177" s="1244" t="s">
        <v>5827</v>
      </c>
      <c r="D3177" s="1352">
        <v>3819.88</v>
      </c>
    </row>
    <row r="3178" spans="1:4" s="977" customFormat="1" ht="18" customHeight="1" x14ac:dyDescent="0.2">
      <c r="A3178" s="1351" t="s">
        <v>5830</v>
      </c>
      <c r="B3178" s="1244" t="s">
        <v>5831</v>
      </c>
      <c r="C3178" s="1244" t="s">
        <v>5832</v>
      </c>
      <c r="D3178" s="1352">
        <v>7293.04</v>
      </c>
    </row>
    <row r="3179" spans="1:4" s="977" customFormat="1" ht="18" customHeight="1" x14ac:dyDescent="0.2">
      <c r="A3179" s="1351" t="s">
        <v>5833</v>
      </c>
      <c r="B3179" s="1244" t="s">
        <v>5831</v>
      </c>
      <c r="C3179" s="1244" t="s">
        <v>5832</v>
      </c>
      <c r="D3179" s="1352">
        <v>7293.04</v>
      </c>
    </row>
    <row r="3180" spans="1:4" s="977" customFormat="1" ht="18" customHeight="1" x14ac:dyDescent="0.2">
      <c r="A3180" s="1351" t="s">
        <v>5834</v>
      </c>
      <c r="B3180" s="1244" t="s">
        <v>5835</v>
      </c>
      <c r="C3180" s="1244" t="s">
        <v>5836</v>
      </c>
      <c r="D3180" s="1352">
        <v>7293.04</v>
      </c>
    </row>
    <row r="3181" spans="1:4" s="977" customFormat="1" ht="18" customHeight="1" x14ac:dyDescent="0.2">
      <c r="A3181" s="1351" t="s">
        <v>5837</v>
      </c>
      <c r="B3181" s="1244" t="s">
        <v>5835</v>
      </c>
      <c r="C3181" s="1244" t="s">
        <v>5836</v>
      </c>
      <c r="D3181" s="1352">
        <v>7293.02</v>
      </c>
    </row>
    <row r="3182" spans="1:4" s="977" customFormat="1" ht="18" customHeight="1" x14ac:dyDescent="0.2">
      <c r="A3182" s="1351" t="s">
        <v>5838</v>
      </c>
      <c r="B3182" s="1244" t="s">
        <v>5839</v>
      </c>
      <c r="C3182" s="1244" t="s">
        <v>5840</v>
      </c>
      <c r="D3182" s="1352">
        <v>1662.28</v>
      </c>
    </row>
    <row r="3183" spans="1:4" s="977" customFormat="1" ht="18" customHeight="1" x14ac:dyDescent="0.2">
      <c r="A3183" s="1351" t="s">
        <v>5841</v>
      </c>
      <c r="B3183" s="1244" t="s">
        <v>2466</v>
      </c>
      <c r="C3183" s="1244" t="s">
        <v>2467</v>
      </c>
      <c r="D3183" s="1352">
        <v>1949.25</v>
      </c>
    </row>
    <row r="3184" spans="1:4" s="977" customFormat="1" ht="18" customHeight="1" x14ac:dyDescent="0.2">
      <c r="A3184" s="1351" t="s">
        <v>5842</v>
      </c>
      <c r="B3184" s="1244" t="s">
        <v>5839</v>
      </c>
      <c r="C3184" s="1244" t="s">
        <v>5840</v>
      </c>
      <c r="D3184" s="1352">
        <v>1662.28</v>
      </c>
    </row>
    <row r="3185" spans="1:4" s="977" customFormat="1" ht="18" customHeight="1" x14ac:dyDescent="0.2">
      <c r="A3185" s="1351" t="s">
        <v>5843</v>
      </c>
      <c r="B3185" s="1244" t="s">
        <v>5839</v>
      </c>
      <c r="C3185" s="1244" t="s">
        <v>5840</v>
      </c>
      <c r="D3185" s="1352">
        <v>1662.28</v>
      </c>
    </row>
    <row r="3186" spans="1:4" s="977" customFormat="1" ht="18" customHeight="1" x14ac:dyDescent="0.2">
      <c r="A3186" s="1351" t="s">
        <v>5844</v>
      </c>
      <c r="B3186" s="1244" t="s">
        <v>5845</v>
      </c>
      <c r="C3186" s="1244" t="s">
        <v>5846</v>
      </c>
      <c r="D3186" s="1352">
        <v>8225</v>
      </c>
    </row>
    <row r="3187" spans="1:4" s="977" customFormat="1" ht="18" customHeight="1" x14ac:dyDescent="0.2">
      <c r="A3187" s="1351" t="s">
        <v>5847</v>
      </c>
      <c r="B3187" s="1244" t="s">
        <v>5848</v>
      </c>
      <c r="C3187" s="1244" t="s">
        <v>5849</v>
      </c>
      <c r="D3187" s="1352">
        <v>2833.71</v>
      </c>
    </row>
    <row r="3188" spans="1:4" s="977" customFormat="1" ht="18" customHeight="1" x14ac:dyDescent="0.2">
      <c r="A3188" s="1351" t="s">
        <v>5850</v>
      </c>
      <c r="B3188" s="1244" t="s">
        <v>5848</v>
      </c>
      <c r="C3188" s="1244" t="s">
        <v>5849</v>
      </c>
      <c r="D3188" s="1352">
        <v>2833.71</v>
      </c>
    </row>
    <row r="3189" spans="1:4" s="977" customFormat="1" ht="18" customHeight="1" x14ac:dyDescent="0.2">
      <c r="A3189" s="1351" t="s">
        <v>5851</v>
      </c>
      <c r="B3189" s="1244" t="s">
        <v>5848</v>
      </c>
      <c r="C3189" s="1244" t="s">
        <v>5849</v>
      </c>
      <c r="D3189" s="1352">
        <v>2833.77</v>
      </c>
    </row>
    <row r="3190" spans="1:4" s="977" customFormat="1" ht="18" customHeight="1" x14ac:dyDescent="0.2">
      <c r="A3190" s="1351" t="s">
        <v>5852</v>
      </c>
      <c r="B3190" s="1244" t="s">
        <v>5853</v>
      </c>
      <c r="C3190" s="1244" t="s">
        <v>5854</v>
      </c>
      <c r="D3190" s="1352">
        <v>2833.71</v>
      </c>
    </row>
    <row r="3191" spans="1:4" s="977" customFormat="1" ht="18" customHeight="1" x14ac:dyDescent="0.2">
      <c r="A3191" s="1351" t="s">
        <v>5855</v>
      </c>
      <c r="B3191" s="1244" t="s">
        <v>5853</v>
      </c>
      <c r="C3191" s="1244" t="s">
        <v>5854</v>
      </c>
      <c r="D3191" s="1352">
        <v>2833.71</v>
      </c>
    </row>
    <row r="3192" spans="1:4" s="977" customFormat="1" ht="18" customHeight="1" x14ac:dyDescent="0.2">
      <c r="A3192" s="1351" t="s">
        <v>5856</v>
      </c>
      <c r="B3192" s="1244" t="s">
        <v>5853</v>
      </c>
      <c r="C3192" s="1244" t="s">
        <v>5854</v>
      </c>
      <c r="D3192" s="1352">
        <v>2833.71</v>
      </c>
    </row>
    <row r="3193" spans="1:4" s="977" customFormat="1" ht="18" customHeight="1" x14ac:dyDescent="0.2">
      <c r="A3193" s="1351" t="s">
        <v>5857</v>
      </c>
      <c r="B3193" s="1244" t="s">
        <v>5858</v>
      </c>
      <c r="C3193" s="1244" t="s">
        <v>5859</v>
      </c>
      <c r="D3193" s="1352">
        <v>2833.71</v>
      </c>
    </row>
    <row r="3194" spans="1:4" s="977" customFormat="1" ht="18" customHeight="1" x14ac:dyDescent="0.2">
      <c r="A3194" s="1351" t="s">
        <v>5860</v>
      </c>
      <c r="B3194" s="1244" t="s">
        <v>2313</v>
      </c>
      <c r="C3194" s="1244" t="s">
        <v>2314</v>
      </c>
      <c r="D3194" s="1352">
        <v>1366.2</v>
      </c>
    </row>
    <row r="3195" spans="1:4" s="977" customFormat="1" ht="18" customHeight="1" x14ac:dyDescent="0.2">
      <c r="A3195" s="1351" t="s">
        <v>5861</v>
      </c>
      <c r="B3195" s="1244" t="s">
        <v>5858</v>
      </c>
      <c r="C3195" s="1244" t="s">
        <v>5859</v>
      </c>
      <c r="D3195" s="1352">
        <v>2833.71</v>
      </c>
    </row>
    <row r="3196" spans="1:4" s="977" customFormat="1" ht="18" customHeight="1" x14ac:dyDescent="0.2">
      <c r="A3196" s="1351" t="s">
        <v>5862</v>
      </c>
      <c r="B3196" s="1244" t="s">
        <v>5858</v>
      </c>
      <c r="C3196" s="1244" t="s">
        <v>5859</v>
      </c>
      <c r="D3196" s="1352">
        <v>2833.71</v>
      </c>
    </row>
    <row r="3197" spans="1:4" s="977" customFormat="1" ht="18" customHeight="1" x14ac:dyDescent="0.2">
      <c r="A3197" s="1351" t="s">
        <v>5863</v>
      </c>
      <c r="B3197" s="1244" t="s">
        <v>5864</v>
      </c>
      <c r="C3197" s="1244" t="s">
        <v>5865</v>
      </c>
      <c r="D3197" s="1352">
        <v>2833.71</v>
      </c>
    </row>
    <row r="3198" spans="1:4" s="977" customFormat="1" ht="18" customHeight="1" x14ac:dyDescent="0.2">
      <c r="A3198" s="1351" t="s">
        <v>5866</v>
      </c>
      <c r="B3198" s="1244" t="s">
        <v>5864</v>
      </c>
      <c r="C3198" s="1244" t="s">
        <v>5865</v>
      </c>
      <c r="D3198" s="1352">
        <v>2833.71</v>
      </c>
    </row>
    <row r="3199" spans="1:4" s="977" customFormat="1" ht="18" customHeight="1" x14ac:dyDescent="0.2">
      <c r="A3199" s="1351" t="s">
        <v>5867</v>
      </c>
      <c r="B3199" s="1244" t="s">
        <v>5864</v>
      </c>
      <c r="C3199" s="1244" t="s">
        <v>5865</v>
      </c>
      <c r="D3199" s="1352">
        <v>2833.71</v>
      </c>
    </row>
    <row r="3200" spans="1:4" s="977" customFormat="1" ht="18" customHeight="1" x14ac:dyDescent="0.2">
      <c r="A3200" s="1351" t="s">
        <v>5868</v>
      </c>
      <c r="B3200" s="1244" t="s">
        <v>5869</v>
      </c>
      <c r="C3200" s="1244" t="s">
        <v>5870</v>
      </c>
      <c r="D3200" s="1352">
        <v>2833.71</v>
      </c>
    </row>
    <row r="3201" spans="1:4" s="977" customFormat="1" ht="18" customHeight="1" x14ac:dyDescent="0.2">
      <c r="A3201" s="1351" t="s">
        <v>5871</v>
      </c>
      <c r="B3201" s="1244" t="s">
        <v>5869</v>
      </c>
      <c r="C3201" s="1244" t="s">
        <v>5870</v>
      </c>
      <c r="D3201" s="1352">
        <v>2833.71</v>
      </c>
    </row>
    <row r="3202" spans="1:4" s="977" customFormat="1" ht="18" customHeight="1" x14ac:dyDescent="0.2">
      <c r="A3202" s="1351" t="s">
        <v>5872</v>
      </c>
      <c r="B3202" s="1244" t="s">
        <v>5869</v>
      </c>
      <c r="C3202" s="1244" t="s">
        <v>5870</v>
      </c>
      <c r="D3202" s="1352">
        <v>2833.71</v>
      </c>
    </row>
    <row r="3203" spans="1:4" s="977" customFormat="1" ht="18" customHeight="1" x14ac:dyDescent="0.2">
      <c r="A3203" s="1351" t="s">
        <v>5873</v>
      </c>
      <c r="B3203" s="1244" t="s">
        <v>5874</v>
      </c>
      <c r="C3203" s="1244" t="s">
        <v>5875</v>
      </c>
      <c r="D3203" s="1352">
        <v>2833.71</v>
      </c>
    </row>
    <row r="3204" spans="1:4" s="977" customFormat="1" ht="18" customHeight="1" x14ac:dyDescent="0.2">
      <c r="A3204" s="1351" t="s">
        <v>5876</v>
      </c>
      <c r="B3204" s="1244" t="s">
        <v>5874</v>
      </c>
      <c r="C3204" s="1244" t="s">
        <v>5875</v>
      </c>
      <c r="D3204" s="1352">
        <v>2833.71</v>
      </c>
    </row>
    <row r="3205" spans="1:4" s="977" customFormat="1" ht="18" customHeight="1" x14ac:dyDescent="0.2">
      <c r="A3205" s="1351" t="s">
        <v>5877</v>
      </c>
      <c r="B3205" s="1244" t="s">
        <v>5878</v>
      </c>
      <c r="C3205" s="1244" t="s">
        <v>5879</v>
      </c>
      <c r="D3205" s="1352">
        <v>4570.1000000000004</v>
      </c>
    </row>
    <row r="3206" spans="1:4" s="977" customFormat="1" ht="18" customHeight="1" x14ac:dyDescent="0.2">
      <c r="A3206" s="1351" t="s">
        <v>5880</v>
      </c>
      <c r="B3206" s="1244" t="s">
        <v>5874</v>
      </c>
      <c r="C3206" s="1244" t="s">
        <v>5875</v>
      </c>
      <c r="D3206" s="1352">
        <v>2833.71</v>
      </c>
    </row>
    <row r="3207" spans="1:4" s="977" customFormat="1" ht="18" customHeight="1" x14ac:dyDescent="0.2">
      <c r="A3207" s="1351" t="s">
        <v>5881</v>
      </c>
      <c r="B3207" s="1244" t="s">
        <v>5882</v>
      </c>
      <c r="C3207" s="1244" t="s">
        <v>5883</v>
      </c>
      <c r="D3207" s="1352">
        <v>2833.71</v>
      </c>
    </row>
    <row r="3208" spans="1:4" s="977" customFormat="1" ht="18" customHeight="1" x14ac:dyDescent="0.2">
      <c r="A3208" s="1351" t="s">
        <v>5884</v>
      </c>
      <c r="B3208" s="1244" t="s">
        <v>5882</v>
      </c>
      <c r="C3208" s="1244" t="s">
        <v>5883</v>
      </c>
      <c r="D3208" s="1352">
        <v>2833.71</v>
      </c>
    </row>
    <row r="3209" spans="1:4" s="977" customFormat="1" ht="18" customHeight="1" x14ac:dyDescent="0.2">
      <c r="A3209" s="1351" t="s">
        <v>5885</v>
      </c>
      <c r="B3209" s="1244" t="s">
        <v>5882</v>
      </c>
      <c r="C3209" s="1244" t="s">
        <v>5883</v>
      </c>
      <c r="D3209" s="1352">
        <v>2833.8</v>
      </c>
    </row>
    <row r="3210" spans="1:4" s="977" customFormat="1" ht="18" customHeight="1" x14ac:dyDescent="0.2">
      <c r="A3210" s="1351" t="s">
        <v>5886</v>
      </c>
      <c r="B3210" s="1244" t="s">
        <v>5887</v>
      </c>
      <c r="C3210" s="1244" t="s">
        <v>5888</v>
      </c>
      <c r="D3210" s="1352">
        <v>11286.51</v>
      </c>
    </row>
    <row r="3211" spans="1:4" s="977" customFormat="1" ht="18" customHeight="1" x14ac:dyDescent="0.2">
      <c r="A3211" s="1351" t="s">
        <v>5889</v>
      </c>
      <c r="B3211" s="1244" t="s">
        <v>5887</v>
      </c>
      <c r="C3211" s="1244" t="s">
        <v>5888</v>
      </c>
      <c r="D3211" s="1352">
        <v>11286.51</v>
      </c>
    </row>
    <row r="3212" spans="1:4" s="977" customFormat="1" ht="18" customHeight="1" x14ac:dyDescent="0.2">
      <c r="A3212" s="1351" t="s">
        <v>5890</v>
      </c>
      <c r="B3212" s="1244" t="s">
        <v>5887</v>
      </c>
      <c r="C3212" s="1244" t="s">
        <v>5888</v>
      </c>
      <c r="D3212" s="1352">
        <v>11286.51</v>
      </c>
    </row>
    <row r="3213" spans="1:4" s="977" customFormat="1" ht="18" customHeight="1" x14ac:dyDescent="0.2">
      <c r="A3213" s="1351" t="s">
        <v>5891</v>
      </c>
      <c r="B3213" s="1244" t="s">
        <v>5887</v>
      </c>
      <c r="C3213" s="1244" t="s">
        <v>5888</v>
      </c>
      <c r="D3213" s="1352">
        <v>11286.51</v>
      </c>
    </row>
    <row r="3214" spans="1:4" s="977" customFormat="1" ht="18" customHeight="1" x14ac:dyDescent="0.2">
      <c r="A3214" s="1351" t="s">
        <v>5892</v>
      </c>
      <c r="B3214" s="1244" t="s">
        <v>5893</v>
      </c>
      <c r="C3214" s="1244" t="s">
        <v>5894</v>
      </c>
      <c r="D3214" s="1352">
        <v>11286.51</v>
      </c>
    </row>
    <row r="3215" spans="1:4" s="977" customFormat="1" ht="18" customHeight="1" x14ac:dyDescent="0.2">
      <c r="A3215" s="1351" t="s">
        <v>5895</v>
      </c>
      <c r="B3215" s="1244" t="s">
        <v>5893</v>
      </c>
      <c r="C3215" s="1244" t="s">
        <v>5894</v>
      </c>
      <c r="D3215" s="1352">
        <v>11286.51</v>
      </c>
    </row>
    <row r="3216" spans="1:4" s="977" customFormat="1" ht="18" customHeight="1" x14ac:dyDescent="0.2">
      <c r="A3216" s="1351" t="s">
        <v>5896</v>
      </c>
      <c r="B3216" s="1244" t="s">
        <v>5897</v>
      </c>
      <c r="C3216" s="1244" t="s">
        <v>5898</v>
      </c>
      <c r="D3216" s="1352">
        <v>2214.3000000000002</v>
      </c>
    </row>
    <row r="3217" spans="1:4" s="977" customFormat="1" ht="18" customHeight="1" x14ac:dyDescent="0.2">
      <c r="A3217" s="1351" t="s">
        <v>5899</v>
      </c>
      <c r="B3217" s="1244" t="s">
        <v>5893</v>
      </c>
      <c r="C3217" s="1244" t="s">
        <v>5894</v>
      </c>
      <c r="D3217" s="1352">
        <v>11286.51</v>
      </c>
    </row>
    <row r="3218" spans="1:4" s="977" customFormat="1" ht="18" customHeight="1" x14ac:dyDescent="0.2">
      <c r="A3218" s="1351" t="s">
        <v>5900</v>
      </c>
      <c r="B3218" s="1244" t="s">
        <v>5893</v>
      </c>
      <c r="C3218" s="1244" t="s">
        <v>5894</v>
      </c>
      <c r="D3218" s="1352">
        <v>11286.51</v>
      </c>
    </row>
    <row r="3219" spans="1:4" s="977" customFormat="1" ht="18" customHeight="1" x14ac:dyDescent="0.2">
      <c r="A3219" s="1351" t="s">
        <v>5901</v>
      </c>
      <c r="B3219" s="1244" t="s">
        <v>5902</v>
      </c>
      <c r="C3219" s="1244" t="s">
        <v>5903</v>
      </c>
      <c r="D3219" s="1352">
        <v>11286.57</v>
      </c>
    </row>
    <row r="3220" spans="1:4" s="977" customFormat="1" ht="18" customHeight="1" x14ac:dyDescent="0.2">
      <c r="A3220" s="1351" t="s">
        <v>5904</v>
      </c>
      <c r="B3220" s="1244" t="s">
        <v>5905</v>
      </c>
      <c r="C3220" s="1244" t="s">
        <v>5906</v>
      </c>
      <c r="D3220" s="1352">
        <v>11286.51</v>
      </c>
    </row>
    <row r="3221" spans="1:4" s="977" customFormat="1" ht="18" customHeight="1" x14ac:dyDescent="0.2">
      <c r="A3221" s="1351" t="s">
        <v>5907</v>
      </c>
      <c r="B3221" s="1244" t="s">
        <v>5905</v>
      </c>
      <c r="C3221" s="1244" t="s">
        <v>5906</v>
      </c>
      <c r="D3221" s="1352">
        <v>11286.51</v>
      </c>
    </row>
    <row r="3222" spans="1:4" s="977" customFormat="1" ht="18" customHeight="1" x14ac:dyDescent="0.2">
      <c r="A3222" s="1351" t="s">
        <v>5908</v>
      </c>
      <c r="B3222" s="1244" t="s">
        <v>5909</v>
      </c>
      <c r="C3222" s="1244" t="s">
        <v>5910</v>
      </c>
      <c r="D3222" s="1352">
        <v>11286.51</v>
      </c>
    </row>
    <row r="3223" spans="1:4" s="977" customFormat="1" ht="18" customHeight="1" x14ac:dyDescent="0.2">
      <c r="A3223" s="1351" t="s">
        <v>5911</v>
      </c>
      <c r="B3223" s="1244" t="s">
        <v>5909</v>
      </c>
      <c r="C3223" s="1244" t="s">
        <v>5910</v>
      </c>
      <c r="D3223" s="1352">
        <v>11286.51</v>
      </c>
    </row>
    <row r="3224" spans="1:4" s="977" customFormat="1" ht="18" customHeight="1" x14ac:dyDescent="0.2">
      <c r="A3224" s="1351" t="s">
        <v>5912</v>
      </c>
      <c r="B3224" s="1244" t="s">
        <v>5913</v>
      </c>
      <c r="C3224" s="1244" t="s">
        <v>5914</v>
      </c>
      <c r="D3224" s="1352">
        <v>11286.51</v>
      </c>
    </row>
    <row r="3225" spans="1:4" s="977" customFormat="1" ht="18" customHeight="1" x14ac:dyDescent="0.2">
      <c r="A3225" s="1351" t="s">
        <v>5915</v>
      </c>
      <c r="B3225" s="1244" t="s">
        <v>5913</v>
      </c>
      <c r="C3225" s="1244" t="s">
        <v>5914</v>
      </c>
      <c r="D3225" s="1352">
        <v>11286.51</v>
      </c>
    </row>
    <row r="3226" spans="1:4" s="977" customFormat="1" ht="18" customHeight="1" x14ac:dyDescent="0.2">
      <c r="A3226" s="1351" t="s">
        <v>5916</v>
      </c>
      <c r="B3226" s="1244" t="s">
        <v>5917</v>
      </c>
      <c r="C3226" s="1244" t="s">
        <v>5918</v>
      </c>
      <c r="D3226" s="1352">
        <v>8932</v>
      </c>
    </row>
    <row r="3227" spans="1:4" s="977" customFormat="1" ht="18" customHeight="1" x14ac:dyDescent="0.2">
      <c r="A3227" s="1351" t="s">
        <v>5919</v>
      </c>
      <c r="B3227" s="1244" t="s">
        <v>1641</v>
      </c>
      <c r="C3227" s="1244" t="s">
        <v>1642</v>
      </c>
      <c r="D3227" s="1352">
        <v>10704.11</v>
      </c>
    </row>
    <row r="3228" spans="1:4" s="977" customFormat="1" ht="18" customHeight="1" x14ac:dyDescent="0.2">
      <c r="A3228" s="1351" t="s">
        <v>5920</v>
      </c>
      <c r="B3228" s="1244" t="s">
        <v>5917</v>
      </c>
      <c r="C3228" s="1244" t="s">
        <v>5918</v>
      </c>
      <c r="D3228" s="1352">
        <v>8932</v>
      </c>
    </row>
    <row r="3229" spans="1:4" s="977" customFormat="1" ht="18" customHeight="1" x14ac:dyDescent="0.2">
      <c r="A3229" s="1351" t="s">
        <v>5921</v>
      </c>
      <c r="B3229" s="1244" t="s">
        <v>5917</v>
      </c>
      <c r="C3229" s="1244" t="s">
        <v>5918</v>
      </c>
      <c r="D3229" s="1352">
        <v>8932</v>
      </c>
    </row>
    <row r="3230" spans="1:4" s="977" customFormat="1" ht="18" customHeight="1" x14ac:dyDescent="0.2">
      <c r="A3230" s="1351" t="s">
        <v>5922</v>
      </c>
      <c r="B3230" s="1244" t="s">
        <v>5917</v>
      </c>
      <c r="C3230" s="1244" t="s">
        <v>5918</v>
      </c>
      <c r="D3230" s="1352">
        <v>8932</v>
      </c>
    </row>
    <row r="3231" spans="1:4" s="977" customFormat="1" ht="18" customHeight="1" x14ac:dyDescent="0.2">
      <c r="A3231" s="1351" t="s">
        <v>5923</v>
      </c>
      <c r="B3231" s="1244" t="s">
        <v>5917</v>
      </c>
      <c r="C3231" s="1244" t="s">
        <v>5918</v>
      </c>
      <c r="D3231" s="1352">
        <v>8932</v>
      </c>
    </row>
    <row r="3232" spans="1:4" s="977" customFormat="1" ht="18" customHeight="1" x14ac:dyDescent="0.2">
      <c r="A3232" s="1351" t="s">
        <v>5924</v>
      </c>
      <c r="B3232" s="1244" t="s">
        <v>5925</v>
      </c>
      <c r="C3232" s="1244" t="s">
        <v>5926</v>
      </c>
      <c r="D3232" s="1352">
        <v>10092</v>
      </c>
    </row>
    <row r="3233" spans="1:4" s="977" customFormat="1" ht="18" customHeight="1" x14ac:dyDescent="0.2">
      <c r="A3233" s="1351" t="s">
        <v>5927</v>
      </c>
      <c r="B3233" s="1244" t="s">
        <v>5925</v>
      </c>
      <c r="C3233" s="1244" t="s">
        <v>5926</v>
      </c>
      <c r="D3233" s="1352">
        <v>10092</v>
      </c>
    </row>
    <row r="3234" spans="1:4" s="977" customFormat="1" ht="18" customHeight="1" x14ac:dyDescent="0.2">
      <c r="A3234" s="1351" t="s">
        <v>5928</v>
      </c>
      <c r="B3234" s="1244" t="s">
        <v>5925</v>
      </c>
      <c r="C3234" s="1244" t="s">
        <v>5926</v>
      </c>
      <c r="D3234" s="1352">
        <v>10092</v>
      </c>
    </row>
    <row r="3235" spans="1:4" s="977" customFormat="1" ht="18" customHeight="1" x14ac:dyDescent="0.2">
      <c r="A3235" s="1351" t="s">
        <v>5929</v>
      </c>
      <c r="B3235" s="1244" t="s">
        <v>5930</v>
      </c>
      <c r="C3235" s="1244" t="s">
        <v>5931</v>
      </c>
      <c r="D3235" s="1352">
        <v>11286.51</v>
      </c>
    </row>
    <row r="3236" spans="1:4" s="977" customFormat="1" ht="18" customHeight="1" x14ac:dyDescent="0.2">
      <c r="A3236" s="1351" t="s">
        <v>5932</v>
      </c>
      <c r="B3236" s="1244" t="s">
        <v>5933</v>
      </c>
      <c r="C3236" s="1244" t="s">
        <v>5934</v>
      </c>
      <c r="D3236" s="1352">
        <v>11286.51</v>
      </c>
    </row>
    <row r="3237" spans="1:4" s="977" customFormat="1" ht="18" customHeight="1" x14ac:dyDescent="0.2">
      <c r="A3237" s="1351" t="s">
        <v>5935</v>
      </c>
      <c r="B3237" s="1244" t="s">
        <v>5933</v>
      </c>
      <c r="C3237" s="1244" t="s">
        <v>5934</v>
      </c>
      <c r="D3237" s="1352">
        <v>11286.51</v>
      </c>
    </row>
    <row r="3238" spans="1:4" s="977" customFormat="1" ht="18" customHeight="1" x14ac:dyDescent="0.2">
      <c r="A3238" s="1351" t="s">
        <v>5936</v>
      </c>
      <c r="B3238" s="1244" t="s">
        <v>5933</v>
      </c>
      <c r="C3238" s="1244" t="s">
        <v>5934</v>
      </c>
      <c r="D3238" s="1352">
        <v>11286.51</v>
      </c>
    </row>
    <row r="3239" spans="1:4" s="977" customFormat="1" ht="18" customHeight="1" x14ac:dyDescent="0.2">
      <c r="A3239" s="1351" t="s">
        <v>5937</v>
      </c>
      <c r="B3239" s="1244" t="s">
        <v>5933</v>
      </c>
      <c r="C3239" s="1244" t="s">
        <v>5934</v>
      </c>
      <c r="D3239" s="1352">
        <v>11286.51</v>
      </c>
    </row>
    <row r="3240" spans="1:4" s="977" customFormat="1" ht="18" customHeight="1" x14ac:dyDescent="0.2">
      <c r="A3240" s="1351" t="s">
        <v>5938</v>
      </c>
      <c r="B3240" s="1244" t="s">
        <v>5933</v>
      </c>
      <c r="C3240" s="1244" t="s">
        <v>5934</v>
      </c>
      <c r="D3240" s="1352">
        <v>11286.51</v>
      </c>
    </row>
    <row r="3241" spans="1:4" s="977" customFormat="1" ht="18" customHeight="1" x14ac:dyDescent="0.2">
      <c r="A3241" s="1351" t="s">
        <v>5939</v>
      </c>
      <c r="B3241" s="1244" t="s">
        <v>5940</v>
      </c>
      <c r="C3241" s="1244" t="s">
        <v>5941</v>
      </c>
      <c r="D3241" s="1352">
        <v>11286.51</v>
      </c>
    </row>
    <row r="3242" spans="1:4" s="977" customFormat="1" ht="18" customHeight="1" x14ac:dyDescent="0.2">
      <c r="A3242" s="1351" t="s">
        <v>5942</v>
      </c>
      <c r="B3242" s="1244" t="s">
        <v>5940</v>
      </c>
      <c r="C3242" s="1244" t="s">
        <v>5941</v>
      </c>
      <c r="D3242" s="1352">
        <v>11286.51</v>
      </c>
    </row>
    <row r="3243" spans="1:4" s="977" customFormat="1" ht="18" customHeight="1" x14ac:dyDescent="0.2">
      <c r="A3243" s="1351" t="s">
        <v>5943</v>
      </c>
      <c r="B3243" s="1244" t="s">
        <v>5944</v>
      </c>
      <c r="C3243" s="1244" t="s">
        <v>5945</v>
      </c>
      <c r="D3243" s="1352">
        <v>1183.73</v>
      </c>
    </row>
    <row r="3244" spans="1:4" s="977" customFormat="1" ht="18" customHeight="1" x14ac:dyDescent="0.2">
      <c r="A3244" s="1351" t="s">
        <v>5946</v>
      </c>
      <c r="B3244" s="1244" t="s">
        <v>5947</v>
      </c>
      <c r="C3244" s="1244" t="s">
        <v>5948</v>
      </c>
      <c r="D3244" s="1352">
        <v>33489.199999999997</v>
      </c>
    </row>
    <row r="3245" spans="1:4" s="977" customFormat="1" ht="18" customHeight="1" x14ac:dyDescent="0.2">
      <c r="A3245" s="1351" t="s">
        <v>5949</v>
      </c>
      <c r="B3245" s="1244" t="s">
        <v>5947</v>
      </c>
      <c r="C3245" s="1244" t="s">
        <v>5948</v>
      </c>
      <c r="D3245" s="1352">
        <v>33489.199999999997</v>
      </c>
    </row>
    <row r="3246" spans="1:4" s="977" customFormat="1" ht="18" customHeight="1" x14ac:dyDescent="0.2">
      <c r="A3246" s="1351" t="s">
        <v>5950</v>
      </c>
      <c r="B3246" s="1244" t="s">
        <v>5951</v>
      </c>
      <c r="C3246" s="1244" t="s">
        <v>5952</v>
      </c>
      <c r="D3246" s="1352">
        <v>10474.08</v>
      </c>
    </row>
    <row r="3247" spans="1:4" s="977" customFormat="1" ht="18" customHeight="1" x14ac:dyDescent="0.2">
      <c r="A3247" s="1351" t="s">
        <v>5953</v>
      </c>
      <c r="B3247" s="1244" t="s">
        <v>5951</v>
      </c>
      <c r="C3247" s="1244" t="s">
        <v>5952</v>
      </c>
      <c r="D3247" s="1352">
        <v>10474.08</v>
      </c>
    </row>
    <row r="3248" spans="1:4" s="977" customFormat="1" ht="18" customHeight="1" x14ac:dyDescent="0.2">
      <c r="A3248" s="1351" t="s">
        <v>5954</v>
      </c>
      <c r="B3248" s="1244" t="s">
        <v>5951</v>
      </c>
      <c r="C3248" s="1244" t="s">
        <v>5952</v>
      </c>
      <c r="D3248" s="1352">
        <v>10474.08</v>
      </c>
    </row>
    <row r="3249" spans="1:4" s="977" customFormat="1" ht="18" customHeight="1" x14ac:dyDescent="0.2">
      <c r="A3249" s="1351" t="s">
        <v>5955</v>
      </c>
      <c r="B3249" s="1244" t="s">
        <v>5956</v>
      </c>
      <c r="C3249" s="1244" t="s">
        <v>5957</v>
      </c>
      <c r="D3249" s="1352">
        <v>48543.21</v>
      </c>
    </row>
    <row r="3250" spans="1:4" s="977" customFormat="1" ht="18" customHeight="1" x14ac:dyDescent="0.2">
      <c r="A3250" s="1351" t="s">
        <v>5958</v>
      </c>
      <c r="B3250" s="1244" t="s">
        <v>5959</v>
      </c>
      <c r="C3250" s="1244" t="s">
        <v>5960</v>
      </c>
      <c r="D3250" s="1352">
        <v>6642.76</v>
      </c>
    </row>
    <row r="3251" spans="1:4" s="977" customFormat="1" ht="18" customHeight="1" x14ac:dyDescent="0.2">
      <c r="A3251" s="1351" t="s">
        <v>5961</v>
      </c>
      <c r="B3251" s="1244" t="s">
        <v>5959</v>
      </c>
      <c r="C3251" s="1244" t="s">
        <v>5960</v>
      </c>
      <c r="D3251" s="1352">
        <v>6642.76</v>
      </c>
    </row>
    <row r="3252" spans="1:4" s="977" customFormat="1" ht="18" customHeight="1" x14ac:dyDescent="0.2">
      <c r="A3252" s="1351" t="s">
        <v>5962</v>
      </c>
      <c r="B3252" s="1244" t="s">
        <v>5963</v>
      </c>
      <c r="C3252" s="1244" t="s">
        <v>5964</v>
      </c>
      <c r="D3252" s="1352">
        <v>4598.1000000000004</v>
      </c>
    </row>
    <row r="3253" spans="1:4" s="977" customFormat="1" ht="18" customHeight="1" x14ac:dyDescent="0.2">
      <c r="A3253" s="1351" t="s">
        <v>5965</v>
      </c>
      <c r="B3253" s="1244" t="s">
        <v>5963</v>
      </c>
      <c r="C3253" s="1244" t="s">
        <v>5964</v>
      </c>
      <c r="D3253" s="1352">
        <v>4598.1099999999997</v>
      </c>
    </row>
    <row r="3254" spans="1:4" s="977" customFormat="1" ht="18" customHeight="1" x14ac:dyDescent="0.2">
      <c r="A3254" s="1351" t="s">
        <v>5966</v>
      </c>
      <c r="B3254" s="1244" t="s">
        <v>5963</v>
      </c>
      <c r="C3254" s="1244" t="s">
        <v>5964</v>
      </c>
      <c r="D3254" s="1352">
        <v>4598.1099999999997</v>
      </c>
    </row>
    <row r="3255" spans="1:4" s="977" customFormat="1" ht="18" customHeight="1" x14ac:dyDescent="0.2">
      <c r="A3255" s="1351" t="s">
        <v>5967</v>
      </c>
      <c r="B3255" s="1244" t="s">
        <v>5968</v>
      </c>
      <c r="C3255" s="1244" t="s">
        <v>5969</v>
      </c>
      <c r="D3255" s="1352">
        <v>10920.62</v>
      </c>
    </row>
    <row r="3256" spans="1:4" s="977" customFormat="1" ht="18" customHeight="1" x14ac:dyDescent="0.2">
      <c r="A3256" s="1351" t="s">
        <v>5970</v>
      </c>
      <c r="B3256" s="1244" t="s">
        <v>5971</v>
      </c>
      <c r="C3256" s="1244" t="s">
        <v>5972</v>
      </c>
      <c r="D3256" s="1352">
        <v>3828</v>
      </c>
    </row>
    <row r="3257" spans="1:4" s="977" customFormat="1" ht="18" customHeight="1" x14ac:dyDescent="0.2">
      <c r="A3257" s="1351" t="s">
        <v>5973</v>
      </c>
      <c r="B3257" s="1244" t="s">
        <v>5789</v>
      </c>
      <c r="C3257" s="1244" t="s">
        <v>5790</v>
      </c>
      <c r="D3257" s="1352">
        <v>14654.87</v>
      </c>
    </row>
    <row r="3258" spans="1:4" s="977" customFormat="1" ht="18" customHeight="1" x14ac:dyDescent="0.2">
      <c r="A3258" s="1351" t="s">
        <v>5974</v>
      </c>
      <c r="B3258" s="1244" t="s">
        <v>5975</v>
      </c>
      <c r="C3258" s="1244" t="s">
        <v>5976</v>
      </c>
      <c r="D3258" s="1352">
        <v>3772</v>
      </c>
    </row>
    <row r="3259" spans="1:4" s="977" customFormat="1" ht="18" customHeight="1" x14ac:dyDescent="0.2">
      <c r="A3259" s="1351" t="s">
        <v>5977</v>
      </c>
      <c r="B3259" s="1244" t="s">
        <v>5978</v>
      </c>
      <c r="C3259" s="1244" t="s">
        <v>5979</v>
      </c>
      <c r="D3259" s="1352">
        <v>2784</v>
      </c>
    </row>
    <row r="3260" spans="1:4" s="977" customFormat="1" ht="18" customHeight="1" x14ac:dyDescent="0.2">
      <c r="A3260" s="1351" t="s">
        <v>5980</v>
      </c>
      <c r="B3260" s="1244" t="s">
        <v>2313</v>
      </c>
      <c r="C3260" s="1244" t="s">
        <v>2314</v>
      </c>
      <c r="D3260" s="1352">
        <v>1793.54</v>
      </c>
    </row>
    <row r="3261" spans="1:4" s="977" customFormat="1" ht="18" customHeight="1" x14ac:dyDescent="0.2">
      <c r="A3261" s="1351" t="s">
        <v>5981</v>
      </c>
      <c r="B3261" s="1244" t="s">
        <v>2313</v>
      </c>
      <c r="C3261" s="1244" t="s">
        <v>2314</v>
      </c>
      <c r="D3261" s="1352">
        <v>1793.56</v>
      </c>
    </row>
    <row r="3262" spans="1:4" s="977" customFormat="1" ht="18" customHeight="1" x14ac:dyDescent="0.2">
      <c r="A3262" s="1351" t="s">
        <v>5982</v>
      </c>
      <c r="B3262" s="1244" t="s">
        <v>5983</v>
      </c>
      <c r="C3262" s="1244" t="s">
        <v>5984</v>
      </c>
      <c r="D3262" s="1352">
        <v>4163.8</v>
      </c>
    </row>
    <row r="3263" spans="1:4" s="977" customFormat="1" ht="18" customHeight="1" x14ac:dyDescent="0.2">
      <c r="A3263" s="1351" t="s">
        <v>5985</v>
      </c>
      <c r="B3263" s="1244" t="s">
        <v>4915</v>
      </c>
      <c r="C3263" s="1244" t="s">
        <v>4915</v>
      </c>
      <c r="D3263" s="1352">
        <v>494.16</v>
      </c>
    </row>
    <row r="3264" spans="1:4" s="977" customFormat="1" ht="18" customHeight="1" x14ac:dyDescent="0.2">
      <c r="A3264" s="1351" t="s">
        <v>5986</v>
      </c>
      <c r="B3264" s="1244" t="s">
        <v>4915</v>
      </c>
      <c r="C3264" s="1244" t="s">
        <v>4915</v>
      </c>
      <c r="D3264" s="1352">
        <v>494.16</v>
      </c>
    </row>
    <row r="3265" spans="1:4" s="977" customFormat="1" ht="18" customHeight="1" x14ac:dyDescent="0.2">
      <c r="A3265" s="1351" t="s">
        <v>5987</v>
      </c>
      <c r="B3265" s="1244" t="s">
        <v>5988</v>
      </c>
      <c r="C3265" s="1244" t="s">
        <v>5989</v>
      </c>
      <c r="D3265" s="1352">
        <v>3313.15</v>
      </c>
    </row>
    <row r="3266" spans="1:4" s="977" customFormat="1" ht="18" customHeight="1" x14ac:dyDescent="0.2">
      <c r="A3266" s="1351" t="s">
        <v>5990</v>
      </c>
      <c r="B3266" s="1244" t="s">
        <v>4915</v>
      </c>
      <c r="C3266" s="1244" t="s">
        <v>4915</v>
      </c>
      <c r="D3266" s="1352">
        <v>494.13</v>
      </c>
    </row>
    <row r="3267" spans="1:4" s="977" customFormat="1" ht="18" customHeight="1" x14ac:dyDescent="0.2">
      <c r="A3267" s="1351" t="s">
        <v>5991</v>
      </c>
      <c r="B3267" s="1244" t="s">
        <v>5992</v>
      </c>
      <c r="C3267" s="1244" t="s">
        <v>5992</v>
      </c>
      <c r="D3267" s="1352">
        <v>1</v>
      </c>
    </row>
    <row r="3268" spans="1:4" s="977" customFormat="1" ht="18" customHeight="1" x14ac:dyDescent="0.2">
      <c r="A3268" s="1351" t="s">
        <v>5993</v>
      </c>
      <c r="B3268" s="1244" t="s">
        <v>5994</v>
      </c>
      <c r="C3268" s="1244" t="s">
        <v>5995</v>
      </c>
      <c r="D3268" s="1352">
        <v>1</v>
      </c>
    </row>
    <row r="3269" spans="1:4" s="977" customFormat="1" ht="18" customHeight="1" x14ac:dyDescent="0.2">
      <c r="A3269" s="1351" t="s">
        <v>5996</v>
      </c>
      <c r="B3269" s="1244" t="s">
        <v>5997</v>
      </c>
      <c r="C3269" s="1244" t="s">
        <v>5998</v>
      </c>
      <c r="D3269" s="1352">
        <v>1</v>
      </c>
    </row>
    <row r="3270" spans="1:4" s="977" customFormat="1" ht="18" customHeight="1" x14ac:dyDescent="0.2">
      <c r="A3270" s="1351" t="s">
        <v>5999</v>
      </c>
      <c r="B3270" s="1244" t="s">
        <v>6000</v>
      </c>
      <c r="C3270" s="1244" t="s">
        <v>6001</v>
      </c>
      <c r="D3270" s="1352">
        <v>1</v>
      </c>
    </row>
    <row r="3271" spans="1:4" s="977" customFormat="1" ht="18" customHeight="1" x14ac:dyDescent="0.2">
      <c r="A3271" s="1351" t="s">
        <v>6002</v>
      </c>
      <c r="B3271" s="1244" t="s">
        <v>6000</v>
      </c>
      <c r="C3271" s="1244" t="s">
        <v>6001</v>
      </c>
      <c r="D3271" s="1352">
        <v>1</v>
      </c>
    </row>
    <row r="3272" spans="1:4" s="977" customFormat="1" ht="18" customHeight="1" x14ac:dyDescent="0.2">
      <c r="A3272" s="1351" t="s">
        <v>6003</v>
      </c>
      <c r="B3272" s="1244" t="s">
        <v>6000</v>
      </c>
      <c r="C3272" s="1244" t="s">
        <v>6001</v>
      </c>
      <c r="D3272" s="1352">
        <v>1</v>
      </c>
    </row>
    <row r="3273" spans="1:4" s="977" customFormat="1" ht="18" customHeight="1" x14ac:dyDescent="0.2">
      <c r="A3273" s="1351" t="s">
        <v>6004</v>
      </c>
      <c r="B3273" s="1244" t="s">
        <v>5983</v>
      </c>
      <c r="C3273" s="1244" t="s">
        <v>5984</v>
      </c>
      <c r="D3273" s="1352">
        <v>5333.7</v>
      </c>
    </row>
    <row r="3274" spans="1:4" s="977" customFormat="1" ht="18" customHeight="1" x14ac:dyDescent="0.2">
      <c r="A3274" s="1351" t="s">
        <v>6005</v>
      </c>
      <c r="B3274" s="1244" t="s">
        <v>6006</v>
      </c>
      <c r="C3274" s="1244" t="s">
        <v>6007</v>
      </c>
      <c r="D3274" s="1352">
        <v>7003.26</v>
      </c>
    </row>
    <row r="3275" spans="1:4" s="977" customFormat="1" ht="18" customHeight="1" x14ac:dyDescent="0.2">
      <c r="A3275" s="1351" t="s">
        <v>6008</v>
      </c>
      <c r="B3275" s="1244" t="s">
        <v>6006</v>
      </c>
      <c r="C3275" s="1244" t="s">
        <v>6007</v>
      </c>
      <c r="D3275" s="1352">
        <v>7003.26</v>
      </c>
    </row>
    <row r="3276" spans="1:4" s="977" customFormat="1" ht="18" customHeight="1" x14ac:dyDescent="0.2">
      <c r="A3276" s="1351" t="s">
        <v>6009</v>
      </c>
      <c r="B3276" s="1244" t="s">
        <v>6010</v>
      </c>
      <c r="C3276" s="1244" t="s">
        <v>6011</v>
      </c>
      <c r="D3276" s="1352">
        <v>1136.8</v>
      </c>
    </row>
    <row r="3277" spans="1:4" s="977" customFormat="1" ht="18" customHeight="1" x14ac:dyDescent="0.2">
      <c r="A3277" s="1351" t="s">
        <v>6012</v>
      </c>
      <c r="B3277" s="1244" t="s">
        <v>6013</v>
      </c>
      <c r="C3277" s="1244" t="s">
        <v>6014</v>
      </c>
      <c r="D3277" s="1352">
        <v>14302.8</v>
      </c>
    </row>
    <row r="3278" spans="1:4" s="977" customFormat="1" ht="18" customHeight="1" x14ac:dyDescent="0.2">
      <c r="A3278" s="1351" t="s">
        <v>6015</v>
      </c>
      <c r="B3278" s="1244" t="s">
        <v>6013</v>
      </c>
      <c r="C3278" s="1244" t="s">
        <v>6014</v>
      </c>
      <c r="D3278" s="1352">
        <v>14302.8</v>
      </c>
    </row>
    <row r="3279" spans="1:4" s="977" customFormat="1" ht="18" customHeight="1" x14ac:dyDescent="0.2">
      <c r="A3279" s="1351" t="s">
        <v>6016</v>
      </c>
      <c r="B3279" s="1244" t="s">
        <v>6013</v>
      </c>
      <c r="C3279" s="1244" t="s">
        <v>6014</v>
      </c>
      <c r="D3279" s="1352">
        <v>14302.8</v>
      </c>
    </row>
    <row r="3280" spans="1:4" s="977" customFormat="1" ht="18" customHeight="1" x14ac:dyDescent="0.2">
      <c r="A3280" s="1351" t="s">
        <v>6017</v>
      </c>
      <c r="B3280" s="1244" t="s">
        <v>6013</v>
      </c>
      <c r="C3280" s="1244" t="s">
        <v>6014</v>
      </c>
      <c r="D3280" s="1352">
        <v>14302.8</v>
      </c>
    </row>
    <row r="3281" spans="1:4" s="977" customFormat="1" ht="18" customHeight="1" x14ac:dyDescent="0.2">
      <c r="A3281" s="1351" t="s">
        <v>6018</v>
      </c>
      <c r="B3281" s="1244" t="s">
        <v>6013</v>
      </c>
      <c r="C3281" s="1244" t="s">
        <v>6014</v>
      </c>
      <c r="D3281" s="1352">
        <v>14302.8</v>
      </c>
    </row>
    <row r="3282" spans="1:4" s="977" customFormat="1" ht="18" customHeight="1" x14ac:dyDescent="0.2">
      <c r="A3282" s="1351" t="s">
        <v>6019</v>
      </c>
      <c r="B3282" s="1244" t="s">
        <v>6020</v>
      </c>
      <c r="C3282" s="1244" t="s">
        <v>6021</v>
      </c>
      <c r="D3282" s="1352">
        <v>6494.55</v>
      </c>
    </row>
    <row r="3283" spans="1:4" s="977" customFormat="1" ht="18" customHeight="1" x14ac:dyDescent="0.2">
      <c r="A3283" s="1351" t="s">
        <v>6022</v>
      </c>
      <c r="B3283" s="1244" t="s">
        <v>6020</v>
      </c>
      <c r="C3283" s="1244" t="s">
        <v>6021</v>
      </c>
      <c r="D3283" s="1352">
        <v>6494.95</v>
      </c>
    </row>
    <row r="3284" spans="1:4" s="977" customFormat="1" ht="18" customHeight="1" x14ac:dyDescent="0.2">
      <c r="A3284" s="1351" t="s">
        <v>6023</v>
      </c>
      <c r="B3284" s="1244" t="s">
        <v>6020</v>
      </c>
      <c r="C3284" s="1244" t="s">
        <v>6021</v>
      </c>
      <c r="D3284" s="1352">
        <v>6494.55</v>
      </c>
    </row>
    <row r="3285" spans="1:4" s="977" customFormat="1" ht="18" customHeight="1" x14ac:dyDescent="0.2">
      <c r="A3285" s="1351" t="s">
        <v>6024</v>
      </c>
      <c r="B3285" s="1244" t="s">
        <v>6020</v>
      </c>
      <c r="C3285" s="1244" t="s">
        <v>6021</v>
      </c>
      <c r="D3285" s="1352">
        <v>6494.55</v>
      </c>
    </row>
    <row r="3286" spans="1:4" s="977" customFormat="1" ht="18" customHeight="1" x14ac:dyDescent="0.2">
      <c r="A3286" s="1351" t="s">
        <v>6025</v>
      </c>
      <c r="B3286" s="1244" t="s">
        <v>6020</v>
      </c>
      <c r="C3286" s="1244" t="s">
        <v>6021</v>
      </c>
      <c r="D3286" s="1352">
        <v>6494.55</v>
      </c>
    </row>
    <row r="3287" spans="1:4" s="977" customFormat="1" ht="18" customHeight="1" x14ac:dyDescent="0.2">
      <c r="A3287" s="1351" t="s">
        <v>6026</v>
      </c>
      <c r="B3287" s="1244" t="s">
        <v>6027</v>
      </c>
      <c r="C3287" s="1244" t="s">
        <v>6028</v>
      </c>
      <c r="D3287" s="1352">
        <v>4932.8999999999996</v>
      </c>
    </row>
    <row r="3288" spans="1:4" s="977" customFormat="1" ht="18" customHeight="1" x14ac:dyDescent="0.2">
      <c r="A3288" s="1351" t="s">
        <v>6029</v>
      </c>
      <c r="B3288" s="1244" t="s">
        <v>6027</v>
      </c>
      <c r="C3288" s="1244" t="s">
        <v>6028</v>
      </c>
      <c r="D3288" s="1352">
        <v>4932.8999999999996</v>
      </c>
    </row>
    <row r="3289" spans="1:4" s="977" customFormat="1" ht="18" customHeight="1" x14ac:dyDescent="0.2">
      <c r="A3289" s="1351" t="s">
        <v>6030</v>
      </c>
      <c r="B3289" s="1244" t="s">
        <v>6027</v>
      </c>
      <c r="C3289" s="1244" t="s">
        <v>6028</v>
      </c>
      <c r="D3289" s="1352">
        <v>4932.8999999999996</v>
      </c>
    </row>
    <row r="3290" spans="1:4" s="977" customFormat="1" ht="18" customHeight="1" x14ac:dyDescent="0.2">
      <c r="A3290" s="1351" t="s">
        <v>6031</v>
      </c>
      <c r="B3290" s="1244" t="s">
        <v>6027</v>
      </c>
      <c r="C3290" s="1244" t="s">
        <v>6028</v>
      </c>
      <c r="D3290" s="1352">
        <v>4932.8999999999996</v>
      </c>
    </row>
    <row r="3291" spans="1:4" s="977" customFormat="1" ht="18" customHeight="1" x14ac:dyDescent="0.2">
      <c r="A3291" s="1351" t="s">
        <v>6032</v>
      </c>
      <c r="B3291" s="1244" t="s">
        <v>6027</v>
      </c>
      <c r="C3291" s="1244" t="s">
        <v>6028</v>
      </c>
      <c r="D3291" s="1352">
        <v>4932.8999999999996</v>
      </c>
    </row>
    <row r="3292" spans="1:4" s="977" customFormat="1" ht="18" customHeight="1" x14ac:dyDescent="0.2">
      <c r="A3292" s="1351" t="s">
        <v>6033</v>
      </c>
      <c r="B3292" s="1244" t="s">
        <v>6034</v>
      </c>
      <c r="C3292" s="1244" t="s">
        <v>6035</v>
      </c>
      <c r="D3292" s="1352">
        <v>1287.5999999999999</v>
      </c>
    </row>
    <row r="3293" spans="1:4" s="977" customFormat="1" ht="18" customHeight="1" x14ac:dyDescent="0.2">
      <c r="A3293" s="1351" t="s">
        <v>6036</v>
      </c>
      <c r="B3293" s="1244" t="s">
        <v>6034</v>
      </c>
      <c r="C3293" s="1244" t="s">
        <v>6035</v>
      </c>
      <c r="D3293" s="1352">
        <v>1287.5999999999999</v>
      </c>
    </row>
    <row r="3294" spans="1:4" s="977" customFormat="1" ht="18" customHeight="1" x14ac:dyDescent="0.2">
      <c r="A3294" s="1351" t="s">
        <v>6037</v>
      </c>
      <c r="B3294" s="1244" t="s">
        <v>2466</v>
      </c>
      <c r="C3294" s="1244" t="s">
        <v>2467</v>
      </c>
      <c r="D3294" s="1352">
        <v>1949.25</v>
      </c>
    </row>
    <row r="3295" spans="1:4" s="977" customFormat="1" ht="18" customHeight="1" x14ac:dyDescent="0.2">
      <c r="A3295" s="1351" t="s">
        <v>6038</v>
      </c>
      <c r="B3295" s="1244" t="s">
        <v>6034</v>
      </c>
      <c r="C3295" s="1244" t="s">
        <v>6035</v>
      </c>
      <c r="D3295" s="1352">
        <v>1287.5999999999999</v>
      </c>
    </row>
    <row r="3296" spans="1:4" s="977" customFormat="1" ht="18" customHeight="1" x14ac:dyDescent="0.2">
      <c r="A3296" s="1351" t="s">
        <v>6039</v>
      </c>
      <c r="B3296" s="1244" t="s">
        <v>6034</v>
      </c>
      <c r="C3296" s="1244" t="s">
        <v>6035</v>
      </c>
      <c r="D3296" s="1352">
        <v>1287.5999999999999</v>
      </c>
    </row>
    <row r="3297" spans="1:4" s="977" customFormat="1" ht="18" customHeight="1" x14ac:dyDescent="0.2">
      <c r="A3297" s="1351" t="s">
        <v>6040</v>
      </c>
      <c r="B3297" s="1244" t="s">
        <v>6034</v>
      </c>
      <c r="C3297" s="1244" t="s">
        <v>6035</v>
      </c>
      <c r="D3297" s="1352">
        <v>1287.5999999999999</v>
      </c>
    </row>
    <row r="3298" spans="1:4" s="977" customFormat="1" ht="18" customHeight="1" x14ac:dyDescent="0.2">
      <c r="A3298" s="1351" t="s">
        <v>6041</v>
      </c>
      <c r="B3298" s="1244" t="s">
        <v>6042</v>
      </c>
      <c r="C3298" s="1244" t="s">
        <v>6043</v>
      </c>
      <c r="D3298" s="1352">
        <v>1287.5999999999999</v>
      </c>
    </row>
    <row r="3299" spans="1:4" s="977" customFormat="1" ht="18" customHeight="1" x14ac:dyDescent="0.2">
      <c r="A3299" s="1351" t="s">
        <v>6044</v>
      </c>
      <c r="B3299" s="1244" t="s">
        <v>6042</v>
      </c>
      <c r="C3299" s="1244" t="s">
        <v>6043</v>
      </c>
      <c r="D3299" s="1352">
        <v>1287.5999999999999</v>
      </c>
    </row>
    <row r="3300" spans="1:4" s="977" customFormat="1" ht="18" customHeight="1" x14ac:dyDescent="0.2">
      <c r="A3300" s="1351" t="s">
        <v>6045</v>
      </c>
      <c r="B3300" s="1244" t="s">
        <v>6042</v>
      </c>
      <c r="C3300" s="1244" t="s">
        <v>6043</v>
      </c>
      <c r="D3300" s="1352">
        <v>1287.5999999999999</v>
      </c>
    </row>
    <row r="3301" spans="1:4" s="977" customFormat="1" ht="18" customHeight="1" x14ac:dyDescent="0.2">
      <c r="A3301" s="1351" t="s">
        <v>6046</v>
      </c>
      <c r="B3301" s="1244" t="s">
        <v>6042</v>
      </c>
      <c r="C3301" s="1244" t="s">
        <v>6043</v>
      </c>
      <c r="D3301" s="1352">
        <v>1287.5999999999999</v>
      </c>
    </row>
    <row r="3302" spans="1:4" s="977" customFormat="1" ht="18" customHeight="1" x14ac:dyDescent="0.2">
      <c r="A3302" s="1351" t="s">
        <v>6047</v>
      </c>
      <c r="B3302" s="1244" t="s">
        <v>6042</v>
      </c>
      <c r="C3302" s="1244" t="s">
        <v>6043</v>
      </c>
      <c r="D3302" s="1352">
        <v>1287.5999999999999</v>
      </c>
    </row>
    <row r="3303" spans="1:4" s="977" customFormat="1" ht="18" customHeight="1" x14ac:dyDescent="0.2">
      <c r="A3303" s="1351" t="s">
        <v>6048</v>
      </c>
      <c r="B3303" s="1244" t="s">
        <v>6049</v>
      </c>
      <c r="C3303" s="1244" t="s">
        <v>6050</v>
      </c>
      <c r="D3303" s="1352">
        <v>34689.4</v>
      </c>
    </row>
    <row r="3304" spans="1:4" s="977" customFormat="1" ht="18" customHeight="1" x14ac:dyDescent="0.2">
      <c r="A3304" s="1351" t="s">
        <v>6051</v>
      </c>
      <c r="B3304" s="1244" t="s">
        <v>6052</v>
      </c>
      <c r="C3304" s="1244" t="s">
        <v>6053</v>
      </c>
      <c r="D3304" s="1352">
        <v>1284.79</v>
      </c>
    </row>
    <row r="3305" spans="1:4" s="977" customFormat="1" ht="18" customHeight="1" x14ac:dyDescent="0.2">
      <c r="A3305" s="1351" t="s">
        <v>6054</v>
      </c>
      <c r="B3305" s="1244" t="s">
        <v>2466</v>
      </c>
      <c r="C3305" s="1244" t="s">
        <v>2467</v>
      </c>
      <c r="D3305" s="1352">
        <v>1949.25</v>
      </c>
    </row>
    <row r="3306" spans="1:4" s="977" customFormat="1" ht="18" customHeight="1" x14ac:dyDescent="0.2">
      <c r="A3306" s="1351" t="s">
        <v>6055</v>
      </c>
      <c r="B3306" s="1244" t="s">
        <v>6052</v>
      </c>
      <c r="C3306" s="1244" t="s">
        <v>6053</v>
      </c>
      <c r="D3306" s="1352">
        <v>1284.79</v>
      </c>
    </row>
    <row r="3307" spans="1:4" s="977" customFormat="1" ht="18" customHeight="1" x14ac:dyDescent="0.2">
      <c r="A3307" s="1351" t="s">
        <v>6056</v>
      </c>
      <c r="B3307" s="1244" t="s">
        <v>6052</v>
      </c>
      <c r="C3307" s="1244" t="s">
        <v>6053</v>
      </c>
      <c r="D3307" s="1352">
        <v>1284.79</v>
      </c>
    </row>
    <row r="3308" spans="1:4" s="977" customFormat="1" ht="18" customHeight="1" x14ac:dyDescent="0.2">
      <c r="A3308" s="1351" t="s">
        <v>6057</v>
      </c>
      <c r="B3308" s="1244" t="s">
        <v>6052</v>
      </c>
      <c r="C3308" s="1244" t="s">
        <v>6053</v>
      </c>
      <c r="D3308" s="1352">
        <v>1284.79</v>
      </c>
    </row>
    <row r="3309" spans="1:4" s="977" customFormat="1" ht="18" customHeight="1" x14ac:dyDescent="0.2">
      <c r="A3309" s="1351" t="s">
        <v>6058</v>
      </c>
      <c r="B3309" s="1244" t="s">
        <v>6052</v>
      </c>
      <c r="C3309" s="1244" t="s">
        <v>6053</v>
      </c>
      <c r="D3309" s="1352">
        <v>1284.79</v>
      </c>
    </row>
    <row r="3310" spans="1:4" s="977" customFormat="1" ht="18" customHeight="1" x14ac:dyDescent="0.2">
      <c r="A3310" s="1351" t="s">
        <v>6059</v>
      </c>
      <c r="B3310" s="1244" t="s">
        <v>6052</v>
      </c>
      <c r="C3310" s="1244" t="s">
        <v>6053</v>
      </c>
      <c r="D3310" s="1352">
        <v>1284.79</v>
      </c>
    </row>
    <row r="3311" spans="1:4" s="977" customFormat="1" ht="18" customHeight="1" x14ac:dyDescent="0.2">
      <c r="A3311" s="1351" t="s">
        <v>6060</v>
      </c>
      <c r="B3311" s="1244" t="s">
        <v>6052</v>
      </c>
      <c r="C3311" s="1244" t="s">
        <v>6053</v>
      </c>
      <c r="D3311" s="1352">
        <v>1284.79</v>
      </c>
    </row>
    <row r="3312" spans="1:4" s="977" customFormat="1" ht="18" customHeight="1" x14ac:dyDescent="0.2">
      <c r="A3312" s="1351" t="s">
        <v>6061</v>
      </c>
      <c r="B3312" s="1244" t="s">
        <v>6052</v>
      </c>
      <c r="C3312" s="1244" t="s">
        <v>6053</v>
      </c>
      <c r="D3312" s="1352">
        <v>1284.79</v>
      </c>
    </row>
    <row r="3313" spans="1:4" s="977" customFormat="1" ht="18" customHeight="1" x14ac:dyDescent="0.2">
      <c r="A3313" s="1351" t="s">
        <v>6062</v>
      </c>
      <c r="B3313" s="1244" t="s">
        <v>6052</v>
      </c>
      <c r="C3313" s="1244" t="s">
        <v>6053</v>
      </c>
      <c r="D3313" s="1352">
        <v>1284.79</v>
      </c>
    </row>
    <row r="3314" spans="1:4" s="977" customFormat="1" ht="18" customHeight="1" x14ac:dyDescent="0.2">
      <c r="A3314" s="1351" t="s">
        <v>6063</v>
      </c>
      <c r="B3314" s="1244" t="s">
        <v>6052</v>
      </c>
      <c r="C3314" s="1244" t="s">
        <v>6053</v>
      </c>
      <c r="D3314" s="1352">
        <v>1284.79</v>
      </c>
    </row>
    <row r="3315" spans="1:4" s="977" customFormat="1" ht="18" customHeight="1" x14ac:dyDescent="0.2">
      <c r="A3315" s="1351" t="s">
        <v>6064</v>
      </c>
      <c r="B3315" s="1244" t="s">
        <v>6052</v>
      </c>
      <c r="C3315" s="1244" t="s">
        <v>6053</v>
      </c>
      <c r="D3315" s="1352">
        <v>1284.79</v>
      </c>
    </row>
    <row r="3316" spans="1:4" s="977" customFormat="1" ht="18" customHeight="1" x14ac:dyDescent="0.2">
      <c r="A3316" s="1351" t="s">
        <v>6065</v>
      </c>
      <c r="B3316" s="1244" t="s">
        <v>6066</v>
      </c>
      <c r="C3316" s="1244" t="s">
        <v>6067</v>
      </c>
      <c r="D3316" s="1352">
        <v>2825.71</v>
      </c>
    </row>
    <row r="3317" spans="1:4" s="977" customFormat="1" ht="18" customHeight="1" x14ac:dyDescent="0.2">
      <c r="A3317" s="1351" t="s">
        <v>6068</v>
      </c>
      <c r="B3317" s="1244" t="s">
        <v>6052</v>
      </c>
      <c r="C3317" s="1244" t="s">
        <v>6053</v>
      </c>
      <c r="D3317" s="1352">
        <v>1284.79</v>
      </c>
    </row>
    <row r="3318" spans="1:4" s="977" customFormat="1" ht="18" customHeight="1" x14ac:dyDescent="0.2">
      <c r="A3318" s="1351" t="s">
        <v>6069</v>
      </c>
      <c r="B3318" s="1244" t="s">
        <v>6052</v>
      </c>
      <c r="C3318" s="1244" t="s">
        <v>6053</v>
      </c>
      <c r="D3318" s="1352">
        <v>1284.79</v>
      </c>
    </row>
    <row r="3319" spans="1:4" s="977" customFormat="1" ht="18" customHeight="1" x14ac:dyDescent="0.2">
      <c r="A3319" s="1351" t="s">
        <v>6070</v>
      </c>
      <c r="B3319" s="1244" t="s">
        <v>6052</v>
      </c>
      <c r="C3319" s="1244" t="s">
        <v>6053</v>
      </c>
      <c r="D3319" s="1352">
        <v>1284.73</v>
      </c>
    </row>
    <row r="3320" spans="1:4" s="977" customFormat="1" ht="18" customHeight="1" x14ac:dyDescent="0.2">
      <c r="A3320" s="1351" t="s">
        <v>6071</v>
      </c>
      <c r="B3320" s="1244" t="s">
        <v>6072</v>
      </c>
      <c r="C3320" s="1244" t="s">
        <v>6073</v>
      </c>
      <c r="D3320" s="1352">
        <v>1899</v>
      </c>
    </row>
    <row r="3321" spans="1:4" s="977" customFormat="1" ht="18" customHeight="1" x14ac:dyDescent="0.2">
      <c r="A3321" s="1351" t="s">
        <v>6074</v>
      </c>
      <c r="B3321" s="1244" t="s">
        <v>2502</v>
      </c>
      <c r="C3321" s="1244" t="s">
        <v>2503</v>
      </c>
      <c r="D3321" s="1352">
        <v>1</v>
      </c>
    </row>
    <row r="3322" spans="1:4" s="977" customFormat="1" ht="18" customHeight="1" x14ac:dyDescent="0.2">
      <c r="A3322" s="1351" t="s">
        <v>6075</v>
      </c>
      <c r="B3322" s="1244" t="s">
        <v>20146</v>
      </c>
      <c r="C3322" s="1244" t="s">
        <v>6076</v>
      </c>
      <c r="D3322" s="1352">
        <v>1778.29</v>
      </c>
    </row>
    <row r="3323" spans="1:4" s="977" customFormat="1" ht="18" customHeight="1" x14ac:dyDescent="0.2">
      <c r="A3323" s="1351" t="s">
        <v>6077</v>
      </c>
      <c r="B3323" s="1244" t="s">
        <v>20147</v>
      </c>
      <c r="C3323" s="1244" t="s">
        <v>6076</v>
      </c>
      <c r="D3323" s="1352">
        <v>1778.28</v>
      </c>
    </row>
    <row r="3324" spans="1:4" s="977" customFormat="1" ht="18" customHeight="1" x14ac:dyDescent="0.2">
      <c r="A3324" s="1351" t="s">
        <v>6078</v>
      </c>
      <c r="B3324" s="1244" t="s">
        <v>20146</v>
      </c>
      <c r="C3324" s="1244" t="s">
        <v>6076</v>
      </c>
      <c r="D3324" s="1352">
        <v>1778.28</v>
      </c>
    </row>
    <row r="3325" spans="1:4" s="977" customFormat="1" ht="18" customHeight="1" x14ac:dyDescent="0.2">
      <c r="A3325" s="1351" t="s">
        <v>6079</v>
      </c>
      <c r="B3325" s="1244" t="s">
        <v>6080</v>
      </c>
      <c r="C3325" s="1244" t="s">
        <v>6081</v>
      </c>
      <c r="D3325" s="1352">
        <v>1036.98</v>
      </c>
    </row>
    <row r="3326" spans="1:4" s="977" customFormat="1" ht="18" customHeight="1" x14ac:dyDescent="0.2">
      <c r="A3326" s="1351" t="s">
        <v>6082</v>
      </c>
      <c r="B3326" s="1244" t="s">
        <v>6083</v>
      </c>
      <c r="C3326" s="1244" t="s">
        <v>6084</v>
      </c>
      <c r="D3326" s="1352">
        <v>5226.96</v>
      </c>
    </row>
    <row r="3327" spans="1:4" s="977" customFormat="1" ht="18" customHeight="1" x14ac:dyDescent="0.2">
      <c r="A3327" s="1351" t="s">
        <v>6085</v>
      </c>
      <c r="B3327" s="1244" t="s">
        <v>6086</v>
      </c>
      <c r="C3327" s="1244" t="s">
        <v>6087</v>
      </c>
      <c r="D3327" s="1352">
        <v>9998.0400000000009</v>
      </c>
    </row>
    <row r="3328" spans="1:4" s="977" customFormat="1" ht="18" customHeight="1" x14ac:dyDescent="0.2">
      <c r="A3328" s="1351" t="s">
        <v>6088</v>
      </c>
      <c r="B3328" s="1244" t="s">
        <v>6086</v>
      </c>
      <c r="C3328" s="1244" t="s">
        <v>6087</v>
      </c>
      <c r="D3328" s="1352">
        <v>9998.0400000000009</v>
      </c>
    </row>
    <row r="3329" spans="1:4" s="977" customFormat="1" ht="18" customHeight="1" x14ac:dyDescent="0.2">
      <c r="A3329" s="1351" t="s">
        <v>6089</v>
      </c>
      <c r="B3329" s="1244" t="s">
        <v>3376</v>
      </c>
      <c r="C3329" s="1244" t="s">
        <v>3377</v>
      </c>
      <c r="D3329" s="1352">
        <v>2699</v>
      </c>
    </row>
    <row r="3330" spans="1:4" s="977" customFormat="1" ht="18" customHeight="1" x14ac:dyDescent="0.2">
      <c r="A3330" s="1351" t="s">
        <v>6090</v>
      </c>
      <c r="B3330" s="1244" t="s">
        <v>6091</v>
      </c>
      <c r="C3330" s="1244" t="s">
        <v>6092</v>
      </c>
      <c r="D3330" s="1352">
        <v>5939.2</v>
      </c>
    </row>
    <row r="3331" spans="1:4" s="977" customFormat="1" ht="18" customHeight="1" x14ac:dyDescent="0.2">
      <c r="A3331" s="1351" t="s">
        <v>6093</v>
      </c>
      <c r="B3331" s="1244" t="s">
        <v>6091</v>
      </c>
      <c r="C3331" s="1244" t="s">
        <v>6092</v>
      </c>
      <c r="D3331" s="1352">
        <v>5939.2</v>
      </c>
    </row>
    <row r="3332" spans="1:4" s="977" customFormat="1" ht="18" customHeight="1" x14ac:dyDescent="0.2">
      <c r="A3332" s="1351" t="s">
        <v>6094</v>
      </c>
      <c r="B3332" s="1244" t="s">
        <v>6095</v>
      </c>
      <c r="C3332" s="1244" t="s">
        <v>6096</v>
      </c>
      <c r="D3332" s="1352">
        <v>2730.64</v>
      </c>
    </row>
    <row r="3333" spans="1:4" s="977" customFormat="1" ht="18" customHeight="1" x14ac:dyDescent="0.2">
      <c r="A3333" s="1351" t="s">
        <v>6097</v>
      </c>
      <c r="B3333" s="1244" t="s">
        <v>2472</v>
      </c>
      <c r="C3333" s="1244" t="s">
        <v>2473</v>
      </c>
      <c r="D3333" s="1352">
        <v>1840</v>
      </c>
    </row>
    <row r="3334" spans="1:4" s="977" customFormat="1" ht="18" customHeight="1" x14ac:dyDescent="0.2">
      <c r="A3334" s="1351" t="s">
        <v>6098</v>
      </c>
      <c r="B3334" s="1244" t="s">
        <v>6095</v>
      </c>
      <c r="C3334" s="1244" t="s">
        <v>6096</v>
      </c>
      <c r="D3334" s="1352">
        <v>2730.64</v>
      </c>
    </row>
    <row r="3335" spans="1:4" s="977" customFormat="1" ht="18" customHeight="1" x14ac:dyDescent="0.2">
      <c r="A3335" s="1351" t="s">
        <v>6099</v>
      </c>
      <c r="B3335" s="1244" t="s">
        <v>20146</v>
      </c>
      <c r="C3335" s="1244" t="s">
        <v>6076</v>
      </c>
      <c r="D3335" s="1352">
        <v>1778.28</v>
      </c>
    </row>
    <row r="3336" spans="1:4" s="977" customFormat="1" ht="18" customHeight="1" x14ac:dyDescent="0.2">
      <c r="A3336" s="1351" t="s">
        <v>6100</v>
      </c>
      <c r="B3336" s="1244" t="s">
        <v>20146</v>
      </c>
      <c r="C3336" s="1244" t="s">
        <v>6076</v>
      </c>
      <c r="D3336" s="1352">
        <v>1778.28</v>
      </c>
    </row>
    <row r="3337" spans="1:4" s="977" customFormat="1" ht="18" customHeight="1" x14ac:dyDescent="0.2">
      <c r="A3337" s="1351" t="s">
        <v>6101</v>
      </c>
      <c r="B3337" s="1244" t="s">
        <v>6102</v>
      </c>
      <c r="C3337" s="1244" t="s">
        <v>6103</v>
      </c>
      <c r="D3337" s="1352">
        <v>1345.31</v>
      </c>
    </row>
    <row r="3338" spans="1:4" s="977" customFormat="1" ht="18" customHeight="1" x14ac:dyDescent="0.2">
      <c r="A3338" s="1351" t="s">
        <v>6104</v>
      </c>
      <c r="B3338" s="1244" t="s">
        <v>20146</v>
      </c>
      <c r="C3338" s="1244" t="s">
        <v>6076</v>
      </c>
      <c r="D3338" s="1352">
        <v>1778.28</v>
      </c>
    </row>
    <row r="3339" spans="1:4" s="977" customFormat="1" ht="18" customHeight="1" x14ac:dyDescent="0.2">
      <c r="A3339" s="1351" t="s">
        <v>6105</v>
      </c>
      <c r="B3339" s="1244" t="s">
        <v>6106</v>
      </c>
      <c r="C3339" s="1244" t="s">
        <v>6107</v>
      </c>
      <c r="D3339" s="1352">
        <v>3271.2</v>
      </c>
    </row>
    <row r="3340" spans="1:4" s="977" customFormat="1" ht="18" customHeight="1" x14ac:dyDescent="0.2">
      <c r="A3340" s="1351" t="s">
        <v>6108</v>
      </c>
      <c r="B3340" s="1244" t="s">
        <v>6106</v>
      </c>
      <c r="C3340" s="1244" t="s">
        <v>6107</v>
      </c>
      <c r="D3340" s="1352">
        <v>3271.2</v>
      </c>
    </row>
    <row r="3341" spans="1:4" s="977" customFormat="1" ht="18" customHeight="1" x14ac:dyDescent="0.2">
      <c r="A3341" s="1351" t="s">
        <v>6109</v>
      </c>
      <c r="B3341" s="1244" t="s">
        <v>6106</v>
      </c>
      <c r="C3341" s="1244" t="s">
        <v>6107</v>
      </c>
      <c r="D3341" s="1352">
        <v>3271.2</v>
      </c>
    </row>
    <row r="3342" spans="1:4" s="977" customFormat="1" ht="18" customHeight="1" x14ac:dyDescent="0.2">
      <c r="A3342" s="1351" t="s">
        <v>6110</v>
      </c>
      <c r="B3342" s="1244" t="s">
        <v>2472</v>
      </c>
      <c r="C3342" s="1244" t="s">
        <v>2473</v>
      </c>
      <c r="D3342" s="1352">
        <v>2300</v>
      </c>
    </row>
    <row r="3343" spans="1:4" s="977" customFormat="1" ht="18" customHeight="1" x14ac:dyDescent="0.2">
      <c r="A3343" s="1351" t="s">
        <v>6111</v>
      </c>
      <c r="B3343" s="1244" t="s">
        <v>6106</v>
      </c>
      <c r="C3343" s="1244" t="s">
        <v>6107</v>
      </c>
      <c r="D3343" s="1352">
        <v>3271.2</v>
      </c>
    </row>
    <row r="3344" spans="1:4" s="977" customFormat="1" ht="18" customHeight="1" x14ac:dyDescent="0.2">
      <c r="A3344" s="1351" t="s">
        <v>6112</v>
      </c>
      <c r="B3344" s="1244" t="s">
        <v>6106</v>
      </c>
      <c r="C3344" s="1244" t="s">
        <v>6107</v>
      </c>
      <c r="D3344" s="1352">
        <v>3271.2</v>
      </c>
    </row>
    <row r="3345" spans="1:4" s="977" customFormat="1" ht="18" customHeight="1" x14ac:dyDescent="0.2">
      <c r="A3345" s="1351" t="s">
        <v>6113</v>
      </c>
      <c r="B3345" s="1244" t="s">
        <v>6106</v>
      </c>
      <c r="C3345" s="1244" t="s">
        <v>6107</v>
      </c>
      <c r="D3345" s="1352">
        <v>3271.2</v>
      </c>
    </row>
    <row r="3346" spans="1:4" s="977" customFormat="1" ht="18" customHeight="1" x14ac:dyDescent="0.2">
      <c r="A3346" s="1351" t="s">
        <v>6114</v>
      </c>
      <c r="B3346" s="1244" t="s">
        <v>6115</v>
      </c>
      <c r="C3346" s="1244" t="s">
        <v>6116</v>
      </c>
      <c r="D3346" s="1352">
        <v>2422.6</v>
      </c>
    </row>
    <row r="3347" spans="1:4" s="977" customFormat="1" ht="18" customHeight="1" x14ac:dyDescent="0.2">
      <c r="A3347" s="1351" t="s">
        <v>6117</v>
      </c>
      <c r="B3347" s="1244" t="s">
        <v>6118</v>
      </c>
      <c r="C3347" s="1244" t="s">
        <v>6119</v>
      </c>
      <c r="D3347" s="1352">
        <v>1567.57</v>
      </c>
    </row>
    <row r="3348" spans="1:4" s="977" customFormat="1" ht="18" customHeight="1" x14ac:dyDescent="0.2">
      <c r="A3348" s="1351" t="s">
        <v>6120</v>
      </c>
      <c r="B3348" s="1244" t="s">
        <v>6118</v>
      </c>
      <c r="C3348" s="1244" t="s">
        <v>6119</v>
      </c>
      <c r="D3348" s="1352">
        <v>1567.57</v>
      </c>
    </row>
    <row r="3349" spans="1:4" s="977" customFormat="1" ht="18" customHeight="1" x14ac:dyDescent="0.2">
      <c r="A3349" s="1351" t="s">
        <v>6121</v>
      </c>
      <c r="B3349" s="1244" t="s">
        <v>6118</v>
      </c>
      <c r="C3349" s="1244" t="s">
        <v>6119</v>
      </c>
      <c r="D3349" s="1352">
        <v>1567.57</v>
      </c>
    </row>
    <row r="3350" spans="1:4" s="977" customFormat="1" ht="18" customHeight="1" x14ac:dyDescent="0.2">
      <c r="A3350" s="1351" t="s">
        <v>6122</v>
      </c>
      <c r="B3350" s="1244" t="s">
        <v>6118</v>
      </c>
      <c r="C3350" s="1244" t="s">
        <v>6119</v>
      </c>
      <c r="D3350" s="1352">
        <v>1567.57</v>
      </c>
    </row>
    <row r="3351" spans="1:4" s="977" customFormat="1" ht="18" customHeight="1" x14ac:dyDescent="0.2">
      <c r="A3351" s="1351" t="s">
        <v>6123</v>
      </c>
      <c r="B3351" s="1244" t="s">
        <v>6118</v>
      </c>
      <c r="C3351" s="1244" t="s">
        <v>6119</v>
      </c>
      <c r="D3351" s="1352">
        <v>1567.57</v>
      </c>
    </row>
    <row r="3352" spans="1:4" s="977" customFormat="1" ht="18" customHeight="1" x14ac:dyDescent="0.2">
      <c r="A3352" s="1351" t="s">
        <v>6124</v>
      </c>
      <c r="B3352" s="1244" t="s">
        <v>6118</v>
      </c>
      <c r="C3352" s="1244" t="s">
        <v>6119</v>
      </c>
      <c r="D3352" s="1352">
        <v>1567.57</v>
      </c>
    </row>
    <row r="3353" spans="1:4" s="977" customFormat="1" ht="18" customHeight="1" x14ac:dyDescent="0.2">
      <c r="A3353" s="1351" t="s">
        <v>6125</v>
      </c>
      <c r="B3353" s="1244" t="s">
        <v>2472</v>
      </c>
      <c r="C3353" s="1244" t="s">
        <v>2473</v>
      </c>
      <c r="D3353" s="1352">
        <v>2070</v>
      </c>
    </row>
    <row r="3354" spans="1:4" s="977" customFormat="1" ht="18" customHeight="1" x14ac:dyDescent="0.2">
      <c r="A3354" s="1351" t="s">
        <v>6126</v>
      </c>
      <c r="B3354" s="1244" t="s">
        <v>6127</v>
      </c>
      <c r="C3354" s="1244" t="s">
        <v>6128</v>
      </c>
      <c r="D3354" s="1352">
        <v>4921.87</v>
      </c>
    </row>
    <row r="3355" spans="1:4" s="977" customFormat="1" ht="18" customHeight="1" x14ac:dyDescent="0.2">
      <c r="A3355" s="1351" t="s">
        <v>6129</v>
      </c>
      <c r="B3355" s="1244" t="s">
        <v>6130</v>
      </c>
      <c r="C3355" s="1244" t="s">
        <v>20148</v>
      </c>
      <c r="D3355" s="1352">
        <v>3773.48</v>
      </c>
    </row>
    <row r="3356" spans="1:4" s="977" customFormat="1" ht="18" customHeight="1" x14ac:dyDescent="0.2">
      <c r="A3356" s="1351" t="s">
        <v>6131</v>
      </c>
      <c r="B3356" s="1244" t="s">
        <v>6132</v>
      </c>
      <c r="C3356" s="1244" t="s">
        <v>6133</v>
      </c>
      <c r="D3356" s="1352">
        <v>17156.400000000001</v>
      </c>
    </row>
    <row r="3357" spans="1:4" s="977" customFormat="1" ht="18" customHeight="1" x14ac:dyDescent="0.2">
      <c r="A3357" s="1351" t="s">
        <v>6134</v>
      </c>
      <c r="B3357" s="1244" t="s">
        <v>6135</v>
      </c>
      <c r="C3357" s="1244" t="s">
        <v>6136</v>
      </c>
      <c r="D3357" s="1352">
        <v>5742</v>
      </c>
    </row>
    <row r="3358" spans="1:4" s="977" customFormat="1" ht="18" customHeight="1" x14ac:dyDescent="0.2">
      <c r="A3358" s="1351" t="s">
        <v>6137</v>
      </c>
      <c r="B3358" s="1244" t="s">
        <v>6138</v>
      </c>
      <c r="C3358" s="1244" t="s">
        <v>6139</v>
      </c>
      <c r="D3358" s="1352">
        <v>30160</v>
      </c>
    </row>
    <row r="3359" spans="1:4" s="977" customFormat="1" ht="18" customHeight="1" x14ac:dyDescent="0.2">
      <c r="A3359" s="1351" t="s">
        <v>6140</v>
      </c>
      <c r="B3359" s="1244" t="s">
        <v>6141</v>
      </c>
      <c r="C3359" s="1244" t="s">
        <v>6142</v>
      </c>
      <c r="D3359" s="1352">
        <v>8676.7999999999993</v>
      </c>
    </row>
    <row r="3360" spans="1:4" s="977" customFormat="1" ht="18" customHeight="1" x14ac:dyDescent="0.2">
      <c r="A3360" s="1351" t="s">
        <v>6145</v>
      </c>
      <c r="B3360" s="1244" t="s">
        <v>6143</v>
      </c>
      <c r="C3360" s="1244" t="s">
        <v>6144</v>
      </c>
      <c r="D3360" s="1352">
        <v>1735.34</v>
      </c>
    </row>
    <row r="3361" spans="1:4" s="977" customFormat="1" ht="18" customHeight="1" x14ac:dyDescent="0.2">
      <c r="A3361" s="1351" t="s">
        <v>6146</v>
      </c>
      <c r="B3361" s="1244" t="s">
        <v>6147</v>
      </c>
      <c r="C3361" s="1244" t="s">
        <v>6148</v>
      </c>
      <c r="D3361" s="1352">
        <v>7830</v>
      </c>
    </row>
    <row r="3362" spans="1:4" s="977" customFormat="1" ht="18" customHeight="1" x14ac:dyDescent="0.2">
      <c r="A3362" s="1351" t="s">
        <v>6149</v>
      </c>
      <c r="B3362" s="1244" t="s">
        <v>20149</v>
      </c>
      <c r="C3362" s="1244" t="s">
        <v>6150</v>
      </c>
      <c r="D3362" s="1352">
        <v>1189.52</v>
      </c>
    </row>
    <row r="3363" spans="1:4" s="977" customFormat="1" ht="18" customHeight="1" x14ac:dyDescent="0.2">
      <c r="A3363" s="1351" t="s">
        <v>6151</v>
      </c>
      <c r="B3363" s="1244" t="s">
        <v>2472</v>
      </c>
      <c r="C3363" s="1244" t="s">
        <v>2473</v>
      </c>
      <c r="D3363" s="1352">
        <v>2300</v>
      </c>
    </row>
    <row r="3364" spans="1:4" s="977" customFormat="1" ht="18" customHeight="1" x14ac:dyDescent="0.2">
      <c r="A3364" s="1351" t="s">
        <v>6152</v>
      </c>
      <c r="B3364" s="1244" t="s">
        <v>6153</v>
      </c>
      <c r="C3364" s="1244" t="s">
        <v>6154</v>
      </c>
      <c r="D3364" s="1352">
        <v>1575.28</v>
      </c>
    </row>
    <row r="3365" spans="1:4" s="977" customFormat="1" ht="18" customHeight="1" x14ac:dyDescent="0.2">
      <c r="A3365" s="1351" t="s">
        <v>6155</v>
      </c>
      <c r="B3365" s="1244" t="s">
        <v>6156</v>
      </c>
      <c r="C3365" s="1244" t="s">
        <v>6157</v>
      </c>
      <c r="D3365" s="1352">
        <v>1</v>
      </c>
    </row>
    <row r="3366" spans="1:4" s="977" customFormat="1" ht="18" customHeight="1" x14ac:dyDescent="0.2">
      <c r="A3366" s="1351" t="s">
        <v>6158</v>
      </c>
      <c r="B3366" s="1244" t="s">
        <v>6159</v>
      </c>
      <c r="C3366" s="1244" t="s">
        <v>6160</v>
      </c>
      <c r="D3366" s="1352">
        <v>19999</v>
      </c>
    </row>
    <row r="3367" spans="1:4" s="977" customFormat="1" ht="18" customHeight="1" x14ac:dyDescent="0.2">
      <c r="A3367" s="1351" t="s">
        <v>6161</v>
      </c>
      <c r="B3367" s="1244" t="s">
        <v>6162</v>
      </c>
      <c r="C3367" s="1244" t="s">
        <v>6163</v>
      </c>
      <c r="D3367" s="1352">
        <v>3426.64</v>
      </c>
    </row>
    <row r="3368" spans="1:4" s="977" customFormat="1" ht="18" customHeight="1" x14ac:dyDescent="0.2">
      <c r="A3368" s="1351" t="s">
        <v>6164</v>
      </c>
      <c r="B3368" s="1244" t="s">
        <v>6162</v>
      </c>
      <c r="C3368" s="1244" t="s">
        <v>6163</v>
      </c>
      <c r="D3368" s="1352">
        <v>3426.64</v>
      </c>
    </row>
    <row r="3369" spans="1:4" s="977" customFormat="1" ht="18" customHeight="1" x14ac:dyDescent="0.2">
      <c r="A3369" s="1351" t="s">
        <v>6165</v>
      </c>
      <c r="B3369" s="1244" t="s">
        <v>6162</v>
      </c>
      <c r="C3369" s="1244" t="s">
        <v>6163</v>
      </c>
      <c r="D3369" s="1352">
        <v>3426.64</v>
      </c>
    </row>
    <row r="3370" spans="1:4" s="977" customFormat="1" ht="18" customHeight="1" x14ac:dyDescent="0.2">
      <c r="A3370" s="1351" t="s">
        <v>6166</v>
      </c>
      <c r="B3370" s="1244" t="s">
        <v>6162</v>
      </c>
      <c r="C3370" s="1244" t="s">
        <v>6163</v>
      </c>
      <c r="D3370" s="1352">
        <v>3426.64</v>
      </c>
    </row>
    <row r="3371" spans="1:4" s="977" customFormat="1" ht="18" customHeight="1" x14ac:dyDescent="0.2">
      <c r="A3371" s="1351" t="s">
        <v>6167</v>
      </c>
      <c r="B3371" s="1244" t="s">
        <v>6168</v>
      </c>
      <c r="C3371" s="1244" t="s">
        <v>6169</v>
      </c>
      <c r="D3371" s="1352">
        <v>999</v>
      </c>
    </row>
    <row r="3372" spans="1:4" s="977" customFormat="1" ht="18" customHeight="1" x14ac:dyDescent="0.2">
      <c r="A3372" s="1351" t="s">
        <v>6170</v>
      </c>
      <c r="B3372" s="1244" t="s">
        <v>6168</v>
      </c>
      <c r="C3372" s="1244" t="s">
        <v>6169</v>
      </c>
      <c r="D3372" s="1352">
        <v>999</v>
      </c>
    </row>
    <row r="3373" spans="1:4" s="977" customFormat="1" ht="18" customHeight="1" x14ac:dyDescent="0.2">
      <c r="A3373" s="1351" t="s">
        <v>6171</v>
      </c>
      <c r="B3373" s="1244" t="s">
        <v>4936</v>
      </c>
      <c r="C3373" s="1244" t="s">
        <v>4937</v>
      </c>
      <c r="D3373" s="1352">
        <v>1044.43</v>
      </c>
    </row>
    <row r="3374" spans="1:4" s="977" customFormat="1" ht="18" customHeight="1" x14ac:dyDescent="0.2">
      <c r="A3374" s="1351" t="s">
        <v>6172</v>
      </c>
      <c r="B3374" s="1244" t="s">
        <v>4212</v>
      </c>
      <c r="C3374" s="1244" t="s">
        <v>4213</v>
      </c>
      <c r="D3374" s="1352">
        <v>1335.84</v>
      </c>
    </row>
    <row r="3375" spans="1:4" s="977" customFormat="1" ht="18" customHeight="1" x14ac:dyDescent="0.2">
      <c r="A3375" s="1351" t="s">
        <v>6173</v>
      </c>
      <c r="B3375" s="1244" t="s">
        <v>6174</v>
      </c>
      <c r="C3375" s="1244" t="s">
        <v>6175</v>
      </c>
      <c r="D3375" s="1352">
        <v>3948.84</v>
      </c>
    </row>
    <row r="3376" spans="1:4" s="977" customFormat="1" ht="18" customHeight="1" x14ac:dyDescent="0.2">
      <c r="A3376" s="1351" t="s">
        <v>6176</v>
      </c>
      <c r="B3376" s="1244" t="s">
        <v>6177</v>
      </c>
      <c r="C3376" s="1244" t="s">
        <v>6178</v>
      </c>
      <c r="D3376" s="1352">
        <v>1973.84</v>
      </c>
    </row>
    <row r="3377" spans="1:4" s="977" customFormat="1" ht="18" customHeight="1" x14ac:dyDescent="0.2">
      <c r="A3377" s="1351" t="s">
        <v>6179</v>
      </c>
      <c r="B3377" s="1244" t="s">
        <v>6180</v>
      </c>
      <c r="C3377" s="1244" t="s">
        <v>2796</v>
      </c>
      <c r="D3377" s="1352">
        <v>20393.61</v>
      </c>
    </row>
    <row r="3378" spans="1:4" s="977" customFormat="1" ht="18" customHeight="1" x14ac:dyDescent="0.2">
      <c r="A3378" s="1351" t="s">
        <v>6181</v>
      </c>
      <c r="B3378" s="1244" t="s">
        <v>6182</v>
      </c>
      <c r="C3378" s="1245"/>
      <c r="D3378" s="1352">
        <v>1499</v>
      </c>
    </row>
    <row r="3379" spans="1:4" s="977" customFormat="1" ht="18" customHeight="1" x14ac:dyDescent="0.2">
      <c r="A3379" s="1351" t="s">
        <v>6183</v>
      </c>
      <c r="B3379" s="1244" t="s">
        <v>6184</v>
      </c>
      <c r="C3379" s="1244" t="s">
        <v>6185</v>
      </c>
      <c r="D3379" s="1352">
        <v>999</v>
      </c>
    </row>
    <row r="3380" spans="1:4" s="977" customFormat="1" ht="18" customHeight="1" x14ac:dyDescent="0.2">
      <c r="A3380" s="1351" t="s">
        <v>6186</v>
      </c>
      <c r="B3380" s="1244" t="s">
        <v>6187</v>
      </c>
      <c r="C3380" s="1244" t="s">
        <v>6188</v>
      </c>
      <c r="D3380" s="1352">
        <v>3404</v>
      </c>
    </row>
    <row r="3381" spans="1:4" s="977" customFormat="1" ht="18" customHeight="1" x14ac:dyDescent="0.2">
      <c r="A3381" s="1351" t="s">
        <v>6189</v>
      </c>
      <c r="B3381" s="1244" t="s">
        <v>6177</v>
      </c>
      <c r="C3381" s="1244" t="s">
        <v>6178</v>
      </c>
      <c r="D3381" s="1352">
        <v>2398.9699999999998</v>
      </c>
    </row>
    <row r="3382" spans="1:4" s="977" customFormat="1" ht="18" customHeight="1" x14ac:dyDescent="0.2">
      <c r="A3382" s="1351" t="s">
        <v>6190</v>
      </c>
      <c r="B3382" s="1244" t="s">
        <v>6191</v>
      </c>
      <c r="C3382" s="1244" t="s">
        <v>6192</v>
      </c>
      <c r="D3382" s="1352">
        <v>2998.96</v>
      </c>
    </row>
    <row r="3383" spans="1:4" s="977" customFormat="1" ht="18" customHeight="1" x14ac:dyDescent="0.2">
      <c r="A3383" s="1351" t="s">
        <v>6193</v>
      </c>
      <c r="B3383" s="1244" t="s">
        <v>4948</v>
      </c>
      <c r="C3383" s="1244" t="s">
        <v>4949</v>
      </c>
      <c r="D3383" s="1352">
        <v>7498.88</v>
      </c>
    </row>
    <row r="3384" spans="1:4" s="977" customFormat="1" ht="18" customHeight="1" x14ac:dyDescent="0.2">
      <c r="A3384" s="1351" t="s">
        <v>6196</v>
      </c>
      <c r="B3384" s="1244" t="s">
        <v>3508</v>
      </c>
      <c r="C3384" s="1244" t="s">
        <v>3509</v>
      </c>
      <c r="D3384" s="1352">
        <v>2055.0500000000002</v>
      </c>
    </row>
    <row r="3385" spans="1:4" s="977" customFormat="1" ht="18" customHeight="1" x14ac:dyDescent="0.2">
      <c r="A3385" s="1351" t="s">
        <v>6197</v>
      </c>
      <c r="B3385" s="1244" t="s">
        <v>6198</v>
      </c>
      <c r="C3385" s="1244" t="s">
        <v>6199</v>
      </c>
      <c r="D3385" s="1352">
        <v>6999.02</v>
      </c>
    </row>
    <row r="3386" spans="1:4" s="977" customFormat="1" ht="18" customHeight="1" x14ac:dyDescent="0.2">
      <c r="A3386" s="1351" t="s">
        <v>6200</v>
      </c>
      <c r="B3386" s="1244" t="s">
        <v>6201</v>
      </c>
      <c r="C3386" s="1244" t="s">
        <v>6202</v>
      </c>
      <c r="D3386" s="1352">
        <v>17590</v>
      </c>
    </row>
    <row r="3387" spans="1:4" s="977" customFormat="1" ht="18" customHeight="1" x14ac:dyDescent="0.2">
      <c r="A3387" s="1351" t="s">
        <v>6203</v>
      </c>
      <c r="B3387" s="1244" t="s">
        <v>6168</v>
      </c>
      <c r="C3387" s="1244" t="s">
        <v>6169</v>
      </c>
      <c r="D3387" s="1352">
        <v>999</v>
      </c>
    </row>
    <row r="3388" spans="1:4" s="977" customFormat="1" ht="18" customHeight="1" x14ac:dyDescent="0.2">
      <c r="A3388" s="1351" t="s">
        <v>6204</v>
      </c>
      <c r="B3388" s="1244" t="s">
        <v>6205</v>
      </c>
      <c r="C3388" s="1244" t="s">
        <v>6206</v>
      </c>
      <c r="D3388" s="1352">
        <v>999</v>
      </c>
    </row>
    <row r="3389" spans="1:4" s="977" customFormat="1" ht="18" customHeight="1" x14ac:dyDescent="0.2">
      <c r="A3389" s="1351" t="s">
        <v>6207</v>
      </c>
      <c r="B3389" s="1244" t="s">
        <v>6208</v>
      </c>
      <c r="C3389" s="1244" t="s">
        <v>6209</v>
      </c>
      <c r="D3389" s="1352">
        <v>19059.66</v>
      </c>
    </row>
    <row r="3390" spans="1:4" s="977" customFormat="1" ht="18" customHeight="1" x14ac:dyDescent="0.2">
      <c r="A3390" s="1351" t="s">
        <v>6210</v>
      </c>
      <c r="B3390" s="1244" t="s">
        <v>6211</v>
      </c>
      <c r="C3390" s="1244" t="s">
        <v>6212</v>
      </c>
      <c r="D3390" s="1352">
        <v>5802.03</v>
      </c>
    </row>
    <row r="3391" spans="1:4" s="977" customFormat="1" ht="18" customHeight="1" x14ac:dyDescent="0.2">
      <c r="A3391" s="1351" t="s">
        <v>6213</v>
      </c>
      <c r="B3391" s="1244" t="s">
        <v>6214</v>
      </c>
      <c r="C3391" s="1244" t="s">
        <v>6215</v>
      </c>
      <c r="D3391" s="1352">
        <v>2231.27</v>
      </c>
    </row>
    <row r="3392" spans="1:4" s="977" customFormat="1" ht="18" customHeight="1" x14ac:dyDescent="0.2">
      <c r="A3392" s="1351" t="s">
        <v>6216</v>
      </c>
      <c r="B3392" s="1244" t="s">
        <v>6217</v>
      </c>
      <c r="C3392" s="1244" t="s">
        <v>6218</v>
      </c>
      <c r="D3392" s="1352">
        <v>1133.8399999999999</v>
      </c>
    </row>
    <row r="3393" spans="1:4" s="977" customFormat="1" ht="18" customHeight="1" x14ac:dyDescent="0.2">
      <c r="A3393" s="1351" t="s">
        <v>6219</v>
      </c>
      <c r="B3393" s="1244" t="s">
        <v>6220</v>
      </c>
      <c r="C3393" s="1244" t="s">
        <v>6221</v>
      </c>
      <c r="D3393" s="1352">
        <v>989.06</v>
      </c>
    </row>
    <row r="3394" spans="1:4" s="977" customFormat="1" ht="18" customHeight="1" x14ac:dyDescent="0.2">
      <c r="A3394" s="1351" t="s">
        <v>6222</v>
      </c>
      <c r="B3394" s="1244" t="s">
        <v>6223</v>
      </c>
      <c r="C3394" s="1244" t="s">
        <v>6224</v>
      </c>
      <c r="D3394" s="1352">
        <v>1399</v>
      </c>
    </row>
    <row r="3395" spans="1:4" s="977" customFormat="1" ht="18" customHeight="1" x14ac:dyDescent="0.2">
      <c r="A3395" s="1351" t="s">
        <v>6225</v>
      </c>
      <c r="B3395" s="1244" t="s">
        <v>6226</v>
      </c>
      <c r="C3395" s="1244" t="s">
        <v>6227</v>
      </c>
      <c r="D3395" s="1352">
        <v>14849.1</v>
      </c>
    </row>
    <row r="3396" spans="1:4" s="977" customFormat="1" ht="18" customHeight="1" x14ac:dyDescent="0.2">
      <c r="A3396" s="1351" t="s">
        <v>6228</v>
      </c>
      <c r="B3396" s="1244" t="s">
        <v>6229</v>
      </c>
      <c r="C3396" s="1244" t="s">
        <v>6230</v>
      </c>
      <c r="D3396" s="1352">
        <v>7498</v>
      </c>
    </row>
    <row r="3397" spans="1:4" s="977" customFormat="1" ht="18" customHeight="1" x14ac:dyDescent="0.2">
      <c r="A3397" s="1351" t="s">
        <v>6231</v>
      </c>
      <c r="B3397" s="1244" t="s">
        <v>6232</v>
      </c>
      <c r="C3397" s="1244" t="s">
        <v>6233</v>
      </c>
      <c r="D3397" s="1352">
        <v>1857.98</v>
      </c>
    </row>
    <row r="3398" spans="1:4" s="977" customFormat="1" ht="18" customHeight="1" x14ac:dyDescent="0.2">
      <c r="A3398" s="1351" t="s">
        <v>6234</v>
      </c>
      <c r="B3398" s="1244" t="s">
        <v>6235</v>
      </c>
      <c r="C3398" s="1244" t="s">
        <v>6236</v>
      </c>
      <c r="D3398" s="1352">
        <v>1500</v>
      </c>
    </row>
    <row r="3399" spans="1:4" s="977" customFormat="1" ht="18" customHeight="1" x14ac:dyDescent="0.2">
      <c r="A3399" s="1351" t="s">
        <v>6237</v>
      </c>
      <c r="B3399" s="1244" t="s">
        <v>6238</v>
      </c>
      <c r="C3399" s="1244" t="s">
        <v>6239</v>
      </c>
      <c r="D3399" s="1352">
        <v>7999</v>
      </c>
    </row>
    <row r="3400" spans="1:4" s="977" customFormat="1" ht="18" customHeight="1" x14ac:dyDescent="0.2">
      <c r="A3400" s="1351" t="s">
        <v>6240</v>
      </c>
      <c r="B3400" s="1244" t="s">
        <v>6241</v>
      </c>
      <c r="C3400" s="1244" t="s">
        <v>6242</v>
      </c>
      <c r="D3400" s="1352">
        <v>4250</v>
      </c>
    </row>
    <row r="3401" spans="1:4" s="977" customFormat="1" ht="18" customHeight="1" x14ac:dyDescent="0.2">
      <c r="A3401" s="1351" t="s">
        <v>6243</v>
      </c>
      <c r="B3401" s="1244" t="s">
        <v>6244</v>
      </c>
      <c r="C3401" s="1244" t="s">
        <v>6245</v>
      </c>
      <c r="D3401" s="1352">
        <v>1</v>
      </c>
    </row>
    <row r="3402" spans="1:4" s="977" customFormat="1" ht="18" customHeight="1" x14ac:dyDescent="0.2">
      <c r="A3402" s="1351" t="s">
        <v>6246</v>
      </c>
      <c r="B3402" s="1244" t="s">
        <v>6247</v>
      </c>
      <c r="C3402" s="1244" t="s">
        <v>6248</v>
      </c>
      <c r="D3402" s="1352">
        <v>1</v>
      </c>
    </row>
    <row r="3403" spans="1:4" s="977" customFormat="1" ht="18" customHeight="1" x14ac:dyDescent="0.2">
      <c r="A3403" s="1351" t="s">
        <v>6249</v>
      </c>
      <c r="B3403" s="1244" t="s">
        <v>6250</v>
      </c>
      <c r="C3403" s="1244" t="s">
        <v>6251</v>
      </c>
      <c r="D3403" s="1352">
        <v>1</v>
      </c>
    </row>
    <row r="3404" spans="1:4" s="977" customFormat="1" ht="18" customHeight="1" x14ac:dyDescent="0.2">
      <c r="A3404" s="1351" t="s">
        <v>6252</v>
      </c>
      <c r="B3404" s="1244" t="s">
        <v>6253</v>
      </c>
      <c r="C3404" s="1244" t="s">
        <v>6254</v>
      </c>
      <c r="D3404" s="1352">
        <v>1789.51</v>
      </c>
    </row>
    <row r="3405" spans="1:4" s="977" customFormat="1" ht="18" customHeight="1" x14ac:dyDescent="0.2">
      <c r="A3405" s="1351" t="s">
        <v>6255</v>
      </c>
      <c r="B3405" s="1244" t="s">
        <v>2873</v>
      </c>
      <c r="C3405" s="1244" t="s">
        <v>2874</v>
      </c>
      <c r="D3405" s="1352">
        <v>1896.35</v>
      </c>
    </row>
    <row r="3406" spans="1:4" s="977" customFormat="1" ht="18" customHeight="1" x14ac:dyDescent="0.2">
      <c r="A3406" s="1351" t="s">
        <v>6256</v>
      </c>
      <c r="B3406" s="1244" t="s">
        <v>6253</v>
      </c>
      <c r="C3406" s="1244" t="s">
        <v>6254</v>
      </c>
      <c r="D3406" s="1352">
        <v>1789.51</v>
      </c>
    </row>
    <row r="3407" spans="1:4" s="977" customFormat="1" ht="18" customHeight="1" x14ac:dyDescent="0.2">
      <c r="A3407" s="1351" t="s">
        <v>6257</v>
      </c>
      <c r="B3407" s="1244" t="s">
        <v>6253</v>
      </c>
      <c r="C3407" s="1244" t="s">
        <v>6254</v>
      </c>
      <c r="D3407" s="1352">
        <v>1789.51</v>
      </c>
    </row>
    <row r="3408" spans="1:4" s="977" customFormat="1" ht="18" customHeight="1" x14ac:dyDescent="0.2">
      <c r="A3408" s="1351" t="s">
        <v>6258</v>
      </c>
      <c r="B3408" s="1244" t="s">
        <v>6253</v>
      </c>
      <c r="C3408" s="1244" t="s">
        <v>6254</v>
      </c>
      <c r="D3408" s="1352">
        <v>1789.51</v>
      </c>
    </row>
    <row r="3409" spans="1:4" s="977" customFormat="1" ht="18" customHeight="1" x14ac:dyDescent="0.2">
      <c r="A3409" s="1351" t="s">
        <v>6259</v>
      </c>
      <c r="B3409" s="1244" t="s">
        <v>6253</v>
      </c>
      <c r="C3409" s="1244" t="s">
        <v>6254</v>
      </c>
      <c r="D3409" s="1352">
        <v>1789.51</v>
      </c>
    </row>
    <row r="3410" spans="1:4" s="977" customFormat="1" ht="18" customHeight="1" x14ac:dyDescent="0.2">
      <c r="A3410" s="1351" t="s">
        <v>6260</v>
      </c>
      <c r="B3410" s="1244" t="s">
        <v>6253</v>
      </c>
      <c r="C3410" s="1244" t="s">
        <v>6254</v>
      </c>
      <c r="D3410" s="1352">
        <v>1789.51</v>
      </c>
    </row>
    <row r="3411" spans="1:4" s="977" customFormat="1" ht="18" customHeight="1" x14ac:dyDescent="0.2">
      <c r="A3411" s="1351" t="s">
        <v>6261</v>
      </c>
      <c r="B3411" s="1244" t="s">
        <v>6253</v>
      </c>
      <c r="C3411" s="1244" t="s">
        <v>6254</v>
      </c>
      <c r="D3411" s="1352">
        <v>1789.51</v>
      </c>
    </row>
    <row r="3412" spans="1:4" s="977" customFormat="1" ht="18" customHeight="1" x14ac:dyDescent="0.2">
      <c r="A3412" s="1351" t="s">
        <v>6262</v>
      </c>
      <c r="B3412" s="1244" t="s">
        <v>6253</v>
      </c>
      <c r="C3412" s="1244" t="s">
        <v>6254</v>
      </c>
      <c r="D3412" s="1352">
        <v>1789.51</v>
      </c>
    </row>
    <row r="3413" spans="1:4" s="977" customFormat="1" ht="18" customHeight="1" x14ac:dyDescent="0.2">
      <c r="A3413" s="1351" t="s">
        <v>6263</v>
      </c>
      <c r="B3413" s="1244" t="s">
        <v>6253</v>
      </c>
      <c r="C3413" s="1244" t="s">
        <v>6254</v>
      </c>
      <c r="D3413" s="1352">
        <v>1789.51</v>
      </c>
    </row>
    <row r="3414" spans="1:4" s="977" customFormat="1" ht="18" customHeight="1" x14ac:dyDescent="0.2">
      <c r="A3414" s="1351" t="s">
        <v>6264</v>
      </c>
      <c r="B3414" s="1244" t="s">
        <v>6253</v>
      </c>
      <c r="C3414" s="1244" t="s">
        <v>6254</v>
      </c>
      <c r="D3414" s="1352">
        <v>1789.51</v>
      </c>
    </row>
    <row r="3415" spans="1:4" s="977" customFormat="1" ht="18" customHeight="1" x14ac:dyDescent="0.2">
      <c r="A3415" s="1351" t="s">
        <v>6265</v>
      </c>
      <c r="B3415" s="1244" t="s">
        <v>1326</v>
      </c>
      <c r="C3415" s="1244" t="s">
        <v>1195</v>
      </c>
      <c r="D3415" s="1352">
        <v>1</v>
      </c>
    </row>
    <row r="3416" spans="1:4" s="977" customFormat="1" ht="18" customHeight="1" x14ac:dyDescent="0.2">
      <c r="A3416" s="1351" t="s">
        <v>6266</v>
      </c>
      <c r="B3416" s="1244" t="s">
        <v>6253</v>
      </c>
      <c r="C3416" s="1244" t="s">
        <v>6254</v>
      </c>
      <c r="D3416" s="1352">
        <v>1789.51</v>
      </c>
    </row>
    <row r="3417" spans="1:4" s="977" customFormat="1" ht="18" customHeight="1" x14ac:dyDescent="0.2">
      <c r="A3417" s="1351" t="s">
        <v>6267</v>
      </c>
      <c r="B3417" s="1244" t="s">
        <v>6253</v>
      </c>
      <c r="C3417" s="1244" t="s">
        <v>6254</v>
      </c>
      <c r="D3417" s="1352">
        <v>1789.51</v>
      </c>
    </row>
    <row r="3418" spans="1:4" s="977" customFormat="1" ht="18" customHeight="1" x14ac:dyDescent="0.2">
      <c r="A3418" s="1351" t="s">
        <v>6268</v>
      </c>
      <c r="B3418" s="1244" t="s">
        <v>6253</v>
      </c>
      <c r="C3418" s="1244" t="s">
        <v>6254</v>
      </c>
      <c r="D3418" s="1352">
        <v>1789.51</v>
      </c>
    </row>
    <row r="3419" spans="1:4" s="977" customFormat="1" ht="18" customHeight="1" x14ac:dyDescent="0.2">
      <c r="A3419" s="1351" t="s">
        <v>6269</v>
      </c>
      <c r="B3419" s="1244" t="s">
        <v>6253</v>
      </c>
      <c r="C3419" s="1244" t="s">
        <v>6254</v>
      </c>
      <c r="D3419" s="1352">
        <v>1789.51</v>
      </c>
    </row>
    <row r="3420" spans="1:4" s="977" customFormat="1" ht="18" customHeight="1" x14ac:dyDescent="0.2">
      <c r="A3420" s="1351" t="s">
        <v>6270</v>
      </c>
      <c r="B3420" s="1244" t="s">
        <v>6253</v>
      </c>
      <c r="C3420" s="1244" t="s">
        <v>6254</v>
      </c>
      <c r="D3420" s="1352">
        <v>1789.51</v>
      </c>
    </row>
    <row r="3421" spans="1:4" s="977" customFormat="1" ht="18" customHeight="1" x14ac:dyDescent="0.2">
      <c r="A3421" s="1351" t="s">
        <v>6271</v>
      </c>
      <c r="B3421" s="1244" t="s">
        <v>6253</v>
      </c>
      <c r="C3421" s="1244" t="s">
        <v>6254</v>
      </c>
      <c r="D3421" s="1352">
        <v>1789.51</v>
      </c>
    </row>
    <row r="3422" spans="1:4" s="977" customFormat="1" ht="18" customHeight="1" x14ac:dyDescent="0.2">
      <c r="A3422" s="1351" t="s">
        <v>6272</v>
      </c>
      <c r="B3422" s="1244" t="s">
        <v>6253</v>
      </c>
      <c r="C3422" s="1244" t="s">
        <v>6254</v>
      </c>
      <c r="D3422" s="1352">
        <v>1789.51</v>
      </c>
    </row>
    <row r="3423" spans="1:4" s="977" customFormat="1" ht="18" customHeight="1" x14ac:dyDescent="0.2">
      <c r="A3423" s="1351" t="s">
        <v>6273</v>
      </c>
      <c r="B3423" s="1244" t="s">
        <v>6253</v>
      </c>
      <c r="C3423" s="1244" t="s">
        <v>6254</v>
      </c>
      <c r="D3423" s="1352">
        <v>1789.51</v>
      </c>
    </row>
    <row r="3424" spans="1:4" s="977" customFormat="1" ht="18" customHeight="1" x14ac:dyDescent="0.2">
      <c r="A3424" s="1351" t="s">
        <v>6274</v>
      </c>
      <c r="B3424" s="1244" t="s">
        <v>6253</v>
      </c>
      <c r="C3424" s="1244" t="s">
        <v>6254</v>
      </c>
      <c r="D3424" s="1352">
        <v>1789.51</v>
      </c>
    </row>
    <row r="3425" spans="1:4" s="977" customFormat="1" ht="18" customHeight="1" x14ac:dyDescent="0.2">
      <c r="A3425" s="1351" t="s">
        <v>6275</v>
      </c>
      <c r="B3425" s="1244" t="s">
        <v>6253</v>
      </c>
      <c r="C3425" s="1244" t="s">
        <v>6254</v>
      </c>
      <c r="D3425" s="1352">
        <v>1789.51</v>
      </c>
    </row>
    <row r="3426" spans="1:4" s="977" customFormat="1" ht="18" customHeight="1" x14ac:dyDescent="0.2">
      <c r="A3426" s="1351" t="s">
        <v>6276</v>
      </c>
      <c r="B3426" s="1244" t="s">
        <v>6277</v>
      </c>
      <c r="C3426" s="1244" t="s">
        <v>6278</v>
      </c>
      <c r="D3426" s="1352">
        <v>10968.28</v>
      </c>
    </row>
    <row r="3427" spans="1:4" s="977" customFormat="1" ht="18" customHeight="1" x14ac:dyDescent="0.2">
      <c r="A3427" s="1351" t="s">
        <v>6279</v>
      </c>
      <c r="B3427" s="1244" t="s">
        <v>6253</v>
      </c>
      <c r="C3427" s="1244" t="s">
        <v>6254</v>
      </c>
      <c r="D3427" s="1352">
        <v>1789.51</v>
      </c>
    </row>
    <row r="3428" spans="1:4" s="977" customFormat="1" ht="18" customHeight="1" x14ac:dyDescent="0.2">
      <c r="A3428" s="1351" t="s">
        <v>6280</v>
      </c>
      <c r="B3428" s="1244" t="s">
        <v>6253</v>
      </c>
      <c r="C3428" s="1244" t="s">
        <v>6254</v>
      </c>
      <c r="D3428" s="1352">
        <v>1789.51</v>
      </c>
    </row>
    <row r="3429" spans="1:4" s="977" customFormat="1" ht="18" customHeight="1" x14ac:dyDescent="0.2">
      <c r="A3429" s="1351" t="s">
        <v>6281</v>
      </c>
      <c r="B3429" s="1244" t="s">
        <v>6253</v>
      </c>
      <c r="C3429" s="1244" t="s">
        <v>6390</v>
      </c>
      <c r="D3429" s="1352">
        <v>1789.51</v>
      </c>
    </row>
    <row r="3430" spans="1:4" s="977" customFormat="1" ht="18" customHeight="1" x14ac:dyDescent="0.2">
      <c r="A3430" s="1351" t="s">
        <v>6282</v>
      </c>
      <c r="B3430" s="1244" t="s">
        <v>6253</v>
      </c>
      <c r="C3430" s="1244" t="s">
        <v>6254</v>
      </c>
      <c r="D3430" s="1352">
        <v>1789.51</v>
      </c>
    </row>
    <row r="3431" spans="1:4" s="977" customFormat="1" ht="18" customHeight="1" x14ac:dyDescent="0.2">
      <c r="A3431" s="1351" t="s">
        <v>6283</v>
      </c>
      <c r="B3431" s="1244" t="s">
        <v>6253</v>
      </c>
      <c r="C3431" s="1244" t="s">
        <v>6254</v>
      </c>
      <c r="D3431" s="1352">
        <v>1789.51</v>
      </c>
    </row>
    <row r="3432" spans="1:4" s="977" customFormat="1" ht="18" customHeight="1" x14ac:dyDescent="0.2">
      <c r="A3432" s="1351" t="s">
        <v>6284</v>
      </c>
      <c r="B3432" s="1244" t="s">
        <v>6253</v>
      </c>
      <c r="C3432" s="1244" t="s">
        <v>6254</v>
      </c>
      <c r="D3432" s="1352">
        <v>1789.51</v>
      </c>
    </row>
    <row r="3433" spans="1:4" s="977" customFormat="1" ht="18" customHeight="1" x14ac:dyDescent="0.2">
      <c r="A3433" s="1351" t="s">
        <v>6285</v>
      </c>
      <c r="B3433" s="1244" t="s">
        <v>6253</v>
      </c>
      <c r="C3433" s="1244" t="s">
        <v>6254</v>
      </c>
      <c r="D3433" s="1352">
        <v>1789.51</v>
      </c>
    </row>
    <row r="3434" spans="1:4" s="977" customFormat="1" ht="18" customHeight="1" x14ac:dyDescent="0.2">
      <c r="A3434" s="1351" t="s">
        <v>6286</v>
      </c>
      <c r="B3434" s="1244" t="s">
        <v>6253</v>
      </c>
      <c r="C3434" s="1244" t="s">
        <v>6254</v>
      </c>
      <c r="D3434" s="1352">
        <v>1789.51</v>
      </c>
    </row>
    <row r="3435" spans="1:4" s="977" customFormat="1" ht="18" customHeight="1" x14ac:dyDescent="0.2">
      <c r="A3435" s="1351" t="s">
        <v>6287</v>
      </c>
      <c r="B3435" s="1244" t="s">
        <v>6253</v>
      </c>
      <c r="C3435" s="1244" t="s">
        <v>6254</v>
      </c>
      <c r="D3435" s="1352">
        <v>1789.51</v>
      </c>
    </row>
    <row r="3436" spans="1:4" s="977" customFormat="1" ht="18" customHeight="1" x14ac:dyDescent="0.2">
      <c r="A3436" s="1351" t="s">
        <v>6288</v>
      </c>
      <c r="B3436" s="1244" t="s">
        <v>6253</v>
      </c>
      <c r="C3436" s="1244" t="s">
        <v>6254</v>
      </c>
      <c r="D3436" s="1352">
        <v>1789.51</v>
      </c>
    </row>
    <row r="3437" spans="1:4" s="977" customFormat="1" ht="18" customHeight="1" x14ac:dyDescent="0.2">
      <c r="A3437" s="1351" t="s">
        <v>6289</v>
      </c>
      <c r="B3437" s="1244" t="s">
        <v>6253</v>
      </c>
      <c r="C3437" s="1244" t="s">
        <v>6254</v>
      </c>
      <c r="D3437" s="1352">
        <v>1789.51</v>
      </c>
    </row>
    <row r="3438" spans="1:4" s="977" customFormat="1" ht="18" customHeight="1" x14ac:dyDescent="0.2">
      <c r="A3438" s="1351" t="s">
        <v>6290</v>
      </c>
      <c r="B3438" s="1244" t="s">
        <v>6253</v>
      </c>
      <c r="C3438" s="1244" t="s">
        <v>6254</v>
      </c>
      <c r="D3438" s="1352">
        <v>1789.51</v>
      </c>
    </row>
    <row r="3439" spans="1:4" s="977" customFormat="1" ht="18" customHeight="1" x14ac:dyDescent="0.2">
      <c r="A3439" s="1351" t="s">
        <v>6291</v>
      </c>
      <c r="B3439" s="1244" t="s">
        <v>6253</v>
      </c>
      <c r="C3439" s="1244" t="s">
        <v>6254</v>
      </c>
      <c r="D3439" s="1352">
        <v>1789.51</v>
      </c>
    </row>
    <row r="3440" spans="1:4" s="977" customFormat="1" ht="18" customHeight="1" x14ac:dyDescent="0.2">
      <c r="A3440" s="1351" t="s">
        <v>6292</v>
      </c>
      <c r="B3440" s="1244" t="s">
        <v>6253</v>
      </c>
      <c r="C3440" s="1244" t="s">
        <v>6254</v>
      </c>
      <c r="D3440" s="1352">
        <v>1789.51</v>
      </c>
    </row>
    <row r="3441" spans="1:4" s="977" customFormat="1" ht="18" customHeight="1" x14ac:dyDescent="0.2">
      <c r="A3441" s="1351" t="s">
        <v>6293</v>
      </c>
      <c r="B3441" s="1244" t="s">
        <v>6253</v>
      </c>
      <c r="C3441" s="1244" t="s">
        <v>6254</v>
      </c>
      <c r="D3441" s="1352">
        <v>1789.51</v>
      </c>
    </row>
    <row r="3442" spans="1:4" s="977" customFormat="1" ht="18" customHeight="1" x14ac:dyDescent="0.2">
      <c r="A3442" s="1351" t="s">
        <v>6294</v>
      </c>
      <c r="B3442" s="1244" t="s">
        <v>6253</v>
      </c>
      <c r="C3442" s="1244" t="s">
        <v>6254</v>
      </c>
      <c r="D3442" s="1352">
        <v>1789.51</v>
      </c>
    </row>
    <row r="3443" spans="1:4" s="977" customFormat="1" ht="18" customHeight="1" x14ac:dyDescent="0.2">
      <c r="A3443" s="1351" t="s">
        <v>6295</v>
      </c>
      <c r="B3443" s="1244" t="s">
        <v>6253</v>
      </c>
      <c r="C3443" s="1244" t="s">
        <v>6254</v>
      </c>
      <c r="D3443" s="1352">
        <v>1789.51</v>
      </c>
    </row>
    <row r="3444" spans="1:4" s="977" customFormat="1" ht="18" customHeight="1" x14ac:dyDescent="0.2">
      <c r="A3444" s="1351" t="s">
        <v>6296</v>
      </c>
      <c r="B3444" s="1244" t="s">
        <v>6253</v>
      </c>
      <c r="C3444" s="1244" t="s">
        <v>6254</v>
      </c>
      <c r="D3444" s="1352">
        <v>1789.51</v>
      </c>
    </row>
    <row r="3445" spans="1:4" s="977" customFormat="1" ht="18" customHeight="1" x14ac:dyDescent="0.2">
      <c r="A3445" s="1351" t="s">
        <v>6297</v>
      </c>
      <c r="B3445" s="1244" t="s">
        <v>6253</v>
      </c>
      <c r="C3445" s="1244" t="s">
        <v>6254</v>
      </c>
      <c r="D3445" s="1352">
        <v>1789.51</v>
      </c>
    </row>
    <row r="3446" spans="1:4" s="977" customFormat="1" ht="18" customHeight="1" x14ac:dyDescent="0.2">
      <c r="A3446" s="1351" t="s">
        <v>6298</v>
      </c>
      <c r="B3446" s="1244" t="s">
        <v>6253</v>
      </c>
      <c r="C3446" s="1244" t="s">
        <v>6254</v>
      </c>
      <c r="D3446" s="1352">
        <v>1789.51</v>
      </c>
    </row>
    <row r="3447" spans="1:4" s="977" customFormat="1" ht="18" customHeight="1" x14ac:dyDescent="0.2">
      <c r="A3447" s="1351" t="s">
        <v>6299</v>
      </c>
      <c r="B3447" s="1244" t="s">
        <v>6253</v>
      </c>
      <c r="C3447" s="1244" t="s">
        <v>6254</v>
      </c>
      <c r="D3447" s="1352">
        <v>1789.51</v>
      </c>
    </row>
    <row r="3448" spans="1:4" s="977" customFormat="1" ht="18" customHeight="1" x14ac:dyDescent="0.2">
      <c r="A3448" s="1351" t="s">
        <v>6300</v>
      </c>
      <c r="B3448" s="1244" t="s">
        <v>6253</v>
      </c>
      <c r="C3448" s="1244" t="s">
        <v>6254</v>
      </c>
      <c r="D3448" s="1352">
        <v>1789.51</v>
      </c>
    </row>
    <row r="3449" spans="1:4" s="977" customFormat="1" ht="18" customHeight="1" x14ac:dyDescent="0.2">
      <c r="A3449" s="1351" t="s">
        <v>6301</v>
      </c>
      <c r="B3449" s="1244" t="s">
        <v>6253</v>
      </c>
      <c r="C3449" s="1244" t="s">
        <v>6254</v>
      </c>
      <c r="D3449" s="1352">
        <v>1789.51</v>
      </c>
    </row>
    <row r="3450" spans="1:4" s="977" customFormat="1" ht="18" customHeight="1" x14ac:dyDescent="0.2">
      <c r="A3450" s="1351" t="s">
        <v>6302</v>
      </c>
      <c r="B3450" s="1244" t="s">
        <v>6253</v>
      </c>
      <c r="C3450" s="1244" t="s">
        <v>6254</v>
      </c>
      <c r="D3450" s="1352">
        <v>1789.51</v>
      </c>
    </row>
    <row r="3451" spans="1:4" s="977" customFormat="1" ht="18" customHeight="1" x14ac:dyDescent="0.2">
      <c r="A3451" s="1351" t="s">
        <v>6303</v>
      </c>
      <c r="B3451" s="1244" t="s">
        <v>6253</v>
      </c>
      <c r="C3451" s="1244" t="s">
        <v>6254</v>
      </c>
      <c r="D3451" s="1352">
        <v>1789.51</v>
      </c>
    </row>
    <row r="3452" spans="1:4" s="977" customFormat="1" ht="18" customHeight="1" x14ac:dyDescent="0.2">
      <c r="A3452" s="1351" t="s">
        <v>6304</v>
      </c>
      <c r="B3452" s="1244" t="s">
        <v>6253</v>
      </c>
      <c r="C3452" s="1244" t="s">
        <v>6254</v>
      </c>
      <c r="D3452" s="1352">
        <v>1789.51</v>
      </c>
    </row>
    <row r="3453" spans="1:4" s="977" customFormat="1" ht="18" customHeight="1" x14ac:dyDescent="0.2">
      <c r="A3453" s="1351" t="s">
        <v>6305</v>
      </c>
      <c r="B3453" s="1244" t="s">
        <v>6253</v>
      </c>
      <c r="C3453" s="1244" t="s">
        <v>6254</v>
      </c>
      <c r="D3453" s="1352">
        <v>1789.51</v>
      </c>
    </row>
    <row r="3454" spans="1:4" s="977" customFormat="1" ht="18" customHeight="1" x14ac:dyDescent="0.2">
      <c r="A3454" s="1351" t="s">
        <v>6306</v>
      </c>
      <c r="B3454" s="1244" t="s">
        <v>6253</v>
      </c>
      <c r="C3454" s="1244" t="s">
        <v>6254</v>
      </c>
      <c r="D3454" s="1352">
        <v>1789.51</v>
      </c>
    </row>
    <row r="3455" spans="1:4" s="977" customFormat="1" ht="18" customHeight="1" x14ac:dyDescent="0.2">
      <c r="A3455" s="1351" t="s">
        <v>6307</v>
      </c>
      <c r="B3455" s="1244" t="s">
        <v>6253</v>
      </c>
      <c r="C3455" s="1244" t="s">
        <v>6254</v>
      </c>
      <c r="D3455" s="1352">
        <v>1789.51</v>
      </c>
    </row>
    <row r="3456" spans="1:4" s="977" customFormat="1" ht="18" customHeight="1" x14ac:dyDescent="0.2">
      <c r="A3456" s="1351" t="s">
        <v>6308</v>
      </c>
      <c r="B3456" s="1244" t="s">
        <v>6253</v>
      </c>
      <c r="C3456" s="1244" t="s">
        <v>6254</v>
      </c>
      <c r="D3456" s="1352">
        <v>1789.51</v>
      </c>
    </row>
    <row r="3457" spans="1:4" s="977" customFormat="1" ht="18" customHeight="1" x14ac:dyDescent="0.2">
      <c r="A3457" s="1351" t="s">
        <v>6309</v>
      </c>
      <c r="B3457" s="1244" t="s">
        <v>6253</v>
      </c>
      <c r="C3457" s="1244" t="s">
        <v>6254</v>
      </c>
      <c r="D3457" s="1352">
        <v>1789.51</v>
      </c>
    </row>
    <row r="3458" spans="1:4" s="977" customFormat="1" ht="18" customHeight="1" x14ac:dyDescent="0.2">
      <c r="A3458" s="1351" t="s">
        <v>6310</v>
      </c>
      <c r="B3458" s="1244" t="s">
        <v>6253</v>
      </c>
      <c r="C3458" s="1244" t="s">
        <v>6254</v>
      </c>
      <c r="D3458" s="1352">
        <v>1789.51</v>
      </c>
    </row>
    <row r="3459" spans="1:4" s="977" customFormat="1" ht="18" customHeight="1" x14ac:dyDescent="0.2">
      <c r="A3459" s="1351" t="s">
        <v>6311</v>
      </c>
      <c r="B3459" s="1244" t="s">
        <v>6253</v>
      </c>
      <c r="C3459" s="1244" t="s">
        <v>6254</v>
      </c>
      <c r="D3459" s="1352">
        <v>1789.51</v>
      </c>
    </row>
    <row r="3460" spans="1:4" s="977" customFormat="1" ht="18" customHeight="1" x14ac:dyDescent="0.2">
      <c r="A3460" s="1351" t="s">
        <v>6312</v>
      </c>
      <c r="B3460" s="1244" t="s">
        <v>6253</v>
      </c>
      <c r="C3460" s="1244" t="s">
        <v>6254</v>
      </c>
      <c r="D3460" s="1352">
        <v>1789.51</v>
      </c>
    </row>
    <row r="3461" spans="1:4" s="977" customFormat="1" ht="18" customHeight="1" x14ac:dyDescent="0.2">
      <c r="A3461" s="1351" t="s">
        <v>6313</v>
      </c>
      <c r="B3461" s="1244" t="s">
        <v>6253</v>
      </c>
      <c r="C3461" s="1244" t="s">
        <v>6254</v>
      </c>
      <c r="D3461" s="1352">
        <v>1789.51</v>
      </c>
    </row>
    <row r="3462" spans="1:4" s="977" customFormat="1" ht="18" customHeight="1" x14ac:dyDescent="0.2">
      <c r="A3462" s="1351" t="s">
        <v>6314</v>
      </c>
      <c r="B3462" s="1244" t="s">
        <v>6253</v>
      </c>
      <c r="C3462" s="1244" t="s">
        <v>6254</v>
      </c>
      <c r="D3462" s="1352">
        <v>1789.51</v>
      </c>
    </row>
    <row r="3463" spans="1:4" s="977" customFormat="1" ht="18" customHeight="1" x14ac:dyDescent="0.2">
      <c r="A3463" s="1351" t="s">
        <v>6315</v>
      </c>
      <c r="B3463" s="1244" t="s">
        <v>6253</v>
      </c>
      <c r="C3463" s="1244" t="s">
        <v>6254</v>
      </c>
      <c r="D3463" s="1352">
        <v>1789.51</v>
      </c>
    </row>
    <row r="3464" spans="1:4" s="977" customFormat="1" ht="18" customHeight="1" x14ac:dyDescent="0.2">
      <c r="A3464" s="1351" t="s">
        <v>6316</v>
      </c>
      <c r="B3464" s="1244" t="s">
        <v>6253</v>
      </c>
      <c r="C3464" s="1244" t="s">
        <v>6254</v>
      </c>
      <c r="D3464" s="1352">
        <v>1789.51</v>
      </c>
    </row>
    <row r="3465" spans="1:4" s="977" customFormat="1" ht="18" customHeight="1" x14ac:dyDescent="0.2">
      <c r="A3465" s="1351" t="s">
        <v>6317</v>
      </c>
      <c r="B3465" s="1244" t="s">
        <v>6253</v>
      </c>
      <c r="C3465" s="1244" t="s">
        <v>6254</v>
      </c>
      <c r="D3465" s="1352">
        <v>1789.51</v>
      </c>
    </row>
    <row r="3466" spans="1:4" s="977" customFormat="1" ht="18" customHeight="1" x14ac:dyDescent="0.2">
      <c r="A3466" s="1351" t="s">
        <v>6318</v>
      </c>
      <c r="B3466" s="1244" t="s">
        <v>6253</v>
      </c>
      <c r="C3466" s="1244" t="s">
        <v>6254</v>
      </c>
      <c r="D3466" s="1352">
        <v>1789.51</v>
      </c>
    </row>
    <row r="3467" spans="1:4" s="977" customFormat="1" ht="18" customHeight="1" x14ac:dyDescent="0.2">
      <c r="A3467" s="1351" t="s">
        <v>6319</v>
      </c>
      <c r="B3467" s="1244" t="s">
        <v>6253</v>
      </c>
      <c r="C3467" s="1244" t="s">
        <v>6254</v>
      </c>
      <c r="D3467" s="1352">
        <v>1789.51</v>
      </c>
    </row>
    <row r="3468" spans="1:4" s="977" customFormat="1" ht="18" customHeight="1" x14ac:dyDescent="0.2">
      <c r="A3468" s="1351" t="s">
        <v>6320</v>
      </c>
      <c r="B3468" s="1244" t="s">
        <v>6253</v>
      </c>
      <c r="C3468" s="1244" t="s">
        <v>6254</v>
      </c>
      <c r="D3468" s="1352">
        <v>1789.51</v>
      </c>
    </row>
    <row r="3469" spans="1:4" s="977" customFormat="1" ht="18" customHeight="1" x14ac:dyDescent="0.2">
      <c r="A3469" s="1351" t="s">
        <v>6321</v>
      </c>
      <c r="B3469" s="1244" t="s">
        <v>6253</v>
      </c>
      <c r="C3469" s="1244" t="s">
        <v>6254</v>
      </c>
      <c r="D3469" s="1352">
        <v>1789.51</v>
      </c>
    </row>
    <row r="3470" spans="1:4" s="977" customFormat="1" ht="18" customHeight="1" x14ac:dyDescent="0.2">
      <c r="A3470" s="1351" t="s">
        <v>6322</v>
      </c>
      <c r="B3470" s="1244" t="s">
        <v>6253</v>
      </c>
      <c r="C3470" s="1244" t="s">
        <v>6254</v>
      </c>
      <c r="D3470" s="1352">
        <v>1789.51</v>
      </c>
    </row>
    <row r="3471" spans="1:4" s="977" customFormat="1" ht="18" customHeight="1" x14ac:dyDescent="0.2">
      <c r="A3471" s="1351" t="s">
        <v>6323</v>
      </c>
      <c r="B3471" s="1244" t="s">
        <v>6253</v>
      </c>
      <c r="C3471" s="1244" t="s">
        <v>6254</v>
      </c>
      <c r="D3471" s="1352">
        <v>1789.51</v>
      </c>
    </row>
    <row r="3472" spans="1:4" s="977" customFormat="1" ht="18" customHeight="1" x14ac:dyDescent="0.2">
      <c r="A3472" s="1351" t="s">
        <v>6324</v>
      </c>
      <c r="B3472" s="1244" t="s">
        <v>6253</v>
      </c>
      <c r="C3472" s="1244" t="s">
        <v>6254</v>
      </c>
      <c r="D3472" s="1352">
        <v>1789.51</v>
      </c>
    </row>
    <row r="3473" spans="1:4" s="977" customFormat="1" ht="18" customHeight="1" x14ac:dyDescent="0.2">
      <c r="A3473" s="1351" t="s">
        <v>6325</v>
      </c>
      <c r="B3473" s="1244" t="s">
        <v>6253</v>
      </c>
      <c r="C3473" s="1244" t="s">
        <v>6254</v>
      </c>
      <c r="D3473" s="1352">
        <v>1789.51</v>
      </c>
    </row>
    <row r="3474" spans="1:4" s="977" customFormat="1" ht="18" customHeight="1" x14ac:dyDescent="0.2">
      <c r="A3474" s="1351" t="s">
        <v>6326</v>
      </c>
      <c r="B3474" s="1244" t="s">
        <v>6253</v>
      </c>
      <c r="C3474" s="1244" t="s">
        <v>6254</v>
      </c>
      <c r="D3474" s="1352">
        <v>1789.51</v>
      </c>
    </row>
    <row r="3475" spans="1:4" s="977" customFormat="1" ht="18" customHeight="1" x14ac:dyDescent="0.2">
      <c r="A3475" s="1351" t="s">
        <v>6327</v>
      </c>
      <c r="B3475" s="1244" t="s">
        <v>6253</v>
      </c>
      <c r="C3475" s="1244" t="s">
        <v>6254</v>
      </c>
      <c r="D3475" s="1352">
        <v>1789.51</v>
      </c>
    </row>
    <row r="3476" spans="1:4" s="977" customFormat="1" ht="18" customHeight="1" x14ac:dyDescent="0.2">
      <c r="A3476" s="1351" t="s">
        <v>6328</v>
      </c>
      <c r="B3476" s="1244" t="s">
        <v>6253</v>
      </c>
      <c r="C3476" s="1244" t="s">
        <v>6254</v>
      </c>
      <c r="D3476" s="1352">
        <v>1789.51</v>
      </c>
    </row>
    <row r="3477" spans="1:4" s="977" customFormat="1" ht="18" customHeight="1" x14ac:dyDescent="0.2">
      <c r="A3477" s="1351" t="s">
        <v>6329</v>
      </c>
      <c r="B3477" s="1244" t="s">
        <v>6253</v>
      </c>
      <c r="C3477" s="1244" t="s">
        <v>6254</v>
      </c>
      <c r="D3477" s="1352">
        <v>1789.51</v>
      </c>
    </row>
    <row r="3478" spans="1:4" s="977" customFormat="1" ht="18" customHeight="1" x14ac:dyDescent="0.2">
      <c r="A3478" s="1351" t="s">
        <v>6330</v>
      </c>
      <c r="B3478" s="1244" t="s">
        <v>6253</v>
      </c>
      <c r="C3478" s="1244" t="s">
        <v>6254</v>
      </c>
      <c r="D3478" s="1352">
        <v>1789.51</v>
      </c>
    </row>
    <row r="3479" spans="1:4" s="977" customFormat="1" ht="18" customHeight="1" x14ac:dyDescent="0.2">
      <c r="A3479" s="1351" t="s">
        <v>6331</v>
      </c>
      <c r="B3479" s="1244" t="s">
        <v>6253</v>
      </c>
      <c r="C3479" s="1244" t="s">
        <v>6254</v>
      </c>
      <c r="D3479" s="1352">
        <v>1789.51</v>
      </c>
    </row>
    <row r="3480" spans="1:4" s="977" customFormat="1" ht="18" customHeight="1" x14ac:dyDescent="0.2">
      <c r="A3480" s="1351" t="s">
        <v>6332</v>
      </c>
      <c r="B3480" s="1244" t="s">
        <v>6253</v>
      </c>
      <c r="C3480" s="1244" t="s">
        <v>6254</v>
      </c>
      <c r="D3480" s="1352">
        <v>1789.51</v>
      </c>
    </row>
    <row r="3481" spans="1:4" s="977" customFormat="1" ht="18" customHeight="1" x14ac:dyDescent="0.2">
      <c r="A3481" s="1351" t="s">
        <v>6333</v>
      </c>
      <c r="B3481" s="1244" t="s">
        <v>6253</v>
      </c>
      <c r="C3481" s="1244" t="s">
        <v>6254</v>
      </c>
      <c r="D3481" s="1352">
        <v>1789.51</v>
      </c>
    </row>
    <row r="3482" spans="1:4" s="977" customFormat="1" ht="18" customHeight="1" x14ac:dyDescent="0.2">
      <c r="A3482" s="1351" t="s">
        <v>6334</v>
      </c>
      <c r="B3482" s="1244" t="s">
        <v>6253</v>
      </c>
      <c r="C3482" s="1244" t="s">
        <v>6254</v>
      </c>
      <c r="D3482" s="1352">
        <v>1789.51</v>
      </c>
    </row>
    <row r="3483" spans="1:4" s="977" customFormat="1" ht="18" customHeight="1" x14ac:dyDescent="0.2">
      <c r="A3483" s="1351" t="s">
        <v>6335</v>
      </c>
      <c r="B3483" s="1244" t="s">
        <v>6336</v>
      </c>
      <c r="C3483" s="1244" t="s">
        <v>6337</v>
      </c>
      <c r="D3483" s="1352">
        <v>18947.400000000001</v>
      </c>
    </row>
    <row r="3484" spans="1:4" s="977" customFormat="1" ht="18" customHeight="1" x14ac:dyDescent="0.2">
      <c r="A3484" s="1351" t="s">
        <v>6338</v>
      </c>
      <c r="B3484" s="1244" t="s">
        <v>6253</v>
      </c>
      <c r="C3484" s="1244" t="s">
        <v>6254</v>
      </c>
      <c r="D3484" s="1352">
        <v>1789.51</v>
      </c>
    </row>
    <row r="3485" spans="1:4" s="977" customFormat="1" ht="18" customHeight="1" x14ac:dyDescent="0.2">
      <c r="A3485" s="1351" t="s">
        <v>6339</v>
      </c>
      <c r="B3485" s="1244" t="s">
        <v>6253</v>
      </c>
      <c r="C3485" s="1244" t="s">
        <v>6254</v>
      </c>
      <c r="D3485" s="1352">
        <v>1789.51</v>
      </c>
    </row>
    <row r="3486" spans="1:4" s="977" customFormat="1" ht="18" customHeight="1" x14ac:dyDescent="0.2">
      <c r="A3486" s="1351" t="s">
        <v>6340</v>
      </c>
      <c r="B3486" s="1244" t="s">
        <v>6253</v>
      </c>
      <c r="C3486" s="1244" t="s">
        <v>6254</v>
      </c>
      <c r="D3486" s="1352">
        <v>1789.51</v>
      </c>
    </row>
    <row r="3487" spans="1:4" s="977" customFormat="1" ht="18" customHeight="1" x14ac:dyDescent="0.2">
      <c r="A3487" s="1351" t="s">
        <v>6341</v>
      </c>
      <c r="B3487" s="1244" t="s">
        <v>6253</v>
      </c>
      <c r="C3487" s="1244" t="s">
        <v>6254</v>
      </c>
      <c r="D3487" s="1352">
        <v>1789.51</v>
      </c>
    </row>
    <row r="3488" spans="1:4" s="977" customFormat="1" ht="18" customHeight="1" x14ac:dyDescent="0.2">
      <c r="A3488" s="1351" t="s">
        <v>6342</v>
      </c>
      <c r="B3488" s="1244" t="s">
        <v>6253</v>
      </c>
      <c r="C3488" s="1244" t="s">
        <v>6254</v>
      </c>
      <c r="D3488" s="1352">
        <v>1789.51</v>
      </c>
    </row>
    <row r="3489" spans="1:4" s="977" customFormat="1" ht="18" customHeight="1" x14ac:dyDescent="0.2">
      <c r="A3489" s="1351" t="s">
        <v>6343</v>
      </c>
      <c r="B3489" s="1244" t="s">
        <v>6253</v>
      </c>
      <c r="C3489" s="1244" t="s">
        <v>6254</v>
      </c>
      <c r="D3489" s="1352">
        <v>1789.51</v>
      </c>
    </row>
    <row r="3490" spans="1:4" s="977" customFormat="1" ht="18" customHeight="1" x14ac:dyDescent="0.2">
      <c r="A3490" s="1351" t="s">
        <v>6344</v>
      </c>
      <c r="B3490" s="1244" t="s">
        <v>6253</v>
      </c>
      <c r="C3490" s="1244" t="s">
        <v>6254</v>
      </c>
      <c r="D3490" s="1352">
        <v>1789.51</v>
      </c>
    </row>
    <row r="3491" spans="1:4" s="977" customFormat="1" ht="18" customHeight="1" x14ac:dyDescent="0.2">
      <c r="A3491" s="1351" t="s">
        <v>6345</v>
      </c>
      <c r="B3491" s="1244" t="s">
        <v>6253</v>
      </c>
      <c r="C3491" s="1244" t="s">
        <v>6254</v>
      </c>
      <c r="D3491" s="1352">
        <v>1789.51</v>
      </c>
    </row>
    <row r="3492" spans="1:4" s="977" customFormat="1" ht="18" customHeight="1" x14ac:dyDescent="0.2">
      <c r="A3492" s="1351" t="s">
        <v>6346</v>
      </c>
      <c r="B3492" s="1244" t="s">
        <v>6253</v>
      </c>
      <c r="C3492" s="1244" t="s">
        <v>6254</v>
      </c>
      <c r="D3492" s="1352">
        <v>1789.51</v>
      </c>
    </row>
    <row r="3493" spans="1:4" s="977" customFormat="1" ht="18" customHeight="1" x14ac:dyDescent="0.2">
      <c r="A3493" s="1351" t="s">
        <v>6347</v>
      </c>
      <c r="B3493" s="1244" t="s">
        <v>4288</v>
      </c>
      <c r="C3493" s="1244" t="s">
        <v>4289</v>
      </c>
      <c r="D3493" s="1352">
        <v>914.25</v>
      </c>
    </row>
    <row r="3494" spans="1:4" s="977" customFormat="1" ht="18" customHeight="1" x14ac:dyDescent="0.2">
      <c r="A3494" s="1351" t="s">
        <v>6348</v>
      </c>
      <c r="B3494" s="1244" t="s">
        <v>6253</v>
      </c>
      <c r="C3494" s="1244" t="s">
        <v>6254</v>
      </c>
      <c r="D3494" s="1352">
        <v>1789.51</v>
      </c>
    </row>
    <row r="3495" spans="1:4" s="977" customFormat="1" ht="18" customHeight="1" x14ac:dyDescent="0.2">
      <c r="A3495" s="1351" t="s">
        <v>6349</v>
      </c>
      <c r="B3495" s="1244" t="s">
        <v>6253</v>
      </c>
      <c r="C3495" s="1244" t="s">
        <v>6254</v>
      </c>
      <c r="D3495" s="1352">
        <v>1789.51</v>
      </c>
    </row>
    <row r="3496" spans="1:4" s="977" customFormat="1" ht="18" customHeight="1" x14ac:dyDescent="0.2">
      <c r="A3496" s="1351" t="s">
        <v>6350</v>
      </c>
      <c r="B3496" s="1244" t="s">
        <v>6253</v>
      </c>
      <c r="C3496" s="1244" t="s">
        <v>6254</v>
      </c>
      <c r="D3496" s="1352">
        <v>1789.51</v>
      </c>
    </row>
    <row r="3497" spans="1:4" s="977" customFormat="1" ht="18" customHeight="1" x14ac:dyDescent="0.2">
      <c r="A3497" s="1351" t="s">
        <v>6351</v>
      </c>
      <c r="B3497" s="1244" t="s">
        <v>6253</v>
      </c>
      <c r="C3497" s="1244" t="s">
        <v>6254</v>
      </c>
      <c r="D3497" s="1352">
        <v>1789.51</v>
      </c>
    </row>
    <row r="3498" spans="1:4" s="977" customFormat="1" ht="18" customHeight="1" x14ac:dyDescent="0.2">
      <c r="A3498" s="1351" t="s">
        <v>6352</v>
      </c>
      <c r="B3498" s="1244" t="s">
        <v>6253</v>
      </c>
      <c r="C3498" s="1244" t="s">
        <v>6254</v>
      </c>
      <c r="D3498" s="1352">
        <v>1789.51</v>
      </c>
    </row>
    <row r="3499" spans="1:4" s="977" customFormat="1" ht="18" customHeight="1" x14ac:dyDescent="0.2">
      <c r="A3499" s="1351" t="s">
        <v>6353</v>
      </c>
      <c r="B3499" s="1244" t="s">
        <v>6253</v>
      </c>
      <c r="C3499" s="1244" t="s">
        <v>6254</v>
      </c>
      <c r="D3499" s="1352">
        <v>1789.51</v>
      </c>
    </row>
    <row r="3500" spans="1:4" s="977" customFormat="1" ht="18" customHeight="1" x14ac:dyDescent="0.2">
      <c r="A3500" s="1351" t="s">
        <v>6354</v>
      </c>
      <c r="B3500" s="1244" t="s">
        <v>6253</v>
      </c>
      <c r="C3500" s="1244" t="s">
        <v>6254</v>
      </c>
      <c r="D3500" s="1352">
        <v>1789.51</v>
      </c>
    </row>
    <row r="3501" spans="1:4" s="977" customFormat="1" ht="18" customHeight="1" x14ac:dyDescent="0.2">
      <c r="A3501" s="1351" t="s">
        <v>6355</v>
      </c>
      <c r="B3501" s="1244" t="s">
        <v>6253</v>
      </c>
      <c r="C3501" s="1244" t="s">
        <v>6254</v>
      </c>
      <c r="D3501" s="1352">
        <v>1789.51</v>
      </c>
    </row>
    <row r="3502" spans="1:4" s="977" customFormat="1" ht="18" customHeight="1" x14ac:dyDescent="0.2">
      <c r="A3502" s="1351" t="s">
        <v>6356</v>
      </c>
      <c r="B3502" s="1244" t="s">
        <v>5456</v>
      </c>
      <c r="C3502" s="1244" t="s">
        <v>5457</v>
      </c>
      <c r="D3502" s="1352">
        <v>2875</v>
      </c>
    </row>
    <row r="3503" spans="1:4" s="977" customFormat="1" ht="18" customHeight="1" x14ac:dyDescent="0.2">
      <c r="A3503" s="1351" t="s">
        <v>6357</v>
      </c>
      <c r="B3503" s="1244" t="s">
        <v>6253</v>
      </c>
      <c r="C3503" s="1244" t="s">
        <v>6254</v>
      </c>
      <c r="D3503" s="1352">
        <v>1789.51</v>
      </c>
    </row>
    <row r="3504" spans="1:4" s="977" customFormat="1" ht="18" customHeight="1" x14ac:dyDescent="0.2">
      <c r="A3504" s="1351" t="s">
        <v>6358</v>
      </c>
      <c r="B3504" s="1244" t="s">
        <v>6253</v>
      </c>
      <c r="C3504" s="1244" t="s">
        <v>6254</v>
      </c>
      <c r="D3504" s="1352">
        <v>1789.51</v>
      </c>
    </row>
    <row r="3505" spans="1:4" s="977" customFormat="1" ht="18" customHeight="1" x14ac:dyDescent="0.2">
      <c r="A3505" s="1351" t="s">
        <v>6359</v>
      </c>
      <c r="B3505" s="1244" t="s">
        <v>6253</v>
      </c>
      <c r="C3505" s="1244" t="s">
        <v>6254</v>
      </c>
      <c r="D3505" s="1352">
        <v>1789.51</v>
      </c>
    </row>
    <row r="3506" spans="1:4" s="977" customFormat="1" ht="18" customHeight="1" x14ac:dyDescent="0.2">
      <c r="A3506" s="1351" t="s">
        <v>6360</v>
      </c>
      <c r="B3506" s="1244" t="s">
        <v>6253</v>
      </c>
      <c r="C3506" s="1244" t="s">
        <v>6254</v>
      </c>
      <c r="D3506" s="1352">
        <v>1789.51</v>
      </c>
    </row>
    <row r="3507" spans="1:4" s="977" customFormat="1" ht="18" customHeight="1" x14ac:dyDescent="0.2">
      <c r="A3507" s="1351" t="s">
        <v>6361</v>
      </c>
      <c r="B3507" s="1244" t="s">
        <v>6253</v>
      </c>
      <c r="C3507" s="1244" t="s">
        <v>6254</v>
      </c>
      <c r="D3507" s="1352">
        <v>1789.51</v>
      </c>
    </row>
    <row r="3508" spans="1:4" s="977" customFormat="1" ht="18" customHeight="1" x14ac:dyDescent="0.2">
      <c r="A3508" s="1351" t="s">
        <v>6362</v>
      </c>
      <c r="B3508" s="1244" t="s">
        <v>6253</v>
      </c>
      <c r="C3508" s="1244" t="s">
        <v>6254</v>
      </c>
      <c r="D3508" s="1352">
        <v>1789.51</v>
      </c>
    </row>
    <row r="3509" spans="1:4" s="977" customFormat="1" ht="18" customHeight="1" x14ac:dyDescent="0.2">
      <c r="A3509" s="1351" t="s">
        <v>6363</v>
      </c>
      <c r="B3509" s="1244" t="s">
        <v>6253</v>
      </c>
      <c r="C3509" s="1244" t="s">
        <v>6254</v>
      </c>
      <c r="D3509" s="1352">
        <v>1789.51</v>
      </c>
    </row>
    <row r="3510" spans="1:4" s="977" customFormat="1" ht="18" customHeight="1" x14ac:dyDescent="0.2">
      <c r="A3510" s="1351" t="s">
        <v>6364</v>
      </c>
      <c r="B3510" s="1244" t="s">
        <v>6253</v>
      </c>
      <c r="C3510" s="1244" t="s">
        <v>6254</v>
      </c>
      <c r="D3510" s="1352">
        <v>1789.51</v>
      </c>
    </row>
    <row r="3511" spans="1:4" s="977" customFormat="1" ht="18" customHeight="1" x14ac:dyDescent="0.2">
      <c r="A3511" s="1351" t="s">
        <v>6365</v>
      </c>
      <c r="B3511" s="1244" t="s">
        <v>6253</v>
      </c>
      <c r="C3511" s="1244" t="s">
        <v>6254</v>
      </c>
      <c r="D3511" s="1352">
        <v>1789.51</v>
      </c>
    </row>
    <row r="3512" spans="1:4" s="977" customFormat="1" ht="18" customHeight="1" x14ac:dyDescent="0.2">
      <c r="A3512" s="1351" t="s">
        <v>6366</v>
      </c>
      <c r="B3512" s="1244" t="s">
        <v>6253</v>
      </c>
      <c r="C3512" s="1244" t="s">
        <v>6254</v>
      </c>
      <c r="D3512" s="1352">
        <v>1789.51</v>
      </c>
    </row>
    <row r="3513" spans="1:4" s="977" customFormat="1" ht="18" customHeight="1" x14ac:dyDescent="0.2">
      <c r="A3513" s="1351" t="s">
        <v>6367</v>
      </c>
      <c r="B3513" s="1244" t="s">
        <v>6368</v>
      </c>
      <c r="C3513" s="1244" t="s">
        <v>6369</v>
      </c>
      <c r="D3513" s="1352">
        <v>1518</v>
      </c>
    </row>
    <row r="3514" spans="1:4" s="977" customFormat="1" ht="18" customHeight="1" x14ac:dyDescent="0.2">
      <c r="A3514" s="1351" t="s">
        <v>6370</v>
      </c>
      <c r="B3514" s="1244" t="s">
        <v>5456</v>
      </c>
      <c r="C3514" s="1244" t="s">
        <v>5457</v>
      </c>
      <c r="D3514" s="1352">
        <v>2875</v>
      </c>
    </row>
    <row r="3515" spans="1:4" s="977" customFormat="1" ht="18" customHeight="1" x14ac:dyDescent="0.2">
      <c r="A3515" s="1351" t="s">
        <v>6371</v>
      </c>
      <c r="B3515" s="1244" t="s">
        <v>6253</v>
      </c>
      <c r="C3515" s="1244" t="s">
        <v>6254</v>
      </c>
      <c r="D3515" s="1352">
        <v>1789.51</v>
      </c>
    </row>
    <row r="3516" spans="1:4" s="977" customFormat="1" ht="18" customHeight="1" x14ac:dyDescent="0.2">
      <c r="A3516" s="1351" t="s">
        <v>6372</v>
      </c>
      <c r="B3516" s="1244" t="s">
        <v>6253</v>
      </c>
      <c r="C3516" s="1244" t="s">
        <v>6254</v>
      </c>
      <c r="D3516" s="1352">
        <v>1789.51</v>
      </c>
    </row>
    <row r="3517" spans="1:4" s="977" customFormat="1" ht="18" customHeight="1" x14ac:dyDescent="0.2">
      <c r="A3517" s="1351" t="s">
        <v>6373</v>
      </c>
      <c r="B3517" s="1244" t="s">
        <v>6253</v>
      </c>
      <c r="C3517" s="1244" t="s">
        <v>6254</v>
      </c>
      <c r="D3517" s="1352">
        <v>1789.51</v>
      </c>
    </row>
    <row r="3518" spans="1:4" s="977" customFormat="1" ht="18" customHeight="1" x14ac:dyDescent="0.2">
      <c r="A3518" s="1351" t="s">
        <v>6374</v>
      </c>
      <c r="B3518" s="1244" t="s">
        <v>6253</v>
      </c>
      <c r="C3518" s="1244" t="s">
        <v>6254</v>
      </c>
      <c r="D3518" s="1352">
        <v>1789.51</v>
      </c>
    </row>
    <row r="3519" spans="1:4" s="977" customFormat="1" ht="18" customHeight="1" x14ac:dyDescent="0.2">
      <c r="A3519" s="1351" t="s">
        <v>6375</v>
      </c>
      <c r="B3519" s="1244" t="s">
        <v>6253</v>
      </c>
      <c r="C3519" s="1244" t="s">
        <v>6254</v>
      </c>
      <c r="D3519" s="1352">
        <v>1789.51</v>
      </c>
    </row>
    <row r="3520" spans="1:4" s="977" customFormat="1" ht="18" customHeight="1" x14ac:dyDescent="0.2">
      <c r="A3520" s="1351" t="s">
        <v>6376</v>
      </c>
      <c r="B3520" s="1244" t="s">
        <v>6253</v>
      </c>
      <c r="C3520" s="1244" t="s">
        <v>6254</v>
      </c>
      <c r="D3520" s="1352">
        <v>1789.51</v>
      </c>
    </row>
    <row r="3521" spans="1:4" s="977" customFormat="1" ht="18" customHeight="1" x14ac:dyDescent="0.2">
      <c r="A3521" s="1351" t="s">
        <v>6377</v>
      </c>
      <c r="B3521" s="1244" t="s">
        <v>6253</v>
      </c>
      <c r="C3521" s="1244" t="s">
        <v>6254</v>
      </c>
      <c r="D3521" s="1352">
        <v>1789.51</v>
      </c>
    </row>
    <row r="3522" spans="1:4" s="977" customFormat="1" ht="18" customHeight="1" x14ac:dyDescent="0.2">
      <c r="A3522" s="1351" t="s">
        <v>6378</v>
      </c>
      <c r="B3522" s="1244" t="s">
        <v>6253</v>
      </c>
      <c r="C3522" s="1244" t="s">
        <v>6254</v>
      </c>
      <c r="D3522" s="1352">
        <v>1789.51</v>
      </c>
    </row>
    <row r="3523" spans="1:4" s="977" customFormat="1" ht="18" customHeight="1" x14ac:dyDescent="0.2">
      <c r="A3523" s="1351" t="s">
        <v>6379</v>
      </c>
      <c r="B3523" s="1244" t="s">
        <v>6253</v>
      </c>
      <c r="C3523" s="1244" t="s">
        <v>6254</v>
      </c>
      <c r="D3523" s="1352">
        <v>1789.51</v>
      </c>
    </row>
    <row r="3524" spans="1:4" s="977" customFormat="1" ht="18" customHeight="1" x14ac:dyDescent="0.2">
      <c r="A3524" s="1351" t="s">
        <v>6380</v>
      </c>
      <c r="B3524" s="1244" t="s">
        <v>6381</v>
      </c>
      <c r="C3524" s="1244" t="s">
        <v>6382</v>
      </c>
      <c r="D3524" s="1352">
        <v>628.54</v>
      </c>
    </row>
    <row r="3525" spans="1:4" s="977" customFormat="1" ht="18" customHeight="1" x14ac:dyDescent="0.2">
      <c r="A3525" s="1351" t="s">
        <v>6383</v>
      </c>
      <c r="B3525" s="1244" t="s">
        <v>6253</v>
      </c>
      <c r="C3525" s="1244" t="s">
        <v>6254</v>
      </c>
      <c r="D3525" s="1352">
        <v>1789.51</v>
      </c>
    </row>
    <row r="3526" spans="1:4" s="977" customFormat="1" ht="18" customHeight="1" x14ac:dyDescent="0.2">
      <c r="A3526" s="1351" t="s">
        <v>6384</v>
      </c>
      <c r="B3526" s="1244" t="s">
        <v>6253</v>
      </c>
      <c r="C3526" s="1244" t="s">
        <v>6254</v>
      </c>
      <c r="D3526" s="1352">
        <v>1789.51</v>
      </c>
    </row>
    <row r="3527" spans="1:4" s="977" customFormat="1" ht="18" customHeight="1" x14ac:dyDescent="0.2">
      <c r="A3527" s="1351" t="s">
        <v>6385</v>
      </c>
      <c r="B3527" s="1244" t="s">
        <v>6253</v>
      </c>
      <c r="C3527" s="1244" t="s">
        <v>6254</v>
      </c>
      <c r="D3527" s="1352">
        <v>1789.51</v>
      </c>
    </row>
    <row r="3528" spans="1:4" s="977" customFormat="1" ht="18" customHeight="1" x14ac:dyDescent="0.2">
      <c r="A3528" s="1351" t="s">
        <v>6386</v>
      </c>
      <c r="B3528" s="1244" t="s">
        <v>6253</v>
      </c>
      <c r="C3528" s="1244" t="s">
        <v>6254</v>
      </c>
      <c r="D3528" s="1352">
        <v>1789.51</v>
      </c>
    </row>
    <row r="3529" spans="1:4" s="977" customFormat="1" ht="18" customHeight="1" x14ac:dyDescent="0.2">
      <c r="A3529" s="1351" t="s">
        <v>6387</v>
      </c>
      <c r="B3529" s="1244" t="s">
        <v>6253</v>
      </c>
      <c r="C3529" s="1244" t="s">
        <v>6254</v>
      </c>
      <c r="D3529" s="1352">
        <v>1789.51</v>
      </c>
    </row>
    <row r="3530" spans="1:4" s="977" customFormat="1" ht="18" customHeight="1" x14ac:dyDescent="0.2">
      <c r="A3530" s="1351" t="s">
        <v>6388</v>
      </c>
      <c r="B3530" s="1244" t="s">
        <v>6389</v>
      </c>
      <c r="C3530" s="1244" t="s">
        <v>6390</v>
      </c>
      <c r="D3530" s="1352">
        <v>1789.51</v>
      </c>
    </row>
    <row r="3531" spans="1:4" s="977" customFormat="1" ht="18" customHeight="1" x14ac:dyDescent="0.2">
      <c r="A3531" s="1351" t="s">
        <v>6391</v>
      </c>
      <c r="B3531" s="1244" t="s">
        <v>6253</v>
      </c>
      <c r="C3531" s="1244" t="s">
        <v>6254</v>
      </c>
      <c r="D3531" s="1352">
        <v>1789.51</v>
      </c>
    </row>
    <row r="3532" spans="1:4" s="977" customFormat="1" ht="18" customHeight="1" x14ac:dyDescent="0.2">
      <c r="A3532" s="1351" t="s">
        <v>6392</v>
      </c>
      <c r="B3532" s="1244" t="s">
        <v>6253</v>
      </c>
      <c r="C3532" s="1244" t="s">
        <v>6254</v>
      </c>
      <c r="D3532" s="1352">
        <v>1789.51</v>
      </c>
    </row>
    <row r="3533" spans="1:4" s="977" customFormat="1" ht="18" customHeight="1" x14ac:dyDescent="0.2">
      <c r="A3533" s="1351" t="s">
        <v>6393</v>
      </c>
      <c r="B3533" s="1244" t="s">
        <v>6253</v>
      </c>
      <c r="C3533" s="1244" t="s">
        <v>6254</v>
      </c>
      <c r="D3533" s="1352">
        <v>1789.51</v>
      </c>
    </row>
    <row r="3534" spans="1:4" s="977" customFormat="1" ht="18" customHeight="1" x14ac:dyDescent="0.2">
      <c r="A3534" s="1351" t="s">
        <v>6394</v>
      </c>
      <c r="B3534" s="1244" t="s">
        <v>6253</v>
      </c>
      <c r="C3534" s="1244" t="s">
        <v>6254</v>
      </c>
      <c r="D3534" s="1352">
        <v>1789.51</v>
      </c>
    </row>
    <row r="3535" spans="1:4" s="977" customFormat="1" ht="18" customHeight="1" x14ac:dyDescent="0.2">
      <c r="A3535" s="1351" t="s">
        <v>6395</v>
      </c>
      <c r="B3535" s="1244" t="s">
        <v>6381</v>
      </c>
      <c r="C3535" s="1244" t="s">
        <v>6382</v>
      </c>
      <c r="D3535" s="1352">
        <v>628.54999999999995</v>
      </c>
    </row>
    <row r="3536" spans="1:4" s="977" customFormat="1" ht="18" customHeight="1" x14ac:dyDescent="0.2">
      <c r="A3536" s="1351" t="s">
        <v>6396</v>
      </c>
      <c r="B3536" s="1244" t="s">
        <v>6253</v>
      </c>
      <c r="C3536" s="1244" t="s">
        <v>6254</v>
      </c>
      <c r="D3536" s="1352">
        <v>1789.51</v>
      </c>
    </row>
    <row r="3537" spans="1:4" s="977" customFormat="1" ht="18" customHeight="1" x14ac:dyDescent="0.2">
      <c r="A3537" s="1351" t="s">
        <v>6397</v>
      </c>
      <c r="B3537" s="1244" t="s">
        <v>6253</v>
      </c>
      <c r="C3537" s="1244" t="s">
        <v>6254</v>
      </c>
      <c r="D3537" s="1352">
        <v>1789.51</v>
      </c>
    </row>
    <row r="3538" spans="1:4" s="977" customFormat="1" ht="18" customHeight="1" x14ac:dyDescent="0.2">
      <c r="A3538" s="1351" t="s">
        <v>6398</v>
      </c>
      <c r="B3538" s="1244" t="s">
        <v>6253</v>
      </c>
      <c r="C3538" s="1244" t="s">
        <v>6254</v>
      </c>
      <c r="D3538" s="1352">
        <v>1789.51</v>
      </c>
    </row>
    <row r="3539" spans="1:4" s="977" customFormat="1" ht="18" customHeight="1" x14ac:dyDescent="0.2">
      <c r="A3539" s="1351" t="s">
        <v>6399</v>
      </c>
      <c r="B3539" s="1244" t="s">
        <v>6253</v>
      </c>
      <c r="C3539" s="1244" t="s">
        <v>6254</v>
      </c>
      <c r="D3539" s="1352">
        <v>1789.51</v>
      </c>
    </row>
    <row r="3540" spans="1:4" s="977" customFormat="1" ht="18" customHeight="1" x14ac:dyDescent="0.2">
      <c r="A3540" s="1351" t="s">
        <v>6400</v>
      </c>
      <c r="B3540" s="1244" t="s">
        <v>6253</v>
      </c>
      <c r="C3540" s="1244" t="s">
        <v>6254</v>
      </c>
      <c r="D3540" s="1352">
        <v>1789.51</v>
      </c>
    </row>
    <row r="3541" spans="1:4" s="977" customFormat="1" ht="18" customHeight="1" x14ac:dyDescent="0.2">
      <c r="A3541" s="1351" t="s">
        <v>6401</v>
      </c>
      <c r="B3541" s="1244" t="s">
        <v>6253</v>
      </c>
      <c r="C3541" s="1244" t="s">
        <v>6254</v>
      </c>
      <c r="D3541" s="1352">
        <v>1789.51</v>
      </c>
    </row>
    <row r="3542" spans="1:4" s="977" customFormat="1" ht="18" customHeight="1" x14ac:dyDescent="0.2">
      <c r="A3542" s="1351" t="s">
        <v>6402</v>
      </c>
      <c r="B3542" s="1244" t="s">
        <v>6253</v>
      </c>
      <c r="C3542" s="1244" t="s">
        <v>6254</v>
      </c>
      <c r="D3542" s="1352">
        <v>1789.51</v>
      </c>
    </row>
    <row r="3543" spans="1:4" s="977" customFormat="1" ht="18" customHeight="1" x14ac:dyDescent="0.2">
      <c r="A3543" s="1351" t="s">
        <v>6403</v>
      </c>
      <c r="B3543" s="1244" t="s">
        <v>6253</v>
      </c>
      <c r="C3543" s="1244" t="s">
        <v>6254</v>
      </c>
      <c r="D3543" s="1352">
        <v>1789.51</v>
      </c>
    </row>
    <row r="3544" spans="1:4" s="977" customFormat="1" ht="18" customHeight="1" x14ac:dyDescent="0.2">
      <c r="A3544" s="1351" t="s">
        <v>6404</v>
      </c>
      <c r="B3544" s="1244" t="s">
        <v>6253</v>
      </c>
      <c r="C3544" s="1244" t="s">
        <v>6254</v>
      </c>
      <c r="D3544" s="1352">
        <v>1789.51</v>
      </c>
    </row>
    <row r="3545" spans="1:4" s="977" customFormat="1" ht="18" customHeight="1" x14ac:dyDescent="0.2">
      <c r="A3545" s="1351" t="s">
        <v>6405</v>
      </c>
      <c r="B3545" s="1244" t="s">
        <v>6253</v>
      </c>
      <c r="C3545" s="1244" t="s">
        <v>6254</v>
      </c>
      <c r="D3545" s="1352">
        <v>1789.51</v>
      </c>
    </row>
    <row r="3546" spans="1:4" s="977" customFormat="1" ht="18" customHeight="1" x14ac:dyDescent="0.2">
      <c r="A3546" s="1351" t="s">
        <v>6406</v>
      </c>
      <c r="B3546" s="1244" t="s">
        <v>6253</v>
      </c>
      <c r="C3546" s="1244" t="s">
        <v>6254</v>
      </c>
      <c r="D3546" s="1352">
        <v>1789.51</v>
      </c>
    </row>
    <row r="3547" spans="1:4" s="977" customFormat="1" ht="18" customHeight="1" x14ac:dyDescent="0.2">
      <c r="A3547" s="1351" t="s">
        <v>6407</v>
      </c>
      <c r="B3547" s="1244" t="s">
        <v>6253</v>
      </c>
      <c r="C3547" s="1244" t="s">
        <v>6254</v>
      </c>
      <c r="D3547" s="1352">
        <v>1789.51</v>
      </c>
    </row>
    <row r="3548" spans="1:4" s="977" customFormat="1" ht="18" customHeight="1" x14ac:dyDescent="0.2">
      <c r="A3548" s="1351" t="s">
        <v>6408</v>
      </c>
      <c r="B3548" s="1244" t="s">
        <v>6253</v>
      </c>
      <c r="C3548" s="1244" t="s">
        <v>6254</v>
      </c>
      <c r="D3548" s="1352">
        <v>1789.51</v>
      </c>
    </row>
    <row r="3549" spans="1:4" s="977" customFormat="1" ht="18" customHeight="1" x14ac:dyDescent="0.2">
      <c r="A3549" s="1351" t="s">
        <v>6409</v>
      </c>
      <c r="B3549" s="1244" t="s">
        <v>6253</v>
      </c>
      <c r="C3549" s="1244" t="s">
        <v>6254</v>
      </c>
      <c r="D3549" s="1352">
        <v>1789.51</v>
      </c>
    </row>
    <row r="3550" spans="1:4" s="977" customFormat="1" ht="18" customHeight="1" x14ac:dyDescent="0.2">
      <c r="A3550" s="1351" t="s">
        <v>6410</v>
      </c>
      <c r="B3550" s="1244" t="s">
        <v>6253</v>
      </c>
      <c r="C3550" s="1244" t="s">
        <v>6254</v>
      </c>
      <c r="D3550" s="1352">
        <v>1789.51</v>
      </c>
    </row>
    <row r="3551" spans="1:4" s="977" customFormat="1" ht="18" customHeight="1" x14ac:dyDescent="0.2">
      <c r="A3551" s="1351" t="s">
        <v>6411</v>
      </c>
      <c r="B3551" s="1244" t="s">
        <v>6253</v>
      </c>
      <c r="C3551" s="1244" t="s">
        <v>6254</v>
      </c>
      <c r="D3551" s="1352">
        <v>1789.51</v>
      </c>
    </row>
    <row r="3552" spans="1:4" s="977" customFormat="1" ht="18" customHeight="1" x14ac:dyDescent="0.2">
      <c r="A3552" s="1351" t="s">
        <v>6412</v>
      </c>
      <c r="B3552" s="1244" t="s">
        <v>6253</v>
      </c>
      <c r="C3552" s="1244" t="s">
        <v>6254</v>
      </c>
      <c r="D3552" s="1352">
        <v>1789.51</v>
      </c>
    </row>
    <row r="3553" spans="1:4" s="977" customFormat="1" ht="18" customHeight="1" x14ac:dyDescent="0.2">
      <c r="A3553" s="1351" t="s">
        <v>6413</v>
      </c>
      <c r="B3553" s="1244" t="s">
        <v>6253</v>
      </c>
      <c r="C3553" s="1244" t="s">
        <v>6254</v>
      </c>
      <c r="D3553" s="1352">
        <v>1789.51</v>
      </c>
    </row>
    <row r="3554" spans="1:4" s="977" customFormat="1" ht="18" customHeight="1" x14ac:dyDescent="0.2">
      <c r="A3554" s="1351" t="s">
        <v>6414</v>
      </c>
      <c r="B3554" s="1244" t="s">
        <v>6415</v>
      </c>
      <c r="C3554" s="1244" t="s">
        <v>6416</v>
      </c>
      <c r="D3554" s="1352">
        <v>1486.58</v>
      </c>
    </row>
    <row r="3555" spans="1:4" s="977" customFormat="1" ht="18" customHeight="1" x14ac:dyDescent="0.2">
      <c r="A3555" s="1351" t="s">
        <v>6417</v>
      </c>
      <c r="B3555" s="1244" t="s">
        <v>2472</v>
      </c>
      <c r="C3555" s="1244" t="s">
        <v>2473</v>
      </c>
      <c r="D3555" s="1352">
        <v>2070</v>
      </c>
    </row>
    <row r="3556" spans="1:4" s="977" customFormat="1" ht="18" customHeight="1" x14ac:dyDescent="0.2">
      <c r="A3556" s="1351" t="s">
        <v>6418</v>
      </c>
      <c r="B3556" s="1244" t="s">
        <v>6415</v>
      </c>
      <c r="C3556" s="1244" t="s">
        <v>6416</v>
      </c>
      <c r="D3556" s="1352">
        <v>1486.58</v>
      </c>
    </row>
    <row r="3557" spans="1:4" s="977" customFormat="1" ht="18" customHeight="1" x14ac:dyDescent="0.2">
      <c r="A3557" s="1351" t="s">
        <v>6419</v>
      </c>
      <c r="B3557" s="1244" t="s">
        <v>6420</v>
      </c>
      <c r="C3557" s="1244" t="s">
        <v>6421</v>
      </c>
      <c r="D3557" s="1352">
        <v>153433.72</v>
      </c>
    </row>
    <row r="3558" spans="1:4" s="977" customFormat="1" ht="18" customHeight="1" x14ac:dyDescent="0.2">
      <c r="A3558" s="1351" t="s">
        <v>6422</v>
      </c>
      <c r="B3558" s="1244" t="s">
        <v>6420</v>
      </c>
      <c r="C3558" s="1244" t="s">
        <v>6421</v>
      </c>
      <c r="D3558" s="1352">
        <v>153433.72</v>
      </c>
    </row>
    <row r="3559" spans="1:4" s="977" customFormat="1" ht="18" customHeight="1" x14ac:dyDescent="0.2">
      <c r="A3559" s="1351" t="s">
        <v>6423</v>
      </c>
      <c r="B3559" s="1244" t="s">
        <v>6424</v>
      </c>
      <c r="C3559" s="1244" t="s">
        <v>6425</v>
      </c>
      <c r="D3559" s="1352">
        <v>93542.75</v>
      </c>
    </row>
    <row r="3560" spans="1:4" s="977" customFormat="1" ht="18" customHeight="1" x14ac:dyDescent="0.2">
      <c r="A3560" s="1351" t="s">
        <v>6426</v>
      </c>
      <c r="B3560" s="1244" t="s">
        <v>6427</v>
      </c>
      <c r="C3560" s="1244" t="s">
        <v>6428</v>
      </c>
      <c r="D3560" s="1352">
        <v>122825.7</v>
      </c>
    </row>
    <row r="3561" spans="1:4" s="977" customFormat="1" ht="18" customHeight="1" x14ac:dyDescent="0.2">
      <c r="A3561" s="1351" t="s">
        <v>6429</v>
      </c>
      <c r="B3561" s="1244" t="s">
        <v>6430</v>
      </c>
      <c r="C3561" s="1244" t="s">
        <v>6431</v>
      </c>
      <c r="D3561" s="1352">
        <v>1789.51</v>
      </c>
    </row>
    <row r="3562" spans="1:4" s="977" customFormat="1" ht="18" customHeight="1" x14ac:dyDescent="0.2">
      <c r="A3562" s="1351" t="s">
        <v>6432</v>
      </c>
      <c r="B3562" s="1244" t="s">
        <v>6430</v>
      </c>
      <c r="C3562" s="1244" t="s">
        <v>6431</v>
      </c>
      <c r="D3562" s="1352">
        <v>1789.51</v>
      </c>
    </row>
    <row r="3563" spans="1:4" s="977" customFormat="1" ht="18" customHeight="1" x14ac:dyDescent="0.2">
      <c r="A3563" s="1351" t="s">
        <v>6433</v>
      </c>
      <c r="B3563" s="1244" t="s">
        <v>6430</v>
      </c>
      <c r="C3563" s="1244" t="s">
        <v>6431</v>
      </c>
      <c r="D3563" s="1352">
        <v>1789.51</v>
      </c>
    </row>
    <row r="3564" spans="1:4" s="977" customFormat="1" ht="18" customHeight="1" x14ac:dyDescent="0.2">
      <c r="A3564" s="1351" t="s">
        <v>6434</v>
      </c>
      <c r="B3564" s="1244" t="s">
        <v>6389</v>
      </c>
      <c r="C3564" s="1244" t="s">
        <v>6435</v>
      </c>
      <c r="D3564" s="1352">
        <v>1789.51</v>
      </c>
    </row>
    <row r="3565" spans="1:4" s="977" customFormat="1" ht="18" customHeight="1" x14ac:dyDescent="0.2">
      <c r="A3565" s="1351" t="s">
        <v>6436</v>
      </c>
      <c r="B3565" s="1244" t="s">
        <v>6253</v>
      </c>
      <c r="C3565" s="1244" t="s">
        <v>6254</v>
      </c>
      <c r="D3565" s="1352">
        <v>1789.99</v>
      </c>
    </row>
    <row r="3566" spans="1:4" s="977" customFormat="1" ht="18" customHeight="1" x14ac:dyDescent="0.2">
      <c r="A3566" s="1351" t="s">
        <v>6437</v>
      </c>
      <c r="B3566" s="1244" t="s">
        <v>5589</v>
      </c>
      <c r="C3566" s="1244" t="s">
        <v>5590</v>
      </c>
      <c r="D3566" s="1352">
        <v>1</v>
      </c>
    </row>
    <row r="3567" spans="1:4" s="977" customFormat="1" ht="18" customHeight="1" x14ac:dyDescent="0.2">
      <c r="A3567" s="1351" t="s">
        <v>6438</v>
      </c>
      <c r="B3567" s="1244" t="s">
        <v>6439</v>
      </c>
      <c r="C3567" s="1244" t="s">
        <v>6440</v>
      </c>
      <c r="D3567" s="1352">
        <v>9816.15</v>
      </c>
    </row>
    <row r="3568" spans="1:4" s="977" customFormat="1" ht="18" customHeight="1" x14ac:dyDescent="0.2">
      <c r="A3568" s="1351" t="s">
        <v>6441</v>
      </c>
      <c r="B3568" s="1244" t="s">
        <v>6442</v>
      </c>
      <c r="C3568" s="1244" t="s">
        <v>6443</v>
      </c>
      <c r="D3568" s="1352">
        <v>4577.03</v>
      </c>
    </row>
    <row r="3569" spans="1:4" s="977" customFormat="1" ht="18" customHeight="1" x14ac:dyDescent="0.2">
      <c r="A3569" s="1351" t="s">
        <v>6444</v>
      </c>
      <c r="B3569" s="1244" t="s">
        <v>6442</v>
      </c>
      <c r="C3569" s="1244" t="s">
        <v>6443</v>
      </c>
      <c r="D3569" s="1352">
        <v>4577.03</v>
      </c>
    </row>
    <row r="3570" spans="1:4" s="977" customFormat="1" ht="18" customHeight="1" x14ac:dyDescent="0.2">
      <c r="A3570" s="1351" t="s">
        <v>6445</v>
      </c>
      <c r="B3570" s="1244" t="s">
        <v>6442</v>
      </c>
      <c r="C3570" s="1244" t="s">
        <v>6443</v>
      </c>
      <c r="D3570" s="1352">
        <v>4577.03</v>
      </c>
    </row>
    <row r="3571" spans="1:4" s="977" customFormat="1" ht="18" customHeight="1" x14ac:dyDescent="0.2">
      <c r="A3571" s="1351" t="s">
        <v>6446</v>
      </c>
      <c r="B3571" s="1244" t="s">
        <v>6442</v>
      </c>
      <c r="C3571" s="1244" t="s">
        <v>6443</v>
      </c>
      <c r="D3571" s="1352">
        <v>4577.03</v>
      </c>
    </row>
    <row r="3572" spans="1:4" s="977" customFormat="1" ht="18" customHeight="1" x14ac:dyDescent="0.2">
      <c r="A3572" s="1351" t="s">
        <v>6447</v>
      </c>
      <c r="B3572" s="1244" t="s">
        <v>6442</v>
      </c>
      <c r="C3572" s="1244" t="s">
        <v>6443</v>
      </c>
      <c r="D3572" s="1352">
        <v>4577.03</v>
      </c>
    </row>
    <row r="3573" spans="1:4" s="977" customFormat="1" ht="18" customHeight="1" x14ac:dyDescent="0.2">
      <c r="A3573" s="1351" t="s">
        <v>6448</v>
      </c>
      <c r="B3573" s="1244" t="s">
        <v>6442</v>
      </c>
      <c r="C3573" s="1244" t="s">
        <v>6443</v>
      </c>
      <c r="D3573" s="1352">
        <v>4577.03</v>
      </c>
    </row>
    <row r="3574" spans="1:4" s="977" customFormat="1" ht="18" customHeight="1" x14ac:dyDescent="0.2">
      <c r="A3574" s="1351" t="s">
        <v>6449</v>
      </c>
      <c r="B3574" s="1244" t="s">
        <v>1964</v>
      </c>
      <c r="C3574" s="1244" t="s">
        <v>1965</v>
      </c>
      <c r="D3574" s="1352">
        <v>747.5</v>
      </c>
    </row>
    <row r="3575" spans="1:4" s="977" customFormat="1" ht="18" customHeight="1" x14ac:dyDescent="0.2">
      <c r="A3575" s="1351" t="s">
        <v>6450</v>
      </c>
      <c r="B3575" s="1244" t="s">
        <v>6442</v>
      </c>
      <c r="C3575" s="1244" t="s">
        <v>6443</v>
      </c>
      <c r="D3575" s="1352">
        <v>4577.03</v>
      </c>
    </row>
    <row r="3576" spans="1:4" s="977" customFormat="1" ht="18" customHeight="1" x14ac:dyDescent="0.2">
      <c r="A3576" s="1351" t="s">
        <v>6451</v>
      </c>
      <c r="B3576" s="1244" t="s">
        <v>6442</v>
      </c>
      <c r="C3576" s="1244" t="s">
        <v>6443</v>
      </c>
      <c r="D3576" s="1352">
        <v>4577.03</v>
      </c>
    </row>
    <row r="3577" spans="1:4" s="977" customFormat="1" ht="18" customHeight="1" x14ac:dyDescent="0.2">
      <c r="A3577" s="1351" t="s">
        <v>6452</v>
      </c>
      <c r="B3577" s="1244" t="s">
        <v>6442</v>
      </c>
      <c r="C3577" s="1244" t="s">
        <v>6443</v>
      </c>
      <c r="D3577" s="1352">
        <v>4577.03</v>
      </c>
    </row>
    <row r="3578" spans="1:4" s="977" customFormat="1" ht="18" customHeight="1" x14ac:dyDescent="0.2">
      <c r="A3578" s="1351" t="s">
        <v>6453</v>
      </c>
      <c r="B3578" s="1244" t="s">
        <v>6442</v>
      </c>
      <c r="C3578" s="1244" t="s">
        <v>6443</v>
      </c>
      <c r="D3578" s="1352">
        <v>4577.03</v>
      </c>
    </row>
    <row r="3579" spans="1:4" s="977" customFormat="1" ht="18" customHeight="1" x14ac:dyDescent="0.2">
      <c r="A3579" s="1351" t="s">
        <v>6454</v>
      </c>
      <c r="B3579" s="1244" t="s">
        <v>6455</v>
      </c>
      <c r="C3579" s="1244" t="s">
        <v>6456</v>
      </c>
      <c r="D3579" s="1352">
        <v>44022</v>
      </c>
    </row>
    <row r="3580" spans="1:4" s="977" customFormat="1" ht="18" customHeight="1" x14ac:dyDescent="0.2">
      <c r="A3580" s="1351" t="s">
        <v>6457</v>
      </c>
      <c r="B3580" s="1244" t="s">
        <v>6455</v>
      </c>
      <c r="C3580" s="1244" t="s">
        <v>6456</v>
      </c>
      <c r="D3580" s="1352">
        <v>44022</v>
      </c>
    </row>
    <row r="3581" spans="1:4" s="977" customFormat="1" ht="18" customHeight="1" x14ac:dyDescent="0.2">
      <c r="A3581" s="1351" t="s">
        <v>6458</v>
      </c>
      <c r="B3581" s="1244" t="s">
        <v>6459</v>
      </c>
      <c r="C3581" s="1244" t="s">
        <v>6460</v>
      </c>
      <c r="D3581" s="1352">
        <v>39358.800000000003</v>
      </c>
    </row>
    <row r="3582" spans="1:4" s="977" customFormat="1" ht="18" customHeight="1" x14ac:dyDescent="0.2">
      <c r="A3582" s="1351" t="s">
        <v>6461</v>
      </c>
      <c r="B3582" s="1244" t="s">
        <v>6462</v>
      </c>
      <c r="C3582" s="1244" t="s">
        <v>6463</v>
      </c>
      <c r="D3582" s="1352">
        <v>2846.95</v>
      </c>
    </row>
    <row r="3583" spans="1:4" s="977" customFormat="1" ht="18" customHeight="1" x14ac:dyDescent="0.2">
      <c r="A3583" s="1351" t="s">
        <v>6464</v>
      </c>
      <c r="B3583" s="1244" t="s">
        <v>6465</v>
      </c>
      <c r="C3583" s="1244" t="s">
        <v>6466</v>
      </c>
      <c r="D3583" s="1352">
        <v>19235.41</v>
      </c>
    </row>
    <row r="3584" spans="1:4" s="977" customFormat="1" ht="18" customHeight="1" x14ac:dyDescent="0.2">
      <c r="A3584" s="1351" t="s">
        <v>6467</v>
      </c>
      <c r="B3584" s="1244" t="s">
        <v>2466</v>
      </c>
      <c r="C3584" s="1244" t="s">
        <v>2467</v>
      </c>
      <c r="D3584" s="1352">
        <v>1949.25</v>
      </c>
    </row>
    <row r="3585" spans="1:4" s="977" customFormat="1" ht="18" customHeight="1" x14ac:dyDescent="0.2">
      <c r="A3585" s="1351" t="s">
        <v>6468</v>
      </c>
      <c r="B3585" s="1244" t="s">
        <v>6469</v>
      </c>
      <c r="C3585" s="1244" t="s">
        <v>6470</v>
      </c>
      <c r="D3585" s="1352">
        <v>31041.599999999999</v>
      </c>
    </row>
    <row r="3586" spans="1:4" s="977" customFormat="1" ht="18" customHeight="1" x14ac:dyDescent="0.2">
      <c r="A3586" s="1351" t="s">
        <v>6471</v>
      </c>
      <c r="B3586" s="1244" t="s">
        <v>3383</v>
      </c>
      <c r="C3586" s="1244" t="s">
        <v>6472</v>
      </c>
      <c r="D3586" s="1352">
        <v>15660</v>
      </c>
    </row>
    <row r="3587" spans="1:4" s="977" customFormat="1" ht="18" customHeight="1" x14ac:dyDescent="0.2">
      <c r="A3587" s="1351" t="s">
        <v>6473</v>
      </c>
      <c r="B3587" s="1244" t="s">
        <v>6474</v>
      </c>
      <c r="C3587" s="1244" t="s">
        <v>6475</v>
      </c>
      <c r="D3587" s="1352">
        <v>13333.04</v>
      </c>
    </row>
    <row r="3588" spans="1:4" s="977" customFormat="1" ht="18" customHeight="1" x14ac:dyDescent="0.2">
      <c r="A3588" s="1351" t="s">
        <v>6476</v>
      </c>
      <c r="B3588" s="1244" t="s">
        <v>6477</v>
      </c>
      <c r="C3588" s="1244" t="s">
        <v>6478</v>
      </c>
      <c r="D3588" s="1352">
        <v>2349.46</v>
      </c>
    </row>
    <row r="3589" spans="1:4" s="977" customFormat="1" ht="18" customHeight="1" x14ac:dyDescent="0.2">
      <c r="A3589" s="1351" t="s">
        <v>6479</v>
      </c>
      <c r="B3589" s="1244" t="s">
        <v>6480</v>
      </c>
      <c r="C3589" s="1244" t="s">
        <v>6481</v>
      </c>
      <c r="D3589" s="1352">
        <v>2296.8000000000002</v>
      </c>
    </row>
    <row r="3590" spans="1:4" s="977" customFormat="1" ht="18" customHeight="1" x14ac:dyDescent="0.2">
      <c r="A3590" s="1351" t="s">
        <v>6482</v>
      </c>
      <c r="B3590" s="1244" t="s">
        <v>6483</v>
      </c>
      <c r="C3590" s="1244" t="s">
        <v>6484</v>
      </c>
      <c r="D3590" s="1352">
        <v>5926.15</v>
      </c>
    </row>
    <row r="3591" spans="1:4" s="977" customFormat="1" ht="18" customHeight="1" x14ac:dyDescent="0.2">
      <c r="A3591" s="1351" t="s">
        <v>6485</v>
      </c>
      <c r="B3591" s="1244" t="s">
        <v>6486</v>
      </c>
      <c r="C3591" s="1244" t="s">
        <v>6487</v>
      </c>
      <c r="D3591" s="1352">
        <v>10262.959999999999</v>
      </c>
    </row>
    <row r="3592" spans="1:4" s="977" customFormat="1" ht="18" customHeight="1" x14ac:dyDescent="0.2">
      <c r="A3592" s="1351" t="s">
        <v>6488</v>
      </c>
      <c r="B3592" s="1244" t="s">
        <v>6489</v>
      </c>
      <c r="C3592" s="1244" t="s">
        <v>6490</v>
      </c>
      <c r="D3592" s="1352">
        <v>3899</v>
      </c>
    </row>
    <row r="3593" spans="1:4" s="977" customFormat="1" ht="18" customHeight="1" x14ac:dyDescent="0.2">
      <c r="A3593" s="1351" t="s">
        <v>6491</v>
      </c>
      <c r="B3593" s="1244" t="s">
        <v>2436</v>
      </c>
      <c r="C3593" s="1244" t="s">
        <v>2437</v>
      </c>
      <c r="D3593" s="1352">
        <v>503.7</v>
      </c>
    </row>
    <row r="3594" spans="1:4" s="977" customFormat="1" ht="18" customHeight="1" x14ac:dyDescent="0.2">
      <c r="A3594" s="1351" t="s">
        <v>6492</v>
      </c>
      <c r="B3594" s="1244" t="s">
        <v>6493</v>
      </c>
      <c r="C3594" s="1244" t="s">
        <v>6494</v>
      </c>
      <c r="D3594" s="1352">
        <v>2874.28</v>
      </c>
    </row>
    <row r="3595" spans="1:4" s="977" customFormat="1" ht="18" customHeight="1" x14ac:dyDescent="0.2">
      <c r="A3595" s="1351" t="s">
        <v>6495</v>
      </c>
      <c r="B3595" s="1244" t="s">
        <v>6496</v>
      </c>
      <c r="C3595" s="1244" t="s">
        <v>6497</v>
      </c>
      <c r="D3595" s="1352">
        <v>2761.07</v>
      </c>
    </row>
    <row r="3596" spans="1:4" s="977" customFormat="1" ht="18" customHeight="1" x14ac:dyDescent="0.2">
      <c r="A3596" s="1351" t="s">
        <v>6498</v>
      </c>
      <c r="B3596" s="1244" t="s">
        <v>6499</v>
      </c>
      <c r="C3596" s="1244" t="s">
        <v>6500</v>
      </c>
      <c r="D3596" s="1352">
        <v>949</v>
      </c>
    </row>
    <row r="3597" spans="1:4" s="977" customFormat="1" ht="18" customHeight="1" x14ac:dyDescent="0.2">
      <c r="A3597" s="1351" t="s">
        <v>6501</v>
      </c>
      <c r="B3597" s="1244" t="s">
        <v>6502</v>
      </c>
      <c r="C3597" s="1244" t="s">
        <v>6503</v>
      </c>
      <c r="D3597" s="1352">
        <v>7299</v>
      </c>
    </row>
    <row r="3598" spans="1:4" s="977" customFormat="1" ht="18" customHeight="1" x14ac:dyDescent="0.2">
      <c r="A3598" s="1351" t="s">
        <v>6504</v>
      </c>
      <c r="B3598" s="1244" t="s">
        <v>6505</v>
      </c>
      <c r="C3598" s="1244" t="s">
        <v>6506</v>
      </c>
      <c r="D3598" s="1352">
        <v>1809.66</v>
      </c>
    </row>
    <row r="3599" spans="1:4" s="977" customFormat="1" ht="18" customHeight="1" x14ac:dyDescent="0.2">
      <c r="A3599" s="1351" t="s">
        <v>6507</v>
      </c>
      <c r="B3599" s="1244" t="s">
        <v>6505</v>
      </c>
      <c r="C3599" s="1244" t="s">
        <v>6506</v>
      </c>
      <c r="D3599" s="1352">
        <v>1809.66</v>
      </c>
    </row>
    <row r="3600" spans="1:4" s="977" customFormat="1" ht="18" customHeight="1" x14ac:dyDescent="0.2">
      <c r="A3600" s="1351" t="s">
        <v>6508</v>
      </c>
      <c r="B3600" s="1244" t="s">
        <v>6505</v>
      </c>
      <c r="C3600" s="1244" t="s">
        <v>6506</v>
      </c>
      <c r="D3600" s="1352">
        <v>1809.68</v>
      </c>
    </row>
    <row r="3601" spans="1:4" s="977" customFormat="1" ht="18" customHeight="1" x14ac:dyDescent="0.2">
      <c r="A3601" s="1351" t="s">
        <v>6509</v>
      </c>
      <c r="B3601" s="1244" t="s">
        <v>6510</v>
      </c>
      <c r="C3601" s="1244" t="s">
        <v>6511</v>
      </c>
      <c r="D3601" s="1352">
        <v>1349.11</v>
      </c>
    </row>
    <row r="3602" spans="1:4" s="977" customFormat="1" ht="18" customHeight="1" x14ac:dyDescent="0.2">
      <c r="A3602" s="1351" t="s">
        <v>6512</v>
      </c>
      <c r="B3602" s="1244" t="s">
        <v>6513</v>
      </c>
      <c r="C3602" s="1244" t="s">
        <v>6514</v>
      </c>
      <c r="D3602" s="1352">
        <v>2498.89</v>
      </c>
    </row>
    <row r="3603" spans="1:4" s="977" customFormat="1" ht="18" customHeight="1" x14ac:dyDescent="0.2">
      <c r="A3603" s="1351" t="s">
        <v>6515</v>
      </c>
      <c r="B3603" s="1244" t="s">
        <v>6516</v>
      </c>
      <c r="C3603" s="1244" t="s">
        <v>6517</v>
      </c>
      <c r="D3603" s="1352">
        <v>1656</v>
      </c>
    </row>
    <row r="3604" spans="1:4" s="977" customFormat="1" ht="18" customHeight="1" x14ac:dyDescent="0.2">
      <c r="A3604" s="1351" t="s">
        <v>6518</v>
      </c>
      <c r="B3604" s="1244" t="s">
        <v>6519</v>
      </c>
      <c r="C3604" s="1244" t="s">
        <v>6520</v>
      </c>
      <c r="D3604" s="1352">
        <v>990</v>
      </c>
    </row>
    <row r="3605" spans="1:4" s="977" customFormat="1" ht="18" customHeight="1" x14ac:dyDescent="0.2">
      <c r="A3605" s="1351" t="s">
        <v>6521</v>
      </c>
      <c r="B3605" s="1244" t="s">
        <v>6522</v>
      </c>
      <c r="C3605" s="1244" t="s">
        <v>6523</v>
      </c>
      <c r="D3605" s="1352">
        <v>16902.009999999998</v>
      </c>
    </row>
    <row r="3606" spans="1:4" s="977" customFormat="1" ht="18" customHeight="1" x14ac:dyDescent="0.2">
      <c r="A3606" s="1351" t="s">
        <v>6524</v>
      </c>
      <c r="B3606" s="1244" t="s">
        <v>6522</v>
      </c>
      <c r="C3606" s="1244" t="s">
        <v>6523</v>
      </c>
      <c r="D3606" s="1352">
        <v>16902.009999999998</v>
      </c>
    </row>
    <row r="3607" spans="1:4" s="977" customFormat="1" ht="18" customHeight="1" x14ac:dyDescent="0.2">
      <c r="A3607" s="1351" t="s">
        <v>6525</v>
      </c>
      <c r="B3607" s="1244" t="s">
        <v>6522</v>
      </c>
      <c r="C3607" s="1244" t="s">
        <v>6523</v>
      </c>
      <c r="D3607" s="1352">
        <v>16902.009999999998</v>
      </c>
    </row>
    <row r="3608" spans="1:4" s="977" customFormat="1" ht="18" customHeight="1" x14ac:dyDescent="0.2">
      <c r="A3608" s="1351" t="s">
        <v>6526</v>
      </c>
      <c r="B3608" s="1244" t="s">
        <v>6522</v>
      </c>
      <c r="C3608" s="1244" t="s">
        <v>6523</v>
      </c>
      <c r="D3608" s="1352">
        <v>16902.009999999998</v>
      </c>
    </row>
    <row r="3609" spans="1:4" s="977" customFormat="1" ht="18" customHeight="1" x14ac:dyDescent="0.2">
      <c r="A3609" s="1351" t="s">
        <v>6527</v>
      </c>
      <c r="B3609" s="1244" t="s">
        <v>6522</v>
      </c>
      <c r="C3609" s="1244" t="s">
        <v>6523</v>
      </c>
      <c r="D3609" s="1352">
        <v>16902.009999999998</v>
      </c>
    </row>
    <row r="3610" spans="1:4" s="977" customFormat="1" ht="18" customHeight="1" x14ac:dyDescent="0.2">
      <c r="A3610" s="1351" t="s">
        <v>6528</v>
      </c>
      <c r="B3610" s="1244" t="s">
        <v>6522</v>
      </c>
      <c r="C3610" s="1244" t="s">
        <v>6523</v>
      </c>
      <c r="D3610" s="1352">
        <v>16902.009999999998</v>
      </c>
    </row>
    <row r="3611" spans="1:4" s="977" customFormat="1" ht="18" customHeight="1" x14ac:dyDescent="0.2">
      <c r="A3611" s="1351" t="s">
        <v>6529</v>
      </c>
      <c r="B3611" s="1244" t="s">
        <v>6522</v>
      </c>
      <c r="C3611" s="1244" t="s">
        <v>6523</v>
      </c>
      <c r="D3611" s="1352">
        <v>16902.009999999998</v>
      </c>
    </row>
    <row r="3612" spans="1:4" s="977" customFormat="1" ht="18" customHeight="1" x14ac:dyDescent="0.2">
      <c r="A3612" s="1351" t="s">
        <v>6530</v>
      </c>
      <c r="B3612" s="1244" t="s">
        <v>6522</v>
      </c>
      <c r="C3612" s="1244" t="s">
        <v>6523</v>
      </c>
      <c r="D3612" s="1352">
        <v>16902.009999999998</v>
      </c>
    </row>
    <row r="3613" spans="1:4" s="977" customFormat="1" ht="18" customHeight="1" x14ac:dyDescent="0.2">
      <c r="A3613" s="1351" t="s">
        <v>6531</v>
      </c>
      <c r="B3613" s="1244" t="s">
        <v>6522</v>
      </c>
      <c r="C3613" s="1244" t="s">
        <v>6523</v>
      </c>
      <c r="D3613" s="1352">
        <v>16902.009999999998</v>
      </c>
    </row>
    <row r="3614" spans="1:4" s="977" customFormat="1" ht="18" customHeight="1" x14ac:dyDescent="0.2">
      <c r="A3614" s="1351" t="s">
        <v>6532</v>
      </c>
      <c r="B3614" s="1244" t="s">
        <v>1266</v>
      </c>
      <c r="C3614" s="1244" t="s">
        <v>1267</v>
      </c>
      <c r="D3614" s="1352">
        <v>7232.5</v>
      </c>
    </row>
    <row r="3615" spans="1:4" s="977" customFormat="1" ht="18" customHeight="1" x14ac:dyDescent="0.2">
      <c r="A3615" s="1351" t="s">
        <v>6533</v>
      </c>
      <c r="B3615" s="1244" t="s">
        <v>6534</v>
      </c>
      <c r="C3615" s="1244" t="s">
        <v>6535</v>
      </c>
      <c r="D3615" s="1352">
        <v>2352.84</v>
      </c>
    </row>
    <row r="3616" spans="1:4" s="977" customFormat="1" ht="18" customHeight="1" x14ac:dyDescent="0.2">
      <c r="A3616" s="1351" t="s">
        <v>6536</v>
      </c>
      <c r="B3616" s="1244" t="s">
        <v>6522</v>
      </c>
      <c r="C3616" s="1244" t="s">
        <v>6523</v>
      </c>
      <c r="D3616" s="1352">
        <v>16902.009999999998</v>
      </c>
    </row>
    <row r="3617" spans="1:4" s="977" customFormat="1" ht="18" customHeight="1" x14ac:dyDescent="0.2">
      <c r="A3617" s="1351" t="s">
        <v>6537</v>
      </c>
      <c r="B3617" s="1244" t="s">
        <v>6522</v>
      </c>
      <c r="C3617" s="1244" t="s">
        <v>6523</v>
      </c>
      <c r="D3617" s="1352">
        <v>16902.009999999998</v>
      </c>
    </row>
    <row r="3618" spans="1:4" s="977" customFormat="1" ht="18" customHeight="1" x14ac:dyDescent="0.2">
      <c r="A3618" s="1351" t="s">
        <v>6538</v>
      </c>
      <c r="B3618" s="1244" t="s">
        <v>6522</v>
      </c>
      <c r="C3618" s="1244" t="s">
        <v>6523</v>
      </c>
      <c r="D3618" s="1352">
        <v>16902.009999999998</v>
      </c>
    </row>
    <row r="3619" spans="1:4" s="977" customFormat="1" ht="18" customHeight="1" x14ac:dyDescent="0.2">
      <c r="A3619" s="1351" t="s">
        <v>6539</v>
      </c>
      <c r="B3619" s="1244" t="s">
        <v>6522</v>
      </c>
      <c r="C3619" s="1244" t="s">
        <v>6523</v>
      </c>
      <c r="D3619" s="1352">
        <v>16902.009999999998</v>
      </c>
    </row>
    <row r="3620" spans="1:4" s="977" customFormat="1" ht="18" customHeight="1" x14ac:dyDescent="0.2">
      <c r="A3620" s="1351" t="s">
        <v>6540</v>
      </c>
      <c r="B3620" s="1244" t="s">
        <v>6522</v>
      </c>
      <c r="C3620" s="1244" t="s">
        <v>6523</v>
      </c>
      <c r="D3620" s="1352">
        <v>16902.009999999998</v>
      </c>
    </row>
    <row r="3621" spans="1:4" s="977" customFormat="1" ht="18" customHeight="1" x14ac:dyDescent="0.2">
      <c r="A3621" s="1351" t="s">
        <v>6541</v>
      </c>
      <c r="B3621" s="1244" t="s">
        <v>6522</v>
      </c>
      <c r="C3621" s="1244" t="s">
        <v>6523</v>
      </c>
      <c r="D3621" s="1352">
        <v>16902.009999999998</v>
      </c>
    </row>
    <row r="3622" spans="1:4" s="977" customFormat="1" ht="18" customHeight="1" x14ac:dyDescent="0.2">
      <c r="A3622" s="1351" t="s">
        <v>6542</v>
      </c>
      <c r="B3622" s="1244" t="s">
        <v>6522</v>
      </c>
      <c r="C3622" s="1244" t="s">
        <v>6523</v>
      </c>
      <c r="D3622" s="1352">
        <v>16902.009999999998</v>
      </c>
    </row>
    <row r="3623" spans="1:4" s="977" customFormat="1" ht="18" customHeight="1" x14ac:dyDescent="0.2">
      <c r="A3623" s="1351" t="s">
        <v>6543</v>
      </c>
      <c r="B3623" s="1244" t="s">
        <v>6522</v>
      </c>
      <c r="C3623" s="1244" t="s">
        <v>6523</v>
      </c>
      <c r="D3623" s="1352">
        <v>16902.009999999998</v>
      </c>
    </row>
    <row r="3624" spans="1:4" s="977" customFormat="1" ht="18" customHeight="1" x14ac:dyDescent="0.2">
      <c r="A3624" s="1351" t="s">
        <v>6544</v>
      </c>
      <c r="B3624" s="1244" t="s">
        <v>6522</v>
      </c>
      <c r="C3624" s="1244" t="s">
        <v>6523</v>
      </c>
      <c r="D3624" s="1352">
        <v>16902.009999999998</v>
      </c>
    </row>
    <row r="3625" spans="1:4" s="977" customFormat="1" ht="18" customHeight="1" x14ac:dyDescent="0.2">
      <c r="A3625" s="1351" t="s">
        <v>6545</v>
      </c>
      <c r="B3625" s="1244" t="s">
        <v>6522</v>
      </c>
      <c r="C3625" s="1244" t="s">
        <v>6523</v>
      </c>
      <c r="D3625" s="1352">
        <v>16902.009999999998</v>
      </c>
    </row>
    <row r="3626" spans="1:4" s="977" customFormat="1" ht="18" customHeight="1" x14ac:dyDescent="0.2">
      <c r="A3626" s="1351" t="s">
        <v>6546</v>
      </c>
      <c r="B3626" s="1244" t="s">
        <v>6522</v>
      </c>
      <c r="C3626" s="1244" t="s">
        <v>6523</v>
      </c>
      <c r="D3626" s="1352">
        <v>16902.009999999998</v>
      </c>
    </row>
    <row r="3627" spans="1:4" s="977" customFormat="1" ht="18" customHeight="1" x14ac:dyDescent="0.2">
      <c r="A3627" s="1351" t="s">
        <v>6547</v>
      </c>
      <c r="B3627" s="1244" t="s">
        <v>6522</v>
      </c>
      <c r="C3627" s="1244" t="s">
        <v>6523</v>
      </c>
      <c r="D3627" s="1352">
        <v>16902.009999999998</v>
      </c>
    </row>
    <row r="3628" spans="1:4" s="977" customFormat="1" ht="18" customHeight="1" x14ac:dyDescent="0.2">
      <c r="A3628" s="1351" t="s">
        <v>6548</v>
      </c>
      <c r="B3628" s="1244" t="s">
        <v>6522</v>
      </c>
      <c r="C3628" s="1244" t="s">
        <v>6523</v>
      </c>
      <c r="D3628" s="1352">
        <v>16902.009999999998</v>
      </c>
    </row>
    <row r="3629" spans="1:4" s="977" customFormat="1" ht="18" customHeight="1" x14ac:dyDescent="0.2">
      <c r="A3629" s="1351" t="s">
        <v>6549</v>
      </c>
      <c r="B3629" s="1244" t="s">
        <v>6522</v>
      </c>
      <c r="C3629" s="1244" t="s">
        <v>6523</v>
      </c>
      <c r="D3629" s="1352">
        <v>16902.009999999998</v>
      </c>
    </row>
    <row r="3630" spans="1:4" s="977" customFormat="1" ht="18" customHeight="1" x14ac:dyDescent="0.2">
      <c r="A3630" s="1351" t="s">
        <v>6550</v>
      </c>
      <c r="B3630" s="1244" t="s">
        <v>6522</v>
      </c>
      <c r="C3630" s="1244" t="s">
        <v>6523</v>
      </c>
      <c r="D3630" s="1352">
        <v>16902.009999999998</v>
      </c>
    </row>
    <row r="3631" spans="1:4" s="977" customFormat="1" ht="18" customHeight="1" x14ac:dyDescent="0.2">
      <c r="A3631" s="1351" t="s">
        <v>6551</v>
      </c>
      <c r="B3631" s="1244" t="s">
        <v>6522</v>
      </c>
      <c r="C3631" s="1244" t="s">
        <v>6523</v>
      </c>
      <c r="D3631" s="1352">
        <v>16902.009999999998</v>
      </c>
    </row>
    <row r="3632" spans="1:4" s="977" customFormat="1" ht="18" customHeight="1" x14ac:dyDescent="0.2">
      <c r="A3632" s="1351" t="s">
        <v>6552</v>
      </c>
      <c r="B3632" s="1244" t="s">
        <v>6522</v>
      </c>
      <c r="C3632" s="1244" t="s">
        <v>6523</v>
      </c>
      <c r="D3632" s="1352">
        <v>16902.27</v>
      </c>
    </row>
    <row r="3633" spans="1:4" s="977" customFormat="1" ht="18" customHeight="1" x14ac:dyDescent="0.2">
      <c r="A3633" s="1351" t="s">
        <v>6553</v>
      </c>
      <c r="B3633" s="1244" t="s">
        <v>6522</v>
      </c>
      <c r="C3633" s="1244" t="s">
        <v>6523</v>
      </c>
      <c r="D3633" s="1352">
        <v>16902.009999999998</v>
      </c>
    </row>
    <row r="3634" spans="1:4" s="977" customFormat="1" ht="18" customHeight="1" x14ac:dyDescent="0.2">
      <c r="A3634" s="1351" t="s">
        <v>6554</v>
      </c>
      <c r="B3634" s="1244" t="s">
        <v>6522</v>
      </c>
      <c r="C3634" s="1244" t="s">
        <v>6523</v>
      </c>
      <c r="D3634" s="1352">
        <v>16902.009999999998</v>
      </c>
    </row>
    <row r="3635" spans="1:4" s="977" customFormat="1" ht="18" customHeight="1" x14ac:dyDescent="0.2">
      <c r="A3635" s="1351" t="s">
        <v>6555</v>
      </c>
      <c r="B3635" s="1244" t="s">
        <v>6522</v>
      </c>
      <c r="C3635" s="1244" t="s">
        <v>6523</v>
      </c>
      <c r="D3635" s="1352">
        <v>16902.009999999998</v>
      </c>
    </row>
    <row r="3636" spans="1:4" s="977" customFormat="1" ht="18" customHeight="1" x14ac:dyDescent="0.2">
      <c r="A3636" s="1351" t="s">
        <v>6556</v>
      </c>
      <c r="B3636" s="1244" t="s">
        <v>6557</v>
      </c>
      <c r="C3636" s="1244" t="s">
        <v>6558</v>
      </c>
      <c r="D3636" s="1352">
        <v>435.01</v>
      </c>
    </row>
    <row r="3637" spans="1:4" s="977" customFormat="1" ht="18" customHeight="1" x14ac:dyDescent="0.2">
      <c r="A3637" s="1351" t="s">
        <v>6559</v>
      </c>
      <c r="B3637" s="1244" t="s">
        <v>6522</v>
      </c>
      <c r="C3637" s="1244" t="s">
        <v>6523</v>
      </c>
      <c r="D3637" s="1352">
        <v>16902.009999999998</v>
      </c>
    </row>
    <row r="3638" spans="1:4" s="977" customFormat="1" ht="18" customHeight="1" x14ac:dyDescent="0.2">
      <c r="A3638" s="1351" t="s">
        <v>6560</v>
      </c>
      <c r="B3638" s="1244" t="s">
        <v>6561</v>
      </c>
      <c r="C3638" s="1244" t="s">
        <v>6562</v>
      </c>
      <c r="D3638" s="1352">
        <v>1</v>
      </c>
    </row>
    <row r="3639" spans="1:4" s="977" customFormat="1" ht="18" customHeight="1" x14ac:dyDescent="0.2">
      <c r="A3639" s="1351" t="s">
        <v>6563</v>
      </c>
      <c r="B3639" s="1244" t="s">
        <v>6564</v>
      </c>
      <c r="C3639" s="1244" t="s">
        <v>6565</v>
      </c>
      <c r="D3639" s="1352">
        <v>1</v>
      </c>
    </row>
    <row r="3640" spans="1:4" s="977" customFormat="1" ht="18" customHeight="1" x14ac:dyDescent="0.2">
      <c r="A3640" s="1351" t="s">
        <v>6566</v>
      </c>
      <c r="B3640" s="1244" t="s">
        <v>6564</v>
      </c>
      <c r="C3640" s="1244" t="s">
        <v>6565</v>
      </c>
      <c r="D3640" s="1352">
        <v>1</v>
      </c>
    </row>
    <row r="3641" spans="1:4" s="977" customFormat="1" ht="18" customHeight="1" x14ac:dyDescent="0.2">
      <c r="A3641" s="1351" t="s">
        <v>6567</v>
      </c>
      <c r="B3641" s="1244" t="s">
        <v>6561</v>
      </c>
      <c r="C3641" s="1244" t="s">
        <v>6562</v>
      </c>
      <c r="D3641" s="1352">
        <v>1</v>
      </c>
    </row>
    <row r="3642" spans="1:4" s="977" customFormat="1" ht="18" customHeight="1" x14ac:dyDescent="0.2">
      <c r="A3642" s="1351" t="s">
        <v>6568</v>
      </c>
      <c r="B3642" s="1244" t="s">
        <v>6564</v>
      </c>
      <c r="C3642" s="1244" t="s">
        <v>6565</v>
      </c>
      <c r="D3642" s="1352">
        <v>1</v>
      </c>
    </row>
    <row r="3643" spans="1:4" s="977" customFormat="1" ht="18" customHeight="1" x14ac:dyDescent="0.2">
      <c r="A3643" s="1351" t="s">
        <v>6569</v>
      </c>
      <c r="B3643" s="1244" t="s">
        <v>6561</v>
      </c>
      <c r="C3643" s="1244" t="s">
        <v>6562</v>
      </c>
      <c r="D3643" s="1352">
        <v>1</v>
      </c>
    </row>
    <row r="3644" spans="1:4" s="977" customFormat="1" ht="18" customHeight="1" x14ac:dyDescent="0.2">
      <c r="A3644" s="1351" t="s">
        <v>6570</v>
      </c>
      <c r="B3644" s="1244" t="s">
        <v>6564</v>
      </c>
      <c r="C3644" s="1244" t="s">
        <v>6565</v>
      </c>
      <c r="D3644" s="1352">
        <v>1</v>
      </c>
    </row>
    <row r="3645" spans="1:4" s="977" customFormat="1" ht="18" customHeight="1" x14ac:dyDescent="0.2">
      <c r="A3645" s="1351" t="s">
        <v>6571</v>
      </c>
      <c r="B3645" s="1244" t="s">
        <v>6561</v>
      </c>
      <c r="C3645" s="1244" t="s">
        <v>6562</v>
      </c>
      <c r="D3645" s="1352">
        <v>1</v>
      </c>
    </row>
    <row r="3646" spans="1:4" s="977" customFormat="1" ht="18" customHeight="1" x14ac:dyDescent="0.2">
      <c r="A3646" s="1351" t="s">
        <v>6572</v>
      </c>
      <c r="B3646" s="1244" t="s">
        <v>6564</v>
      </c>
      <c r="C3646" s="1244" t="s">
        <v>6565</v>
      </c>
      <c r="D3646" s="1352">
        <v>1</v>
      </c>
    </row>
    <row r="3647" spans="1:4" s="977" customFormat="1" ht="18" customHeight="1" x14ac:dyDescent="0.2">
      <c r="A3647" s="1351" t="s">
        <v>6573</v>
      </c>
      <c r="B3647" s="1244" t="s">
        <v>6557</v>
      </c>
      <c r="C3647" s="1244" t="s">
        <v>6558</v>
      </c>
      <c r="D3647" s="1352">
        <v>435.01</v>
      </c>
    </row>
    <row r="3648" spans="1:4" s="977" customFormat="1" ht="18" customHeight="1" x14ac:dyDescent="0.2">
      <c r="A3648" s="1351" t="s">
        <v>6574</v>
      </c>
      <c r="B3648" s="1244" t="s">
        <v>6561</v>
      </c>
      <c r="C3648" s="1244" t="s">
        <v>6562</v>
      </c>
      <c r="D3648" s="1352">
        <v>1</v>
      </c>
    </row>
    <row r="3649" spans="1:4" s="977" customFormat="1" ht="18" customHeight="1" x14ac:dyDescent="0.2">
      <c r="A3649" s="1351" t="s">
        <v>6575</v>
      </c>
      <c r="B3649" s="1244" t="s">
        <v>6564</v>
      </c>
      <c r="C3649" s="1244" t="s">
        <v>6565</v>
      </c>
      <c r="D3649" s="1352">
        <v>1</v>
      </c>
    </row>
    <row r="3650" spans="1:4" s="977" customFormat="1" ht="18" customHeight="1" x14ac:dyDescent="0.2">
      <c r="A3650" s="1351" t="s">
        <v>6576</v>
      </c>
      <c r="B3650" s="1244" t="s">
        <v>6561</v>
      </c>
      <c r="C3650" s="1244" t="s">
        <v>6562</v>
      </c>
      <c r="D3650" s="1352">
        <v>1</v>
      </c>
    </row>
    <row r="3651" spans="1:4" s="977" customFormat="1" ht="18" customHeight="1" x14ac:dyDescent="0.2">
      <c r="A3651" s="1351" t="s">
        <v>6577</v>
      </c>
      <c r="B3651" s="1244" t="s">
        <v>6564</v>
      </c>
      <c r="C3651" s="1244" t="s">
        <v>6565</v>
      </c>
      <c r="D3651" s="1352">
        <v>1</v>
      </c>
    </row>
    <row r="3652" spans="1:4" s="977" customFormat="1" ht="18" customHeight="1" x14ac:dyDescent="0.2">
      <c r="A3652" s="1351" t="s">
        <v>6578</v>
      </c>
      <c r="B3652" s="1244" t="s">
        <v>6561</v>
      </c>
      <c r="C3652" s="1244" t="s">
        <v>6562</v>
      </c>
      <c r="D3652" s="1352">
        <v>1</v>
      </c>
    </row>
    <row r="3653" spans="1:4" s="977" customFormat="1" ht="18" customHeight="1" x14ac:dyDescent="0.2">
      <c r="A3653" s="1351" t="s">
        <v>6579</v>
      </c>
      <c r="B3653" s="1244" t="s">
        <v>6564</v>
      </c>
      <c r="C3653" s="1244" t="s">
        <v>6580</v>
      </c>
      <c r="D3653" s="1352">
        <v>1</v>
      </c>
    </row>
    <row r="3654" spans="1:4" s="977" customFormat="1" ht="18" customHeight="1" x14ac:dyDescent="0.2">
      <c r="A3654" s="1351" t="s">
        <v>6581</v>
      </c>
      <c r="B3654" s="1244" t="s">
        <v>6561</v>
      </c>
      <c r="C3654" s="1244" t="s">
        <v>6582</v>
      </c>
      <c r="D3654" s="1352">
        <v>1</v>
      </c>
    </row>
    <row r="3655" spans="1:4" s="977" customFormat="1" ht="18" customHeight="1" x14ac:dyDescent="0.2">
      <c r="A3655" s="1351" t="s">
        <v>6583</v>
      </c>
      <c r="B3655" s="1244" t="s">
        <v>6564</v>
      </c>
      <c r="C3655" s="1244" t="s">
        <v>6565</v>
      </c>
      <c r="D3655" s="1352">
        <v>1</v>
      </c>
    </row>
    <row r="3656" spans="1:4" s="977" customFormat="1" ht="18" customHeight="1" x14ac:dyDescent="0.2">
      <c r="A3656" s="1351" t="s">
        <v>6584</v>
      </c>
      <c r="B3656" s="1244" t="s">
        <v>6561</v>
      </c>
      <c r="C3656" s="1244" t="s">
        <v>6582</v>
      </c>
      <c r="D3656" s="1352">
        <v>1</v>
      </c>
    </row>
    <row r="3657" spans="1:4" s="977" customFormat="1" ht="18" customHeight="1" x14ac:dyDescent="0.2">
      <c r="A3657" s="1351" t="s">
        <v>6585</v>
      </c>
      <c r="B3657" s="1244" t="s">
        <v>6564</v>
      </c>
      <c r="C3657" s="1244" t="s">
        <v>6565</v>
      </c>
      <c r="D3657" s="1352">
        <v>1</v>
      </c>
    </row>
    <row r="3658" spans="1:4" s="977" customFormat="1" ht="18" customHeight="1" x14ac:dyDescent="0.2">
      <c r="A3658" s="1351" t="s">
        <v>6586</v>
      </c>
      <c r="B3658" s="1244" t="s">
        <v>1503</v>
      </c>
      <c r="C3658" s="1244" t="s">
        <v>6582</v>
      </c>
      <c r="D3658" s="1352">
        <v>1</v>
      </c>
    </row>
    <row r="3659" spans="1:4" s="977" customFormat="1" ht="18" customHeight="1" x14ac:dyDescent="0.2">
      <c r="A3659" s="1351" t="s">
        <v>6587</v>
      </c>
      <c r="B3659" s="1244" t="s">
        <v>6564</v>
      </c>
      <c r="C3659" s="1244" t="s">
        <v>6565</v>
      </c>
      <c r="D3659" s="1352">
        <v>1</v>
      </c>
    </row>
    <row r="3660" spans="1:4" s="977" customFormat="1" ht="18" customHeight="1" x14ac:dyDescent="0.2">
      <c r="A3660" s="1351" t="s">
        <v>6588</v>
      </c>
      <c r="B3660" s="1244" t="s">
        <v>1503</v>
      </c>
      <c r="C3660" s="1244" t="s">
        <v>6582</v>
      </c>
      <c r="D3660" s="1352">
        <v>1</v>
      </c>
    </row>
    <row r="3661" spans="1:4" s="977" customFormat="1" ht="18" customHeight="1" x14ac:dyDescent="0.2">
      <c r="A3661" s="1351" t="s">
        <v>6589</v>
      </c>
      <c r="B3661" s="1244" t="s">
        <v>6564</v>
      </c>
      <c r="C3661" s="1244" t="s">
        <v>6565</v>
      </c>
      <c r="D3661" s="1352">
        <v>1</v>
      </c>
    </row>
    <row r="3662" spans="1:4" s="977" customFormat="1" ht="18" customHeight="1" x14ac:dyDescent="0.2">
      <c r="A3662" s="1351" t="s">
        <v>6590</v>
      </c>
      <c r="B3662" s="1244" t="s">
        <v>6561</v>
      </c>
      <c r="C3662" s="1244" t="s">
        <v>6562</v>
      </c>
      <c r="D3662" s="1352">
        <v>1</v>
      </c>
    </row>
    <row r="3663" spans="1:4" s="977" customFormat="1" ht="18" customHeight="1" x14ac:dyDescent="0.2">
      <c r="A3663" s="1351" t="s">
        <v>6591</v>
      </c>
      <c r="B3663" s="1244" t="s">
        <v>6564</v>
      </c>
      <c r="C3663" s="1244" t="s">
        <v>6565</v>
      </c>
      <c r="D3663" s="1352">
        <v>1</v>
      </c>
    </row>
    <row r="3664" spans="1:4" s="977" customFormat="1" ht="18" customHeight="1" x14ac:dyDescent="0.2">
      <c r="A3664" s="1351" t="s">
        <v>6592</v>
      </c>
      <c r="B3664" s="1244" t="s">
        <v>6561</v>
      </c>
      <c r="C3664" s="1244" t="s">
        <v>6562</v>
      </c>
      <c r="D3664" s="1352">
        <v>1</v>
      </c>
    </row>
    <row r="3665" spans="1:4" s="977" customFormat="1" ht="18" customHeight="1" x14ac:dyDescent="0.2">
      <c r="A3665" s="1351" t="s">
        <v>6593</v>
      </c>
      <c r="B3665" s="1244" t="s">
        <v>6564</v>
      </c>
      <c r="C3665" s="1244" t="s">
        <v>6565</v>
      </c>
      <c r="D3665" s="1352">
        <v>1</v>
      </c>
    </row>
    <row r="3666" spans="1:4" s="977" customFormat="1" ht="18" customHeight="1" x14ac:dyDescent="0.2">
      <c r="A3666" s="1351" t="s">
        <v>6594</v>
      </c>
      <c r="B3666" s="1244" t="s">
        <v>6561</v>
      </c>
      <c r="C3666" s="1244" t="s">
        <v>6562</v>
      </c>
      <c r="D3666" s="1352">
        <v>1</v>
      </c>
    </row>
    <row r="3667" spans="1:4" s="977" customFormat="1" ht="18" customHeight="1" x14ac:dyDescent="0.2">
      <c r="A3667" s="1351" t="s">
        <v>6595</v>
      </c>
      <c r="B3667" s="1244" t="s">
        <v>6564</v>
      </c>
      <c r="C3667" s="1244" t="s">
        <v>6565</v>
      </c>
      <c r="D3667" s="1352">
        <v>1</v>
      </c>
    </row>
    <row r="3668" spans="1:4" s="977" customFormat="1" ht="18" customHeight="1" x14ac:dyDescent="0.2">
      <c r="A3668" s="1351" t="s">
        <v>6596</v>
      </c>
      <c r="B3668" s="1244" t="s">
        <v>6561</v>
      </c>
      <c r="C3668" s="1244" t="s">
        <v>6562</v>
      </c>
      <c r="D3668" s="1352">
        <v>1</v>
      </c>
    </row>
    <row r="3669" spans="1:4" s="977" customFormat="1" ht="18" customHeight="1" x14ac:dyDescent="0.2">
      <c r="A3669" s="1351" t="s">
        <v>6597</v>
      </c>
      <c r="B3669" s="1244" t="s">
        <v>6564</v>
      </c>
      <c r="C3669" s="1244" t="s">
        <v>6565</v>
      </c>
      <c r="D3669" s="1352">
        <v>1</v>
      </c>
    </row>
    <row r="3670" spans="1:4" s="977" customFormat="1" ht="18" customHeight="1" x14ac:dyDescent="0.2">
      <c r="A3670" s="1351" t="s">
        <v>6598</v>
      </c>
      <c r="B3670" s="1244" t="s">
        <v>6561</v>
      </c>
      <c r="C3670" s="1244" t="s">
        <v>6562</v>
      </c>
      <c r="D3670" s="1352">
        <v>1</v>
      </c>
    </row>
    <row r="3671" spans="1:4" s="977" customFormat="1" ht="18" customHeight="1" x14ac:dyDescent="0.2">
      <c r="A3671" s="1351" t="s">
        <v>6599</v>
      </c>
      <c r="B3671" s="1244" t="s">
        <v>6564</v>
      </c>
      <c r="C3671" s="1244" t="s">
        <v>6565</v>
      </c>
      <c r="D3671" s="1352">
        <v>1</v>
      </c>
    </row>
    <row r="3672" spans="1:4" s="977" customFormat="1" ht="18" customHeight="1" x14ac:dyDescent="0.2">
      <c r="A3672" s="1351" t="s">
        <v>6600</v>
      </c>
      <c r="B3672" s="1244" t="s">
        <v>6561</v>
      </c>
      <c r="C3672" s="1244" t="s">
        <v>6562</v>
      </c>
      <c r="D3672" s="1352">
        <v>1</v>
      </c>
    </row>
    <row r="3673" spans="1:4" s="977" customFormat="1" ht="18" customHeight="1" x14ac:dyDescent="0.2">
      <c r="A3673" s="1351" t="s">
        <v>6601</v>
      </c>
      <c r="B3673" s="1244" t="s">
        <v>6564</v>
      </c>
      <c r="C3673" s="1244" t="s">
        <v>6565</v>
      </c>
      <c r="D3673" s="1352">
        <v>1</v>
      </c>
    </row>
    <row r="3674" spans="1:4" s="977" customFormat="1" ht="18" customHeight="1" x14ac:dyDescent="0.2">
      <c r="A3674" s="1351" t="s">
        <v>6602</v>
      </c>
      <c r="B3674" s="1244" t="s">
        <v>6561</v>
      </c>
      <c r="C3674" s="1244" t="s">
        <v>6562</v>
      </c>
      <c r="D3674" s="1352">
        <v>1</v>
      </c>
    </row>
    <row r="3675" spans="1:4" s="977" customFormat="1" ht="18" customHeight="1" x14ac:dyDescent="0.2">
      <c r="A3675" s="1351" t="s">
        <v>6603</v>
      </c>
      <c r="B3675" s="1244" t="s">
        <v>6564</v>
      </c>
      <c r="C3675" s="1244" t="s">
        <v>6565</v>
      </c>
      <c r="D3675" s="1352">
        <v>1</v>
      </c>
    </row>
    <row r="3676" spans="1:4" s="977" customFormat="1" ht="18" customHeight="1" x14ac:dyDescent="0.2">
      <c r="A3676" s="1351" t="s">
        <v>6604</v>
      </c>
      <c r="B3676" s="1244" t="s">
        <v>6561</v>
      </c>
      <c r="C3676" s="1244" t="s">
        <v>6562</v>
      </c>
      <c r="D3676" s="1352">
        <v>1</v>
      </c>
    </row>
    <row r="3677" spans="1:4" s="977" customFormat="1" ht="18" customHeight="1" x14ac:dyDescent="0.2">
      <c r="A3677" s="1351" t="s">
        <v>6605</v>
      </c>
      <c r="B3677" s="1244" t="s">
        <v>6564</v>
      </c>
      <c r="C3677" s="1244" t="s">
        <v>6565</v>
      </c>
      <c r="D3677" s="1352">
        <v>1</v>
      </c>
    </row>
    <row r="3678" spans="1:4" s="977" customFormat="1" ht="18" customHeight="1" x14ac:dyDescent="0.2">
      <c r="A3678" s="1351" t="s">
        <v>6606</v>
      </c>
      <c r="B3678" s="1244" t="s">
        <v>6561</v>
      </c>
      <c r="C3678" s="1244" t="s">
        <v>6562</v>
      </c>
      <c r="D3678" s="1352">
        <v>1</v>
      </c>
    </row>
    <row r="3679" spans="1:4" s="977" customFormat="1" ht="18" customHeight="1" x14ac:dyDescent="0.2">
      <c r="A3679" s="1351" t="s">
        <v>6607</v>
      </c>
      <c r="B3679" s="1244" t="s">
        <v>6564</v>
      </c>
      <c r="C3679" s="1244" t="s">
        <v>6565</v>
      </c>
      <c r="D3679" s="1352">
        <v>1</v>
      </c>
    </row>
    <row r="3680" spans="1:4" s="977" customFormat="1" ht="18" customHeight="1" x14ac:dyDescent="0.2">
      <c r="A3680" s="1351" t="s">
        <v>6608</v>
      </c>
      <c r="B3680" s="1244" t="s">
        <v>6561</v>
      </c>
      <c r="C3680" s="1244" t="s">
        <v>6562</v>
      </c>
      <c r="D3680" s="1352">
        <v>1</v>
      </c>
    </row>
    <row r="3681" spans="1:4" s="977" customFormat="1" ht="18" customHeight="1" x14ac:dyDescent="0.2">
      <c r="A3681" s="1351" t="s">
        <v>6609</v>
      </c>
      <c r="B3681" s="1244" t="s">
        <v>6564</v>
      </c>
      <c r="C3681" s="1244" t="s">
        <v>6565</v>
      </c>
      <c r="D3681" s="1352">
        <v>1</v>
      </c>
    </row>
    <row r="3682" spans="1:4" s="977" customFormat="1" ht="18" customHeight="1" x14ac:dyDescent="0.2">
      <c r="A3682" s="1351" t="s">
        <v>6610</v>
      </c>
      <c r="B3682" s="1244" t="s">
        <v>6561</v>
      </c>
      <c r="C3682" s="1244" t="s">
        <v>6562</v>
      </c>
      <c r="D3682" s="1352">
        <v>1</v>
      </c>
    </row>
    <row r="3683" spans="1:4" s="977" customFormat="1" ht="18" customHeight="1" x14ac:dyDescent="0.2">
      <c r="A3683" s="1351" t="s">
        <v>6611</v>
      </c>
      <c r="B3683" s="1244" t="s">
        <v>6564</v>
      </c>
      <c r="C3683" s="1244" t="s">
        <v>6565</v>
      </c>
      <c r="D3683" s="1352">
        <v>1</v>
      </c>
    </row>
    <row r="3684" spans="1:4" s="977" customFormat="1" ht="18" customHeight="1" x14ac:dyDescent="0.2">
      <c r="A3684" s="1351" t="s">
        <v>6612</v>
      </c>
      <c r="B3684" s="1244" t="s">
        <v>6561</v>
      </c>
      <c r="C3684" s="1244" t="s">
        <v>6562</v>
      </c>
      <c r="D3684" s="1352">
        <v>1</v>
      </c>
    </row>
    <row r="3685" spans="1:4" s="977" customFormat="1" ht="18" customHeight="1" x14ac:dyDescent="0.2">
      <c r="A3685" s="1351" t="s">
        <v>6613</v>
      </c>
      <c r="B3685" s="1244" t="s">
        <v>6564</v>
      </c>
      <c r="C3685" s="1244" t="s">
        <v>6565</v>
      </c>
      <c r="D3685" s="1352">
        <v>1</v>
      </c>
    </row>
    <row r="3686" spans="1:4" s="977" customFormat="1" ht="18" customHeight="1" x14ac:dyDescent="0.2">
      <c r="A3686" s="1351" t="s">
        <v>6614</v>
      </c>
      <c r="B3686" s="1244" t="s">
        <v>6561</v>
      </c>
      <c r="C3686" s="1244" t="s">
        <v>6562</v>
      </c>
      <c r="D3686" s="1352">
        <v>1</v>
      </c>
    </row>
    <row r="3687" spans="1:4" s="977" customFormat="1" ht="18" customHeight="1" x14ac:dyDescent="0.2">
      <c r="A3687" s="1351" t="s">
        <v>6615</v>
      </c>
      <c r="B3687" s="1244" t="s">
        <v>6564</v>
      </c>
      <c r="C3687" s="1244" t="s">
        <v>6565</v>
      </c>
      <c r="D3687" s="1352">
        <v>1</v>
      </c>
    </row>
    <row r="3688" spans="1:4" s="977" customFormat="1" ht="18" customHeight="1" x14ac:dyDescent="0.2">
      <c r="A3688" s="1351" t="s">
        <v>6616</v>
      </c>
      <c r="B3688" s="1244" t="s">
        <v>6617</v>
      </c>
      <c r="C3688" s="1244" t="s">
        <v>6618</v>
      </c>
      <c r="D3688" s="1352">
        <v>1016.14</v>
      </c>
    </row>
    <row r="3689" spans="1:4" s="977" customFormat="1" ht="18" customHeight="1" x14ac:dyDescent="0.2">
      <c r="A3689" s="1351" t="s">
        <v>6619</v>
      </c>
      <c r="B3689" s="1244" t="s">
        <v>6561</v>
      </c>
      <c r="C3689" s="1244" t="s">
        <v>6562</v>
      </c>
      <c r="D3689" s="1352">
        <v>1</v>
      </c>
    </row>
    <row r="3690" spans="1:4" s="977" customFormat="1" ht="18" customHeight="1" x14ac:dyDescent="0.2">
      <c r="A3690" s="1351" t="s">
        <v>6620</v>
      </c>
      <c r="B3690" s="1244" t="s">
        <v>6564</v>
      </c>
      <c r="C3690" s="1244" t="s">
        <v>6565</v>
      </c>
      <c r="D3690" s="1352">
        <v>1</v>
      </c>
    </row>
    <row r="3691" spans="1:4" s="977" customFormat="1" ht="18" customHeight="1" x14ac:dyDescent="0.2">
      <c r="A3691" s="1351" t="s">
        <v>6621</v>
      </c>
      <c r="B3691" s="1244" t="s">
        <v>6561</v>
      </c>
      <c r="C3691" s="1244" t="s">
        <v>6562</v>
      </c>
      <c r="D3691" s="1352">
        <v>1</v>
      </c>
    </row>
    <row r="3692" spans="1:4" s="977" customFormat="1" ht="18" customHeight="1" x14ac:dyDescent="0.2">
      <c r="A3692" s="1351" t="s">
        <v>6622</v>
      </c>
      <c r="B3692" s="1244" t="s">
        <v>6564</v>
      </c>
      <c r="C3692" s="1244" t="s">
        <v>6565</v>
      </c>
      <c r="D3692" s="1352">
        <v>1</v>
      </c>
    </row>
    <row r="3693" spans="1:4" s="977" customFormat="1" ht="18" customHeight="1" x14ac:dyDescent="0.2">
      <c r="A3693" s="1351" t="s">
        <v>6623</v>
      </c>
      <c r="B3693" s="1244" t="s">
        <v>6561</v>
      </c>
      <c r="C3693" s="1244" t="s">
        <v>6562</v>
      </c>
      <c r="D3693" s="1352">
        <v>1</v>
      </c>
    </row>
    <row r="3694" spans="1:4" s="977" customFormat="1" ht="18" customHeight="1" x14ac:dyDescent="0.2">
      <c r="A3694" s="1351" t="s">
        <v>6624</v>
      </c>
      <c r="B3694" s="1244" t="s">
        <v>6564</v>
      </c>
      <c r="C3694" s="1244" t="s">
        <v>6565</v>
      </c>
      <c r="D3694" s="1352">
        <v>1</v>
      </c>
    </row>
    <row r="3695" spans="1:4" s="977" customFormat="1" ht="18" customHeight="1" x14ac:dyDescent="0.2">
      <c r="A3695" s="1351" t="s">
        <v>6625</v>
      </c>
      <c r="B3695" s="1244" t="s">
        <v>6561</v>
      </c>
      <c r="C3695" s="1244" t="s">
        <v>6562</v>
      </c>
      <c r="D3695" s="1352">
        <v>1</v>
      </c>
    </row>
    <row r="3696" spans="1:4" s="977" customFormat="1" ht="18" customHeight="1" x14ac:dyDescent="0.2">
      <c r="A3696" s="1351" t="s">
        <v>6626</v>
      </c>
      <c r="B3696" s="1244" t="s">
        <v>6564</v>
      </c>
      <c r="C3696" s="1244" t="s">
        <v>6565</v>
      </c>
      <c r="D3696" s="1352">
        <v>1</v>
      </c>
    </row>
    <row r="3697" spans="1:4" s="977" customFormat="1" ht="18" customHeight="1" x14ac:dyDescent="0.2">
      <c r="A3697" s="1351" t="s">
        <v>6627</v>
      </c>
      <c r="B3697" s="1244" t="s">
        <v>6561</v>
      </c>
      <c r="C3697" s="1244" t="s">
        <v>6562</v>
      </c>
      <c r="D3697" s="1352">
        <v>1</v>
      </c>
    </row>
    <row r="3698" spans="1:4" s="977" customFormat="1" ht="18" customHeight="1" x14ac:dyDescent="0.2">
      <c r="A3698" s="1351" t="s">
        <v>6628</v>
      </c>
      <c r="B3698" s="1244" t="s">
        <v>6564</v>
      </c>
      <c r="C3698" s="1244" t="s">
        <v>6565</v>
      </c>
      <c r="D3698" s="1352">
        <v>1</v>
      </c>
    </row>
    <row r="3699" spans="1:4" s="977" customFormat="1" ht="18" customHeight="1" x14ac:dyDescent="0.2">
      <c r="A3699" s="1351" t="s">
        <v>6629</v>
      </c>
      <c r="B3699" s="1244" t="s">
        <v>6630</v>
      </c>
      <c r="C3699" s="1244" t="s">
        <v>6631</v>
      </c>
      <c r="D3699" s="1352">
        <v>1023.5</v>
      </c>
    </row>
    <row r="3700" spans="1:4" s="977" customFormat="1" ht="18" customHeight="1" x14ac:dyDescent="0.2">
      <c r="A3700" s="1351" t="s">
        <v>6632</v>
      </c>
      <c r="B3700" s="1244" t="s">
        <v>6561</v>
      </c>
      <c r="C3700" s="1244" t="s">
        <v>6562</v>
      </c>
      <c r="D3700" s="1352">
        <v>1</v>
      </c>
    </row>
    <row r="3701" spans="1:4" s="977" customFormat="1" ht="18" customHeight="1" x14ac:dyDescent="0.2">
      <c r="A3701" s="1351" t="s">
        <v>6633</v>
      </c>
      <c r="B3701" s="1244" t="s">
        <v>6634</v>
      </c>
      <c r="C3701" s="1244" t="s">
        <v>6635</v>
      </c>
      <c r="D3701" s="1352">
        <v>1825</v>
      </c>
    </row>
    <row r="3702" spans="1:4" s="977" customFormat="1" ht="18" customHeight="1" x14ac:dyDescent="0.2">
      <c r="A3702" s="1351" t="s">
        <v>6636</v>
      </c>
      <c r="B3702" s="1244" t="s">
        <v>6637</v>
      </c>
      <c r="C3702" s="1244" t="s">
        <v>6638</v>
      </c>
      <c r="D3702" s="1352">
        <v>26286.84</v>
      </c>
    </row>
    <row r="3703" spans="1:4" s="977" customFormat="1" ht="18" customHeight="1" x14ac:dyDescent="0.2">
      <c r="A3703" s="1351" t="s">
        <v>6639</v>
      </c>
      <c r="B3703" s="1244" t="s">
        <v>6564</v>
      </c>
      <c r="C3703" s="1244" t="s">
        <v>6565</v>
      </c>
      <c r="D3703" s="1352">
        <v>1</v>
      </c>
    </row>
    <row r="3704" spans="1:4" s="977" customFormat="1" ht="18" customHeight="1" x14ac:dyDescent="0.2">
      <c r="A3704" s="1351" t="s">
        <v>6640</v>
      </c>
      <c r="B3704" s="1244" t="s">
        <v>6561</v>
      </c>
      <c r="C3704" s="1244" t="s">
        <v>6562</v>
      </c>
      <c r="D3704" s="1352">
        <v>1004.53</v>
      </c>
    </row>
    <row r="3705" spans="1:4" s="977" customFormat="1" ht="18" customHeight="1" x14ac:dyDescent="0.2">
      <c r="A3705" s="1351" t="s">
        <v>6641</v>
      </c>
      <c r="B3705" s="1244" t="s">
        <v>6561</v>
      </c>
      <c r="C3705" s="1244" t="s">
        <v>6562</v>
      </c>
      <c r="D3705" s="1352">
        <v>1</v>
      </c>
    </row>
    <row r="3706" spans="1:4" s="977" customFormat="1" ht="18" customHeight="1" x14ac:dyDescent="0.2">
      <c r="A3706" s="1351" t="s">
        <v>6642</v>
      </c>
      <c r="B3706" s="1244" t="s">
        <v>6643</v>
      </c>
      <c r="C3706" s="1244" t="s">
        <v>6644</v>
      </c>
      <c r="D3706" s="1352">
        <v>9999.2000000000007</v>
      </c>
    </row>
    <row r="3707" spans="1:4" s="977" customFormat="1" ht="18" customHeight="1" x14ac:dyDescent="0.2">
      <c r="A3707" s="1351" t="s">
        <v>6645</v>
      </c>
      <c r="B3707" s="1244" t="s">
        <v>6646</v>
      </c>
      <c r="C3707" s="1244" t="s">
        <v>6647</v>
      </c>
      <c r="D3707" s="1352">
        <v>8876.32</v>
      </c>
    </row>
    <row r="3708" spans="1:4" s="977" customFormat="1" ht="18" customHeight="1" x14ac:dyDescent="0.2">
      <c r="A3708" s="1351" t="s">
        <v>6648</v>
      </c>
      <c r="B3708" s="1244" t="s">
        <v>6649</v>
      </c>
      <c r="C3708" s="1244" t="s">
        <v>6650</v>
      </c>
      <c r="D3708" s="1352">
        <v>999</v>
      </c>
    </row>
    <row r="3709" spans="1:4" s="977" customFormat="1" ht="18" customHeight="1" x14ac:dyDescent="0.2">
      <c r="A3709" s="1351" t="s">
        <v>6651</v>
      </c>
      <c r="B3709" s="1244" t="s">
        <v>2873</v>
      </c>
      <c r="C3709" s="1244" t="s">
        <v>2874</v>
      </c>
      <c r="D3709" s="1352">
        <v>1840</v>
      </c>
    </row>
    <row r="3710" spans="1:4" s="977" customFormat="1" ht="18" customHeight="1" x14ac:dyDescent="0.2">
      <c r="A3710" s="1351" t="s">
        <v>6652</v>
      </c>
      <c r="B3710" s="1244" t="s">
        <v>6653</v>
      </c>
      <c r="C3710" s="1244" t="s">
        <v>6654</v>
      </c>
      <c r="D3710" s="1352">
        <v>1150.51</v>
      </c>
    </row>
    <row r="3711" spans="1:4" s="977" customFormat="1" ht="18" customHeight="1" x14ac:dyDescent="0.2">
      <c r="A3711" s="1351" t="s">
        <v>6655</v>
      </c>
      <c r="B3711" s="1244" t="s">
        <v>6656</v>
      </c>
      <c r="C3711" s="1244" t="s">
        <v>6657</v>
      </c>
      <c r="D3711" s="1352">
        <v>2247.36</v>
      </c>
    </row>
    <row r="3712" spans="1:4" s="977" customFormat="1" ht="18" customHeight="1" x14ac:dyDescent="0.2">
      <c r="A3712" s="1351" t="s">
        <v>6658</v>
      </c>
      <c r="B3712" s="1244" t="s">
        <v>6659</v>
      </c>
      <c r="C3712" s="1244" t="s">
        <v>6660</v>
      </c>
      <c r="D3712" s="1352">
        <v>1682</v>
      </c>
    </row>
    <row r="3713" spans="1:4" s="977" customFormat="1" ht="18" customHeight="1" x14ac:dyDescent="0.2">
      <c r="A3713" s="1351" t="s">
        <v>6661</v>
      </c>
      <c r="B3713" s="1244" t="s">
        <v>6662</v>
      </c>
      <c r="C3713" s="1244" t="s">
        <v>6663</v>
      </c>
      <c r="D3713" s="1352">
        <v>1999</v>
      </c>
    </row>
    <row r="3714" spans="1:4" s="977" customFormat="1" ht="18" customHeight="1" x14ac:dyDescent="0.2">
      <c r="A3714" s="1351" t="s">
        <v>6664</v>
      </c>
      <c r="B3714" s="1244" t="s">
        <v>6665</v>
      </c>
      <c r="C3714" s="1244" t="s">
        <v>6666</v>
      </c>
      <c r="D3714" s="1352">
        <v>6499</v>
      </c>
    </row>
    <row r="3715" spans="1:4" s="977" customFormat="1" ht="18" customHeight="1" x14ac:dyDescent="0.2">
      <c r="A3715" s="1351" t="s">
        <v>6667</v>
      </c>
      <c r="B3715" s="1244" t="s">
        <v>6668</v>
      </c>
      <c r="C3715" s="1244" t="s">
        <v>6669</v>
      </c>
      <c r="D3715" s="1352">
        <v>16982.400000000001</v>
      </c>
    </row>
    <row r="3716" spans="1:4" s="977" customFormat="1" ht="18" customHeight="1" x14ac:dyDescent="0.2">
      <c r="A3716" s="1351" t="s">
        <v>6670</v>
      </c>
      <c r="B3716" s="1244" t="s">
        <v>6671</v>
      </c>
      <c r="C3716" s="1244" t="s">
        <v>6672</v>
      </c>
      <c r="D3716" s="1352">
        <v>6218.65</v>
      </c>
    </row>
    <row r="3717" spans="1:4" s="977" customFormat="1" ht="18" customHeight="1" x14ac:dyDescent="0.2">
      <c r="A3717" s="1351" t="s">
        <v>6673</v>
      </c>
      <c r="B3717" s="1244" t="s">
        <v>6674</v>
      </c>
      <c r="C3717" s="1244" t="s">
        <v>6675</v>
      </c>
      <c r="D3717" s="1352">
        <v>1290</v>
      </c>
    </row>
    <row r="3718" spans="1:4" s="977" customFormat="1" ht="18" customHeight="1" x14ac:dyDescent="0.2">
      <c r="A3718" s="1351" t="s">
        <v>6676</v>
      </c>
      <c r="B3718" s="1244" t="s">
        <v>6677</v>
      </c>
      <c r="C3718" s="1244" t="s">
        <v>6678</v>
      </c>
      <c r="D3718" s="1352">
        <v>7400.8</v>
      </c>
    </row>
    <row r="3719" spans="1:4" s="977" customFormat="1" ht="18" customHeight="1" x14ac:dyDescent="0.2">
      <c r="A3719" s="1351" t="s">
        <v>6679</v>
      </c>
      <c r="B3719" s="1244" t="s">
        <v>6646</v>
      </c>
      <c r="C3719" s="1244" t="s">
        <v>6647</v>
      </c>
      <c r="D3719" s="1352">
        <v>8876.32</v>
      </c>
    </row>
    <row r="3720" spans="1:4" s="977" customFormat="1" ht="18" customHeight="1" x14ac:dyDescent="0.2">
      <c r="A3720" s="1351" t="s">
        <v>6680</v>
      </c>
      <c r="B3720" s="1244" t="s">
        <v>2009</v>
      </c>
      <c r="C3720" s="1244" t="s">
        <v>2010</v>
      </c>
      <c r="D3720" s="1352">
        <v>1455.89</v>
      </c>
    </row>
    <row r="3721" spans="1:4" s="977" customFormat="1" ht="18" customHeight="1" x14ac:dyDescent="0.2">
      <c r="A3721" s="1351" t="s">
        <v>6681</v>
      </c>
      <c r="B3721" s="1244" t="s">
        <v>6336</v>
      </c>
      <c r="C3721" s="1244" t="s">
        <v>6337</v>
      </c>
      <c r="D3721" s="1352">
        <v>18949.7</v>
      </c>
    </row>
    <row r="3722" spans="1:4" s="977" customFormat="1" ht="18" customHeight="1" x14ac:dyDescent="0.2">
      <c r="A3722" s="1351" t="s">
        <v>6682</v>
      </c>
      <c r="B3722" s="1244" t="s">
        <v>6683</v>
      </c>
      <c r="C3722" s="1244" t="s">
        <v>6684</v>
      </c>
      <c r="D3722" s="1352">
        <v>2018.4</v>
      </c>
    </row>
    <row r="3723" spans="1:4" s="977" customFormat="1" ht="18" customHeight="1" x14ac:dyDescent="0.2">
      <c r="A3723" s="1351" t="s">
        <v>6685</v>
      </c>
      <c r="B3723" s="1244" t="s">
        <v>6683</v>
      </c>
      <c r="C3723" s="1244" t="s">
        <v>6684</v>
      </c>
      <c r="D3723" s="1352">
        <v>2018.4</v>
      </c>
    </row>
    <row r="3724" spans="1:4" s="977" customFormat="1" ht="18" customHeight="1" x14ac:dyDescent="0.2">
      <c r="A3724" s="1351" t="s">
        <v>6686</v>
      </c>
      <c r="B3724" s="1244" t="s">
        <v>6683</v>
      </c>
      <c r="C3724" s="1244" t="s">
        <v>6684</v>
      </c>
      <c r="D3724" s="1352">
        <v>2018.4</v>
      </c>
    </row>
    <row r="3725" spans="1:4" s="977" customFormat="1" ht="18" customHeight="1" x14ac:dyDescent="0.2">
      <c r="A3725" s="1351" t="s">
        <v>6687</v>
      </c>
      <c r="B3725" s="1244" t="s">
        <v>6683</v>
      </c>
      <c r="C3725" s="1244" t="s">
        <v>6684</v>
      </c>
      <c r="D3725" s="1352">
        <v>2018.4</v>
      </c>
    </row>
    <row r="3726" spans="1:4" s="977" customFormat="1" ht="18" customHeight="1" x14ac:dyDescent="0.2">
      <c r="A3726" s="1351" t="s">
        <v>6688</v>
      </c>
      <c r="B3726" s="1244" t="s">
        <v>6683</v>
      </c>
      <c r="C3726" s="1244" t="s">
        <v>6684</v>
      </c>
      <c r="D3726" s="1352">
        <v>2018.4</v>
      </c>
    </row>
    <row r="3727" spans="1:4" s="977" customFormat="1" ht="18" customHeight="1" x14ac:dyDescent="0.2">
      <c r="A3727" s="1351" t="s">
        <v>6689</v>
      </c>
      <c r="B3727" s="1244" t="s">
        <v>6683</v>
      </c>
      <c r="C3727" s="1244" t="s">
        <v>6684</v>
      </c>
      <c r="D3727" s="1352">
        <v>2018.4</v>
      </c>
    </row>
    <row r="3728" spans="1:4" s="977" customFormat="1" ht="18" customHeight="1" x14ac:dyDescent="0.2">
      <c r="A3728" s="1351" t="s">
        <v>6690</v>
      </c>
      <c r="B3728" s="1244" t="s">
        <v>6691</v>
      </c>
      <c r="C3728" s="1244" t="s">
        <v>6692</v>
      </c>
      <c r="D3728" s="1352">
        <v>6820.8</v>
      </c>
    </row>
    <row r="3729" spans="1:4" s="977" customFormat="1" ht="18" customHeight="1" x14ac:dyDescent="0.2">
      <c r="A3729" s="1351" t="s">
        <v>6693</v>
      </c>
      <c r="B3729" s="1244" t="s">
        <v>6694</v>
      </c>
      <c r="C3729" s="1244" t="s">
        <v>6695</v>
      </c>
      <c r="D3729" s="1352">
        <v>23710.28</v>
      </c>
    </row>
    <row r="3730" spans="1:4" s="977" customFormat="1" ht="18" customHeight="1" x14ac:dyDescent="0.2">
      <c r="A3730" s="1351" t="s">
        <v>6696</v>
      </c>
      <c r="B3730" s="1244" t="s">
        <v>6253</v>
      </c>
      <c r="C3730" s="1244" t="s">
        <v>6254</v>
      </c>
      <c r="D3730" s="1352">
        <v>1789.59</v>
      </c>
    </row>
    <row r="3731" spans="1:4" s="977" customFormat="1" ht="18" customHeight="1" x14ac:dyDescent="0.2">
      <c r="A3731" s="1351" t="s">
        <v>6697</v>
      </c>
      <c r="B3731" s="1244" t="s">
        <v>6253</v>
      </c>
      <c r="C3731" s="1244" t="s">
        <v>6254</v>
      </c>
      <c r="D3731" s="1352">
        <v>1789.43</v>
      </c>
    </row>
    <row r="3732" spans="1:4" s="977" customFormat="1" ht="18" customHeight="1" x14ac:dyDescent="0.2">
      <c r="A3732" s="1351" t="s">
        <v>6698</v>
      </c>
      <c r="B3732" s="1244" t="s">
        <v>6699</v>
      </c>
      <c r="C3732" s="1244" t="s">
        <v>6700</v>
      </c>
      <c r="D3732" s="1352">
        <v>629.28</v>
      </c>
    </row>
    <row r="3733" spans="1:4" s="977" customFormat="1" ht="18" customHeight="1" x14ac:dyDescent="0.2">
      <c r="A3733" s="1351" t="s">
        <v>6701</v>
      </c>
      <c r="B3733" s="1244" t="s">
        <v>6702</v>
      </c>
      <c r="C3733" s="1244" t="s">
        <v>6703</v>
      </c>
      <c r="D3733" s="1352">
        <v>1749</v>
      </c>
    </row>
    <row r="3734" spans="1:4" s="977" customFormat="1" ht="18" customHeight="1" x14ac:dyDescent="0.2">
      <c r="A3734" s="1351" t="s">
        <v>6704</v>
      </c>
      <c r="B3734" s="1244" t="s">
        <v>6705</v>
      </c>
      <c r="C3734" s="1244" t="s">
        <v>6706</v>
      </c>
      <c r="D3734" s="1352">
        <v>5325.62</v>
      </c>
    </row>
    <row r="3735" spans="1:4" s="977" customFormat="1" ht="18" customHeight="1" x14ac:dyDescent="0.2">
      <c r="A3735" s="1351" t="s">
        <v>6707</v>
      </c>
      <c r="B3735" s="1244" t="s">
        <v>6708</v>
      </c>
      <c r="C3735" s="1244" t="s">
        <v>6709</v>
      </c>
      <c r="D3735" s="1352">
        <v>8352</v>
      </c>
    </row>
    <row r="3736" spans="1:4" s="977" customFormat="1" ht="18" customHeight="1" x14ac:dyDescent="0.2">
      <c r="A3736" s="1351" t="s">
        <v>6710</v>
      </c>
      <c r="B3736" s="1244" t="s">
        <v>6711</v>
      </c>
      <c r="C3736" s="1244" t="s">
        <v>6712</v>
      </c>
      <c r="D3736" s="1352">
        <v>2784</v>
      </c>
    </row>
    <row r="3737" spans="1:4" s="977" customFormat="1" ht="18" customHeight="1" x14ac:dyDescent="0.2">
      <c r="A3737" s="1351" t="s">
        <v>6713</v>
      </c>
      <c r="B3737" s="1244" t="s">
        <v>6714</v>
      </c>
      <c r="C3737" s="1244" t="s">
        <v>6715</v>
      </c>
      <c r="D3737" s="1352">
        <v>6955.38</v>
      </c>
    </row>
    <row r="3738" spans="1:4" s="977" customFormat="1" ht="18" customHeight="1" x14ac:dyDescent="0.2">
      <c r="A3738" s="1351" t="s">
        <v>6716</v>
      </c>
      <c r="B3738" s="1244" t="s">
        <v>3383</v>
      </c>
      <c r="C3738" s="1244" t="s">
        <v>6717</v>
      </c>
      <c r="D3738" s="1352">
        <v>13591.69</v>
      </c>
    </row>
    <row r="3739" spans="1:4" s="977" customFormat="1" ht="18" customHeight="1" x14ac:dyDescent="0.2">
      <c r="A3739" s="1351" t="s">
        <v>6718</v>
      </c>
      <c r="B3739" s="1244" t="s">
        <v>6719</v>
      </c>
      <c r="C3739" s="1244" t="s">
        <v>6720</v>
      </c>
      <c r="D3739" s="1352">
        <v>2283.73</v>
      </c>
    </row>
    <row r="3740" spans="1:4" s="977" customFormat="1" ht="18" customHeight="1" x14ac:dyDescent="0.2">
      <c r="A3740" s="1351" t="s">
        <v>6721</v>
      </c>
      <c r="B3740" s="1244" t="s">
        <v>6722</v>
      </c>
      <c r="C3740" s="1244" t="s">
        <v>6723</v>
      </c>
      <c r="D3740" s="1352">
        <v>6800</v>
      </c>
    </row>
    <row r="3741" spans="1:4" s="977" customFormat="1" ht="18" customHeight="1" x14ac:dyDescent="0.2">
      <c r="A3741" s="1351" t="s">
        <v>6724</v>
      </c>
      <c r="B3741" s="1244" t="s">
        <v>6646</v>
      </c>
      <c r="C3741" s="1244" t="s">
        <v>6647</v>
      </c>
      <c r="D3741" s="1352">
        <v>5788.4</v>
      </c>
    </row>
    <row r="3742" spans="1:4" s="977" customFormat="1" ht="18" customHeight="1" x14ac:dyDescent="0.2">
      <c r="A3742" s="1351" t="s">
        <v>6725</v>
      </c>
      <c r="B3742" s="1244" t="s">
        <v>6726</v>
      </c>
      <c r="C3742" s="1244" t="s">
        <v>6727</v>
      </c>
      <c r="D3742" s="1352">
        <v>47040.75</v>
      </c>
    </row>
    <row r="3743" spans="1:4" s="977" customFormat="1" ht="18" customHeight="1" x14ac:dyDescent="0.2">
      <c r="A3743" s="1351" t="s">
        <v>6728</v>
      </c>
      <c r="B3743" s="1244" t="s">
        <v>6729</v>
      </c>
      <c r="C3743" s="1244" t="s">
        <v>6730</v>
      </c>
      <c r="D3743" s="1352">
        <v>12325</v>
      </c>
    </row>
    <row r="3744" spans="1:4" s="977" customFormat="1" ht="18" customHeight="1" x14ac:dyDescent="0.2">
      <c r="A3744" s="1351" t="s">
        <v>6731</v>
      </c>
      <c r="B3744" s="1244" t="s">
        <v>6729</v>
      </c>
      <c r="C3744" s="1244" t="s">
        <v>6730</v>
      </c>
      <c r="D3744" s="1352">
        <v>12325</v>
      </c>
    </row>
    <row r="3745" spans="1:4" s="977" customFormat="1" ht="18" customHeight="1" x14ac:dyDescent="0.2">
      <c r="A3745" s="1351" t="s">
        <v>6732</v>
      </c>
      <c r="B3745" s="1244" t="s">
        <v>6733</v>
      </c>
      <c r="C3745" s="1244" t="s">
        <v>6734</v>
      </c>
      <c r="D3745" s="1352">
        <v>3059</v>
      </c>
    </row>
    <row r="3746" spans="1:4" s="977" customFormat="1" ht="18" customHeight="1" x14ac:dyDescent="0.2">
      <c r="A3746" s="1351" t="s">
        <v>6735</v>
      </c>
      <c r="B3746" s="1244" t="s">
        <v>6736</v>
      </c>
      <c r="C3746" s="1244" t="s">
        <v>6737</v>
      </c>
      <c r="D3746" s="1352">
        <v>112000</v>
      </c>
    </row>
    <row r="3747" spans="1:4" s="977" customFormat="1" ht="18" customHeight="1" x14ac:dyDescent="0.2">
      <c r="A3747" s="1351" t="s">
        <v>6738</v>
      </c>
      <c r="B3747" s="1244" t="s">
        <v>6739</v>
      </c>
      <c r="C3747" s="1244" t="s">
        <v>6740</v>
      </c>
      <c r="D3747" s="1352">
        <v>337323</v>
      </c>
    </row>
    <row r="3748" spans="1:4" s="977" customFormat="1" ht="18" customHeight="1" x14ac:dyDescent="0.2">
      <c r="A3748" s="1351" t="s">
        <v>6741</v>
      </c>
      <c r="B3748" s="1244" t="s">
        <v>6742</v>
      </c>
      <c r="C3748" s="1244" t="s">
        <v>6743</v>
      </c>
      <c r="D3748" s="1352">
        <v>4950</v>
      </c>
    </row>
    <row r="3749" spans="1:4" s="977" customFormat="1" ht="18" customHeight="1" x14ac:dyDescent="0.2">
      <c r="A3749" s="1351" t="s">
        <v>6744</v>
      </c>
      <c r="B3749" s="1244" t="s">
        <v>6745</v>
      </c>
      <c r="C3749" s="1244" t="s">
        <v>6746</v>
      </c>
      <c r="D3749" s="1352">
        <v>5865</v>
      </c>
    </row>
    <row r="3750" spans="1:4" s="977" customFormat="1" ht="18" customHeight="1" x14ac:dyDescent="0.2">
      <c r="A3750" s="1351" t="s">
        <v>6747</v>
      </c>
      <c r="B3750" s="1244" t="s">
        <v>1200</v>
      </c>
      <c r="C3750" s="1244" t="s">
        <v>1201</v>
      </c>
      <c r="D3750" s="1352">
        <v>1505</v>
      </c>
    </row>
    <row r="3751" spans="1:4" s="977" customFormat="1" ht="18" customHeight="1" x14ac:dyDescent="0.2">
      <c r="A3751" s="1351" t="s">
        <v>6748</v>
      </c>
      <c r="B3751" s="1244" t="s">
        <v>1200</v>
      </c>
      <c r="C3751" s="1244" t="s">
        <v>1201</v>
      </c>
      <c r="D3751" s="1352">
        <v>1505</v>
      </c>
    </row>
    <row r="3752" spans="1:4" s="977" customFormat="1" ht="18" customHeight="1" x14ac:dyDescent="0.2">
      <c r="A3752" s="1351" t="s">
        <v>6749</v>
      </c>
      <c r="B3752" s="1244" t="s">
        <v>1200</v>
      </c>
      <c r="C3752" s="1244" t="s">
        <v>1201</v>
      </c>
      <c r="D3752" s="1352">
        <v>1505</v>
      </c>
    </row>
    <row r="3753" spans="1:4" s="977" customFormat="1" ht="18" customHeight="1" x14ac:dyDescent="0.2">
      <c r="A3753" s="1351" t="s">
        <v>6750</v>
      </c>
      <c r="B3753" s="1244" t="s">
        <v>6751</v>
      </c>
      <c r="C3753" s="1244" t="s">
        <v>6752</v>
      </c>
      <c r="D3753" s="1352">
        <v>18065.38</v>
      </c>
    </row>
    <row r="3754" spans="1:4" s="977" customFormat="1" ht="18" customHeight="1" x14ac:dyDescent="0.2">
      <c r="A3754" s="1351" t="s">
        <v>6753</v>
      </c>
      <c r="B3754" s="1244" t="s">
        <v>6754</v>
      </c>
      <c r="C3754" s="1244" t="s">
        <v>6755</v>
      </c>
      <c r="D3754" s="1352">
        <v>2726.2</v>
      </c>
    </row>
    <row r="3755" spans="1:4" s="977" customFormat="1" ht="18" customHeight="1" x14ac:dyDescent="0.2">
      <c r="A3755" s="1351" t="s">
        <v>6756</v>
      </c>
      <c r="B3755" s="1244" t="s">
        <v>6757</v>
      </c>
      <c r="C3755" s="1244" t="s">
        <v>6758</v>
      </c>
      <c r="D3755" s="1352">
        <v>29586.87</v>
      </c>
    </row>
    <row r="3756" spans="1:4" s="977" customFormat="1" ht="18" customHeight="1" x14ac:dyDescent="0.2">
      <c r="A3756" s="1351" t="s">
        <v>6759</v>
      </c>
      <c r="B3756" s="1244" t="s">
        <v>5148</v>
      </c>
      <c r="C3756" s="1244" t="s">
        <v>5149</v>
      </c>
      <c r="D3756" s="1352">
        <v>14835.24</v>
      </c>
    </row>
    <row r="3757" spans="1:4" s="977" customFormat="1" ht="18" customHeight="1" x14ac:dyDescent="0.2">
      <c r="A3757" s="1351" t="s">
        <v>6760</v>
      </c>
      <c r="B3757" s="1244" t="s">
        <v>6761</v>
      </c>
      <c r="C3757" s="1244" t="s">
        <v>6746</v>
      </c>
      <c r="D3757" s="1352">
        <v>5865</v>
      </c>
    </row>
    <row r="3758" spans="1:4" s="977" customFormat="1" ht="18" customHeight="1" x14ac:dyDescent="0.2">
      <c r="A3758" s="1351" t="s">
        <v>6762</v>
      </c>
      <c r="B3758" s="1244" t="s">
        <v>2832</v>
      </c>
      <c r="C3758" s="1244" t="s">
        <v>2833</v>
      </c>
      <c r="D3758" s="1352">
        <v>3764.65</v>
      </c>
    </row>
    <row r="3759" spans="1:4" s="977" customFormat="1" ht="18" customHeight="1" x14ac:dyDescent="0.2">
      <c r="A3759" s="1351" t="s">
        <v>6763</v>
      </c>
      <c r="B3759" s="1244" t="s">
        <v>6764</v>
      </c>
      <c r="C3759" s="1244" t="s">
        <v>6765</v>
      </c>
      <c r="D3759" s="1352">
        <v>7309.15</v>
      </c>
    </row>
    <row r="3760" spans="1:4" s="977" customFormat="1" ht="18" customHeight="1" x14ac:dyDescent="0.2">
      <c r="A3760" s="1351" t="s">
        <v>6766</v>
      </c>
      <c r="B3760" s="1244" t="s">
        <v>6767</v>
      </c>
      <c r="C3760" s="1244" t="s">
        <v>5100</v>
      </c>
      <c r="D3760" s="1352">
        <v>17077.5</v>
      </c>
    </row>
    <row r="3761" spans="1:4" s="977" customFormat="1" ht="18" customHeight="1" x14ac:dyDescent="0.2">
      <c r="A3761" s="1351" t="s">
        <v>6768</v>
      </c>
      <c r="B3761" s="1244" t="s">
        <v>6769</v>
      </c>
      <c r="C3761" s="1244" t="s">
        <v>6770</v>
      </c>
      <c r="D3761" s="1352">
        <v>2242.5</v>
      </c>
    </row>
    <row r="3762" spans="1:4" s="977" customFormat="1" ht="18" customHeight="1" x14ac:dyDescent="0.2">
      <c r="A3762" s="1351" t="s">
        <v>6771</v>
      </c>
      <c r="B3762" s="1244" t="s">
        <v>6772</v>
      </c>
      <c r="C3762" s="1244" t="s">
        <v>6773</v>
      </c>
      <c r="D3762" s="1352">
        <v>15138</v>
      </c>
    </row>
    <row r="3763" spans="1:4" s="977" customFormat="1" ht="18" customHeight="1" x14ac:dyDescent="0.2">
      <c r="A3763" s="1351" t="s">
        <v>6774</v>
      </c>
      <c r="B3763" s="1244" t="s">
        <v>3383</v>
      </c>
      <c r="C3763" s="1244" t="s">
        <v>20150</v>
      </c>
      <c r="D3763" s="1352">
        <v>7706.02</v>
      </c>
    </row>
    <row r="3764" spans="1:4" s="977" customFormat="1" ht="18" customHeight="1" x14ac:dyDescent="0.2">
      <c r="A3764" s="1351" t="s">
        <v>6775</v>
      </c>
      <c r="B3764" s="1244" t="s">
        <v>6776</v>
      </c>
      <c r="C3764" s="1244" t="s">
        <v>6777</v>
      </c>
      <c r="D3764" s="1352">
        <v>20638.59</v>
      </c>
    </row>
    <row r="3765" spans="1:4" s="977" customFormat="1" ht="18" customHeight="1" x14ac:dyDescent="0.2">
      <c r="A3765" s="1351" t="s">
        <v>6778</v>
      </c>
      <c r="B3765" s="1244" t="s">
        <v>6779</v>
      </c>
      <c r="C3765" s="1244" t="s">
        <v>6780</v>
      </c>
      <c r="D3765" s="1352">
        <v>16199.09</v>
      </c>
    </row>
    <row r="3766" spans="1:4" s="977" customFormat="1" ht="18" customHeight="1" x14ac:dyDescent="0.2">
      <c r="A3766" s="1351" t="s">
        <v>6781</v>
      </c>
      <c r="B3766" s="1244" t="s">
        <v>6782</v>
      </c>
      <c r="C3766" s="1244" t="s">
        <v>6783</v>
      </c>
      <c r="D3766" s="1352">
        <v>1</v>
      </c>
    </row>
    <row r="3767" spans="1:4" s="977" customFormat="1" ht="18" customHeight="1" x14ac:dyDescent="0.2">
      <c r="A3767" s="1351" t="s">
        <v>6784</v>
      </c>
      <c r="B3767" s="1244" t="s">
        <v>6785</v>
      </c>
      <c r="C3767" s="1244" t="s">
        <v>6786</v>
      </c>
      <c r="D3767" s="1352">
        <v>8683.7800000000007</v>
      </c>
    </row>
    <row r="3768" spans="1:4" s="977" customFormat="1" ht="18" customHeight="1" x14ac:dyDescent="0.2">
      <c r="A3768" s="1351" t="s">
        <v>6787</v>
      </c>
      <c r="B3768" s="1244" t="s">
        <v>6788</v>
      </c>
      <c r="C3768" s="1244" t="s">
        <v>6789</v>
      </c>
      <c r="D3768" s="1352">
        <v>1635.79</v>
      </c>
    </row>
    <row r="3769" spans="1:4" s="977" customFormat="1" ht="18" customHeight="1" x14ac:dyDescent="0.2">
      <c r="A3769" s="1351" t="s">
        <v>6790</v>
      </c>
      <c r="B3769" s="1244" t="s">
        <v>5780</v>
      </c>
      <c r="C3769" s="1244" t="s">
        <v>5781</v>
      </c>
      <c r="D3769" s="1352">
        <v>1856</v>
      </c>
    </row>
    <row r="3770" spans="1:4" s="977" customFormat="1" ht="18" customHeight="1" x14ac:dyDescent="0.2">
      <c r="A3770" s="1351" t="s">
        <v>6791</v>
      </c>
      <c r="B3770" s="1244" t="s">
        <v>6792</v>
      </c>
      <c r="C3770" s="1244" t="s">
        <v>6793</v>
      </c>
      <c r="D3770" s="1352">
        <v>1740</v>
      </c>
    </row>
    <row r="3771" spans="1:4" s="977" customFormat="1" ht="18" customHeight="1" x14ac:dyDescent="0.2">
      <c r="A3771" s="1351" t="s">
        <v>6794</v>
      </c>
      <c r="B3771" s="1244" t="s">
        <v>6795</v>
      </c>
      <c r="C3771" s="1244" t="s">
        <v>6796</v>
      </c>
      <c r="D3771" s="1352">
        <v>1519.15</v>
      </c>
    </row>
    <row r="3772" spans="1:4" s="977" customFormat="1" ht="18" customHeight="1" x14ac:dyDescent="0.2">
      <c r="A3772" s="1351" t="s">
        <v>6797</v>
      </c>
      <c r="B3772" s="1244" t="s">
        <v>6792</v>
      </c>
      <c r="C3772" s="1244" t="s">
        <v>6793</v>
      </c>
      <c r="D3772" s="1352">
        <v>1740</v>
      </c>
    </row>
    <row r="3773" spans="1:4" s="977" customFormat="1" ht="18" customHeight="1" x14ac:dyDescent="0.2">
      <c r="A3773" s="1351" t="s">
        <v>6798</v>
      </c>
      <c r="B3773" s="1244" t="s">
        <v>6799</v>
      </c>
      <c r="C3773" s="1244" t="s">
        <v>6800</v>
      </c>
      <c r="D3773" s="1352">
        <v>1</v>
      </c>
    </row>
    <row r="3774" spans="1:4" s="977" customFormat="1" ht="18" customHeight="1" x14ac:dyDescent="0.2">
      <c r="A3774" s="1351" t="s">
        <v>6801</v>
      </c>
      <c r="B3774" s="1244" t="s">
        <v>6802</v>
      </c>
      <c r="C3774" s="1244" t="s">
        <v>6803</v>
      </c>
      <c r="D3774" s="1352">
        <v>1750</v>
      </c>
    </row>
    <row r="3775" spans="1:4" s="977" customFormat="1" ht="18" customHeight="1" x14ac:dyDescent="0.2">
      <c r="A3775" s="1351" t="s">
        <v>6804</v>
      </c>
      <c r="B3775" s="1244" t="s">
        <v>3383</v>
      </c>
      <c r="C3775" s="1244" t="s">
        <v>6805</v>
      </c>
      <c r="D3775" s="1352">
        <v>5999</v>
      </c>
    </row>
    <row r="3776" spans="1:4" s="977" customFormat="1" ht="18" customHeight="1" x14ac:dyDescent="0.2">
      <c r="A3776" s="1351" t="s">
        <v>6806</v>
      </c>
      <c r="B3776" s="1244" t="s">
        <v>6795</v>
      </c>
      <c r="C3776" s="1244" t="s">
        <v>6796</v>
      </c>
      <c r="D3776" s="1352">
        <v>1519.15</v>
      </c>
    </row>
    <row r="3777" spans="1:4" s="977" customFormat="1" ht="18" customHeight="1" x14ac:dyDescent="0.2">
      <c r="A3777" s="1351" t="s">
        <v>6807</v>
      </c>
      <c r="B3777" s="1244" t="s">
        <v>6808</v>
      </c>
      <c r="C3777" s="1244" t="s">
        <v>6809</v>
      </c>
      <c r="D3777" s="1352">
        <v>950.18</v>
      </c>
    </row>
    <row r="3778" spans="1:4" s="977" customFormat="1" ht="18" customHeight="1" x14ac:dyDescent="0.2">
      <c r="A3778" s="1351" t="s">
        <v>6810</v>
      </c>
      <c r="B3778" s="1244" t="s">
        <v>6811</v>
      </c>
      <c r="C3778" s="1244" t="s">
        <v>6812</v>
      </c>
      <c r="D3778" s="1352">
        <v>991.74</v>
      </c>
    </row>
    <row r="3779" spans="1:4" s="977" customFormat="1" ht="18" customHeight="1" x14ac:dyDescent="0.2">
      <c r="A3779" s="1351" t="s">
        <v>6813</v>
      </c>
      <c r="B3779" s="1244" t="s">
        <v>6814</v>
      </c>
      <c r="C3779" s="1244" t="s">
        <v>6815</v>
      </c>
      <c r="D3779" s="1352">
        <v>1750</v>
      </c>
    </row>
    <row r="3780" spans="1:4" s="977" customFormat="1" ht="18" customHeight="1" x14ac:dyDescent="0.2">
      <c r="A3780" s="1351" t="s">
        <v>6816</v>
      </c>
      <c r="B3780" s="1244" t="s">
        <v>6817</v>
      </c>
      <c r="C3780" s="1244" t="s">
        <v>6818</v>
      </c>
      <c r="D3780" s="1352">
        <v>1150.07</v>
      </c>
    </row>
    <row r="3781" spans="1:4" s="977" customFormat="1" ht="18" customHeight="1" x14ac:dyDescent="0.2">
      <c r="A3781" s="1351" t="s">
        <v>6819</v>
      </c>
      <c r="B3781" s="1244" t="s">
        <v>6820</v>
      </c>
      <c r="C3781" s="1244" t="s">
        <v>6821</v>
      </c>
      <c r="D3781" s="1352">
        <v>11892.63</v>
      </c>
    </row>
    <row r="3782" spans="1:4" s="977" customFormat="1" ht="18" customHeight="1" x14ac:dyDescent="0.2">
      <c r="A3782" s="1351" t="s">
        <v>6822</v>
      </c>
      <c r="B3782" s="1244" t="s">
        <v>6823</v>
      </c>
      <c r="C3782" s="1244" t="s">
        <v>20151</v>
      </c>
      <c r="D3782" s="1352">
        <v>6000.42</v>
      </c>
    </row>
    <row r="3783" spans="1:4" s="977" customFormat="1" ht="18" customHeight="1" x14ac:dyDescent="0.2">
      <c r="A3783" s="1351" t="s">
        <v>6825</v>
      </c>
      <c r="B3783" s="1244" t="s">
        <v>6826</v>
      </c>
      <c r="C3783" s="1244" t="s">
        <v>4226</v>
      </c>
      <c r="D3783" s="1352">
        <v>1150</v>
      </c>
    </row>
    <row r="3784" spans="1:4" s="977" customFormat="1" ht="18" customHeight="1" x14ac:dyDescent="0.2">
      <c r="A3784" s="1351" t="s">
        <v>6827</v>
      </c>
      <c r="B3784" s="1244" t="s">
        <v>6828</v>
      </c>
      <c r="C3784" s="1244" t="s">
        <v>6829</v>
      </c>
      <c r="D3784" s="1352">
        <v>802.7</v>
      </c>
    </row>
    <row r="3785" spans="1:4" s="977" customFormat="1" ht="18" customHeight="1" x14ac:dyDescent="0.2">
      <c r="A3785" s="1351" t="s">
        <v>6830</v>
      </c>
      <c r="B3785" s="1244" t="s">
        <v>6831</v>
      </c>
      <c r="C3785" s="1244" t="s">
        <v>6832</v>
      </c>
      <c r="D3785" s="1352">
        <v>1856</v>
      </c>
    </row>
    <row r="3786" spans="1:4" s="977" customFormat="1" ht="18" customHeight="1" x14ac:dyDescent="0.2">
      <c r="A3786" s="1351" t="s">
        <v>6833</v>
      </c>
      <c r="B3786" s="1244" t="s">
        <v>6834</v>
      </c>
      <c r="C3786" s="1244" t="s">
        <v>6835</v>
      </c>
      <c r="D3786" s="1352">
        <v>127000</v>
      </c>
    </row>
    <row r="3787" spans="1:4" s="977" customFormat="1" ht="18" customHeight="1" x14ac:dyDescent="0.2">
      <c r="A3787" s="1351" t="s">
        <v>6836</v>
      </c>
      <c r="B3787" s="1244" t="s">
        <v>6837</v>
      </c>
      <c r="C3787" s="1244" t="s">
        <v>6838</v>
      </c>
      <c r="D3787" s="1352">
        <v>999</v>
      </c>
    </row>
    <row r="3788" spans="1:4" s="977" customFormat="1" ht="18" customHeight="1" x14ac:dyDescent="0.2">
      <c r="A3788" s="1351" t="s">
        <v>6839</v>
      </c>
      <c r="B3788" s="1244" t="s">
        <v>6837</v>
      </c>
      <c r="C3788" s="1244" t="s">
        <v>6840</v>
      </c>
      <c r="D3788" s="1352">
        <v>999</v>
      </c>
    </row>
    <row r="3789" spans="1:4" s="977" customFormat="1" ht="18" customHeight="1" x14ac:dyDescent="0.2">
      <c r="A3789" s="1351" t="s">
        <v>6841</v>
      </c>
      <c r="B3789" s="1244" t="s">
        <v>6842</v>
      </c>
      <c r="C3789" s="1244" t="s">
        <v>6843</v>
      </c>
      <c r="D3789" s="1352">
        <v>1392</v>
      </c>
    </row>
    <row r="3790" spans="1:4" s="977" customFormat="1" ht="18" customHeight="1" x14ac:dyDescent="0.2">
      <c r="A3790" s="1351" t="s">
        <v>6844</v>
      </c>
      <c r="B3790" s="1244" t="s">
        <v>6842</v>
      </c>
      <c r="C3790" s="1244" t="s">
        <v>6843</v>
      </c>
      <c r="D3790" s="1352">
        <v>1392</v>
      </c>
    </row>
    <row r="3791" spans="1:4" s="977" customFormat="1" ht="18" customHeight="1" x14ac:dyDescent="0.2">
      <c r="A3791" s="1351" t="s">
        <v>6845</v>
      </c>
      <c r="B3791" s="1244" t="s">
        <v>6842</v>
      </c>
      <c r="C3791" s="1244" t="s">
        <v>6843</v>
      </c>
      <c r="D3791" s="1352">
        <v>1392</v>
      </c>
    </row>
    <row r="3792" spans="1:4" s="977" customFormat="1" ht="18" customHeight="1" x14ac:dyDescent="0.2">
      <c r="A3792" s="1351" t="s">
        <v>6846</v>
      </c>
      <c r="B3792" s="1244" t="s">
        <v>6842</v>
      </c>
      <c r="C3792" s="1244" t="s">
        <v>6843</v>
      </c>
      <c r="D3792" s="1352">
        <v>1392</v>
      </c>
    </row>
    <row r="3793" spans="1:4" s="977" customFormat="1" ht="18" customHeight="1" x14ac:dyDescent="0.2">
      <c r="A3793" s="1351" t="s">
        <v>6847</v>
      </c>
      <c r="B3793" s="1244" t="s">
        <v>6848</v>
      </c>
      <c r="C3793" s="1244" t="s">
        <v>6849</v>
      </c>
      <c r="D3793" s="1352">
        <v>2656.4</v>
      </c>
    </row>
    <row r="3794" spans="1:4" s="977" customFormat="1" ht="18" customHeight="1" x14ac:dyDescent="0.2">
      <c r="A3794" s="1351" t="s">
        <v>6850</v>
      </c>
      <c r="B3794" s="1244" t="s">
        <v>6851</v>
      </c>
      <c r="C3794" s="1244" t="s">
        <v>6852</v>
      </c>
      <c r="D3794" s="1352">
        <v>402.5</v>
      </c>
    </row>
    <row r="3795" spans="1:4" s="977" customFormat="1" ht="18" customHeight="1" x14ac:dyDescent="0.2">
      <c r="A3795" s="1351" t="s">
        <v>6853</v>
      </c>
      <c r="B3795" s="1244" t="s">
        <v>6854</v>
      </c>
      <c r="C3795" s="1244" t="s">
        <v>6855</v>
      </c>
      <c r="D3795" s="1352">
        <v>3776.52</v>
      </c>
    </row>
    <row r="3796" spans="1:4" s="977" customFormat="1" ht="18" customHeight="1" x14ac:dyDescent="0.2">
      <c r="A3796" s="1351" t="s">
        <v>6856</v>
      </c>
      <c r="B3796" s="1244" t="s">
        <v>6857</v>
      </c>
      <c r="C3796" s="1244" t="s">
        <v>6858</v>
      </c>
      <c r="D3796" s="1352">
        <v>7098.01</v>
      </c>
    </row>
    <row r="3797" spans="1:4" s="977" customFormat="1" ht="18" customHeight="1" x14ac:dyDescent="0.2">
      <c r="A3797" s="1351" t="s">
        <v>6859</v>
      </c>
      <c r="B3797" s="1244" t="s">
        <v>5780</v>
      </c>
      <c r="C3797" s="1244" t="s">
        <v>5781</v>
      </c>
      <c r="D3797" s="1352">
        <v>2099</v>
      </c>
    </row>
    <row r="3798" spans="1:4" s="977" customFormat="1" ht="18" customHeight="1" x14ac:dyDescent="0.2">
      <c r="A3798" s="1351" t="s">
        <v>6860</v>
      </c>
      <c r="B3798" s="1244" t="s">
        <v>6861</v>
      </c>
      <c r="C3798" s="1244" t="s">
        <v>6862</v>
      </c>
      <c r="D3798" s="1352">
        <v>8999.1</v>
      </c>
    </row>
    <row r="3799" spans="1:4" s="977" customFormat="1" ht="18" customHeight="1" x14ac:dyDescent="0.2">
      <c r="A3799" s="1351" t="s">
        <v>6863</v>
      </c>
      <c r="B3799" s="1244" t="s">
        <v>3038</v>
      </c>
      <c r="C3799" s="1244" t="s">
        <v>3039</v>
      </c>
      <c r="D3799" s="1352">
        <v>5605.65</v>
      </c>
    </row>
    <row r="3800" spans="1:4" s="977" customFormat="1" ht="18" customHeight="1" x14ac:dyDescent="0.2">
      <c r="A3800" s="1351" t="s">
        <v>6864</v>
      </c>
      <c r="B3800" s="1244" t="s">
        <v>6865</v>
      </c>
      <c r="C3800" s="1244" t="s">
        <v>6866</v>
      </c>
      <c r="D3800" s="1352">
        <v>1492.56</v>
      </c>
    </row>
    <row r="3801" spans="1:4" s="977" customFormat="1" ht="18" customHeight="1" x14ac:dyDescent="0.2">
      <c r="A3801" s="1351" t="s">
        <v>6867</v>
      </c>
      <c r="B3801" s="1244" t="s">
        <v>6868</v>
      </c>
      <c r="C3801" s="1244" t="s">
        <v>6869</v>
      </c>
      <c r="D3801" s="1352">
        <v>11998</v>
      </c>
    </row>
    <row r="3802" spans="1:4" s="977" customFormat="1" ht="18" customHeight="1" x14ac:dyDescent="0.2">
      <c r="A3802" s="1351" t="s">
        <v>6870</v>
      </c>
      <c r="B3802" s="1244" t="s">
        <v>6871</v>
      </c>
      <c r="C3802" s="1244" t="s">
        <v>6872</v>
      </c>
      <c r="D3802" s="1352">
        <v>3349</v>
      </c>
    </row>
    <row r="3803" spans="1:4" s="977" customFormat="1" ht="18" customHeight="1" x14ac:dyDescent="0.2">
      <c r="A3803" s="1351" t="s">
        <v>6873</v>
      </c>
      <c r="B3803" s="1244" t="s">
        <v>6871</v>
      </c>
      <c r="C3803" s="1244" t="s">
        <v>6872</v>
      </c>
      <c r="D3803" s="1352">
        <v>3349</v>
      </c>
    </row>
    <row r="3804" spans="1:4" s="977" customFormat="1" ht="18" customHeight="1" x14ac:dyDescent="0.2">
      <c r="A3804" s="1351" t="s">
        <v>6874</v>
      </c>
      <c r="B3804" s="1244" t="s">
        <v>6875</v>
      </c>
      <c r="C3804" s="1244" t="s">
        <v>6876</v>
      </c>
      <c r="D3804" s="1352">
        <v>15009</v>
      </c>
    </row>
    <row r="3805" spans="1:4" s="977" customFormat="1" ht="18" customHeight="1" x14ac:dyDescent="0.2">
      <c r="A3805" s="1351" t="s">
        <v>6877</v>
      </c>
      <c r="B3805" s="1244" t="s">
        <v>6878</v>
      </c>
      <c r="C3805" s="1244" t="s">
        <v>6879</v>
      </c>
      <c r="D3805" s="1352">
        <v>5499</v>
      </c>
    </row>
    <row r="3806" spans="1:4" s="977" customFormat="1" ht="18" customHeight="1" x14ac:dyDescent="0.2">
      <c r="A3806" s="1351" t="s">
        <v>6880</v>
      </c>
      <c r="B3806" s="1244" t="s">
        <v>6881</v>
      </c>
      <c r="C3806" s="1244" t="s">
        <v>6882</v>
      </c>
      <c r="D3806" s="1352">
        <v>7689</v>
      </c>
    </row>
    <row r="3807" spans="1:4" s="977" customFormat="1" ht="18" customHeight="1" x14ac:dyDescent="0.2">
      <c r="A3807" s="1351" t="s">
        <v>6883</v>
      </c>
      <c r="B3807" s="1244" t="s">
        <v>6884</v>
      </c>
      <c r="C3807" s="1244" t="s">
        <v>6885</v>
      </c>
      <c r="D3807" s="1352">
        <v>7868</v>
      </c>
    </row>
    <row r="3808" spans="1:4" s="977" customFormat="1" ht="18" customHeight="1" x14ac:dyDescent="0.2">
      <c r="A3808" s="1351" t="s">
        <v>6886</v>
      </c>
      <c r="B3808" s="1244" t="s">
        <v>6887</v>
      </c>
      <c r="C3808" s="1244" t="s">
        <v>6888</v>
      </c>
      <c r="D3808" s="1352">
        <v>1048</v>
      </c>
    </row>
    <row r="3809" spans="1:4" s="977" customFormat="1" ht="18" customHeight="1" x14ac:dyDescent="0.2">
      <c r="A3809" s="1351" t="s">
        <v>6889</v>
      </c>
      <c r="B3809" s="1244" t="s">
        <v>6617</v>
      </c>
      <c r="C3809" s="1244" t="s">
        <v>6618</v>
      </c>
      <c r="D3809" s="1352">
        <v>1016.14</v>
      </c>
    </row>
    <row r="3810" spans="1:4" s="977" customFormat="1" ht="18" customHeight="1" x14ac:dyDescent="0.2">
      <c r="A3810" s="1351" t="s">
        <v>6890</v>
      </c>
      <c r="B3810" s="1244" t="s">
        <v>6714</v>
      </c>
      <c r="C3810" s="1244" t="s">
        <v>6715</v>
      </c>
      <c r="D3810" s="1352">
        <v>6288</v>
      </c>
    </row>
    <row r="3811" spans="1:4" s="977" customFormat="1" ht="18" customHeight="1" x14ac:dyDescent="0.2">
      <c r="A3811" s="1351" t="s">
        <v>6891</v>
      </c>
      <c r="B3811" s="1244" t="s">
        <v>6892</v>
      </c>
      <c r="C3811" s="1244" t="s">
        <v>6893</v>
      </c>
      <c r="D3811" s="1352">
        <v>11997.99</v>
      </c>
    </row>
    <row r="3812" spans="1:4" s="977" customFormat="1" ht="18" customHeight="1" x14ac:dyDescent="0.2">
      <c r="A3812" s="1351" t="s">
        <v>6894</v>
      </c>
      <c r="B3812" s="1244" t="s">
        <v>6895</v>
      </c>
      <c r="C3812" s="1245"/>
      <c r="D3812" s="1352">
        <v>891.46</v>
      </c>
    </row>
    <row r="3813" spans="1:4" s="977" customFormat="1" ht="18" customHeight="1" x14ac:dyDescent="0.2">
      <c r="A3813" s="1351" t="s">
        <v>6896</v>
      </c>
      <c r="B3813" s="1244" t="s">
        <v>4863</v>
      </c>
      <c r="C3813" s="1244" t="s">
        <v>4864</v>
      </c>
      <c r="D3813" s="1352">
        <v>2399</v>
      </c>
    </row>
    <row r="3814" spans="1:4" s="977" customFormat="1" ht="18" customHeight="1" x14ac:dyDescent="0.2">
      <c r="A3814" s="1351" t="s">
        <v>6897</v>
      </c>
      <c r="B3814" s="1244" t="s">
        <v>6898</v>
      </c>
      <c r="C3814" s="1244" t="s">
        <v>6899</v>
      </c>
      <c r="D3814" s="1352">
        <v>22499</v>
      </c>
    </row>
    <row r="3815" spans="1:4" s="977" customFormat="1" ht="18" customHeight="1" x14ac:dyDescent="0.2">
      <c r="A3815" s="1351" t="s">
        <v>6900</v>
      </c>
      <c r="B3815" s="1244" t="s">
        <v>6901</v>
      </c>
      <c r="C3815" s="1244" t="s">
        <v>6902</v>
      </c>
      <c r="D3815" s="1352">
        <v>7515</v>
      </c>
    </row>
    <row r="3816" spans="1:4" s="977" customFormat="1" ht="18" customHeight="1" x14ac:dyDescent="0.2">
      <c r="A3816" s="1351" t="s">
        <v>6903</v>
      </c>
      <c r="B3816" s="1244" t="s">
        <v>6898</v>
      </c>
      <c r="C3816" s="1244" t="s">
        <v>6899</v>
      </c>
      <c r="D3816" s="1352">
        <v>22499</v>
      </c>
    </row>
    <row r="3817" spans="1:4" s="977" customFormat="1" ht="18" customHeight="1" x14ac:dyDescent="0.2">
      <c r="A3817" s="1351" t="s">
        <v>6904</v>
      </c>
      <c r="B3817" s="1244" t="s">
        <v>6656</v>
      </c>
      <c r="C3817" s="1244" t="s">
        <v>6905</v>
      </c>
      <c r="D3817" s="1352">
        <v>1299</v>
      </c>
    </row>
    <row r="3818" spans="1:4" s="977" customFormat="1" ht="18" customHeight="1" x14ac:dyDescent="0.2">
      <c r="A3818" s="1351" t="s">
        <v>6906</v>
      </c>
      <c r="B3818" s="1244" t="s">
        <v>6907</v>
      </c>
      <c r="C3818" s="1244" t="s">
        <v>6908</v>
      </c>
      <c r="D3818" s="1352">
        <v>10499</v>
      </c>
    </row>
    <row r="3819" spans="1:4" s="977" customFormat="1" ht="18" customHeight="1" x14ac:dyDescent="0.2">
      <c r="A3819" s="1351" t="s">
        <v>6909</v>
      </c>
      <c r="B3819" s="1244" t="s">
        <v>6910</v>
      </c>
      <c r="C3819" s="1244" t="s">
        <v>6911</v>
      </c>
      <c r="D3819" s="1352">
        <v>1529.15</v>
      </c>
    </row>
    <row r="3820" spans="1:4" s="977" customFormat="1" ht="18" customHeight="1" x14ac:dyDescent="0.2">
      <c r="A3820" s="1351" t="s">
        <v>6912</v>
      </c>
      <c r="B3820" s="1244" t="s">
        <v>2313</v>
      </c>
      <c r="C3820" s="1244" t="s">
        <v>2314</v>
      </c>
      <c r="D3820" s="1352">
        <v>948.29</v>
      </c>
    </row>
    <row r="3821" spans="1:4" s="977" customFormat="1" ht="18" customHeight="1" x14ac:dyDescent="0.2">
      <c r="A3821" s="1351" t="s">
        <v>6913</v>
      </c>
      <c r="B3821" s="1244" t="s">
        <v>6914</v>
      </c>
      <c r="C3821" s="1244" t="s">
        <v>6915</v>
      </c>
      <c r="D3821" s="1352">
        <v>8830</v>
      </c>
    </row>
    <row r="3822" spans="1:4" s="977" customFormat="1" ht="18" customHeight="1" x14ac:dyDescent="0.2">
      <c r="A3822" s="1351" t="s">
        <v>6916</v>
      </c>
      <c r="B3822" s="1244" t="s">
        <v>6177</v>
      </c>
      <c r="C3822" s="1244" t="s">
        <v>6178</v>
      </c>
      <c r="D3822" s="1352">
        <v>2199</v>
      </c>
    </row>
    <row r="3823" spans="1:4" s="977" customFormat="1" ht="18" customHeight="1" x14ac:dyDescent="0.2">
      <c r="A3823" s="1351" t="s">
        <v>6917</v>
      </c>
      <c r="B3823" s="1244" t="s">
        <v>6918</v>
      </c>
      <c r="C3823" s="1244" t="s">
        <v>6919</v>
      </c>
      <c r="D3823" s="1352">
        <v>1199</v>
      </c>
    </row>
    <row r="3824" spans="1:4" s="977" customFormat="1" ht="18" customHeight="1" x14ac:dyDescent="0.2">
      <c r="A3824" s="1351" t="s">
        <v>6920</v>
      </c>
      <c r="B3824" s="1244" t="s">
        <v>6656</v>
      </c>
      <c r="C3824" s="1244" t="s">
        <v>6657</v>
      </c>
      <c r="D3824" s="1352">
        <v>1799</v>
      </c>
    </row>
    <row r="3825" spans="1:4" s="977" customFormat="1" ht="18" customHeight="1" x14ac:dyDescent="0.2">
      <c r="A3825" s="1351" t="s">
        <v>6921</v>
      </c>
      <c r="B3825" s="1244" t="s">
        <v>6922</v>
      </c>
      <c r="C3825" s="1244" t="s">
        <v>6923</v>
      </c>
      <c r="D3825" s="1352">
        <v>7299</v>
      </c>
    </row>
    <row r="3826" spans="1:4" s="977" customFormat="1" ht="18" customHeight="1" x14ac:dyDescent="0.2">
      <c r="A3826" s="1351" t="s">
        <v>6924</v>
      </c>
      <c r="B3826" s="1244" t="s">
        <v>3383</v>
      </c>
      <c r="C3826" s="1244" t="s">
        <v>6925</v>
      </c>
      <c r="D3826" s="1352">
        <v>8099</v>
      </c>
    </row>
    <row r="3827" spans="1:4" s="977" customFormat="1" ht="18" customHeight="1" x14ac:dyDescent="0.2">
      <c r="A3827" s="1351" t="s">
        <v>6926</v>
      </c>
      <c r="B3827" s="1244" t="s">
        <v>6927</v>
      </c>
      <c r="C3827" s="1244" t="s">
        <v>6928</v>
      </c>
      <c r="D3827" s="1352">
        <v>6999</v>
      </c>
    </row>
    <row r="3828" spans="1:4" s="977" customFormat="1" ht="18" customHeight="1" x14ac:dyDescent="0.2">
      <c r="A3828" s="1351" t="s">
        <v>6929</v>
      </c>
      <c r="B3828" s="1244" t="s">
        <v>6930</v>
      </c>
      <c r="C3828" s="1244" t="s">
        <v>6931</v>
      </c>
      <c r="D3828" s="1352">
        <v>14999</v>
      </c>
    </row>
    <row r="3829" spans="1:4" s="977" customFormat="1" ht="18" customHeight="1" x14ac:dyDescent="0.2">
      <c r="A3829" s="1351" t="s">
        <v>6932</v>
      </c>
      <c r="B3829" s="1244" t="s">
        <v>6927</v>
      </c>
      <c r="C3829" s="1244" t="s">
        <v>6928</v>
      </c>
      <c r="D3829" s="1352">
        <v>6999</v>
      </c>
    </row>
    <row r="3830" spans="1:4" s="977" customFormat="1" ht="18" customHeight="1" x14ac:dyDescent="0.2">
      <c r="A3830" s="1351" t="s">
        <v>6933</v>
      </c>
      <c r="B3830" s="1244" t="s">
        <v>4836</v>
      </c>
      <c r="C3830" s="1244" t="s">
        <v>4837</v>
      </c>
      <c r="D3830" s="1352">
        <v>1599</v>
      </c>
    </row>
    <row r="3831" spans="1:4" s="977" customFormat="1" ht="18" customHeight="1" x14ac:dyDescent="0.2">
      <c r="A3831" s="1351" t="s">
        <v>6934</v>
      </c>
      <c r="B3831" s="1244" t="s">
        <v>4176</v>
      </c>
      <c r="C3831" s="1244" t="s">
        <v>4177</v>
      </c>
      <c r="D3831" s="1352">
        <v>1552.5</v>
      </c>
    </row>
    <row r="3832" spans="1:4" s="977" customFormat="1" ht="18" customHeight="1" x14ac:dyDescent="0.2">
      <c r="A3832" s="1351" t="s">
        <v>6935</v>
      </c>
      <c r="B3832" s="1244" t="s">
        <v>6936</v>
      </c>
      <c r="C3832" s="1244" t="s">
        <v>6937</v>
      </c>
      <c r="D3832" s="1352">
        <v>2499</v>
      </c>
    </row>
    <row r="3833" spans="1:4" s="977" customFormat="1" ht="18" customHeight="1" x14ac:dyDescent="0.2">
      <c r="A3833" s="1351" t="s">
        <v>6938</v>
      </c>
      <c r="B3833" s="1244" t="s">
        <v>6939</v>
      </c>
      <c r="C3833" s="1244" t="s">
        <v>6940</v>
      </c>
      <c r="D3833" s="1352">
        <v>3426.64</v>
      </c>
    </row>
    <row r="3834" spans="1:4" s="977" customFormat="1" ht="18" customHeight="1" x14ac:dyDescent="0.2">
      <c r="A3834" s="1351" t="s">
        <v>6941</v>
      </c>
      <c r="B3834" s="1244" t="s">
        <v>6939</v>
      </c>
      <c r="C3834" s="1244" t="s">
        <v>6940</v>
      </c>
      <c r="D3834" s="1352">
        <v>3426.64</v>
      </c>
    </row>
    <row r="3835" spans="1:4" s="977" customFormat="1" ht="18" customHeight="1" x14ac:dyDescent="0.2">
      <c r="A3835" s="1351" t="s">
        <v>6942</v>
      </c>
      <c r="B3835" s="1244" t="s">
        <v>6943</v>
      </c>
      <c r="C3835" s="1245"/>
      <c r="D3835" s="1352">
        <v>1499</v>
      </c>
    </row>
    <row r="3836" spans="1:4" s="977" customFormat="1" ht="18" customHeight="1" x14ac:dyDescent="0.2">
      <c r="A3836" s="1351" t="s">
        <v>6944</v>
      </c>
      <c r="B3836" s="1244" t="s">
        <v>6945</v>
      </c>
      <c r="C3836" s="1245"/>
      <c r="D3836" s="1352">
        <v>1299</v>
      </c>
    </row>
    <row r="3837" spans="1:4" s="977" customFormat="1" ht="18" customHeight="1" x14ac:dyDescent="0.2">
      <c r="A3837" s="1351" t="s">
        <v>6946</v>
      </c>
      <c r="B3837" s="1244" t="s">
        <v>6947</v>
      </c>
      <c r="C3837" s="1244" t="s">
        <v>6948</v>
      </c>
      <c r="D3837" s="1352">
        <v>999</v>
      </c>
    </row>
    <row r="3838" spans="1:4" s="977" customFormat="1" ht="18" customHeight="1" x14ac:dyDescent="0.2">
      <c r="A3838" s="1351" t="s">
        <v>6949</v>
      </c>
      <c r="B3838" s="1244" t="s">
        <v>6950</v>
      </c>
      <c r="C3838" s="1244" t="s">
        <v>6951</v>
      </c>
      <c r="D3838" s="1352">
        <v>1600</v>
      </c>
    </row>
    <row r="3839" spans="1:4" s="977" customFormat="1" ht="18" customHeight="1" x14ac:dyDescent="0.2">
      <c r="A3839" s="1351" t="s">
        <v>6952</v>
      </c>
      <c r="B3839" s="1244" t="s">
        <v>6953</v>
      </c>
      <c r="C3839" s="1244" t="s">
        <v>6954</v>
      </c>
      <c r="D3839" s="1352">
        <v>1977.15</v>
      </c>
    </row>
    <row r="3840" spans="1:4" s="977" customFormat="1" ht="18" customHeight="1" x14ac:dyDescent="0.2">
      <c r="A3840" s="1351" t="s">
        <v>6955</v>
      </c>
      <c r="B3840" s="1244" t="s">
        <v>6884</v>
      </c>
      <c r="C3840" s="1244" t="s">
        <v>6885</v>
      </c>
      <c r="D3840" s="1352">
        <v>7499.98</v>
      </c>
    </row>
    <row r="3841" spans="1:4" s="977" customFormat="1" ht="18" customHeight="1" x14ac:dyDescent="0.2">
      <c r="A3841" s="1351" t="s">
        <v>6956</v>
      </c>
      <c r="B3841" s="1244" t="s">
        <v>1285</v>
      </c>
      <c r="C3841" s="1244" t="s">
        <v>1286</v>
      </c>
      <c r="D3841" s="1352">
        <v>685</v>
      </c>
    </row>
    <row r="3842" spans="1:4" s="977" customFormat="1" ht="18" customHeight="1" x14ac:dyDescent="0.2">
      <c r="A3842" s="1351" t="s">
        <v>6957</v>
      </c>
      <c r="B3842" s="1244" t="s">
        <v>6884</v>
      </c>
      <c r="C3842" s="1244" t="s">
        <v>6885</v>
      </c>
      <c r="D3842" s="1352">
        <v>7499.98</v>
      </c>
    </row>
    <row r="3843" spans="1:4" s="977" customFormat="1" ht="18" customHeight="1" x14ac:dyDescent="0.2">
      <c r="A3843" s="1351" t="s">
        <v>6958</v>
      </c>
      <c r="B3843" s="1244" t="s">
        <v>6757</v>
      </c>
      <c r="C3843" s="1244" t="s">
        <v>6758</v>
      </c>
      <c r="D3843" s="1352">
        <v>32024.09</v>
      </c>
    </row>
    <row r="3844" spans="1:4" s="977" customFormat="1" ht="18" customHeight="1" x14ac:dyDescent="0.2">
      <c r="A3844" s="1351" t="s">
        <v>6959</v>
      </c>
      <c r="B3844" s="1244" t="s">
        <v>6927</v>
      </c>
      <c r="C3844" s="1244" t="s">
        <v>6928</v>
      </c>
      <c r="D3844" s="1352">
        <v>6999</v>
      </c>
    </row>
    <row r="3845" spans="1:4" s="977" customFormat="1" ht="18" customHeight="1" x14ac:dyDescent="0.2">
      <c r="A3845" s="1351" t="s">
        <v>6960</v>
      </c>
      <c r="B3845" s="1244" t="s">
        <v>6961</v>
      </c>
      <c r="C3845" s="1244" t="s">
        <v>6962</v>
      </c>
      <c r="D3845" s="1352">
        <v>12999</v>
      </c>
    </row>
    <row r="3846" spans="1:4" s="977" customFormat="1" ht="18" customHeight="1" x14ac:dyDescent="0.2">
      <c r="A3846" s="1351" t="s">
        <v>6963</v>
      </c>
      <c r="B3846" s="1244" t="s">
        <v>6964</v>
      </c>
      <c r="C3846" s="1244" t="s">
        <v>6965</v>
      </c>
      <c r="D3846" s="1352">
        <v>5998</v>
      </c>
    </row>
    <row r="3847" spans="1:4" s="977" customFormat="1" ht="18" customHeight="1" x14ac:dyDescent="0.2">
      <c r="A3847" s="1351" t="s">
        <v>6966</v>
      </c>
      <c r="B3847" s="1244" t="s">
        <v>6967</v>
      </c>
      <c r="C3847" s="1244" t="s">
        <v>6968</v>
      </c>
      <c r="D3847" s="1352">
        <v>1199</v>
      </c>
    </row>
    <row r="3848" spans="1:4" s="977" customFormat="1" ht="18" customHeight="1" x14ac:dyDescent="0.2">
      <c r="A3848" s="1351" t="s">
        <v>6969</v>
      </c>
      <c r="B3848" s="1244" t="s">
        <v>6967</v>
      </c>
      <c r="C3848" s="1244" t="s">
        <v>6968</v>
      </c>
      <c r="D3848" s="1352">
        <v>1199</v>
      </c>
    </row>
    <row r="3849" spans="1:4" s="977" customFormat="1" ht="18" customHeight="1" x14ac:dyDescent="0.2">
      <c r="A3849" s="1351" t="s">
        <v>6970</v>
      </c>
      <c r="B3849" s="1244" t="s">
        <v>4863</v>
      </c>
      <c r="C3849" s="1244" t="s">
        <v>4864</v>
      </c>
      <c r="D3849" s="1352">
        <v>1799</v>
      </c>
    </row>
    <row r="3850" spans="1:4" s="977" customFormat="1" ht="18" customHeight="1" x14ac:dyDescent="0.2">
      <c r="A3850" s="1351" t="s">
        <v>6971</v>
      </c>
      <c r="B3850" s="1244" t="s">
        <v>6972</v>
      </c>
      <c r="C3850" s="1244" t="s">
        <v>6973</v>
      </c>
      <c r="D3850" s="1352">
        <v>999.03</v>
      </c>
    </row>
    <row r="3851" spans="1:4" s="977" customFormat="1" ht="18" customHeight="1" x14ac:dyDescent="0.2">
      <c r="A3851" s="1351" t="s">
        <v>6974</v>
      </c>
      <c r="B3851" s="1244" t="s">
        <v>2486</v>
      </c>
      <c r="C3851" s="1244" t="s">
        <v>2487</v>
      </c>
      <c r="D3851" s="1352">
        <v>21010.5</v>
      </c>
    </row>
    <row r="3852" spans="1:4" s="977" customFormat="1" ht="18" customHeight="1" x14ac:dyDescent="0.2">
      <c r="A3852" s="1351" t="s">
        <v>6975</v>
      </c>
      <c r="B3852" s="1244" t="s">
        <v>6972</v>
      </c>
      <c r="C3852" s="1244" t="s">
        <v>6973</v>
      </c>
      <c r="D3852" s="1352">
        <v>999</v>
      </c>
    </row>
    <row r="3853" spans="1:4" s="977" customFormat="1" ht="18" customHeight="1" x14ac:dyDescent="0.2">
      <c r="A3853" s="1351" t="s">
        <v>6976</v>
      </c>
      <c r="B3853" s="1244" t="s">
        <v>6972</v>
      </c>
      <c r="C3853" s="1244" t="s">
        <v>6973</v>
      </c>
      <c r="D3853" s="1352">
        <v>999</v>
      </c>
    </row>
    <row r="3854" spans="1:4" s="977" customFormat="1" ht="18" customHeight="1" x14ac:dyDescent="0.2">
      <c r="A3854" s="1351" t="s">
        <v>6977</v>
      </c>
      <c r="B3854" s="1244" t="s">
        <v>6972</v>
      </c>
      <c r="C3854" s="1244" t="s">
        <v>6978</v>
      </c>
      <c r="D3854" s="1352">
        <v>999</v>
      </c>
    </row>
    <row r="3855" spans="1:4" s="977" customFormat="1" ht="18" customHeight="1" x14ac:dyDescent="0.2">
      <c r="A3855" s="1351" t="s">
        <v>6979</v>
      </c>
      <c r="B3855" s="1244" t="s">
        <v>6972</v>
      </c>
      <c r="C3855" s="1244" t="s">
        <v>6978</v>
      </c>
      <c r="D3855" s="1352">
        <v>999</v>
      </c>
    </row>
    <row r="3856" spans="1:4" s="977" customFormat="1" ht="18" customHeight="1" x14ac:dyDescent="0.2">
      <c r="A3856" s="1351" t="s">
        <v>6980</v>
      </c>
      <c r="B3856" s="1244" t="s">
        <v>6972</v>
      </c>
      <c r="C3856" s="1244" t="s">
        <v>6978</v>
      </c>
      <c r="D3856" s="1352">
        <v>999</v>
      </c>
    </row>
    <row r="3857" spans="1:4" s="977" customFormat="1" ht="18" customHeight="1" x14ac:dyDescent="0.2">
      <c r="A3857" s="1351" t="s">
        <v>6981</v>
      </c>
      <c r="B3857" s="1244" t="s">
        <v>6972</v>
      </c>
      <c r="C3857" s="1244" t="s">
        <v>6978</v>
      </c>
      <c r="D3857" s="1352">
        <v>999</v>
      </c>
    </row>
    <row r="3858" spans="1:4" s="977" customFormat="1" ht="18" customHeight="1" x14ac:dyDescent="0.2">
      <c r="A3858" s="1351" t="s">
        <v>6982</v>
      </c>
      <c r="B3858" s="1244" t="s">
        <v>6972</v>
      </c>
      <c r="C3858" s="1244" t="s">
        <v>6973</v>
      </c>
      <c r="D3858" s="1352">
        <v>999</v>
      </c>
    </row>
    <row r="3859" spans="1:4" s="977" customFormat="1" ht="18" customHeight="1" x14ac:dyDescent="0.2">
      <c r="A3859" s="1351" t="s">
        <v>6983</v>
      </c>
      <c r="B3859" s="1244" t="s">
        <v>6984</v>
      </c>
      <c r="C3859" s="1244" t="s">
        <v>6985</v>
      </c>
      <c r="D3859" s="1352">
        <v>6347.52</v>
      </c>
    </row>
    <row r="3860" spans="1:4" s="977" customFormat="1" ht="18" customHeight="1" x14ac:dyDescent="0.2">
      <c r="A3860" s="1351" t="s">
        <v>6986</v>
      </c>
      <c r="B3860" s="1244" t="s">
        <v>6987</v>
      </c>
      <c r="C3860" s="1244" t="s">
        <v>6988</v>
      </c>
      <c r="D3860" s="1352">
        <v>2724.84</v>
      </c>
    </row>
    <row r="3861" spans="1:4" s="977" customFormat="1" ht="18" customHeight="1" x14ac:dyDescent="0.2">
      <c r="A3861" s="1351" t="s">
        <v>6989</v>
      </c>
      <c r="B3861" s="1244" t="s">
        <v>6990</v>
      </c>
      <c r="C3861" s="1244" t="s">
        <v>6991</v>
      </c>
      <c r="D3861" s="1352">
        <v>2177.56</v>
      </c>
    </row>
    <row r="3862" spans="1:4" s="977" customFormat="1" ht="18" customHeight="1" x14ac:dyDescent="0.2">
      <c r="A3862" s="1351" t="s">
        <v>6992</v>
      </c>
      <c r="B3862" s="1244" t="s">
        <v>2486</v>
      </c>
      <c r="C3862" s="1244" t="s">
        <v>2487</v>
      </c>
      <c r="D3862" s="1352">
        <v>21010.5</v>
      </c>
    </row>
    <row r="3863" spans="1:4" s="977" customFormat="1" ht="18" customHeight="1" x14ac:dyDescent="0.2">
      <c r="A3863" s="1351" t="s">
        <v>6993</v>
      </c>
      <c r="B3863" s="1244" t="s">
        <v>6994</v>
      </c>
      <c r="C3863" s="1244" t="s">
        <v>6995</v>
      </c>
      <c r="D3863" s="1352">
        <v>5103</v>
      </c>
    </row>
    <row r="3864" spans="1:4" s="977" customFormat="1" ht="18" customHeight="1" x14ac:dyDescent="0.2">
      <c r="A3864" s="1351" t="s">
        <v>6996</v>
      </c>
      <c r="B3864" s="1244" t="s">
        <v>6997</v>
      </c>
      <c r="C3864" s="1244" t="s">
        <v>6998</v>
      </c>
      <c r="D3864" s="1352">
        <v>3521.73</v>
      </c>
    </row>
    <row r="3865" spans="1:4" s="977" customFormat="1" ht="18" customHeight="1" x14ac:dyDescent="0.2">
      <c r="A3865" s="1351" t="s">
        <v>6999</v>
      </c>
      <c r="B3865" s="1244" t="s">
        <v>7000</v>
      </c>
      <c r="C3865" s="1244" t="s">
        <v>7001</v>
      </c>
      <c r="D3865" s="1352">
        <v>1349</v>
      </c>
    </row>
    <row r="3866" spans="1:4" s="977" customFormat="1" ht="18" customHeight="1" x14ac:dyDescent="0.2">
      <c r="A3866" s="1351" t="s">
        <v>7002</v>
      </c>
      <c r="B3866" s="1244" t="s">
        <v>7003</v>
      </c>
      <c r="C3866" s="1244" t="s">
        <v>7004</v>
      </c>
      <c r="D3866" s="1352">
        <v>1299</v>
      </c>
    </row>
    <row r="3867" spans="1:4" s="977" customFormat="1" ht="18" customHeight="1" x14ac:dyDescent="0.2">
      <c r="A3867" s="1351" t="s">
        <v>7005</v>
      </c>
      <c r="B3867" s="1244" t="s">
        <v>7006</v>
      </c>
      <c r="C3867" s="1244" t="s">
        <v>7007</v>
      </c>
      <c r="D3867" s="1352">
        <v>12675.67</v>
      </c>
    </row>
    <row r="3868" spans="1:4" s="977" customFormat="1" ht="18" customHeight="1" x14ac:dyDescent="0.2">
      <c r="A3868" s="1351" t="s">
        <v>7008</v>
      </c>
      <c r="B3868" s="1244" t="s">
        <v>7009</v>
      </c>
      <c r="C3868" s="1244" t="s">
        <v>7010</v>
      </c>
      <c r="D3868" s="1352">
        <v>1979</v>
      </c>
    </row>
    <row r="3869" spans="1:4" s="977" customFormat="1" ht="18" customHeight="1" x14ac:dyDescent="0.2">
      <c r="A3869" s="1351" t="s">
        <v>7011</v>
      </c>
      <c r="B3869" s="1244" t="s">
        <v>6656</v>
      </c>
      <c r="C3869" s="1244" t="s">
        <v>6905</v>
      </c>
      <c r="D3869" s="1352">
        <v>1104.1500000000001</v>
      </c>
    </row>
    <row r="3870" spans="1:4" s="977" customFormat="1" ht="18" customHeight="1" x14ac:dyDescent="0.2">
      <c r="A3870" s="1351" t="s">
        <v>7012</v>
      </c>
      <c r="B3870" s="1244" t="s">
        <v>7013</v>
      </c>
      <c r="C3870" s="1244" t="s">
        <v>7014</v>
      </c>
      <c r="D3870" s="1352">
        <v>2499</v>
      </c>
    </row>
    <row r="3871" spans="1:4" s="977" customFormat="1" ht="18" customHeight="1" x14ac:dyDescent="0.2">
      <c r="A3871" s="1351" t="s">
        <v>7015</v>
      </c>
      <c r="B3871" s="1244" t="s">
        <v>7016</v>
      </c>
      <c r="C3871" s="1244" t="s">
        <v>7017</v>
      </c>
      <c r="D3871" s="1352">
        <v>3605.06</v>
      </c>
    </row>
    <row r="3872" spans="1:4" s="977" customFormat="1" ht="18" customHeight="1" x14ac:dyDescent="0.2">
      <c r="A3872" s="1351" t="s">
        <v>7018</v>
      </c>
      <c r="B3872" s="1244" t="s">
        <v>7019</v>
      </c>
      <c r="C3872" s="1244" t="s">
        <v>7020</v>
      </c>
      <c r="D3872" s="1352">
        <v>3134.83</v>
      </c>
    </row>
    <row r="3873" spans="1:4" s="977" customFormat="1" ht="18" customHeight="1" x14ac:dyDescent="0.2">
      <c r="A3873" s="1351" t="s">
        <v>7021</v>
      </c>
      <c r="B3873" s="1244" t="s">
        <v>7022</v>
      </c>
      <c r="C3873" s="1244" t="s">
        <v>7023</v>
      </c>
      <c r="D3873" s="1352">
        <v>5956.18</v>
      </c>
    </row>
    <row r="3874" spans="1:4" s="977" customFormat="1" ht="18" customHeight="1" x14ac:dyDescent="0.2">
      <c r="A3874" s="1351" t="s">
        <v>7024</v>
      </c>
      <c r="B3874" s="1244" t="s">
        <v>7025</v>
      </c>
      <c r="C3874" s="1244" t="s">
        <v>7026</v>
      </c>
      <c r="D3874" s="1352">
        <v>3918.54</v>
      </c>
    </row>
    <row r="3875" spans="1:4" s="977" customFormat="1" ht="18" customHeight="1" x14ac:dyDescent="0.2">
      <c r="A3875" s="1351" t="s">
        <v>7027</v>
      </c>
      <c r="B3875" s="1244" t="s">
        <v>7028</v>
      </c>
      <c r="C3875" s="1244" t="s">
        <v>7029</v>
      </c>
      <c r="D3875" s="1352">
        <v>3130.91</v>
      </c>
    </row>
    <row r="3876" spans="1:4" s="977" customFormat="1" ht="18" customHeight="1" x14ac:dyDescent="0.2">
      <c r="A3876" s="1351" t="s">
        <v>7030</v>
      </c>
      <c r="B3876" s="1244" t="s">
        <v>7031</v>
      </c>
      <c r="C3876" s="1244" t="s">
        <v>7032</v>
      </c>
      <c r="D3876" s="1352">
        <v>2229.96</v>
      </c>
    </row>
    <row r="3877" spans="1:4" s="977" customFormat="1" ht="18" customHeight="1" x14ac:dyDescent="0.2">
      <c r="A3877" s="1351" t="s">
        <v>7033</v>
      </c>
      <c r="B3877" s="1244" t="s">
        <v>7034</v>
      </c>
      <c r="C3877" s="1244" t="s">
        <v>7035</v>
      </c>
      <c r="D3877" s="1352">
        <v>1554.25</v>
      </c>
    </row>
    <row r="3878" spans="1:4" s="977" customFormat="1" ht="18" customHeight="1" x14ac:dyDescent="0.2">
      <c r="A3878" s="1351" t="s">
        <v>7036</v>
      </c>
      <c r="B3878" s="1244" t="s">
        <v>7037</v>
      </c>
      <c r="C3878" s="1244" t="s">
        <v>7038</v>
      </c>
      <c r="D3878" s="1352">
        <v>1838.99</v>
      </c>
    </row>
    <row r="3879" spans="1:4" s="977" customFormat="1" ht="18" customHeight="1" x14ac:dyDescent="0.2">
      <c r="A3879" s="1351" t="s">
        <v>7039</v>
      </c>
      <c r="B3879" s="1244" t="s">
        <v>3383</v>
      </c>
      <c r="C3879" s="1244" t="s">
        <v>7040</v>
      </c>
      <c r="D3879" s="1352">
        <v>15802.68</v>
      </c>
    </row>
    <row r="3880" spans="1:4" s="977" customFormat="1" ht="18" customHeight="1" x14ac:dyDescent="0.2">
      <c r="A3880" s="1351" t="s">
        <v>7041</v>
      </c>
      <c r="B3880" s="1244" t="s">
        <v>7042</v>
      </c>
      <c r="C3880" s="1244" t="s">
        <v>7043</v>
      </c>
      <c r="D3880" s="1352">
        <v>8499</v>
      </c>
    </row>
    <row r="3881" spans="1:4" s="977" customFormat="1" ht="18" customHeight="1" x14ac:dyDescent="0.2">
      <c r="A3881" s="1351" t="s">
        <v>7044</v>
      </c>
      <c r="B3881" s="1244" t="s">
        <v>7045</v>
      </c>
      <c r="C3881" s="1244" t="s">
        <v>7046</v>
      </c>
      <c r="D3881" s="1352">
        <v>1659</v>
      </c>
    </row>
    <row r="3882" spans="1:4" s="977" customFormat="1" ht="18" customHeight="1" x14ac:dyDescent="0.2">
      <c r="A3882" s="1351" t="s">
        <v>7047</v>
      </c>
      <c r="B3882" s="1244" t="s">
        <v>7048</v>
      </c>
      <c r="C3882" s="1244" t="s">
        <v>7049</v>
      </c>
      <c r="D3882" s="1352">
        <v>184279.57</v>
      </c>
    </row>
    <row r="3883" spans="1:4" s="977" customFormat="1" ht="18" customHeight="1" x14ac:dyDescent="0.2">
      <c r="A3883" s="1351" t="s">
        <v>7050</v>
      </c>
      <c r="B3883" s="1244" t="s">
        <v>7051</v>
      </c>
      <c r="C3883" s="1244" t="s">
        <v>7052</v>
      </c>
      <c r="D3883" s="1352">
        <v>2404.65</v>
      </c>
    </row>
    <row r="3884" spans="1:4" s="977" customFormat="1" ht="18" customHeight="1" x14ac:dyDescent="0.2">
      <c r="A3884" s="1351" t="s">
        <v>7053</v>
      </c>
      <c r="B3884" s="1244" t="s">
        <v>7054</v>
      </c>
      <c r="C3884" s="1244" t="s">
        <v>7055</v>
      </c>
      <c r="D3884" s="1352">
        <v>5681.68</v>
      </c>
    </row>
    <row r="3885" spans="1:4" s="977" customFormat="1" ht="18" customHeight="1" x14ac:dyDescent="0.2">
      <c r="A3885" s="1351" t="s">
        <v>7056</v>
      </c>
      <c r="B3885" s="1244" t="s">
        <v>7057</v>
      </c>
      <c r="C3885" s="1244" t="s">
        <v>7058</v>
      </c>
      <c r="D3885" s="1352">
        <v>5681.68</v>
      </c>
    </row>
    <row r="3886" spans="1:4" s="977" customFormat="1" ht="18" customHeight="1" x14ac:dyDescent="0.2">
      <c r="A3886" s="1351" t="s">
        <v>7059</v>
      </c>
      <c r="B3886" s="1244" t="s">
        <v>7060</v>
      </c>
      <c r="C3886" s="1244" t="s">
        <v>7061</v>
      </c>
      <c r="D3886" s="1352">
        <v>1218</v>
      </c>
    </row>
    <row r="3887" spans="1:4" s="977" customFormat="1" ht="18" customHeight="1" x14ac:dyDescent="0.2">
      <c r="A3887" s="1351" t="s">
        <v>7062</v>
      </c>
      <c r="B3887" s="1244" t="s">
        <v>7060</v>
      </c>
      <c r="C3887" s="1244" t="s">
        <v>7061</v>
      </c>
      <c r="D3887" s="1352">
        <v>1218</v>
      </c>
    </row>
    <row r="3888" spans="1:4" s="977" customFormat="1" ht="18" customHeight="1" x14ac:dyDescent="0.2">
      <c r="A3888" s="1351" t="s">
        <v>7063</v>
      </c>
      <c r="B3888" s="1244" t="s">
        <v>4863</v>
      </c>
      <c r="C3888" s="1244" t="s">
        <v>4864</v>
      </c>
      <c r="D3888" s="1352">
        <v>2399</v>
      </c>
    </row>
    <row r="3889" spans="1:4" s="977" customFormat="1" ht="18" customHeight="1" x14ac:dyDescent="0.2">
      <c r="A3889" s="1351" t="s">
        <v>7064</v>
      </c>
      <c r="B3889" s="1244" t="s">
        <v>7065</v>
      </c>
      <c r="C3889" s="1244" t="s">
        <v>7066</v>
      </c>
      <c r="D3889" s="1352">
        <v>4060.29</v>
      </c>
    </row>
    <row r="3890" spans="1:4" s="977" customFormat="1" ht="18" customHeight="1" x14ac:dyDescent="0.2">
      <c r="A3890" s="1351" t="s">
        <v>7067</v>
      </c>
      <c r="B3890" s="1244" t="s">
        <v>7068</v>
      </c>
      <c r="C3890" s="1244" t="s">
        <v>7069</v>
      </c>
      <c r="D3890" s="1352">
        <v>2499</v>
      </c>
    </row>
    <row r="3891" spans="1:4" s="977" customFormat="1" ht="18" customHeight="1" x14ac:dyDescent="0.2">
      <c r="A3891" s="1351" t="s">
        <v>7070</v>
      </c>
      <c r="B3891" s="1244" t="s">
        <v>6881</v>
      </c>
      <c r="C3891" s="1244" t="s">
        <v>6882</v>
      </c>
      <c r="D3891" s="1352">
        <v>7689</v>
      </c>
    </row>
    <row r="3892" spans="1:4" s="977" customFormat="1" ht="18" customHeight="1" x14ac:dyDescent="0.2">
      <c r="A3892" s="1351" t="s">
        <v>7071</v>
      </c>
      <c r="B3892" s="1244" t="s">
        <v>7072</v>
      </c>
      <c r="C3892" s="1244" t="s">
        <v>7073</v>
      </c>
      <c r="D3892" s="1352">
        <v>2999</v>
      </c>
    </row>
    <row r="3893" spans="1:4" s="977" customFormat="1" ht="18" customHeight="1" x14ac:dyDescent="0.2">
      <c r="A3893" s="1351" t="s">
        <v>7074</v>
      </c>
      <c r="B3893" s="1244" t="s">
        <v>6831</v>
      </c>
      <c r="C3893" s="1244" t="s">
        <v>7075</v>
      </c>
      <c r="D3893" s="1352">
        <v>2300</v>
      </c>
    </row>
    <row r="3894" spans="1:4" s="977" customFormat="1" ht="18" customHeight="1" x14ac:dyDescent="0.2">
      <c r="A3894" s="1351" t="s">
        <v>7076</v>
      </c>
      <c r="B3894" s="1244" t="s">
        <v>7077</v>
      </c>
      <c r="C3894" s="1244" t="s">
        <v>7078</v>
      </c>
      <c r="D3894" s="1352">
        <v>14146.2</v>
      </c>
    </row>
    <row r="3895" spans="1:4" s="977" customFormat="1" ht="18" customHeight="1" x14ac:dyDescent="0.2">
      <c r="A3895" s="1351" t="s">
        <v>7079</v>
      </c>
      <c r="B3895" s="1244" t="s">
        <v>7080</v>
      </c>
      <c r="C3895" s="1244" t="s">
        <v>7081</v>
      </c>
      <c r="D3895" s="1352">
        <v>2262</v>
      </c>
    </row>
    <row r="3896" spans="1:4" s="977" customFormat="1" ht="18" customHeight="1" x14ac:dyDescent="0.2">
      <c r="A3896" s="1351" t="s">
        <v>7082</v>
      </c>
      <c r="B3896" s="1244" t="s">
        <v>7083</v>
      </c>
      <c r="C3896" s="1244" t="s">
        <v>7084</v>
      </c>
      <c r="D3896" s="1352">
        <v>1368.8</v>
      </c>
    </row>
    <row r="3897" spans="1:4" s="977" customFormat="1" ht="18" customHeight="1" x14ac:dyDescent="0.2">
      <c r="A3897" s="1351" t="s">
        <v>7085</v>
      </c>
      <c r="B3897" s="1244" t="s">
        <v>7083</v>
      </c>
      <c r="C3897" s="1244" t="s">
        <v>7084</v>
      </c>
      <c r="D3897" s="1352">
        <v>1368.8</v>
      </c>
    </row>
    <row r="3898" spans="1:4" s="977" customFormat="1" ht="18" customHeight="1" x14ac:dyDescent="0.2">
      <c r="A3898" s="1351" t="s">
        <v>7086</v>
      </c>
      <c r="B3898" s="1244" t="s">
        <v>7083</v>
      </c>
      <c r="C3898" s="1244" t="s">
        <v>7084</v>
      </c>
      <c r="D3898" s="1352">
        <v>1368.8</v>
      </c>
    </row>
    <row r="3899" spans="1:4" s="977" customFormat="1" ht="18" customHeight="1" x14ac:dyDescent="0.2">
      <c r="A3899" s="1351" t="s">
        <v>7087</v>
      </c>
      <c r="B3899" s="1244" t="s">
        <v>7083</v>
      </c>
      <c r="C3899" s="1244" t="s">
        <v>7084</v>
      </c>
      <c r="D3899" s="1352">
        <v>1368.8</v>
      </c>
    </row>
    <row r="3900" spans="1:4" s="977" customFormat="1" ht="18" customHeight="1" x14ac:dyDescent="0.2">
      <c r="A3900" s="1351" t="s">
        <v>7088</v>
      </c>
      <c r="B3900" s="1244" t="s">
        <v>7089</v>
      </c>
      <c r="C3900" s="1244" t="s">
        <v>7090</v>
      </c>
      <c r="D3900" s="1352">
        <v>4999</v>
      </c>
    </row>
    <row r="3901" spans="1:4" s="977" customFormat="1" ht="18" customHeight="1" x14ac:dyDescent="0.2">
      <c r="A3901" s="1351" t="s">
        <v>7091</v>
      </c>
      <c r="B3901" s="1244" t="s">
        <v>7092</v>
      </c>
      <c r="C3901" s="1244" t="s">
        <v>7093</v>
      </c>
      <c r="D3901" s="1352">
        <v>5997.2</v>
      </c>
    </row>
    <row r="3902" spans="1:4" s="977" customFormat="1" ht="18" customHeight="1" x14ac:dyDescent="0.2">
      <c r="A3902" s="1351" t="s">
        <v>7094</v>
      </c>
      <c r="B3902" s="1244" t="s">
        <v>6901</v>
      </c>
      <c r="C3902" s="1244" t="s">
        <v>6902</v>
      </c>
      <c r="D3902" s="1352">
        <v>6501.8</v>
      </c>
    </row>
    <row r="3903" spans="1:4" s="977" customFormat="1" ht="18" customHeight="1" x14ac:dyDescent="0.2">
      <c r="A3903" s="1351" t="s">
        <v>7095</v>
      </c>
      <c r="B3903" s="1244" t="s">
        <v>6901</v>
      </c>
      <c r="C3903" s="1244" t="s">
        <v>6902</v>
      </c>
      <c r="D3903" s="1352">
        <v>6501.8</v>
      </c>
    </row>
    <row r="3904" spans="1:4" s="977" customFormat="1" ht="18" customHeight="1" x14ac:dyDescent="0.2">
      <c r="A3904" s="1351" t="s">
        <v>7096</v>
      </c>
      <c r="B3904" s="1244" t="s">
        <v>6901</v>
      </c>
      <c r="C3904" s="1244" t="s">
        <v>6902</v>
      </c>
      <c r="D3904" s="1352">
        <v>6501.8</v>
      </c>
    </row>
    <row r="3905" spans="1:4" s="977" customFormat="1" ht="18" customHeight="1" x14ac:dyDescent="0.2">
      <c r="A3905" s="1351" t="s">
        <v>7097</v>
      </c>
      <c r="B3905" s="1244" t="s">
        <v>7098</v>
      </c>
      <c r="C3905" s="1244" t="s">
        <v>7099</v>
      </c>
      <c r="D3905" s="1352">
        <v>1850.2</v>
      </c>
    </row>
    <row r="3906" spans="1:4" s="977" customFormat="1" ht="18" customHeight="1" x14ac:dyDescent="0.2">
      <c r="A3906" s="1351" t="s">
        <v>7100</v>
      </c>
      <c r="B3906" s="1244" t="s">
        <v>7098</v>
      </c>
      <c r="C3906" s="1244" t="s">
        <v>7099</v>
      </c>
      <c r="D3906" s="1352">
        <v>1850.2</v>
      </c>
    </row>
    <row r="3907" spans="1:4" s="977" customFormat="1" ht="18" customHeight="1" x14ac:dyDescent="0.2">
      <c r="A3907" s="1351" t="s">
        <v>7101</v>
      </c>
      <c r="B3907" s="1244" t="s">
        <v>7102</v>
      </c>
      <c r="C3907" s="1245"/>
      <c r="D3907" s="1352">
        <v>1850.2</v>
      </c>
    </row>
    <row r="3908" spans="1:4" s="977" customFormat="1" ht="18" customHeight="1" x14ac:dyDescent="0.2">
      <c r="A3908" s="1351" t="s">
        <v>7103</v>
      </c>
      <c r="B3908" s="1244" t="s">
        <v>7098</v>
      </c>
      <c r="C3908" s="1244" t="s">
        <v>7099</v>
      </c>
      <c r="D3908" s="1352">
        <v>1850.2</v>
      </c>
    </row>
    <row r="3909" spans="1:4" s="977" customFormat="1" ht="18" customHeight="1" x14ac:dyDescent="0.2">
      <c r="A3909" s="1351" t="s">
        <v>7104</v>
      </c>
      <c r="B3909" s="1244" t="s">
        <v>7098</v>
      </c>
      <c r="C3909" s="1244" t="s">
        <v>7099</v>
      </c>
      <c r="D3909" s="1352">
        <v>1850.2</v>
      </c>
    </row>
    <row r="3910" spans="1:4" s="977" customFormat="1" ht="18" customHeight="1" x14ac:dyDescent="0.2">
      <c r="A3910" s="1351" t="s">
        <v>7105</v>
      </c>
      <c r="B3910" s="1244" t="s">
        <v>7098</v>
      </c>
      <c r="C3910" s="1244" t="s">
        <v>7099</v>
      </c>
      <c r="D3910" s="1352">
        <v>1850.2</v>
      </c>
    </row>
    <row r="3911" spans="1:4" s="977" customFormat="1" ht="18" customHeight="1" x14ac:dyDescent="0.2">
      <c r="A3911" s="1351" t="s">
        <v>7106</v>
      </c>
      <c r="B3911" s="1244" t="s">
        <v>7098</v>
      </c>
      <c r="C3911" s="1244" t="s">
        <v>7099</v>
      </c>
      <c r="D3911" s="1352">
        <v>1850.2</v>
      </c>
    </row>
    <row r="3912" spans="1:4" s="977" customFormat="1" ht="18" customHeight="1" x14ac:dyDescent="0.2">
      <c r="A3912" s="1351" t="s">
        <v>7107</v>
      </c>
      <c r="B3912" s="1244" t="s">
        <v>7098</v>
      </c>
      <c r="C3912" s="1244" t="s">
        <v>7099</v>
      </c>
      <c r="D3912" s="1352">
        <v>1850.2</v>
      </c>
    </row>
    <row r="3913" spans="1:4" s="977" customFormat="1" ht="18" customHeight="1" x14ac:dyDescent="0.2">
      <c r="A3913" s="1351" t="s">
        <v>7108</v>
      </c>
      <c r="B3913" s="1244" t="s">
        <v>7098</v>
      </c>
      <c r="C3913" s="1244" t="s">
        <v>7099</v>
      </c>
      <c r="D3913" s="1352">
        <v>1850.2</v>
      </c>
    </row>
    <row r="3914" spans="1:4" s="977" customFormat="1" ht="18" customHeight="1" x14ac:dyDescent="0.2">
      <c r="A3914" s="1351" t="s">
        <v>7109</v>
      </c>
      <c r="B3914" s="1244" t="s">
        <v>7110</v>
      </c>
      <c r="C3914" s="1244" t="s">
        <v>7111</v>
      </c>
      <c r="D3914" s="1352">
        <v>11304.2</v>
      </c>
    </row>
    <row r="3915" spans="1:4" s="977" customFormat="1" ht="18" customHeight="1" x14ac:dyDescent="0.2">
      <c r="A3915" s="1351" t="s">
        <v>7112</v>
      </c>
      <c r="B3915" s="1244" t="s">
        <v>7113</v>
      </c>
      <c r="C3915" s="1244" t="s">
        <v>7114</v>
      </c>
      <c r="D3915" s="1352">
        <v>1287.5999999999999</v>
      </c>
    </row>
    <row r="3916" spans="1:4" s="977" customFormat="1" ht="18" customHeight="1" x14ac:dyDescent="0.2">
      <c r="A3916" s="1351" t="s">
        <v>7115</v>
      </c>
      <c r="B3916" s="1244" t="s">
        <v>7113</v>
      </c>
      <c r="C3916" s="1244" t="s">
        <v>7114</v>
      </c>
      <c r="D3916" s="1352">
        <v>1287.5999999999999</v>
      </c>
    </row>
    <row r="3917" spans="1:4" s="977" customFormat="1" ht="18" customHeight="1" x14ac:dyDescent="0.2">
      <c r="A3917" s="1351" t="s">
        <v>7116</v>
      </c>
      <c r="B3917" s="1244" t="s">
        <v>7117</v>
      </c>
      <c r="C3917" s="1244" t="s">
        <v>7118</v>
      </c>
      <c r="D3917" s="1352">
        <v>918.72</v>
      </c>
    </row>
    <row r="3918" spans="1:4" s="977" customFormat="1" ht="18" customHeight="1" x14ac:dyDescent="0.2">
      <c r="A3918" s="1351" t="s">
        <v>7119</v>
      </c>
      <c r="B3918" s="1244" t="s">
        <v>7117</v>
      </c>
      <c r="C3918" s="1244" t="s">
        <v>7118</v>
      </c>
      <c r="D3918" s="1352">
        <v>918.72</v>
      </c>
    </row>
    <row r="3919" spans="1:4" s="977" customFormat="1" ht="18" customHeight="1" x14ac:dyDescent="0.2">
      <c r="A3919" s="1351" t="s">
        <v>7120</v>
      </c>
      <c r="B3919" s="1244" t="s">
        <v>7117</v>
      </c>
      <c r="C3919" s="1244" t="s">
        <v>7121</v>
      </c>
      <c r="D3919" s="1352">
        <v>918.72</v>
      </c>
    </row>
    <row r="3920" spans="1:4" s="977" customFormat="1" ht="18" customHeight="1" x14ac:dyDescent="0.2">
      <c r="A3920" s="1351" t="s">
        <v>7122</v>
      </c>
      <c r="B3920" s="1244" t="s">
        <v>7117</v>
      </c>
      <c r="C3920" s="1244" t="s">
        <v>7118</v>
      </c>
      <c r="D3920" s="1352">
        <v>918.72</v>
      </c>
    </row>
    <row r="3921" spans="1:4" s="977" customFormat="1" ht="18" customHeight="1" x14ac:dyDescent="0.2">
      <c r="A3921" s="1351" t="s">
        <v>7123</v>
      </c>
      <c r="B3921" s="1244" t="s">
        <v>7117</v>
      </c>
      <c r="C3921" s="1244" t="s">
        <v>7124</v>
      </c>
      <c r="D3921" s="1352">
        <v>918.72</v>
      </c>
    </row>
    <row r="3922" spans="1:4" s="977" customFormat="1" ht="18" customHeight="1" x14ac:dyDescent="0.2">
      <c r="A3922" s="1351" t="s">
        <v>7125</v>
      </c>
      <c r="B3922" s="1244" t="s">
        <v>4667</v>
      </c>
      <c r="C3922" s="1244" t="s">
        <v>4668</v>
      </c>
      <c r="D3922" s="1352">
        <v>517.5</v>
      </c>
    </row>
    <row r="3923" spans="1:4" s="977" customFormat="1" ht="18" customHeight="1" x14ac:dyDescent="0.2">
      <c r="A3923" s="1351" t="s">
        <v>7126</v>
      </c>
      <c r="B3923" s="1244" t="s">
        <v>7117</v>
      </c>
      <c r="C3923" s="1244" t="s">
        <v>7127</v>
      </c>
      <c r="D3923" s="1352">
        <v>918.72</v>
      </c>
    </row>
    <row r="3924" spans="1:4" s="977" customFormat="1" ht="18" customHeight="1" x14ac:dyDescent="0.2">
      <c r="A3924" s="1351" t="s">
        <v>7128</v>
      </c>
      <c r="B3924" s="1244" t="s">
        <v>7117</v>
      </c>
      <c r="C3924" s="1244" t="s">
        <v>7121</v>
      </c>
      <c r="D3924" s="1352">
        <v>918.72</v>
      </c>
    </row>
    <row r="3925" spans="1:4" s="977" customFormat="1" ht="18" customHeight="1" x14ac:dyDescent="0.2">
      <c r="A3925" s="1351" t="s">
        <v>7129</v>
      </c>
      <c r="B3925" s="1244" t="s">
        <v>7117</v>
      </c>
      <c r="C3925" s="1244" t="s">
        <v>7118</v>
      </c>
      <c r="D3925" s="1352">
        <v>918.72</v>
      </c>
    </row>
    <row r="3926" spans="1:4" s="977" customFormat="1" ht="18" customHeight="1" x14ac:dyDescent="0.2">
      <c r="A3926" s="1351" t="s">
        <v>7130</v>
      </c>
      <c r="B3926" s="1244" t="s">
        <v>7117</v>
      </c>
      <c r="C3926" s="1244" t="s">
        <v>7124</v>
      </c>
      <c r="D3926" s="1352">
        <v>918.72</v>
      </c>
    </row>
    <row r="3927" spans="1:4" s="977" customFormat="1" ht="18" customHeight="1" x14ac:dyDescent="0.2">
      <c r="A3927" s="1351" t="s">
        <v>7131</v>
      </c>
      <c r="B3927" s="1244" t="s">
        <v>7117</v>
      </c>
      <c r="C3927" s="1244" t="s">
        <v>7118</v>
      </c>
      <c r="D3927" s="1352">
        <v>918.72</v>
      </c>
    </row>
    <row r="3928" spans="1:4" s="977" customFormat="1" ht="18" customHeight="1" x14ac:dyDescent="0.2">
      <c r="A3928" s="1351" t="s">
        <v>7132</v>
      </c>
      <c r="B3928" s="1244" t="s">
        <v>7133</v>
      </c>
      <c r="C3928" s="1245"/>
      <c r="D3928" s="1352">
        <v>21569.96</v>
      </c>
    </row>
    <row r="3929" spans="1:4" s="977" customFormat="1" ht="18" customHeight="1" x14ac:dyDescent="0.2">
      <c r="A3929" s="1351" t="s">
        <v>7134</v>
      </c>
      <c r="B3929" s="1244" t="s">
        <v>7135</v>
      </c>
      <c r="C3929" s="1244" t="s">
        <v>7136</v>
      </c>
      <c r="D3929" s="1352">
        <v>23584.99</v>
      </c>
    </row>
    <row r="3930" spans="1:4" s="977" customFormat="1" ht="18" customHeight="1" x14ac:dyDescent="0.2">
      <c r="A3930" s="1351" t="s">
        <v>7137</v>
      </c>
      <c r="B3930" s="1244" t="s">
        <v>3383</v>
      </c>
      <c r="C3930" s="1244" t="s">
        <v>20152</v>
      </c>
      <c r="D3930" s="1352">
        <v>14113.66</v>
      </c>
    </row>
    <row r="3931" spans="1:4" s="977" customFormat="1" ht="18" customHeight="1" x14ac:dyDescent="0.2">
      <c r="A3931" s="1351" t="s">
        <v>7140</v>
      </c>
      <c r="B3931" s="1244" t="s">
        <v>2873</v>
      </c>
      <c r="C3931" s="1244" t="s">
        <v>2874</v>
      </c>
      <c r="D3931" s="1352">
        <v>1840</v>
      </c>
    </row>
    <row r="3932" spans="1:4" s="977" customFormat="1" ht="18" customHeight="1" x14ac:dyDescent="0.2">
      <c r="A3932" s="1351" t="s">
        <v>7141</v>
      </c>
      <c r="B3932" s="1244" t="s">
        <v>4727</v>
      </c>
      <c r="C3932" s="1244" t="s">
        <v>20153</v>
      </c>
      <c r="D3932" s="1352">
        <v>3924.79</v>
      </c>
    </row>
    <row r="3933" spans="1:4" s="977" customFormat="1" ht="18" customHeight="1" x14ac:dyDescent="0.2">
      <c r="A3933" s="1351" t="s">
        <v>7142</v>
      </c>
      <c r="B3933" s="1244" t="s">
        <v>7143</v>
      </c>
      <c r="C3933" s="1244" t="s">
        <v>7144</v>
      </c>
      <c r="D3933" s="1352">
        <v>1331.1</v>
      </c>
    </row>
    <row r="3934" spans="1:4" s="977" customFormat="1" ht="18" customHeight="1" x14ac:dyDescent="0.2">
      <c r="A3934" s="1351" t="s">
        <v>7145</v>
      </c>
      <c r="B3934" s="1244" t="s">
        <v>7143</v>
      </c>
      <c r="C3934" s="1244" t="s">
        <v>7144</v>
      </c>
      <c r="D3934" s="1352">
        <v>1331.1</v>
      </c>
    </row>
    <row r="3935" spans="1:4" s="977" customFormat="1" ht="18" customHeight="1" x14ac:dyDescent="0.2">
      <c r="A3935" s="1351" t="s">
        <v>7146</v>
      </c>
      <c r="B3935" s="1244" t="s">
        <v>7098</v>
      </c>
      <c r="C3935" s="1244" t="s">
        <v>7099</v>
      </c>
      <c r="D3935" s="1352">
        <v>1850.2</v>
      </c>
    </row>
    <row r="3936" spans="1:4" s="977" customFormat="1" ht="18" customHeight="1" x14ac:dyDescent="0.2">
      <c r="A3936" s="1351" t="s">
        <v>7147</v>
      </c>
      <c r="B3936" s="1244" t="s">
        <v>7148</v>
      </c>
      <c r="C3936" s="1244" t="s">
        <v>7149</v>
      </c>
      <c r="D3936" s="1352">
        <v>2000</v>
      </c>
    </row>
    <row r="3937" spans="1:4" s="977" customFormat="1" ht="18" customHeight="1" x14ac:dyDescent="0.2">
      <c r="A3937" s="1351" t="s">
        <v>7150</v>
      </c>
      <c r="B3937" s="1244" t="s">
        <v>5780</v>
      </c>
      <c r="C3937" s="1244" t="s">
        <v>5781</v>
      </c>
      <c r="D3937" s="1352">
        <v>2100</v>
      </c>
    </row>
    <row r="3938" spans="1:4" s="977" customFormat="1" ht="18" customHeight="1" x14ac:dyDescent="0.2">
      <c r="A3938" s="1351" t="s">
        <v>7151</v>
      </c>
      <c r="B3938" s="1244" t="s">
        <v>7152</v>
      </c>
      <c r="C3938" s="1244" t="s">
        <v>7153</v>
      </c>
      <c r="D3938" s="1352">
        <v>45982.400000000001</v>
      </c>
    </row>
    <row r="3939" spans="1:4" s="977" customFormat="1" ht="18" customHeight="1" x14ac:dyDescent="0.2">
      <c r="A3939" s="1351" t="s">
        <v>7154</v>
      </c>
      <c r="B3939" s="1244" t="s">
        <v>3661</v>
      </c>
      <c r="C3939" s="1244" t="s">
        <v>3662</v>
      </c>
      <c r="D3939" s="1352">
        <v>2103.35</v>
      </c>
    </row>
    <row r="3940" spans="1:4" s="977" customFormat="1" ht="18" customHeight="1" x14ac:dyDescent="0.2">
      <c r="A3940" s="1351" t="s">
        <v>7155</v>
      </c>
      <c r="B3940" s="1244" t="s">
        <v>1266</v>
      </c>
      <c r="C3940" s="1244" t="s">
        <v>1267</v>
      </c>
      <c r="D3940" s="1352">
        <v>7416.5</v>
      </c>
    </row>
    <row r="3941" spans="1:4" s="977" customFormat="1" ht="18" customHeight="1" x14ac:dyDescent="0.2">
      <c r="A3941" s="1351" t="s">
        <v>7156</v>
      </c>
      <c r="B3941" s="1244" t="s">
        <v>7157</v>
      </c>
      <c r="C3941" s="1244" t="s">
        <v>7158</v>
      </c>
      <c r="D3941" s="1352">
        <v>6356</v>
      </c>
    </row>
    <row r="3942" spans="1:4" s="977" customFormat="1" ht="18" customHeight="1" x14ac:dyDescent="0.2">
      <c r="A3942" s="1351" t="s">
        <v>7159</v>
      </c>
      <c r="B3942" s="1244" t="s">
        <v>7157</v>
      </c>
      <c r="C3942" s="1244" t="s">
        <v>7158</v>
      </c>
      <c r="D3942" s="1352">
        <v>6356</v>
      </c>
    </row>
    <row r="3943" spans="1:4" s="977" customFormat="1" ht="18" customHeight="1" x14ac:dyDescent="0.2">
      <c r="A3943" s="1351" t="s">
        <v>7160</v>
      </c>
      <c r="B3943" s="1244" t="s">
        <v>7157</v>
      </c>
      <c r="C3943" s="1244" t="s">
        <v>7158</v>
      </c>
      <c r="D3943" s="1352">
        <v>6356</v>
      </c>
    </row>
    <row r="3944" spans="1:4" s="977" customFormat="1" ht="18" customHeight="1" x14ac:dyDescent="0.2">
      <c r="A3944" s="1351" t="s">
        <v>7161</v>
      </c>
      <c r="B3944" s="1244" t="s">
        <v>2313</v>
      </c>
      <c r="C3944" s="1244" t="s">
        <v>2314</v>
      </c>
      <c r="D3944" s="1352">
        <v>1408.22</v>
      </c>
    </row>
    <row r="3945" spans="1:4" s="977" customFormat="1" ht="18" customHeight="1" x14ac:dyDescent="0.2">
      <c r="A3945" s="1351" t="s">
        <v>7162</v>
      </c>
      <c r="B3945" s="1244" t="s">
        <v>7157</v>
      </c>
      <c r="C3945" s="1244" t="s">
        <v>7158</v>
      </c>
      <c r="D3945" s="1352">
        <v>6356</v>
      </c>
    </row>
    <row r="3946" spans="1:4" s="977" customFormat="1" ht="18" customHeight="1" x14ac:dyDescent="0.2">
      <c r="A3946" s="1351" t="s">
        <v>7163</v>
      </c>
      <c r="B3946" s="1244" t="s">
        <v>7164</v>
      </c>
      <c r="C3946" s="1244" t="s">
        <v>7165</v>
      </c>
      <c r="D3946" s="1352">
        <v>3929.65</v>
      </c>
    </row>
    <row r="3947" spans="1:4" s="977" customFormat="1" ht="18" customHeight="1" x14ac:dyDescent="0.2">
      <c r="A3947" s="1351" t="s">
        <v>7166</v>
      </c>
      <c r="B3947" s="1244" t="s">
        <v>7164</v>
      </c>
      <c r="C3947" s="1244" t="s">
        <v>7165</v>
      </c>
      <c r="D3947" s="1352">
        <v>3929.65</v>
      </c>
    </row>
    <row r="3948" spans="1:4" s="977" customFormat="1" ht="18" customHeight="1" x14ac:dyDescent="0.2">
      <c r="A3948" s="1351" t="s">
        <v>7167</v>
      </c>
      <c r="B3948" s="1244" t="s">
        <v>7164</v>
      </c>
      <c r="C3948" s="1244" t="s">
        <v>7165</v>
      </c>
      <c r="D3948" s="1352">
        <v>3929.65</v>
      </c>
    </row>
    <row r="3949" spans="1:4" s="977" customFormat="1" ht="18" customHeight="1" x14ac:dyDescent="0.2">
      <c r="A3949" s="1351" t="s">
        <v>7168</v>
      </c>
      <c r="B3949" s="1244" t="s">
        <v>7164</v>
      </c>
      <c r="C3949" s="1244" t="s">
        <v>7165</v>
      </c>
      <c r="D3949" s="1352">
        <v>3929.65</v>
      </c>
    </row>
    <row r="3950" spans="1:4" s="977" customFormat="1" ht="18" customHeight="1" x14ac:dyDescent="0.2">
      <c r="A3950" s="1351" t="s">
        <v>7169</v>
      </c>
      <c r="B3950" s="1244" t="s">
        <v>7170</v>
      </c>
      <c r="C3950" s="1244" t="s">
        <v>7171</v>
      </c>
      <c r="D3950" s="1352">
        <v>931.48</v>
      </c>
    </row>
    <row r="3951" spans="1:4" s="977" customFormat="1" ht="18" customHeight="1" x14ac:dyDescent="0.2">
      <c r="A3951" s="1351" t="s">
        <v>7172</v>
      </c>
      <c r="B3951" s="1244" t="s">
        <v>7173</v>
      </c>
      <c r="C3951" s="1244" t="s">
        <v>7174</v>
      </c>
      <c r="D3951" s="1352">
        <v>986</v>
      </c>
    </row>
    <row r="3952" spans="1:4" s="977" customFormat="1" ht="18" customHeight="1" x14ac:dyDescent="0.2">
      <c r="A3952" s="1351" t="s">
        <v>7175</v>
      </c>
      <c r="B3952" s="1244" t="s">
        <v>7176</v>
      </c>
      <c r="C3952" s="1244" t="s">
        <v>7177</v>
      </c>
      <c r="D3952" s="1352">
        <v>2149.9899999999998</v>
      </c>
    </row>
    <row r="3953" spans="1:4" s="977" customFormat="1" ht="18" customHeight="1" x14ac:dyDescent="0.2">
      <c r="A3953" s="1351" t="s">
        <v>7178</v>
      </c>
      <c r="B3953" s="1244" t="s">
        <v>7173</v>
      </c>
      <c r="C3953" s="1244" t="s">
        <v>7174</v>
      </c>
      <c r="D3953" s="1352">
        <v>986</v>
      </c>
    </row>
    <row r="3954" spans="1:4" s="977" customFormat="1" ht="18" customHeight="1" x14ac:dyDescent="0.2">
      <c r="A3954" s="1351" t="s">
        <v>7179</v>
      </c>
      <c r="B3954" s="1244" t="s">
        <v>1668</v>
      </c>
      <c r="C3954" s="1244" t="s">
        <v>7180</v>
      </c>
      <c r="D3954" s="1352">
        <v>2103.35</v>
      </c>
    </row>
    <row r="3955" spans="1:4" s="977" customFormat="1" ht="18" customHeight="1" x14ac:dyDescent="0.2">
      <c r="A3955" s="1351" t="s">
        <v>7181</v>
      </c>
      <c r="B3955" s="1244" t="s">
        <v>7182</v>
      </c>
      <c r="C3955" s="1244" t="s">
        <v>7183</v>
      </c>
      <c r="D3955" s="1352">
        <v>101297.74</v>
      </c>
    </row>
    <row r="3956" spans="1:4" s="977" customFormat="1" ht="18" customHeight="1" x14ac:dyDescent="0.2">
      <c r="A3956" s="1351" t="s">
        <v>7184</v>
      </c>
      <c r="B3956" s="1244" t="s">
        <v>7185</v>
      </c>
      <c r="C3956" s="1244" t="s">
        <v>7186</v>
      </c>
      <c r="D3956" s="1352">
        <v>18002</v>
      </c>
    </row>
    <row r="3957" spans="1:4" s="977" customFormat="1" ht="18" customHeight="1" x14ac:dyDescent="0.2">
      <c r="A3957" s="1351" t="s">
        <v>7187</v>
      </c>
      <c r="B3957" s="1244" t="s">
        <v>7051</v>
      </c>
      <c r="C3957" s="1244" t="s">
        <v>7052</v>
      </c>
      <c r="D3957" s="1352">
        <v>2404.65</v>
      </c>
    </row>
    <row r="3958" spans="1:4" s="977" customFormat="1" ht="18" customHeight="1" x14ac:dyDescent="0.2">
      <c r="A3958" s="1351" t="s">
        <v>7188</v>
      </c>
      <c r="B3958" s="1244" t="s">
        <v>7189</v>
      </c>
      <c r="C3958" s="1244" t="s">
        <v>7190</v>
      </c>
      <c r="D3958" s="1352">
        <v>15989.6</v>
      </c>
    </row>
    <row r="3959" spans="1:4" s="977" customFormat="1" ht="18" customHeight="1" x14ac:dyDescent="0.2">
      <c r="A3959" s="1351" t="s">
        <v>7191</v>
      </c>
      <c r="B3959" s="1244" t="s">
        <v>7192</v>
      </c>
      <c r="C3959" s="1244" t="s">
        <v>7193</v>
      </c>
      <c r="D3959" s="1352">
        <v>1</v>
      </c>
    </row>
    <row r="3960" spans="1:4" s="977" customFormat="1" ht="18" customHeight="1" x14ac:dyDescent="0.2">
      <c r="A3960" s="1351" t="s">
        <v>7194</v>
      </c>
      <c r="B3960" s="1244" t="s">
        <v>6080</v>
      </c>
      <c r="C3960" s="1244" t="s">
        <v>6081</v>
      </c>
      <c r="D3960" s="1352">
        <v>1473.33</v>
      </c>
    </row>
    <row r="3961" spans="1:4" s="977" customFormat="1" ht="18" customHeight="1" x14ac:dyDescent="0.2">
      <c r="A3961" s="1351" t="s">
        <v>7195</v>
      </c>
      <c r="B3961" s="1244" t="s">
        <v>6656</v>
      </c>
      <c r="C3961" s="1244" t="s">
        <v>6905</v>
      </c>
      <c r="D3961" s="1352">
        <v>1750</v>
      </c>
    </row>
    <row r="3962" spans="1:4" s="977" customFormat="1" ht="18" customHeight="1" x14ac:dyDescent="0.2">
      <c r="A3962" s="1351" t="s">
        <v>7196</v>
      </c>
      <c r="B3962" s="1244" t="s">
        <v>4727</v>
      </c>
      <c r="C3962" s="1244" t="s">
        <v>6657</v>
      </c>
      <c r="D3962" s="1352">
        <v>1750</v>
      </c>
    </row>
    <row r="3963" spans="1:4" s="977" customFormat="1" ht="18" customHeight="1" x14ac:dyDescent="0.2">
      <c r="A3963" s="1351" t="s">
        <v>7197</v>
      </c>
      <c r="B3963" s="1244" t="s">
        <v>7042</v>
      </c>
      <c r="C3963" s="1244" t="s">
        <v>7043</v>
      </c>
      <c r="D3963" s="1352">
        <v>8500</v>
      </c>
    </row>
    <row r="3964" spans="1:4" s="977" customFormat="1" ht="18" customHeight="1" x14ac:dyDescent="0.2">
      <c r="A3964" s="1351" t="s">
        <v>7198</v>
      </c>
      <c r="B3964" s="1244" t="s">
        <v>7199</v>
      </c>
      <c r="C3964" s="1244" t="s">
        <v>7200</v>
      </c>
      <c r="D3964" s="1352">
        <v>7883.7</v>
      </c>
    </row>
    <row r="3965" spans="1:4" s="977" customFormat="1" ht="18" customHeight="1" x14ac:dyDescent="0.2">
      <c r="A3965" s="1351" t="s">
        <v>7201</v>
      </c>
      <c r="B3965" s="1244" t="s">
        <v>7199</v>
      </c>
      <c r="C3965" s="1244" t="s">
        <v>7200</v>
      </c>
      <c r="D3965" s="1352">
        <v>7883.7</v>
      </c>
    </row>
    <row r="3966" spans="1:4" s="977" customFormat="1" ht="18" customHeight="1" x14ac:dyDescent="0.2">
      <c r="A3966" s="1351" t="s">
        <v>7202</v>
      </c>
      <c r="B3966" s="1244" t="s">
        <v>7199</v>
      </c>
      <c r="C3966" s="1244" t="s">
        <v>7200</v>
      </c>
      <c r="D3966" s="1352">
        <v>7883.7</v>
      </c>
    </row>
    <row r="3967" spans="1:4" s="977" customFormat="1" ht="18" customHeight="1" x14ac:dyDescent="0.2">
      <c r="A3967" s="1351" t="s">
        <v>7203</v>
      </c>
      <c r="B3967" s="1244" t="s">
        <v>7199</v>
      </c>
      <c r="C3967" s="1244" t="s">
        <v>7200</v>
      </c>
      <c r="D3967" s="1352">
        <v>7884.38</v>
      </c>
    </row>
    <row r="3968" spans="1:4" s="977" customFormat="1" ht="18" customHeight="1" x14ac:dyDescent="0.2">
      <c r="A3968" s="1351" t="s">
        <v>7204</v>
      </c>
      <c r="B3968" s="1244" t="s">
        <v>4176</v>
      </c>
      <c r="C3968" s="1244" t="s">
        <v>4177</v>
      </c>
      <c r="D3968" s="1352">
        <v>1552.5</v>
      </c>
    </row>
    <row r="3969" spans="1:4" s="977" customFormat="1" ht="18" customHeight="1" x14ac:dyDescent="0.2">
      <c r="A3969" s="1351" t="s">
        <v>7205</v>
      </c>
      <c r="B3969" s="1244" t="s">
        <v>7206</v>
      </c>
      <c r="C3969" s="1244" t="s">
        <v>7207</v>
      </c>
      <c r="D3969" s="1352">
        <v>6862.56</v>
      </c>
    </row>
    <row r="3970" spans="1:4" s="977" customFormat="1" ht="18" customHeight="1" x14ac:dyDescent="0.2">
      <c r="A3970" s="1351" t="s">
        <v>7208</v>
      </c>
      <c r="B3970" s="1244" t="s">
        <v>7209</v>
      </c>
      <c r="C3970" s="1244" t="s">
        <v>7210</v>
      </c>
      <c r="D3970" s="1352">
        <v>6862.56</v>
      </c>
    </row>
    <row r="3971" spans="1:4" s="977" customFormat="1" ht="18" customHeight="1" x14ac:dyDescent="0.2">
      <c r="A3971" s="1351" t="s">
        <v>7211</v>
      </c>
      <c r="B3971" s="1244" t="s">
        <v>7212</v>
      </c>
      <c r="C3971" s="1244" t="s">
        <v>7213</v>
      </c>
      <c r="D3971" s="1352">
        <v>81081.36</v>
      </c>
    </row>
    <row r="3972" spans="1:4" s="977" customFormat="1" ht="18" customHeight="1" x14ac:dyDescent="0.2">
      <c r="A3972" s="1351" t="s">
        <v>7214</v>
      </c>
      <c r="B3972" s="1244" t="s">
        <v>7215</v>
      </c>
      <c r="C3972" s="1244" t="s">
        <v>7216</v>
      </c>
      <c r="D3972" s="1352">
        <v>178524</v>
      </c>
    </row>
    <row r="3973" spans="1:4" s="977" customFormat="1" ht="18" customHeight="1" x14ac:dyDescent="0.2">
      <c r="A3973" s="1351" t="s">
        <v>7217</v>
      </c>
      <c r="B3973" s="1244" t="s">
        <v>7218</v>
      </c>
      <c r="C3973" s="1244" t="s">
        <v>7219</v>
      </c>
      <c r="D3973" s="1352">
        <v>1838.99</v>
      </c>
    </row>
    <row r="3974" spans="1:4" s="977" customFormat="1" ht="18" customHeight="1" x14ac:dyDescent="0.2">
      <c r="A3974" s="1351" t="s">
        <v>7220</v>
      </c>
      <c r="B3974" s="1244" t="s">
        <v>7221</v>
      </c>
      <c r="C3974" s="1244" t="s">
        <v>7222</v>
      </c>
      <c r="D3974" s="1352">
        <v>20172</v>
      </c>
    </row>
    <row r="3975" spans="1:4" s="977" customFormat="1" ht="18" customHeight="1" x14ac:dyDescent="0.2">
      <c r="A3975" s="1351" t="s">
        <v>7223</v>
      </c>
      <c r="B3975" s="1244" t="s">
        <v>7224</v>
      </c>
      <c r="C3975" s="1244" t="s">
        <v>7225</v>
      </c>
      <c r="D3975" s="1352">
        <v>48904.67</v>
      </c>
    </row>
    <row r="3976" spans="1:4" s="977" customFormat="1" ht="18" customHeight="1" x14ac:dyDescent="0.2">
      <c r="A3976" s="1351" t="s">
        <v>7226</v>
      </c>
      <c r="B3976" s="1244" t="s">
        <v>7227</v>
      </c>
      <c r="C3976" s="1244" t="s">
        <v>7228</v>
      </c>
      <c r="D3976" s="1352">
        <v>100000</v>
      </c>
    </row>
    <row r="3977" spans="1:4" s="977" customFormat="1" ht="18" customHeight="1" x14ac:dyDescent="0.2">
      <c r="A3977" s="1351" t="s">
        <v>7229</v>
      </c>
      <c r="B3977" s="1244" t="s">
        <v>7230</v>
      </c>
      <c r="C3977" s="1244" t="s">
        <v>7231</v>
      </c>
      <c r="D3977" s="1352">
        <v>219000</v>
      </c>
    </row>
    <row r="3978" spans="1:4" s="977" customFormat="1" ht="18" customHeight="1" x14ac:dyDescent="0.2">
      <c r="A3978" s="1351" t="s">
        <v>7232</v>
      </c>
      <c r="B3978" s="1244" t="s">
        <v>7233</v>
      </c>
      <c r="C3978" s="1244" t="s">
        <v>7234</v>
      </c>
      <c r="D3978" s="1352">
        <v>1493.85</v>
      </c>
    </row>
    <row r="3979" spans="1:4" s="977" customFormat="1" ht="18" customHeight="1" x14ac:dyDescent="0.2">
      <c r="A3979" s="1351" t="s">
        <v>7235</v>
      </c>
      <c r="B3979" s="1244" t="s">
        <v>7236</v>
      </c>
      <c r="C3979" s="1244" t="s">
        <v>7237</v>
      </c>
      <c r="D3979" s="1352">
        <v>6832.23</v>
      </c>
    </row>
    <row r="3980" spans="1:4" s="977" customFormat="1" ht="18" customHeight="1" x14ac:dyDescent="0.2">
      <c r="A3980" s="1351" t="s">
        <v>7238</v>
      </c>
      <c r="B3980" s="1244" t="s">
        <v>4727</v>
      </c>
      <c r="C3980" s="1244" t="s">
        <v>7239</v>
      </c>
      <c r="D3980" s="1352">
        <v>4872</v>
      </c>
    </row>
    <row r="3981" spans="1:4" s="977" customFormat="1" ht="18" customHeight="1" x14ac:dyDescent="0.2">
      <c r="A3981" s="1351" t="s">
        <v>7240</v>
      </c>
      <c r="B3981" s="1244" t="s">
        <v>3508</v>
      </c>
      <c r="C3981" s="1244" t="s">
        <v>3509</v>
      </c>
      <c r="D3981" s="1352">
        <v>2998.6</v>
      </c>
    </row>
    <row r="3982" spans="1:4" s="977" customFormat="1" ht="18" customHeight="1" x14ac:dyDescent="0.2">
      <c r="A3982" s="1351" t="s">
        <v>7241</v>
      </c>
      <c r="B3982" s="1244" t="s">
        <v>7242</v>
      </c>
      <c r="C3982" s="1244" t="s">
        <v>7243</v>
      </c>
      <c r="D3982" s="1352">
        <v>15881.79</v>
      </c>
    </row>
    <row r="3983" spans="1:4" s="977" customFormat="1" ht="18" customHeight="1" x14ac:dyDescent="0.2">
      <c r="A3983" s="1351" t="s">
        <v>7244</v>
      </c>
      <c r="B3983" s="1244" t="s">
        <v>7245</v>
      </c>
      <c r="C3983" s="1244" t="s">
        <v>7246</v>
      </c>
      <c r="D3983" s="1352">
        <v>17799.04</v>
      </c>
    </row>
    <row r="3984" spans="1:4" s="977" customFormat="1" ht="18" customHeight="1" x14ac:dyDescent="0.2">
      <c r="A3984" s="1351" t="s">
        <v>7247</v>
      </c>
      <c r="B3984" s="1244" t="s">
        <v>7248</v>
      </c>
      <c r="C3984" s="1244" t="s">
        <v>7249</v>
      </c>
      <c r="D3984" s="1352">
        <v>18182.3</v>
      </c>
    </row>
    <row r="3985" spans="1:4" s="977" customFormat="1" ht="18" customHeight="1" x14ac:dyDescent="0.2">
      <c r="A3985" s="1351" t="s">
        <v>7250</v>
      </c>
      <c r="B3985" s="1244" t="s">
        <v>7251</v>
      </c>
      <c r="C3985" s="1244" t="s">
        <v>7252</v>
      </c>
      <c r="D3985" s="1352">
        <v>24096.45</v>
      </c>
    </row>
    <row r="3986" spans="1:4" s="977" customFormat="1" ht="18" customHeight="1" x14ac:dyDescent="0.2">
      <c r="A3986" s="1351" t="s">
        <v>7253</v>
      </c>
      <c r="B3986" s="1244" t="s">
        <v>7254</v>
      </c>
      <c r="C3986" s="1244" t="s">
        <v>7255</v>
      </c>
      <c r="D3986" s="1352">
        <v>5859.95</v>
      </c>
    </row>
    <row r="3987" spans="1:4" s="977" customFormat="1" ht="18" customHeight="1" x14ac:dyDescent="0.2">
      <c r="A3987" s="1351" t="s">
        <v>7256</v>
      </c>
      <c r="B3987" s="1244" t="s">
        <v>7257</v>
      </c>
      <c r="C3987" s="1244" t="s">
        <v>7258</v>
      </c>
      <c r="D3987" s="1352">
        <v>1862.03</v>
      </c>
    </row>
    <row r="3988" spans="1:4" s="977" customFormat="1" ht="18" customHeight="1" x14ac:dyDescent="0.2">
      <c r="A3988" s="1351" t="s">
        <v>7259</v>
      </c>
      <c r="B3988" s="1244" t="s">
        <v>7260</v>
      </c>
      <c r="C3988" s="1244" t="s">
        <v>7261</v>
      </c>
      <c r="D3988" s="1352">
        <v>1150.07</v>
      </c>
    </row>
    <row r="3989" spans="1:4" s="977" customFormat="1" ht="18" customHeight="1" x14ac:dyDescent="0.2">
      <c r="A3989" s="1351" t="s">
        <v>7262</v>
      </c>
      <c r="B3989" s="1244" t="s">
        <v>1683</v>
      </c>
      <c r="C3989" s="1244" t="s">
        <v>1411</v>
      </c>
      <c r="D3989" s="1352">
        <v>1414.5</v>
      </c>
    </row>
    <row r="3990" spans="1:4" s="977" customFormat="1" ht="18" customHeight="1" x14ac:dyDescent="0.2">
      <c r="A3990" s="1351" t="s">
        <v>7263</v>
      </c>
      <c r="B3990" s="1244" t="s">
        <v>7264</v>
      </c>
      <c r="C3990" s="1244" t="s">
        <v>7265</v>
      </c>
      <c r="D3990" s="1352">
        <v>4654.8500000000004</v>
      </c>
    </row>
    <row r="3991" spans="1:4" s="977" customFormat="1" ht="18" customHeight="1" x14ac:dyDescent="0.2">
      <c r="A3991" s="1351" t="s">
        <v>7266</v>
      </c>
      <c r="B3991" s="1244" t="s">
        <v>7264</v>
      </c>
      <c r="C3991" s="1244" t="s">
        <v>7265</v>
      </c>
      <c r="D3991" s="1352">
        <v>4654.8500000000004</v>
      </c>
    </row>
    <row r="3992" spans="1:4" s="977" customFormat="1" ht="18" customHeight="1" x14ac:dyDescent="0.2">
      <c r="A3992" s="1351" t="s">
        <v>7267</v>
      </c>
      <c r="B3992" s="1244" t="s">
        <v>7268</v>
      </c>
      <c r="C3992" s="1244" t="s">
        <v>7269</v>
      </c>
      <c r="D3992" s="1352">
        <v>16977.759999999998</v>
      </c>
    </row>
    <row r="3993" spans="1:4" s="977" customFormat="1" ht="18" customHeight="1" x14ac:dyDescent="0.2">
      <c r="A3993" s="1351" t="s">
        <v>7270</v>
      </c>
      <c r="B3993" s="1244" t="s">
        <v>7271</v>
      </c>
      <c r="C3993" s="1244" t="s">
        <v>7272</v>
      </c>
      <c r="D3993" s="1352">
        <v>38335.99</v>
      </c>
    </row>
    <row r="3994" spans="1:4" s="977" customFormat="1" ht="18" customHeight="1" x14ac:dyDescent="0.2">
      <c r="A3994" s="1351" t="s">
        <v>7273</v>
      </c>
      <c r="B3994" s="1244" t="s">
        <v>7274</v>
      </c>
      <c r="C3994" s="1244" t="s">
        <v>7275</v>
      </c>
      <c r="D3994" s="1352">
        <v>19715.36</v>
      </c>
    </row>
    <row r="3995" spans="1:4" s="977" customFormat="1" ht="18" customHeight="1" x14ac:dyDescent="0.2">
      <c r="A3995" s="1351" t="s">
        <v>7276</v>
      </c>
      <c r="B3995" s="1244" t="s">
        <v>7277</v>
      </c>
      <c r="C3995" s="1244" t="s">
        <v>7278</v>
      </c>
      <c r="D3995" s="1352">
        <v>1215.77</v>
      </c>
    </row>
    <row r="3996" spans="1:4" s="977" customFormat="1" ht="18" customHeight="1" x14ac:dyDescent="0.2">
      <c r="A3996" s="1351" t="s">
        <v>7279</v>
      </c>
      <c r="B3996" s="1244" t="s">
        <v>7280</v>
      </c>
      <c r="C3996" s="1244" t="s">
        <v>7281</v>
      </c>
      <c r="D3996" s="1352">
        <v>1391.07</v>
      </c>
    </row>
    <row r="3997" spans="1:4" s="977" customFormat="1" ht="18" customHeight="1" x14ac:dyDescent="0.2">
      <c r="A3997" s="1351" t="s">
        <v>7282</v>
      </c>
      <c r="B3997" s="1244" t="s">
        <v>7283</v>
      </c>
      <c r="C3997" s="1244" t="s">
        <v>7284</v>
      </c>
      <c r="D3997" s="1352">
        <v>20481.89</v>
      </c>
    </row>
    <row r="3998" spans="1:4" s="977" customFormat="1" ht="18" customHeight="1" x14ac:dyDescent="0.2">
      <c r="A3998" s="1351" t="s">
        <v>7285</v>
      </c>
      <c r="B3998" s="1244" t="s">
        <v>7286</v>
      </c>
      <c r="C3998" s="1244" t="s">
        <v>7287</v>
      </c>
      <c r="D3998" s="1352">
        <v>876.25</v>
      </c>
    </row>
    <row r="3999" spans="1:4" s="977" customFormat="1" ht="18" customHeight="1" x14ac:dyDescent="0.2">
      <c r="A3999" s="1351" t="s">
        <v>7288</v>
      </c>
      <c r="B3999" s="1244" t="s">
        <v>7289</v>
      </c>
      <c r="C3999" s="1244" t="s">
        <v>7290</v>
      </c>
      <c r="D3999" s="1352">
        <v>1040.57</v>
      </c>
    </row>
    <row r="4000" spans="1:4" s="977" customFormat="1" ht="18" customHeight="1" x14ac:dyDescent="0.2">
      <c r="A4000" s="1351" t="s">
        <v>7291</v>
      </c>
      <c r="B4000" s="1244" t="s">
        <v>7271</v>
      </c>
      <c r="C4000" s="1244" t="s">
        <v>7272</v>
      </c>
      <c r="D4000" s="1352">
        <v>38335.99</v>
      </c>
    </row>
    <row r="4001" spans="1:4" s="977" customFormat="1" ht="18" customHeight="1" x14ac:dyDescent="0.2">
      <c r="A4001" s="1351" t="s">
        <v>7292</v>
      </c>
      <c r="B4001" s="1244" t="s">
        <v>7271</v>
      </c>
      <c r="C4001" s="1244" t="s">
        <v>7272</v>
      </c>
      <c r="D4001" s="1352">
        <v>38335.99</v>
      </c>
    </row>
    <row r="4002" spans="1:4" s="977" customFormat="1" ht="18" customHeight="1" x14ac:dyDescent="0.2">
      <c r="A4002" s="1351" t="s">
        <v>7293</v>
      </c>
      <c r="B4002" s="1244" t="s">
        <v>7294</v>
      </c>
      <c r="C4002" s="1244" t="s">
        <v>7295</v>
      </c>
      <c r="D4002" s="1352">
        <v>9145.9</v>
      </c>
    </row>
    <row r="4003" spans="1:4" s="977" customFormat="1" ht="18" customHeight="1" x14ac:dyDescent="0.2">
      <c r="A4003" s="1351" t="s">
        <v>7296</v>
      </c>
      <c r="B4003" s="1244" t="s">
        <v>7294</v>
      </c>
      <c r="C4003" s="1244" t="s">
        <v>7295</v>
      </c>
      <c r="D4003" s="1352">
        <v>9145.9</v>
      </c>
    </row>
    <row r="4004" spans="1:4" s="977" customFormat="1" ht="18" customHeight="1" x14ac:dyDescent="0.2">
      <c r="A4004" s="1351" t="s">
        <v>7297</v>
      </c>
      <c r="B4004" s="1244" t="s">
        <v>7298</v>
      </c>
      <c r="C4004" s="1244" t="s">
        <v>7299</v>
      </c>
      <c r="D4004" s="1352">
        <v>43478.25</v>
      </c>
    </row>
    <row r="4005" spans="1:4" s="977" customFormat="1" ht="18" customHeight="1" x14ac:dyDescent="0.2">
      <c r="A4005" s="1351" t="s">
        <v>7300</v>
      </c>
      <c r="B4005" s="1244" t="s">
        <v>7301</v>
      </c>
      <c r="C4005" s="1244" t="s">
        <v>7302</v>
      </c>
      <c r="D4005" s="1352">
        <v>20880</v>
      </c>
    </row>
    <row r="4006" spans="1:4" s="977" customFormat="1" ht="18" customHeight="1" x14ac:dyDescent="0.2">
      <c r="A4006" s="1351" t="s">
        <v>7303</v>
      </c>
      <c r="B4006" s="1244" t="s">
        <v>7304</v>
      </c>
      <c r="C4006" s="1244" t="s">
        <v>7305</v>
      </c>
      <c r="D4006" s="1352">
        <v>31075.94</v>
      </c>
    </row>
    <row r="4007" spans="1:4" s="977" customFormat="1" ht="18" customHeight="1" x14ac:dyDescent="0.2">
      <c r="A4007" s="1351" t="s">
        <v>7306</v>
      </c>
      <c r="B4007" s="1244" t="s">
        <v>7307</v>
      </c>
      <c r="C4007" s="1244" t="s">
        <v>7308</v>
      </c>
      <c r="D4007" s="1352">
        <v>10579.99</v>
      </c>
    </row>
    <row r="4008" spans="1:4" s="977" customFormat="1" ht="18" customHeight="1" x14ac:dyDescent="0.2">
      <c r="A4008" s="1351" t="s">
        <v>7309</v>
      </c>
      <c r="B4008" s="1244" t="s">
        <v>7307</v>
      </c>
      <c r="C4008" s="1244" t="s">
        <v>7308</v>
      </c>
      <c r="D4008" s="1352">
        <v>10579.99</v>
      </c>
    </row>
    <row r="4009" spans="1:4" s="977" customFormat="1" ht="18" customHeight="1" x14ac:dyDescent="0.2">
      <c r="A4009" s="1351" t="s">
        <v>7310</v>
      </c>
      <c r="B4009" s="1244" t="s">
        <v>7311</v>
      </c>
      <c r="C4009" s="1244" t="s">
        <v>7312</v>
      </c>
      <c r="D4009" s="1352">
        <v>6107.39</v>
      </c>
    </row>
    <row r="4010" spans="1:4" s="977" customFormat="1" ht="18" customHeight="1" x14ac:dyDescent="0.2">
      <c r="A4010" s="1351" t="s">
        <v>7313</v>
      </c>
      <c r="B4010" s="1244" t="s">
        <v>7311</v>
      </c>
      <c r="C4010" s="1244" t="s">
        <v>7312</v>
      </c>
      <c r="D4010" s="1352">
        <v>6107.39</v>
      </c>
    </row>
    <row r="4011" spans="1:4" s="977" customFormat="1" ht="18" customHeight="1" x14ac:dyDescent="0.2">
      <c r="A4011" s="1351" t="s">
        <v>7314</v>
      </c>
      <c r="B4011" s="1244" t="s">
        <v>7315</v>
      </c>
      <c r="C4011" s="1244" t="s">
        <v>7316</v>
      </c>
      <c r="D4011" s="1352">
        <v>709.84</v>
      </c>
    </row>
    <row r="4012" spans="1:4" s="977" customFormat="1" ht="18" customHeight="1" x14ac:dyDescent="0.2">
      <c r="A4012" s="1351" t="s">
        <v>7317</v>
      </c>
      <c r="B4012" s="1244" t="s">
        <v>7311</v>
      </c>
      <c r="C4012" s="1244" t="s">
        <v>7312</v>
      </c>
      <c r="D4012" s="1352">
        <v>6107.39</v>
      </c>
    </row>
    <row r="4013" spans="1:4" s="977" customFormat="1" ht="18" customHeight="1" x14ac:dyDescent="0.2">
      <c r="A4013" s="1351" t="s">
        <v>7318</v>
      </c>
      <c r="B4013" s="1244" t="s">
        <v>7311</v>
      </c>
      <c r="C4013" s="1244" t="s">
        <v>7312</v>
      </c>
      <c r="D4013" s="1352">
        <v>6107.39</v>
      </c>
    </row>
    <row r="4014" spans="1:4" s="977" customFormat="1" ht="18" customHeight="1" x14ac:dyDescent="0.2">
      <c r="A4014" s="1351" t="s">
        <v>7319</v>
      </c>
      <c r="B4014" s="1244" t="s">
        <v>7311</v>
      </c>
      <c r="C4014" s="1244" t="s">
        <v>7312</v>
      </c>
      <c r="D4014" s="1352">
        <v>6107.39</v>
      </c>
    </row>
    <row r="4015" spans="1:4" s="977" customFormat="1" ht="18" customHeight="1" x14ac:dyDescent="0.2">
      <c r="A4015" s="1351" t="s">
        <v>7320</v>
      </c>
      <c r="B4015" s="1244" t="s">
        <v>7311</v>
      </c>
      <c r="C4015" s="1244" t="s">
        <v>7312</v>
      </c>
      <c r="D4015" s="1352">
        <v>6107.39</v>
      </c>
    </row>
    <row r="4016" spans="1:4" s="977" customFormat="1" ht="18" customHeight="1" x14ac:dyDescent="0.2">
      <c r="A4016" s="1351" t="s">
        <v>7321</v>
      </c>
      <c r="B4016" s="1244" t="s">
        <v>7311</v>
      </c>
      <c r="C4016" s="1244" t="s">
        <v>7312</v>
      </c>
      <c r="D4016" s="1352">
        <v>6107.39</v>
      </c>
    </row>
    <row r="4017" spans="1:4" s="977" customFormat="1" ht="18" customHeight="1" x14ac:dyDescent="0.2">
      <c r="A4017" s="1351" t="s">
        <v>7322</v>
      </c>
      <c r="B4017" s="1244" t="s">
        <v>7311</v>
      </c>
      <c r="C4017" s="1244" t="s">
        <v>7312</v>
      </c>
      <c r="D4017" s="1352">
        <v>6107.39</v>
      </c>
    </row>
    <row r="4018" spans="1:4" s="977" customFormat="1" ht="18" customHeight="1" x14ac:dyDescent="0.2">
      <c r="A4018" s="1351" t="s">
        <v>7323</v>
      </c>
      <c r="B4018" s="1244" t="s">
        <v>7311</v>
      </c>
      <c r="C4018" s="1244" t="s">
        <v>7312</v>
      </c>
      <c r="D4018" s="1352">
        <v>6107.39</v>
      </c>
    </row>
    <row r="4019" spans="1:4" s="977" customFormat="1" ht="18" customHeight="1" x14ac:dyDescent="0.2">
      <c r="A4019" s="1351" t="s">
        <v>7324</v>
      </c>
      <c r="B4019" s="1244" t="s">
        <v>7311</v>
      </c>
      <c r="C4019" s="1244" t="s">
        <v>7312</v>
      </c>
      <c r="D4019" s="1352">
        <v>6107.39</v>
      </c>
    </row>
    <row r="4020" spans="1:4" s="977" customFormat="1" ht="18" customHeight="1" x14ac:dyDescent="0.2">
      <c r="A4020" s="1351" t="s">
        <v>7325</v>
      </c>
      <c r="B4020" s="1244" t="s">
        <v>7326</v>
      </c>
      <c r="C4020" s="1244" t="s">
        <v>7327</v>
      </c>
      <c r="D4020" s="1352">
        <v>6107.39</v>
      </c>
    </row>
    <row r="4021" spans="1:4" s="977" customFormat="1" ht="18" customHeight="1" x14ac:dyDescent="0.2">
      <c r="A4021" s="1351" t="s">
        <v>7328</v>
      </c>
      <c r="B4021" s="1244" t="s">
        <v>7311</v>
      </c>
      <c r="C4021" s="1244" t="s">
        <v>7327</v>
      </c>
      <c r="D4021" s="1352">
        <v>6107.39</v>
      </c>
    </row>
    <row r="4022" spans="1:4" s="977" customFormat="1" ht="18" customHeight="1" x14ac:dyDescent="0.2">
      <c r="A4022" s="1351" t="s">
        <v>7329</v>
      </c>
      <c r="B4022" s="1244" t="s">
        <v>7330</v>
      </c>
      <c r="C4022" s="1244" t="s">
        <v>7331</v>
      </c>
      <c r="D4022" s="1352">
        <v>5054.6000000000004</v>
      </c>
    </row>
    <row r="4023" spans="1:4" s="977" customFormat="1" ht="18" customHeight="1" x14ac:dyDescent="0.2">
      <c r="A4023" s="1351" t="s">
        <v>7332</v>
      </c>
      <c r="B4023" s="1244" t="s">
        <v>2759</v>
      </c>
      <c r="C4023" s="1244" t="s">
        <v>2682</v>
      </c>
      <c r="D4023" s="1352">
        <v>690</v>
      </c>
    </row>
    <row r="4024" spans="1:4" s="977" customFormat="1" ht="18" customHeight="1" x14ac:dyDescent="0.2">
      <c r="A4024" s="1351" t="s">
        <v>7333</v>
      </c>
      <c r="B4024" s="1244" t="s">
        <v>7311</v>
      </c>
      <c r="C4024" s="1244" t="s">
        <v>7312</v>
      </c>
      <c r="D4024" s="1352">
        <v>6107.39</v>
      </c>
    </row>
    <row r="4025" spans="1:4" s="977" customFormat="1" ht="18" customHeight="1" x14ac:dyDescent="0.2">
      <c r="A4025" s="1351" t="s">
        <v>7334</v>
      </c>
      <c r="B4025" s="1244" t="s">
        <v>7311</v>
      </c>
      <c r="C4025" s="1244" t="s">
        <v>7312</v>
      </c>
      <c r="D4025" s="1352">
        <v>6107.39</v>
      </c>
    </row>
    <row r="4026" spans="1:4" s="977" customFormat="1" ht="18" customHeight="1" x14ac:dyDescent="0.2">
      <c r="A4026" s="1351" t="s">
        <v>7335</v>
      </c>
      <c r="B4026" s="1244" t="s">
        <v>7311</v>
      </c>
      <c r="C4026" s="1244" t="s">
        <v>7312</v>
      </c>
      <c r="D4026" s="1352">
        <v>6107.39</v>
      </c>
    </row>
    <row r="4027" spans="1:4" s="977" customFormat="1" ht="18" customHeight="1" x14ac:dyDescent="0.2">
      <c r="A4027" s="1351" t="s">
        <v>7336</v>
      </c>
      <c r="B4027" s="1244" t="s">
        <v>7311</v>
      </c>
      <c r="C4027" s="1244" t="s">
        <v>7312</v>
      </c>
      <c r="D4027" s="1352">
        <v>6107.39</v>
      </c>
    </row>
    <row r="4028" spans="1:4" s="977" customFormat="1" ht="18" customHeight="1" x14ac:dyDescent="0.2">
      <c r="A4028" s="1351" t="s">
        <v>7337</v>
      </c>
      <c r="B4028" s="1244" t="s">
        <v>7311</v>
      </c>
      <c r="C4028" s="1244" t="s">
        <v>7312</v>
      </c>
      <c r="D4028" s="1352">
        <v>6107.39</v>
      </c>
    </row>
    <row r="4029" spans="1:4" s="977" customFormat="1" ht="18" customHeight="1" x14ac:dyDescent="0.2">
      <c r="A4029" s="1351" t="s">
        <v>7338</v>
      </c>
      <c r="B4029" s="1244" t="s">
        <v>7311</v>
      </c>
      <c r="C4029" s="1244" t="s">
        <v>7312</v>
      </c>
      <c r="D4029" s="1352">
        <v>6107.39</v>
      </c>
    </row>
    <row r="4030" spans="1:4" s="977" customFormat="1" ht="18" customHeight="1" x14ac:dyDescent="0.2">
      <c r="A4030" s="1351" t="s">
        <v>7339</v>
      </c>
      <c r="B4030" s="1244" t="s">
        <v>7311</v>
      </c>
      <c r="C4030" s="1244" t="s">
        <v>7312</v>
      </c>
      <c r="D4030" s="1352">
        <v>6107.39</v>
      </c>
    </row>
    <row r="4031" spans="1:4" s="977" customFormat="1" ht="18" customHeight="1" x14ac:dyDescent="0.2">
      <c r="A4031" s="1351" t="s">
        <v>7340</v>
      </c>
      <c r="B4031" s="1244" t="s">
        <v>7311</v>
      </c>
      <c r="C4031" s="1244" t="s">
        <v>7312</v>
      </c>
      <c r="D4031" s="1352">
        <v>6107.39</v>
      </c>
    </row>
    <row r="4032" spans="1:4" s="977" customFormat="1" ht="18" customHeight="1" x14ac:dyDescent="0.2">
      <c r="A4032" s="1351" t="s">
        <v>7341</v>
      </c>
      <c r="B4032" s="1244" t="s">
        <v>7311</v>
      </c>
      <c r="C4032" s="1244" t="s">
        <v>7312</v>
      </c>
      <c r="D4032" s="1352">
        <v>6107.39</v>
      </c>
    </row>
    <row r="4033" spans="1:4" s="977" customFormat="1" ht="18" customHeight="1" x14ac:dyDescent="0.2">
      <c r="A4033" s="1351" t="s">
        <v>7342</v>
      </c>
      <c r="B4033" s="1244" t="s">
        <v>7311</v>
      </c>
      <c r="C4033" s="1244" t="s">
        <v>7312</v>
      </c>
      <c r="D4033" s="1352">
        <v>6107.39</v>
      </c>
    </row>
    <row r="4034" spans="1:4" s="977" customFormat="1" ht="18" customHeight="1" x14ac:dyDescent="0.2">
      <c r="A4034" s="1351" t="s">
        <v>7343</v>
      </c>
      <c r="B4034" s="1244" t="s">
        <v>2759</v>
      </c>
      <c r="C4034" s="1244" t="s">
        <v>2682</v>
      </c>
      <c r="D4034" s="1352">
        <v>690</v>
      </c>
    </row>
    <row r="4035" spans="1:4" s="977" customFormat="1" ht="18" customHeight="1" x14ac:dyDescent="0.2">
      <c r="A4035" s="1351" t="s">
        <v>7344</v>
      </c>
      <c r="B4035" s="1244" t="s">
        <v>7326</v>
      </c>
      <c r="C4035" s="1244" t="s">
        <v>7312</v>
      </c>
      <c r="D4035" s="1352">
        <v>6107.39</v>
      </c>
    </row>
    <row r="4036" spans="1:4" s="977" customFormat="1" ht="18" customHeight="1" x14ac:dyDescent="0.2">
      <c r="A4036" s="1351" t="s">
        <v>7345</v>
      </c>
      <c r="B4036" s="1244" t="s">
        <v>7346</v>
      </c>
      <c r="C4036" s="1244" t="s">
        <v>7327</v>
      </c>
      <c r="D4036" s="1352">
        <v>6107.39</v>
      </c>
    </row>
    <row r="4037" spans="1:4" s="977" customFormat="1" ht="18" customHeight="1" x14ac:dyDescent="0.2">
      <c r="A4037" s="1351" t="s">
        <v>7347</v>
      </c>
      <c r="B4037" s="1244" t="s">
        <v>7311</v>
      </c>
      <c r="C4037" s="1244" t="s">
        <v>7312</v>
      </c>
      <c r="D4037" s="1352">
        <v>6107.39</v>
      </c>
    </row>
    <row r="4038" spans="1:4" s="977" customFormat="1" ht="18" customHeight="1" x14ac:dyDescent="0.2">
      <c r="A4038" s="1351" t="s">
        <v>7348</v>
      </c>
      <c r="B4038" s="1244" t="s">
        <v>7349</v>
      </c>
      <c r="C4038" s="1244" t="s">
        <v>7327</v>
      </c>
      <c r="D4038" s="1352">
        <v>6107.39</v>
      </c>
    </row>
    <row r="4039" spans="1:4" s="977" customFormat="1" ht="18" customHeight="1" x14ac:dyDescent="0.2">
      <c r="A4039" s="1351" t="s">
        <v>7350</v>
      </c>
      <c r="B4039" s="1244" t="s">
        <v>7311</v>
      </c>
      <c r="C4039" s="1244" t="s">
        <v>7312</v>
      </c>
      <c r="D4039" s="1352">
        <v>6107.39</v>
      </c>
    </row>
    <row r="4040" spans="1:4" s="977" customFormat="1" ht="18" customHeight="1" x14ac:dyDescent="0.2">
      <c r="A4040" s="1351" t="s">
        <v>7351</v>
      </c>
      <c r="B4040" s="1244" t="s">
        <v>7311</v>
      </c>
      <c r="C4040" s="1244" t="s">
        <v>7312</v>
      </c>
      <c r="D4040" s="1352">
        <v>6107.39</v>
      </c>
    </row>
    <row r="4041" spans="1:4" s="977" customFormat="1" ht="18" customHeight="1" x14ac:dyDescent="0.2">
      <c r="A4041" s="1351" t="s">
        <v>7352</v>
      </c>
      <c r="B4041" s="1244" t="s">
        <v>7353</v>
      </c>
      <c r="C4041" s="1244" t="s">
        <v>7327</v>
      </c>
      <c r="D4041" s="1352">
        <v>6107.39</v>
      </c>
    </row>
    <row r="4042" spans="1:4" s="977" customFormat="1" ht="18" customHeight="1" x14ac:dyDescent="0.2">
      <c r="A4042" s="1351" t="s">
        <v>7354</v>
      </c>
      <c r="B4042" s="1244" t="s">
        <v>7311</v>
      </c>
      <c r="C4042" s="1244" t="s">
        <v>7312</v>
      </c>
      <c r="D4042" s="1352">
        <v>6107.39</v>
      </c>
    </row>
    <row r="4043" spans="1:4" s="977" customFormat="1" ht="18" customHeight="1" x14ac:dyDescent="0.2">
      <c r="A4043" s="1351" t="s">
        <v>7355</v>
      </c>
      <c r="B4043" s="1244" t="s">
        <v>7356</v>
      </c>
      <c r="C4043" s="1244" t="s">
        <v>7357</v>
      </c>
      <c r="D4043" s="1352">
        <v>64414.8</v>
      </c>
    </row>
    <row r="4044" spans="1:4" s="977" customFormat="1" ht="18" customHeight="1" x14ac:dyDescent="0.2">
      <c r="A4044" s="1351" t="s">
        <v>7358</v>
      </c>
      <c r="B4044" s="1244" t="s">
        <v>7356</v>
      </c>
      <c r="C4044" s="1244" t="s">
        <v>7357</v>
      </c>
      <c r="D4044" s="1352">
        <v>64414.9</v>
      </c>
    </row>
    <row r="4045" spans="1:4" s="977" customFormat="1" ht="18" customHeight="1" x14ac:dyDescent="0.2">
      <c r="A4045" s="1351" t="s">
        <v>7359</v>
      </c>
      <c r="B4045" s="1244" t="s">
        <v>5983</v>
      </c>
      <c r="C4045" s="1244" t="s">
        <v>5984</v>
      </c>
      <c r="D4045" s="1352">
        <v>2470.8000000000002</v>
      </c>
    </row>
    <row r="4046" spans="1:4" s="977" customFormat="1" ht="18" customHeight="1" x14ac:dyDescent="0.2">
      <c r="A4046" s="1351" t="s">
        <v>7360</v>
      </c>
      <c r="B4046" s="1244" t="s">
        <v>5983</v>
      </c>
      <c r="C4046" s="1244" t="s">
        <v>5984</v>
      </c>
      <c r="D4046" s="1352">
        <v>2470.8000000000002</v>
      </c>
    </row>
    <row r="4047" spans="1:4" s="977" customFormat="1" ht="18" customHeight="1" x14ac:dyDescent="0.2">
      <c r="A4047" s="1351" t="s">
        <v>7361</v>
      </c>
      <c r="B4047" s="1244" t="s">
        <v>7362</v>
      </c>
      <c r="C4047" s="1244" t="s">
        <v>7363</v>
      </c>
      <c r="D4047" s="1352">
        <v>25158.080000000002</v>
      </c>
    </row>
    <row r="4048" spans="1:4" s="977" customFormat="1" ht="18" customHeight="1" x14ac:dyDescent="0.2">
      <c r="A4048" s="1351" t="s">
        <v>7364</v>
      </c>
      <c r="B4048" s="1244" t="s">
        <v>6177</v>
      </c>
      <c r="C4048" s="1244" t="s">
        <v>6178</v>
      </c>
      <c r="D4048" s="1352">
        <v>2552</v>
      </c>
    </row>
    <row r="4049" spans="1:4" s="977" customFormat="1" ht="18" customHeight="1" x14ac:dyDescent="0.2">
      <c r="A4049" s="1351" t="s">
        <v>7365</v>
      </c>
      <c r="B4049" s="1244" t="s">
        <v>7138</v>
      </c>
      <c r="C4049" s="1244" t="s">
        <v>7139</v>
      </c>
      <c r="D4049" s="1352">
        <v>14176.4</v>
      </c>
    </row>
    <row r="4050" spans="1:4" s="977" customFormat="1" ht="18" customHeight="1" x14ac:dyDescent="0.2">
      <c r="A4050" s="1351" t="s">
        <v>7366</v>
      </c>
      <c r="B4050" s="1244" t="s">
        <v>7367</v>
      </c>
      <c r="C4050" s="1244" t="s">
        <v>7368</v>
      </c>
      <c r="D4050" s="1352">
        <v>14250.02</v>
      </c>
    </row>
    <row r="4051" spans="1:4" s="977" customFormat="1" ht="18" customHeight="1" x14ac:dyDescent="0.2">
      <c r="A4051" s="1351" t="s">
        <v>7369</v>
      </c>
      <c r="B4051" s="1244" t="s">
        <v>7370</v>
      </c>
      <c r="C4051" s="1244" t="s">
        <v>7371</v>
      </c>
      <c r="D4051" s="1352">
        <v>2426.5</v>
      </c>
    </row>
    <row r="4052" spans="1:4" s="977" customFormat="1" ht="18" customHeight="1" x14ac:dyDescent="0.2">
      <c r="A4052" s="1351" t="s">
        <v>7372</v>
      </c>
      <c r="B4052" s="1244" t="s">
        <v>7367</v>
      </c>
      <c r="C4052" s="1244" t="s">
        <v>7368</v>
      </c>
      <c r="D4052" s="1352">
        <v>14250.02</v>
      </c>
    </row>
    <row r="4053" spans="1:4" s="977" customFormat="1" ht="18" customHeight="1" x14ac:dyDescent="0.2">
      <c r="A4053" s="1351" t="s">
        <v>7373</v>
      </c>
      <c r="B4053" s="1244" t="s">
        <v>7367</v>
      </c>
      <c r="C4053" s="1244" t="s">
        <v>7368</v>
      </c>
      <c r="D4053" s="1352">
        <v>14250.02</v>
      </c>
    </row>
    <row r="4054" spans="1:4" s="977" customFormat="1" ht="18" customHeight="1" x14ac:dyDescent="0.2">
      <c r="A4054" s="1351" t="s">
        <v>7374</v>
      </c>
      <c r="B4054" s="1244" t="s">
        <v>7367</v>
      </c>
      <c r="C4054" s="1244" t="s">
        <v>7368</v>
      </c>
      <c r="D4054" s="1352">
        <v>14250.02</v>
      </c>
    </row>
    <row r="4055" spans="1:4" s="977" customFormat="1" ht="18" customHeight="1" x14ac:dyDescent="0.2">
      <c r="A4055" s="1351" t="s">
        <v>7375</v>
      </c>
      <c r="B4055" s="1244" t="s">
        <v>7367</v>
      </c>
      <c r="C4055" s="1244" t="s">
        <v>7368</v>
      </c>
      <c r="D4055" s="1352">
        <v>14250.02</v>
      </c>
    </row>
    <row r="4056" spans="1:4" s="977" customFormat="1" ht="18" customHeight="1" x14ac:dyDescent="0.2">
      <c r="A4056" s="1351" t="s">
        <v>7376</v>
      </c>
      <c r="B4056" s="1244" t="s">
        <v>7367</v>
      </c>
      <c r="C4056" s="1244" t="s">
        <v>7368</v>
      </c>
      <c r="D4056" s="1352">
        <v>14250.02</v>
      </c>
    </row>
    <row r="4057" spans="1:4" s="977" customFormat="1" ht="18" customHeight="1" x14ac:dyDescent="0.2">
      <c r="A4057" s="1351" t="s">
        <v>7377</v>
      </c>
      <c r="B4057" s="1244" t="s">
        <v>7378</v>
      </c>
      <c r="C4057" s="1244" t="s">
        <v>7379</v>
      </c>
      <c r="D4057" s="1352">
        <v>2308.4</v>
      </c>
    </row>
    <row r="4058" spans="1:4" s="977" customFormat="1" ht="18" customHeight="1" x14ac:dyDescent="0.2">
      <c r="A4058" s="1351" t="s">
        <v>7380</v>
      </c>
      <c r="B4058" s="1244" t="s">
        <v>7378</v>
      </c>
      <c r="C4058" s="1244" t="s">
        <v>7379</v>
      </c>
      <c r="D4058" s="1352">
        <v>2308.4</v>
      </c>
    </row>
    <row r="4059" spans="1:4" s="977" customFormat="1" ht="18" customHeight="1" x14ac:dyDescent="0.2">
      <c r="A4059" s="1351" t="s">
        <v>7381</v>
      </c>
      <c r="B4059" s="1244" t="s">
        <v>7382</v>
      </c>
      <c r="C4059" s="1244" t="s">
        <v>7383</v>
      </c>
      <c r="D4059" s="1352">
        <v>9449</v>
      </c>
    </row>
    <row r="4060" spans="1:4" s="977" customFormat="1" ht="18" customHeight="1" x14ac:dyDescent="0.2">
      <c r="A4060" s="1351" t="s">
        <v>7384</v>
      </c>
      <c r="B4060" s="1244" t="s">
        <v>2313</v>
      </c>
      <c r="C4060" s="1244" t="s">
        <v>2314</v>
      </c>
      <c r="D4060" s="1352">
        <v>475.67</v>
      </c>
    </row>
    <row r="4061" spans="1:4" s="977" customFormat="1" ht="18" customHeight="1" x14ac:dyDescent="0.2">
      <c r="A4061" s="1351" t="s">
        <v>7385</v>
      </c>
      <c r="B4061" s="1244" t="s">
        <v>7386</v>
      </c>
      <c r="C4061" s="1244" t="s">
        <v>7387</v>
      </c>
      <c r="D4061" s="1352">
        <v>5301.2</v>
      </c>
    </row>
    <row r="4062" spans="1:4" s="977" customFormat="1" ht="18" customHeight="1" x14ac:dyDescent="0.2">
      <c r="A4062" s="1351" t="s">
        <v>7388</v>
      </c>
      <c r="B4062" s="1244" t="s">
        <v>7386</v>
      </c>
      <c r="C4062" s="1244" t="s">
        <v>7389</v>
      </c>
      <c r="D4062" s="1352">
        <v>5301.2</v>
      </c>
    </row>
    <row r="4063" spans="1:4" s="977" customFormat="1" ht="18" customHeight="1" x14ac:dyDescent="0.2">
      <c r="A4063" s="1351" t="s">
        <v>7390</v>
      </c>
      <c r="B4063" s="1244" t="s">
        <v>2313</v>
      </c>
      <c r="C4063" s="1244" t="s">
        <v>2314</v>
      </c>
      <c r="D4063" s="1352">
        <v>475.67</v>
      </c>
    </row>
    <row r="4064" spans="1:4" s="977" customFormat="1" ht="18" customHeight="1" x14ac:dyDescent="0.2">
      <c r="A4064" s="1351" t="s">
        <v>7391</v>
      </c>
      <c r="B4064" s="1244" t="s">
        <v>7386</v>
      </c>
      <c r="C4064" s="1244" t="s">
        <v>7389</v>
      </c>
      <c r="D4064" s="1352">
        <v>5301.2</v>
      </c>
    </row>
    <row r="4065" spans="1:4" s="977" customFormat="1" ht="18" customHeight="1" x14ac:dyDescent="0.2">
      <c r="A4065" s="1351" t="s">
        <v>7392</v>
      </c>
      <c r="B4065" s="1244" t="s">
        <v>7386</v>
      </c>
      <c r="C4065" s="1244" t="s">
        <v>7389</v>
      </c>
      <c r="D4065" s="1352">
        <v>5301.2</v>
      </c>
    </row>
    <row r="4066" spans="1:4" s="977" customFormat="1" ht="18" customHeight="1" x14ac:dyDescent="0.2">
      <c r="A4066" s="1351" t="s">
        <v>7393</v>
      </c>
      <c r="B4066" s="1244" t="s">
        <v>7386</v>
      </c>
      <c r="C4066" s="1244" t="s">
        <v>7389</v>
      </c>
      <c r="D4066" s="1352">
        <v>5301.2</v>
      </c>
    </row>
    <row r="4067" spans="1:4" s="977" customFormat="1" ht="18" customHeight="1" x14ac:dyDescent="0.2">
      <c r="A4067" s="1351" t="s">
        <v>7394</v>
      </c>
      <c r="B4067" s="1244" t="s">
        <v>7386</v>
      </c>
      <c r="C4067" s="1244" t="s">
        <v>7389</v>
      </c>
      <c r="D4067" s="1352">
        <v>5301.2</v>
      </c>
    </row>
    <row r="4068" spans="1:4" s="977" customFormat="1" ht="18" customHeight="1" x14ac:dyDescent="0.2">
      <c r="A4068" s="1351" t="s">
        <v>7395</v>
      </c>
      <c r="B4068" s="1244" t="s">
        <v>7386</v>
      </c>
      <c r="C4068" s="1244" t="s">
        <v>7389</v>
      </c>
      <c r="D4068" s="1352">
        <v>5301.2</v>
      </c>
    </row>
    <row r="4069" spans="1:4" s="977" customFormat="1" ht="18" customHeight="1" x14ac:dyDescent="0.2">
      <c r="A4069" s="1351" t="s">
        <v>7396</v>
      </c>
      <c r="B4069" s="1244" t="s">
        <v>7386</v>
      </c>
      <c r="C4069" s="1244" t="s">
        <v>7389</v>
      </c>
      <c r="D4069" s="1352">
        <v>5301.2</v>
      </c>
    </row>
    <row r="4070" spans="1:4" s="977" customFormat="1" ht="18" customHeight="1" x14ac:dyDescent="0.2">
      <c r="A4070" s="1351" t="s">
        <v>7397</v>
      </c>
      <c r="B4070" s="1244" t="s">
        <v>7386</v>
      </c>
      <c r="C4070" s="1244" t="s">
        <v>7389</v>
      </c>
      <c r="D4070" s="1352">
        <v>5301.2</v>
      </c>
    </row>
    <row r="4071" spans="1:4" s="977" customFormat="1" ht="18" customHeight="1" x14ac:dyDescent="0.2">
      <c r="A4071" s="1351" t="s">
        <v>7398</v>
      </c>
      <c r="B4071" s="1244" t="s">
        <v>7386</v>
      </c>
      <c r="C4071" s="1244" t="s">
        <v>7389</v>
      </c>
      <c r="D4071" s="1352">
        <v>5301.2</v>
      </c>
    </row>
    <row r="4072" spans="1:4" s="977" customFormat="1" ht="18" customHeight="1" x14ac:dyDescent="0.2">
      <c r="A4072" s="1351" t="s">
        <v>7399</v>
      </c>
      <c r="B4072" s="1244" t="s">
        <v>7386</v>
      </c>
      <c r="C4072" s="1244" t="s">
        <v>7389</v>
      </c>
      <c r="D4072" s="1352">
        <v>5301.2</v>
      </c>
    </row>
    <row r="4073" spans="1:4" s="977" customFormat="1" ht="18" customHeight="1" x14ac:dyDescent="0.2">
      <c r="A4073" s="1351" t="s">
        <v>7400</v>
      </c>
      <c r="B4073" s="1244" t="s">
        <v>7386</v>
      </c>
      <c r="C4073" s="1244" t="s">
        <v>7389</v>
      </c>
      <c r="D4073" s="1352">
        <v>5301.2</v>
      </c>
    </row>
    <row r="4074" spans="1:4" s="977" customFormat="1" ht="18" customHeight="1" x14ac:dyDescent="0.2">
      <c r="A4074" s="1351" t="s">
        <v>7401</v>
      </c>
      <c r="B4074" s="1244" t="s">
        <v>7386</v>
      </c>
      <c r="C4074" s="1244" t="s">
        <v>7389</v>
      </c>
      <c r="D4074" s="1352">
        <v>5301.2</v>
      </c>
    </row>
    <row r="4075" spans="1:4" s="977" customFormat="1" ht="18" customHeight="1" x14ac:dyDescent="0.2">
      <c r="A4075" s="1351" t="s">
        <v>7402</v>
      </c>
      <c r="B4075" s="1244" t="s">
        <v>7386</v>
      </c>
      <c r="C4075" s="1244" t="s">
        <v>7389</v>
      </c>
      <c r="D4075" s="1352">
        <v>5301.2</v>
      </c>
    </row>
    <row r="4076" spans="1:4" s="977" customFormat="1" ht="18" customHeight="1" x14ac:dyDescent="0.2">
      <c r="A4076" s="1351" t="s">
        <v>7403</v>
      </c>
      <c r="B4076" s="1244" t="s">
        <v>7386</v>
      </c>
      <c r="C4076" s="1244" t="s">
        <v>7389</v>
      </c>
      <c r="D4076" s="1352">
        <v>5301.2</v>
      </c>
    </row>
    <row r="4077" spans="1:4" s="977" customFormat="1" ht="18" customHeight="1" x14ac:dyDescent="0.2">
      <c r="A4077" s="1351" t="s">
        <v>7404</v>
      </c>
      <c r="B4077" s="1244" t="s">
        <v>7386</v>
      </c>
      <c r="C4077" s="1244" t="s">
        <v>7389</v>
      </c>
      <c r="D4077" s="1352">
        <v>5301.2</v>
      </c>
    </row>
    <row r="4078" spans="1:4" s="977" customFormat="1" ht="18" customHeight="1" x14ac:dyDescent="0.2">
      <c r="A4078" s="1351" t="s">
        <v>7405</v>
      </c>
      <c r="B4078" s="1244" t="s">
        <v>7386</v>
      </c>
      <c r="C4078" s="1244" t="s">
        <v>7389</v>
      </c>
      <c r="D4078" s="1352">
        <v>5301.2</v>
      </c>
    </row>
    <row r="4079" spans="1:4" s="977" customFormat="1" ht="18" customHeight="1" x14ac:dyDescent="0.2">
      <c r="A4079" s="1351" t="s">
        <v>7406</v>
      </c>
      <c r="B4079" s="1244" t="s">
        <v>7407</v>
      </c>
      <c r="C4079" s="1244" t="s">
        <v>7408</v>
      </c>
      <c r="D4079" s="1352">
        <v>2552</v>
      </c>
    </row>
    <row r="4080" spans="1:4" s="977" customFormat="1" ht="18" customHeight="1" x14ac:dyDescent="0.2">
      <c r="A4080" s="1351" t="s">
        <v>7409</v>
      </c>
      <c r="B4080" s="1244" t="s">
        <v>7410</v>
      </c>
      <c r="C4080" s="1244" t="s">
        <v>7411</v>
      </c>
      <c r="D4080" s="1352">
        <v>250270</v>
      </c>
    </row>
    <row r="4081" spans="1:4" s="977" customFormat="1" ht="18" customHeight="1" x14ac:dyDescent="0.2">
      <c r="A4081" s="1351" t="s">
        <v>7412</v>
      </c>
      <c r="B4081" s="1244" t="s">
        <v>7413</v>
      </c>
      <c r="C4081" s="1244" t="s">
        <v>7414</v>
      </c>
      <c r="D4081" s="1352">
        <v>138905.70000000001</v>
      </c>
    </row>
    <row r="4082" spans="1:4" s="977" customFormat="1" ht="18" customHeight="1" x14ac:dyDescent="0.2">
      <c r="A4082" s="1351" t="s">
        <v>7415</v>
      </c>
      <c r="B4082" s="1244" t="s">
        <v>7416</v>
      </c>
      <c r="C4082" s="1244" t="s">
        <v>7417</v>
      </c>
      <c r="D4082" s="1352">
        <v>31254.81</v>
      </c>
    </row>
    <row r="4083" spans="1:4" s="977" customFormat="1" ht="18" customHeight="1" x14ac:dyDescent="0.2">
      <c r="A4083" s="1351" t="s">
        <v>7418</v>
      </c>
      <c r="B4083" s="1244" t="s">
        <v>7416</v>
      </c>
      <c r="C4083" s="1244" t="s">
        <v>7417</v>
      </c>
      <c r="D4083" s="1352">
        <v>29933.57</v>
      </c>
    </row>
    <row r="4084" spans="1:4" s="977" customFormat="1" ht="18" customHeight="1" x14ac:dyDescent="0.2">
      <c r="A4084" s="1351" t="s">
        <v>7419</v>
      </c>
      <c r="B4084" s="1244" t="s">
        <v>7420</v>
      </c>
      <c r="C4084" s="1244" t="s">
        <v>7421</v>
      </c>
      <c r="D4084" s="1352">
        <v>35391.599999999999</v>
      </c>
    </row>
    <row r="4085" spans="1:4" s="977" customFormat="1" ht="18" customHeight="1" x14ac:dyDescent="0.2">
      <c r="A4085" s="1351" t="s">
        <v>7422</v>
      </c>
      <c r="B4085" s="1244" t="s">
        <v>7423</v>
      </c>
      <c r="C4085" s="1244" t="s">
        <v>7424</v>
      </c>
      <c r="D4085" s="1352">
        <v>43003.519999999997</v>
      </c>
    </row>
    <row r="4086" spans="1:4" s="977" customFormat="1" ht="18" customHeight="1" x14ac:dyDescent="0.2">
      <c r="A4086" s="1351" t="s">
        <v>7425</v>
      </c>
      <c r="B4086" s="1244" t="s">
        <v>7426</v>
      </c>
      <c r="C4086" s="1244" t="s">
        <v>7427</v>
      </c>
      <c r="D4086" s="1352">
        <v>8281</v>
      </c>
    </row>
    <row r="4087" spans="1:4" s="977" customFormat="1" ht="18" customHeight="1" x14ac:dyDescent="0.2">
      <c r="A4087" s="1351" t="s">
        <v>7428</v>
      </c>
      <c r="B4087" s="1244" t="s">
        <v>5983</v>
      </c>
      <c r="C4087" s="1244" t="s">
        <v>5984</v>
      </c>
      <c r="D4087" s="1352">
        <v>1677.73</v>
      </c>
    </row>
    <row r="4088" spans="1:4" s="977" customFormat="1" ht="18" customHeight="1" x14ac:dyDescent="0.2">
      <c r="A4088" s="1351" t="s">
        <v>7429</v>
      </c>
      <c r="B4088" s="1244" t="s">
        <v>7430</v>
      </c>
      <c r="C4088" s="1244" t="s">
        <v>7431</v>
      </c>
      <c r="D4088" s="1352">
        <v>689.99</v>
      </c>
    </row>
    <row r="4089" spans="1:4" s="977" customFormat="1" ht="18" customHeight="1" x14ac:dyDescent="0.2">
      <c r="A4089" s="1351" t="s">
        <v>7432</v>
      </c>
      <c r="B4089" s="1244" t="s">
        <v>7433</v>
      </c>
      <c r="C4089" s="1244" t="s">
        <v>7434</v>
      </c>
      <c r="D4089" s="1352">
        <v>45038.73</v>
      </c>
    </row>
    <row r="4090" spans="1:4" s="977" customFormat="1" ht="18" customHeight="1" x14ac:dyDescent="0.2">
      <c r="A4090" s="1351" t="s">
        <v>7435</v>
      </c>
      <c r="B4090" s="1244" t="s">
        <v>7436</v>
      </c>
      <c r="C4090" s="1244" t="s">
        <v>7437</v>
      </c>
      <c r="D4090" s="1352">
        <v>24360</v>
      </c>
    </row>
    <row r="4091" spans="1:4" s="977" customFormat="1" ht="18" customHeight="1" x14ac:dyDescent="0.2">
      <c r="A4091" s="1351" t="s">
        <v>7438</v>
      </c>
      <c r="B4091" s="1244" t="s">
        <v>7439</v>
      </c>
      <c r="C4091" s="1244" t="s">
        <v>7440</v>
      </c>
      <c r="D4091" s="1352">
        <v>6890.4</v>
      </c>
    </row>
    <row r="4092" spans="1:4" s="977" customFormat="1" ht="18" customHeight="1" x14ac:dyDescent="0.2">
      <c r="A4092" s="1351" t="s">
        <v>7441</v>
      </c>
      <c r="B4092" s="1244" t="s">
        <v>7439</v>
      </c>
      <c r="C4092" s="1244" t="s">
        <v>7440</v>
      </c>
      <c r="D4092" s="1352">
        <v>6890.4</v>
      </c>
    </row>
    <row r="4093" spans="1:4" s="977" customFormat="1" ht="18" customHeight="1" x14ac:dyDescent="0.2">
      <c r="A4093" s="1351" t="s">
        <v>7442</v>
      </c>
      <c r="B4093" s="1244" t="s">
        <v>2313</v>
      </c>
      <c r="C4093" s="1244" t="s">
        <v>2314</v>
      </c>
      <c r="D4093" s="1352">
        <v>1227.0999999999999</v>
      </c>
    </row>
    <row r="4094" spans="1:4" s="977" customFormat="1" ht="18" customHeight="1" x14ac:dyDescent="0.2">
      <c r="A4094" s="1351" t="s">
        <v>7443</v>
      </c>
      <c r="B4094" s="1244" t="s">
        <v>5983</v>
      </c>
      <c r="C4094" s="1244" t="s">
        <v>5984</v>
      </c>
      <c r="D4094" s="1352">
        <v>1677.74</v>
      </c>
    </row>
    <row r="4095" spans="1:4" s="977" customFormat="1" ht="18" customHeight="1" x14ac:dyDescent="0.2">
      <c r="A4095" s="1351" t="s">
        <v>7444</v>
      </c>
      <c r="B4095" s="1244" t="s">
        <v>4727</v>
      </c>
      <c r="C4095" s="1244" t="s">
        <v>5235</v>
      </c>
      <c r="D4095" s="1352">
        <v>11086.7</v>
      </c>
    </row>
    <row r="4096" spans="1:4" s="977" customFormat="1" ht="18" customHeight="1" x14ac:dyDescent="0.2">
      <c r="A4096" s="1351" t="s">
        <v>7445</v>
      </c>
      <c r="B4096" s="1244" t="s">
        <v>7446</v>
      </c>
      <c r="C4096" s="1244" t="s">
        <v>7447</v>
      </c>
      <c r="D4096" s="1352">
        <v>1999.01</v>
      </c>
    </row>
    <row r="4097" spans="1:4" s="977" customFormat="1" ht="18" customHeight="1" x14ac:dyDescent="0.2">
      <c r="A4097" s="1351" t="s">
        <v>7448</v>
      </c>
      <c r="B4097" s="1244" t="s">
        <v>7449</v>
      </c>
      <c r="C4097" s="1244" t="s">
        <v>7450</v>
      </c>
      <c r="D4097" s="1352">
        <v>9922.08</v>
      </c>
    </row>
    <row r="4098" spans="1:4" s="977" customFormat="1" ht="18" customHeight="1" x14ac:dyDescent="0.2">
      <c r="A4098" s="1351" t="s">
        <v>7451</v>
      </c>
      <c r="B4098" s="1244" t="s">
        <v>7311</v>
      </c>
      <c r="C4098" s="1244" t="s">
        <v>7312</v>
      </c>
      <c r="D4098" s="1352">
        <v>6006.62</v>
      </c>
    </row>
    <row r="4099" spans="1:4" s="977" customFormat="1" ht="18" customHeight="1" x14ac:dyDescent="0.2">
      <c r="A4099" s="1351" t="s">
        <v>7452</v>
      </c>
      <c r="B4099" s="1244" t="s">
        <v>7311</v>
      </c>
      <c r="C4099" s="1244" t="s">
        <v>7312</v>
      </c>
      <c r="D4099" s="1352">
        <v>6006.62</v>
      </c>
    </row>
    <row r="4100" spans="1:4" s="977" customFormat="1" ht="18" customHeight="1" x14ac:dyDescent="0.2">
      <c r="A4100" s="1351" t="s">
        <v>7453</v>
      </c>
      <c r="B4100" s="1244" t="s">
        <v>7311</v>
      </c>
      <c r="C4100" s="1244" t="s">
        <v>7312</v>
      </c>
      <c r="D4100" s="1352">
        <v>6006.62</v>
      </c>
    </row>
    <row r="4101" spans="1:4" s="977" customFormat="1" ht="18" customHeight="1" x14ac:dyDescent="0.2">
      <c r="A4101" s="1351" t="s">
        <v>7454</v>
      </c>
      <c r="B4101" s="1244" t="s">
        <v>7311</v>
      </c>
      <c r="C4101" s="1244" t="s">
        <v>7312</v>
      </c>
      <c r="D4101" s="1352">
        <v>6006.62</v>
      </c>
    </row>
    <row r="4102" spans="1:4" s="977" customFormat="1" ht="18" customHeight="1" x14ac:dyDescent="0.2">
      <c r="A4102" s="1351" t="s">
        <v>7455</v>
      </c>
      <c r="B4102" s="1244" t="s">
        <v>7311</v>
      </c>
      <c r="C4102" s="1244" t="s">
        <v>7312</v>
      </c>
      <c r="D4102" s="1352">
        <v>6006.62</v>
      </c>
    </row>
    <row r="4103" spans="1:4" s="977" customFormat="1" ht="18" customHeight="1" x14ac:dyDescent="0.2">
      <c r="A4103" s="1351" t="s">
        <v>7456</v>
      </c>
      <c r="B4103" s="1244" t="s">
        <v>7311</v>
      </c>
      <c r="C4103" s="1244" t="s">
        <v>7312</v>
      </c>
      <c r="D4103" s="1352">
        <v>6006.62</v>
      </c>
    </row>
    <row r="4104" spans="1:4" s="977" customFormat="1" ht="18" customHeight="1" x14ac:dyDescent="0.2">
      <c r="A4104" s="1351" t="s">
        <v>7457</v>
      </c>
      <c r="B4104" s="1244" t="s">
        <v>7311</v>
      </c>
      <c r="C4104" s="1244" t="s">
        <v>7312</v>
      </c>
      <c r="D4104" s="1352">
        <v>6006.62</v>
      </c>
    </row>
    <row r="4105" spans="1:4" s="977" customFormat="1" ht="18" customHeight="1" x14ac:dyDescent="0.2">
      <c r="A4105" s="1351" t="s">
        <v>7458</v>
      </c>
      <c r="B4105" s="1244" t="s">
        <v>7311</v>
      </c>
      <c r="C4105" s="1244" t="s">
        <v>7312</v>
      </c>
      <c r="D4105" s="1352">
        <v>6006.62</v>
      </c>
    </row>
    <row r="4106" spans="1:4" s="977" customFormat="1" ht="18" customHeight="1" x14ac:dyDescent="0.2">
      <c r="A4106" s="1351" t="s">
        <v>7459</v>
      </c>
      <c r="B4106" s="1244" t="s">
        <v>7311</v>
      </c>
      <c r="C4106" s="1244" t="s">
        <v>7312</v>
      </c>
      <c r="D4106" s="1352">
        <v>6006.62</v>
      </c>
    </row>
    <row r="4107" spans="1:4" s="977" customFormat="1" ht="18" customHeight="1" x14ac:dyDescent="0.2">
      <c r="A4107" s="1351" t="s">
        <v>7460</v>
      </c>
      <c r="B4107" s="1244" t="s">
        <v>7311</v>
      </c>
      <c r="C4107" s="1244" t="s">
        <v>7312</v>
      </c>
      <c r="D4107" s="1352">
        <v>6006.62</v>
      </c>
    </row>
    <row r="4108" spans="1:4" s="977" customFormat="1" ht="18" customHeight="1" x14ac:dyDescent="0.2">
      <c r="A4108" s="1351" t="s">
        <v>7461</v>
      </c>
      <c r="B4108" s="1244" t="s">
        <v>7311</v>
      </c>
      <c r="C4108" s="1244" t="s">
        <v>7312</v>
      </c>
      <c r="D4108" s="1352">
        <v>6006.62</v>
      </c>
    </row>
    <row r="4109" spans="1:4" s="977" customFormat="1" ht="18" customHeight="1" x14ac:dyDescent="0.2">
      <c r="A4109" s="1351" t="s">
        <v>7462</v>
      </c>
      <c r="B4109" s="1244" t="s">
        <v>7311</v>
      </c>
      <c r="C4109" s="1244" t="s">
        <v>7312</v>
      </c>
      <c r="D4109" s="1352">
        <v>6006.62</v>
      </c>
    </row>
    <row r="4110" spans="1:4" s="977" customFormat="1" ht="18" customHeight="1" x14ac:dyDescent="0.2">
      <c r="A4110" s="1351" t="s">
        <v>7463</v>
      </c>
      <c r="B4110" s="1244" t="s">
        <v>7311</v>
      </c>
      <c r="C4110" s="1244" t="s">
        <v>7312</v>
      </c>
      <c r="D4110" s="1352">
        <v>6006.62</v>
      </c>
    </row>
    <row r="4111" spans="1:4" s="977" customFormat="1" ht="18" customHeight="1" x14ac:dyDescent="0.2">
      <c r="A4111" s="1351" t="s">
        <v>7464</v>
      </c>
      <c r="B4111" s="1244" t="s">
        <v>7311</v>
      </c>
      <c r="C4111" s="1244" t="s">
        <v>7312</v>
      </c>
      <c r="D4111" s="1352">
        <v>6006.62</v>
      </c>
    </row>
    <row r="4112" spans="1:4" s="977" customFormat="1" ht="18" customHeight="1" x14ac:dyDescent="0.2">
      <c r="A4112" s="1351" t="s">
        <v>7465</v>
      </c>
      <c r="B4112" s="1244" t="s">
        <v>7311</v>
      </c>
      <c r="C4112" s="1244" t="s">
        <v>7312</v>
      </c>
      <c r="D4112" s="1352">
        <v>6006.62</v>
      </c>
    </row>
    <row r="4113" spans="1:4" s="977" customFormat="1" ht="18" customHeight="1" x14ac:dyDescent="0.2">
      <c r="A4113" s="1351" t="s">
        <v>7466</v>
      </c>
      <c r="B4113" s="1244" t="s">
        <v>2466</v>
      </c>
      <c r="C4113" s="1244" t="s">
        <v>2467</v>
      </c>
      <c r="D4113" s="1352">
        <v>1949.25</v>
      </c>
    </row>
    <row r="4114" spans="1:4" s="977" customFormat="1" ht="18" customHeight="1" x14ac:dyDescent="0.2">
      <c r="A4114" s="1351" t="s">
        <v>7467</v>
      </c>
      <c r="B4114" s="1244" t="s">
        <v>7311</v>
      </c>
      <c r="C4114" s="1244" t="s">
        <v>7312</v>
      </c>
      <c r="D4114" s="1352">
        <v>6006.62</v>
      </c>
    </row>
    <row r="4115" spans="1:4" s="977" customFormat="1" ht="18" customHeight="1" x14ac:dyDescent="0.2">
      <c r="A4115" s="1351" t="s">
        <v>7468</v>
      </c>
      <c r="B4115" s="1244" t="s">
        <v>7311</v>
      </c>
      <c r="C4115" s="1244" t="s">
        <v>7312</v>
      </c>
      <c r="D4115" s="1352">
        <v>6006.62</v>
      </c>
    </row>
    <row r="4116" spans="1:4" s="977" customFormat="1" ht="18" customHeight="1" x14ac:dyDescent="0.2">
      <c r="A4116" s="1351" t="s">
        <v>7469</v>
      </c>
      <c r="B4116" s="1244" t="s">
        <v>7311</v>
      </c>
      <c r="C4116" s="1244" t="s">
        <v>7312</v>
      </c>
      <c r="D4116" s="1352">
        <v>6006.62</v>
      </c>
    </row>
    <row r="4117" spans="1:4" s="977" customFormat="1" ht="18" customHeight="1" x14ac:dyDescent="0.2">
      <c r="A4117" s="1351" t="s">
        <v>7470</v>
      </c>
      <c r="B4117" s="1244" t="s">
        <v>7311</v>
      </c>
      <c r="C4117" s="1244" t="s">
        <v>7312</v>
      </c>
      <c r="D4117" s="1352">
        <v>6006.62</v>
      </c>
    </row>
    <row r="4118" spans="1:4" s="977" customFormat="1" ht="18" customHeight="1" x14ac:dyDescent="0.2">
      <c r="A4118" s="1351" t="s">
        <v>7471</v>
      </c>
      <c r="B4118" s="1244" t="s">
        <v>7311</v>
      </c>
      <c r="C4118" s="1244" t="s">
        <v>7312</v>
      </c>
      <c r="D4118" s="1352">
        <v>6006.62</v>
      </c>
    </row>
    <row r="4119" spans="1:4" s="977" customFormat="1" ht="18" customHeight="1" x14ac:dyDescent="0.2">
      <c r="A4119" s="1351" t="s">
        <v>7472</v>
      </c>
      <c r="B4119" s="1244" t="s">
        <v>7311</v>
      </c>
      <c r="C4119" s="1244" t="s">
        <v>7312</v>
      </c>
      <c r="D4119" s="1352">
        <v>6006.62</v>
      </c>
    </row>
    <row r="4120" spans="1:4" s="977" customFormat="1" ht="18" customHeight="1" x14ac:dyDescent="0.2">
      <c r="A4120" s="1351" t="s">
        <v>7473</v>
      </c>
      <c r="B4120" s="1244" t="s">
        <v>7311</v>
      </c>
      <c r="C4120" s="1244" t="s">
        <v>7312</v>
      </c>
      <c r="D4120" s="1352">
        <v>6006.62</v>
      </c>
    </row>
    <row r="4121" spans="1:4" s="977" customFormat="1" ht="18" customHeight="1" x14ac:dyDescent="0.2">
      <c r="A4121" s="1351" t="s">
        <v>7474</v>
      </c>
      <c r="B4121" s="1244" t="s">
        <v>7311</v>
      </c>
      <c r="C4121" s="1244" t="s">
        <v>7312</v>
      </c>
      <c r="D4121" s="1352">
        <v>6006.62</v>
      </c>
    </row>
    <row r="4122" spans="1:4" s="977" customFormat="1" ht="18" customHeight="1" x14ac:dyDescent="0.2">
      <c r="A4122" s="1351" t="s">
        <v>7475</v>
      </c>
      <c r="B4122" s="1244" t="s">
        <v>7311</v>
      </c>
      <c r="C4122" s="1244" t="s">
        <v>7312</v>
      </c>
      <c r="D4122" s="1352">
        <v>6006.62</v>
      </c>
    </row>
    <row r="4123" spans="1:4" s="977" customFormat="1" ht="18" customHeight="1" x14ac:dyDescent="0.2">
      <c r="A4123" s="1351" t="s">
        <v>7476</v>
      </c>
      <c r="B4123" s="1244" t="s">
        <v>7311</v>
      </c>
      <c r="C4123" s="1244" t="s">
        <v>7312</v>
      </c>
      <c r="D4123" s="1352">
        <v>6006.62</v>
      </c>
    </row>
    <row r="4124" spans="1:4" s="977" customFormat="1" ht="18" customHeight="1" x14ac:dyDescent="0.2">
      <c r="A4124" s="1351" t="s">
        <v>7477</v>
      </c>
      <c r="B4124" s="1244" t="s">
        <v>7478</v>
      </c>
      <c r="C4124" s="1244" t="s">
        <v>7479</v>
      </c>
      <c r="D4124" s="1352">
        <v>1761.89</v>
      </c>
    </row>
    <row r="4125" spans="1:4" s="977" customFormat="1" ht="18" customHeight="1" x14ac:dyDescent="0.2">
      <c r="A4125" s="1351" t="s">
        <v>7480</v>
      </c>
      <c r="B4125" s="1244" t="s">
        <v>7311</v>
      </c>
      <c r="C4125" s="1244" t="s">
        <v>7312</v>
      </c>
      <c r="D4125" s="1352">
        <v>6006.62</v>
      </c>
    </row>
    <row r="4126" spans="1:4" s="977" customFormat="1" ht="18" customHeight="1" x14ac:dyDescent="0.2">
      <c r="A4126" s="1351" t="s">
        <v>7481</v>
      </c>
      <c r="B4126" s="1244" t="s">
        <v>7311</v>
      </c>
      <c r="C4126" s="1244" t="s">
        <v>7312</v>
      </c>
      <c r="D4126" s="1352">
        <v>6006.62</v>
      </c>
    </row>
    <row r="4127" spans="1:4" s="977" customFormat="1" ht="18" customHeight="1" x14ac:dyDescent="0.2">
      <c r="A4127" s="1351" t="s">
        <v>7482</v>
      </c>
      <c r="B4127" s="1244" t="s">
        <v>7311</v>
      </c>
      <c r="C4127" s="1244" t="s">
        <v>7312</v>
      </c>
      <c r="D4127" s="1352">
        <v>6006.62</v>
      </c>
    </row>
    <row r="4128" spans="1:4" s="977" customFormat="1" ht="18" customHeight="1" x14ac:dyDescent="0.2">
      <c r="A4128" s="1351" t="s">
        <v>7483</v>
      </c>
      <c r="B4128" s="1244" t="s">
        <v>7311</v>
      </c>
      <c r="C4128" s="1244" t="s">
        <v>7312</v>
      </c>
      <c r="D4128" s="1352">
        <v>6006.62</v>
      </c>
    </row>
    <row r="4129" spans="1:4" s="977" customFormat="1" ht="18" customHeight="1" x14ac:dyDescent="0.2">
      <c r="A4129" s="1351" t="s">
        <v>7484</v>
      </c>
      <c r="B4129" s="1244" t="s">
        <v>7311</v>
      </c>
      <c r="C4129" s="1244" t="s">
        <v>7312</v>
      </c>
      <c r="D4129" s="1352">
        <v>6006.62</v>
      </c>
    </row>
    <row r="4130" spans="1:4" s="977" customFormat="1" ht="18" customHeight="1" x14ac:dyDescent="0.2">
      <c r="A4130" s="1351" t="s">
        <v>7485</v>
      </c>
      <c r="B4130" s="1244" t="s">
        <v>7486</v>
      </c>
      <c r="C4130" s="1244" t="s">
        <v>7487</v>
      </c>
      <c r="D4130" s="1352">
        <v>5452</v>
      </c>
    </row>
    <row r="4131" spans="1:4" s="977" customFormat="1" ht="18" customHeight="1" x14ac:dyDescent="0.2">
      <c r="A4131" s="1351" t="s">
        <v>7488</v>
      </c>
      <c r="B4131" s="1244" t="s">
        <v>7486</v>
      </c>
      <c r="C4131" s="1244" t="s">
        <v>7487</v>
      </c>
      <c r="D4131" s="1352">
        <v>5452</v>
      </c>
    </row>
    <row r="4132" spans="1:4" s="977" customFormat="1" ht="18" customHeight="1" x14ac:dyDescent="0.2">
      <c r="A4132" s="1351" t="s">
        <v>7489</v>
      </c>
      <c r="B4132" s="1244" t="s">
        <v>7490</v>
      </c>
      <c r="C4132" s="1244" t="s">
        <v>7491</v>
      </c>
      <c r="D4132" s="1352">
        <v>9502.84</v>
      </c>
    </row>
    <row r="4133" spans="1:4" s="977" customFormat="1" ht="18" customHeight="1" x14ac:dyDescent="0.2">
      <c r="A4133" s="1351" t="s">
        <v>7492</v>
      </c>
      <c r="B4133" s="1244" t="s">
        <v>7490</v>
      </c>
      <c r="C4133" s="1244" t="s">
        <v>7491</v>
      </c>
      <c r="D4133" s="1352">
        <v>9502.84</v>
      </c>
    </row>
    <row r="4134" spans="1:4" s="977" customFormat="1" ht="18" customHeight="1" x14ac:dyDescent="0.2">
      <c r="A4134" s="1351" t="s">
        <v>7493</v>
      </c>
      <c r="B4134" s="1244" t="s">
        <v>7490</v>
      </c>
      <c r="C4134" s="1244" t="s">
        <v>7491</v>
      </c>
      <c r="D4134" s="1352">
        <v>9502.84</v>
      </c>
    </row>
    <row r="4135" spans="1:4" s="977" customFormat="1" ht="18" customHeight="1" x14ac:dyDescent="0.2">
      <c r="A4135" s="1351" t="s">
        <v>7494</v>
      </c>
      <c r="B4135" s="1244" t="s">
        <v>2853</v>
      </c>
      <c r="C4135" s="1244" t="s">
        <v>2854</v>
      </c>
      <c r="D4135" s="1352">
        <v>2535.67</v>
      </c>
    </row>
    <row r="4136" spans="1:4" s="977" customFormat="1" ht="18" customHeight="1" x14ac:dyDescent="0.2">
      <c r="A4136" s="1351" t="s">
        <v>7495</v>
      </c>
      <c r="B4136" s="1244" t="s">
        <v>7496</v>
      </c>
      <c r="C4136" s="1244" t="s">
        <v>7497</v>
      </c>
      <c r="D4136" s="1352">
        <v>7991.24</v>
      </c>
    </row>
    <row r="4137" spans="1:4" s="977" customFormat="1" ht="18" customHeight="1" x14ac:dyDescent="0.2">
      <c r="A4137" s="1351" t="s">
        <v>7498</v>
      </c>
      <c r="B4137" s="1244" t="s">
        <v>7496</v>
      </c>
      <c r="C4137" s="1244" t="s">
        <v>7497</v>
      </c>
      <c r="D4137" s="1352">
        <v>7991.24</v>
      </c>
    </row>
    <row r="4138" spans="1:4" s="977" customFormat="1" ht="18" customHeight="1" x14ac:dyDescent="0.2">
      <c r="A4138" s="1351" t="s">
        <v>7499</v>
      </c>
      <c r="B4138" s="1244" t="s">
        <v>7496</v>
      </c>
      <c r="C4138" s="1244" t="s">
        <v>7497</v>
      </c>
      <c r="D4138" s="1352">
        <v>7991.24</v>
      </c>
    </row>
    <row r="4139" spans="1:4" s="977" customFormat="1" ht="18" customHeight="1" x14ac:dyDescent="0.2">
      <c r="A4139" s="1351" t="s">
        <v>7500</v>
      </c>
      <c r="B4139" s="1244" t="s">
        <v>7496</v>
      </c>
      <c r="C4139" s="1244" t="s">
        <v>7497</v>
      </c>
      <c r="D4139" s="1352">
        <v>7991.24</v>
      </c>
    </row>
    <row r="4140" spans="1:4" s="977" customFormat="1" ht="18" customHeight="1" x14ac:dyDescent="0.2">
      <c r="A4140" s="1351" t="s">
        <v>7501</v>
      </c>
      <c r="B4140" s="1244" t="s">
        <v>7502</v>
      </c>
      <c r="C4140" s="1244" t="s">
        <v>7503</v>
      </c>
      <c r="D4140" s="1352">
        <v>3329.2</v>
      </c>
    </row>
    <row r="4141" spans="1:4" s="977" customFormat="1" ht="18" customHeight="1" x14ac:dyDescent="0.2">
      <c r="A4141" s="1351" t="s">
        <v>7504</v>
      </c>
      <c r="B4141" s="1244" t="s">
        <v>7502</v>
      </c>
      <c r="C4141" s="1244" t="s">
        <v>7503</v>
      </c>
      <c r="D4141" s="1352">
        <v>3329.2</v>
      </c>
    </row>
    <row r="4142" spans="1:4" s="977" customFormat="1" ht="18" customHeight="1" x14ac:dyDescent="0.2">
      <c r="A4142" s="1351" t="s">
        <v>7505</v>
      </c>
      <c r="B4142" s="1244" t="s">
        <v>7502</v>
      </c>
      <c r="C4142" s="1244" t="s">
        <v>7503</v>
      </c>
      <c r="D4142" s="1352">
        <v>3329.2</v>
      </c>
    </row>
    <row r="4143" spans="1:4" s="977" customFormat="1" ht="18" customHeight="1" x14ac:dyDescent="0.2">
      <c r="A4143" s="1351" t="s">
        <v>7506</v>
      </c>
      <c r="B4143" s="1244" t="s">
        <v>7507</v>
      </c>
      <c r="C4143" s="1244" t="s">
        <v>7508</v>
      </c>
      <c r="D4143" s="1352">
        <v>11406.42</v>
      </c>
    </row>
    <row r="4144" spans="1:4" s="977" customFormat="1" ht="18" customHeight="1" x14ac:dyDescent="0.2">
      <c r="A4144" s="1351" t="s">
        <v>7509</v>
      </c>
      <c r="B4144" s="1244" t="s">
        <v>7510</v>
      </c>
      <c r="C4144" s="1244" t="s">
        <v>7511</v>
      </c>
      <c r="D4144" s="1352">
        <v>1477.98</v>
      </c>
    </row>
    <row r="4145" spans="1:4" s="977" customFormat="1" ht="18" customHeight="1" x14ac:dyDescent="0.2">
      <c r="A4145" s="1351" t="s">
        <v>7512</v>
      </c>
      <c r="B4145" s="1244" t="s">
        <v>7513</v>
      </c>
      <c r="C4145" s="1244" t="s">
        <v>7514</v>
      </c>
      <c r="D4145" s="1352">
        <v>4002</v>
      </c>
    </row>
    <row r="4146" spans="1:4" s="977" customFormat="1" ht="18" customHeight="1" x14ac:dyDescent="0.2">
      <c r="A4146" s="1351" t="s">
        <v>7515</v>
      </c>
      <c r="B4146" s="1244" t="s">
        <v>7513</v>
      </c>
      <c r="C4146" s="1244" t="s">
        <v>7514</v>
      </c>
      <c r="D4146" s="1352">
        <v>4002</v>
      </c>
    </row>
    <row r="4147" spans="1:4" s="977" customFormat="1" ht="18" customHeight="1" x14ac:dyDescent="0.2">
      <c r="A4147" s="1351" t="s">
        <v>7516</v>
      </c>
      <c r="B4147" s="1244" t="s">
        <v>7517</v>
      </c>
      <c r="C4147" s="1244" t="s">
        <v>7518</v>
      </c>
      <c r="D4147" s="1352">
        <v>8965.18</v>
      </c>
    </row>
    <row r="4148" spans="1:4" s="977" customFormat="1" ht="18" customHeight="1" x14ac:dyDescent="0.2">
      <c r="A4148" s="1351" t="s">
        <v>7519</v>
      </c>
      <c r="B4148" s="1244" t="s">
        <v>7520</v>
      </c>
      <c r="C4148" s="1244" t="s">
        <v>7521</v>
      </c>
      <c r="D4148" s="1352">
        <v>17882</v>
      </c>
    </row>
    <row r="4149" spans="1:4" s="977" customFormat="1" ht="18" customHeight="1" x14ac:dyDescent="0.2">
      <c r="A4149" s="1351" t="s">
        <v>7522</v>
      </c>
      <c r="B4149" s="1244" t="s">
        <v>7520</v>
      </c>
      <c r="C4149" s="1244" t="s">
        <v>7521</v>
      </c>
      <c r="D4149" s="1352">
        <v>17882</v>
      </c>
    </row>
    <row r="4150" spans="1:4" s="977" customFormat="1" ht="18" customHeight="1" x14ac:dyDescent="0.2">
      <c r="A4150" s="1351" t="s">
        <v>7523</v>
      </c>
      <c r="B4150" s="1244" t="s">
        <v>7524</v>
      </c>
      <c r="C4150" s="1244" t="s">
        <v>7525</v>
      </c>
      <c r="D4150" s="1352">
        <v>6333.6</v>
      </c>
    </row>
    <row r="4151" spans="1:4" s="977" customFormat="1" ht="18" customHeight="1" x14ac:dyDescent="0.2">
      <c r="A4151" s="1351" t="s">
        <v>7526</v>
      </c>
      <c r="B4151" s="1244" t="s">
        <v>7527</v>
      </c>
      <c r="C4151" s="1244" t="s">
        <v>7528</v>
      </c>
      <c r="D4151" s="1352">
        <v>6143.36</v>
      </c>
    </row>
    <row r="4152" spans="1:4" s="977" customFormat="1" ht="18" customHeight="1" x14ac:dyDescent="0.2">
      <c r="A4152" s="1351" t="s">
        <v>7529</v>
      </c>
      <c r="B4152" s="1244" t="s">
        <v>7527</v>
      </c>
      <c r="C4152" s="1244" t="s">
        <v>7528</v>
      </c>
      <c r="D4152" s="1352">
        <v>6143.36</v>
      </c>
    </row>
    <row r="4153" spans="1:4" s="977" customFormat="1" ht="18" customHeight="1" x14ac:dyDescent="0.2">
      <c r="A4153" s="1351" t="s">
        <v>7530</v>
      </c>
      <c r="B4153" s="1244" t="s">
        <v>7531</v>
      </c>
      <c r="C4153" s="1244" t="s">
        <v>7532</v>
      </c>
      <c r="D4153" s="1352">
        <v>3108.8</v>
      </c>
    </row>
    <row r="4154" spans="1:4" s="977" customFormat="1" ht="18" customHeight="1" x14ac:dyDescent="0.2">
      <c r="A4154" s="1351" t="s">
        <v>7533</v>
      </c>
      <c r="B4154" s="1244" t="s">
        <v>7534</v>
      </c>
      <c r="C4154" s="1244" t="s">
        <v>7535</v>
      </c>
      <c r="D4154" s="1352">
        <v>7990</v>
      </c>
    </row>
    <row r="4155" spans="1:4" s="977" customFormat="1" ht="18" customHeight="1" x14ac:dyDescent="0.2">
      <c r="A4155" s="1351" t="s">
        <v>7536</v>
      </c>
      <c r="B4155" s="1244" t="s">
        <v>7537</v>
      </c>
      <c r="C4155" s="1244" t="s">
        <v>7538</v>
      </c>
      <c r="D4155" s="1352">
        <v>1595</v>
      </c>
    </row>
    <row r="4156" spans="1:4" s="977" customFormat="1" ht="18" customHeight="1" x14ac:dyDescent="0.2">
      <c r="A4156" s="1351" t="s">
        <v>7539</v>
      </c>
      <c r="B4156" s="1244" t="s">
        <v>7540</v>
      </c>
      <c r="C4156" s="1244" t="s">
        <v>7541</v>
      </c>
      <c r="D4156" s="1352">
        <v>5672.4</v>
      </c>
    </row>
    <row r="4157" spans="1:4" s="977" customFormat="1" ht="18" customHeight="1" x14ac:dyDescent="0.2">
      <c r="A4157" s="1351" t="s">
        <v>7542</v>
      </c>
      <c r="B4157" s="1244" t="s">
        <v>3968</v>
      </c>
      <c r="C4157" s="1244" t="s">
        <v>3969</v>
      </c>
      <c r="D4157" s="1352">
        <v>1</v>
      </c>
    </row>
    <row r="4158" spans="1:4" s="977" customFormat="1" ht="18" customHeight="1" x14ac:dyDescent="0.2">
      <c r="A4158" s="1351" t="s">
        <v>7543</v>
      </c>
      <c r="B4158" s="1244" t="s">
        <v>2873</v>
      </c>
      <c r="C4158" s="1244" t="s">
        <v>2874</v>
      </c>
      <c r="D4158" s="1352">
        <v>1840</v>
      </c>
    </row>
    <row r="4159" spans="1:4" s="977" customFormat="1" ht="18" customHeight="1" x14ac:dyDescent="0.2">
      <c r="A4159" s="1351" t="s">
        <v>7544</v>
      </c>
      <c r="B4159" s="1244" t="s">
        <v>7545</v>
      </c>
      <c r="C4159" s="1244" t="s">
        <v>7546</v>
      </c>
      <c r="D4159" s="1352">
        <v>9615.17</v>
      </c>
    </row>
    <row r="4160" spans="1:4" s="977" customFormat="1" ht="18" customHeight="1" x14ac:dyDescent="0.2">
      <c r="A4160" s="1351" t="s">
        <v>7547</v>
      </c>
      <c r="B4160" s="1244" t="s">
        <v>7548</v>
      </c>
      <c r="C4160" s="1244" t="s">
        <v>7549</v>
      </c>
      <c r="D4160" s="1352">
        <v>8468</v>
      </c>
    </row>
    <row r="4161" spans="1:4" s="977" customFormat="1" ht="18" customHeight="1" x14ac:dyDescent="0.2">
      <c r="A4161" s="1351" t="s">
        <v>7550</v>
      </c>
      <c r="B4161" s="1244" t="s">
        <v>3181</v>
      </c>
      <c r="C4161" s="1244" t="s">
        <v>3182</v>
      </c>
      <c r="D4161" s="1352">
        <v>1</v>
      </c>
    </row>
    <row r="4162" spans="1:4" s="977" customFormat="1" ht="18" customHeight="1" x14ac:dyDescent="0.2">
      <c r="A4162" s="1351" t="s">
        <v>7551</v>
      </c>
      <c r="B4162" s="1244" t="s">
        <v>7552</v>
      </c>
      <c r="C4162" s="1244" t="s">
        <v>7553</v>
      </c>
      <c r="D4162" s="1352">
        <v>27025</v>
      </c>
    </row>
    <row r="4163" spans="1:4" s="977" customFormat="1" ht="18" customHeight="1" x14ac:dyDescent="0.2">
      <c r="A4163" s="1351" t="s">
        <v>7554</v>
      </c>
      <c r="B4163" s="1244" t="s">
        <v>2313</v>
      </c>
      <c r="C4163" s="1244" t="s">
        <v>2314</v>
      </c>
      <c r="D4163" s="1352">
        <v>645.12</v>
      </c>
    </row>
    <row r="4164" spans="1:4" s="977" customFormat="1" ht="18" customHeight="1" x14ac:dyDescent="0.2">
      <c r="A4164" s="1351" t="s">
        <v>7555</v>
      </c>
      <c r="B4164" s="1244" t="s">
        <v>3968</v>
      </c>
      <c r="C4164" s="1244" t="s">
        <v>3969</v>
      </c>
      <c r="D4164" s="1352">
        <v>1</v>
      </c>
    </row>
    <row r="4165" spans="1:4" s="977" customFormat="1" ht="18" customHeight="1" x14ac:dyDescent="0.2">
      <c r="A4165" s="1351" t="s">
        <v>7556</v>
      </c>
      <c r="B4165" s="1244" t="s">
        <v>7557</v>
      </c>
      <c r="C4165" s="1244" t="s">
        <v>7558</v>
      </c>
      <c r="D4165" s="1352">
        <v>699</v>
      </c>
    </row>
    <row r="4166" spans="1:4" s="977" customFormat="1" ht="18" customHeight="1" x14ac:dyDescent="0.2">
      <c r="A4166" s="1351" t="s">
        <v>7559</v>
      </c>
      <c r="B4166" s="1244" t="s">
        <v>7560</v>
      </c>
      <c r="C4166" s="1244" t="s">
        <v>7561</v>
      </c>
      <c r="D4166" s="1352">
        <v>3883.6</v>
      </c>
    </row>
    <row r="4167" spans="1:4" s="977" customFormat="1" ht="18" customHeight="1" x14ac:dyDescent="0.2">
      <c r="A4167" s="1351" t="s">
        <v>7562</v>
      </c>
      <c r="B4167" s="1244" t="s">
        <v>7560</v>
      </c>
      <c r="C4167" s="1244" t="s">
        <v>7561</v>
      </c>
      <c r="D4167" s="1352">
        <v>3883.68</v>
      </c>
    </row>
    <row r="4168" spans="1:4" s="977" customFormat="1" ht="18" customHeight="1" x14ac:dyDescent="0.2">
      <c r="A4168" s="1351" t="s">
        <v>7563</v>
      </c>
      <c r="B4168" s="1244" t="s">
        <v>7560</v>
      </c>
      <c r="C4168" s="1244" t="s">
        <v>7561</v>
      </c>
      <c r="D4168" s="1352">
        <v>3883.68</v>
      </c>
    </row>
    <row r="4169" spans="1:4" s="977" customFormat="1" ht="18" customHeight="1" x14ac:dyDescent="0.2">
      <c r="A4169" s="1351" t="s">
        <v>7564</v>
      </c>
      <c r="B4169" s="1244" t="s">
        <v>7560</v>
      </c>
      <c r="C4169" s="1244" t="s">
        <v>7561</v>
      </c>
      <c r="D4169" s="1352">
        <v>3883.68</v>
      </c>
    </row>
    <row r="4170" spans="1:4" s="977" customFormat="1" ht="18" customHeight="1" x14ac:dyDescent="0.2">
      <c r="A4170" s="1351" t="s">
        <v>7565</v>
      </c>
      <c r="B4170" s="1244" t="s">
        <v>7560</v>
      </c>
      <c r="C4170" s="1244" t="s">
        <v>7561</v>
      </c>
      <c r="D4170" s="1352">
        <v>3883.68</v>
      </c>
    </row>
    <row r="4171" spans="1:4" s="977" customFormat="1" ht="18" customHeight="1" x14ac:dyDescent="0.2">
      <c r="A4171" s="1351" t="s">
        <v>7566</v>
      </c>
      <c r="B4171" s="1244" t="s">
        <v>7560</v>
      </c>
      <c r="C4171" s="1244" t="s">
        <v>7561</v>
      </c>
      <c r="D4171" s="1352">
        <v>3883.68</v>
      </c>
    </row>
    <row r="4172" spans="1:4" s="977" customFormat="1" ht="18" customHeight="1" x14ac:dyDescent="0.2">
      <c r="A4172" s="1351" t="s">
        <v>7567</v>
      </c>
      <c r="B4172" s="1244" t="s">
        <v>7560</v>
      </c>
      <c r="C4172" s="1244" t="s">
        <v>7561</v>
      </c>
      <c r="D4172" s="1352">
        <v>3883.68</v>
      </c>
    </row>
    <row r="4173" spans="1:4" s="977" customFormat="1" ht="18" customHeight="1" x14ac:dyDescent="0.2">
      <c r="A4173" s="1351" t="s">
        <v>7568</v>
      </c>
      <c r="B4173" s="1244" t="s">
        <v>7560</v>
      </c>
      <c r="C4173" s="1244" t="s">
        <v>7561</v>
      </c>
      <c r="D4173" s="1352">
        <v>3883.68</v>
      </c>
    </row>
    <row r="4174" spans="1:4" s="977" customFormat="1" ht="18" customHeight="1" x14ac:dyDescent="0.2">
      <c r="A4174" s="1351" t="s">
        <v>7569</v>
      </c>
      <c r="B4174" s="1244" t="s">
        <v>7560</v>
      </c>
      <c r="C4174" s="1244" t="s">
        <v>7561</v>
      </c>
      <c r="D4174" s="1352">
        <v>3883.68</v>
      </c>
    </row>
    <row r="4175" spans="1:4" s="977" customFormat="1" ht="18" customHeight="1" x14ac:dyDescent="0.2">
      <c r="A4175" s="1351" t="s">
        <v>7570</v>
      </c>
      <c r="B4175" s="1244" t="s">
        <v>7560</v>
      </c>
      <c r="C4175" s="1244" t="s">
        <v>7561</v>
      </c>
      <c r="D4175" s="1352">
        <v>3883.68</v>
      </c>
    </row>
    <row r="4176" spans="1:4" s="977" customFormat="1" ht="18" customHeight="1" x14ac:dyDescent="0.2">
      <c r="A4176" s="1351" t="s">
        <v>7571</v>
      </c>
      <c r="B4176" s="1244" t="s">
        <v>7560</v>
      </c>
      <c r="C4176" s="1244" t="s">
        <v>7561</v>
      </c>
      <c r="D4176" s="1352">
        <v>3883.68</v>
      </c>
    </row>
    <row r="4177" spans="1:4" s="977" customFormat="1" ht="18" customHeight="1" x14ac:dyDescent="0.2">
      <c r="A4177" s="1351" t="s">
        <v>7572</v>
      </c>
      <c r="B4177" s="1244" t="s">
        <v>7560</v>
      </c>
      <c r="C4177" s="1244" t="s">
        <v>7561</v>
      </c>
      <c r="D4177" s="1352">
        <v>3883.68</v>
      </c>
    </row>
    <row r="4178" spans="1:4" s="977" customFormat="1" ht="18" customHeight="1" x14ac:dyDescent="0.2">
      <c r="A4178" s="1351" t="s">
        <v>7573</v>
      </c>
      <c r="B4178" s="1244" t="s">
        <v>7560</v>
      </c>
      <c r="C4178" s="1244" t="s">
        <v>7561</v>
      </c>
      <c r="D4178" s="1352">
        <v>3883.68</v>
      </c>
    </row>
    <row r="4179" spans="1:4" s="977" customFormat="1" ht="18" customHeight="1" x14ac:dyDescent="0.2">
      <c r="A4179" s="1351" t="s">
        <v>7574</v>
      </c>
      <c r="B4179" s="1244" t="s">
        <v>7560</v>
      </c>
      <c r="C4179" s="1244" t="s">
        <v>7561</v>
      </c>
      <c r="D4179" s="1352">
        <v>3883.68</v>
      </c>
    </row>
    <row r="4180" spans="1:4" s="977" customFormat="1" ht="18" customHeight="1" x14ac:dyDescent="0.2">
      <c r="A4180" s="1351" t="s">
        <v>7575</v>
      </c>
      <c r="B4180" s="1244" t="s">
        <v>7560</v>
      </c>
      <c r="C4180" s="1244" t="s">
        <v>7561</v>
      </c>
      <c r="D4180" s="1352">
        <v>3883.68</v>
      </c>
    </row>
    <row r="4181" spans="1:4" s="977" customFormat="1" ht="18" customHeight="1" x14ac:dyDescent="0.2">
      <c r="A4181" s="1351" t="s">
        <v>7576</v>
      </c>
      <c r="B4181" s="1244" t="s">
        <v>7560</v>
      </c>
      <c r="C4181" s="1244" t="s">
        <v>7561</v>
      </c>
      <c r="D4181" s="1352">
        <v>3883.68</v>
      </c>
    </row>
    <row r="4182" spans="1:4" s="977" customFormat="1" ht="18" customHeight="1" x14ac:dyDescent="0.2">
      <c r="A4182" s="1351" t="s">
        <v>7577</v>
      </c>
      <c r="B4182" s="1244" t="s">
        <v>7560</v>
      </c>
      <c r="C4182" s="1244" t="s">
        <v>7561</v>
      </c>
      <c r="D4182" s="1352">
        <v>3883.68</v>
      </c>
    </row>
    <row r="4183" spans="1:4" s="977" customFormat="1" ht="18" customHeight="1" x14ac:dyDescent="0.2">
      <c r="A4183" s="1351" t="s">
        <v>7578</v>
      </c>
      <c r="B4183" s="1244" t="s">
        <v>7560</v>
      </c>
      <c r="C4183" s="1244" t="s">
        <v>7561</v>
      </c>
      <c r="D4183" s="1352">
        <v>3883.68</v>
      </c>
    </row>
    <row r="4184" spans="1:4" s="977" customFormat="1" ht="18" customHeight="1" x14ac:dyDescent="0.2">
      <c r="A4184" s="1351" t="s">
        <v>7579</v>
      </c>
      <c r="B4184" s="1244" t="s">
        <v>7560</v>
      </c>
      <c r="C4184" s="1244" t="s">
        <v>7561</v>
      </c>
      <c r="D4184" s="1352">
        <v>3883.68</v>
      </c>
    </row>
    <row r="4185" spans="1:4" s="977" customFormat="1" ht="18" customHeight="1" x14ac:dyDescent="0.2">
      <c r="A4185" s="1351" t="s">
        <v>7580</v>
      </c>
      <c r="B4185" s="1244" t="s">
        <v>7560</v>
      </c>
      <c r="C4185" s="1244" t="s">
        <v>7561</v>
      </c>
      <c r="D4185" s="1352">
        <v>3883.68</v>
      </c>
    </row>
    <row r="4186" spans="1:4" s="977" customFormat="1" ht="18" customHeight="1" x14ac:dyDescent="0.2">
      <c r="A4186" s="1351" t="s">
        <v>7581</v>
      </c>
      <c r="B4186" s="1244" t="s">
        <v>7560</v>
      </c>
      <c r="C4186" s="1244" t="s">
        <v>7561</v>
      </c>
      <c r="D4186" s="1352">
        <v>3883.68</v>
      </c>
    </row>
    <row r="4187" spans="1:4" s="977" customFormat="1" ht="18" customHeight="1" x14ac:dyDescent="0.2">
      <c r="A4187" s="1351" t="s">
        <v>7582</v>
      </c>
      <c r="B4187" s="1244" t="s">
        <v>7560</v>
      </c>
      <c r="C4187" s="1244" t="s">
        <v>7561</v>
      </c>
      <c r="D4187" s="1352">
        <v>3883.68</v>
      </c>
    </row>
    <row r="4188" spans="1:4" s="977" customFormat="1" ht="18" customHeight="1" x14ac:dyDescent="0.2">
      <c r="A4188" s="1351" t="s">
        <v>7583</v>
      </c>
      <c r="B4188" s="1244" t="s">
        <v>7560</v>
      </c>
      <c r="C4188" s="1244" t="s">
        <v>7561</v>
      </c>
      <c r="D4188" s="1352">
        <v>3883.68</v>
      </c>
    </row>
    <row r="4189" spans="1:4" s="977" customFormat="1" ht="18" customHeight="1" x14ac:dyDescent="0.2">
      <c r="A4189" s="1351" t="s">
        <v>7584</v>
      </c>
      <c r="B4189" s="1244" t="s">
        <v>7560</v>
      </c>
      <c r="C4189" s="1244" t="s">
        <v>7561</v>
      </c>
      <c r="D4189" s="1352">
        <v>3883.68</v>
      </c>
    </row>
    <row r="4190" spans="1:4" s="977" customFormat="1" ht="18" customHeight="1" x14ac:dyDescent="0.2">
      <c r="A4190" s="1351" t="s">
        <v>7585</v>
      </c>
      <c r="B4190" s="1244" t="s">
        <v>7560</v>
      </c>
      <c r="C4190" s="1244" t="s">
        <v>7561</v>
      </c>
      <c r="D4190" s="1352">
        <v>3883.68</v>
      </c>
    </row>
    <row r="4191" spans="1:4" s="977" customFormat="1" ht="18" customHeight="1" x14ac:dyDescent="0.2">
      <c r="A4191" s="1351" t="s">
        <v>7586</v>
      </c>
      <c r="B4191" s="1244" t="s">
        <v>7560</v>
      </c>
      <c r="C4191" s="1244" t="s">
        <v>7561</v>
      </c>
      <c r="D4191" s="1352">
        <v>3883.68</v>
      </c>
    </row>
    <row r="4192" spans="1:4" s="977" customFormat="1" ht="18" customHeight="1" x14ac:dyDescent="0.2">
      <c r="A4192" s="1351" t="s">
        <v>7587</v>
      </c>
      <c r="B4192" s="1244" t="s">
        <v>7560</v>
      </c>
      <c r="C4192" s="1244" t="s">
        <v>7561</v>
      </c>
      <c r="D4192" s="1352">
        <v>3883.68</v>
      </c>
    </row>
    <row r="4193" spans="1:4" s="977" customFormat="1" ht="18" customHeight="1" x14ac:dyDescent="0.2">
      <c r="A4193" s="1351" t="s">
        <v>7588</v>
      </c>
      <c r="B4193" s="1244" t="s">
        <v>7560</v>
      </c>
      <c r="C4193" s="1244" t="s">
        <v>7561</v>
      </c>
      <c r="D4193" s="1352">
        <v>3883.68</v>
      </c>
    </row>
    <row r="4194" spans="1:4" s="977" customFormat="1" ht="18" customHeight="1" x14ac:dyDescent="0.2">
      <c r="A4194" s="1351" t="s">
        <v>7589</v>
      </c>
      <c r="B4194" s="1244" t="s">
        <v>7560</v>
      </c>
      <c r="C4194" s="1244" t="s">
        <v>7561</v>
      </c>
      <c r="D4194" s="1352">
        <v>3883.68</v>
      </c>
    </row>
    <row r="4195" spans="1:4" s="977" customFormat="1" ht="18" customHeight="1" x14ac:dyDescent="0.2">
      <c r="A4195" s="1351" t="s">
        <v>7590</v>
      </c>
      <c r="B4195" s="1244" t="s">
        <v>7560</v>
      </c>
      <c r="C4195" s="1244" t="s">
        <v>7561</v>
      </c>
      <c r="D4195" s="1352">
        <v>3883.68</v>
      </c>
    </row>
    <row r="4196" spans="1:4" s="977" customFormat="1" ht="18" customHeight="1" x14ac:dyDescent="0.2">
      <c r="A4196" s="1351" t="s">
        <v>7591</v>
      </c>
      <c r="B4196" s="1244" t="s">
        <v>7560</v>
      </c>
      <c r="C4196" s="1244" t="s">
        <v>7561</v>
      </c>
      <c r="D4196" s="1352">
        <v>3883.68</v>
      </c>
    </row>
    <row r="4197" spans="1:4" s="977" customFormat="1" ht="18" customHeight="1" x14ac:dyDescent="0.2">
      <c r="A4197" s="1351" t="s">
        <v>7592</v>
      </c>
      <c r="B4197" s="1244" t="s">
        <v>7560</v>
      </c>
      <c r="C4197" s="1244" t="s">
        <v>7561</v>
      </c>
      <c r="D4197" s="1352">
        <v>3883.68</v>
      </c>
    </row>
    <row r="4198" spans="1:4" s="977" customFormat="1" ht="18" customHeight="1" x14ac:dyDescent="0.2">
      <c r="A4198" s="1351" t="s">
        <v>7593</v>
      </c>
      <c r="B4198" s="1244" t="s">
        <v>7560</v>
      </c>
      <c r="C4198" s="1244" t="s">
        <v>7561</v>
      </c>
      <c r="D4198" s="1352">
        <v>3883.68</v>
      </c>
    </row>
    <row r="4199" spans="1:4" s="977" customFormat="1" ht="18" customHeight="1" x14ac:dyDescent="0.2">
      <c r="A4199" s="1351" t="s">
        <v>7594</v>
      </c>
      <c r="B4199" s="1244" t="s">
        <v>7560</v>
      </c>
      <c r="C4199" s="1244" t="s">
        <v>7561</v>
      </c>
      <c r="D4199" s="1352">
        <v>3883.68</v>
      </c>
    </row>
    <row r="4200" spans="1:4" s="977" customFormat="1" ht="18" customHeight="1" x14ac:dyDescent="0.2">
      <c r="A4200" s="1351" t="s">
        <v>7595</v>
      </c>
      <c r="B4200" s="1244" t="s">
        <v>7560</v>
      </c>
      <c r="C4200" s="1244" t="s">
        <v>7561</v>
      </c>
      <c r="D4200" s="1352">
        <v>3883.68</v>
      </c>
    </row>
    <row r="4201" spans="1:4" s="977" customFormat="1" ht="18" customHeight="1" x14ac:dyDescent="0.2">
      <c r="A4201" s="1351" t="s">
        <v>7596</v>
      </c>
      <c r="B4201" s="1244" t="s">
        <v>7560</v>
      </c>
      <c r="C4201" s="1244" t="s">
        <v>7561</v>
      </c>
      <c r="D4201" s="1352">
        <v>3883.68</v>
      </c>
    </row>
    <row r="4202" spans="1:4" s="977" customFormat="1" ht="18" customHeight="1" x14ac:dyDescent="0.2">
      <c r="A4202" s="1351" t="s">
        <v>7597</v>
      </c>
      <c r="B4202" s="1244" t="s">
        <v>7560</v>
      </c>
      <c r="C4202" s="1244" t="s">
        <v>7561</v>
      </c>
      <c r="D4202" s="1352">
        <v>3883.68</v>
      </c>
    </row>
    <row r="4203" spans="1:4" s="977" customFormat="1" ht="18" customHeight="1" x14ac:dyDescent="0.2">
      <c r="A4203" s="1351" t="s">
        <v>7598</v>
      </c>
      <c r="B4203" s="1244" t="s">
        <v>7560</v>
      </c>
      <c r="C4203" s="1244" t="s">
        <v>7561</v>
      </c>
      <c r="D4203" s="1352">
        <v>3883.68</v>
      </c>
    </row>
    <row r="4204" spans="1:4" s="977" customFormat="1" ht="18" customHeight="1" x14ac:dyDescent="0.2">
      <c r="A4204" s="1351" t="s">
        <v>7599</v>
      </c>
      <c r="B4204" s="1244" t="s">
        <v>7560</v>
      </c>
      <c r="C4204" s="1244" t="s">
        <v>7561</v>
      </c>
      <c r="D4204" s="1352">
        <v>3883.68</v>
      </c>
    </row>
    <row r="4205" spans="1:4" s="977" customFormat="1" ht="18" customHeight="1" x14ac:dyDescent="0.2">
      <c r="A4205" s="1351" t="s">
        <v>7600</v>
      </c>
      <c r="B4205" s="1244" t="s">
        <v>7560</v>
      </c>
      <c r="C4205" s="1244" t="s">
        <v>7561</v>
      </c>
      <c r="D4205" s="1352">
        <v>3883.68</v>
      </c>
    </row>
    <row r="4206" spans="1:4" s="977" customFormat="1" ht="18" customHeight="1" x14ac:dyDescent="0.2">
      <c r="A4206" s="1351" t="s">
        <v>7601</v>
      </c>
      <c r="B4206" s="1244" t="s">
        <v>7560</v>
      </c>
      <c r="C4206" s="1244" t="s">
        <v>7561</v>
      </c>
      <c r="D4206" s="1352">
        <v>3883.68</v>
      </c>
    </row>
    <row r="4207" spans="1:4" s="977" customFormat="1" ht="18" customHeight="1" x14ac:dyDescent="0.2">
      <c r="A4207" s="1351" t="s">
        <v>7602</v>
      </c>
      <c r="B4207" s="1244" t="s">
        <v>7560</v>
      </c>
      <c r="C4207" s="1244" t="s">
        <v>7561</v>
      </c>
      <c r="D4207" s="1352">
        <v>3883.68</v>
      </c>
    </row>
    <row r="4208" spans="1:4" s="977" customFormat="1" ht="18" customHeight="1" x14ac:dyDescent="0.2">
      <c r="A4208" s="1351" t="s">
        <v>7603</v>
      </c>
      <c r="B4208" s="1244" t="s">
        <v>7560</v>
      </c>
      <c r="C4208" s="1244" t="s">
        <v>7561</v>
      </c>
      <c r="D4208" s="1352">
        <v>3883.68</v>
      </c>
    </row>
    <row r="4209" spans="1:4" s="977" customFormat="1" ht="18" customHeight="1" x14ac:dyDescent="0.2">
      <c r="A4209" s="1351" t="s">
        <v>7604</v>
      </c>
      <c r="B4209" s="1244" t="s">
        <v>7560</v>
      </c>
      <c r="C4209" s="1244" t="s">
        <v>7561</v>
      </c>
      <c r="D4209" s="1352">
        <v>3883.68</v>
      </c>
    </row>
    <row r="4210" spans="1:4" s="977" customFormat="1" ht="18" customHeight="1" x14ac:dyDescent="0.2">
      <c r="A4210" s="1351" t="s">
        <v>7605</v>
      </c>
      <c r="B4210" s="1244" t="s">
        <v>7560</v>
      </c>
      <c r="C4210" s="1244" t="s">
        <v>7561</v>
      </c>
      <c r="D4210" s="1352">
        <v>3883.68</v>
      </c>
    </row>
    <row r="4211" spans="1:4" s="977" customFormat="1" ht="18" customHeight="1" x14ac:dyDescent="0.2">
      <c r="A4211" s="1351" t="s">
        <v>7606</v>
      </c>
      <c r="B4211" s="1244" t="s">
        <v>7560</v>
      </c>
      <c r="C4211" s="1244" t="s">
        <v>7561</v>
      </c>
      <c r="D4211" s="1352">
        <v>3883.68</v>
      </c>
    </row>
    <row r="4212" spans="1:4" s="977" customFormat="1" ht="18" customHeight="1" x14ac:dyDescent="0.2">
      <c r="A4212" s="1351" t="s">
        <v>7607</v>
      </c>
      <c r="B4212" s="1244" t="s">
        <v>7560</v>
      </c>
      <c r="C4212" s="1244" t="s">
        <v>7561</v>
      </c>
      <c r="D4212" s="1352">
        <v>3883.68</v>
      </c>
    </row>
    <row r="4213" spans="1:4" s="977" customFormat="1" ht="18" customHeight="1" x14ac:dyDescent="0.2">
      <c r="A4213" s="1351" t="s">
        <v>7608</v>
      </c>
      <c r="B4213" s="1244" t="s">
        <v>7560</v>
      </c>
      <c r="C4213" s="1244" t="s">
        <v>7561</v>
      </c>
      <c r="D4213" s="1352">
        <v>3883.76</v>
      </c>
    </row>
    <row r="4214" spans="1:4" s="977" customFormat="1" ht="18" customHeight="1" x14ac:dyDescent="0.2">
      <c r="A4214" s="1351" t="s">
        <v>7609</v>
      </c>
      <c r="B4214" s="1244" t="s">
        <v>7610</v>
      </c>
      <c r="C4214" s="1244" t="s">
        <v>7611</v>
      </c>
      <c r="D4214" s="1352">
        <v>10579.78</v>
      </c>
    </row>
    <row r="4215" spans="1:4" s="977" customFormat="1" ht="18" customHeight="1" x14ac:dyDescent="0.2">
      <c r="A4215" s="1351" t="s">
        <v>7612</v>
      </c>
      <c r="B4215" s="1244" t="s">
        <v>7610</v>
      </c>
      <c r="C4215" s="1244" t="s">
        <v>7611</v>
      </c>
      <c r="D4215" s="1352">
        <v>10579.78</v>
      </c>
    </row>
    <row r="4216" spans="1:4" s="977" customFormat="1" ht="18" customHeight="1" x14ac:dyDescent="0.2">
      <c r="A4216" s="1351" t="s">
        <v>7613</v>
      </c>
      <c r="B4216" s="1244" t="s">
        <v>7610</v>
      </c>
      <c r="C4216" s="1244" t="s">
        <v>7611</v>
      </c>
      <c r="D4216" s="1352">
        <v>10579.78</v>
      </c>
    </row>
    <row r="4217" spans="1:4" s="977" customFormat="1" ht="18" customHeight="1" x14ac:dyDescent="0.2">
      <c r="A4217" s="1351" t="s">
        <v>7614</v>
      </c>
      <c r="B4217" s="1244" t="s">
        <v>7092</v>
      </c>
      <c r="C4217" s="1244" t="s">
        <v>7093</v>
      </c>
      <c r="D4217" s="1352">
        <v>6654.2</v>
      </c>
    </row>
    <row r="4218" spans="1:4" s="977" customFormat="1" ht="18" customHeight="1" x14ac:dyDescent="0.2">
      <c r="A4218" s="1351" t="s">
        <v>7615</v>
      </c>
      <c r="B4218" s="1244" t="s">
        <v>7092</v>
      </c>
      <c r="C4218" s="1244" t="s">
        <v>7093</v>
      </c>
      <c r="D4218" s="1352">
        <v>6654.2</v>
      </c>
    </row>
    <row r="4219" spans="1:4" s="977" customFormat="1" ht="18" customHeight="1" x14ac:dyDescent="0.2">
      <c r="A4219" s="1351" t="s">
        <v>7616</v>
      </c>
      <c r="B4219" s="1244" t="s">
        <v>7617</v>
      </c>
      <c r="C4219" s="1244" t="s">
        <v>7618</v>
      </c>
      <c r="D4219" s="1352">
        <v>20861.14</v>
      </c>
    </row>
    <row r="4220" spans="1:4" s="977" customFormat="1" ht="18" customHeight="1" x14ac:dyDescent="0.2">
      <c r="A4220" s="1351" t="s">
        <v>7619</v>
      </c>
      <c r="B4220" s="1244" t="s">
        <v>7092</v>
      </c>
      <c r="C4220" s="1244" t="s">
        <v>7093</v>
      </c>
      <c r="D4220" s="1352">
        <v>6654.2</v>
      </c>
    </row>
    <row r="4221" spans="1:4" s="977" customFormat="1" ht="18" customHeight="1" x14ac:dyDescent="0.2">
      <c r="A4221" s="1351" t="s">
        <v>7620</v>
      </c>
      <c r="B4221" s="1244" t="s">
        <v>7621</v>
      </c>
      <c r="C4221" s="1244" t="s">
        <v>7622</v>
      </c>
      <c r="D4221" s="1352">
        <v>14974.14</v>
      </c>
    </row>
    <row r="4222" spans="1:4" s="977" customFormat="1" ht="18" customHeight="1" x14ac:dyDescent="0.2">
      <c r="A4222" s="1351" t="s">
        <v>7623</v>
      </c>
      <c r="B4222" s="1244" t="s">
        <v>7624</v>
      </c>
      <c r="C4222" s="1244" t="s">
        <v>7625</v>
      </c>
      <c r="D4222" s="1352">
        <v>3190</v>
      </c>
    </row>
    <row r="4223" spans="1:4" s="977" customFormat="1" ht="18" customHeight="1" x14ac:dyDescent="0.2">
      <c r="A4223" s="1351" t="s">
        <v>7626</v>
      </c>
      <c r="B4223" s="1244" t="s">
        <v>7627</v>
      </c>
      <c r="C4223" s="1244" t="s">
        <v>7628</v>
      </c>
      <c r="D4223" s="1352">
        <v>11542</v>
      </c>
    </row>
    <row r="4224" spans="1:4" s="977" customFormat="1" ht="18" customHeight="1" x14ac:dyDescent="0.2">
      <c r="A4224" s="1351" t="s">
        <v>7629</v>
      </c>
      <c r="B4224" s="1244" t="s">
        <v>7630</v>
      </c>
      <c r="C4224" s="1244" t="s">
        <v>2461</v>
      </c>
      <c r="D4224" s="1352">
        <v>2560.38</v>
      </c>
    </row>
    <row r="4225" spans="1:4" s="977" customFormat="1" ht="18" customHeight="1" x14ac:dyDescent="0.2">
      <c r="A4225" s="1351" t="s">
        <v>7631</v>
      </c>
      <c r="B4225" s="1244" t="s">
        <v>7627</v>
      </c>
      <c r="C4225" s="1244" t="s">
        <v>7628</v>
      </c>
      <c r="D4225" s="1352">
        <v>11542</v>
      </c>
    </row>
    <row r="4226" spans="1:4" s="977" customFormat="1" ht="18" customHeight="1" x14ac:dyDescent="0.2">
      <c r="A4226" s="1351" t="s">
        <v>7632</v>
      </c>
      <c r="B4226" s="1244" t="s">
        <v>7627</v>
      </c>
      <c r="C4226" s="1244" t="s">
        <v>7628</v>
      </c>
      <c r="D4226" s="1352">
        <v>11542</v>
      </c>
    </row>
    <row r="4227" spans="1:4" s="977" customFormat="1" ht="18" customHeight="1" x14ac:dyDescent="0.2">
      <c r="A4227" s="1351" t="s">
        <v>7633</v>
      </c>
      <c r="B4227" s="1244" t="s">
        <v>7627</v>
      </c>
      <c r="C4227" s="1244" t="s">
        <v>7628</v>
      </c>
      <c r="D4227" s="1352">
        <v>11542</v>
      </c>
    </row>
    <row r="4228" spans="1:4" s="977" customFormat="1" ht="18" customHeight="1" x14ac:dyDescent="0.2">
      <c r="A4228" s="1351" t="s">
        <v>7634</v>
      </c>
      <c r="B4228" s="1244" t="s">
        <v>7627</v>
      </c>
      <c r="C4228" s="1244" t="s">
        <v>7628</v>
      </c>
      <c r="D4228" s="1352">
        <v>11542</v>
      </c>
    </row>
    <row r="4229" spans="1:4" s="977" customFormat="1" ht="18" customHeight="1" x14ac:dyDescent="0.2">
      <c r="A4229" s="1351" t="s">
        <v>7635</v>
      </c>
      <c r="B4229" s="1244" t="s">
        <v>7627</v>
      </c>
      <c r="C4229" s="1244" t="s">
        <v>7628</v>
      </c>
      <c r="D4229" s="1352">
        <v>11542</v>
      </c>
    </row>
    <row r="4230" spans="1:4" s="977" customFormat="1" ht="18" customHeight="1" x14ac:dyDescent="0.2">
      <c r="A4230" s="1351" t="s">
        <v>7636</v>
      </c>
      <c r="B4230" s="1244" t="s">
        <v>7627</v>
      </c>
      <c r="C4230" s="1244" t="s">
        <v>7628</v>
      </c>
      <c r="D4230" s="1352">
        <v>11542</v>
      </c>
    </row>
    <row r="4231" spans="1:4" s="977" customFormat="1" ht="18" customHeight="1" x14ac:dyDescent="0.2">
      <c r="A4231" s="1351" t="s">
        <v>7637</v>
      </c>
      <c r="B4231" s="1244" t="s">
        <v>7627</v>
      </c>
      <c r="C4231" s="1244" t="s">
        <v>7628</v>
      </c>
      <c r="D4231" s="1352">
        <v>11542</v>
      </c>
    </row>
    <row r="4232" spans="1:4" s="977" customFormat="1" ht="18" customHeight="1" x14ac:dyDescent="0.2">
      <c r="A4232" s="1351" t="s">
        <v>7638</v>
      </c>
      <c r="B4232" s="1244" t="s">
        <v>7627</v>
      </c>
      <c r="C4232" s="1244" t="s">
        <v>7628</v>
      </c>
      <c r="D4232" s="1352">
        <v>11542</v>
      </c>
    </row>
    <row r="4233" spans="1:4" s="977" customFormat="1" ht="18" customHeight="1" x14ac:dyDescent="0.2">
      <c r="A4233" s="1351" t="s">
        <v>7639</v>
      </c>
      <c r="B4233" s="1244" t="s">
        <v>7627</v>
      </c>
      <c r="C4233" s="1244" t="s">
        <v>7628</v>
      </c>
      <c r="D4233" s="1352">
        <v>11542</v>
      </c>
    </row>
    <row r="4234" spans="1:4" s="977" customFormat="1" ht="18" customHeight="1" x14ac:dyDescent="0.2">
      <c r="A4234" s="1351" t="s">
        <v>7640</v>
      </c>
      <c r="B4234" s="1244" t="s">
        <v>7627</v>
      </c>
      <c r="C4234" s="1244" t="s">
        <v>7628</v>
      </c>
      <c r="D4234" s="1352">
        <v>11542</v>
      </c>
    </row>
    <row r="4235" spans="1:4" s="977" customFormat="1" ht="18" customHeight="1" x14ac:dyDescent="0.2">
      <c r="A4235" s="1351" t="s">
        <v>7641</v>
      </c>
      <c r="B4235" s="1244" t="s">
        <v>7642</v>
      </c>
      <c r="C4235" s="1244" t="s">
        <v>7643</v>
      </c>
      <c r="D4235" s="1352">
        <v>1982.6</v>
      </c>
    </row>
    <row r="4236" spans="1:4" s="977" customFormat="1" ht="18" customHeight="1" x14ac:dyDescent="0.2">
      <c r="A4236" s="1351" t="s">
        <v>7644</v>
      </c>
      <c r="B4236" s="1244" t="s">
        <v>7627</v>
      </c>
      <c r="C4236" s="1244" t="s">
        <v>7628</v>
      </c>
      <c r="D4236" s="1352">
        <v>11542</v>
      </c>
    </row>
    <row r="4237" spans="1:4" s="977" customFormat="1" ht="18" customHeight="1" x14ac:dyDescent="0.2">
      <c r="A4237" s="1351" t="s">
        <v>7645</v>
      </c>
      <c r="B4237" s="1244" t="s">
        <v>7627</v>
      </c>
      <c r="C4237" s="1244" t="s">
        <v>7628</v>
      </c>
      <c r="D4237" s="1352">
        <v>11542</v>
      </c>
    </row>
    <row r="4238" spans="1:4" s="977" customFormat="1" ht="18" customHeight="1" x14ac:dyDescent="0.2">
      <c r="A4238" s="1351" t="s">
        <v>7646</v>
      </c>
      <c r="B4238" s="1244" t="s">
        <v>7627</v>
      </c>
      <c r="C4238" s="1244" t="s">
        <v>7628</v>
      </c>
      <c r="D4238" s="1352">
        <v>11542</v>
      </c>
    </row>
    <row r="4239" spans="1:4" s="977" customFormat="1" ht="18" customHeight="1" x14ac:dyDescent="0.2">
      <c r="A4239" s="1351" t="s">
        <v>7647</v>
      </c>
      <c r="B4239" s="1244" t="s">
        <v>7627</v>
      </c>
      <c r="C4239" s="1244" t="s">
        <v>7628</v>
      </c>
      <c r="D4239" s="1352">
        <v>11542</v>
      </c>
    </row>
    <row r="4240" spans="1:4" s="977" customFormat="1" ht="18" customHeight="1" x14ac:dyDescent="0.2">
      <c r="A4240" s="1351" t="s">
        <v>7648</v>
      </c>
      <c r="B4240" s="1244" t="s">
        <v>7627</v>
      </c>
      <c r="C4240" s="1244" t="s">
        <v>7628</v>
      </c>
      <c r="D4240" s="1352">
        <v>11542</v>
      </c>
    </row>
    <row r="4241" spans="1:4" s="977" customFormat="1" ht="18" customHeight="1" x14ac:dyDescent="0.2">
      <c r="A4241" s="1351" t="s">
        <v>7649</v>
      </c>
      <c r="B4241" s="1244" t="s">
        <v>7627</v>
      </c>
      <c r="C4241" s="1244" t="s">
        <v>7628</v>
      </c>
      <c r="D4241" s="1352">
        <v>11542</v>
      </c>
    </row>
    <row r="4242" spans="1:4" s="977" customFormat="1" ht="18" customHeight="1" x14ac:dyDescent="0.2">
      <c r="A4242" s="1351" t="s">
        <v>7650</v>
      </c>
      <c r="B4242" s="1244" t="s">
        <v>7627</v>
      </c>
      <c r="C4242" s="1244" t="s">
        <v>7628</v>
      </c>
      <c r="D4242" s="1352">
        <v>11542</v>
      </c>
    </row>
    <row r="4243" spans="1:4" s="977" customFormat="1" ht="18" customHeight="1" x14ac:dyDescent="0.2">
      <c r="A4243" s="1351" t="s">
        <v>7651</v>
      </c>
      <c r="B4243" s="1244" t="s">
        <v>7627</v>
      </c>
      <c r="C4243" s="1244" t="s">
        <v>7628</v>
      </c>
      <c r="D4243" s="1352">
        <v>11542</v>
      </c>
    </row>
    <row r="4244" spans="1:4" s="977" customFormat="1" ht="18" customHeight="1" x14ac:dyDescent="0.2">
      <c r="A4244" s="1351" t="s">
        <v>7652</v>
      </c>
      <c r="B4244" s="1244" t="s">
        <v>7627</v>
      </c>
      <c r="C4244" s="1244" t="s">
        <v>7628</v>
      </c>
      <c r="D4244" s="1352">
        <v>11542</v>
      </c>
    </row>
    <row r="4245" spans="1:4" s="977" customFormat="1" ht="18" customHeight="1" x14ac:dyDescent="0.2">
      <c r="A4245" s="1351" t="s">
        <v>7653</v>
      </c>
      <c r="B4245" s="1244" t="s">
        <v>7627</v>
      </c>
      <c r="C4245" s="1244" t="s">
        <v>7628</v>
      </c>
      <c r="D4245" s="1352">
        <v>11542</v>
      </c>
    </row>
    <row r="4246" spans="1:4" s="977" customFormat="1" ht="18" customHeight="1" x14ac:dyDescent="0.2">
      <c r="A4246" s="1351" t="s">
        <v>7654</v>
      </c>
      <c r="B4246" s="1244" t="s">
        <v>7655</v>
      </c>
      <c r="C4246" s="1244" t="s">
        <v>7371</v>
      </c>
      <c r="D4246" s="1352">
        <v>1</v>
      </c>
    </row>
    <row r="4247" spans="1:4" s="977" customFormat="1" ht="18" customHeight="1" x14ac:dyDescent="0.2">
      <c r="A4247" s="1351" t="s">
        <v>7656</v>
      </c>
      <c r="B4247" s="1244" t="s">
        <v>7627</v>
      </c>
      <c r="C4247" s="1244" t="s">
        <v>7628</v>
      </c>
      <c r="D4247" s="1352">
        <v>11542</v>
      </c>
    </row>
    <row r="4248" spans="1:4" s="977" customFormat="1" ht="18" customHeight="1" x14ac:dyDescent="0.2">
      <c r="A4248" s="1351" t="s">
        <v>7657</v>
      </c>
      <c r="B4248" s="1244" t="s">
        <v>7627</v>
      </c>
      <c r="C4248" s="1244" t="s">
        <v>7628</v>
      </c>
      <c r="D4248" s="1352">
        <v>11542</v>
      </c>
    </row>
    <row r="4249" spans="1:4" s="977" customFormat="1" ht="18" customHeight="1" x14ac:dyDescent="0.2">
      <c r="A4249" s="1351" t="s">
        <v>7658</v>
      </c>
      <c r="B4249" s="1244" t="s">
        <v>7627</v>
      </c>
      <c r="C4249" s="1244" t="s">
        <v>7628</v>
      </c>
      <c r="D4249" s="1352">
        <v>11542</v>
      </c>
    </row>
    <row r="4250" spans="1:4" s="977" customFormat="1" ht="18" customHeight="1" x14ac:dyDescent="0.2">
      <c r="A4250" s="1351" t="s">
        <v>7659</v>
      </c>
      <c r="B4250" s="1244" t="s">
        <v>7627</v>
      </c>
      <c r="C4250" s="1244" t="s">
        <v>7628</v>
      </c>
      <c r="D4250" s="1352">
        <v>11542</v>
      </c>
    </row>
    <row r="4251" spans="1:4" s="977" customFormat="1" ht="18" customHeight="1" x14ac:dyDescent="0.2">
      <c r="A4251" s="1351" t="s">
        <v>7660</v>
      </c>
      <c r="B4251" s="1244" t="s">
        <v>7627</v>
      </c>
      <c r="C4251" s="1244" t="s">
        <v>7628</v>
      </c>
      <c r="D4251" s="1352">
        <v>11542</v>
      </c>
    </row>
    <row r="4252" spans="1:4" s="977" customFormat="1" ht="18" customHeight="1" x14ac:dyDescent="0.2">
      <c r="A4252" s="1351" t="s">
        <v>7661</v>
      </c>
      <c r="B4252" s="1244" t="s">
        <v>7627</v>
      </c>
      <c r="C4252" s="1244" t="s">
        <v>7628</v>
      </c>
      <c r="D4252" s="1352">
        <v>11542</v>
      </c>
    </row>
    <row r="4253" spans="1:4" s="977" customFormat="1" ht="18" customHeight="1" x14ac:dyDescent="0.2">
      <c r="A4253" s="1351" t="s">
        <v>7662</v>
      </c>
      <c r="B4253" s="1244" t="s">
        <v>7627</v>
      </c>
      <c r="C4253" s="1244" t="s">
        <v>7628</v>
      </c>
      <c r="D4253" s="1352">
        <v>11542</v>
      </c>
    </row>
    <row r="4254" spans="1:4" s="977" customFormat="1" ht="18" customHeight="1" x14ac:dyDescent="0.2">
      <c r="A4254" s="1351" t="s">
        <v>7663</v>
      </c>
      <c r="B4254" s="1244" t="s">
        <v>7627</v>
      </c>
      <c r="C4254" s="1244" t="s">
        <v>7628</v>
      </c>
      <c r="D4254" s="1352">
        <v>11542</v>
      </c>
    </row>
    <row r="4255" spans="1:4" s="977" customFormat="1" ht="18" customHeight="1" x14ac:dyDescent="0.2">
      <c r="A4255" s="1351" t="s">
        <v>7664</v>
      </c>
      <c r="B4255" s="1244" t="s">
        <v>7627</v>
      </c>
      <c r="C4255" s="1244" t="s">
        <v>7628</v>
      </c>
      <c r="D4255" s="1352">
        <v>11542</v>
      </c>
    </row>
    <row r="4256" spans="1:4" s="977" customFormat="1" ht="18" customHeight="1" x14ac:dyDescent="0.2">
      <c r="A4256" s="1351" t="s">
        <v>7665</v>
      </c>
      <c r="B4256" s="1244" t="s">
        <v>7627</v>
      </c>
      <c r="C4256" s="1244" t="s">
        <v>7628</v>
      </c>
      <c r="D4256" s="1352">
        <v>11542</v>
      </c>
    </row>
    <row r="4257" spans="1:4" s="977" customFormat="1" ht="18" customHeight="1" x14ac:dyDescent="0.2">
      <c r="A4257" s="1351" t="s">
        <v>7666</v>
      </c>
      <c r="B4257" s="1244" t="s">
        <v>3324</v>
      </c>
      <c r="C4257" s="1244" t="s">
        <v>3325</v>
      </c>
      <c r="D4257" s="1352">
        <v>1</v>
      </c>
    </row>
    <row r="4258" spans="1:4" s="977" customFormat="1" ht="18" customHeight="1" x14ac:dyDescent="0.2">
      <c r="A4258" s="1351" t="s">
        <v>7667</v>
      </c>
      <c r="B4258" s="1244" t="s">
        <v>7668</v>
      </c>
      <c r="C4258" s="1244" t="s">
        <v>7669</v>
      </c>
      <c r="D4258" s="1352">
        <v>4372.3</v>
      </c>
    </row>
    <row r="4259" spans="1:4" s="977" customFormat="1" ht="18" customHeight="1" x14ac:dyDescent="0.2">
      <c r="A4259" s="1351" t="s">
        <v>7670</v>
      </c>
      <c r="B4259" s="1244" t="s">
        <v>7627</v>
      </c>
      <c r="C4259" s="1244" t="s">
        <v>7628</v>
      </c>
      <c r="D4259" s="1352">
        <v>11542</v>
      </c>
    </row>
    <row r="4260" spans="1:4" s="977" customFormat="1" ht="18" customHeight="1" x14ac:dyDescent="0.2">
      <c r="A4260" s="1351" t="s">
        <v>7671</v>
      </c>
      <c r="B4260" s="1244" t="s">
        <v>7627</v>
      </c>
      <c r="C4260" s="1244" t="s">
        <v>7628</v>
      </c>
      <c r="D4260" s="1352">
        <v>11542</v>
      </c>
    </row>
    <row r="4261" spans="1:4" s="977" customFormat="1" ht="18" customHeight="1" x14ac:dyDescent="0.2">
      <c r="A4261" s="1351" t="s">
        <v>7672</v>
      </c>
      <c r="B4261" s="1244" t="s">
        <v>7627</v>
      </c>
      <c r="C4261" s="1244" t="s">
        <v>7628</v>
      </c>
      <c r="D4261" s="1352">
        <v>11542</v>
      </c>
    </row>
    <row r="4262" spans="1:4" s="977" customFormat="1" ht="18" customHeight="1" x14ac:dyDescent="0.2">
      <c r="A4262" s="1351" t="s">
        <v>7673</v>
      </c>
      <c r="B4262" s="1244" t="s">
        <v>7627</v>
      </c>
      <c r="C4262" s="1244" t="s">
        <v>7628</v>
      </c>
      <c r="D4262" s="1352">
        <v>11542</v>
      </c>
    </row>
    <row r="4263" spans="1:4" s="977" customFormat="1" ht="18" customHeight="1" x14ac:dyDescent="0.2">
      <c r="A4263" s="1351" t="s">
        <v>7674</v>
      </c>
      <c r="B4263" s="1244" t="s">
        <v>7627</v>
      </c>
      <c r="C4263" s="1244" t="s">
        <v>7628</v>
      </c>
      <c r="D4263" s="1352">
        <v>11542</v>
      </c>
    </row>
    <row r="4264" spans="1:4" s="977" customFormat="1" ht="18" customHeight="1" x14ac:dyDescent="0.2">
      <c r="A4264" s="1351" t="s">
        <v>7675</v>
      </c>
      <c r="B4264" s="1244" t="s">
        <v>7627</v>
      </c>
      <c r="C4264" s="1244" t="s">
        <v>7628</v>
      </c>
      <c r="D4264" s="1352">
        <v>11542</v>
      </c>
    </row>
    <row r="4265" spans="1:4" s="977" customFormat="1" ht="18" customHeight="1" x14ac:dyDescent="0.2">
      <c r="A4265" s="1351" t="s">
        <v>7676</v>
      </c>
      <c r="B4265" s="1244" t="s">
        <v>7627</v>
      </c>
      <c r="C4265" s="1244" t="s">
        <v>7628</v>
      </c>
      <c r="D4265" s="1352">
        <v>11542</v>
      </c>
    </row>
    <row r="4266" spans="1:4" s="977" customFormat="1" ht="18" customHeight="1" x14ac:dyDescent="0.2">
      <c r="A4266" s="1351" t="s">
        <v>7677</v>
      </c>
      <c r="B4266" s="1244" t="s">
        <v>7627</v>
      </c>
      <c r="C4266" s="1244" t="s">
        <v>7628</v>
      </c>
      <c r="D4266" s="1352">
        <v>11542</v>
      </c>
    </row>
    <row r="4267" spans="1:4" s="977" customFormat="1" ht="18" customHeight="1" x14ac:dyDescent="0.2">
      <c r="A4267" s="1351" t="s">
        <v>7678</v>
      </c>
      <c r="B4267" s="1244" t="s">
        <v>7627</v>
      </c>
      <c r="C4267" s="1244" t="s">
        <v>7628</v>
      </c>
      <c r="D4267" s="1352">
        <v>11542</v>
      </c>
    </row>
    <row r="4268" spans="1:4" s="977" customFormat="1" ht="18" customHeight="1" x14ac:dyDescent="0.2">
      <c r="A4268" s="1351" t="s">
        <v>7679</v>
      </c>
      <c r="B4268" s="1244" t="s">
        <v>7627</v>
      </c>
      <c r="C4268" s="1244" t="s">
        <v>7628</v>
      </c>
      <c r="D4268" s="1352">
        <v>11542</v>
      </c>
    </row>
    <row r="4269" spans="1:4" s="977" customFormat="1" ht="18" customHeight="1" x14ac:dyDescent="0.2">
      <c r="A4269" s="1351" t="s">
        <v>7680</v>
      </c>
      <c r="B4269" s="1244" t="s">
        <v>1288</v>
      </c>
      <c r="C4269" s="1244" t="s">
        <v>1289</v>
      </c>
      <c r="D4269" s="1352">
        <v>2666.93</v>
      </c>
    </row>
    <row r="4270" spans="1:4" s="977" customFormat="1" ht="18" customHeight="1" x14ac:dyDescent="0.2">
      <c r="A4270" s="1351" t="s">
        <v>7681</v>
      </c>
      <c r="B4270" s="1244" t="s">
        <v>7627</v>
      </c>
      <c r="C4270" s="1244" t="s">
        <v>7628</v>
      </c>
      <c r="D4270" s="1352">
        <v>11542</v>
      </c>
    </row>
    <row r="4271" spans="1:4" s="977" customFormat="1" ht="18" customHeight="1" x14ac:dyDescent="0.2">
      <c r="A4271" s="1351" t="s">
        <v>7682</v>
      </c>
      <c r="B4271" s="1244" t="s">
        <v>7627</v>
      </c>
      <c r="C4271" s="1244" t="s">
        <v>7628</v>
      </c>
      <c r="D4271" s="1352">
        <v>11542</v>
      </c>
    </row>
    <row r="4272" spans="1:4" s="977" customFormat="1" ht="18" customHeight="1" x14ac:dyDescent="0.2">
      <c r="A4272" s="1351" t="s">
        <v>7683</v>
      </c>
      <c r="B4272" s="1244" t="s">
        <v>7627</v>
      </c>
      <c r="C4272" s="1244" t="s">
        <v>7628</v>
      </c>
      <c r="D4272" s="1352">
        <v>11542</v>
      </c>
    </row>
    <row r="4273" spans="1:4" s="977" customFormat="1" ht="18" customHeight="1" x14ac:dyDescent="0.2">
      <c r="A4273" s="1351" t="s">
        <v>7684</v>
      </c>
      <c r="B4273" s="1244" t="s">
        <v>7627</v>
      </c>
      <c r="C4273" s="1244" t="s">
        <v>7628</v>
      </c>
      <c r="D4273" s="1352">
        <v>11542</v>
      </c>
    </row>
    <row r="4274" spans="1:4" s="977" customFormat="1" ht="18" customHeight="1" x14ac:dyDescent="0.2">
      <c r="A4274" s="1351" t="s">
        <v>7685</v>
      </c>
      <c r="B4274" s="1244" t="s">
        <v>7627</v>
      </c>
      <c r="C4274" s="1244" t="s">
        <v>7628</v>
      </c>
      <c r="D4274" s="1352">
        <v>11542</v>
      </c>
    </row>
    <row r="4275" spans="1:4" s="977" customFormat="1" ht="18" customHeight="1" x14ac:dyDescent="0.2">
      <c r="A4275" s="1351" t="s">
        <v>7686</v>
      </c>
      <c r="B4275" s="1244" t="s">
        <v>7627</v>
      </c>
      <c r="C4275" s="1244" t="s">
        <v>7628</v>
      </c>
      <c r="D4275" s="1352">
        <v>11542</v>
      </c>
    </row>
    <row r="4276" spans="1:4" s="977" customFormat="1" ht="18" customHeight="1" x14ac:dyDescent="0.2">
      <c r="A4276" s="1351" t="s">
        <v>7687</v>
      </c>
      <c r="B4276" s="1244" t="s">
        <v>7627</v>
      </c>
      <c r="C4276" s="1244" t="s">
        <v>7628</v>
      </c>
      <c r="D4276" s="1352">
        <v>11542</v>
      </c>
    </row>
    <row r="4277" spans="1:4" s="977" customFormat="1" ht="18" customHeight="1" x14ac:dyDescent="0.2">
      <c r="A4277" s="1351" t="s">
        <v>7688</v>
      </c>
      <c r="B4277" s="1244" t="s">
        <v>7627</v>
      </c>
      <c r="C4277" s="1244" t="s">
        <v>7628</v>
      </c>
      <c r="D4277" s="1352">
        <v>11542</v>
      </c>
    </row>
    <row r="4278" spans="1:4" s="977" customFormat="1" ht="18" customHeight="1" x14ac:dyDescent="0.2">
      <c r="A4278" s="1351" t="s">
        <v>7689</v>
      </c>
      <c r="B4278" s="1244" t="s">
        <v>7627</v>
      </c>
      <c r="C4278" s="1244" t="s">
        <v>7628</v>
      </c>
      <c r="D4278" s="1352">
        <v>11542</v>
      </c>
    </row>
    <row r="4279" spans="1:4" s="977" customFormat="1" ht="18" customHeight="1" x14ac:dyDescent="0.2">
      <c r="A4279" s="1351" t="s">
        <v>7690</v>
      </c>
      <c r="B4279" s="1244" t="s">
        <v>7691</v>
      </c>
      <c r="C4279" s="1244" t="s">
        <v>7692</v>
      </c>
      <c r="D4279" s="1352">
        <v>2990</v>
      </c>
    </row>
    <row r="4280" spans="1:4" s="977" customFormat="1" ht="18" customHeight="1" x14ac:dyDescent="0.2">
      <c r="A4280" s="1351" t="s">
        <v>7693</v>
      </c>
      <c r="B4280" s="1244" t="s">
        <v>1285</v>
      </c>
      <c r="C4280" s="1244" t="s">
        <v>1286</v>
      </c>
      <c r="D4280" s="1352">
        <v>1253.6500000000001</v>
      </c>
    </row>
    <row r="4281" spans="1:4" s="977" customFormat="1" ht="18" customHeight="1" x14ac:dyDescent="0.2">
      <c r="A4281" s="1351" t="s">
        <v>7694</v>
      </c>
      <c r="B4281" s="1244" t="s">
        <v>1548</v>
      </c>
      <c r="C4281" s="1244" t="s">
        <v>1549</v>
      </c>
      <c r="D4281" s="1352">
        <v>715.3</v>
      </c>
    </row>
    <row r="4282" spans="1:4" s="977" customFormat="1" ht="18" customHeight="1" x14ac:dyDescent="0.2">
      <c r="A4282" s="1351" t="s">
        <v>7695</v>
      </c>
      <c r="B4282" s="1244" t="s">
        <v>4285</v>
      </c>
      <c r="C4282" s="1244" t="s">
        <v>2682</v>
      </c>
      <c r="D4282" s="1352">
        <v>24989.5</v>
      </c>
    </row>
    <row r="4283" spans="1:4" s="977" customFormat="1" ht="18" customHeight="1" x14ac:dyDescent="0.2">
      <c r="A4283" s="1351" t="s">
        <v>7696</v>
      </c>
      <c r="B4283" s="1244" t="s">
        <v>7697</v>
      </c>
      <c r="C4283" s="1244" t="s">
        <v>7698</v>
      </c>
      <c r="D4283" s="1352">
        <v>1899</v>
      </c>
    </row>
    <row r="4284" spans="1:4" s="977" customFormat="1" ht="18" customHeight="1" x14ac:dyDescent="0.2">
      <c r="A4284" s="1351" t="s">
        <v>7699</v>
      </c>
      <c r="B4284" s="1244" t="s">
        <v>7700</v>
      </c>
      <c r="C4284" s="1244" t="s">
        <v>8926</v>
      </c>
      <c r="D4284" s="1352">
        <v>4754.84</v>
      </c>
    </row>
    <row r="4285" spans="1:4" s="977" customFormat="1" ht="18" customHeight="1" x14ac:dyDescent="0.2">
      <c r="A4285" s="1351" t="s">
        <v>7702</v>
      </c>
      <c r="B4285" s="1244" t="s">
        <v>7703</v>
      </c>
      <c r="C4285" s="1244" t="s">
        <v>7704</v>
      </c>
      <c r="D4285" s="1352">
        <v>18043.5</v>
      </c>
    </row>
    <row r="4286" spans="1:4" s="977" customFormat="1" ht="18" customHeight="1" x14ac:dyDescent="0.2">
      <c r="A4286" s="1351" t="s">
        <v>7705</v>
      </c>
      <c r="B4286" s="1244" t="s">
        <v>7706</v>
      </c>
      <c r="C4286" s="1244" t="s">
        <v>7707</v>
      </c>
      <c r="D4286" s="1352">
        <v>2690</v>
      </c>
    </row>
    <row r="4287" spans="1:4" s="977" customFormat="1" ht="18" customHeight="1" x14ac:dyDescent="0.2">
      <c r="A4287" s="1351" t="s">
        <v>7708</v>
      </c>
      <c r="B4287" s="1244" t="s">
        <v>7709</v>
      </c>
      <c r="C4287" s="1244" t="s">
        <v>7710</v>
      </c>
      <c r="D4287" s="1352">
        <v>3190</v>
      </c>
    </row>
    <row r="4288" spans="1:4" s="977" customFormat="1" ht="18" customHeight="1" x14ac:dyDescent="0.2">
      <c r="A4288" s="1351" t="s">
        <v>7711</v>
      </c>
      <c r="B4288" s="1244" t="s">
        <v>4542</v>
      </c>
      <c r="C4288" s="1244" t="s">
        <v>4543</v>
      </c>
      <c r="D4288" s="1352">
        <v>13617.49</v>
      </c>
    </row>
    <row r="4289" spans="1:4" s="977" customFormat="1" ht="18" customHeight="1" x14ac:dyDescent="0.2">
      <c r="A4289" s="1351" t="s">
        <v>7712</v>
      </c>
      <c r="B4289" s="1244" t="s">
        <v>7713</v>
      </c>
      <c r="C4289" s="1244" t="s">
        <v>7714</v>
      </c>
      <c r="D4289" s="1352">
        <v>19489.05</v>
      </c>
    </row>
    <row r="4290" spans="1:4" s="977" customFormat="1" ht="18" customHeight="1" x14ac:dyDescent="0.2">
      <c r="A4290" s="1351" t="s">
        <v>7715</v>
      </c>
      <c r="B4290" s="1244" t="s">
        <v>7627</v>
      </c>
      <c r="C4290" s="1244" t="s">
        <v>7628</v>
      </c>
      <c r="D4290" s="1352">
        <v>14704.16</v>
      </c>
    </row>
    <row r="4291" spans="1:4" s="977" customFormat="1" ht="18" customHeight="1" x14ac:dyDescent="0.2">
      <c r="A4291" s="1351" t="s">
        <v>7716</v>
      </c>
      <c r="B4291" s="1244" t="s">
        <v>7627</v>
      </c>
      <c r="C4291" s="1244" t="s">
        <v>7628</v>
      </c>
      <c r="D4291" s="1352">
        <v>14704.16</v>
      </c>
    </row>
    <row r="4292" spans="1:4" s="977" customFormat="1" ht="18" customHeight="1" x14ac:dyDescent="0.2">
      <c r="A4292" s="1351" t="s">
        <v>7717</v>
      </c>
      <c r="B4292" s="1244" t="s">
        <v>7627</v>
      </c>
      <c r="C4292" s="1244" t="s">
        <v>7628</v>
      </c>
      <c r="D4292" s="1352">
        <v>14704.16</v>
      </c>
    </row>
    <row r="4293" spans="1:4" s="977" customFormat="1" ht="18" customHeight="1" x14ac:dyDescent="0.2">
      <c r="A4293" s="1351" t="s">
        <v>7718</v>
      </c>
      <c r="B4293" s="1244" t="s">
        <v>7719</v>
      </c>
      <c r="C4293" s="1244" t="s">
        <v>7720</v>
      </c>
      <c r="D4293" s="1352">
        <v>10699</v>
      </c>
    </row>
    <row r="4294" spans="1:4" s="977" customFormat="1" ht="18" customHeight="1" x14ac:dyDescent="0.2">
      <c r="A4294" s="1351" t="s">
        <v>7721</v>
      </c>
      <c r="B4294" s="1244" t="s">
        <v>7719</v>
      </c>
      <c r="C4294" s="1244" t="s">
        <v>7720</v>
      </c>
      <c r="D4294" s="1352">
        <v>10699</v>
      </c>
    </row>
    <row r="4295" spans="1:4" s="977" customFormat="1" ht="18" customHeight="1" x14ac:dyDescent="0.2">
      <c r="A4295" s="1351" t="s">
        <v>7722</v>
      </c>
      <c r="B4295" s="1244" t="s">
        <v>7723</v>
      </c>
      <c r="C4295" s="1244" t="s">
        <v>7724</v>
      </c>
      <c r="D4295" s="1352">
        <v>3016</v>
      </c>
    </row>
    <row r="4296" spans="1:4" s="977" customFormat="1" ht="18" customHeight="1" x14ac:dyDescent="0.2">
      <c r="A4296" s="1351" t="s">
        <v>7725</v>
      </c>
      <c r="B4296" s="1244" t="s">
        <v>7723</v>
      </c>
      <c r="C4296" s="1244" t="s">
        <v>7724</v>
      </c>
      <c r="D4296" s="1352">
        <v>3016</v>
      </c>
    </row>
    <row r="4297" spans="1:4" s="977" customFormat="1" ht="18" customHeight="1" x14ac:dyDescent="0.2">
      <c r="A4297" s="1351" t="s">
        <v>7726</v>
      </c>
      <c r="B4297" s="1244" t="s">
        <v>7727</v>
      </c>
      <c r="C4297" s="1244" t="s">
        <v>7728</v>
      </c>
      <c r="D4297" s="1352">
        <v>1873.37</v>
      </c>
    </row>
    <row r="4298" spans="1:4" s="977" customFormat="1" ht="18" customHeight="1" x14ac:dyDescent="0.2">
      <c r="A4298" s="1351" t="s">
        <v>7729</v>
      </c>
      <c r="B4298" s="1244" t="s">
        <v>3324</v>
      </c>
      <c r="C4298" s="1244" t="s">
        <v>3325</v>
      </c>
      <c r="D4298" s="1352">
        <v>7083.71</v>
      </c>
    </row>
    <row r="4299" spans="1:4" s="977" customFormat="1" ht="18" customHeight="1" x14ac:dyDescent="0.2">
      <c r="A4299" s="1351" t="s">
        <v>7730</v>
      </c>
      <c r="B4299" s="1244" t="s">
        <v>7731</v>
      </c>
      <c r="C4299" s="1244" t="s">
        <v>7732</v>
      </c>
      <c r="D4299" s="1352">
        <v>21850</v>
      </c>
    </row>
    <row r="4300" spans="1:4" s="977" customFormat="1" ht="18" customHeight="1" x14ac:dyDescent="0.2">
      <c r="A4300" s="1351" t="s">
        <v>7733</v>
      </c>
      <c r="B4300" s="1244" t="s">
        <v>7723</v>
      </c>
      <c r="C4300" s="1244" t="s">
        <v>7724</v>
      </c>
      <c r="D4300" s="1352">
        <v>3016</v>
      </c>
    </row>
    <row r="4301" spans="1:4" s="977" customFormat="1" ht="18" customHeight="1" x14ac:dyDescent="0.2">
      <c r="A4301" s="1351" t="s">
        <v>7734</v>
      </c>
      <c r="B4301" s="1244" t="s">
        <v>7723</v>
      </c>
      <c r="C4301" s="1244" t="s">
        <v>7724</v>
      </c>
      <c r="D4301" s="1352">
        <v>3016</v>
      </c>
    </row>
    <row r="4302" spans="1:4" s="977" customFormat="1" ht="18" customHeight="1" x14ac:dyDescent="0.2">
      <c r="A4302" s="1351" t="s">
        <v>7735</v>
      </c>
      <c r="B4302" s="1244" t="s">
        <v>7723</v>
      </c>
      <c r="C4302" s="1244" t="s">
        <v>7724</v>
      </c>
      <c r="D4302" s="1352">
        <v>3016</v>
      </c>
    </row>
    <row r="4303" spans="1:4" s="977" customFormat="1" ht="18" customHeight="1" x14ac:dyDescent="0.2">
      <c r="A4303" s="1351" t="s">
        <v>7736</v>
      </c>
      <c r="B4303" s="1244" t="s">
        <v>7737</v>
      </c>
      <c r="C4303" s="1244" t="s">
        <v>7738</v>
      </c>
      <c r="D4303" s="1352">
        <v>2673.8</v>
      </c>
    </row>
    <row r="4304" spans="1:4" s="977" customFormat="1" ht="18" customHeight="1" x14ac:dyDescent="0.2">
      <c r="A4304" s="1351" t="s">
        <v>7739</v>
      </c>
      <c r="B4304" s="1244" t="s">
        <v>4285</v>
      </c>
      <c r="C4304" s="1244" t="s">
        <v>20154</v>
      </c>
      <c r="D4304" s="1352">
        <v>8055.04</v>
      </c>
    </row>
    <row r="4305" spans="1:4" s="977" customFormat="1" ht="18" customHeight="1" x14ac:dyDescent="0.2">
      <c r="A4305" s="1351" t="s">
        <v>7741</v>
      </c>
      <c r="B4305" s="1244" t="s">
        <v>7742</v>
      </c>
      <c r="C4305" s="1244" t="s">
        <v>7743</v>
      </c>
      <c r="D4305" s="1352">
        <v>22000</v>
      </c>
    </row>
    <row r="4306" spans="1:4" s="977" customFormat="1" ht="18" customHeight="1" x14ac:dyDescent="0.2">
      <c r="A4306" s="1351" t="s">
        <v>7744</v>
      </c>
      <c r="B4306" s="1244" t="s">
        <v>7745</v>
      </c>
      <c r="C4306" s="1244" t="s">
        <v>7746</v>
      </c>
      <c r="D4306" s="1352">
        <v>14908.67</v>
      </c>
    </row>
    <row r="4307" spans="1:4" s="977" customFormat="1" ht="18" customHeight="1" x14ac:dyDescent="0.2">
      <c r="A4307" s="1351" t="s">
        <v>7747</v>
      </c>
      <c r="B4307" s="1244" t="s">
        <v>7748</v>
      </c>
      <c r="C4307" s="1244" t="s">
        <v>7749</v>
      </c>
      <c r="D4307" s="1352">
        <v>16299</v>
      </c>
    </row>
    <row r="4308" spans="1:4" s="977" customFormat="1" ht="18" customHeight="1" x14ac:dyDescent="0.2">
      <c r="A4308" s="1351" t="s">
        <v>7750</v>
      </c>
      <c r="B4308" s="1244" t="s">
        <v>7751</v>
      </c>
      <c r="C4308" s="1244" t="s">
        <v>2686</v>
      </c>
      <c r="D4308" s="1352">
        <v>1859.55</v>
      </c>
    </row>
    <row r="4309" spans="1:4" s="977" customFormat="1" ht="18" customHeight="1" x14ac:dyDescent="0.2">
      <c r="A4309" s="1351" t="s">
        <v>7752</v>
      </c>
      <c r="B4309" s="1244" t="s">
        <v>7753</v>
      </c>
      <c r="C4309" s="1244" t="s">
        <v>7754</v>
      </c>
      <c r="D4309" s="1352">
        <v>2492.84</v>
      </c>
    </row>
    <row r="4310" spans="1:4" s="977" customFormat="1" ht="18" customHeight="1" x14ac:dyDescent="0.2">
      <c r="A4310" s="1351" t="s">
        <v>7755</v>
      </c>
      <c r="B4310" s="1244" t="s">
        <v>7756</v>
      </c>
      <c r="C4310" s="1244" t="s">
        <v>7757</v>
      </c>
      <c r="D4310" s="1352">
        <v>7812.6</v>
      </c>
    </row>
    <row r="4311" spans="1:4" s="977" customFormat="1" ht="18" customHeight="1" x14ac:dyDescent="0.2">
      <c r="A4311" s="1351" t="s">
        <v>7758</v>
      </c>
      <c r="B4311" s="1244" t="s">
        <v>7759</v>
      </c>
      <c r="C4311" s="1244" t="s">
        <v>7760</v>
      </c>
      <c r="D4311" s="1352">
        <v>2940.6</v>
      </c>
    </row>
    <row r="4312" spans="1:4" s="977" customFormat="1" ht="18" customHeight="1" x14ac:dyDescent="0.2">
      <c r="A4312" s="1351" t="s">
        <v>7761</v>
      </c>
      <c r="B4312" s="1244" t="s">
        <v>7762</v>
      </c>
      <c r="C4312" s="1244" t="s">
        <v>7763</v>
      </c>
      <c r="D4312" s="1352">
        <v>15046</v>
      </c>
    </row>
    <row r="4313" spans="1:4" s="977" customFormat="1" ht="18" customHeight="1" x14ac:dyDescent="0.2">
      <c r="A4313" s="1351" t="s">
        <v>7764</v>
      </c>
      <c r="B4313" s="1244" t="s">
        <v>7765</v>
      </c>
      <c r="C4313" s="1244" t="s">
        <v>7766</v>
      </c>
      <c r="D4313" s="1352">
        <v>8954</v>
      </c>
    </row>
    <row r="4314" spans="1:4" s="977" customFormat="1" ht="18" customHeight="1" x14ac:dyDescent="0.2">
      <c r="A4314" s="1351" t="s">
        <v>7767</v>
      </c>
      <c r="B4314" s="1244" t="s">
        <v>7762</v>
      </c>
      <c r="C4314" s="1244" t="s">
        <v>7763</v>
      </c>
      <c r="D4314" s="1352">
        <v>15046</v>
      </c>
    </row>
    <row r="4315" spans="1:4" s="977" customFormat="1" ht="18" customHeight="1" x14ac:dyDescent="0.2">
      <c r="A4315" s="1351" t="s">
        <v>7768</v>
      </c>
      <c r="B4315" s="1244" t="s">
        <v>7769</v>
      </c>
      <c r="C4315" s="1244" t="s">
        <v>7770</v>
      </c>
      <c r="D4315" s="1352">
        <v>2980</v>
      </c>
    </row>
    <row r="4316" spans="1:4" s="977" customFormat="1" ht="18" customHeight="1" x14ac:dyDescent="0.2">
      <c r="A4316" s="1351" t="s">
        <v>7771</v>
      </c>
      <c r="B4316" s="1244" t="s">
        <v>4285</v>
      </c>
      <c r="C4316" s="1244" t="s">
        <v>7772</v>
      </c>
      <c r="D4316" s="1352">
        <v>8874</v>
      </c>
    </row>
    <row r="4317" spans="1:4" s="977" customFormat="1" ht="18" customHeight="1" x14ac:dyDescent="0.2">
      <c r="A4317" s="1351" t="s">
        <v>7773</v>
      </c>
      <c r="B4317" s="1244" t="s">
        <v>2511</v>
      </c>
      <c r="C4317" s="1244" t="s">
        <v>1704</v>
      </c>
      <c r="D4317" s="1352">
        <v>1840</v>
      </c>
    </row>
    <row r="4318" spans="1:4" s="977" customFormat="1" ht="18" customHeight="1" x14ac:dyDescent="0.2">
      <c r="A4318" s="1351" t="s">
        <v>7774</v>
      </c>
      <c r="B4318" s="1244" t="s">
        <v>141</v>
      </c>
      <c r="C4318" s="1244" t="s">
        <v>7775</v>
      </c>
      <c r="D4318" s="1352">
        <v>5700</v>
      </c>
    </row>
    <row r="4319" spans="1:4" s="977" customFormat="1" ht="18" customHeight="1" x14ac:dyDescent="0.2">
      <c r="A4319" s="1351" t="s">
        <v>7776</v>
      </c>
      <c r="B4319" s="1244" t="s">
        <v>7777</v>
      </c>
      <c r="C4319" s="1244" t="s">
        <v>7778</v>
      </c>
      <c r="D4319" s="1352">
        <v>20999</v>
      </c>
    </row>
    <row r="4320" spans="1:4" s="977" customFormat="1" ht="18" customHeight="1" x14ac:dyDescent="0.2">
      <c r="A4320" s="1351" t="s">
        <v>7779</v>
      </c>
      <c r="B4320" s="1244" t="s">
        <v>6229</v>
      </c>
      <c r="C4320" s="1244" t="s">
        <v>6230</v>
      </c>
      <c r="D4320" s="1352">
        <v>6999</v>
      </c>
    </row>
    <row r="4321" spans="1:4" s="977" customFormat="1" ht="18" customHeight="1" x14ac:dyDescent="0.2">
      <c r="A4321" s="1351" t="s">
        <v>7780</v>
      </c>
      <c r="B4321" s="1244" t="s">
        <v>6857</v>
      </c>
      <c r="C4321" s="1244" t="s">
        <v>6858</v>
      </c>
      <c r="D4321" s="1352">
        <v>7198</v>
      </c>
    </row>
    <row r="4322" spans="1:4" s="977" customFormat="1" ht="18" customHeight="1" x14ac:dyDescent="0.2">
      <c r="A4322" s="1351" t="s">
        <v>7781</v>
      </c>
      <c r="B4322" s="1244" t="s">
        <v>7782</v>
      </c>
      <c r="C4322" s="1244" t="s">
        <v>7783</v>
      </c>
      <c r="D4322" s="1352">
        <v>3232.03</v>
      </c>
    </row>
    <row r="4323" spans="1:4" s="977" customFormat="1" ht="18" customHeight="1" x14ac:dyDescent="0.2">
      <c r="A4323" s="1351" t="s">
        <v>7784</v>
      </c>
      <c r="B4323" s="1244" t="s">
        <v>7785</v>
      </c>
      <c r="C4323" s="1244" t="s">
        <v>7786</v>
      </c>
      <c r="D4323" s="1352">
        <v>2549</v>
      </c>
    </row>
    <row r="4324" spans="1:4" s="977" customFormat="1" ht="18" customHeight="1" x14ac:dyDescent="0.2">
      <c r="A4324" s="1351" t="s">
        <v>7787</v>
      </c>
      <c r="B4324" s="1244" t="s">
        <v>7788</v>
      </c>
      <c r="C4324" s="1244" t="s">
        <v>7789</v>
      </c>
      <c r="D4324" s="1352">
        <v>2204</v>
      </c>
    </row>
    <row r="4325" spans="1:4" s="977" customFormat="1" ht="18" customHeight="1" x14ac:dyDescent="0.2">
      <c r="A4325" s="1351" t="s">
        <v>7790</v>
      </c>
      <c r="B4325" s="1244" t="s">
        <v>2511</v>
      </c>
      <c r="C4325" s="1244" t="s">
        <v>1704</v>
      </c>
      <c r="D4325" s="1352">
        <v>1840</v>
      </c>
    </row>
    <row r="4326" spans="1:4" s="977" customFormat="1" ht="18" customHeight="1" x14ac:dyDescent="0.2">
      <c r="A4326" s="1351" t="s">
        <v>7791</v>
      </c>
      <c r="B4326" s="1244" t="s">
        <v>2511</v>
      </c>
      <c r="C4326" s="1244" t="s">
        <v>1704</v>
      </c>
      <c r="D4326" s="1352">
        <v>1840</v>
      </c>
    </row>
    <row r="4327" spans="1:4" s="977" customFormat="1" ht="18" customHeight="1" x14ac:dyDescent="0.2">
      <c r="A4327" s="1351" t="s">
        <v>7792</v>
      </c>
      <c r="B4327" s="1244" t="s">
        <v>2428</v>
      </c>
      <c r="C4327" s="1244" t="s">
        <v>2429</v>
      </c>
      <c r="D4327" s="1352">
        <v>2426.5</v>
      </c>
    </row>
    <row r="4328" spans="1:4" s="977" customFormat="1" ht="18" customHeight="1" x14ac:dyDescent="0.2">
      <c r="A4328" s="1351" t="s">
        <v>7793</v>
      </c>
      <c r="B4328" s="1244" t="s">
        <v>4884</v>
      </c>
      <c r="C4328" s="1244" t="s">
        <v>4885</v>
      </c>
      <c r="D4328" s="1352">
        <v>908.5</v>
      </c>
    </row>
    <row r="4329" spans="1:4" s="977" customFormat="1" ht="18" customHeight="1" x14ac:dyDescent="0.2">
      <c r="A4329" s="1351" t="s">
        <v>7794</v>
      </c>
      <c r="B4329" s="1244" t="s">
        <v>7795</v>
      </c>
      <c r="C4329" s="1244" t="s">
        <v>7796</v>
      </c>
      <c r="D4329" s="1352">
        <v>15486</v>
      </c>
    </row>
    <row r="4330" spans="1:4" s="977" customFormat="1" ht="18" customHeight="1" x14ac:dyDescent="0.2">
      <c r="A4330" s="1351" t="s">
        <v>7797</v>
      </c>
      <c r="B4330" s="1244" t="s">
        <v>7795</v>
      </c>
      <c r="C4330" s="1244" t="s">
        <v>7796</v>
      </c>
      <c r="D4330" s="1352">
        <v>15486</v>
      </c>
    </row>
    <row r="4331" spans="1:4" s="977" customFormat="1" ht="18" customHeight="1" x14ac:dyDescent="0.2">
      <c r="A4331" s="1351" t="s">
        <v>7798</v>
      </c>
      <c r="B4331" s="1244" t="s">
        <v>7795</v>
      </c>
      <c r="C4331" s="1244" t="s">
        <v>7796</v>
      </c>
      <c r="D4331" s="1352">
        <v>15486</v>
      </c>
    </row>
    <row r="4332" spans="1:4" s="977" customFormat="1" ht="18" customHeight="1" x14ac:dyDescent="0.2">
      <c r="A4332" s="1351" t="s">
        <v>7799</v>
      </c>
      <c r="B4332" s="1244" t="s">
        <v>2533</v>
      </c>
      <c r="C4332" s="1244" t="s">
        <v>1704</v>
      </c>
      <c r="D4332" s="1352">
        <v>1816.2</v>
      </c>
    </row>
    <row r="4333" spans="1:4" s="977" customFormat="1" ht="18" customHeight="1" x14ac:dyDescent="0.2">
      <c r="A4333" s="1351" t="s">
        <v>7800</v>
      </c>
      <c r="B4333" s="1244" t="s">
        <v>7795</v>
      </c>
      <c r="C4333" s="1244" t="s">
        <v>7796</v>
      </c>
      <c r="D4333" s="1352">
        <v>15486</v>
      </c>
    </row>
    <row r="4334" spans="1:4" s="977" customFormat="1" ht="18" customHeight="1" x14ac:dyDescent="0.2">
      <c r="A4334" s="1351" t="s">
        <v>7801</v>
      </c>
      <c r="B4334" s="1244" t="s">
        <v>7795</v>
      </c>
      <c r="C4334" s="1244" t="s">
        <v>7796</v>
      </c>
      <c r="D4334" s="1352">
        <v>15486</v>
      </c>
    </row>
    <row r="4335" spans="1:4" s="977" customFormat="1" ht="18" customHeight="1" x14ac:dyDescent="0.2">
      <c r="A4335" s="1351" t="s">
        <v>7802</v>
      </c>
      <c r="B4335" s="1244" t="s">
        <v>7795</v>
      </c>
      <c r="C4335" s="1244" t="s">
        <v>7796</v>
      </c>
      <c r="D4335" s="1352">
        <v>15486</v>
      </c>
    </row>
    <row r="4336" spans="1:4" s="977" customFormat="1" ht="18" customHeight="1" x14ac:dyDescent="0.2">
      <c r="A4336" s="1351" t="s">
        <v>7803</v>
      </c>
      <c r="B4336" s="1244" t="s">
        <v>7795</v>
      </c>
      <c r="C4336" s="1244" t="s">
        <v>7796</v>
      </c>
      <c r="D4336" s="1352">
        <v>15486</v>
      </c>
    </row>
    <row r="4337" spans="1:4" s="977" customFormat="1" ht="18" customHeight="1" x14ac:dyDescent="0.2">
      <c r="A4337" s="1351" t="s">
        <v>7804</v>
      </c>
      <c r="B4337" s="1244" t="s">
        <v>7795</v>
      </c>
      <c r="C4337" s="1244" t="s">
        <v>7796</v>
      </c>
      <c r="D4337" s="1352">
        <v>15486</v>
      </c>
    </row>
    <row r="4338" spans="1:4" s="977" customFormat="1" ht="18" customHeight="1" x14ac:dyDescent="0.2">
      <c r="A4338" s="1351" t="s">
        <v>7805</v>
      </c>
      <c r="B4338" s="1244" t="s">
        <v>7795</v>
      </c>
      <c r="C4338" s="1244" t="s">
        <v>7796</v>
      </c>
      <c r="D4338" s="1352">
        <v>15486</v>
      </c>
    </row>
    <row r="4339" spans="1:4" s="977" customFormat="1" ht="18" customHeight="1" x14ac:dyDescent="0.2">
      <c r="A4339" s="1351" t="s">
        <v>7806</v>
      </c>
      <c r="B4339" s="1244" t="s">
        <v>7795</v>
      </c>
      <c r="C4339" s="1244" t="s">
        <v>7796</v>
      </c>
      <c r="D4339" s="1352">
        <v>15486</v>
      </c>
    </row>
    <row r="4340" spans="1:4" s="977" customFormat="1" ht="18" customHeight="1" x14ac:dyDescent="0.2">
      <c r="A4340" s="1351" t="s">
        <v>7807</v>
      </c>
      <c r="B4340" s="1244" t="s">
        <v>7795</v>
      </c>
      <c r="C4340" s="1244" t="s">
        <v>7796</v>
      </c>
      <c r="D4340" s="1352">
        <v>15486</v>
      </c>
    </row>
    <row r="4341" spans="1:4" s="977" customFormat="1" ht="18" customHeight="1" x14ac:dyDescent="0.2">
      <c r="A4341" s="1351" t="s">
        <v>7808</v>
      </c>
      <c r="B4341" s="1244" t="s">
        <v>7795</v>
      </c>
      <c r="C4341" s="1244" t="s">
        <v>7796</v>
      </c>
      <c r="D4341" s="1352">
        <v>15486</v>
      </c>
    </row>
    <row r="4342" spans="1:4" s="977" customFormat="1" ht="18" customHeight="1" x14ac:dyDescent="0.2">
      <c r="A4342" s="1351" t="s">
        <v>7809</v>
      </c>
      <c r="B4342" s="1244" t="s">
        <v>7795</v>
      </c>
      <c r="C4342" s="1244" t="s">
        <v>7796</v>
      </c>
      <c r="D4342" s="1352">
        <v>15486</v>
      </c>
    </row>
    <row r="4343" spans="1:4" s="977" customFormat="1" ht="18" customHeight="1" x14ac:dyDescent="0.2">
      <c r="A4343" s="1351" t="s">
        <v>7810</v>
      </c>
      <c r="B4343" s="1244" t="s">
        <v>4884</v>
      </c>
      <c r="C4343" s="1244" t="s">
        <v>4885</v>
      </c>
      <c r="D4343" s="1352">
        <v>908.5</v>
      </c>
    </row>
    <row r="4344" spans="1:4" s="977" customFormat="1" ht="18" customHeight="1" x14ac:dyDescent="0.2">
      <c r="A4344" s="1351" t="s">
        <v>7811</v>
      </c>
      <c r="B4344" s="1244" t="s">
        <v>7795</v>
      </c>
      <c r="C4344" s="1244" t="s">
        <v>7796</v>
      </c>
      <c r="D4344" s="1352">
        <v>15486</v>
      </c>
    </row>
    <row r="4345" spans="1:4" s="977" customFormat="1" ht="18" customHeight="1" x14ac:dyDescent="0.2">
      <c r="A4345" s="1351" t="s">
        <v>7812</v>
      </c>
      <c r="B4345" s="1244" t="s">
        <v>7795</v>
      </c>
      <c r="C4345" s="1244" t="s">
        <v>7796</v>
      </c>
      <c r="D4345" s="1352">
        <v>15486</v>
      </c>
    </row>
    <row r="4346" spans="1:4" s="977" customFormat="1" ht="18" customHeight="1" x14ac:dyDescent="0.2">
      <c r="A4346" s="1351" t="s">
        <v>7813</v>
      </c>
      <c r="B4346" s="1244" t="s">
        <v>7795</v>
      </c>
      <c r="C4346" s="1244" t="s">
        <v>7796</v>
      </c>
      <c r="D4346" s="1352">
        <v>15486</v>
      </c>
    </row>
    <row r="4347" spans="1:4" s="977" customFormat="1" ht="18" customHeight="1" x14ac:dyDescent="0.2">
      <c r="A4347" s="1351" t="s">
        <v>7814</v>
      </c>
      <c r="B4347" s="1244" t="s">
        <v>7795</v>
      </c>
      <c r="C4347" s="1244" t="s">
        <v>7796</v>
      </c>
      <c r="D4347" s="1352">
        <v>15486</v>
      </c>
    </row>
    <row r="4348" spans="1:4" s="977" customFormat="1" ht="18" customHeight="1" x14ac:dyDescent="0.2">
      <c r="A4348" s="1351" t="s">
        <v>7815</v>
      </c>
      <c r="B4348" s="1244" t="s">
        <v>7795</v>
      </c>
      <c r="C4348" s="1244" t="s">
        <v>7796</v>
      </c>
      <c r="D4348" s="1352">
        <v>15486</v>
      </c>
    </row>
    <row r="4349" spans="1:4" s="977" customFormat="1" ht="18" customHeight="1" x14ac:dyDescent="0.2">
      <c r="A4349" s="1351" t="s">
        <v>7816</v>
      </c>
      <c r="B4349" s="1244" t="s">
        <v>7795</v>
      </c>
      <c r="C4349" s="1244" t="s">
        <v>7796</v>
      </c>
      <c r="D4349" s="1352">
        <v>15486</v>
      </c>
    </row>
    <row r="4350" spans="1:4" s="977" customFormat="1" ht="18" customHeight="1" x14ac:dyDescent="0.2">
      <c r="A4350" s="1351" t="s">
        <v>7817</v>
      </c>
      <c r="B4350" s="1244" t="s">
        <v>7795</v>
      </c>
      <c r="C4350" s="1244" t="s">
        <v>7796</v>
      </c>
      <c r="D4350" s="1352">
        <v>15486</v>
      </c>
    </row>
    <row r="4351" spans="1:4" s="977" customFormat="1" ht="18" customHeight="1" x14ac:dyDescent="0.2">
      <c r="A4351" s="1351" t="s">
        <v>7818</v>
      </c>
      <c r="B4351" s="1244" t="s">
        <v>7795</v>
      </c>
      <c r="C4351" s="1244" t="s">
        <v>7796</v>
      </c>
      <c r="D4351" s="1352">
        <v>15486</v>
      </c>
    </row>
    <row r="4352" spans="1:4" s="977" customFormat="1" ht="18" customHeight="1" x14ac:dyDescent="0.2">
      <c r="A4352" s="1351" t="s">
        <v>7819</v>
      </c>
      <c r="B4352" s="1244" t="s">
        <v>7795</v>
      </c>
      <c r="C4352" s="1244" t="s">
        <v>7796</v>
      </c>
      <c r="D4352" s="1352">
        <v>15486</v>
      </c>
    </row>
    <row r="4353" spans="1:4" s="977" customFormat="1" ht="18" customHeight="1" x14ac:dyDescent="0.2">
      <c r="A4353" s="1351" t="s">
        <v>7820</v>
      </c>
      <c r="B4353" s="1244" t="s">
        <v>7795</v>
      </c>
      <c r="C4353" s="1244" t="s">
        <v>7796</v>
      </c>
      <c r="D4353" s="1352">
        <v>15486</v>
      </c>
    </row>
    <row r="4354" spans="1:4" s="977" customFormat="1" ht="18" customHeight="1" x14ac:dyDescent="0.2">
      <c r="A4354" s="1351" t="s">
        <v>7821</v>
      </c>
      <c r="B4354" s="1244" t="s">
        <v>4884</v>
      </c>
      <c r="C4354" s="1244" t="s">
        <v>4885</v>
      </c>
      <c r="D4354" s="1352">
        <v>908.5</v>
      </c>
    </row>
    <row r="4355" spans="1:4" s="977" customFormat="1" ht="18" customHeight="1" x14ac:dyDescent="0.2">
      <c r="A4355" s="1351" t="s">
        <v>7822</v>
      </c>
      <c r="B4355" s="1244" t="s">
        <v>7795</v>
      </c>
      <c r="C4355" s="1244" t="s">
        <v>7796</v>
      </c>
      <c r="D4355" s="1352">
        <v>15486</v>
      </c>
    </row>
    <row r="4356" spans="1:4" s="977" customFormat="1" ht="18" customHeight="1" x14ac:dyDescent="0.2">
      <c r="A4356" s="1351" t="s">
        <v>7823</v>
      </c>
      <c r="B4356" s="1244" t="s">
        <v>7795</v>
      </c>
      <c r="C4356" s="1244" t="s">
        <v>7796</v>
      </c>
      <c r="D4356" s="1352">
        <v>15486</v>
      </c>
    </row>
    <row r="4357" spans="1:4" s="977" customFormat="1" ht="18" customHeight="1" x14ac:dyDescent="0.2">
      <c r="A4357" s="1351" t="s">
        <v>7824</v>
      </c>
      <c r="B4357" s="1244" t="s">
        <v>7795</v>
      </c>
      <c r="C4357" s="1244" t="s">
        <v>7796</v>
      </c>
      <c r="D4357" s="1352">
        <v>15486</v>
      </c>
    </row>
    <row r="4358" spans="1:4" s="977" customFormat="1" ht="18" customHeight="1" x14ac:dyDescent="0.2">
      <c r="A4358" s="1351" t="s">
        <v>7825</v>
      </c>
      <c r="B4358" s="1244" t="s">
        <v>7795</v>
      </c>
      <c r="C4358" s="1244" t="s">
        <v>7796</v>
      </c>
      <c r="D4358" s="1352">
        <v>15486</v>
      </c>
    </row>
    <row r="4359" spans="1:4" s="977" customFormat="1" ht="18" customHeight="1" x14ac:dyDescent="0.2">
      <c r="A4359" s="1351" t="s">
        <v>7826</v>
      </c>
      <c r="B4359" s="1244" t="s">
        <v>7795</v>
      </c>
      <c r="C4359" s="1244" t="s">
        <v>7796</v>
      </c>
      <c r="D4359" s="1352">
        <v>15486</v>
      </c>
    </row>
    <row r="4360" spans="1:4" s="977" customFormat="1" ht="18" customHeight="1" x14ac:dyDescent="0.2">
      <c r="A4360" s="1351" t="s">
        <v>7827</v>
      </c>
      <c r="B4360" s="1244" t="s">
        <v>7795</v>
      </c>
      <c r="C4360" s="1244" t="s">
        <v>7796</v>
      </c>
      <c r="D4360" s="1352">
        <v>15486</v>
      </c>
    </row>
    <row r="4361" spans="1:4" s="977" customFormat="1" ht="18" customHeight="1" x14ac:dyDescent="0.2">
      <c r="A4361" s="1351" t="s">
        <v>7828</v>
      </c>
      <c r="B4361" s="1244" t="s">
        <v>7795</v>
      </c>
      <c r="C4361" s="1244" t="s">
        <v>7796</v>
      </c>
      <c r="D4361" s="1352">
        <v>15486</v>
      </c>
    </row>
    <row r="4362" spans="1:4" s="977" customFormat="1" ht="18" customHeight="1" x14ac:dyDescent="0.2">
      <c r="A4362" s="1351" t="s">
        <v>7829</v>
      </c>
      <c r="B4362" s="1244" t="s">
        <v>7830</v>
      </c>
      <c r="C4362" s="1244" t="s">
        <v>7831</v>
      </c>
      <c r="D4362" s="1352">
        <v>9628</v>
      </c>
    </row>
    <row r="4363" spans="1:4" s="977" customFormat="1" ht="18" customHeight="1" x14ac:dyDescent="0.2">
      <c r="A4363" s="1351" t="s">
        <v>7832</v>
      </c>
      <c r="B4363" s="1244" t="s">
        <v>7830</v>
      </c>
      <c r="C4363" s="1244" t="s">
        <v>7831</v>
      </c>
      <c r="D4363" s="1352">
        <v>9628</v>
      </c>
    </row>
    <row r="4364" spans="1:4" s="977" customFormat="1" ht="18" customHeight="1" x14ac:dyDescent="0.2">
      <c r="A4364" s="1351" t="s">
        <v>7833</v>
      </c>
      <c r="B4364" s="1244" t="s">
        <v>7830</v>
      </c>
      <c r="C4364" s="1244" t="s">
        <v>7831</v>
      </c>
      <c r="D4364" s="1352">
        <v>9628</v>
      </c>
    </row>
    <row r="4365" spans="1:4" s="977" customFormat="1" ht="18" customHeight="1" x14ac:dyDescent="0.2">
      <c r="A4365" s="1351" t="s">
        <v>7834</v>
      </c>
      <c r="B4365" s="1244" t="s">
        <v>2511</v>
      </c>
      <c r="C4365" s="1244" t="s">
        <v>7698</v>
      </c>
      <c r="D4365" s="1352">
        <v>1322.5</v>
      </c>
    </row>
    <row r="4366" spans="1:4" s="977" customFormat="1" ht="18" customHeight="1" x14ac:dyDescent="0.2">
      <c r="A4366" s="1351" t="s">
        <v>7835</v>
      </c>
      <c r="B4366" s="1244" t="s">
        <v>4884</v>
      </c>
      <c r="C4366" s="1244" t="s">
        <v>4885</v>
      </c>
      <c r="D4366" s="1352">
        <v>908.5</v>
      </c>
    </row>
    <row r="4367" spans="1:4" s="977" customFormat="1" ht="18" customHeight="1" x14ac:dyDescent="0.2">
      <c r="A4367" s="1351" t="s">
        <v>7836</v>
      </c>
      <c r="B4367" s="1244" t="s">
        <v>7830</v>
      </c>
      <c r="C4367" s="1244" t="s">
        <v>7831</v>
      </c>
      <c r="D4367" s="1352">
        <v>9628</v>
      </c>
    </row>
    <row r="4368" spans="1:4" s="977" customFormat="1" ht="18" customHeight="1" x14ac:dyDescent="0.2">
      <c r="A4368" s="1351" t="s">
        <v>7837</v>
      </c>
      <c r="B4368" s="1244" t="s">
        <v>7830</v>
      </c>
      <c r="C4368" s="1244" t="s">
        <v>7831</v>
      </c>
      <c r="D4368" s="1352">
        <v>9628</v>
      </c>
    </row>
    <row r="4369" spans="1:4" s="977" customFormat="1" ht="18" customHeight="1" x14ac:dyDescent="0.2">
      <c r="A4369" s="1351" t="s">
        <v>7838</v>
      </c>
      <c r="B4369" s="1244" t="s">
        <v>7830</v>
      </c>
      <c r="C4369" s="1244" t="s">
        <v>7831</v>
      </c>
      <c r="D4369" s="1352">
        <v>9628</v>
      </c>
    </row>
    <row r="4370" spans="1:4" s="977" customFormat="1" ht="18" customHeight="1" x14ac:dyDescent="0.2">
      <c r="A4370" s="1351" t="s">
        <v>7839</v>
      </c>
      <c r="B4370" s="1244" t="s">
        <v>7830</v>
      </c>
      <c r="C4370" s="1244" t="s">
        <v>7831</v>
      </c>
      <c r="D4370" s="1352">
        <v>9628</v>
      </c>
    </row>
    <row r="4371" spans="1:4" s="977" customFormat="1" ht="18" customHeight="1" x14ac:dyDescent="0.2">
      <c r="A4371" s="1351" t="s">
        <v>7840</v>
      </c>
      <c r="B4371" s="1244" t="s">
        <v>7830</v>
      </c>
      <c r="C4371" s="1244" t="s">
        <v>7831</v>
      </c>
      <c r="D4371" s="1352">
        <v>9628</v>
      </c>
    </row>
    <row r="4372" spans="1:4" s="977" customFormat="1" ht="18" customHeight="1" x14ac:dyDescent="0.2">
      <c r="A4372" s="1351" t="s">
        <v>7841</v>
      </c>
      <c r="B4372" s="1244" t="s">
        <v>7830</v>
      </c>
      <c r="C4372" s="1244" t="s">
        <v>7831</v>
      </c>
      <c r="D4372" s="1352">
        <v>9628</v>
      </c>
    </row>
    <row r="4373" spans="1:4" s="977" customFormat="1" ht="18" customHeight="1" x14ac:dyDescent="0.2">
      <c r="A4373" s="1351" t="s">
        <v>7842</v>
      </c>
      <c r="B4373" s="1244" t="s">
        <v>7830</v>
      </c>
      <c r="C4373" s="1244" t="s">
        <v>7831</v>
      </c>
      <c r="D4373" s="1352">
        <v>9628</v>
      </c>
    </row>
    <row r="4374" spans="1:4" s="977" customFormat="1" ht="18" customHeight="1" x14ac:dyDescent="0.2">
      <c r="A4374" s="1351" t="s">
        <v>7843</v>
      </c>
      <c r="B4374" s="1244" t="s">
        <v>7830</v>
      </c>
      <c r="C4374" s="1244" t="s">
        <v>7831</v>
      </c>
      <c r="D4374" s="1352">
        <v>9628</v>
      </c>
    </row>
    <row r="4375" spans="1:4" s="977" customFormat="1" ht="18" customHeight="1" x14ac:dyDescent="0.2">
      <c r="A4375" s="1351" t="s">
        <v>7844</v>
      </c>
      <c r="B4375" s="1244" t="s">
        <v>7830</v>
      </c>
      <c r="C4375" s="1244" t="s">
        <v>7831</v>
      </c>
      <c r="D4375" s="1352">
        <v>9628</v>
      </c>
    </row>
    <row r="4376" spans="1:4" s="977" customFormat="1" ht="18" customHeight="1" x14ac:dyDescent="0.2">
      <c r="A4376" s="1351" t="s">
        <v>7845</v>
      </c>
      <c r="B4376" s="1244" t="s">
        <v>7830</v>
      </c>
      <c r="C4376" s="1244" t="s">
        <v>7831</v>
      </c>
      <c r="D4376" s="1352">
        <v>9628</v>
      </c>
    </row>
    <row r="4377" spans="1:4" s="977" customFormat="1" ht="18" customHeight="1" x14ac:dyDescent="0.2">
      <c r="A4377" s="1351" t="s">
        <v>7846</v>
      </c>
      <c r="B4377" s="1244" t="s">
        <v>4884</v>
      </c>
      <c r="C4377" s="1244" t="s">
        <v>4885</v>
      </c>
      <c r="D4377" s="1352">
        <v>908.5</v>
      </c>
    </row>
    <row r="4378" spans="1:4" s="977" customFormat="1" ht="18" customHeight="1" x14ac:dyDescent="0.2">
      <c r="A4378" s="1351" t="s">
        <v>7847</v>
      </c>
      <c r="B4378" s="1244" t="s">
        <v>7830</v>
      </c>
      <c r="C4378" s="1244" t="s">
        <v>7831</v>
      </c>
      <c r="D4378" s="1352">
        <v>9628</v>
      </c>
    </row>
    <row r="4379" spans="1:4" s="977" customFormat="1" ht="18" customHeight="1" x14ac:dyDescent="0.2">
      <c r="A4379" s="1351" t="s">
        <v>7848</v>
      </c>
      <c r="B4379" s="1244" t="s">
        <v>7830</v>
      </c>
      <c r="C4379" s="1244" t="s">
        <v>7831</v>
      </c>
      <c r="D4379" s="1352">
        <v>9628</v>
      </c>
    </row>
    <row r="4380" spans="1:4" s="977" customFormat="1" ht="18" customHeight="1" x14ac:dyDescent="0.2">
      <c r="A4380" s="1351" t="s">
        <v>7849</v>
      </c>
      <c r="B4380" s="1244" t="s">
        <v>7850</v>
      </c>
      <c r="C4380" s="1244" t="s">
        <v>7851</v>
      </c>
      <c r="D4380" s="1352">
        <v>4947.26</v>
      </c>
    </row>
    <row r="4381" spans="1:4" s="977" customFormat="1" ht="18" customHeight="1" x14ac:dyDescent="0.2">
      <c r="A4381" s="1351" t="s">
        <v>7852</v>
      </c>
      <c r="B4381" s="1244" t="s">
        <v>7853</v>
      </c>
      <c r="C4381" s="1244" t="s">
        <v>7854</v>
      </c>
      <c r="D4381" s="1352">
        <v>43998.84</v>
      </c>
    </row>
    <row r="4382" spans="1:4" s="977" customFormat="1" ht="18" customHeight="1" x14ac:dyDescent="0.2">
      <c r="A4382" s="1351" t="s">
        <v>7855</v>
      </c>
      <c r="B4382" s="1244" t="s">
        <v>7795</v>
      </c>
      <c r="C4382" s="1244" t="s">
        <v>7796</v>
      </c>
      <c r="D4382" s="1352">
        <v>25284.52</v>
      </c>
    </row>
    <row r="4383" spans="1:4" s="977" customFormat="1" ht="18" customHeight="1" x14ac:dyDescent="0.2">
      <c r="A4383" s="1351" t="s">
        <v>7856</v>
      </c>
      <c r="B4383" s="1244" t="s">
        <v>7857</v>
      </c>
      <c r="C4383" s="1244" t="s">
        <v>7858</v>
      </c>
      <c r="D4383" s="1352">
        <v>68602.62</v>
      </c>
    </row>
    <row r="4384" spans="1:4" s="977" customFormat="1" ht="18" customHeight="1" x14ac:dyDescent="0.2">
      <c r="A4384" s="1351" t="s">
        <v>7859</v>
      </c>
      <c r="B4384" s="1244" t="s">
        <v>7860</v>
      </c>
      <c r="C4384" s="1244" t="s">
        <v>7861</v>
      </c>
      <c r="D4384" s="1352">
        <v>14462.61</v>
      </c>
    </row>
    <row r="4385" spans="1:4" s="977" customFormat="1" ht="18" customHeight="1" x14ac:dyDescent="0.2">
      <c r="A4385" s="1351" t="s">
        <v>7862</v>
      </c>
      <c r="B4385" s="1244" t="s">
        <v>4884</v>
      </c>
      <c r="C4385" s="1244" t="s">
        <v>4885</v>
      </c>
      <c r="D4385" s="1352">
        <v>908.5</v>
      </c>
    </row>
    <row r="4386" spans="1:4" s="977" customFormat="1" ht="18" customHeight="1" x14ac:dyDescent="0.2">
      <c r="A4386" s="1351" t="s">
        <v>7863</v>
      </c>
      <c r="B4386" s="1244" t="s">
        <v>6477</v>
      </c>
      <c r="C4386" s="1244" t="s">
        <v>6478</v>
      </c>
      <c r="D4386" s="1352">
        <v>3599</v>
      </c>
    </row>
    <row r="4387" spans="1:4" s="977" customFormat="1" ht="18" customHeight="1" x14ac:dyDescent="0.2">
      <c r="A4387" s="1351" t="s">
        <v>7864</v>
      </c>
      <c r="B4387" s="1244" t="s">
        <v>7865</v>
      </c>
      <c r="C4387" s="1244" t="s">
        <v>7866</v>
      </c>
      <c r="D4387" s="1352">
        <v>5849</v>
      </c>
    </row>
    <row r="4388" spans="1:4" s="977" customFormat="1" ht="18" customHeight="1" x14ac:dyDescent="0.2">
      <c r="A4388" s="1351" t="s">
        <v>7867</v>
      </c>
      <c r="B4388" s="1244" t="s">
        <v>7868</v>
      </c>
      <c r="C4388" s="1244" t="s">
        <v>7869</v>
      </c>
      <c r="D4388" s="1352">
        <v>2600</v>
      </c>
    </row>
    <row r="4389" spans="1:4" s="977" customFormat="1" ht="18" customHeight="1" x14ac:dyDescent="0.2">
      <c r="A4389" s="1351" t="s">
        <v>7870</v>
      </c>
      <c r="B4389" s="1244" t="s">
        <v>7748</v>
      </c>
      <c r="C4389" s="1244" t="s">
        <v>7749</v>
      </c>
      <c r="D4389" s="1352">
        <v>16298</v>
      </c>
    </row>
    <row r="4390" spans="1:4" s="977" customFormat="1" ht="18" customHeight="1" x14ac:dyDescent="0.2">
      <c r="A4390" s="1351" t="s">
        <v>7871</v>
      </c>
      <c r="B4390" s="1244" t="s">
        <v>7872</v>
      </c>
      <c r="C4390" s="1244" t="s">
        <v>7873</v>
      </c>
      <c r="D4390" s="1352">
        <v>3999</v>
      </c>
    </row>
    <row r="4391" spans="1:4" s="977" customFormat="1" ht="18" customHeight="1" x14ac:dyDescent="0.2">
      <c r="A4391" s="1351" t="s">
        <v>7874</v>
      </c>
      <c r="B4391" s="1244" t="s">
        <v>7872</v>
      </c>
      <c r="C4391" s="1244" t="s">
        <v>7873</v>
      </c>
      <c r="D4391" s="1352">
        <v>3999</v>
      </c>
    </row>
    <row r="4392" spans="1:4" s="977" customFormat="1" ht="18" customHeight="1" x14ac:dyDescent="0.2">
      <c r="A4392" s="1351" t="s">
        <v>7875</v>
      </c>
      <c r="B4392" s="1244" t="s">
        <v>7876</v>
      </c>
      <c r="C4392" s="1244" t="s">
        <v>7877</v>
      </c>
      <c r="D4392" s="1352">
        <v>135083.98000000001</v>
      </c>
    </row>
    <row r="4393" spans="1:4" s="977" customFormat="1" ht="18" customHeight="1" x14ac:dyDescent="0.2">
      <c r="A4393" s="1351" t="s">
        <v>7878</v>
      </c>
      <c r="B4393" s="1244" t="s">
        <v>4884</v>
      </c>
      <c r="C4393" s="1244" t="s">
        <v>4885</v>
      </c>
      <c r="D4393" s="1352">
        <v>908.5</v>
      </c>
    </row>
    <row r="4394" spans="1:4" s="977" customFormat="1" ht="18" customHeight="1" x14ac:dyDescent="0.2">
      <c r="A4394" s="1351" t="s">
        <v>7879</v>
      </c>
      <c r="B4394" s="1244" t="s">
        <v>7880</v>
      </c>
      <c r="C4394" s="1244" t="s">
        <v>7881</v>
      </c>
      <c r="D4394" s="1352">
        <v>25500</v>
      </c>
    </row>
    <row r="4395" spans="1:4" s="977" customFormat="1" ht="18" customHeight="1" x14ac:dyDescent="0.2">
      <c r="A4395" s="1351" t="s">
        <v>7882</v>
      </c>
      <c r="B4395" s="1244" t="s">
        <v>7883</v>
      </c>
      <c r="C4395" s="1244" t="s">
        <v>7884</v>
      </c>
      <c r="D4395" s="1352">
        <v>19858</v>
      </c>
    </row>
    <row r="4396" spans="1:4" s="977" customFormat="1" ht="18" customHeight="1" x14ac:dyDescent="0.2">
      <c r="A4396" s="1351" t="s">
        <v>7885</v>
      </c>
      <c r="B4396" s="1244" t="s">
        <v>7013</v>
      </c>
      <c r="C4396" s="1244" t="s">
        <v>7014</v>
      </c>
      <c r="D4396" s="1352">
        <v>2299.9</v>
      </c>
    </row>
    <row r="4397" spans="1:4" s="977" customFormat="1" ht="18" customHeight="1" x14ac:dyDescent="0.2">
      <c r="A4397" s="1351" t="s">
        <v>7886</v>
      </c>
      <c r="B4397" s="1244" t="s">
        <v>7887</v>
      </c>
      <c r="C4397" s="1244" t="s">
        <v>7888</v>
      </c>
      <c r="D4397" s="1352">
        <v>3598.5</v>
      </c>
    </row>
    <row r="4398" spans="1:4" s="977" customFormat="1" ht="18" customHeight="1" x14ac:dyDescent="0.2">
      <c r="A4398" s="1351" t="s">
        <v>7889</v>
      </c>
      <c r="B4398" s="1244" t="s">
        <v>7890</v>
      </c>
      <c r="C4398" s="1244" t="s">
        <v>7891</v>
      </c>
      <c r="D4398" s="1352">
        <v>6999.1</v>
      </c>
    </row>
    <row r="4399" spans="1:4" s="977" customFormat="1" ht="18" customHeight="1" x14ac:dyDescent="0.2">
      <c r="A4399" s="1351" t="s">
        <v>7892</v>
      </c>
      <c r="B4399" s="1244" t="s">
        <v>7893</v>
      </c>
      <c r="C4399" s="1244" t="s">
        <v>7894</v>
      </c>
      <c r="D4399" s="1352">
        <v>6721.96</v>
      </c>
    </row>
    <row r="4400" spans="1:4" s="977" customFormat="1" ht="18" customHeight="1" x14ac:dyDescent="0.2">
      <c r="A4400" s="1351" t="s">
        <v>7895</v>
      </c>
      <c r="B4400" s="1244" t="s">
        <v>7896</v>
      </c>
      <c r="C4400" s="1244" t="s">
        <v>7897</v>
      </c>
      <c r="D4400" s="1352">
        <v>2537.15</v>
      </c>
    </row>
    <row r="4401" spans="1:4" s="977" customFormat="1" ht="18" customHeight="1" x14ac:dyDescent="0.2">
      <c r="A4401" s="1351" t="s">
        <v>7898</v>
      </c>
      <c r="B4401" s="1244" t="s">
        <v>4884</v>
      </c>
      <c r="C4401" s="1244" t="s">
        <v>4885</v>
      </c>
      <c r="D4401" s="1352">
        <v>908.5</v>
      </c>
    </row>
    <row r="4402" spans="1:4" s="977" customFormat="1" ht="18" customHeight="1" x14ac:dyDescent="0.2">
      <c r="A4402" s="1351" t="s">
        <v>7899</v>
      </c>
      <c r="B4402" s="1244" t="s">
        <v>7900</v>
      </c>
      <c r="C4402" s="1244" t="s">
        <v>7901</v>
      </c>
      <c r="D4402" s="1352">
        <v>8073.5</v>
      </c>
    </row>
    <row r="4403" spans="1:4" s="977" customFormat="1" ht="18" customHeight="1" x14ac:dyDescent="0.2">
      <c r="A4403" s="1351" t="s">
        <v>7902</v>
      </c>
      <c r="B4403" s="1244" t="s">
        <v>7903</v>
      </c>
      <c r="C4403" s="1244" t="s">
        <v>7904</v>
      </c>
      <c r="D4403" s="1352">
        <v>3566.69</v>
      </c>
    </row>
    <row r="4404" spans="1:4" s="977" customFormat="1" ht="18" customHeight="1" x14ac:dyDescent="0.2">
      <c r="A4404" s="1351" t="s">
        <v>7905</v>
      </c>
      <c r="B4404" s="1244" t="s">
        <v>6881</v>
      </c>
      <c r="C4404" s="1244" t="s">
        <v>6882</v>
      </c>
      <c r="D4404" s="1352">
        <v>7014.84</v>
      </c>
    </row>
    <row r="4405" spans="1:4" s="977" customFormat="1" ht="18" customHeight="1" x14ac:dyDescent="0.2">
      <c r="A4405" s="1351" t="s">
        <v>7906</v>
      </c>
      <c r="B4405" s="1244" t="s">
        <v>7907</v>
      </c>
      <c r="C4405" s="1244" t="s">
        <v>7908</v>
      </c>
      <c r="D4405" s="1352">
        <v>2985.16</v>
      </c>
    </row>
    <row r="4406" spans="1:4" s="977" customFormat="1" ht="18" customHeight="1" x14ac:dyDescent="0.2">
      <c r="A4406" s="1351" t="s">
        <v>7909</v>
      </c>
      <c r="B4406" s="1244" t="s">
        <v>7910</v>
      </c>
      <c r="C4406" s="1244" t="s">
        <v>7911</v>
      </c>
      <c r="D4406" s="1352">
        <v>20000</v>
      </c>
    </row>
    <row r="4407" spans="1:4" s="977" customFormat="1" ht="18" customHeight="1" x14ac:dyDescent="0.2">
      <c r="A4407" s="1351" t="s">
        <v>7912</v>
      </c>
      <c r="B4407" s="1244" t="s">
        <v>7913</v>
      </c>
      <c r="C4407" s="1244" t="s">
        <v>7914</v>
      </c>
      <c r="D4407" s="1352">
        <v>16519.3</v>
      </c>
    </row>
    <row r="4408" spans="1:4" s="977" customFormat="1" ht="18" customHeight="1" x14ac:dyDescent="0.2">
      <c r="A4408" s="1351" t="s">
        <v>7915</v>
      </c>
      <c r="B4408" s="1244" t="s">
        <v>7916</v>
      </c>
      <c r="C4408" s="1244" t="s">
        <v>7917</v>
      </c>
      <c r="D4408" s="1352">
        <v>11541</v>
      </c>
    </row>
    <row r="4409" spans="1:4" s="977" customFormat="1" ht="18" customHeight="1" x14ac:dyDescent="0.2">
      <c r="A4409" s="1351" t="s">
        <v>7918</v>
      </c>
      <c r="B4409" s="1244" t="s">
        <v>7919</v>
      </c>
      <c r="C4409" s="1244" t="s">
        <v>7920</v>
      </c>
      <c r="D4409" s="1352">
        <v>169419</v>
      </c>
    </row>
    <row r="4410" spans="1:4" s="977" customFormat="1" ht="18" customHeight="1" x14ac:dyDescent="0.2">
      <c r="A4410" s="1351" t="s">
        <v>7921</v>
      </c>
      <c r="B4410" s="1244" t="s">
        <v>4884</v>
      </c>
      <c r="C4410" s="1244" t="s">
        <v>4885</v>
      </c>
      <c r="D4410" s="1352">
        <v>908.5</v>
      </c>
    </row>
    <row r="4411" spans="1:4" s="977" customFormat="1" ht="18" customHeight="1" x14ac:dyDescent="0.2">
      <c r="A4411" s="1351" t="s">
        <v>7922</v>
      </c>
      <c r="B4411" s="1244" t="s">
        <v>7923</v>
      </c>
      <c r="C4411" s="1244" t="s">
        <v>7924</v>
      </c>
      <c r="D4411" s="1352">
        <v>5971.58</v>
      </c>
    </row>
    <row r="4412" spans="1:4" s="977" customFormat="1" ht="18" customHeight="1" x14ac:dyDescent="0.2">
      <c r="A4412" s="1351" t="s">
        <v>7925</v>
      </c>
      <c r="B4412" s="1244" t="s">
        <v>7923</v>
      </c>
      <c r="C4412" s="1244" t="s">
        <v>7924</v>
      </c>
      <c r="D4412" s="1352">
        <v>5971.58</v>
      </c>
    </row>
    <row r="4413" spans="1:4" s="977" customFormat="1" ht="18" customHeight="1" x14ac:dyDescent="0.2">
      <c r="A4413" s="1351" t="s">
        <v>7926</v>
      </c>
      <c r="B4413" s="1244" t="s">
        <v>7923</v>
      </c>
      <c r="C4413" s="1244" t="s">
        <v>7924</v>
      </c>
      <c r="D4413" s="1352">
        <v>5971.58</v>
      </c>
    </row>
    <row r="4414" spans="1:4" s="977" customFormat="1" ht="18" customHeight="1" x14ac:dyDescent="0.2">
      <c r="A4414" s="1351" t="s">
        <v>7927</v>
      </c>
      <c r="B4414" s="1244" t="s">
        <v>7923</v>
      </c>
      <c r="C4414" s="1244" t="s">
        <v>7924</v>
      </c>
      <c r="D4414" s="1352">
        <v>5971.58</v>
      </c>
    </row>
    <row r="4415" spans="1:4" s="977" customFormat="1" ht="18" customHeight="1" x14ac:dyDescent="0.2">
      <c r="A4415" s="1351" t="s">
        <v>7928</v>
      </c>
      <c r="B4415" s="1244" t="s">
        <v>7923</v>
      </c>
      <c r="C4415" s="1244" t="s">
        <v>7924</v>
      </c>
      <c r="D4415" s="1352">
        <v>5971.58</v>
      </c>
    </row>
    <row r="4416" spans="1:4" s="977" customFormat="1" ht="18" customHeight="1" x14ac:dyDescent="0.2">
      <c r="A4416" s="1351" t="s">
        <v>7929</v>
      </c>
      <c r="B4416" s="1244" t="s">
        <v>7923</v>
      </c>
      <c r="C4416" s="1244" t="s">
        <v>7924</v>
      </c>
      <c r="D4416" s="1352">
        <v>5971.58</v>
      </c>
    </row>
    <row r="4417" spans="1:4" s="977" customFormat="1" ht="18" customHeight="1" x14ac:dyDescent="0.2">
      <c r="A4417" s="1351" t="s">
        <v>7930</v>
      </c>
      <c r="B4417" s="1244" t="s">
        <v>7923</v>
      </c>
      <c r="C4417" s="1244" t="s">
        <v>7924</v>
      </c>
      <c r="D4417" s="1352">
        <v>5971.58</v>
      </c>
    </row>
    <row r="4418" spans="1:4" s="977" customFormat="1" ht="18" customHeight="1" x14ac:dyDescent="0.2">
      <c r="A4418" s="1351" t="s">
        <v>7931</v>
      </c>
      <c r="B4418" s="1244" t="s">
        <v>7923</v>
      </c>
      <c r="C4418" s="1244" t="s">
        <v>7924</v>
      </c>
      <c r="D4418" s="1352">
        <v>5971.58</v>
      </c>
    </row>
    <row r="4419" spans="1:4" s="977" customFormat="1" ht="18" customHeight="1" x14ac:dyDescent="0.2">
      <c r="A4419" s="1351" t="s">
        <v>7932</v>
      </c>
      <c r="B4419" s="1244" t="s">
        <v>7923</v>
      </c>
      <c r="C4419" s="1244" t="s">
        <v>7924</v>
      </c>
      <c r="D4419" s="1352">
        <v>5971.64</v>
      </c>
    </row>
    <row r="4420" spans="1:4" s="977" customFormat="1" ht="18" customHeight="1" x14ac:dyDescent="0.2">
      <c r="A4420" s="1351" t="s">
        <v>7933</v>
      </c>
      <c r="B4420" s="1244" t="s">
        <v>7934</v>
      </c>
      <c r="C4420" s="1244" t="s">
        <v>7935</v>
      </c>
      <c r="D4420" s="1352">
        <v>9996.93</v>
      </c>
    </row>
    <row r="4421" spans="1:4" s="977" customFormat="1" ht="18" customHeight="1" x14ac:dyDescent="0.2">
      <c r="A4421" s="1351" t="s">
        <v>7936</v>
      </c>
      <c r="B4421" s="1244" t="s">
        <v>4884</v>
      </c>
      <c r="C4421" s="1244" t="s">
        <v>4885</v>
      </c>
      <c r="D4421" s="1352">
        <v>908.5</v>
      </c>
    </row>
    <row r="4422" spans="1:4" s="977" customFormat="1" ht="18" customHeight="1" x14ac:dyDescent="0.2">
      <c r="A4422" s="1351" t="s">
        <v>7937</v>
      </c>
      <c r="B4422" s="1244" t="s">
        <v>7938</v>
      </c>
      <c r="C4422" s="1244" t="s">
        <v>7939</v>
      </c>
      <c r="D4422" s="1352">
        <v>3333.37</v>
      </c>
    </row>
    <row r="4423" spans="1:4" s="977" customFormat="1" ht="18" customHeight="1" x14ac:dyDescent="0.2">
      <c r="A4423" s="1351" t="s">
        <v>7940</v>
      </c>
      <c r="B4423" s="1244" t="s">
        <v>7938</v>
      </c>
      <c r="C4423" s="1244" t="s">
        <v>7939</v>
      </c>
      <c r="D4423" s="1352">
        <v>3333.37</v>
      </c>
    </row>
    <row r="4424" spans="1:4" s="977" customFormat="1" ht="18" customHeight="1" x14ac:dyDescent="0.2">
      <c r="A4424" s="1351" t="s">
        <v>7941</v>
      </c>
      <c r="B4424" s="1244" t="s">
        <v>7938</v>
      </c>
      <c r="C4424" s="1244" t="s">
        <v>7939</v>
      </c>
      <c r="D4424" s="1352">
        <v>3333.39</v>
      </c>
    </row>
    <row r="4425" spans="1:4" s="977" customFormat="1" ht="18" customHeight="1" x14ac:dyDescent="0.2">
      <c r="A4425" s="1351" t="s">
        <v>7942</v>
      </c>
      <c r="B4425" s="1244" t="s">
        <v>7943</v>
      </c>
      <c r="C4425" s="1244" t="s">
        <v>7944</v>
      </c>
      <c r="D4425" s="1352">
        <v>8793.7000000000007</v>
      </c>
    </row>
    <row r="4426" spans="1:4" s="977" customFormat="1" ht="18" customHeight="1" x14ac:dyDescent="0.2">
      <c r="A4426" s="1351" t="s">
        <v>7945</v>
      </c>
      <c r="B4426" s="1244" t="s">
        <v>7946</v>
      </c>
      <c r="C4426" s="1244" t="s">
        <v>7947</v>
      </c>
      <c r="D4426" s="1352">
        <v>7855.58</v>
      </c>
    </row>
    <row r="4427" spans="1:4" s="977" customFormat="1" ht="18" customHeight="1" x14ac:dyDescent="0.2">
      <c r="A4427" s="1351" t="s">
        <v>7948</v>
      </c>
      <c r="B4427" s="1244" t="s">
        <v>7949</v>
      </c>
      <c r="C4427" s="1244" t="s">
        <v>7950</v>
      </c>
      <c r="D4427" s="1352">
        <v>9293.92</v>
      </c>
    </row>
    <row r="4428" spans="1:4" s="977" customFormat="1" ht="18" customHeight="1" x14ac:dyDescent="0.2">
      <c r="A4428" s="1351" t="s">
        <v>7951</v>
      </c>
      <c r="B4428" s="1244" t="s">
        <v>7952</v>
      </c>
      <c r="C4428" s="1244" t="s">
        <v>7953</v>
      </c>
      <c r="D4428" s="1352">
        <v>9293.92</v>
      </c>
    </row>
    <row r="4429" spans="1:4" s="977" customFormat="1" ht="18" customHeight="1" x14ac:dyDescent="0.2">
      <c r="A4429" s="1351" t="s">
        <v>7954</v>
      </c>
      <c r="B4429" s="1244" t="s">
        <v>4366</v>
      </c>
      <c r="C4429" s="1244" t="s">
        <v>4367</v>
      </c>
      <c r="D4429" s="1352">
        <v>3254.67</v>
      </c>
    </row>
    <row r="4430" spans="1:4" s="977" customFormat="1" ht="18" customHeight="1" x14ac:dyDescent="0.2">
      <c r="A4430" s="1351" t="s">
        <v>7955</v>
      </c>
      <c r="B4430" s="1244" t="s">
        <v>4884</v>
      </c>
      <c r="C4430" s="1244" t="s">
        <v>4885</v>
      </c>
      <c r="D4430" s="1352">
        <v>908.5</v>
      </c>
    </row>
    <row r="4431" spans="1:4" s="977" customFormat="1" ht="18" customHeight="1" x14ac:dyDescent="0.2">
      <c r="A4431" s="1351" t="s">
        <v>7956</v>
      </c>
      <c r="B4431" s="1244" t="s">
        <v>7957</v>
      </c>
      <c r="C4431" s="1244" t="s">
        <v>7958</v>
      </c>
      <c r="D4431" s="1352">
        <v>3401</v>
      </c>
    </row>
    <row r="4432" spans="1:4" s="977" customFormat="1" ht="18" customHeight="1" x14ac:dyDescent="0.2">
      <c r="A4432" s="1351" t="s">
        <v>7959</v>
      </c>
      <c r="B4432" s="1244" t="s">
        <v>7960</v>
      </c>
      <c r="C4432" s="1244" t="s">
        <v>7961</v>
      </c>
      <c r="D4432" s="1352">
        <v>3828</v>
      </c>
    </row>
    <row r="4433" spans="1:4" s="977" customFormat="1" ht="18" customHeight="1" x14ac:dyDescent="0.2">
      <c r="A4433" s="1351" t="s">
        <v>7962</v>
      </c>
      <c r="B4433" s="1244" t="s">
        <v>7960</v>
      </c>
      <c r="C4433" s="1244" t="s">
        <v>7961</v>
      </c>
      <c r="D4433" s="1352">
        <v>3828</v>
      </c>
    </row>
    <row r="4434" spans="1:4" s="977" customFormat="1" ht="18" customHeight="1" x14ac:dyDescent="0.2">
      <c r="A4434" s="1351" t="s">
        <v>7963</v>
      </c>
      <c r="B4434" s="1244" t="s">
        <v>7960</v>
      </c>
      <c r="C4434" s="1244" t="s">
        <v>7961</v>
      </c>
      <c r="D4434" s="1352">
        <v>3828</v>
      </c>
    </row>
    <row r="4435" spans="1:4" s="977" customFormat="1" ht="18" customHeight="1" x14ac:dyDescent="0.2">
      <c r="A4435" s="1351" t="s">
        <v>7964</v>
      </c>
      <c r="B4435" s="1244" t="s">
        <v>7960</v>
      </c>
      <c r="C4435" s="1244" t="s">
        <v>7961</v>
      </c>
      <c r="D4435" s="1352">
        <v>3828</v>
      </c>
    </row>
    <row r="4436" spans="1:4" s="977" customFormat="1" ht="18" customHeight="1" x14ac:dyDescent="0.2">
      <c r="A4436" s="1351" t="s">
        <v>7965</v>
      </c>
      <c r="B4436" s="1244" t="s">
        <v>7960</v>
      </c>
      <c r="C4436" s="1244" t="s">
        <v>7961</v>
      </c>
      <c r="D4436" s="1352">
        <v>3828</v>
      </c>
    </row>
    <row r="4437" spans="1:4" s="977" customFormat="1" ht="18" customHeight="1" x14ac:dyDescent="0.2">
      <c r="A4437" s="1351" t="s">
        <v>7966</v>
      </c>
      <c r="B4437" s="1244" t="s">
        <v>7960</v>
      </c>
      <c r="C4437" s="1244" t="s">
        <v>7961</v>
      </c>
      <c r="D4437" s="1352">
        <v>3828</v>
      </c>
    </row>
    <row r="4438" spans="1:4" s="977" customFormat="1" ht="18" customHeight="1" x14ac:dyDescent="0.2">
      <c r="A4438" s="1351" t="s">
        <v>7967</v>
      </c>
      <c r="B4438" s="1244" t="s">
        <v>7960</v>
      </c>
      <c r="C4438" s="1244" t="s">
        <v>7961</v>
      </c>
      <c r="D4438" s="1352">
        <v>3828</v>
      </c>
    </row>
    <row r="4439" spans="1:4" s="977" customFormat="1" ht="18" customHeight="1" x14ac:dyDescent="0.2">
      <c r="A4439" s="1351" t="s">
        <v>7968</v>
      </c>
      <c r="B4439" s="1244" t="s">
        <v>7960</v>
      </c>
      <c r="C4439" s="1244" t="s">
        <v>7961</v>
      </c>
      <c r="D4439" s="1352">
        <v>3828</v>
      </c>
    </row>
    <row r="4440" spans="1:4" s="977" customFormat="1" ht="18" customHeight="1" x14ac:dyDescent="0.2">
      <c r="A4440" s="1351" t="s">
        <v>7969</v>
      </c>
      <c r="B4440" s="1244" t="s">
        <v>7960</v>
      </c>
      <c r="C4440" s="1244" t="s">
        <v>7961</v>
      </c>
      <c r="D4440" s="1352">
        <v>3828</v>
      </c>
    </row>
    <row r="4441" spans="1:4" s="977" customFormat="1" ht="18" customHeight="1" x14ac:dyDescent="0.2">
      <c r="A4441" s="1351" t="s">
        <v>7970</v>
      </c>
      <c r="B4441" s="1244" t="s">
        <v>2389</v>
      </c>
      <c r="C4441" s="1244" t="s">
        <v>2390</v>
      </c>
      <c r="D4441" s="1352">
        <v>2853.15</v>
      </c>
    </row>
    <row r="4442" spans="1:4" s="977" customFormat="1" ht="18" customHeight="1" x14ac:dyDescent="0.2">
      <c r="A4442" s="1351" t="s">
        <v>7971</v>
      </c>
      <c r="B4442" s="1244" t="s">
        <v>7960</v>
      </c>
      <c r="C4442" s="1244" t="s">
        <v>7961</v>
      </c>
      <c r="D4442" s="1352">
        <v>3828</v>
      </c>
    </row>
    <row r="4443" spans="1:4" s="977" customFormat="1" ht="18" customHeight="1" x14ac:dyDescent="0.2">
      <c r="A4443" s="1351" t="s">
        <v>7972</v>
      </c>
      <c r="B4443" s="1244" t="s">
        <v>7960</v>
      </c>
      <c r="C4443" s="1244" t="s">
        <v>7961</v>
      </c>
      <c r="D4443" s="1352">
        <v>3828</v>
      </c>
    </row>
    <row r="4444" spans="1:4" s="977" customFormat="1" ht="18" customHeight="1" x14ac:dyDescent="0.2">
      <c r="A4444" s="1351" t="s">
        <v>7973</v>
      </c>
      <c r="B4444" s="1244" t="s">
        <v>7960</v>
      </c>
      <c r="C4444" s="1244" t="s">
        <v>7961</v>
      </c>
      <c r="D4444" s="1352">
        <v>3828</v>
      </c>
    </row>
    <row r="4445" spans="1:4" s="977" customFormat="1" ht="18" customHeight="1" x14ac:dyDescent="0.2">
      <c r="A4445" s="1351" t="s">
        <v>7974</v>
      </c>
      <c r="B4445" s="1244" t="s">
        <v>7960</v>
      </c>
      <c r="C4445" s="1244" t="s">
        <v>7961</v>
      </c>
      <c r="D4445" s="1352">
        <v>3828</v>
      </c>
    </row>
    <row r="4446" spans="1:4" s="977" customFormat="1" ht="18" customHeight="1" x14ac:dyDescent="0.2">
      <c r="A4446" s="1351" t="s">
        <v>7975</v>
      </c>
      <c r="B4446" s="1244" t="s">
        <v>7960</v>
      </c>
      <c r="C4446" s="1244" t="s">
        <v>7961</v>
      </c>
      <c r="D4446" s="1352">
        <v>3828</v>
      </c>
    </row>
    <row r="4447" spans="1:4" s="977" customFormat="1" ht="18" customHeight="1" x14ac:dyDescent="0.2">
      <c r="A4447" s="1351" t="s">
        <v>7976</v>
      </c>
      <c r="B4447" s="1244" t="s">
        <v>7960</v>
      </c>
      <c r="C4447" s="1244" t="s">
        <v>7961</v>
      </c>
      <c r="D4447" s="1352">
        <v>3828</v>
      </c>
    </row>
    <row r="4448" spans="1:4" s="977" customFormat="1" ht="18" customHeight="1" x14ac:dyDescent="0.2">
      <c r="A4448" s="1351" t="s">
        <v>7977</v>
      </c>
      <c r="B4448" s="1244" t="s">
        <v>7960</v>
      </c>
      <c r="C4448" s="1244" t="s">
        <v>7961</v>
      </c>
      <c r="D4448" s="1352">
        <v>3828</v>
      </c>
    </row>
    <row r="4449" spans="1:4" s="977" customFormat="1" ht="18" customHeight="1" x14ac:dyDescent="0.2">
      <c r="A4449" s="1351" t="s">
        <v>7978</v>
      </c>
      <c r="B4449" s="1244" t="s">
        <v>7960</v>
      </c>
      <c r="C4449" s="1244" t="s">
        <v>7961</v>
      </c>
      <c r="D4449" s="1352">
        <v>3828</v>
      </c>
    </row>
    <row r="4450" spans="1:4" s="977" customFormat="1" ht="18" customHeight="1" x14ac:dyDescent="0.2">
      <c r="A4450" s="1351" t="s">
        <v>7979</v>
      </c>
      <c r="B4450" s="1244" t="s">
        <v>7960</v>
      </c>
      <c r="C4450" s="1244" t="s">
        <v>7961</v>
      </c>
      <c r="D4450" s="1352">
        <v>3828</v>
      </c>
    </row>
    <row r="4451" spans="1:4" s="977" customFormat="1" ht="18" customHeight="1" x14ac:dyDescent="0.2">
      <c r="A4451" s="1351" t="s">
        <v>7980</v>
      </c>
      <c r="B4451" s="1244" t="s">
        <v>7960</v>
      </c>
      <c r="C4451" s="1244" t="s">
        <v>7961</v>
      </c>
      <c r="D4451" s="1352">
        <v>3828</v>
      </c>
    </row>
    <row r="4452" spans="1:4" s="977" customFormat="1" ht="18" customHeight="1" x14ac:dyDescent="0.2">
      <c r="A4452" s="1351" t="s">
        <v>7981</v>
      </c>
      <c r="B4452" s="1244" t="s">
        <v>4884</v>
      </c>
      <c r="C4452" s="1244" t="s">
        <v>4885</v>
      </c>
      <c r="D4452" s="1352">
        <v>908.5</v>
      </c>
    </row>
    <row r="4453" spans="1:4" s="977" customFormat="1" ht="18" customHeight="1" x14ac:dyDescent="0.2">
      <c r="A4453" s="1351" t="s">
        <v>7982</v>
      </c>
      <c r="B4453" s="1244" t="s">
        <v>7960</v>
      </c>
      <c r="C4453" s="1244" t="s">
        <v>7961</v>
      </c>
      <c r="D4453" s="1352">
        <v>3828</v>
      </c>
    </row>
    <row r="4454" spans="1:4" s="977" customFormat="1" ht="18" customHeight="1" x14ac:dyDescent="0.2">
      <c r="A4454" s="1351" t="s">
        <v>7983</v>
      </c>
      <c r="B4454" s="1244" t="s">
        <v>7960</v>
      </c>
      <c r="C4454" s="1244" t="s">
        <v>7961</v>
      </c>
      <c r="D4454" s="1352">
        <v>3828</v>
      </c>
    </row>
    <row r="4455" spans="1:4" s="977" customFormat="1" ht="18" customHeight="1" x14ac:dyDescent="0.2">
      <c r="A4455" s="1351" t="s">
        <v>7984</v>
      </c>
      <c r="B4455" s="1244" t="s">
        <v>7985</v>
      </c>
      <c r="C4455" s="1244" t="s">
        <v>7698</v>
      </c>
      <c r="D4455" s="1352">
        <v>703.8</v>
      </c>
    </row>
    <row r="4456" spans="1:4" s="977" customFormat="1" ht="18" customHeight="1" x14ac:dyDescent="0.2">
      <c r="A4456" s="1351" t="s">
        <v>7986</v>
      </c>
      <c r="B4456" s="1244" t="s">
        <v>4884</v>
      </c>
      <c r="C4456" s="1244" t="s">
        <v>4885</v>
      </c>
      <c r="D4456" s="1352">
        <v>908.5</v>
      </c>
    </row>
    <row r="4457" spans="1:4" s="977" customFormat="1" ht="18" customHeight="1" x14ac:dyDescent="0.2">
      <c r="A4457" s="1351" t="s">
        <v>7987</v>
      </c>
      <c r="B4457" s="1244" t="s">
        <v>7988</v>
      </c>
      <c r="C4457" s="1244" t="s">
        <v>7989</v>
      </c>
      <c r="D4457" s="1352">
        <v>6000</v>
      </c>
    </row>
    <row r="4458" spans="1:4" s="977" customFormat="1" ht="18" customHeight="1" x14ac:dyDescent="0.2">
      <c r="A4458" s="1351" t="s">
        <v>7990</v>
      </c>
      <c r="B4458" s="1244" t="s">
        <v>1245</v>
      </c>
      <c r="C4458" s="1244" t="s">
        <v>1246</v>
      </c>
      <c r="D4458" s="1352">
        <v>5974</v>
      </c>
    </row>
    <row r="4459" spans="1:4" s="977" customFormat="1" ht="18" customHeight="1" x14ac:dyDescent="0.2">
      <c r="A4459" s="1351" t="s">
        <v>7991</v>
      </c>
      <c r="B4459" s="1244" t="s">
        <v>1245</v>
      </c>
      <c r="C4459" s="1244" t="s">
        <v>1246</v>
      </c>
      <c r="D4459" s="1352">
        <v>5974</v>
      </c>
    </row>
    <row r="4460" spans="1:4" s="977" customFormat="1" ht="18" customHeight="1" x14ac:dyDescent="0.2">
      <c r="A4460" s="1351" t="s">
        <v>7992</v>
      </c>
      <c r="B4460" s="1244" t="s">
        <v>7993</v>
      </c>
      <c r="C4460" s="1244" t="s">
        <v>7994</v>
      </c>
      <c r="D4460" s="1352">
        <v>6873.37</v>
      </c>
    </row>
    <row r="4461" spans="1:4" s="977" customFormat="1" ht="18" customHeight="1" x14ac:dyDescent="0.2">
      <c r="A4461" s="1351" t="s">
        <v>7995</v>
      </c>
      <c r="B4461" s="1244" t="s">
        <v>2533</v>
      </c>
      <c r="C4461" s="1244" t="s">
        <v>1704</v>
      </c>
      <c r="D4461" s="1352">
        <v>1816.19</v>
      </c>
    </row>
    <row r="4462" spans="1:4" s="977" customFormat="1" ht="18" customHeight="1" x14ac:dyDescent="0.2">
      <c r="A4462" s="1351" t="s">
        <v>7996</v>
      </c>
      <c r="B4462" s="1244" t="s">
        <v>7997</v>
      </c>
      <c r="C4462" s="1244" t="s">
        <v>7998</v>
      </c>
      <c r="D4462" s="1352">
        <v>151473.96</v>
      </c>
    </row>
    <row r="4463" spans="1:4" s="977" customFormat="1" ht="18" customHeight="1" x14ac:dyDescent="0.2">
      <c r="A4463" s="1351" t="s">
        <v>7999</v>
      </c>
      <c r="B4463" s="1244" t="s">
        <v>8000</v>
      </c>
      <c r="C4463" s="1244" t="s">
        <v>8001</v>
      </c>
      <c r="D4463" s="1352">
        <v>217166.04</v>
      </c>
    </row>
    <row r="4464" spans="1:4" s="977" customFormat="1" ht="18" customHeight="1" x14ac:dyDescent="0.2">
      <c r="A4464" s="1351" t="s">
        <v>8002</v>
      </c>
      <c r="B4464" s="1244" t="s">
        <v>8003</v>
      </c>
      <c r="C4464" s="1244" t="s">
        <v>8004</v>
      </c>
      <c r="D4464" s="1352">
        <v>164196.96</v>
      </c>
    </row>
    <row r="4465" spans="1:4" s="977" customFormat="1" ht="18" customHeight="1" x14ac:dyDescent="0.2">
      <c r="A4465" s="1351" t="s">
        <v>8005</v>
      </c>
      <c r="B4465" s="1244" t="s">
        <v>8006</v>
      </c>
      <c r="C4465" s="1244" t="s">
        <v>8007</v>
      </c>
      <c r="D4465" s="1352">
        <v>9903.5</v>
      </c>
    </row>
    <row r="4466" spans="1:4" s="977" customFormat="1" ht="18" customHeight="1" x14ac:dyDescent="0.2">
      <c r="A4466" s="1351" t="s">
        <v>8008</v>
      </c>
      <c r="B4466" s="1244" t="s">
        <v>8006</v>
      </c>
      <c r="C4466" s="1244" t="s">
        <v>8007</v>
      </c>
      <c r="D4466" s="1352">
        <v>9903.5</v>
      </c>
    </row>
    <row r="4467" spans="1:4" s="977" customFormat="1" ht="18" customHeight="1" x14ac:dyDescent="0.2">
      <c r="A4467" s="1351" t="s">
        <v>8009</v>
      </c>
      <c r="B4467" s="1244" t="s">
        <v>8006</v>
      </c>
      <c r="C4467" s="1244" t="s">
        <v>8007</v>
      </c>
      <c r="D4467" s="1352">
        <v>9903.5</v>
      </c>
    </row>
    <row r="4468" spans="1:4" s="977" customFormat="1" ht="18" customHeight="1" x14ac:dyDescent="0.2">
      <c r="A4468" s="1351" t="s">
        <v>8010</v>
      </c>
      <c r="B4468" s="1244" t="s">
        <v>8011</v>
      </c>
      <c r="C4468" s="1244" t="s">
        <v>8012</v>
      </c>
      <c r="D4468" s="1352">
        <v>9903.5</v>
      </c>
    </row>
    <row r="4469" spans="1:4" s="977" customFormat="1" ht="18" customHeight="1" x14ac:dyDescent="0.2">
      <c r="A4469" s="1351" t="s">
        <v>8013</v>
      </c>
      <c r="B4469" s="1244" t="s">
        <v>8011</v>
      </c>
      <c r="C4469" s="1244" t="s">
        <v>8012</v>
      </c>
      <c r="D4469" s="1352">
        <v>9903.5</v>
      </c>
    </row>
    <row r="4470" spans="1:4" s="977" customFormat="1" ht="18" customHeight="1" x14ac:dyDescent="0.2">
      <c r="A4470" s="1351" t="s">
        <v>8014</v>
      </c>
      <c r="B4470" s="1244" t="s">
        <v>8011</v>
      </c>
      <c r="C4470" s="1244" t="s">
        <v>8012</v>
      </c>
      <c r="D4470" s="1352">
        <v>9903.5</v>
      </c>
    </row>
    <row r="4471" spans="1:4" s="977" customFormat="1" ht="18" customHeight="1" x14ac:dyDescent="0.2">
      <c r="A4471" s="1351" t="s">
        <v>8015</v>
      </c>
      <c r="B4471" s="1244" t="s">
        <v>8011</v>
      </c>
      <c r="C4471" s="1244" t="s">
        <v>8012</v>
      </c>
      <c r="D4471" s="1352">
        <v>9903.5</v>
      </c>
    </row>
    <row r="4472" spans="1:4" s="977" customFormat="1" ht="18" customHeight="1" x14ac:dyDescent="0.2">
      <c r="A4472" s="1351" t="s">
        <v>8016</v>
      </c>
      <c r="B4472" s="1244" t="s">
        <v>8017</v>
      </c>
      <c r="C4472" s="1244" t="s">
        <v>8018</v>
      </c>
      <c r="D4472" s="1352">
        <v>2012.5</v>
      </c>
    </row>
    <row r="4473" spans="1:4" s="977" customFormat="1" ht="18" customHeight="1" x14ac:dyDescent="0.2">
      <c r="A4473" s="1351" t="s">
        <v>8019</v>
      </c>
      <c r="B4473" s="1244" t="s">
        <v>8020</v>
      </c>
      <c r="C4473" s="1244" t="s">
        <v>8021</v>
      </c>
      <c r="D4473" s="1352">
        <v>2944.66</v>
      </c>
    </row>
    <row r="4474" spans="1:4" s="977" customFormat="1" ht="18" customHeight="1" x14ac:dyDescent="0.2">
      <c r="A4474" s="1351" t="s">
        <v>8022</v>
      </c>
      <c r="B4474" s="1244" t="s">
        <v>8020</v>
      </c>
      <c r="C4474" s="1244" t="s">
        <v>8021</v>
      </c>
      <c r="D4474" s="1352">
        <v>2944.66</v>
      </c>
    </row>
    <row r="4475" spans="1:4" s="977" customFormat="1" ht="18" customHeight="1" x14ac:dyDescent="0.2">
      <c r="A4475" s="1351" t="s">
        <v>8023</v>
      </c>
      <c r="B4475" s="1244" t="s">
        <v>8024</v>
      </c>
      <c r="C4475" s="1244" t="s">
        <v>8025</v>
      </c>
      <c r="D4475" s="1352">
        <v>9368.9</v>
      </c>
    </row>
    <row r="4476" spans="1:4" s="977" customFormat="1" ht="18" customHeight="1" x14ac:dyDescent="0.2">
      <c r="A4476" s="1351" t="s">
        <v>8026</v>
      </c>
      <c r="B4476" s="1244" t="s">
        <v>8024</v>
      </c>
      <c r="C4476" s="1244" t="s">
        <v>8025</v>
      </c>
      <c r="D4476" s="1352">
        <v>9368.9</v>
      </c>
    </row>
    <row r="4477" spans="1:4" s="977" customFormat="1" ht="18" customHeight="1" x14ac:dyDescent="0.2">
      <c r="A4477" s="1351" t="s">
        <v>8027</v>
      </c>
      <c r="B4477" s="1244" t="s">
        <v>8024</v>
      </c>
      <c r="C4477" s="1244" t="s">
        <v>8025</v>
      </c>
      <c r="D4477" s="1352">
        <v>9368.9</v>
      </c>
    </row>
    <row r="4478" spans="1:4" s="977" customFormat="1" ht="18" customHeight="1" x14ac:dyDescent="0.2">
      <c r="A4478" s="1351" t="s">
        <v>8028</v>
      </c>
      <c r="B4478" s="1244" t="s">
        <v>8024</v>
      </c>
      <c r="C4478" s="1244" t="s">
        <v>8025</v>
      </c>
      <c r="D4478" s="1352">
        <v>9368.9</v>
      </c>
    </row>
    <row r="4479" spans="1:4" s="977" customFormat="1" ht="18" customHeight="1" x14ac:dyDescent="0.2">
      <c r="A4479" s="1351" t="s">
        <v>8029</v>
      </c>
      <c r="B4479" s="1244" t="s">
        <v>8024</v>
      </c>
      <c r="C4479" s="1244" t="s">
        <v>8025</v>
      </c>
      <c r="D4479" s="1352">
        <v>9368.9</v>
      </c>
    </row>
    <row r="4480" spans="1:4" s="977" customFormat="1" ht="18" customHeight="1" x14ac:dyDescent="0.2">
      <c r="A4480" s="1351" t="s">
        <v>8030</v>
      </c>
      <c r="B4480" s="1244" t="s">
        <v>8024</v>
      </c>
      <c r="C4480" s="1244" t="s">
        <v>8025</v>
      </c>
      <c r="D4480" s="1352">
        <v>9368.9</v>
      </c>
    </row>
    <row r="4481" spans="1:4" s="977" customFormat="1" ht="18" customHeight="1" x14ac:dyDescent="0.2">
      <c r="A4481" s="1351" t="s">
        <v>8031</v>
      </c>
      <c r="B4481" s="1244" t="s">
        <v>8024</v>
      </c>
      <c r="C4481" s="1244" t="s">
        <v>8025</v>
      </c>
      <c r="D4481" s="1352">
        <v>9368.9</v>
      </c>
    </row>
    <row r="4482" spans="1:4" s="977" customFormat="1" ht="18" customHeight="1" x14ac:dyDescent="0.2">
      <c r="A4482" s="1351" t="s">
        <v>8032</v>
      </c>
      <c r="B4482" s="1244" t="s">
        <v>8024</v>
      </c>
      <c r="C4482" s="1244" t="s">
        <v>8025</v>
      </c>
      <c r="D4482" s="1352">
        <v>9368.9</v>
      </c>
    </row>
    <row r="4483" spans="1:4" s="977" customFormat="1" ht="18" customHeight="1" x14ac:dyDescent="0.2">
      <c r="A4483" s="1351" t="s">
        <v>8033</v>
      </c>
      <c r="B4483" s="1244" t="s">
        <v>8017</v>
      </c>
      <c r="C4483" s="1244" t="s">
        <v>8018</v>
      </c>
      <c r="D4483" s="1352">
        <v>2012.5</v>
      </c>
    </row>
    <row r="4484" spans="1:4" s="977" customFormat="1" ht="18" customHeight="1" x14ac:dyDescent="0.2">
      <c r="A4484" s="1351" t="s">
        <v>8034</v>
      </c>
      <c r="B4484" s="1244" t="s">
        <v>8024</v>
      </c>
      <c r="C4484" s="1244" t="s">
        <v>8025</v>
      </c>
      <c r="D4484" s="1352">
        <v>9368.9</v>
      </c>
    </row>
    <row r="4485" spans="1:4" s="977" customFormat="1" ht="18" customHeight="1" x14ac:dyDescent="0.2">
      <c r="A4485" s="1351" t="s">
        <v>8035</v>
      </c>
      <c r="B4485" s="1244" t="s">
        <v>8024</v>
      </c>
      <c r="C4485" s="1244" t="s">
        <v>8025</v>
      </c>
      <c r="D4485" s="1352">
        <v>9368.9</v>
      </c>
    </row>
    <row r="4486" spans="1:4" s="977" customFormat="1" ht="18" customHeight="1" x14ac:dyDescent="0.2">
      <c r="A4486" s="1351" t="s">
        <v>8036</v>
      </c>
      <c r="B4486" s="1244" t="s">
        <v>8024</v>
      </c>
      <c r="C4486" s="1244" t="s">
        <v>8025</v>
      </c>
      <c r="D4486" s="1352">
        <v>9368.9</v>
      </c>
    </row>
    <row r="4487" spans="1:4" s="977" customFormat="1" ht="18" customHeight="1" x14ac:dyDescent="0.2">
      <c r="A4487" s="1351" t="s">
        <v>8037</v>
      </c>
      <c r="B4487" s="1244" t="s">
        <v>8024</v>
      </c>
      <c r="C4487" s="1244" t="s">
        <v>8025</v>
      </c>
      <c r="D4487" s="1352">
        <v>9368.9</v>
      </c>
    </row>
    <row r="4488" spans="1:4" s="977" customFormat="1" ht="18" customHeight="1" x14ac:dyDescent="0.2">
      <c r="A4488" s="1351" t="s">
        <v>8038</v>
      </c>
      <c r="B4488" s="1244" t="s">
        <v>8024</v>
      </c>
      <c r="C4488" s="1244" t="s">
        <v>8025</v>
      </c>
      <c r="D4488" s="1352">
        <v>9368.9</v>
      </c>
    </row>
    <row r="4489" spans="1:4" s="977" customFormat="1" ht="18" customHeight="1" x14ac:dyDescent="0.2">
      <c r="A4489" s="1351" t="s">
        <v>8039</v>
      </c>
      <c r="B4489" s="1244" t="s">
        <v>8024</v>
      </c>
      <c r="C4489" s="1244" t="s">
        <v>8025</v>
      </c>
      <c r="D4489" s="1352">
        <v>9368.9</v>
      </c>
    </row>
    <row r="4490" spans="1:4" s="977" customFormat="1" ht="18" customHeight="1" x14ac:dyDescent="0.2">
      <c r="A4490" s="1351" t="s">
        <v>8040</v>
      </c>
      <c r="B4490" s="1244" t="s">
        <v>8024</v>
      </c>
      <c r="C4490" s="1244" t="s">
        <v>8025</v>
      </c>
      <c r="D4490" s="1352">
        <v>9368.9</v>
      </c>
    </row>
    <row r="4491" spans="1:4" s="977" customFormat="1" ht="18" customHeight="1" x14ac:dyDescent="0.2">
      <c r="A4491" s="1351" t="s">
        <v>8041</v>
      </c>
      <c r="B4491" s="1244" t="s">
        <v>8024</v>
      </c>
      <c r="C4491" s="1244" t="s">
        <v>8025</v>
      </c>
      <c r="D4491" s="1352">
        <v>9368.9</v>
      </c>
    </row>
    <row r="4492" spans="1:4" s="977" customFormat="1" ht="18" customHeight="1" x14ac:dyDescent="0.2">
      <c r="A4492" s="1351" t="s">
        <v>8042</v>
      </c>
      <c r="B4492" s="1244" t="s">
        <v>8024</v>
      </c>
      <c r="C4492" s="1244" t="s">
        <v>8025</v>
      </c>
      <c r="D4492" s="1352">
        <v>9368.9</v>
      </c>
    </row>
    <row r="4493" spans="1:4" s="977" customFormat="1" ht="18" customHeight="1" x14ac:dyDescent="0.2">
      <c r="A4493" s="1351" t="s">
        <v>8043</v>
      </c>
      <c r="B4493" s="1244" t="s">
        <v>8024</v>
      </c>
      <c r="C4493" s="1244" t="s">
        <v>8025</v>
      </c>
      <c r="D4493" s="1352">
        <v>9368.9</v>
      </c>
    </row>
    <row r="4494" spans="1:4" s="977" customFormat="1" ht="18" customHeight="1" x14ac:dyDescent="0.2">
      <c r="A4494" s="1351" t="s">
        <v>8044</v>
      </c>
      <c r="B4494" s="1244" t="s">
        <v>8024</v>
      </c>
      <c r="C4494" s="1244" t="s">
        <v>8025</v>
      </c>
      <c r="D4494" s="1352">
        <v>9368.9</v>
      </c>
    </row>
    <row r="4495" spans="1:4" s="977" customFormat="1" ht="18" customHeight="1" x14ac:dyDescent="0.2">
      <c r="A4495" s="1351" t="s">
        <v>8045</v>
      </c>
      <c r="B4495" s="1244" t="s">
        <v>8024</v>
      </c>
      <c r="C4495" s="1244" t="s">
        <v>8025</v>
      </c>
      <c r="D4495" s="1352">
        <v>9368.9</v>
      </c>
    </row>
    <row r="4496" spans="1:4" s="977" customFormat="1" ht="18" customHeight="1" x14ac:dyDescent="0.2">
      <c r="A4496" s="1351" t="s">
        <v>8046</v>
      </c>
      <c r="B4496" s="1244" t="s">
        <v>8024</v>
      </c>
      <c r="C4496" s="1244" t="s">
        <v>8025</v>
      </c>
      <c r="D4496" s="1352">
        <v>9368.9</v>
      </c>
    </row>
    <row r="4497" spans="1:4" s="977" customFormat="1" ht="18" customHeight="1" x14ac:dyDescent="0.2">
      <c r="A4497" s="1351" t="s">
        <v>8047</v>
      </c>
      <c r="B4497" s="1244" t="s">
        <v>8024</v>
      </c>
      <c r="C4497" s="1244" t="s">
        <v>8025</v>
      </c>
      <c r="D4497" s="1352">
        <v>9368.9</v>
      </c>
    </row>
    <row r="4498" spans="1:4" s="977" customFormat="1" ht="18" customHeight="1" x14ac:dyDescent="0.2">
      <c r="A4498" s="1351" t="s">
        <v>8048</v>
      </c>
      <c r="B4498" s="1244" t="s">
        <v>8024</v>
      </c>
      <c r="C4498" s="1244" t="s">
        <v>8025</v>
      </c>
      <c r="D4498" s="1352">
        <v>9368.9</v>
      </c>
    </row>
    <row r="4499" spans="1:4" s="977" customFormat="1" ht="18" customHeight="1" x14ac:dyDescent="0.2">
      <c r="A4499" s="1351" t="s">
        <v>8049</v>
      </c>
      <c r="B4499" s="1244" t="s">
        <v>8024</v>
      </c>
      <c r="C4499" s="1244" t="s">
        <v>8025</v>
      </c>
      <c r="D4499" s="1352">
        <v>9368.9</v>
      </c>
    </row>
    <row r="4500" spans="1:4" s="977" customFormat="1" ht="18" customHeight="1" x14ac:dyDescent="0.2">
      <c r="A4500" s="1351" t="s">
        <v>8050</v>
      </c>
      <c r="B4500" s="1244" t="s">
        <v>8024</v>
      </c>
      <c r="C4500" s="1244" t="s">
        <v>8025</v>
      </c>
      <c r="D4500" s="1352">
        <v>9368.9</v>
      </c>
    </row>
    <row r="4501" spans="1:4" s="977" customFormat="1" ht="18" customHeight="1" x14ac:dyDescent="0.2">
      <c r="A4501" s="1351" t="s">
        <v>8051</v>
      </c>
      <c r="B4501" s="1244" t="s">
        <v>8052</v>
      </c>
      <c r="C4501" s="1244" t="s">
        <v>8053</v>
      </c>
      <c r="D4501" s="1352">
        <v>4373.2</v>
      </c>
    </row>
    <row r="4502" spans="1:4" s="977" customFormat="1" ht="18" customHeight="1" x14ac:dyDescent="0.2">
      <c r="A4502" s="1351" t="s">
        <v>8054</v>
      </c>
      <c r="B4502" s="1244" t="s">
        <v>8055</v>
      </c>
      <c r="C4502" s="1244" t="s">
        <v>8056</v>
      </c>
      <c r="D4502" s="1352">
        <v>7882.2</v>
      </c>
    </row>
    <row r="4503" spans="1:4" s="977" customFormat="1" ht="18" customHeight="1" x14ac:dyDescent="0.2">
      <c r="A4503" s="1351" t="s">
        <v>8057</v>
      </c>
      <c r="B4503" s="1244" t="s">
        <v>8058</v>
      </c>
      <c r="C4503" s="1244" t="s">
        <v>8059</v>
      </c>
      <c r="D4503" s="1352">
        <v>3132</v>
      </c>
    </row>
    <row r="4504" spans="1:4" s="977" customFormat="1" ht="18" customHeight="1" x14ac:dyDescent="0.2">
      <c r="A4504" s="1351" t="s">
        <v>8060</v>
      </c>
      <c r="B4504" s="1244" t="s">
        <v>8061</v>
      </c>
      <c r="C4504" s="1244" t="s">
        <v>8062</v>
      </c>
      <c r="D4504" s="1352">
        <v>634.79999999999995</v>
      </c>
    </row>
    <row r="4505" spans="1:4" s="977" customFormat="1" ht="18" customHeight="1" x14ac:dyDescent="0.2">
      <c r="A4505" s="1351" t="s">
        <v>8063</v>
      </c>
      <c r="B4505" s="1244" t="s">
        <v>8064</v>
      </c>
      <c r="C4505" s="1244" t="s">
        <v>8065</v>
      </c>
      <c r="D4505" s="1352">
        <v>158340</v>
      </c>
    </row>
    <row r="4506" spans="1:4" s="977" customFormat="1" ht="18" customHeight="1" x14ac:dyDescent="0.2">
      <c r="A4506" s="1351" t="s">
        <v>8066</v>
      </c>
      <c r="B4506" s="1244" t="s">
        <v>8067</v>
      </c>
      <c r="C4506" s="1244" t="s">
        <v>8068</v>
      </c>
      <c r="D4506" s="1352">
        <v>422919.76</v>
      </c>
    </row>
    <row r="4507" spans="1:4" s="977" customFormat="1" ht="18" customHeight="1" x14ac:dyDescent="0.2">
      <c r="A4507" s="1351" t="s">
        <v>8069</v>
      </c>
      <c r="B4507" s="1244" t="s">
        <v>8070</v>
      </c>
      <c r="C4507" s="1244" t="s">
        <v>8071</v>
      </c>
      <c r="D4507" s="1352">
        <v>11973.52</v>
      </c>
    </row>
    <row r="4508" spans="1:4" s="977" customFormat="1" ht="18" customHeight="1" x14ac:dyDescent="0.2">
      <c r="A4508" s="1351" t="s">
        <v>8072</v>
      </c>
      <c r="B4508" s="1244" t="s">
        <v>8073</v>
      </c>
      <c r="C4508" s="1244" t="s">
        <v>8074</v>
      </c>
      <c r="D4508" s="1352">
        <v>5568</v>
      </c>
    </row>
    <row r="4509" spans="1:4" s="977" customFormat="1" ht="18" customHeight="1" x14ac:dyDescent="0.2">
      <c r="A4509" s="1351" t="s">
        <v>8075</v>
      </c>
      <c r="B4509" s="1244" t="s">
        <v>8076</v>
      </c>
      <c r="C4509" s="1244" t="s">
        <v>8077</v>
      </c>
      <c r="D4509" s="1352">
        <v>9903.5</v>
      </c>
    </row>
    <row r="4510" spans="1:4" s="977" customFormat="1" ht="18" customHeight="1" x14ac:dyDescent="0.2">
      <c r="A4510" s="1351" t="s">
        <v>8078</v>
      </c>
      <c r="B4510" s="1244" t="s">
        <v>8079</v>
      </c>
      <c r="C4510" s="1244" t="s">
        <v>8080</v>
      </c>
      <c r="D4510" s="1352">
        <v>11852.88</v>
      </c>
    </row>
    <row r="4511" spans="1:4" s="977" customFormat="1" ht="18" customHeight="1" x14ac:dyDescent="0.2">
      <c r="A4511" s="1351" t="s">
        <v>8081</v>
      </c>
      <c r="B4511" s="1244" t="s">
        <v>8079</v>
      </c>
      <c r="C4511" s="1244" t="s">
        <v>8080</v>
      </c>
      <c r="D4511" s="1352">
        <v>11852.88</v>
      </c>
    </row>
    <row r="4512" spans="1:4" s="977" customFormat="1" ht="18" customHeight="1" x14ac:dyDescent="0.2">
      <c r="A4512" s="1351" t="s">
        <v>8082</v>
      </c>
      <c r="B4512" s="1244" t="s">
        <v>8079</v>
      </c>
      <c r="C4512" s="1244" t="s">
        <v>8080</v>
      </c>
      <c r="D4512" s="1352">
        <v>11852.88</v>
      </c>
    </row>
    <row r="4513" spans="1:4" s="977" customFormat="1" ht="18" customHeight="1" x14ac:dyDescent="0.2">
      <c r="A4513" s="1351" t="s">
        <v>8083</v>
      </c>
      <c r="B4513" s="1244" t="s">
        <v>8084</v>
      </c>
      <c r="C4513" s="1244" t="s">
        <v>8085</v>
      </c>
      <c r="D4513" s="1352">
        <v>2436</v>
      </c>
    </row>
    <row r="4514" spans="1:4" s="977" customFormat="1" ht="18" customHeight="1" x14ac:dyDescent="0.2">
      <c r="A4514" s="1351" t="s">
        <v>8086</v>
      </c>
      <c r="B4514" s="1244" t="s">
        <v>8087</v>
      </c>
      <c r="C4514" s="1244" t="s">
        <v>8088</v>
      </c>
      <c r="D4514" s="1352">
        <v>13686.21</v>
      </c>
    </row>
    <row r="4515" spans="1:4" s="977" customFormat="1" ht="18" customHeight="1" x14ac:dyDescent="0.2">
      <c r="A4515" s="1351" t="s">
        <v>8089</v>
      </c>
      <c r="B4515" s="1244" t="s">
        <v>4884</v>
      </c>
      <c r="C4515" s="1244" t="s">
        <v>4885</v>
      </c>
      <c r="D4515" s="1352">
        <v>1194.3900000000001</v>
      </c>
    </row>
    <row r="4516" spans="1:4" s="977" customFormat="1" ht="18" customHeight="1" x14ac:dyDescent="0.2">
      <c r="A4516" s="1351" t="s">
        <v>8090</v>
      </c>
      <c r="B4516" s="1244" t="s">
        <v>8084</v>
      </c>
      <c r="C4516" s="1244" t="s">
        <v>8085</v>
      </c>
      <c r="D4516" s="1352">
        <v>2436</v>
      </c>
    </row>
    <row r="4517" spans="1:4" s="977" customFormat="1" ht="18" customHeight="1" x14ac:dyDescent="0.2">
      <c r="A4517" s="1351" t="s">
        <v>8091</v>
      </c>
      <c r="B4517" s="1244" t="s">
        <v>8092</v>
      </c>
      <c r="C4517" s="1244" t="s">
        <v>8093</v>
      </c>
      <c r="D4517" s="1352">
        <v>9871.32</v>
      </c>
    </row>
    <row r="4518" spans="1:4" s="977" customFormat="1" ht="18" customHeight="1" x14ac:dyDescent="0.2">
      <c r="A4518" s="1351" t="s">
        <v>8094</v>
      </c>
      <c r="B4518" s="1244" t="s">
        <v>8092</v>
      </c>
      <c r="C4518" s="1244" t="s">
        <v>8093</v>
      </c>
      <c r="D4518" s="1352">
        <v>9871.32</v>
      </c>
    </row>
    <row r="4519" spans="1:4" s="977" customFormat="1" ht="18" customHeight="1" x14ac:dyDescent="0.2">
      <c r="A4519" s="1351" t="s">
        <v>8095</v>
      </c>
      <c r="B4519" s="1244" t="s">
        <v>8096</v>
      </c>
      <c r="C4519" s="1244" t="s">
        <v>8097</v>
      </c>
      <c r="D4519" s="1352">
        <v>8000</v>
      </c>
    </row>
    <row r="4520" spans="1:4" s="977" customFormat="1" ht="18" customHeight="1" x14ac:dyDescent="0.2">
      <c r="A4520" s="1351" t="s">
        <v>8098</v>
      </c>
      <c r="B4520" s="1244" t="s">
        <v>1419</v>
      </c>
      <c r="C4520" s="1244" t="s">
        <v>8099</v>
      </c>
      <c r="D4520" s="1352">
        <v>12424.76</v>
      </c>
    </row>
    <row r="4521" spans="1:4" s="977" customFormat="1" ht="18" customHeight="1" x14ac:dyDescent="0.2">
      <c r="A4521" s="1351" t="s">
        <v>8100</v>
      </c>
      <c r="B4521" s="1244" t="s">
        <v>7627</v>
      </c>
      <c r="C4521" s="1244" t="s">
        <v>7628</v>
      </c>
      <c r="D4521" s="1352">
        <v>12424.76</v>
      </c>
    </row>
    <row r="4522" spans="1:4" s="977" customFormat="1" ht="18" customHeight="1" x14ac:dyDescent="0.2">
      <c r="A4522" s="1351" t="s">
        <v>8101</v>
      </c>
      <c r="B4522" s="1244" t="s">
        <v>7627</v>
      </c>
      <c r="C4522" s="1244" t="s">
        <v>7628</v>
      </c>
      <c r="D4522" s="1352">
        <v>12424.76</v>
      </c>
    </row>
    <row r="4523" spans="1:4" s="977" customFormat="1" ht="18" customHeight="1" x14ac:dyDescent="0.2">
      <c r="A4523" s="1351" t="s">
        <v>8102</v>
      </c>
      <c r="B4523" s="1244" t="s">
        <v>7627</v>
      </c>
      <c r="C4523" s="1244" t="s">
        <v>7628</v>
      </c>
      <c r="D4523" s="1352">
        <v>12424.76</v>
      </c>
    </row>
    <row r="4524" spans="1:4" s="977" customFormat="1" ht="18" customHeight="1" x14ac:dyDescent="0.2">
      <c r="A4524" s="1351" t="s">
        <v>8103</v>
      </c>
      <c r="B4524" s="1244" t="s">
        <v>8104</v>
      </c>
      <c r="C4524" s="1244" t="s">
        <v>8105</v>
      </c>
      <c r="D4524" s="1352">
        <v>3403.44</v>
      </c>
    </row>
    <row r="4525" spans="1:4" s="977" customFormat="1" ht="18" customHeight="1" x14ac:dyDescent="0.2">
      <c r="A4525" s="1351" t="s">
        <v>8106</v>
      </c>
      <c r="B4525" s="1244" t="s">
        <v>7627</v>
      </c>
      <c r="C4525" s="1244" t="s">
        <v>7628</v>
      </c>
      <c r="D4525" s="1352">
        <v>12424.76</v>
      </c>
    </row>
    <row r="4526" spans="1:4" s="977" customFormat="1" ht="18" customHeight="1" x14ac:dyDescent="0.2">
      <c r="A4526" s="1351" t="s">
        <v>8107</v>
      </c>
      <c r="B4526" s="1244" t="s">
        <v>4884</v>
      </c>
      <c r="C4526" s="1244" t="s">
        <v>4885</v>
      </c>
      <c r="D4526" s="1352">
        <v>1194.3900000000001</v>
      </c>
    </row>
    <row r="4527" spans="1:4" s="977" customFormat="1" ht="18" customHeight="1" x14ac:dyDescent="0.2">
      <c r="A4527" s="1351" t="s">
        <v>8108</v>
      </c>
      <c r="B4527" s="1244" t="s">
        <v>8109</v>
      </c>
      <c r="C4527" s="1244" t="s">
        <v>8110</v>
      </c>
      <c r="D4527" s="1352">
        <v>2445.2800000000002</v>
      </c>
    </row>
    <row r="4528" spans="1:4" s="977" customFormat="1" ht="18" customHeight="1" x14ac:dyDescent="0.2">
      <c r="A4528" s="1351" t="s">
        <v>8111</v>
      </c>
      <c r="B4528" s="1244" t="s">
        <v>8112</v>
      </c>
      <c r="C4528" s="1244" t="s">
        <v>8113</v>
      </c>
      <c r="D4528" s="1352">
        <v>7197.8</v>
      </c>
    </row>
    <row r="4529" spans="1:4" s="977" customFormat="1" ht="18" customHeight="1" x14ac:dyDescent="0.2">
      <c r="A4529" s="1351" t="s">
        <v>8114</v>
      </c>
      <c r="B4529" s="1244" t="s">
        <v>8112</v>
      </c>
      <c r="C4529" s="1244" t="s">
        <v>8113</v>
      </c>
      <c r="D4529" s="1352">
        <v>7197.8</v>
      </c>
    </row>
    <row r="4530" spans="1:4" s="977" customFormat="1" ht="18" customHeight="1" x14ac:dyDescent="0.2">
      <c r="A4530" s="1351" t="s">
        <v>8115</v>
      </c>
      <c r="B4530" s="1244" t="s">
        <v>8109</v>
      </c>
      <c r="C4530" s="1244" t="s">
        <v>8110</v>
      </c>
      <c r="D4530" s="1352">
        <v>2445.2800000000002</v>
      </c>
    </row>
    <row r="4531" spans="1:4" s="977" customFormat="1" ht="18" customHeight="1" x14ac:dyDescent="0.2">
      <c r="A4531" s="1351" t="s">
        <v>8116</v>
      </c>
      <c r="B4531" s="1244" t="s">
        <v>8084</v>
      </c>
      <c r="C4531" s="1244" t="s">
        <v>8085</v>
      </c>
      <c r="D4531" s="1352">
        <v>2436</v>
      </c>
    </row>
    <row r="4532" spans="1:4" s="977" customFormat="1" ht="18" customHeight="1" x14ac:dyDescent="0.2">
      <c r="A4532" s="1351" t="s">
        <v>8117</v>
      </c>
      <c r="B4532" s="1244" t="s">
        <v>7627</v>
      </c>
      <c r="C4532" s="1244" t="s">
        <v>7628</v>
      </c>
      <c r="D4532" s="1352">
        <v>12424.76</v>
      </c>
    </row>
    <row r="4533" spans="1:4" s="977" customFormat="1" ht="18" customHeight="1" x14ac:dyDescent="0.2">
      <c r="A4533" s="1351" t="s">
        <v>8118</v>
      </c>
      <c r="B4533" s="1244" t="s">
        <v>8119</v>
      </c>
      <c r="C4533" s="1244" t="s">
        <v>8120</v>
      </c>
      <c r="D4533" s="1352">
        <v>19652.72</v>
      </c>
    </row>
    <row r="4534" spans="1:4" s="977" customFormat="1" ht="18" customHeight="1" x14ac:dyDescent="0.2">
      <c r="A4534" s="1351" t="s">
        <v>8121</v>
      </c>
      <c r="B4534" s="1244" t="s">
        <v>7627</v>
      </c>
      <c r="C4534" s="1244" t="s">
        <v>7628</v>
      </c>
      <c r="D4534" s="1352">
        <v>12424.76</v>
      </c>
    </row>
    <row r="4535" spans="1:4" s="977" customFormat="1" ht="18" customHeight="1" x14ac:dyDescent="0.2">
      <c r="A4535" s="1351" t="s">
        <v>8122</v>
      </c>
      <c r="B4535" s="1244" t="s">
        <v>8123</v>
      </c>
      <c r="C4535" s="1244" t="s">
        <v>8124</v>
      </c>
      <c r="D4535" s="1352">
        <v>2378</v>
      </c>
    </row>
    <row r="4536" spans="1:4" s="977" customFormat="1" ht="18" customHeight="1" x14ac:dyDescent="0.2">
      <c r="A4536" s="1351" t="s">
        <v>8125</v>
      </c>
      <c r="B4536" s="1244" t="s">
        <v>8126</v>
      </c>
      <c r="C4536" s="1244" t="s">
        <v>8127</v>
      </c>
      <c r="D4536" s="1352">
        <v>14660.08</v>
      </c>
    </row>
    <row r="4537" spans="1:4" s="977" customFormat="1" ht="18" customHeight="1" x14ac:dyDescent="0.2">
      <c r="A4537" s="1351" t="s">
        <v>8128</v>
      </c>
      <c r="B4537" s="1244" t="s">
        <v>4920</v>
      </c>
      <c r="C4537" s="1244" t="s">
        <v>4921</v>
      </c>
      <c r="D4537" s="1352">
        <v>1</v>
      </c>
    </row>
    <row r="4538" spans="1:4" s="977" customFormat="1" ht="18" customHeight="1" x14ac:dyDescent="0.2">
      <c r="A4538" s="1351" t="s">
        <v>8129</v>
      </c>
      <c r="B4538" s="1244" t="s">
        <v>8130</v>
      </c>
      <c r="C4538" s="1244" t="s">
        <v>8131</v>
      </c>
      <c r="D4538" s="1352">
        <v>6666.77</v>
      </c>
    </row>
    <row r="4539" spans="1:4" s="977" customFormat="1" ht="18" customHeight="1" x14ac:dyDescent="0.2">
      <c r="A4539" s="1351" t="s">
        <v>8132</v>
      </c>
      <c r="B4539" s="1244" t="s">
        <v>8130</v>
      </c>
      <c r="C4539" s="1244" t="s">
        <v>8131</v>
      </c>
      <c r="D4539" s="1352">
        <v>6666.77</v>
      </c>
    </row>
    <row r="4540" spans="1:4" s="977" customFormat="1" ht="18" customHeight="1" x14ac:dyDescent="0.2">
      <c r="A4540" s="1351" t="s">
        <v>8133</v>
      </c>
      <c r="B4540" s="1244" t="s">
        <v>8134</v>
      </c>
      <c r="C4540" s="1244" t="s">
        <v>8135</v>
      </c>
      <c r="D4540" s="1352">
        <v>7681.52</v>
      </c>
    </row>
    <row r="4541" spans="1:4" s="977" customFormat="1" ht="18" customHeight="1" x14ac:dyDescent="0.2">
      <c r="A4541" s="1351" t="s">
        <v>8136</v>
      </c>
      <c r="B4541" s="1244" t="s">
        <v>8134</v>
      </c>
      <c r="C4541" s="1244" t="s">
        <v>8135</v>
      </c>
      <c r="D4541" s="1352">
        <v>7681.52</v>
      </c>
    </row>
    <row r="4542" spans="1:4" s="977" customFormat="1" ht="18" customHeight="1" x14ac:dyDescent="0.2">
      <c r="A4542" s="1351" t="s">
        <v>8137</v>
      </c>
      <c r="B4542" s="1244" t="s">
        <v>8138</v>
      </c>
      <c r="C4542" s="1244" t="s">
        <v>8139</v>
      </c>
      <c r="D4542" s="1352">
        <v>7681.52</v>
      </c>
    </row>
    <row r="4543" spans="1:4" s="977" customFormat="1" ht="18" customHeight="1" x14ac:dyDescent="0.2">
      <c r="A4543" s="1351" t="s">
        <v>8140</v>
      </c>
      <c r="B4543" s="1244" t="s">
        <v>8134</v>
      </c>
      <c r="C4543" s="1244" t="s">
        <v>8135</v>
      </c>
      <c r="D4543" s="1352">
        <v>7681.52</v>
      </c>
    </row>
    <row r="4544" spans="1:4" s="977" customFormat="1" ht="18" customHeight="1" x14ac:dyDescent="0.2">
      <c r="A4544" s="1351" t="s">
        <v>8141</v>
      </c>
      <c r="B4544" s="1244" t="s">
        <v>8134</v>
      </c>
      <c r="C4544" s="1244" t="s">
        <v>8135</v>
      </c>
      <c r="D4544" s="1352">
        <v>7681.52</v>
      </c>
    </row>
    <row r="4545" spans="1:4" s="977" customFormat="1" ht="18" customHeight="1" x14ac:dyDescent="0.2">
      <c r="A4545" s="1351" t="s">
        <v>8142</v>
      </c>
      <c r="B4545" s="1244" t="s">
        <v>8134</v>
      </c>
      <c r="C4545" s="1244" t="s">
        <v>8135</v>
      </c>
      <c r="D4545" s="1352">
        <v>7681.52</v>
      </c>
    </row>
    <row r="4546" spans="1:4" s="977" customFormat="1" ht="18" customHeight="1" x14ac:dyDescent="0.2">
      <c r="A4546" s="1351" t="s">
        <v>8143</v>
      </c>
      <c r="B4546" s="1244" t="s">
        <v>1659</v>
      </c>
      <c r="C4546" s="1244" t="s">
        <v>8144</v>
      </c>
      <c r="D4546" s="1352">
        <v>2300.2800000000002</v>
      </c>
    </row>
    <row r="4547" spans="1:4" s="977" customFormat="1" ht="18" customHeight="1" x14ac:dyDescent="0.2">
      <c r="A4547" s="1351" t="s">
        <v>8145</v>
      </c>
      <c r="B4547" s="1244" t="s">
        <v>8146</v>
      </c>
      <c r="C4547" s="1244" t="s">
        <v>8147</v>
      </c>
      <c r="D4547" s="1352">
        <v>2300.2800000000002</v>
      </c>
    </row>
    <row r="4548" spans="1:4" s="977" customFormat="1" ht="18" customHeight="1" x14ac:dyDescent="0.2">
      <c r="A4548" s="1351" t="s">
        <v>8148</v>
      </c>
      <c r="B4548" s="1244" t="s">
        <v>4285</v>
      </c>
      <c r="C4548" s="1244" t="s">
        <v>8149</v>
      </c>
      <c r="D4548" s="1352">
        <v>18676</v>
      </c>
    </row>
    <row r="4549" spans="1:4" s="977" customFormat="1" ht="18" customHeight="1" x14ac:dyDescent="0.2">
      <c r="A4549" s="1351" t="s">
        <v>8150</v>
      </c>
      <c r="B4549" s="1244" t="s">
        <v>6953</v>
      </c>
      <c r="C4549" s="1244" t="s">
        <v>6954</v>
      </c>
      <c r="D4549" s="1352">
        <v>5724.6</v>
      </c>
    </row>
    <row r="4550" spans="1:4" s="977" customFormat="1" ht="18" customHeight="1" x14ac:dyDescent="0.2">
      <c r="A4550" s="1351" t="s">
        <v>8151</v>
      </c>
      <c r="B4550" s="1244" t="s">
        <v>6953</v>
      </c>
      <c r="C4550" s="1244" t="s">
        <v>6954</v>
      </c>
      <c r="D4550" s="1352">
        <v>5724.6</v>
      </c>
    </row>
    <row r="4551" spans="1:4" s="977" customFormat="1" ht="18" customHeight="1" x14ac:dyDescent="0.2">
      <c r="A4551" s="1351" t="s">
        <v>8152</v>
      </c>
      <c r="B4551" s="1244" t="s">
        <v>6953</v>
      </c>
      <c r="C4551" s="1244" t="s">
        <v>6954</v>
      </c>
      <c r="D4551" s="1352">
        <v>5724.6</v>
      </c>
    </row>
    <row r="4552" spans="1:4" s="977" customFormat="1" ht="18" customHeight="1" x14ac:dyDescent="0.2">
      <c r="A4552" s="1351" t="s">
        <v>8153</v>
      </c>
      <c r="B4552" s="1244" t="s">
        <v>8130</v>
      </c>
      <c r="C4552" s="1244" t="s">
        <v>8131</v>
      </c>
      <c r="D4552" s="1352">
        <v>6666.77</v>
      </c>
    </row>
    <row r="4553" spans="1:4" s="977" customFormat="1" ht="18" customHeight="1" x14ac:dyDescent="0.2">
      <c r="A4553" s="1351" t="s">
        <v>8154</v>
      </c>
      <c r="B4553" s="1244" t="s">
        <v>7765</v>
      </c>
      <c r="C4553" s="1244" t="s">
        <v>7766</v>
      </c>
      <c r="D4553" s="1352">
        <v>7789.4</v>
      </c>
    </row>
    <row r="4554" spans="1:4" s="977" customFormat="1" ht="18" customHeight="1" x14ac:dyDescent="0.2">
      <c r="A4554" s="1351" t="s">
        <v>8155</v>
      </c>
      <c r="B4554" s="1244" t="s">
        <v>8156</v>
      </c>
      <c r="C4554" s="1244" t="s">
        <v>8157</v>
      </c>
      <c r="D4554" s="1352">
        <v>2249.2399999999998</v>
      </c>
    </row>
    <row r="4555" spans="1:4" s="977" customFormat="1" ht="18" customHeight="1" x14ac:dyDescent="0.2">
      <c r="A4555" s="1351" t="s">
        <v>8158</v>
      </c>
      <c r="B4555" s="1244" t="s">
        <v>8156</v>
      </c>
      <c r="C4555" s="1244" t="s">
        <v>8157</v>
      </c>
      <c r="D4555" s="1352">
        <v>2249.2399999999998</v>
      </c>
    </row>
    <row r="4556" spans="1:4" s="977" customFormat="1" ht="18" customHeight="1" x14ac:dyDescent="0.2">
      <c r="A4556" s="1351" t="s">
        <v>8159</v>
      </c>
      <c r="B4556" s="1244" t="s">
        <v>8160</v>
      </c>
      <c r="C4556" s="1244" t="s">
        <v>8161</v>
      </c>
      <c r="D4556" s="1352">
        <v>2958</v>
      </c>
    </row>
    <row r="4557" spans="1:4" s="977" customFormat="1" ht="18" customHeight="1" x14ac:dyDescent="0.2">
      <c r="A4557" s="1351" t="s">
        <v>8162</v>
      </c>
      <c r="B4557" s="1244" t="s">
        <v>7148</v>
      </c>
      <c r="C4557" s="1244" t="s">
        <v>7149</v>
      </c>
      <c r="D4557" s="1352">
        <v>2262</v>
      </c>
    </row>
    <row r="4558" spans="1:4" s="977" customFormat="1" ht="18" customHeight="1" x14ac:dyDescent="0.2">
      <c r="A4558" s="1351" t="s">
        <v>8163</v>
      </c>
      <c r="B4558" s="1244" t="s">
        <v>7148</v>
      </c>
      <c r="C4558" s="1244" t="s">
        <v>7149</v>
      </c>
      <c r="D4558" s="1352">
        <v>2262</v>
      </c>
    </row>
    <row r="4559" spans="1:4" s="977" customFormat="1" ht="18" customHeight="1" x14ac:dyDescent="0.2">
      <c r="A4559" s="1351" t="s">
        <v>8164</v>
      </c>
      <c r="B4559" s="1244" t="s">
        <v>3489</v>
      </c>
      <c r="C4559" s="1244" t="s">
        <v>3490</v>
      </c>
      <c r="D4559" s="1352">
        <v>1391.5</v>
      </c>
    </row>
    <row r="4560" spans="1:4" s="977" customFormat="1" ht="18" customHeight="1" x14ac:dyDescent="0.2">
      <c r="A4560" s="1351" t="s">
        <v>8165</v>
      </c>
      <c r="B4560" s="1244" t="s">
        <v>1659</v>
      </c>
      <c r="C4560" s="1244" t="s">
        <v>8166</v>
      </c>
      <c r="D4560" s="1352">
        <v>1</v>
      </c>
    </row>
    <row r="4561" spans="1:4" s="977" customFormat="1" ht="18" customHeight="1" x14ac:dyDescent="0.2">
      <c r="A4561" s="1351" t="s">
        <v>8167</v>
      </c>
      <c r="B4561" s="1244" t="s">
        <v>8130</v>
      </c>
      <c r="C4561" s="1244" t="s">
        <v>8131</v>
      </c>
      <c r="D4561" s="1352">
        <v>6666.77</v>
      </c>
    </row>
    <row r="4562" spans="1:4" s="977" customFormat="1" ht="18" customHeight="1" x14ac:dyDescent="0.2">
      <c r="A4562" s="1351" t="s">
        <v>8168</v>
      </c>
      <c r="B4562" s="1244" t="s">
        <v>8169</v>
      </c>
      <c r="C4562" s="1244" t="s">
        <v>8170</v>
      </c>
      <c r="D4562" s="1352">
        <v>9981.1</v>
      </c>
    </row>
    <row r="4563" spans="1:4" s="977" customFormat="1" ht="18" customHeight="1" x14ac:dyDescent="0.2">
      <c r="A4563" s="1351" t="s">
        <v>8171</v>
      </c>
      <c r="B4563" s="1244" t="s">
        <v>8172</v>
      </c>
      <c r="C4563" s="1244" t="s">
        <v>8173</v>
      </c>
      <c r="D4563" s="1352">
        <v>7599</v>
      </c>
    </row>
    <row r="4564" spans="1:4" s="977" customFormat="1" ht="18" customHeight="1" x14ac:dyDescent="0.2">
      <c r="A4564" s="1351" t="s">
        <v>8174</v>
      </c>
      <c r="B4564" s="1244" t="s">
        <v>5780</v>
      </c>
      <c r="C4564" s="1244" t="s">
        <v>5781</v>
      </c>
      <c r="D4564" s="1352">
        <v>2528.8000000000002</v>
      </c>
    </row>
    <row r="4565" spans="1:4" s="977" customFormat="1" ht="18" customHeight="1" x14ac:dyDescent="0.2">
      <c r="A4565" s="1351" t="s">
        <v>8175</v>
      </c>
      <c r="B4565" s="1244" t="s">
        <v>5780</v>
      </c>
      <c r="C4565" s="1244" t="s">
        <v>5781</v>
      </c>
      <c r="D4565" s="1352">
        <v>2528.8000000000002</v>
      </c>
    </row>
    <row r="4566" spans="1:4" s="977" customFormat="1" ht="18" customHeight="1" x14ac:dyDescent="0.2">
      <c r="A4566" s="1351" t="s">
        <v>8176</v>
      </c>
      <c r="B4566" s="1244" t="s">
        <v>8177</v>
      </c>
      <c r="C4566" s="1244" t="s">
        <v>8178</v>
      </c>
      <c r="D4566" s="1352">
        <v>206369.8</v>
      </c>
    </row>
    <row r="4567" spans="1:4" s="977" customFormat="1" ht="18" customHeight="1" x14ac:dyDescent="0.2">
      <c r="A4567" s="1351" t="s">
        <v>8179</v>
      </c>
      <c r="B4567" s="1244" t="s">
        <v>8084</v>
      </c>
      <c r="C4567" s="1244" t="s">
        <v>8085</v>
      </c>
      <c r="D4567" s="1352">
        <v>2436</v>
      </c>
    </row>
    <row r="4568" spans="1:4" s="977" customFormat="1" ht="18" customHeight="1" x14ac:dyDescent="0.2">
      <c r="A4568" s="1351" t="s">
        <v>8180</v>
      </c>
      <c r="B4568" s="1244" t="s">
        <v>8130</v>
      </c>
      <c r="C4568" s="1244" t="s">
        <v>8131</v>
      </c>
      <c r="D4568" s="1352">
        <v>6666.77</v>
      </c>
    </row>
    <row r="4569" spans="1:4" s="977" customFormat="1" ht="18" customHeight="1" x14ac:dyDescent="0.2">
      <c r="A4569" s="1351" t="s">
        <v>8181</v>
      </c>
      <c r="B4569" s="1244" t="s">
        <v>8084</v>
      </c>
      <c r="C4569" s="1244" t="s">
        <v>8085</v>
      </c>
      <c r="D4569" s="1352">
        <v>2436</v>
      </c>
    </row>
    <row r="4570" spans="1:4" s="977" customFormat="1" ht="18" customHeight="1" x14ac:dyDescent="0.2">
      <c r="A4570" s="1351" t="s">
        <v>8182</v>
      </c>
      <c r="B4570" s="1244" t="s">
        <v>8084</v>
      </c>
      <c r="C4570" s="1244" t="s">
        <v>8085</v>
      </c>
      <c r="D4570" s="1352">
        <v>2436</v>
      </c>
    </row>
    <row r="4571" spans="1:4" s="977" customFormat="1" ht="18" customHeight="1" x14ac:dyDescent="0.2">
      <c r="A4571" s="1351" t="s">
        <v>8183</v>
      </c>
      <c r="B4571" s="1244" t="s">
        <v>8184</v>
      </c>
      <c r="C4571" s="1244" t="s">
        <v>8185</v>
      </c>
      <c r="D4571" s="1352">
        <v>8136.1</v>
      </c>
    </row>
    <row r="4572" spans="1:4" s="977" customFormat="1" ht="18" customHeight="1" x14ac:dyDescent="0.2">
      <c r="A4572" s="1351" t="s">
        <v>8186</v>
      </c>
      <c r="B4572" s="1244" t="s">
        <v>8130</v>
      </c>
      <c r="C4572" s="1244" t="s">
        <v>8131</v>
      </c>
      <c r="D4572" s="1352">
        <v>6666.78</v>
      </c>
    </row>
    <row r="4573" spans="1:4" s="977" customFormat="1" ht="18" customHeight="1" x14ac:dyDescent="0.2">
      <c r="A4573" s="1351" t="s">
        <v>8187</v>
      </c>
      <c r="B4573" s="1244" t="s">
        <v>8130</v>
      </c>
      <c r="C4573" s="1244" t="s">
        <v>8131</v>
      </c>
      <c r="D4573" s="1352">
        <v>6666.78</v>
      </c>
    </row>
    <row r="4574" spans="1:4" s="977" customFormat="1" ht="18" customHeight="1" x14ac:dyDescent="0.2">
      <c r="A4574" s="1351" t="s">
        <v>8188</v>
      </c>
      <c r="B4574" s="1244" t="s">
        <v>8130</v>
      </c>
      <c r="C4574" s="1244" t="s">
        <v>8131</v>
      </c>
      <c r="D4574" s="1352">
        <v>6666.78</v>
      </c>
    </row>
    <row r="4575" spans="1:4" s="977" customFormat="1" ht="18" customHeight="1" x14ac:dyDescent="0.2">
      <c r="A4575" s="1351" t="s">
        <v>8189</v>
      </c>
      <c r="B4575" s="1244" t="s">
        <v>8130</v>
      </c>
      <c r="C4575" s="1244" t="s">
        <v>8131</v>
      </c>
      <c r="D4575" s="1352">
        <v>6666.78</v>
      </c>
    </row>
    <row r="4576" spans="1:4" s="977" customFormat="1" ht="18" customHeight="1" x14ac:dyDescent="0.2">
      <c r="A4576" s="1351" t="s">
        <v>8190</v>
      </c>
      <c r="B4576" s="1244" t="s">
        <v>8130</v>
      </c>
      <c r="C4576" s="1244" t="s">
        <v>8131</v>
      </c>
      <c r="D4576" s="1352">
        <v>6666.78</v>
      </c>
    </row>
    <row r="4577" spans="1:4" s="977" customFormat="1" ht="18" customHeight="1" x14ac:dyDescent="0.2">
      <c r="A4577" s="1351" t="s">
        <v>8191</v>
      </c>
      <c r="B4577" s="1244" t="s">
        <v>8130</v>
      </c>
      <c r="C4577" s="1244" t="s">
        <v>8131</v>
      </c>
      <c r="D4577" s="1352">
        <v>6666.78</v>
      </c>
    </row>
    <row r="4578" spans="1:4" s="977" customFormat="1" ht="18" customHeight="1" x14ac:dyDescent="0.2">
      <c r="A4578" s="1351" t="s">
        <v>8192</v>
      </c>
      <c r="B4578" s="1244" t="s">
        <v>8193</v>
      </c>
      <c r="C4578" s="1244" t="s">
        <v>8194</v>
      </c>
      <c r="D4578" s="1352">
        <v>2318.84</v>
      </c>
    </row>
    <row r="4579" spans="1:4" s="977" customFormat="1" ht="18" customHeight="1" x14ac:dyDescent="0.2">
      <c r="A4579" s="1351" t="s">
        <v>8195</v>
      </c>
      <c r="B4579" s="1244" t="s">
        <v>8193</v>
      </c>
      <c r="C4579" s="1244" t="s">
        <v>8194</v>
      </c>
      <c r="D4579" s="1352">
        <v>2318.84</v>
      </c>
    </row>
    <row r="4580" spans="1:4" s="977" customFormat="1" ht="18" customHeight="1" x14ac:dyDescent="0.2">
      <c r="A4580" s="1351" t="s">
        <v>8196</v>
      </c>
      <c r="B4580" s="1244" t="s">
        <v>8197</v>
      </c>
      <c r="C4580" s="1244" t="s">
        <v>8198</v>
      </c>
      <c r="D4580" s="1352">
        <v>5481</v>
      </c>
    </row>
    <row r="4581" spans="1:4" s="977" customFormat="1" ht="18" customHeight="1" x14ac:dyDescent="0.2">
      <c r="A4581" s="1351" t="s">
        <v>8199</v>
      </c>
      <c r="B4581" s="1244" t="s">
        <v>8197</v>
      </c>
      <c r="C4581" s="1244" t="s">
        <v>8198</v>
      </c>
      <c r="D4581" s="1352">
        <v>5481</v>
      </c>
    </row>
    <row r="4582" spans="1:4" s="977" customFormat="1" ht="18" customHeight="1" x14ac:dyDescent="0.2">
      <c r="A4582" s="1351" t="s">
        <v>8200</v>
      </c>
      <c r="B4582" s="1244" t="s">
        <v>8197</v>
      </c>
      <c r="C4582" s="1244" t="s">
        <v>8198</v>
      </c>
      <c r="D4582" s="1352">
        <v>5481</v>
      </c>
    </row>
    <row r="4583" spans="1:4" s="977" customFormat="1" ht="18" customHeight="1" x14ac:dyDescent="0.2">
      <c r="A4583" s="1351" t="s">
        <v>8201</v>
      </c>
      <c r="B4583" s="1244" t="s">
        <v>8202</v>
      </c>
      <c r="C4583" s="1244" t="s">
        <v>8203</v>
      </c>
      <c r="D4583" s="1352">
        <v>5685.09</v>
      </c>
    </row>
    <row r="4584" spans="1:4" s="977" customFormat="1" ht="18" customHeight="1" x14ac:dyDescent="0.2">
      <c r="A4584" s="1351" t="s">
        <v>8204</v>
      </c>
      <c r="B4584" s="1244" t="s">
        <v>8205</v>
      </c>
      <c r="C4584" s="1244" t="s">
        <v>8206</v>
      </c>
      <c r="D4584" s="1352">
        <v>5685.09</v>
      </c>
    </row>
    <row r="4585" spans="1:4" s="977" customFormat="1" ht="18" customHeight="1" x14ac:dyDescent="0.2">
      <c r="A4585" s="1351" t="s">
        <v>8207</v>
      </c>
      <c r="B4585" s="1244" t="s">
        <v>8202</v>
      </c>
      <c r="C4585" s="1244" t="s">
        <v>8203</v>
      </c>
      <c r="D4585" s="1352">
        <v>5685.09</v>
      </c>
    </row>
    <row r="4586" spans="1:4" s="977" customFormat="1" ht="18" customHeight="1" x14ac:dyDescent="0.2">
      <c r="A4586" s="1351" t="s">
        <v>8208</v>
      </c>
      <c r="B4586" s="1244" t="s">
        <v>8202</v>
      </c>
      <c r="C4586" s="1244" t="s">
        <v>8203</v>
      </c>
      <c r="D4586" s="1352">
        <v>5685.09</v>
      </c>
    </row>
    <row r="4587" spans="1:4" s="977" customFormat="1" ht="18" customHeight="1" x14ac:dyDescent="0.2">
      <c r="A4587" s="1351" t="s">
        <v>8209</v>
      </c>
      <c r="B4587" s="1244" t="s">
        <v>8202</v>
      </c>
      <c r="C4587" s="1244" t="s">
        <v>8203</v>
      </c>
      <c r="D4587" s="1352">
        <v>5685.09</v>
      </c>
    </row>
    <row r="4588" spans="1:4" s="977" customFormat="1" ht="18" customHeight="1" x14ac:dyDescent="0.2">
      <c r="A4588" s="1351" t="s">
        <v>8210</v>
      </c>
      <c r="B4588" s="1244" t="s">
        <v>8202</v>
      </c>
      <c r="C4588" s="1244" t="s">
        <v>8203</v>
      </c>
      <c r="D4588" s="1352">
        <v>5685.09</v>
      </c>
    </row>
    <row r="4589" spans="1:4" s="977" customFormat="1" ht="18" customHeight="1" x14ac:dyDescent="0.2">
      <c r="A4589" s="1351" t="s">
        <v>8211</v>
      </c>
      <c r="B4589" s="1244" t="s">
        <v>8202</v>
      </c>
      <c r="C4589" s="1244" t="s">
        <v>8203</v>
      </c>
      <c r="D4589" s="1352">
        <v>5685.09</v>
      </c>
    </row>
    <row r="4590" spans="1:4" s="977" customFormat="1" ht="18" customHeight="1" x14ac:dyDescent="0.2">
      <c r="A4590" s="1351" t="s">
        <v>8212</v>
      </c>
      <c r="B4590" s="1244" t="s">
        <v>8202</v>
      </c>
      <c r="C4590" s="1244" t="s">
        <v>8203</v>
      </c>
      <c r="D4590" s="1352">
        <v>5685.09</v>
      </c>
    </row>
    <row r="4591" spans="1:4" s="977" customFormat="1" ht="18" customHeight="1" x14ac:dyDescent="0.2">
      <c r="A4591" s="1351" t="s">
        <v>8213</v>
      </c>
      <c r="B4591" s="1244" t="s">
        <v>8202</v>
      </c>
      <c r="C4591" s="1244" t="s">
        <v>8203</v>
      </c>
      <c r="D4591" s="1352">
        <v>5685.09</v>
      </c>
    </row>
    <row r="4592" spans="1:4" s="977" customFormat="1" ht="18" customHeight="1" x14ac:dyDescent="0.2">
      <c r="A4592" s="1351" t="s">
        <v>8214</v>
      </c>
      <c r="B4592" s="1244" t="s">
        <v>8202</v>
      </c>
      <c r="C4592" s="1244" t="s">
        <v>8203</v>
      </c>
      <c r="D4592" s="1352">
        <v>5685.09</v>
      </c>
    </row>
    <row r="4593" spans="1:4" s="977" customFormat="1" ht="18" customHeight="1" x14ac:dyDescent="0.2">
      <c r="A4593" s="1351" t="s">
        <v>8215</v>
      </c>
      <c r="B4593" s="1244" t="s">
        <v>8216</v>
      </c>
      <c r="C4593" s="1244" t="s">
        <v>8217</v>
      </c>
      <c r="D4593" s="1352">
        <v>3372.12</v>
      </c>
    </row>
    <row r="4594" spans="1:4" s="977" customFormat="1" ht="18" customHeight="1" x14ac:dyDescent="0.2">
      <c r="A4594" s="1351" t="s">
        <v>8218</v>
      </c>
      <c r="B4594" s="1244" t="s">
        <v>8216</v>
      </c>
      <c r="C4594" s="1244" t="s">
        <v>8217</v>
      </c>
      <c r="D4594" s="1352">
        <v>3372.12</v>
      </c>
    </row>
    <row r="4595" spans="1:4" s="977" customFormat="1" ht="18" customHeight="1" x14ac:dyDescent="0.2">
      <c r="A4595" s="1351" t="s">
        <v>8219</v>
      </c>
      <c r="B4595" s="1244" t="s">
        <v>8220</v>
      </c>
      <c r="C4595" s="1244" t="s">
        <v>8221</v>
      </c>
      <c r="D4595" s="1352">
        <v>235946.73</v>
      </c>
    </row>
    <row r="4596" spans="1:4" s="977" customFormat="1" ht="18" customHeight="1" x14ac:dyDescent="0.2">
      <c r="A4596" s="1351" t="s">
        <v>8222</v>
      </c>
      <c r="B4596" s="1244" t="s">
        <v>8084</v>
      </c>
      <c r="C4596" s="1244" t="s">
        <v>8085</v>
      </c>
      <c r="D4596" s="1352">
        <v>2436</v>
      </c>
    </row>
    <row r="4597" spans="1:4" s="977" customFormat="1" ht="18" customHeight="1" x14ac:dyDescent="0.2">
      <c r="A4597" s="1351" t="s">
        <v>8223</v>
      </c>
      <c r="B4597" s="1244" t="s">
        <v>8084</v>
      </c>
      <c r="C4597" s="1244" t="s">
        <v>8085</v>
      </c>
      <c r="D4597" s="1352">
        <v>2436</v>
      </c>
    </row>
    <row r="4598" spans="1:4" s="977" customFormat="1" ht="18" customHeight="1" x14ac:dyDescent="0.2">
      <c r="A4598" s="1351" t="s">
        <v>8224</v>
      </c>
      <c r="B4598" s="1244" t="s">
        <v>6617</v>
      </c>
      <c r="C4598" s="1244" t="s">
        <v>6618</v>
      </c>
      <c r="D4598" s="1352">
        <v>1016.14</v>
      </c>
    </row>
    <row r="4599" spans="1:4" s="977" customFormat="1" ht="18" customHeight="1" x14ac:dyDescent="0.2">
      <c r="A4599" s="1351" t="s">
        <v>8225</v>
      </c>
      <c r="B4599" s="1244" t="s">
        <v>8226</v>
      </c>
      <c r="C4599" s="1244" t="s">
        <v>8227</v>
      </c>
      <c r="D4599" s="1352">
        <v>699999.68</v>
      </c>
    </row>
    <row r="4600" spans="1:4" s="977" customFormat="1" ht="18" customHeight="1" x14ac:dyDescent="0.2">
      <c r="A4600" s="1351" t="s">
        <v>8228</v>
      </c>
      <c r="B4600" s="1244" t="s">
        <v>8229</v>
      </c>
      <c r="C4600" s="1244" t="s">
        <v>8230</v>
      </c>
      <c r="D4600" s="1352">
        <v>6148</v>
      </c>
    </row>
    <row r="4601" spans="1:4" s="977" customFormat="1" ht="18" customHeight="1" x14ac:dyDescent="0.2">
      <c r="A4601" s="1351" t="s">
        <v>8231</v>
      </c>
      <c r="B4601" s="1244" t="s">
        <v>8232</v>
      </c>
      <c r="C4601" s="1244" t="s">
        <v>8233</v>
      </c>
      <c r="D4601" s="1352">
        <v>316587.02</v>
      </c>
    </row>
    <row r="4602" spans="1:4" s="977" customFormat="1" ht="18" customHeight="1" x14ac:dyDescent="0.2">
      <c r="A4602" s="1351" t="s">
        <v>8234</v>
      </c>
      <c r="B4602" s="1244" t="s">
        <v>8235</v>
      </c>
      <c r="C4602" s="1244" t="s">
        <v>8233</v>
      </c>
      <c r="D4602" s="1352">
        <v>278994.88</v>
      </c>
    </row>
    <row r="4603" spans="1:4" s="977" customFormat="1" ht="18" customHeight="1" x14ac:dyDescent="0.2">
      <c r="A4603" s="1351" t="s">
        <v>8236</v>
      </c>
      <c r="B4603" s="1244" t="s">
        <v>8237</v>
      </c>
      <c r="C4603" s="1244" t="s">
        <v>8238</v>
      </c>
      <c r="D4603" s="1352">
        <v>34420</v>
      </c>
    </row>
    <row r="4604" spans="1:4" s="977" customFormat="1" ht="18" customHeight="1" x14ac:dyDescent="0.2">
      <c r="A4604" s="1351" t="s">
        <v>8239</v>
      </c>
      <c r="B4604" s="1244" t="s">
        <v>8240</v>
      </c>
      <c r="C4604" s="1244" t="s">
        <v>8241</v>
      </c>
      <c r="D4604" s="1352">
        <v>2419.9899999999998</v>
      </c>
    </row>
    <row r="4605" spans="1:4" s="977" customFormat="1" ht="18" customHeight="1" x14ac:dyDescent="0.2">
      <c r="A4605" s="1351" t="s">
        <v>8242</v>
      </c>
      <c r="B4605" s="1244" t="s">
        <v>8243</v>
      </c>
      <c r="C4605" s="1244" t="s">
        <v>8244</v>
      </c>
      <c r="D4605" s="1352">
        <v>3387.2</v>
      </c>
    </row>
    <row r="4606" spans="1:4" s="977" customFormat="1" ht="18" customHeight="1" x14ac:dyDescent="0.2">
      <c r="A4606" s="1351" t="s">
        <v>8245</v>
      </c>
      <c r="B4606" s="1244" t="s">
        <v>5835</v>
      </c>
      <c r="C4606" s="1244" t="s">
        <v>5836</v>
      </c>
      <c r="D4606" s="1352">
        <v>7343.27</v>
      </c>
    </row>
    <row r="4607" spans="1:4" s="977" customFormat="1" ht="18" customHeight="1" x14ac:dyDescent="0.2">
      <c r="A4607" s="1351" t="s">
        <v>8246</v>
      </c>
      <c r="B4607" s="1244" t="s">
        <v>4176</v>
      </c>
      <c r="C4607" s="1244" t="s">
        <v>4177</v>
      </c>
      <c r="D4607" s="1352">
        <v>1552.5</v>
      </c>
    </row>
    <row r="4608" spans="1:4" s="977" customFormat="1" ht="18" customHeight="1" x14ac:dyDescent="0.2">
      <c r="A4608" s="1351" t="s">
        <v>8247</v>
      </c>
      <c r="B4608" s="1244" t="s">
        <v>5835</v>
      </c>
      <c r="C4608" s="1244" t="s">
        <v>5836</v>
      </c>
      <c r="D4608" s="1352">
        <v>7343.27</v>
      </c>
    </row>
    <row r="4609" spans="1:4" s="977" customFormat="1" ht="18" customHeight="1" x14ac:dyDescent="0.2">
      <c r="A4609" s="1351" t="s">
        <v>8248</v>
      </c>
      <c r="B4609" s="1244" t="s">
        <v>8249</v>
      </c>
      <c r="C4609" s="1244" t="s">
        <v>8250</v>
      </c>
      <c r="D4609" s="1352">
        <v>5245.22</v>
      </c>
    </row>
    <row r="4610" spans="1:4" s="977" customFormat="1" ht="18" customHeight="1" x14ac:dyDescent="0.2">
      <c r="A4610" s="1351" t="s">
        <v>8251</v>
      </c>
      <c r="B4610" s="1244" t="s">
        <v>8252</v>
      </c>
      <c r="C4610" s="1244" t="s">
        <v>8253</v>
      </c>
      <c r="D4610" s="1352">
        <v>6901.25</v>
      </c>
    </row>
    <row r="4611" spans="1:4" s="977" customFormat="1" ht="18" customHeight="1" x14ac:dyDescent="0.2">
      <c r="A4611" s="1351" t="s">
        <v>8254</v>
      </c>
      <c r="B4611" s="1244" t="s">
        <v>8252</v>
      </c>
      <c r="C4611" s="1244" t="s">
        <v>8253</v>
      </c>
      <c r="D4611" s="1352">
        <v>6901.25</v>
      </c>
    </row>
    <row r="4612" spans="1:4" s="977" customFormat="1" ht="18" customHeight="1" x14ac:dyDescent="0.2">
      <c r="A4612" s="1351" t="s">
        <v>8255</v>
      </c>
      <c r="B4612" s="1244" t="s">
        <v>8256</v>
      </c>
      <c r="C4612" s="1244" t="s">
        <v>8257</v>
      </c>
      <c r="D4612" s="1352">
        <v>32630.799999999999</v>
      </c>
    </row>
    <row r="4613" spans="1:4" s="977" customFormat="1" ht="18" customHeight="1" x14ac:dyDescent="0.2">
      <c r="A4613" s="1351" t="s">
        <v>8258</v>
      </c>
      <c r="B4613" s="1244" t="s">
        <v>8259</v>
      </c>
      <c r="C4613" s="1244" t="s">
        <v>8260</v>
      </c>
      <c r="D4613" s="1352">
        <v>41293.1</v>
      </c>
    </row>
    <row r="4614" spans="1:4" s="977" customFormat="1" ht="18" customHeight="1" x14ac:dyDescent="0.2">
      <c r="A4614" s="1351" t="s">
        <v>8261</v>
      </c>
      <c r="B4614" s="1244" t="s">
        <v>8259</v>
      </c>
      <c r="C4614" s="1244" t="s">
        <v>8260</v>
      </c>
      <c r="D4614" s="1352">
        <v>41293.1</v>
      </c>
    </row>
    <row r="4615" spans="1:4" s="977" customFormat="1" ht="18" customHeight="1" x14ac:dyDescent="0.2">
      <c r="A4615" s="1351" t="s">
        <v>8262</v>
      </c>
      <c r="B4615" s="1244" t="s">
        <v>8259</v>
      </c>
      <c r="C4615" s="1244" t="s">
        <v>8260</v>
      </c>
      <c r="D4615" s="1352">
        <v>41293.1</v>
      </c>
    </row>
    <row r="4616" spans="1:4" s="977" customFormat="1" ht="18" customHeight="1" x14ac:dyDescent="0.2">
      <c r="A4616" s="1351" t="s">
        <v>8263</v>
      </c>
      <c r="B4616" s="1244" t="s">
        <v>8259</v>
      </c>
      <c r="C4616" s="1244" t="s">
        <v>8260</v>
      </c>
      <c r="D4616" s="1352">
        <v>41293.1</v>
      </c>
    </row>
    <row r="4617" spans="1:4" s="977" customFormat="1" ht="18" customHeight="1" x14ac:dyDescent="0.2">
      <c r="A4617" s="1351" t="s">
        <v>8264</v>
      </c>
      <c r="B4617" s="1244" t="s">
        <v>8265</v>
      </c>
      <c r="C4617" s="1244" t="s">
        <v>8266</v>
      </c>
      <c r="D4617" s="1352">
        <v>232535.1</v>
      </c>
    </row>
    <row r="4618" spans="1:4" s="977" customFormat="1" ht="18" customHeight="1" x14ac:dyDescent="0.2">
      <c r="A4618" s="1351" t="s">
        <v>8267</v>
      </c>
      <c r="B4618" s="1244" t="s">
        <v>8268</v>
      </c>
      <c r="C4618" s="1244" t="s">
        <v>8266</v>
      </c>
      <c r="D4618" s="1352">
        <v>14818.43</v>
      </c>
    </row>
    <row r="4619" spans="1:4" s="977" customFormat="1" ht="18" customHeight="1" x14ac:dyDescent="0.2">
      <c r="A4619" s="1351" t="s">
        <v>8269</v>
      </c>
      <c r="B4619" s="1244" t="s">
        <v>8270</v>
      </c>
      <c r="C4619" s="1244" t="s">
        <v>8266</v>
      </c>
      <c r="D4619" s="1352">
        <v>45045.94</v>
      </c>
    </row>
    <row r="4620" spans="1:4" s="977" customFormat="1" ht="18" customHeight="1" x14ac:dyDescent="0.2">
      <c r="A4620" s="1351" t="s">
        <v>8271</v>
      </c>
      <c r="B4620" s="1244" t="s">
        <v>5835</v>
      </c>
      <c r="C4620" s="1244" t="s">
        <v>5836</v>
      </c>
      <c r="D4620" s="1352">
        <v>7343.27</v>
      </c>
    </row>
    <row r="4621" spans="1:4" s="977" customFormat="1" ht="18" customHeight="1" x14ac:dyDescent="0.2">
      <c r="A4621" s="1351" t="s">
        <v>8272</v>
      </c>
      <c r="B4621" s="1244" t="s">
        <v>5835</v>
      </c>
      <c r="C4621" s="1244" t="s">
        <v>5836</v>
      </c>
      <c r="D4621" s="1352">
        <v>7343.27</v>
      </c>
    </row>
    <row r="4622" spans="1:4" s="977" customFormat="1" ht="18" customHeight="1" x14ac:dyDescent="0.2">
      <c r="A4622" s="1351" t="s">
        <v>8273</v>
      </c>
      <c r="B4622" s="1244" t="s">
        <v>5835</v>
      </c>
      <c r="C4622" s="1244" t="s">
        <v>5836</v>
      </c>
      <c r="D4622" s="1352">
        <v>7343.27</v>
      </c>
    </row>
    <row r="4623" spans="1:4" s="977" customFormat="1" ht="18" customHeight="1" x14ac:dyDescent="0.2">
      <c r="A4623" s="1351" t="s">
        <v>8274</v>
      </c>
      <c r="B4623" s="1244" t="s">
        <v>5835</v>
      </c>
      <c r="C4623" s="1244" t="s">
        <v>5836</v>
      </c>
      <c r="D4623" s="1352">
        <v>7343.27</v>
      </c>
    </row>
    <row r="4624" spans="1:4" s="977" customFormat="1" ht="18" customHeight="1" x14ac:dyDescent="0.2">
      <c r="A4624" s="1351" t="s">
        <v>8275</v>
      </c>
      <c r="B4624" s="1244" t="s">
        <v>5831</v>
      </c>
      <c r="C4624" s="1244" t="s">
        <v>5832</v>
      </c>
      <c r="D4624" s="1352">
        <v>7343.27</v>
      </c>
    </row>
    <row r="4625" spans="1:4" s="977" customFormat="1" ht="18" customHeight="1" x14ac:dyDescent="0.2">
      <c r="A4625" s="1351" t="s">
        <v>8276</v>
      </c>
      <c r="B4625" s="1244" t="s">
        <v>5831</v>
      </c>
      <c r="C4625" s="1244" t="s">
        <v>5832</v>
      </c>
      <c r="D4625" s="1352">
        <v>7343.27</v>
      </c>
    </row>
    <row r="4626" spans="1:4" s="977" customFormat="1" ht="18" customHeight="1" x14ac:dyDescent="0.2">
      <c r="A4626" s="1351" t="s">
        <v>8277</v>
      </c>
      <c r="B4626" s="1244" t="s">
        <v>5831</v>
      </c>
      <c r="C4626" s="1244" t="s">
        <v>5832</v>
      </c>
      <c r="D4626" s="1352">
        <v>7343.27</v>
      </c>
    </row>
    <row r="4627" spans="1:4" s="977" customFormat="1" ht="18" customHeight="1" x14ac:dyDescent="0.2">
      <c r="A4627" s="1351" t="s">
        <v>8278</v>
      </c>
      <c r="B4627" s="1244" t="s">
        <v>5831</v>
      </c>
      <c r="C4627" s="1244" t="s">
        <v>5832</v>
      </c>
      <c r="D4627" s="1352">
        <v>7343.27</v>
      </c>
    </row>
    <row r="4628" spans="1:4" s="977" customFormat="1" ht="18" customHeight="1" x14ac:dyDescent="0.2">
      <c r="A4628" s="1351" t="s">
        <v>8279</v>
      </c>
      <c r="B4628" s="1244" t="s">
        <v>5831</v>
      </c>
      <c r="C4628" s="1244" t="s">
        <v>5832</v>
      </c>
      <c r="D4628" s="1352">
        <v>7343.27</v>
      </c>
    </row>
    <row r="4629" spans="1:4" s="977" customFormat="1" ht="18" customHeight="1" x14ac:dyDescent="0.2">
      <c r="A4629" s="1351" t="s">
        <v>8280</v>
      </c>
      <c r="B4629" s="1244" t="s">
        <v>5831</v>
      </c>
      <c r="C4629" s="1244" t="s">
        <v>5832</v>
      </c>
      <c r="D4629" s="1352">
        <v>7343.27</v>
      </c>
    </row>
    <row r="4630" spans="1:4" s="977" customFormat="1" ht="18" customHeight="1" x14ac:dyDescent="0.2">
      <c r="A4630" s="1351" t="s">
        <v>8281</v>
      </c>
      <c r="B4630" s="1244" t="s">
        <v>8282</v>
      </c>
      <c r="C4630" s="1244" t="s">
        <v>8283</v>
      </c>
      <c r="D4630" s="1352">
        <v>6203.49</v>
      </c>
    </row>
    <row r="4631" spans="1:4" s="977" customFormat="1" ht="18" customHeight="1" x14ac:dyDescent="0.2">
      <c r="A4631" s="1351" t="s">
        <v>8284</v>
      </c>
      <c r="B4631" s="1244" t="s">
        <v>8282</v>
      </c>
      <c r="C4631" s="1244" t="s">
        <v>8283</v>
      </c>
      <c r="D4631" s="1352">
        <v>6203.49</v>
      </c>
    </row>
    <row r="4632" spans="1:4" s="977" customFormat="1" ht="18" customHeight="1" x14ac:dyDescent="0.2">
      <c r="A4632" s="1351" t="s">
        <v>8285</v>
      </c>
      <c r="B4632" s="1244" t="s">
        <v>8282</v>
      </c>
      <c r="C4632" s="1244" t="s">
        <v>8283</v>
      </c>
      <c r="D4632" s="1352">
        <v>6203.49</v>
      </c>
    </row>
    <row r="4633" spans="1:4" s="977" customFormat="1" ht="18" customHeight="1" x14ac:dyDescent="0.2">
      <c r="A4633" s="1351" t="s">
        <v>8286</v>
      </c>
      <c r="B4633" s="1244" t="s">
        <v>8282</v>
      </c>
      <c r="C4633" s="1244" t="s">
        <v>8283</v>
      </c>
      <c r="D4633" s="1352">
        <v>6203.49</v>
      </c>
    </row>
    <row r="4634" spans="1:4" s="977" customFormat="1" ht="18" customHeight="1" x14ac:dyDescent="0.2">
      <c r="A4634" s="1351" t="s">
        <v>8287</v>
      </c>
      <c r="B4634" s="1244" t="s">
        <v>8282</v>
      </c>
      <c r="C4634" s="1244" t="s">
        <v>8283</v>
      </c>
      <c r="D4634" s="1352">
        <v>6203.49</v>
      </c>
    </row>
    <row r="4635" spans="1:4" s="977" customFormat="1" ht="18" customHeight="1" x14ac:dyDescent="0.2">
      <c r="A4635" s="1351" t="s">
        <v>8288</v>
      </c>
      <c r="B4635" s="1244" t="s">
        <v>8282</v>
      </c>
      <c r="C4635" s="1244" t="s">
        <v>8283</v>
      </c>
      <c r="D4635" s="1352">
        <v>6203.59</v>
      </c>
    </row>
    <row r="4636" spans="1:4" s="977" customFormat="1" ht="18" customHeight="1" x14ac:dyDescent="0.2">
      <c r="A4636" s="1351" t="s">
        <v>8289</v>
      </c>
      <c r="B4636" s="1244" t="s">
        <v>8282</v>
      </c>
      <c r="C4636" s="1244" t="s">
        <v>8283</v>
      </c>
      <c r="D4636" s="1352">
        <v>6203.84</v>
      </c>
    </row>
    <row r="4637" spans="1:4" s="977" customFormat="1" ht="18" customHeight="1" x14ac:dyDescent="0.2">
      <c r="A4637" s="1351" t="s">
        <v>8290</v>
      </c>
      <c r="B4637" s="1244" t="s">
        <v>8282</v>
      </c>
      <c r="C4637" s="1244" t="s">
        <v>8283</v>
      </c>
      <c r="D4637" s="1352">
        <v>6203.49</v>
      </c>
    </row>
    <row r="4638" spans="1:4" s="977" customFormat="1" ht="18" customHeight="1" x14ac:dyDescent="0.2">
      <c r="A4638" s="1351" t="s">
        <v>8291</v>
      </c>
      <c r="B4638" s="1244" t="s">
        <v>8282</v>
      </c>
      <c r="C4638" s="1244" t="s">
        <v>8283</v>
      </c>
      <c r="D4638" s="1352">
        <v>6203.49</v>
      </c>
    </row>
    <row r="4639" spans="1:4" s="977" customFormat="1" ht="18" customHeight="1" x14ac:dyDescent="0.2">
      <c r="A4639" s="1351" t="s">
        <v>8292</v>
      </c>
      <c r="B4639" s="1244" t="s">
        <v>8282</v>
      </c>
      <c r="C4639" s="1244" t="s">
        <v>8283</v>
      </c>
      <c r="D4639" s="1352">
        <v>6203.49</v>
      </c>
    </row>
    <row r="4640" spans="1:4" s="977" customFormat="1" ht="18" customHeight="1" x14ac:dyDescent="0.2">
      <c r="A4640" s="1351" t="s">
        <v>8293</v>
      </c>
      <c r="B4640" s="1244" t="s">
        <v>8282</v>
      </c>
      <c r="C4640" s="1244" t="s">
        <v>8283</v>
      </c>
      <c r="D4640" s="1352">
        <v>6203.49</v>
      </c>
    </row>
    <row r="4641" spans="1:4" s="977" customFormat="1" ht="18" customHeight="1" x14ac:dyDescent="0.2">
      <c r="A4641" s="1351" t="s">
        <v>8294</v>
      </c>
      <c r="B4641" s="1244" t="s">
        <v>8282</v>
      </c>
      <c r="C4641" s="1244" t="s">
        <v>8283</v>
      </c>
      <c r="D4641" s="1352">
        <v>6203.49</v>
      </c>
    </row>
    <row r="4642" spans="1:4" s="977" customFormat="1" ht="18" customHeight="1" x14ac:dyDescent="0.2">
      <c r="A4642" s="1351" t="s">
        <v>8295</v>
      </c>
      <c r="B4642" s="1244" t="s">
        <v>8282</v>
      </c>
      <c r="C4642" s="1244" t="s">
        <v>8283</v>
      </c>
      <c r="D4642" s="1352">
        <v>6203.49</v>
      </c>
    </row>
    <row r="4643" spans="1:4" s="977" customFormat="1" ht="18" customHeight="1" x14ac:dyDescent="0.2">
      <c r="A4643" s="1351" t="s">
        <v>8296</v>
      </c>
      <c r="B4643" s="1244" t="s">
        <v>8282</v>
      </c>
      <c r="C4643" s="1244" t="s">
        <v>8283</v>
      </c>
      <c r="D4643" s="1352">
        <v>6203.49</v>
      </c>
    </row>
    <row r="4644" spans="1:4" s="977" customFormat="1" ht="18" customHeight="1" x14ac:dyDescent="0.2">
      <c r="A4644" s="1351" t="s">
        <v>8297</v>
      </c>
      <c r="B4644" s="1244" t="s">
        <v>8282</v>
      </c>
      <c r="C4644" s="1244" t="s">
        <v>8283</v>
      </c>
      <c r="D4644" s="1352">
        <v>6203.49</v>
      </c>
    </row>
    <row r="4645" spans="1:4" s="977" customFormat="1" ht="18" customHeight="1" x14ac:dyDescent="0.2">
      <c r="A4645" s="1351" t="s">
        <v>8298</v>
      </c>
      <c r="B4645" s="1244" t="s">
        <v>8299</v>
      </c>
      <c r="C4645" s="1244" t="s">
        <v>8300</v>
      </c>
      <c r="D4645" s="1352">
        <v>6203.49</v>
      </c>
    </row>
    <row r="4646" spans="1:4" s="977" customFormat="1" ht="18" customHeight="1" x14ac:dyDescent="0.2">
      <c r="A4646" s="1351" t="s">
        <v>8301</v>
      </c>
      <c r="B4646" s="1244" t="s">
        <v>8299</v>
      </c>
      <c r="C4646" s="1244" t="s">
        <v>8300</v>
      </c>
      <c r="D4646" s="1352">
        <v>6203.49</v>
      </c>
    </row>
    <row r="4647" spans="1:4" s="977" customFormat="1" ht="18" customHeight="1" x14ac:dyDescent="0.2">
      <c r="A4647" s="1351" t="s">
        <v>8302</v>
      </c>
      <c r="B4647" s="1244" t="s">
        <v>11859</v>
      </c>
      <c r="C4647" s="1244" t="s">
        <v>5457</v>
      </c>
      <c r="D4647" s="1352">
        <v>2185</v>
      </c>
    </row>
    <row r="4648" spans="1:4" s="977" customFormat="1" ht="18" customHeight="1" x14ac:dyDescent="0.2">
      <c r="A4648" s="1351" t="s">
        <v>8303</v>
      </c>
      <c r="B4648" s="1244" t="s">
        <v>8299</v>
      </c>
      <c r="C4648" s="1244" t="s">
        <v>8300</v>
      </c>
      <c r="D4648" s="1352">
        <v>6203.49</v>
      </c>
    </row>
    <row r="4649" spans="1:4" s="977" customFormat="1" ht="18" customHeight="1" x14ac:dyDescent="0.2">
      <c r="A4649" s="1351" t="s">
        <v>8304</v>
      </c>
      <c r="B4649" s="1244" t="s">
        <v>8299</v>
      </c>
      <c r="C4649" s="1244" t="s">
        <v>8300</v>
      </c>
      <c r="D4649" s="1352">
        <v>6203.49</v>
      </c>
    </row>
    <row r="4650" spans="1:4" s="977" customFormat="1" ht="18" customHeight="1" x14ac:dyDescent="0.2">
      <c r="A4650" s="1351" t="s">
        <v>8305</v>
      </c>
      <c r="B4650" s="1244" t="s">
        <v>8299</v>
      </c>
      <c r="C4650" s="1244" t="s">
        <v>8300</v>
      </c>
      <c r="D4650" s="1352">
        <v>6203.49</v>
      </c>
    </row>
    <row r="4651" spans="1:4" s="977" customFormat="1" ht="18" customHeight="1" x14ac:dyDescent="0.2">
      <c r="A4651" s="1351" t="s">
        <v>8306</v>
      </c>
      <c r="B4651" s="1244" t="s">
        <v>8299</v>
      </c>
      <c r="C4651" s="1244" t="s">
        <v>8300</v>
      </c>
      <c r="D4651" s="1352">
        <v>6203.49</v>
      </c>
    </row>
    <row r="4652" spans="1:4" s="977" customFormat="1" ht="18" customHeight="1" x14ac:dyDescent="0.2">
      <c r="A4652" s="1351" t="s">
        <v>8307</v>
      </c>
      <c r="B4652" s="1244" t="s">
        <v>8299</v>
      </c>
      <c r="C4652" s="1244" t="s">
        <v>8300</v>
      </c>
      <c r="D4652" s="1352">
        <v>6203.49</v>
      </c>
    </row>
    <row r="4653" spans="1:4" s="977" customFormat="1" ht="18" customHeight="1" x14ac:dyDescent="0.2">
      <c r="A4653" s="1351" t="s">
        <v>8308</v>
      </c>
      <c r="B4653" s="1244" t="s">
        <v>8299</v>
      </c>
      <c r="C4653" s="1244" t="s">
        <v>8300</v>
      </c>
      <c r="D4653" s="1352">
        <v>6203.49</v>
      </c>
    </row>
    <row r="4654" spans="1:4" s="977" customFormat="1" ht="18" customHeight="1" x14ac:dyDescent="0.2">
      <c r="A4654" s="1351" t="s">
        <v>8309</v>
      </c>
      <c r="B4654" s="1244" t="s">
        <v>8299</v>
      </c>
      <c r="C4654" s="1244" t="s">
        <v>8300</v>
      </c>
      <c r="D4654" s="1352">
        <v>6203.49</v>
      </c>
    </row>
    <row r="4655" spans="1:4" s="977" customFormat="1" ht="18" customHeight="1" x14ac:dyDescent="0.2">
      <c r="A4655" s="1351" t="s">
        <v>8310</v>
      </c>
      <c r="B4655" s="1244" t="s">
        <v>8299</v>
      </c>
      <c r="C4655" s="1244" t="s">
        <v>8300</v>
      </c>
      <c r="D4655" s="1352">
        <v>6203.49</v>
      </c>
    </row>
    <row r="4656" spans="1:4" s="977" customFormat="1" ht="18" customHeight="1" x14ac:dyDescent="0.2">
      <c r="A4656" s="1351" t="s">
        <v>8311</v>
      </c>
      <c r="B4656" s="1244" t="s">
        <v>8299</v>
      </c>
      <c r="C4656" s="1244" t="s">
        <v>8300</v>
      </c>
      <c r="D4656" s="1352">
        <v>6203.49</v>
      </c>
    </row>
    <row r="4657" spans="1:4" s="977" customFormat="1" ht="18" customHeight="1" x14ac:dyDescent="0.2">
      <c r="A4657" s="1351" t="s">
        <v>8312</v>
      </c>
      <c r="B4657" s="1244" t="s">
        <v>8299</v>
      </c>
      <c r="C4657" s="1244" t="s">
        <v>8300</v>
      </c>
      <c r="D4657" s="1352">
        <v>6203.49</v>
      </c>
    </row>
    <row r="4658" spans="1:4" s="977" customFormat="1" ht="18" customHeight="1" x14ac:dyDescent="0.2">
      <c r="A4658" s="1351" t="s">
        <v>8313</v>
      </c>
      <c r="B4658" s="1244" t="s">
        <v>2873</v>
      </c>
      <c r="C4658" s="1244" t="s">
        <v>2874</v>
      </c>
      <c r="D4658" s="1352">
        <v>1896.35</v>
      </c>
    </row>
    <row r="4659" spans="1:4" s="977" customFormat="1" ht="18" customHeight="1" x14ac:dyDescent="0.2">
      <c r="A4659" s="1351" t="s">
        <v>8314</v>
      </c>
      <c r="B4659" s="1244" t="s">
        <v>8299</v>
      </c>
      <c r="C4659" s="1244" t="s">
        <v>8300</v>
      </c>
      <c r="D4659" s="1352">
        <v>6203.49</v>
      </c>
    </row>
    <row r="4660" spans="1:4" s="977" customFormat="1" ht="18" customHeight="1" x14ac:dyDescent="0.2">
      <c r="A4660" s="1351" t="s">
        <v>8315</v>
      </c>
      <c r="B4660" s="1244" t="s">
        <v>8299</v>
      </c>
      <c r="C4660" s="1244" t="s">
        <v>8300</v>
      </c>
      <c r="D4660" s="1352">
        <v>6203.49</v>
      </c>
    </row>
    <row r="4661" spans="1:4" s="977" customFormat="1" ht="18" customHeight="1" x14ac:dyDescent="0.2">
      <c r="A4661" s="1351" t="s">
        <v>8316</v>
      </c>
      <c r="B4661" s="1244" t="s">
        <v>8299</v>
      </c>
      <c r="C4661" s="1244" t="s">
        <v>8300</v>
      </c>
      <c r="D4661" s="1352">
        <v>6203.49</v>
      </c>
    </row>
    <row r="4662" spans="1:4" s="977" customFormat="1" ht="18" customHeight="1" x14ac:dyDescent="0.2">
      <c r="A4662" s="1351" t="s">
        <v>8317</v>
      </c>
      <c r="B4662" s="1244" t="s">
        <v>8318</v>
      </c>
      <c r="C4662" s="1244" t="s">
        <v>8319</v>
      </c>
      <c r="D4662" s="1352">
        <v>6203.49</v>
      </c>
    </row>
    <row r="4663" spans="1:4" s="977" customFormat="1" ht="18" customHeight="1" x14ac:dyDescent="0.2">
      <c r="A4663" s="1351" t="s">
        <v>8320</v>
      </c>
      <c r="B4663" s="1244" t="s">
        <v>8318</v>
      </c>
      <c r="C4663" s="1244" t="s">
        <v>8319</v>
      </c>
      <c r="D4663" s="1352">
        <v>6203.49</v>
      </c>
    </row>
    <row r="4664" spans="1:4" s="977" customFormat="1" ht="18" customHeight="1" x14ac:dyDescent="0.2">
      <c r="A4664" s="1351" t="s">
        <v>8321</v>
      </c>
      <c r="B4664" s="1244" t="s">
        <v>8318</v>
      </c>
      <c r="C4664" s="1244" t="s">
        <v>8319</v>
      </c>
      <c r="D4664" s="1352">
        <v>6203.49</v>
      </c>
    </row>
    <row r="4665" spans="1:4" s="977" customFormat="1" ht="18" customHeight="1" x14ac:dyDescent="0.2">
      <c r="A4665" s="1351" t="s">
        <v>8322</v>
      </c>
      <c r="B4665" s="1244" t="s">
        <v>8318</v>
      </c>
      <c r="C4665" s="1244" t="s">
        <v>8319</v>
      </c>
      <c r="D4665" s="1352">
        <v>6203.49</v>
      </c>
    </row>
    <row r="4666" spans="1:4" s="977" customFormat="1" ht="18" customHeight="1" x14ac:dyDescent="0.2">
      <c r="A4666" s="1351" t="s">
        <v>8323</v>
      </c>
      <c r="B4666" s="1244" t="s">
        <v>8318</v>
      </c>
      <c r="C4666" s="1244" t="s">
        <v>8319</v>
      </c>
      <c r="D4666" s="1352">
        <v>6203.49</v>
      </c>
    </row>
    <row r="4667" spans="1:4" s="977" customFormat="1" ht="18" customHeight="1" x14ac:dyDescent="0.2">
      <c r="A4667" s="1351" t="s">
        <v>8324</v>
      </c>
      <c r="B4667" s="1244" t="s">
        <v>8318</v>
      </c>
      <c r="C4667" s="1244" t="s">
        <v>8319</v>
      </c>
      <c r="D4667" s="1352">
        <v>6203.49</v>
      </c>
    </row>
    <row r="4668" spans="1:4" s="977" customFormat="1" ht="18" customHeight="1" x14ac:dyDescent="0.2">
      <c r="A4668" s="1351" t="s">
        <v>8325</v>
      </c>
      <c r="B4668" s="1244" t="s">
        <v>8318</v>
      </c>
      <c r="C4668" s="1244" t="s">
        <v>8319</v>
      </c>
      <c r="D4668" s="1352">
        <v>6203.49</v>
      </c>
    </row>
    <row r="4669" spans="1:4" s="977" customFormat="1" ht="18" customHeight="1" x14ac:dyDescent="0.2">
      <c r="A4669" s="1351" t="s">
        <v>8326</v>
      </c>
      <c r="B4669" s="1244" t="s">
        <v>2873</v>
      </c>
      <c r="C4669" s="1244" t="s">
        <v>2874</v>
      </c>
      <c r="D4669" s="1352">
        <v>1840</v>
      </c>
    </row>
    <row r="4670" spans="1:4" s="977" customFormat="1" ht="18" customHeight="1" x14ac:dyDescent="0.2">
      <c r="A4670" s="1351" t="s">
        <v>8327</v>
      </c>
      <c r="B4670" s="1244" t="s">
        <v>8318</v>
      </c>
      <c r="C4670" s="1244" t="s">
        <v>8319</v>
      </c>
      <c r="D4670" s="1352">
        <v>6203.49</v>
      </c>
    </row>
    <row r="4671" spans="1:4" s="977" customFormat="1" ht="18" customHeight="1" x14ac:dyDescent="0.2">
      <c r="A4671" s="1351" t="s">
        <v>8328</v>
      </c>
      <c r="B4671" s="1244" t="s">
        <v>8318</v>
      </c>
      <c r="C4671" s="1244" t="s">
        <v>8319</v>
      </c>
      <c r="D4671" s="1352">
        <v>6203.49</v>
      </c>
    </row>
    <row r="4672" spans="1:4" s="977" customFormat="1" ht="18" customHeight="1" x14ac:dyDescent="0.2">
      <c r="A4672" s="1351" t="s">
        <v>8329</v>
      </c>
      <c r="B4672" s="1244" t="s">
        <v>8318</v>
      </c>
      <c r="C4672" s="1244" t="s">
        <v>8319</v>
      </c>
      <c r="D4672" s="1352">
        <v>6203.49</v>
      </c>
    </row>
    <row r="4673" spans="1:4" s="977" customFormat="1" ht="18" customHeight="1" x14ac:dyDescent="0.2">
      <c r="A4673" s="1351" t="s">
        <v>8330</v>
      </c>
      <c r="B4673" s="1244" t="s">
        <v>8318</v>
      </c>
      <c r="C4673" s="1244" t="s">
        <v>8319</v>
      </c>
      <c r="D4673" s="1352">
        <v>6203.49</v>
      </c>
    </row>
    <row r="4674" spans="1:4" s="977" customFormat="1" ht="18" customHeight="1" x14ac:dyDescent="0.2">
      <c r="A4674" s="1351" t="s">
        <v>8331</v>
      </c>
      <c r="B4674" s="1244" t="s">
        <v>8318</v>
      </c>
      <c r="C4674" s="1244" t="s">
        <v>8319</v>
      </c>
      <c r="D4674" s="1352">
        <v>6203.49</v>
      </c>
    </row>
    <row r="4675" spans="1:4" s="977" customFormat="1" ht="18" customHeight="1" x14ac:dyDescent="0.2">
      <c r="A4675" s="1351" t="s">
        <v>8332</v>
      </c>
      <c r="B4675" s="1244" t="s">
        <v>8318</v>
      </c>
      <c r="C4675" s="1244" t="s">
        <v>8319</v>
      </c>
      <c r="D4675" s="1352">
        <v>6203.49</v>
      </c>
    </row>
    <row r="4676" spans="1:4" s="977" customFormat="1" ht="18" customHeight="1" x14ac:dyDescent="0.2">
      <c r="A4676" s="1351" t="s">
        <v>8333</v>
      </c>
      <c r="B4676" s="1244" t="s">
        <v>8318</v>
      </c>
      <c r="C4676" s="1244" t="s">
        <v>8319</v>
      </c>
      <c r="D4676" s="1352">
        <v>6203.49</v>
      </c>
    </row>
    <row r="4677" spans="1:4" s="977" customFormat="1" ht="18" customHeight="1" x14ac:dyDescent="0.2">
      <c r="A4677" s="1351" t="s">
        <v>8334</v>
      </c>
      <c r="B4677" s="1244" t="s">
        <v>8318</v>
      </c>
      <c r="C4677" s="1244" t="s">
        <v>8319</v>
      </c>
      <c r="D4677" s="1352">
        <v>6203.49</v>
      </c>
    </row>
    <row r="4678" spans="1:4" s="977" customFormat="1" ht="18" customHeight="1" x14ac:dyDescent="0.2">
      <c r="A4678" s="1351" t="s">
        <v>8335</v>
      </c>
      <c r="B4678" s="1244" t="s">
        <v>8336</v>
      </c>
      <c r="C4678" s="1244" t="s">
        <v>8337</v>
      </c>
      <c r="D4678" s="1352">
        <v>6203.49</v>
      </c>
    </row>
    <row r="4679" spans="1:4" s="977" customFormat="1" ht="18" customHeight="1" x14ac:dyDescent="0.2">
      <c r="A4679" s="1351" t="s">
        <v>8338</v>
      </c>
      <c r="B4679" s="1244" t="s">
        <v>8336</v>
      </c>
      <c r="C4679" s="1244" t="s">
        <v>8337</v>
      </c>
      <c r="D4679" s="1352">
        <v>6203.49</v>
      </c>
    </row>
    <row r="4680" spans="1:4" s="977" customFormat="1" ht="18" customHeight="1" x14ac:dyDescent="0.2">
      <c r="A4680" s="1351" t="s">
        <v>8339</v>
      </c>
      <c r="B4680" s="1244" t="s">
        <v>8340</v>
      </c>
      <c r="C4680" s="1244" t="s">
        <v>8341</v>
      </c>
      <c r="D4680" s="1352">
        <v>621</v>
      </c>
    </row>
    <row r="4681" spans="1:4" s="977" customFormat="1" ht="18" customHeight="1" x14ac:dyDescent="0.2">
      <c r="A4681" s="1351" t="s">
        <v>8342</v>
      </c>
      <c r="B4681" s="1244" t="s">
        <v>8336</v>
      </c>
      <c r="C4681" s="1244" t="s">
        <v>8337</v>
      </c>
      <c r="D4681" s="1352">
        <v>6203.49</v>
      </c>
    </row>
    <row r="4682" spans="1:4" s="977" customFormat="1" ht="18" customHeight="1" x14ac:dyDescent="0.2">
      <c r="A4682" s="1351" t="s">
        <v>8343</v>
      </c>
      <c r="B4682" s="1244" t="s">
        <v>8336</v>
      </c>
      <c r="C4682" s="1244" t="s">
        <v>8337</v>
      </c>
      <c r="D4682" s="1352">
        <v>6203.49</v>
      </c>
    </row>
    <row r="4683" spans="1:4" s="977" customFormat="1" ht="18" customHeight="1" x14ac:dyDescent="0.2">
      <c r="A4683" s="1351" t="s">
        <v>8344</v>
      </c>
      <c r="B4683" s="1244" t="s">
        <v>8336</v>
      </c>
      <c r="C4683" s="1244" t="s">
        <v>8337</v>
      </c>
      <c r="D4683" s="1352">
        <v>6203.49</v>
      </c>
    </row>
    <row r="4684" spans="1:4" s="977" customFormat="1" ht="18" customHeight="1" x14ac:dyDescent="0.2">
      <c r="A4684" s="1351" t="s">
        <v>8345</v>
      </c>
      <c r="B4684" s="1244" t="s">
        <v>8336</v>
      </c>
      <c r="C4684" s="1244" t="s">
        <v>8337</v>
      </c>
      <c r="D4684" s="1352">
        <v>6203.49</v>
      </c>
    </row>
    <row r="4685" spans="1:4" s="977" customFormat="1" ht="18" customHeight="1" x14ac:dyDescent="0.2">
      <c r="A4685" s="1351" t="s">
        <v>8346</v>
      </c>
      <c r="B4685" s="1244" t="s">
        <v>8336</v>
      </c>
      <c r="C4685" s="1244" t="s">
        <v>8337</v>
      </c>
      <c r="D4685" s="1352">
        <v>6203.49</v>
      </c>
    </row>
    <row r="4686" spans="1:4" s="977" customFormat="1" ht="18" customHeight="1" x14ac:dyDescent="0.2">
      <c r="A4686" s="1351" t="s">
        <v>8347</v>
      </c>
      <c r="B4686" s="1244" t="s">
        <v>8336</v>
      </c>
      <c r="C4686" s="1244" t="s">
        <v>8337</v>
      </c>
      <c r="D4686" s="1352">
        <v>6203.49</v>
      </c>
    </row>
    <row r="4687" spans="1:4" s="977" customFormat="1" ht="18" customHeight="1" x14ac:dyDescent="0.2">
      <c r="A4687" s="1351" t="s">
        <v>8348</v>
      </c>
      <c r="B4687" s="1244" t="s">
        <v>8336</v>
      </c>
      <c r="C4687" s="1244" t="s">
        <v>8337</v>
      </c>
      <c r="D4687" s="1352">
        <v>6203.49</v>
      </c>
    </row>
    <row r="4688" spans="1:4" s="977" customFormat="1" ht="18" customHeight="1" x14ac:dyDescent="0.2">
      <c r="A4688" s="1351" t="s">
        <v>8349</v>
      </c>
      <c r="B4688" s="1244" t="s">
        <v>8336</v>
      </c>
      <c r="C4688" s="1244" t="s">
        <v>8337</v>
      </c>
      <c r="D4688" s="1352">
        <v>6203.49</v>
      </c>
    </row>
    <row r="4689" spans="1:4" s="977" customFormat="1" ht="18" customHeight="1" x14ac:dyDescent="0.2">
      <c r="A4689" s="1351" t="s">
        <v>8350</v>
      </c>
      <c r="B4689" s="1244" t="s">
        <v>8336</v>
      </c>
      <c r="C4689" s="1244" t="s">
        <v>8337</v>
      </c>
      <c r="D4689" s="1352">
        <v>6203.49</v>
      </c>
    </row>
    <row r="4690" spans="1:4" s="977" customFormat="1" ht="18" customHeight="1" x14ac:dyDescent="0.2">
      <c r="A4690" s="1351" t="s">
        <v>8351</v>
      </c>
      <c r="B4690" s="1244" t="s">
        <v>8336</v>
      </c>
      <c r="C4690" s="1244" t="s">
        <v>8337</v>
      </c>
      <c r="D4690" s="1352">
        <v>6203.49</v>
      </c>
    </row>
    <row r="4691" spans="1:4" s="977" customFormat="1" ht="18" customHeight="1" x14ac:dyDescent="0.2">
      <c r="A4691" s="1351" t="s">
        <v>8352</v>
      </c>
      <c r="B4691" s="1244" t="s">
        <v>8340</v>
      </c>
      <c r="C4691" s="1244" t="s">
        <v>8341</v>
      </c>
      <c r="D4691" s="1352">
        <v>621</v>
      </c>
    </row>
    <row r="4692" spans="1:4" s="977" customFormat="1" ht="18" customHeight="1" x14ac:dyDescent="0.2">
      <c r="A4692" s="1351" t="s">
        <v>8353</v>
      </c>
      <c r="B4692" s="1244" t="s">
        <v>8336</v>
      </c>
      <c r="C4692" s="1244" t="s">
        <v>8337</v>
      </c>
      <c r="D4692" s="1352">
        <v>6203.49</v>
      </c>
    </row>
    <row r="4693" spans="1:4" s="977" customFormat="1" ht="18" customHeight="1" x14ac:dyDescent="0.2">
      <c r="A4693" s="1351" t="s">
        <v>8354</v>
      </c>
      <c r="B4693" s="1244" t="s">
        <v>8336</v>
      </c>
      <c r="C4693" s="1244" t="s">
        <v>8337</v>
      </c>
      <c r="D4693" s="1352">
        <v>6203.49</v>
      </c>
    </row>
    <row r="4694" spans="1:4" s="977" customFormat="1" ht="18" customHeight="1" x14ac:dyDescent="0.2">
      <c r="A4694" s="1351" t="s">
        <v>8355</v>
      </c>
      <c r="B4694" s="1244" t="s">
        <v>8336</v>
      </c>
      <c r="C4694" s="1244" t="s">
        <v>8337</v>
      </c>
      <c r="D4694" s="1352">
        <v>6203.49</v>
      </c>
    </row>
    <row r="4695" spans="1:4" s="977" customFormat="1" ht="18" customHeight="1" x14ac:dyDescent="0.2">
      <c r="A4695" s="1351" t="s">
        <v>8356</v>
      </c>
      <c r="B4695" s="1244" t="s">
        <v>2472</v>
      </c>
      <c r="C4695" s="1244" t="s">
        <v>2473</v>
      </c>
      <c r="D4695" s="1352">
        <v>2300</v>
      </c>
    </row>
    <row r="4696" spans="1:4" s="977" customFormat="1" ht="18" customHeight="1" x14ac:dyDescent="0.2">
      <c r="A4696" s="1351" t="s">
        <v>8357</v>
      </c>
      <c r="B4696" s="1244" t="s">
        <v>4954</v>
      </c>
      <c r="C4696" s="1244" t="s">
        <v>4955</v>
      </c>
      <c r="D4696" s="1352">
        <v>356.5</v>
      </c>
    </row>
    <row r="4697" spans="1:4" s="977" customFormat="1" ht="18" customHeight="1" x14ac:dyDescent="0.2">
      <c r="A4697" s="1351" t="s">
        <v>8358</v>
      </c>
      <c r="B4697" s="1244" t="s">
        <v>4285</v>
      </c>
      <c r="C4697" s="1244" t="s">
        <v>8359</v>
      </c>
      <c r="D4697" s="1352">
        <v>7631.64</v>
      </c>
    </row>
    <row r="4698" spans="1:4" s="977" customFormat="1" ht="18" customHeight="1" x14ac:dyDescent="0.2">
      <c r="A4698" s="1351" t="s">
        <v>8360</v>
      </c>
      <c r="B4698" s="1244" t="s">
        <v>6901</v>
      </c>
      <c r="C4698" s="1244" t="s">
        <v>8359</v>
      </c>
      <c r="D4698" s="1352">
        <v>7631.64</v>
      </c>
    </row>
    <row r="4699" spans="1:4" s="977" customFormat="1" ht="18" customHeight="1" x14ac:dyDescent="0.2">
      <c r="A4699" s="1351" t="s">
        <v>8361</v>
      </c>
      <c r="B4699" s="1244" t="s">
        <v>8362</v>
      </c>
      <c r="C4699" s="1244" t="s">
        <v>8363</v>
      </c>
      <c r="D4699" s="1352">
        <v>5402.12</v>
      </c>
    </row>
    <row r="4700" spans="1:4" s="977" customFormat="1" ht="18" customHeight="1" x14ac:dyDescent="0.2">
      <c r="A4700" s="1351" t="s">
        <v>8364</v>
      </c>
      <c r="B4700" s="1244" t="s">
        <v>8365</v>
      </c>
      <c r="C4700" s="1244" t="s">
        <v>8366</v>
      </c>
      <c r="D4700" s="1352">
        <v>5552.87</v>
      </c>
    </row>
    <row r="4701" spans="1:4" s="977" customFormat="1" ht="18" customHeight="1" x14ac:dyDescent="0.2">
      <c r="A4701" s="1351" t="s">
        <v>8367</v>
      </c>
      <c r="B4701" s="1244" t="s">
        <v>8365</v>
      </c>
      <c r="C4701" s="1244" t="s">
        <v>8366</v>
      </c>
      <c r="D4701" s="1352">
        <v>5552.87</v>
      </c>
    </row>
    <row r="4702" spans="1:4" s="977" customFormat="1" ht="18" customHeight="1" x14ac:dyDescent="0.2">
      <c r="A4702" s="1351" t="s">
        <v>8368</v>
      </c>
      <c r="B4702" s="1244" t="s">
        <v>8369</v>
      </c>
      <c r="C4702" s="1244" t="s">
        <v>8370</v>
      </c>
      <c r="D4702" s="1352">
        <v>5050.3500000000004</v>
      </c>
    </row>
    <row r="4703" spans="1:4" s="977" customFormat="1" ht="18" customHeight="1" x14ac:dyDescent="0.2">
      <c r="A4703" s="1351" t="s">
        <v>8371</v>
      </c>
      <c r="B4703" s="1244" t="s">
        <v>8372</v>
      </c>
      <c r="C4703" s="1244" t="s">
        <v>8373</v>
      </c>
      <c r="D4703" s="1352">
        <v>2487.5</v>
      </c>
    </row>
    <row r="4704" spans="1:4" s="977" customFormat="1" ht="18" customHeight="1" x14ac:dyDescent="0.2">
      <c r="A4704" s="1351" t="s">
        <v>8374</v>
      </c>
      <c r="B4704" s="1244" t="s">
        <v>8375</v>
      </c>
      <c r="C4704" s="1244" t="s">
        <v>8376</v>
      </c>
      <c r="D4704" s="1352">
        <v>3140.76</v>
      </c>
    </row>
    <row r="4705" spans="1:4" s="977" customFormat="1" ht="18" customHeight="1" x14ac:dyDescent="0.2">
      <c r="A4705" s="1351" t="s">
        <v>8377</v>
      </c>
      <c r="B4705" s="1244" t="s">
        <v>8375</v>
      </c>
      <c r="C4705" s="1244" t="s">
        <v>8376</v>
      </c>
      <c r="D4705" s="1352">
        <v>3140.76</v>
      </c>
    </row>
    <row r="4706" spans="1:4" s="977" customFormat="1" ht="18" customHeight="1" x14ac:dyDescent="0.2">
      <c r="A4706" s="1351" t="s">
        <v>8378</v>
      </c>
      <c r="B4706" s="1244" t="s">
        <v>8375</v>
      </c>
      <c r="C4706" s="1244" t="s">
        <v>8376</v>
      </c>
      <c r="D4706" s="1352">
        <v>3140.76</v>
      </c>
    </row>
    <row r="4707" spans="1:4" s="977" customFormat="1" ht="18" customHeight="1" x14ac:dyDescent="0.2">
      <c r="A4707" s="1351" t="s">
        <v>8379</v>
      </c>
      <c r="B4707" s="1244" t="s">
        <v>8375</v>
      </c>
      <c r="C4707" s="1244" t="s">
        <v>8376</v>
      </c>
      <c r="D4707" s="1352">
        <v>3140.76</v>
      </c>
    </row>
    <row r="4708" spans="1:4" s="977" customFormat="1" ht="18" customHeight="1" x14ac:dyDescent="0.2">
      <c r="A4708" s="1351" t="s">
        <v>8380</v>
      </c>
      <c r="B4708" s="1244" t="s">
        <v>6229</v>
      </c>
      <c r="C4708" s="1244" t="s">
        <v>8381</v>
      </c>
      <c r="D4708" s="1352">
        <v>7599</v>
      </c>
    </row>
    <row r="4709" spans="1:4" s="977" customFormat="1" ht="18" customHeight="1" x14ac:dyDescent="0.2">
      <c r="A4709" s="1351" t="s">
        <v>8382</v>
      </c>
      <c r="B4709" s="1244" t="s">
        <v>8383</v>
      </c>
      <c r="C4709" s="1244" t="s">
        <v>8384</v>
      </c>
      <c r="D4709" s="1352">
        <v>30738.84</v>
      </c>
    </row>
    <row r="4710" spans="1:4" s="977" customFormat="1" ht="18" customHeight="1" x14ac:dyDescent="0.2">
      <c r="A4710" s="1351" t="s">
        <v>8385</v>
      </c>
      <c r="B4710" s="1244" t="s">
        <v>8386</v>
      </c>
      <c r="C4710" s="1244" t="s">
        <v>8387</v>
      </c>
      <c r="D4710" s="1352">
        <v>4925</v>
      </c>
    </row>
    <row r="4711" spans="1:4" s="977" customFormat="1" ht="18" customHeight="1" x14ac:dyDescent="0.2">
      <c r="A4711" s="1351" t="s">
        <v>8388</v>
      </c>
      <c r="B4711" s="1244" t="s">
        <v>8389</v>
      </c>
      <c r="C4711" s="1244" t="s">
        <v>754</v>
      </c>
      <c r="D4711" s="1352">
        <v>28420</v>
      </c>
    </row>
    <row r="4712" spans="1:4" s="977" customFormat="1" ht="18" customHeight="1" x14ac:dyDescent="0.2">
      <c r="A4712" s="1351" t="s">
        <v>8390</v>
      </c>
      <c r="B4712" s="1244" t="s">
        <v>8389</v>
      </c>
      <c r="C4712" s="1244" t="s">
        <v>754</v>
      </c>
      <c r="D4712" s="1352">
        <v>28420</v>
      </c>
    </row>
    <row r="4713" spans="1:4" s="977" customFormat="1" ht="18" customHeight="1" x14ac:dyDescent="0.2">
      <c r="A4713" s="1351" t="s">
        <v>8391</v>
      </c>
      <c r="B4713" s="1244" t="s">
        <v>8392</v>
      </c>
      <c r="C4713" s="1244" t="s">
        <v>754</v>
      </c>
      <c r="D4713" s="1352">
        <v>5568</v>
      </c>
    </row>
    <row r="4714" spans="1:4" s="977" customFormat="1" ht="18" customHeight="1" x14ac:dyDescent="0.2">
      <c r="A4714" s="1351" t="s">
        <v>8393</v>
      </c>
      <c r="B4714" s="1244" t="s">
        <v>8392</v>
      </c>
      <c r="C4714" s="1244" t="s">
        <v>754</v>
      </c>
      <c r="D4714" s="1352">
        <v>5568</v>
      </c>
    </row>
    <row r="4715" spans="1:4" s="977" customFormat="1" ht="18" customHeight="1" x14ac:dyDescent="0.2">
      <c r="A4715" s="1351" t="s">
        <v>8394</v>
      </c>
      <c r="B4715" s="1244" t="s">
        <v>8395</v>
      </c>
      <c r="C4715" s="1244" t="s">
        <v>754</v>
      </c>
      <c r="D4715" s="1352">
        <v>6844</v>
      </c>
    </row>
    <row r="4716" spans="1:4" s="977" customFormat="1" ht="18" customHeight="1" x14ac:dyDescent="0.2">
      <c r="A4716" s="1351" t="s">
        <v>8396</v>
      </c>
      <c r="B4716" s="1244" t="s">
        <v>8395</v>
      </c>
      <c r="C4716" s="1244" t="s">
        <v>754</v>
      </c>
      <c r="D4716" s="1352">
        <v>6844</v>
      </c>
    </row>
    <row r="4717" spans="1:4" s="977" customFormat="1" ht="18" customHeight="1" x14ac:dyDescent="0.2">
      <c r="A4717" s="1351" t="s">
        <v>8397</v>
      </c>
      <c r="B4717" s="1244" t="s">
        <v>8398</v>
      </c>
      <c r="C4717" s="1244" t="s">
        <v>754</v>
      </c>
      <c r="D4717" s="1352">
        <v>4350</v>
      </c>
    </row>
    <row r="4718" spans="1:4" s="977" customFormat="1" ht="18" customHeight="1" x14ac:dyDescent="0.2">
      <c r="A4718" s="1351" t="s">
        <v>8399</v>
      </c>
      <c r="B4718" s="1244" t="s">
        <v>8398</v>
      </c>
      <c r="C4718" s="1244" t="s">
        <v>754</v>
      </c>
      <c r="D4718" s="1352">
        <v>4350</v>
      </c>
    </row>
    <row r="4719" spans="1:4" s="977" customFormat="1" ht="18" customHeight="1" x14ac:dyDescent="0.2">
      <c r="A4719" s="1351" t="s">
        <v>8400</v>
      </c>
      <c r="B4719" s="1244" t="s">
        <v>8401</v>
      </c>
      <c r="C4719" s="1244" t="s">
        <v>4668</v>
      </c>
      <c r="D4719" s="1352">
        <v>1</v>
      </c>
    </row>
    <row r="4720" spans="1:4" s="977" customFormat="1" ht="18" customHeight="1" x14ac:dyDescent="0.2">
      <c r="A4720" s="1351" t="s">
        <v>8402</v>
      </c>
      <c r="B4720" s="1244" t="s">
        <v>8403</v>
      </c>
      <c r="C4720" s="1244" t="s">
        <v>754</v>
      </c>
      <c r="D4720" s="1352">
        <v>9744</v>
      </c>
    </row>
    <row r="4721" spans="1:4" s="977" customFormat="1" ht="18" customHeight="1" x14ac:dyDescent="0.2">
      <c r="A4721" s="1351" t="s">
        <v>8404</v>
      </c>
      <c r="B4721" s="1244" t="s">
        <v>8405</v>
      </c>
      <c r="C4721" s="1244" t="s">
        <v>754</v>
      </c>
      <c r="D4721" s="1352">
        <v>9744</v>
      </c>
    </row>
    <row r="4722" spans="1:4" s="977" customFormat="1" ht="18" customHeight="1" x14ac:dyDescent="0.2">
      <c r="A4722" s="1351" t="s">
        <v>8406</v>
      </c>
      <c r="B4722" s="1244" t="s">
        <v>8407</v>
      </c>
      <c r="C4722" s="1244" t="s">
        <v>754</v>
      </c>
      <c r="D4722" s="1352">
        <v>9164</v>
      </c>
    </row>
    <row r="4723" spans="1:4" s="977" customFormat="1" ht="18" customHeight="1" x14ac:dyDescent="0.2">
      <c r="A4723" s="1351" t="s">
        <v>8408</v>
      </c>
      <c r="B4723" s="1244" t="s">
        <v>8409</v>
      </c>
      <c r="C4723" s="1244" t="s">
        <v>8410</v>
      </c>
      <c r="D4723" s="1352">
        <v>12644.6</v>
      </c>
    </row>
    <row r="4724" spans="1:4" s="977" customFormat="1" ht="18" customHeight="1" x14ac:dyDescent="0.2">
      <c r="A4724" s="1351" t="s">
        <v>8411</v>
      </c>
      <c r="B4724" s="1244" t="s">
        <v>8412</v>
      </c>
      <c r="C4724" s="1244" t="s">
        <v>8413</v>
      </c>
      <c r="D4724" s="1352">
        <v>7888</v>
      </c>
    </row>
    <row r="4725" spans="1:4" s="977" customFormat="1" ht="18" customHeight="1" x14ac:dyDescent="0.2">
      <c r="A4725" s="1351" t="s">
        <v>8414</v>
      </c>
      <c r="B4725" s="1244" t="s">
        <v>8415</v>
      </c>
      <c r="C4725" s="1244" t="s">
        <v>8416</v>
      </c>
      <c r="D4725" s="1352">
        <v>7424</v>
      </c>
    </row>
    <row r="4726" spans="1:4" s="977" customFormat="1" ht="18" customHeight="1" x14ac:dyDescent="0.2">
      <c r="A4726" s="1351" t="s">
        <v>8417</v>
      </c>
      <c r="B4726" s="1244" t="s">
        <v>8418</v>
      </c>
      <c r="C4726" s="1244" t="s">
        <v>8419</v>
      </c>
      <c r="D4726" s="1352">
        <v>8700</v>
      </c>
    </row>
    <row r="4727" spans="1:4" s="977" customFormat="1" ht="18" customHeight="1" x14ac:dyDescent="0.2">
      <c r="A4727" s="1351" t="s">
        <v>8420</v>
      </c>
      <c r="B4727" s="1244" t="s">
        <v>8421</v>
      </c>
      <c r="C4727" s="1244" t="s">
        <v>8410</v>
      </c>
      <c r="D4727" s="1352">
        <v>5104</v>
      </c>
    </row>
    <row r="4728" spans="1:4" s="977" customFormat="1" ht="18" customHeight="1" x14ac:dyDescent="0.2">
      <c r="A4728" s="1351" t="s">
        <v>8422</v>
      </c>
      <c r="B4728" s="1244" t="s">
        <v>8423</v>
      </c>
      <c r="C4728" s="1244" t="s">
        <v>8424</v>
      </c>
      <c r="D4728" s="1352">
        <v>20880</v>
      </c>
    </row>
    <row r="4729" spans="1:4" s="977" customFormat="1" ht="18" customHeight="1" x14ac:dyDescent="0.2">
      <c r="A4729" s="1351" t="s">
        <v>8425</v>
      </c>
      <c r="B4729" s="1244" t="s">
        <v>8426</v>
      </c>
      <c r="C4729" s="1245"/>
      <c r="D4729" s="1352">
        <v>20137</v>
      </c>
    </row>
    <row r="4730" spans="1:4" s="977" customFormat="1" ht="18" customHeight="1" x14ac:dyDescent="0.2">
      <c r="A4730" s="1351" t="s">
        <v>8427</v>
      </c>
      <c r="B4730" s="1244" t="s">
        <v>8428</v>
      </c>
      <c r="C4730" s="1244" t="s">
        <v>754</v>
      </c>
      <c r="D4730" s="1352">
        <v>18774.599999999999</v>
      </c>
    </row>
    <row r="4731" spans="1:4" s="977" customFormat="1" ht="18" customHeight="1" x14ac:dyDescent="0.2">
      <c r="A4731" s="1351" t="s">
        <v>8429</v>
      </c>
      <c r="B4731" s="1244" t="s">
        <v>8428</v>
      </c>
      <c r="C4731" s="1244" t="s">
        <v>754</v>
      </c>
      <c r="D4731" s="1352">
        <v>18774.599999999999</v>
      </c>
    </row>
    <row r="4732" spans="1:4" s="977" customFormat="1" ht="18" customHeight="1" x14ac:dyDescent="0.2">
      <c r="A4732" s="1351" t="s">
        <v>8430</v>
      </c>
      <c r="B4732" s="1244" t="s">
        <v>8428</v>
      </c>
      <c r="C4732" s="1244" t="s">
        <v>754</v>
      </c>
      <c r="D4732" s="1352">
        <v>18774.599999999999</v>
      </c>
    </row>
    <row r="4733" spans="1:4" s="977" customFormat="1" ht="18" customHeight="1" x14ac:dyDescent="0.2">
      <c r="A4733" s="1351" t="s">
        <v>8431</v>
      </c>
      <c r="B4733" s="1244" t="s">
        <v>8428</v>
      </c>
      <c r="C4733" s="1244" t="s">
        <v>754</v>
      </c>
      <c r="D4733" s="1352">
        <v>18774.599999999999</v>
      </c>
    </row>
    <row r="4734" spans="1:4" s="977" customFormat="1" ht="18" customHeight="1" x14ac:dyDescent="0.2">
      <c r="A4734" s="1351" t="s">
        <v>8432</v>
      </c>
      <c r="B4734" s="1244" t="s">
        <v>8428</v>
      </c>
      <c r="C4734" s="1244" t="s">
        <v>754</v>
      </c>
      <c r="D4734" s="1352">
        <v>18774.599999999999</v>
      </c>
    </row>
    <row r="4735" spans="1:4" s="977" customFormat="1" ht="18" customHeight="1" x14ac:dyDescent="0.2">
      <c r="A4735" s="1351" t="s">
        <v>8433</v>
      </c>
      <c r="B4735" s="1244" t="s">
        <v>8428</v>
      </c>
      <c r="C4735" s="1244" t="s">
        <v>754</v>
      </c>
      <c r="D4735" s="1352">
        <v>18774.599999999999</v>
      </c>
    </row>
    <row r="4736" spans="1:4" s="977" customFormat="1" ht="18" customHeight="1" x14ac:dyDescent="0.2">
      <c r="A4736" s="1351" t="s">
        <v>8434</v>
      </c>
      <c r="B4736" s="1244" t="s">
        <v>8428</v>
      </c>
      <c r="C4736" s="1244" t="s">
        <v>754</v>
      </c>
      <c r="D4736" s="1352">
        <v>18774.599999999999</v>
      </c>
    </row>
    <row r="4737" spans="1:4" s="977" customFormat="1" ht="18" customHeight="1" x14ac:dyDescent="0.2">
      <c r="A4737" s="1351" t="s">
        <v>8435</v>
      </c>
      <c r="B4737" s="1244" t="s">
        <v>8428</v>
      </c>
      <c r="C4737" s="1244" t="s">
        <v>754</v>
      </c>
      <c r="D4737" s="1352">
        <v>18774.599999999999</v>
      </c>
    </row>
    <row r="4738" spans="1:4" s="977" customFormat="1" ht="18" customHeight="1" x14ac:dyDescent="0.2">
      <c r="A4738" s="1351" t="s">
        <v>8436</v>
      </c>
      <c r="B4738" s="1244" t="s">
        <v>8428</v>
      </c>
      <c r="C4738" s="1244" t="s">
        <v>754</v>
      </c>
      <c r="D4738" s="1352">
        <v>18774.599999999999</v>
      </c>
    </row>
    <row r="4739" spans="1:4" s="977" customFormat="1" ht="18" customHeight="1" x14ac:dyDescent="0.2">
      <c r="A4739" s="1351" t="s">
        <v>8437</v>
      </c>
      <c r="B4739" s="1244" t="s">
        <v>8428</v>
      </c>
      <c r="C4739" s="1244" t="s">
        <v>754</v>
      </c>
      <c r="D4739" s="1352">
        <v>18774.599999999999</v>
      </c>
    </row>
    <row r="4740" spans="1:4" s="977" customFormat="1" ht="18" customHeight="1" x14ac:dyDescent="0.2">
      <c r="A4740" s="1351" t="s">
        <v>8438</v>
      </c>
      <c r="B4740" s="1244" t="s">
        <v>8439</v>
      </c>
      <c r="C4740" s="1244" t="s">
        <v>8440</v>
      </c>
      <c r="D4740" s="1352">
        <v>5286.55</v>
      </c>
    </row>
    <row r="4741" spans="1:4" s="977" customFormat="1" ht="18" customHeight="1" x14ac:dyDescent="0.2">
      <c r="A4741" s="1351" t="s">
        <v>8441</v>
      </c>
      <c r="B4741" s="1244" t="s">
        <v>8442</v>
      </c>
      <c r="C4741" s="1244" t="s">
        <v>8443</v>
      </c>
      <c r="D4741" s="1352">
        <v>32463</v>
      </c>
    </row>
    <row r="4742" spans="1:4" s="977" customFormat="1" ht="18" customHeight="1" x14ac:dyDescent="0.2">
      <c r="A4742" s="1351" t="s">
        <v>8444</v>
      </c>
      <c r="B4742" s="1244" t="s">
        <v>8445</v>
      </c>
      <c r="C4742" s="1245"/>
      <c r="D4742" s="1352">
        <v>3480</v>
      </c>
    </row>
    <row r="4743" spans="1:4" s="977" customFormat="1" ht="18" customHeight="1" x14ac:dyDescent="0.2">
      <c r="A4743" s="1351" t="s">
        <v>8446</v>
      </c>
      <c r="B4743" s="1244" t="s">
        <v>8445</v>
      </c>
      <c r="C4743" s="1245"/>
      <c r="D4743" s="1352">
        <v>3480</v>
      </c>
    </row>
    <row r="4744" spans="1:4" s="977" customFormat="1" ht="18" customHeight="1" x14ac:dyDescent="0.2">
      <c r="A4744" s="1351" t="s">
        <v>8447</v>
      </c>
      <c r="B4744" s="1244" t="s">
        <v>8448</v>
      </c>
      <c r="C4744" s="1244" t="s">
        <v>8449</v>
      </c>
      <c r="D4744" s="1352">
        <v>5349.25</v>
      </c>
    </row>
    <row r="4745" spans="1:4" s="977" customFormat="1" ht="18" customHeight="1" x14ac:dyDescent="0.2">
      <c r="A4745" s="1351" t="s">
        <v>8450</v>
      </c>
      <c r="B4745" s="1244" t="s">
        <v>8451</v>
      </c>
      <c r="C4745" s="1244" t="s">
        <v>754</v>
      </c>
      <c r="D4745" s="1352">
        <v>3248</v>
      </c>
    </row>
    <row r="4746" spans="1:4" s="977" customFormat="1" ht="18" customHeight="1" x14ac:dyDescent="0.2">
      <c r="A4746" s="1351" t="s">
        <v>8452</v>
      </c>
      <c r="B4746" s="1244" t="s">
        <v>8453</v>
      </c>
      <c r="C4746" s="1244" t="s">
        <v>8454</v>
      </c>
      <c r="D4746" s="1352">
        <v>2760.8</v>
      </c>
    </row>
    <row r="4747" spans="1:4" s="977" customFormat="1" ht="18" customHeight="1" x14ac:dyDescent="0.2">
      <c r="A4747" s="1351" t="s">
        <v>8455</v>
      </c>
      <c r="B4747" s="1244" t="s">
        <v>8453</v>
      </c>
      <c r="C4747" s="1244" t="s">
        <v>8454</v>
      </c>
      <c r="D4747" s="1352">
        <v>2760.8</v>
      </c>
    </row>
    <row r="4748" spans="1:4" s="977" customFormat="1" ht="18" customHeight="1" x14ac:dyDescent="0.2">
      <c r="A4748" s="1351" t="s">
        <v>8456</v>
      </c>
      <c r="B4748" s="1244" t="s">
        <v>8453</v>
      </c>
      <c r="C4748" s="1244" t="s">
        <v>8454</v>
      </c>
      <c r="D4748" s="1352">
        <v>2760.8</v>
      </c>
    </row>
    <row r="4749" spans="1:4" s="977" customFormat="1" ht="18" customHeight="1" x14ac:dyDescent="0.2">
      <c r="A4749" s="1351" t="s">
        <v>8457</v>
      </c>
      <c r="B4749" s="1244" t="s">
        <v>8453</v>
      </c>
      <c r="C4749" s="1244" t="s">
        <v>8454</v>
      </c>
      <c r="D4749" s="1352">
        <v>2760.8</v>
      </c>
    </row>
    <row r="4750" spans="1:4" s="977" customFormat="1" ht="18" customHeight="1" x14ac:dyDescent="0.2">
      <c r="A4750" s="1351" t="s">
        <v>8458</v>
      </c>
      <c r="B4750" s="1244" t="s">
        <v>8459</v>
      </c>
      <c r="C4750" s="1244" t="s">
        <v>8460</v>
      </c>
      <c r="D4750" s="1352">
        <v>2400.0100000000002</v>
      </c>
    </row>
    <row r="4751" spans="1:4" s="977" customFormat="1" ht="18" customHeight="1" x14ac:dyDescent="0.2">
      <c r="A4751" s="1351" t="s">
        <v>8461</v>
      </c>
      <c r="B4751" s="1244" t="s">
        <v>8462</v>
      </c>
      <c r="C4751" s="1244" t="s">
        <v>8463</v>
      </c>
      <c r="D4751" s="1352">
        <v>42343.35</v>
      </c>
    </row>
    <row r="4752" spans="1:4" s="977" customFormat="1" ht="18" customHeight="1" x14ac:dyDescent="0.2">
      <c r="A4752" s="1351" t="s">
        <v>8464</v>
      </c>
      <c r="B4752" s="1244" t="s">
        <v>8459</v>
      </c>
      <c r="C4752" s="1244" t="s">
        <v>8460</v>
      </c>
      <c r="D4752" s="1352">
        <v>2400</v>
      </c>
    </row>
    <row r="4753" spans="1:4" s="977" customFormat="1" ht="18" customHeight="1" x14ac:dyDescent="0.2">
      <c r="A4753" s="1351" t="s">
        <v>8465</v>
      </c>
      <c r="B4753" s="1244" t="s">
        <v>8466</v>
      </c>
      <c r="C4753" s="1244" t="s">
        <v>8467</v>
      </c>
      <c r="D4753" s="1352">
        <v>8530.93</v>
      </c>
    </row>
    <row r="4754" spans="1:4" s="977" customFormat="1" ht="18" customHeight="1" x14ac:dyDescent="0.2">
      <c r="A4754" s="1351" t="s">
        <v>8468</v>
      </c>
      <c r="B4754" s="1244" t="s">
        <v>8469</v>
      </c>
      <c r="C4754" s="1244" t="s">
        <v>8470</v>
      </c>
      <c r="D4754" s="1352">
        <v>2911.2</v>
      </c>
    </row>
    <row r="4755" spans="1:4" s="977" customFormat="1" ht="18" customHeight="1" x14ac:dyDescent="0.2">
      <c r="A4755" s="1351" t="s">
        <v>8471</v>
      </c>
      <c r="B4755" s="1244" t="s">
        <v>8469</v>
      </c>
      <c r="C4755" s="1244" t="s">
        <v>8470</v>
      </c>
      <c r="D4755" s="1352">
        <v>2911.19</v>
      </c>
    </row>
    <row r="4756" spans="1:4" s="977" customFormat="1" ht="18" customHeight="1" x14ac:dyDescent="0.2">
      <c r="A4756" s="1351" t="s">
        <v>8472</v>
      </c>
      <c r="B4756" s="1244" t="s">
        <v>8473</v>
      </c>
      <c r="C4756" s="1244" t="s">
        <v>8474</v>
      </c>
      <c r="D4756" s="1352">
        <v>15428</v>
      </c>
    </row>
    <row r="4757" spans="1:4" s="977" customFormat="1" ht="18" customHeight="1" x14ac:dyDescent="0.2">
      <c r="A4757" s="1351" t="s">
        <v>8475</v>
      </c>
      <c r="B4757" s="1244" t="s">
        <v>8473</v>
      </c>
      <c r="C4757" s="1244" t="s">
        <v>8474</v>
      </c>
      <c r="D4757" s="1352">
        <v>15428</v>
      </c>
    </row>
    <row r="4758" spans="1:4" s="977" customFormat="1" ht="18" customHeight="1" x14ac:dyDescent="0.2">
      <c r="A4758" s="1351" t="s">
        <v>8476</v>
      </c>
      <c r="B4758" s="1244" t="s">
        <v>8473</v>
      </c>
      <c r="C4758" s="1244" t="s">
        <v>8474</v>
      </c>
      <c r="D4758" s="1352">
        <v>15428</v>
      </c>
    </row>
    <row r="4759" spans="1:4" s="977" customFormat="1" ht="18" customHeight="1" x14ac:dyDescent="0.2">
      <c r="A4759" s="1351" t="s">
        <v>8477</v>
      </c>
      <c r="B4759" s="1244" t="s">
        <v>8473</v>
      </c>
      <c r="C4759" s="1244" t="s">
        <v>8474</v>
      </c>
      <c r="D4759" s="1352">
        <v>15428</v>
      </c>
    </row>
    <row r="4760" spans="1:4" s="977" customFormat="1" ht="18" customHeight="1" x14ac:dyDescent="0.2">
      <c r="A4760" s="1351" t="s">
        <v>8478</v>
      </c>
      <c r="B4760" s="1244" t="s">
        <v>8479</v>
      </c>
      <c r="C4760" s="1244" t="s">
        <v>8480</v>
      </c>
      <c r="D4760" s="1352">
        <v>7888</v>
      </c>
    </row>
    <row r="4761" spans="1:4" s="977" customFormat="1" ht="18" customHeight="1" x14ac:dyDescent="0.2">
      <c r="A4761" s="1351" t="s">
        <v>8481</v>
      </c>
      <c r="B4761" s="1244" t="s">
        <v>8479</v>
      </c>
      <c r="C4761" s="1244" t="s">
        <v>8482</v>
      </c>
      <c r="D4761" s="1352">
        <v>7888</v>
      </c>
    </row>
    <row r="4762" spans="1:4" s="977" customFormat="1" ht="18" customHeight="1" x14ac:dyDescent="0.2">
      <c r="A4762" s="1351" t="s">
        <v>8483</v>
      </c>
      <c r="B4762" s="1244" t="s">
        <v>6229</v>
      </c>
      <c r="C4762" s="1244" t="s">
        <v>8381</v>
      </c>
      <c r="D4762" s="1352">
        <v>6001</v>
      </c>
    </row>
    <row r="4763" spans="1:4" s="977" customFormat="1" ht="18" customHeight="1" x14ac:dyDescent="0.2">
      <c r="A4763" s="1351" t="s">
        <v>8484</v>
      </c>
      <c r="B4763" s="1244" t="s">
        <v>7880</v>
      </c>
      <c r="C4763" s="1244" t="s">
        <v>8485</v>
      </c>
      <c r="D4763" s="1352">
        <v>23999</v>
      </c>
    </row>
    <row r="4764" spans="1:4" s="977" customFormat="1" ht="18" customHeight="1" x14ac:dyDescent="0.2">
      <c r="A4764" s="1351" t="s">
        <v>8486</v>
      </c>
      <c r="B4764" s="1244" t="s">
        <v>8487</v>
      </c>
      <c r="C4764" s="1244" t="s">
        <v>8488</v>
      </c>
      <c r="D4764" s="1352">
        <v>2415.71</v>
      </c>
    </row>
    <row r="4765" spans="1:4" s="977" customFormat="1" ht="18" customHeight="1" x14ac:dyDescent="0.2">
      <c r="A4765" s="1351" t="s">
        <v>8489</v>
      </c>
      <c r="B4765" s="1244" t="s">
        <v>8490</v>
      </c>
      <c r="C4765" s="1244" t="s">
        <v>8491</v>
      </c>
      <c r="D4765" s="1352">
        <v>37421.599999999999</v>
      </c>
    </row>
    <row r="4766" spans="1:4" s="977" customFormat="1" ht="18" customHeight="1" x14ac:dyDescent="0.2">
      <c r="A4766" s="1351" t="s">
        <v>8492</v>
      </c>
      <c r="B4766" s="1244" t="s">
        <v>8493</v>
      </c>
      <c r="C4766" s="1245"/>
      <c r="D4766" s="1352">
        <v>20578.400000000001</v>
      </c>
    </row>
    <row r="4767" spans="1:4" s="977" customFormat="1" ht="18" customHeight="1" x14ac:dyDescent="0.2">
      <c r="A4767" s="1351" t="s">
        <v>8494</v>
      </c>
      <c r="B4767" s="1244" t="s">
        <v>8495</v>
      </c>
      <c r="C4767" s="1244" t="s">
        <v>8495</v>
      </c>
      <c r="D4767" s="1352">
        <v>5289.6</v>
      </c>
    </row>
    <row r="4768" spans="1:4" s="977" customFormat="1" ht="18" customHeight="1" x14ac:dyDescent="0.2">
      <c r="A4768" s="1351" t="s">
        <v>8496</v>
      </c>
      <c r="B4768" s="1244" t="s">
        <v>6229</v>
      </c>
      <c r="C4768" s="1244" t="s">
        <v>8381</v>
      </c>
      <c r="D4768" s="1352">
        <v>9800.84</v>
      </c>
    </row>
    <row r="4769" spans="1:4" s="977" customFormat="1" ht="18" customHeight="1" x14ac:dyDescent="0.2">
      <c r="A4769" s="1351" t="s">
        <v>8497</v>
      </c>
      <c r="B4769" s="1244" t="s">
        <v>8498</v>
      </c>
      <c r="C4769" s="1244" t="s">
        <v>8499</v>
      </c>
      <c r="D4769" s="1352">
        <v>11519.1</v>
      </c>
    </row>
    <row r="4770" spans="1:4" s="977" customFormat="1" ht="18" customHeight="1" x14ac:dyDescent="0.2">
      <c r="A4770" s="1351" t="s">
        <v>8500</v>
      </c>
      <c r="B4770" s="1244" t="s">
        <v>8501</v>
      </c>
      <c r="C4770" s="1244" t="s">
        <v>8502</v>
      </c>
      <c r="D4770" s="1352">
        <v>7972</v>
      </c>
    </row>
    <row r="4771" spans="1:4" s="977" customFormat="1" ht="18" customHeight="1" x14ac:dyDescent="0.2">
      <c r="A4771" s="1351" t="s">
        <v>8503</v>
      </c>
      <c r="B4771" s="1244" t="s">
        <v>8504</v>
      </c>
      <c r="C4771" s="1244" t="s">
        <v>8505</v>
      </c>
      <c r="D4771" s="1352">
        <v>8245</v>
      </c>
    </row>
    <row r="4772" spans="1:4" s="977" customFormat="1" ht="18" customHeight="1" x14ac:dyDescent="0.2">
      <c r="A4772" s="1351" t="s">
        <v>8506</v>
      </c>
      <c r="B4772" s="1244" t="s">
        <v>8507</v>
      </c>
      <c r="C4772" s="1244" t="s">
        <v>8508</v>
      </c>
      <c r="D4772" s="1352">
        <v>12870</v>
      </c>
    </row>
    <row r="4773" spans="1:4" s="977" customFormat="1" ht="18" customHeight="1" x14ac:dyDescent="0.2">
      <c r="A4773" s="1351" t="s">
        <v>8509</v>
      </c>
      <c r="B4773" s="1244" t="s">
        <v>8055</v>
      </c>
      <c r="C4773" s="1244" t="s">
        <v>8510</v>
      </c>
      <c r="D4773" s="1352">
        <v>5695</v>
      </c>
    </row>
    <row r="4774" spans="1:4" s="977" customFormat="1" ht="18" customHeight="1" x14ac:dyDescent="0.2">
      <c r="A4774" s="1351" t="s">
        <v>8511</v>
      </c>
      <c r="B4774" s="1244" t="s">
        <v>8512</v>
      </c>
      <c r="C4774" s="1244" t="s">
        <v>8513</v>
      </c>
      <c r="D4774" s="1352">
        <v>8435</v>
      </c>
    </row>
    <row r="4775" spans="1:4" s="977" customFormat="1" ht="18" customHeight="1" x14ac:dyDescent="0.2">
      <c r="A4775" s="1351" t="s">
        <v>8514</v>
      </c>
      <c r="B4775" s="1244" t="s">
        <v>8515</v>
      </c>
      <c r="C4775" s="1245"/>
      <c r="D4775" s="1352">
        <v>4483.9799999999996</v>
      </c>
    </row>
    <row r="4776" spans="1:4" s="977" customFormat="1" ht="18" customHeight="1" x14ac:dyDescent="0.2">
      <c r="A4776" s="1351" t="s">
        <v>8516</v>
      </c>
      <c r="B4776" s="1244" t="s">
        <v>8517</v>
      </c>
      <c r="C4776" s="1244" t="s">
        <v>8518</v>
      </c>
      <c r="D4776" s="1352">
        <v>5999.2</v>
      </c>
    </row>
    <row r="4777" spans="1:4" s="977" customFormat="1" ht="18" customHeight="1" x14ac:dyDescent="0.2">
      <c r="A4777" s="1351" t="s">
        <v>8519</v>
      </c>
      <c r="B4777" s="1244" t="s">
        <v>7777</v>
      </c>
      <c r="C4777" s="1244" t="s">
        <v>8520</v>
      </c>
      <c r="D4777" s="1352">
        <v>15999.2</v>
      </c>
    </row>
    <row r="4778" spans="1:4" s="977" customFormat="1" ht="18" customHeight="1" x14ac:dyDescent="0.2">
      <c r="A4778" s="1351" t="s">
        <v>8521</v>
      </c>
      <c r="B4778" s="1244" t="s">
        <v>8522</v>
      </c>
      <c r="C4778" s="1244" t="s">
        <v>8523</v>
      </c>
      <c r="D4778" s="1352">
        <v>4999</v>
      </c>
    </row>
    <row r="4779" spans="1:4" s="977" customFormat="1" ht="18" customHeight="1" x14ac:dyDescent="0.2">
      <c r="A4779" s="1351" t="s">
        <v>8524</v>
      </c>
      <c r="B4779" s="1244" t="s">
        <v>8525</v>
      </c>
      <c r="C4779" s="1244" t="s">
        <v>8526</v>
      </c>
      <c r="D4779" s="1352">
        <v>2992</v>
      </c>
    </row>
    <row r="4780" spans="1:4" s="977" customFormat="1" ht="18" customHeight="1" x14ac:dyDescent="0.2">
      <c r="A4780" s="1351" t="s">
        <v>8527</v>
      </c>
      <c r="B4780" s="1244" t="s">
        <v>8528</v>
      </c>
      <c r="C4780" s="1244" t="s">
        <v>8529</v>
      </c>
      <c r="D4780" s="1352">
        <v>1</v>
      </c>
    </row>
    <row r="4781" spans="1:4" s="977" customFormat="1" ht="18" customHeight="1" x14ac:dyDescent="0.2">
      <c r="A4781" s="1351" t="s">
        <v>8530</v>
      </c>
      <c r="B4781" s="1244" t="s">
        <v>8531</v>
      </c>
      <c r="C4781" s="1244" t="s">
        <v>8532</v>
      </c>
      <c r="D4781" s="1352">
        <v>9999</v>
      </c>
    </row>
    <row r="4782" spans="1:4" s="977" customFormat="1" ht="18" customHeight="1" x14ac:dyDescent="0.2">
      <c r="A4782" s="1351" t="s">
        <v>8533</v>
      </c>
      <c r="B4782" s="1244" t="s">
        <v>8055</v>
      </c>
      <c r="C4782" s="1244" t="s">
        <v>8510</v>
      </c>
      <c r="D4782" s="1352">
        <v>7999</v>
      </c>
    </row>
    <row r="4783" spans="1:4" s="977" customFormat="1" ht="18" customHeight="1" x14ac:dyDescent="0.2">
      <c r="A4783" s="1351" t="s">
        <v>8534</v>
      </c>
      <c r="B4783" s="1244" t="s">
        <v>8535</v>
      </c>
      <c r="C4783" s="1244" t="s">
        <v>8536</v>
      </c>
      <c r="D4783" s="1352">
        <v>2499</v>
      </c>
    </row>
    <row r="4784" spans="1:4" s="977" customFormat="1" ht="18" customHeight="1" x14ac:dyDescent="0.2">
      <c r="A4784" s="1351" t="s">
        <v>8537</v>
      </c>
      <c r="B4784" s="1244" t="s">
        <v>8538</v>
      </c>
      <c r="C4784" s="1244" t="s">
        <v>8539</v>
      </c>
      <c r="D4784" s="1352">
        <v>3060.9</v>
      </c>
    </row>
    <row r="4785" spans="1:4" s="977" customFormat="1" ht="18" customHeight="1" x14ac:dyDescent="0.2">
      <c r="A4785" s="1351" t="s">
        <v>8540</v>
      </c>
      <c r="B4785" s="1244" t="s">
        <v>8541</v>
      </c>
      <c r="C4785" s="1244" t="s">
        <v>8542</v>
      </c>
      <c r="D4785" s="1352">
        <v>3875.83</v>
      </c>
    </row>
    <row r="4786" spans="1:4" s="977" customFormat="1" ht="18" customHeight="1" x14ac:dyDescent="0.2">
      <c r="A4786" s="1351" t="s">
        <v>8543</v>
      </c>
      <c r="B4786" s="1244" t="s">
        <v>8544</v>
      </c>
      <c r="C4786" s="1244" t="s">
        <v>8545</v>
      </c>
      <c r="D4786" s="1352">
        <v>4680.51</v>
      </c>
    </row>
    <row r="4787" spans="1:4" s="977" customFormat="1" ht="18" customHeight="1" x14ac:dyDescent="0.2">
      <c r="A4787" s="1351" t="s">
        <v>8546</v>
      </c>
      <c r="B4787" s="1244" t="s">
        <v>8547</v>
      </c>
      <c r="C4787" s="1244" t="s">
        <v>8548</v>
      </c>
      <c r="D4787" s="1352">
        <v>3911.76</v>
      </c>
    </row>
    <row r="4788" spans="1:4" s="977" customFormat="1" ht="18" customHeight="1" x14ac:dyDescent="0.2">
      <c r="A4788" s="1351" t="s">
        <v>8549</v>
      </c>
      <c r="B4788" s="1244" t="s">
        <v>8550</v>
      </c>
      <c r="C4788" s="1244" t="s">
        <v>8551</v>
      </c>
      <c r="D4788" s="1352">
        <v>7235.5</v>
      </c>
    </row>
    <row r="4789" spans="1:4" s="977" customFormat="1" ht="18" customHeight="1" x14ac:dyDescent="0.2">
      <c r="A4789" s="1351" t="s">
        <v>8552</v>
      </c>
      <c r="B4789" s="1244" t="s">
        <v>8553</v>
      </c>
      <c r="C4789" s="1244" t="s">
        <v>8554</v>
      </c>
      <c r="D4789" s="1352">
        <v>7235.5</v>
      </c>
    </row>
    <row r="4790" spans="1:4" s="977" customFormat="1" ht="18" customHeight="1" x14ac:dyDescent="0.2">
      <c r="A4790" s="1351" t="s">
        <v>8555</v>
      </c>
      <c r="B4790" s="1244" t="s">
        <v>4863</v>
      </c>
      <c r="C4790" s="1244" t="s">
        <v>4864</v>
      </c>
      <c r="D4790" s="1352">
        <v>3599</v>
      </c>
    </row>
    <row r="4791" spans="1:4" s="977" customFormat="1" ht="18" customHeight="1" x14ac:dyDescent="0.2">
      <c r="A4791" s="1351" t="s">
        <v>8556</v>
      </c>
      <c r="B4791" s="1244" t="s">
        <v>5831</v>
      </c>
      <c r="C4791" s="1244" t="s">
        <v>5832</v>
      </c>
      <c r="D4791" s="1352">
        <v>11666.66</v>
      </c>
    </row>
    <row r="4792" spans="1:4" s="977" customFormat="1" ht="18" customHeight="1" x14ac:dyDescent="0.2">
      <c r="A4792" s="1351" t="s">
        <v>8557</v>
      </c>
      <c r="B4792" s="1244" t="s">
        <v>5835</v>
      </c>
      <c r="C4792" s="1245"/>
      <c r="D4792" s="1352">
        <v>12999.99</v>
      </c>
    </row>
    <row r="4793" spans="1:4" s="977" customFormat="1" ht="18" customHeight="1" x14ac:dyDescent="0.2">
      <c r="A4793" s="1351" t="s">
        <v>8558</v>
      </c>
      <c r="B4793" s="1244" t="s">
        <v>8559</v>
      </c>
      <c r="C4793" s="1244" t="s">
        <v>8560</v>
      </c>
      <c r="D4793" s="1352">
        <v>10000</v>
      </c>
    </row>
    <row r="4794" spans="1:4" s="977" customFormat="1" ht="18" customHeight="1" x14ac:dyDescent="0.2">
      <c r="A4794" s="1351" t="s">
        <v>8561</v>
      </c>
      <c r="B4794" s="1244" t="s">
        <v>8562</v>
      </c>
      <c r="C4794" s="1244" t="s">
        <v>8563</v>
      </c>
      <c r="D4794" s="1352">
        <v>19249.330000000002</v>
      </c>
    </row>
    <row r="4795" spans="1:4" s="977" customFormat="1" ht="18" customHeight="1" x14ac:dyDescent="0.2">
      <c r="A4795" s="1351" t="s">
        <v>8564</v>
      </c>
      <c r="B4795" s="1244" t="s">
        <v>8562</v>
      </c>
      <c r="C4795" s="1244" t="s">
        <v>8563</v>
      </c>
      <c r="D4795" s="1352">
        <v>19249.330000000002</v>
      </c>
    </row>
    <row r="4796" spans="1:4" s="977" customFormat="1" ht="18" customHeight="1" x14ac:dyDescent="0.2">
      <c r="A4796" s="1351" t="s">
        <v>8565</v>
      </c>
      <c r="B4796" s="1244" t="s">
        <v>8562</v>
      </c>
      <c r="C4796" s="1244" t="s">
        <v>8563</v>
      </c>
      <c r="D4796" s="1352">
        <v>19249.330000000002</v>
      </c>
    </row>
    <row r="4797" spans="1:4" s="977" customFormat="1" ht="18" customHeight="1" x14ac:dyDescent="0.2">
      <c r="A4797" s="1351" t="s">
        <v>8566</v>
      </c>
      <c r="B4797" s="1244" t="s">
        <v>8567</v>
      </c>
      <c r="C4797" s="1245"/>
      <c r="D4797" s="1352">
        <v>7653.33</v>
      </c>
    </row>
    <row r="4798" spans="1:4" s="977" customFormat="1" ht="18" customHeight="1" x14ac:dyDescent="0.2">
      <c r="A4798" s="1351" t="s">
        <v>8568</v>
      </c>
      <c r="B4798" s="1244" t="s">
        <v>8567</v>
      </c>
      <c r="C4798" s="1245"/>
      <c r="D4798" s="1352">
        <v>7653.34</v>
      </c>
    </row>
    <row r="4799" spans="1:4" s="977" customFormat="1" ht="18" customHeight="1" x14ac:dyDescent="0.2">
      <c r="A4799" s="1351" t="s">
        <v>8569</v>
      </c>
      <c r="B4799" s="1244" t="s">
        <v>8567</v>
      </c>
      <c r="C4799" s="1245"/>
      <c r="D4799" s="1352">
        <v>7653.34</v>
      </c>
    </row>
    <row r="4800" spans="1:4" s="977" customFormat="1" ht="18" customHeight="1" x14ac:dyDescent="0.2">
      <c r="A4800" s="1351" t="s">
        <v>8570</v>
      </c>
      <c r="B4800" s="1244" t="s">
        <v>8571</v>
      </c>
      <c r="C4800" s="1244" t="s">
        <v>8572</v>
      </c>
      <c r="D4800" s="1352">
        <v>7594.23</v>
      </c>
    </row>
    <row r="4801" spans="1:4" s="977" customFormat="1" ht="18" customHeight="1" x14ac:dyDescent="0.2">
      <c r="A4801" s="1351" t="s">
        <v>8573</v>
      </c>
      <c r="B4801" s="1244" t="s">
        <v>8574</v>
      </c>
      <c r="C4801" s="1244" t="s">
        <v>8575</v>
      </c>
      <c r="D4801" s="1352">
        <v>2675.56</v>
      </c>
    </row>
    <row r="4802" spans="1:4" s="977" customFormat="1" ht="18" customHeight="1" x14ac:dyDescent="0.2">
      <c r="A4802" s="1351" t="s">
        <v>8576</v>
      </c>
      <c r="B4802" s="1244" t="s">
        <v>8577</v>
      </c>
      <c r="C4802" s="1244" t="s">
        <v>8578</v>
      </c>
      <c r="D4802" s="1352">
        <v>4599.3999999999996</v>
      </c>
    </row>
    <row r="4803" spans="1:4" s="977" customFormat="1" ht="18" customHeight="1" x14ac:dyDescent="0.2">
      <c r="A4803" s="1351" t="s">
        <v>8579</v>
      </c>
      <c r="B4803" s="1244" t="s">
        <v>8580</v>
      </c>
      <c r="C4803" s="1244" t="s">
        <v>8581</v>
      </c>
      <c r="D4803" s="1352">
        <v>8305.02</v>
      </c>
    </row>
    <row r="4804" spans="1:4" s="977" customFormat="1" ht="18" customHeight="1" x14ac:dyDescent="0.2">
      <c r="A4804" s="1351" t="s">
        <v>8582</v>
      </c>
      <c r="B4804" s="1244" t="s">
        <v>4872</v>
      </c>
      <c r="C4804" s="1244" t="s">
        <v>8583</v>
      </c>
      <c r="D4804" s="1352">
        <v>10000</v>
      </c>
    </row>
    <row r="4805" spans="1:4" s="977" customFormat="1" ht="18" customHeight="1" x14ac:dyDescent="0.2">
      <c r="A4805" s="1351" t="s">
        <v>8584</v>
      </c>
      <c r="B4805" s="1244" t="s">
        <v>5831</v>
      </c>
      <c r="C4805" s="1244" t="s">
        <v>5832</v>
      </c>
      <c r="D4805" s="1352">
        <v>11666.68</v>
      </c>
    </row>
    <row r="4806" spans="1:4" s="977" customFormat="1" ht="18" customHeight="1" x14ac:dyDescent="0.2">
      <c r="A4806" s="1351" t="s">
        <v>8585</v>
      </c>
      <c r="B4806" s="1244" t="s">
        <v>5831</v>
      </c>
      <c r="C4806" s="1244" t="s">
        <v>5832</v>
      </c>
      <c r="D4806" s="1352">
        <v>11666.66</v>
      </c>
    </row>
    <row r="4807" spans="1:4" s="977" customFormat="1" ht="18" customHeight="1" x14ac:dyDescent="0.2">
      <c r="A4807" s="1351" t="s">
        <v>8586</v>
      </c>
      <c r="B4807" s="1244" t="s">
        <v>1266</v>
      </c>
      <c r="C4807" s="1244" t="s">
        <v>1267</v>
      </c>
      <c r="D4807" s="1352">
        <v>14688.87</v>
      </c>
    </row>
    <row r="4808" spans="1:4" s="977" customFormat="1" ht="18" customHeight="1" x14ac:dyDescent="0.2">
      <c r="A4808" s="1351" t="s">
        <v>8587</v>
      </c>
      <c r="B4808" s="1244" t="s">
        <v>8588</v>
      </c>
      <c r="C4808" s="1244" t="s">
        <v>8589</v>
      </c>
      <c r="D4808" s="1352">
        <v>10000</v>
      </c>
    </row>
    <row r="4809" spans="1:4" s="977" customFormat="1" ht="18" customHeight="1" x14ac:dyDescent="0.2">
      <c r="A4809" s="1351" t="s">
        <v>8590</v>
      </c>
      <c r="B4809" s="1244" t="s">
        <v>5835</v>
      </c>
      <c r="C4809" s="1245"/>
      <c r="D4809" s="1352">
        <v>11666.67</v>
      </c>
    </row>
    <row r="4810" spans="1:4" s="977" customFormat="1" ht="18" customHeight="1" x14ac:dyDescent="0.2">
      <c r="A4810" s="1351" t="s">
        <v>8591</v>
      </c>
      <c r="B4810" s="1244" t="s">
        <v>5835</v>
      </c>
      <c r="C4810" s="1245"/>
      <c r="D4810" s="1352">
        <v>11666.66</v>
      </c>
    </row>
    <row r="4811" spans="1:4" s="977" customFormat="1" ht="18" customHeight="1" x14ac:dyDescent="0.2">
      <c r="A4811" s="1351" t="s">
        <v>8592</v>
      </c>
      <c r="B4811" s="1244" t="s">
        <v>5835</v>
      </c>
      <c r="C4811" s="1245"/>
      <c r="D4811" s="1352">
        <v>11666.66</v>
      </c>
    </row>
    <row r="4812" spans="1:4" s="977" customFormat="1" ht="18" customHeight="1" x14ac:dyDescent="0.2">
      <c r="A4812" s="1351" t="s">
        <v>8593</v>
      </c>
      <c r="B4812" s="1244" t="s">
        <v>8594</v>
      </c>
      <c r="C4812" s="1244" t="s">
        <v>8595</v>
      </c>
      <c r="D4812" s="1352">
        <v>4485.6000000000004</v>
      </c>
    </row>
    <row r="4813" spans="1:4" s="977" customFormat="1" ht="18" customHeight="1" x14ac:dyDescent="0.2">
      <c r="A4813" s="1351" t="s">
        <v>8596</v>
      </c>
      <c r="B4813" s="1244" t="s">
        <v>8594</v>
      </c>
      <c r="C4813" s="1244" t="s">
        <v>8595</v>
      </c>
      <c r="D4813" s="1352">
        <v>4485.6000000000004</v>
      </c>
    </row>
    <row r="4814" spans="1:4" s="977" customFormat="1" ht="18" customHeight="1" x14ac:dyDescent="0.2">
      <c r="A4814" s="1351" t="s">
        <v>8597</v>
      </c>
      <c r="B4814" s="1244" t="s">
        <v>8594</v>
      </c>
      <c r="C4814" s="1244" t="s">
        <v>8595</v>
      </c>
      <c r="D4814" s="1352">
        <v>4485.6000000000004</v>
      </c>
    </row>
    <row r="4815" spans="1:4" s="977" customFormat="1" ht="18" customHeight="1" x14ac:dyDescent="0.2">
      <c r="A4815" s="1351" t="s">
        <v>8598</v>
      </c>
      <c r="B4815" s="1244" t="s">
        <v>8594</v>
      </c>
      <c r="C4815" s="1244" t="s">
        <v>8599</v>
      </c>
      <c r="D4815" s="1352">
        <v>4485.6000000000004</v>
      </c>
    </row>
    <row r="4816" spans="1:4" s="977" customFormat="1" ht="18" customHeight="1" x14ac:dyDescent="0.2">
      <c r="A4816" s="1351" t="s">
        <v>8600</v>
      </c>
      <c r="B4816" s="1244" t="s">
        <v>8594</v>
      </c>
      <c r="C4816" s="1244" t="s">
        <v>8595</v>
      </c>
      <c r="D4816" s="1352">
        <v>4485.6000000000004</v>
      </c>
    </row>
    <row r="4817" spans="1:4" s="977" customFormat="1" ht="18" customHeight="1" x14ac:dyDescent="0.2">
      <c r="A4817" s="1351" t="s">
        <v>8601</v>
      </c>
      <c r="B4817" s="1244" t="s">
        <v>5835</v>
      </c>
      <c r="C4817" s="1245"/>
      <c r="D4817" s="1352">
        <v>12999.99</v>
      </c>
    </row>
    <row r="4818" spans="1:4" s="977" customFormat="1" ht="18" customHeight="1" x14ac:dyDescent="0.2">
      <c r="A4818" s="1351" t="s">
        <v>8602</v>
      </c>
      <c r="B4818" s="1244" t="s">
        <v>8603</v>
      </c>
      <c r="C4818" s="1244" t="s">
        <v>8604</v>
      </c>
      <c r="D4818" s="1352">
        <v>12999.99</v>
      </c>
    </row>
    <row r="4819" spans="1:4" s="977" customFormat="1" ht="18" customHeight="1" x14ac:dyDescent="0.2">
      <c r="A4819" s="1351" t="s">
        <v>8605</v>
      </c>
      <c r="B4819" s="1244" t="s">
        <v>8603</v>
      </c>
      <c r="C4819" s="1244" t="s">
        <v>8604</v>
      </c>
      <c r="D4819" s="1352">
        <v>12999.99</v>
      </c>
    </row>
    <row r="4820" spans="1:4" s="977" customFormat="1" ht="18" customHeight="1" x14ac:dyDescent="0.2">
      <c r="A4820" s="1351" t="s">
        <v>8606</v>
      </c>
      <c r="B4820" s="1244" t="s">
        <v>8607</v>
      </c>
      <c r="C4820" s="1244" t="s">
        <v>8608</v>
      </c>
      <c r="D4820" s="1352">
        <v>12999.99</v>
      </c>
    </row>
    <row r="4821" spans="1:4" s="977" customFormat="1" ht="18" customHeight="1" x14ac:dyDescent="0.2">
      <c r="A4821" s="1351" t="s">
        <v>8609</v>
      </c>
      <c r="B4821" s="1244" t="s">
        <v>8607</v>
      </c>
      <c r="C4821" s="1244" t="s">
        <v>8608</v>
      </c>
      <c r="D4821" s="1352">
        <v>12999.99</v>
      </c>
    </row>
    <row r="4822" spans="1:4" s="977" customFormat="1" ht="18" customHeight="1" x14ac:dyDescent="0.2">
      <c r="A4822" s="1351" t="s">
        <v>8610</v>
      </c>
      <c r="B4822" s="1244" t="s">
        <v>5831</v>
      </c>
      <c r="C4822" s="1244" t="s">
        <v>5832</v>
      </c>
      <c r="D4822" s="1352">
        <v>12999.99</v>
      </c>
    </row>
    <row r="4823" spans="1:4" s="977" customFormat="1" ht="18" customHeight="1" x14ac:dyDescent="0.2">
      <c r="A4823" s="1351" t="s">
        <v>8611</v>
      </c>
      <c r="B4823" s="1244" t="s">
        <v>5831</v>
      </c>
      <c r="C4823" s="1244" t="s">
        <v>5832</v>
      </c>
      <c r="D4823" s="1352">
        <v>12999.99</v>
      </c>
    </row>
    <row r="4824" spans="1:4" s="977" customFormat="1" ht="18" customHeight="1" x14ac:dyDescent="0.2">
      <c r="A4824" s="1351" t="s">
        <v>8612</v>
      </c>
      <c r="B4824" s="1244" t="s">
        <v>8613</v>
      </c>
      <c r="C4824" s="1244" t="s">
        <v>8614</v>
      </c>
      <c r="D4824" s="1352">
        <v>12999.99</v>
      </c>
    </row>
    <row r="4825" spans="1:4" s="977" customFormat="1" ht="18" customHeight="1" x14ac:dyDescent="0.2">
      <c r="A4825" s="1351" t="s">
        <v>8615</v>
      </c>
      <c r="B4825" s="1244" t="s">
        <v>8613</v>
      </c>
      <c r="C4825" s="1244" t="s">
        <v>8614</v>
      </c>
      <c r="D4825" s="1352">
        <v>12999.99</v>
      </c>
    </row>
    <row r="4826" spans="1:4" s="977" customFormat="1" ht="18" customHeight="1" x14ac:dyDescent="0.2">
      <c r="A4826" s="1351" t="s">
        <v>8616</v>
      </c>
      <c r="B4826" s="1244" t="s">
        <v>8617</v>
      </c>
      <c r="C4826" s="1244" t="s">
        <v>8618</v>
      </c>
      <c r="D4826" s="1352">
        <v>10145.86</v>
      </c>
    </row>
    <row r="4827" spans="1:4" s="977" customFormat="1" ht="18" customHeight="1" x14ac:dyDescent="0.2">
      <c r="A4827" s="1351" t="s">
        <v>8619</v>
      </c>
      <c r="B4827" s="1244" t="s">
        <v>8620</v>
      </c>
      <c r="C4827" s="1244" t="s">
        <v>8621</v>
      </c>
      <c r="D4827" s="1352">
        <v>3069.36</v>
      </c>
    </row>
    <row r="4828" spans="1:4" s="977" customFormat="1" ht="18" customHeight="1" x14ac:dyDescent="0.2">
      <c r="A4828" s="1351" t="s">
        <v>8622</v>
      </c>
      <c r="B4828" s="1244" t="s">
        <v>8620</v>
      </c>
      <c r="C4828" s="1244" t="s">
        <v>8621</v>
      </c>
      <c r="D4828" s="1352">
        <v>3069.36</v>
      </c>
    </row>
    <row r="4829" spans="1:4" s="977" customFormat="1" ht="18" customHeight="1" x14ac:dyDescent="0.2">
      <c r="A4829" s="1351" t="s">
        <v>8623</v>
      </c>
      <c r="B4829" s="1244" t="s">
        <v>8620</v>
      </c>
      <c r="C4829" s="1244" t="s">
        <v>8621</v>
      </c>
      <c r="D4829" s="1352">
        <v>3069.36</v>
      </c>
    </row>
    <row r="4830" spans="1:4" s="977" customFormat="1" ht="18" customHeight="1" x14ac:dyDescent="0.2">
      <c r="A4830" s="1351" t="s">
        <v>8624</v>
      </c>
      <c r="B4830" s="1244" t="s">
        <v>8620</v>
      </c>
      <c r="C4830" s="1244" t="s">
        <v>8621</v>
      </c>
      <c r="D4830" s="1352">
        <v>3069.36</v>
      </c>
    </row>
    <row r="4831" spans="1:4" s="977" customFormat="1" ht="18" customHeight="1" x14ac:dyDescent="0.2">
      <c r="A4831" s="1351" t="s">
        <v>8625</v>
      </c>
      <c r="B4831" s="1244" t="s">
        <v>8620</v>
      </c>
      <c r="C4831" s="1244" t="s">
        <v>8621</v>
      </c>
      <c r="D4831" s="1352">
        <v>3069.36</v>
      </c>
    </row>
    <row r="4832" spans="1:4" s="977" customFormat="1" ht="18" customHeight="1" x14ac:dyDescent="0.2">
      <c r="A4832" s="1351" t="s">
        <v>8626</v>
      </c>
      <c r="B4832" s="1244" t="s">
        <v>8627</v>
      </c>
      <c r="C4832" s="1244" t="s">
        <v>8628</v>
      </c>
      <c r="D4832" s="1352">
        <v>9646.56</v>
      </c>
    </row>
    <row r="4833" spans="1:4" s="977" customFormat="1" ht="18" customHeight="1" x14ac:dyDescent="0.2">
      <c r="A4833" s="1351" t="s">
        <v>8629</v>
      </c>
      <c r="B4833" s="1244" t="s">
        <v>8627</v>
      </c>
      <c r="C4833" s="1244" t="s">
        <v>8628</v>
      </c>
      <c r="D4833" s="1352">
        <v>9646.56</v>
      </c>
    </row>
    <row r="4834" spans="1:4" s="977" customFormat="1" ht="18" customHeight="1" x14ac:dyDescent="0.2">
      <c r="A4834" s="1351" t="s">
        <v>8630</v>
      </c>
      <c r="B4834" s="1244" t="s">
        <v>8627</v>
      </c>
      <c r="C4834" s="1244" t="s">
        <v>8628</v>
      </c>
      <c r="D4834" s="1352">
        <v>9646.56</v>
      </c>
    </row>
    <row r="4835" spans="1:4" s="977" customFormat="1" ht="18" customHeight="1" x14ac:dyDescent="0.2">
      <c r="A4835" s="1351" t="s">
        <v>8631</v>
      </c>
      <c r="B4835" s="1244" t="s">
        <v>8627</v>
      </c>
      <c r="C4835" s="1244" t="s">
        <v>8628</v>
      </c>
      <c r="D4835" s="1352">
        <v>9646.56</v>
      </c>
    </row>
    <row r="4836" spans="1:4" s="977" customFormat="1" ht="18" customHeight="1" x14ac:dyDescent="0.2">
      <c r="A4836" s="1351" t="s">
        <v>8632</v>
      </c>
      <c r="B4836" s="1244" t="s">
        <v>8627</v>
      </c>
      <c r="C4836" s="1244" t="s">
        <v>8628</v>
      </c>
      <c r="D4836" s="1352">
        <v>9646.56</v>
      </c>
    </row>
    <row r="4837" spans="1:4" s="977" customFormat="1" ht="18" customHeight="1" x14ac:dyDescent="0.2">
      <c r="A4837" s="1351" t="s">
        <v>8633</v>
      </c>
      <c r="B4837" s="1244" t="s">
        <v>8634</v>
      </c>
      <c r="C4837" s="1244" t="s">
        <v>8635</v>
      </c>
      <c r="D4837" s="1352">
        <v>32739.84</v>
      </c>
    </row>
    <row r="4838" spans="1:4" s="977" customFormat="1" ht="18" customHeight="1" x14ac:dyDescent="0.2">
      <c r="A4838" s="1351" t="s">
        <v>8636</v>
      </c>
      <c r="B4838" s="1244" t="s">
        <v>8637</v>
      </c>
      <c r="C4838" s="1244" t="s">
        <v>8638</v>
      </c>
      <c r="D4838" s="1352">
        <v>1207.5</v>
      </c>
    </row>
    <row r="4839" spans="1:4" s="977" customFormat="1" ht="18" customHeight="1" x14ac:dyDescent="0.2">
      <c r="A4839" s="1351" t="s">
        <v>8639</v>
      </c>
      <c r="B4839" s="1244" t="s">
        <v>8640</v>
      </c>
      <c r="C4839" s="1244" t="s">
        <v>8641</v>
      </c>
      <c r="D4839" s="1352">
        <v>2597.2399999999998</v>
      </c>
    </row>
    <row r="4840" spans="1:4" s="977" customFormat="1" ht="18" customHeight="1" x14ac:dyDescent="0.2">
      <c r="A4840" s="1351" t="s">
        <v>8642</v>
      </c>
      <c r="B4840" s="1244" t="s">
        <v>8640</v>
      </c>
      <c r="C4840" s="1244" t="s">
        <v>8641</v>
      </c>
      <c r="D4840" s="1352">
        <v>2597.2399999999998</v>
      </c>
    </row>
    <row r="4841" spans="1:4" s="977" customFormat="1" ht="18" customHeight="1" x14ac:dyDescent="0.2">
      <c r="A4841" s="1351" t="s">
        <v>8643</v>
      </c>
      <c r="B4841" s="1244" t="s">
        <v>8640</v>
      </c>
      <c r="C4841" s="1244" t="s">
        <v>8641</v>
      </c>
      <c r="D4841" s="1352">
        <v>2597.2399999999998</v>
      </c>
    </row>
    <row r="4842" spans="1:4" s="977" customFormat="1" ht="18" customHeight="1" x14ac:dyDescent="0.2">
      <c r="A4842" s="1351" t="s">
        <v>8644</v>
      </c>
      <c r="B4842" s="1244" t="s">
        <v>8640</v>
      </c>
      <c r="C4842" s="1244" t="s">
        <v>8641</v>
      </c>
      <c r="D4842" s="1352">
        <v>2597.2399999999998</v>
      </c>
    </row>
    <row r="4843" spans="1:4" s="977" customFormat="1" ht="18" customHeight="1" x14ac:dyDescent="0.2">
      <c r="A4843" s="1351" t="s">
        <v>8645</v>
      </c>
      <c r="B4843" s="1244" t="s">
        <v>8640</v>
      </c>
      <c r="C4843" s="1244" t="s">
        <v>8641</v>
      </c>
      <c r="D4843" s="1352">
        <v>2597.2399999999998</v>
      </c>
    </row>
    <row r="4844" spans="1:4" s="977" customFormat="1" ht="18" customHeight="1" x14ac:dyDescent="0.2">
      <c r="A4844" s="1351" t="s">
        <v>8646</v>
      </c>
      <c r="B4844" s="1244" t="s">
        <v>8647</v>
      </c>
      <c r="C4844" s="1244" t="s">
        <v>8648</v>
      </c>
      <c r="D4844" s="1352">
        <v>261281.88</v>
      </c>
    </row>
    <row r="4845" spans="1:4" s="977" customFormat="1" ht="18" customHeight="1" x14ac:dyDescent="0.2">
      <c r="A4845" s="1351" t="s">
        <v>8649</v>
      </c>
      <c r="B4845" s="1244" t="s">
        <v>8650</v>
      </c>
      <c r="C4845" s="1244" t="s">
        <v>8651</v>
      </c>
      <c r="D4845" s="1352">
        <v>2440</v>
      </c>
    </row>
    <row r="4846" spans="1:4" s="977" customFormat="1" ht="18" customHeight="1" x14ac:dyDescent="0.2">
      <c r="A4846" s="1351" t="s">
        <v>8652</v>
      </c>
      <c r="B4846" s="1244" t="s">
        <v>8653</v>
      </c>
      <c r="C4846" s="1244" t="s">
        <v>8654</v>
      </c>
      <c r="D4846" s="1352">
        <v>3619.2</v>
      </c>
    </row>
    <row r="4847" spans="1:4" s="977" customFormat="1" ht="18" customHeight="1" x14ac:dyDescent="0.2">
      <c r="A4847" s="1351" t="s">
        <v>8655</v>
      </c>
      <c r="B4847" s="1244" t="s">
        <v>8653</v>
      </c>
      <c r="C4847" s="1244" t="s">
        <v>8654</v>
      </c>
      <c r="D4847" s="1352">
        <v>3619.2</v>
      </c>
    </row>
    <row r="4848" spans="1:4" s="977" customFormat="1" ht="18" customHeight="1" x14ac:dyDescent="0.2">
      <c r="A4848" s="1351" t="s">
        <v>8656</v>
      </c>
      <c r="B4848" s="1244" t="s">
        <v>8653</v>
      </c>
      <c r="C4848" s="1244" t="s">
        <v>8654</v>
      </c>
      <c r="D4848" s="1352">
        <v>3619.2</v>
      </c>
    </row>
    <row r="4849" spans="1:4" s="977" customFormat="1" ht="18" customHeight="1" x14ac:dyDescent="0.2">
      <c r="A4849" s="1351" t="s">
        <v>8657</v>
      </c>
      <c r="B4849" s="1244" t="s">
        <v>2313</v>
      </c>
      <c r="C4849" s="1244" t="s">
        <v>2314</v>
      </c>
      <c r="D4849" s="1352">
        <v>1304.0999999999999</v>
      </c>
    </row>
    <row r="4850" spans="1:4" s="977" customFormat="1" ht="18" customHeight="1" x14ac:dyDescent="0.2">
      <c r="A4850" s="1351" t="s">
        <v>8658</v>
      </c>
      <c r="B4850" s="1244" t="s">
        <v>8653</v>
      </c>
      <c r="C4850" s="1244" t="s">
        <v>8654</v>
      </c>
      <c r="D4850" s="1352">
        <v>3619.2</v>
      </c>
    </row>
    <row r="4851" spans="1:4" s="977" customFormat="1" ht="18" customHeight="1" x14ac:dyDescent="0.2">
      <c r="A4851" s="1351" t="s">
        <v>8659</v>
      </c>
      <c r="B4851" s="1244" t="s">
        <v>8653</v>
      </c>
      <c r="C4851" s="1244" t="s">
        <v>8654</v>
      </c>
      <c r="D4851" s="1352">
        <v>3619.2</v>
      </c>
    </row>
    <row r="4852" spans="1:4" s="977" customFormat="1" ht="18" customHeight="1" x14ac:dyDescent="0.2">
      <c r="A4852" s="1351" t="s">
        <v>8660</v>
      </c>
      <c r="B4852" s="1244" t="s">
        <v>8653</v>
      </c>
      <c r="C4852" s="1244" t="s">
        <v>8654</v>
      </c>
      <c r="D4852" s="1352">
        <v>3619.2</v>
      </c>
    </row>
    <row r="4853" spans="1:4" s="977" customFormat="1" ht="18" customHeight="1" x14ac:dyDescent="0.2">
      <c r="A4853" s="1351" t="s">
        <v>8661</v>
      </c>
      <c r="B4853" s="1244" t="s">
        <v>8653</v>
      </c>
      <c r="C4853" s="1244" t="s">
        <v>8654</v>
      </c>
      <c r="D4853" s="1352">
        <v>3619.2</v>
      </c>
    </row>
    <row r="4854" spans="1:4" s="977" customFormat="1" ht="18" customHeight="1" x14ac:dyDescent="0.2">
      <c r="A4854" s="1351" t="s">
        <v>8662</v>
      </c>
      <c r="B4854" s="1244" t="s">
        <v>8653</v>
      </c>
      <c r="C4854" s="1244" t="s">
        <v>8654</v>
      </c>
      <c r="D4854" s="1352">
        <v>3619.2</v>
      </c>
    </row>
    <row r="4855" spans="1:4" s="977" customFormat="1" ht="18" customHeight="1" x14ac:dyDescent="0.2">
      <c r="A4855" s="1351" t="s">
        <v>8663</v>
      </c>
      <c r="B4855" s="1244" t="s">
        <v>8653</v>
      </c>
      <c r="C4855" s="1244" t="s">
        <v>8654</v>
      </c>
      <c r="D4855" s="1352">
        <v>3619.2</v>
      </c>
    </row>
    <row r="4856" spans="1:4" s="977" customFormat="1" ht="18" customHeight="1" x14ac:dyDescent="0.2">
      <c r="A4856" s="1351" t="s">
        <v>8664</v>
      </c>
      <c r="B4856" s="1244" t="s">
        <v>8653</v>
      </c>
      <c r="C4856" s="1244" t="s">
        <v>8654</v>
      </c>
      <c r="D4856" s="1352">
        <v>3619.2</v>
      </c>
    </row>
    <row r="4857" spans="1:4" s="977" customFormat="1" ht="18" customHeight="1" x14ac:dyDescent="0.2">
      <c r="A4857" s="1351" t="s">
        <v>8665</v>
      </c>
      <c r="B4857" s="1244" t="s">
        <v>8653</v>
      </c>
      <c r="C4857" s="1244" t="s">
        <v>8654</v>
      </c>
      <c r="D4857" s="1352">
        <v>3619.2</v>
      </c>
    </row>
    <row r="4858" spans="1:4" s="977" customFormat="1" ht="18" customHeight="1" x14ac:dyDescent="0.2">
      <c r="A4858" s="1351" t="s">
        <v>8666</v>
      </c>
      <c r="B4858" s="1244" t="s">
        <v>8653</v>
      </c>
      <c r="C4858" s="1244" t="s">
        <v>8654</v>
      </c>
      <c r="D4858" s="1352">
        <v>3619.2</v>
      </c>
    </row>
    <row r="4859" spans="1:4" s="977" customFormat="1" ht="18" customHeight="1" x14ac:dyDescent="0.2">
      <c r="A4859" s="1351" t="s">
        <v>8667</v>
      </c>
      <c r="B4859" s="1244" t="s">
        <v>8653</v>
      </c>
      <c r="C4859" s="1244" t="s">
        <v>8654</v>
      </c>
      <c r="D4859" s="1352">
        <v>3619.2</v>
      </c>
    </row>
    <row r="4860" spans="1:4" s="977" customFormat="1" ht="18" customHeight="1" x14ac:dyDescent="0.2">
      <c r="A4860" s="1351" t="s">
        <v>8668</v>
      </c>
      <c r="B4860" s="1244" t="s">
        <v>1654</v>
      </c>
      <c r="C4860" s="1244" t="s">
        <v>1655</v>
      </c>
      <c r="D4860" s="1352">
        <v>4087.7</v>
      </c>
    </row>
    <row r="4861" spans="1:4" s="977" customFormat="1" ht="18" customHeight="1" x14ac:dyDescent="0.2">
      <c r="A4861" s="1351" t="s">
        <v>8669</v>
      </c>
      <c r="B4861" s="1244" t="s">
        <v>8653</v>
      </c>
      <c r="C4861" s="1244" t="s">
        <v>8654</v>
      </c>
      <c r="D4861" s="1352">
        <v>3619.2</v>
      </c>
    </row>
    <row r="4862" spans="1:4" s="977" customFormat="1" ht="18" customHeight="1" x14ac:dyDescent="0.2">
      <c r="A4862" s="1351" t="s">
        <v>8670</v>
      </c>
      <c r="B4862" s="1244" t="s">
        <v>8653</v>
      </c>
      <c r="C4862" s="1244" t="s">
        <v>8654</v>
      </c>
      <c r="D4862" s="1352">
        <v>3619.2</v>
      </c>
    </row>
    <row r="4863" spans="1:4" s="977" customFormat="1" ht="18" customHeight="1" x14ac:dyDescent="0.2">
      <c r="A4863" s="1351" t="s">
        <v>8671</v>
      </c>
      <c r="B4863" s="1244" t="s">
        <v>8653</v>
      </c>
      <c r="C4863" s="1244" t="s">
        <v>8654</v>
      </c>
      <c r="D4863" s="1352">
        <v>3619.2</v>
      </c>
    </row>
    <row r="4864" spans="1:4" s="977" customFormat="1" ht="18" customHeight="1" x14ac:dyDescent="0.2">
      <c r="A4864" s="1351" t="s">
        <v>8672</v>
      </c>
      <c r="B4864" s="1244" t="s">
        <v>8653</v>
      </c>
      <c r="C4864" s="1244" t="s">
        <v>8654</v>
      </c>
      <c r="D4864" s="1352">
        <v>3619.2</v>
      </c>
    </row>
    <row r="4865" spans="1:4" s="977" customFormat="1" ht="18" customHeight="1" x14ac:dyDescent="0.2">
      <c r="A4865" s="1351" t="s">
        <v>8673</v>
      </c>
      <c r="B4865" s="1244" t="s">
        <v>8653</v>
      </c>
      <c r="C4865" s="1244" t="s">
        <v>8654</v>
      </c>
      <c r="D4865" s="1352">
        <v>3619.2</v>
      </c>
    </row>
    <row r="4866" spans="1:4" s="977" customFormat="1" ht="18" customHeight="1" x14ac:dyDescent="0.2">
      <c r="A4866" s="1351" t="s">
        <v>8674</v>
      </c>
      <c r="B4866" s="1244" t="s">
        <v>8653</v>
      </c>
      <c r="C4866" s="1244" t="s">
        <v>8654</v>
      </c>
      <c r="D4866" s="1352">
        <v>3619.2</v>
      </c>
    </row>
    <row r="4867" spans="1:4" s="977" customFormat="1" ht="18" customHeight="1" x14ac:dyDescent="0.2">
      <c r="A4867" s="1351" t="s">
        <v>8675</v>
      </c>
      <c r="B4867" s="1244" t="s">
        <v>8653</v>
      </c>
      <c r="C4867" s="1244" t="s">
        <v>8654</v>
      </c>
      <c r="D4867" s="1352">
        <v>3619.2</v>
      </c>
    </row>
    <row r="4868" spans="1:4" s="977" customFormat="1" ht="18" customHeight="1" x14ac:dyDescent="0.2">
      <c r="A4868" s="1351" t="s">
        <v>8676</v>
      </c>
      <c r="B4868" s="1244" t="s">
        <v>8653</v>
      </c>
      <c r="C4868" s="1244" t="s">
        <v>8654</v>
      </c>
      <c r="D4868" s="1352">
        <v>3619.2</v>
      </c>
    </row>
    <row r="4869" spans="1:4" s="977" customFormat="1" ht="18" customHeight="1" x14ac:dyDescent="0.2">
      <c r="A4869" s="1351" t="s">
        <v>8677</v>
      </c>
      <c r="B4869" s="1244" t="s">
        <v>8653</v>
      </c>
      <c r="C4869" s="1244" t="s">
        <v>8654</v>
      </c>
      <c r="D4869" s="1352">
        <v>3619.2</v>
      </c>
    </row>
    <row r="4870" spans="1:4" s="977" customFormat="1" ht="18" customHeight="1" x14ac:dyDescent="0.2">
      <c r="A4870" s="1351" t="s">
        <v>8678</v>
      </c>
      <c r="B4870" s="1244" t="s">
        <v>8653</v>
      </c>
      <c r="C4870" s="1244" t="s">
        <v>8654</v>
      </c>
      <c r="D4870" s="1352">
        <v>3619.2</v>
      </c>
    </row>
    <row r="4871" spans="1:4" s="977" customFormat="1" ht="18" customHeight="1" x14ac:dyDescent="0.2">
      <c r="A4871" s="1351" t="s">
        <v>8679</v>
      </c>
      <c r="B4871" s="1244" t="s">
        <v>2574</v>
      </c>
      <c r="C4871" s="1244" t="s">
        <v>2575</v>
      </c>
      <c r="D4871" s="1352">
        <v>1334</v>
      </c>
    </row>
    <row r="4872" spans="1:4" s="977" customFormat="1" ht="18" customHeight="1" x14ac:dyDescent="0.2">
      <c r="A4872" s="1351" t="s">
        <v>8680</v>
      </c>
      <c r="B4872" s="1244" t="s">
        <v>8653</v>
      </c>
      <c r="C4872" s="1244" t="s">
        <v>8654</v>
      </c>
      <c r="D4872" s="1352">
        <v>3619.2</v>
      </c>
    </row>
    <row r="4873" spans="1:4" s="977" customFormat="1" ht="18" customHeight="1" x14ac:dyDescent="0.2">
      <c r="A4873" s="1351" t="s">
        <v>8681</v>
      </c>
      <c r="B4873" s="1244" t="s">
        <v>8653</v>
      </c>
      <c r="C4873" s="1244" t="s">
        <v>8654</v>
      </c>
      <c r="D4873" s="1352">
        <v>3619.2</v>
      </c>
    </row>
    <row r="4874" spans="1:4" s="977" customFormat="1" ht="18" customHeight="1" x14ac:dyDescent="0.2">
      <c r="A4874" s="1351" t="s">
        <v>8682</v>
      </c>
      <c r="B4874" s="1244" t="s">
        <v>8653</v>
      </c>
      <c r="C4874" s="1244" t="s">
        <v>8654</v>
      </c>
      <c r="D4874" s="1352">
        <v>3619.2</v>
      </c>
    </row>
    <row r="4875" spans="1:4" s="977" customFormat="1" ht="18" customHeight="1" x14ac:dyDescent="0.2">
      <c r="A4875" s="1351" t="s">
        <v>8683</v>
      </c>
      <c r="B4875" s="1244" t="s">
        <v>8653</v>
      </c>
      <c r="C4875" s="1244" t="s">
        <v>8654</v>
      </c>
      <c r="D4875" s="1352">
        <v>3619.2</v>
      </c>
    </row>
    <row r="4876" spans="1:4" s="977" customFormat="1" ht="18" customHeight="1" x14ac:dyDescent="0.2">
      <c r="A4876" s="1351" t="s">
        <v>8684</v>
      </c>
      <c r="B4876" s="1244" t="s">
        <v>8653</v>
      </c>
      <c r="C4876" s="1244" t="s">
        <v>8654</v>
      </c>
      <c r="D4876" s="1352">
        <v>3619.2</v>
      </c>
    </row>
    <row r="4877" spans="1:4" s="977" customFormat="1" ht="18" customHeight="1" x14ac:dyDescent="0.2">
      <c r="A4877" s="1351" t="s">
        <v>8685</v>
      </c>
      <c r="B4877" s="1244" t="s">
        <v>8653</v>
      </c>
      <c r="C4877" s="1244" t="s">
        <v>8654</v>
      </c>
      <c r="D4877" s="1352">
        <v>3619.2</v>
      </c>
    </row>
    <row r="4878" spans="1:4" s="977" customFormat="1" ht="18" customHeight="1" x14ac:dyDescent="0.2">
      <c r="A4878" s="1351" t="s">
        <v>8686</v>
      </c>
      <c r="B4878" s="1244" t="s">
        <v>8653</v>
      </c>
      <c r="C4878" s="1244" t="s">
        <v>8654</v>
      </c>
      <c r="D4878" s="1352">
        <v>3619.2</v>
      </c>
    </row>
    <row r="4879" spans="1:4" s="977" customFormat="1" ht="18" customHeight="1" x14ac:dyDescent="0.2">
      <c r="A4879" s="1351" t="s">
        <v>8687</v>
      </c>
      <c r="B4879" s="1244" t="s">
        <v>8653</v>
      </c>
      <c r="C4879" s="1244" t="s">
        <v>8654</v>
      </c>
      <c r="D4879" s="1352">
        <v>3619.2</v>
      </c>
    </row>
    <row r="4880" spans="1:4" s="977" customFormat="1" ht="18" customHeight="1" x14ac:dyDescent="0.2">
      <c r="A4880" s="1351" t="s">
        <v>8688</v>
      </c>
      <c r="B4880" s="1244" t="s">
        <v>8653</v>
      </c>
      <c r="C4880" s="1244" t="s">
        <v>8654</v>
      </c>
      <c r="D4880" s="1352">
        <v>3619.2</v>
      </c>
    </row>
    <row r="4881" spans="1:4" s="977" customFormat="1" ht="18" customHeight="1" x14ac:dyDescent="0.2">
      <c r="A4881" s="1351" t="s">
        <v>8689</v>
      </c>
      <c r="B4881" s="1244" t="s">
        <v>8653</v>
      </c>
      <c r="C4881" s="1244" t="s">
        <v>8654</v>
      </c>
      <c r="D4881" s="1352">
        <v>3619.2</v>
      </c>
    </row>
    <row r="4882" spans="1:4" s="977" customFormat="1" ht="18" customHeight="1" x14ac:dyDescent="0.2">
      <c r="A4882" s="1351" t="s">
        <v>8690</v>
      </c>
      <c r="B4882" s="1244" t="s">
        <v>8653</v>
      </c>
      <c r="C4882" s="1244" t="s">
        <v>8654</v>
      </c>
      <c r="D4882" s="1352">
        <v>3619.2</v>
      </c>
    </row>
    <row r="4883" spans="1:4" s="977" customFormat="1" ht="18" customHeight="1" x14ac:dyDescent="0.2">
      <c r="A4883" s="1351" t="s">
        <v>8691</v>
      </c>
      <c r="B4883" s="1244" t="s">
        <v>8653</v>
      </c>
      <c r="C4883" s="1244" t="s">
        <v>8654</v>
      </c>
      <c r="D4883" s="1352">
        <v>3619.2</v>
      </c>
    </row>
    <row r="4884" spans="1:4" s="977" customFormat="1" ht="18" customHeight="1" x14ac:dyDescent="0.2">
      <c r="A4884" s="1351" t="s">
        <v>8692</v>
      </c>
      <c r="B4884" s="1244" t="s">
        <v>8653</v>
      </c>
      <c r="C4884" s="1244" t="s">
        <v>8654</v>
      </c>
      <c r="D4884" s="1352">
        <v>3619.2</v>
      </c>
    </row>
    <row r="4885" spans="1:4" s="977" customFormat="1" ht="18" customHeight="1" x14ac:dyDescent="0.2">
      <c r="A4885" s="1351" t="s">
        <v>8693</v>
      </c>
      <c r="B4885" s="1244" t="s">
        <v>8653</v>
      </c>
      <c r="C4885" s="1244" t="s">
        <v>8654</v>
      </c>
      <c r="D4885" s="1352">
        <v>3619.2</v>
      </c>
    </row>
    <row r="4886" spans="1:4" s="977" customFormat="1" ht="18" customHeight="1" x14ac:dyDescent="0.2">
      <c r="A4886" s="1351" t="s">
        <v>8694</v>
      </c>
      <c r="B4886" s="1244" t="s">
        <v>8653</v>
      </c>
      <c r="C4886" s="1244" t="s">
        <v>8654</v>
      </c>
      <c r="D4886" s="1352">
        <v>3619.2</v>
      </c>
    </row>
    <row r="4887" spans="1:4" s="977" customFormat="1" ht="18" customHeight="1" x14ac:dyDescent="0.2">
      <c r="A4887" s="1351" t="s">
        <v>8695</v>
      </c>
      <c r="B4887" s="1244" t="s">
        <v>8653</v>
      </c>
      <c r="C4887" s="1244" t="s">
        <v>8654</v>
      </c>
      <c r="D4887" s="1352">
        <v>3619.2</v>
      </c>
    </row>
    <row r="4888" spans="1:4" s="977" customFormat="1" ht="18" customHeight="1" x14ac:dyDescent="0.2">
      <c r="A4888" s="1351" t="s">
        <v>8696</v>
      </c>
      <c r="B4888" s="1244" t="s">
        <v>8653</v>
      </c>
      <c r="C4888" s="1244" t="s">
        <v>8654</v>
      </c>
      <c r="D4888" s="1352">
        <v>3619.2</v>
      </c>
    </row>
    <row r="4889" spans="1:4" s="977" customFormat="1" ht="18" customHeight="1" x14ac:dyDescent="0.2">
      <c r="A4889" s="1351" t="s">
        <v>8697</v>
      </c>
      <c r="B4889" s="1244" t="s">
        <v>8653</v>
      </c>
      <c r="C4889" s="1244" t="s">
        <v>8654</v>
      </c>
      <c r="D4889" s="1352">
        <v>3619.2</v>
      </c>
    </row>
    <row r="4890" spans="1:4" s="977" customFormat="1" ht="18" customHeight="1" x14ac:dyDescent="0.2">
      <c r="A4890" s="1351" t="s">
        <v>8698</v>
      </c>
      <c r="B4890" s="1244" t="s">
        <v>8653</v>
      </c>
      <c r="C4890" s="1244" t="s">
        <v>8654</v>
      </c>
      <c r="D4890" s="1352">
        <v>3619.2</v>
      </c>
    </row>
    <row r="4891" spans="1:4" s="977" customFormat="1" ht="18" customHeight="1" x14ac:dyDescent="0.2">
      <c r="A4891" s="1351" t="s">
        <v>8699</v>
      </c>
      <c r="B4891" s="1244" t="s">
        <v>8653</v>
      </c>
      <c r="C4891" s="1244" t="s">
        <v>8654</v>
      </c>
      <c r="D4891" s="1352">
        <v>3619.2</v>
      </c>
    </row>
    <row r="4892" spans="1:4" s="977" customFormat="1" ht="18" customHeight="1" x14ac:dyDescent="0.2">
      <c r="A4892" s="1351" t="s">
        <v>8700</v>
      </c>
      <c r="B4892" s="1244" t="s">
        <v>2574</v>
      </c>
      <c r="C4892" s="1244" t="s">
        <v>2575</v>
      </c>
      <c r="D4892" s="1352">
        <v>1334</v>
      </c>
    </row>
    <row r="4893" spans="1:4" s="977" customFormat="1" ht="18" customHeight="1" x14ac:dyDescent="0.2">
      <c r="A4893" s="1351" t="s">
        <v>8701</v>
      </c>
      <c r="B4893" s="1244" t="s">
        <v>8653</v>
      </c>
      <c r="C4893" s="1244" t="s">
        <v>8654</v>
      </c>
      <c r="D4893" s="1352">
        <v>3619.2</v>
      </c>
    </row>
    <row r="4894" spans="1:4" s="977" customFormat="1" ht="18" customHeight="1" x14ac:dyDescent="0.2">
      <c r="A4894" s="1351" t="s">
        <v>8702</v>
      </c>
      <c r="B4894" s="1244" t="s">
        <v>8653</v>
      </c>
      <c r="C4894" s="1244" t="s">
        <v>8654</v>
      </c>
      <c r="D4894" s="1352">
        <v>3619.2</v>
      </c>
    </row>
    <row r="4895" spans="1:4" s="977" customFormat="1" ht="18" customHeight="1" x14ac:dyDescent="0.2">
      <c r="A4895" s="1351" t="s">
        <v>8703</v>
      </c>
      <c r="B4895" s="1244" t="s">
        <v>8653</v>
      </c>
      <c r="C4895" s="1244" t="s">
        <v>8654</v>
      </c>
      <c r="D4895" s="1352">
        <v>3619.2</v>
      </c>
    </row>
    <row r="4896" spans="1:4" s="977" customFormat="1" ht="18" customHeight="1" x14ac:dyDescent="0.2">
      <c r="A4896" s="1351" t="s">
        <v>8704</v>
      </c>
      <c r="B4896" s="1244" t="s">
        <v>8653</v>
      </c>
      <c r="C4896" s="1244" t="s">
        <v>8654</v>
      </c>
      <c r="D4896" s="1352">
        <v>3619.2</v>
      </c>
    </row>
    <row r="4897" spans="1:4" s="977" customFormat="1" ht="18" customHeight="1" x14ac:dyDescent="0.2">
      <c r="A4897" s="1351" t="s">
        <v>8705</v>
      </c>
      <c r="B4897" s="1244" t="s">
        <v>8653</v>
      </c>
      <c r="C4897" s="1244" t="s">
        <v>8654</v>
      </c>
      <c r="D4897" s="1352">
        <v>3619.2</v>
      </c>
    </row>
    <row r="4898" spans="1:4" s="977" customFormat="1" ht="18" customHeight="1" x14ac:dyDescent="0.2">
      <c r="A4898" s="1351" t="s">
        <v>8706</v>
      </c>
      <c r="B4898" s="1244" t="s">
        <v>8653</v>
      </c>
      <c r="C4898" s="1244" t="s">
        <v>8654</v>
      </c>
      <c r="D4898" s="1352">
        <v>3619.2</v>
      </c>
    </row>
    <row r="4899" spans="1:4" s="977" customFormat="1" ht="18" customHeight="1" x14ac:dyDescent="0.2">
      <c r="A4899" s="1351" t="s">
        <v>8707</v>
      </c>
      <c r="B4899" s="1244" t="s">
        <v>8653</v>
      </c>
      <c r="C4899" s="1244" t="s">
        <v>8654</v>
      </c>
      <c r="D4899" s="1352">
        <v>3619.2</v>
      </c>
    </row>
    <row r="4900" spans="1:4" s="977" customFormat="1" ht="18" customHeight="1" x14ac:dyDescent="0.2">
      <c r="A4900" s="1351" t="s">
        <v>8708</v>
      </c>
      <c r="B4900" s="1244" t="s">
        <v>8653</v>
      </c>
      <c r="C4900" s="1244" t="s">
        <v>8654</v>
      </c>
      <c r="D4900" s="1352">
        <v>3619.2</v>
      </c>
    </row>
    <row r="4901" spans="1:4" s="977" customFormat="1" ht="18" customHeight="1" x14ac:dyDescent="0.2">
      <c r="A4901" s="1351" t="s">
        <v>8709</v>
      </c>
      <c r="B4901" s="1244" t="s">
        <v>8653</v>
      </c>
      <c r="C4901" s="1244" t="s">
        <v>8654</v>
      </c>
      <c r="D4901" s="1352">
        <v>3619.2</v>
      </c>
    </row>
    <row r="4902" spans="1:4" s="977" customFormat="1" ht="18" customHeight="1" x14ac:dyDescent="0.2">
      <c r="A4902" s="1351" t="s">
        <v>8710</v>
      </c>
      <c r="B4902" s="1244" t="s">
        <v>8653</v>
      </c>
      <c r="C4902" s="1244" t="s">
        <v>8654</v>
      </c>
      <c r="D4902" s="1352">
        <v>3619.2</v>
      </c>
    </row>
    <row r="4903" spans="1:4" s="977" customFormat="1" ht="18" customHeight="1" x14ac:dyDescent="0.2">
      <c r="A4903" s="1351" t="s">
        <v>8711</v>
      </c>
      <c r="B4903" s="1244" t="s">
        <v>2753</v>
      </c>
      <c r="C4903" s="1244" t="s">
        <v>2754</v>
      </c>
      <c r="D4903" s="1352">
        <v>1533.87</v>
      </c>
    </row>
    <row r="4904" spans="1:4" s="977" customFormat="1" ht="18" customHeight="1" x14ac:dyDescent="0.2">
      <c r="A4904" s="1351" t="s">
        <v>8712</v>
      </c>
      <c r="B4904" s="1244" t="s">
        <v>8653</v>
      </c>
      <c r="C4904" s="1244" t="s">
        <v>8654</v>
      </c>
      <c r="D4904" s="1352">
        <v>3619.2</v>
      </c>
    </row>
    <row r="4905" spans="1:4" s="977" customFormat="1" ht="18" customHeight="1" x14ac:dyDescent="0.2">
      <c r="A4905" s="1351" t="s">
        <v>8713</v>
      </c>
      <c r="B4905" s="1244" t="s">
        <v>8653</v>
      </c>
      <c r="C4905" s="1244" t="s">
        <v>8654</v>
      </c>
      <c r="D4905" s="1352">
        <v>3619.2</v>
      </c>
    </row>
    <row r="4906" spans="1:4" s="977" customFormat="1" ht="18" customHeight="1" x14ac:dyDescent="0.2">
      <c r="A4906" s="1351" t="s">
        <v>8714</v>
      </c>
      <c r="B4906" s="1244" t="s">
        <v>8653</v>
      </c>
      <c r="C4906" s="1244" t="s">
        <v>8654</v>
      </c>
      <c r="D4906" s="1352">
        <v>3619.2</v>
      </c>
    </row>
    <row r="4907" spans="1:4" s="977" customFormat="1" ht="18" customHeight="1" x14ac:dyDescent="0.2">
      <c r="A4907" s="1351" t="s">
        <v>8715</v>
      </c>
      <c r="B4907" s="1244" t="s">
        <v>8653</v>
      </c>
      <c r="C4907" s="1244" t="s">
        <v>8654</v>
      </c>
      <c r="D4907" s="1352">
        <v>3619.2</v>
      </c>
    </row>
    <row r="4908" spans="1:4" s="977" customFormat="1" ht="18" customHeight="1" x14ac:dyDescent="0.2">
      <c r="A4908" s="1351" t="s">
        <v>8716</v>
      </c>
      <c r="B4908" s="1244" t="s">
        <v>8653</v>
      </c>
      <c r="C4908" s="1244" t="s">
        <v>8654</v>
      </c>
      <c r="D4908" s="1352">
        <v>3619.2</v>
      </c>
    </row>
    <row r="4909" spans="1:4" s="977" customFormat="1" ht="18" customHeight="1" x14ac:dyDescent="0.2">
      <c r="A4909" s="1351" t="s">
        <v>8717</v>
      </c>
      <c r="B4909" s="1244" t="s">
        <v>8653</v>
      </c>
      <c r="C4909" s="1244" t="s">
        <v>8654</v>
      </c>
      <c r="D4909" s="1352">
        <v>3619.2</v>
      </c>
    </row>
    <row r="4910" spans="1:4" s="977" customFormat="1" ht="18" customHeight="1" x14ac:dyDescent="0.2">
      <c r="A4910" s="1351" t="s">
        <v>8718</v>
      </c>
      <c r="B4910" s="1244" t="s">
        <v>8653</v>
      </c>
      <c r="C4910" s="1244" t="s">
        <v>8654</v>
      </c>
      <c r="D4910" s="1352">
        <v>3619.2</v>
      </c>
    </row>
    <row r="4911" spans="1:4" s="977" customFormat="1" ht="18" customHeight="1" x14ac:dyDescent="0.2">
      <c r="A4911" s="1351" t="s">
        <v>8719</v>
      </c>
      <c r="B4911" s="1244" t="s">
        <v>8653</v>
      </c>
      <c r="C4911" s="1244" t="s">
        <v>8654</v>
      </c>
      <c r="D4911" s="1352">
        <v>3619.2</v>
      </c>
    </row>
    <row r="4912" spans="1:4" s="977" customFormat="1" ht="18" customHeight="1" x14ac:dyDescent="0.2">
      <c r="A4912" s="1351" t="s">
        <v>8720</v>
      </c>
      <c r="B4912" s="1244" t="s">
        <v>8653</v>
      </c>
      <c r="C4912" s="1244" t="s">
        <v>8654</v>
      </c>
      <c r="D4912" s="1352">
        <v>3619.2</v>
      </c>
    </row>
    <row r="4913" spans="1:4" s="977" customFormat="1" ht="18" customHeight="1" x14ac:dyDescent="0.2">
      <c r="A4913" s="1351" t="s">
        <v>8721</v>
      </c>
      <c r="B4913" s="1244" t="s">
        <v>8653</v>
      </c>
      <c r="C4913" s="1244" t="s">
        <v>8654</v>
      </c>
      <c r="D4913" s="1352">
        <v>3619.2</v>
      </c>
    </row>
    <row r="4914" spans="1:4" s="977" customFormat="1" ht="18" customHeight="1" x14ac:dyDescent="0.2">
      <c r="A4914" s="1351" t="s">
        <v>8722</v>
      </c>
      <c r="B4914" s="1244" t="s">
        <v>8637</v>
      </c>
      <c r="C4914" s="1244" t="s">
        <v>8638</v>
      </c>
      <c r="D4914" s="1352">
        <v>1207.5</v>
      </c>
    </row>
    <row r="4915" spans="1:4" s="977" customFormat="1" ht="18" customHeight="1" x14ac:dyDescent="0.2">
      <c r="A4915" s="1351" t="s">
        <v>8723</v>
      </c>
      <c r="B4915" s="1244" t="s">
        <v>8653</v>
      </c>
      <c r="C4915" s="1244" t="s">
        <v>8654</v>
      </c>
      <c r="D4915" s="1352">
        <v>3619.2</v>
      </c>
    </row>
    <row r="4916" spans="1:4" s="977" customFormat="1" ht="18" customHeight="1" x14ac:dyDescent="0.2">
      <c r="A4916" s="1351" t="s">
        <v>8724</v>
      </c>
      <c r="B4916" s="1244" t="s">
        <v>8653</v>
      </c>
      <c r="C4916" s="1244" t="s">
        <v>8654</v>
      </c>
      <c r="D4916" s="1352">
        <v>3619.2</v>
      </c>
    </row>
    <row r="4917" spans="1:4" s="977" customFormat="1" ht="18" customHeight="1" x14ac:dyDescent="0.2">
      <c r="A4917" s="1351" t="s">
        <v>8725</v>
      </c>
      <c r="B4917" s="1244" t="s">
        <v>8653</v>
      </c>
      <c r="C4917" s="1244" t="s">
        <v>8654</v>
      </c>
      <c r="D4917" s="1352">
        <v>3619.2</v>
      </c>
    </row>
    <row r="4918" spans="1:4" s="977" customFormat="1" ht="18" customHeight="1" x14ac:dyDescent="0.2">
      <c r="A4918" s="1351" t="s">
        <v>8726</v>
      </c>
      <c r="B4918" s="1244" t="s">
        <v>8653</v>
      </c>
      <c r="C4918" s="1244" t="s">
        <v>8654</v>
      </c>
      <c r="D4918" s="1352">
        <v>3619.2</v>
      </c>
    </row>
    <row r="4919" spans="1:4" s="977" customFormat="1" ht="18" customHeight="1" x14ac:dyDescent="0.2">
      <c r="A4919" s="1351" t="s">
        <v>8727</v>
      </c>
      <c r="B4919" s="1244" t="s">
        <v>8653</v>
      </c>
      <c r="C4919" s="1244" t="s">
        <v>8654</v>
      </c>
      <c r="D4919" s="1352">
        <v>3619.2</v>
      </c>
    </row>
    <row r="4920" spans="1:4" s="977" customFormat="1" ht="18" customHeight="1" x14ac:dyDescent="0.2">
      <c r="A4920" s="1351" t="s">
        <v>8728</v>
      </c>
      <c r="B4920" s="1244" t="s">
        <v>8653</v>
      </c>
      <c r="C4920" s="1244" t="s">
        <v>8654</v>
      </c>
      <c r="D4920" s="1352">
        <v>3619.2</v>
      </c>
    </row>
    <row r="4921" spans="1:4" s="977" customFormat="1" ht="18" customHeight="1" x14ac:dyDescent="0.2">
      <c r="A4921" s="1351" t="s">
        <v>8729</v>
      </c>
      <c r="B4921" s="1244" t="s">
        <v>8653</v>
      </c>
      <c r="C4921" s="1244" t="s">
        <v>8654</v>
      </c>
      <c r="D4921" s="1352">
        <v>3619.2</v>
      </c>
    </row>
    <row r="4922" spans="1:4" s="977" customFormat="1" ht="18" customHeight="1" x14ac:dyDescent="0.2">
      <c r="A4922" s="1351" t="s">
        <v>8730</v>
      </c>
      <c r="B4922" s="1244" t="s">
        <v>8653</v>
      </c>
      <c r="C4922" s="1244" t="s">
        <v>8654</v>
      </c>
      <c r="D4922" s="1352">
        <v>3619.2</v>
      </c>
    </row>
    <row r="4923" spans="1:4" s="977" customFormat="1" ht="18" customHeight="1" x14ac:dyDescent="0.2">
      <c r="A4923" s="1351" t="s">
        <v>8731</v>
      </c>
      <c r="B4923" s="1244" t="s">
        <v>8653</v>
      </c>
      <c r="C4923" s="1244" t="s">
        <v>8654</v>
      </c>
      <c r="D4923" s="1352">
        <v>3619.2</v>
      </c>
    </row>
    <row r="4924" spans="1:4" s="977" customFormat="1" ht="18" customHeight="1" x14ac:dyDescent="0.2">
      <c r="A4924" s="1351" t="s">
        <v>8732</v>
      </c>
      <c r="B4924" s="1244" t="s">
        <v>8653</v>
      </c>
      <c r="C4924" s="1244" t="s">
        <v>8654</v>
      </c>
      <c r="D4924" s="1352">
        <v>3619.2</v>
      </c>
    </row>
    <row r="4925" spans="1:4" s="977" customFormat="1" ht="18" customHeight="1" x14ac:dyDescent="0.2">
      <c r="A4925" s="1351" t="s">
        <v>8733</v>
      </c>
      <c r="B4925" s="1244" t="s">
        <v>8653</v>
      </c>
      <c r="C4925" s="1244" t="s">
        <v>8654</v>
      </c>
      <c r="D4925" s="1352">
        <v>3619.2</v>
      </c>
    </row>
    <row r="4926" spans="1:4" s="977" customFormat="1" ht="18" customHeight="1" x14ac:dyDescent="0.2">
      <c r="A4926" s="1351" t="s">
        <v>8734</v>
      </c>
      <c r="B4926" s="1244" t="s">
        <v>8653</v>
      </c>
      <c r="C4926" s="1244" t="s">
        <v>8654</v>
      </c>
      <c r="D4926" s="1352">
        <v>3619.2</v>
      </c>
    </row>
    <row r="4927" spans="1:4" s="977" customFormat="1" ht="18" customHeight="1" x14ac:dyDescent="0.2">
      <c r="A4927" s="1351" t="s">
        <v>8735</v>
      </c>
      <c r="B4927" s="1244" t="s">
        <v>8653</v>
      </c>
      <c r="C4927" s="1244" t="s">
        <v>8654</v>
      </c>
      <c r="D4927" s="1352">
        <v>3619.2</v>
      </c>
    </row>
    <row r="4928" spans="1:4" s="977" customFormat="1" ht="18" customHeight="1" x14ac:dyDescent="0.2">
      <c r="A4928" s="1351" t="s">
        <v>8736</v>
      </c>
      <c r="B4928" s="1244" t="s">
        <v>8653</v>
      </c>
      <c r="C4928" s="1244" t="s">
        <v>8654</v>
      </c>
      <c r="D4928" s="1352">
        <v>3619.2</v>
      </c>
    </row>
    <row r="4929" spans="1:4" s="977" customFormat="1" ht="18" customHeight="1" x14ac:dyDescent="0.2">
      <c r="A4929" s="1351" t="s">
        <v>8737</v>
      </c>
      <c r="B4929" s="1244" t="s">
        <v>8653</v>
      </c>
      <c r="C4929" s="1244" t="s">
        <v>8654</v>
      </c>
      <c r="D4929" s="1352">
        <v>3619.2</v>
      </c>
    </row>
    <row r="4930" spans="1:4" s="977" customFormat="1" ht="18" customHeight="1" x14ac:dyDescent="0.2">
      <c r="A4930" s="1351" t="s">
        <v>8738</v>
      </c>
      <c r="B4930" s="1244" t="s">
        <v>8653</v>
      </c>
      <c r="C4930" s="1244" t="s">
        <v>8654</v>
      </c>
      <c r="D4930" s="1352">
        <v>3619.2</v>
      </c>
    </row>
    <row r="4931" spans="1:4" s="977" customFormat="1" ht="18" customHeight="1" x14ac:dyDescent="0.2">
      <c r="A4931" s="1351" t="s">
        <v>8739</v>
      </c>
      <c r="B4931" s="1244" t="s">
        <v>8653</v>
      </c>
      <c r="C4931" s="1244" t="s">
        <v>8654</v>
      </c>
      <c r="D4931" s="1352">
        <v>3619.2</v>
      </c>
    </row>
    <row r="4932" spans="1:4" s="977" customFormat="1" ht="18" customHeight="1" x14ac:dyDescent="0.2">
      <c r="A4932" s="1351" t="s">
        <v>8740</v>
      </c>
      <c r="B4932" s="1244" t="s">
        <v>8653</v>
      </c>
      <c r="C4932" s="1244" t="s">
        <v>8654</v>
      </c>
      <c r="D4932" s="1352">
        <v>3619.2</v>
      </c>
    </row>
    <row r="4933" spans="1:4" s="977" customFormat="1" ht="18" customHeight="1" x14ac:dyDescent="0.2">
      <c r="A4933" s="1351" t="s">
        <v>8741</v>
      </c>
      <c r="B4933" s="1244" t="s">
        <v>8653</v>
      </c>
      <c r="C4933" s="1244" t="s">
        <v>8654</v>
      </c>
      <c r="D4933" s="1352">
        <v>3619.2</v>
      </c>
    </row>
    <row r="4934" spans="1:4" s="977" customFormat="1" ht="18" customHeight="1" x14ac:dyDescent="0.2">
      <c r="A4934" s="1351" t="s">
        <v>8742</v>
      </c>
      <c r="B4934" s="1244" t="s">
        <v>8653</v>
      </c>
      <c r="C4934" s="1244" t="s">
        <v>8654</v>
      </c>
      <c r="D4934" s="1352">
        <v>3619.2</v>
      </c>
    </row>
    <row r="4935" spans="1:4" s="977" customFormat="1" ht="18" customHeight="1" x14ac:dyDescent="0.2">
      <c r="A4935" s="1351" t="s">
        <v>8743</v>
      </c>
      <c r="B4935" s="1244" t="s">
        <v>8744</v>
      </c>
      <c r="C4935" s="1244" t="s">
        <v>8745</v>
      </c>
      <c r="D4935" s="1352">
        <v>10540.1</v>
      </c>
    </row>
    <row r="4936" spans="1:4" s="977" customFormat="1" ht="18" customHeight="1" x14ac:dyDescent="0.2">
      <c r="A4936" s="1351" t="s">
        <v>8746</v>
      </c>
      <c r="B4936" s="1244" t="s">
        <v>8653</v>
      </c>
      <c r="C4936" s="1244" t="s">
        <v>8654</v>
      </c>
      <c r="D4936" s="1352">
        <v>3619.2</v>
      </c>
    </row>
    <row r="4937" spans="1:4" s="977" customFormat="1" ht="18" customHeight="1" x14ac:dyDescent="0.2">
      <c r="A4937" s="1351" t="s">
        <v>8747</v>
      </c>
      <c r="B4937" s="1244" t="s">
        <v>8653</v>
      </c>
      <c r="C4937" s="1244" t="s">
        <v>8654</v>
      </c>
      <c r="D4937" s="1352">
        <v>3619.2</v>
      </c>
    </row>
    <row r="4938" spans="1:4" s="977" customFormat="1" ht="18" customHeight="1" x14ac:dyDescent="0.2">
      <c r="A4938" s="1351" t="s">
        <v>8748</v>
      </c>
      <c r="B4938" s="1244" t="s">
        <v>8653</v>
      </c>
      <c r="C4938" s="1244" t="s">
        <v>8654</v>
      </c>
      <c r="D4938" s="1352">
        <v>3619.2</v>
      </c>
    </row>
    <row r="4939" spans="1:4" s="977" customFormat="1" ht="18" customHeight="1" x14ac:dyDescent="0.2">
      <c r="A4939" s="1351" t="s">
        <v>8749</v>
      </c>
      <c r="B4939" s="1244" t="s">
        <v>8653</v>
      </c>
      <c r="C4939" s="1244" t="s">
        <v>8654</v>
      </c>
      <c r="D4939" s="1352">
        <v>3619.2</v>
      </c>
    </row>
    <row r="4940" spans="1:4" s="977" customFormat="1" ht="18" customHeight="1" x14ac:dyDescent="0.2">
      <c r="A4940" s="1351" t="s">
        <v>8750</v>
      </c>
      <c r="B4940" s="1244" t="s">
        <v>8653</v>
      </c>
      <c r="C4940" s="1244" t="s">
        <v>8654</v>
      </c>
      <c r="D4940" s="1352">
        <v>3619.2</v>
      </c>
    </row>
    <row r="4941" spans="1:4" s="977" customFormat="1" ht="18" customHeight="1" x14ac:dyDescent="0.2">
      <c r="A4941" s="1351" t="s">
        <v>8751</v>
      </c>
      <c r="B4941" s="1244" t="s">
        <v>8653</v>
      </c>
      <c r="C4941" s="1244" t="s">
        <v>8654</v>
      </c>
      <c r="D4941" s="1352">
        <v>3619.2</v>
      </c>
    </row>
    <row r="4942" spans="1:4" s="977" customFormat="1" ht="18" customHeight="1" x14ac:dyDescent="0.2">
      <c r="A4942" s="1351" t="s">
        <v>8752</v>
      </c>
      <c r="B4942" s="1244" t="s">
        <v>8653</v>
      </c>
      <c r="C4942" s="1244" t="s">
        <v>8654</v>
      </c>
      <c r="D4942" s="1352">
        <v>3619.2</v>
      </c>
    </row>
    <row r="4943" spans="1:4" s="977" customFormat="1" ht="18" customHeight="1" x14ac:dyDescent="0.2">
      <c r="A4943" s="1351" t="s">
        <v>8753</v>
      </c>
      <c r="B4943" s="1244" t="s">
        <v>8653</v>
      </c>
      <c r="C4943" s="1244" t="s">
        <v>8654</v>
      </c>
      <c r="D4943" s="1352">
        <v>3619.2</v>
      </c>
    </row>
    <row r="4944" spans="1:4" s="977" customFormat="1" ht="18" customHeight="1" x14ac:dyDescent="0.2">
      <c r="A4944" s="1351" t="s">
        <v>8754</v>
      </c>
      <c r="B4944" s="1244" t="s">
        <v>8653</v>
      </c>
      <c r="C4944" s="1244" t="s">
        <v>8654</v>
      </c>
      <c r="D4944" s="1352">
        <v>3619.2</v>
      </c>
    </row>
    <row r="4945" spans="1:4" s="977" customFormat="1" ht="18" customHeight="1" x14ac:dyDescent="0.2">
      <c r="A4945" s="1351" t="s">
        <v>8755</v>
      </c>
      <c r="B4945" s="1244" t="s">
        <v>8653</v>
      </c>
      <c r="C4945" s="1244" t="s">
        <v>8654</v>
      </c>
      <c r="D4945" s="1352">
        <v>3619.2</v>
      </c>
    </row>
    <row r="4946" spans="1:4" s="977" customFormat="1" ht="18" customHeight="1" x14ac:dyDescent="0.2">
      <c r="A4946" s="1351" t="s">
        <v>8756</v>
      </c>
      <c r="B4946" s="1244" t="s">
        <v>8757</v>
      </c>
      <c r="C4946" s="1244" t="s">
        <v>8758</v>
      </c>
      <c r="D4946" s="1352">
        <v>1936.15</v>
      </c>
    </row>
    <row r="4947" spans="1:4" s="977" customFormat="1" ht="18" customHeight="1" x14ac:dyDescent="0.2">
      <c r="A4947" s="1351" t="s">
        <v>8759</v>
      </c>
      <c r="B4947" s="1244" t="s">
        <v>8653</v>
      </c>
      <c r="C4947" s="1244" t="s">
        <v>8654</v>
      </c>
      <c r="D4947" s="1352">
        <v>3619.2</v>
      </c>
    </row>
    <row r="4948" spans="1:4" s="977" customFormat="1" ht="18" customHeight="1" x14ac:dyDescent="0.2">
      <c r="A4948" s="1351" t="s">
        <v>8760</v>
      </c>
      <c r="B4948" s="1244" t="s">
        <v>8653</v>
      </c>
      <c r="C4948" s="1244" t="s">
        <v>8654</v>
      </c>
      <c r="D4948" s="1352">
        <v>3619.2</v>
      </c>
    </row>
    <row r="4949" spans="1:4" s="977" customFormat="1" ht="18" customHeight="1" x14ac:dyDescent="0.2">
      <c r="A4949" s="1351" t="s">
        <v>8761</v>
      </c>
      <c r="B4949" s="1244" t="s">
        <v>8653</v>
      </c>
      <c r="C4949" s="1244" t="s">
        <v>8654</v>
      </c>
      <c r="D4949" s="1352">
        <v>3619.2</v>
      </c>
    </row>
    <row r="4950" spans="1:4" s="977" customFormat="1" ht="18" customHeight="1" x14ac:dyDescent="0.2">
      <c r="A4950" s="1351" t="s">
        <v>8762</v>
      </c>
      <c r="B4950" s="1244" t="s">
        <v>8653</v>
      </c>
      <c r="C4950" s="1244" t="s">
        <v>8654</v>
      </c>
      <c r="D4950" s="1352">
        <v>3619.2</v>
      </c>
    </row>
    <row r="4951" spans="1:4" s="977" customFormat="1" ht="18" customHeight="1" x14ac:dyDescent="0.2">
      <c r="A4951" s="1351" t="s">
        <v>8763</v>
      </c>
      <c r="B4951" s="1244" t="s">
        <v>8653</v>
      </c>
      <c r="C4951" s="1244" t="s">
        <v>8654</v>
      </c>
      <c r="D4951" s="1352">
        <v>3619.2</v>
      </c>
    </row>
    <row r="4952" spans="1:4" s="977" customFormat="1" ht="18" customHeight="1" x14ac:dyDescent="0.2">
      <c r="A4952" s="1351" t="s">
        <v>8764</v>
      </c>
      <c r="B4952" s="1244" t="s">
        <v>8653</v>
      </c>
      <c r="C4952" s="1244" t="s">
        <v>8654</v>
      </c>
      <c r="D4952" s="1352">
        <v>3619.2</v>
      </c>
    </row>
    <row r="4953" spans="1:4" s="977" customFormat="1" ht="18" customHeight="1" x14ac:dyDescent="0.2">
      <c r="A4953" s="1351" t="s">
        <v>8765</v>
      </c>
      <c r="B4953" s="1244" t="s">
        <v>8653</v>
      </c>
      <c r="C4953" s="1244" t="s">
        <v>8654</v>
      </c>
      <c r="D4953" s="1352">
        <v>3619.2</v>
      </c>
    </row>
    <row r="4954" spans="1:4" s="977" customFormat="1" ht="18" customHeight="1" x14ac:dyDescent="0.2">
      <c r="A4954" s="1351" t="s">
        <v>8766</v>
      </c>
      <c r="B4954" s="1244" t="s">
        <v>8653</v>
      </c>
      <c r="C4954" s="1244" t="s">
        <v>8654</v>
      </c>
      <c r="D4954" s="1352">
        <v>3619.2</v>
      </c>
    </row>
    <row r="4955" spans="1:4" s="977" customFormat="1" ht="18" customHeight="1" x14ac:dyDescent="0.2">
      <c r="A4955" s="1351" t="s">
        <v>8767</v>
      </c>
      <c r="B4955" s="1244" t="s">
        <v>8653</v>
      </c>
      <c r="C4955" s="1244" t="s">
        <v>8654</v>
      </c>
      <c r="D4955" s="1352">
        <v>3619.2</v>
      </c>
    </row>
    <row r="4956" spans="1:4" s="977" customFormat="1" ht="18" customHeight="1" x14ac:dyDescent="0.2">
      <c r="A4956" s="1351" t="s">
        <v>8768</v>
      </c>
      <c r="B4956" s="1244" t="s">
        <v>8653</v>
      </c>
      <c r="C4956" s="1244" t="s">
        <v>8654</v>
      </c>
      <c r="D4956" s="1352">
        <v>3619.2</v>
      </c>
    </row>
    <row r="4957" spans="1:4" s="977" customFormat="1" ht="18" customHeight="1" x14ac:dyDescent="0.2">
      <c r="A4957" s="1351" t="s">
        <v>8769</v>
      </c>
      <c r="B4957" s="1244" t="s">
        <v>8770</v>
      </c>
      <c r="C4957" s="1244" t="s">
        <v>8771</v>
      </c>
      <c r="D4957" s="1352">
        <v>402.5</v>
      </c>
    </row>
    <row r="4958" spans="1:4" s="977" customFormat="1" ht="18" customHeight="1" x14ac:dyDescent="0.2">
      <c r="A4958" s="1351" t="s">
        <v>8772</v>
      </c>
      <c r="B4958" s="1244" t="s">
        <v>8653</v>
      </c>
      <c r="C4958" s="1244" t="s">
        <v>8654</v>
      </c>
      <c r="D4958" s="1352">
        <v>3619.2</v>
      </c>
    </row>
    <row r="4959" spans="1:4" s="977" customFormat="1" ht="18" customHeight="1" x14ac:dyDescent="0.2">
      <c r="A4959" s="1351" t="s">
        <v>8773</v>
      </c>
      <c r="B4959" s="1244" t="s">
        <v>8653</v>
      </c>
      <c r="C4959" s="1244" t="s">
        <v>8654</v>
      </c>
      <c r="D4959" s="1352">
        <v>3619.2</v>
      </c>
    </row>
    <row r="4960" spans="1:4" s="977" customFormat="1" ht="18" customHeight="1" x14ac:dyDescent="0.2">
      <c r="A4960" s="1351" t="s">
        <v>8774</v>
      </c>
      <c r="B4960" s="1244" t="s">
        <v>8653</v>
      </c>
      <c r="C4960" s="1244" t="s">
        <v>8654</v>
      </c>
      <c r="D4960" s="1352">
        <v>3619.2</v>
      </c>
    </row>
    <row r="4961" spans="1:4" s="977" customFormat="1" ht="18" customHeight="1" x14ac:dyDescent="0.2">
      <c r="A4961" s="1351" t="s">
        <v>8775</v>
      </c>
      <c r="B4961" s="1244" t="s">
        <v>8653</v>
      </c>
      <c r="C4961" s="1244" t="s">
        <v>8654</v>
      </c>
      <c r="D4961" s="1352">
        <v>3619.2</v>
      </c>
    </row>
    <row r="4962" spans="1:4" s="977" customFormat="1" ht="18" customHeight="1" x14ac:dyDescent="0.2">
      <c r="A4962" s="1351" t="s">
        <v>8776</v>
      </c>
      <c r="B4962" s="1244" t="s">
        <v>8653</v>
      </c>
      <c r="C4962" s="1244" t="s">
        <v>8654</v>
      </c>
      <c r="D4962" s="1352">
        <v>3619.2</v>
      </c>
    </row>
    <row r="4963" spans="1:4" s="977" customFormat="1" ht="18" customHeight="1" x14ac:dyDescent="0.2">
      <c r="A4963" s="1351" t="s">
        <v>8777</v>
      </c>
      <c r="B4963" s="1244" t="s">
        <v>8653</v>
      </c>
      <c r="C4963" s="1244" t="s">
        <v>8654</v>
      </c>
      <c r="D4963" s="1352">
        <v>3619.2</v>
      </c>
    </row>
    <row r="4964" spans="1:4" s="977" customFormat="1" ht="18" customHeight="1" x14ac:dyDescent="0.2">
      <c r="A4964" s="1351" t="s">
        <v>8778</v>
      </c>
      <c r="B4964" s="1244" t="s">
        <v>8653</v>
      </c>
      <c r="C4964" s="1244" t="s">
        <v>8654</v>
      </c>
      <c r="D4964" s="1352">
        <v>3619.2</v>
      </c>
    </row>
    <row r="4965" spans="1:4" s="977" customFormat="1" ht="18" customHeight="1" x14ac:dyDescent="0.2">
      <c r="A4965" s="1351" t="s">
        <v>8779</v>
      </c>
      <c r="B4965" s="1244" t="s">
        <v>8653</v>
      </c>
      <c r="C4965" s="1244" t="s">
        <v>8654</v>
      </c>
      <c r="D4965" s="1352">
        <v>3619.2</v>
      </c>
    </row>
    <row r="4966" spans="1:4" s="977" customFormat="1" ht="18" customHeight="1" x14ac:dyDescent="0.2">
      <c r="A4966" s="1351" t="s">
        <v>8780</v>
      </c>
      <c r="B4966" s="1244" t="s">
        <v>8653</v>
      </c>
      <c r="C4966" s="1244" t="s">
        <v>8654</v>
      </c>
      <c r="D4966" s="1352">
        <v>3619.2</v>
      </c>
    </row>
    <row r="4967" spans="1:4" s="977" customFormat="1" ht="18" customHeight="1" x14ac:dyDescent="0.2">
      <c r="A4967" s="1351" t="s">
        <v>8781</v>
      </c>
      <c r="B4967" s="1244" t="s">
        <v>8653</v>
      </c>
      <c r="C4967" s="1244" t="s">
        <v>8654</v>
      </c>
      <c r="D4967" s="1352">
        <v>3619.2</v>
      </c>
    </row>
    <row r="4968" spans="1:4" s="977" customFormat="1" ht="18" customHeight="1" x14ac:dyDescent="0.2">
      <c r="A4968" s="1351" t="s">
        <v>8782</v>
      </c>
      <c r="B4968" s="1244" t="s">
        <v>8783</v>
      </c>
      <c r="C4968" s="1244" t="s">
        <v>1704</v>
      </c>
      <c r="D4968" s="1352">
        <v>1556.81</v>
      </c>
    </row>
    <row r="4969" spans="1:4" s="977" customFormat="1" ht="18" customHeight="1" x14ac:dyDescent="0.2">
      <c r="A4969" s="1351" t="s">
        <v>8784</v>
      </c>
      <c r="B4969" s="1244" t="s">
        <v>8653</v>
      </c>
      <c r="C4969" s="1244" t="s">
        <v>8654</v>
      </c>
      <c r="D4969" s="1352">
        <v>3619.2</v>
      </c>
    </row>
    <row r="4970" spans="1:4" s="977" customFormat="1" ht="18" customHeight="1" x14ac:dyDescent="0.2">
      <c r="A4970" s="1351" t="s">
        <v>8785</v>
      </c>
      <c r="B4970" s="1244" t="s">
        <v>8653</v>
      </c>
      <c r="C4970" s="1244" t="s">
        <v>8654</v>
      </c>
      <c r="D4970" s="1352">
        <v>3619.2</v>
      </c>
    </row>
    <row r="4971" spans="1:4" s="977" customFormat="1" ht="18" customHeight="1" x14ac:dyDescent="0.2">
      <c r="A4971" s="1351" t="s">
        <v>8786</v>
      </c>
      <c r="B4971" s="1244" t="s">
        <v>8653</v>
      </c>
      <c r="C4971" s="1244" t="s">
        <v>8654</v>
      </c>
      <c r="D4971" s="1352">
        <v>3619.2</v>
      </c>
    </row>
    <row r="4972" spans="1:4" s="977" customFormat="1" ht="18" customHeight="1" x14ac:dyDescent="0.2">
      <c r="A4972" s="1351" t="s">
        <v>8787</v>
      </c>
      <c r="B4972" s="1244" t="s">
        <v>8653</v>
      </c>
      <c r="C4972" s="1244" t="s">
        <v>8654</v>
      </c>
      <c r="D4972" s="1352">
        <v>3619.2</v>
      </c>
    </row>
    <row r="4973" spans="1:4" s="977" customFormat="1" ht="18" customHeight="1" x14ac:dyDescent="0.2">
      <c r="A4973" s="1351" t="s">
        <v>8788</v>
      </c>
      <c r="B4973" s="1244" t="s">
        <v>8653</v>
      </c>
      <c r="C4973" s="1244" t="s">
        <v>8654</v>
      </c>
      <c r="D4973" s="1352">
        <v>3619.2</v>
      </c>
    </row>
    <row r="4974" spans="1:4" s="977" customFormat="1" ht="18" customHeight="1" x14ac:dyDescent="0.2">
      <c r="A4974" s="1351" t="s">
        <v>8789</v>
      </c>
      <c r="B4974" s="1244" t="s">
        <v>8653</v>
      </c>
      <c r="C4974" s="1244" t="s">
        <v>8654</v>
      </c>
      <c r="D4974" s="1352">
        <v>3619.2</v>
      </c>
    </row>
    <row r="4975" spans="1:4" s="977" customFormat="1" ht="18" customHeight="1" x14ac:dyDescent="0.2">
      <c r="A4975" s="1351" t="s">
        <v>8790</v>
      </c>
      <c r="B4975" s="1244" t="s">
        <v>8653</v>
      </c>
      <c r="C4975" s="1244" t="s">
        <v>8654</v>
      </c>
      <c r="D4975" s="1352">
        <v>3619.2</v>
      </c>
    </row>
    <row r="4976" spans="1:4" s="977" customFormat="1" ht="18" customHeight="1" x14ac:dyDescent="0.2">
      <c r="A4976" s="1351" t="s">
        <v>8791</v>
      </c>
      <c r="B4976" s="1244" t="s">
        <v>8653</v>
      </c>
      <c r="C4976" s="1244" t="s">
        <v>8654</v>
      </c>
      <c r="D4976" s="1352">
        <v>3619.2</v>
      </c>
    </row>
    <row r="4977" spans="1:4" s="977" customFormat="1" ht="18" customHeight="1" x14ac:dyDescent="0.2">
      <c r="A4977" s="1351" t="s">
        <v>8792</v>
      </c>
      <c r="B4977" s="1244" t="s">
        <v>8653</v>
      </c>
      <c r="C4977" s="1244" t="s">
        <v>8654</v>
      </c>
      <c r="D4977" s="1352">
        <v>3619.2</v>
      </c>
    </row>
    <row r="4978" spans="1:4" s="977" customFormat="1" ht="18" customHeight="1" x14ac:dyDescent="0.2">
      <c r="A4978" s="1351" t="s">
        <v>8793</v>
      </c>
      <c r="B4978" s="1244" t="s">
        <v>8653</v>
      </c>
      <c r="C4978" s="1244" t="s">
        <v>8654</v>
      </c>
      <c r="D4978" s="1352">
        <v>3619.2</v>
      </c>
    </row>
    <row r="4979" spans="1:4" s="977" customFormat="1" ht="18" customHeight="1" x14ac:dyDescent="0.2">
      <c r="A4979" s="1351" t="s">
        <v>8794</v>
      </c>
      <c r="B4979" s="1244" t="s">
        <v>8653</v>
      </c>
      <c r="C4979" s="1244" t="s">
        <v>8654</v>
      </c>
      <c r="D4979" s="1352">
        <v>3619.2</v>
      </c>
    </row>
    <row r="4980" spans="1:4" s="977" customFormat="1" ht="18" customHeight="1" x14ac:dyDescent="0.2">
      <c r="A4980" s="1351" t="s">
        <v>8795</v>
      </c>
      <c r="B4980" s="1244" t="s">
        <v>8653</v>
      </c>
      <c r="C4980" s="1244" t="s">
        <v>8654</v>
      </c>
      <c r="D4980" s="1352">
        <v>3619.2</v>
      </c>
    </row>
    <row r="4981" spans="1:4" s="977" customFormat="1" ht="18" customHeight="1" x14ac:dyDescent="0.2">
      <c r="A4981" s="1351" t="s">
        <v>8796</v>
      </c>
      <c r="B4981" s="1244" t="s">
        <v>8653</v>
      </c>
      <c r="C4981" s="1244" t="s">
        <v>8654</v>
      </c>
      <c r="D4981" s="1352">
        <v>3619.2</v>
      </c>
    </row>
    <row r="4982" spans="1:4" s="977" customFormat="1" ht="18" customHeight="1" x14ac:dyDescent="0.2">
      <c r="A4982" s="1351" t="s">
        <v>8797</v>
      </c>
      <c r="B4982" s="1244" t="s">
        <v>8653</v>
      </c>
      <c r="C4982" s="1244" t="s">
        <v>8654</v>
      </c>
      <c r="D4982" s="1352">
        <v>3619.2</v>
      </c>
    </row>
    <row r="4983" spans="1:4" s="977" customFormat="1" ht="18" customHeight="1" x14ac:dyDescent="0.2">
      <c r="A4983" s="1351" t="s">
        <v>8798</v>
      </c>
      <c r="B4983" s="1244" t="s">
        <v>8653</v>
      </c>
      <c r="C4983" s="1244" t="s">
        <v>8654</v>
      </c>
      <c r="D4983" s="1352">
        <v>3619.2</v>
      </c>
    </row>
    <row r="4984" spans="1:4" s="977" customFormat="1" ht="18" customHeight="1" x14ac:dyDescent="0.2">
      <c r="A4984" s="1351" t="s">
        <v>8799</v>
      </c>
      <c r="B4984" s="1244" t="s">
        <v>8653</v>
      </c>
      <c r="C4984" s="1244" t="s">
        <v>8654</v>
      </c>
      <c r="D4984" s="1352">
        <v>3619.2</v>
      </c>
    </row>
    <row r="4985" spans="1:4" s="977" customFormat="1" ht="18" customHeight="1" x14ac:dyDescent="0.2">
      <c r="A4985" s="1351" t="s">
        <v>8800</v>
      </c>
      <c r="B4985" s="1244" t="s">
        <v>8653</v>
      </c>
      <c r="C4985" s="1244" t="s">
        <v>8654</v>
      </c>
      <c r="D4985" s="1352">
        <v>3619.2</v>
      </c>
    </row>
    <row r="4986" spans="1:4" s="977" customFormat="1" ht="18" customHeight="1" x14ac:dyDescent="0.2">
      <c r="A4986" s="1351" t="s">
        <v>8801</v>
      </c>
      <c r="B4986" s="1244" t="s">
        <v>8653</v>
      </c>
      <c r="C4986" s="1244" t="s">
        <v>8654</v>
      </c>
      <c r="D4986" s="1352">
        <v>3619.2</v>
      </c>
    </row>
    <row r="4987" spans="1:4" s="977" customFormat="1" ht="18" customHeight="1" x14ac:dyDescent="0.2">
      <c r="A4987" s="1351" t="s">
        <v>8802</v>
      </c>
      <c r="B4987" s="1244" t="s">
        <v>8653</v>
      </c>
      <c r="C4987" s="1244" t="s">
        <v>8654</v>
      </c>
      <c r="D4987" s="1352">
        <v>3619.2</v>
      </c>
    </row>
    <row r="4988" spans="1:4" s="977" customFormat="1" ht="18" customHeight="1" x14ac:dyDescent="0.2">
      <c r="A4988" s="1351" t="s">
        <v>8803</v>
      </c>
      <c r="B4988" s="1244" t="s">
        <v>8653</v>
      </c>
      <c r="C4988" s="1244" t="s">
        <v>8654</v>
      </c>
      <c r="D4988" s="1352">
        <v>3619.2</v>
      </c>
    </row>
    <row r="4989" spans="1:4" s="977" customFormat="1" ht="18" customHeight="1" x14ac:dyDescent="0.2">
      <c r="A4989" s="1351" t="s">
        <v>8804</v>
      </c>
      <c r="B4989" s="1244" t="s">
        <v>2710</v>
      </c>
      <c r="C4989" s="1244" t="s">
        <v>2711</v>
      </c>
      <c r="D4989" s="1352">
        <v>2384.81</v>
      </c>
    </row>
    <row r="4990" spans="1:4" s="977" customFormat="1" ht="18" customHeight="1" x14ac:dyDescent="0.2">
      <c r="A4990" s="1351" t="s">
        <v>8805</v>
      </c>
      <c r="B4990" s="1244" t="s">
        <v>8653</v>
      </c>
      <c r="C4990" s="1244" t="s">
        <v>8654</v>
      </c>
      <c r="D4990" s="1352">
        <v>3619.2</v>
      </c>
    </row>
    <row r="4991" spans="1:4" s="977" customFormat="1" ht="18" customHeight="1" x14ac:dyDescent="0.2">
      <c r="A4991" s="1351" t="s">
        <v>8806</v>
      </c>
      <c r="B4991" s="1244" t="s">
        <v>8653</v>
      </c>
      <c r="C4991" s="1244" t="s">
        <v>8654</v>
      </c>
      <c r="D4991" s="1352">
        <v>3619.2</v>
      </c>
    </row>
    <row r="4992" spans="1:4" s="977" customFormat="1" ht="18" customHeight="1" x14ac:dyDescent="0.2">
      <c r="A4992" s="1351" t="s">
        <v>8807</v>
      </c>
      <c r="B4992" s="1244" t="s">
        <v>8653</v>
      </c>
      <c r="C4992" s="1244" t="s">
        <v>8654</v>
      </c>
      <c r="D4992" s="1352">
        <v>3619.2</v>
      </c>
    </row>
    <row r="4993" spans="1:4" s="977" customFormat="1" ht="18" customHeight="1" x14ac:dyDescent="0.2">
      <c r="A4993" s="1351" t="s">
        <v>8808</v>
      </c>
      <c r="B4993" s="1244" t="s">
        <v>8653</v>
      </c>
      <c r="C4993" s="1244" t="s">
        <v>8654</v>
      </c>
      <c r="D4993" s="1352">
        <v>3619.2</v>
      </c>
    </row>
    <row r="4994" spans="1:4" s="977" customFormat="1" ht="18" customHeight="1" x14ac:dyDescent="0.2">
      <c r="A4994" s="1351" t="s">
        <v>8809</v>
      </c>
      <c r="B4994" s="1244" t="s">
        <v>8653</v>
      </c>
      <c r="C4994" s="1244" t="s">
        <v>8654</v>
      </c>
      <c r="D4994" s="1352">
        <v>3619.2</v>
      </c>
    </row>
    <row r="4995" spans="1:4" s="977" customFormat="1" ht="18" customHeight="1" x14ac:dyDescent="0.2">
      <c r="A4995" s="1351" t="s">
        <v>8810</v>
      </c>
      <c r="B4995" s="1244" t="s">
        <v>8653</v>
      </c>
      <c r="C4995" s="1244" t="s">
        <v>8654</v>
      </c>
      <c r="D4995" s="1352">
        <v>3619.2</v>
      </c>
    </row>
    <row r="4996" spans="1:4" s="977" customFormat="1" ht="18" customHeight="1" x14ac:dyDescent="0.2">
      <c r="A4996" s="1351" t="s">
        <v>8811</v>
      </c>
      <c r="B4996" s="1244" t="s">
        <v>8653</v>
      </c>
      <c r="C4996" s="1244" t="s">
        <v>8654</v>
      </c>
      <c r="D4996" s="1352">
        <v>3619.2</v>
      </c>
    </row>
    <row r="4997" spans="1:4" s="977" customFormat="1" ht="18" customHeight="1" x14ac:dyDescent="0.2">
      <c r="A4997" s="1351" t="s">
        <v>8812</v>
      </c>
      <c r="B4997" s="1244" t="s">
        <v>8653</v>
      </c>
      <c r="C4997" s="1244" t="s">
        <v>8654</v>
      </c>
      <c r="D4997" s="1352">
        <v>3619.2</v>
      </c>
    </row>
    <row r="4998" spans="1:4" s="977" customFormat="1" ht="18" customHeight="1" x14ac:dyDescent="0.2">
      <c r="A4998" s="1351" t="s">
        <v>8813</v>
      </c>
      <c r="B4998" s="1244" t="s">
        <v>8653</v>
      </c>
      <c r="C4998" s="1244" t="s">
        <v>8654</v>
      </c>
      <c r="D4998" s="1352">
        <v>3619.2</v>
      </c>
    </row>
    <row r="4999" spans="1:4" s="977" customFormat="1" ht="18" customHeight="1" x14ac:dyDescent="0.2">
      <c r="A4999" s="1351" t="s">
        <v>8814</v>
      </c>
      <c r="B4999" s="1244" t="s">
        <v>8653</v>
      </c>
      <c r="C4999" s="1244" t="s">
        <v>8654</v>
      </c>
      <c r="D4999" s="1352">
        <v>3619.2</v>
      </c>
    </row>
    <row r="5000" spans="1:4" s="977" customFormat="1" ht="18" customHeight="1" x14ac:dyDescent="0.2">
      <c r="A5000" s="1351" t="s">
        <v>8815</v>
      </c>
      <c r="B5000" s="1244" t="s">
        <v>2710</v>
      </c>
      <c r="C5000" s="1244" t="s">
        <v>2711</v>
      </c>
      <c r="D5000" s="1352">
        <v>1935.45</v>
      </c>
    </row>
    <row r="5001" spans="1:4" s="977" customFormat="1" ht="18" customHeight="1" x14ac:dyDescent="0.2">
      <c r="A5001" s="1351" t="s">
        <v>8816</v>
      </c>
      <c r="B5001" s="1244" t="s">
        <v>8653</v>
      </c>
      <c r="C5001" s="1244" t="s">
        <v>8654</v>
      </c>
      <c r="D5001" s="1352">
        <v>3619.2</v>
      </c>
    </row>
    <row r="5002" spans="1:4" s="977" customFormat="1" ht="18" customHeight="1" x14ac:dyDescent="0.2">
      <c r="A5002" s="1351" t="s">
        <v>8817</v>
      </c>
      <c r="B5002" s="1244" t="s">
        <v>8653</v>
      </c>
      <c r="C5002" s="1244" t="s">
        <v>8654</v>
      </c>
      <c r="D5002" s="1352">
        <v>3619.2</v>
      </c>
    </row>
    <row r="5003" spans="1:4" s="977" customFormat="1" ht="18" customHeight="1" x14ac:dyDescent="0.2">
      <c r="A5003" s="1351" t="s">
        <v>8818</v>
      </c>
      <c r="B5003" s="1244" t="s">
        <v>8653</v>
      </c>
      <c r="C5003" s="1244" t="s">
        <v>8654</v>
      </c>
      <c r="D5003" s="1352">
        <v>3619.2</v>
      </c>
    </row>
    <row r="5004" spans="1:4" s="977" customFormat="1" ht="18" customHeight="1" x14ac:dyDescent="0.2">
      <c r="A5004" s="1351" t="s">
        <v>8819</v>
      </c>
      <c r="B5004" s="1244" t="s">
        <v>8653</v>
      </c>
      <c r="C5004" s="1244" t="s">
        <v>8654</v>
      </c>
      <c r="D5004" s="1352">
        <v>3619.2</v>
      </c>
    </row>
    <row r="5005" spans="1:4" s="977" customFormat="1" ht="18" customHeight="1" x14ac:dyDescent="0.2">
      <c r="A5005" s="1351" t="s">
        <v>8820</v>
      </c>
      <c r="B5005" s="1244" t="s">
        <v>8653</v>
      </c>
      <c r="C5005" s="1244" t="s">
        <v>8654</v>
      </c>
      <c r="D5005" s="1352">
        <v>3619.2</v>
      </c>
    </row>
    <row r="5006" spans="1:4" s="977" customFormat="1" ht="18" customHeight="1" x14ac:dyDescent="0.2">
      <c r="A5006" s="1351" t="s">
        <v>8821</v>
      </c>
      <c r="B5006" s="1244" t="s">
        <v>8653</v>
      </c>
      <c r="C5006" s="1244" t="s">
        <v>8654</v>
      </c>
      <c r="D5006" s="1352">
        <v>3619.2</v>
      </c>
    </row>
    <row r="5007" spans="1:4" s="977" customFormat="1" ht="18" customHeight="1" x14ac:dyDescent="0.2">
      <c r="A5007" s="1351" t="s">
        <v>8822</v>
      </c>
      <c r="B5007" s="1244" t="s">
        <v>8653</v>
      </c>
      <c r="C5007" s="1244" t="s">
        <v>8654</v>
      </c>
      <c r="D5007" s="1352">
        <v>3619.2</v>
      </c>
    </row>
    <row r="5008" spans="1:4" s="977" customFormat="1" ht="18" customHeight="1" x14ac:dyDescent="0.2">
      <c r="A5008" s="1351" t="s">
        <v>8823</v>
      </c>
      <c r="B5008" s="1244" t="s">
        <v>8824</v>
      </c>
      <c r="C5008" s="1244" t="s">
        <v>8825</v>
      </c>
      <c r="D5008" s="1352">
        <v>9292.64</v>
      </c>
    </row>
    <row r="5009" spans="1:4" s="977" customFormat="1" ht="18" customHeight="1" x14ac:dyDescent="0.2">
      <c r="A5009" s="1351" t="s">
        <v>8826</v>
      </c>
      <c r="B5009" s="1244" t="s">
        <v>8827</v>
      </c>
      <c r="C5009" s="1244" t="s">
        <v>8828</v>
      </c>
      <c r="D5009" s="1352">
        <v>12420.12</v>
      </c>
    </row>
    <row r="5010" spans="1:4" s="977" customFormat="1" ht="18" customHeight="1" x14ac:dyDescent="0.2">
      <c r="A5010" s="1351" t="s">
        <v>8829</v>
      </c>
      <c r="B5010" s="1244" t="s">
        <v>8827</v>
      </c>
      <c r="C5010" s="1244" t="s">
        <v>8828</v>
      </c>
      <c r="D5010" s="1352">
        <v>12420.12</v>
      </c>
    </row>
    <row r="5011" spans="1:4" s="977" customFormat="1" ht="18" customHeight="1" x14ac:dyDescent="0.2">
      <c r="A5011" s="1351" t="s">
        <v>8830</v>
      </c>
      <c r="B5011" s="1244" t="s">
        <v>5456</v>
      </c>
      <c r="C5011" s="1244" t="s">
        <v>5457</v>
      </c>
      <c r="D5011" s="1352">
        <v>2748.5</v>
      </c>
    </row>
    <row r="5012" spans="1:4" s="977" customFormat="1" ht="18" customHeight="1" x14ac:dyDescent="0.2">
      <c r="A5012" s="1351" t="s">
        <v>8831</v>
      </c>
      <c r="B5012" s="1244" t="s">
        <v>8832</v>
      </c>
      <c r="C5012" s="1244" t="s">
        <v>8833</v>
      </c>
      <c r="D5012" s="1352">
        <v>7918.86</v>
      </c>
    </row>
    <row r="5013" spans="1:4" s="977" customFormat="1" ht="18" customHeight="1" x14ac:dyDescent="0.2">
      <c r="A5013" s="1351" t="s">
        <v>8834</v>
      </c>
      <c r="B5013" s="1244" t="s">
        <v>8832</v>
      </c>
      <c r="C5013" s="1244" t="s">
        <v>8833</v>
      </c>
      <c r="D5013" s="1352">
        <v>7918.86</v>
      </c>
    </row>
    <row r="5014" spans="1:4" s="977" customFormat="1" ht="18" customHeight="1" x14ac:dyDescent="0.2">
      <c r="A5014" s="1351" t="s">
        <v>8835</v>
      </c>
      <c r="B5014" s="1244" t="s">
        <v>8836</v>
      </c>
      <c r="C5014" s="1244" t="s">
        <v>8837</v>
      </c>
      <c r="D5014" s="1352">
        <v>3703.59</v>
      </c>
    </row>
    <row r="5015" spans="1:4" s="977" customFormat="1" ht="18" customHeight="1" x14ac:dyDescent="0.2">
      <c r="A5015" s="1351" t="s">
        <v>8838</v>
      </c>
      <c r="B5015" s="1244" t="s">
        <v>8836</v>
      </c>
      <c r="C5015" s="1244" t="s">
        <v>8837</v>
      </c>
      <c r="D5015" s="1352">
        <v>3703.59</v>
      </c>
    </row>
    <row r="5016" spans="1:4" s="977" customFormat="1" ht="18" customHeight="1" x14ac:dyDescent="0.2">
      <c r="A5016" s="1351" t="s">
        <v>8839</v>
      </c>
      <c r="B5016" s="1244" t="s">
        <v>8840</v>
      </c>
      <c r="C5016" s="1244" t="s">
        <v>8841</v>
      </c>
      <c r="D5016" s="1352">
        <v>8305.02</v>
      </c>
    </row>
    <row r="5017" spans="1:4" s="977" customFormat="1" ht="18" customHeight="1" x14ac:dyDescent="0.2">
      <c r="A5017" s="1351" t="s">
        <v>8842</v>
      </c>
      <c r="B5017" s="1244" t="s">
        <v>8843</v>
      </c>
      <c r="C5017" s="1244" t="s">
        <v>8844</v>
      </c>
      <c r="D5017" s="1352">
        <v>10000</v>
      </c>
    </row>
    <row r="5018" spans="1:4" s="977" customFormat="1" ht="18" customHeight="1" x14ac:dyDescent="0.2">
      <c r="A5018" s="1351" t="s">
        <v>8845</v>
      </c>
      <c r="B5018" s="1244" t="s">
        <v>8846</v>
      </c>
      <c r="C5018" s="1244" t="s">
        <v>8847</v>
      </c>
      <c r="D5018" s="1352">
        <v>295475</v>
      </c>
    </row>
    <row r="5019" spans="1:4" s="977" customFormat="1" ht="18" customHeight="1" x14ac:dyDescent="0.2">
      <c r="A5019" s="1351" t="s">
        <v>8848</v>
      </c>
      <c r="B5019" s="1244" t="s">
        <v>6901</v>
      </c>
      <c r="C5019" s="1244" t="s">
        <v>8359</v>
      </c>
      <c r="D5019" s="1352">
        <v>5898.99</v>
      </c>
    </row>
    <row r="5020" spans="1:4" s="977" customFormat="1" ht="18" customHeight="1" x14ac:dyDescent="0.2">
      <c r="A5020" s="1351" t="s">
        <v>8849</v>
      </c>
      <c r="B5020" s="1244" t="s">
        <v>8850</v>
      </c>
      <c r="C5020" s="1244" t="s">
        <v>8851</v>
      </c>
      <c r="D5020" s="1352">
        <v>14987.2</v>
      </c>
    </row>
    <row r="5021" spans="1:4" s="977" customFormat="1" ht="18" customHeight="1" x14ac:dyDescent="0.2">
      <c r="A5021" s="1351" t="s">
        <v>8852</v>
      </c>
      <c r="B5021" s="1244" t="s">
        <v>8853</v>
      </c>
      <c r="C5021" s="1244" t="s">
        <v>8854</v>
      </c>
      <c r="D5021" s="1352">
        <v>3509</v>
      </c>
    </row>
    <row r="5022" spans="1:4" s="977" customFormat="1" ht="18" customHeight="1" x14ac:dyDescent="0.2">
      <c r="A5022" s="1351" t="s">
        <v>8855</v>
      </c>
      <c r="B5022" s="1244" t="s">
        <v>2710</v>
      </c>
      <c r="C5022" s="1244" t="s">
        <v>2711</v>
      </c>
      <c r="D5022" s="1352">
        <v>3975.55</v>
      </c>
    </row>
    <row r="5023" spans="1:4" s="977" customFormat="1" ht="18" customHeight="1" x14ac:dyDescent="0.2">
      <c r="A5023" s="1351" t="s">
        <v>8856</v>
      </c>
      <c r="B5023" s="1244" t="s">
        <v>8853</v>
      </c>
      <c r="C5023" s="1244" t="s">
        <v>8857</v>
      </c>
      <c r="D5023" s="1352">
        <v>3509</v>
      </c>
    </row>
    <row r="5024" spans="1:4" s="977" customFormat="1" ht="18" customHeight="1" x14ac:dyDescent="0.2">
      <c r="A5024" s="1351" t="s">
        <v>8858</v>
      </c>
      <c r="B5024" s="1244" t="s">
        <v>8853</v>
      </c>
      <c r="C5024" s="1244" t="s">
        <v>8857</v>
      </c>
      <c r="D5024" s="1352">
        <v>3509</v>
      </c>
    </row>
    <row r="5025" spans="1:4" s="977" customFormat="1" ht="18" customHeight="1" x14ac:dyDescent="0.2">
      <c r="A5025" s="1351" t="s">
        <v>8859</v>
      </c>
      <c r="B5025" s="1244" t="s">
        <v>8853</v>
      </c>
      <c r="C5025" s="1244" t="s">
        <v>8857</v>
      </c>
      <c r="D5025" s="1352">
        <v>3509</v>
      </c>
    </row>
    <row r="5026" spans="1:4" s="977" customFormat="1" ht="18" customHeight="1" x14ac:dyDescent="0.2">
      <c r="A5026" s="1351" t="s">
        <v>8860</v>
      </c>
      <c r="B5026" s="1244" t="s">
        <v>8853</v>
      </c>
      <c r="C5026" s="1244" t="s">
        <v>8857</v>
      </c>
      <c r="D5026" s="1352">
        <v>3509</v>
      </c>
    </row>
    <row r="5027" spans="1:4" s="977" customFormat="1" ht="18" customHeight="1" x14ac:dyDescent="0.2">
      <c r="A5027" s="1351" t="s">
        <v>8861</v>
      </c>
      <c r="B5027" s="1244" t="s">
        <v>8853</v>
      </c>
      <c r="C5027" s="1244" t="s">
        <v>8857</v>
      </c>
      <c r="D5027" s="1352">
        <v>3509</v>
      </c>
    </row>
    <row r="5028" spans="1:4" s="977" customFormat="1" ht="18" customHeight="1" x14ac:dyDescent="0.2">
      <c r="A5028" s="1351" t="s">
        <v>8862</v>
      </c>
      <c r="B5028" s="1244" t="s">
        <v>8853</v>
      </c>
      <c r="C5028" s="1244" t="s">
        <v>8857</v>
      </c>
      <c r="D5028" s="1352">
        <v>3509</v>
      </c>
    </row>
    <row r="5029" spans="1:4" s="977" customFormat="1" ht="18" customHeight="1" x14ac:dyDescent="0.2">
      <c r="A5029" s="1351" t="s">
        <v>8863</v>
      </c>
      <c r="B5029" s="1244" t="s">
        <v>8853</v>
      </c>
      <c r="C5029" s="1244" t="s">
        <v>8857</v>
      </c>
      <c r="D5029" s="1352">
        <v>3509</v>
      </c>
    </row>
    <row r="5030" spans="1:4" s="977" customFormat="1" ht="18" customHeight="1" x14ac:dyDescent="0.2">
      <c r="A5030" s="1351" t="s">
        <v>8864</v>
      </c>
      <c r="B5030" s="1244" t="s">
        <v>8853</v>
      </c>
      <c r="C5030" s="1244" t="s">
        <v>8857</v>
      </c>
      <c r="D5030" s="1352">
        <v>3509</v>
      </c>
    </row>
    <row r="5031" spans="1:4" s="977" customFormat="1" ht="18" customHeight="1" x14ac:dyDescent="0.2">
      <c r="A5031" s="1351" t="s">
        <v>8865</v>
      </c>
      <c r="B5031" s="1244" t="s">
        <v>8853</v>
      </c>
      <c r="C5031" s="1244" t="s">
        <v>8857</v>
      </c>
      <c r="D5031" s="1352">
        <v>3509</v>
      </c>
    </row>
    <row r="5032" spans="1:4" s="977" customFormat="1" ht="18" customHeight="1" x14ac:dyDescent="0.2">
      <c r="A5032" s="1351" t="s">
        <v>8866</v>
      </c>
      <c r="B5032" s="1244" t="s">
        <v>8853</v>
      </c>
      <c r="C5032" s="1244" t="s">
        <v>8857</v>
      </c>
      <c r="D5032" s="1352">
        <v>3509</v>
      </c>
    </row>
    <row r="5033" spans="1:4" s="977" customFormat="1" ht="18" customHeight="1" x14ac:dyDescent="0.2">
      <c r="A5033" s="1351" t="s">
        <v>8867</v>
      </c>
      <c r="B5033" s="1244" t="s">
        <v>1548</v>
      </c>
      <c r="C5033" s="1244" t="s">
        <v>1549</v>
      </c>
      <c r="D5033" s="1352">
        <v>1052.25</v>
      </c>
    </row>
    <row r="5034" spans="1:4" s="977" customFormat="1" ht="18" customHeight="1" x14ac:dyDescent="0.2">
      <c r="A5034" s="1351" t="s">
        <v>8868</v>
      </c>
      <c r="B5034" s="1244" t="s">
        <v>8869</v>
      </c>
      <c r="C5034" s="1244" t="s">
        <v>8857</v>
      </c>
      <c r="D5034" s="1352">
        <v>3509</v>
      </c>
    </row>
    <row r="5035" spans="1:4" s="977" customFormat="1" ht="18" customHeight="1" x14ac:dyDescent="0.2">
      <c r="A5035" s="1351" t="s">
        <v>8870</v>
      </c>
      <c r="B5035" s="1244" t="s">
        <v>8869</v>
      </c>
      <c r="C5035" s="1244" t="s">
        <v>8857</v>
      </c>
      <c r="D5035" s="1352">
        <v>3509</v>
      </c>
    </row>
    <row r="5036" spans="1:4" s="977" customFormat="1" ht="18" customHeight="1" x14ac:dyDescent="0.2">
      <c r="A5036" s="1351" t="s">
        <v>8871</v>
      </c>
      <c r="B5036" s="1244" t="s">
        <v>8853</v>
      </c>
      <c r="C5036" s="1244" t="s">
        <v>8857</v>
      </c>
      <c r="D5036" s="1352">
        <v>3509</v>
      </c>
    </row>
    <row r="5037" spans="1:4" s="977" customFormat="1" ht="18" customHeight="1" x14ac:dyDescent="0.2">
      <c r="A5037" s="1351" t="s">
        <v>8872</v>
      </c>
      <c r="B5037" s="1244" t="s">
        <v>3505</v>
      </c>
      <c r="C5037" s="1244" t="s">
        <v>8857</v>
      </c>
      <c r="D5037" s="1352">
        <v>3509</v>
      </c>
    </row>
    <row r="5038" spans="1:4" s="977" customFormat="1" ht="18" customHeight="1" x14ac:dyDescent="0.2">
      <c r="A5038" s="1351" t="s">
        <v>8873</v>
      </c>
      <c r="B5038" s="1244" t="s">
        <v>8853</v>
      </c>
      <c r="C5038" s="1244" t="s">
        <v>8857</v>
      </c>
      <c r="D5038" s="1352">
        <v>3509</v>
      </c>
    </row>
    <row r="5039" spans="1:4" s="977" customFormat="1" ht="18" customHeight="1" x14ac:dyDescent="0.2">
      <c r="A5039" s="1351" t="s">
        <v>8874</v>
      </c>
      <c r="B5039" s="1244" t="s">
        <v>8853</v>
      </c>
      <c r="C5039" s="1244" t="s">
        <v>8857</v>
      </c>
      <c r="D5039" s="1352">
        <v>3509</v>
      </c>
    </row>
    <row r="5040" spans="1:4" s="977" customFormat="1" ht="18" customHeight="1" x14ac:dyDescent="0.2">
      <c r="A5040" s="1351" t="s">
        <v>8875</v>
      </c>
      <c r="B5040" s="1244" t="s">
        <v>8853</v>
      </c>
      <c r="C5040" s="1244" t="s">
        <v>8857</v>
      </c>
      <c r="D5040" s="1352">
        <v>3509</v>
      </c>
    </row>
    <row r="5041" spans="1:4" s="977" customFormat="1" ht="18" customHeight="1" x14ac:dyDescent="0.2">
      <c r="A5041" s="1351" t="s">
        <v>8876</v>
      </c>
      <c r="B5041" s="1244" t="s">
        <v>8853</v>
      </c>
      <c r="C5041" s="1244" t="s">
        <v>8857</v>
      </c>
      <c r="D5041" s="1352">
        <v>3509</v>
      </c>
    </row>
    <row r="5042" spans="1:4" s="977" customFormat="1" ht="18" customHeight="1" x14ac:dyDescent="0.2">
      <c r="A5042" s="1351" t="s">
        <v>8877</v>
      </c>
      <c r="B5042" s="1244" t="s">
        <v>8853</v>
      </c>
      <c r="C5042" s="1244" t="s">
        <v>8857</v>
      </c>
      <c r="D5042" s="1352">
        <v>3509</v>
      </c>
    </row>
    <row r="5043" spans="1:4" s="977" customFormat="1" ht="18" customHeight="1" x14ac:dyDescent="0.2">
      <c r="A5043" s="1351" t="s">
        <v>8878</v>
      </c>
      <c r="B5043" s="1244" t="s">
        <v>8853</v>
      </c>
      <c r="C5043" s="1244" t="s">
        <v>8857</v>
      </c>
      <c r="D5043" s="1352">
        <v>3509</v>
      </c>
    </row>
    <row r="5044" spans="1:4" s="977" customFormat="1" ht="18" customHeight="1" x14ac:dyDescent="0.2">
      <c r="A5044" s="1351" t="s">
        <v>8879</v>
      </c>
      <c r="B5044" s="1244" t="s">
        <v>2313</v>
      </c>
      <c r="C5044" s="1244" t="s">
        <v>2314</v>
      </c>
      <c r="D5044" s="1352">
        <v>948.29</v>
      </c>
    </row>
    <row r="5045" spans="1:4" s="977" customFormat="1" ht="18" customHeight="1" x14ac:dyDescent="0.2">
      <c r="A5045" s="1351" t="s">
        <v>8880</v>
      </c>
      <c r="B5045" s="1244" t="s">
        <v>8881</v>
      </c>
      <c r="C5045" s="1244" t="s">
        <v>8882</v>
      </c>
      <c r="D5045" s="1352">
        <v>4872</v>
      </c>
    </row>
    <row r="5046" spans="1:4" s="977" customFormat="1" ht="18" customHeight="1" x14ac:dyDescent="0.2">
      <c r="A5046" s="1351" t="s">
        <v>8883</v>
      </c>
      <c r="B5046" s="1244" t="s">
        <v>8884</v>
      </c>
      <c r="C5046" s="1244" t="s">
        <v>8885</v>
      </c>
      <c r="D5046" s="1352">
        <v>21436.799999999999</v>
      </c>
    </row>
    <row r="5047" spans="1:4" s="977" customFormat="1" ht="18" customHeight="1" x14ac:dyDescent="0.2">
      <c r="A5047" s="1351" t="s">
        <v>8886</v>
      </c>
      <c r="B5047" s="1244" t="s">
        <v>8884</v>
      </c>
      <c r="C5047" s="1244" t="s">
        <v>8885</v>
      </c>
      <c r="D5047" s="1352">
        <v>21436.799999999999</v>
      </c>
    </row>
    <row r="5048" spans="1:4" s="977" customFormat="1" ht="18" customHeight="1" x14ac:dyDescent="0.2">
      <c r="A5048" s="1351" t="s">
        <v>8887</v>
      </c>
      <c r="B5048" s="1244" t="s">
        <v>8884</v>
      </c>
      <c r="C5048" s="1244" t="s">
        <v>8885</v>
      </c>
      <c r="D5048" s="1352">
        <v>21436.799999999999</v>
      </c>
    </row>
    <row r="5049" spans="1:4" s="977" customFormat="1" ht="18" customHeight="1" x14ac:dyDescent="0.2">
      <c r="A5049" s="1351" t="s">
        <v>8888</v>
      </c>
      <c r="B5049" s="1244" t="s">
        <v>8889</v>
      </c>
      <c r="C5049" s="1244" t="s">
        <v>8890</v>
      </c>
      <c r="D5049" s="1352">
        <v>8352.1200000000008</v>
      </c>
    </row>
    <row r="5050" spans="1:4" s="977" customFormat="1" ht="18" customHeight="1" x14ac:dyDescent="0.2">
      <c r="A5050" s="1351" t="s">
        <v>8891</v>
      </c>
      <c r="B5050" s="1244" t="s">
        <v>8889</v>
      </c>
      <c r="C5050" s="1244" t="s">
        <v>8890</v>
      </c>
      <c r="D5050" s="1352">
        <v>8352.1200000000008</v>
      </c>
    </row>
    <row r="5051" spans="1:4" s="977" customFormat="1" ht="18" customHeight="1" x14ac:dyDescent="0.2">
      <c r="A5051" s="1351" t="s">
        <v>8892</v>
      </c>
      <c r="B5051" s="1244" t="s">
        <v>8889</v>
      </c>
      <c r="C5051" s="1244" t="s">
        <v>8890</v>
      </c>
      <c r="D5051" s="1352">
        <v>8352.1200000000008</v>
      </c>
    </row>
    <row r="5052" spans="1:4" s="977" customFormat="1" ht="18" customHeight="1" x14ac:dyDescent="0.2">
      <c r="A5052" s="1351" t="s">
        <v>8893</v>
      </c>
      <c r="B5052" s="1244" t="s">
        <v>8889</v>
      </c>
      <c r="C5052" s="1244" t="s">
        <v>8890</v>
      </c>
      <c r="D5052" s="1352">
        <v>8352.1200000000008</v>
      </c>
    </row>
    <row r="5053" spans="1:4" s="977" customFormat="1" ht="18" customHeight="1" x14ac:dyDescent="0.2">
      <c r="A5053" s="1351" t="s">
        <v>8894</v>
      </c>
      <c r="B5053" s="1244" t="s">
        <v>8889</v>
      </c>
      <c r="C5053" s="1244" t="s">
        <v>8890</v>
      </c>
      <c r="D5053" s="1352">
        <v>8352.1200000000008</v>
      </c>
    </row>
    <row r="5054" spans="1:4" s="977" customFormat="1" ht="18" customHeight="1" x14ac:dyDescent="0.2">
      <c r="A5054" s="1351" t="s">
        <v>8895</v>
      </c>
      <c r="B5054" s="1244" t="s">
        <v>7315</v>
      </c>
      <c r="C5054" s="1244" t="s">
        <v>7316</v>
      </c>
      <c r="D5054" s="1352">
        <v>1552.5</v>
      </c>
    </row>
    <row r="5055" spans="1:4" s="977" customFormat="1" ht="18" customHeight="1" x14ac:dyDescent="0.2">
      <c r="A5055" s="1351" t="s">
        <v>8896</v>
      </c>
      <c r="B5055" s="1244" t="s">
        <v>8889</v>
      </c>
      <c r="C5055" s="1244" t="s">
        <v>8890</v>
      </c>
      <c r="D5055" s="1352">
        <v>8352.1200000000008</v>
      </c>
    </row>
    <row r="5056" spans="1:4" s="977" customFormat="1" ht="18" customHeight="1" x14ac:dyDescent="0.2">
      <c r="A5056" s="1351" t="s">
        <v>8897</v>
      </c>
      <c r="B5056" s="1244" t="s">
        <v>8889</v>
      </c>
      <c r="C5056" s="1244" t="s">
        <v>8890</v>
      </c>
      <c r="D5056" s="1352">
        <v>8352.1200000000008</v>
      </c>
    </row>
    <row r="5057" spans="1:4" s="977" customFormat="1" ht="18" customHeight="1" x14ac:dyDescent="0.2">
      <c r="A5057" s="1351" t="s">
        <v>8898</v>
      </c>
      <c r="B5057" s="1244" t="s">
        <v>8889</v>
      </c>
      <c r="C5057" s="1244" t="s">
        <v>8890</v>
      </c>
      <c r="D5057" s="1352">
        <v>8352.1200000000008</v>
      </c>
    </row>
    <row r="5058" spans="1:4" s="977" customFormat="1" ht="18" customHeight="1" x14ac:dyDescent="0.2">
      <c r="A5058" s="1351" t="s">
        <v>8899</v>
      </c>
      <c r="B5058" s="1244" t="s">
        <v>8889</v>
      </c>
      <c r="C5058" s="1244" t="s">
        <v>8890</v>
      </c>
      <c r="D5058" s="1352">
        <v>8352.1200000000008</v>
      </c>
    </row>
    <row r="5059" spans="1:4" s="977" customFormat="1" ht="18" customHeight="1" x14ac:dyDescent="0.2">
      <c r="A5059" s="1351" t="s">
        <v>8900</v>
      </c>
      <c r="B5059" s="1244" t="s">
        <v>8889</v>
      </c>
      <c r="C5059" s="1244" t="s">
        <v>8890</v>
      </c>
      <c r="D5059" s="1352">
        <v>8352.1200000000008</v>
      </c>
    </row>
    <row r="5060" spans="1:4" s="977" customFormat="1" ht="18" customHeight="1" x14ac:dyDescent="0.2">
      <c r="A5060" s="1351" t="s">
        <v>8901</v>
      </c>
      <c r="B5060" s="1244" t="s">
        <v>8889</v>
      </c>
      <c r="C5060" s="1244" t="s">
        <v>8890</v>
      </c>
      <c r="D5060" s="1352">
        <v>8352.1200000000008</v>
      </c>
    </row>
    <row r="5061" spans="1:4" s="977" customFormat="1" ht="18" customHeight="1" x14ac:dyDescent="0.2">
      <c r="A5061" s="1351" t="s">
        <v>8902</v>
      </c>
      <c r="B5061" s="1244" t="s">
        <v>8889</v>
      </c>
      <c r="C5061" s="1244" t="s">
        <v>8890</v>
      </c>
      <c r="D5061" s="1352">
        <v>8352.1200000000008</v>
      </c>
    </row>
    <row r="5062" spans="1:4" s="977" customFormat="1" ht="18" customHeight="1" x14ac:dyDescent="0.2">
      <c r="A5062" s="1351" t="s">
        <v>8903</v>
      </c>
      <c r="B5062" s="1244" t="s">
        <v>8889</v>
      </c>
      <c r="C5062" s="1244" t="s">
        <v>8890</v>
      </c>
      <c r="D5062" s="1352">
        <v>8352.1200000000008</v>
      </c>
    </row>
    <row r="5063" spans="1:4" s="977" customFormat="1" ht="18" customHeight="1" x14ac:dyDescent="0.2">
      <c r="A5063" s="1351" t="s">
        <v>8904</v>
      </c>
      <c r="B5063" s="1244" t="s">
        <v>8889</v>
      </c>
      <c r="C5063" s="1244" t="s">
        <v>8890</v>
      </c>
      <c r="D5063" s="1352">
        <v>8352.1200000000008</v>
      </c>
    </row>
    <row r="5064" spans="1:4" s="977" customFormat="1" ht="18" customHeight="1" x14ac:dyDescent="0.2">
      <c r="A5064" s="1351" t="s">
        <v>8905</v>
      </c>
      <c r="B5064" s="1244" t="s">
        <v>8889</v>
      </c>
      <c r="C5064" s="1244" t="s">
        <v>8890</v>
      </c>
      <c r="D5064" s="1352">
        <v>8352.06</v>
      </c>
    </row>
    <row r="5065" spans="1:4" s="977" customFormat="1" ht="18" customHeight="1" x14ac:dyDescent="0.2">
      <c r="A5065" s="1351" t="s">
        <v>8906</v>
      </c>
      <c r="B5065" s="1244" t="s">
        <v>8907</v>
      </c>
      <c r="C5065" s="1244" t="s">
        <v>8908</v>
      </c>
      <c r="D5065" s="1352">
        <v>7140</v>
      </c>
    </row>
    <row r="5066" spans="1:4" s="977" customFormat="1" ht="18" customHeight="1" x14ac:dyDescent="0.2">
      <c r="A5066" s="1351" t="s">
        <v>8909</v>
      </c>
      <c r="B5066" s="1244" t="s">
        <v>8910</v>
      </c>
      <c r="C5066" s="1244" t="s">
        <v>8911</v>
      </c>
      <c r="D5066" s="1352">
        <v>14962.84</v>
      </c>
    </row>
    <row r="5067" spans="1:4" s="977" customFormat="1" ht="18" customHeight="1" x14ac:dyDescent="0.2">
      <c r="A5067" s="1351" t="s">
        <v>8912</v>
      </c>
      <c r="B5067" s="1244" t="s">
        <v>8913</v>
      </c>
      <c r="C5067" s="1244" t="s">
        <v>8914</v>
      </c>
      <c r="D5067" s="1352">
        <v>10985.2</v>
      </c>
    </row>
    <row r="5068" spans="1:4" s="977" customFormat="1" ht="18" customHeight="1" x14ac:dyDescent="0.2">
      <c r="A5068" s="1351" t="s">
        <v>8915</v>
      </c>
      <c r="B5068" s="1244" t="s">
        <v>1659</v>
      </c>
      <c r="C5068" s="1244" t="s">
        <v>8916</v>
      </c>
      <c r="D5068" s="1352">
        <v>2333</v>
      </c>
    </row>
    <row r="5069" spans="1:4" s="977" customFormat="1" ht="18" customHeight="1" x14ac:dyDescent="0.2">
      <c r="A5069" s="1351" t="s">
        <v>8917</v>
      </c>
      <c r="B5069" s="1244" t="s">
        <v>1419</v>
      </c>
      <c r="C5069" s="1244" t="s">
        <v>8918</v>
      </c>
      <c r="D5069" s="1352">
        <v>9649.7999999999993</v>
      </c>
    </row>
    <row r="5070" spans="1:4" s="977" customFormat="1" ht="18" customHeight="1" x14ac:dyDescent="0.2">
      <c r="A5070" s="1351" t="s">
        <v>8919</v>
      </c>
      <c r="B5070" s="1244" t="s">
        <v>8920</v>
      </c>
      <c r="C5070" s="1244" t="s">
        <v>8921</v>
      </c>
      <c r="D5070" s="1352">
        <v>11890</v>
      </c>
    </row>
    <row r="5071" spans="1:4" s="977" customFormat="1" ht="18" customHeight="1" x14ac:dyDescent="0.2">
      <c r="A5071" s="1351" t="s">
        <v>8922</v>
      </c>
      <c r="B5071" s="1244" t="s">
        <v>8923</v>
      </c>
      <c r="C5071" s="1244" t="s">
        <v>8924</v>
      </c>
      <c r="D5071" s="1352">
        <v>16994</v>
      </c>
    </row>
    <row r="5072" spans="1:4" s="977" customFormat="1" ht="18" customHeight="1" x14ac:dyDescent="0.2">
      <c r="A5072" s="1351" t="s">
        <v>8925</v>
      </c>
      <c r="B5072" s="1244" t="s">
        <v>7700</v>
      </c>
      <c r="C5072" s="1244" t="s">
        <v>8926</v>
      </c>
      <c r="D5072" s="1352">
        <v>5962.4</v>
      </c>
    </row>
    <row r="5073" spans="1:4" s="977" customFormat="1" ht="18" customHeight="1" x14ac:dyDescent="0.2">
      <c r="A5073" s="1351" t="s">
        <v>8927</v>
      </c>
      <c r="B5073" s="1244" t="s">
        <v>8928</v>
      </c>
      <c r="C5073" s="1244" t="s">
        <v>8929</v>
      </c>
      <c r="D5073" s="1352">
        <v>23954</v>
      </c>
    </row>
    <row r="5074" spans="1:4" s="977" customFormat="1" ht="18" customHeight="1" x14ac:dyDescent="0.2">
      <c r="A5074" s="1351" t="s">
        <v>8930</v>
      </c>
      <c r="B5074" s="1244" t="s">
        <v>8931</v>
      </c>
      <c r="C5074" s="1244" t="s">
        <v>8932</v>
      </c>
      <c r="D5074" s="1352">
        <v>9523.6</v>
      </c>
    </row>
    <row r="5075" spans="1:4" s="977" customFormat="1" ht="18" customHeight="1" x14ac:dyDescent="0.2">
      <c r="A5075" s="1351" t="s">
        <v>8933</v>
      </c>
      <c r="B5075" s="1244" t="s">
        <v>8931</v>
      </c>
      <c r="C5075" s="1244" t="s">
        <v>8932</v>
      </c>
      <c r="D5075" s="1352">
        <v>9523.6</v>
      </c>
    </row>
    <row r="5076" spans="1:4" s="977" customFormat="1" ht="18" customHeight="1" x14ac:dyDescent="0.2">
      <c r="A5076" s="1351" t="s">
        <v>8934</v>
      </c>
      <c r="B5076" s="1244" t="s">
        <v>8935</v>
      </c>
      <c r="C5076" s="1244" t="s">
        <v>8936</v>
      </c>
      <c r="D5076" s="1352">
        <v>15984.8</v>
      </c>
    </row>
    <row r="5077" spans="1:4" s="977" customFormat="1" ht="18" customHeight="1" x14ac:dyDescent="0.2">
      <c r="A5077" s="1351" t="s">
        <v>8937</v>
      </c>
      <c r="B5077" s="1244" t="s">
        <v>8938</v>
      </c>
      <c r="C5077" s="1244" t="s">
        <v>8936</v>
      </c>
      <c r="D5077" s="1352">
        <v>8862.4</v>
      </c>
    </row>
    <row r="5078" spans="1:4" s="977" customFormat="1" ht="18" customHeight="1" x14ac:dyDescent="0.2">
      <c r="A5078" s="1351" t="s">
        <v>8939</v>
      </c>
      <c r="B5078" s="1244" t="s">
        <v>8938</v>
      </c>
      <c r="C5078" s="1244" t="s">
        <v>8936</v>
      </c>
      <c r="D5078" s="1352">
        <v>8862.4</v>
      </c>
    </row>
    <row r="5079" spans="1:4" s="977" customFormat="1" ht="18" customHeight="1" x14ac:dyDescent="0.2">
      <c r="A5079" s="1351" t="s">
        <v>8940</v>
      </c>
      <c r="B5079" s="1244" t="s">
        <v>8938</v>
      </c>
      <c r="C5079" s="1244" t="s">
        <v>8936</v>
      </c>
      <c r="D5079" s="1352">
        <v>8862.4</v>
      </c>
    </row>
    <row r="5080" spans="1:4" s="977" customFormat="1" ht="18" customHeight="1" x14ac:dyDescent="0.2">
      <c r="A5080" s="1351" t="s">
        <v>8941</v>
      </c>
      <c r="B5080" s="1244" t="s">
        <v>8938</v>
      </c>
      <c r="C5080" s="1244" t="s">
        <v>8936</v>
      </c>
      <c r="D5080" s="1352">
        <v>8862.4</v>
      </c>
    </row>
    <row r="5081" spans="1:4" s="977" customFormat="1" ht="18" customHeight="1" x14ac:dyDescent="0.2">
      <c r="A5081" s="1351" t="s">
        <v>8942</v>
      </c>
      <c r="B5081" s="1244" t="s">
        <v>8938</v>
      </c>
      <c r="C5081" s="1244" t="s">
        <v>8936</v>
      </c>
      <c r="D5081" s="1352">
        <v>8862.4</v>
      </c>
    </row>
    <row r="5082" spans="1:4" s="977" customFormat="1" ht="18" customHeight="1" x14ac:dyDescent="0.2">
      <c r="A5082" s="1351" t="s">
        <v>8943</v>
      </c>
      <c r="B5082" s="1244" t="s">
        <v>8938</v>
      </c>
      <c r="C5082" s="1244" t="s">
        <v>8936</v>
      </c>
      <c r="D5082" s="1352">
        <v>8862.4</v>
      </c>
    </row>
    <row r="5083" spans="1:4" s="977" customFormat="1" ht="18" customHeight="1" x14ac:dyDescent="0.2">
      <c r="A5083" s="1351" t="s">
        <v>8944</v>
      </c>
      <c r="B5083" s="1244" t="s">
        <v>8938</v>
      </c>
      <c r="C5083" s="1244" t="s">
        <v>8936</v>
      </c>
      <c r="D5083" s="1352">
        <v>8862.4</v>
      </c>
    </row>
    <row r="5084" spans="1:4" s="977" customFormat="1" ht="18" customHeight="1" x14ac:dyDescent="0.2">
      <c r="A5084" s="1351" t="s">
        <v>8945</v>
      </c>
      <c r="B5084" s="1244" t="s">
        <v>8938</v>
      </c>
      <c r="C5084" s="1244" t="s">
        <v>8936</v>
      </c>
      <c r="D5084" s="1352">
        <v>8862.4</v>
      </c>
    </row>
    <row r="5085" spans="1:4" s="977" customFormat="1" ht="18" customHeight="1" x14ac:dyDescent="0.2">
      <c r="A5085" s="1351" t="s">
        <v>8946</v>
      </c>
      <c r="B5085" s="1244" t="s">
        <v>8947</v>
      </c>
      <c r="C5085" s="1244" t="s">
        <v>8948</v>
      </c>
      <c r="D5085" s="1352">
        <v>96140.800000000003</v>
      </c>
    </row>
    <row r="5086" spans="1:4" s="977" customFormat="1" ht="18" customHeight="1" x14ac:dyDescent="0.2">
      <c r="A5086" s="1351" t="s">
        <v>8949</v>
      </c>
      <c r="B5086" s="1244" t="s">
        <v>8950</v>
      </c>
      <c r="C5086" s="1244" t="s">
        <v>8951</v>
      </c>
      <c r="D5086" s="1352">
        <v>36540</v>
      </c>
    </row>
    <row r="5087" spans="1:4" s="977" customFormat="1" ht="18" customHeight="1" x14ac:dyDescent="0.2">
      <c r="A5087" s="1351" t="s">
        <v>8952</v>
      </c>
      <c r="B5087" s="1244" t="s">
        <v>8953</v>
      </c>
      <c r="C5087" s="1244" t="s">
        <v>8954</v>
      </c>
      <c r="D5087" s="1352">
        <v>77459.320000000007</v>
      </c>
    </row>
    <row r="5088" spans="1:4" s="977" customFormat="1" ht="18" customHeight="1" x14ac:dyDescent="0.2">
      <c r="A5088" s="1351" t="s">
        <v>8955</v>
      </c>
      <c r="B5088" s="1244" t="s">
        <v>8956</v>
      </c>
      <c r="C5088" s="1244" t="s">
        <v>8957</v>
      </c>
      <c r="D5088" s="1352">
        <v>2981.2</v>
      </c>
    </row>
    <row r="5089" spans="1:4" s="977" customFormat="1" ht="18" customHeight="1" x14ac:dyDescent="0.2">
      <c r="A5089" s="1351" t="s">
        <v>8958</v>
      </c>
      <c r="B5089" s="1244" t="s">
        <v>3181</v>
      </c>
      <c r="C5089" s="1244" t="s">
        <v>3182</v>
      </c>
      <c r="D5089" s="1352">
        <v>1305.25</v>
      </c>
    </row>
    <row r="5090" spans="1:4" s="977" customFormat="1" ht="18" customHeight="1" x14ac:dyDescent="0.2">
      <c r="A5090" s="1351" t="s">
        <v>8959</v>
      </c>
      <c r="B5090" s="1244" t="s">
        <v>3181</v>
      </c>
      <c r="C5090" s="1244" t="s">
        <v>3182</v>
      </c>
      <c r="D5090" s="1352">
        <v>2699.93</v>
      </c>
    </row>
    <row r="5091" spans="1:4" s="977" customFormat="1" ht="18" customHeight="1" x14ac:dyDescent="0.2">
      <c r="A5091" s="1351" t="s">
        <v>8960</v>
      </c>
      <c r="B5091" s="1244" t="s">
        <v>5456</v>
      </c>
      <c r="C5091" s="1244" t="s">
        <v>5457</v>
      </c>
      <c r="D5091" s="1352">
        <v>1888.87</v>
      </c>
    </row>
    <row r="5092" spans="1:4" s="977" customFormat="1" ht="18" customHeight="1" x14ac:dyDescent="0.2">
      <c r="A5092" s="1351" t="s">
        <v>8961</v>
      </c>
      <c r="B5092" s="1244" t="s">
        <v>5456</v>
      </c>
      <c r="C5092" s="1244" t="s">
        <v>5457</v>
      </c>
      <c r="D5092" s="1352">
        <v>2185</v>
      </c>
    </row>
    <row r="5093" spans="1:4" s="977" customFormat="1" ht="18" customHeight="1" x14ac:dyDescent="0.2">
      <c r="A5093" s="1351" t="s">
        <v>8962</v>
      </c>
      <c r="B5093" s="1244" t="s">
        <v>8963</v>
      </c>
      <c r="C5093" s="1244" t="s">
        <v>8964</v>
      </c>
      <c r="D5093" s="1352">
        <v>11588.4</v>
      </c>
    </row>
    <row r="5094" spans="1:4" s="977" customFormat="1" ht="18" customHeight="1" x14ac:dyDescent="0.2">
      <c r="A5094" s="1351" t="s">
        <v>8965</v>
      </c>
      <c r="B5094" s="1244" t="s">
        <v>8963</v>
      </c>
      <c r="C5094" s="1244" t="s">
        <v>8964</v>
      </c>
      <c r="D5094" s="1352">
        <v>11588.4</v>
      </c>
    </row>
    <row r="5095" spans="1:4" s="977" customFormat="1" ht="18" customHeight="1" x14ac:dyDescent="0.2">
      <c r="A5095" s="1351" t="s">
        <v>8966</v>
      </c>
      <c r="B5095" s="1244" t="s">
        <v>8963</v>
      </c>
      <c r="C5095" s="1244" t="s">
        <v>8964</v>
      </c>
      <c r="D5095" s="1352">
        <v>11588.4</v>
      </c>
    </row>
    <row r="5096" spans="1:4" s="977" customFormat="1" ht="18" customHeight="1" x14ac:dyDescent="0.2">
      <c r="A5096" s="1351" t="s">
        <v>8967</v>
      </c>
      <c r="B5096" s="1244" t="s">
        <v>8968</v>
      </c>
      <c r="C5096" s="1244" t="s">
        <v>8969</v>
      </c>
      <c r="D5096" s="1352">
        <v>2349</v>
      </c>
    </row>
    <row r="5097" spans="1:4" s="977" customFormat="1" ht="18" customHeight="1" x14ac:dyDescent="0.2">
      <c r="A5097" s="1351" t="s">
        <v>8970</v>
      </c>
      <c r="B5097" s="1244" t="s">
        <v>8968</v>
      </c>
      <c r="C5097" s="1244" t="s">
        <v>8969</v>
      </c>
      <c r="D5097" s="1352">
        <v>2349</v>
      </c>
    </row>
    <row r="5098" spans="1:4" s="977" customFormat="1" ht="18" customHeight="1" x14ac:dyDescent="0.2">
      <c r="A5098" s="1351" t="s">
        <v>8971</v>
      </c>
      <c r="B5098" s="1244" t="s">
        <v>8972</v>
      </c>
      <c r="C5098" s="1244" t="s">
        <v>8973</v>
      </c>
      <c r="D5098" s="1352">
        <v>3499</v>
      </c>
    </row>
    <row r="5099" spans="1:4" s="977" customFormat="1" ht="18" customHeight="1" x14ac:dyDescent="0.2">
      <c r="A5099" s="1351" t="s">
        <v>8974</v>
      </c>
      <c r="B5099" s="1244" t="s">
        <v>8975</v>
      </c>
      <c r="C5099" s="1244" t="s">
        <v>8976</v>
      </c>
      <c r="D5099" s="1352">
        <v>13798.2</v>
      </c>
    </row>
    <row r="5100" spans="1:4" s="977" customFormat="1" ht="18" customHeight="1" x14ac:dyDescent="0.2">
      <c r="A5100" s="1351" t="s">
        <v>8977</v>
      </c>
      <c r="B5100" s="1244" t="s">
        <v>8978</v>
      </c>
      <c r="C5100" s="1244" t="s">
        <v>8979</v>
      </c>
      <c r="D5100" s="1352">
        <v>9152.4</v>
      </c>
    </row>
    <row r="5101" spans="1:4" s="977" customFormat="1" ht="18" customHeight="1" x14ac:dyDescent="0.2">
      <c r="A5101" s="1351" t="s">
        <v>8980</v>
      </c>
      <c r="B5101" s="1244" t="s">
        <v>8978</v>
      </c>
      <c r="C5101" s="1244" t="s">
        <v>8979</v>
      </c>
      <c r="D5101" s="1352">
        <v>9152.4</v>
      </c>
    </row>
    <row r="5102" spans="1:4" s="977" customFormat="1" ht="18" customHeight="1" x14ac:dyDescent="0.2">
      <c r="A5102" s="1351" t="s">
        <v>8981</v>
      </c>
      <c r="B5102" s="1244" t="s">
        <v>7700</v>
      </c>
      <c r="C5102" s="1244" t="s">
        <v>8926</v>
      </c>
      <c r="D5102" s="1352">
        <v>5916</v>
      </c>
    </row>
    <row r="5103" spans="1:4" s="977" customFormat="1" ht="18" customHeight="1" x14ac:dyDescent="0.2">
      <c r="A5103" s="1351" t="s">
        <v>8982</v>
      </c>
      <c r="B5103" s="1244" t="s">
        <v>8983</v>
      </c>
      <c r="C5103" s="1244" t="s">
        <v>8984</v>
      </c>
      <c r="D5103" s="1352">
        <v>6844</v>
      </c>
    </row>
    <row r="5104" spans="1:4" s="977" customFormat="1" ht="18" customHeight="1" x14ac:dyDescent="0.2">
      <c r="A5104" s="1351" t="s">
        <v>8985</v>
      </c>
      <c r="B5104" s="1244" t="s">
        <v>8986</v>
      </c>
      <c r="C5104" s="1244" t="s">
        <v>8987</v>
      </c>
      <c r="D5104" s="1352">
        <v>4556</v>
      </c>
    </row>
    <row r="5105" spans="1:4" s="977" customFormat="1" ht="18" customHeight="1" x14ac:dyDescent="0.2">
      <c r="A5105" s="1351" t="s">
        <v>8988</v>
      </c>
      <c r="B5105" s="1244" t="s">
        <v>8989</v>
      </c>
      <c r="C5105" s="1244" t="s">
        <v>8990</v>
      </c>
      <c r="D5105" s="1352">
        <v>4275.0600000000004</v>
      </c>
    </row>
    <row r="5106" spans="1:4" s="977" customFormat="1" ht="18" customHeight="1" x14ac:dyDescent="0.2">
      <c r="A5106" s="1351" t="s">
        <v>8991</v>
      </c>
      <c r="B5106" s="1244" t="s">
        <v>1425</v>
      </c>
      <c r="C5106" s="1244" t="s">
        <v>1426</v>
      </c>
      <c r="D5106" s="1352">
        <v>347.3</v>
      </c>
    </row>
    <row r="5107" spans="1:4" s="977" customFormat="1" ht="18" customHeight="1" x14ac:dyDescent="0.2">
      <c r="A5107" s="1351" t="s">
        <v>8992</v>
      </c>
      <c r="B5107" s="1244" t="s">
        <v>8993</v>
      </c>
      <c r="C5107" s="1244" t="s">
        <v>8994</v>
      </c>
      <c r="D5107" s="1352">
        <v>19140</v>
      </c>
    </row>
    <row r="5108" spans="1:4" s="977" customFormat="1" ht="18" customHeight="1" x14ac:dyDescent="0.2">
      <c r="A5108" s="1351" t="s">
        <v>8995</v>
      </c>
      <c r="B5108" s="1244" t="s">
        <v>8996</v>
      </c>
      <c r="C5108" s="1244" t="s">
        <v>8997</v>
      </c>
      <c r="D5108" s="1352">
        <v>7638.6</v>
      </c>
    </row>
    <row r="5109" spans="1:4" s="977" customFormat="1" ht="18" customHeight="1" x14ac:dyDescent="0.2">
      <c r="A5109" s="1351" t="s">
        <v>8998</v>
      </c>
      <c r="B5109" s="1244" t="s">
        <v>8996</v>
      </c>
      <c r="C5109" s="1244" t="s">
        <v>8997</v>
      </c>
      <c r="D5109" s="1352">
        <v>7638.6</v>
      </c>
    </row>
    <row r="5110" spans="1:4" s="977" customFormat="1" ht="18" customHeight="1" x14ac:dyDescent="0.2">
      <c r="A5110" s="1351" t="s">
        <v>8999</v>
      </c>
      <c r="B5110" s="1244" t="s">
        <v>8996</v>
      </c>
      <c r="C5110" s="1244" t="s">
        <v>8997</v>
      </c>
      <c r="D5110" s="1352">
        <v>7638.6</v>
      </c>
    </row>
    <row r="5111" spans="1:4" s="977" customFormat="1" ht="18" customHeight="1" x14ac:dyDescent="0.2">
      <c r="A5111" s="1351" t="s">
        <v>9000</v>
      </c>
      <c r="B5111" s="1244" t="s">
        <v>8996</v>
      </c>
      <c r="C5111" s="1244" t="s">
        <v>8997</v>
      </c>
      <c r="D5111" s="1352">
        <v>7638.6</v>
      </c>
    </row>
    <row r="5112" spans="1:4" s="977" customFormat="1" ht="18" customHeight="1" x14ac:dyDescent="0.2">
      <c r="A5112" s="1351" t="s">
        <v>9001</v>
      </c>
      <c r="B5112" s="1244" t="s">
        <v>8996</v>
      </c>
      <c r="C5112" s="1244" t="s">
        <v>8997</v>
      </c>
      <c r="D5112" s="1352">
        <v>7638.6</v>
      </c>
    </row>
    <row r="5113" spans="1:4" s="977" customFormat="1" ht="18" customHeight="1" x14ac:dyDescent="0.2">
      <c r="A5113" s="1351" t="s">
        <v>9002</v>
      </c>
      <c r="B5113" s="1244" t="s">
        <v>8996</v>
      </c>
      <c r="C5113" s="1244" t="s">
        <v>8997</v>
      </c>
      <c r="D5113" s="1352">
        <v>7638.6</v>
      </c>
    </row>
    <row r="5114" spans="1:4" s="977" customFormat="1" ht="18" customHeight="1" x14ac:dyDescent="0.2">
      <c r="A5114" s="1351" t="s">
        <v>9003</v>
      </c>
      <c r="B5114" s="1244" t="s">
        <v>8996</v>
      </c>
      <c r="C5114" s="1244" t="s">
        <v>8997</v>
      </c>
      <c r="D5114" s="1352">
        <v>7638.6</v>
      </c>
    </row>
    <row r="5115" spans="1:4" s="977" customFormat="1" ht="18" customHeight="1" x14ac:dyDescent="0.2">
      <c r="A5115" s="1351" t="s">
        <v>9004</v>
      </c>
      <c r="B5115" s="1244" t="s">
        <v>9005</v>
      </c>
      <c r="C5115" s="1244" t="s">
        <v>9006</v>
      </c>
      <c r="D5115" s="1352">
        <v>10810.49</v>
      </c>
    </row>
    <row r="5116" spans="1:4" s="977" customFormat="1" ht="18" customHeight="1" x14ac:dyDescent="0.2">
      <c r="A5116" s="1351" t="s">
        <v>9007</v>
      </c>
      <c r="B5116" s="1244" t="s">
        <v>9005</v>
      </c>
      <c r="C5116" s="1244" t="s">
        <v>9006</v>
      </c>
      <c r="D5116" s="1352">
        <v>10810.49</v>
      </c>
    </row>
    <row r="5117" spans="1:4" s="977" customFormat="1" ht="18" customHeight="1" x14ac:dyDescent="0.2">
      <c r="A5117" s="1351" t="s">
        <v>9008</v>
      </c>
      <c r="B5117" s="1244" t="s">
        <v>2313</v>
      </c>
      <c r="C5117" s="1244" t="s">
        <v>2314</v>
      </c>
      <c r="D5117" s="1352">
        <v>948.29</v>
      </c>
    </row>
    <row r="5118" spans="1:4" s="977" customFormat="1" ht="18" customHeight="1" x14ac:dyDescent="0.2">
      <c r="A5118" s="1351" t="s">
        <v>9009</v>
      </c>
      <c r="B5118" s="1244" t="s">
        <v>9005</v>
      </c>
      <c r="C5118" s="1244" t="s">
        <v>9006</v>
      </c>
      <c r="D5118" s="1352">
        <v>10810.49</v>
      </c>
    </row>
    <row r="5119" spans="1:4" s="977" customFormat="1" ht="18" customHeight="1" x14ac:dyDescent="0.2">
      <c r="A5119" s="1351" t="s">
        <v>9010</v>
      </c>
      <c r="B5119" s="1244" t="s">
        <v>9005</v>
      </c>
      <c r="C5119" s="1244" t="s">
        <v>9006</v>
      </c>
      <c r="D5119" s="1352">
        <v>10810.49</v>
      </c>
    </row>
    <row r="5120" spans="1:4" s="977" customFormat="1" ht="18" customHeight="1" x14ac:dyDescent="0.2">
      <c r="A5120" s="1351" t="s">
        <v>9011</v>
      </c>
      <c r="B5120" s="1244" t="s">
        <v>9005</v>
      </c>
      <c r="C5120" s="1244" t="s">
        <v>9006</v>
      </c>
      <c r="D5120" s="1352">
        <v>10810.49</v>
      </c>
    </row>
    <row r="5121" spans="1:4" s="977" customFormat="1" ht="18" customHeight="1" x14ac:dyDescent="0.2">
      <c r="A5121" s="1351" t="s">
        <v>9012</v>
      </c>
      <c r="B5121" s="1244" t="s">
        <v>9005</v>
      </c>
      <c r="C5121" s="1244" t="s">
        <v>9006</v>
      </c>
      <c r="D5121" s="1352">
        <v>10810.49</v>
      </c>
    </row>
    <row r="5122" spans="1:4" s="977" customFormat="1" ht="18" customHeight="1" x14ac:dyDescent="0.2">
      <c r="A5122" s="1351" t="s">
        <v>9013</v>
      </c>
      <c r="B5122" s="1244" t="s">
        <v>9014</v>
      </c>
      <c r="C5122" s="1244" t="s">
        <v>9015</v>
      </c>
      <c r="D5122" s="1352">
        <v>21822.26</v>
      </c>
    </row>
    <row r="5123" spans="1:4" s="977" customFormat="1" ht="18" customHeight="1" x14ac:dyDescent="0.2">
      <c r="A5123" s="1351" t="s">
        <v>9016</v>
      </c>
      <c r="B5123" s="1244" t="s">
        <v>9014</v>
      </c>
      <c r="C5123" s="1244" t="s">
        <v>9015</v>
      </c>
      <c r="D5123" s="1352">
        <v>21822.26</v>
      </c>
    </row>
    <row r="5124" spans="1:4" s="977" customFormat="1" ht="18" customHeight="1" x14ac:dyDescent="0.2">
      <c r="A5124" s="1351" t="s">
        <v>9017</v>
      </c>
      <c r="B5124" s="1244" t="s">
        <v>9014</v>
      </c>
      <c r="C5124" s="1244" t="s">
        <v>9015</v>
      </c>
      <c r="D5124" s="1352">
        <v>21822.26</v>
      </c>
    </row>
    <row r="5125" spans="1:4" s="977" customFormat="1" ht="18" customHeight="1" x14ac:dyDescent="0.2">
      <c r="A5125" s="1351" t="s">
        <v>9018</v>
      </c>
      <c r="B5125" s="1244" t="s">
        <v>9014</v>
      </c>
      <c r="C5125" s="1244" t="s">
        <v>9015</v>
      </c>
      <c r="D5125" s="1352">
        <v>21822.29</v>
      </c>
    </row>
    <row r="5126" spans="1:4" s="977" customFormat="1" ht="18" customHeight="1" x14ac:dyDescent="0.2">
      <c r="A5126" s="1351" t="s">
        <v>9019</v>
      </c>
      <c r="B5126" s="1244" t="s">
        <v>9020</v>
      </c>
      <c r="C5126" s="1244" t="s">
        <v>9021</v>
      </c>
      <c r="D5126" s="1352">
        <v>7559.52</v>
      </c>
    </row>
    <row r="5127" spans="1:4" s="977" customFormat="1" ht="18" customHeight="1" x14ac:dyDescent="0.2">
      <c r="A5127" s="1351" t="s">
        <v>9022</v>
      </c>
      <c r="B5127" s="1244" t="s">
        <v>1659</v>
      </c>
      <c r="C5127" s="1244" t="s">
        <v>8166</v>
      </c>
      <c r="D5127" s="1352">
        <v>1</v>
      </c>
    </row>
    <row r="5128" spans="1:4" s="977" customFormat="1" ht="18" customHeight="1" x14ac:dyDescent="0.2">
      <c r="A5128" s="1351" t="s">
        <v>9023</v>
      </c>
      <c r="B5128" s="1244" t="s">
        <v>9020</v>
      </c>
      <c r="C5128" s="1244" t="s">
        <v>9021</v>
      </c>
      <c r="D5128" s="1352">
        <v>7559.52</v>
      </c>
    </row>
    <row r="5129" spans="1:4" s="977" customFormat="1" ht="18" customHeight="1" x14ac:dyDescent="0.2">
      <c r="A5129" s="1351" t="s">
        <v>9024</v>
      </c>
      <c r="B5129" s="1244" t="s">
        <v>9025</v>
      </c>
      <c r="C5129" s="1244" t="s">
        <v>9026</v>
      </c>
      <c r="D5129" s="1352">
        <v>9507.99</v>
      </c>
    </row>
    <row r="5130" spans="1:4" s="977" customFormat="1" ht="18" customHeight="1" x14ac:dyDescent="0.2">
      <c r="A5130" s="1351" t="s">
        <v>9027</v>
      </c>
      <c r="B5130" s="1244" t="s">
        <v>7520</v>
      </c>
      <c r="C5130" s="1244" t="s">
        <v>9028</v>
      </c>
      <c r="D5130" s="1352">
        <v>19880.349999999999</v>
      </c>
    </row>
    <row r="5131" spans="1:4" s="977" customFormat="1" ht="18" customHeight="1" x14ac:dyDescent="0.2">
      <c r="A5131" s="1351" t="s">
        <v>9029</v>
      </c>
      <c r="B5131" s="1244" t="s">
        <v>9030</v>
      </c>
      <c r="C5131" s="1244" t="s">
        <v>9031</v>
      </c>
      <c r="D5131" s="1352">
        <v>14094</v>
      </c>
    </row>
    <row r="5132" spans="1:4" s="977" customFormat="1" ht="18" customHeight="1" x14ac:dyDescent="0.2">
      <c r="A5132" s="1351" t="s">
        <v>9032</v>
      </c>
      <c r="B5132" s="1244" t="s">
        <v>9030</v>
      </c>
      <c r="C5132" s="1244" t="s">
        <v>9031</v>
      </c>
      <c r="D5132" s="1352">
        <v>14094</v>
      </c>
    </row>
    <row r="5133" spans="1:4" s="977" customFormat="1" ht="18" customHeight="1" x14ac:dyDescent="0.2">
      <c r="A5133" s="1351" t="s">
        <v>9033</v>
      </c>
      <c r="B5133" s="1244" t="s">
        <v>9030</v>
      </c>
      <c r="C5133" s="1244" t="s">
        <v>9034</v>
      </c>
      <c r="D5133" s="1352">
        <v>14094</v>
      </c>
    </row>
    <row r="5134" spans="1:4" s="977" customFormat="1" ht="18" customHeight="1" x14ac:dyDescent="0.2">
      <c r="A5134" s="1351" t="s">
        <v>9035</v>
      </c>
      <c r="B5134" s="1244" t="s">
        <v>9036</v>
      </c>
      <c r="C5134" s="1244" t="s">
        <v>9037</v>
      </c>
      <c r="D5134" s="1352">
        <v>2795.6</v>
      </c>
    </row>
    <row r="5135" spans="1:4" s="977" customFormat="1" ht="18" customHeight="1" x14ac:dyDescent="0.2">
      <c r="A5135" s="1351" t="s">
        <v>9038</v>
      </c>
      <c r="B5135" s="1244" t="s">
        <v>4359</v>
      </c>
      <c r="C5135" s="1244" t="s">
        <v>9039</v>
      </c>
      <c r="D5135" s="1352">
        <v>4200</v>
      </c>
    </row>
    <row r="5136" spans="1:4" s="977" customFormat="1" ht="18" customHeight="1" x14ac:dyDescent="0.2">
      <c r="A5136" s="1351" t="s">
        <v>9040</v>
      </c>
      <c r="B5136" s="1244" t="s">
        <v>9041</v>
      </c>
      <c r="C5136" s="1245"/>
      <c r="D5136" s="1352">
        <v>15597.42</v>
      </c>
    </row>
    <row r="5137" spans="1:4" s="977" customFormat="1" ht="18" customHeight="1" x14ac:dyDescent="0.2">
      <c r="A5137" s="1351" t="s">
        <v>9042</v>
      </c>
      <c r="B5137" s="1244" t="s">
        <v>9043</v>
      </c>
      <c r="C5137" s="1244" t="s">
        <v>9044</v>
      </c>
      <c r="D5137" s="1352">
        <v>7540</v>
      </c>
    </row>
    <row r="5138" spans="1:4" s="977" customFormat="1" ht="18" customHeight="1" x14ac:dyDescent="0.2">
      <c r="A5138" s="1351" t="s">
        <v>9045</v>
      </c>
      <c r="B5138" s="1244" t="s">
        <v>9043</v>
      </c>
      <c r="C5138" s="1244" t="s">
        <v>9044</v>
      </c>
      <c r="D5138" s="1352">
        <v>7540</v>
      </c>
    </row>
    <row r="5139" spans="1:4" s="977" customFormat="1" ht="18" customHeight="1" x14ac:dyDescent="0.2">
      <c r="A5139" s="1351" t="s">
        <v>9046</v>
      </c>
      <c r="B5139" s="1244" t="s">
        <v>9047</v>
      </c>
      <c r="C5139" s="1244" t="s">
        <v>9048</v>
      </c>
      <c r="D5139" s="1352">
        <v>328.9</v>
      </c>
    </row>
    <row r="5140" spans="1:4" s="977" customFormat="1" ht="18" customHeight="1" x14ac:dyDescent="0.2">
      <c r="A5140" s="1351" t="s">
        <v>9049</v>
      </c>
      <c r="B5140" s="1244" t="s">
        <v>9050</v>
      </c>
      <c r="C5140" s="1244" t="s">
        <v>9051</v>
      </c>
      <c r="D5140" s="1352">
        <v>29699.99</v>
      </c>
    </row>
    <row r="5141" spans="1:4" s="977" customFormat="1" ht="18" customHeight="1" x14ac:dyDescent="0.2">
      <c r="A5141" s="1351" t="s">
        <v>9052</v>
      </c>
      <c r="B5141" s="1244" t="s">
        <v>9050</v>
      </c>
      <c r="C5141" s="1244" t="s">
        <v>9051</v>
      </c>
      <c r="D5141" s="1352">
        <v>29699.99</v>
      </c>
    </row>
    <row r="5142" spans="1:4" s="977" customFormat="1" ht="18" customHeight="1" x14ac:dyDescent="0.2">
      <c r="A5142" s="1351" t="s">
        <v>9053</v>
      </c>
      <c r="B5142" s="1244" t="s">
        <v>9054</v>
      </c>
      <c r="C5142" s="1245"/>
      <c r="D5142" s="1352">
        <v>29696</v>
      </c>
    </row>
    <row r="5143" spans="1:4" s="977" customFormat="1" ht="18" customHeight="1" x14ac:dyDescent="0.2">
      <c r="A5143" s="1351" t="s">
        <v>9055</v>
      </c>
      <c r="B5143" s="1244" t="s">
        <v>9056</v>
      </c>
      <c r="C5143" s="1244" t="s">
        <v>9057</v>
      </c>
      <c r="D5143" s="1352">
        <v>53870.77</v>
      </c>
    </row>
    <row r="5144" spans="1:4" s="977" customFormat="1" ht="18" customHeight="1" x14ac:dyDescent="0.2">
      <c r="A5144" s="1351" t="s">
        <v>9058</v>
      </c>
      <c r="B5144" s="1244" t="s">
        <v>9056</v>
      </c>
      <c r="C5144" s="1244" t="s">
        <v>9057</v>
      </c>
      <c r="D5144" s="1352">
        <v>53870.77</v>
      </c>
    </row>
    <row r="5145" spans="1:4" s="977" customFormat="1" ht="18" customHeight="1" x14ac:dyDescent="0.2">
      <c r="A5145" s="1351" t="s">
        <v>9059</v>
      </c>
      <c r="B5145" s="1244" t="s">
        <v>9056</v>
      </c>
      <c r="C5145" s="1244" t="s">
        <v>9057</v>
      </c>
      <c r="D5145" s="1352">
        <v>53870.77</v>
      </c>
    </row>
    <row r="5146" spans="1:4" s="977" customFormat="1" ht="18" customHeight="1" x14ac:dyDescent="0.2">
      <c r="A5146" s="1351" t="s">
        <v>9060</v>
      </c>
      <c r="B5146" s="1244" t="s">
        <v>9056</v>
      </c>
      <c r="C5146" s="1244" t="s">
        <v>9057</v>
      </c>
      <c r="D5146" s="1352">
        <v>53870.77</v>
      </c>
    </row>
    <row r="5147" spans="1:4" s="977" customFormat="1" ht="18" customHeight="1" x14ac:dyDescent="0.2">
      <c r="A5147" s="1351" t="s">
        <v>9061</v>
      </c>
      <c r="B5147" s="1244" t="s">
        <v>9062</v>
      </c>
      <c r="C5147" s="1244" t="s">
        <v>9063</v>
      </c>
      <c r="D5147" s="1352">
        <v>8477.16</v>
      </c>
    </row>
    <row r="5148" spans="1:4" s="977" customFormat="1" ht="18" customHeight="1" x14ac:dyDescent="0.2">
      <c r="A5148" s="1351" t="s">
        <v>9064</v>
      </c>
      <c r="B5148" s="1244" t="s">
        <v>9062</v>
      </c>
      <c r="C5148" s="1244" t="s">
        <v>9063</v>
      </c>
      <c r="D5148" s="1352">
        <v>8477.16</v>
      </c>
    </row>
    <row r="5149" spans="1:4" s="977" customFormat="1" ht="18" customHeight="1" x14ac:dyDescent="0.2">
      <c r="A5149" s="1351" t="s">
        <v>9065</v>
      </c>
      <c r="B5149" s="1244" t="s">
        <v>9066</v>
      </c>
      <c r="C5149" s="1244" t="s">
        <v>9067</v>
      </c>
      <c r="D5149" s="1352">
        <v>32431.73</v>
      </c>
    </row>
    <row r="5150" spans="1:4" s="977" customFormat="1" ht="18" customHeight="1" x14ac:dyDescent="0.2">
      <c r="A5150" s="1351" t="s">
        <v>9068</v>
      </c>
      <c r="B5150" s="1244" t="s">
        <v>9069</v>
      </c>
      <c r="C5150" s="1244" t="s">
        <v>9070</v>
      </c>
      <c r="D5150" s="1352">
        <v>68329.429999999993</v>
      </c>
    </row>
    <row r="5151" spans="1:4" s="977" customFormat="1" ht="18" customHeight="1" x14ac:dyDescent="0.2">
      <c r="A5151" s="1351" t="s">
        <v>9071</v>
      </c>
      <c r="B5151" s="1244" t="s">
        <v>9072</v>
      </c>
      <c r="C5151" s="1244" t="s">
        <v>9073</v>
      </c>
      <c r="D5151" s="1352">
        <v>24724</v>
      </c>
    </row>
    <row r="5152" spans="1:4" s="977" customFormat="1" ht="18" customHeight="1" x14ac:dyDescent="0.2">
      <c r="A5152" s="1351" t="s">
        <v>9074</v>
      </c>
      <c r="B5152" s="1244" t="s">
        <v>9075</v>
      </c>
      <c r="C5152" s="1244" t="s">
        <v>9076</v>
      </c>
      <c r="D5152" s="1352">
        <v>2846.23</v>
      </c>
    </row>
    <row r="5153" spans="1:4" s="977" customFormat="1" ht="18" customHeight="1" x14ac:dyDescent="0.2">
      <c r="A5153" s="1351" t="s">
        <v>9077</v>
      </c>
      <c r="B5153" s="1244" t="s">
        <v>9075</v>
      </c>
      <c r="C5153" s="1244" t="s">
        <v>9076</v>
      </c>
      <c r="D5153" s="1352">
        <v>2846.23</v>
      </c>
    </row>
    <row r="5154" spans="1:4" s="977" customFormat="1" ht="18" customHeight="1" x14ac:dyDescent="0.2">
      <c r="A5154" s="1351" t="s">
        <v>9078</v>
      </c>
      <c r="B5154" s="1244" t="s">
        <v>9075</v>
      </c>
      <c r="C5154" s="1244" t="s">
        <v>9076</v>
      </c>
      <c r="D5154" s="1352">
        <v>2846.23</v>
      </c>
    </row>
    <row r="5155" spans="1:4" s="977" customFormat="1" ht="18" customHeight="1" x14ac:dyDescent="0.2">
      <c r="A5155" s="1351" t="s">
        <v>9079</v>
      </c>
      <c r="B5155" s="1244" t="s">
        <v>9075</v>
      </c>
      <c r="C5155" s="1244" t="s">
        <v>9076</v>
      </c>
      <c r="D5155" s="1352">
        <v>2846.23</v>
      </c>
    </row>
    <row r="5156" spans="1:4" s="977" customFormat="1" ht="18" customHeight="1" x14ac:dyDescent="0.2">
      <c r="A5156" s="1351" t="s">
        <v>9080</v>
      </c>
      <c r="B5156" s="1244" t="s">
        <v>9075</v>
      </c>
      <c r="C5156" s="1244" t="s">
        <v>9076</v>
      </c>
      <c r="D5156" s="1352">
        <v>2846.23</v>
      </c>
    </row>
    <row r="5157" spans="1:4" s="977" customFormat="1" ht="18" customHeight="1" x14ac:dyDescent="0.2">
      <c r="A5157" s="1351" t="s">
        <v>9081</v>
      </c>
      <c r="B5157" s="1244" t="s">
        <v>9075</v>
      </c>
      <c r="C5157" s="1244" t="s">
        <v>9076</v>
      </c>
      <c r="D5157" s="1352">
        <v>2846.29</v>
      </c>
    </row>
    <row r="5158" spans="1:4" s="977" customFormat="1" ht="18" customHeight="1" x14ac:dyDescent="0.2">
      <c r="A5158" s="1351" t="s">
        <v>9082</v>
      </c>
      <c r="B5158" s="1244" t="s">
        <v>2313</v>
      </c>
      <c r="C5158" s="1244" t="s">
        <v>2314</v>
      </c>
      <c r="D5158" s="1352">
        <v>645.14</v>
      </c>
    </row>
    <row r="5159" spans="1:4" s="977" customFormat="1" ht="18" customHeight="1" x14ac:dyDescent="0.2">
      <c r="A5159" s="1351" t="s">
        <v>9083</v>
      </c>
      <c r="B5159" s="1244" t="s">
        <v>9084</v>
      </c>
      <c r="C5159" s="1244" t="s">
        <v>9085</v>
      </c>
      <c r="D5159" s="1352">
        <v>23084</v>
      </c>
    </row>
    <row r="5160" spans="1:4" s="977" customFormat="1" ht="18" customHeight="1" x14ac:dyDescent="0.2">
      <c r="A5160" s="1351" t="s">
        <v>9086</v>
      </c>
      <c r="B5160" s="1244" t="s">
        <v>9087</v>
      </c>
      <c r="C5160" s="1244" t="s">
        <v>9088</v>
      </c>
      <c r="D5160" s="1352">
        <v>4350</v>
      </c>
    </row>
    <row r="5161" spans="1:4" s="977" customFormat="1" ht="18" customHeight="1" x14ac:dyDescent="0.2">
      <c r="A5161" s="1351" t="s">
        <v>9089</v>
      </c>
      <c r="B5161" s="1244" t="s">
        <v>9087</v>
      </c>
      <c r="C5161" s="1244" t="s">
        <v>9088</v>
      </c>
      <c r="D5161" s="1352">
        <v>4350</v>
      </c>
    </row>
    <row r="5162" spans="1:4" s="977" customFormat="1" ht="18" customHeight="1" x14ac:dyDescent="0.2">
      <c r="A5162" s="1351" t="s">
        <v>9090</v>
      </c>
      <c r="B5162" s="1244" t="s">
        <v>9087</v>
      </c>
      <c r="C5162" s="1244" t="s">
        <v>9088</v>
      </c>
      <c r="D5162" s="1352">
        <v>4350</v>
      </c>
    </row>
    <row r="5163" spans="1:4" s="977" customFormat="1" ht="18" customHeight="1" x14ac:dyDescent="0.2">
      <c r="A5163" s="1351" t="s">
        <v>9091</v>
      </c>
      <c r="B5163" s="1244" t="s">
        <v>9087</v>
      </c>
      <c r="C5163" s="1244" t="s">
        <v>9088</v>
      </c>
      <c r="D5163" s="1352">
        <v>4350</v>
      </c>
    </row>
    <row r="5164" spans="1:4" s="977" customFormat="1" ht="18" customHeight="1" x14ac:dyDescent="0.2">
      <c r="A5164" s="1351" t="s">
        <v>9092</v>
      </c>
      <c r="B5164" s="1244" t="s">
        <v>9093</v>
      </c>
      <c r="C5164" s="1244" t="s">
        <v>9094</v>
      </c>
      <c r="D5164" s="1352">
        <v>4968.1099999999997</v>
      </c>
    </row>
    <row r="5165" spans="1:4" s="977" customFormat="1" ht="18" customHeight="1" x14ac:dyDescent="0.2">
      <c r="A5165" s="1351" t="s">
        <v>9095</v>
      </c>
      <c r="B5165" s="1244" t="s">
        <v>9096</v>
      </c>
      <c r="C5165" s="1244" t="s">
        <v>9097</v>
      </c>
      <c r="D5165" s="1352">
        <v>391</v>
      </c>
    </row>
    <row r="5166" spans="1:4" s="977" customFormat="1" ht="18" customHeight="1" x14ac:dyDescent="0.2">
      <c r="A5166" s="1351" t="s">
        <v>9098</v>
      </c>
      <c r="B5166" s="1244" t="s">
        <v>9099</v>
      </c>
      <c r="C5166" s="1244" t="s">
        <v>9100</v>
      </c>
      <c r="D5166" s="1352">
        <v>2642.77</v>
      </c>
    </row>
    <row r="5167" spans="1:4" s="977" customFormat="1" ht="18" customHeight="1" x14ac:dyDescent="0.2">
      <c r="A5167" s="1351" t="s">
        <v>9101</v>
      </c>
      <c r="B5167" s="1244" t="s">
        <v>9102</v>
      </c>
      <c r="C5167" s="1244" t="s">
        <v>9103</v>
      </c>
      <c r="D5167" s="1352">
        <v>828</v>
      </c>
    </row>
    <row r="5168" spans="1:4" s="977" customFormat="1" ht="18" customHeight="1" x14ac:dyDescent="0.2">
      <c r="A5168" s="1351" t="s">
        <v>9104</v>
      </c>
      <c r="B5168" s="1244" t="s">
        <v>9105</v>
      </c>
      <c r="C5168" s="1244" t="s">
        <v>9106</v>
      </c>
      <c r="D5168" s="1352">
        <v>862.5</v>
      </c>
    </row>
    <row r="5169" spans="1:4" s="977" customFormat="1" ht="18" customHeight="1" x14ac:dyDescent="0.2">
      <c r="A5169" s="1351" t="s">
        <v>9107</v>
      </c>
      <c r="B5169" s="1244" t="s">
        <v>9096</v>
      </c>
      <c r="C5169" s="1244" t="s">
        <v>9097</v>
      </c>
      <c r="D5169" s="1352">
        <v>391</v>
      </c>
    </row>
    <row r="5170" spans="1:4" s="977" customFormat="1" ht="18" customHeight="1" x14ac:dyDescent="0.2">
      <c r="A5170" s="1351" t="s">
        <v>9108</v>
      </c>
      <c r="B5170" s="1244" t="s">
        <v>9096</v>
      </c>
      <c r="C5170" s="1244" t="s">
        <v>9097</v>
      </c>
      <c r="D5170" s="1352">
        <v>391</v>
      </c>
    </row>
    <row r="5171" spans="1:4" s="977" customFormat="1" ht="18" customHeight="1" x14ac:dyDescent="0.2">
      <c r="A5171" s="1351" t="s">
        <v>9109</v>
      </c>
      <c r="B5171" s="1244" t="s">
        <v>9096</v>
      </c>
      <c r="C5171" s="1244" t="s">
        <v>9097</v>
      </c>
      <c r="D5171" s="1352">
        <v>391</v>
      </c>
    </row>
    <row r="5172" spans="1:4" s="977" customFormat="1" ht="18" customHeight="1" x14ac:dyDescent="0.2">
      <c r="A5172" s="1351" t="s">
        <v>9110</v>
      </c>
      <c r="B5172" s="1244" t="s">
        <v>9096</v>
      </c>
      <c r="C5172" s="1244" t="s">
        <v>9097</v>
      </c>
      <c r="D5172" s="1352">
        <v>391</v>
      </c>
    </row>
    <row r="5173" spans="1:4" s="977" customFormat="1" ht="18" customHeight="1" x14ac:dyDescent="0.2">
      <c r="A5173" s="1351" t="s">
        <v>9111</v>
      </c>
      <c r="B5173" s="1244" t="s">
        <v>9096</v>
      </c>
      <c r="C5173" s="1244" t="s">
        <v>9097</v>
      </c>
      <c r="D5173" s="1352">
        <v>391</v>
      </c>
    </row>
    <row r="5174" spans="1:4" s="977" customFormat="1" ht="18" customHeight="1" x14ac:dyDescent="0.2">
      <c r="A5174" s="1351" t="s">
        <v>9112</v>
      </c>
      <c r="B5174" s="1244" t="s">
        <v>9113</v>
      </c>
      <c r="C5174" s="1244" t="s">
        <v>9114</v>
      </c>
      <c r="D5174" s="1352">
        <v>12644</v>
      </c>
    </row>
    <row r="5175" spans="1:4" s="977" customFormat="1" ht="18" customHeight="1" x14ac:dyDescent="0.2">
      <c r="A5175" s="1351" t="s">
        <v>9115</v>
      </c>
      <c r="B5175" s="1244" t="s">
        <v>9113</v>
      </c>
      <c r="C5175" s="1244" t="s">
        <v>9114</v>
      </c>
      <c r="D5175" s="1352">
        <v>12644</v>
      </c>
    </row>
    <row r="5176" spans="1:4" s="977" customFormat="1" ht="18" customHeight="1" x14ac:dyDescent="0.2">
      <c r="A5176" s="1351" t="s">
        <v>9116</v>
      </c>
      <c r="B5176" s="1244" t="s">
        <v>9096</v>
      </c>
      <c r="C5176" s="1244" t="s">
        <v>9097</v>
      </c>
      <c r="D5176" s="1352">
        <v>391</v>
      </c>
    </row>
    <row r="5177" spans="1:4" s="977" customFormat="1" ht="18" customHeight="1" x14ac:dyDescent="0.2">
      <c r="A5177" s="1351" t="s">
        <v>9117</v>
      </c>
      <c r="B5177" s="1244" t="s">
        <v>9118</v>
      </c>
      <c r="C5177" s="1244" t="s">
        <v>9119</v>
      </c>
      <c r="D5177" s="1352">
        <v>2354.8000000000002</v>
      </c>
    </row>
    <row r="5178" spans="1:4" s="977" customFormat="1" ht="18" customHeight="1" x14ac:dyDescent="0.2">
      <c r="A5178" s="1351" t="s">
        <v>9120</v>
      </c>
      <c r="B5178" s="1244" t="s">
        <v>9118</v>
      </c>
      <c r="C5178" s="1244" t="s">
        <v>9119</v>
      </c>
      <c r="D5178" s="1352">
        <v>2354.8000000000002</v>
      </c>
    </row>
    <row r="5179" spans="1:4" s="977" customFormat="1" ht="18" customHeight="1" x14ac:dyDescent="0.2">
      <c r="A5179" s="1351" t="s">
        <v>9121</v>
      </c>
      <c r="B5179" s="1244" t="s">
        <v>9118</v>
      </c>
      <c r="C5179" s="1244" t="s">
        <v>9119</v>
      </c>
      <c r="D5179" s="1352">
        <v>2354.8000000000002</v>
      </c>
    </row>
    <row r="5180" spans="1:4" s="977" customFormat="1" ht="18" customHeight="1" x14ac:dyDescent="0.2">
      <c r="A5180" s="1351" t="s">
        <v>9122</v>
      </c>
      <c r="B5180" s="1244" t="s">
        <v>9123</v>
      </c>
      <c r="C5180" s="1244" t="s">
        <v>9124</v>
      </c>
      <c r="D5180" s="1352">
        <v>4490.3599999999997</v>
      </c>
    </row>
    <row r="5181" spans="1:4" s="977" customFormat="1" ht="18" customHeight="1" x14ac:dyDescent="0.2">
      <c r="A5181" s="1351" t="s">
        <v>9125</v>
      </c>
      <c r="B5181" s="1244" t="s">
        <v>9126</v>
      </c>
      <c r="C5181" s="1244" t="s">
        <v>9127</v>
      </c>
      <c r="D5181" s="1352">
        <v>17997.98</v>
      </c>
    </row>
    <row r="5182" spans="1:4" s="977" customFormat="1" ht="18" customHeight="1" x14ac:dyDescent="0.2">
      <c r="A5182" s="1351" t="s">
        <v>9128</v>
      </c>
      <c r="B5182" s="1244" t="s">
        <v>9123</v>
      </c>
      <c r="C5182" s="1244" t="s">
        <v>9124</v>
      </c>
      <c r="D5182" s="1352">
        <v>4988.9399999999996</v>
      </c>
    </row>
    <row r="5183" spans="1:4" s="977" customFormat="1" ht="18" customHeight="1" x14ac:dyDescent="0.2">
      <c r="A5183" s="1351" t="s">
        <v>9129</v>
      </c>
      <c r="B5183" s="1244" t="s">
        <v>9123</v>
      </c>
      <c r="C5183" s="1244" t="s">
        <v>9124</v>
      </c>
      <c r="D5183" s="1352">
        <v>7000.01</v>
      </c>
    </row>
    <row r="5184" spans="1:4" s="977" customFormat="1" ht="18" customHeight="1" x14ac:dyDescent="0.2">
      <c r="A5184" s="1351" t="s">
        <v>9130</v>
      </c>
      <c r="B5184" s="1244" t="s">
        <v>9096</v>
      </c>
      <c r="C5184" s="1244" t="s">
        <v>9097</v>
      </c>
      <c r="D5184" s="1352">
        <v>391</v>
      </c>
    </row>
    <row r="5185" spans="1:4" s="977" customFormat="1" ht="18" customHeight="1" x14ac:dyDescent="0.2">
      <c r="A5185" s="1351" t="s">
        <v>9131</v>
      </c>
      <c r="B5185" s="1244" t="s">
        <v>3383</v>
      </c>
      <c r="C5185" s="1244" t="s">
        <v>9132</v>
      </c>
      <c r="D5185" s="1352">
        <v>7000</v>
      </c>
    </row>
    <row r="5186" spans="1:4" s="977" customFormat="1" ht="18" customHeight="1" x14ac:dyDescent="0.2">
      <c r="A5186" s="1351" t="s">
        <v>9133</v>
      </c>
      <c r="B5186" s="1244" t="s">
        <v>8884</v>
      </c>
      <c r="C5186" s="1244" t="s">
        <v>9134</v>
      </c>
      <c r="D5186" s="1352">
        <v>21436.799999999999</v>
      </c>
    </row>
    <row r="5187" spans="1:4" s="977" customFormat="1" ht="18" customHeight="1" x14ac:dyDescent="0.2">
      <c r="A5187" s="1351" t="s">
        <v>9135</v>
      </c>
      <c r="B5187" s="1244" t="s">
        <v>9136</v>
      </c>
      <c r="C5187" s="1244" t="s">
        <v>20155</v>
      </c>
      <c r="D5187" s="1352">
        <v>17991.599999999999</v>
      </c>
    </row>
    <row r="5188" spans="1:4" s="977" customFormat="1" ht="18" customHeight="1" x14ac:dyDescent="0.2">
      <c r="A5188" s="1351" t="s">
        <v>9137</v>
      </c>
      <c r="B5188" s="1244" t="s">
        <v>3383</v>
      </c>
      <c r="C5188" s="1244" t="s">
        <v>20156</v>
      </c>
      <c r="D5188" s="1352">
        <v>25392.400000000001</v>
      </c>
    </row>
    <row r="5189" spans="1:4" s="977" customFormat="1" ht="18" customHeight="1" x14ac:dyDescent="0.2">
      <c r="A5189" s="1351" t="s">
        <v>9139</v>
      </c>
      <c r="B5189" s="1244" t="s">
        <v>9140</v>
      </c>
      <c r="C5189" s="1244" t="s">
        <v>9138</v>
      </c>
      <c r="D5189" s="1352">
        <v>25392.400000000001</v>
      </c>
    </row>
    <row r="5190" spans="1:4" s="977" customFormat="1" ht="18" customHeight="1" x14ac:dyDescent="0.2">
      <c r="A5190" s="1351" t="s">
        <v>9141</v>
      </c>
      <c r="B5190" s="1244" t="s">
        <v>9142</v>
      </c>
      <c r="C5190" s="1244" t="s">
        <v>9143</v>
      </c>
      <c r="D5190" s="1352">
        <v>2300.2800000000002</v>
      </c>
    </row>
    <row r="5191" spans="1:4" s="977" customFormat="1" ht="18" customHeight="1" x14ac:dyDescent="0.2">
      <c r="A5191" s="1351" t="s">
        <v>9144</v>
      </c>
      <c r="B5191" s="1244" t="s">
        <v>9145</v>
      </c>
      <c r="C5191" s="1244" t="s">
        <v>9146</v>
      </c>
      <c r="D5191" s="1352">
        <v>31000</v>
      </c>
    </row>
    <row r="5192" spans="1:4" s="977" customFormat="1" ht="18" customHeight="1" x14ac:dyDescent="0.2">
      <c r="A5192" s="1351" t="s">
        <v>9147</v>
      </c>
      <c r="B5192" s="1244" t="s">
        <v>9148</v>
      </c>
      <c r="C5192" s="1244" t="s">
        <v>9149</v>
      </c>
      <c r="D5192" s="1352">
        <v>5370.8</v>
      </c>
    </row>
    <row r="5193" spans="1:4" s="977" customFormat="1" ht="18" customHeight="1" x14ac:dyDescent="0.2">
      <c r="A5193" s="1351" t="s">
        <v>9150</v>
      </c>
      <c r="B5193" s="1244" t="s">
        <v>9151</v>
      </c>
      <c r="C5193" s="1244" t="s">
        <v>9152</v>
      </c>
      <c r="D5193" s="1352">
        <v>7864.8</v>
      </c>
    </row>
    <row r="5194" spans="1:4" s="977" customFormat="1" ht="18" customHeight="1" x14ac:dyDescent="0.2">
      <c r="A5194" s="1351" t="s">
        <v>9153</v>
      </c>
      <c r="B5194" s="1244" t="s">
        <v>9151</v>
      </c>
      <c r="C5194" s="1244" t="s">
        <v>9152</v>
      </c>
      <c r="D5194" s="1352">
        <v>7864.8</v>
      </c>
    </row>
    <row r="5195" spans="1:4" s="977" customFormat="1" ht="18" customHeight="1" x14ac:dyDescent="0.2">
      <c r="A5195" s="1351" t="s">
        <v>9154</v>
      </c>
      <c r="B5195" s="1244" t="s">
        <v>9096</v>
      </c>
      <c r="C5195" s="1244" t="s">
        <v>9097</v>
      </c>
      <c r="D5195" s="1352">
        <v>391</v>
      </c>
    </row>
    <row r="5196" spans="1:4" s="977" customFormat="1" ht="18" customHeight="1" x14ac:dyDescent="0.2">
      <c r="A5196" s="1351" t="s">
        <v>9155</v>
      </c>
      <c r="B5196" s="1244" t="s">
        <v>9151</v>
      </c>
      <c r="C5196" s="1244" t="s">
        <v>9152</v>
      </c>
      <c r="D5196" s="1352">
        <v>7864.8</v>
      </c>
    </row>
    <row r="5197" spans="1:4" s="977" customFormat="1" ht="18" customHeight="1" x14ac:dyDescent="0.2">
      <c r="A5197" s="1351" t="s">
        <v>9156</v>
      </c>
      <c r="B5197" s="1244" t="s">
        <v>9151</v>
      </c>
      <c r="C5197" s="1244" t="s">
        <v>9152</v>
      </c>
      <c r="D5197" s="1352">
        <v>7864.8</v>
      </c>
    </row>
    <row r="5198" spans="1:4" s="977" customFormat="1" ht="18" customHeight="1" x14ac:dyDescent="0.2">
      <c r="A5198" s="1351" t="s">
        <v>9157</v>
      </c>
      <c r="B5198" s="1244" t="s">
        <v>9151</v>
      </c>
      <c r="C5198" s="1244" t="s">
        <v>9152</v>
      </c>
      <c r="D5198" s="1352">
        <v>7864.8</v>
      </c>
    </row>
    <row r="5199" spans="1:4" s="977" customFormat="1" ht="18" customHeight="1" x14ac:dyDescent="0.2">
      <c r="A5199" s="1351" t="s">
        <v>9158</v>
      </c>
      <c r="B5199" s="1244" t="s">
        <v>4285</v>
      </c>
      <c r="C5199" s="1244" t="s">
        <v>9152</v>
      </c>
      <c r="D5199" s="1352">
        <v>7864.8</v>
      </c>
    </row>
    <row r="5200" spans="1:4" s="977" customFormat="1" ht="18" customHeight="1" x14ac:dyDescent="0.2">
      <c r="A5200" s="1351" t="s">
        <v>9159</v>
      </c>
      <c r="B5200" s="1244" t="s">
        <v>4285</v>
      </c>
      <c r="C5200" s="1244" t="s">
        <v>9152</v>
      </c>
      <c r="D5200" s="1352">
        <v>7864.8</v>
      </c>
    </row>
    <row r="5201" spans="1:4" s="977" customFormat="1" ht="18" customHeight="1" x14ac:dyDescent="0.2">
      <c r="A5201" s="1351" t="s">
        <v>9160</v>
      </c>
      <c r="B5201" s="1244" t="s">
        <v>9151</v>
      </c>
      <c r="C5201" s="1244" t="s">
        <v>9152</v>
      </c>
      <c r="D5201" s="1352">
        <v>7864.8</v>
      </c>
    </row>
    <row r="5202" spans="1:4" s="977" customFormat="1" ht="18" customHeight="1" x14ac:dyDescent="0.2">
      <c r="A5202" s="1351" t="s">
        <v>9161</v>
      </c>
      <c r="B5202" s="1244" t="s">
        <v>9162</v>
      </c>
      <c r="C5202" s="1244" t="s">
        <v>9163</v>
      </c>
      <c r="D5202" s="1352">
        <v>99792.48</v>
      </c>
    </row>
    <row r="5203" spans="1:4" s="977" customFormat="1" ht="18" customHeight="1" x14ac:dyDescent="0.2">
      <c r="A5203" s="1351" t="s">
        <v>9164</v>
      </c>
      <c r="B5203" s="1244" t="s">
        <v>9165</v>
      </c>
      <c r="C5203" s="1244" t="s">
        <v>9166</v>
      </c>
      <c r="D5203" s="1352">
        <v>17991.599999999999</v>
      </c>
    </row>
    <row r="5204" spans="1:4" s="977" customFormat="1" ht="18" customHeight="1" x14ac:dyDescent="0.2">
      <c r="A5204" s="1351" t="s">
        <v>9167</v>
      </c>
      <c r="B5204" s="1244" t="s">
        <v>9168</v>
      </c>
      <c r="C5204" s="1244" t="s">
        <v>9169</v>
      </c>
      <c r="D5204" s="1352">
        <v>10222.5</v>
      </c>
    </row>
    <row r="5205" spans="1:4" s="977" customFormat="1" ht="18" customHeight="1" x14ac:dyDescent="0.2">
      <c r="A5205" s="1351" t="s">
        <v>9170</v>
      </c>
      <c r="B5205" s="1244" t="s">
        <v>9171</v>
      </c>
      <c r="C5205" s="1244" t="s">
        <v>9172</v>
      </c>
      <c r="D5205" s="1352">
        <v>17487</v>
      </c>
    </row>
    <row r="5206" spans="1:4" s="977" customFormat="1" ht="18" customHeight="1" x14ac:dyDescent="0.2">
      <c r="A5206" s="1351" t="s">
        <v>9173</v>
      </c>
      <c r="B5206" s="1244" t="s">
        <v>9096</v>
      </c>
      <c r="C5206" s="1244" t="s">
        <v>9097</v>
      </c>
      <c r="D5206" s="1352">
        <v>391</v>
      </c>
    </row>
    <row r="5207" spans="1:4" s="977" customFormat="1" ht="18" customHeight="1" x14ac:dyDescent="0.2">
      <c r="A5207" s="1351" t="s">
        <v>9174</v>
      </c>
      <c r="B5207" s="1244" t="s">
        <v>9175</v>
      </c>
      <c r="C5207" s="1245"/>
      <c r="D5207" s="1352">
        <v>449666.49</v>
      </c>
    </row>
    <row r="5208" spans="1:4" s="977" customFormat="1" ht="18" customHeight="1" x14ac:dyDescent="0.2">
      <c r="A5208" s="1351" t="s">
        <v>9176</v>
      </c>
      <c r="B5208" s="1244" t="s">
        <v>9177</v>
      </c>
      <c r="C5208" s="1244" t="s">
        <v>9178</v>
      </c>
      <c r="D5208" s="1352">
        <v>273705.40999999997</v>
      </c>
    </row>
    <row r="5209" spans="1:4" s="977" customFormat="1" ht="18" customHeight="1" x14ac:dyDescent="0.2">
      <c r="A5209" s="1351" t="s">
        <v>9179</v>
      </c>
      <c r="B5209" s="1244" t="s">
        <v>9180</v>
      </c>
      <c r="C5209" s="1244" t="s">
        <v>9181</v>
      </c>
      <c r="D5209" s="1352">
        <v>276816.94</v>
      </c>
    </row>
    <row r="5210" spans="1:4" s="977" customFormat="1" ht="18" customHeight="1" x14ac:dyDescent="0.2">
      <c r="A5210" s="1351" t="s">
        <v>9182</v>
      </c>
      <c r="B5210" s="1244" t="s">
        <v>9180</v>
      </c>
      <c r="C5210" s="1244" t="s">
        <v>9181</v>
      </c>
      <c r="D5210" s="1352">
        <v>276816.94</v>
      </c>
    </row>
    <row r="5211" spans="1:4" s="977" customFormat="1" ht="18" customHeight="1" x14ac:dyDescent="0.2">
      <c r="A5211" s="1351" t="s">
        <v>9183</v>
      </c>
      <c r="B5211" s="1244" t="s">
        <v>9184</v>
      </c>
      <c r="C5211" s="1244" t="s">
        <v>9185</v>
      </c>
      <c r="D5211" s="1352">
        <v>242447.86</v>
      </c>
    </row>
    <row r="5212" spans="1:4" s="977" customFormat="1" ht="18" customHeight="1" x14ac:dyDescent="0.2">
      <c r="A5212" s="1351" t="s">
        <v>9186</v>
      </c>
      <c r="B5212" s="1244" t="s">
        <v>9187</v>
      </c>
      <c r="C5212" s="1244" t="s">
        <v>9188</v>
      </c>
      <c r="D5212" s="1352">
        <v>52165.36</v>
      </c>
    </row>
    <row r="5213" spans="1:4" s="977" customFormat="1" ht="18" customHeight="1" x14ac:dyDescent="0.2">
      <c r="A5213" s="1351" t="s">
        <v>9189</v>
      </c>
      <c r="B5213" s="1244" t="s">
        <v>9096</v>
      </c>
      <c r="C5213" s="1244" t="s">
        <v>9097</v>
      </c>
      <c r="D5213" s="1352">
        <v>391</v>
      </c>
    </row>
    <row r="5214" spans="1:4" s="977" customFormat="1" ht="18" customHeight="1" x14ac:dyDescent="0.2">
      <c r="A5214" s="1351" t="s">
        <v>9190</v>
      </c>
      <c r="B5214" s="1244" t="s">
        <v>9191</v>
      </c>
      <c r="C5214" s="1244" t="s">
        <v>1704</v>
      </c>
      <c r="D5214" s="1352">
        <v>2672.04</v>
      </c>
    </row>
    <row r="5215" spans="1:4" s="977" customFormat="1" ht="18" customHeight="1" x14ac:dyDescent="0.2">
      <c r="A5215" s="1351" t="s">
        <v>9192</v>
      </c>
      <c r="B5215" s="1244" t="s">
        <v>1050</v>
      </c>
      <c r="C5215" s="1244" t="s">
        <v>1051</v>
      </c>
      <c r="D5215" s="1352">
        <v>2760</v>
      </c>
    </row>
    <row r="5216" spans="1:4" s="977" customFormat="1" ht="18" customHeight="1" x14ac:dyDescent="0.2">
      <c r="A5216" s="1351" t="s">
        <v>9193</v>
      </c>
      <c r="B5216" s="1244" t="s">
        <v>1285</v>
      </c>
      <c r="C5216" s="1244" t="s">
        <v>1286</v>
      </c>
      <c r="D5216" s="1352">
        <v>1253.6500000000001</v>
      </c>
    </row>
    <row r="5217" spans="1:4" s="977" customFormat="1" ht="18" customHeight="1" x14ac:dyDescent="0.2">
      <c r="A5217" s="1351" t="s">
        <v>9194</v>
      </c>
      <c r="B5217" s="1244" t="s">
        <v>9096</v>
      </c>
      <c r="C5217" s="1244" t="s">
        <v>9097</v>
      </c>
      <c r="D5217" s="1352">
        <v>391</v>
      </c>
    </row>
    <row r="5218" spans="1:4" s="977" customFormat="1" ht="18" customHeight="1" x14ac:dyDescent="0.2">
      <c r="A5218" s="1351" t="s">
        <v>9195</v>
      </c>
      <c r="B5218" s="1244" t="s">
        <v>9096</v>
      </c>
      <c r="C5218" s="1244" t="s">
        <v>9097</v>
      </c>
      <c r="D5218" s="1352">
        <v>391</v>
      </c>
    </row>
    <row r="5219" spans="1:4" s="977" customFormat="1" ht="18" customHeight="1" x14ac:dyDescent="0.2">
      <c r="A5219" s="1351" t="s">
        <v>9196</v>
      </c>
      <c r="B5219" s="1244" t="s">
        <v>9096</v>
      </c>
      <c r="C5219" s="1244" t="s">
        <v>9097</v>
      </c>
      <c r="D5219" s="1352">
        <v>391</v>
      </c>
    </row>
    <row r="5220" spans="1:4" s="977" customFormat="1" ht="18" customHeight="1" x14ac:dyDescent="0.2">
      <c r="A5220" s="1351" t="s">
        <v>9197</v>
      </c>
      <c r="B5220" s="1244" t="s">
        <v>9096</v>
      </c>
      <c r="C5220" s="1244" t="s">
        <v>9097</v>
      </c>
      <c r="D5220" s="1352">
        <v>391</v>
      </c>
    </row>
    <row r="5221" spans="1:4" s="977" customFormat="1" ht="18" customHeight="1" x14ac:dyDescent="0.2">
      <c r="A5221" s="1351" t="s">
        <v>9198</v>
      </c>
      <c r="B5221" s="1244" t="s">
        <v>9096</v>
      </c>
      <c r="C5221" s="1244" t="s">
        <v>9097</v>
      </c>
      <c r="D5221" s="1352">
        <v>391</v>
      </c>
    </row>
    <row r="5222" spans="1:4" s="977" customFormat="1" ht="18" customHeight="1" x14ac:dyDescent="0.2">
      <c r="A5222" s="1351" t="s">
        <v>9199</v>
      </c>
      <c r="B5222" s="1244" t="s">
        <v>9187</v>
      </c>
      <c r="C5222" s="1244" t="s">
        <v>9188</v>
      </c>
      <c r="D5222" s="1352">
        <v>52165.36</v>
      </c>
    </row>
    <row r="5223" spans="1:4" s="977" customFormat="1" ht="18" customHeight="1" x14ac:dyDescent="0.2">
      <c r="A5223" s="1351" t="s">
        <v>9200</v>
      </c>
      <c r="B5223" s="1244" t="s">
        <v>9187</v>
      </c>
      <c r="C5223" s="1244" t="s">
        <v>9188</v>
      </c>
      <c r="D5223" s="1352">
        <v>52165.36</v>
      </c>
    </row>
    <row r="5224" spans="1:4" s="977" customFormat="1" ht="18" customHeight="1" x14ac:dyDescent="0.2">
      <c r="A5224" s="1351" t="s">
        <v>9201</v>
      </c>
      <c r="B5224" s="1244" t="s">
        <v>9202</v>
      </c>
      <c r="C5224" s="1244" t="s">
        <v>9203</v>
      </c>
      <c r="D5224" s="1352">
        <v>18399</v>
      </c>
    </row>
    <row r="5225" spans="1:4" s="977" customFormat="1" ht="18" customHeight="1" x14ac:dyDescent="0.2">
      <c r="A5225" s="1351" t="s">
        <v>9204</v>
      </c>
      <c r="B5225" s="1244" t="s">
        <v>9205</v>
      </c>
      <c r="C5225" s="1244" t="s">
        <v>9206</v>
      </c>
      <c r="D5225" s="1352">
        <v>10496.84</v>
      </c>
    </row>
    <row r="5226" spans="1:4" s="977" customFormat="1" ht="18" customHeight="1" x14ac:dyDescent="0.2">
      <c r="A5226" s="1351" t="s">
        <v>9207</v>
      </c>
      <c r="B5226" s="1244" t="s">
        <v>9205</v>
      </c>
      <c r="C5226" s="1244" t="s">
        <v>9206</v>
      </c>
      <c r="D5226" s="1352">
        <v>10496.84</v>
      </c>
    </row>
    <row r="5227" spans="1:4" s="977" customFormat="1" ht="18" customHeight="1" x14ac:dyDescent="0.2">
      <c r="A5227" s="1351" t="s">
        <v>9208</v>
      </c>
      <c r="B5227" s="1244" t="s">
        <v>9209</v>
      </c>
      <c r="C5227" s="1244" t="s">
        <v>9210</v>
      </c>
      <c r="D5227" s="1352">
        <v>8600.99</v>
      </c>
    </row>
    <row r="5228" spans="1:4" s="977" customFormat="1" ht="18" customHeight="1" x14ac:dyDescent="0.2">
      <c r="A5228" s="1351" t="s">
        <v>9211</v>
      </c>
      <c r="B5228" s="1244" t="s">
        <v>9212</v>
      </c>
      <c r="C5228" s="1244" t="s">
        <v>9213</v>
      </c>
      <c r="D5228" s="1352">
        <v>14999</v>
      </c>
    </row>
    <row r="5229" spans="1:4" s="977" customFormat="1" ht="18" customHeight="1" x14ac:dyDescent="0.2">
      <c r="A5229" s="1351" t="s">
        <v>9214</v>
      </c>
      <c r="B5229" s="1244" t="s">
        <v>9215</v>
      </c>
      <c r="C5229" s="1244" t="s">
        <v>9216</v>
      </c>
      <c r="D5229" s="1352">
        <v>7302.8</v>
      </c>
    </row>
    <row r="5230" spans="1:4" s="977" customFormat="1" ht="18" customHeight="1" x14ac:dyDescent="0.2">
      <c r="A5230" s="1351" t="s">
        <v>9217</v>
      </c>
      <c r="B5230" s="1244" t="s">
        <v>9215</v>
      </c>
      <c r="C5230" s="1244" t="s">
        <v>9216</v>
      </c>
      <c r="D5230" s="1352">
        <v>7302.8</v>
      </c>
    </row>
    <row r="5231" spans="1:4" s="977" customFormat="1" ht="18" customHeight="1" x14ac:dyDescent="0.2">
      <c r="A5231" s="1351" t="s">
        <v>9218</v>
      </c>
      <c r="B5231" s="1244" t="s">
        <v>9215</v>
      </c>
      <c r="C5231" s="1244" t="s">
        <v>9216</v>
      </c>
      <c r="D5231" s="1352">
        <v>7302.8</v>
      </c>
    </row>
    <row r="5232" spans="1:4" s="977" customFormat="1" ht="18" customHeight="1" x14ac:dyDescent="0.2">
      <c r="A5232" s="1351" t="s">
        <v>9219</v>
      </c>
      <c r="B5232" s="1244" t="s">
        <v>9096</v>
      </c>
      <c r="C5232" s="1244" t="s">
        <v>9097</v>
      </c>
      <c r="D5232" s="1352">
        <v>391</v>
      </c>
    </row>
    <row r="5233" spans="1:4" s="977" customFormat="1" ht="18" customHeight="1" x14ac:dyDescent="0.2">
      <c r="A5233" s="1351" t="s">
        <v>9220</v>
      </c>
      <c r="B5233" s="1244" t="s">
        <v>7520</v>
      </c>
      <c r="C5233" s="1244" t="s">
        <v>9028</v>
      </c>
      <c r="D5233" s="1352">
        <v>19880.349999999999</v>
      </c>
    </row>
    <row r="5234" spans="1:4" s="977" customFormat="1" ht="18" customHeight="1" x14ac:dyDescent="0.2">
      <c r="A5234" s="1351" t="s">
        <v>9221</v>
      </c>
      <c r="B5234" s="1244" t="s">
        <v>7520</v>
      </c>
      <c r="C5234" s="1244" t="s">
        <v>9028</v>
      </c>
      <c r="D5234" s="1352">
        <v>19880.349999999999</v>
      </c>
    </row>
    <row r="5235" spans="1:4" s="977" customFormat="1" ht="18" customHeight="1" x14ac:dyDescent="0.2">
      <c r="A5235" s="1351" t="s">
        <v>9222</v>
      </c>
      <c r="B5235" s="1244" t="s">
        <v>3574</v>
      </c>
      <c r="C5235" s="1244" t="s">
        <v>9223</v>
      </c>
      <c r="D5235" s="1352">
        <v>7599.09</v>
      </c>
    </row>
    <row r="5236" spans="1:4" s="977" customFormat="1" ht="18" customHeight="1" x14ac:dyDescent="0.2">
      <c r="A5236" s="1351" t="s">
        <v>9224</v>
      </c>
      <c r="B5236" s="1244" t="s">
        <v>3574</v>
      </c>
      <c r="C5236" s="1244" t="s">
        <v>9223</v>
      </c>
      <c r="D5236" s="1352">
        <v>7599.09</v>
      </c>
    </row>
    <row r="5237" spans="1:4" s="977" customFormat="1" ht="18" customHeight="1" x14ac:dyDescent="0.2">
      <c r="A5237" s="1351" t="s">
        <v>9225</v>
      </c>
      <c r="B5237" s="1244" t="s">
        <v>3574</v>
      </c>
      <c r="C5237" s="1244" t="s">
        <v>9223</v>
      </c>
      <c r="D5237" s="1352">
        <v>7599.09</v>
      </c>
    </row>
    <row r="5238" spans="1:4" s="977" customFormat="1" ht="18" customHeight="1" x14ac:dyDescent="0.2">
      <c r="A5238" s="1351" t="s">
        <v>9226</v>
      </c>
      <c r="B5238" s="1244" t="s">
        <v>3574</v>
      </c>
      <c r="C5238" s="1244" t="s">
        <v>9223</v>
      </c>
      <c r="D5238" s="1352">
        <v>7599.09</v>
      </c>
    </row>
    <row r="5239" spans="1:4" s="977" customFormat="1" ht="18" customHeight="1" x14ac:dyDescent="0.2">
      <c r="A5239" s="1351" t="s">
        <v>9227</v>
      </c>
      <c r="B5239" s="1244" t="s">
        <v>3574</v>
      </c>
      <c r="C5239" s="1244" t="s">
        <v>9223</v>
      </c>
      <c r="D5239" s="1352">
        <v>7599.09</v>
      </c>
    </row>
    <row r="5240" spans="1:4" s="977" customFormat="1" ht="18" customHeight="1" x14ac:dyDescent="0.2">
      <c r="A5240" s="1351" t="s">
        <v>9228</v>
      </c>
      <c r="B5240" s="1244" t="s">
        <v>9229</v>
      </c>
      <c r="C5240" s="1244" t="s">
        <v>9230</v>
      </c>
      <c r="D5240" s="1352">
        <v>21868.39</v>
      </c>
    </row>
    <row r="5241" spans="1:4" s="977" customFormat="1" ht="18" customHeight="1" x14ac:dyDescent="0.2">
      <c r="A5241" s="1351" t="s">
        <v>9231</v>
      </c>
      <c r="B5241" s="1244" t="s">
        <v>9229</v>
      </c>
      <c r="C5241" s="1244" t="s">
        <v>9230</v>
      </c>
      <c r="D5241" s="1352">
        <v>21868.39</v>
      </c>
    </row>
    <row r="5242" spans="1:4" s="977" customFormat="1" ht="18" customHeight="1" x14ac:dyDescent="0.2">
      <c r="A5242" s="1351" t="s">
        <v>9232</v>
      </c>
      <c r="B5242" s="1244" t="s">
        <v>9233</v>
      </c>
      <c r="C5242" s="1244" t="s">
        <v>9234</v>
      </c>
      <c r="D5242" s="1352">
        <v>3214.36</v>
      </c>
    </row>
    <row r="5243" spans="1:4" s="977" customFormat="1" ht="18" customHeight="1" x14ac:dyDescent="0.2">
      <c r="A5243" s="1351" t="s">
        <v>9235</v>
      </c>
      <c r="B5243" s="1244" t="s">
        <v>9096</v>
      </c>
      <c r="C5243" s="1244" t="s">
        <v>9097</v>
      </c>
      <c r="D5243" s="1352">
        <v>391</v>
      </c>
    </row>
    <row r="5244" spans="1:4" s="977" customFormat="1" ht="18" customHeight="1" x14ac:dyDescent="0.2">
      <c r="A5244" s="1351" t="s">
        <v>9236</v>
      </c>
      <c r="B5244" s="1244" t="s">
        <v>9237</v>
      </c>
      <c r="C5244" s="1244" t="s">
        <v>9238</v>
      </c>
      <c r="D5244" s="1352">
        <v>118325.8</v>
      </c>
    </row>
    <row r="5245" spans="1:4" s="977" customFormat="1" ht="18" customHeight="1" x14ac:dyDescent="0.2">
      <c r="A5245" s="1351" t="s">
        <v>9239</v>
      </c>
      <c r="B5245" s="1244" t="s">
        <v>9240</v>
      </c>
      <c r="C5245" s="1244" t="s">
        <v>9241</v>
      </c>
      <c r="D5245" s="1352">
        <v>3261.32</v>
      </c>
    </row>
    <row r="5246" spans="1:4" s="977" customFormat="1" ht="18" customHeight="1" x14ac:dyDescent="0.2">
      <c r="A5246" s="1351" t="s">
        <v>9242</v>
      </c>
      <c r="B5246" s="1244" t="s">
        <v>9243</v>
      </c>
      <c r="C5246" s="1244" t="s">
        <v>9244</v>
      </c>
      <c r="D5246" s="1352">
        <v>2631.4</v>
      </c>
    </row>
    <row r="5247" spans="1:4" s="977" customFormat="1" ht="18" customHeight="1" x14ac:dyDescent="0.2">
      <c r="A5247" s="1351" t="s">
        <v>9245</v>
      </c>
      <c r="B5247" s="1244" t="s">
        <v>8889</v>
      </c>
      <c r="C5247" s="1244" t="s">
        <v>9246</v>
      </c>
      <c r="D5247" s="1352">
        <v>8352.1200000000008</v>
      </c>
    </row>
    <row r="5248" spans="1:4" s="977" customFormat="1" ht="18" customHeight="1" x14ac:dyDescent="0.2">
      <c r="A5248" s="1351" t="s">
        <v>9247</v>
      </c>
      <c r="B5248" s="1244" t="s">
        <v>8889</v>
      </c>
      <c r="C5248" s="1244" t="s">
        <v>9246</v>
      </c>
      <c r="D5248" s="1352">
        <v>8352.1200000000008</v>
      </c>
    </row>
    <row r="5249" spans="1:4" s="977" customFormat="1" ht="18" customHeight="1" x14ac:dyDescent="0.2">
      <c r="A5249" s="1351" t="s">
        <v>9248</v>
      </c>
      <c r="B5249" s="1244" t="s">
        <v>8889</v>
      </c>
      <c r="C5249" s="1244" t="s">
        <v>9246</v>
      </c>
      <c r="D5249" s="1352">
        <v>8352.1200000000008</v>
      </c>
    </row>
    <row r="5250" spans="1:4" s="977" customFormat="1" ht="18" customHeight="1" x14ac:dyDescent="0.2">
      <c r="A5250" s="1351" t="s">
        <v>9249</v>
      </c>
      <c r="B5250" s="1244" t="s">
        <v>9096</v>
      </c>
      <c r="C5250" s="1244" t="s">
        <v>9097</v>
      </c>
      <c r="D5250" s="1352">
        <v>391</v>
      </c>
    </row>
    <row r="5251" spans="1:4" s="977" customFormat="1" ht="18" customHeight="1" x14ac:dyDescent="0.2">
      <c r="A5251" s="1351" t="s">
        <v>9250</v>
      </c>
      <c r="B5251" s="1244" t="s">
        <v>9251</v>
      </c>
      <c r="C5251" s="1244" t="s">
        <v>9252</v>
      </c>
      <c r="D5251" s="1352">
        <v>7056.11</v>
      </c>
    </row>
    <row r="5252" spans="1:4" s="977" customFormat="1" ht="18" customHeight="1" x14ac:dyDescent="0.2">
      <c r="A5252" s="1351" t="s">
        <v>9253</v>
      </c>
      <c r="B5252" s="1244" t="s">
        <v>9096</v>
      </c>
      <c r="C5252" s="1244" t="s">
        <v>9097</v>
      </c>
      <c r="D5252" s="1352">
        <v>391</v>
      </c>
    </row>
    <row r="5253" spans="1:4" s="977" customFormat="1" ht="18" customHeight="1" x14ac:dyDescent="0.2">
      <c r="A5253" s="1351" t="s">
        <v>9254</v>
      </c>
      <c r="B5253" s="1244" t="s">
        <v>9096</v>
      </c>
      <c r="C5253" s="1244" t="s">
        <v>9097</v>
      </c>
      <c r="D5253" s="1352">
        <v>391</v>
      </c>
    </row>
    <row r="5254" spans="1:4" s="977" customFormat="1" ht="18" customHeight="1" x14ac:dyDescent="0.2">
      <c r="A5254" s="1351" t="s">
        <v>9255</v>
      </c>
      <c r="B5254" s="1244" t="s">
        <v>1285</v>
      </c>
      <c r="C5254" s="1244" t="s">
        <v>1286</v>
      </c>
      <c r="D5254" s="1352">
        <v>1253.6500000000001</v>
      </c>
    </row>
    <row r="5255" spans="1:4" s="977" customFormat="1" ht="18" customHeight="1" x14ac:dyDescent="0.2">
      <c r="A5255" s="1351" t="s">
        <v>9256</v>
      </c>
      <c r="B5255" s="1244" t="s">
        <v>1285</v>
      </c>
      <c r="C5255" s="1244" t="s">
        <v>1286</v>
      </c>
      <c r="D5255" s="1352">
        <v>1253.6500000000001</v>
      </c>
    </row>
    <row r="5256" spans="1:4" s="977" customFormat="1" ht="18" customHeight="1" x14ac:dyDescent="0.2">
      <c r="A5256" s="1351" t="s">
        <v>9257</v>
      </c>
      <c r="B5256" s="1244" t="s">
        <v>1050</v>
      </c>
      <c r="C5256" s="1244" t="s">
        <v>1051</v>
      </c>
      <c r="D5256" s="1352">
        <v>2760</v>
      </c>
    </row>
    <row r="5257" spans="1:4" s="977" customFormat="1" ht="18" customHeight="1" x14ac:dyDescent="0.2">
      <c r="A5257" s="1351" t="s">
        <v>9258</v>
      </c>
      <c r="B5257" s="1244" t="s">
        <v>7060</v>
      </c>
      <c r="C5257" s="1244" t="s">
        <v>7061</v>
      </c>
      <c r="D5257" s="1352">
        <v>842.95</v>
      </c>
    </row>
    <row r="5258" spans="1:4" s="977" customFormat="1" ht="18" customHeight="1" x14ac:dyDescent="0.2">
      <c r="A5258" s="1351" t="s">
        <v>9259</v>
      </c>
      <c r="B5258" s="1244" t="s">
        <v>10921</v>
      </c>
      <c r="C5258" s="1244" t="s">
        <v>9260</v>
      </c>
      <c r="D5258" s="1352">
        <v>3246.84</v>
      </c>
    </row>
    <row r="5259" spans="1:4" s="977" customFormat="1" ht="18" customHeight="1" x14ac:dyDescent="0.2">
      <c r="A5259" s="1351" t="s">
        <v>9261</v>
      </c>
      <c r="B5259" s="1244" t="s">
        <v>7060</v>
      </c>
      <c r="C5259" s="1244" t="s">
        <v>7061</v>
      </c>
      <c r="D5259" s="1352">
        <v>842.95</v>
      </c>
    </row>
    <row r="5260" spans="1:4" s="977" customFormat="1" ht="18" customHeight="1" x14ac:dyDescent="0.2">
      <c r="A5260" s="1351" t="s">
        <v>9262</v>
      </c>
      <c r="B5260" s="1244" t="s">
        <v>9263</v>
      </c>
      <c r="C5260" s="1244" t="s">
        <v>9264</v>
      </c>
      <c r="D5260" s="1352">
        <v>5800</v>
      </c>
    </row>
    <row r="5261" spans="1:4" s="977" customFormat="1" ht="18" customHeight="1" x14ac:dyDescent="0.2">
      <c r="A5261" s="1351" t="s">
        <v>9265</v>
      </c>
      <c r="B5261" s="1244" t="s">
        <v>9263</v>
      </c>
      <c r="C5261" s="1244" t="s">
        <v>9264</v>
      </c>
      <c r="D5261" s="1352">
        <v>5800</v>
      </c>
    </row>
    <row r="5262" spans="1:4" s="977" customFormat="1" ht="18" customHeight="1" x14ac:dyDescent="0.2">
      <c r="A5262" s="1351" t="s">
        <v>9266</v>
      </c>
      <c r="B5262" s="1244" t="s">
        <v>9263</v>
      </c>
      <c r="C5262" s="1244" t="s">
        <v>9264</v>
      </c>
      <c r="D5262" s="1352">
        <v>5800</v>
      </c>
    </row>
    <row r="5263" spans="1:4" s="977" customFormat="1" ht="18" customHeight="1" x14ac:dyDescent="0.2">
      <c r="A5263" s="1351" t="s">
        <v>9267</v>
      </c>
      <c r="B5263" s="1244" t="s">
        <v>9263</v>
      </c>
      <c r="C5263" s="1244" t="s">
        <v>9264</v>
      </c>
      <c r="D5263" s="1352">
        <v>5800</v>
      </c>
    </row>
    <row r="5264" spans="1:4" s="977" customFormat="1" ht="18" customHeight="1" x14ac:dyDescent="0.2">
      <c r="A5264" s="1351" t="s">
        <v>9268</v>
      </c>
      <c r="B5264" s="1244" t="s">
        <v>9263</v>
      </c>
      <c r="C5264" s="1244" t="s">
        <v>9264</v>
      </c>
      <c r="D5264" s="1352">
        <v>5800</v>
      </c>
    </row>
    <row r="5265" spans="1:4" s="977" customFormat="1" ht="18" customHeight="1" x14ac:dyDescent="0.2">
      <c r="A5265" s="1351" t="s">
        <v>9269</v>
      </c>
      <c r="B5265" s="1244" t="s">
        <v>9263</v>
      </c>
      <c r="C5265" s="1244" t="s">
        <v>9264</v>
      </c>
      <c r="D5265" s="1352">
        <v>5800</v>
      </c>
    </row>
    <row r="5266" spans="1:4" s="977" customFormat="1" ht="18" customHeight="1" x14ac:dyDescent="0.2">
      <c r="A5266" s="1351" t="s">
        <v>9270</v>
      </c>
      <c r="B5266" s="1244" t="s">
        <v>9263</v>
      </c>
      <c r="C5266" s="1244" t="s">
        <v>9264</v>
      </c>
      <c r="D5266" s="1352">
        <v>5800</v>
      </c>
    </row>
    <row r="5267" spans="1:4" s="977" customFormat="1" ht="18" customHeight="1" x14ac:dyDescent="0.2">
      <c r="A5267" s="1351" t="s">
        <v>9271</v>
      </c>
      <c r="B5267" s="1244" t="s">
        <v>9263</v>
      </c>
      <c r="C5267" s="1244" t="s">
        <v>9264</v>
      </c>
      <c r="D5267" s="1352">
        <v>5800</v>
      </c>
    </row>
    <row r="5268" spans="1:4" s="977" customFormat="1" ht="18" customHeight="1" x14ac:dyDescent="0.2">
      <c r="A5268" s="1351" t="s">
        <v>9272</v>
      </c>
      <c r="B5268" s="1244" t="s">
        <v>9263</v>
      </c>
      <c r="C5268" s="1244" t="s">
        <v>9264</v>
      </c>
      <c r="D5268" s="1352">
        <v>5800</v>
      </c>
    </row>
    <row r="5269" spans="1:4" s="977" customFormat="1" ht="18" customHeight="1" x14ac:dyDescent="0.2">
      <c r="A5269" s="1351" t="s">
        <v>9273</v>
      </c>
      <c r="B5269" s="1244" t="s">
        <v>7060</v>
      </c>
      <c r="C5269" s="1244" t="s">
        <v>7061</v>
      </c>
      <c r="D5269" s="1352">
        <v>842.95</v>
      </c>
    </row>
    <row r="5270" spans="1:4" s="977" customFormat="1" ht="18" customHeight="1" x14ac:dyDescent="0.2">
      <c r="A5270" s="1351" t="s">
        <v>9274</v>
      </c>
      <c r="B5270" s="1244" t="s">
        <v>9275</v>
      </c>
      <c r="C5270" s="1244" t="s">
        <v>9276</v>
      </c>
      <c r="D5270" s="1352">
        <v>10999</v>
      </c>
    </row>
    <row r="5271" spans="1:4" s="977" customFormat="1" ht="18" customHeight="1" x14ac:dyDescent="0.2">
      <c r="A5271" s="1351" t="s">
        <v>9277</v>
      </c>
      <c r="B5271" s="1244" t="s">
        <v>9278</v>
      </c>
      <c r="C5271" s="1244" t="s">
        <v>9279</v>
      </c>
      <c r="D5271" s="1352">
        <v>3442.8</v>
      </c>
    </row>
    <row r="5272" spans="1:4" s="977" customFormat="1" ht="18" customHeight="1" x14ac:dyDescent="0.2">
      <c r="A5272" s="1351" t="s">
        <v>9280</v>
      </c>
      <c r="B5272" s="1244" t="s">
        <v>9278</v>
      </c>
      <c r="C5272" s="1244" t="s">
        <v>9279</v>
      </c>
      <c r="D5272" s="1352">
        <v>3442.8</v>
      </c>
    </row>
    <row r="5273" spans="1:4" s="977" customFormat="1" ht="18" customHeight="1" x14ac:dyDescent="0.2">
      <c r="A5273" s="1351" t="s">
        <v>9281</v>
      </c>
      <c r="B5273" s="1244" t="s">
        <v>9282</v>
      </c>
      <c r="C5273" s="1245"/>
      <c r="D5273" s="1352">
        <v>2998.99</v>
      </c>
    </row>
    <row r="5274" spans="1:4" s="977" customFormat="1" ht="18" customHeight="1" x14ac:dyDescent="0.2">
      <c r="A5274" s="1351" t="s">
        <v>9283</v>
      </c>
      <c r="B5274" s="1244" t="s">
        <v>7060</v>
      </c>
      <c r="C5274" s="1244" t="s">
        <v>7061</v>
      </c>
      <c r="D5274" s="1352">
        <v>842.95</v>
      </c>
    </row>
    <row r="5275" spans="1:4" s="977" customFormat="1" ht="18" customHeight="1" x14ac:dyDescent="0.2">
      <c r="A5275" s="1351" t="s">
        <v>9284</v>
      </c>
      <c r="B5275" s="1244" t="s">
        <v>9285</v>
      </c>
      <c r="C5275" s="1245"/>
      <c r="D5275" s="1352">
        <v>73559.460000000006</v>
      </c>
    </row>
    <row r="5276" spans="1:4" s="977" customFormat="1" ht="18" customHeight="1" x14ac:dyDescent="0.2">
      <c r="A5276" s="1351" t="s">
        <v>9286</v>
      </c>
      <c r="B5276" s="1244" t="s">
        <v>9287</v>
      </c>
      <c r="C5276" s="1244" t="s">
        <v>9288</v>
      </c>
      <c r="D5276" s="1352">
        <v>11275.2</v>
      </c>
    </row>
    <row r="5277" spans="1:4" s="977" customFormat="1" ht="18" customHeight="1" x14ac:dyDescent="0.2">
      <c r="A5277" s="1351" t="s">
        <v>9289</v>
      </c>
      <c r="B5277" s="1244" t="s">
        <v>9287</v>
      </c>
      <c r="C5277" s="1244" t="s">
        <v>9288</v>
      </c>
      <c r="D5277" s="1352">
        <v>11275.2</v>
      </c>
    </row>
    <row r="5278" spans="1:4" s="977" customFormat="1" ht="18" customHeight="1" x14ac:dyDescent="0.2">
      <c r="A5278" s="1351" t="s">
        <v>9290</v>
      </c>
      <c r="B5278" s="1244" t="s">
        <v>9287</v>
      </c>
      <c r="C5278" s="1244" t="s">
        <v>9288</v>
      </c>
      <c r="D5278" s="1352">
        <v>11275.2</v>
      </c>
    </row>
    <row r="5279" spans="1:4" s="977" customFormat="1" ht="18" customHeight="1" x14ac:dyDescent="0.2">
      <c r="A5279" s="1351" t="s">
        <v>9291</v>
      </c>
      <c r="B5279" s="1244" t="s">
        <v>7060</v>
      </c>
      <c r="C5279" s="1244" t="s">
        <v>7061</v>
      </c>
      <c r="D5279" s="1352">
        <v>842.95</v>
      </c>
    </row>
    <row r="5280" spans="1:4" s="977" customFormat="1" ht="18" customHeight="1" x14ac:dyDescent="0.2">
      <c r="A5280" s="1351" t="s">
        <v>9292</v>
      </c>
      <c r="B5280" s="1244" t="s">
        <v>9287</v>
      </c>
      <c r="C5280" s="1244" t="s">
        <v>9288</v>
      </c>
      <c r="D5280" s="1352">
        <v>11275.2</v>
      </c>
    </row>
    <row r="5281" spans="1:4" s="977" customFormat="1" ht="18" customHeight="1" x14ac:dyDescent="0.2">
      <c r="A5281" s="1351" t="s">
        <v>9293</v>
      </c>
      <c r="B5281" s="1244" t="s">
        <v>9287</v>
      </c>
      <c r="C5281" s="1244" t="s">
        <v>9288</v>
      </c>
      <c r="D5281" s="1352">
        <v>11275.2</v>
      </c>
    </row>
    <row r="5282" spans="1:4" s="977" customFormat="1" ht="18" customHeight="1" x14ac:dyDescent="0.2">
      <c r="A5282" s="1351" t="s">
        <v>9294</v>
      </c>
      <c r="B5282" s="1244" t="s">
        <v>9287</v>
      </c>
      <c r="C5282" s="1244" t="s">
        <v>9288</v>
      </c>
      <c r="D5282" s="1352">
        <v>11275.2</v>
      </c>
    </row>
    <row r="5283" spans="1:4" s="977" customFormat="1" ht="18" customHeight="1" x14ac:dyDescent="0.2">
      <c r="A5283" s="1351" t="s">
        <v>9295</v>
      </c>
      <c r="B5283" s="1244" t="s">
        <v>9287</v>
      </c>
      <c r="C5283" s="1244" t="s">
        <v>9288</v>
      </c>
      <c r="D5283" s="1352">
        <v>11275.2</v>
      </c>
    </row>
    <row r="5284" spans="1:4" s="977" customFormat="1" ht="18" customHeight="1" x14ac:dyDescent="0.2">
      <c r="A5284" s="1351" t="s">
        <v>9296</v>
      </c>
      <c r="B5284" s="1244" t="s">
        <v>9287</v>
      </c>
      <c r="C5284" s="1244" t="s">
        <v>9288</v>
      </c>
      <c r="D5284" s="1352">
        <v>11275.2</v>
      </c>
    </row>
    <row r="5285" spans="1:4" s="977" customFormat="1" ht="18" customHeight="1" x14ac:dyDescent="0.2">
      <c r="A5285" s="1351" t="s">
        <v>9297</v>
      </c>
      <c r="B5285" s="1244" t="s">
        <v>9287</v>
      </c>
      <c r="C5285" s="1244" t="s">
        <v>9288</v>
      </c>
      <c r="D5285" s="1352">
        <v>11275.2</v>
      </c>
    </row>
    <row r="5286" spans="1:4" s="977" customFormat="1" ht="18" customHeight="1" x14ac:dyDescent="0.2">
      <c r="A5286" s="1351" t="s">
        <v>9298</v>
      </c>
      <c r="B5286" s="1244" t="s">
        <v>9287</v>
      </c>
      <c r="C5286" s="1244" t="s">
        <v>9288</v>
      </c>
      <c r="D5286" s="1352">
        <v>11275.2</v>
      </c>
    </row>
    <row r="5287" spans="1:4" s="977" customFormat="1" ht="18" customHeight="1" x14ac:dyDescent="0.2">
      <c r="A5287" s="1351" t="s">
        <v>9299</v>
      </c>
      <c r="B5287" s="1244" t="s">
        <v>9287</v>
      </c>
      <c r="C5287" s="1244" t="s">
        <v>9288</v>
      </c>
      <c r="D5287" s="1352">
        <v>11275.2</v>
      </c>
    </row>
    <row r="5288" spans="1:4" s="977" customFormat="1" ht="18" customHeight="1" x14ac:dyDescent="0.2">
      <c r="A5288" s="1351" t="s">
        <v>9300</v>
      </c>
      <c r="B5288" s="1244" t="s">
        <v>9287</v>
      </c>
      <c r="C5288" s="1244" t="s">
        <v>9288</v>
      </c>
      <c r="D5288" s="1352">
        <v>11275.2</v>
      </c>
    </row>
    <row r="5289" spans="1:4" s="977" customFormat="1" ht="18" customHeight="1" x14ac:dyDescent="0.2">
      <c r="A5289" s="1351" t="s">
        <v>9301</v>
      </c>
      <c r="B5289" s="1244" t="s">
        <v>9302</v>
      </c>
      <c r="C5289" s="1244" t="s">
        <v>9303</v>
      </c>
      <c r="D5289" s="1352">
        <v>9999</v>
      </c>
    </row>
    <row r="5290" spans="1:4" s="977" customFormat="1" ht="18" customHeight="1" x14ac:dyDescent="0.2">
      <c r="A5290" s="1351" t="s">
        <v>9304</v>
      </c>
      <c r="B5290" s="1244" t="s">
        <v>2853</v>
      </c>
      <c r="C5290" s="1244" t="s">
        <v>2854</v>
      </c>
      <c r="D5290" s="1352">
        <v>1090</v>
      </c>
    </row>
    <row r="5291" spans="1:4" s="977" customFormat="1" ht="18" customHeight="1" x14ac:dyDescent="0.2">
      <c r="A5291" s="1351" t="s">
        <v>9305</v>
      </c>
      <c r="B5291" s="1244" t="s">
        <v>7060</v>
      </c>
      <c r="C5291" s="1244" t="s">
        <v>7061</v>
      </c>
      <c r="D5291" s="1352">
        <v>842.95</v>
      </c>
    </row>
    <row r="5292" spans="1:4" s="977" customFormat="1" ht="18" customHeight="1" x14ac:dyDescent="0.2">
      <c r="A5292" s="1351" t="s">
        <v>9306</v>
      </c>
      <c r="B5292" s="1244" t="s">
        <v>9307</v>
      </c>
      <c r="C5292" s="1244" t="s">
        <v>9308</v>
      </c>
      <c r="D5292" s="1352">
        <v>2998.99</v>
      </c>
    </row>
    <row r="5293" spans="1:4" s="977" customFormat="1" ht="18" customHeight="1" x14ac:dyDescent="0.2">
      <c r="A5293" s="1351" t="s">
        <v>9309</v>
      </c>
      <c r="B5293" s="1244" t="s">
        <v>9310</v>
      </c>
      <c r="C5293" s="1244" t="s">
        <v>9311</v>
      </c>
      <c r="D5293" s="1352">
        <v>3831.2</v>
      </c>
    </row>
    <row r="5294" spans="1:4" s="977" customFormat="1" ht="18" customHeight="1" x14ac:dyDescent="0.2">
      <c r="A5294" s="1351" t="s">
        <v>9312</v>
      </c>
      <c r="B5294" s="1244" t="s">
        <v>9313</v>
      </c>
      <c r="C5294" s="1244" t="s">
        <v>9314</v>
      </c>
      <c r="D5294" s="1352">
        <v>7519.2</v>
      </c>
    </row>
    <row r="5295" spans="1:4" s="977" customFormat="1" ht="18" customHeight="1" x14ac:dyDescent="0.2">
      <c r="A5295" s="1351" t="s">
        <v>9315</v>
      </c>
      <c r="B5295" s="1244" t="s">
        <v>7952</v>
      </c>
      <c r="C5295" s="1244" t="s">
        <v>9316</v>
      </c>
      <c r="D5295" s="1352">
        <v>5359.2</v>
      </c>
    </row>
    <row r="5296" spans="1:4" s="977" customFormat="1" ht="18" customHeight="1" x14ac:dyDescent="0.2">
      <c r="A5296" s="1351" t="s">
        <v>9317</v>
      </c>
      <c r="B5296" s="1244" t="s">
        <v>4285</v>
      </c>
      <c r="C5296" s="1244" t="s">
        <v>9318</v>
      </c>
      <c r="D5296" s="1352">
        <v>6079.2</v>
      </c>
    </row>
    <row r="5297" spans="1:4" s="977" customFormat="1" ht="18" customHeight="1" x14ac:dyDescent="0.2">
      <c r="A5297" s="1351" t="s">
        <v>9319</v>
      </c>
      <c r="B5297" s="1244" t="s">
        <v>3383</v>
      </c>
      <c r="C5297" s="1244" t="s">
        <v>9320</v>
      </c>
      <c r="D5297" s="1352">
        <v>11999.01</v>
      </c>
    </row>
    <row r="5298" spans="1:4" s="977" customFormat="1" ht="18" customHeight="1" x14ac:dyDescent="0.2">
      <c r="A5298" s="1351" t="s">
        <v>9321</v>
      </c>
      <c r="B5298" s="1244" t="s">
        <v>9322</v>
      </c>
      <c r="C5298" s="1244" t="s">
        <v>9323</v>
      </c>
      <c r="D5298" s="1352">
        <v>16270.16</v>
      </c>
    </row>
    <row r="5299" spans="1:4" s="977" customFormat="1" ht="18" customHeight="1" x14ac:dyDescent="0.2">
      <c r="A5299" s="1351" t="s">
        <v>9324</v>
      </c>
      <c r="B5299" s="1244" t="s">
        <v>9322</v>
      </c>
      <c r="C5299" s="1244" t="s">
        <v>9323</v>
      </c>
      <c r="D5299" s="1352">
        <v>16270.16</v>
      </c>
    </row>
    <row r="5300" spans="1:4" s="977" customFormat="1" ht="18" customHeight="1" x14ac:dyDescent="0.2">
      <c r="A5300" s="1351" t="s">
        <v>9325</v>
      </c>
      <c r="B5300" s="1244" t="s">
        <v>9322</v>
      </c>
      <c r="C5300" s="1244" t="s">
        <v>9323</v>
      </c>
      <c r="D5300" s="1352">
        <v>16270.16</v>
      </c>
    </row>
    <row r="5301" spans="1:4" s="977" customFormat="1" ht="18" customHeight="1" x14ac:dyDescent="0.2">
      <c r="A5301" s="1351" t="s">
        <v>9326</v>
      </c>
      <c r="B5301" s="1244" t="s">
        <v>9322</v>
      </c>
      <c r="C5301" s="1244" t="s">
        <v>9323</v>
      </c>
      <c r="D5301" s="1352">
        <v>16270.16</v>
      </c>
    </row>
    <row r="5302" spans="1:4" s="977" customFormat="1" ht="18" customHeight="1" x14ac:dyDescent="0.2">
      <c r="A5302" s="1351" t="s">
        <v>9327</v>
      </c>
      <c r="B5302" s="1244" t="s">
        <v>7060</v>
      </c>
      <c r="C5302" s="1244" t="s">
        <v>7061</v>
      </c>
      <c r="D5302" s="1352">
        <v>842.95</v>
      </c>
    </row>
    <row r="5303" spans="1:4" s="977" customFormat="1" ht="18" customHeight="1" x14ac:dyDescent="0.2">
      <c r="A5303" s="1351" t="s">
        <v>9328</v>
      </c>
      <c r="B5303" s="1244" t="s">
        <v>9329</v>
      </c>
      <c r="C5303" s="1244" t="s">
        <v>9330</v>
      </c>
      <c r="D5303" s="1352">
        <v>44863</v>
      </c>
    </row>
    <row r="5304" spans="1:4" s="977" customFormat="1" ht="18" customHeight="1" x14ac:dyDescent="0.2">
      <c r="A5304" s="1351" t="s">
        <v>9331</v>
      </c>
      <c r="B5304" s="1244" t="s">
        <v>9332</v>
      </c>
      <c r="C5304" s="1244" t="s">
        <v>9333</v>
      </c>
      <c r="D5304" s="1352">
        <v>18206.2</v>
      </c>
    </row>
    <row r="5305" spans="1:4" s="977" customFormat="1" ht="18" customHeight="1" x14ac:dyDescent="0.2">
      <c r="A5305" s="1351" t="s">
        <v>9334</v>
      </c>
      <c r="B5305" s="1244" t="s">
        <v>9332</v>
      </c>
      <c r="C5305" s="1244" t="s">
        <v>9333</v>
      </c>
      <c r="D5305" s="1352">
        <v>18206.2</v>
      </c>
    </row>
    <row r="5306" spans="1:4" s="977" customFormat="1" ht="18" customHeight="1" x14ac:dyDescent="0.2">
      <c r="A5306" s="1351" t="s">
        <v>9335</v>
      </c>
      <c r="B5306" s="1244" t="s">
        <v>9332</v>
      </c>
      <c r="C5306" s="1244" t="s">
        <v>9333</v>
      </c>
      <c r="D5306" s="1352">
        <v>18206.2</v>
      </c>
    </row>
    <row r="5307" spans="1:4" s="977" customFormat="1" ht="18" customHeight="1" x14ac:dyDescent="0.2">
      <c r="A5307" s="1351" t="s">
        <v>9336</v>
      </c>
      <c r="B5307" s="1244" t="s">
        <v>9332</v>
      </c>
      <c r="C5307" s="1244" t="s">
        <v>9333</v>
      </c>
      <c r="D5307" s="1352">
        <v>18206.2</v>
      </c>
    </row>
    <row r="5308" spans="1:4" s="977" customFormat="1" ht="18" customHeight="1" x14ac:dyDescent="0.2">
      <c r="A5308" s="1351" t="s">
        <v>9337</v>
      </c>
      <c r="B5308" s="1244" t="s">
        <v>9332</v>
      </c>
      <c r="C5308" s="1244" t="s">
        <v>9333</v>
      </c>
      <c r="D5308" s="1352">
        <v>18206.2</v>
      </c>
    </row>
    <row r="5309" spans="1:4" s="977" customFormat="1" ht="18" customHeight="1" x14ac:dyDescent="0.2">
      <c r="A5309" s="1351" t="s">
        <v>9338</v>
      </c>
      <c r="B5309" s="1244" t="s">
        <v>9332</v>
      </c>
      <c r="C5309" s="1244" t="s">
        <v>9333</v>
      </c>
      <c r="D5309" s="1352">
        <v>18206.2</v>
      </c>
    </row>
    <row r="5310" spans="1:4" s="977" customFormat="1" ht="18" customHeight="1" x14ac:dyDescent="0.2">
      <c r="A5310" s="1351" t="s">
        <v>9339</v>
      </c>
      <c r="B5310" s="1244" t="s">
        <v>9340</v>
      </c>
      <c r="C5310" s="1244" t="s">
        <v>9341</v>
      </c>
      <c r="D5310" s="1352">
        <v>9093.24</v>
      </c>
    </row>
    <row r="5311" spans="1:4" s="977" customFormat="1" ht="18" customHeight="1" x14ac:dyDescent="0.2">
      <c r="A5311" s="1351" t="s">
        <v>9342</v>
      </c>
      <c r="B5311" s="1244" t="s">
        <v>9340</v>
      </c>
      <c r="C5311" s="1244" t="s">
        <v>9341</v>
      </c>
      <c r="D5311" s="1352">
        <v>9093.24</v>
      </c>
    </row>
    <row r="5312" spans="1:4" s="977" customFormat="1" ht="18" customHeight="1" x14ac:dyDescent="0.2">
      <c r="A5312" s="1351" t="s">
        <v>9343</v>
      </c>
      <c r="B5312" s="1244" t="s">
        <v>9329</v>
      </c>
      <c r="C5312" s="1244" t="s">
        <v>9330</v>
      </c>
      <c r="D5312" s="1352">
        <v>44863</v>
      </c>
    </row>
    <row r="5313" spans="1:4" s="977" customFormat="1" ht="18" customHeight="1" x14ac:dyDescent="0.2">
      <c r="A5313" s="1351" t="s">
        <v>9344</v>
      </c>
      <c r="B5313" s="1244" t="s">
        <v>7060</v>
      </c>
      <c r="C5313" s="1244" t="s">
        <v>7061</v>
      </c>
      <c r="D5313" s="1352">
        <v>842.95</v>
      </c>
    </row>
    <row r="5314" spans="1:4" s="977" customFormat="1" ht="18" customHeight="1" x14ac:dyDescent="0.2">
      <c r="A5314" s="1351" t="s">
        <v>9345</v>
      </c>
      <c r="B5314" s="1244" t="s">
        <v>9322</v>
      </c>
      <c r="C5314" s="1244" t="s">
        <v>9323</v>
      </c>
      <c r="D5314" s="1352">
        <v>16270.16</v>
      </c>
    </row>
    <row r="5315" spans="1:4" s="977" customFormat="1" ht="18" customHeight="1" x14ac:dyDescent="0.2">
      <c r="A5315" s="1351" t="s">
        <v>9346</v>
      </c>
      <c r="B5315" s="1244" t="s">
        <v>9347</v>
      </c>
      <c r="C5315" s="1244" t="s">
        <v>9348</v>
      </c>
      <c r="D5315" s="1352">
        <v>4297.8</v>
      </c>
    </row>
    <row r="5316" spans="1:4" s="977" customFormat="1" ht="18" customHeight="1" x14ac:dyDescent="0.2">
      <c r="A5316" s="1351" t="s">
        <v>9349</v>
      </c>
      <c r="B5316" s="1244" t="s">
        <v>9347</v>
      </c>
      <c r="C5316" s="1244" t="s">
        <v>9348</v>
      </c>
      <c r="D5316" s="1352">
        <v>4297.8</v>
      </c>
    </row>
    <row r="5317" spans="1:4" s="977" customFormat="1" ht="18" customHeight="1" x14ac:dyDescent="0.2">
      <c r="A5317" s="1351" t="s">
        <v>9350</v>
      </c>
      <c r="B5317" s="1244" t="s">
        <v>9351</v>
      </c>
      <c r="C5317" s="1244" t="s">
        <v>9352</v>
      </c>
      <c r="D5317" s="1352">
        <v>8294</v>
      </c>
    </row>
    <row r="5318" spans="1:4" s="977" customFormat="1" ht="18" customHeight="1" x14ac:dyDescent="0.2">
      <c r="A5318" s="1351" t="s">
        <v>9353</v>
      </c>
      <c r="B5318" s="1244" t="s">
        <v>9351</v>
      </c>
      <c r="C5318" s="1244" t="s">
        <v>9352</v>
      </c>
      <c r="D5318" s="1352">
        <v>8294</v>
      </c>
    </row>
    <row r="5319" spans="1:4" s="977" customFormat="1" ht="18" customHeight="1" x14ac:dyDescent="0.2">
      <c r="A5319" s="1351" t="s">
        <v>9354</v>
      </c>
      <c r="B5319" s="1244" t="s">
        <v>9355</v>
      </c>
      <c r="C5319" s="1244" t="s">
        <v>9356</v>
      </c>
      <c r="D5319" s="1352">
        <v>4092.07</v>
      </c>
    </row>
    <row r="5320" spans="1:4" s="977" customFormat="1" ht="18" customHeight="1" x14ac:dyDescent="0.2">
      <c r="A5320" s="1351" t="s">
        <v>9357</v>
      </c>
      <c r="B5320" s="1244" t="s">
        <v>9358</v>
      </c>
      <c r="C5320" s="1244" t="s">
        <v>9359</v>
      </c>
      <c r="D5320" s="1352">
        <v>7277.13</v>
      </c>
    </row>
    <row r="5321" spans="1:4" s="977" customFormat="1" ht="18" customHeight="1" x14ac:dyDescent="0.2">
      <c r="A5321" s="1351" t="s">
        <v>9360</v>
      </c>
      <c r="B5321" s="1244" t="s">
        <v>9361</v>
      </c>
      <c r="C5321" s="1244" t="s">
        <v>9362</v>
      </c>
      <c r="D5321" s="1352">
        <v>2999</v>
      </c>
    </row>
    <row r="5322" spans="1:4" s="977" customFormat="1" ht="18" customHeight="1" x14ac:dyDescent="0.2">
      <c r="A5322" s="1351" t="s">
        <v>9363</v>
      </c>
      <c r="B5322" s="1244" t="s">
        <v>7060</v>
      </c>
      <c r="C5322" s="1244" t="s">
        <v>7061</v>
      </c>
      <c r="D5322" s="1352">
        <v>842.95</v>
      </c>
    </row>
    <row r="5323" spans="1:4" s="977" customFormat="1" ht="18" customHeight="1" x14ac:dyDescent="0.2">
      <c r="A5323" s="1351" t="s">
        <v>9364</v>
      </c>
      <c r="B5323" s="1244" t="s">
        <v>9365</v>
      </c>
      <c r="C5323" s="1244" t="s">
        <v>9366</v>
      </c>
      <c r="D5323" s="1352">
        <v>4499.5</v>
      </c>
    </row>
    <row r="5324" spans="1:4" s="977" customFormat="1" ht="18" customHeight="1" x14ac:dyDescent="0.2">
      <c r="A5324" s="1351" t="s">
        <v>9367</v>
      </c>
      <c r="B5324" s="1244" t="s">
        <v>9368</v>
      </c>
      <c r="C5324" s="1244" t="s">
        <v>9369</v>
      </c>
      <c r="D5324" s="1352">
        <v>4499.5</v>
      </c>
    </row>
    <row r="5325" spans="1:4" s="977" customFormat="1" ht="18" customHeight="1" x14ac:dyDescent="0.2">
      <c r="A5325" s="1351" t="s">
        <v>9370</v>
      </c>
      <c r="B5325" s="1244" t="s">
        <v>7740</v>
      </c>
      <c r="C5325" s="1244" t="s">
        <v>9371</v>
      </c>
      <c r="D5325" s="1352">
        <v>8871.68</v>
      </c>
    </row>
    <row r="5326" spans="1:4" s="977" customFormat="1" ht="18" customHeight="1" x14ac:dyDescent="0.2">
      <c r="A5326" s="1351" t="s">
        <v>9372</v>
      </c>
      <c r="B5326" s="1244" t="s">
        <v>7740</v>
      </c>
      <c r="C5326" s="1244" t="s">
        <v>9371</v>
      </c>
      <c r="D5326" s="1352">
        <v>8871.68</v>
      </c>
    </row>
    <row r="5327" spans="1:4" s="977" customFormat="1" ht="18" customHeight="1" x14ac:dyDescent="0.2">
      <c r="A5327" s="1351" t="s">
        <v>9373</v>
      </c>
      <c r="B5327" s="1244" t="s">
        <v>7740</v>
      </c>
      <c r="C5327" s="1244" t="s">
        <v>9371</v>
      </c>
      <c r="D5327" s="1352">
        <v>8871.68</v>
      </c>
    </row>
    <row r="5328" spans="1:4" s="977" customFormat="1" ht="18" customHeight="1" x14ac:dyDescent="0.2">
      <c r="A5328" s="1351" t="s">
        <v>9374</v>
      </c>
      <c r="B5328" s="1244" t="s">
        <v>7740</v>
      </c>
      <c r="C5328" s="1244" t="s">
        <v>9371</v>
      </c>
      <c r="D5328" s="1352">
        <v>8871.68</v>
      </c>
    </row>
    <row r="5329" spans="1:4" s="977" customFormat="1" ht="18" customHeight="1" x14ac:dyDescent="0.2">
      <c r="A5329" s="1351" t="s">
        <v>9375</v>
      </c>
      <c r="B5329" s="1244" t="s">
        <v>7740</v>
      </c>
      <c r="C5329" s="1244" t="s">
        <v>9371</v>
      </c>
      <c r="D5329" s="1352">
        <v>8871.68</v>
      </c>
    </row>
    <row r="5330" spans="1:4" s="977" customFormat="1" ht="18" customHeight="1" x14ac:dyDescent="0.2">
      <c r="A5330" s="1351" t="s">
        <v>9376</v>
      </c>
      <c r="B5330" s="1244" t="s">
        <v>7740</v>
      </c>
      <c r="C5330" s="1244" t="s">
        <v>9371</v>
      </c>
      <c r="D5330" s="1352">
        <v>8871.68</v>
      </c>
    </row>
    <row r="5331" spans="1:4" s="977" customFormat="1" ht="18" customHeight="1" x14ac:dyDescent="0.2">
      <c r="A5331" s="1351" t="s">
        <v>9377</v>
      </c>
      <c r="B5331" s="1244" t="s">
        <v>7740</v>
      </c>
      <c r="C5331" s="1244" t="s">
        <v>9371</v>
      </c>
      <c r="D5331" s="1352">
        <v>8871.68</v>
      </c>
    </row>
    <row r="5332" spans="1:4" s="977" customFormat="1" ht="18" customHeight="1" x14ac:dyDescent="0.2">
      <c r="A5332" s="1351" t="s">
        <v>9378</v>
      </c>
      <c r="B5332" s="1244" t="s">
        <v>7740</v>
      </c>
      <c r="C5332" s="1244" t="s">
        <v>9371</v>
      </c>
      <c r="D5332" s="1352">
        <v>8871.68</v>
      </c>
    </row>
    <row r="5333" spans="1:4" s="977" customFormat="1" ht="18" customHeight="1" x14ac:dyDescent="0.2">
      <c r="A5333" s="1351" t="s">
        <v>9379</v>
      </c>
      <c r="B5333" s="1244" t="s">
        <v>7060</v>
      </c>
      <c r="C5333" s="1244" t="s">
        <v>7061</v>
      </c>
      <c r="D5333" s="1352">
        <v>842.95</v>
      </c>
    </row>
    <row r="5334" spans="1:4" s="977" customFormat="1" ht="18" customHeight="1" x14ac:dyDescent="0.2">
      <c r="A5334" s="1351" t="s">
        <v>9380</v>
      </c>
      <c r="B5334" s="1244" t="s">
        <v>7740</v>
      </c>
      <c r="C5334" s="1244" t="s">
        <v>9371</v>
      </c>
      <c r="D5334" s="1352">
        <v>8871.68</v>
      </c>
    </row>
    <row r="5335" spans="1:4" s="977" customFormat="1" ht="18" customHeight="1" x14ac:dyDescent="0.2">
      <c r="A5335" s="1351" t="s">
        <v>9381</v>
      </c>
      <c r="B5335" s="1244" t="s">
        <v>7740</v>
      </c>
      <c r="C5335" s="1244" t="s">
        <v>9371</v>
      </c>
      <c r="D5335" s="1352">
        <v>8871.68</v>
      </c>
    </row>
    <row r="5336" spans="1:4" s="977" customFormat="1" ht="18" customHeight="1" x14ac:dyDescent="0.2">
      <c r="A5336" s="1351" t="s">
        <v>9382</v>
      </c>
      <c r="B5336" s="1244" t="s">
        <v>9383</v>
      </c>
      <c r="C5336" s="1245"/>
      <c r="D5336" s="1352">
        <v>30000</v>
      </c>
    </row>
    <row r="5337" spans="1:4" s="977" customFormat="1" ht="18" customHeight="1" x14ac:dyDescent="0.2">
      <c r="A5337" s="1351" t="s">
        <v>9384</v>
      </c>
      <c r="B5337" s="1244" t="s">
        <v>9385</v>
      </c>
      <c r="C5337" s="1244" t="s">
        <v>9386</v>
      </c>
      <c r="D5337" s="1352">
        <v>4685.3599999999997</v>
      </c>
    </row>
    <row r="5338" spans="1:4" s="977" customFormat="1" ht="18" customHeight="1" x14ac:dyDescent="0.2">
      <c r="A5338" s="1351" t="s">
        <v>9387</v>
      </c>
      <c r="B5338" s="1244" t="s">
        <v>9388</v>
      </c>
      <c r="C5338" s="1244" t="s">
        <v>9389</v>
      </c>
      <c r="D5338" s="1352">
        <v>11000</v>
      </c>
    </row>
    <row r="5339" spans="1:4" s="977" customFormat="1" ht="18" customHeight="1" x14ac:dyDescent="0.2">
      <c r="A5339" s="1351" t="s">
        <v>9390</v>
      </c>
      <c r="B5339" s="1244" t="s">
        <v>9391</v>
      </c>
      <c r="C5339" s="1244" t="s">
        <v>9392</v>
      </c>
      <c r="D5339" s="1352">
        <v>15001.13</v>
      </c>
    </row>
    <row r="5340" spans="1:4" s="977" customFormat="1" ht="18" customHeight="1" x14ac:dyDescent="0.2">
      <c r="A5340" s="1351" t="s">
        <v>9393</v>
      </c>
      <c r="B5340" s="1244" t="s">
        <v>9394</v>
      </c>
      <c r="C5340" s="1244" t="s">
        <v>9395</v>
      </c>
      <c r="D5340" s="1352">
        <v>17999</v>
      </c>
    </row>
    <row r="5341" spans="1:4" s="977" customFormat="1" ht="18" customHeight="1" x14ac:dyDescent="0.2">
      <c r="A5341" s="1351" t="s">
        <v>9396</v>
      </c>
      <c r="B5341" s="1244" t="s">
        <v>7060</v>
      </c>
      <c r="C5341" s="1244" t="s">
        <v>7061</v>
      </c>
      <c r="D5341" s="1352">
        <v>842.95</v>
      </c>
    </row>
    <row r="5342" spans="1:4" s="977" customFormat="1" ht="18" customHeight="1" x14ac:dyDescent="0.2">
      <c r="A5342" s="1351" t="s">
        <v>9397</v>
      </c>
      <c r="B5342" s="1244" t="s">
        <v>3383</v>
      </c>
      <c r="C5342" s="1244" t="s">
        <v>9398</v>
      </c>
      <c r="D5342" s="1352">
        <v>12020.63</v>
      </c>
    </row>
    <row r="5343" spans="1:4" s="977" customFormat="1" ht="18" customHeight="1" x14ac:dyDescent="0.2">
      <c r="A5343" s="1351" t="s">
        <v>9399</v>
      </c>
      <c r="B5343" s="1244" t="s">
        <v>7952</v>
      </c>
      <c r="C5343" s="1244" t="s">
        <v>9400</v>
      </c>
      <c r="D5343" s="1352">
        <v>10097.07</v>
      </c>
    </row>
    <row r="5344" spans="1:4" s="977" customFormat="1" ht="18" customHeight="1" x14ac:dyDescent="0.2">
      <c r="A5344" s="1351" t="s">
        <v>9401</v>
      </c>
      <c r="B5344" s="1244" t="s">
        <v>9402</v>
      </c>
      <c r="C5344" s="1244" t="s">
        <v>9403</v>
      </c>
      <c r="D5344" s="1352">
        <v>10000</v>
      </c>
    </row>
    <row r="5345" spans="1:4" s="977" customFormat="1" ht="18" customHeight="1" x14ac:dyDescent="0.2">
      <c r="A5345" s="1351" t="s">
        <v>9404</v>
      </c>
      <c r="B5345" s="1244" t="s">
        <v>9405</v>
      </c>
      <c r="C5345" s="1244" t="s">
        <v>9406</v>
      </c>
      <c r="D5345" s="1352">
        <v>12769.28</v>
      </c>
    </row>
    <row r="5346" spans="1:4" s="977" customFormat="1" ht="18" customHeight="1" x14ac:dyDescent="0.2">
      <c r="A5346" s="1351" t="s">
        <v>9407</v>
      </c>
      <c r="B5346" s="1244" t="s">
        <v>9405</v>
      </c>
      <c r="C5346" s="1244" t="s">
        <v>9406</v>
      </c>
      <c r="D5346" s="1352">
        <v>12769.28</v>
      </c>
    </row>
    <row r="5347" spans="1:4" s="977" customFormat="1" ht="18" customHeight="1" x14ac:dyDescent="0.2">
      <c r="A5347" s="1351" t="s">
        <v>9408</v>
      </c>
      <c r="B5347" s="1244" t="s">
        <v>9409</v>
      </c>
      <c r="C5347" s="1244" t="s">
        <v>9410</v>
      </c>
      <c r="D5347" s="1352">
        <v>16989</v>
      </c>
    </row>
    <row r="5348" spans="1:4" s="977" customFormat="1" ht="18" customHeight="1" x14ac:dyDescent="0.2">
      <c r="A5348" s="1351" t="s">
        <v>9411</v>
      </c>
      <c r="B5348" s="1244" t="s">
        <v>9412</v>
      </c>
      <c r="C5348" s="1244" t="s">
        <v>8918</v>
      </c>
      <c r="D5348" s="1352">
        <v>11994.4</v>
      </c>
    </row>
    <row r="5349" spans="1:4" s="977" customFormat="1" ht="18" customHeight="1" x14ac:dyDescent="0.2">
      <c r="A5349" s="1351" t="s">
        <v>9413</v>
      </c>
      <c r="B5349" s="1244" t="s">
        <v>9414</v>
      </c>
      <c r="C5349" s="1244" t="s">
        <v>9415</v>
      </c>
      <c r="D5349" s="1352">
        <v>777996.1</v>
      </c>
    </row>
    <row r="5350" spans="1:4" s="977" customFormat="1" ht="18" customHeight="1" x14ac:dyDescent="0.2">
      <c r="A5350" s="1351" t="s">
        <v>9416</v>
      </c>
      <c r="B5350" s="1244" t="s">
        <v>9417</v>
      </c>
      <c r="C5350" s="1244" t="s">
        <v>9418</v>
      </c>
      <c r="D5350" s="1352">
        <v>2691.2</v>
      </c>
    </row>
    <row r="5351" spans="1:4" s="977" customFormat="1" ht="18" customHeight="1" x14ac:dyDescent="0.2">
      <c r="A5351" s="1351" t="s">
        <v>9419</v>
      </c>
      <c r="B5351" s="1244" t="s">
        <v>7060</v>
      </c>
      <c r="C5351" s="1244" t="s">
        <v>7061</v>
      </c>
      <c r="D5351" s="1352">
        <v>842.95</v>
      </c>
    </row>
    <row r="5352" spans="1:4" s="977" customFormat="1" ht="18" customHeight="1" x14ac:dyDescent="0.2">
      <c r="A5352" s="1351" t="s">
        <v>9420</v>
      </c>
      <c r="B5352" s="1244" t="s">
        <v>9123</v>
      </c>
      <c r="C5352" s="1244" t="s">
        <v>9124</v>
      </c>
      <c r="D5352" s="1352">
        <v>4744.3999999999996</v>
      </c>
    </row>
    <row r="5353" spans="1:4" s="977" customFormat="1" ht="18" customHeight="1" x14ac:dyDescent="0.2">
      <c r="A5353" s="1351" t="s">
        <v>9421</v>
      </c>
      <c r="B5353" s="1244" t="s">
        <v>9123</v>
      </c>
      <c r="C5353" s="1244" t="s">
        <v>9124</v>
      </c>
      <c r="D5353" s="1352">
        <v>3279.32</v>
      </c>
    </row>
    <row r="5354" spans="1:4" s="977" customFormat="1" ht="18" customHeight="1" x14ac:dyDescent="0.2">
      <c r="A5354" s="1351" t="s">
        <v>9422</v>
      </c>
      <c r="B5354" s="1244" t="s">
        <v>9423</v>
      </c>
      <c r="C5354" s="1244" t="s">
        <v>9424</v>
      </c>
      <c r="D5354" s="1352">
        <v>12348.2</v>
      </c>
    </row>
    <row r="5355" spans="1:4" s="977" customFormat="1" ht="18" customHeight="1" x14ac:dyDescent="0.2">
      <c r="A5355" s="1351" t="s">
        <v>9425</v>
      </c>
      <c r="B5355" s="1244" t="s">
        <v>9423</v>
      </c>
      <c r="C5355" s="1244" t="s">
        <v>9424</v>
      </c>
      <c r="D5355" s="1352">
        <v>12348.2</v>
      </c>
    </row>
    <row r="5356" spans="1:4" s="977" customFormat="1" ht="18" customHeight="1" x14ac:dyDescent="0.2">
      <c r="A5356" s="1351" t="s">
        <v>9426</v>
      </c>
      <c r="B5356" s="1244" t="s">
        <v>9427</v>
      </c>
      <c r="C5356" s="1244" t="s">
        <v>9428</v>
      </c>
      <c r="D5356" s="1352">
        <v>10778.72</v>
      </c>
    </row>
    <row r="5357" spans="1:4" s="977" customFormat="1" ht="18" customHeight="1" x14ac:dyDescent="0.2">
      <c r="A5357" s="1351" t="s">
        <v>9429</v>
      </c>
      <c r="B5357" s="1244" t="s">
        <v>9430</v>
      </c>
      <c r="C5357" s="1244" t="s">
        <v>9431</v>
      </c>
      <c r="D5357" s="1352">
        <v>2818.8</v>
      </c>
    </row>
    <row r="5358" spans="1:4" s="977" customFormat="1" ht="18" customHeight="1" x14ac:dyDescent="0.2">
      <c r="A5358" s="1351" t="s">
        <v>9432</v>
      </c>
      <c r="B5358" s="1244" t="s">
        <v>9433</v>
      </c>
      <c r="C5358" s="1244" t="s">
        <v>9434</v>
      </c>
      <c r="D5358" s="1352">
        <v>6568.85</v>
      </c>
    </row>
    <row r="5359" spans="1:4" s="977" customFormat="1" ht="18" customHeight="1" x14ac:dyDescent="0.2">
      <c r="A5359" s="1351" t="s">
        <v>9435</v>
      </c>
      <c r="B5359" s="1244" t="s">
        <v>9436</v>
      </c>
      <c r="C5359" s="1244" t="s">
        <v>9437</v>
      </c>
      <c r="D5359" s="1352">
        <v>3962.12</v>
      </c>
    </row>
    <row r="5360" spans="1:4" s="977" customFormat="1" ht="18" customHeight="1" x14ac:dyDescent="0.2">
      <c r="A5360" s="1351" t="s">
        <v>9438</v>
      </c>
      <c r="B5360" s="1244" t="s">
        <v>9436</v>
      </c>
      <c r="C5360" s="1244" t="s">
        <v>9437</v>
      </c>
      <c r="D5360" s="1352">
        <v>3962.12</v>
      </c>
    </row>
    <row r="5361" spans="1:4" s="977" customFormat="1" ht="18" customHeight="1" x14ac:dyDescent="0.2">
      <c r="A5361" s="1351" t="s">
        <v>9439</v>
      </c>
      <c r="B5361" s="1244" t="s">
        <v>9440</v>
      </c>
      <c r="C5361" s="1244" t="s">
        <v>9441</v>
      </c>
      <c r="D5361" s="1352">
        <v>9322.2900000000009</v>
      </c>
    </row>
    <row r="5362" spans="1:4" s="977" customFormat="1" ht="18" customHeight="1" x14ac:dyDescent="0.2">
      <c r="A5362" s="1351" t="s">
        <v>9442</v>
      </c>
      <c r="B5362" s="1244" t="s">
        <v>7060</v>
      </c>
      <c r="C5362" s="1244" t="s">
        <v>7061</v>
      </c>
      <c r="D5362" s="1352">
        <v>842.95</v>
      </c>
    </row>
    <row r="5363" spans="1:4" s="977" customFormat="1" ht="18" customHeight="1" x14ac:dyDescent="0.2">
      <c r="A5363" s="1351" t="s">
        <v>9443</v>
      </c>
      <c r="B5363" s="1244" t="s">
        <v>9444</v>
      </c>
      <c r="C5363" s="1244" t="s">
        <v>9441</v>
      </c>
      <c r="D5363" s="1352">
        <v>9322.2900000000009</v>
      </c>
    </row>
    <row r="5364" spans="1:4" s="977" customFormat="1" ht="18" customHeight="1" x14ac:dyDescent="0.2">
      <c r="A5364" s="1351" t="s">
        <v>9445</v>
      </c>
      <c r="B5364" s="1244" t="s">
        <v>9446</v>
      </c>
      <c r="C5364" s="1244" t="s">
        <v>9447</v>
      </c>
      <c r="D5364" s="1352">
        <v>9277.7000000000007</v>
      </c>
    </row>
    <row r="5365" spans="1:4" s="977" customFormat="1" ht="18" customHeight="1" x14ac:dyDescent="0.2">
      <c r="A5365" s="1351" t="s">
        <v>9448</v>
      </c>
      <c r="B5365" s="1244" t="s">
        <v>9449</v>
      </c>
      <c r="C5365" s="1244" t="s">
        <v>9450</v>
      </c>
      <c r="D5365" s="1352">
        <v>9277.7000000000007</v>
      </c>
    </row>
    <row r="5366" spans="1:4" s="977" customFormat="1" ht="18" customHeight="1" x14ac:dyDescent="0.2">
      <c r="A5366" s="1351" t="s">
        <v>9451</v>
      </c>
      <c r="B5366" s="1244" t="s">
        <v>9452</v>
      </c>
      <c r="C5366" s="1244" t="s">
        <v>9453</v>
      </c>
      <c r="D5366" s="1352">
        <v>21436.799999999999</v>
      </c>
    </row>
    <row r="5367" spans="1:4" s="977" customFormat="1" ht="18" customHeight="1" x14ac:dyDescent="0.2">
      <c r="A5367" s="1351" t="s">
        <v>9454</v>
      </c>
      <c r="B5367" s="1244" t="s">
        <v>9455</v>
      </c>
      <c r="C5367" s="1244" t="s">
        <v>9456</v>
      </c>
      <c r="D5367" s="1352">
        <v>4083.2</v>
      </c>
    </row>
    <row r="5368" spans="1:4" s="977" customFormat="1" ht="18" customHeight="1" x14ac:dyDescent="0.2">
      <c r="A5368" s="1351" t="s">
        <v>9457</v>
      </c>
      <c r="B5368" s="1244" t="s">
        <v>9455</v>
      </c>
      <c r="C5368" s="1244" t="s">
        <v>9456</v>
      </c>
      <c r="D5368" s="1352">
        <v>4083.2</v>
      </c>
    </row>
    <row r="5369" spans="1:4" s="977" customFormat="1" ht="18" customHeight="1" x14ac:dyDescent="0.2">
      <c r="A5369" s="1351" t="s">
        <v>9458</v>
      </c>
      <c r="B5369" s="1244" t="s">
        <v>9455</v>
      </c>
      <c r="C5369" s="1244" t="s">
        <v>9456</v>
      </c>
      <c r="D5369" s="1352">
        <v>4083.2</v>
      </c>
    </row>
    <row r="5370" spans="1:4" s="977" customFormat="1" ht="18" customHeight="1" x14ac:dyDescent="0.2">
      <c r="A5370" s="1351" t="s">
        <v>9459</v>
      </c>
      <c r="B5370" s="1244" t="s">
        <v>9455</v>
      </c>
      <c r="C5370" s="1244" t="s">
        <v>9456</v>
      </c>
      <c r="D5370" s="1352">
        <v>4083.2</v>
      </c>
    </row>
    <row r="5371" spans="1:4" s="977" customFormat="1" ht="18" customHeight="1" x14ac:dyDescent="0.2">
      <c r="A5371" s="1351" t="s">
        <v>9460</v>
      </c>
      <c r="B5371" s="1244" t="s">
        <v>9455</v>
      </c>
      <c r="C5371" s="1244" t="s">
        <v>9461</v>
      </c>
      <c r="D5371" s="1352">
        <v>4083.2</v>
      </c>
    </row>
    <row r="5372" spans="1:4" s="977" customFormat="1" ht="18" customHeight="1" x14ac:dyDescent="0.2">
      <c r="A5372" s="1351" t="s">
        <v>9462</v>
      </c>
      <c r="B5372" s="1244" t="s">
        <v>9455</v>
      </c>
      <c r="C5372" s="1244" t="s">
        <v>9461</v>
      </c>
      <c r="D5372" s="1352">
        <v>4083.2</v>
      </c>
    </row>
    <row r="5373" spans="1:4" s="977" customFormat="1" ht="18" customHeight="1" x14ac:dyDescent="0.2">
      <c r="A5373" s="1351" t="s">
        <v>9463</v>
      </c>
      <c r="B5373" s="1244" t="s">
        <v>9455</v>
      </c>
      <c r="C5373" s="1244" t="s">
        <v>9461</v>
      </c>
      <c r="D5373" s="1352">
        <v>4083.2</v>
      </c>
    </row>
    <row r="5374" spans="1:4" s="977" customFormat="1" ht="18" customHeight="1" x14ac:dyDescent="0.2">
      <c r="A5374" s="1351" t="s">
        <v>9464</v>
      </c>
      <c r="B5374" s="1244" t="s">
        <v>9455</v>
      </c>
      <c r="C5374" s="1244" t="s">
        <v>9461</v>
      </c>
      <c r="D5374" s="1352">
        <v>4083.2</v>
      </c>
    </row>
    <row r="5375" spans="1:4" s="977" customFormat="1" ht="18" customHeight="1" x14ac:dyDescent="0.2">
      <c r="A5375" s="1351" t="s">
        <v>9465</v>
      </c>
      <c r="B5375" s="1244" t="s">
        <v>9466</v>
      </c>
      <c r="C5375" s="1244" t="s">
        <v>9467</v>
      </c>
      <c r="D5375" s="1352">
        <v>3828</v>
      </c>
    </row>
    <row r="5376" spans="1:4" s="977" customFormat="1" ht="18" customHeight="1" x14ac:dyDescent="0.2">
      <c r="A5376" s="1351" t="s">
        <v>9468</v>
      </c>
      <c r="B5376" s="1244" t="s">
        <v>9466</v>
      </c>
      <c r="C5376" s="1244" t="s">
        <v>9467</v>
      </c>
      <c r="D5376" s="1352">
        <v>3828</v>
      </c>
    </row>
    <row r="5377" spans="1:4" s="977" customFormat="1" ht="18" customHeight="1" x14ac:dyDescent="0.2">
      <c r="A5377" s="1351" t="s">
        <v>9469</v>
      </c>
      <c r="B5377" s="1244" t="s">
        <v>9466</v>
      </c>
      <c r="C5377" s="1244" t="s">
        <v>9467</v>
      </c>
      <c r="D5377" s="1352">
        <v>3828</v>
      </c>
    </row>
    <row r="5378" spans="1:4" s="977" customFormat="1" ht="18" customHeight="1" x14ac:dyDescent="0.2">
      <c r="A5378" s="1351" t="s">
        <v>9470</v>
      </c>
      <c r="B5378" s="1244" t="s">
        <v>9466</v>
      </c>
      <c r="C5378" s="1244" t="s">
        <v>9467</v>
      </c>
      <c r="D5378" s="1352">
        <v>3828</v>
      </c>
    </row>
    <row r="5379" spans="1:4" s="977" customFormat="1" ht="18" customHeight="1" x14ac:dyDescent="0.2">
      <c r="A5379" s="1351" t="s">
        <v>9471</v>
      </c>
      <c r="B5379" s="1244" t="s">
        <v>9466</v>
      </c>
      <c r="C5379" s="1244" t="s">
        <v>9467</v>
      </c>
      <c r="D5379" s="1352">
        <v>3828</v>
      </c>
    </row>
    <row r="5380" spans="1:4" s="977" customFormat="1" ht="18" customHeight="1" x14ac:dyDescent="0.2">
      <c r="A5380" s="1351" t="s">
        <v>9472</v>
      </c>
      <c r="B5380" s="1244" t="s">
        <v>9466</v>
      </c>
      <c r="C5380" s="1244" t="s">
        <v>9467</v>
      </c>
      <c r="D5380" s="1352">
        <v>3828</v>
      </c>
    </row>
    <row r="5381" spans="1:4" s="977" customFormat="1" ht="18" customHeight="1" x14ac:dyDescent="0.2">
      <c r="A5381" s="1351" t="s">
        <v>9473</v>
      </c>
      <c r="B5381" s="1244" t="s">
        <v>9466</v>
      </c>
      <c r="C5381" s="1244" t="s">
        <v>9467</v>
      </c>
      <c r="D5381" s="1352">
        <v>3828</v>
      </c>
    </row>
    <row r="5382" spans="1:4" s="977" customFormat="1" ht="18" customHeight="1" x14ac:dyDescent="0.2">
      <c r="A5382" s="1351" t="s">
        <v>9474</v>
      </c>
      <c r="B5382" s="1244" t="s">
        <v>9466</v>
      </c>
      <c r="C5382" s="1244" t="s">
        <v>9467</v>
      </c>
      <c r="D5382" s="1352">
        <v>3828</v>
      </c>
    </row>
    <row r="5383" spans="1:4" s="977" customFormat="1" ht="18" customHeight="1" x14ac:dyDescent="0.2">
      <c r="A5383" s="1351" t="s">
        <v>9475</v>
      </c>
      <c r="B5383" s="1244" t="s">
        <v>7060</v>
      </c>
      <c r="C5383" s="1244" t="s">
        <v>7061</v>
      </c>
      <c r="D5383" s="1352">
        <v>1328.25</v>
      </c>
    </row>
    <row r="5384" spans="1:4" s="977" customFormat="1" ht="18" customHeight="1" x14ac:dyDescent="0.2">
      <c r="A5384" s="1351" t="s">
        <v>9476</v>
      </c>
      <c r="B5384" s="1244" t="s">
        <v>9466</v>
      </c>
      <c r="C5384" s="1244" t="s">
        <v>9467</v>
      </c>
      <c r="D5384" s="1352">
        <v>3828</v>
      </c>
    </row>
    <row r="5385" spans="1:4" s="977" customFormat="1" ht="18" customHeight="1" x14ac:dyDescent="0.2">
      <c r="A5385" s="1351" t="s">
        <v>9477</v>
      </c>
      <c r="B5385" s="1244" t="s">
        <v>9466</v>
      </c>
      <c r="C5385" s="1244" t="s">
        <v>9467</v>
      </c>
      <c r="D5385" s="1352">
        <v>3828</v>
      </c>
    </row>
    <row r="5386" spans="1:4" s="977" customFormat="1" ht="18" customHeight="1" x14ac:dyDescent="0.2">
      <c r="A5386" s="1351" t="s">
        <v>9478</v>
      </c>
      <c r="B5386" s="1244" t="s">
        <v>9466</v>
      </c>
      <c r="C5386" s="1244" t="s">
        <v>9467</v>
      </c>
      <c r="D5386" s="1352">
        <v>3828</v>
      </c>
    </row>
    <row r="5387" spans="1:4" s="977" customFormat="1" ht="18" customHeight="1" x14ac:dyDescent="0.2">
      <c r="A5387" s="1351" t="s">
        <v>9479</v>
      </c>
      <c r="B5387" s="1244" t="s">
        <v>9466</v>
      </c>
      <c r="C5387" s="1244" t="s">
        <v>9467</v>
      </c>
      <c r="D5387" s="1352">
        <v>3828</v>
      </c>
    </row>
    <row r="5388" spans="1:4" s="977" customFormat="1" ht="18" customHeight="1" x14ac:dyDescent="0.2">
      <c r="A5388" s="1351" t="s">
        <v>9480</v>
      </c>
      <c r="B5388" s="1244" t="s">
        <v>9466</v>
      </c>
      <c r="C5388" s="1244" t="s">
        <v>9467</v>
      </c>
      <c r="D5388" s="1352">
        <v>3828</v>
      </c>
    </row>
    <row r="5389" spans="1:4" s="977" customFormat="1" ht="18" customHeight="1" x14ac:dyDescent="0.2">
      <c r="A5389" s="1351" t="s">
        <v>9481</v>
      </c>
      <c r="B5389" s="1244" t="s">
        <v>9466</v>
      </c>
      <c r="C5389" s="1244" t="s">
        <v>9467</v>
      </c>
      <c r="D5389" s="1352">
        <v>3828</v>
      </c>
    </row>
    <row r="5390" spans="1:4" s="977" customFormat="1" ht="18" customHeight="1" x14ac:dyDescent="0.2">
      <c r="A5390" s="1351" t="s">
        <v>9482</v>
      </c>
      <c r="B5390" s="1244" t="s">
        <v>9466</v>
      </c>
      <c r="C5390" s="1244" t="s">
        <v>9467</v>
      </c>
      <c r="D5390" s="1352">
        <v>3828</v>
      </c>
    </row>
    <row r="5391" spans="1:4" s="977" customFormat="1" ht="18" customHeight="1" x14ac:dyDescent="0.2">
      <c r="A5391" s="1351" t="s">
        <v>9483</v>
      </c>
      <c r="B5391" s="1244" t="s">
        <v>9123</v>
      </c>
      <c r="C5391" s="1244" t="s">
        <v>9484</v>
      </c>
      <c r="D5391" s="1352">
        <v>4983.33</v>
      </c>
    </row>
    <row r="5392" spans="1:4" s="977" customFormat="1" ht="18" customHeight="1" x14ac:dyDescent="0.2">
      <c r="A5392" s="1351" t="s">
        <v>9485</v>
      </c>
      <c r="B5392" s="1244" t="s">
        <v>9123</v>
      </c>
      <c r="C5392" s="1244" t="s">
        <v>9484</v>
      </c>
      <c r="D5392" s="1352">
        <v>4983.34</v>
      </c>
    </row>
    <row r="5393" spans="1:4" s="977" customFormat="1" ht="18" customHeight="1" x14ac:dyDescent="0.2">
      <c r="A5393" s="1351" t="s">
        <v>9486</v>
      </c>
      <c r="B5393" s="1244" t="s">
        <v>9123</v>
      </c>
      <c r="C5393" s="1244" t="s">
        <v>9484</v>
      </c>
      <c r="D5393" s="1352">
        <v>4983.34</v>
      </c>
    </row>
    <row r="5394" spans="1:4" s="977" customFormat="1" ht="18" customHeight="1" x14ac:dyDescent="0.2">
      <c r="A5394" s="1351" t="s">
        <v>9487</v>
      </c>
      <c r="B5394" s="1244" t="s">
        <v>6823</v>
      </c>
      <c r="C5394" s="1244" t="s">
        <v>6824</v>
      </c>
      <c r="D5394" s="1352">
        <v>6000.42</v>
      </c>
    </row>
    <row r="5395" spans="1:4" s="977" customFormat="1" ht="18" customHeight="1" x14ac:dyDescent="0.2">
      <c r="A5395" s="1351" t="s">
        <v>9488</v>
      </c>
      <c r="B5395" s="1244" t="s">
        <v>7060</v>
      </c>
      <c r="C5395" s="1244" t="s">
        <v>7061</v>
      </c>
      <c r="D5395" s="1352">
        <v>842.95</v>
      </c>
    </row>
    <row r="5396" spans="1:4" s="977" customFormat="1" ht="18" customHeight="1" x14ac:dyDescent="0.2">
      <c r="A5396" s="1351" t="s">
        <v>9489</v>
      </c>
      <c r="B5396" s="1244" t="s">
        <v>9490</v>
      </c>
      <c r="C5396" s="1244" t="s">
        <v>9491</v>
      </c>
      <c r="D5396" s="1352">
        <v>5554.27</v>
      </c>
    </row>
    <row r="5397" spans="1:4" s="977" customFormat="1" ht="18" customHeight="1" x14ac:dyDescent="0.2">
      <c r="A5397" s="1351" t="s">
        <v>9492</v>
      </c>
      <c r="B5397" s="1244" t="s">
        <v>9493</v>
      </c>
      <c r="C5397" s="1244" t="s">
        <v>9494</v>
      </c>
      <c r="D5397" s="1352">
        <v>51440.83</v>
      </c>
    </row>
    <row r="5398" spans="1:4" s="977" customFormat="1" ht="18" customHeight="1" x14ac:dyDescent="0.2">
      <c r="A5398" s="1351" t="s">
        <v>9495</v>
      </c>
      <c r="B5398" s="1244" t="s">
        <v>9496</v>
      </c>
      <c r="C5398" s="1244" t="s">
        <v>9497</v>
      </c>
      <c r="D5398" s="1352">
        <v>6051.43</v>
      </c>
    </row>
    <row r="5399" spans="1:4" s="977" customFormat="1" ht="18" customHeight="1" x14ac:dyDescent="0.2">
      <c r="A5399" s="1351" t="s">
        <v>9498</v>
      </c>
      <c r="B5399" s="1244" t="s">
        <v>9499</v>
      </c>
      <c r="C5399" s="1244" t="s">
        <v>9500</v>
      </c>
      <c r="D5399" s="1352">
        <v>6183.4</v>
      </c>
    </row>
    <row r="5400" spans="1:4" s="977" customFormat="1" ht="18" customHeight="1" x14ac:dyDescent="0.2">
      <c r="A5400" s="1351" t="s">
        <v>9501</v>
      </c>
      <c r="B5400" s="1244" t="s">
        <v>9502</v>
      </c>
      <c r="C5400" s="1244" t="s">
        <v>9503</v>
      </c>
      <c r="D5400" s="1352">
        <v>86559.2</v>
      </c>
    </row>
    <row r="5401" spans="1:4" s="977" customFormat="1" ht="18" customHeight="1" x14ac:dyDescent="0.2">
      <c r="A5401" s="1351" t="s">
        <v>9504</v>
      </c>
      <c r="B5401" s="1244" t="s">
        <v>9505</v>
      </c>
      <c r="C5401" s="1244" t="s">
        <v>9506</v>
      </c>
      <c r="D5401" s="1352">
        <v>35681.599999999999</v>
      </c>
    </row>
    <row r="5402" spans="1:4" s="977" customFormat="1" ht="18" customHeight="1" x14ac:dyDescent="0.2">
      <c r="A5402" s="1351" t="s">
        <v>9507</v>
      </c>
      <c r="B5402" s="1244" t="s">
        <v>9505</v>
      </c>
      <c r="C5402" s="1244" t="s">
        <v>9506</v>
      </c>
      <c r="D5402" s="1352">
        <v>33640</v>
      </c>
    </row>
    <row r="5403" spans="1:4" s="977" customFormat="1" ht="18" customHeight="1" x14ac:dyDescent="0.2">
      <c r="A5403" s="1351" t="s">
        <v>9508</v>
      </c>
      <c r="B5403" s="1244" t="s">
        <v>9509</v>
      </c>
      <c r="C5403" s="1244" t="s">
        <v>9510</v>
      </c>
      <c r="D5403" s="1352">
        <v>11211.75</v>
      </c>
    </row>
    <row r="5404" spans="1:4" s="977" customFormat="1" ht="18" customHeight="1" x14ac:dyDescent="0.2">
      <c r="A5404" s="1351" t="s">
        <v>9511</v>
      </c>
      <c r="B5404" s="1244" t="s">
        <v>9512</v>
      </c>
      <c r="C5404" s="1244" t="s">
        <v>9513</v>
      </c>
      <c r="D5404" s="1352">
        <v>12397.4</v>
      </c>
    </row>
    <row r="5405" spans="1:4" s="977" customFormat="1" ht="18" customHeight="1" x14ac:dyDescent="0.2">
      <c r="A5405" s="1351" t="s">
        <v>9514</v>
      </c>
      <c r="B5405" s="1244" t="s">
        <v>9515</v>
      </c>
      <c r="C5405" s="1244" t="s">
        <v>9516</v>
      </c>
      <c r="D5405" s="1352">
        <v>60927.839999999997</v>
      </c>
    </row>
    <row r="5406" spans="1:4" s="977" customFormat="1" ht="18" customHeight="1" x14ac:dyDescent="0.2">
      <c r="A5406" s="1351" t="s">
        <v>9517</v>
      </c>
      <c r="B5406" s="1244" t="s">
        <v>7060</v>
      </c>
      <c r="C5406" s="1244" t="s">
        <v>7061</v>
      </c>
      <c r="D5406" s="1352">
        <v>842.95</v>
      </c>
    </row>
    <row r="5407" spans="1:4" s="977" customFormat="1" ht="18" customHeight="1" x14ac:dyDescent="0.2">
      <c r="A5407" s="1351" t="s">
        <v>9518</v>
      </c>
      <c r="B5407" s="1244" t="s">
        <v>9519</v>
      </c>
      <c r="C5407" s="1244" t="s">
        <v>9520</v>
      </c>
      <c r="D5407" s="1352">
        <v>14176.13</v>
      </c>
    </row>
    <row r="5408" spans="1:4" s="977" customFormat="1" ht="18" customHeight="1" x14ac:dyDescent="0.2">
      <c r="A5408" s="1351" t="s">
        <v>9521</v>
      </c>
      <c r="B5408" s="1244" t="s">
        <v>9522</v>
      </c>
      <c r="C5408" s="1244" t="s">
        <v>9523</v>
      </c>
      <c r="D5408" s="1352">
        <v>15341.93</v>
      </c>
    </row>
    <row r="5409" spans="1:4" s="977" customFormat="1" ht="18" customHeight="1" x14ac:dyDescent="0.2">
      <c r="A5409" s="1351" t="s">
        <v>9524</v>
      </c>
      <c r="B5409" s="1244" t="s">
        <v>9525</v>
      </c>
      <c r="C5409" s="1245"/>
      <c r="D5409" s="1352">
        <v>15260</v>
      </c>
    </row>
    <row r="5410" spans="1:4" s="977" customFormat="1" ht="18" customHeight="1" x14ac:dyDescent="0.2">
      <c r="A5410" s="1351" t="s">
        <v>9526</v>
      </c>
      <c r="B5410" s="1244" t="s">
        <v>9527</v>
      </c>
      <c r="C5410" s="1244" t="s">
        <v>9528</v>
      </c>
      <c r="D5410" s="1352">
        <v>18874.13</v>
      </c>
    </row>
    <row r="5411" spans="1:4" s="977" customFormat="1" ht="18" customHeight="1" x14ac:dyDescent="0.2">
      <c r="A5411" s="1351" t="s">
        <v>9529</v>
      </c>
      <c r="B5411" s="1244" t="s">
        <v>9530</v>
      </c>
      <c r="C5411" s="1244" t="s">
        <v>9531</v>
      </c>
      <c r="D5411" s="1352">
        <v>40012.519999999997</v>
      </c>
    </row>
    <row r="5412" spans="1:4" s="977" customFormat="1" ht="18" customHeight="1" x14ac:dyDescent="0.2">
      <c r="A5412" s="1351" t="s">
        <v>9532</v>
      </c>
      <c r="B5412" s="1244" t="s">
        <v>9533</v>
      </c>
      <c r="C5412" s="1244" t="s">
        <v>9534</v>
      </c>
      <c r="D5412" s="1352">
        <v>5345</v>
      </c>
    </row>
    <row r="5413" spans="1:4" s="977" customFormat="1" ht="18" customHeight="1" x14ac:dyDescent="0.2">
      <c r="A5413" s="1351" t="s">
        <v>9535</v>
      </c>
      <c r="B5413" s="1244" t="s">
        <v>9536</v>
      </c>
      <c r="C5413" s="1244" t="s">
        <v>9537</v>
      </c>
      <c r="D5413" s="1352">
        <v>26926.58</v>
      </c>
    </row>
    <row r="5414" spans="1:4" s="977" customFormat="1" ht="18" customHeight="1" x14ac:dyDescent="0.2">
      <c r="A5414" s="1351" t="s">
        <v>9538</v>
      </c>
      <c r="B5414" s="1244" t="s">
        <v>9539</v>
      </c>
      <c r="C5414" s="1244" t="s">
        <v>9540</v>
      </c>
      <c r="D5414" s="1352">
        <v>26926.58</v>
      </c>
    </row>
    <row r="5415" spans="1:4" s="977" customFormat="1" ht="18" customHeight="1" x14ac:dyDescent="0.2">
      <c r="A5415" s="1351" t="s">
        <v>9541</v>
      </c>
      <c r="B5415" s="1244" t="s">
        <v>3383</v>
      </c>
      <c r="C5415" s="1244" t="s">
        <v>20157</v>
      </c>
      <c r="D5415" s="1352">
        <v>17731.759999999998</v>
      </c>
    </row>
    <row r="5416" spans="1:4" s="977" customFormat="1" ht="18" customHeight="1" x14ac:dyDescent="0.2">
      <c r="A5416" s="1351" t="s">
        <v>9544</v>
      </c>
      <c r="B5416" s="1244" t="s">
        <v>9542</v>
      </c>
      <c r="C5416" s="1244" t="s">
        <v>9543</v>
      </c>
      <c r="D5416" s="1352">
        <v>17731.759999999998</v>
      </c>
    </row>
    <row r="5417" spans="1:4" s="977" customFormat="1" ht="18" customHeight="1" x14ac:dyDescent="0.2">
      <c r="A5417" s="1351" t="s">
        <v>9545</v>
      </c>
      <c r="B5417" s="1244" t="s">
        <v>7060</v>
      </c>
      <c r="C5417" s="1244" t="s">
        <v>7061</v>
      </c>
      <c r="D5417" s="1352">
        <v>842.95</v>
      </c>
    </row>
    <row r="5418" spans="1:4" s="977" customFormat="1" ht="18" customHeight="1" x14ac:dyDescent="0.2">
      <c r="A5418" s="1351" t="s">
        <v>9546</v>
      </c>
      <c r="B5418" s="1244" t="s">
        <v>9542</v>
      </c>
      <c r="C5418" s="1244" t="s">
        <v>9543</v>
      </c>
      <c r="D5418" s="1352">
        <v>17731.759999999998</v>
      </c>
    </row>
    <row r="5419" spans="1:4" s="977" customFormat="1" ht="18" customHeight="1" x14ac:dyDescent="0.2">
      <c r="A5419" s="1351" t="s">
        <v>9547</v>
      </c>
      <c r="B5419" s="1244" t="s">
        <v>9548</v>
      </c>
      <c r="C5419" s="1244" t="s">
        <v>9549</v>
      </c>
      <c r="D5419" s="1352">
        <v>24632.6</v>
      </c>
    </row>
    <row r="5420" spans="1:4" s="977" customFormat="1" ht="18" customHeight="1" x14ac:dyDescent="0.2">
      <c r="A5420" s="1351" t="s">
        <v>9550</v>
      </c>
      <c r="B5420" s="1244" t="s">
        <v>9548</v>
      </c>
      <c r="C5420" s="1244" t="s">
        <v>9549</v>
      </c>
      <c r="D5420" s="1352">
        <v>24632.6</v>
      </c>
    </row>
    <row r="5421" spans="1:4" s="977" customFormat="1" ht="18" customHeight="1" x14ac:dyDescent="0.2">
      <c r="A5421" s="1351" t="s">
        <v>9551</v>
      </c>
      <c r="B5421" s="1244" t="s">
        <v>9548</v>
      </c>
      <c r="C5421" s="1244" t="s">
        <v>9549</v>
      </c>
      <c r="D5421" s="1352">
        <v>24632.6</v>
      </c>
    </row>
    <row r="5422" spans="1:4" s="977" customFormat="1" ht="18" customHeight="1" x14ac:dyDescent="0.2">
      <c r="A5422" s="1351" t="s">
        <v>9552</v>
      </c>
      <c r="B5422" s="1244" t="s">
        <v>6831</v>
      </c>
      <c r="C5422" s="1244" t="s">
        <v>9549</v>
      </c>
      <c r="D5422" s="1352">
        <v>24632.6</v>
      </c>
    </row>
    <row r="5423" spans="1:4" s="977" customFormat="1" ht="18" customHeight="1" x14ac:dyDescent="0.2">
      <c r="A5423" s="1351" t="s">
        <v>9553</v>
      </c>
      <c r="B5423" s="1244" t="s">
        <v>9554</v>
      </c>
      <c r="C5423" s="1244" t="s">
        <v>9555</v>
      </c>
      <c r="D5423" s="1352">
        <v>13995.4</v>
      </c>
    </row>
    <row r="5424" spans="1:4" s="977" customFormat="1" ht="18" customHeight="1" x14ac:dyDescent="0.2">
      <c r="A5424" s="1351" t="s">
        <v>9556</v>
      </c>
      <c r="B5424" s="1244" t="s">
        <v>9554</v>
      </c>
      <c r="C5424" s="1244" t="s">
        <v>9555</v>
      </c>
      <c r="D5424" s="1352">
        <v>13995.4</v>
      </c>
    </row>
    <row r="5425" spans="1:4" s="977" customFormat="1" ht="18" customHeight="1" x14ac:dyDescent="0.2">
      <c r="A5425" s="1351" t="s">
        <v>9557</v>
      </c>
      <c r="B5425" s="1244" t="s">
        <v>9554</v>
      </c>
      <c r="C5425" s="1244" t="s">
        <v>9555</v>
      </c>
      <c r="D5425" s="1352">
        <v>13995.4</v>
      </c>
    </row>
    <row r="5426" spans="1:4" s="977" customFormat="1" ht="18" customHeight="1" x14ac:dyDescent="0.2">
      <c r="A5426" s="1351" t="s">
        <v>9558</v>
      </c>
      <c r="B5426" s="1244" t="s">
        <v>9554</v>
      </c>
      <c r="C5426" s="1244" t="s">
        <v>9555</v>
      </c>
      <c r="D5426" s="1352">
        <v>13995.4</v>
      </c>
    </row>
    <row r="5427" spans="1:4" s="977" customFormat="1" ht="18" customHeight="1" x14ac:dyDescent="0.2">
      <c r="A5427" s="1351" t="s">
        <v>9559</v>
      </c>
      <c r="B5427" s="1244" t="s">
        <v>9560</v>
      </c>
      <c r="C5427" s="1244" t="s">
        <v>9561</v>
      </c>
      <c r="D5427" s="1352">
        <v>9248.68</v>
      </c>
    </row>
    <row r="5428" spans="1:4" s="977" customFormat="1" ht="18" customHeight="1" x14ac:dyDescent="0.2">
      <c r="A5428" s="1351" t="s">
        <v>9562</v>
      </c>
      <c r="B5428" s="1244" t="s">
        <v>9560</v>
      </c>
      <c r="C5428" s="1244" t="s">
        <v>9561</v>
      </c>
      <c r="D5428" s="1352">
        <v>9248.68</v>
      </c>
    </row>
    <row r="5429" spans="1:4" s="977" customFormat="1" ht="18" customHeight="1" x14ac:dyDescent="0.2">
      <c r="A5429" s="1351" t="s">
        <v>9563</v>
      </c>
      <c r="B5429" s="1244" t="s">
        <v>9560</v>
      </c>
      <c r="C5429" s="1244" t="s">
        <v>9561</v>
      </c>
      <c r="D5429" s="1352">
        <v>9248.68</v>
      </c>
    </row>
    <row r="5430" spans="1:4" s="977" customFormat="1" ht="18" customHeight="1" x14ac:dyDescent="0.2">
      <c r="A5430" s="1351" t="s">
        <v>9564</v>
      </c>
      <c r="B5430" s="1244" t="s">
        <v>9560</v>
      </c>
      <c r="C5430" s="1244" t="s">
        <v>9561</v>
      </c>
      <c r="D5430" s="1352">
        <v>9248.68</v>
      </c>
    </row>
    <row r="5431" spans="1:4" s="977" customFormat="1" ht="18" customHeight="1" x14ac:dyDescent="0.2">
      <c r="A5431" s="1351" t="s">
        <v>9565</v>
      </c>
      <c r="B5431" s="1244" t="s">
        <v>9560</v>
      </c>
      <c r="C5431" s="1244" t="s">
        <v>9561</v>
      </c>
      <c r="D5431" s="1352">
        <v>9248.68</v>
      </c>
    </row>
    <row r="5432" spans="1:4" s="977" customFormat="1" ht="18" customHeight="1" x14ac:dyDescent="0.2">
      <c r="A5432" s="1351" t="s">
        <v>9566</v>
      </c>
      <c r="B5432" s="1244" t="s">
        <v>9560</v>
      </c>
      <c r="C5432" s="1244" t="s">
        <v>9561</v>
      </c>
      <c r="D5432" s="1352">
        <v>9248.68</v>
      </c>
    </row>
    <row r="5433" spans="1:4" s="977" customFormat="1" ht="18" customHeight="1" x14ac:dyDescent="0.2">
      <c r="A5433" s="1351" t="s">
        <v>9567</v>
      </c>
      <c r="B5433" s="1244" t="s">
        <v>9568</v>
      </c>
      <c r="C5433" s="1244" t="s">
        <v>9569</v>
      </c>
      <c r="D5433" s="1352">
        <v>12319.2</v>
      </c>
    </row>
    <row r="5434" spans="1:4" s="977" customFormat="1" ht="18" customHeight="1" x14ac:dyDescent="0.2">
      <c r="A5434" s="1351" t="s">
        <v>9570</v>
      </c>
      <c r="B5434" s="1244" t="s">
        <v>9568</v>
      </c>
      <c r="C5434" s="1244" t="s">
        <v>9569</v>
      </c>
      <c r="D5434" s="1352">
        <v>12319.2</v>
      </c>
    </row>
    <row r="5435" spans="1:4" s="977" customFormat="1" ht="18" customHeight="1" x14ac:dyDescent="0.2">
      <c r="A5435" s="1351" t="s">
        <v>9571</v>
      </c>
      <c r="B5435" s="1244" t="s">
        <v>9572</v>
      </c>
      <c r="C5435" s="1244" t="s">
        <v>9573</v>
      </c>
      <c r="D5435" s="1352">
        <v>52983</v>
      </c>
    </row>
    <row r="5436" spans="1:4" s="977" customFormat="1" ht="18" customHeight="1" x14ac:dyDescent="0.2">
      <c r="A5436" s="1351" t="s">
        <v>9574</v>
      </c>
      <c r="B5436" s="1244" t="s">
        <v>9575</v>
      </c>
      <c r="C5436" s="1244" t="s">
        <v>9576</v>
      </c>
      <c r="D5436" s="1352">
        <v>39895.980000000003</v>
      </c>
    </row>
    <row r="5437" spans="1:4" s="977" customFormat="1" ht="18" customHeight="1" x14ac:dyDescent="0.2">
      <c r="A5437" s="1351" t="s">
        <v>9577</v>
      </c>
      <c r="B5437" s="1244" t="s">
        <v>9578</v>
      </c>
      <c r="C5437" s="1244" t="s">
        <v>9579</v>
      </c>
      <c r="D5437" s="1352">
        <v>4459.7</v>
      </c>
    </row>
    <row r="5438" spans="1:4" s="977" customFormat="1" ht="18" customHeight="1" x14ac:dyDescent="0.2">
      <c r="A5438" s="1351" t="s">
        <v>9580</v>
      </c>
      <c r="B5438" s="1244" t="s">
        <v>9581</v>
      </c>
      <c r="C5438" s="1244" t="s">
        <v>9582</v>
      </c>
      <c r="D5438" s="1352">
        <v>6920</v>
      </c>
    </row>
    <row r="5439" spans="1:4" s="977" customFormat="1" ht="18" customHeight="1" x14ac:dyDescent="0.2">
      <c r="A5439" s="1351" t="s">
        <v>9583</v>
      </c>
      <c r="B5439" s="1244" t="s">
        <v>9584</v>
      </c>
      <c r="C5439" s="1244" t="s">
        <v>9585</v>
      </c>
      <c r="D5439" s="1352">
        <v>8870.8700000000008</v>
      </c>
    </row>
    <row r="5440" spans="1:4" s="977" customFormat="1" ht="18" customHeight="1" x14ac:dyDescent="0.2">
      <c r="A5440" s="1351" t="s">
        <v>9586</v>
      </c>
      <c r="B5440" s="1244" t="s">
        <v>9587</v>
      </c>
      <c r="C5440" s="1244" t="s">
        <v>9588</v>
      </c>
      <c r="D5440" s="1352">
        <v>39659.82</v>
      </c>
    </row>
    <row r="5441" spans="1:4" s="977" customFormat="1" ht="18" customHeight="1" x14ac:dyDescent="0.2">
      <c r="A5441" s="1351" t="s">
        <v>9589</v>
      </c>
      <c r="B5441" s="1244" t="s">
        <v>9587</v>
      </c>
      <c r="C5441" s="1244" t="s">
        <v>9588</v>
      </c>
      <c r="D5441" s="1352">
        <v>39659.82</v>
      </c>
    </row>
    <row r="5442" spans="1:4" s="977" customFormat="1" ht="18" customHeight="1" x14ac:dyDescent="0.2">
      <c r="A5442" s="1351" t="s">
        <v>9590</v>
      </c>
      <c r="B5442" s="1244" t="s">
        <v>9587</v>
      </c>
      <c r="C5442" s="1244" t="s">
        <v>9588</v>
      </c>
      <c r="D5442" s="1352">
        <v>39659.82</v>
      </c>
    </row>
    <row r="5443" spans="1:4" s="977" customFormat="1" ht="18" customHeight="1" x14ac:dyDescent="0.2">
      <c r="A5443" s="1351" t="s">
        <v>9591</v>
      </c>
      <c r="B5443" s="1244" t="s">
        <v>9587</v>
      </c>
      <c r="C5443" s="1244" t="s">
        <v>9588</v>
      </c>
      <c r="D5443" s="1352">
        <v>39659.82</v>
      </c>
    </row>
    <row r="5444" spans="1:4" s="977" customFormat="1" ht="18" customHeight="1" x14ac:dyDescent="0.2">
      <c r="A5444" s="1351" t="s">
        <v>9592</v>
      </c>
      <c r="B5444" s="1244" t="s">
        <v>9593</v>
      </c>
      <c r="C5444" s="1244" t="s">
        <v>9594</v>
      </c>
      <c r="D5444" s="1352">
        <v>16796.8</v>
      </c>
    </row>
    <row r="5445" spans="1:4" s="977" customFormat="1" ht="18" customHeight="1" x14ac:dyDescent="0.2">
      <c r="A5445" s="1351" t="s">
        <v>9595</v>
      </c>
      <c r="B5445" s="1244" t="s">
        <v>9593</v>
      </c>
      <c r="C5445" s="1244" t="s">
        <v>9594</v>
      </c>
      <c r="D5445" s="1352">
        <v>16574.080000000002</v>
      </c>
    </row>
    <row r="5446" spans="1:4" s="977" customFormat="1" ht="18" customHeight="1" x14ac:dyDescent="0.2">
      <c r="A5446" s="1351" t="s">
        <v>9596</v>
      </c>
      <c r="B5446" s="1244" t="s">
        <v>9593</v>
      </c>
      <c r="C5446" s="1244" t="s">
        <v>9594</v>
      </c>
      <c r="D5446" s="1352">
        <v>16574.080000000002</v>
      </c>
    </row>
    <row r="5447" spans="1:4" s="977" customFormat="1" ht="18" customHeight="1" x14ac:dyDescent="0.2">
      <c r="A5447" s="1351" t="s">
        <v>9597</v>
      </c>
      <c r="B5447" s="1244" t="s">
        <v>3383</v>
      </c>
      <c r="C5447" s="1244" t="s">
        <v>9594</v>
      </c>
      <c r="D5447" s="1352">
        <v>16574.080000000002</v>
      </c>
    </row>
    <row r="5448" spans="1:4" s="977" customFormat="1" ht="18" customHeight="1" x14ac:dyDescent="0.2">
      <c r="A5448" s="1351" t="s">
        <v>9598</v>
      </c>
      <c r="B5448" s="1244" t="s">
        <v>9599</v>
      </c>
      <c r="C5448" s="1244" t="s">
        <v>9579</v>
      </c>
      <c r="D5448" s="1352">
        <v>4459.7</v>
      </c>
    </row>
    <row r="5449" spans="1:4" s="977" customFormat="1" ht="18" customHeight="1" x14ac:dyDescent="0.2">
      <c r="A5449" s="1351" t="s">
        <v>9600</v>
      </c>
      <c r="B5449" s="1244" t="s">
        <v>9593</v>
      </c>
      <c r="C5449" s="1244" t="s">
        <v>9594</v>
      </c>
      <c r="D5449" s="1352">
        <v>16574.080000000002</v>
      </c>
    </row>
    <row r="5450" spans="1:4" s="977" customFormat="1" ht="18" customHeight="1" x14ac:dyDescent="0.2">
      <c r="A5450" s="1351" t="s">
        <v>9601</v>
      </c>
      <c r="B5450" s="1244" t="s">
        <v>3383</v>
      </c>
      <c r="C5450" s="1244" t="s">
        <v>9594</v>
      </c>
      <c r="D5450" s="1352">
        <v>16574.080000000002</v>
      </c>
    </row>
    <row r="5451" spans="1:4" s="977" customFormat="1" ht="18" customHeight="1" x14ac:dyDescent="0.2">
      <c r="A5451" s="1351" t="s">
        <v>9602</v>
      </c>
      <c r="B5451" s="1244" t="s">
        <v>9593</v>
      </c>
      <c r="C5451" s="1244" t="s">
        <v>9594</v>
      </c>
      <c r="D5451" s="1352">
        <v>16574.080000000002</v>
      </c>
    </row>
    <row r="5452" spans="1:4" s="977" customFormat="1" ht="18" customHeight="1" x14ac:dyDescent="0.2">
      <c r="A5452" s="1351" t="s">
        <v>9603</v>
      </c>
      <c r="B5452" s="1244" t="s">
        <v>9604</v>
      </c>
      <c r="C5452" s="1244" t="s">
        <v>9605</v>
      </c>
      <c r="D5452" s="1352">
        <v>3750.28</v>
      </c>
    </row>
    <row r="5453" spans="1:4" s="977" customFormat="1" ht="18" customHeight="1" x14ac:dyDescent="0.2">
      <c r="A5453" s="1351" t="s">
        <v>9606</v>
      </c>
      <c r="B5453" s="1244" t="s">
        <v>9604</v>
      </c>
      <c r="C5453" s="1244" t="s">
        <v>9605</v>
      </c>
      <c r="D5453" s="1352">
        <v>3750.28</v>
      </c>
    </row>
    <row r="5454" spans="1:4" s="977" customFormat="1" ht="18" customHeight="1" x14ac:dyDescent="0.2">
      <c r="A5454" s="1351" t="s">
        <v>9607</v>
      </c>
      <c r="B5454" s="1244" t="s">
        <v>9604</v>
      </c>
      <c r="C5454" s="1244" t="s">
        <v>9605</v>
      </c>
      <c r="D5454" s="1352">
        <v>3750.28</v>
      </c>
    </row>
    <row r="5455" spans="1:4" s="977" customFormat="1" ht="18" customHeight="1" x14ac:dyDescent="0.2">
      <c r="A5455" s="1351" t="s">
        <v>9608</v>
      </c>
      <c r="B5455" s="1244" t="s">
        <v>9604</v>
      </c>
      <c r="C5455" s="1244" t="s">
        <v>9605</v>
      </c>
      <c r="D5455" s="1352">
        <v>3750.28</v>
      </c>
    </row>
    <row r="5456" spans="1:4" s="977" customFormat="1" ht="18" customHeight="1" x14ac:dyDescent="0.2">
      <c r="A5456" s="1351" t="s">
        <v>9609</v>
      </c>
      <c r="B5456" s="1244" t="s">
        <v>9604</v>
      </c>
      <c r="C5456" s="1244" t="s">
        <v>9605</v>
      </c>
      <c r="D5456" s="1352">
        <v>3750.28</v>
      </c>
    </row>
    <row r="5457" spans="1:4" s="977" customFormat="1" ht="18" customHeight="1" x14ac:dyDescent="0.2">
      <c r="A5457" s="1351" t="s">
        <v>9610</v>
      </c>
      <c r="B5457" s="1244" t="s">
        <v>9604</v>
      </c>
      <c r="C5457" s="1244" t="s">
        <v>9605</v>
      </c>
      <c r="D5457" s="1352">
        <v>3750.28</v>
      </c>
    </row>
    <row r="5458" spans="1:4" s="977" customFormat="1" ht="18" customHeight="1" x14ac:dyDescent="0.2">
      <c r="A5458" s="1351" t="s">
        <v>9611</v>
      </c>
      <c r="B5458" s="1244" t="s">
        <v>1659</v>
      </c>
      <c r="C5458" s="1244" t="s">
        <v>9605</v>
      </c>
      <c r="D5458" s="1352">
        <v>3750.28</v>
      </c>
    </row>
    <row r="5459" spans="1:4" s="977" customFormat="1" ht="18" customHeight="1" x14ac:dyDescent="0.2">
      <c r="A5459" s="1351" t="s">
        <v>9612</v>
      </c>
      <c r="B5459" s="1244" t="s">
        <v>9578</v>
      </c>
      <c r="C5459" s="1244" t="s">
        <v>9613</v>
      </c>
      <c r="D5459" s="1352">
        <v>4459.7</v>
      </c>
    </row>
    <row r="5460" spans="1:4" s="977" customFormat="1" ht="18" customHeight="1" x14ac:dyDescent="0.2">
      <c r="A5460" s="1351" t="s">
        <v>9614</v>
      </c>
      <c r="B5460" s="1244" t="s">
        <v>9604</v>
      </c>
      <c r="C5460" s="1244" t="s">
        <v>9605</v>
      </c>
      <c r="D5460" s="1352">
        <v>3750.28</v>
      </c>
    </row>
    <row r="5461" spans="1:4" s="977" customFormat="1" ht="18" customHeight="1" x14ac:dyDescent="0.2">
      <c r="A5461" s="1351" t="s">
        <v>9615</v>
      </c>
      <c r="B5461" s="1244" t="s">
        <v>9604</v>
      </c>
      <c r="C5461" s="1244" t="s">
        <v>9605</v>
      </c>
      <c r="D5461" s="1352">
        <v>3750.28</v>
      </c>
    </row>
    <row r="5462" spans="1:4" s="977" customFormat="1" ht="18" customHeight="1" x14ac:dyDescent="0.2">
      <c r="A5462" s="1351" t="s">
        <v>9616</v>
      </c>
      <c r="B5462" s="1244" t="s">
        <v>1659</v>
      </c>
      <c r="C5462" s="1244" t="s">
        <v>9617</v>
      </c>
      <c r="D5462" s="1352">
        <v>3750.28</v>
      </c>
    </row>
    <row r="5463" spans="1:4" s="977" customFormat="1" ht="18" customHeight="1" x14ac:dyDescent="0.2">
      <c r="A5463" s="1351" t="s">
        <v>9618</v>
      </c>
      <c r="B5463" s="1244" t="s">
        <v>9619</v>
      </c>
      <c r="C5463" s="1244" t="s">
        <v>9620</v>
      </c>
      <c r="D5463" s="1352">
        <v>15499</v>
      </c>
    </row>
    <row r="5464" spans="1:4" s="977" customFormat="1" ht="18" customHeight="1" x14ac:dyDescent="0.2">
      <c r="A5464" s="1351" t="s">
        <v>9621</v>
      </c>
      <c r="B5464" s="1244" t="s">
        <v>9622</v>
      </c>
      <c r="C5464" s="1244" t="s">
        <v>9623</v>
      </c>
      <c r="D5464" s="1352">
        <v>73516.160000000003</v>
      </c>
    </row>
    <row r="5465" spans="1:4" s="977" customFormat="1" ht="18" customHeight="1" x14ac:dyDescent="0.2">
      <c r="A5465" s="1351" t="s">
        <v>9624</v>
      </c>
      <c r="B5465" s="1244" t="s">
        <v>9622</v>
      </c>
      <c r="C5465" s="1244" t="s">
        <v>9623</v>
      </c>
      <c r="D5465" s="1352">
        <v>73516.160000000003</v>
      </c>
    </row>
    <row r="5466" spans="1:4" s="977" customFormat="1" ht="18" customHeight="1" x14ac:dyDescent="0.2">
      <c r="A5466" s="1351" t="s">
        <v>9625</v>
      </c>
      <c r="B5466" s="1244" t="s">
        <v>9626</v>
      </c>
      <c r="C5466" s="1244" t="s">
        <v>9627</v>
      </c>
      <c r="D5466" s="1352">
        <v>41145.199999999997</v>
      </c>
    </row>
    <row r="5467" spans="1:4" s="977" customFormat="1" ht="18" customHeight="1" x14ac:dyDescent="0.2">
      <c r="A5467" s="1351" t="s">
        <v>9628</v>
      </c>
      <c r="B5467" s="1244" t="s">
        <v>9626</v>
      </c>
      <c r="C5467" s="1244" t="s">
        <v>9627</v>
      </c>
      <c r="D5467" s="1352">
        <v>41145.199999999997</v>
      </c>
    </row>
    <row r="5468" spans="1:4" s="977" customFormat="1" ht="18" customHeight="1" x14ac:dyDescent="0.2">
      <c r="A5468" s="1351" t="s">
        <v>9629</v>
      </c>
      <c r="B5468" s="1244" t="s">
        <v>9630</v>
      </c>
      <c r="C5468" s="1244" t="s">
        <v>9631</v>
      </c>
      <c r="D5468" s="1352">
        <v>17448.72</v>
      </c>
    </row>
    <row r="5469" spans="1:4" s="977" customFormat="1" ht="18" customHeight="1" x14ac:dyDescent="0.2">
      <c r="A5469" s="1351" t="s">
        <v>9632</v>
      </c>
      <c r="B5469" s="1244" t="s">
        <v>9630</v>
      </c>
      <c r="C5469" s="1244" t="s">
        <v>9631</v>
      </c>
      <c r="D5469" s="1352">
        <v>17448.72</v>
      </c>
    </row>
    <row r="5470" spans="1:4" s="977" customFormat="1" ht="18" customHeight="1" x14ac:dyDescent="0.2">
      <c r="A5470" s="1351" t="s">
        <v>9633</v>
      </c>
      <c r="B5470" s="1244" t="s">
        <v>9578</v>
      </c>
      <c r="C5470" s="1244" t="s">
        <v>9613</v>
      </c>
      <c r="D5470" s="1352">
        <v>4459.7</v>
      </c>
    </row>
    <row r="5471" spans="1:4" s="977" customFormat="1" ht="18" customHeight="1" x14ac:dyDescent="0.2">
      <c r="A5471" s="1351" t="s">
        <v>9634</v>
      </c>
      <c r="B5471" s="1244" t="s">
        <v>9630</v>
      </c>
      <c r="C5471" s="1244" t="s">
        <v>9631</v>
      </c>
      <c r="D5471" s="1352">
        <v>17448.72</v>
      </c>
    </row>
    <row r="5472" spans="1:4" s="977" customFormat="1" ht="18" customHeight="1" x14ac:dyDescent="0.2">
      <c r="A5472" s="1351" t="s">
        <v>9635</v>
      </c>
      <c r="B5472" s="1244" t="s">
        <v>9630</v>
      </c>
      <c r="C5472" s="1244" t="s">
        <v>9631</v>
      </c>
      <c r="D5472" s="1352">
        <v>17448.72</v>
      </c>
    </row>
    <row r="5473" spans="1:4" s="977" customFormat="1" ht="18" customHeight="1" x14ac:dyDescent="0.2">
      <c r="A5473" s="1351" t="s">
        <v>9636</v>
      </c>
      <c r="B5473" s="1244" t="s">
        <v>7520</v>
      </c>
      <c r="C5473" s="1244" t="s">
        <v>9028</v>
      </c>
      <c r="D5473" s="1352">
        <v>12753.04</v>
      </c>
    </row>
    <row r="5474" spans="1:4" s="977" customFormat="1" ht="18" customHeight="1" x14ac:dyDescent="0.2">
      <c r="A5474" s="1351" t="s">
        <v>9637</v>
      </c>
      <c r="B5474" s="1244" t="s">
        <v>7520</v>
      </c>
      <c r="C5474" s="1244" t="s">
        <v>9028</v>
      </c>
      <c r="D5474" s="1352">
        <v>12753.04</v>
      </c>
    </row>
    <row r="5475" spans="1:4" s="977" customFormat="1" ht="18" customHeight="1" x14ac:dyDescent="0.2">
      <c r="A5475" s="1351" t="s">
        <v>9638</v>
      </c>
      <c r="B5475" s="1244" t="s">
        <v>7520</v>
      </c>
      <c r="C5475" s="1244" t="s">
        <v>9028</v>
      </c>
      <c r="D5475" s="1352">
        <v>12753.04</v>
      </c>
    </row>
    <row r="5476" spans="1:4" s="977" customFormat="1" ht="18" customHeight="1" x14ac:dyDescent="0.2">
      <c r="A5476" s="1351" t="s">
        <v>9639</v>
      </c>
      <c r="B5476" s="1244" t="s">
        <v>9626</v>
      </c>
      <c r="C5476" s="1244" t="s">
        <v>9627</v>
      </c>
      <c r="D5476" s="1352">
        <v>40666.120000000003</v>
      </c>
    </row>
    <row r="5477" spans="1:4" s="977" customFormat="1" ht="18" customHeight="1" x14ac:dyDescent="0.2">
      <c r="A5477" s="1351" t="s">
        <v>9640</v>
      </c>
      <c r="B5477" s="1244" t="s">
        <v>9626</v>
      </c>
      <c r="C5477" s="1244" t="s">
        <v>9627</v>
      </c>
      <c r="D5477" s="1352">
        <v>40666.120000000003</v>
      </c>
    </row>
    <row r="5478" spans="1:4" s="977" customFormat="1" ht="18" customHeight="1" x14ac:dyDescent="0.2">
      <c r="A5478" s="1351" t="s">
        <v>9641</v>
      </c>
      <c r="B5478" s="1244" t="s">
        <v>9626</v>
      </c>
      <c r="C5478" s="1244" t="s">
        <v>9627</v>
      </c>
      <c r="D5478" s="1352">
        <v>40666.120000000003</v>
      </c>
    </row>
    <row r="5479" spans="1:4" s="977" customFormat="1" ht="18" customHeight="1" x14ac:dyDescent="0.2">
      <c r="A5479" s="1351" t="s">
        <v>9642</v>
      </c>
      <c r="B5479" s="1244" t="s">
        <v>9643</v>
      </c>
      <c r="C5479" s="1244" t="s">
        <v>9644</v>
      </c>
      <c r="D5479" s="1352">
        <v>12399.2</v>
      </c>
    </row>
    <row r="5480" spans="1:4" s="977" customFormat="1" ht="18" customHeight="1" x14ac:dyDescent="0.2">
      <c r="A5480" s="1351" t="s">
        <v>9645</v>
      </c>
      <c r="B5480" s="1244" t="s">
        <v>9646</v>
      </c>
      <c r="C5480" s="1244" t="s">
        <v>9647</v>
      </c>
      <c r="D5480" s="1352">
        <v>14900</v>
      </c>
    </row>
    <row r="5481" spans="1:4" s="977" customFormat="1" ht="18" customHeight="1" x14ac:dyDescent="0.2">
      <c r="A5481" s="1351" t="s">
        <v>9648</v>
      </c>
      <c r="B5481" s="1244" t="s">
        <v>9578</v>
      </c>
      <c r="C5481" s="1244" t="s">
        <v>9579</v>
      </c>
      <c r="D5481" s="1352">
        <v>4459.7</v>
      </c>
    </row>
    <row r="5482" spans="1:4" s="977" customFormat="1" ht="18" customHeight="1" x14ac:dyDescent="0.2">
      <c r="A5482" s="1351" t="s">
        <v>9649</v>
      </c>
      <c r="B5482" s="1244" t="s">
        <v>1967</v>
      </c>
      <c r="C5482" s="1244" t="s">
        <v>1968</v>
      </c>
      <c r="D5482" s="1352">
        <v>2552</v>
      </c>
    </row>
    <row r="5483" spans="1:4" s="977" customFormat="1" ht="18" customHeight="1" x14ac:dyDescent="0.2">
      <c r="A5483" s="1351" t="s">
        <v>9650</v>
      </c>
      <c r="B5483" s="1244" t="s">
        <v>1967</v>
      </c>
      <c r="C5483" s="1244" t="s">
        <v>1968</v>
      </c>
      <c r="D5483" s="1352">
        <v>2552</v>
      </c>
    </row>
    <row r="5484" spans="1:4" s="977" customFormat="1" ht="18" customHeight="1" x14ac:dyDescent="0.2">
      <c r="A5484" s="1351" t="s">
        <v>9651</v>
      </c>
      <c r="B5484" s="1244" t="s">
        <v>1967</v>
      </c>
      <c r="C5484" s="1244" t="s">
        <v>1968</v>
      </c>
      <c r="D5484" s="1352">
        <v>2552</v>
      </c>
    </row>
    <row r="5485" spans="1:4" s="977" customFormat="1" ht="18" customHeight="1" x14ac:dyDescent="0.2">
      <c r="A5485" s="1351" t="s">
        <v>9652</v>
      </c>
      <c r="B5485" s="1244" t="s">
        <v>1967</v>
      </c>
      <c r="C5485" s="1244" t="s">
        <v>1968</v>
      </c>
      <c r="D5485" s="1352">
        <v>2552</v>
      </c>
    </row>
    <row r="5486" spans="1:4" s="977" customFormat="1" ht="18" customHeight="1" x14ac:dyDescent="0.2">
      <c r="A5486" s="1351" t="s">
        <v>9653</v>
      </c>
      <c r="B5486" s="1244" t="s">
        <v>1967</v>
      </c>
      <c r="C5486" s="1244" t="s">
        <v>1968</v>
      </c>
      <c r="D5486" s="1352">
        <v>2552</v>
      </c>
    </row>
    <row r="5487" spans="1:4" s="977" customFormat="1" ht="18" customHeight="1" x14ac:dyDescent="0.2">
      <c r="A5487" s="1351" t="s">
        <v>9654</v>
      </c>
      <c r="B5487" s="1244" t="s">
        <v>1967</v>
      </c>
      <c r="C5487" s="1244" t="s">
        <v>1968</v>
      </c>
      <c r="D5487" s="1352">
        <v>2552</v>
      </c>
    </row>
    <row r="5488" spans="1:4" s="977" customFormat="1" ht="18" customHeight="1" x14ac:dyDescent="0.2">
      <c r="A5488" s="1351" t="s">
        <v>9655</v>
      </c>
      <c r="B5488" s="1244" t="s">
        <v>1967</v>
      </c>
      <c r="C5488" s="1244" t="s">
        <v>1968</v>
      </c>
      <c r="D5488" s="1352">
        <v>2552</v>
      </c>
    </row>
    <row r="5489" spans="1:4" s="977" customFormat="1" ht="18" customHeight="1" x14ac:dyDescent="0.2">
      <c r="A5489" s="1351" t="s">
        <v>9656</v>
      </c>
      <c r="B5489" s="1244" t="s">
        <v>1967</v>
      </c>
      <c r="C5489" s="1244" t="s">
        <v>1968</v>
      </c>
      <c r="D5489" s="1352">
        <v>2552</v>
      </c>
    </row>
    <row r="5490" spans="1:4" s="977" customFormat="1" ht="18" customHeight="1" x14ac:dyDescent="0.2">
      <c r="A5490" s="1351" t="s">
        <v>9657</v>
      </c>
      <c r="B5490" s="1244" t="s">
        <v>1967</v>
      </c>
      <c r="C5490" s="1244" t="s">
        <v>1968</v>
      </c>
      <c r="D5490" s="1352">
        <v>2552</v>
      </c>
    </row>
    <row r="5491" spans="1:4" s="977" customFormat="1" ht="18" customHeight="1" x14ac:dyDescent="0.2">
      <c r="A5491" s="1351" t="s">
        <v>9658</v>
      </c>
      <c r="B5491" s="1244" t="s">
        <v>1967</v>
      </c>
      <c r="C5491" s="1244" t="s">
        <v>1968</v>
      </c>
      <c r="D5491" s="1352">
        <v>2552</v>
      </c>
    </row>
    <row r="5492" spans="1:4" s="977" customFormat="1" ht="18" customHeight="1" x14ac:dyDescent="0.2">
      <c r="A5492" s="1351" t="s">
        <v>9659</v>
      </c>
      <c r="B5492" s="1244" t="s">
        <v>9578</v>
      </c>
      <c r="C5492" s="1244" t="s">
        <v>9579</v>
      </c>
      <c r="D5492" s="1352">
        <v>4459.7</v>
      </c>
    </row>
    <row r="5493" spans="1:4" s="977" customFormat="1" ht="18" customHeight="1" x14ac:dyDescent="0.2">
      <c r="A5493" s="1351" t="s">
        <v>9660</v>
      </c>
      <c r="B5493" s="1244" t="s">
        <v>9661</v>
      </c>
      <c r="C5493" s="1244" t="s">
        <v>9662</v>
      </c>
      <c r="D5493" s="1352">
        <v>12859.76</v>
      </c>
    </row>
    <row r="5494" spans="1:4" s="977" customFormat="1" ht="18" customHeight="1" x14ac:dyDescent="0.2">
      <c r="A5494" s="1351" t="s">
        <v>9663</v>
      </c>
      <c r="B5494" s="1244" t="s">
        <v>9661</v>
      </c>
      <c r="C5494" s="1244" t="s">
        <v>9662</v>
      </c>
      <c r="D5494" s="1352">
        <v>12859.76</v>
      </c>
    </row>
    <row r="5495" spans="1:4" s="977" customFormat="1" ht="18" customHeight="1" x14ac:dyDescent="0.2">
      <c r="A5495" s="1351" t="s">
        <v>9664</v>
      </c>
      <c r="B5495" s="1244" t="s">
        <v>9661</v>
      </c>
      <c r="C5495" s="1244" t="s">
        <v>9662</v>
      </c>
      <c r="D5495" s="1352">
        <v>12859.76</v>
      </c>
    </row>
    <row r="5496" spans="1:4" s="977" customFormat="1" ht="18" customHeight="1" x14ac:dyDescent="0.2">
      <c r="A5496" s="1351" t="s">
        <v>9665</v>
      </c>
      <c r="B5496" s="1244" t="s">
        <v>9661</v>
      </c>
      <c r="C5496" s="1244" t="s">
        <v>9662</v>
      </c>
      <c r="D5496" s="1352">
        <v>12859.76</v>
      </c>
    </row>
    <row r="5497" spans="1:4" s="977" customFormat="1" ht="18" customHeight="1" x14ac:dyDescent="0.2">
      <c r="A5497" s="1351" t="s">
        <v>9666</v>
      </c>
      <c r="B5497" s="1244" t="s">
        <v>9661</v>
      </c>
      <c r="C5497" s="1244" t="s">
        <v>9662</v>
      </c>
      <c r="D5497" s="1352">
        <v>12859.76</v>
      </c>
    </row>
    <row r="5498" spans="1:4" s="977" customFormat="1" ht="18" customHeight="1" x14ac:dyDescent="0.2">
      <c r="A5498" s="1351" t="s">
        <v>9667</v>
      </c>
      <c r="B5498" s="1244" t="s">
        <v>9668</v>
      </c>
      <c r="C5498" s="1244" t="s">
        <v>9669</v>
      </c>
      <c r="D5498" s="1352">
        <v>9225.48</v>
      </c>
    </row>
    <row r="5499" spans="1:4" s="977" customFormat="1" ht="18" customHeight="1" x14ac:dyDescent="0.2">
      <c r="A5499" s="1351" t="s">
        <v>9670</v>
      </c>
      <c r="B5499" s="1244" t="s">
        <v>9668</v>
      </c>
      <c r="C5499" s="1244" t="s">
        <v>9669</v>
      </c>
      <c r="D5499" s="1352">
        <v>9225.48</v>
      </c>
    </row>
    <row r="5500" spans="1:4" s="977" customFormat="1" ht="18" customHeight="1" x14ac:dyDescent="0.2">
      <c r="A5500" s="1351" t="s">
        <v>9671</v>
      </c>
      <c r="B5500" s="1244" t="s">
        <v>9604</v>
      </c>
      <c r="C5500" s="1244" t="s">
        <v>9605</v>
      </c>
      <c r="D5500" s="1352">
        <v>3750.28</v>
      </c>
    </row>
    <row r="5501" spans="1:4" s="977" customFormat="1" ht="18" customHeight="1" x14ac:dyDescent="0.2">
      <c r="A5501" s="1351" t="s">
        <v>9672</v>
      </c>
      <c r="B5501" s="1244" t="s">
        <v>9673</v>
      </c>
      <c r="C5501" s="1244" t="s">
        <v>9674</v>
      </c>
      <c r="D5501" s="1352">
        <v>30438.69</v>
      </c>
    </row>
    <row r="5502" spans="1:4" s="977" customFormat="1" ht="18" customHeight="1" x14ac:dyDescent="0.2">
      <c r="A5502" s="1351" t="s">
        <v>9675</v>
      </c>
      <c r="B5502" s="1244" t="s">
        <v>4936</v>
      </c>
      <c r="C5502" s="1244" t="s">
        <v>9676</v>
      </c>
      <c r="D5502" s="1352">
        <v>2499.0100000000002</v>
      </c>
    </row>
    <row r="5503" spans="1:4" s="977" customFormat="1" ht="18" customHeight="1" x14ac:dyDescent="0.2">
      <c r="A5503" s="1351" t="s">
        <v>9677</v>
      </c>
      <c r="B5503" s="1244" t="s">
        <v>9678</v>
      </c>
      <c r="C5503" s="1244" t="s">
        <v>9679</v>
      </c>
      <c r="D5503" s="1352">
        <v>1740.92</v>
      </c>
    </row>
    <row r="5504" spans="1:4" s="977" customFormat="1" ht="18" customHeight="1" x14ac:dyDescent="0.2">
      <c r="A5504" s="1351" t="s">
        <v>9680</v>
      </c>
      <c r="B5504" s="1244" t="s">
        <v>9578</v>
      </c>
      <c r="C5504" s="1244" t="s">
        <v>9613</v>
      </c>
      <c r="D5504" s="1352">
        <v>4459.7</v>
      </c>
    </row>
    <row r="5505" spans="1:4" s="977" customFormat="1" ht="18" customHeight="1" x14ac:dyDescent="0.2">
      <c r="A5505" s="1351" t="s">
        <v>9681</v>
      </c>
      <c r="B5505" s="1244" t="s">
        <v>9682</v>
      </c>
      <c r="C5505" s="1244" t="s">
        <v>9683</v>
      </c>
      <c r="D5505" s="1352">
        <v>10859.95</v>
      </c>
    </row>
    <row r="5506" spans="1:4" s="977" customFormat="1" ht="18" customHeight="1" x14ac:dyDescent="0.2">
      <c r="A5506" s="1351" t="s">
        <v>9684</v>
      </c>
      <c r="B5506" s="1244" t="s">
        <v>9682</v>
      </c>
      <c r="C5506" s="1244" t="s">
        <v>9683</v>
      </c>
      <c r="D5506" s="1352">
        <v>10859.95</v>
      </c>
    </row>
    <row r="5507" spans="1:4" s="977" customFormat="1" ht="18" customHeight="1" x14ac:dyDescent="0.2">
      <c r="A5507" s="1351" t="s">
        <v>9685</v>
      </c>
      <c r="B5507" s="1244" t="s">
        <v>9682</v>
      </c>
      <c r="C5507" s="1244" t="s">
        <v>9683</v>
      </c>
      <c r="D5507" s="1352">
        <v>10859.95</v>
      </c>
    </row>
    <row r="5508" spans="1:4" s="977" customFormat="1" ht="18" customHeight="1" x14ac:dyDescent="0.2">
      <c r="A5508" s="1351" t="s">
        <v>9686</v>
      </c>
      <c r="B5508" s="1244" t="s">
        <v>9682</v>
      </c>
      <c r="C5508" s="1244" t="s">
        <v>9683</v>
      </c>
      <c r="D5508" s="1352">
        <v>10859.95</v>
      </c>
    </row>
    <row r="5509" spans="1:4" s="977" customFormat="1" ht="18" customHeight="1" x14ac:dyDescent="0.2">
      <c r="A5509" s="1351" t="s">
        <v>9687</v>
      </c>
      <c r="B5509" s="1244" t="s">
        <v>9682</v>
      </c>
      <c r="C5509" s="1244" t="s">
        <v>9683</v>
      </c>
      <c r="D5509" s="1352">
        <v>10859.95</v>
      </c>
    </row>
    <row r="5510" spans="1:4" s="977" customFormat="1" ht="18" customHeight="1" x14ac:dyDescent="0.2">
      <c r="A5510" s="1351" t="s">
        <v>9688</v>
      </c>
      <c r="B5510" s="1244" t="s">
        <v>9682</v>
      </c>
      <c r="C5510" s="1244" t="s">
        <v>9683</v>
      </c>
      <c r="D5510" s="1352">
        <v>10859.95</v>
      </c>
    </row>
    <row r="5511" spans="1:4" s="977" customFormat="1" ht="18" customHeight="1" x14ac:dyDescent="0.2">
      <c r="A5511" s="1351" t="s">
        <v>9689</v>
      </c>
      <c r="B5511" s="1244" t="s">
        <v>9682</v>
      </c>
      <c r="C5511" s="1244" t="s">
        <v>9683</v>
      </c>
      <c r="D5511" s="1352">
        <v>10859.95</v>
      </c>
    </row>
    <row r="5512" spans="1:4" s="977" customFormat="1" ht="18" customHeight="1" x14ac:dyDescent="0.2">
      <c r="A5512" s="1351" t="s">
        <v>9690</v>
      </c>
      <c r="B5512" s="1244" t="s">
        <v>1419</v>
      </c>
      <c r="C5512" s="1244" t="s">
        <v>9683</v>
      </c>
      <c r="D5512" s="1352">
        <v>10859.95</v>
      </c>
    </row>
    <row r="5513" spans="1:4" s="977" customFormat="1" ht="18" customHeight="1" x14ac:dyDescent="0.2">
      <c r="A5513" s="1351" t="s">
        <v>9691</v>
      </c>
      <c r="B5513" s="1244" t="s">
        <v>9682</v>
      </c>
      <c r="C5513" s="1244" t="s">
        <v>9683</v>
      </c>
      <c r="D5513" s="1352">
        <v>10859.95</v>
      </c>
    </row>
    <row r="5514" spans="1:4" s="977" customFormat="1" ht="18" customHeight="1" x14ac:dyDescent="0.2">
      <c r="A5514" s="1351" t="s">
        <v>9692</v>
      </c>
      <c r="B5514" s="1244" t="s">
        <v>1419</v>
      </c>
      <c r="C5514" s="1244" t="s">
        <v>9662</v>
      </c>
      <c r="D5514" s="1352">
        <v>10859.95</v>
      </c>
    </row>
    <row r="5515" spans="1:4" s="977" customFormat="1" ht="18" customHeight="1" x14ac:dyDescent="0.2">
      <c r="A5515" s="1351" t="s">
        <v>9693</v>
      </c>
      <c r="B5515" s="1244" t="s">
        <v>9578</v>
      </c>
      <c r="C5515" s="1244" t="s">
        <v>9579</v>
      </c>
      <c r="D5515" s="1352">
        <v>4459.7</v>
      </c>
    </row>
    <row r="5516" spans="1:4" s="977" customFormat="1" ht="18" customHeight="1" x14ac:dyDescent="0.2">
      <c r="A5516" s="1351" t="s">
        <v>9694</v>
      </c>
      <c r="B5516" s="1244" t="s">
        <v>9695</v>
      </c>
      <c r="C5516" s="1244" t="s">
        <v>9696</v>
      </c>
      <c r="D5516" s="1352">
        <v>2402.15</v>
      </c>
    </row>
    <row r="5517" spans="1:4" s="977" customFormat="1" ht="18" customHeight="1" x14ac:dyDescent="0.2">
      <c r="A5517" s="1351" t="s">
        <v>9697</v>
      </c>
      <c r="B5517" s="1244" t="s">
        <v>1659</v>
      </c>
      <c r="C5517" s="1244" t="s">
        <v>9696</v>
      </c>
      <c r="D5517" s="1352">
        <v>2402.15</v>
      </c>
    </row>
    <row r="5518" spans="1:4" s="977" customFormat="1" ht="18" customHeight="1" x14ac:dyDescent="0.2">
      <c r="A5518" s="1351" t="s">
        <v>9698</v>
      </c>
      <c r="B5518" s="1244" t="s">
        <v>9695</v>
      </c>
      <c r="C5518" s="1244" t="s">
        <v>9696</v>
      </c>
      <c r="D5518" s="1352">
        <v>2402.15</v>
      </c>
    </row>
    <row r="5519" spans="1:4" s="977" customFormat="1" ht="18" customHeight="1" x14ac:dyDescent="0.2">
      <c r="A5519" s="1351" t="s">
        <v>9699</v>
      </c>
      <c r="B5519" s="1244" t="s">
        <v>9695</v>
      </c>
      <c r="C5519" s="1244" t="s">
        <v>9696</v>
      </c>
      <c r="D5519" s="1352">
        <v>2402.15</v>
      </c>
    </row>
    <row r="5520" spans="1:4" s="977" customFormat="1" ht="18" customHeight="1" x14ac:dyDescent="0.2">
      <c r="A5520" s="1351" t="s">
        <v>9700</v>
      </c>
      <c r="B5520" s="1244" t="s">
        <v>9695</v>
      </c>
      <c r="C5520" s="1244" t="s">
        <v>9696</v>
      </c>
      <c r="D5520" s="1352">
        <v>2402.15</v>
      </c>
    </row>
    <row r="5521" spans="1:4" s="977" customFormat="1" ht="18" customHeight="1" x14ac:dyDescent="0.2">
      <c r="A5521" s="1351" t="s">
        <v>9701</v>
      </c>
      <c r="B5521" s="1244" t="s">
        <v>9695</v>
      </c>
      <c r="C5521" s="1244" t="s">
        <v>9696</v>
      </c>
      <c r="D5521" s="1352">
        <v>2402.15</v>
      </c>
    </row>
    <row r="5522" spans="1:4" s="977" customFormat="1" ht="18" customHeight="1" x14ac:dyDescent="0.2">
      <c r="A5522" s="1351" t="s">
        <v>9702</v>
      </c>
      <c r="B5522" s="1244" t="s">
        <v>9695</v>
      </c>
      <c r="C5522" s="1244" t="s">
        <v>9696</v>
      </c>
      <c r="D5522" s="1352">
        <v>2402.15</v>
      </c>
    </row>
    <row r="5523" spans="1:4" s="977" customFormat="1" ht="18" customHeight="1" x14ac:dyDescent="0.2">
      <c r="A5523" s="1351" t="s">
        <v>9703</v>
      </c>
      <c r="B5523" s="1244" t="s">
        <v>9695</v>
      </c>
      <c r="C5523" s="1244" t="s">
        <v>9696</v>
      </c>
      <c r="D5523" s="1352">
        <v>2402.15</v>
      </c>
    </row>
    <row r="5524" spans="1:4" s="977" customFormat="1" ht="18" customHeight="1" x14ac:dyDescent="0.2">
      <c r="A5524" s="1351" t="s">
        <v>9704</v>
      </c>
      <c r="B5524" s="1244" t="s">
        <v>9695</v>
      </c>
      <c r="C5524" s="1244" t="s">
        <v>9696</v>
      </c>
      <c r="D5524" s="1352">
        <v>2402.15</v>
      </c>
    </row>
    <row r="5525" spans="1:4" s="977" customFormat="1" ht="18" customHeight="1" x14ac:dyDescent="0.2">
      <c r="A5525" s="1351" t="s">
        <v>9705</v>
      </c>
      <c r="B5525" s="1244" t="s">
        <v>1659</v>
      </c>
      <c r="C5525" s="1244" t="s">
        <v>9696</v>
      </c>
      <c r="D5525" s="1352">
        <v>2402.15</v>
      </c>
    </row>
    <row r="5526" spans="1:4" s="977" customFormat="1" ht="18" customHeight="1" x14ac:dyDescent="0.2">
      <c r="A5526" s="1351" t="s">
        <v>9706</v>
      </c>
      <c r="B5526" s="1244" t="s">
        <v>9578</v>
      </c>
      <c r="C5526" s="1244" t="s">
        <v>9613</v>
      </c>
      <c r="D5526" s="1352">
        <v>4459.7</v>
      </c>
    </row>
    <row r="5527" spans="1:4" s="977" customFormat="1" ht="18" customHeight="1" x14ac:dyDescent="0.2">
      <c r="A5527" s="1351" t="s">
        <v>9707</v>
      </c>
      <c r="B5527" s="1244" t="s">
        <v>9695</v>
      </c>
      <c r="C5527" s="1244" t="s">
        <v>9696</v>
      </c>
      <c r="D5527" s="1352">
        <v>2402.15</v>
      </c>
    </row>
    <row r="5528" spans="1:4" s="977" customFormat="1" ht="18" customHeight="1" x14ac:dyDescent="0.2">
      <c r="A5528" s="1351" t="s">
        <v>9708</v>
      </c>
      <c r="B5528" s="1244" t="s">
        <v>9695</v>
      </c>
      <c r="C5528" s="1244" t="s">
        <v>9696</v>
      </c>
      <c r="D5528" s="1352">
        <v>2402.15</v>
      </c>
    </row>
    <row r="5529" spans="1:4" s="977" customFormat="1" ht="18" customHeight="1" x14ac:dyDescent="0.2">
      <c r="A5529" s="1351" t="s">
        <v>9709</v>
      </c>
      <c r="B5529" s="1244" t="s">
        <v>9695</v>
      </c>
      <c r="C5529" s="1244" t="s">
        <v>9696</v>
      </c>
      <c r="D5529" s="1352">
        <v>2402.21</v>
      </c>
    </row>
    <row r="5530" spans="1:4" s="977" customFormat="1" ht="18" customHeight="1" x14ac:dyDescent="0.2">
      <c r="A5530" s="1351" t="s">
        <v>9710</v>
      </c>
      <c r="B5530" s="1244" t="s">
        <v>9711</v>
      </c>
      <c r="C5530" s="1244" t="s">
        <v>9712</v>
      </c>
      <c r="D5530" s="1352">
        <v>275117.5</v>
      </c>
    </row>
    <row r="5531" spans="1:4" s="977" customFormat="1" ht="18" customHeight="1" x14ac:dyDescent="0.2">
      <c r="A5531" s="1351" t="s">
        <v>9713</v>
      </c>
      <c r="B5531" s="1244" t="s">
        <v>9714</v>
      </c>
      <c r="C5531" s="1244" t="s">
        <v>9715</v>
      </c>
      <c r="D5531" s="1352">
        <v>275117.5</v>
      </c>
    </row>
    <row r="5532" spans="1:4" s="977" customFormat="1" ht="18" customHeight="1" x14ac:dyDescent="0.2">
      <c r="A5532" s="1351" t="s">
        <v>9716</v>
      </c>
      <c r="B5532" s="1244" t="s">
        <v>9717</v>
      </c>
      <c r="C5532" s="1244" t="s">
        <v>9718</v>
      </c>
      <c r="D5532" s="1352">
        <v>9999</v>
      </c>
    </row>
    <row r="5533" spans="1:4" s="977" customFormat="1" ht="18" customHeight="1" x14ac:dyDescent="0.2">
      <c r="A5533" s="1351" t="s">
        <v>9719</v>
      </c>
      <c r="B5533" s="1244" t="s">
        <v>9720</v>
      </c>
      <c r="C5533" s="1244" t="s">
        <v>9721</v>
      </c>
      <c r="D5533" s="1352">
        <v>12999</v>
      </c>
    </row>
    <row r="5534" spans="1:4" s="977" customFormat="1" ht="18" customHeight="1" x14ac:dyDescent="0.2">
      <c r="A5534" s="1351" t="s">
        <v>9722</v>
      </c>
      <c r="B5534" s="1244" t="s">
        <v>9720</v>
      </c>
      <c r="C5534" s="1244" t="s">
        <v>9721</v>
      </c>
      <c r="D5534" s="1352">
        <v>12999</v>
      </c>
    </row>
    <row r="5535" spans="1:4" s="977" customFormat="1" ht="18" customHeight="1" x14ac:dyDescent="0.2">
      <c r="A5535" s="1351" t="s">
        <v>9723</v>
      </c>
      <c r="B5535" s="1244" t="s">
        <v>9724</v>
      </c>
      <c r="C5535" s="1244" t="s">
        <v>9725</v>
      </c>
      <c r="D5535" s="1352">
        <v>30000</v>
      </c>
    </row>
    <row r="5536" spans="1:4" s="977" customFormat="1" ht="18" customHeight="1" x14ac:dyDescent="0.2">
      <c r="A5536" s="1351" t="s">
        <v>9726</v>
      </c>
      <c r="B5536" s="1244" t="s">
        <v>9727</v>
      </c>
      <c r="C5536" s="1244" t="s">
        <v>9728</v>
      </c>
      <c r="D5536" s="1352">
        <v>22512.12</v>
      </c>
    </row>
    <row r="5537" spans="1:4" s="977" customFormat="1" ht="18" customHeight="1" x14ac:dyDescent="0.2">
      <c r="A5537" s="1351" t="s">
        <v>9729</v>
      </c>
      <c r="B5537" s="1244" t="s">
        <v>9578</v>
      </c>
      <c r="C5537" s="1244" t="s">
        <v>9579</v>
      </c>
      <c r="D5537" s="1352">
        <v>4459.7</v>
      </c>
    </row>
    <row r="5538" spans="1:4" s="977" customFormat="1" ht="18" customHeight="1" x14ac:dyDescent="0.2">
      <c r="A5538" s="1351" t="s">
        <v>9730</v>
      </c>
      <c r="B5538" s="1244" t="s">
        <v>9731</v>
      </c>
      <c r="C5538" s="1244" t="s">
        <v>9732</v>
      </c>
      <c r="D5538" s="1352">
        <v>99727.32</v>
      </c>
    </row>
    <row r="5539" spans="1:4" s="977" customFormat="1" ht="18" customHeight="1" x14ac:dyDescent="0.2">
      <c r="A5539" s="1351" t="s">
        <v>9733</v>
      </c>
      <c r="B5539" s="1244" t="s">
        <v>141</v>
      </c>
      <c r="C5539" s="1244" t="s">
        <v>9734</v>
      </c>
      <c r="D5539" s="1352">
        <v>16000</v>
      </c>
    </row>
    <row r="5540" spans="1:4" s="977" customFormat="1" ht="18" customHeight="1" x14ac:dyDescent="0.2">
      <c r="A5540" s="1351" t="s">
        <v>9735</v>
      </c>
      <c r="B5540" s="1244" t="s">
        <v>9736</v>
      </c>
      <c r="C5540" s="1244" t="s">
        <v>9737</v>
      </c>
      <c r="D5540" s="1352">
        <v>2558.5500000000002</v>
      </c>
    </row>
    <row r="5541" spans="1:4" s="977" customFormat="1" ht="18" customHeight="1" x14ac:dyDescent="0.2">
      <c r="A5541" s="1351" t="s">
        <v>9738</v>
      </c>
      <c r="B5541" s="1244" t="s">
        <v>9739</v>
      </c>
      <c r="C5541" s="1244" t="s">
        <v>9740</v>
      </c>
      <c r="D5541" s="1352">
        <v>14934.78</v>
      </c>
    </row>
    <row r="5542" spans="1:4" s="977" customFormat="1" ht="18" customHeight="1" x14ac:dyDescent="0.2">
      <c r="A5542" s="1351" t="s">
        <v>9741</v>
      </c>
      <c r="B5542" s="1244" t="s">
        <v>9742</v>
      </c>
      <c r="C5542" s="1244" t="s">
        <v>9743</v>
      </c>
      <c r="D5542" s="1352">
        <v>4506.6000000000004</v>
      </c>
    </row>
    <row r="5543" spans="1:4" s="977" customFormat="1" ht="18" customHeight="1" x14ac:dyDescent="0.2">
      <c r="A5543" s="1351" t="s">
        <v>9744</v>
      </c>
      <c r="B5543" s="1244" t="s">
        <v>9745</v>
      </c>
      <c r="C5543" s="1244" t="s">
        <v>9746</v>
      </c>
      <c r="D5543" s="1352">
        <v>7072.52</v>
      </c>
    </row>
    <row r="5544" spans="1:4" s="977" customFormat="1" ht="18" customHeight="1" x14ac:dyDescent="0.2">
      <c r="A5544" s="1351" t="s">
        <v>9747</v>
      </c>
      <c r="B5544" s="1244" t="s">
        <v>9748</v>
      </c>
      <c r="C5544" s="1244" t="s">
        <v>9749</v>
      </c>
      <c r="D5544" s="1352">
        <v>5316.28</v>
      </c>
    </row>
    <row r="5545" spans="1:4" s="977" customFormat="1" ht="18" customHeight="1" x14ac:dyDescent="0.2">
      <c r="A5545" s="1351" t="s">
        <v>9750</v>
      </c>
      <c r="B5545" s="1244" t="s">
        <v>20158</v>
      </c>
      <c r="C5545" s="1244" t="s">
        <v>20159</v>
      </c>
      <c r="D5545" s="1352">
        <v>4533.28</v>
      </c>
    </row>
    <row r="5546" spans="1:4" s="977" customFormat="1" ht="18" customHeight="1" x14ac:dyDescent="0.2">
      <c r="A5546" s="1351" t="s">
        <v>9751</v>
      </c>
      <c r="B5546" s="1244" t="s">
        <v>9752</v>
      </c>
      <c r="C5546" s="1244" t="s">
        <v>9753</v>
      </c>
      <c r="D5546" s="1352">
        <v>3408.08</v>
      </c>
    </row>
    <row r="5547" spans="1:4" s="977" customFormat="1" ht="18" customHeight="1" x14ac:dyDescent="0.2">
      <c r="A5547" s="1351" t="s">
        <v>9754</v>
      </c>
      <c r="B5547" s="1244" t="s">
        <v>9755</v>
      </c>
      <c r="C5547" s="1244" t="s">
        <v>9756</v>
      </c>
      <c r="D5547" s="1352">
        <v>4184.12</v>
      </c>
    </row>
    <row r="5548" spans="1:4" s="977" customFormat="1" ht="18" customHeight="1" x14ac:dyDescent="0.2">
      <c r="A5548" s="1351" t="s">
        <v>9757</v>
      </c>
      <c r="B5548" s="1244" t="s">
        <v>9578</v>
      </c>
      <c r="C5548" s="1244" t="s">
        <v>9579</v>
      </c>
      <c r="D5548" s="1352">
        <v>4459.7</v>
      </c>
    </row>
    <row r="5549" spans="1:4" s="977" customFormat="1" ht="18" customHeight="1" x14ac:dyDescent="0.2">
      <c r="A5549" s="1351" t="s">
        <v>9758</v>
      </c>
      <c r="B5549" s="1244" t="s">
        <v>9759</v>
      </c>
      <c r="C5549" s="1244" t="s">
        <v>9760</v>
      </c>
      <c r="D5549" s="1352">
        <v>53582.8</v>
      </c>
    </row>
    <row r="5550" spans="1:4" s="977" customFormat="1" ht="18" customHeight="1" x14ac:dyDescent="0.2">
      <c r="A5550" s="1351" t="s">
        <v>9761</v>
      </c>
      <c r="B5550" s="1244" t="s">
        <v>9762</v>
      </c>
      <c r="C5550" s="1244" t="s">
        <v>9763</v>
      </c>
      <c r="D5550" s="1352">
        <v>50544.6</v>
      </c>
    </row>
    <row r="5551" spans="1:4" s="977" customFormat="1" ht="18" customHeight="1" x14ac:dyDescent="0.2">
      <c r="A5551" s="1351" t="s">
        <v>9764</v>
      </c>
      <c r="B5551" s="1244" t="s">
        <v>9765</v>
      </c>
      <c r="C5551" s="1244" t="s">
        <v>9766</v>
      </c>
      <c r="D5551" s="1352">
        <v>7871.7</v>
      </c>
    </row>
    <row r="5552" spans="1:4" s="977" customFormat="1" ht="18" customHeight="1" x14ac:dyDescent="0.2">
      <c r="A5552" s="1351" t="s">
        <v>9767</v>
      </c>
      <c r="B5552" s="1244" t="s">
        <v>9768</v>
      </c>
      <c r="C5552" s="1244" t="s">
        <v>9769</v>
      </c>
      <c r="D5552" s="1352">
        <v>16572</v>
      </c>
    </row>
    <row r="5553" spans="1:4" s="977" customFormat="1" ht="18" customHeight="1" x14ac:dyDescent="0.2">
      <c r="A5553" s="1351" t="s">
        <v>9770</v>
      </c>
      <c r="B5553" s="1244" t="s">
        <v>9771</v>
      </c>
      <c r="C5553" s="1244" t="s">
        <v>9772</v>
      </c>
      <c r="D5553" s="1352">
        <v>17462.8</v>
      </c>
    </row>
    <row r="5554" spans="1:4" s="977" customFormat="1" ht="18" customHeight="1" x14ac:dyDescent="0.2">
      <c r="A5554" s="1351" t="s">
        <v>9773</v>
      </c>
      <c r="B5554" s="1244" t="s">
        <v>7378</v>
      </c>
      <c r="C5554" s="1244" t="s">
        <v>9774</v>
      </c>
      <c r="D5554" s="1352">
        <v>3097.2</v>
      </c>
    </row>
    <row r="5555" spans="1:4" s="977" customFormat="1" ht="18" customHeight="1" x14ac:dyDescent="0.2">
      <c r="A5555" s="1351" t="s">
        <v>9775</v>
      </c>
      <c r="B5555" s="1244" t="s">
        <v>7378</v>
      </c>
      <c r="C5555" s="1244" t="s">
        <v>9774</v>
      </c>
      <c r="D5555" s="1352">
        <v>3097.2</v>
      </c>
    </row>
    <row r="5556" spans="1:4" s="977" customFormat="1" ht="18" customHeight="1" x14ac:dyDescent="0.2">
      <c r="A5556" s="1351" t="s">
        <v>9776</v>
      </c>
      <c r="B5556" s="1244" t="s">
        <v>1419</v>
      </c>
      <c r="C5556" s="1244" t="s">
        <v>9777</v>
      </c>
      <c r="D5556" s="1352">
        <v>11499</v>
      </c>
    </row>
    <row r="5557" spans="1:4" s="977" customFormat="1" ht="18" customHeight="1" x14ac:dyDescent="0.2">
      <c r="A5557" s="1351" t="s">
        <v>9778</v>
      </c>
      <c r="B5557" s="1244" t="s">
        <v>9779</v>
      </c>
      <c r="C5557" s="1244" t="s">
        <v>9780</v>
      </c>
      <c r="D5557" s="1352">
        <v>11639</v>
      </c>
    </row>
    <row r="5558" spans="1:4" s="977" customFormat="1" ht="18" customHeight="1" x14ac:dyDescent="0.2">
      <c r="A5558" s="1351" t="s">
        <v>9781</v>
      </c>
      <c r="B5558" s="1244" t="s">
        <v>9782</v>
      </c>
      <c r="C5558" s="1244" t="s">
        <v>9783</v>
      </c>
      <c r="D5558" s="1352">
        <v>3240</v>
      </c>
    </row>
    <row r="5559" spans="1:4" s="977" customFormat="1" ht="18" customHeight="1" x14ac:dyDescent="0.2">
      <c r="A5559" s="1351" t="s">
        <v>9784</v>
      </c>
      <c r="B5559" s="1244" t="s">
        <v>9578</v>
      </c>
      <c r="C5559" s="1244" t="s">
        <v>9579</v>
      </c>
      <c r="D5559" s="1352">
        <v>4459.7</v>
      </c>
    </row>
    <row r="5560" spans="1:4" s="977" customFormat="1" ht="18" customHeight="1" x14ac:dyDescent="0.2">
      <c r="A5560" s="1351" t="s">
        <v>9785</v>
      </c>
      <c r="B5560" s="1244" t="s">
        <v>9782</v>
      </c>
      <c r="C5560" s="1244" t="s">
        <v>9783</v>
      </c>
      <c r="D5560" s="1352">
        <v>3241.36</v>
      </c>
    </row>
    <row r="5561" spans="1:4" s="977" customFormat="1" ht="18" customHeight="1" x14ac:dyDescent="0.2">
      <c r="A5561" s="1351" t="s">
        <v>9786</v>
      </c>
      <c r="B5561" s="1244" t="s">
        <v>9779</v>
      </c>
      <c r="C5561" s="1244" t="s">
        <v>9780</v>
      </c>
      <c r="D5561" s="1352">
        <v>11639</v>
      </c>
    </row>
    <row r="5562" spans="1:4" s="977" customFormat="1" ht="18" customHeight="1" x14ac:dyDescent="0.2">
      <c r="A5562" s="1351" t="s">
        <v>9787</v>
      </c>
      <c r="B5562" s="1244" t="s">
        <v>9782</v>
      </c>
      <c r="C5562" s="1244" t="s">
        <v>9783</v>
      </c>
      <c r="D5562" s="1352">
        <v>3240.32</v>
      </c>
    </row>
    <row r="5563" spans="1:4" s="977" customFormat="1" ht="18" customHeight="1" x14ac:dyDescent="0.2">
      <c r="A5563" s="1351" t="s">
        <v>9788</v>
      </c>
      <c r="B5563" s="1244" t="s">
        <v>9789</v>
      </c>
      <c r="C5563" s="1244" t="s">
        <v>9790</v>
      </c>
      <c r="D5563" s="1352">
        <v>14430.4</v>
      </c>
    </row>
    <row r="5564" spans="1:4" s="977" customFormat="1" ht="18" customHeight="1" x14ac:dyDescent="0.2">
      <c r="A5564" s="1351" t="s">
        <v>9791</v>
      </c>
      <c r="B5564" s="1244" t="s">
        <v>9789</v>
      </c>
      <c r="C5564" s="1244" t="s">
        <v>9790</v>
      </c>
      <c r="D5564" s="1352">
        <v>14430.4</v>
      </c>
    </row>
    <row r="5565" spans="1:4" s="977" customFormat="1" ht="18" customHeight="1" x14ac:dyDescent="0.2">
      <c r="A5565" s="1351" t="s">
        <v>9792</v>
      </c>
      <c r="B5565" s="1244" t="s">
        <v>9793</v>
      </c>
      <c r="C5565" s="1244" t="s">
        <v>9794</v>
      </c>
      <c r="D5565" s="1352">
        <v>2795.6</v>
      </c>
    </row>
    <row r="5566" spans="1:4" s="977" customFormat="1" ht="18" customHeight="1" x14ac:dyDescent="0.2">
      <c r="A5566" s="1351" t="s">
        <v>9795</v>
      </c>
      <c r="B5566" s="1244" t="s">
        <v>9796</v>
      </c>
      <c r="C5566" s="1244" t="s">
        <v>9797</v>
      </c>
      <c r="D5566" s="1352">
        <v>13507.04</v>
      </c>
    </row>
    <row r="5567" spans="1:4" s="977" customFormat="1" ht="18" customHeight="1" x14ac:dyDescent="0.2">
      <c r="A5567" s="1351" t="s">
        <v>9798</v>
      </c>
      <c r="B5567" s="1244" t="s">
        <v>3383</v>
      </c>
      <c r="C5567" s="1244" t="s">
        <v>9799</v>
      </c>
      <c r="D5567" s="1352">
        <v>13507.01</v>
      </c>
    </row>
    <row r="5568" spans="1:4" s="977" customFormat="1" ht="18" customHeight="1" x14ac:dyDescent="0.2">
      <c r="A5568" s="1351" t="s">
        <v>9800</v>
      </c>
      <c r="B5568" s="1244" t="s">
        <v>9263</v>
      </c>
      <c r="C5568" s="1244" t="s">
        <v>9801</v>
      </c>
      <c r="D5568" s="1352">
        <v>7424</v>
      </c>
    </row>
    <row r="5569" spans="1:4" s="977" customFormat="1" ht="18" customHeight="1" x14ac:dyDescent="0.2">
      <c r="A5569" s="1351" t="s">
        <v>9802</v>
      </c>
      <c r="B5569" s="1244" t="s">
        <v>9803</v>
      </c>
      <c r="C5569" s="1244" t="s">
        <v>9804</v>
      </c>
      <c r="D5569" s="1352">
        <v>7424</v>
      </c>
    </row>
    <row r="5570" spans="1:4" s="977" customFormat="1" ht="18" customHeight="1" x14ac:dyDescent="0.2">
      <c r="A5570" s="1351" t="s">
        <v>9805</v>
      </c>
      <c r="B5570" s="1244" t="s">
        <v>9578</v>
      </c>
      <c r="C5570" s="1244" t="s">
        <v>9579</v>
      </c>
      <c r="D5570" s="1352">
        <v>4459.7</v>
      </c>
    </row>
    <row r="5571" spans="1:4" s="977" customFormat="1" ht="18" customHeight="1" x14ac:dyDescent="0.2">
      <c r="A5571" s="1351" t="s">
        <v>9806</v>
      </c>
      <c r="B5571" s="1244" t="s">
        <v>9263</v>
      </c>
      <c r="C5571" s="1244" t="s">
        <v>9801</v>
      </c>
      <c r="D5571" s="1352">
        <v>7424</v>
      </c>
    </row>
    <row r="5572" spans="1:4" s="977" customFormat="1" ht="18" customHeight="1" x14ac:dyDescent="0.2">
      <c r="A5572" s="1351" t="s">
        <v>9807</v>
      </c>
      <c r="B5572" s="1244" t="s">
        <v>9263</v>
      </c>
      <c r="C5572" s="1244" t="s">
        <v>9801</v>
      </c>
      <c r="D5572" s="1352">
        <v>7424</v>
      </c>
    </row>
    <row r="5573" spans="1:4" s="977" customFormat="1" ht="18" customHeight="1" x14ac:dyDescent="0.2">
      <c r="A5573" s="1351" t="s">
        <v>9808</v>
      </c>
      <c r="B5573" s="1244" t="s">
        <v>9263</v>
      </c>
      <c r="C5573" s="1244" t="s">
        <v>9801</v>
      </c>
      <c r="D5573" s="1352">
        <v>7424</v>
      </c>
    </row>
    <row r="5574" spans="1:4" s="977" customFormat="1" ht="18" customHeight="1" x14ac:dyDescent="0.2">
      <c r="A5574" s="1351" t="s">
        <v>9809</v>
      </c>
      <c r="B5574" s="1244" t="s">
        <v>9810</v>
      </c>
      <c r="C5574" s="1244" t="s">
        <v>9811</v>
      </c>
      <c r="D5574" s="1352">
        <v>19986.8</v>
      </c>
    </row>
    <row r="5575" spans="1:4" s="977" customFormat="1" ht="18" customHeight="1" x14ac:dyDescent="0.2">
      <c r="A5575" s="1351" t="s">
        <v>9812</v>
      </c>
      <c r="B5575" s="1244" t="s">
        <v>9813</v>
      </c>
      <c r="C5575" s="1244" t="s">
        <v>9814</v>
      </c>
      <c r="D5575" s="1352">
        <v>3485.8</v>
      </c>
    </row>
    <row r="5576" spans="1:4" s="977" customFormat="1" ht="18" customHeight="1" x14ac:dyDescent="0.2">
      <c r="A5576" s="1351" t="s">
        <v>9815</v>
      </c>
      <c r="B5576" s="1244" t="s">
        <v>9263</v>
      </c>
      <c r="C5576" s="1244" t="s">
        <v>9801</v>
      </c>
      <c r="D5576" s="1352">
        <v>5450</v>
      </c>
    </row>
    <row r="5577" spans="1:4" s="977" customFormat="1" ht="18" customHeight="1" x14ac:dyDescent="0.2">
      <c r="A5577" s="1351" t="s">
        <v>9816</v>
      </c>
      <c r="B5577" s="1244" t="s">
        <v>9817</v>
      </c>
      <c r="C5577" s="1244" t="s">
        <v>9818</v>
      </c>
      <c r="D5577" s="1352">
        <v>7199.1</v>
      </c>
    </row>
    <row r="5578" spans="1:4" s="977" customFormat="1" ht="18" customHeight="1" x14ac:dyDescent="0.2">
      <c r="A5578" s="1351" t="s">
        <v>9819</v>
      </c>
      <c r="B5578" s="1244" t="s">
        <v>9820</v>
      </c>
      <c r="C5578" s="1244" t="s">
        <v>9821</v>
      </c>
      <c r="D5578" s="1352">
        <v>9293.56</v>
      </c>
    </row>
    <row r="5579" spans="1:4" s="977" customFormat="1" ht="18" customHeight="1" x14ac:dyDescent="0.2">
      <c r="A5579" s="1351" t="s">
        <v>9822</v>
      </c>
      <c r="B5579" s="1244" t="s">
        <v>9823</v>
      </c>
      <c r="C5579" s="1244" t="s">
        <v>9824</v>
      </c>
      <c r="D5579" s="1352">
        <v>2563.9899999999998</v>
      </c>
    </row>
    <row r="5580" spans="1:4" s="977" customFormat="1" ht="18" customHeight="1" x14ac:dyDescent="0.2">
      <c r="A5580" s="1351" t="s">
        <v>9825</v>
      </c>
      <c r="B5580" s="1244" t="s">
        <v>9826</v>
      </c>
      <c r="C5580" s="1244" t="s">
        <v>9827</v>
      </c>
      <c r="D5580" s="1352">
        <v>63300</v>
      </c>
    </row>
    <row r="5581" spans="1:4" s="977" customFormat="1" ht="18" customHeight="1" x14ac:dyDescent="0.2">
      <c r="A5581" s="1351" t="s">
        <v>9828</v>
      </c>
      <c r="B5581" s="1244" t="s">
        <v>9578</v>
      </c>
      <c r="C5581" s="1244" t="s">
        <v>9579</v>
      </c>
      <c r="D5581" s="1352">
        <v>4459.7</v>
      </c>
    </row>
    <row r="5582" spans="1:4" s="977" customFormat="1" ht="18" customHeight="1" x14ac:dyDescent="0.2">
      <c r="A5582" s="1351" t="s">
        <v>9829</v>
      </c>
      <c r="B5582" s="1244" t="s">
        <v>9830</v>
      </c>
      <c r="C5582" s="1244" t="s">
        <v>9831</v>
      </c>
      <c r="D5582" s="1352">
        <v>2992.8</v>
      </c>
    </row>
    <row r="5583" spans="1:4" s="977" customFormat="1" ht="18" customHeight="1" x14ac:dyDescent="0.2">
      <c r="A5583" s="1351" t="s">
        <v>9832</v>
      </c>
      <c r="B5583" s="1244" t="s">
        <v>9833</v>
      </c>
      <c r="C5583" s="1244" t="s">
        <v>9834</v>
      </c>
      <c r="D5583" s="1352">
        <v>11095.27</v>
      </c>
    </row>
    <row r="5584" spans="1:4" s="977" customFormat="1" ht="18" customHeight="1" x14ac:dyDescent="0.2">
      <c r="A5584" s="1351" t="s">
        <v>9835</v>
      </c>
      <c r="B5584" s="1244" t="s">
        <v>9836</v>
      </c>
      <c r="C5584" s="1244" t="s">
        <v>9837</v>
      </c>
      <c r="D5584" s="1352">
        <v>8217.18</v>
      </c>
    </row>
    <row r="5585" spans="1:4" s="977" customFormat="1" ht="18" customHeight="1" x14ac:dyDescent="0.2">
      <c r="A5585" s="1351" t="s">
        <v>9838</v>
      </c>
      <c r="B5585" s="1244" t="s">
        <v>9839</v>
      </c>
      <c r="C5585" s="1244" t="s">
        <v>9840</v>
      </c>
      <c r="D5585" s="1352">
        <v>7792.86</v>
      </c>
    </row>
    <row r="5586" spans="1:4" s="977" customFormat="1" ht="18" customHeight="1" x14ac:dyDescent="0.2">
      <c r="A5586" s="1351" t="s">
        <v>9841</v>
      </c>
      <c r="B5586" s="1244" t="s">
        <v>9839</v>
      </c>
      <c r="C5586" s="1244" t="s">
        <v>9840</v>
      </c>
      <c r="D5586" s="1352">
        <v>7792.86</v>
      </c>
    </row>
    <row r="5587" spans="1:4" s="977" customFormat="1" ht="18" customHeight="1" x14ac:dyDescent="0.2">
      <c r="A5587" s="1351" t="s">
        <v>9842</v>
      </c>
      <c r="B5587" s="1244" t="s">
        <v>9839</v>
      </c>
      <c r="C5587" s="1244" t="s">
        <v>9840</v>
      </c>
      <c r="D5587" s="1352">
        <v>7792.86</v>
      </c>
    </row>
    <row r="5588" spans="1:4" s="977" customFormat="1" ht="18" customHeight="1" x14ac:dyDescent="0.2">
      <c r="A5588" s="1351" t="s">
        <v>9843</v>
      </c>
      <c r="B5588" s="1244" t="s">
        <v>9839</v>
      </c>
      <c r="C5588" s="1244" t="s">
        <v>9840</v>
      </c>
      <c r="D5588" s="1352">
        <v>7792.86</v>
      </c>
    </row>
    <row r="5589" spans="1:4" s="977" customFormat="1" ht="18" customHeight="1" x14ac:dyDescent="0.2">
      <c r="A5589" s="1351" t="s">
        <v>9844</v>
      </c>
      <c r="B5589" s="1244" t="s">
        <v>4285</v>
      </c>
      <c r="C5589" s="1244" t="s">
        <v>9840</v>
      </c>
      <c r="D5589" s="1352">
        <v>7792.86</v>
      </c>
    </row>
    <row r="5590" spans="1:4" s="977" customFormat="1" ht="18" customHeight="1" x14ac:dyDescent="0.2">
      <c r="A5590" s="1351" t="s">
        <v>9845</v>
      </c>
      <c r="B5590" s="1244" t="s">
        <v>9839</v>
      </c>
      <c r="C5590" s="1244" t="s">
        <v>9840</v>
      </c>
      <c r="D5590" s="1352">
        <v>7792.86</v>
      </c>
    </row>
    <row r="5591" spans="1:4" s="977" customFormat="1" ht="18" customHeight="1" x14ac:dyDescent="0.2">
      <c r="A5591" s="1351" t="s">
        <v>9846</v>
      </c>
      <c r="B5591" s="1244" t="s">
        <v>9578</v>
      </c>
      <c r="C5591" s="1244" t="s">
        <v>9613</v>
      </c>
      <c r="D5591" s="1352">
        <v>4459.7</v>
      </c>
    </row>
    <row r="5592" spans="1:4" s="977" customFormat="1" ht="18" customHeight="1" x14ac:dyDescent="0.2">
      <c r="A5592" s="1351" t="s">
        <v>9847</v>
      </c>
      <c r="B5592" s="1244" t="s">
        <v>9839</v>
      </c>
      <c r="C5592" s="1244" t="s">
        <v>9840</v>
      </c>
      <c r="D5592" s="1352">
        <v>7792.86</v>
      </c>
    </row>
    <row r="5593" spans="1:4" s="977" customFormat="1" ht="18" customHeight="1" x14ac:dyDescent="0.2">
      <c r="A5593" s="1351" t="s">
        <v>9848</v>
      </c>
      <c r="B5593" s="1244" t="s">
        <v>9839</v>
      </c>
      <c r="C5593" s="1244" t="s">
        <v>9840</v>
      </c>
      <c r="D5593" s="1352">
        <v>7792.86</v>
      </c>
    </row>
    <row r="5594" spans="1:4" s="977" customFormat="1" ht="18" customHeight="1" x14ac:dyDescent="0.2">
      <c r="A5594" s="1351" t="s">
        <v>9849</v>
      </c>
      <c r="B5594" s="1244" t="s">
        <v>9839</v>
      </c>
      <c r="C5594" s="1244" t="s">
        <v>9840</v>
      </c>
      <c r="D5594" s="1352">
        <v>7792.86</v>
      </c>
    </row>
    <row r="5595" spans="1:4" s="977" customFormat="1" ht="18" customHeight="1" x14ac:dyDescent="0.2">
      <c r="A5595" s="1351" t="s">
        <v>9850</v>
      </c>
      <c r="B5595" s="1244" t="s">
        <v>9839</v>
      </c>
      <c r="C5595" s="1244" t="s">
        <v>9840</v>
      </c>
      <c r="D5595" s="1352">
        <v>7792.86</v>
      </c>
    </row>
    <row r="5596" spans="1:4" s="977" customFormat="1" ht="18" customHeight="1" x14ac:dyDescent="0.2">
      <c r="A5596" s="1351" t="s">
        <v>9851</v>
      </c>
      <c r="B5596" s="1244" t="s">
        <v>9839</v>
      </c>
      <c r="C5596" s="1244" t="s">
        <v>9840</v>
      </c>
      <c r="D5596" s="1352">
        <v>7792.86</v>
      </c>
    </row>
    <row r="5597" spans="1:4" s="977" customFormat="1" ht="18" customHeight="1" x14ac:dyDescent="0.2">
      <c r="A5597" s="1351" t="s">
        <v>9852</v>
      </c>
      <c r="B5597" s="1244" t="s">
        <v>9839</v>
      </c>
      <c r="C5597" s="1244" t="s">
        <v>9840</v>
      </c>
      <c r="D5597" s="1352">
        <v>7792.86</v>
      </c>
    </row>
    <row r="5598" spans="1:4" s="977" customFormat="1" ht="18" customHeight="1" x14ac:dyDescent="0.2">
      <c r="A5598" s="1351" t="s">
        <v>9853</v>
      </c>
      <c r="B5598" s="1244" t="s">
        <v>9839</v>
      </c>
      <c r="C5598" s="1244" t="s">
        <v>9840</v>
      </c>
      <c r="D5598" s="1352">
        <v>7792.86</v>
      </c>
    </row>
    <row r="5599" spans="1:4" s="977" customFormat="1" ht="18" customHeight="1" x14ac:dyDescent="0.2">
      <c r="A5599" s="1351" t="s">
        <v>9854</v>
      </c>
      <c r="B5599" s="1244" t="s">
        <v>9839</v>
      </c>
      <c r="C5599" s="1244" t="s">
        <v>9840</v>
      </c>
      <c r="D5599" s="1352">
        <v>7793.14</v>
      </c>
    </row>
    <row r="5600" spans="1:4" s="977" customFormat="1" ht="18" customHeight="1" x14ac:dyDescent="0.2">
      <c r="A5600" s="1351" t="s">
        <v>9855</v>
      </c>
      <c r="B5600" s="1244" t="s">
        <v>9856</v>
      </c>
      <c r="C5600" s="1244" t="s">
        <v>9662</v>
      </c>
      <c r="D5600" s="1352">
        <v>11024.48</v>
      </c>
    </row>
    <row r="5601" spans="1:4" s="977" customFormat="1" ht="18" customHeight="1" x14ac:dyDescent="0.2">
      <c r="A5601" s="1351" t="s">
        <v>9857</v>
      </c>
      <c r="B5601" s="1244" t="s">
        <v>9661</v>
      </c>
      <c r="C5601" s="1244" t="s">
        <v>9662</v>
      </c>
      <c r="D5601" s="1352">
        <v>11789.61</v>
      </c>
    </row>
    <row r="5602" spans="1:4" s="977" customFormat="1" ht="18" customHeight="1" x14ac:dyDescent="0.2">
      <c r="A5602" s="1351" t="s">
        <v>9858</v>
      </c>
      <c r="B5602" s="1244" t="s">
        <v>9859</v>
      </c>
      <c r="C5602" s="1244" t="s">
        <v>9860</v>
      </c>
      <c r="D5602" s="1352">
        <v>26345.35</v>
      </c>
    </row>
    <row r="5603" spans="1:4" s="977" customFormat="1" ht="18" customHeight="1" x14ac:dyDescent="0.2">
      <c r="A5603" s="1351" t="s">
        <v>9861</v>
      </c>
      <c r="B5603" s="1244" t="s">
        <v>9856</v>
      </c>
      <c r="C5603" s="1244" t="s">
        <v>9662</v>
      </c>
      <c r="D5603" s="1352">
        <v>11024.48</v>
      </c>
    </row>
    <row r="5604" spans="1:4" s="977" customFormat="1" ht="18" customHeight="1" x14ac:dyDescent="0.2">
      <c r="A5604" s="1351" t="s">
        <v>9862</v>
      </c>
      <c r="B5604" s="1244" t="s">
        <v>9856</v>
      </c>
      <c r="C5604" s="1244" t="s">
        <v>9662</v>
      </c>
      <c r="D5604" s="1352">
        <v>11024.48</v>
      </c>
    </row>
    <row r="5605" spans="1:4" s="977" customFormat="1" ht="18" customHeight="1" x14ac:dyDescent="0.2">
      <c r="A5605" s="1351" t="s">
        <v>9863</v>
      </c>
      <c r="B5605" s="1244" t="s">
        <v>9856</v>
      </c>
      <c r="C5605" s="1244" t="s">
        <v>9662</v>
      </c>
      <c r="D5605" s="1352">
        <v>11024.48</v>
      </c>
    </row>
    <row r="5606" spans="1:4" s="977" customFormat="1" ht="18" customHeight="1" x14ac:dyDescent="0.2">
      <c r="A5606" s="1351" t="s">
        <v>9864</v>
      </c>
      <c r="B5606" s="1244" t="s">
        <v>9856</v>
      </c>
      <c r="C5606" s="1244" t="s">
        <v>9662</v>
      </c>
      <c r="D5606" s="1352">
        <v>11024.48</v>
      </c>
    </row>
    <row r="5607" spans="1:4" s="977" customFormat="1" ht="18" customHeight="1" x14ac:dyDescent="0.2">
      <c r="A5607" s="1351" t="s">
        <v>9865</v>
      </c>
      <c r="B5607" s="1244" t="s">
        <v>9856</v>
      </c>
      <c r="C5607" s="1244" t="s">
        <v>9662</v>
      </c>
      <c r="D5607" s="1352">
        <v>11024.48</v>
      </c>
    </row>
    <row r="5608" spans="1:4" s="977" customFormat="1" ht="18" customHeight="1" x14ac:dyDescent="0.2">
      <c r="A5608" s="1351" t="s">
        <v>9866</v>
      </c>
      <c r="B5608" s="1244" t="s">
        <v>9856</v>
      </c>
      <c r="C5608" s="1244" t="s">
        <v>9662</v>
      </c>
      <c r="D5608" s="1352">
        <v>11024.48</v>
      </c>
    </row>
    <row r="5609" spans="1:4" s="977" customFormat="1" ht="18" customHeight="1" x14ac:dyDescent="0.2">
      <c r="A5609" s="1351" t="s">
        <v>9867</v>
      </c>
      <c r="B5609" s="1244" t="s">
        <v>9856</v>
      </c>
      <c r="C5609" s="1244" t="s">
        <v>9662</v>
      </c>
      <c r="D5609" s="1352">
        <v>11024.48</v>
      </c>
    </row>
    <row r="5610" spans="1:4" s="977" customFormat="1" ht="18" customHeight="1" x14ac:dyDescent="0.2">
      <c r="A5610" s="1351" t="s">
        <v>9868</v>
      </c>
      <c r="B5610" s="1244" t="s">
        <v>9856</v>
      </c>
      <c r="C5610" s="1244" t="s">
        <v>9662</v>
      </c>
      <c r="D5610" s="1352">
        <v>11024.48</v>
      </c>
    </row>
    <row r="5611" spans="1:4" s="977" customFormat="1" ht="18" customHeight="1" x14ac:dyDescent="0.2">
      <c r="A5611" s="1351" t="s">
        <v>9869</v>
      </c>
      <c r="B5611" s="1244" t="s">
        <v>9856</v>
      </c>
      <c r="C5611" s="1244" t="s">
        <v>9662</v>
      </c>
      <c r="D5611" s="1352">
        <v>11024.48</v>
      </c>
    </row>
    <row r="5612" spans="1:4" s="977" customFormat="1" ht="18" customHeight="1" x14ac:dyDescent="0.2">
      <c r="A5612" s="1351" t="s">
        <v>9870</v>
      </c>
      <c r="B5612" s="1244" t="s">
        <v>9856</v>
      </c>
      <c r="C5612" s="1244" t="s">
        <v>9662</v>
      </c>
      <c r="D5612" s="1352">
        <v>11024.48</v>
      </c>
    </row>
    <row r="5613" spans="1:4" s="977" customFormat="1" ht="18" customHeight="1" x14ac:dyDescent="0.2">
      <c r="A5613" s="1351" t="s">
        <v>9871</v>
      </c>
      <c r="B5613" s="1244" t="s">
        <v>2313</v>
      </c>
      <c r="C5613" s="1244" t="s">
        <v>2314</v>
      </c>
      <c r="D5613" s="1352">
        <v>1227.0999999999999</v>
      </c>
    </row>
    <row r="5614" spans="1:4" s="977" customFormat="1" ht="18" customHeight="1" x14ac:dyDescent="0.2">
      <c r="A5614" s="1351" t="s">
        <v>9872</v>
      </c>
      <c r="B5614" s="1244" t="s">
        <v>9873</v>
      </c>
      <c r="C5614" s="1244" t="s">
        <v>9874</v>
      </c>
      <c r="D5614" s="1352">
        <v>13682.75</v>
      </c>
    </row>
    <row r="5615" spans="1:4" s="977" customFormat="1" ht="18" customHeight="1" x14ac:dyDescent="0.2">
      <c r="A5615" s="1351" t="s">
        <v>9875</v>
      </c>
      <c r="B5615" s="1244" t="s">
        <v>9856</v>
      </c>
      <c r="C5615" s="1244" t="s">
        <v>9662</v>
      </c>
      <c r="D5615" s="1352">
        <v>11024.48</v>
      </c>
    </row>
    <row r="5616" spans="1:4" s="977" customFormat="1" ht="18" customHeight="1" x14ac:dyDescent="0.2">
      <c r="A5616" s="1351" t="s">
        <v>9876</v>
      </c>
      <c r="B5616" s="1244" t="s">
        <v>9856</v>
      </c>
      <c r="C5616" s="1244" t="s">
        <v>9662</v>
      </c>
      <c r="D5616" s="1352">
        <v>11024.48</v>
      </c>
    </row>
    <row r="5617" spans="1:4" s="977" customFormat="1" ht="18" customHeight="1" x14ac:dyDescent="0.2">
      <c r="A5617" s="1351" t="s">
        <v>9877</v>
      </c>
      <c r="B5617" s="1244" t="s">
        <v>9856</v>
      </c>
      <c r="C5617" s="1244" t="s">
        <v>9662</v>
      </c>
      <c r="D5617" s="1352">
        <v>11024.48</v>
      </c>
    </row>
    <row r="5618" spans="1:4" s="977" customFormat="1" ht="18" customHeight="1" x14ac:dyDescent="0.2">
      <c r="A5618" s="1351" t="s">
        <v>9878</v>
      </c>
      <c r="B5618" s="1244" t="s">
        <v>9856</v>
      </c>
      <c r="C5618" s="1244" t="s">
        <v>9662</v>
      </c>
      <c r="D5618" s="1352">
        <v>11024.48</v>
      </c>
    </row>
    <row r="5619" spans="1:4" s="977" customFormat="1" ht="18" customHeight="1" x14ac:dyDescent="0.2">
      <c r="A5619" s="1351" t="s">
        <v>9879</v>
      </c>
      <c r="B5619" s="1244" t="s">
        <v>9856</v>
      </c>
      <c r="C5619" s="1244" t="s">
        <v>9662</v>
      </c>
      <c r="D5619" s="1352">
        <v>11024.48</v>
      </c>
    </row>
    <row r="5620" spans="1:4" s="977" customFormat="1" ht="18" customHeight="1" x14ac:dyDescent="0.2">
      <c r="A5620" s="1351" t="s">
        <v>9880</v>
      </c>
      <c r="B5620" s="1244" t="s">
        <v>9856</v>
      </c>
      <c r="C5620" s="1244" t="s">
        <v>9662</v>
      </c>
      <c r="D5620" s="1352">
        <v>11024.48</v>
      </c>
    </row>
    <row r="5621" spans="1:4" s="977" customFormat="1" ht="18" customHeight="1" x14ac:dyDescent="0.2">
      <c r="A5621" s="1351" t="s">
        <v>9881</v>
      </c>
      <c r="B5621" s="1244" t="s">
        <v>9856</v>
      </c>
      <c r="C5621" s="1244" t="s">
        <v>9662</v>
      </c>
      <c r="D5621" s="1352">
        <v>11024.48</v>
      </c>
    </row>
    <row r="5622" spans="1:4" s="977" customFormat="1" ht="18" customHeight="1" x14ac:dyDescent="0.2">
      <c r="A5622" s="1351" t="s">
        <v>9882</v>
      </c>
      <c r="B5622" s="1244" t="s">
        <v>9856</v>
      </c>
      <c r="C5622" s="1244" t="s">
        <v>9662</v>
      </c>
      <c r="D5622" s="1352">
        <v>11024.48</v>
      </c>
    </row>
    <row r="5623" spans="1:4" s="977" customFormat="1" ht="18" customHeight="1" x14ac:dyDescent="0.2">
      <c r="A5623" s="1351" t="s">
        <v>9883</v>
      </c>
      <c r="B5623" s="1244" t="s">
        <v>9856</v>
      </c>
      <c r="C5623" s="1244" t="s">
        <v>9662</v>
      </c>
      <c r="D5623" s="1352">
        <v>11024.48</v>
      </c>
    </row>
    <row r="5624" spans="1:4" s="977" customFormat="1" ht="18" customHeight="1" x14ac:dyDescent="0.2">
      <c r="A5624" s="1351" t="s">
        <v>9884</v>
      </c>
      <c r="B5624" s="1244" t="s">
        <v>9856</v>
      </c>
      <c r="C5624" s="1244" t="s">
        <v>9662</v>
      </c>
      <c r="D5624" s="1352">
        <v>11024.48</v>
      </c>
    </row>
    <row r="5625" spans="1:4" s="977" customFormat="1" ht="18" customHeight="1" x14ac:dyDescent="0.2">
      <c r="A5625" s="1351" t="s">
        <v>9885</v>
      </c>
      <c r="B5625" s="1244" t="s">
        <v>9873</v>
      </c>
      <c r="C5625" s="1244" t="s">
        <v>9886</v>
      </c>
      <c r="D5625" s="1352">
        <v>13682.75</v>
      </c>
    </row>
    <row r="5626" spans="1:4" s="977" customFormat="1" ht="18" customHeight="1" x14ac:dyDescent="0.2">
      <c r="A5626" s="1351" t="s">
        <v>9887</v>
      </c>
      <c r="B5626" s="1244" t="s">
        <v>9856</v>
      </c>
      <c r="C5626" s="1244" t="s">
        <v>9662</v>
      </c>
      <c r="D5626" s="1352">
        <v>11024.48</v>
      </c>
    </row>
    <row r="5627" spans="1:4" s="977" customFormat="1" ht="18" customHeight="1" x14ac:dyDescent="0.2">
      <c r="A5627" s="1351" t="s">
        <v>9888</v>
      </c>
      <c r="B5627" s="1244" t="s">
        <v>9856</v>
      </c>
      <c r="C5627" s="1244" t="s">
        <v>9662</v>
      </c>
      <c r="D5627" s="1352">
        <v>11024.48</v>
      </c>
    </row>
    <row r="5628" spans="1:4" s="977" customFormat="1" ht="18" customHeight="1" x14ac:dyDescent="0.2">
      <c r="A5628" s="1351" t="s">
        <v>9889</v>
      </c>
      <c r="B5628" s="1244" t="s">
        <v>9856</v>
      </c>
      <c r="C5628" s="1244" t="s">
        <v>9662</v>
      </c>
      <c r="D5628" s="1352">
        <v>11024.48</v>
      </c>
    </row>
    <row r="5629" spans="1:4" s="977" customFormat="1" ht="18" customHeight="1" x14ac:dyDescent="0.2">
      <c r="A5629" s="1351" t="s">
        <v>9890</v>
      </c>
      <c r="B5629" s="1244" t="s">
        <v>9856</v>
      </c>
      <c r="C5629" s="1244" t="s">
        <v>9662</v>
      </c>
      <c r="D5629" s="1352">
        <v>11024.48</v>
      </c>
    </row>
    <row r="5630" spans="1:4" s="977" customFormat="1" ht="18" customHeight="1" x14ac:dyDescent="0.2">
      <c r="A5630" s="1351" t="s">
        <v>9891</v>
      </c>
      <c r="B5630" s="1244" t="s">
        <v>9856</v>
      </c>
      <c r="C5630" s="1244" t="s">
        <v>9662</v>
      </c>
      <c r="D5630" s="1352">
        <v>11024.48</v>
      </c>
    </row>
    <row r="5631" spans="1:4" s="977" customFormat="1" ht="18" customHeight="1" x14ac:dyDescent="0.2">
      <c r="A5631" s="1351" t="s">
        <v>9892</v>
      </c>
      <c r="B5631" s="1244" t="s">
        <v>9856</v>
      </c>
      <c r="C5631" s="1244" t="s">
        <v>9662</v>
      </c>
      <c r="D5631" s="1352">
        <v>11024.48</v>
      </c>
    </row>
    <row r="5632" spans="1:4" s="977" customFormat="1" ht="18" customHeight="1" x14ac:dyDescent="0.2">
      <c r="A5632" s="1351" t="s">
        <v>9893</v>
      </c>
      <c r="B5632" s="1244" t="s">
        <v>9856</v>
      </c>
      <c r="C5632" s="1244" t="s">
        <v>9662</v>
      </c>
      <c r="D5632" s="1352">
        <v>11024.48</v>
      </c>
    </row>
    <row r="5633" spans="1:4" s="977" customFormat="1" ht="18" customHeight="1" x14ac:dyDescent="0.2">
      <c r="A5633" s="1351" t="s">
        <v>9894</v>
      </c>
      <c r="B5633" s="1244" t="s">
        <v>9856</v>
      </c>
      <c r="C5633" s="1244" t="s">
        <v>9662</v>
      </c>
      <c r="D5633" s="1352">
        <v>11024.48</v>
      </c>
    </row>
    <row r="5634" spans="1:4" s="977" customFormat="1" ht="18" customHeight="1" x14ac:dyDescent="0.2">
      <c r="A5634" s="1351" t="s">
        <v>9895</v>
      </c>
      <c r="B5634" s="1244" t="s">
        <v>9856</v>
      </c>
      <c r="C5634" s="1244" t="s">
        <v>9662</v>
      </c>
      <c r="D5634" s="1352">
        <v>11024.48</v>
      </c>
    </row>
    <row r="5635" spans="1:4" s="977" customFormat="1" ht="18" customHeight="1" x14ac:dyDescent="0.2">
      <c r="A5635" s="1351" t="s">
        <v>9896</v>
      </c>
      <c r="B5635" s="1244" t="s">
        <v>9856</v>
      </c>
      <c r="C5635" s="1244" t="s">
        <v>9662</v>
      </c>
      <c r="D5635" s="1352">
        <v>11024.48</v>
      </c>
    </row>
    <row r="5636" spans="1:4" s="977" customFormat="1" ht="18" customHeight="1" x14ac:dyDescent="0.2">
      <c r="A5636" s="1351" t="s">
        <v>9897</v>
      </c>
      <c r="B5636" s="1244" t="s">
        <v>9873</v>
      </c>
      <c r="C5636" s="1244" t="s">
        <v>9886</v>
      </c>
      <c r="D5636" s="1352">
        <v>13682.78</v>
      </c>
    </row>
    <row r="5637" spans="1:4" s="977" customFormat="1" ht="18" customHeight="1" x14ac:dyDescent="0.2">
      <c r="A5637" s="1351" t="s">
        <v>9898</v>
      </c>
      <c r="B5637" s="1244" t="s">
        <v>9899</v>
      </c>
      <c r="C5637" s="1244" t="s">
        <v>9900</v>
      </c>
      <c r="D5637" s="1352">
        <v>3160</v>
      </c>
    </row>
    <row r="5638" spans="1:4" s="977" customFormat="1" ht="18" customHeight="1" x14ac:dyDescent="0.2">
      <c r="A5638" s="1351" t="s">
        <v>9901</v>
      </c>
      <c r="B5638" s="1244" t="s">
        <v>9899</v>
      </c>
      <c r="C5638" s="1244" t="s">
        <v>9900</v>
      </c>
      <c r="D5638" s="1352">
        <v>3160</v>
      </c>
    </row>
    <row r="5639" spans="1:4" s="977" customFormat="1" ht="18" customHeight="1" x14ac:dyDescent="0.2">
      <c r="A5639" s="1351" t="s">
        <v>9902</v>
      </c>
      <c r="B5639" s="1244" t="s">
        <v>9899</v>
      </c>
      <c r="C5639" s="1244" t="s">
        <v>9900</v>
      </c>
      <c r="D5639" s="1352">
        <v>3160</v>
      </c>
    </row>
    <row r="5640" spans="1:4" s="977" customFormat="1" ht="18" customHeight="1" x14ac:dyDescent="0.2">
      <c r="A5640" s="1351" t="s">
        <v>9903</v>
      </c>
      <c r="B5640" s="1244" t="s">
        <v>9899</v>
      </c>
      <c r="C5640" s="1244" t="s">
        <v>9900</v>
      </c>
      <c r="D5640" s="1352">
        <v>3160</v>
      </c>
    </row>
    <row r="5641" spans="1:4" s="977" customFormat="1" ht="18" customHeight="1" x14ac:dyDescent="0.2">
      <c r="A5641" s="1351" t="s">
        <v>9904</v>
      </c>
      <c r="B5641" s="1244" t="s">
        <v>9899</v>
      </c>
      <c r="C5641" s="1244" t="s">
        <v>9900</v>
      </c>
      <c r="D5641" s="1352">
        <v>3160</v>
      </c>
    </row>
    <row r="5642" spans="1:4" s="977" customFormat="1" ht="18" customHeight="1" x14ac:dyDescent="0.2">
      <c r="A5642" s="1351" t="s">
        <v>9905</v>
      </c>
      <c r="B5642" s="1244" t="s">
        <v>9899</v>
      </c>
      <c r="C5642" s="1244" t="s">
        <v>9900</v>
      </c>
      <c r="D5642" s="1352">
        <v>3160</v>
      </c>
    </row>
    <row r="5643" spans="1:4" s="977" customFormat="1" ht="18" customHeight="1" x14ac:dyDescent="0.2">
      <c r="A5643" s="1351" t="s">
        <v>9906</v>
      </c>
      <c r="B5643" s="1244" t="s">
        <v>9899</v>
      </c>
      <c r="C5643" s="1244" t="s">
        <v>9900</v>
      </c>
      <c r="D5643" s="1352">
        <v>3160</v>
      </c>
    </row>
    <row r="5644" spans="1:4" s="977" customFormat="1" ht="18" customHeight="1" x14ac:dyDescent="0.2">
      <c r="A5644" s="1351" t="s">
        <v>9907</v>
      </c>
      <c r="B5644" s="1244" t="s">
        <v>9899</v>
      </c>
      <c r="C5644" s="1244" t="s">
        <v>9900</v>
      </c>
      <c r="D5644" s="1352">
        <v>3160</v>
      </c>
    </row>
    <row r="5645" spans="1:4" s="977" customFormat="1" ht="18" customHeight="1" x14ac:dyDescent="0.2">
      <c r="A5645" s="1351" t="s">
        <v>9908</v>
      </c>
      <c r="B5645" s="1244" t="s">
        <v>9899</v>
      </c>
      <c r="C5645" s="1244" t="s">
        <v>9900</v>
      </c>
      <c r="D5645" s="1352">
        <v>3160</v>
      </c>
    </row>
    <row r="5646" spans="1:4" s="977" customFormat="1" ht="18" customHeight="1" x14ac:dyDescent="0.2">
      <c r="A5646" s="1351" t="s">
        <v>9909</v>
      </c>
      <c r="B5646" s="1244" t="s">
        <v>9899</v>
      </c>
      <c r="C5646" s="1244" t="s">
        <v>9900</v>
      </c>
      <c r="D5646" s="1352">
        <v>3160</v>
      </c>
    </row>
    <row r="5647" spans="1:4" s="977" customFormat="1" ht="18" customHeight="1" x14ac:dyDescent="0.2">
      <c r="A5647" s="1351" t="s">
        <v>9910</v>
      </c>
      <c r="B5647" s="1244" t="s">
        <v>9873</v>
      </c>
      <c r="C5647" s="1244" t="s">
        <v>9886</v>
      </c>
      <c r="D5647" s="1352">
        <v>13682.75</v>
      </c>
    </row>
    <row r="5648" spans="1:4" s="977" customFormat="1" ht="18" customHeight="1" x14ac:dyDescent="0.2">
      <c r="A5648" s="1351" t="s">
        <v>9911</v>
      </c>
      <c r="B5648" s="1244" t="s">
        <v>9899</v>
      </c>
      <c r="C5648" s="1244" t="s">
        <v>9900</v>
      </c>
      <c r="D5648" s="1352">
        <v>3160</v>
      </c>
    </row>
    <row r="5649" spans="1:4" s="977" customFormat="1" ht="18" customHeight="1" x14ac:dyDescent="0.2">
      <c r="A5649" s="1351" t="s">
        <v>9912</v>
      </c>
      <c r="B5649" s="1244" t="s">
        <v>9899</v>
      </c>
      <c r="C5649" s="1244" t="s">
        <v>9900</v>
      </c>
      <c r="D5649" s="1352">
        <v>3160</v>
      </c>
    </row>
    <row r="5650" spans="1:4" s="977" customFormat="1" ht="18" customHeight="1" x14ac:dyDescent="0.2">
      <c r="A5650" s="1351" t="s">
        <v>9913</v>
      </c>
      <c r="B5650" s="1244" t="s">
        <v>9899</v>
      </c>
      <c r="C5650" s="1244" t="s">
        <v>9900</v>
      </c>
      <c r="D5650" s="1352">
        <v>3160</v>
      </c>
    </row>
    <row r="5651" spans="1:4" s="977" customFormat="1" ht="18" customHeight="1" x14ac:dyDescent="0.2">
      <c r="A5651" s="1351" t="s">
        <v>9914</v>
      </c>
      <c r="B5651" s="1244" t="s">
        <v>9899</v>
      </c>
      <c r="C5651" s="1244" t="s">
        <v>9900</v>
      </c>
      <c r="D5651" s="1352">
        <v>3160</v>
      </c>
    </row>
    <row r="5652" spans="1:4" s="977" customFormat="1" ht="18" customHeight="1" x14ac:dyDescent="0.2">
      <c r="A5652" s="1351" t="s">
        <v>9915</v>
      </c>
      <c r="B5652" s="1244" t="s">
        <v>9899</v>
      </c>
      <c r="C5652" s="1244" t="s">
        <v>9900</v>
      </c>
      <c r="D5652" s="1352">
        <v>3160</v>
      </c>
    </row>
    <row r="5653" spans="1:4" s="977" customFormat="1" ht="18" customHeight="1" x14ac:dyDescent="0.2">
      <c r="A5653" s="1351" t="s">
        <v>9916</v>
      </c>
      <c r="B5653" s="1244" t="s">
        <v>9899</v>
      </c>
      <c r="C5653" s="1244" t="s">
        <v>9900</v>
      </c>
      <c r="D5653" s="1352">
        <v>3160</v>
      </c>
    </row>
    <row r="5654" spans="1:4" s="977" customFormat="1" ht="18" customHeight="1" x14ac:dyDescent="0.2">
      <c r="A5654" s="1351" t="s">
        <v>9917</v>
      </c>
      <c r="B5654" s="1244" t="s">
        <v>9899</v>
      </c>
      <c r="C5654" s="1244" t="s">
        <v>9900</v>
      </c>
      <c r="D5654" s="1352">
        <v>3160</v>
      </c>
    </row>
    <row r="5655" spans="1:4" s="977" customFormat="1" ht="18" customHeight="1" x14ac:dyDescent="0.2">
      <c r="A5655" s="1351" t="s">
        <v>9918</v>
      </c>
      <c r="B5655" s="1244" t="s">
        <v>9899</v>
      </c>
      <c r="C5655" s="1244" t="s">
        <v>9900</v>
      </c>
      <c r="D5655" s="1352">
        <v>3160</v>
      </c>
    </row>
    <row r="5656" spans="1:4" s="977" customFormat="1" ht="18" customHeight="1" x14ac:dyDescent="0.2">
      <c r="A5656" s="1351" t="s">
        <v>9919</v>
      </c>
      <c r="B5656" s="1244" t="s">
        <v>9899</v>
      </c>
      <c r="C5656" s="1244" t="s">
        <v>9900</v>
      </c>
      <c r="D5656" s="1352">
        <v>3160</v>
      </c>
    </row>
    <row r="5657" spans="1:4" s="977" customFormat="1" ht="18" customHeight="1" x14ac:dyDescent="0.2">
      <c r="A5657" s="1351" t="s">
        <v>9920</v>
      </c>
      <c r="B5657" s="1244" t="s">
        <v>9899</v>
      </c>
      <c r="C5657" s="1244" t="s">
        <v>9900</v>
      </c>
      <c r="D5657" s="1352">
        <v>3160</v>
      </c>
    </row>
    <row r="5658" spans="1:4" s="977" customFormat="1" ht="18" customHeight="1" x14ac:dyDescent="0.2">
      <c r="A5658" s="1351" t="s">
        <v>9921</v>
      </c>
      <c r="B5658" s="1244" t="s">
        <v>9873</v>
      </c>
      <c r="C5658" s="1244" t="s">
        <v>9886</v>
      </c>
      <c r="D5658" s="1352">
        <v>13682.75</v>
      </c>
    </row>
    <row r="5659" spans="1:4" s="977" customFormat="1" ht="18" customHeight="1" x14ac:dyDescent="0.2">
      <c r="A5659" s="1351" t="s">
        <v>9922</v>
      </c>
      <c r="B5659" s="1244" t="s">
        <v>9899</v>
      </c>
      <c r="C5659" s="1244" t="s">
        <v>9900</v>
      </c>
      <c r="D5659" s="1352">
        <v>3160</v>
      </c>
    </row>
    <row r="5660" spans="1:4" s="977" customFormat="1" ht="18" customHeight="1" x14ac:dyDescent="0.2">
      <c r="A5660" s="1351" t="s">
        <v>9923</v>
      </c>
      <c r="B5660" s="1244" t="s">
        <v>9899</v>
      </c>
      <c r="C5660" s="1244" t="s">
        <v>9900</v>
      </c>
      <c r="D5660" s="1352">
        <v>3160</v>
      </c>
    </row>
    <row r="5661" spans="1:4" s="977" customFormat="1" ht="18" customHeight="1" x14ac:dyDescent="0.2">
      <c r="A5661" s="1351" t="s">
        <v>9924</v>
      </c>
      <c r="B5661" s="1244" t="s">
        <v>9899</v>
      </c>
      <c r="C5661" s="1244" t="s">
        <v>9900</v>
      </c>
      <c r="D5661" s="1352">
        <v>3160</v>
      </c>
    </row>
    <row r="5662" spans="1:4" s="977" customFormat="1" ht="18" customHeight="1" x14ac:dyDescent="0.2">
      <c r="A5662" s="1351" t="s">
        <v>9925</v>
      </c>
      <c r="B5662" s="1244" t="s">
        <v>9899</v>
      </c>
      <c r="C5662" s="1244" t="s">
        <v>9900</v>
      </c>
      <c r="D5662" s="1352">
        <v>3160</v>
      </c>
    </row>
    <row r="5663" spans="1:4" s="977" customFormat="1" ht="18" customHeight="1" x14ac:dyDescent="0.2">
      <c r="A5663" s="1351" t="s">
        <v>9926</v>
      </c>
      <c r="B5663" s="1244" t="s">
        <v>9899</v>
      </c>
      <c r="C5663" s="1244" t="s">
        <v>9900</v>
      </c>
      <c r="D5663" s="1352">
        <v>3160</v>
      </c>
    </row>
    <row r="5664" spans="1:4" s="977" customFormat="1" ht="18" customHeight="1" x14ac:dyDescent="0.2">
      <c r="A5664" s="1351" t="s">
        <v>9927</v>
      </c>
      <c r="B5664" s="1244" t="s">
        <v>9899</v>
      </c>
      <c r="C5664" s="1244" t="s">
        <v>9900</v>
      </c>
      <c r="D5664" s="1352">
        <v>3160</v>
      </c>
    </row>
    <row r="5665" spans="1:4" s="977" customFormat="1" ht="18" customHeight="1" x14ac:dyDescent="0.2">
      <c r="A5665" s="1351" t="s">
        <v>9928</v>
      </c>
      <c r="B5665" s="1244" t="s">
        <v>9899</v>
      </c>
      <c r="C5665" s="1244" t="s">
        <v>9900</v>
      </c>
      <c r="D5665" s="1352">
        <v>3160</v>
      </c>
    </row>
    <row r="5666" spans="1:4" s="977" customFormat="1" ht="18" customHeight="1" x14ac:dyDescent="0.2">
      <c r="A5666" s="1351" t="s">
        <v>9929</v>
      </c>
      <c r="B5666" s="1244" t="s">
        <v>9899</v>
      </c>
      <c r="C5666" s="1244" t="s">
        <v>9900</v>
      </c>
      <c r="D5666" s="1352">
        <v>3160</v>
      </c>
    </row>
    <row r="5667" spans="1:4" s="977" customFormat="1" ht="18" customHeight="1" x14ac:dyDescent="0.2">
      <c r="A5667" s="1351" t="s">
        <v>9930</v>
      </c>
      <c r="B5667" s="1244" t="s">
        <v>9899</v>
      </c>
      <c r="C5667" s="1244" t="s">
        <v>9900</v>
      </c>
      <c r="D5667" s="1352">
        <v>3160</v>
      </c>
    </row>
    <row r="5668" spans="1:4" s="977" customFormat="1" ht="18" customHeight="1" x14ac:dyDescent="0.2">
      <c r="A5668" s="1351" t="s">
        <v>9931</v>
      </c>
      <c r="B5668" s="1244" t="s">
        <v>9899</v>
      </c>
      <c r="C5668" s="1244" t="s">
        <v>9900</v>
      </c>
      <c r="D5668" s="1352">
        <v>3160</v>
      </c>
    </row>
    <row r="5669" spans="1:4" s="977" customFormat="1" ht="18" customHeight="1" x14ac:dyDescent="0.2">
      <c r="A5669" s="1351" t="s">
        <v>9932</v>
      </c>
      <c r="B5669" s="1244" t="s">
        <v>9899</v>
      </c>
      <c r="C5669" s="1244" t="s">
        <v>9900</v>
      </c>
      <c r="D5669" s="1352">
        <v>3160</v>
      </c>
    </row>
    <row r="5670" spans="1:4" s="977" customFormat="1" ht="18" customHeight="1" x14ac:dyDescent="0.2">
      <c r="A5670" s="1351" t="s">
        <v>9933</v>
      </c>
      <c r="B5670" s="1244" t="s">
        <v>9934</v>
      </c>
      <c r="C5670" s="1244" t="s">
        <v>9543</v>
      </c>
      <c r="D5670" s="1352">
        <v>18244.48</v>
      </c>
    </row>
    <row r="5671" spans="1:4" s="977" customFormat="1" ht="18" customHeight="1" x14ac:dyDescent="0.2">
      <c r="A5671" s="1351" t="s">
        <v>9935</v>
      </c>
      <c r="B5671" s="1244" t="s">
        <v>9934</v>
      </c>
      <c r="C5671" s="1244" t="s">
        <v>9543</v>
      </c>
      <c r="D5671" s="1352">
        <v>18244.48</v>
      </c>
    </row>
    <row r="5672" spans="1:4" s="977" customFormat="1" ht="18" customHeight="1" x14ac:dyDescent="0.2">
      <c r="A5672" s="1351" t="s">
        <v>9936</v>
      </c>
      <c r="B5672" s="1244" t="s">
        <v>9937</v>
      </c>
      <c r="C5672" s="1244" t="s">
        <v>9938</v>
      </c>
      <c r="D5672" s="1352">
        <v>18244.48</v>
      </c>
    </row>
    <row r="5673" spans="1:4" s="977" customFormat="1" ht="18" customHeight="1" x14ac:dyDescent="0.2">
      <c r="A5673" s="1351" t="s">
        <v>9939</v>
      </c>
      <c r="B5673" s="1244" t="s">
        <v>9940</v>
      </c>
      <c r="C5673" s="1244" t="s">
        <v>9941</v>
      </c>
      <c r="D5673" s="1352">
        <v>10191.76</v>
      </c>
    </row>
    <row r="5674" spans="1:4" s="977" customFormat="1" ht="18" customHeight="1" x14ac:dyDescent="0.2">
      <c r="A5674" s="1351" t="s">
        <v>9942</v>
      </c>
      <c r="B5674" s="1244" t="s">
        <v>9940</v>
      </c>
      <c r="C5674" s="1244" t="s">
        <v>9941</v>
      </c>
      <c r="D5674" s="1352">
        <v>10191.76</v>
      </c>
    </row>
    <row r="5675" spans="1:4" s="977" customFormat="1" ht="18" customHeight="1" x14ac:dyDescent="0.2">
      <c r="A5675" s="1351" t="s">
        <v>9943</v>
      </c>
      <c r="B5675" s="1244" t="s">
        <v>9940</v>
      </c>
      <c r="C5675" s="1244" t="s">
        <v>9941</v>
      </c>
      <c r="D5675" s="1352">
        <v>10191.76</v>
      </c>
    </row>
    <row r="5676" spans="1:4" s="977" customFormat="1" ht="18" customHeight="1" x14ac:dyDescent="0.2">
      <c r="A5676" s="1351" t="s">
        <v>9944</v>
      </c>
      <c r="B5676" s="1244" t="s">
        <v>9940</v>
      </c>
      <c r="C5676" s="1244" t="s">
        <v>9941</v>
      </c>
      <c r="D5676" s="1352">
        <v>10191.76</v>
      </c>
    </row>
    <row r="5677" spans="1:4" s="977" customFormat="1" ht="18" customHeight="1" x14ac:dyDescent="0.2">
      <c r="A5677" s="1351" t="s">
        <v>9945</v>
      </c>
      <c r="B5677" s="1244" t="s">
        <v>9940</v>
      </c>
      <c r="C5677" s="1244" t="s">
        <v>9941</v>
      </c>
      <c r="D5677" s="1352">
        <v>10191.76</v>
      </c>
    </row>
    <row r="5678" spans="1:4" s="977" customFormat="1" ht="18" customHeight="1" x14ac:dyDescent="0.2">
      <c r="A5678" s="1351" t="s">
        <v>9946</v>
      </c>
      <c r="B5678" s="1244" t="s">
        <v>9940</v>
      </c>
      <c r="C5678" s="1244" t="s">
        <v>9941</v>
      </c>
      <c r="D5678" s="1352">
        <v>10191.76</v>
      </c>
    </row>
    <row r="5679" spans="1:4" s="977" customFormat="1" ht="18" customHeight="1" x14ac:dyDescent="0.2">
      <c r="A5679" s="1351" t="s">
        <v>9947</v>
      </c>
      <c r="B5679" s="1244" t="s">
        <v>9873</v>
      </c>
      <c r="C5679" s="1244" t="s">
        <v>9886</v>
      </c>
      <c r="D5679" s="1352">
        <v>13682.75</v>
      </c>
    </row>
    <row r="5680" spans="1:4" s="977" customFormat="1" ht="18" customHeight="1" x14ac:dyDescent="0.2">
      <c r="A5680" s="1351" t="s">
        <v>9948</v>
      </c>
      <c r="B5680" s="1244" t="s">
        <v>9940</v>
      </c>
      <c r="C5680" s="1244" t="s">
        <v>9941</v>
      </c>
      <c r="D5680" s="1352">
        <v>10191.76</v>
      </c>
    </row>
    <row r="5681" spans="1:4" s="977" customFormat="1" ht="18" customHeight="1" x14ac:dyDescent="0.2">
      <c r="A5681" s="1351" t="s">
        <v>9949</v>
      </c>
      <c r="B5681" s="1244" t="s">
        <v>9856</v>
      </c>
      <c r="C5681" s="1244" t="s">
        <v>9662</v>
      </c>
      <c r="D5681" s="1352">
        <v>8970.6</v>
      </c>
    </row>
    <row r="5682" spans="1:4" s="977" customFormat="1" ht="18" customHeight="1" x14ac:dyDescent="0.2">
      <c r="A5682" s="1351" t="s">
        <v>9950</v>
      </c>
      <c r="B5682" s="1244" t="s">
        <v>9856</v>
      </c>
      <c r="C5682" s="1244" t="s">
        <v>9662</v>
      </c>
      <c r="D5682" s="1352">
        <v>8970.6</v>
      </c>
    </row>
    <row r="5683" spans="1:4" s="977" customFormat="1" ht="18" customHeight="1" x14ac:dyDescent="0.2">
      <c r="A5683" s="1351" t="s">
        <v>9951</v>
      </c>
      <c r="B5683" s="1244" t="s">
        <v>9856</v>
      </c>
      <c r="C5683" s="1244" t="s">
        <v>9662</v>
      </c>
      <c r="D5683" s="1352">
        <v>8970.6</v>
      </c>
    </row>
    <row r="5684" spans="1:4" s="977" customFormat="1" ht="18" customHeight="1" x14ac:dyDescent="0.2">
      <c r="A5684" s="1351" t="s">
        <v>9952</v>
      </c>
      <c r="B5684" s="1244" t="s">
        <v>9856</v>
      </c>
      <c r="C5684" s="1244" t="s">
        <v>9662</v>
      </c>
      <c r="D5684" s="1352">
        <v>8970.6</v>
      </c>
    </row>
    <row r="5685" spans="1:4" s="977" customFormat="1" ht="18" customHeight="1" x14ac:dyDescent="0.2">
      <c r="A5685" s="1351" t="s">
        <v>9953</v>
      </c>
      <c r="B5685" s="1244" t="s">
        <v>9856</v>
      </c>
      <c r="C5685" s="1244" t="s">
        <v>9662</v>
      </c>
      <c r="D5685" s="1352">
        <v>8970.6</v>
      </c>
    </row>
    <row r="5686" spans="1:4" s="977" customFormat="1" ht="18" customHeight="1" x14ac:dyDescent="0.2">
      <c r="A5686" s="1351" t="s">
        <v>9954</v>
      </c>
      <c r="B5686" s="1244" t="s">
        <v>9856</v>
      </c>
      <c r="C5686" s="1244" t="s">
        <v>9662</v>
      </c>
      <c r="D5686" s="1352">
        <v>8970.6</v>
      </c>
    </row>
    <row r="5687" spans="1:4" s="977" customFormat="1" ht="18" customHeight="1" x14ac:dyDescent="0.2">
      <c r="A5687" s="1351" t="s">
        <v>9955</v>
      </c>
      <c r="B5687" s="1244" t="s">
        <v>9856</v>
      </c>
      <c r="C5687" s="1244" t="s">
        <v>9662</v>
      </c>
      <c r="D5687" s="1352">
        <v>8970.6</v>
      </c>
    </row>
    <row r="5688" spans="1:4" s="977" customFormat="1" ht="18" customHeight="1" x14ac:dyDescent="0.2">
      <c r="A5688" s="1351" t="s">
        <v>9956</v>
      </c>
      <c r="B5688" s="1244" t="s">
        <v>9856</v>
      </c>
      <c r="C5688" s="1244" t="s">
        <v>9662</v>
      </c>
      <c r="D5688" s="1352">
        <v>8970.6</v>
      </c>
    </row>
    <row r="5689" spans="1:4" s="977" customFormat="1" ht="18" customHeight="1" x14ac:dyDescent="0.2">
      <c r="A5689" s="1351" t="s">
        <v>9957</v>
      </c>
      <c r="B5689" s="1244" t="s">
        <v>9856</v>
      </c>
      <c r="C5689" s="1244" t="s">
        <v>9662</v>
      </c>
      <c r="D5689" s="1352">
        <v>8970.6</v>
      </c>
    </row>
    <row r="5690" spans="1:4" s="977" customFormat="1" ht="18" customHeight="1" x14ac:dyDescent="0.2">
      <c r="A5690" s="1351" t="s">
        <v>9958</v>
      </c>
      <c r="B5690" s="1244" t="s">
        <v>9873</v>
      </c>
      <c r="C5690" s="1244" t="s">
        <v>9886</v>
      </c>
      <c r="D5690" s="1352">
        <v>13682.75</v>
      </c>
    </row>
    <row r="5691" spans="1:4" s="977" customFormat="1" ht="18" customHeight="1" x14ac:dyDescent="0.2">
      <c r="A5691" s="1351" t="s">
        <v>9959</v>
      </c>
      <c r="B5691" s="1244" t="s">
        <v>9856</v>
      </c>
      <c r="C5691" s="1244" t="s">
        <v>9662</v>
      </c>
      <c r="D5691" s="1352">
        <v>8970.6</v>
      </c>
    </row>
    <row r="5692" spans="1:4" s="977" customFormat="1" ht="18" customHeight="1" x14ac:dyDescent="0.2">
      <c r="A5692" s="1351" t="s">
        <v>9960</v>
      </c>
      <c r="B5692" s="1244" t="s">
        <v>9856</v>
      </c>
      <c r="C5692" s="1244" t="s">
        <v>9662</v>
      </c>
      <c r="D5692" s="1352">
        <v>8970.6</v>
      </c>
    </row>
    <row r="5693" spans="1:4" s="977" customFormat="1" ht="18" customHeight="1" x14ac:dyDescent="0.2">
      <c r="A5693" s="1351" t="s">
        <v>9961</v>
      </c>
      <c r="B5693" s="1244" t="s">
        <v>9856</v>
      </c>
      <c r="C5693" s="1244" t="s">
        <v>9662</v>
      </c>
      <c r="D5693" s="1352">
        <v>8970.6</v>
      </c>
    </row>
    <row r="5694" spans="1:4" s="977" customFormat="1" ht="18" customHeight="1" x14ac:dyDescent="0.2">
      <c r="A5694" s="1351" t="s">
        <v>9962</v>
      </c>
      <c r="B5694" s="1244" t="s">
        <v>9856</v>
      </c>
      <c r="C5694" s="1244" t="s">
        <v>9662</v>
      </c>
      <c r="D5694" s="1352">
        <v>8970.6</v>
      </c>
    </row>
    <row r="5695" spans="1:4" s="977" customFormat="1" ht="18" customHeight="1" x14ac:dyDescent="0.2">
      <c r="A5695" s="1351" t="s">
        <v>9963</v>
      </c>
      <c r="B5695" s="1244" t="s">
        <v>9856</v>
      </c>
      <c r="C5695" s="1244" t="s">
        <v>9662</v>
      </c>
      <c r="D5695" s="1352">
        <v>8970.6</v>
      </c>
    </row>
    <row r="5696" spans="1:4" s="977" customFormat="1" ht="18" customHeight="1" x14ac:dyDescent="0.2">
      <c r="A5696" s="1351" t="s">
        <v>9964</v>
      </c>
      <c r="B5696" s="1244" t="s">
        <v>9856</v>
      </c>
      <c r="C5696" s="1244" t="s">
        <v>9662</v>
      </c>
      <c r="D5696" s="1352">
        <v>8970.6</v>
      </c>
    </row>
    <row r="5697" spans="1:4" s="977" customFormat="1" ht="18" customHeight="1" x14ac:dyDescent="0.2">
      <c r="A5697" s="1351" t="s">
        <v>9965</v>
      </c>
      <c r="B5697" s="1244" t="s">
        <v>9856</v>
      </c>
      <c r="C5697" s="1244" t="s">
        <v>9662</v>
      </c>
      <c r="D5697" s="1352">
        <v>8970.6</v>
      </c>
    </row>
    <row r="5698" spans="1:4" s="977" customFormat="1" ht="18" customHeight="1" x14ac:dyDescent="0.2">
      <c r="A5698" s="1351" t="s">
        <v>9966</v>
      </c>
      <c r="B5698" s="1244" t="s">
        <v>9856</v>
      </c>
      <c r="C5698" s="1244" t="s">
        <v>9662</v>
      </c>
      <c r="D5698" s="1352">
        <v>8970.6</v>
      </c>
    </row>
    <row r="5699" spans="1:4" s="977" customFormat="1" ht="18" customHeight="1" x14ac:dyDescent="0.2">
      <c r="A5699" s="1351" t="s">
        <v>9967</v>
      </c>
      <c r="B5699" s="1244" t="s">
        <v>9856</v>
      </c>
      <c r="C5699" s="1244" t="s">
        <v>9662</v>
      </c>
      <c r="D5699" s="1352">
        <v>8970.6</v>
      </c>
    </row>
    <row r="5700" spans="1:4" s="977" customFormat="1" ht="18" customHeight="1" x14ac:dyDescent="0.2">
      <c r="A5700" s="1351" t="s">
        <v>9968</v>
      </c>
      <c r="B5700" s="1244" t="s">
        <v>9856</v>
      </c>
      <c r="C5700" s="1244" t="s">
        <v>9662</v>
      </c>
      <c r="D5700" s="1352">
        <v>8970.6</v>
      </c>
    </row>
    <row r="5701" spans="1:4" s="977" customFormat="1" ht="18" customHeight="1" x14ac:dyDescent="0.2">
      <c r="A5701" s="1351" t="s">
        <v>9969</v>
      </c>
      <c r="B5701" s="1244" t="s">
        <v>9873</v>
      </c>
      <c r="C5701" s="1244" t="s">
        <v>9886</v>
      </c>
      <c r="D5701" s="1352">
        <v>13682.75</v>
      </c>
    </row>
    <row r="5702" spans="1:4" s="977" customFormat="1" ht="18" customHeight="1" x14ac:dyDescent="0.2">
      <c r="A5702" s="1351" t="s">
        <v>9970</v>
      </c>
      <c r="B5702" s="1244" t="s">
        <v>9856</v>
      </c>
      <c r="C5702" s="1244" t="s">
        <v>9662</v>
      </c>
      <c r="D5702" s="1352">
        <v>8970.6</v>
      </c>
    </row>
    <row r="5703" spans="1:4" s="977" customFormat="1" ht="18" customHeight="1" x14ac:dyDescent="0.2">
      <c r="A5703" s="1351" t="s">
        <v>9971</v>
      </c>
      <c r="B5703" s="1244" t="s">
        <v>9856</v>
      </c>
      <c r="C5703" s="1244" t="s">
        <v>9662</v>
      </c>
      <c r="D5703" s="1352">
        <v>8970.6</v>
      </c>
    </row>
    <row r="5704" spans="1:4" s="977" customFormat="1" ht="18" customHeight="1" x14ac:dyDescent="0.2">
      <c r="A5704" s="1351" t="s">
        <v>9972</v>
      </c>
      <c r="B5704" s="1244" t="s">
        <v>9856</v>
      </c>
      <c r="C5704" s="1244" t="s">
        <v>9662</v>
      </c>
      <c r="D5704" s="1352">
        <v>8970.6</v>
      </c>
    </row>
    <row r="5705" spans="1:4" s="977" customFormat="1" ht="18" customHeight="1" x14ac:dyDescent="0.2">
      <c r="A5705" s="1351" t="s">
        <v>9973</v>
      </c>
      <c r="B5705" s="1244" t="s">
        <v>9856</v>
      </c>
      <c r="C5705" s="1244" t="s">
        <v>9662</v>
      </c>
      <c r="D5705" s="1352">
        <v>8970.6</v>
      </c>
    </row>
    <row r="5706" spans="1:4" s="977" customFormat="1" ht="18" customHeight="1" x14ac:dyDescent="0.2">
      <c r="A5706" s="1351" t="s">
        <v>9974</v>
      </c>
      <c r="B5706" s="1244" t="s">
        <v>9856</v>
      </c>
      <c r="C5706" s="1244" t="s">
        <v>9662</v>
      </c>
      <c r="D5706" s="1352">
        <v>8970.6</v>
      </c>
    </row>
    <row r="5707" spans="1:4" s="977" customFormat="1" ht="18" customHeight="1" x14ac:dyDescent="0.2">
      <c r="A5707" s="1351" t="s">
        <v>9975</v>
      </c>
      <c r="B5707" s="1244" t="s">
        <v>9856</v>
      </c>
      <c r="C5707" s="1244" t="s">
        <v>9662</v>
      </c>
      <c r="D5707" s="1352">
        <v>8970.6</v>
      </c>
    </row>
    <row r="5708" spans="1:4" s="977" customFormat="1" ht="18" customHeight="1" x14ac:dyDescent="0.2">
      <c r="A5708" s="1351" t="s">
        <v>9976</v>
      </c>
      <c r="B5708" s="1244" t="s">
        <v>9856</v>
      </c>
      <c r="C5708" s="1244" t="s">
        <v>9662</v>
      </c>
      <c r="D5708" s="1352">
        <v>8970.6</v>
      </c>
    </row>
    <row r="5709" spans="1:4" s="977" customFormat="1" ht="18" customHeight="1" x14ac:dyDescent="0.2">
      <c r="A5709" s="1351" t="s">
        <v>9977</v>
      </c>
      <c r="B5709" s="1244" t="s">
        <v>1419</v>
      </c>
      <c r="C5709" s="1244" t="s">
        <v>9662</v>
      </c>
      <c r="D5709" s="1352">
        <v>8970.6</v>
      </c>
    </row>
    <row r="5710" spans="1:4" s="977" customFormat="1" ht="18" customHeight="1" x14ac:dyDescent="0.2">
      <c r="A5710" s="1351" t="s">
        <v>9978</v>
      </c>
      <c r="B5710" s="1244" t="s">
        <v>9856</v>
      </c>
      <c r="C5710" s="1244" t="s">
        <v>9662</v>
      </c>
      <c r="D5710" s="1352">
        <v>8970.6</v>
      </c>
    </row>
    <row r="5711" spans="1:4" s="977" customFormat="1" ht="18" customHeight="1" x14ac:dyDescent="0.2">
      <c r="A5711" s="1351" t="s">
        <v>9979</v>
      </c>
      <c r="B5711" s="1244" t="s">
        <v>9856</v>
      </c>
      <c r="C5711" s="1244" t="s">
        <v>9662</v>
      </c>
      <c r="D5711" s="1352">
        <v>8970.6</v>
      </c>
    </row>
    <row r="5712" spans="1:4" s="977" customFormat="1" ht="18" customHeight="1" x14ac:dyDescent="0.2">
      <c r="A5712" s="1351" t="s">
        <v>9980</v>
      </c>
      <c r="B5712" s="1244" t="s">
        <v>9873</v>
      </c>
      <c r="C5712" s="1244" t="s">
        <v>9886</v>
      </c>
      <c r="D5712" s="1352">
        <v>13682.75</v>
      </c>
    </row>
    <row r="5713" spans="1:4" s="977" customFormat="1" ht="18" customHeight="1" x14ac:dyDescent="0.2">
      <c r="A5713" s="1351" t="s">
        <v>9981</v>
      </c>
      <c r="B5713" s="1244" t="s">
        <v>9982</v>
      </c>
      <c r="C5713" s="1244" t="s">
        <v>9983</v>
      </c>
      <c r="D5713" s="1352">
        <v>3800</v>
      </c>
    </row>
    <row r="5714" spans="1:4" s="977" customFormat="1" ht="18" customHeight="1" x14ac:dyDescent="0.2">
      <c r="A5714" s="1351" t="s">
        <v>9984</v>
      </c>
      <c r="B5714" s="1244" t="s">
        <v>9982</v>
      </c>
      <c r="C5714" s="1244" t="s">
        <v>9983</v>
      </c>
      <c r="D5714" s="1352">
        <v>3800</v>
      </c>
    </row>
    <row r="5715" spans="1:4" s="977" customFormat="1" ht="18" customHeight="1" x14ac:dyDescent="0.2">
      <c r="A5715" s="1351" t="s">
        <v>9985</v>
      </c>
      <c r="B5715" s="1244" t="s">
        <v>9982</v>
      </c>
      <c r="C5715" s="1244" t="s">
        <v>9983</v>
      </c>
      <c r="D5715" s="1352">
        <v>3800</v>
      </c>
    </row>
    <row r="5716" spans="1:4" s="977" customFormat="1" ht="18" customHeight="1" x14ac:dyDescent="0.2">
      <c r="A5716" s="1351" t="s">
        <v>9986</v>
      </c>
      <c r="B5716" s="1244" t="s">
        <v>9982</v>
      </c>
      <c r="C5716" s="1244" t="s">
        <v>9983</v>
      </c>
      <c r="D5716" s="1352">
        <v>3800</v>
      </c>
    </row>
    <row r="5717" spans="1:4" s="977" customFormat="1" ht="18" customHeight="1" x14ac:dyDescent="0.2">
      <c r="A5717" s="1351" t="s">
        <v>9987</v>
      </c>
      <c r="B5717" s="1244" t="s">
        <v>9982</v>
      </c>
      <c r="C5717" s="1244" t="s">
        <v>9983</v>
      </c>
      <c r="D5717" s="1352">
        <v>3800</v>
      </c>
    </row>
    <row r="5718" spans="1:4" s="977" customFormat="1" ht="18" customHeight="1" x14ac:dyDescent="0.2">
      <c r="A5718" s="1351" t="s">
        <v>9988</v>
      </c>
      <c r="B5718" s="1244" t="s">
        <v>9982</v>
      </c>
      <c r="C5718" s="1244" t="s">
        <v>9983</v>
      </c>
      <c r="D5718" s="1352">
        <v>3800</v>
      </c>
    </row>
    <row r="5719" spans="1:4" s="977" customFormat="1" ht="18" customHeight="1" x14ac:dyDescent="0.2">
      <c r="A5719" s="1351" t="s">
        <v>9989</v>
      </c>
      <c r="B5719" s="1244" t="s">
        <v>9982</v>
      </c>
      <c r="C5719" s="1244" t="s">
        <v>9983</v>
      </c>
      <c r="D5719" s="1352">
        <v>3800</v>
      </c>
    </row>
    <row r="5720" spans="1:4" s="977" customFormat="1" ht="18" customHeight="1" x14ac:dyDescent="0.2">
      <c r="A5720" s="1351" t="s">
        <v>9990</v>
      </c>
      <c r="B5720" s="1244" t="s">
        <v>9982</v>
      </c>
      <c r="C5720" s="1244" t="s">
        <v>9983</v>
      </c>
      <c r="D5720" s="1352">
        <v>3800</v>
      </c>
    </row>
    <row r="5721" spans="1:4" s="977" customFormat="1" ht="18" customHeight="1" x14ac:dyDescent="0.2">
      <c r="A5721" s="1351" t="s">
        <v>9991</v>
      </c>
      <c r="B5721" s="1244" t="s">
        <v>9982</v>
      </c>
      <c r="C5721" s="1244" t="s">
        <v>9983</v>
      </c>
      <c r="D5721" s="1352">
        <v>3800</v>
      </c>
    </row>
    <row r="5722" spans="1:4" s="977" customFormat="1" ht="18" customHeight="1" x14ac:dyDescent="0.2">
      <c r="A5722" s="1351" t="s">
        <v>9992</v>
      </c>
      <c r="B5722" s="1244" t="s">
        <v>9982</v>
      </c>
      <c r="C5722" s="1244" t="s">
        <v>9983</v>
      </c>
      <c r="D5722" s="1352">
        <v>3800</v>
      </c>
    </row>
    <row r="5723" spans="1:4" s="977" customFormat="1" ht="18" customHeight="1" x14ac:dyDescent="0.2">
      <c r="A5723" s="1351" t="s">
        <v>9993</v>
      </c>
      <c r="B5723" s="1244" t="s">
        <v>9994</v>
      </c>
      <c r="C5723" s="1244" t="s">
        <v>9995</v>
      </c>
      <c r="D5723" s="1352">
        <v>966</v>
      </c>
    </row>
    <row r="5724" spans="1:4" s="977" customFormat="1" ht="18" customHeight="1" x14ac:dyDescent="0.2">
      <c r="A5724" s="1351" t="s">
        <v>9996</v>
      </c>
      <c r="B5724" s="1244" t="s">
        <v>2719</v>
      </c>
      <c r="C5724" s="1244" t="s">
        <v>2720</v>
      </c>
      <c r="D5724" s="1352">
        <v>1</v>
      </c>
    </row>
    <row r="5725" spans="1:4" s="977" customFormat="1" ht="18" customHeight="1" x14ac:dyDescent="0.2">
      <c r="A5725" s="1351" t="s">
        <v>9997</v>
      </c>
      <c r="B5725" s="1244" t="s">
        <v>9982</v>
      </c>
      <c r="C5725" s="1244" t="s">
        <v>9983</v>
      </c>
      <c r="D5725" s="1352">
        <v>3800</v>
      </c>
    </row>
    <row r="5726" spans="1:4" s="977" customFormat="1" ht="18" customHeight="1" x14ac:dyDescent="0.2">
      <c r="A5726" s="1351" t="s">
        <v>9998</v>
      </c>
      <c r="B5726" s="1244" t="s">
        <v>9982</v>
      </c>
      <c r="C5726" s="1244" t="s">
        <v>9983</v>
      </c>
      <c r="D5726" s="1352">
        <v>3800</v>
      </c>
    </row>
    <row r="5727" spans="1:4" s="977" customFormat="1" ht="18" customHeight="1" x14ac:dyDescent="0.2">
      <c r="A5727" s="1351" t="s">
        <v>9999</v>
      </c>
      <c r="B5727" s="1244" t="s">
        <v>9982</v>
      </c>
      <c r="C5727" s="1244" t="s">
        <v>9983</v>
      </c>
      <c r="D5727" s="1352">
        <v>3800</v>
      </c>
    </row>
    <row r="5728" spans="1:4" s="977" customFormat="1" ht="18" customHeight="1" x14ac:dyDescent="0.2">
      <c r="A5728" s="1351" t="s">
        <v>10000</v>
      </c>
      <c r="B5728" s="1244" t="s">
        <v>9982</v>
      </c>
      <c r="C5728" s="1244" t="s">
        <v>9983</v>
      </c>
      <c r="D5728" s="1352">
        <v>3800</v>
      </c>
    </row>
    <row r="5729" spans="1:4" s="977" customFormat="1" ht="18" customHeight="1" x14ac:dyDescent="0.2">
      <c r="A5729" s="1351" t="s">
        <v>10001</v>
      </c>
      <c r="B5729" s="1244" t="s">
        <v>9982</v>
      </c>
      <c r="C5729" s="1244" t="s">
        <v>9983</v>
      </c>
      <c r="D5729" s="1352">
        <v>3800</v>
      </c>
    </row>
    <row r="5730" spans="1:4" s="977" customFormat="1" ht="18" customHeight="1" x14ac:dyDescent="0.2">
      <c r="A5730" s="1351" t="s">
        <v>10002</v>
      </c>
      <c r="B5730" s="1244" t="s">
        <v>9982</v>
      </c>
      <c r="C5730" s="1244" t="s">
        <v>9983</v>
      </c>
      <c r="D5730" s="1352">
        <v>3800</v>
      </c>
    </row>
    <row r="5731" spans="1:4" s="977" customFormat="1" ht="18" customHeight="1" x14ac:dyDescent="0.2">
      <c r="A5731" s="1351" t="s">
        <v>10003</v>
      </c>
      <c r="B5731" s="1244" t="s">
        <v>9982</v>
      </c>
      <c r="C5731" s="1244" t="s">
        <v>9983</v>
      </c>
      <c r="D5731" s="1352">
        <v>3800</v>
      </c>
    </row>
    <row r="5732" spans="1:4" s="977" customFormat="1" ht="18" customHeight="1" x14ac:dyDescent="0.2">
      <c r="A5732" s="1351" t="s">
        <v>10004</v>
      </c>
      <c r="B5732" s="1244" t="s">
        <v>9982</v>
      </c>
      <c r="C5732" s="1244" t="s">
        <v>9983</v>
      </c>
      <c r="D5732" s="1352">
        <v>3800</v>
      </c>
    </row>
    <row r="5733" spans="1:4" s="977" customFormat="1" ht="18" customHeight="1" x14ac:dyDescent="0.2">
      <c r="A5733" s="1351" t="s">
        <v>10005</v>
      </c>
      <c r="B5733" s="1244" t="s">
        <v>9982</v>
      </c>
      <c r="C5733" s="1244" t="s">
        <v>9983</v>
      </c>
      <c r="D5733" s="1352">
        <v>3800</v>
      </c>
    </row>
    <row r="5734" spans="1:4" s="977" customFormat="1" ht="18" customHeight="1" x14ac:dyDescent="0.2">
      <c r="A5734" s="1351" t="s">
        <v>10006</v>
      </c>
      <c r="B5734" s="1244" t="s">
        <v>9982</v>
      </c>
      <c r="C5734" s="1244" t="s">
        <v>9983</v>
      </c>
      <c r="D5734" s="1352">
        <v>3800</v>
      </c>
    </row>
    <row r="5735" spans="1:4" s="977" customFormat="1" ht="18" customHeight="1" x14ac:dyDescent="0.2">
      <c r="A5735" s="1351" t="s">
        <v>10007</v>
      </c>
      <c r="B5735" s="1244" t="s">
        <v>2719</v>
      </c>
      <c r="C5735" s="1244" t="s">
        <v>2720</v>
      </c>
      <c r="D5735" s="1352">
        <v>1</v>
      </c>
    </row>
    <row r="5736" spans="1:4" s="977" customFormat="1" ht="18" customHeight="1" x14ac:dyDescent="0.2">
      <c r="A5736" s="1351" t="s">
        <v>10008</v>
      </c>
      <c r="B5736" s="1244" t="s">
        <v>9982</v>
      </c>
      <c r="C5736" s="1244" t="s">
        <v>9983</v>
      </c>
      <c r="D5736" s="1352">
        <v>3800</v>
      </c>
    </row>
    <row r="5737" spans="1:4" s="977" customFormat="1" ht="18" customHeight="1" x14ac:dyDescent="0.2">
      <c r="A5737" s="1351" t="s">
        <v>10009</v>
      </c>
      <c r="B5737" s="1244" t="s">
        <v>9982</v>
      </c>
      <c r="C5737" s="1244" t="s">
        <v>9983</v>
      </c>
      <c r="D5737" s="1352">
        <v>3800</v>
      </c>
    </row>
    <row r="5738" spans="1:4" s="977" customFormat="1" ht="18" customHeight="1" x14ac:dyDescent="0.2">
      <c r="A5738" s="1351" t="s">
        <v>10010</v>
      </c>
      <c r="B5738" s="1244" t="s">
        <v>9982</v>
      </c>
      <c r="C5738" s="1244" t="s">
        <v>9983</v>
      </c>
      <c r="D5738" s="1352">
        <v>3800</v>
      </c>
    </row>
    <row r="5739" spans="1:4" s="977" customFormat="1" ht="18" customHeight="1" x14ac:dyDescent="0.2">
      <c r="A5739" s="1351" t="s">
        <v>10011</v>
      </c>
      <c r="B5739" s="1244" t="s">
        <v>9982</v>
      </c>
      <c r="C5739" s="1244" t="s">
        <v>9983</v>
      </c>
      <c r="D5739" s="1352">
        <v>3800</v>
      </c>
    </row>
    <row r="5740" spans="1:4" s="977" customFormat="1" ht="18" customHeight="1" x14ac:dyDescent="0.2">
      <c r="A5740" s="1351" t="s">
        <v>10012</v>
      </c>
      <c r="B5740" s="1244" t="s">
        <v>9982</v>
      </c>
      <c r="C5740" s="1244" t="s">
        <v>9983</v>
      </c>
      <c r="D5740" s="1352">
        <v>3800</v>
      </c>
    </row>
    <row r="5741" spans="1:4" s="977" customFormat="1" ht="18" customHeight="1" x14ac:dyDescent="0.2">
      <c r="A5741" s="1351" t="s">
        <v>10013</v>
      </c>
      <c r="B5741" s="1244" t="s">
        <v>9982</v>
      </c>
      <c r="C5741" s="1244" t="s">
        <v>9983</v>
      </c>
      <c r="D5741" s="1352">
        <v>3800</v>
      </c>
    </row>
    <row r="5742" spans="1:4" s="977" customFormat="1" ht="18" customHeight="1" x14ac:dyDescent="0.2">
      <c r="A5742" s="1351" t="s">
        <v>10014</v>
      </c>
      <c r="B5742" s="1244" t="s">
        <v>9982</v>
      </c>
      <c r="C5742" s="1244" t="s">
        <v>9983</v>
      </c>
      <c r="D5742" s="1352">
        <v>3800</v>
      </c>
    </row>
    <row r="5743" spans="1:4" s="977" customFormat="1" ht="18" customHeight="1" x14ac:dyDescent="0.2">
      <c r="A5743" s="1351" t="s">
        <v>10015</v>
      </c>
      <c r="B5743" s="1244" t="s">
        <v>9982</v>
      </c>
      <c r="C5743" s="1244" t="s">
        <v>9983</v>
      </c>
      <c r="D5743" s="1352">
        <v>3800</v>
      </c>
    </row>
    <row r="5744" spans="1:4" s="977" customFormat="1" ht="18" customHeight="1" x14ac:dyDescent="0.2">
      <c r="A5744" s="1351" t="s">
        <v>10016</v>
      </c>
      <c r="B5744" s="1244" t="s">
        <v>9982</v>
      </c>
      <c r="C5744" s="1244" t="s">
        <v>9983</v>
      </c>
      <c r="D5744" s="1352">
        <v>3800</v>
      </c>
    </row>
    <row r="5745" spans="1:4" s="977" customFormat="1" ht="18" customHeight="1" x14ac:dyDescent="0.2">
      <c r="A5745" s="1351" t="s">
        <v>10017</v>
      </c>
      <c r="B5745" s="1244" t="s">
        <v>9982</v>
      </c>
      <c r="C5745" s="1244" t="s">
        <v>9983</v>
      </c>
      <c r="D5745" s="1352">
        <v>3800</v>
      </c>
    </row>
    <row r="5746" spans="1:4" s="977" customFormat="1" ht="18" customHeight="1" x14ac:dyDescent="0.2">
      <c r="A5746" s="1351" t="s">
        <v>10018</v>
      </c>
      <c r="B5746" s="1244" t="s">
        <v>9982</v>
      </c>
      <c r="C5746" s="1244" t="s">
        <v>9983</v>
      </c>
      <c r="D5746" s="1352">
        <v>3800</v>
      </c>
    </row>
    <row r="5747" spans="1:4" s="977" customFormat="1" ht="18" customHeight="1" x14ac:dyDescent="0.2">
      <c r="A5747" s="1351" t="s">
        <v>10019</v>
      </c>
      <c r="B5747" s="1244" t="s">
        <v>9982</v>
      </c>
      <c r="C5747" s="1244" t="s">
        <v>9983</v>
      </c>
      <c r="D5747" s="1352">
        <v>3800</v>
      </c>
    </row>
    <row r="5748" spans="1:4" s="977" customFormat="1" ht="18" customHeight="1" x14ac:dyDescent="0.2">
      <c r="A5748" s="1351" t="s">
        <v>10020</v>
      </c>
      <c r="B5748" s="1244" t="s">
        <v>1659</v>
      </c>
      <c r="C5748" s="1244" t="s">
        <v>9983</v>
      </c>
      <c r="D5748" s="1352">
        <v>3800</v>
      </c>
    </row>
    <row r="5749" spans="1:4" s="977" customFormat="1" ht="18" customHeight="1" x14ac:dyDescent="0.2">
      <c r="A5749" s="1351" t="s">
        <v>10021</v>
      </c>
      <c r="B5749" s="1244" t="s">
        <v>9982</v>
      </c>
      <c r="C5749" s="1244" t="s">
        <v>9983</v>
      </c>
      <c r="D5749" s="1352">
        <v>3800</v>
      </c>
    </row>
    <row r="5750" spans="1:4" s="977" customFormat="1" ht="18" customHeight="1" x14ac:dyDescent="0.2">
      <c r="A5750" s="1351" t="s">
        <v>10022</v>
      </c>
      <c r="B5750" s="1244" t="s">
        <v>9982</v>
      </c>
      <c r="C5750" s="1244" t="s">
        <v>9983</v>
      </c>
      <c r="D5750" s="1352">
        <v>3800</v>
      </c>
    </row>
    <row r="5751" spans="1:4" s="977" customFormat="1" ht="18" customHeight="1" x14ac:dyDescent="0.2">
      <c r="A5751" s="1351" t="s">
        <v>10023</v>
      </c>
      <c r="B5751" s="1244" t="s">
        <v>9982</v>
      </c>
      <c r="C5751" s="1244" t="s">
        <v>9983</v>
      </c>
      <c r="D5751" s="1352">
        <v>3800</v>
      </c>
    </row>
    <row r="5752" spans="1:4" s="977" customFormat="1" ht="18" customHeight="1" x14ac:dyDescent="0.2">
      <c r="A5752" s="1351" t="s">
        <v>10024</v>
      </c>
      <c r="B5752" s="1244" t="s">
        <v>9982</v>
      </c>
      <c r="C5752" s="1244" t="s">
        <v>9983</v>
      </c>
      <c r="D5752" s="1352">
        <v>3800</v>
      </c>
    </row>
    <row r="5753" spans="1:4" s="977" customFormat="1" ht="18" customHeight="1" x14ac:dyDescent="0.2">
      <c r="A5753" s="1351" t="s">
        <v>10025</v>
      </c>
      <c r="B5753" s="1244" t="s">
        <v>9982</v>
      </c>
      <c r="C5753" s="1244" t="s">
        <v>9983</v>
      </c>
      <c r="D5753" s="1352">
        <v>3800</v>
      </c>
    </row>
    <row r="5754" spans="1:4" s="977" customFormat="1" ht="18" customHeight="1" x14ac:dyDescent="0.2">
      <c r="A5754" s="1351" t="s">
        <v>10026</v>
      </c>
      <c r="B5754" s="1244" t="s">
        <v>9982</v>
      </c>
      <c r="C5754" s="1244" t="s">
        <v>9983</v>
      </c>
      <c r="D5754" s="1352">
        <v>3800</v>
      </c>
    </row>
    <row r="5755" spans="1:4" s="977" customFormat="1" ht="18" customHeight="1" x14ac:dyDescent="0.2">
      <c r="A5755" s="1351" t="s">
        <v>10027</v>
      </c>
      <c r="B5755" s="1244" t="s">
        <v>9982</v>
      </c>
      <c r="C5755" s="1244" t="s">
        <v>9983</v>
      </c>
      <c r="D5755" s="1352">
        <v>3800</v>
      </c>
    </row>
    <row r="5756" spans="1:4" s="977" customFormat="1" ht="18" customHeight="1" x14ac:dyDescent="0.2">
      <c r="A5756" s="1351" t="s">
        <v>10028</v>
      </c>
      <c r="B5756" s="1244" t="s">
        <v>9982</v>
      </c>
      <c r="C5756" s="1244" t="s">
        <v>9983</v>
      </c>
      <c r="D5756" s="1352">
        <v>3800</v>
      </c>
    </row>
    <row r="5757" spans="1:4" s="977" customFormat="1" ht="18" customHeight="1" x14ac:dyDescent="0.2">
      <c r="A5757" s="1351" t="s">
        <v>10029</v>
      </c>
      <c r="B5757" s="1244" t="s">
        <v>9982</v>
      </c>
      <c r="C5757" s="1244" t="s">
        <v>9983</v>
      </c>
      <c r="D5757" s="1352">
        <v>3800</v>
      </c>
    </row>
    <row r="5758" spans="1:4" s="977" customFormat="1" ht="18" customHeight="1" x14ac:dyDescent="0.2">
      <c r="A5758" s="1351" t="s">
        <v>10030</v>
      </c>
      <c r="B5758" s="1244" t="s">
        <v>9982</v>
      </c>
      <c r="C5758" s="1244" t="s">
        <v>9983</v>
      </c>
      <c r="D5758" s="1352">
        <v>3800</v>
      </c>
    </row>
    <row r="5759" spans="1:4" s="977" customFormat="1" ht="18" customHeight="1" x14ac:dyDescent="0.2">
      <c r="A5759" s="1351" t="s">
        <v>10031</v>
      </c>
      <c r="B5759" s="1244" t="s">
        <v>9982</v>
      </c>
      <c r="C5759" s="1244" t="s">
        <v>9983</v>
      </c>
      <c r="D5759" s="1352">
        <v>3800</v>
      </c>
    </row>
    <row r="5760" spans="1:4" s="977" customFormat="1" ht="18" customHeight="1" x14ac:dyDescent="0.2">
      <c r="A5760" s="1351" t="s">
        <v>10032</v>
      </c>
      <c r="B5760" s="1244" t="s">
        <v>9982</v>
      </c>
      <c r="C5760" s="1244" t="s">
        <v>9983</v>
      </c>
      <c r="D5760" s="1352">
        <v>3800</v>
      </c>
    </row>
    <row r="5761" spans="1:4" s="977" customFormat="1" ht="18" customHeight="1" x14ac:dyDescent="0.2">
      <c r="A5761" s="1351" t="s">
        <v>10033</v>
      </c>
      <c r="B5761" s="1244" t="s">
        <v>9982</v>
      </c>
      <c r="C5761" s="1244" t="s">
        <v>9983</v>
      </c>
      <c r="D5761" s="1352">
        <v>3800</v>
      </c>
    </row>
    <row r="5762" spans="1:4" s="977" customFormat="1" ht="18" customHeight="1" x14ac:dyDescent="0.2">
      <c r="A5762" s="1351" t="s">
        <v>10034</v>
      </c>
      <c r="B5762" s="1244" t="s">
        <v>9982</v>
      </c>
      <c r="C5762" s="1244" t="s">
        <v>9983</v>
      </c>
      <c r="D5762" s="1352">
        <v>3800</v>
      </c>
    </row>
    <row r="5763" spans="1:4" s="977" customFormat="1" ht="18" customHeight="1" x14ac:dyDescent="0.2">
      <c r="A5763" s="1351" t="s">
        <v>10035</v>
      </c>
      <c r="B5763" s="1244" t="s">
        <v>9982</v>
      </c>
      <c r="C5763" s="1244" t="s">
        <v>9983</v>
      </c>
      <c r="D5763" s="1352">
        <v>3800</v>
      </c>
    </row>
    <row r="5764" spans="1:4" s="977" customFormat="1" ht="18" customHeight="1" x14ac:dyDescent="0.2">
      <c r="A5764" s="1351" t="s">
        <v>10036</v>
      </c>
      <c r="B5764" s="1244" t="s">
        <v>9982</v>
      </c>
      <c r="C5764" s="1244" t="s">
        <v>9983</v>
      </c>
      <c r="D5764" s="1352">
        <v>3800</v>
      </c>
    </row>
    <row r="5765" spans="1:4" s="977" customFormat="1" ht="18" customHeight="1" x14ac:dyDescent="0.2">
      <c r="A5765" s="1351" t="s">
        <v>10037</v>
      </c>
      <c r="B5765" s="1244" t="s">
        <v>9982</v>
      </c>
      <c r="C5765" s="1244" t="s">
        <v>9983</v>
      </c>
      <c r="D5765" s="1352">
        <v>3800</v>
      </c>
    </row>
    <row r="5766" spans="1:4" s="977" customFormat="1" ht="18" customHeight="1" x14ac:dyDescent="0.2">
      <c r="A5766" s="1351" t="s">
        <v>10038</v>
      </c>
      <c r="B5766" s="1244" t="s">
        <v>2719</v>
      </c>
      <c r="C5766" s="1244" t="s">
        <v>2720</v>
      </c>
      <c r="D5766" s="1352">
        <v>1</v>
      </c>
    </row>
    <row r="5767" spans="1:4" s="977" customFormat="1" ht="18" customHeight="1" x14ac:dyDescent="0.2">
      <c r="A5767" s="1351" t="s">
        <v>10039</v>
      </c>
      <c r="B5767" s="1244" t="s">
        <v>9982</v>
      </c>
      <c r="C5767" s="1244" t="s">
        <v>9983</v>
      </c>
      <c r="D5767" s="1352">
        <v>3800</v>
      </c>
    </row>
    <row r="5768" spans="1:4" s="977" customFormat="1" ht="18" customHeight="1" x14ac:dyDescent="0.2">
      <c r="A5768" s="1351" t="s">
        <v>10040</v>
      </c>
      <c r="B5768" s="1244" t="s">
        <v>9982</v>
      </c>
      <c r="C5768" s="1244" t="s">
        <v>9983</v>
      </c>
      <c r="D5768" s="1352">
        <v>3800</v>
      </c>
    </row>
    <row r="5769" spans="1:4" s="977" customFormat="1" ht="18" customHeight="1" x14ac:dyDescent="0.2">
      <c r="A5769" s="1351" t="s">
        <v>10041</v>
      </c>
      <c r="B5769" s="1244" t="s">
        <v>9982</v>
      </c>
      <c r="C5769" s="1244" t="s">
        <v>9983</v>
      </c>
      <c r="D5769" s="1352">
        <v>3800</v>
      </c>
    </row>
    <row r="5770" spans="1:4" s="977" customFormat="1" ht="18" customHeight="1" x14ac:dyDescent="0.2">
      <c r="A5770" s="1351" t="s">
        <v>10042</v>
      </c>
      <c r="B5770" s="1244" t="s">
        <v>9982</v>
      </c>
      <c r="C5770" s="1244" t="s">
        <v>9983</v>
      </c>
      <c r="D5770" s="1352">
        <v>3800</v>
      </c>
    </row>
    <row r="5771" spans="1:4" s="977" customFormat="1" ht="18" customHeight="1" x14ac:dyDescent="0.2">
      <c r="A5771" s="1351" t="s">
        <v>10043</v>
      </c>
      <c r="B5771" s="1244" t="s">
        <v>9982</v>
      </c>
      <c r="C5771" s="1244" t="s">
        <v>9983</v>
      </c>
      <c r="D5771" s="1352">
        <v>3800</v>
      </c>
    </row>
    <row r="5772" spans="1:4" s="977" customFormat="1" ht="18" customHeight="1" x14ac:dyDescent="0.2">
      <c r="A5772" s="1351" t="s">
        <v>10044</v>
      </c>
      <c r="B5772" s="1244" t="s">
        <v>9982</v>
      </c>
      <c r="C5772" s="1244" t="s">
        <v>9983</v>
      </c>
      <c r="D5772" s="1352">
        <v>3800</v>
      </c>
    </row>
    <row r="5773" spans="1:4" s="977" customFormat="1" ht="18" customHeight="1" x14ac:dyDescent="0.2">
      <c r="A5773" s="1351" t="s">
        <v>10045</v>
      </c>
      <c r="B5773" s="1244" t="s">
        <v>9982</v>
      </c>
      <c r="C5773" s="1244" t="s">
        <v>9983</v>
      </c>
      <c r="D5773" s="1352">
        <v>3800</v>
      </c>
    </row>
    <row r="5774" spans="1:4" s="977" customFormat="1" ht="18" customHeight="1" x14ac:dyDescent="0.2">
      <c r="A5774" s="1351" t="s">
        <v>10046</v>
      </c>
      <c r="B5774" s="1244" t="s">
        <v>9982</v>
      </c>
      <c r="C5774" s="1244" t="s">
        <v>9983</v>
      </c>
      <c r="D5774" s="1352">
        <v>3800</v>
      </c>
    </row>
    <row r="5775" spans="1:4" s="977" customFormat="1" ht="18" customHeight="1" x14ac:dyDescent="0.2">
      <c r="A5775" s="1351" t="s">
        <v>10047</v>
      </c>
      <c r="B5775" s="1244" t="s">
        <v>9982</v>
      </c>
      <c r="C5775" s="1244" t="s">
        <v>9983</v>
      </c>
      <c r="D5775" s="1352">
        <v>3800</v>
      </c>
    </row>
    <row r="5776" spans="1:4" s="977" customFormat="1" ht="18" customHeight="1" x14ac:dyDescent="0.2">
      <c r="A5776" s="1351" t="s">
        <v>10048</v>
      </c>
      <c r="B5776" s="1244" t="s">
        <v>9982</v>
      </c>
      <c r="C5776" s="1244" t="s">
        <v>9983</v>
      </c>
      <c r="D5776" s="1352">
        <v>3800</v>
      </c>
    </row>
    <row r="5777" spans="1:4" s="977" customFormat="1" ht="18" customHeight="1" x14ac:dyDescent="0.2">
      <c r="A5777" s="1351" t="s">
        <v>10049</v>
      </c>
      <c r="B5777" s="1244" t="s">
        <v>2719</v>
      </c>
      <c r="C5777" s="1244" t="s">
        <v>2720</v>
      </c>
      <c r="D5777" s="1352">
        <v>1</v>
      </c>
    </row>
    <row r="5778" spans="1:4" s="977" customFormat="1" ht="18" customHeight="1" x14ac:dyDescent="0.2">
      <c r="A5778" s="1351" t="s">
        <v>10050</v>
      </c>
      <c r="B5778" s="1244" t="s">
        <v>9661</v>
      </c>
      <c r="C5778" s="1244" t="s">
        <v>9662</v>
      </c>
      <c r="D5778" s="1352">
        <v>8970.6</v>
      </c>
    </row>
    <row r="5779" spans="1:4" s="977" customFormat="1" ht="18" customHeight="1" x14ac:dyDescent="0.2">
      <c r="A5779" s="1351" t="s">
        <v>10051</v>
      </c>
      <c r="B5779" s="1244" t="s">
        <v>10052</v>
      </c>
      <c r="C5779" s="1244" t="s">
        <v>10053</v>
      </c>
      <c r="D5779" s="1352">
        <v>2814.16</v>
      </c>
    </row>
    <row r="5780" spans="1:4" s="977" customFormat="1" ht="18" customHeight="1" x14ac:dyDescent="0.2">
      <c r="A5780" s="1351" t="s">
        <v>10054</v>
      </c>
      <c r="B5780" s="1244" t="s">
        <v>10055</v>
      </c>
      <c r="C5780" s="1244" t="s">
        <v>10056</v>
      </c>
      <c r="D5780" s="1352">
        <v>8703.48</v>
      </c>
    </row>
    <row r="5781" spans="1:4" s="977" customFormat="1" ht="18" customHeight="1" x14ac:dyDescent="0.2">
      <c r="A5781" s="1351" t="s">
        <v>10057</v>
      </c>
      <c r="B5781" s="1244" t="s">
        <v>10055</v>
      </c>
      <c r="C5781" s="1244" t="s">
        <v>10056</v>
      </c>
      <c r="D5781" s="1352">
        <v>8703.48</v>
      </c>
    </row>
    <row r="5782" spans="1:4" s="977" customFormat="1" ht="18" customHeight="1" x14ac:dyDescent="0.2">
      <c r="A5782" s="1351" t="s">
        <v>10058</v>
      </c>
      <c r="B5782" s="1244" t="s">
        <v>10055</v>
      </c>
      <c r="C5782" s="1244" t="s">
        <v>10056</v>
      </c>
      <c r="D5782" s="1352">
        <v>8703.48</v>
      </c>
    </row>
    <row r="5783" spans="1:4" s="977" customFormat="1" ht="18" customHeight="1" x14ac:dyDescent="0.2">
      <c r="A5783" s="1351" t="s">
        <v>10059</v>
      </c>
      <c r="B5783" s="1244" t="s">
        <v>10055</v>
      </c>
      <c r="C5783" s="1244" t="s">
        <v>10056</v>
      </c>
      <c r="D5783" s="1352">
        <v>8703.48</v>
      </c>
    </row>
    <row r="5784" spans="1:4" s="977" customFormat="1" ht="18" customHeight="1" x14ac:dyDescent="0.2">
      <c r="A5784" s="1351" t="s">
        <v>10060</v>
      </c>
      <c r="B5784" s="1244" t="s">
        <v>10061</v>
      </c>
      <c r="C5784" s="1244" t="s">
        <v>10062</v>
      </c>
      <c r="D5784" s="1352">
        <v>61695.76</v>
      </c>
    </row>
    <row r="5785" spans="1:4" s="977" customFormat="1" ht="18" customHeight="1" x14ac:dyDescent="0.2">
      <c r="A5785" s="1351" t="s">
        <v>10063</v>
      </c>
      <c r="B5785" s="1244" t="s">
        <v>10064</v>
      </c>
      <c r="C5785" s="1244" t="s">
        <v>10065</v>
      </c>
      <c r="D5785" s="1352">
        <v>103240</v>
      </c>
    </row>
    <row r="5786" spans="1:4" s="977" customFormat="1" ht="18" customHeight="1" x14ac:dyDescent="0.2">
      <c r="A5786" s="1351" t="s">
        <v>10066</v>
      </c>
      <c r="B5786" s="1244" t="s">
        <v>10064</v>
      </c>
      <c r="C5786" s="1244" t="s">
        <v>10065</v>
      </c>
      <c r="D5786" s="1352">
        <v>103240</v>
      </c>
    </row>
    <row r="5787" spans="1:4" s="977" customFormat="1" ht="18" customHeight="1" x14ac:dyDescent="0.2">
      <c r="A5787" s="1351" t="s">
        <v>10067</v>
      </c>
      <c r="B5787" s="1244" t="s">
        <v>9604</v>
      </c>
      <c r="C5787" s="1244" t="s">
        <v>9605</v>
      </c>
      <c r="D5787" s="1352">
        <v>3985.91</v>
      </c>
    </row>
    <row r="5788" spans="1:4" s="977" customFormat="1" ht="18" customHeight="1" x14ac:dyDescent="0.2">
      <c r="A5788" s="1351" t="s">
        <v>10068</v>
      </c>
      <c r="B5788" s="1244" t="s">
        <v>10069</v>
      </c>
      <c r="C5788" s="1244" t="s">
        <v>10070</v>
      </c>
      <c r="D5788" s="1352">
        <v>18374.400000000001</v>
      </c>
    </row>
    <row r="5789" spans="1:4" s="977" customFormat="1" ht="18" customHeight="1" x14ac:dyDescent="0.2">
      <c r="A5789" s="1351" t="s">
        <v>10071</v>
      </c>
      <c r="B5789" s="1244" t="s">
        <v>10069</v>
      </c>
      <c r="C5789" s="1244" t="s">
        <v>10070</v>
      </c>
      <c r="D5789" s="1352">
        <v>18374.400000000001</v>
      </c>
    </row>
    <row r="5790" spans="1:4" s="977" customFormat="1" ht="18" customHeight="1" x14ac:dyDescent="0.2">
      <c r="A5790" s="1351" t="s">
        <v>10072</v>
      </c>
      <c r="B5790" s="1244" t="s">
        <v>10069</v>
      </c>
      <c r="C5790" s="1244" t="s">
        <v>10070</v>
      </c>
      <c r="D5790" s="1352">
        <v>18374.400000000001</v>
      </c>
    </row>
    <row r="5791" spans="1:4" s="977" customFormat="1" ht="18" customHeight="1" x14ac:dyDescent="0.2">
      <c r="A5791" s="1351" t="s">
        <v>10073</v>
      </c>
      <c r="B5791" s="1244" t="s">
        <v>10069</v>
      </c>
      <c r="C5791" s="1244" t="s">
        <v>10070</v>
      </c>
      <c r="D5791" s="1352">
        <v>18374.400000000001</v>
      </c>
    </row>
    <row r="5792" spans="1:4" s="977" customFormat="1" ht="18" customHeight="1" x14ac:dyDescent="0.2">
      <c r="A5792" s="1351" t="s">
        <v>10074</v>
      </c>
      <c r="B5792" s="1244" t="s">
        <v>10075</v>
      </c>
      <c r="C5792" s="1244" t="s">
        <v>10076</v>
      </c>
      <c r="D5792" s="1352">
        <v>116000</v>
      </c>
    </row>
    <row r="5793" spans="1:4" s="977" customFormat="1" ht="18" customHeight="1" x14ac:dyDescent="0.2">
      <c r="A5793" s="1351" t="s">
        <v>10077</v>
      </c>
      <c r="B5793" s="1244" t="s">
        <v>10078</v>
      </c>
      <c r="C5793" s="1244" t="s">
        <v>10079</v>
      </c>
      <c r="D5793" s="1352">
        <v>5974</v>
      </c>
    </row>
    <row r="5794" spans="1:4" s="977" customFormat="1" ht="18" customHeight="1" x14ac:dyDescent="0.2">
      <c r="A5794" s="1351" t="s">
        <v>10080</v>
      </c>
      <c r="B5794" s="1244" t="s">
        <v>10078</v>
      </c>
      <c r="C5794" s="1244" t="s">
        <v>10079</v>
      </c>
      <c r="D5794" s="1352">
        <v>5974</v>
      </c>
    </row>
    <row r="5795" spans="1:4" s="977" customFormat="1" ht="18" customHeight="1" x14ac:dyDescent="0.2">
      <c r="A5795" s="1351" t="s">
        <v>10081</v>
      </c>
      <c r="B5795" s="1244" t="s">
        <v>10078</v>
      </c>
      <c r="C5795" s="1244" t="s">
        <v>10079</v>
      </c>
      <c r="D5795" s="1352">
        <v>5974</v>
      </c>
    </row>
    <row r="5796" spans="1:4" s="977" customFormat="1" ht="18" customHeight="1" x14ac:dyDescent="0.2">
      <c r="A5796" s="1351" t="s">
        <v>10082</v>
      </c>
      <c r="B5796" s="1244" t="s">
        <v>10083</v>
      </c>
      <c r="C5796" s="1244" t="s">
        <v>10084</v>
      </c>
      <c r="D5796" s="1352">
        <v>15193.27</v>
      </c>
    </row>
    <row r="5797" spans="1:4" s="977" customFormat="1" ht="18" customHeight="1" x14ac:dyDescent="0.2">
      <c r="A5797" s="1351" t="s">
        <v>10085</v>
      </c>
      <c r="B5797" s="1244" t="s">
        <v>10086</v>
      </c>
      <c r="C5797" s="1244" t="s">
        <v>10087</v>
      </c>
      <c r="D5797" s="1352">
        <v>13493.27</v>
      </c>
    </row>
    <row r="5798" spans="1:4" s="977" customFormat="1" ht="18" customHeight="1" x14ac:dyDescent="0.2">
      <c r="A5798" s="1351" t="s">
        <v>10088</v>
      </c>
      <c r="B5798" s="1244" t="s">
        <v>2719</v>
      </c>
      <c r="C5798" s="1244" t="s">
        <v>2720</v>
      </c>
      <c r="D5798" s="1352">
        <v>1</v>
      </c>
    </row>
    <row r="5799" spans="1:4" s="977" customFormat="1" ht="18" customHeight="1" x14ac:dyDescent="0.2">
      <c r="A5799" s="1351" t="s">
        <v>10089</v>
      </c>
      <c r="B5799" s="1244" t="s">
        <v>10086</v>
      </c>
      <c r="C5799" s="1244" t="s">
        <v>10087</v>
      </c>
      <c r="D5799" s="1352">
        <v>13493.27</v>
      </c>
    </row>
    <row r="5800" spans="1:4" s="977" customFormat="1" ht="18" customHeight="1" x14ac:dyDescent="0.2">
      <c r="A5800" s="1351" t="s">
        <v>10090</v>
      </c>
      <c r="B5800" s="1244" t="s">
        <v>10086</v>
      </c>
      <c r="C5800" s="1244" t="s">
        <v>10087</v>
      </c>
      <c r="D5800" s="1352">
        <v>13493.27</v>
      </c>
    </row>
    <row r="5801" spans="1:4" s="977" customFormat="1" ht="18" customHeight="1" x14ac:dyDescent="0.2">
      <c r="A5801" s="1351" t="s">
        <v>10091</v>
      </c>
      <c r="B5801" s="1244" t="s">
        <v>10092</v>
      </c>
      <c r="C5801" s="1244" t="s">
        <v>10093</v>
      </c>
      <c r="D5801" s="1352">
        <v>8219</v>
      </c>
    </row>
    <row r="5802" spans="1:4" s="977" customFormat="1" ht="18" customHeight="1" x14ac:dyDescent="0.2">
      <c r="A5802" s="1351" t="s">
        <v>10094</v>
      </c>
      <c r="B5802" s="1244" t="s">
        <v>10092</v>
      </c>
      <c r="C5802" s="1244" t="s">
        <v>10093</v>
      </c>
      <c r="D5802" s="1352">
        <v>8219</v>
      </c>
    </row>
    <row r="5803" spans="1:4" s="977" customFormat="1" ht="18" customHeight="1" x14ac:dyDescent="0.2">
      <c r="A5803" s="1351" t="s">
        <v>10095</v>
      </c>
      <c r="B5803" s="1244" t="s">
        <v>10092</v>
      </c>
      <c r="C5803" s="1244" t="s">
        <v>10093</v>
      </c>
      <c r="D5803" s="1352">
        <v>8219</v>
      </c>
    </row>
    <row r="5804" spans="1:4" s="977" customFormat="1" ht="18" customHeight="1" x14ac:dyDescent="0.2">
      <c r="A5804" s="1351" t="s">
        <v>10096</v>
      </c>
      <c r="B5804" s="1244" t="s">
        <v>10092</v>
      </c>
      <c r="C5804" s="1244" t="s">
        <v>10093</v>
      </c>
      <c r="D5804" s="1352">
        <v>8219</v>
      </c>
    </row>
    <row r="5805" spans="1:4" s="977" customFormat="1" ht="18" customHeight="1" x14ac:dyDescent="0.2">
      <c r="A5805" s="1351" t="s">
        <v>10097</v>
      </c>
      <c r="B5805" s="1244" t="s">
        <v>10098</v>
      </c>
      <c r="C5805" s="1244" t="s">
        <v>10099</v>
      </c>
      <c r="D5805" s="1352">
        <v>4318.99</v>
      </c>
    </row>
    <row r="5806" spans="1:4" s="977" customFormat="1" ht="18" customHeight="1" x14ac:dyDescent="0.2">
      <c r="A5806" s="1351" t="s">
        <v>10100</v>
      </c>
      <c r="B5806" s="1244" t="s">
        <v>10098</v>
      </c>
      <c r="C5806" s="1244" t="s">
        <v>10099</v>
      </c>
      <c r="D5806" s="1352">
        <v>6290.9</v>
      </c>
    </row>
    <row r="5807" spans="1:4" s="977" customFormat="1" ht="18" customHeight="1" x14ac:dyDescent="0.2">
      <c r="A5807" s="1351" t="s">
        <v>10101</v>
      </c>
      <c r="B5807" s="1244" t="s">
        <v>10098</v>
      </c>
      <c r="C5807" s="1244" t="s">
        <v>10099</v>
      </c>
      <c r="D5807" s="1352">
        <v>6290.99</v>
      </c>
    </row>
    <row r="5808" spans="1:4" s="977" customFormat="1" ht="18" customHeight="1" x14ac:dyDescent="0.2">
      <c r="A5808" s="1351" t="s">
        <v>10102</v>
      </c>
      <c r="B5808" s="1244" t="s">
        <v>10103</v>
      </c>
      <c r="C5808" s="1244" t="s">
        <v>10104</v>
      </c>
      <c r="D5808" s="1352">
        <v>16029.88</v>
      </c>
    </row>
    <row r="5809" spans="1:4" s="977" customFormat="1" ht="18" customHeight="1" x14ac:dyDescent="0.2">
      <c r="A5809" s="1351" t="s">
        <v>10105</v>
      </c>
      <c r="B5809" s="1244" t="s">
        <v>2719</v>
      </c>
      <c r="C5809" s="1244" t="s">
        <v>2720</v>
      </c>
      <c r="D5809" s="1352">
        <v>1</v>
      </c>
    </row>
    <row r="5810" spans="1:4" s="977" customFormat="1" ht="18" customHeight="1" x14ac:dyDescent="0.2">
      <c r="A5810" s="1351" t="s">
        <v>10106</v>
      </c>
      <c r="B5810" s="1244" t="s">
        <v>10103</v>
      </c>
      <c r="C5810" s="1244" t="s">
        <v>10104</v>
      </c>
      <c r="D5810" s="1352">
        <v>16029.88</v>
      </c>
    </row>
    <row r="5811" spans="1:4" s="977" customFormat="1" ht="18" customHeight="1" x14ac:dyDescent="0.2">
      <c r="A5811" s="1351" t="s">
        <v>10107</v>
      </c>
      <c r="B5811" s="1244" t="s">
        <v>10103</v>
      </c>
      <c r="C5811" s="1244" t="s">
        <v>10104</v>
      </c>
      <c r="D5811" s="1352">
        <v>16029.88</v>
      </c>
    </row>
    <row r="5812" spans="1:4" s="977" customFormat="1" ht="18" customHeight="1" x14ac:dyDescent="0.2">
      <c r="A5812" s="1351" t="s">
        <v>10108</v>
      </c>
      <c r="B5812" s="1244" t="s">
        <v>10109</v>
      </c>
      <c r="C5812" s="1244" t="s">
        <v>10110</v>
      </c>
      <c r="D5812" s="1352">
        <v>4505</v>
      </c>
    </row>
    <row r="5813" spans="1:4" s="977" customFormat="1" ht="18" customHeight="1" x14ac:dyDescent="0.2">
      <c r="A5813" s="1351" t="s">
        <v>10111</v>
      </c>
      <c r="B5813" s="1244" t="s">
        <v>10103</v>
      </c>
      <c r="C5813" s="1244" t="s">
        <v>10104</v>
      </c>
      <c r="D5813" s="1352">
        <v>6406.68</v>
      </c>
    </row>
    <row r="5814" spans="1:4" s="977" customFormat="1" ht="18" customHeight="1" x14ac:dyDescent="0.2">
      <c r="A5814" s="1351" t="s">
        <v>10112</v>
      </c>
      <c r="B5814" s="1244" t="s">
        <v>10103</v>
      </c>
      <c r="C5814" s="1244" t="s">
        <v>10104</v>
      </c>
      <c r="D5814" s="1352">
        <v>6406.68</v>
      </c>
    </row>
    <row r="5815" spans="1:4" s="977" customFormat="1" ht="18" customHeight="1" x14ac:dyDescent="0.2">
      <c r="A5815" s="1351" t="s">
        <v>10113</v>
      </c>
      <c r="B5815" s="1244" t="s">
        <v>10103</v>
      </c>
      <c r="C5815" s="1244" t="s">
        <v>10104</v>
      </c>
      <c r="D5815" s="1352">
        <v>6406.68</v>
      </c>
    </row>
    <row r="5816" spans="1:4" s="977" customFormat="1" ht="18" customHeight="1" x14ac:dyDescent="0.2">
      <c r="A5816" s="1351" t="s">
        <v>10114</v>
      </c>
      <c r="B5816" s="1244" t="s">
        <v>10103</v>
      </c>
      <c r="C5816" s="1244" t="s">
        <v>10104</v>
      </c>
      <c r="D5816" s="1352">
        <v>6406.68</v>
      </c>
    </row>
    <row r="5817" spans="1:4" s="977" customFormat="1" ht="18" customHeight="1" x14ac:dyDescent="0.2">
      <c r="A5817" s="1351" t="s">
        <v>10115</v>
      </c>
      <c r="B5817" s="1244" t="s">
        <v>10103</v>
      </c>
      <c r="C5817" s="1244" t="s">
        <v>10104</v>
      </c>
      <c r="D5817" s="1352">
        <v>6406.68</v>
      </c>
    </row>
    <row r="5818" spans="1:4" s="977" customFormat="1" ht="18" customHeight="1" x14ac:dyDescent="0.2">
      <c r="A5818" s="1351" t="s">
        <v>10116</v>
      </c>
      <c r="B5818" s="1244" t="s">
        <v>10117</v>
      </c>
      <c r="C5818" s="1244" t="s">
        <v>10118</v>
      </c>
      <c r="D5818" s="1352">
        <v>28643.88</v>
      </c>
    </row>
    <row r="5819" spans="1:4" s="977" customFormat="1" ht="18" customHeight="1" x14ac:dyDescent="0.2">
      <c r="A5819" s="1351" t="s">
        <v>10119</v>
      </c>
      <c r="B5819" s="1244" t="s">
        <v>10117</v>
      </c>
      <c r="C5819" s="1244" t="s">
        <v>10118</v>
      </c>
      <c r="D5819" s="1352">
        <v>28643.88</v>
      </c>
    </row>
    <row r="5820" spans="1:4" s="977" customFormat="1" ht="18" customHeight="1" x14ac:dyDescent="0.2">
      <c r="A5820" s="1351" t="s">
        <v>10120</v>
      </c>
      <c r="B5820" s="1244" t="s">
        <v>10117</v>
      </c>
      <c r="C5820" s="1244" t="s">
        <v>10118</v>
      </c>
      <c r="D5820" s="1352">
        <v>28643.88</v>
      </c>
    </row>
    <row r="5821" spans="1:4" s="977" customFormat="1" ht="18" customHeight="1" x14ac:dyDescent="0.2">
      <c r="A5821" s="1351" t="s">
        <v>10121</v>
      </c>
      <c r="B5821" s="1244" t="s">
        <v>10122</v>
      </c>
      <c r="C5821" s="1244" t="s">
        <v>10123</v>
      </c>
      <c r="D5821" s="1352">
        <v>9566.27</v>
      </c>
    </row>
    <row r="5822" spans="1:4" s="977" customFormat="1" ht="18" customHeight="1" x14ac:dyDescent="0.2">
      <c r="A5822" s="1351" t="s">
        <v>10124</v>
      </c>
      <c r="B5822" s="1244" t="s">
        <v>10122</v>
      </c>
      <c r="C5822" s="1244" t="s">
        <v>10123</v>
      </c>
      <c r="D5822" s="1352">
        <v>9566.27</v>
      </c>
    </row>
    <row r="5823" spans="1:4" s="977" customFormat="1" ht="18" customHeight="1" x14ac:dyDescent="0.2">
      <c r="A5823" s="1351" t="s">
        <v>10125</v>
      </c>
      <c r="B5823" s="1244" t="s">
        <v>3383</v>
      </c>
      <c r="C5823" s="1244" t="s">
        <v>10126</v>
      </c>
      <c r="D5823" s="1352">
        <v>11763.46</v>
      </c>
    </row>
    <row r="5824" spans="1:4" s="977" customFormat="1" ht="18" customHeight="1" x14ac:dyDescent="0.2">
      <c r="A5824" s="1351" t="s">
        <v>10127</v>
      </c>
      <c r="B5824" s="1244" t="s">
        <v>3383</v>
      </c>
      <c r="C5824" s="1244" t="s">
        <v>10126</v>
      </c>
      <c r="D5824" s="1352">
        <v>11763.47</v>
      </c>
    </row>
    <row r="5825" spans="1:4" s="977" customFormat="1" ht="18" customHeight="1" x14ac:dyDescent="0.2">
      <c r="A5825" s="1351" t="s">
        <v>10128</v>
      </c>
      <c r="B5825" s="1244" t="s">
        <v>10129</v>
      </c>
      <c r="C5825" s="1244" t="s">
        <v>10130</v>
      </c>
      <c r="D5825" s="1352">
        <v>5640.7</v>
      </c>
    </row>
    <row r="5826" spans="1:4" s="977" customFormat="1" ht="18" customHeight="1" x14ac:dyDescent="0.2">
      <c r="A5826" s="1351" t="s">
        <v>10131</v>
      </c>
      <c r="B5826" s="1244" t="s">
        <v>10129</v>
      </c>
      <c r="C5826" s="1244" t="s">
        <v>10130</v>
      </c>
      <c r="D5826" s="1352">
        <v>5640.73</v>
      </c>
    </row>
    <row r="5827" spans="1:4" s="977" customFormat="1" ht="18" customHeight="1" x14ac:dyDescent="0.2">
      <c r="A5827" s="1351" t="s">
        <v>10132</v>
      </c>
      <c r="B5827" s="1244" t="s">
        <v>10133</v>
      </c>
      <c r="C5827" s="1244" t="s">
        <v>10134</v>
      </c>
      <c r="D5827" s="1352">
        <v>56610.26</v>
      </c>
    </row>
    <row r="5828" spans="1:4" s="977" customFormat="1" ht="18" customHeight="1" x14ac:dyDescent="0.2">
      <c r="A5828" s="1351" t="s">
        <v>10135</v>
      </c>
      <c r="B5828" s="1244" t="s">
        <v>10136</v>
      </c>
      <c r="C5828" s="1244" t="s">
        <v>10137</v>
      </c>
      <c r="D5828" s="1352">
        <v>6594.6</v>
      </c>
    </row>
    <row r="5829" spans="1:4" s="977" customFormat="1" ht="18" customHeight="1" x14ac:dyDescent="0.2">
      <c r="A5829" s="1351" t="s">
        <v>10138</v>
      </c>
      <c r="B5829" s="1244" t="s">
        <v>10136</v>
      </c>
      <c r="C5829" s="1244" t="s">
        <v>10137</v>
      </c>
      <c r="D5829" s="1352">
        <v>6594.6</v>
      </c>
    </row>
    <row r="5830" spans="1:4" s="977" customFormat="1" ht="18" customHeight="1" x14ac:dyDescent="0.2">
      <c r="A5830" s="1351" t="s">
        <v>10139</v>
      </c>
      <c r="B5830" s="1244" t="s">
        <v>9994</v>
      </c>
      <c r="C5830" s="1244" t="s">
        <v>9995</v>
      </c>
      <c r="D5830" s="1352">
        <v>966</v>
      </c>
    </row>
    <row r="5831" spans="1:4" s="977" customFormat="1" ht="18" customHeight="1" x14ac:dyDescent="0.2">
      <c r="A5831" s="1351" t="s">
        <v>10140</v>
      </c>
      <c r="B5831" s="1244" t="s">
        <v>10136</v>
      </c>
      <c r="C5831" s="1244" t="s">
        <v>10137</v>
      </c>
      <c r="D5831" s="1352">
        <v>6594.6</v>
      </c>
    </row>
    <row r="5832" spans="1:4" s="977" customFormat="1" ht="18" customHeight="1" x14ac:dyDescent="0.2">
      <c r="A5832" s="1351" t="s">
        <v>10141</v>
      </c>
      <c r="B5832" s="1244" t="s">
        <v>10136</v>
      </c>
      <c r="C5832" s="1244" t="s">
        <v>10137</v>
      </c>
      <c r="D5832" s="1352">
        <v>6594.6</v>
      </c>
    </row>
    <row r="5833" spans="1:4" s="977" customFormat="1" ht="18" customHeight="1" x14ac:dyDescent="0.2">
      <c r="A5833" s="1351" t="s">
        <v>10142</v>
      </c>
      <c r="B5833" s="1244" t="s">
        <v>10136</v>
      </c>
      <c r="C5833" s="1244" t="s">
        <v>10137</v>
      </c>
      <c r="D5833" s="1352">
        <v>6594.6</v>
      </c>
    </row>
    <row r="5834" spans="1:4" s="977" customFormat="1" ht="18" customHeight="1" x14ac:dyDescent="0.2">
      <c r="A5834" s="1351" t="s">
        <v>10143</v>
      </c>
      <c r="B5834" s="1244" t="s">
        <v>9856</v>
      </c>
      <c r="C5834" s="1244" t="s">
        <v>9662</v>
      </c>
      <c r="D5834" s="1352">
        <v>19754.8</v>
      </c>
    </row>
    <row r="5835" spans="1:4" s="977" customFormat="1" ht="18" customHeight="1" x14ac:dyDescent="0.2">
      <c r="A5835" s="1351" t="s">
        <v>10144</v>
      </c>
      <c r="B5835" s="1244" t="s">
        <v>10145</v>
      </c>
      <c r="C5835" s="1244" t="s">
        <v>10146</v>
      </c>
      <c r="D5835" s="1352">
        <v>2784</v>
      </c>
    </row>
    <row r="5836" spans="1:4" s="977" customFormat="1" ht="18" customHeight="1" x14ac:dyDescent="0.2">
      <c r="A5836" s="1351" t="s">
        <v>10147</v>
      </c>
      <c r="B5836" s="1244" t="s">
        <v>10148</v>
      </c>
      <c r="C5836" s="1244" t="s">
        <v>9484</v>
      </c>
      <c r="D5836" s="1352">
        <v>3793.2</v>
      </c>
    </row>
    <row r="5837" spans="1:4" s="977" customFormat="1" ht="18" customHeight="1" x14ac:dyDescent="0.2">
      <c r="A5837" s="1351" t="s">
        <v>10149</v>
      </c>
      <c r="B5837" s="1244" t="s">
        <v>1419</v>
      </c>
      <c r="C5837" s="1244" t="s">
        <v>9662</v>
      </c>
      <c r="D5837" s="1352">
        <v>9247.68</v>
      </c>
    </row>
    <row r="5838" spans="1:4" s="977" customFormat="1" ht="18" customHeight="1" x14ac:dyDescent="0.2">
      <c r="A5838" s="1351" t="s">
        <v>10150</v>
      </c>
      <c r="B5838" s="1244" t="s">
        <v>9982</v>
      </c>
      <c r="C5838" s="1244" t="s">
        <v>9983</v>
      </c>
      <c r="D5838" s="1352">
        <v>3800</v>
      </c>
    </row>
    <row r="5839" spans="1:4" s="977" customFormat="1" ht="18" customHeight="1" x14ac:dyDescent="0.2">
      <c r="A5839" s="1351" t="s">
        <v>10151</v>
      </c>
      <c r="B5839" s="1244" t="s">
        <v>10152</v>
      </c>
      <c r="C5839" s="1244" t="s">
        <v>10153</v>
      </c>
      <c r="D5839" s="1352">
        <v>11429.48</v>
      </c>
    </row>
    <row r="5840" spans="1:4" s="977" customFormat="1" ht="18" customHeight="1" x14ac:dyDescent="0.2">
      <c r="A5840" s="1351" t="s">
        <v>10154</v>
      </c>
      <c r="B5840" s="1244" t="s">
        <v>10152</v>
      </c>
      <c r="C5840" s="1244" t="s">
        <v>10153</v>
      </c>
      <c r="D5840" s="1352">
        <v>11429.48</v>
      </c>
    </row>
    <row r="5841" spans="1:4" s="977" customFormat="1" ht="18" customHeight="1" x14ac:dyDescent="0.2">
      <c r="A5841" s="1351" t="s">
        <v>10155</v>
      </c>
      <c r="B5841" s="1244" t="s">
        <v>6277</v>
      </c>
      <c r="C5841" s="1244" t="s">
        <v>6278</v>
      </c>
      <c r="D5841" s="1352">
        <v>12353.76</v>
      </c>
    </row>
    <row r="5842" spans="1:4" s="977" customFormat="1" ht="18" customHeight="1" x14ac:dyDescent="0.2">
      <c r="A5842" s="1351" t="s">
        <v>10156</v>
      </c>
      <c r="B5842" s="1244" t="s">
        <v>10152</v>
      </c>
      <c r="C5842" s="1244" t="s">
        <v>10153</v>
      </c>
      <c r="D5842" s="1352">
        <v>11429.48</v>
      </c>
    </row>
    <row r="5843" spans="1:4" s="977" customFormat="1" ht="18" customHeight="1" x14ac:dyDescent="0.2">
      <c r="A5843" s="1351" t="s">
        <v>10157</v>
      </c>
      <c r="B5843" s="1244" t="s">
        <v>9856</v>
      </c>
      <c r="C5843" s="1244" t="s">
        <v>9662</v>
      </c>
      <c r="D5843" s="1352">
        <v>9247.68</v>
      </c>
    </row>
    <row r="5844" spans="1:4" s="977" customFormat="1" ht="18" customHeight="1" x14ac:dyDescent="0.2">
      <c r="A5844" s="1351" t="s">
        <v>10158</v>
      </c>
      <c r="B5844" s="1244" t="s">
        <v>9856</v>
      </c>
      <c r="C5844" s="1244" t="s">
        <v>9662</v>
      </c>
      <c r="D5844" s="1352">
        <v>9247.68</v>
      </c>
    </row>
    <row r="5845" spans="1:4" s="977" customFormat="1" ht="18" customHeight="1" x14ac:dyDescent="0.2">
      <c r="A5845" s="1351" t="s">
        <v>10159</v>
      </c>
      <c r="B5845" s="1244" t="s">
        <v>9856</v>
      </c>
      <c r="C5845" s="1244" t="s">
        <v>9662</v>
      </c>
      <c r="D5845" s="1352">
        <v>9247.68</v>
      </c>
    </row>
    <row r="5846" spans="1:4" s="977" customFormat="1" ht="18" customHeight="1" x14ac:dyDescent="0.2">
      <c r="A5846" s="1351" t="s">
        <v>10160</v>
      </c>
      <c r="B5846" s="1244" t="s">
        <v>9982</v>
      </c>
      <c r="C5846" s="1244" t="s">
        <v>9983</v>
      </c>
      <c r="D5846" s="1352">
        <v>3800</v>
      </c>
    </row>
    <row r="5847" spans="1:4" s="977" customFormat="1" ht="18" customHeight="1" x14ac:dyDescent="0.2">
      <c r="A5847" s="1351" t="s">
        <v>10161</v>
      </c>
      <c r="B5847" s="1244" t="s">
        <v>9982</v>
      </c>
      <c r="C5847" s="1244" t="s">
        <v>9983</v>
      </c>
      <c r="D5847" s="1352">
        <v>3800</v>
      </c>
    </row>
    <row r="5848" spans="1:4" s="977" customFormat="1" ht="18" customHeight="1" x14ac:dyDescent="0.2">
      <c r="A5848" s="1351" t="s">
        <v>10162</v>
      </c>
      <c r="B5848" s="1244" t="s">
        <v>9982</v>
      </c>
      <c r="C5848" s="1244" t="s">
        <v>9983</v>
      </c>
      <c r="D5848" s="1352">
        <v>3800</v>
      </c>
    </row>
    <row r="5849" spans="1:4" s="977" customFormat="1" ht="18" customHeight="1" x14ac:dyDescent="0.2">
      <c r="A5849" s="1351" t="s">
        <v>10163</v>
      </c>
      <c r="B5849" s="1244" t="s">
        <v>9856</v>
      </c>
      <c r="C5849" s="1244" t="s">
        <v>9662</v>
      </c>
      <c r="D5849" s="1352">
        <v>8864.56</v>
      </c>
    </row>
    <row r="5850" spans="1:4" s="977" customFormat="1" ht="18" customHeight="1" x14ac:dyDescent="0.2">
      <c r="A5850" s="1351" t="s">
        <v>10164</v>
      </c>
      <c r="B5850" s="1244" t="s">
        <v>9856</v>
      </c>
      <c r="C5850" s="1244" t="s">
        <v>9662</v>
      </c>
      <c r="D5850" s="1352">
        <v>8864.56</v>
      </c>
    </row>
    <row r="5851" spans="1:4" s="977" customFormat="1" ht="18" customHeight="1" x14ac:dyDescent="0.2">
      <c r="A5851" s="1351" t="s">
        <v>10165</v>
      </c>
      <c r="B5851" s="1244" t="s">
        <v>9856</v>
      </c>
      <c r="C5851" s="1244" t="s">
        <v>9662</v>
      </c>
      <c r="D5851" s="1352">
        <v>8864.56</v>
      </c>
    </row>
    <row r="5852" spans="1:4" s="977" customFormat="1" ht="18" customHeight="1" x14ac:dyDescent="0.2">
      <c r="A5852" s="1351" t="s">
        <v>10166</v>
      </c>
      <c r="B5852" s="1244" t="s">
        <v>10167</v>
      </c>
      <c r="C5852" s="1244" t="s">
        <v>10168</v>
      </c>
      <c r="D5852" s="1352">
        <v>4543.6499999999996</v>
      </c>
    </row>
    <row r="5853" spans="1:4" s="977" customFormat="1" ht="18" customHeight="1" x14ac:dyDescent="0.2">
      <c r="A5853" s="1351" t="s">
        <v>10169</v>
      </c>
      <c r="B5853" s="1244" t="s">
        <v>9856</v>
      </c>
      <c r="C5853" s="1244" t="s">
        <v>9662</v>
      </c>
      <c r="D5853" s="1352">
        <v>8864.56</v>
      </c>
    </row>
    <row r="5854" spans="1:4" s="977" customFormat="1" ht="18" customHeight="1" x14ac:dyDescent="0.2">
      <c r="A5854" s="1351" t="s">
        <v>10170</v>
      </c>
      <c r="B5854" s="1244" t="s">
        <v>9856</v>
      </c>
      <c r="C5854" s="1244" t="s">
        <v>9662</v>
      </c>
      <c r="D5854" s="1352">
        <v>8864.56</v>
      </c>
    </row>
    <row r="5855" spans="1:4" s="977" customFormat="1" ht="18" customHeight="1" x14ac:dyDescent="0.2">
      <c r="A5855" s="1351" t="s">
        <v>10171</v>
      </c>
      <c r="B5855" s="1244" t="s">
        <v>9856</v>
      </c>
      <c r="C5855" s="1244" t="s">
        <v>9662</v>
      </c>
      <c r="D5855" s="1352">
        <v>8864.56</v>
      </c>
    </row>
    <row r="5856" spans="1:4" s="977" customFormat="1" ht="18" customHeight="1" x14ac:dyDescent="0.2">
      <c r="A5856" s="1351" t="s">
        <v>10172</v>
      </c>
      <c r="B5856" s="1244" t="s">
        <v>9856</v>
      </c>
      <c r="C5856" s="1244" t="s">
        <v>9662</v>
      </c>
      <c r="D5856" s="1352">
        <v>8864.56</v>
      </c>
    </row>
    <row r="5857" spans="1:4" s="977" customFormat="1" ht="18" customHeight="1" x14ac:dyDescent="0.2">
      <c r="A5857" s="1351" t="s">
        <v>10173</v>
      </c>
      <c r="B5857" s="1244" t="s">
        <v>9856</v>
      </c>
      <c r="C5857" s="1244" t="s">
        <v>9662</v>
      </c>
      <c r="D5857" s="1352">
        <v>8864.56</v>
      </c>
    </row>
    <row r="5858" spans="1:4" s="977" customFormat="1" ht="18" customHeight="1" x14ac:dyDescent="0.2">
      <c r="A5858" s="1351" t="s">
        <v>10174</v>
      </c>
      <c r="B5858" s="1244" t="s">
        <v>9856</v>
      </c>
      <c r="C5858" s="1244" t="s">
        <v>9662</v>
      </c>
      <c r="D5858" s="1352">
        <v>8864.56</v>
      </c>
    </row>
    <row r="5859" spans="1:4" s="977" customFormat="1" ht="18" customHeight="1" x14ac:dyDescent="0.2">
      <c r="A5859" s="1351" t="s">
        <v>10175</v>
      </c>
      <c r="B5859" s="1244" t="s">
        <v>9856</v>
      </c>
      <c r="C5859" s="1244" t="s">
        <v>9662</v>
      </c>
      <c r="D5859" s="1352">
        <v>8864.56</v>
      </c>
    </row>
    <row r="5860" spans="1:4" s="977" customFormat="1" ht="18" customHeight="1" x14ac:dyDescent="0.2">
      <c r="A5860" s="1351" t="s">
        <v>10176</v>
      </c>
      <c r="B5860" s="1244" t="s">
        <v>10177</v>
      </c>
      <c r="C5860" s="1244" t="s">
        <v>9983</v>
      </c>
      <c r="D5860" s="1352">
        <v>3160</v>
      </c>
    </row>
    <row r="5861" spans="1:4" s="977" customFormat="1" ht="18" customHeight="1" x14ac:dyDescent="0.2">
      <c r="A5861" s="1351" t="s">
        <v>10178</v>
      </c>
      <c r="B5861" s="1244" t="s">
        <v>9982</v>
      </c>
      <c r="C5861" s="1244" t="s">
        <v>9983</v>
      </c>
      <c r="D5861" s="1352">
        <v>3160</v>
      </c>
    </row>
    <row r="5862" spans="1:4" s="977" customFormat="1" ht="18" customHeight="1" x14ac:dyDescent="0.2">
      <c r="A5862" s="1351" t="s">
        <v>10179</v>
      </c>
      <c r="B5862" s="1244" t="s">
        <v>9982</v>
      </c>
      <c r="C5862" s="1244" t="s">
        <v>9983</v>
      </c>
      <c r="D5862" s="1352">
        <v>3160</v>
      </c>
    </row>
    <row r="5863" spans="1:4" s="977" customFormat="1" ht="18" customHeight="1" x14ac:dyDescent="0.2">
      <c r="A5863" s="1351" t="s">
        <v>10180</v>
      </c>
      <c r="B5863" s="1244" t="s">
        <v>9982</v>
      </c>
      <c r="C5863" s="1244" t="s">
        <v>9983</v>
      </c>
      <c r="D5863" s="1352">
        <v>3160</v>
      </c>
    </row>
    <row r="5864" spans="1:4" s="977" customFormat="1" ht="18" customHeight="1" x14ac:dyDescent="0.2">
      <c r="A5864" s="1351" t="s">
        <v>10181</v>
      </c>
      <c r="B5864" s="1244" t="s">
        <v>9982</v>
      </c>
      <c r="C5864" s="1244" t="s">
        <v>9983</v>
      </c>
      <c r="D5864" s="1352">
        <v>3160</v>
      </c>
    </row>
    <row r="5865" spans="1:4" s="977" customFormat="1" ht="18" customHeight="1" x14ac:dyDescent="0.2">
      <c r="A5865" s="1351" t="s">
        <v>10182</v>
      </c>
      <c r="B5865" s="1244" t="s">
        <v>9982</v>
      </c>
      <c r="C5865" s="1244" t="s">
        <v>9983</v>
      </c>
      <c r="D5865" s="1352">
        <v>3160</v>
      </c>
    </row>
    <row r="5866" spans="1:4" s="977" customFormat="1" ht="18" customHeight="1" x14ac:dyDescent="0.2">
      <c r="A5866" s="1351" t="s">
        <v>10183</v>
      </c>
      <c r="B5866" s="1244" t="s">
        <v>9982</v>
      </c>
      <c r="C5866" s="1244" t="s">
        <v>9983</v>
      </c>
      <c r="D5866" s="1352">
        <v>3160</v>
      </c>
    </row>
    <row r="5867" spans="1:4" s="977" customFormat="1" ht="18" customHeight="1" x14ac:dyDescent="0.2">
      <c r="A5867" s="1351" t="s">
        <v>10184</v>
      </c>
      <c r="B5867" s="1244" t="s">
        <v>9982</v>
      </c>
      <c r="C5867" s="1244" t="s">
        <v>9983</v>
      </c>
      <c r="D5867" s="1352">
        <v>3160</v>
      </c>
    </row>
    <row r="5868" spans="1:4" s="977" customFormat="1" ht="18" customHeight="1" x14ac:dyDescent="0.2">
      <c r="A5868" s="1351" t="s">
        <v>10185</v>
      </c>
      <c r="B5868" s="1244" t="s">
        <v>9982</v>
      </c>
      <c r="C5868" s="1244" t="s">
        <v>9983</v>
      </c>
      <c r="D5868" s="1352">
        <v>3160</v>
      </c>
    </row>
    <row r="5869" spans="1:4" s="977" customFormat="1" ht="18" customHeight="1" x14ac:dyDescent="0.2">
      <c r="A5869" s="1351" t="s">
        <v>10186</v>
      </c>
      <c r="B5869" s="1244" t="s">
        <v>9982</v>
      </c>
      <c r="C5869" s="1244" t="s">
        <v>9983</v>
      </c>
      <c r="D5869" s="1352">
        <v>3160</v>
      </c>
    </row>
    <row r="5870" spans="1:4" s="977" customFormat="1" ht="18" customHeight="1" x14ac:dyDescent="0.2">
      <c r="A5870" s="1351" t="s">
        <v>10187</v>
      </c>
      <c r="B5870" s="1244" t="s">
        <v>9856</v>
      </c>
      <c r="C5870" s="1244" t="s">
        <v>9662</v>
      </c>
      <c r="D5870" s="1352">
        <v>12312.03</v>
      </c>
    </row>
    <row r="5871" spans="1:4" s="977" customFormat="1" ht="18" customHeight="1" x14ac:dyDescent="0.2">
      <c r="A5871" s="1351" t="s">
        <v>10188</v>
      </c>
      <c r="B5871" s="1244" t="s">
        <v>9856</v>
      </c>
      <c r="C5871" s="1244" t="s">
        <v>9662</v>
      </c>
      <c r="D5871" s="1352">
        <v>12312.03</v>
      </c>
    </row>
    <row r="5872" spans="1:4" s="977" customFormat="1" ht="18" customHeight="1" x14ac:dyDescent="0.2">
      <c r="A5872" s="1351" t="s">
        <v>10189</v>
      </c>
      <c r="B5872" s="1244" t="s">
        <v>10064</v>
      </c>
      <c r="C5872" s="1244" t="s">
        <v>10065</v>
      </c>
      <c r="D5872" s="1352">
        <v>107880</v>
      </c>
    </row>
    <row r="5873" spans="1:4" s="977" customFormat="1" ht="18" customHeight="1" x14ac:dyDescent="0.2">
      <c r="A5873" s="1351" t="s">
        <v>10190</v>
      </c>
      <c r="B5873" s="1244" t="s">
        <v>10191</v>
      </c>
      <c r="C5873" s="1244" t="s">
        <v>10192</v>
      </c>
      <c r="D5873" s="1352">
        <v>13987.83</v>
      </c>
    </row>
    <row r="5874" spans="1:4" s="977" customFormat="1" ht="18" customHeight="1" x14ac:dyDescent="0.2">
      <c r="A5874" s="1351" t="s">
        <v>10193</v>
      </c>
      <c r="B5874" s="1244" t="s">
        <v>20160</v>
      </c>
      <c r="C5874" s="1244" t="s">
        <v>10195</v>
      </c>
      <c r="D5874" s="1352">
        <v>341798.18</v>
      </c>
    </row>
    <row r="5875" spans="1:4" s="977" customFormat="1" ht="18" customHeight="1" x14ac:dyDescent="0.2">
      <c r="A5875" s="1351" t="s">
        <v>10196</v>
      </c>
      <c r="B5875" s="1244" t="s">
        <v>10197</v>
      </c>
      <c r="C5875" s="1244" t="s">
        <v>10198</v>
      </c>
      <c r="D5875" s="1352">
        <v>21514</v>
      </c>
    </row>
    <row r="5876" spans="1:4" s="977" customFormat="1" ht="18" customHeight="1" x14ac:dyDescent="0.2">
      <c r="A5876" s="1351" t="s">
        <v>10199</v>
      </c>
      <c r="B5876" s="1244" t="s">
        <v>10200</v>
      </c>
      <c r="C5876" s="1244" t="s">
        <v>10201</v>
      </c>
      <c r="D5876" s="1352">
        <v>27183</v>
      </c>
    </row>
    <row r="5877" spans="1:4" s="977" customFormat="1" ht="18" customHeight="1" x14ac:dyDescent="0.2">
      <c r="A5877" s="1351" t="s">
        <v>10202</v>
      </c>
      <c r="B5877" s="1244" t="s">
        <v>10194</v>
      </c>
      <c r="C5877" s="1244" t="s">
        <v>10195</v>
      </c>
      <c r="D5877" s="1352">
        <v>294729.31</v>
      </c>
    </row>
    <row r="5878" spans="1:4" s="977" customFormat="1" ht="18" customHeight="1" x14ac:dyDescent="0.2">
      <c r="A5878" s="1351" t="s">
        <v>10203</v>
      </c>
      <c r="B5878" s="1244" t="s">
        <v>10204</v>
      </c>
      <c r="C5878" s="1244" t="s">
        <v>10205</v>
      </c>
      <c r="D5878" s="1352">
        <v>14990</v>
      </c>
    </row>
    <row r="5879" spans="1:4" s="977" customFormat="1" ht="18" customHeight="1" x14ac:dyDescent="0.2">
      <c r="A5879" s="1351" t="s">
        <v>10206</v>
      </c>
      <c r="B5879" s="1244" t="s">
        <v>9803</v>
      </c>
      <c r="C5879" s="1244" t="s">
        <v>10207</v>
      </c>
      <c r="D5879" s="1352">
        <v>7140.96</v>
      </c>
    </row>
    <row r="5880" spans="1:4" s="977" customFormat="1" ht="18" customHeight="1" x14ac:dyDescent="0.2">
      <c r="A5880" s="1351" t="s">
        <v>10208</v>
      </c>
      <c r="B5880" s="1244" t="s">
        <v>9803</v>
      </c>
      <c r="C5880" s="1244" t="s">
        <v>10207</v>
      </c>
      <c r="D5880" s="1352">
        <v>7140.96</v>
      </c>
    </row>
    <row r="5881" spans="1:4" s="977" customFormat="1" ht="18" customHeight="1" x14ac:dyDescent="0.2">
      <c r="A5881" s="1351" t="s">
        <v>10209</v>
      </c>
      <c r="B5881" s="1244" t="s">
        <v>20161</v>
      </c>
      <c r="C5881" s="1244" t="s">
        <v>10211</v>
      </c>
      <c r="D5881" s="1352">
        <v>2644.8</v>
      </c>
    </row>
    <row r="5882" spans="1:4" s="977" customFormat="1" ht="18" customHeight="1" x14ac:dyDescent="0.2">
      <c r="A5882" s="1351" t="s">
        <v>10212</v>
      </c>
      <c r="B5882" s="1244" t="s">
        <v>10213</v>
      </c>
      <c r="C5882" s="1244" t="s">
        <v>10214</v>
      </c>
      <c r="D5882" s="1352">
        <v>481400</v>
      </c>
    </row>
    <row r="5883" spans="1:4" s="977" customFormat="1" ht="18" customHeight="1" x14ac:dyDescent="0.2">
      <c r="A5883" s="1351" t="s">
        <v>10215</v>
      </c>
      <c r="B5883" s="1244" t="s">
        <v>10064</v>
      </c>
      <c r="C5883" s="1244" t="s">
        <v>10065</v>
      </c>
      <c r="D5883" s="1352">
        <v>107880</v>
      </c>
    </row>
    <row r="5884" spans="1:4" s="977" customFormat="1" ht="18" customHeight="1" x14ac:dyDescent="0.2">
      <c r="A5884" s="1351" t="s">
        <v>10216</v>
      </c>
      <c r="B5884" s="1244" t="s">
        <v>10191</v>
      </c>
      <c r="C5884" s="1244" t="s">
        <v>10192</v>
      </c>
      <c r="D5884" s="1352">
        <v>13987.83</v>
      </c>
    </row>
    <row r="5885" spans="1:4" s="977" customFormat="1" ht="18" customHeight="1" x14ac:dyDescent="0.2">
      <c r="A5885" s="1351" t="s">
        <v>10217</v>
      </c>
      <c r="B5885" s="1244" t="s">
        <v>10064</v>
      </c>
      <c r="C5885" s="1244" t="s">
        <v>10065</v>
      </c>
      <c r="D5885" s="1352">
        <v>107880</v>
      </c>
    </row>
    <row r="5886" spans="1:4" s="977" customFormat="1" ht="18" customHeight="1" x14ac:dyDescent="0.2">
      <c r="A5886" s="1351" t="s">
        <v>10218</v>
      </c>
      <c r="B5886" s="1244" t="s">
        <v>10064</v>
      </c>
      <c r="C5886" s="1244" t="s">
        <v>10065</v>
      </c>
      <c r="D5886" s="1352">
        <v>107880</v>
      </c>
    </row>
    <row r="5887" spans="1:4" s="977" customFormat="1" ht="18" customHeight="1" x14ac:dyDescent="0.2">
      <c r="A5887" s="1351" t="s">
        <v>10219</v>
      </c>
      <c r="B5887" s="1244" t="s">
        <v>10064</v>
      </c>
      <c r="C5887" s="1244" t="s">
        <v>10065</v>
      </c>
      <c r="D5887" s="1352">
        <v>107880</v>
      </c>
    </row>
    <row r="5888" spans="1:4" s="977" customFormat="1" ht="18" customHeight="1" x14ac:dyDescent="0.2">
      <c r="A5888" s="1351" t="s">
        <v>10220</v>
      </c>
      <c r="B5888" s="1244" t="s">
        <v>10221</v>
      </c>
      <c r="C5888" s="1244" t="s">
        <v>10222</v>
      </c>
      <c r="D5888" s="1352">
        <v>370040</v>
      </c>
    </row>
    <row r="5889" spans="1:4" s="977" customFormat="1" ht="18" customHeight="1" x14ac:dyDescent="0.2">
      <c r="A5889" s="1351" t="s">
        <v>10223</v>
      </c>
      <c r="B5889" s="1244" t="s">
        <v>10224</v>
      </c>
      <c r="C5889" s="1244" t="s">
        <v>10225</v>
      </c>
      <c r="D5889" s="1352">
        <v>57211.199999999997</v>
      </c>
    </row>
    <row r="5890" spans="1:4" s="977" customFormat="1" ht="18" customHeight="1" x14ac:dyDescent="0.2">
      <c r="A5890" s="1351" t="s">
        <v>10226</v>
      </c>
      <c r="B5890" s="1244" t="s">
        <v>10227</v>
      </c>
      <c r="C5890" s="1244" t="s">
        <v>10228</v>
      </c>
      <c r="D5890" s="1352">
        <v>5953.12</v>
      </c>
    </row>
    <row r="5891" spans="1:4" s="977" customFormat="1" ht="18" customHeight="1" x14ac:dyDescent="0.2">
      <c r="A5891" s="1351" t="s">
        <v>10229</v>
      </c>
      <c r="B5891" s="1244" t="s">
        <v>9661</v>
      </c>
      <c r="C5891" s="1244" t="s">
        <v>9662</v>
      </c>
      <c r="D5891" s="1352">
        <v>9062.92</v>
      </c>
    </row>
    <row r="5892" spans="1:4" s="977" customFormat="1" ht="18" customHeight="1" x14ac:dyDescent="0.2">
      <c r="A5892" s="1351" t="s">
        <v>10230</v>
      </c>
      <c r="B5892" s="1244" t="s">
        <v>9661</v>
      </c>
      <c r="C5892" s="1244" t="s">
        <v>9662</v>
      </c>
      <c r="D5892" s="1352">
        <v>9062.92</v>
      </c>
    </row>
    <row r="5893" spans="1:4" s="977" customFormat="1" ht="18" customHeight="1" x14ac:dyDescent="0.2">
      <c r="A5893" s="1351" t="s">
        <v>10231</v>
      </c>
      <c r="B5893" s="1244" t="s">
        <v>9661</v>
      </c>
      <c r="C5893" s="1244" t="s">
        <v>9662</v>
      </c>
      <c r="D5893" s="1352">
        <v>9062.92</v>
      </c>
    </row>
    <row r="5894" spans="1:4" s="977" customFormat="1" ht="18" customHeight="1" x14ac:dyDescent="0.2">
      <c r="A5894" s="1351" t="s">
        <v>10232</v>
      </c>
      <c r="B5894" s="1244" t="s">
        <v>10233</v>
      </c>
      <c r="C5894" s="1244" t="s">
        <v>10234</v>
      </c>
      <c r="D5894" s="1352">
        <v>3715.19</v>
      </c>
    </row>
    <row r="5895" spans="1:4" s="977" customFormat="1" ht="18" customHeight="1" x14ac:dyDescent="0.2">
      <c r="A5895" s="1351" t="s">
        <v>10235</v>
      </c>
      <c r="B5895" s="1244" t="s">
        <v>9661</v>
      </c>
      <c r="C5895" s="1244" t="s">
        <v>9662</v>
      </c>
      <c r="D5895" s="1352">
        <v>9062.92</v>
      </c>
    </row>
    <row r="5896" spans="1:4" s="977" customFormat="1" ht="18" customHeight="1" x14ac:dyDescent="0.2">
      <c r="A5896" s="1351" t="s">
        <v>10236</v>
      </c>
      <c r="B5896" s="1244" t="s">
        <v>9661</v>
      </c>
      <c r="C5896" s="1244" t="s">
        <v>9662</v>
      </c>
      <c r="D5896" s="1352">
        <v>9062.92</v>
      </c>
    </row>
    <row r="5897" spans="1:4" s="977" customFormat="1" ht="18" customHeight="1" x14ac:dyDescent="0.2">
      <c r="A5897" s="1351" t="s">
        <v>10237</v>
      </c>
      <c r="B5897" s="1244" t="s">
        <v>9661</v>
      </c>
      <c r="C5897" s="1244" t="s">
        <v>9662</v>
      </c>
      <c r="D5897" s="1352">
        <v>9062.92</v>
      </c>
    </row>
    <row r="5898" spans="1:4" s="977" customFormat="1" ht="18" customHeight="1" x14ac:dyDescent="0.2">
      <c r="A5898" s="1351" t="s">
        <v>10238</v>
      </c>
      <c r="B5898" s="1244" t="s">
        <v>9661</v>
      </c>
      <c r="C5898" s="1244" t="s">
        <v>9662</v>
      </c>
      <c r="D5898" s="1352">
        <v>9062.92</v>
      </c>
    </row>
    <row r="5899" spans="1:4" s="977" customFormat="1" ht="18" customHeight="1" x14ac:dyDescent="0.2">
      <c r="A5899" s="1351" t="s">
        <v>10239</v>
      </c>
      <c r="B5899" s="1244" t="s">
        <v>9661</v>
      </c>
      <c r="C5899" s="1244" t="s">
        <v>9662</v>
      </c>
      <c r="D5899" s="1352">
        <v>9062.92</v>
      </c>
    </row>
    <row r="5900" spans="1:4" s="977" customFormat="1" ht="18" customHeight="1" x14ac:dyDescent="0.2">
      <c r="A5900" s="1351" t="s">
        <v>10240</v>
      </c>
      <c r="B5900" s="1244" t="s">
        <v>9661</v>
      </c>
      <c r="C5900" s="1244" t="s">
        <v>9662</v>
      </c>
      <c r="D5900" s="1352">
        <v>9062.92</v>
      </c>
    </row>
    <row r="5901" spans="1:4" s="977" customFormat="1" ht="18" customHeight="1" x14ac:dyDescent="0.2">
      <c r="A5901" s="1351" t="s">
        <v>10241</v>
      </c>
      <c r="B5901" s="1244" t="s">
        <v>9661</v>
      </c>
      <c r="C5901" s="1244" t="s">
        <v>9662</v>
      </c>
      <c r="D5901" s="1352">
        <v>9062.92</v>
      </c>
    </row>
    <row r="5902" spans="1:4" s="977" customFormat="1" ht="18" customHeight="1" x14ac:dyDescent="0.2">
      <c r="A5902" s="1351" t="s">
        <v>10242</v>
      </c>
      <c r="B5902" s="1244" t="s">
        <v>9661</v>
      </c>
      <c r="C5902" s="1244" t="s">
        <v>9662</v>
      </c>
      <c r="D5902" s="1352">
        <v>9062.92</v>
      </c>
    </row>
    <row r="5903" spans="1:4" s="977" customFormat="1" ht="18" customHeight="1" x14ac:dyDescent="0.2">
      <c r="A5903" s="1351" t="s">
        <v>10243</v>
      </c>
      <c r="B5903" s="1244" t="s">
        <v>9661</v>
      </c>
      <c r="C5903" s="1244" t="s">
        <v>9662</v>
      </c>
      <c r="D5903" s="1352">
        <v>9062.92</v>
      </c>
    </row>
    <row r="5904" spans="1:4" s="977" customFormat="1" ht="18" customHeight="1" x14ac:dyDescent="0.2">
      <c r="A5904" s="1351" t="s">
        <v>10244</v>
      </c>
      <c r="B5904" s="1244" t="s">
        <v>9661</v>
      </c>
      <c r="C5904" s="1244" t="s">
        <v>9662</v>
      </c>
      <c r="D5904" s="1352">
        <v>9062.92</v>
      </c>
    </row>
    <row r="5905" spans="1:4" s="977" customFormat="1" ht="18" customHeight="1" x14ac:dyDescent="0.2">
      <c r="A5905" s="1351" t="s">
        <v>10245</v>
      </c>
      <c r="B5905" s="1244" t="s">
        <v>10191</v>
      </c>
      <c r="C5905" s="1244" t="s">
        <v>10192</v>
      </c>
      <c r="D5905" s="1352">
        <v>13987.84</v>
      </c>
    </row>
    <row r="5906" spans="1:4" s="977" customFormat="1" ht="18" customHeight="1" x14ac:dyDescent="0.2">
      <c r="A5906" s="1351" t="s">
        <v>10246</v>
      </c>
      <c r="B5906" s="1244" t="s">
        <v>9661</v>
      </c>
      <c r="C5906" s="1244" t="s">
        <v>9662</v>
      </c>
      <c r="D5906" s="1352">
        <v>9062.92</v>
      </c>
    </row>
    <row r="5907" spans="1:4" s="977" customFormat="1" ht="18" customHeight="1" x14ac:dyDescent="0.2">
      <c r="A5907" s="1351" t="s">
        <v>10247</v>
      </c>
      <c r="B5907" s="1244" t="s">
        <v>9661</v>
      </c>
      <c r="C5907" s="1244" t="s">
        <v>9662</v>
      </c>
      <c r="D5907" s="1352">
        <v>9062.92</v>
      </c>
    </row>
    <row r="5908" spans="1:4" s="977" customFormat="1" ht="18" customHeight="1" x14ac:dyDescent="0.2">
      <c r="A5908" s="1351" t="s">
        <v>10248</v>
      </c>
      <c r="B5908" s="1244" t="s">
        <v>9661</v>
      </c>
      <c r="C5908" s="1244" t="s">
        <v>9662</v>
      </c>
      <c r="D5908" s="1352">
        <v>9062.92</v>
      </c>
    </row>
    <row r="5909" spans="1:4" s="977" customFormat="1" ht="18" customHeight="1" x14ac:dyDescent="0.2">
      <c r="A5909" s="1351" t="s">
        <v>10249</v>
      </c>
      <c r="B5909" s="1244" t="s">
        <v>9661</v>
      </c>
      <c r="C5909" s="1244" t="s">
        <v>9662</v>
      </c>
      <c r="D5909" s="1352">
        <v>9062.92</v>
      </c>
    </row>
    <row r="5910" spans="1:4" s="977" customFormat="1" ht="18" customHeight="1" x14ac:dyDescent="0.2">
      <c r="A5910" s="1351" t="s">
        <v>10250</v>
      </c>
      <c r="B5910" s="1244" t="s">
        <v>9661</v>
      </c>
      <c r="C5910" s="1244" t="s">
        <v>9662</v>
      </c>
      <c r="D5910" s="1352">
        <v>9062.92</v>
      </c>
    </row>
    <row r="5911" spans="1:4" s="977" customFormat="1" ht="18" customHeight="1" x14ac:dyDescent="0.2">
      <c r="A5911" s="1351" t="s">
        <v>10251</v>
      </c>
      <c r="B5911" s="1244" t="s">
        <v>9661</v>
      </c>
      <c r="C5911" s="1244" t="s">
        <v>9662</v>
      </c>
      <c r="D5911" s="1352">
        <v>9062.92</v>
      </c>
    </row>
    <row r="5912" spans="1:4" s="977" customFormat="1" ht="18" customHeight="1" x14ac:dyDescent="0.2">
      <c r="A5912" s="1351" t="s">
        <v>10252</v>
      </c>
      <c r="B5912" s="1244" t="s">
        <v>9661</v>
      </c>
      <c r="C5912" s="1244" t="s">
        <v>9662</v>
      </c>
      <c r="D5912" s="1352">
        <v>9062.92</v>
      </c>
    </row>
    <row r="5913" spans="1:4" s="977" customFormat="1" ht="18" customHeight="1" x14ac:dyDescent="0.2">
      <c r="A5913" s="1351" t="s">
        <v>10253</v>
      </c>
      <c r="B5913" s="1244" t="s">
        <v>9661</v>
      </c>
      <c r="C5913" s="1244" t="s">
        <v>9662</v>
      </c>
      <c r="D5913" s="1352">
        <v>9062.92</v>
      </c>
    </row>
    <row r="5914" spans="1:4" s="977" customFormat="1" ht="18" customHeight="1" x14ac:dyDescent="0.2">
      <c r="A5914" s="1351" t="s">
        <v>10254</v>
      </c>
      <c r="B5914" s="1244" t="s">
        <v>9661</v>
      </c>
      <c r="C5914" s="1244" t="s">
        <v>9662</v>
      </c>
      <c r="D5914" s="1352">
        <v>9062.92</v>
      </c>
    </row>
    <row r="5915" spans="1:4" s="977" customFormat="1" ht="18" customHeight="1" x14ac:dyDescent="0.2">
      <c r="A5915" s="1351" t="s">
        <v>10255</v>
      </c>
      <c r="B5915" s="1244" t="s">
        <v>9661</v>
      </c>
      <c r="C5915" s="1244" t="s">
        <v>9662</v>
      </c>
      <c r="D5915" s="1352">
        <v>9062.92</v>
      </c>
    </row>
    <row r="5916" spans="1:4" s="977" customFormat="1" ht="18" customHeight="1" x14ac:dyDescent="0.2">
      <c r="A5916" s="1351" t="s">
        <v>10256</v>
      </c>
      <c r="B5916" s="1244" t="s">
        <v>10257</v>
      </c>
      <c r="C5916" s="1244" t="s">
        <v>10258</v>
      </c>
      <c r="D5916" s="1352">
        <v>2417.3000000000002</v>
      </c>
    </row>
    <row r="5917" spans="1:4" s="977" customFormat="1" ht="18" customHeight="1" x14ac:dyDescent="0.2">
      <c r="A5917" s="1351" t="s">
        <v>10259</v>
      </c>
      <c r="B5917" s="1244" t="s">
        <v>9661</v>
      </c>
      <c r="C5917" s="1244" t="s">
        <v>9662</v>
      </c>
      <c r="D5917" s="1352">
        <v>9062.92</v>
      </c>
    </row>
    <row r="5918" spans="1:4" s="977" customFormat="1" ht="18" customHeight="1" x14ac:dyDescent="0.2">
      <c r="A5918" s="1351" t="s">
        <v>10260</v>
      </c>
      <c r="B5918" s="1244" t="s">
        <v>9661</v>
      </c>
      <c r="C5918" s="1244" t="s">
        <v>9662</v>
      </c>
      <c r="D5918" s="1352">
        <v>9062.92</v>
      </c>
    </row>
    <row r="5919" spans="1:4" s="977" customFormat="1" ht="18" customHeight="1" x14ac:dyDescent="0.2">
      <c r="A5919" s="1351" t="s">
        <v>10261</v>
      </c>
      <c r="B5919" s="1244" t="s">
        <v>9661</v>
      </c>
      <c r="C5919" s="1244" t="s">
        <v>9662</v>
      </c>
      <c r="D5919" s="1352">
        <v>9062.92</v>
      </c>
    </row>
    <row r="5920" spans="1:4" s="977" customFormat="1" ht="18" customHeight="1" x14ac:dyDescent="0.2">
      <c r="A5920" s="1351" t="s">
        <v>10262</v>
      </c>
      <c r="B5920" s="1244" t="s">
        <v>9661</v>
      </c>
      <c r="C5920" s="1244" t="s">
        <v>9662</v>
      </c>
      <c r="D5920" s="1352">
        <v>9062.92</v>
      </c>
    </row>
    <row r="5921" spans="1:4" s="977" customFormat="1" ht="18" customHeight="1" x14ac:dyDescent="0.2">
      <c r="A5921" s="1351" t="s">
        <v>10263</v>
      </c>
      <c r="B5921" s="1244" t="s">
        <v>9661</v>
      </c>
      <c r="C5921" s="1244" t="s">
        <v>9662</v>
      </c>
      <c r="D5921" s="1352">
        <v>9062.92</v>
      </c>
    </row>
    <row r="5922" spans="1:4" s="977" customFormat="1" ht="18" customHeight="1" x14ac:dyDescent="0.2">
      <c r="A5922" s="1351" t="s">
        <v>10264</v>
      </c>
      <c r="B5922" s="1244" t="s">
        <v>9661</v>
      </c>
      <c r="C5922" s="1244" t="s">
        <v>9662</v>
      </c>
      <c r="D5922" s="1352">
        <v>9062.92</v>
      </c>
    </row>
    <row r="5923" spans="1:4" s="977" customFormat="1" ht="18" customHeight="1" x14ac:dyDescent="0.2">
      <c r="A5923" s="1351" t="s">
        <v>10265</v>
      </c>
      <c r="B5923" s="1244" t="s">
        <v>9661</v>
      </c>
      <c r="C5923" s="1244" t="s">
        <v>9662</v>
      </c>
      <c r="D5923" s="1352">
        <v>9062.92</v>
      </c>
    </row>
    <row r="5924" spans="1:4" s="977" customFormat="1" ht="18" customHeight="1" x14ac:dyDescent="0.2">
      <c r="A5924" s="1351" t="s">
        <v>10266</v>
      </c>
      <c r="B5924" s="1244" t="s">
        <v>9661</v>
      </c>
      <c r="C5924" s="1244" t="s">
        <v>9662</v>
      </c>
      <c r="D5924" s="1352">
        <v>9062.92</v>
      </c>
    </row>
    <row r="5925" spans="1:4" s="977" customFormat="1" ht="18" customHeight="1" x14ac:dyDescent="0.2">
      <c r="A5925" s="1351" t="s">
        <v>10267</v>
      </c>
      <c r="B5925" s="1244" t="s">
        <v>9661</v>
      </c>
      <c r="C5925" s="1244" t="s">
        <v>9662</v>
      </c>
      <c r="D5925" s="1352">
        <v>9062.92</v>
      </c>
    </row>
    <row r="5926" spans="1:4" s="977" customFormat="1" ht="18" customHeight="1" x14ac:dyDescent="0.2">
      <c r="A5926" s="1351" t="s">
        <v>10268</v>
      </c>
      <c r="B5926" s="1244" t="s">
        <v>9661</v>
      </c>
      <c r="C5926" s="1244" t="s">
        <v>9662</v>
      </c>
      <c r="D5926" s="1352">
        <v>9062.92</v>
      </c>
    </row>
    <row r="5927" spans="1:4" s="977" customFormat="1" ht="18" customHeight="1" x14ac:dyDescent="0.2">
      <c r="A5927" s="1351" t="s">
        <v>10269</v>
      </c>
      <c r="B5927" s="1244" t="s">
        <v>9578</v>
      </c>
      <c r="C5927" s="1244" t="s">
        <v>9579</v>
      </c>
      <c r="D5927" s="1352">
        <v>4459.7</v>
      </c>
    </row>
    <row r="5928" spans="1:4" s="977" customFormat="1" ht="18" customHeight="1" x14ac:dyDescent="0.2">
      <c r="A5928" s="1351" t="s">
        <v>10270</v>
      </c>
      <c r="B5928" s="1244" t="s">
        <v>9661</v>
      </c>
      <c r="C5928" s="1244" t="s">
        <v>9662</v>
      </c>
      <c r="D5928" s="1352">
        <v>9062.92</v>
      </c>
    </row>
    <row r="5929" spans="1:4" s="977" customFormat="1" ht="18" customHeight="1" x14ac:dyDescent="0.2">
      <c r="A5929" s="1351" t="s">
        <v>10271</v>
      </c>
      <c r="B5929" s="1244" t="s">
        <v>9661</v>
      </c>
      <c r="C5929" s="1244" t="s">
        <v>9662</v>
      </c>
      <c r="D5929" s="1352">
        <v>9062.92</v>
      </c>
    </row>
    <row r="5930" spans="1:4" s="977" customFormat="1" ht="18" customHeight="1" x14ac:dyDescent="0.2">
      <c r="A5930" s="1351" t="s">
        <v>10272</v>
      </c>
      <c r="B5930" s="1244" t="s">
        <v>9661</v>
      </c>
      <c r="C5930" s="1244" t="s">
        <v>9662</v>
      </c>
      <c r="D5930" s="1352">
        <v>9062.92</v>
      </c>
    </row>
    <row r="5931" spans="1:4" s="977" customFormat="1" ht="18" customHeight="1" x14ac:dyDescent="0.2">
      <c r="A5931" s="1351" t="s">
        <v>10273</v>
      </c>
      <c r="B5931" s="1244" t="s">
        <v>9661</v>
      </c>
      <c r="C5931" s="1244" t="s">
        <v>9662</v>
      </c>
      <c r="D5931" s="1352">
        <v>9062.92</v>
      </c>
    </row>
    <row r="5932" spans="1:4" s="977" customFormat="1" ht="18" customHeight="1" x14ac:dyDescent="0.2">
      <c r="A5932" s="1351" t="s">
        <v>10274</v>
      </c>
      <c r="B5932" s="1244" t="s">
        <v>9661</v>
      </c>
      <c r="C5932" s="1244" t="s">
        <v>9662</v>
      </c>
      <c r="D5932" s="1352">
        <v>9062.92</v>
      </c>
    </row>
    <row r="5933" spans="1:4" s="977" customFormat="1" ht="18" customHeight="1" x14ac:dyDescent="0.2">
      <c r="A5933" s="1351" t="s">
        <v>10275</v>
      </c>
      <c r="B5933" s="1244" t="s">
        <v>9661</v>
      </c>
      <c r="C5933" s="1244" t="s">
        <v>9662</v>
      </c>
      <c r="D5933" s="1352">
        <v>9062.92</v>
      </c>
    </row>
    <row r="5934" spans="1:4" s="977" customFormat="1" ht="18" customHeight="1" x14ac:dyDescent="0.2">
      <c r="A5934" s="1351" t="s">
        <v>10276</v>
      </c>
      <c r="B5934" s="1244" t="s">
        <v>9661</v>
      </c>
      <c r="C5934" s="1244" t="s">
        <v>9662</v>
      </c>
      <c r="D5934" s="1352">
        <v>9062.92</v>
      </c>
    </row>
    <row r="5935" spans="1:4" s="977" customFormat="1" ht="18" customHeight="1" x14ac:dyDescent="0.2">
      <c r="A5935" s="1351" t="s">
        <v>10277</v>
      </c>
      <c r="B5935" s="1244" t="s">
        <v>9661</v>
      </c>
      <c r="C5935" s="1244" t="s">
        <v>9662</v>
      </c>
      <c r="D5935" s="1352">
        <v>9062.92</v>
      </c>
    </row>
    <row r="5936" spans="1:4" s="977" customFormat="1" ht="18" customHeight="1" x14ac:dyDescent="0.2">
      <c r="A5936" s="1351" t="s">
        <v>10278</v>
      </c>
      <c r="B5936" s="1244" t="s">
        <v>9661</v>
      </c>
      <c r="C5936" s="1244" t="s">
        <v>9662</v>
      </c>
      <c r="D5936" s="1352">
        <v>9062.92</v>
      </c>
    </row>
    <row r="5937" spans="1:4" s="977" customFormat="1" ht="18" customHeight="1" x14ac:dyDescent="0.2">
      <c r="A5937" s="1351" t="s">
        <v>10279</v>
      </c>
      <c r="B5937" s="1244" t="s">
        <v>9661</v>
      </c>
      <c r="C5937" s="1244" t="s">
        <v>9662</v>
      </c>
      <c r="D5937" s="1352">
        <v>9062.92</v>
      </c>
    </row>
    <row r="5938" spans="1:4" s="977" customFormat="1" ht="18" customHeight="1" x14ac:dyDescent="0.2">
      <c r="A5938" s="1351" t="s">
        <v>10280</v>
      </c>
      <c r="B5938" s="1244" t="s">
        <v>10281</v>
      </c>
      <c r="C5938" s="1244" t="s">
        <v>10282</v>
      </c>
      <c r="D5938" s="1352">
        <v>1</v>
      </c>
    </row>
    <row r="5939" spans="1:4" s="977" customFormat="1" ht="18" customHeight="1" x14ac:dyDescent="0.2">
      <c r="A5939" s="1351" t="s">
        <v>10283</v>
      </c>
      <c r="B5939" s="1244" t="s">
        <v>10284</v>
      </c>
      <c r="C5939" s="1244" t="s">
        <v>10285</v>
      </c>
      <c r="D5939" s="1352">
        <v>1546.75</v>
      </c>
    </row>
    <row r="5940" spans="1:4" s="977" customFormat="1" ht="18" customHeight="1" x14ac:dyDescent="0.2">
      <c r="A5940" s="1351" t="s">
        <v>10286</v>
      </c>
      <c r="B5940" s="1244" t="s">
        <v>9661</v>
      </c>
      <c r="C5940" s="1244" t="s">
        <v>9662</v>
      </c>
      <c r="D5940" s="1352">
        <v>9062.92</v>
      </c>
    </row>
    <row r="5941" spans="1:4" s="977" customFormat="1" ht="18" customHeight="1" x14ac:dyDescent="0.2">
      <c r="A5941" s="1351" t="s">
        <v>10287</v>
      </c>
      <c r="B5941" s="1244" t="s">
        <v>9661</v>
      </c>
      <c r="C5941" s="1244" t="s">
        <v>9662</v>
      </c>
      <c r="D5941" s="1352">
        <v>9062.92</v>
      </c>
    </row>
    <row r="5942" spans="1:4" s="977" customFormat="1" ht="18" customHeight="1" x14ac:dyDescent="0.2">
      <c r="A5942" s="1351" t="s">
        <v>10288</v>
      </c>
      <c r="B5942" s="1244" t="s">
        <v>9661</v>
      </c>
      <c r="C5942" s="1244" t="s">
        <v>9662</v>
      </c>
      <c r="D5942" s="1352">
        <v>9062.92</v>
      </c>
    </row>
    <row r="5943" spans="1:4" s="977" customFormat="1" ht="18" customHeight="1" x14ac:dyDescent="0.2">
      <c r="A5943" s="1351" t="s">
        <v>10289</v>
      </c>
      <c r="B5943" s="1244" t="s">
        <v>9661</v>
      </c>
      <c r="C5943" s="1244" t="s">
        <v>9662</v>
      </c>
      <c r="D5943" s="1352">
        <v>9062.92</v>
      </c>
    </row>
    <row r="5944" spans="1:4" s="977" customFormat="1" ht="18" customHeight="1" x14ac:dyDescent="0.2">
      <c r="A5944" s="1351" t="s">
        <v>10290</v>
      </c>
      <c r="B5944" s="1244" t="s">
        <v>9661</v>
      </c>
      <c r="C5944" s="1244" t="s">
        <v>9662</v>
      </c>
      <c r="D5944" s="1352">
        <v>9062.92</v>
      </c>
    </row>
    <row r="5945" spans="1:4" s="977" customFormat="1" ht="18" customHeight="1" x14ac:dyDescent="0.2">
      <c r="A5945" s="1351" t="s">
        <v>10291</v>
      </c>
      <c r="B5945" s="1244" t="s">
        <v>9661</v>
      </c>
      <c r="C5945" s="1244" t="s">
        <v>9662</v>
      </c>
      <c r="D5945" s="1352">
        <v>9062.92</v>
      </c>
    </row>
    <row r="5946" spans="1:4" s="977" customFormat="1" ht="18" customHeight="1" x14ac:dyDescent="0.2">
      <c r="A5946" s="1351" t="s">
        <v>10292</v>
      </c>
      <c r="B5946" s="1244" t="s">
        <v>9661</v>
      </c>
      <c r="C5946" s="1244" t="s">
        <v>9662</v>
      </c>
      <c r="D5946" s="1352">
        <v>9062.92</v>
      </c>
    </row>
    <row r="5947" spans="1:4" s="977" customFormat="1" ht="18" customHeight="1" x14ac:dyDescent="0.2">
      <c r="A5947" s="1351" t="s">
        <v>10293</v>
      </c>
      <c r="B5947" s="1244" t="s">
        <v>9661</v>
      </c>
      <c r="C5947" s="1244" t="s">
        <v>9662</v>
      </c>
      <c r="D5947" s="1352">
        <v>9062.92</v>
      </c>
    </row>
    <row r="5948" spans="1:4" s="977" customFormat="1" ht="18" customHeight="1" x14ac:dyDescent="0.2">
      <c r="A5948" s="1351" t="s">
        <v>10294</v>
      </c>
      <c r="B5948" s="1244" t="s">
        <v>9661</v>
      </c>
      <c r="C5948" s="1244" t="s">
        <v>9662</v>
      </c>
      <c r="D5948" s="1352">
        <v>9062.92</v>
      </c>
    </row>
    <row r="5949" spans="1:4" s="977" customFormat="1" ht="18" customHeight="1" x14ac:dyDescent="0.2">
      <c r="A5949" s="1351" t="s">
        <v>10295</v>
      </c>
      <c r="B5949" s="1244" t="s">
        <v>9661</v>
      </c>
      <c r="C5949" s="1244" t="s">
        <v>9662</v>
      </c>
      <c r="D5949" s="1352">
        <v>9062.92</v>
      </c>
    </row>
    <row r="5950" spans="1:4" s="977" customFormat="1" ht="18" customHeight="1" x14ac:dyDescent="0.2">
      <c r="A5950" s="1351" t="s">
        <v>10296</v>
      </c>
      <c r="B5950" s="1244" t="s">
        <v>9661</v>
      </c>
      <c r="C5950" s="1244" t="s">
        <v>9662</v>
      </c>
      <c r="D5950" s="1352">
        <v>9062.92</v>
      </c>
    </row>
    <row r="5951" spans="1:4" s="977" customFormat="1" ht="18" customHeight="1" x14ac:dyDescent="0.2">
      <c r="A5951" s="1351" t="s">
        <v>10297</v>
      </c>
      <c r="B5951" s="1244" t="s">
        <v>9661</v>
      </c>
      <c r="C5951" s="1244" t="s">
        <v>9662</v>
      </c>
      <c r="D5951" s="1352">
        <v>9062.92</v>
      </c>
    </row>
    <row r="5952" spans="1:4" s="977" customFormat="1" ht="18" customHeight="1" x14ac:dyDescent="0.2">
      <c r="A5952" s="1351" t="s">
        <v>10298</v>
      </c>
      <c r="B5952" s="1244" t="s">
        <v>9661</v>
      </c>
      <c r="C5952" s="1244" t="s">
        <v>9662</v>
      </c>
      <c r="D5952" s="1352">
        <v>9062.92</v>
      </c>
    </row>
    <row r="5953" spans="1:4" s="977" customFormat="1" ht="18" customHeight="1" x14ac:dyDescent="0.2">
      <c r="A5953" s="1351" t="s">
        <v>10299</v>
      </c>
      <c r="B5953" s="1244" t="s">
        <v>9661</v>
      </c>
      <c r="C5953" s="1244" t="s">
        <v>9662</v>
      </c>
      <c r="D5953" s="1352">
        <v>9062.92</v>
      </c>
    </row>
    <row r="5954" spans="1:4" s="977" customFormat="1" ht="18" customHeight="1" x14ac:dyDescent="0.2">
      <c r="A5954" s="1351" t="s">
        <v>10300</v>
      </c>
      <c r="B5954" s="1244" t="s">
        <v>9661</v>
      </c>
      <c r="C5954" s="1244" t="s">
        <v>9662</v>
      </c>
      <c r="D5954" s="1352">
        <v>9062.92</v>
      </c>
    </row>
    <row r="5955" spans="1:4" s="977" customFormat="1" ht="18" customHeight="1" x14ac:dyDescent="0.2">
      <c r="A5955" s="1351" t="s">
        <v>10301</v>
      </c>
      <c r="B5955" s="1244" t="s">
        <v>9661</v>
      </c>
      <c r="C5955" s="1244" t="s">
        <v>9662</v>
      </c>
      <c r="D5955" s="1352">
        <v>9062.92</v>
      </c>
    </row>
    <row r="5956" spans="1:4" s="977" customFormat="1" ht="18" customHeight="1" x14ac:dyDescent="0.2">
      <c r="A5956" s="1351" t="s">
        <v>10302</v>
      </c>
      <c r="B5956" s="1244" t="s">
        <v>9661</v>
      </c>
      <c r="C5956" s="1244" t="s">
        <v>9662</v>
      </c>
      <c r="D5956" s="1352">
        <v>9062.92</v>
      </c>
    </row>
    <row r="5957" spans="1:4" s="977" customFormat="1" ht="18" customHeight="1" x14ac:dyDescent="0.2">
      <c r="A5957" s="1351" t="s">
        <v>10303</v>
      </c>
      <c r="B5957" s="1244" t="s">
        <v>9661</v>
      </c>
      <c r="C5957" s="1244" t="s">
        <v>9662</v>
      </c>
      <c r="D5957" s="1352">
        <v>9062.92</v>
      </c>
    </row>
    <row r="5958" spans="1:4" s="977" customFormat="1" ht="18" customHeight="1" x14ac:dyDescent="0.2">
      <c r="A5958" s="1351" t="s">
        <v>10304</v>
      </c>
      <c r="B5958" s="1244" t="s">
        <v>9661</v>
      </c>
      <c r="C5958" s="1244" t="s">
        <v>9662</v>
      </c>
      <c r="D5958" s="1352">
        <v>9062.92</v>
      </c>
    </row>
    <row r="5959" spans="1:4" s="977" customFormat="1" ht="18" customHeight="1" x14ac:dyDescent="0.2">
      <c r="A5959" s="1351" t="s">
        <v>10305</v>
      </c>
      <c r="B5959" s="1244" t="s">
        <v>9661</v>
      </c>
      <c r="C5959" s="1244" t="s">
        <v>9662</v>
      </c>
      <c r="D5959" s="1352">
        <v>9062.92</v>
      </c>
    </row>
    <row r="5960" spans="1:4" s="977" customFormat="1" ht="18" customHeight="1" x14ac:dyDescent="0.2">
      <c r="A5960" s="1351" t="s">
        <v>10306</v>
      </c>
      <c r="B5960" s="1244" t="s">
        <v>10167</v>
      </c>
      <c r="C5960" s="1244" t="s">
        <v>10168</v>
      </c>
      <c r="D5960" s="1352">
        <v>4543.6499999999996</v>
      </c>
    </row>
    <row r="5961" spans="1:4" s="977" customFormat="1" ht="18" customHeight="1" x14ac:dyDescent="0.2">
      <c r="A5961" s="1351" t="s">
        <v>10307</v>
      </c>
      <c r="B5961" s="1244" t="s">
        <v>9661</v>
      </c>
      <c r="C5961" s="1244" t="s">
        <v>9662</v>
      </c>
      <c r="D5961" s="1352">
        <v>9062.92</v>
      </c>
    </row>
    <row r="5962" spans="1:4" s="977" customFormat="1" ht="18" customHeight="1" x14ac:dyDescent="0.2">
      <c r="A5962" s="1351" t="s">
        <v>10308</v>
      </c>
      <c r="B5962" s="1244" t="s">
        <v>9661</v>
      </c>
      <c r="C5962" s="1244" t="s">
        <v>9662</v>
      </c>
      <c r="D5962" s="1352">
        <v>9062.92</v>
      </c>
    </row>
    <row r="5963" spans="1:4" s="977" customFormat="1" ht="18" customHeight="1" x14ac:dyDescent="0.2">
      <c r="A5963" s="1351" t="s">
        <v>10309</v>
      </c>
      <c r="B5963" s="1244" t="s">
        <v>9661</v>
      </c>
      <c r="C5963" s="1244" t="s">
        <v>9662</v>
      </c>
      <c r="D5963" s="1352">
        <v>9062.92</v>
      </c>
    </row>
    <row r="5964" spans="1:4" s="977" customFormat="1" ht="18" customHeight="1" x14ac:dyDescent="0.2">
      <c r="A5964" s="1351" t="s">
        <v>10310</v>
      </c>
      <c r="B5964" s="1244" t="s">
        <v>9661</v>
      </c>
      <c r="C5964" s="1244" t="s">
        <v>9662</v>
      </c>
      <c r="D5964" s="1352">
        <v>9062.92</v>
      </c>
    </row>
    <row r="5965" spans="1:4" s="977" customFormat="1" ht="18" customHeight="1" x14ac:dyDescent="0.2">
      <c r="A5965" s="1351" t="s">
        <v>10311</v>
      </c>
      <c r="B5965" s="1244" t="s">
        <v>9661</v>
      </c>
      <c r="C5965" s="1244" t="s">
        <v>9662</v>
      </c>
      <c r="D5965" s="1352">
        <v>9062.92</v>
      </c>
    </row>
    <row r="5966" spans="1:4" s="977" customFormat="1" ht="18" customHeight="1" x14ac:dyDescent="0.2">
      <c r="A5966" s="1351" t="s">
        <v>10312</v>
      </c>
      <c r="B5966" s="1244" t="s">
        <v>9661</v>
      </c>
      <c r="C5966" s="1244" t="s">
        <v>9662</v>
      </c>
      <c r="D5966" s="1352">
        <v>9062.92</v>
      </c>
    </row>
    <row r="5967" spans="1:4" s="977" customFormat="1" ht="18" customHeight="1" x14ac:dyDescent="0.2">
      <c r="A5967" s="1351" t="s">
        <v>10313</v>
      </c>
      <c r="B5967" s="1244" t="s">
        <v>9661</v>
      </c>
      <c r="C5967" s="1244" t="s">
        <v>9662</v>
      </c>
      <c r="D5967" s="1352">
        <v>9062.92</v>
      </c>
    </row>
    <row r="5968" spans="1:4" s="977" customFormat="1" ht="18" customHeight="1" x14ac:dyDescent="0.2">
      <c r="A5968" s="1351" t="s">
        <v>10314</v>
      </c>
      <c r="B5968" s="1244" t="s">
        <v>10315</v>
      </c>
      <c r="C5968" s="1244" t="s">
        <v>9900</v>
      </c>
      <c r="D5968" s="1352">
        <v>3160</v>
      </c>
    </row>
    <row r="5969" spans="1:4" s="977" customFormat="1" ht="18" customHeight="1" x14ac:dyDescent="0.2">
      <c r="A5969" s="1351" t="s">
        <v>10316</v>
      </c>
      <c r="B5969" s="1244" t="s">
        <v>10315</v>
      </c>
      <c r="C5969" s="1244" t="s">
        <v>9900</v>
      </c>
      <c r="D5969" s="1352">
        <v>3160</v>
      </c>
    </row>
    <row r="5970" spans="1:4" s="977" customFormat="1" ht="18" customHeight="1" x14ac:dyDescent="0.2">
      <c r="A5970" s="1351" t="s">
        <v>10317</v>
      </c>
      <c r="B5970" s="1244" t="s">
        <v>10315</v>
      </c>
      <c r="C5970" s="1244" t="s">
        <v>9900</v>
      </c>
      <c r="D5970" s="1352">
        <v>3160</v>
      </c>
    </row>
    <row r="5971" spans="1:4" s="977" customFormat="1" ht="18" customHeight="1" x14ac:dyDescent="0.2">
      <c r="A5971" s="1351" t="s">
        <v>10318</v>
      </c>
      <c r="B5971" s="1244" t="s">
        <v>10315</v>
      </c>
      <c r="C5971" s="1244" t="s">
        <v>9900</v>
      </c>
      <c r="D5971" s="1352">
        <v>3160</v>
      </c>
    </row>
    <row r="5972" spans="1:4" s="977" customFormat="1" ht="18" customHeight="1" x14ac:dyDescent="0.2">
      <c r="A5972" s="1351" t="s">
        <v>10319</v>
      </c>
      <c r="B5972" s="1244" t="s">
        <v>10315</v>
      </c>
      <c r="C5972" s="1244" t="s">
        <v>9900</v>
      </c>
      <c r="D5972" s="1352">
        <v>3160</v>
      </c>
    </row>
    <row r="5973" spans="1:4" s="977" customFormat="1" ht="18" customHeight="1" x14ac:dyDescent="0.2">
      <c r="A5973" s="1351" t="s">
        <v>10320</v>
      </c>
      <c r="B5973" s="1244" t="s">
        <v>10315</v>
      </c>
      <c r="C5973" s="1244" t="s">
        <v>9900</v>
      </c>
      <c r="D5973" s="1352">
        <v>3160</v>
      </c>
    </row>
    <row r="5974" spans="1:4" s="977" customFormat="1" ht="18" customHeight="1" x14ac:dyDescent="0.2">
      <c r="A5974" s="1351" t="s">
        <v>10321</v>
      </c>
      <c r="B5974" s="1244" t="s">
        <v>10315</v>
      </c>
      <c r="C5974" s="1244" t="s">
        <v>9900</v>
      </c>
      <c r="D5974" s="1352">
        <v>3160</v>
      </c>
    </row>
    <row r="5975" spans="1:4" s="977" customFormat="1" ht="18" customHeight="1" x14ac:dyDescent="0.2">
      <c r="A5975" s="1351" t="s">
        <v>10322</v>
      </c>
      <c r="B5975" s="1244" t="s">
        <v>10315</v>
      </c>
      <c r="C5975" s="1244" t="s">
        <v>9900</v>
      </c>
      <c r="D5975" s="1352">
        <v>3160</v>
      </c>
    </row>
    <row r="5976" spans="1:4" s="977" customFormat="1" ht="18" customHeight="1" x14ac:dyDescent="0.2">
      <c r="A5976" s="1351" t="s">
        <v>10323</v>
      </c>
      <c r="B5976" s="1244" t="s">
        <v>10315</v>
      </c>
      <c r="C5976" s="1244" t="s">
        <v>9900</v>
      </c>
      <c r="D5976" s="1352">
        <v>3160</v>
      </c>
    </row>
    <row r="5977" spans="1:4" s="977" customFormat="1" ht="18" customHeight="1" x14ac:dyDescent="0.2">
      <c r="A5977" s="1351" t="s">
        <v>10324</v>
      </c>
      <c r="B5977" s="1244" t="s">
        <v>10315</v>
      </c>
      <c r="C5977" s="1244" t="s">
        <v>9900</v>
      </c>
      <c r="D5977" s="1352">
        <v>3160</v>
      </c>
    </row>
    <row r="5978" spans="1:4" s="977" customFormat="1" ht="18" customHeight="1" x14ac:dyDescent="0.2">
      <c r="A5978" s="1351" t="s">
        <v>10325</v>
      </c>
      <c r="B5978" s="1244" t="s">
        <v>10315</v>
      </c>
      <c r="C5978" s="1244" t="s">
        <v>9900</v>
      </c>
      <c r="D5978" s="1352">
        <v>3160</v>
      </c>
    </row>
    <row r="5979" spans="1:4" s="977" customFormat="1" ht="18" customHeight="1" x14ac:dyDescent="0.2">
      <c r="A5979" s="1351" t="s">
        <v>10326</v>
      </c>
      <c r="B5979" s="1244" t="s">
        <v>10315</v>
      </c>
      <c r="C5979" s="1244" t="s">
        <v>9900</v>
      </c>
      <c r="D5979" s="1352">
        <v>3160</v>
      </c>
    </row>
    <row r="5980" spans="1:4" s="977" customFormat="1" ht="18" customHeight="1" x14ac:dyDescent="0.2">
      <c r="A5980" s="1351" t="s">
        <v>10327</v>
      </c>
      <c r="B5980" s="1244" t="s">
        <v>10315</v>
      </c>
      <c r="C5980" s="1244" t="s">
        <v>9900</v>
      </c>
      <c r="D5980" s="1352">
        <v>3160</v>
      </c>
    </row>
    <row r="5981" spans="1:4" s="977" customFormat="1" ht="18" customHeight="1" x14ac:dyDescent="0.2">
      <c r="A5981" s="1351" t="s">
        <v>10328</v>
      </c>
      <c r="B5981" s="1244" t="s">
        <v>9578</v>
      </c>
      <c r="C5981" s="1244" t="s">
        <v>9579</v>
      </c>
      <c r="D5981" s="1352">
        <v>4459.7</v>
      </c>
    </row>
    <row r="5982" spans="1:4" s="977" customFormat="1" ht="18" customHeight="1" x14ac:dyDescent="0.2">
      <c r="A5982" s="1351" t="s">
        <v>10329</v>
      </c>
      <c r="B5982" s="1244" t="s">
        <v>10315</v>
      </c>
      <c r="C5982" s="1244" t="s">
        <v>9900</v>
      </c>
      <c r="D5982" s="1352">
        <v>3160</v>
      </c>
    </row>
    <row r="5983" spans="1:4" s="977" customFormat="1" ht="18" customHeight="1" x14ac:dyDescent="0.2">
      <c r="A5983" s="1351" t="s">
        <v>10330</v>
      </c>
      <c r="B5983" s="1244" t="s">
        <v>10315</v>
      </c>
      <c r="C5983" s="1244" t="s">
        <v>9900</v>
      </c>
      <c r="D5983" s="1352">
        <v>3160</v>
      </c>
    </row>
    <row r="5984" spans="1:4" s="977" customFormat="1" ht="18" customHeight="1" x14ac:dyDescent="0.2">
      <c r="A5984" s="1351" t="s">
        <v>10331</v>
      </c>
      <c r="B5984" s="1244" t="s">
        <v>10315</v>
      </c>
      <c r="C5984" s="1244" t="s">
        <v>9900</v>
      </c>
      <c r="D5984" s="1352">
        <v>3160</v>
      </c>
    </row>
    <row r="5985" spans="1:4" s="977" customFormat="1" ht="18" customHeight="1" x14ac:dyDescent="0.2">
      <c r="A5985" s="1351" t="s">
        <v>10332</v>
      </c>
      <c r="B5985" s="1244" t="s">
        <v>10315</v>
      </c>
      <c r="C5985" s="1244" t="s">
        <v>9900</v>
      </c>
      <c r="D5985" s="1352">
        <v>3160</v>
      </c>
    </row>
    <row r="5986" spans="1:4" s="977" customFormat="1" ht="18" customHeight="1" x14ac:dyDescent="0.2">
      <c r="A5986" s="1351" t="s">
        <v>10333</v>
      </c>
      <c r="B5986" s="1244" t="s">
        <v>10315</v>
      </c>
      <c r="C5986" s="1244" t="s">
        <v>9900</v>
      </c>
      <c r="D5986" s="1352">
        <v>3160</v>
      </c>
    </row>
    <row r="5987" spans="1:4" s="977" customFormat="1" ht="18" customHeight="1" x14ac:dyDescent="0.2">
      <c r="A5987" s="1351" t="s">
        <v>10334</v>
      </c>
      <c r="B5987" s="1244" t="s">
        <v>10315</v>
      </c>
      <c r="C5987" s="1244" t="s">
        <v>9900</v>
      </c>
      <c r="D5987" s="1352">
        <v>3160</v>
      </c>
    </row>
    <row r="5988" spans="1:4" s="977" customFormat="1" ht="18" customHeight="1" x14ac:dyDescent="0.2">
      <c r="A5988" s="1351" t="s">
        <v>10335</v>
      </c>
      <c r="B5988" s="1244" t="s">
        <v>10315</v>
      </c>
      <c r="C5988" s="1244" t="s">
        <v>9900</v>
      </c>
      <c r="D5988" s="1352">
        <v>3160</v>
      </c>
    </row>
    <row r="5989" spans="1:4" s="977" customFormat="1" ht="18" customHeight="1" x14ac:dyDescent="0.2">
      <c r="A5989" s="1351" t="s">
        <v>10336</v>
      </c>
      <c r="B5989" s="1244" t="s">
        <v>10315</v>
      </c>
      <c r="C5989" s="1244" t="s">
        <v>9900</v>
      </c>
      <c r="D5989" s="1352">
        <v>3160</v>
      </c>
    </row>
    <row r="5990" spans="1:4" s="977" customFormat="1" ht="18" customHeight="1" x14ac:dyDescent="0.2">
      <c r="A5990" s="1351" t="s">
        <v>10337</v>
      </c>
      <c r="B5990" s="1244" t="s">
        <v>10315</v>
      </c>
      <c r="C5990" s="1244" t="s">
        <v>9900</v>
      </c>
      <c r="D5990" s="1352">
        <v>3160</v>
      </c>
    </row>
    <row r="5991" spans="1:4" s="977" customFormat="1" ht="18" customHeight="1" x14ac:dyDescent="0.2">
      <c r="A5991" s="1351" t="s">
        <v>10338</v>
      </c>
      <c r="B5991" s="1244" t="s">
        <v>10315</v>
      </c>
      <c r="C5991" s="1244" t="s">
        <v>9900</v>
      </c>
      <c r="D5991" s="1352">
        <v>3160</v>
      </c>
    </row>
    <row r="5992" spans="1:4" s="977" customFormat="1" ht="18" customHeight="1" x14ac:dyDescent="0.2">
      <c r="A5992" s="1351" t="s">
        <v>10339</v>
      </c>
      <c r="B5992" s="1244" t="s">
        <v>10284</v>
      </c>
      <c r="C5992" s="1244" t="s">
        <v>10285</v>
      </c>
      <c r="D5992" s="1352">
        <v>1649.85</v>
      </c>
    </row>
    <row r="5993" spans="1:4" s="977" customFormat="1" ht="18" customHeight="1" x14ac:dyDescent="0.2">
      <c r="A5993" s="1351" t="s">
        <v>10340</v>
      </c>
      <c r="B5993" s="1244" t="s">
        <v>10315</v>
      </c>
      <c r="C5993" s="1244" t="s">
        <v>9900</v>
      </c>
      <c r="D5993" s="1352">
        <v>3160</v>
      </c>
    </row>
    <row r="5994" spans="1:4" s="977" customFormat="1" ht="18" customHeight="1" x14ac:dyDescent="0.2">
      <c r="A5994" s="1351" t="s">
        <v>10341</v>
      </c>
      <c r="B5994" s="1244" t="s">
        <v>10315</v>
      </c>
      <c r="C5994" s="1244" t="s">
        <v>9900</v>
      </c>
      <c r="D5994" s="1352">
        <v>3160</v>
      </c>
    </row>
    <row r="5995" spans="1:4" s="977" customFormat="1" ht="18" customHeight="1" x14ac:dyDescent="0.2">
      <c r="A5995" s="1351" t="s">
        <v>10342</v>
      </c>
      <c r="B5995" s="1244" t="s">
        <v>10315</v>
      </c>
      <c r="C5995" s="1244" t="s">
        <v>9900</v>
      </c>
      <c r="D5995" s="1352">
        <v>3160</v>
      </c>
    </row>
    <row r="5996" spans="1:4" s="977" customFormat="1" ht="18" customHeight="1" x14ac:dyDescent="0.2">
      <c r="A5996" s="1351" t="s">
        <v>10343</v>
      </c>
      <c r="B5996" s="1244" t="s">
        <v>10315</v>
      </c>
      <c r="C5996" s="1244" t="s">
        <v>9900</v>
      </c>
      <c r="D5996" s="1352">
        <v>3160</v>
      </c>
    </row>
    <row r="5997" spans="1:4" s="977" customFormat="1" ht="18" customHeight="1" x14ac:dyDescent="0.2">
      <c r="A5997" s="1351" t="s">
        <v>10344</v>
      </c>
      <c r="B5997" s="1244" t="s">
        <v>10315</v>
      </c>
      <c r="C5997" s="1244" t="s">
        <v>9900</v>
      </c>
      <c r="D5997" s="1352">
        <v>3160</v>
      </c>
    </row>
    <row r="5998" spans="1:4" s="977" customFormat="1" ht="18" customHeight="1" x14ac:dyDescent="0.2">
      <c r="A5998" s="1351" t="s">
        <v>10345</v>
      </c>
      <c r="B5998" s="1244" t="s">
        <v>10315</v>
      </c>
      <c r="C5998" s="1244" t="s">
        <v>9900</v>
      </c>
      <c r="D5998" s="1352">
        <v>3160</v>
      </c>
    </row>
    <row r="5999" spans="1:4" s="977" customFormat="1" ht="18" customHeight="1" x14ac:dyDescent="0.2">
      <c r="A5999" s="1351" t="s">
        <v>10346</v>
      </c>
      <c r="B5999" s="1244" t="s">
        <v>10315</v>
      </c>
      <c r="C5999" s="1244" t="s">
        <v>9900</v>
      </c>
      <c r="D5999" s="1352">
        <v>3160</v>
      </c>
    </row>
    <row r="6000" spans="1:4" s="977" customFormat="1" ht="18" customHeight="1" x14ac:dyDescent="0.2">
      <c r="A6000" s="1351" t="s">
        <v>10347</v>
      </c>
      <c r="B6000" s="1244" t="s">
        <v>10315</v>
      </c>
      <c r="C6000" s="1244" t="s">
        <v>9900</v>
      </c>
      <c r="D6000" s="1352">
        <v>3160</v>
      </c>
    </row>
    <row r="6001" spans="1:4" s="977" customFormat="1" ht="18" customHeight="1" x14ac:dyDescent="0.2">
      <c r="A6001" s="1351" t="s">
        <v>10348</v>
      </c>
      <c r="B6001" s="1244" t="s">
        <v>10315</v>
      </c>
      <c r="C6001" s="1244" t="s">
        <v>9900</v>
      </c>
      <c r="D6001" s="1352">
        <v>3160</v>
      </c>
    </row>
    <row r="6002" spans="1:4" s="977" customFormat="1" ht="18" customHeight="1" x14ac:dyDescent="0.2">
      <c r="A6002" s="1351" t="s">
        <v>10349</v>
      </c>
      <c r="B6002" s="1244" t="s">
        <v>10315</v>
      </c>
      <c r="C6002" s="1244" t="s">
        <v>9900</v>
      </c>
      <c r="D6002" s="1352">
        <v>3160</v>
      </c>
    </row>
    <row r="6003" spans="1:4" s="977" customFormat="1" ht="18" customHeight="1" x14ac:dyDescent="0.2">
      <c r="A6003" s="1351" t="s">
        <v>10350</v>
      </c>
      <c r="B6003" s="1244" t="s">
        <v>4954</v>
      </c>
      <c r="C6003" s="1244" t="s">
        <v>4955</v>
      </c>
      <c r="D6003" s="1352">
        <v>747.5</v>
      </c>
    </row>
    <row r="6004" spans="1:4" s="977" customFormat="1" ht="18" customHeight="1" x14ac:dyDescent="0.2">
      <c r="A6004" s="1351" t="s">
        <v>10351</v>
      </c>
      <c r="B6004" s="1244" t="s">
        <v>10315</v>
      </c>
      <c r="C6004" s="1244" t="s">
        <v>9900</v>
      </c>
      <c r="D6004" s="1352">
        <v>3160</v>
      </c>
    </row>
    <row r="6005" spans="1:4" s="977" customFormat="1" ht="18" customHeight="1" x14ac:dyDescent="0.2">
      <c r="A6005" s="1351" t="s">
        <v>10352</v>
      </c>
      <c r="B6005" s="1244" t="s">
        <v>10315</v>
      </c>
      <c r="C6005" s="1244" t="s">
        <v>9900</v>
      </c>
      <c r="D6005" s="1352">
        <v>3160</v>
      </c>
    </row>
    <row r="6006" spans="1:4" s="977" customFormat="1" ht="18" customHeight="1" x14ac:dyDescent="0.2">
      <c r="A6006" s="1351" t="s">
        <v>10353</v>
      </c>
      <c r="B6006" s="1244" t="s">
        <v>10315</v>
      </c>
      <c r="C6006" s="1244" t="s">
        <v>9900</v>
      </c>
      <c r="D6006" s="1352">
        <v>3160</v>
      </c>
    </row>
    <row r="6007" spans="1:4" s="977" customFormat="1" ht="18" customHeight="1" x14ac:dyDescent="0.2">
      <c r="A6007" s="1351" t="s">
        <v>10354</v>
      </c>
      <c r="B6007" s="1244" t="s">
        <v>10315</v>
      </c>
      <c r="C6007" s="1244" t="s">
        <v>9900</v>
      </c>
      <c r="D6007" s="1352">
        <v>3160</v>
      </c>
    </row>
    <row r="6008" spans="1:4" s="977" customFormat="1" ht="18" customHeight="1" x14ac:dyDescent="0.2">
      <c r="A6008" s="1351" t="s">
        <v>10355</v>
      </c>
      <c r="B6008" s="1244" t="s">
        <v>10315</v>
      </c>
      <c r="C6008" s="1244" t="s">
        <v>9900</v>
      </c>
      <c r="D6008" s="1352">
        <v>3160</v>
      </c>
    </row>
    <row r="6009" spans="1:4" s="977" customFormat="1" ht="18" customHeight="1" x14ac:dyDescent="0.2">
      <c r="A6009" s="1351" t="s">
        <v>10356</v>
      </c>
      <c r="B6009" s="1244" t="s">
        <v>10315</v>
      </c>
      <c r="C6009" s="1244" t="s">
        <v>9900</v>
      </c>
      <c r="D6009" s="1352">
        <v>3160</v>
      </c>
    </row>
    <row r="6010" spans="1:4" s="977" customFormat="1" ht="18" customHeight="1" x14ac:dyDescent="0.2">
      <c r="A6010" s="1351" t="s">
        <v>10357</v>
      </c>
      <c r="B6010" s="1244" t="s">
        <v>10315</v>
      </c>
      <c r="C6010" s="1244" t="s">
        <v>9900</v>
      </c>
      <c r="D6010" s="1352">
        <v>3160</v>
      </c>
    </row>
    <row r="6011" spans="1:4" s="977" customFormat="1" ht="18" customHeight="1" x14ac:dyDescent="0.2">
      <c r="A6011" s="1351" t="s">
        <v>10358</v>
      </c>
      <c r="B6011" s="1244" t="s">
        <v>10315</v>
      </c>
      <c r="C6011" s="1244" t="s">
        <v>9900</v>
      </c>
      <c r="D6011" s="1352">
        <v>3160</v>
      </c>
    </row>
    <row r="6012" spans="1:4" s="977" customFormat="1" ht="18" customHeight="1" x14ac:dyDescent="0.2">
      <c r="A6012" s="1351" t="s">
        <v>10359</v>
      </c>
      <c r="B6012" s="1244" t="s">
        <v>10315</v>
      </c>
      <c r="C6012" s="1244" t="s">
        <v>9900</v>
      </c>
      <c r="D6012" s="1352">
        <v>3160</v>
      </c>
    </row>
    <row r="6013" spans="1:4" s="977" customFormat="1" ht="18" customHeight="1" x14ac:dyDescent="0.2">
      <c r="A6013" s="1351" t="s">
        <v>10360</v>
      </c>
      <c r="B6013" s="1244" t="s">
        <v>10315</v>
      </c>
      <c r="C6013" s="1244" t="s">
        <v>9900</v>
      </c>
      <c r="D6013" s="1352">
        <v>3160</v>
      </c>
    </row>
    <row r="6014" spans="1:4" s="977" customFormat="1" ht="18" customHeight="1" x14ac:dyDescent="0.2">
      <c r="A6014" s="1351" t="s">
        <v>10361</v>
      </c>
      <c r="B6014" s="1244" t="s">
        <v>10315</v>
      </c>
      <c r="C6014" s="1244" t="s">
        <v>9900</v>
      </c>
      <c r="D6014" s="1352">
        <v>3160</v>
      </c>
    </row>
    <row r="6015" spans="1:4" s="977" customFormat="1" ht="18" customHeight="1" x14ac:dyDescent="0.2">
      <c r="A6015" s="1351" t="s">
        <v>10362</v>
      </c>
      <c r="B6015" s="1244" t="s">
        <v>10315</v>
      </c>
      <c r="C6015" s="1244" t="s">
        <v>9900</v>
      </c>
      <c r="D6015" s="1352">
        <v>3160</v>
      </c>
    </row>
    <row r="6016" spans="1:4" s="977" customFormat="1" ht="18" customHeight="1" x14ac:dyDescent="0.2">
      <c r="A6016" s="1351" t="s">
        <v>10363</v>
      </c>
      <c r="B6016" s="1244" t="s">
        <v>10315</v>
      </c>
      <c r="C6016" s="1244" t="s">
        <v>9900</v>
      </c>
      <c r="D6016" s="1352">
        <v>3160</v>
      </c>
    </row>
    <row r="6017" spans="1:4" s="977" customFormat="1" ht="18" customHeight="1" x14ac:dyDescent="0.2">
      <c r="A6017" s="1351" t="s">
        <v>10364</v>
      </c>
      <c r="B6017" s="1244" t="s">
        <v>10315</v>
      </c>
      <c r="C6017" s="1244" t="s">
        <v>9900</v>
      </c>
      <c r="D6017" s="1352">
        <v>3160</v>
      </c>
    </row>
    <row r="6018" spans="1:4" s="977" customFormat="1" ht="18" customHeight="1" x14ac:dyDescent="0.2">
      <c r="A6018" s="1351" t="s">
        <v>10365</v>
      </c>
      <c r="B6018" s="1244" t="s">
        <v>10315</v>
      </c>
      <c r="C6018" s="1244" t="s">
        <v>9900</v>
      </c>
      <c r="D6018" s="1352">
        <v>3160</v>
      </c>
    </row>
    <row r="6019" spans="1:4" s="977" customFormat="1" ht="18" customHeight="1" x14ac:dyDescent="0.2">
      <c r="A6019" s="1351" t="s">
        <v>10366</v>
      </c>
      <c r="B6019" s="1244" t="s">
        <v>10315</v>
      </c>
      <c r="C6019" s="1244" t="s">
        <v>9900</v>
      </c>
      <c r="D6019" s="1352">
        <v>3160</v>
      </c>
    </row>
    <row r="6020" spans="1:4" s="977" customFormat="1" ht="18" customHeight="1" x14ac:dyDescent="0.2">
      <c r="A6020" s="1351" t="s">
        <v>10367</v>
      </c>
      <c r="B6020" s="1244" t="s">
        <v>10315</v>
      </c>
      <c r="C6020" s="1244" t="s">
        <v>9900</v>
      </c>
      <c r="D6020" s="1352">
        <v>3160</v>
      </c>
    </row>
    <row r="6021" spans="1:4" s="977" customFormat="1" ht="18" customHeight="1" x14ac:dyDescent="0.2">
      <c r="A6021" s="1351" t="s">
        <v>10368</v>
      </c>
      <c r="B6021" s="1244" t="s">
        <v>10315</v>
      </c>
      <c r="C6021" s="1244" t="s">
        <v>9900</v>
      </c>
      <c r="D6021" s="1352">
        <v>3160</v>
      </c>
    </row>
    <row r="6022" spans="1:4" s="977" customFormat="1" ht="18" customHeight="1" x14ac:dyDescent="0.2">
      <c r="A6022" s="1351" t="s">
        <v>10369</v>
      </c>
      <c r="B6022" s="1244" t="s">
        <v>10315</v>
      </c>
      <c r="C6022" s="1244" t="s">
        <v>9900</v>
      </c>
      <c r="D6022" s="1352">
        <v>3160</v>
      </c>
    </row>
    <row r="6023" spans="1:4" s="977" customFormat="1" ht="18" customHeight="1" x14ac:dyDescent="0.2">
      <c r="A6023" s="1351" t="s">
        <v>10370</v>
      </c>
      <c r="B6023" s="1244" t="s">
        <v>10315</v>
      </c>
      <c r="C6023" s="1244" t="s">
        <v>9900</v>
      </c>
      <c r="D6023" s="1352">
        <v>3160</v>
      </c>
    </row>
    <row r="6024" spans="1:4" s="977" customFormat="1" ht="18" customHeight="1" x14ac:dyDescent="0.2">
      <c r="A6024" s="1351" t="s">
        <v>10371</v>
      </c>
      <c r="B6024" s="1244" t="s">
        <v>4954</v>
      </c>
      <c r="C6024" s="1244" t="s">
        <v>4955</v>
      </c>
      <c r="D6024" s="1352">
        <v>747.5</v>
      </c>
    </row>
    <row r="6025" spans="1:4" s="977" customFormat="1" ht="18" customHeight="1" x14ac:dyDescent="0.2">
      <c r="A6025" s="1351" t="s">
        <v>10372</v>
      </c>
      <c r="B6025" s="1244" t="s">
        <v>10315</v>
      </c>
      <c r="C6025" s="1244" t="s">
        <v>9900</v>
      </c>
      <c r="D6025" s="1352">
        <v>3160</v>
      </c>
    </row>
    <row r="6026" spans="1:4" s="977" customFormat="1" ht="18" customHeight="1" x14ac:dyDescent="0.2">
      <c r="A6026" s="1351" t="s">
        <v>10373</v>
      </c>
      <c r="B6026" s="1244" t="s">
        <v>10315</v>
      </c>
      <c r="C6026" s="1244" t="s">
        <v>9900</v>
      </c>
      <c r="D6026" s="1352">
        <v>3160</v>
      </c>
    </row>
    <row r="6027" spans="1:4" s="977" customFormat="1" ht="18" customHeight="1" x14ac:dyDescent="0.2">
      <c r="A6027" s="1351" t="s">
        <v>10374</v>
      </c>
      <c r="B6027" s="1244" t="s">
        <v>10315</v>
      </c>
      <c r="C6027" s="1244" t="s">
        <v>9900</v>
      </c>
      <c r="D6027" s="1352">
        <v>3160</v>
      </c>
    </row>
    <row r="6028" spans="1:4" s="977" customFormat="1" ht="18" customHeight="1" x14ac:dyDescent="0.2">
      <c r="A6028" s="1351" t="s">
        <v>10375</v>
      </c>
      <c r="B6028" s="1244" t="s">
        <v>10315</v>
      </c>
      <c r="C6028" s="1244" t="s">
        <v>9900</v>
      </c>
      <c r="D6028" s="1352">
        <v>3160</v>
      </c>
    </row>
    <row r="6029" spans="1:4" s="977" customFormat="1" ht="18" customHeight="1" x14ac:dyDescent="0.2">
      <c r="A6029" s="1351" t="s">
        <v>10376</v>
      </c>
      <c r="B6029" s="1244" t="s">
        <v>10315</v>
      </c>
      <c r="C6029" s="1244" t="s">
        <v>9900</v>
      </c>
      <c r="D6029" s="1352">
        <v>3160</v>
      </c>
    </row>
    <row r="6030" spans="1:4" s="977" customFormat="1" ht="18" customHeight="1" x14ac:dyDescent="0.2">
      <c r="A6030" s="1351" t="s">
        <v>10377</v>
      </c>
      <c r="B6030" s="1244" t="s">
        <v>10315</v>
      </c>
      <c r="C6030" s="1244" t="s">
        <v>9900</v>
      </c>
      <c r="D6030" s="1352">
        <v>3160</v>
      </c>
    </row>
    <row r="6031" spans="1:4" s="977" customFormat="1" ht="18" customHeight="1" x14ac:dyDescent="0.2">
      <c r="A6031" s="1351" t="s">
        <v>10378</v>
      </c>
      <c r="B6031" s="1244" t="s">
        <v>10315</v>
      </c>
      <c r="C6031" s="1244" t="s">
        <v>9900</v>
      </c>
      <c r="D6031" s="1352">
        <v>3160</v>
      </c>
    </row>
    <row r="6032" spans="1:4" s="977" customFormat="1" ht="18" customHeight="1" x14ac:dyDescent="0.2">
      <c r="A6032" s="1351" t="s">
        <v>10379</v>
      </c>
      <c r="B6032" s="1244" t="s">
        <v>10315</v>
      </c>
      <c r="C6032" s="1244" t="s">
        <v>9900</v>
      </c>
      <c r="D6032" s="1352">
        <v>3160</v>
      </c>
    </row>
    <row r="6033" spans="1:4" s="977" customFormat="1" ht="18" customHeight="1" x14ac:dyDescent="0.2">
      <c r="A6033" s="1351" t="s">
        <v>10380</v>
      </c>
      <c r="B6033" s="1244" t="s">
        <v>10315</v>
      </c>
      <c r="C6033" s="1244" t="s">
        <v>9900</v>
      </c>
      <c r="D6033" s="1352">
        <v>3160</v>
      </c>
    </row>
    <row r="6034" spans="1:4" s="977" customFormat="1" ht="18" customHeight="1" x14ac:dyDescent="0.2">
      <c r="A6034" s="1351" t="s">
        <v>10381</v>
      </c>
      <c r="B6034" s="1244" t="s">
        <v>10315</v>
      </c>
      <c r="C6034" s="1244" t="s">
        <v>9900</v>
      </c>
      <c r="D6034" s="1352">
        <v>3160</v>
      </c>
    </row>
    <row r="6035" spans="1:4" s="977" customFormat="1" ht="18" customHeight="1" x14ac:dyDescent="0.2">
      <c r="A6035" s="1351" t="s">
        <v>10382</v>
      </c>
      <c r="B6035" s="1244" t="s">
        <v>2694</v>
      </c>
      <c r="C6035" s="1244" t="s">
        <v>2695</v>
      </c>
      <c r="D6035" s="1352">
        <v>847</v>
      </c>
    </row>
    <row r="6036" spans="1:4" s="977" customFormat="1" ht="18" customHeight="1" x14ac:dyDescent="0.2">
      <c r="A6036" s="1351" t="s">
        <v>10383</v>
      </c>
      <c r="B6036" s="1244" t="s">
        <v>10315</v>
      </c>
      <c r="C6036" s="1244" t="s">
        <v>9900</v>
      </c>
      <c r="D6036" s="1352">
        <v>3160</v>
      </c>
    </row>
    <row r="6037" spans="1:4" s="977" customFormat="1" ht="18" customHeight="1" x14ac:dyDescent="0.2">
      <c r="A6037" s="1351" t="s">
        <v>10384</v>
      </c>
      <c r="B6037" s="1244" t="s">
        <v>10315</v>
      </c>
      <c r="C6037" s="1244" t="s">
        <v>9900</v>
      </c>
      <c r="D6037" s="1352">
        <v>3160</v>
      </c>
    </row>
    <row r="6038" spans="1:4" s="977" customFormat="1" ht="18" customHeight="1" x14ac:dyDescent="0.2">
      <c r="A6038" s="1351" t="s">
        <v>10385</v>
      </c>
      <c r="B6038" s="1244" t="s">
        <v>10315</v>
      </c>
      <c r="C6038" s="1244" t="s">
        <v>9900</v>
      </c>
      <c r="D6038" s="1352">
        <v>3160</v>
      </c>
    </row>
    <row r="6039" spans="1:4" s="977" customFormat="1" ht="18" customHeight="1" x14ac:dyDescent="0.2">
      <c r="A6039" s="1351" t="s">
        <v>10386</v>
      </c>
      <c r="B6039" s="1244" t="s">
        <v>10315</v>
      </c>
      <c r="C6039" s="1244" t="s">
        <v>9900</v>
      </c>
      <c r="D6039" s="1352">
        <v>3160</v>
      </c>
    </row>
    <row r="6040" spans="1:4" s="977" customFormat="1" ht="18" customHeight="1" x14ac:dyDescent="0.2">
      <c r="A6040" s="1351" t="s">
        <v>10387</v>
      </c>
      <c r="B6040" s="1244" t="s">
        <v>10315</v>
      </c>
      <c r="C6040" s="1244" t="s">
        <v>9900</v>
      </c>
      <c r="D6040" s="1352">
        <v>3160</v>
      </c>
    </row>
    <row r="6041" spans="1:4" s="977" customFormat="1" ht="18" customHeight="1" x14ac:dyDescent="0.2">
      <c r="A6041" s="1351" t="s">
        <v>10388</v>
      </c>
      <c r="B6041" s="1244" t="s">
        <v>10315</v>
      </c>
      <c r="C6041" s="1244" t="s">
        <v>9900</v>
      </c>
      <c r="D6041" s="1352">
        <v>3160</v>
      </c>
    </row>
    <row r="6042" spans="1:4" s="977" customFormat="1" ht="18" customHeight="1" x14ac:dyDescent="0.2">
      <c r="A6042" s="1351" t="s">
        <v>10389</v>
      </c>
      <c r="B6042" s="1244" t="s">
        <v>10315</v>
      </c>
      <c r="C6042" s="1244" t="s">
        <v>9900</v>
      </c>
      <c r="D6042" s="1352">
        <v>3160</v>
      </c>
    </row>
    <row r="6043" spans="1:4" s="977" customFormat="1" ht="18" customHeight="1" x14ac:dyDescent="0.2">
      <c r="A6043" s="1351" t="s">
        <v>10390</v>
      </c>
      <c r="B6043" s="1244" t="s">
        <v>10391</v>
      </c>
      <c r="C6043" s="1244" t="s">
        <v>10392</v>
      </c>
      <c r="D6043" s="1352">
        <v>8513.9500000000007</v>
      </c>
    </row>
    <row r="6044" spans="1:4" s="977" customFormat="1" ht="18" customHeight="1" x14ac:dyDescent="0.2">
      <c r="A6044" s="1351" t="s">
        <v>10393</v>
      </c>
      <c r="B6044" s="1244" t="s">
        <v>10394</v>
      </c>
      <c r="C6044" s="1244" t="s">
        <v>10395</v>
      </c>
      <c r="D6044" s="1352">
        <v>5000</v>
      </c>
    </row>
    <row r="6045" spans="1:4" s="977" customFormat="1" ht="18" customHeight="1" x14ac:dyDescent="0.2">
      <c r="A6045" s="1351" t="s">
        <v>10396</v>
      </c>
      <c r="B6045" s="1244" t="s">
        <v>10394</v>
      </c>
      <c r="C6045" s="1244" t="s">
        <v>10395</v>
      </c>
      <c r="D6045" s="1352">
        <v>5000</v>
      </c>
    </row>
    <row r="6046" spans="1:4" s="977" customFormat="1" ht="18" customHeight="1" x14ac:dyDescent="0.2">
      <c r="A6046" s="1351" t="s">
        <v>10397</v>
      </c>
      <c r="B6046" s="1244" t="s">
        <v>5470</v>
      </c>
      <c r="C6046" s="1244" t="s">
        <v>5471</v>
      </c>
      <c r="D6046" s="1352">
        <v>668.45</v>
      </c>
    </row>
    <row r="6047" spans="1:4" s="977" customFormat="1" ht="18" customHeight="1" x14ac:dyDescent="0.2">
      <c r="A6047" s="1351" t="s">
        <v>10398</v>
      </c>
      <c r="B6047" s="1244" t="s">
        <v>7751</v>
      </c>
      <c r="C6047" s="1244" t="s">
        <v>2686</v>
      </c>
      <c r="D6047" s="1352">
        <v>2530</v>
      </c>
    </row>
    <row r="6048" spans="1:4" s="977" customFormat="1" ht="18" customHeight="1" x14ac:dyDescent="0.2">
      <c r="A6048" s="1351" t="s">
        <v>10399</v>
      </c>
      <c r="B6048" s="1244" t="s">
        <v>6277</v>
      </c>
      <c r="C6048" s="1244" t="s">
        <v>6278</v>
      </c>
      <c r="D6048" s="1352">
        <v>12353.76</v>
      </c>
    </row>
    <row r="6049" spans="1:4" s="977" customFormat="1" ht="18" customHeight="1" x14ac:dyDescent="0.2">
      <c r="A6049" s="1351" t="s">
        <v>10400</v>
      </c>
      <c r="B6049" s="1244" t="s">
        <v>10401</v>
      </c>
      <c r="C6049" s="1244" t="s">
        <v>10402</v>
      </c>
      <c r="D6049" s="1352">
        <v>5000</v>
      </c>
    </row>
    <row r="6050" spans="1:4" s="977" customFormat="1" ht="18" customHeight="1" x14ac:dyDescent="0.2">
      <c r="A6050" s="1351" t="s">
        <v>10403</v>
      </c>
      <c r="B6050" s="1244" t="s">
        <v>10404</v>
      </c>
      <c r="C6050" s="1244" t="s">
        <v>10405</v>
      </c>
      <c r="D6050" s="1352">
        <v>5000</v>
      </c>
    </row>
    <row r="6051" spans="1:4" s="977" customFormat="1" ht="18" customHeight="1" x14ac:dyDescent="0.2">
      <c r="A6051" s="1351" t="s">
        <v>10406</v>
      </c>
      <c r="B6051" s="1244" t="s">
        <v>10407</v>
      </c>
      <c r="C6051" s="1244" t="s">
        <v>10408</v>
      </c>
      <c r="D6051" s="1352">
        <v>5000</v>
      </c>
    </row>
    <row r="6052" spans="1:4" s="977" customFormat="1" ht="18" customHeight="1" x14ac:dyDescent="0.2">
      <c r="A6052" s="1351" t="s">
        <v>10409</v>
      </c>
      <c r="B6052" s="1244" t="s">
        <v>10410</v>
      </c>
      <c r="C6052" s="1244" t="s">
        <v>10411</v>
      </c>
      <c r="D6052" s="1352">
        <v>20458.98</v>
      </c>
    </row>
    <row r="6053" spans="1:4" s="977" customFormat="1" ht="18" customHeight="1" x14ac:dyDescent="0.2">
      <c r="A6053" s="1351" t="s">
        <v>10412</v>
      </c>
      <c r="B6053" s="1244" t="s">
        <v>10413</v>
      </c>
      <c r="C6053" s="1244" t="s">
        <v>10414</v>
      </c>
      <c r="D6053" s="1352">
        <v>22376.01</v>
      </c>
    </row>
    <row r="6054" spans="1:4" s="977" customFormat="1" ht="18" customHeight="1" x14ac:dyDescent="0.2">
      <c r="A6054" s="1351" t="s">
        <v>10415</v>
      </c>
      <c r="B6054" s="1244" t="s">
        <v>10416</v>
      </c>
      <c r="C6054" s="1244" t="s">
        <v>10417</v>
      </c>
      <c r="D6054" s="1352">
        <v>135000.01</v>
      </c>
    </row>
    <row r="6055" spans="1:4" s="977" customFormat="1" ht="18" customHeight="1" x14ac:dyDescent="0.2">
      <c r="A6055" s="1351" t="s">
        <v>10418</v>
      </c>
      <c r="B6055" s="1244" t="s">
        <v>10419</v>
      </c>
      <c r="C6055" s="1244" t="s">
        <v>10420</v>
      </c>
      <c r="D6055" s="1352">
        <v>312500</v>
      </c>
    </row>
    <row r="6056" spans="1:4" s="977" customFormat="1" ht="18" customHeight="1" x14ac:dyDescent="0.2">
      <c r="A6056" s="1351" t="s">
        <v>10421</v>
      </c>
      <c r="B6056" s="1244" t="s">
        <v>10422</v>
      </c>
      <c r="C6056" s="1244" t="s">
        <v>10423</v>
      </c>
      <c r="D6056" s="1352">
        <v>31320</v>
      </c>
    </row>
    <row r="6057" spans="1:4" s="977" customFormat="1" ht="18" customHeight="1" x14ac:dyDescent="0.2">
      <c r="A6057" s="1351" t="s">
        <v>10424</v>
      </c>
      <c r="B6057" s="1244" t="s">
        <v>10210</v>
      </c>
      <c r="C6057" s="1244" t="s">
        <v>10211</v>
      </c>
      <c r="D6057" s="1352">
        <v>2644.8</v>
      </c>
    </row>
    <row r="6058" spans="1:4" s="977" customFormat="1" ht="18" customHeight="1" x14ac:dyDescent="0.2">
      <c r="A6058" s="1351" t="s">
        <v>10425</v>
      </c>
      <c r="B6058" s="1244" t="s">
        <v>10426</v>
      </c>
      <c r="C6058" s="1244" t="s">
        <v>10427</v>
      </c>
      <c r="D6058" s="1352">
        <v>6941.93</v>
      </c>
    </row>
    <row r="6059" spans="1:4" s="977" customFormat="1" ht="18" customHeight="1" x14ac:dyDescent="0.2">
      <c r="A6059" s="1351" t="s">
        <v>10428</v>
      </c>
      <c r="B6059" s="1244" t="s">
        <v>10429</v>
      </c>
      <c r="C6059" s="1244" t="s">
        <v>10430</v>
      </c>
      <c r="D6059" s="1352">
        <v>4396.45</v>
      </c>
    </row>
    <row r="6060" spans="1:4" s="977" customFormat="1" ht="18" customHeight="1" x14ac:dyDescent="0.2">
      <c r="A6060" s="1351" t="s">
        <v>10431</v>
      </c>
      <c r="B6060" s="1244" t="s">
        <v>10426</v>
      </c>
      <c r="C6060" s="1244" t="s">
        <v>10427</v>
      </c>
      <c r="D6060" s="1352">
        <v>6941.93</v>
      </c>
    </row>
    <row r="6061" spans="1:4" s="977" customFormat="1" ht="18" customHeight="1" x14ac:dyDescent="0.2">
      <c r="A6061" s="1351" t="s">
        <v>10432</v>
      </c>
      <c r="B6061" s="1244" t="s">
        <v>10426</v>
      </c>
      <c r="C6061" s="1244" t="s">
        <v>10427</v>
      </c>
      <c r="D6061" s="1352">
        <v>6941.93</v>
      </c>
    </row>
    <row r="6062" spans="1:4" s="977" customFormat="1" ht="18" customHeight="1" x14ac:dyDescent="0.2">
      <c r="A6062" s="1351" t="s">
        <v>10433</v>
      </c>
      <c r="B6062" s="1244" t="s">
        <v>10426</v>
      </c>
      <c r="C6062" s="1244" t="s">
        <v>10427</v>
      </c>
      <c r="D6062" s="1352">
        <v>6941.93</v>
      </c>
    </row>
    <row r="6063" spans="1:4" s="977" customFormat="1" ht="18" customHeight="1" x14ac:dyDescent="0.2">
      <c r="A6063" s="1351" t="s">
        <v>10434</v>
      </c>
      <c r="B6063" s="1244" t="s">
        <v>10426</v>
      </c>
      <c r="C6063" s="1244" t="s">
        <v>10427</v>
      </c>
      <c r="D6063" s="1352">
        <v>6941.93</v>
      </c>
    </row>
    <row r="6064" spans="1:4" s="977" customFormat="1" ht="18" customHeight="1" x14ac:dyDescent="0.2">
      <c r="A6064" s="1351" t="s">
        <v>10435</v>
      </c>
      <c r="B6064" s="1244" t="s">
        <v>10436</v>
      </c>
      <c r="C6064" s="1244" t="s">
        <v>10437</v>
      </c>
      <c r="D6064" s="1352">
        <v>32955.279999999999</v>
      </c>
    </row>
    <row r="6065" spans="1:4" s="977" customFormat="1" ht="18" customHeight="1" x14ac:dyDescent="0.2">
      <c r="A6065" s="1351" t="s">
        <v>10438</v>
      </c>
      <c r="B6065" s="1244" t="s">
        <v>10439</v>
      </c>
      <c r="C6065" s="1244" t="s">
        <v>10440</v>
      </c>
      <c r="D6065" s="1352">
        <v>27893.599999999999</v>
      </c>
    </row>
    <row r="6066" spans="1:4" s="977" customFormat="1" ht="18" customHeight="1" x14ac:dyDescent="0.2">
      <c r="A6066" s="1351" t="s">
        <v>10441</v>
      </c>
      <c r="B6066" s="1244" t="s">
        <v>10442</v>
      </c>
      <c r="C6066" s="1244" t="s">
        <v>10443</v>
      </c>
      <c r="D6066" s="1352">
        <v>39602.400000000001</v>
      </c>
    </row>
    <row r="6067" spans="1:4" s="977" customFormat="1" ht="18" customHeight="1" x14ac:dyDescent="0.2">
      <c r="A6067" s="1351" t="s">
        <v>10444</v>
      </c>
      <c r="B6067" s="1244" t="s">
        <v>10445</v>
      </c>
      <c r="C6067" s="1244" t="s">
        <v>10446</v>
      </c>
      <c r="D6067" s="1352">
        <v>47619.62</v>
      </c>
    </row>
    <row r="6068" spans="1:4" s="977" customFormat="1" ht="18" customHeight="1" x14ac:dyDescent="0.2">
      <c r="A6068" s="1351" t="s">
        <v>10447</v>
      </c>
      <c r="B6068" s="1244" t="s">
        <v>10448</v>
      </c>
      <c r="C6068" s="1244" t="s">
        <v>10449</v>
      </c>
      <c r="D6068" s="1352">
        <v>140064.20000000001</v>
      </c>
    </row>
    <row r="6069" spans="1:4" s="977" customFormat="1" ht="18" customHeight="1" x14ac:dyDescent="0.2">
      <c r="A6069" s="1351" t="s">
        <v>10450</v>
      </c>
      <c r="B6069" s="1244" t="s">
        <v>10451</v>
      </c>
      <c r="C6069" s="1244" t="s">
        <v>10452</v>
      </c>
      <c r="D6069" s="1352">
        <v>23727.77</v>
      </c>
    </row>
    <row r="6070" spans="1:4" s="977" customFormat="1" ht="18" customHeight="1" x14ac:dyDescent="0.2">
      <c r="A6070" s="1351" t="s">
        <v>10453</v>
      </c>
      <c r="B6070" s="1244" t="s">
        <v>7060</v>
      </c>
      <c r="C6070" s="1244" t="s">
        <v>7061</v>
      </c>
      <c r="D6070" s="1352">
        <v>842.95</v>
      </c>
    </row>
    <row r="6071" spans="1:4" s="977" customFormat="1" ht="18" customHeight="1" x14ac:dyDescent="0.2">
      <c r="A6071" s="1351" t="s">
        <v>10454</v>
      </c>
      <c r="B6071" s="1244" t="s">
        <v>10455</v>
      </c>
      <c r="C6071" s="1244" t="s">
        <v>10456</v>
      </c>
      <c r="D6071" s="1352">
        <v>3170.28</v>
      </c>
    </row>
    <row r="6072" spans="1:4" s="977" customFormat="1" ht="18" customHeight="1" x14ac:dyDescent="0.2">
      <c r="A6072" s="1351" t="s">
        <v>10457</v>
      </c>
      <c r="B6072" s="1244" t="s">
        <v>10458</v>
      </c>
      <c r="C6072" s="1244" t="s">
        <v>10459</v>
      </c>
      <c r="D6072" s="1352">
        <v>14321</v>
      </c>
    </row>
    <row r="6073" spans="1:4" s="977" customFormat="1" ht="18" customHeight="1" x14ac:dyDescent="0.2">
      <c r="A6073" s="1351" t="s">
        <v>10460</v>
      </c>
      <c r="B6073" s="1244" t="s">
        <v>10461</v>
      </c>
      <c r="C6073" s="1244" t="s">
        <v>10462</v>
      </c>
      <c r="D6073" s="1352">
        <v>9962</v>
      </c>
    </row>
    <row r="6074" spans="1:4" s="977" customFormat="1" ht="18" customHeight="1" x14ac:dyDescent="0.2">
      <c r="A6074" s="1351" t="s">
        <v>10463</v>
      </c>
      <c r="B6074" s="1244" t="s">
        <v>10464</v>
      </c>
      <c r="C6074" s="1244" t="s">
        <v>10465</v>
      </c>
      <c r="D6074" s="1352">
        <v>230878.87</v>
      </c>
    </row>
    <row r="6075" spans="1:4" s="977" customFormat="1" ht="18" customHeight="1" x14ac:dyDescent="0.2">
      <c r="A6075" s="1351" t="s">
        <v>20162</v>
      </c>
      <c r="B6075" s="1244" t="s">
        <v>4285</v>
      </c>
      <c r="C6075" s="1244" t="s">
        <v>20163</v>
      </c>
      <c r="D6075" s="1352">
        <v>1</v>
      </c>
    </row>
    <row r="6076" spans="1:4" s="977" customFormat="1" ht="18" customHeight="1" x14ac:dyDescent="0.2">
      <c r="A6076" s="1351" t="s">
        <v>10466</v>
      </c>
      <c r="B6076" s="1244" t="s">
        <v>10467</v>
      </c>
      <c r="C6076" s="1244" t="s">
        <v>10468</v>
      </c>
      <c r="D6076" s="1352">
        <v>15999.11</v>
      </c>
    </row>
    <row r="6077" spans="1:4" s="977" customFormat="1" ht="18" customHeight="1" x14ac:dyDescent="0.2">
      <c r="A6077" s="1351" t="s">
        <v>10469</v>
      </c>
      <c r="B6077" s="1244" t="s">
        <v>10470</v>
      </c>
      <c r="C6077" s="1245"/>
      <c r="D6077" s="1352">
        <v>38442.11</v>
      </c>
    </row>
    <row r="6078" spans="1:4" s="977" customFormat="1" ht="18" customHeight="1" x14ac:dyDescent="0.2">
      <c r="A6078" s="1351" t="s">
        <v>10471</v>
      </c>
      <c r="B6078" s="1244" t="s">
        <v>10472</v>
      </c>
      <c r="C6078" s="1244" t="s">
        <v>754</v>
      </c>
      <c r="D6078" s="1352">
        <v>2556.48</v>
      </c>
    </row>
    <row r="6079" spans="1:4" s="977" customFormat="1" ht="18" customHeight="1" x14ac:dyDescent="0.2">
      <c r="A6079" s="1351" t="s">
        <v>10473</v>
      </c>
      <c r="B6079" s="1244" t="s">
        <v>10474</v>
      </c>
      <c r="C6079" s="1244" t="s">
        <v>10475</v>
      </c>
      <c r="D6079" s="1352">
        <v>4189</v>
      </c>
    </row>
    <row r="6080" spans="1:4" s="977" customFormat="1" ht="18" customHeight="1" x14ac:dyDescent="0.2">
      <c r="A6080" s="1351" t="s">
        <v>10476</v>
      </c>
      <c r="B6080" s="1244" t="s">
        <v>10477</v>
      </c>
      <c r="C6080" s="1244" t="s">
        <v>10478</v>
      </c>
      <c r="D6080" s="1352">
        <v>13907.24</v>
      </c>
    </row>
    <row r="6081" spans="1:4" s="977" customFormat="1" ht="18" customHeight="1" x14ac:dyDescent="0.2">
      <c r="A6081" s="1351" t="s">
        <v>10479</v>
      </c>
      <c r="B6081" s="1244" t="s">
        <v>1245</v>
      </c>
      <c r="C6081" s="1244" t="s">
        <v>1246</v>
      </c>
      <c r="D6081" s="1352">
        <v>3282.1</v>
      </c>
    </row>
    <row r="6082" spans="1:4" s="977" customFormat="1" ht="18" customHeight="1" x14ac:dyDescent="0.2">
      <c r="A6082" s="1351" t="s">
        <v>10480</v>
      </c>
      <c r="B6082" s="1244" t="s">
        <v>10477</v>
      </c>
      <c r="C6082" s="1244" t="s">
        <v>10481</v>
      </c>
      <c r="D6082" s="1352">
        <v>13907.24</v>
      </c>
    </row>
    <row r="6083" spans="1:4" s="977" customFormat="1" ht="18" customHeight="1" x14ac:dyDescent="0.2">
      <c r="A6083" s="1351" t="s">
        <v>10482</v>
      </c>
      <c r="B6083" s="1244" t="s">
        <v>10483</v>
      </c>
      <c r="C6083" s="1244" t="s">
        <v>10484</v>
      </c>
      <c r="D6083" s="1352">
        <v>10402.879999999999</v>
      </c>
    </row>
    <row r="6084" spans="1:4" s="977" customFormat="1" ht="18" customHeight="1" x14ac:dyDescent="0.2">
      <c r="A6084" s="1351" t="s">
        <v>10485</v>
      </c>
      <c r="B6084" s="1244" t="s">
        <v>10483</v>
      </c>
      <c r="C6084" s="1244" t="s">
        <v>10484</v>
      </c>
      <c r="D6084" s="1352">
        <v>10402.879999999999</v>
      </c>
    </row>
    <row r="6085" spans="1:4" s="977" customFormat="1" ht="18" customHeight="1" x14ac:dyDescent="0.2">
      <c r="A6085" s="1351" t="s">
        <v>10486</v>
      </c>
      <c r="B6085" s="1244" t="s">
        <v>10487</v>
      </c>
      <c r="C6085" s="1244" t="s">
        <v>10484</v>
      </c>
      <c r="D6085" s="1352">
        <v>10402.879999999999</v>
      </c>
    </row>
    <row r="6086" spans="1:4" s="977" customFormat="1" ht="18" customHeight="1" x14ac:dyDescent="0.2">
      <c r="A6086" s="1351" t="s">
        <v>10488</v>
      </c>
      <c r="B6086" s="1244" t="s">
        <v>10489</v>
      </c>
      <c r="C6086" s="1244" t="s">
        <v>10490</v>
      </c>
      <c r="D6086" s="1352">
        <v>19954.86</v>
      </c>
    </row>
    <row r="6087" spans="1:4" s="977" customFormat="1" ht="18" customHeight="1" x14ac:dyDescent="0.2">
      <c r="A6087" s="1351" t="s">
        <v>10491</v>
      </c>
      <c r="B6087" s="1244" t="s">
        <v>4727</v>
      </c>
      <c r="C6087" s="1244" t="s">
        <v>10492</v>
      </c>
      <c r="D6087" s="1352">
        <v>72172.22</v>
      </c>
    </row>
    <row r="6088" spans="1:4" s="977" customFormat="1" ht="18" customHeight="1" x14ac:dyDescent="0.2">
      <c r="A6088" s="1351" t="s">
        <v>10493</v>
      </c>
      <c r="B6088" s="1244" t="s">
        <v>7346</v>
      </c>
      <c r="C6088" s="1244" t="s">
        <v>10494</v>
      </c>
      <c r="D6088" s="1352">
        <v>72172.210000000006</v>
      </c>
    </row>
    <row r="6089" spans="1:4" s="977" customFormat="1" ht="18" customHeight="1" x14ac:dyDescent="0.2">
      <c r="A6089" s="1351" t="s">
        <v>10495</v>
      </c>
      <c r="B6089" s="1244" t="s">
        <v>10496</v>
      </c>
      <c r="C6089" s="1245"/>
      <c r="D6089" s="1352">
        <v>13307.22</v>
      </c>
    </row>
    <row r="6090" spans="1:4" s="977" customFormat="1" ht="18" customHeight="1" x14ac:dyDescent="0.2">
      <c r="A6090" s="1351" t="s">
        <v>10497</v>
      </c>
      <c r="B6090" s="1244" t="s">
        <v>10498</v>
      </c>
      <c r="C6090" s="1244" t="s">
        <v>10499</v>
      </c>
      <c r="D6090" s="1352">
        <v>3250.32</v>
      </c>
    </row>
    <row r="6091" spans="1:4" s="977" customFormat="1" ht="18" customHeight="1" x14ac:dyDescent="0.2">
      <c r="A6091" s="1351" t="s">
        <v>10500</v>
      </c>
      <c r="B6091" s="1244" t="s">
        <v>10501</v>
      </c>
      <c r="C6091" s="1244" t="s">
        <v>10502</v>
      </c>
      <c r="D6091" s="1352">
        <v>17243.099999999999</v>
      </c>
    </row>
    <row r="6092" spans="1:4" s="977" customFormat="1" ht="18" customHeight="1" x14ac:dyDescent="0.2">
      <c r="A6092" s="1351" t="s">
        <v>10503</v>
      </c>
      <c r="B6092" s="1244" t="s">
        <v>10498</v>
      </c>
      <c r="C6092" s="1244" t="s">
        <v>10499</v>
      </c>
      <c r="D6092" s="1352">
        <v>3250.32</v>
      </c>
    </row>
    <row r="6093" spans="1:4" s="977" customFormat="1" ht="18" customHeight="1" x14ac:dyDescent="0.2">
      <c r="A6093" s="1351" t="s">
        <v>10504</v>
      </c>
      <c r="B6093" s="1244" t="s">
        <v>10498</v>
      </c>
      <c r="C6093" s="1244" t="s">
        <v>10499</v>
      </c>
      <c r="D6093" s="1352">
        <v>3250.32</v>
      </c>
    </row>
    <row r="6094" spans="1:4" s="977" customFormat="1" ht="18" customHeight="1" x14ac:dyDescent="0.2">
      <c r="A6094" s="1351" t="s">
        <v>10505</v>
      </c>
      <c r="B6094" s="1244" t="s">
        <v>10498</v>
      </c>
      <c r="C6094" s="1244" t="s">
        <v>10499</v>
      </c>
      <c r="D6094" s="1352">
        <v>3250.32</v>
      </c>
    </row>
    <row r="6095" spans="1:4" s="977" customFormat="1" ht="18" customHeight="1" x14ac:dyDescent="0.2">
      <c r="A6095" s="1351" t="s">
        <v>10506</v>
      </c>
      <c r="B6095" s="1244" t="s">
        <v>10498</v>
      </c>
      <c r="C6095" s="1244" t="s">
        <v>10499</v>
      </c>
      <c r="D6095" s="1352">
        <v>3250.32</v>
      </c>
    </row>
    <row r="6096" spans="1:4" s="977" customFormat="1" ht="18" customHeight="1" x14ac:dyDescent="0.2">
      <c r="A6096" s="1351" t="s">
        <v>10507</v>
      </c>
      <c r="B6096" s="1244" t="s">
        <v>10498</v>
      </c>
      <c r="C6096" s="1244" t="s">
        <v>10499</v>
      </c>
      <c r="D6096" s="1352">
        <v>3250.32</v>
      </c>
    </row>
    <row r="6097" spans="1:4" s="977" customFormat="1" ht="18" customHeight="1" x14ac:dyDescent="0.2">
      <c r="A6097" s="1351" t="s">
        <v>10508</v>
      </c>
      <c r="B6097" s="1244" t="s">
        <v>10498</v>
      </c>
      <c r="C6097" s="1244" t="s">
        <v>10499</v>
      </c>
      <c r="D6097" s="1352">
        <v>3250.32</v>
      </c>
    </row>
    <row r="6098" spans="1:4" s="977" customFormat="1" ht="18" customHeight="1" x14ac:dyDescent="0.2">
      <c r="A6098" s="1351" t="s">
        <v>10509</v>
      </c>
      <c r="B6098" s="1244" t="s">
        <v>10498</v>
      </c>
      <c r="C6098" s="1244" t="s">
        <v>10499</v>
      </c>
      <c r="D6098" s="1352">
        <v>3250.32</v>
      </c>
    </row>
    <row r="6099" spans="1:4" s="977" customFormat="1" ht="18" customHeight="1" x14ac:dyDescent="0.2">
      <c r="A6099" s="1351" t="s">
        <v>10510</v>
      </c>
      <c r="B6099" s="1244" t="s">
        <v>10498</v>
      </c>
      <c r="C6099" s="1244" t="s">
        <v>10499</v>
      </c>
      <c r="D6099" s="1352">
        <v>3250.32</v>
      </c>
    </row>
    <row r="6100" spans="1:4" s="977" customFormat="1" ht="18" customHeight="1" x14ac:dyDescent="0.2">
      <c r="A6100" s="1351" t="s">
        <v>10511</v>
      </c>
      <c r="B6100" s="1244" t="s">
        <v>10498</v>
      </c>
      <c r="C6100" s="1244" t="s">
        <v>10499</v>
      </c>
      <c r="D6100" s="1352">
        <v>3250.32</v>
      </c>
    </row>
    <row r="6101" spans="1:4" s="977" customFormat="1" ht="18" customHeight="1" x14ac:dyDescent="0.2">
      <c r="A6101" s="1351" t="s">
        <v>10512</v>
      </c>
      <c r="B6101" s="1244" t="s">
        <v>10498</v>
      </c>
      <c r="C6101" s="1244" t="s">
        <v>10499</v>
      </c>
      <c r="D6101" s="1352">
        <v>3250.32</v>
      </c>
    </row>
    <row r="6102" spans="1:4" s="977" customFormat="1" ht="18" customHeight="1" x14ac:dyDescent="0.2">
      <c r="A6102" s="1351" t="s">
        <v>10513</v>
      </c>
      <c r="B6102" s="1244" t="s">
        <v>10514</v>
      </c>
      <c r="C6102" s="1244" t="s">
        <v>10515</v>
      </c>
      <c r="D6102" s="1352">
        <v>3220</v>
      </c>
    </row>
    <row r="6103" spans="1:4" s="977" customFormat="1" ht="18" customHeight="1" x14ac:dyDescent="0.2">
      <c r="A6103" s="1351" t="s">
        <v>10516</v>
      </c>
      <c r="B6103" s="1244" t="s">
        <v>10498</v>
      </c>
      <c r="C6103" s="1244" t="s">
        <v>10499</v>
      </c>
      <c r="D6103" s="1352">
        <v>3250.32</v>
      </c>
    </row>
    <row r="6104" spans="1:4" s="977" customFormat="1" ht="18" customHeight="1" x14ac:dyDescent="0.2">
      <c r="A6104" s="1351" t="s">
        <v>10517</v>
      </c>
      <c r="B6104" s="1244" t="s">
        <v>10498</v>
      </c>
      <c r="C6104" s="1244" t="s">
        <v>10499</v>
      </c>
      <c r="D6104" s="1352">
        <v>3250.32</v>
      </c>
    </row>
    <row r="6105" spans="1:4" s="977" customFormat="1" ht="18" customHeight="1" x14ac:dyDescent="0.2">
      <c r="A6105" s="1351" t="s">
        <v>10518</v>
      </c>
      <c r="B6105" s="1244" t="s">
        <v>10498</v>
      </c>
      <c r="C6105" s="1244" t="s">
        <v>10499</v>
      </c>
      <c r="D6105" s="1352">
        <v>3250.32</v>
      </c>
    </row>
    <row r="6106" spans="1:4" s="977" customFormat="1" ht="18" customHeight="1" x14ac:dyDescent="0.2">
      <c r="A6106" s="1351" t="s">
        <v>10519</v>
      </c>
      <c r="B6106" s="1244" t="s">
        <v>10498</v>
      </c>
      <c r="C6106" s="1244" t="s">
        <v>10499</v>
      </c>
      <c r="D6106" s="1352">
        <v>3250.32</v>
      </c>
    </row>
    <row r="6107" spans="1:4" s="977" customFormat="1" ht="18" customHeight="1" x14ac:dyDescent="0.2">
      <c r="A6107" s="1351" t="s">
        <v>10520</v>
      </c>
      <c r="B6107" s="1244" t="s">
        <v>10498</v>
      </c>
      <c r="C6107" s="1244" t="s">
        <v>10499</v>
      </c>
      <c r="D6107" s="1352">
        <v>3250.32</v>
      </c>
    </row>
    <row r="6108" spans="1:4" s="977" customFormat="1" ht="18" customHeight="1" x14ac:dyDescent="0.2">
      <c r="A6108" s="1351" t="s">
        <v>10521</v>
      </c>
      <c r="B6108" s="1244" t="s">
        <v>10498</v>
      </c>
      <c r="C6108" s="1244" t="s">
        <v>10499</v>
      </c>
      <c r="D6108" s="1352">
        <v>3250.32</v>
      </c>
    </row>
    <row r="6109" spans="1:4" s="977" customFormat="1" ht="18" customHeight="1" x14ac:dyDescent="0.2">
      <c r="A6109" s="1351" t="s">
        <v>10522</v>
      </c>
      <c r="B6109" s="1244" t="s">
        <v>10498</v>
      </c>
      <c r="C6109" s="1244" t="s">
        <v>10499</v>
      </c>
      <c r="D6109" s="1352">
        <v>3250.32</v>
      </c>
    </row>
    <row r="6110" spans="1:4" s="977" customFormat="1" ht="18" customHeight="1" x14ac:dyDescent="0.2">
      <c r="A6110" s="1351" t="s">
        <v>10523</v>
      </c>
      <c r="B6110" s="1244" t="s">
        <v>10498</v>
      </c>
      <c r="C6110" s="1244" t="s">
        <v>10499</v>
      </c>
      <c r="D6110" s="1352">
        <v>3250.32</v>
      </c>
    </row>
    <row r="6111" spans="1:4" s="977" customFormat="1" ht="18" customHeight="1" x14ac:dyDescent="0.2">
      <c r="A6111" s="1351" t="s">
        <v>10524</v>
      </c>
      <c r="B6111" s="1244" t="s">
        <v>10498</v>
      </c>
      <c r="C6111" s="1244" t="s">
        <v>10499</v>
      </c>
      <c r="D6111" s="1352">
        <v>3250.32</v>
      </c>
    </row>
    <row r="6112" spans="1:4" s="977" customFormat="1" ht="18" customHeight="1" x14ac:dyDescent="0.2">
      <c r="A6112" s="1351" t="s">
        <v>10525</v>
      </c>
      <c r="B6112" s="1244" t="s">
        <v>10498</v>
      </c>
      <c r="C6112" s="1244" t="s">
        <v>10499</v>
      </c>
      <c r="D6112" s="1352">
        <v>3250.32</v>
      </c>
    </row>
    <row r="6113" spans="1:4" s="977" customFormat="1" ht="18" customHeight="1" x14ac:dyDescent="0.2">
      <c r="A6113" s="1351" t="s">
        <v>10526</v>
      </c>
      <c r="B6113" s="1244" t="s">
        <v>10498</v>
      </c>
      <c r="C6113" s="1244" t="s">
        <v>10499</v>
      </c>
      <c r="D6113" s="1352">
        <v>3250.32</v>
      </c>
    </row>
    <row r="6114" spans="1:4" s="977" customFormat="1" ht="18" customHeight="1" x14ac:dyDescent="0.2">
      <c r="A6114" s="1351" t="s">
        <v>10527</v>
      </c>
      <c r="B6114" s="1244" t="s">
        <v>10498</v>
      </c>
      <c r="C6114" s="1244" t="s">
        <v>10499</v>
      </c>
      <c r="D6114" s="1352">
        <v>3250.32</v>
      </c>
    </row>
    <row r="6115" spans="1:4" s="977" customFormat="1" ht="18" customHeight="1" x14ac:dyDescent="0.2">
      <c r="A6115" s="1351" t="s">
        <v>10528</v>
      </c>
      <c r="B6115" s="1244" t="s">
        <v>10498</v>
      </c>
      <c r="C6115" s="1244" t="s">
        <v>10499</v>
      </c>
      <c r="D6115" s="1352">
        <v>3250.32</v>
      </c>
    </row>
    <row r="6116" spans="1:4" s="977" customFormat="1" ht="18" customHeight="1" x14ac:dyDescent="0.2">
      <c r="A6116" s="1351" t="s">
        <v>10529</v>
      </c>
      <c r="B6116" s="1244" t="s">
        <v>10498</v>
      </c>
      <c r="C6116" s="1244" t="s">
        <v>10499</v>
      </c>
      <c r="D6116" s="1352">
        <v>3250.32</v>
      </c>
    </row>
    <row r="6117" spans="1:4" s="977" customFormat="1" ht="18" customHeight="1" x14ac:dyDescent="0.2">
      <c r="A6117" s="1351" t="s">
        <v>10530</v>
      </c>
      <c r="B6117" s="1244" t="s">
        <v>10498</v>
      </c>
      <c r="C6117" s="1244" t="s">
        <v>10499</v>
      </c>
      <c r="D6117" s="1352">
        <v>3250.32</v>
      </c>
    </row>
    <row r="6118" spans="1:4" s="977" customFormat="1" ht="18" customHeight="1" x14ac:dyDescent="0.2">
      <c r="A6118" s="1351" t="s">
        <v>10531</v>
      </c>
      <c r="B6118" s="1244" t="s">
        <v>10498</v>
      </c>
      <c r="C6118" s="1244" t="s">
        <v>10499</v>
      </c>
      <c r="D6118" s="1352">
        <v>3250.32</v>
      </c>
    </row>
    <row r="6119" spans="1:4" s="977" customFormat="1" ht="18" customHeight="1" x14ac:dyDescent="0.2">
      <c r="A6119" s="1351" t="s">
        <v>10532</v>
      </c>
      <c r="B6119" s="1244" t="s">
        <v>10498</v>
      </c>
      <c r="C6119" s="1244" t="s">
        <v>10499</v>
      </c>
      <c r="D6119" s="1352">
        <v>3250.32</v>
      </c>
    </row>
    <row r="6120" spans="1:4" s="977" customFormat="1" ht="18" customHeight="1" x14ac:dyDescent="0.2">
      <c r="A6120" s="1351" t="s">
        <v>10533</v>
      </c>
      <c r="B6120" s="1244" t="s">
        <v>10498</v>
      </c>
      <c r="C6120" s="1244" t="s">
        <v>10499</v>
      </c>
      <c r="D6120" s="1352">
        <v>3250.32</v>
      </c>
    </row>
    <row r="6121" spans="1:4" s="977" customFormat="1" ht="18" customHeight="1" x14ac:dyDescent="0.2">
      <c r="A6121" s="1351" t="s">
        <v>10534</v>
      </c>
      <c r="B6121" s="1244" t="s">
        <v>10498</v>
      </c>
      <c r="C6121" s="1244" t="s">
        <v>10499</v>
      </c>
      <c r="D6121" s="1352">
        <v>3250.32</v>
      </c>
    </row>
    <row r="6122" spans="1:4" s="977" customFormat="1" ht="18" customHeight="1" x14ac:dyDescent="0.2">
      <c r="A6122" s="1351" t="s">
        <v>10535</v>
      </c>
      <c r="B6122" s="1244" t="s">
        <v>10498</v>
      </c>
      <c r="C6122" s="1244" t="s">
        <v>10499</v>
      </c>
      <c r="D6122" s="1352">
        <v>3250.32</v>
      </c>
    </row>
    <row r="6123" spans="1:4" s="977" customFormat="1" ht="18" customHeight="1" x14ac:dyDescent="0.2">
      <c r="A6123" s="1351" t="s">
        <v>10536</v>
      </c>
      <c r="B6123" s="1244" t="s">
        <v>10537</v>
      </c>
      <c r="C6123" s="1244" t="s">
        <v>10538</v>
      </c>
      <c r="D6123" s="1352">
        <v>1979.15</v>
      </c>
    </row>
    <row r="6124" spans="1:4" s="977" customFormat="1" ht="18" customHeight="1" x14ac:dyDescent="0.2">
      <c r="A6124" s="1351" t="s">
        <v>10539</v>
      </c>
      <c r="B6124" s="1244" t="s">
        <v>10498</v>
      </c>
      <c r="C6124" s="1244" t="s">
        <v>10499</v>
      </c>
      <c r="D6124" s="1352">
        <v>3250.32</v>
      </c>
    </row>
    <row r="6125" spans="1:4" s="977" customFormat="1" ht="18" customHeight="1" x14ac:dyDescent="0.2">
      <c r="A6125" s="1351" t="s">
        <v>10540</v>
      </c>
      <c r="B6125" s="1244" t="s">
        <v>10498</v>
      </c>
      <c r="C6125" s="1244" t="s">
        <v>10499</v>
      </c>
      <c r="D6125" s="1352">
        <v>3250.32</v>
      </c>
    </row>
    <row r="6126" spans="1:4" s="977" customFormat="1" ht="18" customHeight="1" x14ac:dyDescent="0.2">
      <c r="A6126" s="1351" t="s">
        <v>10541</v>
      </c>
      <c r="B6126" s="1244" t="s">
        <v>10498</v>
      </c>
      <c r="C6126" s="1244" t="s">
        <v>10499</v>
      </c>
      <c r="D6126" s="1352">
        <v>3250.32</v>
      </c>
    </row>
    <row r="6127" spans="1:4" s="977" customFormat="1" ht="18" customHeight="1" x14ac:dyDescent="0.2">
      <c r="A6127" s="1351" t="s">
        <v>10542</v>
      </c>
      <c r="B6127" s="1244" t="s">
        <v>10498</v>
      </c>
      <c r="C6127" s="1244" t="s">
        <v>10499</v>
      </c>
      <c r="D6127" s="1352">
        <v>3250.32</v>
      </c>
    </row>
    <row r="6128" spans="1:4" s="977" customFormat="1" ht="18" customHeight="1" x14ac:dyDescent="0.2">
      <c r="A6128" s="1351" t="s">
        <v>10543</v>
      </c>
      <c r="B6128" s="1244" t="s">
        <v>10498</v>
      </c>
      <c r="C6128" s="1244" t="s">
        <v>10499</v>
      </c>
      <c r="D6128" s="1352">
        <v>3250.32</v>
      </c>
    </row>
    <row r="6129" spans="1:4" s="977" customFormat="1" ht="18" customHeight="1" x14ac:dyDescent="0.2">
      <c r="A6129" s="1351" t="s">
        <v>10544</v>
      </c>
      <c r="B6129" s="1244" t="s">
        <v>10498</v>
      </c>
      <c r="C6129" s="1244" t="s">
        <v>10499</v>
      </c>
      <c r="D6129" s="1352">
        <v>3250.32</v>
      </c>
    </row>
    <row r="6130" spans="1:4" s="977" customFormat="1" ht="18" customHeight="1" x14ac:dyDescent="0.2">
      <c r="A6130" s="1351" t="s">
        <v>10545</v>
      </c>
      <c r="B6130" s="1244" t="s">
        <v>10498</v>
      </c>
      <c r="C6130" s="1244" t="s">
        <v>10499</v>
      </c>
      <c r="D6130" s="1352">
        <v>3250.32</v>
      </c>
    </row>
    <row r="6131" spans="1:4" s="977" customFormat="1" ht="18" customHeight="1" x14ac:dyDescent="0.2">
      <c r="A6131" s="1351" t="s">
        <v>10546</v>
      </c>
      <c r="B6131" s="1244" t="s">
        <v>10498</v>
      </c>
      <c r="C6131" s="1244" t="s">
        <v>10499</v>
      </c>
      <c r="D6131" s="1352">
        <v>3250.32</v>
      </c>
    </row>
    <row r="6132" spans="1:4" s="977" customFormat="1" ht="18" customHeight="1" x14ac:dyDescent="0.2">
      <c r="A6132" s="1351" t="s">
        <v>10547</v>
      </c>
      <c r="B6132" s="1244" t="s">
        <v>10498</v>
      </c>
      <c r="C6132" s="1244" t="s">
        <v>10499</v>
      </c>
      <c r="D6132" s="1352">
        <v>3250.32</v>
      </c>
    </row>
    <row r="6133" spans="1:4" s="977" customFormat="1" ht="18" customHeight="1" x14ac:dyDescent="0.2">
      <c r="A6133" s="1351" t="s">
        <v>10548</v>
      </c>
      <c r="B6133" s="1244" t="s">
        <v>10498</v>
      </c>
      <c r="C6133" s="1244" t="s">
        <v>10499</v>
      </c>
      <c r="D6133" s="1352">
        <v>3250.32</v>
      </c>
    </row>
    <row r="6134" spans="1:4" s="977" customFormat="1" ht="18" customHeight="1" x14ac:dyDescent="0.2">
      <c r="A6134" s="1351" t="s">
        <v>10549</v>
      </c>
      <c r="B6134" s="1244" t="s">
        <v>10537</v>
      </c>
      <c r="C6134" s="1244" t="s">
        <v>10538</v>
      </c>
      <c r="D6134" s="1352">
        <v>1979.15</v>
      </c>
    </row>
    <row r="6135" spans="1:4" s="977" customFormat="1" ht="18" customHeight="1" x14ac:dyDescent="0.2">
      <c r="A6135" s="1351" t="s">
        <v>10550</v>
      </c>
      <c r="B6135" s="1244" t="s">
        <v>10498</v>
      </c>
      <c r="C6135" s="1244" t="s">
        <v>10499</v>
      </c>
      <c r="D6135" s="1352">
        <v>3250.32</v>
      </c>
    </row>
    <row r="6136" spans="1:4" s="977" customFormat="1" ht="18" customHeight="1" x14ac:dyDescent="0.2">
      <c r="A6136" s="1351" t="s">
        <v>10551</v>
      </c>
      <c r="B6136" s="1244" t="s">
        <v>10498</v>
      </c>
      <c r="C6136" s="1244" t="s">
        <v>10499</v>
      </c>
      <c r="D6136" s="1352">
        <v>3250.32</v>
      </c>
    </row>
    <row r="6137" spans="1:4" s="977" customFormat="1" ht="18" customHeight="1" x14ac:dyDescent="0.2">
      <c r="A6137" s="1351" t="s">
        <v>10552</v>
      </c>
      <c r="B6137" s="1244" t="s">
        <v>10498</v>
      </c>
      <c r="C6137" s="1244" t="s">
        <v>10499</v>
      </c>
      <c r="D6137" s="1352">
        <v>3250.32</v>
      </c>
    </row>
    <row r="6138" spans="1:4" s="977" customFormat="1" ht="18" customHeight="1" x14ac:dyDescent="0.2">
      <c r="A6138" s="1351" t="s">
        <v>10553</v>
      </c>
      <c r="B6138" s="1244" t="s">
        <v>10498</v>
      </c>
      <c r="C6138" s="1244" t="s">
        <v>10499</v>
      </c>
      <c r="D6138" s="1352">
        <v>3250.32</v>
      </c>
    </row>
    <row r="6139" spans="1:4" s="977" customFormat="1" ht="18" customHeight="1" x14ac:dyDescent="0.2">
      <c r="A6139" s="1351" t="s">
        <v>10554</v>
      </c>
      <c r="B6139" s="1244" t="s">
        <v>10498</v>
      </c>
      <c r="C6139" s="1244" t="s">
        <v>10499</v>
      </c>
      <c r="D6139" s="1352">
        <v>3250.32</v>
      </c>
    </row>
    <row r="6140" spans="1:4" s="977" customFormat="1" ht="18" customHeight="1" x14ac:dyDescent="0.2">
      <c r="A6140" s="1351" t="s">
        <v>10555</v>
      </c>
      <c r="B6140" s="1244" t="s">
        <v>10498</v>
      </c>
      <c r="C6140" s="1244" t="s">
        <v>10499</v>
      </c>
      <c r="D6140" s="1352">
        <v>3250.32</v>
      </c>
    </row>
    <row r="6141" spans="1:4" s="977" customFormat="1" ht="18" customHeight="1" x14ac:dyDescent="0.2">
      <c r="A6141" s="1351" t="s">
        <v>10556</v>
      </c>
      <c r="B6141" s="1244" t="s">
        <v>10498</v>
      </c>
      <c r="C6141" s="1244" t="s">
        <v>10499</v>
      </c>
      <c r="D6141" s="1352">
        <v>3250.32</v>
      </c>
    </row>
    <row r="6142" spans="1:4" s="977" customFormat="1" ht="18" customHeight="1" x14ac:dyDescent="0.2">
      <c r="A6142" s="1351" t="s">
        <v>10557</v>
      </c>
      <c r="B6142" s="1244" t="s">
        <v>10498</v>
      </c>
      <c r="C6142" s="1244" t="s">
        <v>10499</v>
      </c>
      <c r="D6142" s="1352">
        <v>3250.32</v>
      </c>
    </row>
    <row r="6143" spans="1:4" s="977" customFormat="1" ht="18" customHeight="1" x14ac:dyDescent="0.2">
      <c r="A6143" s="1351" t="s">
        <v>10558</v>
      </c>
      <c r="B6143" s="1244" t="s">
        <v>10498</v>
      </c>
      <c r="C6143" s="1244" t="s">
        <v>10499</v>
      </c>
      <c r="D6143" s="1352">
        <v>3250.32</v>
      </c>
    </row>
    <row r="6144" spans="1:4" s="977" customFormat="1" ht="18" customHeight="1" x14ac:dyDescent="0.2">
      <c r="A6144" s="1351" t="s">
        <v>10559</v>
      </c>
      <c r="B6144" s="1244" t="s">
        <v>10498</v>
      </c>
      <c r="C6144" s="1244" t="s">
        <v>10499</v>
      </c>
      <c r="D6144" s="1352">
        <v>3250.32</v>
      </c>
    </row>
    <row r="6145" spans="1:4" s="977" customFormat="1" ht="18" customHeight="1" x14ac:dyDescent="0.2">
      <c r="A6145" s="1351" t="s">
        <v>10560</v>
      </c>
      <c r="B6145" s="1244" t="s">
        <v>10284</v>
      </c>
      <c r="C6145" s="1244" t="s">
        <v>10285</v>
      </c>
      <c r="D6145" s="1352">
        <v>1546.75</v>
      </c>
    </row>
    <row r="6146" spans="1:4" s="977" customFormat="1" ht="18" customHeight="1" x14ac:dyDescent="0.2">
      <c r="A6146" s="1351" t="s">
        <v>10561</v>
      </c>
      <c r="B6146" s="1244" t="s">
        <v>10498</v>
      </c>
      <c r="C6146" s="1244" t="s">
        <v>10499</v>
      </c>
      <c r="D6146" s="1352">
        <v>3250.32</v>
      </c>
    </row>
    <row r="6147" spans="1:4" s="977" customFormat="1" ht="18" customHeight="1" x14ac:dyDescent="0.2">
      <c r="A6147" s="1351" t="s">
        <v>10562</v>
      </c>
      <c r="B6147" s="1244" t="s">
        <v>10498</v>
      </c>
      <c r="C6147" s="1244" t="s">
        <v>10499</v>
      </c>
      <c r="D6147" s="1352">
        <v>3250.32</v>
      </c>
    </row>
    <row r="6148" spans="1:4" s="977" customFormat="1" ht="18" customHeight="1" x14ac:dyDescent="0.2">
      <c r="A6148" s="1351" t="s">
        <v>10563</v>
      </c>
      <c r="B6148" s="1244" t="s">
        <v>10498</v>
      </c>
      <c r="C6148" s="1244" t="s">
        <v>10499</v>
      </c>
      <c r="D6148" s="1352">
        <v>3250.32</v>
      </c>
    </row>
    <row r="6149" spans="1:4" s="977" customFormat="1" ht="18" customHeight="1" x14ac:dyDescent="0.2">
      <c r="A6149" s="1351" t="s">
        <v>10564</v>
      </c>
      <c r="B6149" s="1244" t="s">
        <v>10498</v>
      </c>
      <c r="C6149" s="1244" t="s">
        <v>10499</v>
      </c>
      <c r="D6149" s="1352">
        <v>3250.32</v>
      </c>
    </row>
    <row r="6150" spans="1:4" s="977" customFormat="1" ht="18" customHeight="1" x14ac:dyDescent="0.2">
      <c r="A6150" s="1351" t="s">
        <v>10565</v>
      </c>
      <c r="B6150" s="1244" t="s">
        <v>10498</v>
      </c>
      <c r="C6150" s="1244" t="s">
        <v>10499</v>
      </c>
      <c r="D6150" s="1352">
        <v>3250.32</v>
      </c>
    </row>
    <row r="6151" spans="1:4" s="977" customFormat="1" ht="18" customHeight="1" x14ac:dyDescent="0.2">
      <c r="A6151" s="1351" t="s">
        <v>10566</v>
      </c>
      <c r="B6151" s="1244" t="s">
        <v>10498</v>
      </c>
      <c r="C6151" s="1244" t="s">
        <v>10499</v>
      </c>
      <c r="D6151" s="1352">
        <v>3250.32</v>
      </c>
    </row>
    <row r="6152" spans="1:4" s="977" customFormat="1" ht="18" customHeight="1" x14ac:dyDescent="0.2">
      <c r="A6152" s="1351" t="s">
        <v>10567</v>
      </c>
      <c r="B6152" s="1244" t="s">
        <v>10498</v>
      </c>
      <c r="C6152" s="1244" t="s">
        <v>10499</v>
      </c>
      <c r="D6152" s="1352">
        <v>3250.32</v>
      </c>
    </row>
    <row r="6153" spans="1:4" s="977" customFormat="1" ht="18" customHeight="1" x14ac:dyDescent="0.2">
      <c r="A6153" s="1351" t="s">
        <v>10568</v>
      </c>
      <c r="B6153" s="1244" t="s">
        <v>10498</v>
      </c>
      <c r="C6153" s="1244" t="s">
        <v>10499</v>
      </c>
      <c r="D6153" s="1352">
        <v>3250.32</v>
      </c>
    </row>
    <row r="6154" spans="1:4" s="977" customFormat="1" ht="18" customHeight="1" x14ac:dyDescent="0.2">
      <c r="A6154" s="1351" t="s">
        <v>10569</v>
      </c>
      <c r="B6154" s="1244" t="s">
        <v>10498</v>
      </c>
      <c r="C6154" s="1244" t="s">
        <v>10499</v>
      </c>
      <c r="D6154" s="1352">
        <v>3250.32</v>
      </c>
    </row>
    <row r="6155" spans="1:4" s="977" customFormat="1" ht="18" customHeight="1" x14ac:dyDescent="0.2">
      <c r="A6155" s="1351" t="s">
        <v>10570</v>
      </c>
      <c r="B6155" s="1244" t="s">
        <v>10498</v>
      </c>
      <c r="C6155" s="1244" t="s">
        <v>10499</v>
      </c>
      <c r="D6155" s="1352">
        <v>3250.32</v>
      </c>
    </row>
    <row r="6156" spans="1:4" s="977" customFormat="1" ht="18" customHeight="1" x14ac:dyDescent="0.2">
      <c r="A6156" s="1351" t="s">
        <v>10571</v>
      </c>
      <c r="B6156" s="1244" t="s">
        <v>7060</v>
      </c>
      <c r="C6156" s="1244" t="s">
        <v>7061</v>
      </c>
      <c r="D6156" s="1352">
        <v>842.95</v>
      </c>
    </row>
    <row r="6157" spans="1:4" s="977" customFormat="1" ht="18" customHeight="1" x14ac:dyDescent="0.2">
      <c r="A6157" s="1351" t="s">
        <v>10572</v>
      </c>
      <c r="B6157" s="1244" t="s">
        <v>10498</v>
      </c>
      <c r="C6157" s="1244" t="s">
        <v>10499</v>
      </c>
      <c r="D6157" s="1352">
        <v>3250.32</v>
      </c>
    </row>
    <row r="6158" spans="1:4" s="977" customFormat="1" ht="18" customHeight="1" x14ac:dyDescent="0.2">
      <c r="A6158" s="1351" t="s">
        <v>10573</v>
      </c>
      <c r="B6158" s="1244" t="s">
        <v>10498</v>
      </c>
      <c r="C6158" s="1244" t="s">
        <v>10499</v>
      </c>
      <c r="D6158" s="1352">
        <v>3250.32</v>
      </c>
    </row>
    <row r="6159" spans="1:4" s="977" customFormat="1" ht="18" customHeight="1" x14ac:dyDescent="0.2">
      <c r="A6159" s="1351" t="s">
        <v>10574</v>
      </c>
      <c r="B6159" s="1244" t="s">
        <v>10498</v>
      </c>
      <c r="C6159" s="1244" t="s">
        <v>10499</v>
      </c>
      <c r="D6159" s="1352">
        <v>3250.32</v>
      </c>
    </row>
    <row r="6160" spans="1:4" s="977" customFormat="1" ht="18" customHeight="1" x14ac:dyDescent="0.2">
      <c r="A6160" s="1351" t="s">
        <v>10575</v>
      </c>
      <c r="B6160" s="1244" t="s">
        <v>10498</v>
      </c>
      <c r="C6160" s="1244" t="s">
        <v>10499</v>
      </c>
      <c r="D6160" s="1352">
        <v>3250.32</v>
      </c>
    </row>
    <row r="6161" spans="1:4" s="977" customFormat="1" ht="18" customHeight="1" x14ac:dyDescent="0.2">
      <c r="A6161" s="1351" t="s">
        <v>10576</v>
      </c>
      <c r="B6161" s="1244" t="s">
        <v>10498</v>
      </c>
      <c r="C6161" s="1244" t="s">
        <v>10499</v>
      </c>
      <c r="D6161" s="1352">
        <v>3250.32</v>
      </c>
    </row>
    <row r="6162" spans="1:4" s="977" customFormat="1" ht="18" customHeight="1" x14ac:dyDescent="0.2">
      <c r="A6162" s="1351" t="s">
        <v>10577</v>
      </c>
      <c r="B6162" s="1244" t="s">
        <v>10498</v>
      </c>
      <c r="C6162" s="1244" t="s">
        <v>10499</v>
      </c>
      <c r="D6162" s="1352">
        <v>3250.32</v>
      </c>
    </row>
    <row r="6163" spans="1:4" s="977" customFormat="1" ht="18" customHeight="1" x14ac:dyDescent="0.2">
      <c r="A6163" s="1351" t="s">
        <v>10578</v>
      </c>
      <c r="B6163" s="1244" t="s">
        <v>10498</v>
      </c>
      <c r="C6163" s="1244" t="s">
        <v>10499</v>
      </c>
      <c r="D6163" s="1352">
        <v>3250.32</v>
      </c>
    </row>
    <row r="6164" spans="1:4" s="977" customFormat="1" ht="18" customHeight="1" x14ac:dyDescent="0.2">
      <c r="A6164" s="1351" t="s">
        <v>10579</v>
      </c>
      <c r="B6164" s="1244" t="s">
        <v>10498</v>
      </c>
      <c r="C6164" s="1244" t="s">
        <v>10499</v>
      </c>
      <c r="D6164" s="1352">
        <v>3250.32</v>
      </c>
    </row>
    <row r="6165" spans="1:4" s="977" customFormat="1" ht="18" customHeight="1" x14ac:dyDescent="0.2">
      <c r="A6165" s="1351" t="s">
        <v>10580</v>
      </c>
      <c r="B6165" s="1244" t="s">
        <v>10498</v>
      </c>
      <c r="C6165" s="1244" t="s">
        <v>10499</v>
      </c>
      <c r="D6165" s="1352">
        <v>3250.32</v>
      </c>
    </row>
    <row r="6166" spans="1:4" s="977" customFormat="1" ht="18" customHeight="1" x14ac:dyDescent="0.2">
      <c r="A6166" s="1351" t="s">
        <v>10581</v>
      </c>
      <c r="B6166" s="1244" t="s">
        <v>10498</v>
      </c>
      <c r="C6166" s="1244" t="s">
        <v>10499</v>
      </c>
      <c r="D6166" s="1352">
        <v>3250.32</v>
      </c>
    </row>
    <row r="6167" spans="1:4" s="977" customFormat="1" ht="18" customHeight="1" x14ac:dyDescent="0.2">
      <c r="A6167" s="1351" t="s">
        <v>10582</v>
      </c>
      <c r="B6167" s="1244" t="s">
        <v>2719</v>
      </c>
      <c r="C6167" s="1244" t="s">
        <v>2720</v>
      </c>
      <c r="D6167" s="1352">
        <v>1</v>
      </c>
    </row>
    <row r="6168" spans="1:4" s="977" customFormat="1" ht="18" customHeight="1" x14ac:dyDescent="0.2">
      <c r="A6168" s="1351" t="s">
        <v>10583</v>
      </c>
      <c r="B6168" s="1244" t="s">
        <v>10498</v>
      </c>
      <c r="C6168" s="1244" t="s">
        <v>10499</v>
      </c>
      <c r="D6168" s="1352">
        <v>3250.32</v>
      </c>
    </row>
    <row r="6169" spans="1:4" s="977" customFormat="1" ht="18" customHeight="1" x14ac:dyDescent="0.2">
      <c r="A6169" s="1351" t="s">
        <v>10584</v>
      </c>
      <c r="B6169" s="1244" t="s">
        <v>10498</v>
      </c>
      <c r="C6169" s="1244" t="s">
        <v>10499</v>
      </c>
      <c r="D6169" s="1352">
        <v>3250.32</v>
      </c>
    </row>
    <row r="6170" spans="1:4" s="977" customFormat="1" ht="18" customHeight="1" x14ac:dyDescent="0.2">
      <c r="A6170" s="1351" t="s">
        <v>10585</v>
      </c>
      <c r="B6170" s="1244" t="s">
        <v>10498</v>
      </c>
      <c r="C6170" s="1244" t="s">
        <v>10499</v>
      </c>
      <c r="D6170" s="1352">
        <v>3250.32</v>
      </c>
    </row>
    <row r="6171" spans="1:4" s="977" customFormat="1" ht="18" customHeight="1" x14ac:dyDescent="0.2">
      <c r="A6171" s="1351" t="s">
        <v>10586</v>
      </c>
      <c r="B6171" s="1244" t="s">
        <v>10498</v>
      </c>
      <c r="C6171" s="1244" t="s">
        <v>10499</v>
      </c>
      <c r="D6171" s="1352">
        <v>3250.32</v>
      </c>
    </row>
    <row r="6172" spans="1:4" s="977" customFormat="1" ht="18" customHeight="1" x14ac:dyDescent="0.2">
      <c r="A6172" s="1351" t="s">
        <v>10587</v>
      </c>
      <c r="B6172" s="1244" t="s">
        <v>10498</v>
      </c>
      <c r="C6172" s="1244" t="s">
        <v>10499</v>
      </c>
      <c r="D6172" s="1352">
        <v>3250.32</v>
      </c>
    </row>
    <row r="6173" spans="1:4" s="977" customFormat="1" ht="18" customHeight="1" x14ac:dyDescent="0.2">
      <c r="A6173" s="1351" t="s">
        <v>10588</v>
      </c>
      <c r="B6173" s="1244" t="s">
        <v>10498</v>
      </c>
      <c r="C6173" s="1244" t="s">
        <v>10499</v>
      </c>
      <c r="D6173" s="1352">
        <v>3250.32</v>
      </c>
    </row>
    <row r="6174" spans="1:4" s="977" customFormat="1" ht="18" customHeight="1" x14ac:dyDescent="0.2">
      <c r="A6174" s="1351" t="s">
        <v>10589</v>
      </c>
      <c r="B6174" s="1244" t="s">
        <v>10498</v>
      </c>
      <c r="C6174" s="1244" t="s">
        <v>10499</v>
      </c>
      <c r="D6174" s="1352">
        <v>3250.32</v>
      </c>
    </row>
    <row r="6175" spans="1:4" s="977" customFormat="1" ht="18" customHeight="1" x14ac:dyDescent="0.2">
      <c r="A6175" s="1351" t="s">
        <v>10590</v>
      </c>
      <c r="B6175" s="1244" t="s">
        <v>10498</v>
      </c>
      <c r="C6175" s="1244" t="s">
        <v>10499</v>
      </c>
      <c r="D6175" s="1352">
        <v>3250.32</v>
      </c>
    </row>
    <row r="6176" spans="1:4" s="977" customFormat="1" ht="18" customHeight="1" x14ac:dyDescent="0.2">
      <c r="A6176" s="1351" t="s">
        <v>10591</v>
      </c>
      <c r="B6176" s="1244" t="s">
        <v>10498</v>
      </c>
      <c r="C6176" s="1244" t="s">
        <v>10499</v>
      </c>
      <c r="D6176" s="1352">
        <v>3250.32</v>
      </c>
    </row>
    <row r="6177" spans="1:4" s="977" customFormat="1" ht="18" customHeight="1" x14ac:dyDescent="0.2">
      <c r="A6177" s="1351" t="s">
        <v>10592</v>
      </c>
      <c r="B6177" s="1244" t="s">
        <v>10498</v>
      </c>
      <c r="C6177" s="1244" t="s">
        <v>10499</v>
      </c>
      <c r="D6177" s="1352">
        <v>3250.32</v>
      </c>
    </row>
    <row r="6178" spans="1:4" s="977" customFormat="1" ht="18" customHeight="1" x14ac:dyDescent="0.2">
      <c r="A6178" s="1351" t="s">
        <v>10593</v>
      </c>
      <c r="B6178" s="1244" t="s">
        <v>9873</v>
      </c>
      <c r="C6178" s="1244" t="s">
        <v>9886</v>
      </c>
      <c r="D6178" s="1352">
        <v>13682.75</v>
      </c>
    </row>
    <row r="6179" spans="1:4" s="977" customFormat="1" ht="18" customHeight="1" x14ac:dyDescent="0.2">
      <c r="A6179" s="1351" t="s">
        <v>10594</v>
      </c>
      <c r="B6179" s="1244" t="s">
        <v>10498</v>
      </c>
      <c r="C6179" s="1244" t="s">
        <v>10499</v>
      </c>
      <c r="D6179" s="1352">
        <v>3250.32</v>
      </c>
    </row>
    <row r="6180" spans="1:4" s="977" customFormat="1" ht="18" customHeight="1" x14ac:dyDescent="0.2">
      <c r="A6180" s="1351" t="s">
        <v>10595</v>
      </c>
      <c r="B6180" s="1244" t="s">
        <v>10498</v>
      </c>
      <c r="C6180" s="1244" t="s">
        <v>10499</v>
      </c>
      <c r="D6180" s="1352">
        <v>3250.32</v>
      </c>
    </row>
    <row r="6181" spans="1:4" s="977" customFormat="1" ht="18" customHeight="1" x14ac:dyDescent="0.2">
      <c r="A6181" s="1351" t="s">
        <v>10596</v>
      </c>
      <c r="B6181" s="1244" t="s">
        <v>10498</v>
      </c>
      <c r="C6181" s="1244" t="s">
        <v>10499</v>
      </c>
      <c r="D6181" s="1352">
        <v>3250.32</v>
      </c>
    </row>
    <row r="6182" spans="1:4" s="977" customFormat="1" ht="18" customHeight="1" x14ac:dyDescent="0.2">
      <c r="A6182" s="1351" t="s">
        <v>10597</v>
      </c>
      <c r="B6182" s="1244" t="s">
        <v>10498</v>
      </c>
      <c r="C6182" s="1244" t="s">
        <v>10499</v>
      </c>
      <c r="D6182" s="1352">
        <v>3250.32</v>
      </c>
    </row>
    <row r="6183" spans="1:4" s="977" customFormat="1" ht="18" customHeight="1" x14ac:dyDescent="0.2">
      <c r="A6183" s="1351" t="s">
        <v>10598</v>
      </c>
      <c r="B6183" s="1244" t="s">
        <v>10498</v>
      </c>
      <c r="C6183" s="1244" t="s">
        <v>10499</v>
      </c>
      <c r="D6183" s="1352">
        <v>3250.32</v>
      </c>
    </row>
    <row r="6184" spans="1:4" s="977" customFormat="1" ht="18" customHeight="1" x14ac:dyDescent="0.2">
      <c r="A6184" s="1351" t="s">
        <v>10599</v>
      </c>
      <c r="B6184" s="1244" t="s">
        <v>10498</v>
      </c>
      <c r="C6184" s="1244" t="s">
        <v>10499</v>
      </c>
      <c r="D6184" s="1352">
        <v>3250.32</v>
      </c>
    </row>
    <row r="6185" spans="1:4" s="977" customFormat="1" ht="18" customHeight="1" x14ac:dyDescent="0.2">
      <c r="A6185" s="1351" t="s">
        <v>10600</v>
      </c>
      <c r="B6185" s="1244" t="s">
        <v>10498</v>
      </c>
      <c r="C6185" s="1244" t="s">
        <v>10499</v>
      </c>
      <c r="D6185" s="1352">
        <v>3250.32</v>
      </c>
    </row>
    <row r="6186" spans="1:4" s="977" customFormat="1" ht="18" customHeight="1" x14ac:dyDescent="0.2">
      <c r="A6186" s="1351" t="s">
        <v>10601</v>
      </c>
      <c r="B6186" s="1244" t="s">
        <v>10498</v>
      </c>
      <c r="C6186" s="1244" t="s">
        <v>10499</v>
      </c>
      <c r="D6186" s="1352">
        <v>3250.32</v>
      </c>
    </row>
    <row r="6187" spans="1:4" s="977" customFormat="1" ht="18" customHeight="1" x14ac:dyDescent="0.2">
      <c r="A6187" s="1351" t="s">
        <v>10602</v>
      </c>
      <c r="B6187" s="1244" t="s">
        <v>10498</v>
      </c>
      <c r="C6187" s="1244" t="s">
        <v>10499</v>
      </c>
      <c r="D6187" s="1352">
        <v>3250.32</v>
      </c>
    </row>
    <row r="6188" spans="1:4" s="977" customFormat="1" ht="18" customHeight="1" x14ac:dyDescent="0.2">
      <c r="A6188" s="1351" t="s">
        <v>10603</v>
      </c>
      <c r="B6188" s="1244" t="s">
        <v>10498</v>
      </c>
      <c r="C6188" s="1244" t="s">
        <v>10499</v>
      </c>
      <c r="D6188" s="1352">
        <v>3250.32</v>
      </c>
    </row>
    <row r="6189" spans="1:4" s="977" customFormat="1" ht="18" customHeight="1" x14ac:dyDescent="0.2">
      <c r="A6189" s="1351" t="s">
        <v>10604</v>
      </c>
      <c r="B6189" s="1244" t="s">
        <v>5643</v>
      </c>
      <c r="C6189" s="1244" t="s">
        <v>5644</v>
      </c>
      <c r="D6189" s="1352">
        <v>8037.5</v>
      </c>
    </row>
    <row r="6190" spans="1:4" s="977" customFormat="1" ht="18" customHeight="1" x14ac:dyDescent="0.2">
      <c r="A6190" s="1351" t="s">
        <v>10605</v>
      </c>
      <c r="B6190" s="1244" t="s">
        <v>10498</v>
      </c>
      <c r="C6190" s="1244" t="s">
        <v>10499</v>
      </c>
      <c r="D6190" s="1352">
        <v>3250.32</v>
      </c>
    </row>
    <row r="6191" spans="1:4" s="977" customFormat="1" ht="18" customHeight="1" x14ac:dyDescent="0.2">
      <c r="A6191" s="1351" t="s">
        <v>10606</v>
      </c>
      <c r="B6191" s="1244" t="s">
        <v>10498</v>
      </c>
      <c r="C6191" s="1244" t="s">
        <v>10499</v>
      </c>
      <c r="D6191" s="1352">
        <v>3250.32</v>
      </c>
    </row>
    <row r="6192" spans="1:4" s="977" customFormat="1" ht="18" customHeight="1" x14ac:dyDescent="0.2">
      <c r="A6192" s="1351" t="s">
        <v>10607</v>
      </c>
      <c r="B6192" s="1244" t="s">
        <v>10498</v>
      </c>
      <c r="C6192" s="1244" t="s">
        <v>10499</v>
      </c>
      <c r="D6192" s="1352">
        <v>3250.32</v>
      </c>
    </row>
    <row r="6193" spans="1:4" s="977" customFormat="1" ht="18" customHeight="1" x14ac:dyDescent="0.2">
      <c r="A6193" s="1351" t="s">
        <v>10608</v>
      </c>
      <c r="B6193" s="1244" t="s">
        <v>10498</v>
      </c>
      <c r="C6193" s="1244" t="s">
        <v>10499</v>
      </c>
      <c r="D6193" s="1352">
        <v>3250.32</v>
      </c>
    </row>
    <row r="6194" spans="1:4" s="977" customFormat="1" ht="18" customHeight="1" x14ac:dyDescent="0.2">
      <c r="A6194" s="1351" t="s">
        <v>10609</v>
      </c>
      <c r="B6194" s="1244" t="s">
        <v>10498</v>
      </c>
      <c r="C6194" s="1244" t="s">
        <v>10499</v>
      </c>
      <c r="D6194" s="1352">
        <v>3250.32</v>
      </c>
    </row>
    <row r="6195" spans="1:4" s="977" customFormat="1" ht="18" customHeight="1" x14ac:dyDescent="0.2">
      <c r="A6195" s="1351" t="s">
        <v>10610</v>
      </c>
      <c r="B6195" s="1244" t="s">
        <v>10498</v>
      </c>
      <c r="C6195" s="1244" t="s">
        <v>10499</v>
      </c>
      <c r="D6195" s="1352">
        <v>3250.32</v>
      </c>
    </row>
    <row r="6196" spans="1:4" s="977" customFormat="1" ht="18" customHeight="1" x14ac:dyDescent="0.2">
      <c r="A6196" s="1351" t="s">
        <v>10611</v>
      </c>
      <c r="B6196" s="1244" t="s">
        <v>10498</v>
      </c>
      <c r="C6196" s="1244" t="s">
        <v>10499</v>
      </c>
      <c r="D6196" s="1352">
        <v>3250.32</v>
      </c>
    </row>
    <row r="6197" spans="1:4" s="977" customFormat="1" ht="18" customHeight="1" x14ac:dyDescent="0.2">
      <c r="A6197" s="1351" t="s">
        <v>10612</v>
      </c>
      <c r="B6197" s="1244" t="s">
        <v>10498</v>
      </c>
      <c r="C6197" s="1244" t="s">
        <v>10499</v>
      </c>
      <c r="D6197" s="1352">
        <v>3250.32</v>
      </c>
    </row>
    <row r="6198" spans="1:4" s="977" customFormat="1" ht="18" customHeight="1" x14ac:dyDescent="0.2">
      <c r="A6198" s="1351" t="s">
        <v>10613</v>
      </c>
      <c r="B6198" s="1244" t="s">
        <v>10498</v>
      </c>
      <c r="C6198" s="1244" t="s">
        <v>10499</v>
      </c>
      <c r="D6198" s="1352">
        <v>3250.32</v>
      </c>
    </row>
    <row r="6199" spans="1:4" s="977" customFormat="1" ht="18" customHeight="1" x14ac:dyDescent="0.2">
      <c r="A6199" s="1351" t="s">
        <v>10614</v>
      </c>
      <c r="B6199" s="1244" t="s">
        <v>10498</v>
      </c>
      <c r="C6199" s="1244" t="s">
        <v>10499</v>
      </c>
      <c r="D6199" s="1352">
        <v>3250.32</v>
      </c>
    </row>
    <row r="6200" spans="1:4" s="977" customFormat="1" ht="18" customHeight="1" x14ac:dyDescent="0.2">
      <c r="A6200" s="1351" t="s">
        <v>10615</v>
      </c>
      <c r="B6200" s="1244" t="s">
        <v>5643</v>
      </c>
      <c r="C6200" s="1244" t="s">
        <v>5644</v>
      </c>
      <c r="D6200" s="1352">
        <v>8037.5</v>
      </c>
    </row>
    <row r="6201" spans="1:4" s="977" customFormat="1" ht="18" customHeight="1" x14ac:dyDescent="0.2">
      <c r="A6201" s="1351" t="s">
        <v>10616</v>
      </c>
      <c r="B6201" s="1244" t="s">
        <v>10498</v>
      </c>
      <c r="C6201" s="1244" t="s">
        <v>10499</v>
      </c>
      <c r="D6201" s="1352">
        <v>3250.32</v>
      </c>
    </row>
    <row r="6202" spans="1:4" s="977" customFormat="1" ht="18" customHeight="1" x14ac:dyDescent="0.2">
      <c r="A6202" s="1351" t="s">
        <v>10617</v>
      </c>
      <c r="B6202" s="1244" t="s">
        <v>10498</v>
      </c>
      <c r="C6202" s="1244" t="s">
        <v>10499</v>
      </c>
      <c r="D6202" s="1352">
        <v>3250.32</v>
      </c>
    </row>
    <row r="6203" spans="1:4" s="977" customFormat="1" ht="18" customHeight="1" x14ac:dyDescent="0.2">
      <c r="A6203" s="1351" t="s">
        <v>10618</v>
      </c>
      <c r="B6203" s="1244" t="s">
        <v>10498</v>
      </c>
      <c r="C6203" s="1244" t="s">
        <v>10499</v>
      </c>
      <c r="D6203" s="1352">
        <v>3250.32</v>
      </c>
    </row>
    <row r="6204" spans="1:4" s="977" customFormat="1" ht="18" customHeight="1" x14ac:dyDescent="0.2">
      <c r="A6204" s="1351" t="s">
        <v>10619</v>
      </c>
      <c r="B6204" s="1244" t="s">
        <v>10498</v>
      </c>
      <c r="C6204" s="1244" t="s">
        <v>10499</v>
      </c>
      <c r="D6204" s="1352">
        <v>3250.32</v>
      </c>
    </row>
    <row r="6205" spans="1:4" s="977" customFormat="1" ht="18" customHeight="1" x14ac:dyDescent="0.2">
      <c r="A6205" s="1351" t="s">
        <v>10620</v>
      </c>
      <c r="B6205" s="1244" t="s">
        <v>10498</v>
      </c>
      <c r="C6205" s="1244" t="s">
        <v>10499</v>
      </c>
      <c r="D6205" s="1352">
        <v>3250.32</v>
      </c>
    </row>
    <row r="6206" spans="1:4" s="977" customFormat="1" ht="18" customHeight="1" x14ac:dyDescent="0.2">
      <c r="A6206" s="1351" t="s">
        <v>10621</v>
      </c>
      <c r="B6206" s="1244" t="s">
        <v>10498</v>
      </c>
      <c r="C6206" s="1244" t="s">
        <v>10499</v>
      </c>
      <c r="D6206" s="1352">
        <v>3250.32</v>
      </c>
    </row>
    <row r="6207" spans="1:4" s="977" customFormat="1" ht="18" customHeight="1" x14ac:dyDescent="0.2">
      <c r="A6207" s="1351" t="s">
        <v>10622</v>
      </c>
      <c r="B6207" s="1244" t="s">
        <v>10498</v>
      </c>
      <c r="C6207" s="1244" t="s">
        <v>10499</v>
      </c>
      <c r="D6207" s="1352">
        <v>3250.32</v>
      </c>
    </row>
    <row r="6208" spans="1:4" s="977" customFormat="1" ht="18" customHeight="1" x14ac:dyDescent="0.2">
      <c r="A6208" s="1351" t="s">
        <v>10623</v>
      </c>
      <c r="B6208" s="1244" t="s">
        <v>10498</v>
      </c>
      <c r="C6208" s="1244" t="s">
        <v>10499</v>
      </c>
      <c r="D6208" s="1352">
        <v>3250.32</v>
      </c>
    </row>
    <row r="6209" spans="1:4" s="977" customFormat="1" ht="18" customHeight="1" x14ac:dyDescent="0.2">
      <c r="A6209" s="1351" t="s">
        <v>10624</v>
      </c>
      <c r="B6209" s="1244" t="s">
        <v>10498</v>
      </c>
      <c r="C6209" s="1244" t="s">
        <v>10499</v>
      </c>
      <c r="D6209" s="1352">
        <v>3250.32</v>
      </c>
    </row>
    <row r="6210" spans="1:4" s="977" customFormat="1" ht="18" customHeight="1" x14ac:dyDescent="0.2">
      <c r="A6210" s="1351" t="s">
        <v>10625</v>
      </c>
      <c r="B6210" s="1244" t="s">
        <v>10498</v>
      </c>
      <c r="C6210" s="1244" t="s">
        <v>10499</v>
      </c>
      <c r="D6210" s="1352">
        <v>3250.32</v>
      </c>
    </row>
    <row r="6211" spans="1:4" s="977" customFormat="1" ht="18" customHeight="1" x14ac:dyDescent="0.2">
      <c r="A6211" s="1351" t="s">
        <v>10626</v>
      </c>
      <c r="B6211" s="1244" t="s">
        <v>10627</v>
      </c>
      <c r="C6211" s="1244" t="s">
        <v>10628</v>
      </c>
      <c r="D6211" s="1352">
        <v>1</v>
      </c>
    </row>
    <row r="6212" spans="1:4" s="977" customFormat="1" ht="18" customHeight="1" x14ac:dyDescent="0.2">
      <c r="A6212" s="1351" t="s">
        <v>10629</v>
      </c>
      <c r="B6212" s="1244" t="s">
        <v>10498</v>
      </c>
      <c r="C6212" s="1244" t="s">
        <v>10499</v>
      </c>
      <c r="D6212" s="1352">
        <v>3250.32</v>
      </c>
    </row>
    <row r="6213" spans="1:4" s="977" customFormat="1" ht="18" customHeight="1" x14ac:dyDescent="0.2">
      <c r="A6213" s="1351" t="s">
        <v>10630</v>
      </c>
      <c r="B6213" s="1244" t="s">
        <v>10498</v>
      </c>
      <c r="C6213" s="1244" t="s">
        <v>10499</v>
      </c>
      <c r="D6213" s="1352">
        <v>3250.32</v>
      </c>
    </row>
    <row r="6214" spans="1:4" s="977" customFormat="1" ht="18" customHeight="1" x14ac:dyDescent="0.2">
      <c r="A6214" s="1351" t="s">
        <v>10631</v>
      </c>
      <c r="B6214" s="1244" t="s">
        <v>10498</v>
      </c>
      <c r="C6214" s="1244" t="s">
        <v>10499</v>
      </c>
      <c r="D6214" s="1352">
        <v>3250.32</v>
      </c>
    </row>
    <row r="6215" spans="1:4" s="977" customFormat="1" ht="18" customHeight="1" x14ac:dyDescent="0.2">
      <c r="A6215" s="1351" t="s">
        <v>10632</v>
      </c>
      <c r="B6215" s="1244" t="s">
        <v>10498</v>
      </c>
      <c r="C6215" s="1244" t="s">
        <v>10499</v>
      </c>
      <c r="D6215" s="1352">
        <v>3250.32</v>
      </c>
    </row>
    <row r="6216" spans="1:4" s="977" customFormat="1" ht="18" customHeight="1" x14ac:dyDescent="0.2">
      <c r="A6216" s="1351" t="s">
        <v>10633</v>
      </c>
      <c r="B6216" s="1244" t="s">
        <v>10498</v>
      </c>
      <c r="C6216" s="1244" t="s">
        <v>10499</v>
      </c>
      <c r="D6216" s="1352">
        <v>3250.32</v>
      </c>
    </row>
    <row r="6217" spans="1:4" s="977" customFormat="1" ht="18" customHeight="1" x14ac:dyDescent="0.2">
      <c r="A6217" s="1351" t="s">
        <v>10634</v>
      </c>
      <c r="B6217" s="1244" t="s">
        <v>10498</v>
      </c>
      <c r="C6217" s="1244" t="s">
        <v>10499</v>
      </c>
      <c r="D6217" s="1352">
        <v>3250.32</v>
      </c>
    </row>
    <row r="6218" spans="1:4" s="977" customFormat="1" ht="18" customHeight="1" x14ac:dyDescent="0.2">
      <c r="A6218" s="1351" t="s">
        <v>10635</v>
      </c>
      <c r="B6218" s="1244" t="s">
        <v>10498</v>
      </c>
      <c r="C6218" s="1244" t="s">
        <v>10499</v>
      </c>
      <c r="D6218" s="1352">
        <v>3250.32</v>
      </c>
    </row>
    <row r="6219" spans="1:4" s="977" customFormat="1" ht="18" customHeight="1" x14ac:dyDescent="0.2">
      <c r="A6219" s="1351" t="s">
        <v>10636</v>
      </c>
      <c r="B6219" s="1244" t="s">
        <v>10498</v>
      </c>
      <c r="C6219" s="1244" t="s">
        <v>10499</v>
      </c>
      <c r="D6219" s="1352">
        <v>3250.32</v>
      </c>
    </row>
    <row r="6220" spans="1:4" s="977" customFormat="1" ht="18" customHeight="1" x14ac:dyDescent="0.2">
      <c r="A6220" s="1351" t="s">
        <v>10637</v>
      </c>
      <c r="B6220" s="1244" t="s">
        <v>10498</v>
      </c>
      <c r="C6220" s="1244" t="s">
        <v>10499</v>
      </c>
      <c r="D6220" s="1352">
        <v>3250.32</v>
      </c>
    </row>
    <row r="6221" spans="1:4" s="977" customFormat="1" ht="18" customHeight="1" x14ac:dyDescent="0.2">
      <c r="A6221" s="1351" t="s">
        <v>10638</v>
      </c>
      <c r="B6221" s="1244" t="s">
        <v>10498</v>
      </c>
      <c r="C6221" s="1244" t="s">
        <v>10499</v>
      </c>
      <c r="D6221" s="1352">
        <v>3250.32</v>
      </c>
    </row>
    <row r="6222" spans="1:4" s="977" customFormat="1" ht="18" customHeight="1" x14ac:dyDescent="0.2">
      <c r="A6222" s="1351" t="s">
        <v>10639</v>
      </c>
      <c r="B6222" s="1244" t="s">
        <v>10640</v>
      </c>
      <c r="C6222" s="1244" t="s">
        <v>10641</v>
      </c>
      <c r="D6222" s="1352">
        <v>1897.5</v>
      </c>
    </row>
    <row r="6223" spans="1:4" s="977" customFormat="1" ht="18" customHeight="1" x14ac:dyDescent="0.2">
      <c r="A6223" s="1351" t="s">
        <v>10642</v>
      </c>
      <c r="B6223" s="1244" t="s">
        <v>10498</v>
      </c>
      <c r="C6223" s="1244" t="s">
        <v>10499</v>
      </c>
      <c r="D6223" s="1352">
        <v>3250.32</v>
      </c>
    </row>
    <row r="6224" spans="1:4" s="977" customFormat="1" ht="18" customHeight="1" x14ac:dyDescent="0.2">
      <c r="A6224" s="1351" t="s">
        <v>10643</v>
      </c>
      <c r="B6224" s="1244" t="s">
        <v>10498</v>
      </c>
      <c r="C6224" s="1244" t="s">
        <v>10499</v>
      </c>
      <c r="D6224" s="1352">
        <v>3250.32</v>
      </c>
    </row>
    <row r="6225" spans="1:4" s="977" customFormat="1" ht="18" customHeight="1" x14ac:dyDescent="0.2">
      <c r="A6225" s="1351" t="s">
        <v>10644</v>
      </c>
      <c r="B6225" s="1244" t="s">
        <v>10498</v>
      </c>
      <c r="C6225" s="1244" t="s">
        <v>10499</v>
      </c>
      <c r="D6225" s="1352">
        <v>3250.32</v>
      </c>
    </row>
    <row r="6226" spans="1:4" s="977" customFormat="1" ht="18" customHeight="1" x14ac:dyDescent="0.2">
      <c r="A6226" s="1351" t="s">
        <v>10645</v>
      </c>
      <c r="B6226" s="1244" t="s">
        <v>10498</v>
      </c>
      <c r="C6226" s="1244" t="s">
        <v>10499</v>
      </c>
      <c r="D6226" s="1352">
        <v>3250.32</v>
      </c>
    </row>
    <row r="6227" spans="1:4" s="977" customFormat="1" ht="18" customHeight="1" x14ac:dyDescent="0.2">
      <c r="A6227" s="1351" t="s">
        <v>10646</v>
      </c>
      <c r="B6227" s="1244" t="s">
        <v>10498</v>
      </c>
      <c r="C6227" s="1244" t="s">
        <v>10499</v>
      </c>
      <c r="D6227" s="1352">
        <v>3250.32</v>
      </c>
    </row>
    <row r="6228" spans="1:4" s="977" customFormat="1" ht="18" customHeight="1" x14ac:dyDescent="0.2">
      <c r="A6228" s="1351" t="s">
        <v>10647</v>
      </c>
      <c r="B6228" s="1244" t="s">
        <v>10498</v>
      </c>
      <c r="C6228" s="1244" t="s">
        <v>10499</v>
      </c>
      <c r="D6228" s="1352">
        <v>3250.32</v>
      </c>
    </row>
    <row r="6229" spans="1:4" s="977" customFormat="1" ht="18" customHeight="1" x14ac:dyDescent="0.2">
      <c r="A6229" s="1351" t="s">
        <v>10648</v>
      </c>
      <c r="B6229" s="1244" t="s">
        <v>10498</v>
      </c>
      <c r="C6229" s="1244" t="s">
        <v>10499</v>
      </c>
      <c r="D6229" s="1352">
        <v>3250.32</v>
      </c>
    </row>
    <row r="6230" spans="1:4" s="977" customFormat="1" ht="18" customHeight="1" x14ac:dyDescent="0.2">
      <c r="A6230" s="1351" t="s">
        <v>10649</v>
      </c>
      <c r="B6230" s="1244" t="s">
        <v>10498</v>
      </c>
      <c r="C6230" s="1244" t="s">
        <v>10499</v>
      </c>
      <c r="D6230" s="1352">
        <v>3250.32</v>
      </c>
    </row>
    <row r="6231" spans="1:4" s="977" customFormat="1" ht="18" customHeight="1" x14ac:dyDescent="0.2">
      <c r="A6231" s="1351" t="s">
        <v>10650</v>
      </c>
      <c r="B6231" s="1244" t="s">
        <v>10498</v>
      </c>
      <c r="C6231" s="1244" t="s">
        <v>10499</v>
      </c>
      <c r="D6231" s="1352">
        <v>3250.32</v>
      </c>
    </row>
    <row r="6232" spans="1:4" s="977" customFormat="1" ht="18" customHeight="1" x14ac:dyDescent="0.2">
      <c r="A6232" s="1351" t="s">
        <v>10651</v>
      </c>
      <c r="B6232" s="1244" t="s">
        <v>10498</v>
      </c>
      <c r="C6232" s="1244" t="s">
        <v>10499</v>
      </c>
      <c r="D6232" s="1352">
        <v>3250.32</v>
      </c>
    </row>
    <row r="6233" spans="1:4" s="977" customFormat="1" ht="18" customHeight="1" x14ac:dyDescent="0.2">
      <c r="A6233" s="1351" t="s">
        <v>10652</v>
      </c>
      <c r="B6233" s="1244" t="s">
        <v>10284</v>
      </c>
      <c r="C6233" s="1244" t="s">
        <v>10285</v>
      </c>
      <c r="D6233" s="1352">
        <v>1649.84</v>
      </c>
    </row>
    <row r="6234" spans="1:4" s="977" customFormat="1" ht="18" customHeight="1" x14ac:dyDescent="0.2">
      <c r="A6234" s="1351" t="s">
        <v>10653</v>
      </c>
      <c r="B6234" s="1244" t="s">
        <v>10654</v>
      </c>
      <c r="C6234" s="1244" t="s">
        <v>9662</v>
      </c>
      <c r="D6234" s="1352">
        <v>11964.22</v>
      </c>
    </row>
    <row r="6235" spans="1:4" s="977" customFormat="1" ht="18" customHeight="1" x14ac:dyDescent="0.2">
      <c r="A6235" s="1351" t="s">
        <v>10655</v>
      </c>
      <c r="B6235" s="1244" t="s">
        <v>10654</v>
      </c>
      <c r="C6235" s="1244" t="s">
        <v>9662</v>
      </c>
      <c r="D6235" s="1352">
        <v>11964.22</v>
      </c>
    </row>
    <row r="6236" spans="1:4" s="977" customFormat="1" ht="18" customHeight="1" x14ac:dyDescent="0.2">
      <c r="A6236" s="1351" t="s">
        <v>10656</v>
      </c>
      <c r="B6236" s="1244" t="s">
        <v>10654</v>
      </c>
      <c r="C6236" s="1244" t="s">
        <v>9662</v>
      </c>
      <c r="D6236" s="1352">
        <v>11964.22</v>
      </c>
    </row>
    <row r="6237" spans="1:4" s="977" customFormat="1" ht="18" customHeight="1" x14ac:dyDescent="0.2">
      <c r="A6237" s="1351" t="s">
        <v>10657</v>
      </c>
      <c r="B6237" s="1244" t="s">
        <v>10654</v>
      </c>
      <c r="C6237" s="1244" t="s">
        <v>9662</v>
      </c>
      <c r="D6237" s="1352">
        <v>11964.22</v>
      </c>
    </row>
    <row r="6238" spans="1:4" s="977" customFormat="1" ht="18" customHeight="1" x14ac:dyDescent="0.2">
      <c r="A6238" s="1351" t="s">
        <v>10658</v>
      </c>
      <c r="B6238" s="1244" t="s">
        <v>10654</v>
      </c>
      <c r="C6238" s="1244" t="s">
        <v>9662</v>
      </c>
      <c r="D6238" s="1352">
        <v>11964.22</v>
      </c>
    </row>
    <row r="6239" spans="1:4" s="977" customFormat="1" ht="18" customHeight="1" x14ac:dyDescent="0.2">
      <c r="A6239" s="1351" t="s">
        <v>10659</v>
      </c>
      <c r="B6239" s="1244" t="s">
        <v>10654</v>
      </c>
      <c r="C6239" s="1244" t="s">
        <v>9662</v>
      </c>
      <c r="D6239" s="1352">
        <v>11964.22</v>
      </c>
    </row>
    <row r="6240" spans="1:4" s="977" customFormat="1" ht="18" customHeight="1" x14ac:dyDescent="0.2">
      <c r="A6240" s="1351" t="s">
        <v>10660</v>
      </c>
      <c r="B6240" s="1244" t="s">
        <v>10654</v>
      </c>
      <c r="C6240" s="1244" t="s">
        <v>9662</v>
      </c>
      <c r="D6240" s="1352">
        <v>11964.22</v>
      </c>
    </row>
    <row r="6241" spans="1:4" s="977" customFormat="1" ht="18" customHeight="1" x14ac:dyDescent="0.2">
      <c r="A6241" s="1351" t="s">
        <v>10661</v>
      </c>
      <c r="B6241" s="1244" t="s">
        <v>10654</v>
      </c>
      <c r="C6241" s="1244" t="s">
        <v>9662</v>
      </c>
      <c r="D6241" s="1352">
        <v>11964.22</v>
      </c>
    </row>
    <row r="6242" spans="1:4" s="977" customFormat="1" ht="18" customHeight="1" x14ac:dyDescent="0.2">
      <c r="A6242" s="1351" t="s">
        <v>10662</v>
      </c>
      <c r="B6242" s="1244" t="s">
        <v>10654</v>
      </c>
      <c r="C6242" s="1244" t="s">
        <v>9662</v>
      </c>
      <c r="D6242" s="1352">
        <v>11964.22</v>
      </c>
    </row>
    <row r="6243" spans="1:4" s="977" customFormat="1" ht="18" customHeight="1" x14ac:dyDescent="0.2">
      <c r="A6243" s="1351" t="s">
        <v>10663</v>
      </c>
      <c r="B6243" s="1244" t="s">
        <v>10654</v>
      </c>
      <c r="C6243" s="1244" t="s">
        <v>9662</v>
      </c>
      <c r="D6243" s="1352">
        <v>11964.22</v>
      </c>
    </row>
    <row r="6244" spans="1:4" s="977" customFormat="1" ht="18" customHeight="1" x14ac:dyDescent="0.2">
      <c r="A6244" s="1351" t="s">
        <v>10664</v>
      </c>
      <c r="B6244" s="1244" t="s">
        <v>10284</v>
      </c>
      <c r="C6244" s="1244" t="s">
        <v>10285</v>
      </c>
      <c r="D6244" s="1352">
        <v>1649.85</v>
      </c>
    </row>
    <row r="6245" spans="1:4" s="977" customFormat="1" ht="18" customHeight="1" x14ac:dyDescent="0.2">
      <c r="A6245" s="1351" t="s">
        <v>10665</v>
      </c>
      <c r="B6245" s="1244" t="s">
        <v>10654</v>
      </c>
      <c r="C6245" s="1244" t="s">
        <v>9662</v>
      </c>
      <c r="D6245" s="1352">
        <v>11964.22</v>
      </c>
    </row>
    <row r="6246" spans="1:4" s="977" customFormat="1" ht="18" customHeight="1" x14ac:dyDescent="0.2">
      <c r="A6246" s="1351" t="s">
        <v>10666</v>
      </c>
      <c r="B6246" s="1244" t="s">
        <v>10654</v>
      </c>
      <c r="C6246" s="1244" t="s">
        <v>9662</v>
      </c>
      <c r="D6246" s="1352">
        <v>11964.22</v>
      </c>
    </row>
    <row r="6247" spans="1:4" s="977" customFormat="1" ht="18" customHeight="1" x14ac:dyDescent="0.2">
      <c r="A6247" s="1351" t="s">
        <v>10667</v>
      </c>
      <c r="B6247" s="1244" t="s">
        <v>10654</v>
      </c>
      <c r="C6247" s="1244" t="s">
        <v>9662</v>
      </c>
      <c r="D6247" s="1352">
        <v>11964.22</v>
      </c>
    </row>
    <row r="6248" spans="1:4" s="977" customFormat="1" ht="18" customHeight="1" x14ac:dyDescent="0.2">
      <c r="A6248" s="1351" t="s">
        <v>10668</v>
      </c>
      <c r="B6248" s="1244" t="s">
        <v>10654</v>
      </c>
      <c r="C6248" s="1244" t="s">
        <v>9662</v>
      </c>
      <c r="D6248" s="1352">
        <v>11964.22</v>
      </c>
    </row>
    <row r="6249" spans="1:4" s="977" customFormat="1" ht="18" customHeight="1" x14ac:dyDescent="0.2">
      <c r="A6249" s="1351" t="s">
        <v>10669</v>
      </c>
      <c r="B6249" s="1244" t="s">
        <v>10654</v>
      </c>
      <c r="C6249" s="1244" t="s">
        <v>9662</v>
      </c>
      <c r="D6249" s="1352">
        <v>11964.22</v>
      </c>
    </row>
    <row r="6250" spans="1:4" s="977" customFormat="1" ht="18" customHeight="1" x14ac:dyDescent="0.2">
      <c r="A6250" s="1351" t="s">
        <v>10670</v>
      </c>
      <c r="B6250" s="1244" t="s">
        <v>10654</v>
      </c>
      <c r="C6250" s="1244" t="s">
        <v>9662</v>
      </c>
      <c r="D6250" s="1352">
        <v>11964.22</v>
      </c>
    </row>
    <row r="6251" spans="1:4" s="977" customFormat="1" ht="18" customHeight="1" x14ac:dyDescent="0.2">
      <c r="A6251" s="1351" t="s">
        <v>10671</v>
      </c>
      <c r="B6251" s="1244" t="s">
        <v>10654</v>
      </c>
      <c r="C6251" s="1244" t="s">
        <v>9662</v>
      </c>
      <c r="D6251" s="1352">
        <v>11964.22</v>
      </c>
    </row>
    <row r="6252" spans="1:4" s="977" customFormat="1" ht="18" customHeight="1" x14ac:dyDescent="0.2">
      <c r="A6252" s="1351" t="s">
        <v>10672</v>
      </c>
      <c r="B6252" s="1244" t="s">
        <v>10654</v>
      </c>
      <c r="C6252" s="1244" t="s">
        <v>9662</v>
      </c>
      <c r="D6252" s="1352">
        <v>11964.22</v>
      </c>
    </row>
    <row r="6253" spans="1:4" s="977" customFormat="1" ht="18" customHeight="1" x14ac:dyDescent="0.2">
      <c r="A6253" s="1351" t="s">
        <v>10673</v>
      </c>
      <c r="B6253" s="1244" t="s">
        <v>10654</v>
      </c>
      <c r="C6253" s="1244" t="s">
        <v>9662</v>
      </c>
      <c r="D6253" s="1352">
        <v>11964.22</v>
      </c>
    </row>
    <row r="6254" spans="1:4" s="977" customFormat="1" ht="18" customHeight="1" x14ac:dyDescent="0.2">
      <c r="A6254" s="1351" t="s">
        <v>10674</v>
      </c>
      <c r="B6254" s="1244" t="s">
        <v>10654</v>
      </c>
      <c r="C6254" s="1244" t="s">
        <v>9662</v>
      </c>
      <c r="D6254" s="1352">
        <v>11964.22</v>
      </c>
    </row>
    <row r="6255" spans="1:4" s="977" customFormat="1" ht="18" customHeight="1" x14ac:dyDescent="0.2">
      <c r="A6255" s="1351" t="s">
        <v>10675</v>
      </c>
      <c r="B6255" s="1244" t="s">
        <v>10654</v>
      </c>
      <c r="C6255" s="1244" t="s">
        <v>9662</v>
      </c>
      <c r="D6255" s="1352">
        <v>11964.22</v>
      </c>
    </row>
    <row r="6256" spans="1:4" s="977" customFormat="1" ht="18" customHeight="1" x14ac:dyDescent="0.2">
      <c r="A6256" s="1351" t="s">
        <v>10676</v>
      </c>
      <c r="B6256" s="1244" t="s">
        <v>10654</v>
      </c>
      <c r="C6256" s="1244" t="s">
        <v>9662</v>
      </c>
      <c r="D6256" s="1352">
        <v>11964.22</v>
      </c>
    </row>
    <row r="6257" spans="1:4" s="977" customFormat="1" ht="18" customHeight="1" x14ac:dyDescent="0.2">
      <c r="A6257" s="1351" t="s">
        <v>10677</v>
      </c>
      <c r="B6257" s="1244" t="s">
        <v>10654</v>
      </c>
      <c r="C6257" s="1244" t="s">
        <v>9662</v>
      </c>
      <c r="D6257" s="1352">
        <v>11964.22</v>
      </c>
    </row>
    <row r="6258" spans="1:4" s="977" customFormat="1" ht="18" customHeight="1" x14ac:dyDescent="0.2">
      <c r="A6258" s="1351" t="s">
        <v>10678</v>
      </c>
      <c r="B6258" s="1244" t="s">
        <v>10654</v>
      </c>
      <c r="C6258" s="1244" t="s">
        <v>9662</v>
      </c>
      <c r="D6258" s="1352">
        <v>11964.22</v>
      </c>
    </row>
    <row r="6259" spans="1:4" s="977" customFormat="1" ht="18" customHeight="1" x14ac:dyDescent="0.2">
      <c r="A6259" s="1351" t="s">
        <v>10679</v>
      </c>
      <c r="B6259" s="1244" t="s">
        <v>10654</v>
      </c>
      <c r="C6259" s="1244" t="s">
        <v>9662</v>
      </c>
      <c r="D6259" s="1352">
        <v>11964.22</v>
      </c>
    </row>
    <row r="6260" spans="1:4" s="977" customFormat="1" ht="18" customHeight="1" x14ac:dyDescent="0.2">
      <c r="A6260" s="1351" t="s">
        <v>10680</v>
      </c>
      <c r="B6260" s="1244" t="s">
        <v>10654</v>
      </c>
      <c r="C6260" s="1244" t="s">
        <v>9662</v>
      </c>
      <c r="D6260" s="1352">
        <v>11964.22</v>
      </c>
    </row>
    <row r="6261" spans="1:4" s="977" customFormat="1" ht="18" customHeight="1" x14ac:dyDescent="0.2">
      <c r="A6261" s="1351" t="s">
        <v>10681</v>
      </c>
      <c r="B6261" s="1244" t="s">
        <v>10654</v>
      </c>
      <c r="C6261" s="1244" t="s">
        <v>9662</v>
      </c>
      <c r="D6261" s="1352">
        <v>11964.22</v>
      </c>
    </row>
    <row r="6262" spans="1:4" s="977" customFormat="1" ht="18" customHeight="1" x14ac:dyDescent="0.2">
      <c r="A6262" s="1351" t="s">
        <v>10682</v>
      </c>
      <c r="B6262" s="1244" t="s">
        <v>10654</v>
      </c>
      <c r="C6262" s="1244" t="s">
        <v>9662</v>
      </c>
      <c r="D6262" s="1352">
        <v>11964.22</v>
      </c>
    </row>
    <row r="6263" spans="1:4" s="977" customFormat="1" ht="18" customHeight="1" x14ac:dyDescent="0.2">
      <c r="A6263" s="1351" t="s">
        <v>10683</v>
      </c>
      <c r="B6263" s="1244" t="s">
        <v>10654</v>
      </c>
      <c r="C6263" s="1244" t="s">
        <v>9662</v>
      </c>
      <c r="D6263" s="1352">
        <v>11964.22</v>
      </c>
    </row>
    <row r="6264" spans="1:4" s="977" customFormat="1" ht="18" customHeight="1" x14ac:dyDescent="0.2">
      <c r="A6264" s="1351" t="s">
        <v>10684</v>
      </c>
      <c r="B6264" s="1244" t="s">
        <v>10654</v>
      </c>
      <c r="C6264" s="1244" t="s">
        <v>9662</v>
      </c>
      <c r="D6264" s="1352">
        <v>11964.22</v>
      </c>
    </row>
    <row r="6265" spans="1:4" s="977" customFormat="1" ht="18" customHeight="1" x14ac:dyDescent="0.2">
      <c r="A6265" s="1351" t="s">
        <v>10685</v>
      </c>
      <c r="B6265" s="1244" t="s">
        <v>2873</v>
      </c>
      <c r="C6265" s="1244" t="s">
        <v>2874</v>
      </c>
      <c r="D6265" s="1352">
        <v>1896.35</v>
      </c>
    </row>
    <row r="6266" spans="1:4" s="977" customFormat="1" ht="18" customHeight="1" x14ac:dyDescent="0.2">
      <c r="A6266" s="1351" t="s">
        <v>10686</v>
      </c>
      <c r="B6266" s="1244" t="s">
        <v>2988</v>
      </c>
      <c r="C6266" s="1244" t="s">
        <v>2989</v>
      </c>
      <c r="D6266" s="1352">
        <v>3577.25</v>
      </c>
    </row>
    <row r="6267" spans="1:4" s="977" customFormat="1" ht="18" customHeight="1" x14ac:dyDescent="0.2">
      <c r="A6267" s="1351" t="s">
        <v>10687</v>
      </c>
      <c r="B6267" s="1244" t="s">
        <v>10654</v>
      </c>
      <c r="C6267" s="1244" t="s">
        <v>9662</v>
      </c>
      <c r="D6267" s="1352">
        <v>11964.22</v>
      </c>
    </row>
    <row r="6268" spans="1:4" s="977" customFormat="1" ht="18" customHeight="1" x14ac:dyDescent="0.2">
      <c r="A6268" s="1351" t="s">
        <v>10688</v>
      </c>
      <c r="B6268" s="1244" t="s">
        <v>10654</v>
      </c>
      <c r="C6268" s="1244" t="s">
        <v>9662</v>
      </c>
      <c r="D6268" s="1352">
        <v>11964.22</v>
      </c>
    </row>
    <row r="6269" spans="1:4" s="977" customFormat="1" ht="18" customHeight="1" x14ac:dyDescent="0.2">
      <c r="A6269" s="1351" t="s">
        <v>10689</v>
      </c>
      <c r="B6269" s="1244" t="s">
        <v>10654</v>
      </c>
      <c r="C6269" s="1244" t="s">
        <v>9662</v>
      </c>
      <c r="D6269" s="1352">
        <v>11964.22</v>
      </c>
    </row>
    <row r="6270" spans="1:4" s="977" customFormat="1" ht="18" customHeight="1" x14ac:dyDescent="0.2">
      <c r="A6270" s="1351" t="s">
        <v>10690</v>
      </c>
      <c r="B6270" s="1244" t="s">
        <v>10654</v>
      </c>
      <c r="C6270" s="1244" t="s">
        <v>9662</v>
      </c>
      <c r="D6270" s="1352">
        <v>11964.22</v>
      </c>
    </row>
    <row r="6271" spans="1:4" s="977" customFormat="1" ht="18" customHeight="1" x14ac:dyDescent="0.2">
      <c r="A6271" s="1351" t="s">
        <v>10691</v>
      </c>
      <c r="B6271" s="1244" t="s">
        <v>10654</v>
      </c>
      <c r="C6271" s="1244" t="s">
        <v>9662</v>
      </c>
      <c r="D6271" s="1352">
        <v>11964.22</v>
      </c>
    </row>
    <row r="6272" spans="1:4" s="977" customFormat="1" ht="18" customHeight="1" x14ac:dyDescent="0.2">
      <c r="A6272" s="1351" t="s">
        <v>10692</v>
      </c>
      <c r="B6272" s="1244" t="s">
        <v>10654</v>
      </c>
      <c r="C6272" s="1244" t="s">
        <v>9662</v>
      </c>
      <c r="D6272" s="1352">
        <v>11964.22</v>
      </c>
    </row>
    <row r="6273" spans="1:4" s="977" customFormat="1" ht="18" customHeight="1" x14ac:dyDescent="0.2">
      <c r="A6273" s="1351" t="s">
        <v>10693</v>
      </c>
      <c r="B6273" s="1244" t="s">
        <v>10654</v>
      </c>
      <c r="C6273" s="1244" t="s">
        <v>9662</v>
      </c>
      <c r="D6273" s="1352">
        <v>11964.22</v>
      </c>
    </row>
    <row r="6274" spans="1:4" s="977" customFormat="1" ht="18" customHeight="1" x14ac:dyDescent="0.2">
      <c r="A6274" s="1351" t="s">
        <v>10694</v>
      </c>
      <c r="B6274" s="1244" t="s">
        <v>10654</v>
      </c>
      <c r="C6274" s="1244" t="s">
        <v>9662</v>
      </c>
      <c r="D6274" s="1352">
        <v>11964.22</v>
      </c>
    </row>
    <row r="6275" spans="1:4" s="977" customFormat="1" ht="18" customHeight="1" x14ac:dyDescent="0.2">
      <c r="A6275" s="1351" t="s">
        <v>10695</v>
      </c>
      <c r="B6275" s="1244" t="s">
        <v>10654</v>
      </c>
      <c r="C6275" s="1244" t="s">
        <v>9662</v>
      </c>
      <c r="D6275" s="1352">
        <v>11964.22</v>
      </c>
    </row>
    <row r="6276" spans="1:4" s="977" customFormat="1" ht="18" customHeight="1" x14ac:dyDescent="0.2">
      <c r="A6276" s="1351" t="s">
        <v>10696</v>
      </c>
      <c r="B6276" s="1244" t="s">
        <v>10654</v>
      </c>
      <c r="C6276" s="1244" t="s">
        <v>9662</v>
      </c>
      <c r="D6276" s="1352">
        <v>11964.22</v>
      </c>
    </row>
    <row r="6277" spans="1:4" s="977" customFormat="1" ht="18" customHeight="1" x14ac:dyDescent="0.2">
      <c r="A6277" s="1351" t="s">
        <v>10697</v>
      </c>
      <c r="B6277" s="1244" t="s">
        <v>10514</v>
      </c>
      <c r="C6277" s="1244" t="s">
        <v>10515</v>
      </c>
      <c r="D6277" s="1352">
        <v>3220</v>
      </c>
    </row>
    <row r="6278" spans="1:4" s="977" customFormat="1" ht="18" customHeight="1" x14ac:dyDescent="0.2">
      <c r="A6278" s="1351" t="s">
        <v>10698</v>
      </c>
      <c r="B6278" s="1244" t="s">
        <v>10654</v>
      </c>
      <c r="C6278" s="1244" t="s">
        <v>9662</v>
      </c>
      <c r="D6278" s="1352">
        <v>11964.22</v>
      </c>
    </row>
    <row r="6279" spans="1:4" s="977" customFormat="1" ht="18" customHeight="1" x14ac:dyDescent="0.2">
      <c r="A6279" s="1351" t="s">
        <v>10699</v>
      </c>
      <c r="B6279" s="1244" t="s">
        <v>10654</v>
      </c>
      <c r="C6279" s="1244" t="s">
        <v>9662</v>
      </c>
      <c r="D6279" s="1352">
        <v>11964.22</v>
      </c>
    </row>
    <row r="6280" spans="1:4" s="977" customFormat="1" ht="18" customHeight="1" x14ac:dyDescent="0.2">
      <c r="A6280" s="1351" t="s">
        <v>10700</v>
      </c>
      <c r="B6280" s="1244" t="s">
        <v>10654</v>
      </c>
      <c r="C6280" s="1244" t="s">
        <v>9662</v>
      </c>
      <c r="D6280" s="1352">
        <v>11964.22</v>
      </c>
    </row>
    <row r="6281" spans="1:4" s="977" customFormat="1" ht="18" customHeight="1" x14ac:dyDescent="0.2">
      <c r="A6281" s="1351" t="s">
        <v>10701</v>
      </c>
      <c r="B6281" s="1244" t="s">
        <v>10654</v>
      </c>
      <c r="C6281" s="1244" t="s">
        <v>9662</v>
      </c>
      <c r="D6281" s="1352">
        <v>11964.22</v>
      </c>
    </row>
    <row r="6282" spans="1:4" s="977" customFormat="1" ht="18" customHeight="1" x14ac:dyDescent="0.2">
      <c r="A6282" s="1351" t="s">
        <v>10702</v>
      </c>
      <c r="B6282" s="1244" t="s">
        <v>10654</v>
      </c>
      <c r="C6282" s="1244" t="s">
        <v>9662</v>
      </c>
      <c r="D6282" s="1352">
        <v>11964.22</v>
      </c>
    </row>
    <row r="6283" spans="1:4" s="977" customFormat="1" ht="18" customHeight="1" x14ac:dyDescent="0.2">
      <c r="A6283" s="1351" t="s">
        <v>10703</v>
      </c>
      <c r="B6283" s="1244" t="s">
        <v>10654</v>
      </c>
      <c r="C6283" s="1244" t="s">
        <v>9662</v>
      </c>
      <c r="D6283" s="1352">
        <v>11964.22</v>
      </c>
    </row>
    <row r="6284" spans="1:4" s="977" customFormat="1" ht="18" customHeight="1" x14ac:dyDescent="0.2">
      <c r="A6284" s="1351" t="s">
        <v>10704</v>
      </c>
      <c r="B6284" s="1244" t="s">
        <v>10654</v>
      </c>
      <c r="C6284" s="1244" t="s">
        <v>9662</v>
      </c>
      <c r="D6284" s="1352">
        <v>11964.22</v>
      </c>
    </row>
    <row r="6285" spans="1:4" s="977" customFormat="1" ht="18" customHeight="1" x14ac:dyDescent="0.2">
      <c r="A6285" s="1351" t="s">
        <v>10705</v>
      </c>
      <c r="B6285" s="1244" t="s">
        <v>10654</v>
      </c>
      <c r="C6285" s="1244" t="s">
        <v>9662</v>
      </c>
      <c r="D6285" s="1352">
        <v>11964.22</v>
      </c>
    </row>
    <row r="6286" spans="1:4" s="977" customFormat="1" ht="18" customHeight="1" x14ac:dyDescent="0.2">
      <c r="A6286" s="1351" t="s">
        <v>10706</v>
      </c>
      <c r="B6286" s="1244" t="s">
        <v>10654</v>
      </c>
      <c r="C6286" s="1244" t="s">
        <v>9662</v>
      </c>
      <c r="D6286" s="1352">
        <v>11964.22</v>
      </c>
    </row>
    <row r="6287" spans="1:4" s="977" customFormat="1" ht="18" customHeight="1" x14ac:dyDescent="0.2">
      <c r="A6287" s="1351" t="s">
        <v>10707</v>
      </c>
      <c r="B6287" s="1244" t="s">
        <v>10654</v>
      </c>
      <c r="C6287" s="1244" t="s">
        <v>9662</v>
      </c>
      <c r="D6287" s="1352">
        <v>11964.22</v>
      </c>
    </row>
    <row r="6288" spans="1:4" s="977" customFormat="1" ht="18" customHeight="1" x14ac:dyDescent="0.2">
      <c r="A6288" s="1351" t="s">
        <v>10708</v>
      </c>
      <c r="B6288" s="1244" t="s">
        <v>10257</v>
      </c>
      <c r="C6288" s="1244" t="s">
        <v>10258</v>
      </c>
      <c r="D6288" s="1352">
        <v>2417.3000000000002</v>
      </c>
    </row>
    <row r="6289" spans="1:4" s="977" customFormat="1" ht="18" customHeight="1" x14ac:dyDescent="0.2">
      <c r="A6289" s="1351" t="s">
        <v>10709</v>
      </c>
      <c r="B6289" s="1244" t="s">
        <v>10654</v>
      </c>
      <c r="C6289" s="1244" t="s">
        <v>9662</v>
      </c>
      <c r="D6289" s="1352">
        <v>11964.22</v>
      </c>
    </row>
    <row r="6290" spans="1:4" s="977" customFormat="1" ht="18" customHeight="1" x14ac:dyDescent="0.2">
      <c r="A6290" s="1351" t="s">
        <v>10710</v>
      </c>
      <c r="B6290" s="1244" t="s">
        <v>10654</v>
      </c>
      <c r="C6290" s="1244" t="s">
        <v>9662</v>
      </c>
      <c r="D6290" s="1352">
        <v>11964.22</v>
      </c>
    </row>
    <row r="6291" spans="1:4" s="977" customFormat="1" ht="18" customHeight="1" x14ac:dyDescent="0.2">
      <c r="A6291" s="1351" t="s">
        <v>10711</v>
      </c>
      <c r="B6291" s="1244" t="s">
        <v>10654</v>
      </c>
      <c r="C6291" s="1244" t="s">
        <v>9662</v>
      </c>
      <c r="D6291" s="1352">
        <v>11964.22</v>
      </c>
    </row>
    <row r="6292" spans="1:4" s="977" customFormat="1" ht="18" customHeight="1" x14ac:dyDescent="0.2">
      <c r="A6292" s="1351" t="s">
        <v>10712</v>
      </c>
      <c r="B6292" s="1244" t="s">
        <v>10654</v>
      </c>
      <c r="C6292" s="1244" t="s">
        <v>9662</v>
      </c>
      <c r="D6292" s="1352">
        <v>11964.22</v>
      </c>
    </row>
    <row r="6293" spans="1:4" s="977" customFormat="1" ht="18" customHeight="1" x14ac:dyDescent="0.2">
      <c r="A6293" s="1351" t="s">
        <v>10713</v>
      </c>
      <c r="B6293" s="1244" t="s">
        <v>10654</v>
      </c>
      <c r="C6293" s="1244" t="s">
        <v>9662</v>
      </c>
      <c r="D6293" s="1352">
        <v>11964.22</v>
      </c>
    </row>
    <row r="6294" spans="1:4" s="977" customFormat="1" ht="18" customHeight="1" x14ac:dyDescent="0.2">
      <c r="A6294" s="1351" t="s">
        <v>10714</v>
      </c>
      <c r="B6294" s="1244" t="s">
        <v>10654</v>
      </c>
      <c r="C6294" s="1244" t="s">
        <v>9662</v>
      </c>
      <c r="D6294" s="1352">
        <v>11964.22</v>
      </c>
    </row>
    <row r="6295" spans="1:4" s="977" customFormat="1" ht="18" customHeight="1" x14ac:dyDescent="0.2">
      <c r="A6295" s="1351" t="s">
        <v>10715</v>
      </c>
      <c r="B6295" s="1244" t="s">
        <v>10654</v>
      </c>
      <c r="C6295" s="1244" t="s">
        <v>9662</v>
      </c>
      <c r="D6295" s="1352">
        <v>11964.22</v>
      </c>
    </row>
    <row r="6296" spans="1:4" s="977" customFormat="1" ht="18" customHeight="1" x14ac:dyDescent="0.2">
      <c r="A6296" s="1351" t="s">
        <v>10716</v>
      </c>
      <c r="B6296" s="1244" t="s">
        <v>10654</v>
      </c>
      <c r="C6296" s="1244" t="s">
        <v>9662</v>
      </c>
      <c r="D6296" s="1352">
        <v>11964.22</v>
      </c>
    </row>
    <row r="6297" spans="1:4" s="977" customFormat="1" ht="18" customHeight="1" x14ac:dyDescent="0.2">
      <c r="A6297" s="1351" t="s">
        <v>10717</v>
      </c>
      <c r="B6297" s="1244" t="s">
        <v>10654</v>
      </c>
      <c r="C6297" s="1244" t="s">
        <v>9662</v>
      </c>
      <c r="D6297" s="1352">
        <v>11964.22</v>
      </c>
    </row>
    <row r="6298" spans="1:4" s="977" customFormat="1" ht="18" customHeight="1" x14ac:dyDescent="0.2">
      <c r="A6298" s="1351" t="s">
        <v>10718</v>
      </c>
      <c r="B6298" s="1244" t="s">
        <v>10654</v>
      </c>
      <c r="C6298" s="1244" t="s">
        <v>9662</v>
      </c>
      <c r="D6298" s="1352">
        <v>11964.22</v>
      </c>
    </row>
    <row r="6299" spans="1:4" s="977" customFormat="1" ht="18" customHeight="1" x14ac:dyDescent="0.2">
      <c r="A6299" s="1351" t="s">
        <v>10719</v>
      </c>
      <c r="B6299" s="1244" t="s">
        <v>9578</v>
      </c>
      <c r="C6299" s="1244" t="s">
        <v>9579</v>
      </c>
      <c r="D6299" s="1352">
        <v>4459.7</v>
      </c>
    </row>
    <row r="6300" spans="1:4" s="977" customFormat="1" ht="18" customHeight="1" x14ac:dyDescent="0.2">
      <c r="A6300" s="1351" t="s">
        <v>10720</v>
      </c>
      <c r="B6300" s="1244" t="s">
        <v>10654</v>
      </c>
      <c r="C6300" s="1244" t="s">
        <v>9662</v>
      </c>
      <c r="D6300" s="1352">
        <v>11964.22</v>
      </c>
    </row>
    <row r="6301" spans="1:4" s="977" customFormat="1" ht="18" customHeight="1" x14ac:dyDescent="0.2">
      <c r="A6301" s="1351" t="s">
        <v>10721</v>
      </c>
      <c r="B6301" s="1244" t="s">
        <v>10654</v>
      </c>
      <c r="C6301" s="1244" t="s">
        <v>9662</v>
      </c>
      <c r="D6301" s="1352">
        <v>11964.22</v>
      </c>
    </row>
    <row r="6302" spans="1:4" s="977" customFormat="1" ht="18" customHeight="1" x14ac:dyDescent="0.2">
      <c r="A6302" s="1351" t="s">
        <v>10722</v>
      </c>
      <c r="B6302" s="1244" t="s">
        <v>10654</v>
      </c>
      <c r="C6302" s="1244" t="s">
        <v>9662</v>
      </c>
      <c r="D6302" s="1352">
        <v>11964.22</v>
      </c>
    </row>
    <row r="6303" spans="1:4" s="977" customFormat="1" ht="18" customHeight="1" x14ac:dyDescent="0.2">
      <c r="A6303" s="1351" t="s">
        <v>10723</v>
      </c>
      <c r="B6303" s="1244" t="s">
        <v>10654</v>
      </c>
      <c r="C6303" s="1244" t="s">
        <v>9662</v>
      </c>
      <c r="D6303" s="1352">
        <v>11964.22</v>
      </c>
    </row>
    <row r="6304" spans="1:4" s="977" customFormat="1" ht="18" customHeight="1" x14ac:dyDescent="0.2">
      <c r="A6304" s="1351" t="s">
        <v>10724</v>
      </c>
      <c r="B6304" s="1244" t="s">
        <v>10654</v>
      </c>
      <c r="C6304" s="1244" t="s">
        <v>9662</v>
      </c>
      <c r="D6304" s="1352">
        <v>11964.22</v>
      </c>
    </row>
    <row r="6305" spans="1:4" s="977" customFormat="1" ht="18" customHeight="1" x14ac:dyDescent="0.2">
      <c r="A6305" s="1351" t="s">
        <v>10725</v>
      </c>
      <c r="B6305" s="1244" t="s">
        <v>10654</v>
      </c>
      <c r="C6305" s="1244" t="s">
        <v>9662</v>
      </c>
      <c r="D6305" s="1352">
        <v>11964.22</v>
      </c>
    </row>
    <row r="6306" spans="1:4" s="977" customFormat="1" ht="18" customHeight="1" x14ac:dyDescent="0.2">
      <c r="A6306" s="1351" t="s">
        <v>10726</v>
      </c>
      <c r="B6306" s="1244" t="s">
        <v>10654</v>
      </c>
      <c r="C6306" s="1244" t="s">
        <v>9662</v>
      </c>
      <c r="D6306" s="1352">
        <v>11964.22</v>
      </c>
    </row>
    <row r="6307" spans="1:4" s="977" customFormat="1" ht="18" customHeight="1" x14ac:dyDescent="0.2">
      <c r="A6307" s="1351" t="s">
        <v>10727</v>
      </c>
      <c r="B6307" s="1244" t="s">
        <v>10654</v>
      </c>
      <c r="C6307" s="1244" t="s">
        <v>9662</v>
      </c>
      <c r="D6307" s="1352">
        <v>11964.22</v>
      </c>
    </row>
    <row r="6308" spans="1:4" s="977" customFormat="1" ht="18" customHeight="1" x14ac:dyDescent="0.2">
      <c r="A6308" s="1351" t="s">
        <v>10728</v>
      </c>
      <c r="B6308" s="1244" t="s">
        <v>10654</v>
      </c>
      <c r="C6308" s="1244" t="s">
        <v>9662</v>
      </c>
      <c r="D6308" s="1352">
        <v>11964.22</v>
      </c>
    </row>
    <row r="6309" spans="1:4" s="977" customFormat="1" ht="18" customHeight="1" x14ac:dyDescent="0.2">
      <c r="A6309" s="1351" t="s">
        <v>10729</v>
      </c>
      <c r="B6309" s="1244" t="s">
        <v>10654</v>
      </c>
      <c r="C6309" s="1244" t="s">
        <v>9662</v>
      </c>
      <c r="D6309" s="1352">
        <v>11964.22</v>
      </c>
    </row>
    <row r="6310" spans="1:4" s="977" customFormat="1" ht="18" customHeight="1" x14ac:dyDescent="0.2">
      <c r="A6310" s="1351" t="s">
        <v>10730</v>
      </c>
      <c r="B6310" s="1244" t="s">
        <v>10731</v>
      </c>
      <c r="C6310" s="1244" t="s">
        <v>10732</v>
      </c>
      <c r="D6310" s="1352">
        <v>16509.5</v>
      </c>
    </row>
    <row r="6311" spans="1:4" s="977" customFormat="1" ht="18" customHeight="1" x14ac:dyDescent="0.2">
      <c r="A6311" s="1351" t="s">
        <v>10733</v>
      </c>
      <c r="B6311" s="1244" t="s">
        <v>10654</v>
      </c>
      <c r="C6311" s="1244" t="s">
        <v>9662</v>
      </c>
      <c r="D6311" s="1352">
        <v>11964.22</v>
      </c>
    </row>
    <row r="6312" spans="1:4" s="977" customFormat="1" ht="18" customHeight="1" x14ac:dyDescent="0.2">
      <c r="A6312" s="1351" t="s">
        <v>10734</v>
      </c>
      <c r="B6312" s="1244" t="s">
        <v>10654</v>
      </c>
      <c r="C6312" s="1244" t="s">
        <v>9662</v>
      </c>
      <c r="D6312" s="1352">
        <v>11964.22</v>
      </c>
    </row>
    <row r="6313" spans="1:4" s="977" customFormat="1" ht="18" customHeight="1" x14ac:dyDescent="0.2">
      <c r="A6313" s="1351" t="s">
        <v>10735</v>
      </c>
      <c r="B6313" s="1244" t="s">
        <v>10654</v>
      </c>
      <c r="C6313" s="1244" t="s">
        <v>9662</v>
      </c>
      <c r="D6313" s="1352">
        <v>11964.22</v>
      </c>
    </row>
    <row r="6314" spans="1:4" s="977" customFormat="1" ht="18" customHeight="1" x14ac:dyDescent="0.2">
      <c r="A6314" s="1351" t="s">
        <v>10736</v>
      </c>
      <c r="B6314" s="1244" t="s">
        <v>10654</v>
      </c>
      <c r="C6314" s="1244" t="s">
        <v>9662</v>
      </c>
      <c r="D6314" s="1352">
        <v>11964.22</v>
      </c>
    </row>
    <row r="6315" spans="1:4" s="977" customFormat="1" ht="18" customHeight="1" x14ac:dyDescent="0.2">
      <c r="A6315" s="1351" t="s">
        <v>10737</v>
      </c>
      <c r="B6315" s="1244" t="s">
        <v>10654</v>
      </c>
      <c r="C6315" s="1244" t="s">
        <v>9662</v>
      </c>
      <c r="D6315" s="1352">
        <v>11964.22</v>
      </c>
    </row>
    <row r="6316" spans="1:4" s="977" customFormat="1" ht="18" customHeight="1" x14ac:dyDescent="0.2">
      <c r="A6316" s="1351" t="s">
        <v>10738</v>
      </c>
      <c r="B6316" s="1244" t="s">
        <v>10654</v>
      </c>
      <c r="C6316" s="1244" t="s">
        <v>9662</v>
      </c>
      <c r="D6316" s="1352">
        <v>11964.22</v>
      </c>
    </row>
    <row r="6317" spans="1:4" s="977" customFormat="1" ht="18" customHeight="1" x14ac:dyDescent="0.2">
      <c r="A6317" s="1351" t="s">
        <v>10739</v>
      </c>
      <c r="B6317" s="1244" t="s">
        <v>10654</v>
      </c>
      <c r="C6317" s="1244" t="s">
        <v>9662</v>
      </c>
      <c r="D6317" s="1352">
        <v>11964.22</v>
      </c>
    </row>
    <row r="6318" spans="1:4" s="977" customFormat="1" ht="18" customHeight="1" x14ac:dyDescent="0.2">
      <c r="A6318" s="1351" t="s">
        <v>10740</v>
      </c>
      <c r="B6318" s="1244" t="s">
        <v>10654</v>
      </c>
      <c r="C6318" s="1244" t="s">
        <v>9662</v>
      </c>
      <c r="D6318" s="1352">
        <v>11964.22</v>
      </c>
    </row>
    <row r="6319" spans="1:4" s="977" customFormat="1" ht="18" customHeight="1" x14ac:dyDescent="0.2">
      <c r="A6319" s="1351" t="s">
        <v>10741</v>
      </c>
      <c r="B6319" s="1244" t="s">
        <v>10654</v>
      </c>
      <c r="C6319" s="1244" t="s">
        <v>9662</v>
      </c>
      <c r="D6319" s="1352">
        <v>11964.22</v>
      </c>
    </row>
    <row r="6320" spans="1:4" s="977" customFormat="1" ht="18" customHeight="1" x14ac:dyDescent="0.2">
      <c r="A6320" s="1351" t="s">
        <v>10742</v>
      </c>
      <c r="B6320" s="1244" t="s">
        <v>10654</v>
      </c>
      <c r="C6320" s="1244" t="s">
        <v>9662</v>
      </c>
      <c r="D6320" s="1352">
        <v>11964.22</v>
      </c>
    </row>
    <row r="6321" spans="1:4" s="977" customFormat="1" ht="18" customHeight="1" x14ac:dyDescent="0.2">
      <c r="A6321" s="1351" t="s">
        <v>10743</v>
      </c>
      <c r="B6321" s="1244" t="s">
        <v>6277</v>
      </c>
      <c r="C6321" s="1244" t="s">
        <v>6278</v>
      </c>
      <c r="D6321" s="1352">
        <v>12353.76</v>
      </c>
    </row>
    <row r="6322" spans="1:4" s="977" customFormat="1" ht="18" customHeight="1" x14ac:dyDescent="0.2">
      <c r="A6322" s="1351" t="s">
        <v>10744</v>
      </c>
      <c r="B6322" s="1244" t="s">
        <v>10654</v>
      </c>
      <c r="C6322" s="1244" t="s">
        <v>9662</v>
      </c>
      <c r="D6322" s="1352">
        <v>11964.22</v>
      </c>
    </row>
    <row r="6323" spans="1:4" s="977" customFormat="1" ht="18" customHeight="1" x14ac:dyDescent="0.2">
      <c r="A6323" s="1351" t="s">
        <v>10745</v>
      </c>
      <c r="B6323" s="1244" t="s">
        <v>10654</v>
      </c>
      <c r="C6323" s="1244" t="s">
        <v>9662</v>
      </c>
      <c r="D6323" s="1352">
        <v>11964.22</v>
      </c>
    </row>
    <row r="6324" spans="1:4" s="977" customFormat="1" ht="18" customHeight="1" x14ac:dyDescent="0.2">
      <c r="A6324" s="1351" t="s">
        <v>10746</v>
      </c>
      <c r="B6324" s="1244" t="s">
        <v>10654</v>
      </c>
      <c r="C6324" s="1244" t="s">
        <v>9662</v>
      </c>
      <c r="D6324" s="1352">
        <v>11964.22</v>
      </c>
    </row>
    <row r="6325" spans="1:4" s="977" customFormat="1" ht="18" customHeight="1" x14ac:dyDescent="0.2">
      <c r="A6325" s="1351" t="s">
        <v>10747</v>
      </c>
      <c r="B6325" s="1244" t="s">
        <v>10654</v>
      </c>
      <c r="C6325" s="1244" t="s">
        <v>9662</v>
      </c>
      <c r="D6325" s="1352">
        <v>11964.22</v>
      </c>
    </row>
    <row r="6326" spans="1:4" s="977" customFormat="1" ht="18" customHeight="1" x14ac:dyDescent="0.2">
      <c r="A6326" s="1351" t="s">
        <v>10748</v>
      </c>
      <c r="B6326" s="1244" t="s">
        <v>10654</v>
      </c>
      <c r="C6326" s="1244" t="s">
        <v>9662</v>
      </c>
      <c r="D6326" s="1352">
        <v>11964.22</v>
      </c>
    </row>
    <row r="6327" spans="1:4" s="977" customFormat="1" ht="18" customHeight="1" x14ac:dyDescent="0.2">
      <c r="A6327" s="1351" t="s">
        <v>10749</v>
      </c>
      <c r="B6327" s="1244" t="s">
        <v>10654</v>
      </c>
      <c r="C6327" s="1244" t="s">
        <v>9662</v>
      </c>
      <c r="D6327" s="1352">
        <v>11964.22</v>
      </c>
    </row>
    <row r="6328" spans="1:4" s="977" customFormat="1" ht="18" customHeight="1" x14ac:dyDescent="0.2">
      <c r="A6328" s="1351" t="s">
        <v>10750</v>
      </c>
      <c r="B6328" s="1244" t="s">
        <v>10654</v>
      </c>
      <c r="C6328" s="1244" t="s">
        <v>9662</v>
      </c>
      <c r="D6328" s="1352">
        <v>11964.22</v>
      </c>
    </row>
    <row r="6329" spans="1:4" s="977" customFormat="1" ht="18" customHeight="1" x14ac:dyDescent="0.2">
      <c r="A6329" s="1351" t="s">
        <v>10751</v>
      </c>
      <c r="B6329" s="1244" t="s">
        <v>10654</v>
      </c>
      <c r="C6329" s="1244" t="s">
        <v>9662</v>
      </c>
      <c r="D6329" s="1352">
        <v>11964.22</v>
      </c>
    </row>
    <row r="6330" spans="1:4" s="977" customFormat="1" ht="18" customHeight="1" x14ac:dyDescent="0.2">
      <c r="A6330" s="1351" t="s">
        <v>10752</v>
      </c>
      <c r="B6330" s="1244" t="s">
        <v>10654</v>
      </c>
      <c r="C6330" s="1244" t="s">
        <v>9662</v>
      </c>
      <c r="D6330" s="1352">
        <v>11964.22</v>
      </c>
    </row>
    <row r="6331" spans="1:4" s="977" customFormat="1" ht="18" customHeight="1" x14ac:dyDescent="0.2">
      <c r="A6331" s="1351" t="s">
        <v>10753</v>
      </c>
      <c r="B6331" s="1244" t="s">
        <v>10654</v>
      </c>
      <c r="C6331" s="1244" t="s">
        <v>9662</v>
      </c>
      <c r="D6331" s="1352">
        <v>11964.22</v>
      </c>
    </row>
    <row r="6332" spans="1:4" s="977" customFormat="1" ht="18" customHeight="1" x14ac:dyDescent="0.2">
      <c r="A6332" s="1351" t="s">
        <v>10754</v>
      </c>
      <c r="B6332" s="1244" t="s">
        <v>9873</v>
      </c>
      <c r="C6332" s="1244" t="s">
        <v>9886</v>
      </c>
      <c r="D6332" s="1352">
        <v>13682.75</v>
      </c>
    </row>
    <row r="6333" spans="1:4" s="977" customFormat="1" ht="18" customHeight="1" x14ac:dyDescent="0.2">
      <c r="A6333" s="1351" t="s">
        <v>10755</v>
      </c>
      <c r="B6333" s="1244" t="s">
        <v>10654</v>
      </c>
      <c r="C6333" s="1244" t="s">
        <v>9662</v>
      </c>
      <c r="D6333" s="1352">
        <v>11964.22</v>
      </c>
    </row>
    <row r="6334" spans="1:4" s="977" customFormat="1" ht="18" customHeight="1" x14ac:dyDescent="0.2">
      <c r="A6334" s="1351" t="s">
        <v>10756</v>
      </c>
      <c r="B6334" s="1244" t="s">
        <v>10654</v>
      </c>
      <c r="C6334" s="1244" t="s">
        <v>9662</v>
      </c>
      <c r="D6334" s="1352">
        <v>11964.22</v>
      </c>
    </row>
    <row r="6335" spans="1:4" s="977" customFormat="1" ht="18" customHeight="1" x14ac:dyDescent="0.2">
      <c r="A6335" s="1351" t="s">
        <v>10757</v>
      </c>
      <c r="B6335" s="1244" t="s">
        <v>10654</v>
      </c>
      <c r="C6335" s="1244" t="s">
        <v>9662</v>
      </c>
      <c r="D6335" s="1352">
        <v>11964.22</v>
      </c>
    </row>
    <row r="6336" spans="1:4" s="977" customFormat="1" ht="18" customHeight="1" x14ac:dyDescent="0.2">
      <c r="A6336" s="1351" t="s">
        <v>10758</v>
      </c>
      <c r="B6336" s="1244" t="s">
        <v>10654</v>
      </c>
      <c r="C6336" s="1244" t="s">
        <v>9662</v>
      </c>
      <c r="D6336" s="1352">
        <v>11964.22</v>
      </c>
    </row>
    <row r="6337" spans="1:4" s="977" customFormat="1" ht="18" customHeight="1" x14ac:dyDescent="0.2">
      <c r="A6337" s="1351" t="s">
        <v>10759</v>
      </c>
      <c r="B6337" s="1244" t="s">
        <v>10654</v>
      </c>
      <c r="C6337" s="1244" t="s">
        <v>9662</v>
      </c>
      <c r="D6337" s="1352">
        <v>11964.22</v>
      </c>
    </row>
    <row r="6338" spans="1:4" s="977" customFormat="1" ht="18" customHeight="1" x14ac:dyDescent="0.2">
      <c r="A6338" s="1351" t="s">
        <v>10760</v>
      </c>
      <c r="B6338" s="1244" t="s">
        <v>10654</v>
      </c>
      <c r="C6338" s="1244" t="s">
        <v>9662</v>
      </c>
      <c r="D6338" s="1352">
        <v>11964.22</v>
      </c>
    </row>
    <row r="6339" spans="1:4" s="977" customFormat="1" ht="18" customHeight="1" x14ac:dyDescent="0.2">
      <c r="A6339" s="1351" t="s">
        <v>10761</v>
      </c>
      <c r="B6339" s="1244" t="s">
        <v>10654</v>
      </c>
      <c r="C6339" s="1244" t="s">
        <v>9662</v>
      </c>
      <c r="D6339" s="1352">
        <v>11964.22</v>
      </c>
    </row>
    <row r="6340" spans="1:4" s="977" customFormat="1" ht="18" customHeight="1" x14ac:dyDescent="0.2">
      <c r="A6340" s="1351" t="s">
        <v>10762</v>
      </c>
      <c r="B6340" s="1244" t="s">
        <v>10654</v>
      </c>
      <c r="C6340" s="1244" t="s">
        <v>9662</v>
      </c>
      <c r="D6340" s="1352">
        <v>11964.22</v>
      </c>
    </row>
    <row r="6341" spans="1:4" s="977" customFormat="1" ht="18" customHeight="1" x14ac:dyDescent="0.2">
      <c r="A6341" s="1351" t="s">
        <v>10763</v>
      </c>
      <c r="B6341" s="1244" t="s">
        <v>10654</v>
      </c>
      <c r="C6341" s="1244" t="s">
        <v>9662</v>
      </c>
      <c r="D6341" s="1352">
        <v>11964.22</v>
      </c>
    </row>
    <row r="6342" spans="1:4" s="977" customFormat="1" ht="18" customHeight="1" x14ac:dyDescent="0.2">
      <c r="A6342" s="1351" t="s">
        <v>10764</v>
      </c>
      <c r="B6342" s="1244" t="s">
        <v>10654</v>
      </c>
      <c r="C6342" s="1244" t="s">
        <v>9662</v>
      </c>
      <c r="D6342" s="1352">
        <v>11964.22</v>
      </c>
    </row>
    <row r="6343" spans="1:4" s="977" customFormat="1" ht="18" customHeight="1" x14ac:dyDescent="0.2">
      <c r="A6343" s="1351" t="s">
        <v>10765</v>
      </c>
      <c r="B6343" s="1244" t="s">
        <v>10654</v>
      </c>
      <c r="C6343" s="1244" t="s">
        <v>9662</v>
      </c>
      <c r="D6343" s="1352">
        <v>11964.22</v>
      </c>
    </row>
    <row r="6344" spans="1:4" s="977" customFormat="1" ht="18" customHeight="1" x14ac:dyDescent="0.2">
      <c r="A6344" s="1351" t="s">
        <v>10766</v>
      </c>
      <c r="B6344" s="1244" t="s">
        <v>10654</v>
      </c>
      <c r="C6344" s="1244" t="s">
        <v>9662</v>
      </c>
      <c r="D6344" s="1352">
        <v>11964.22</v>
      </c>
    </row>
    <row r="6345" spans="1:4" s="977" customFormat="1" ht="18" customHeight="1" x14ac:dyDescent="0.2">
      <c r="A6345" s="1351" t="s">
        <v>10767</v>
      </c>
      <c r="B6345" s="1244" t="s">
        <v>10654</v>
      </c>
      <c r="C6345" s="1244" t="s">
        <v>9662</v>
      </c>
      <c r="D6345" s="1352">
        <v>11964.22</v>
      </c>
    </row>
    <row r="6346" spans="1:4" s="977" customFormat="1" ht="18" customHeight="1" x14ac:dyDescent="0.2">
      <c r="A6346" s="1351" t="s">
        <v>10768</v>
      </c>
      <c r="B6346" s="1244" t="s">
        <v>10654</v>
      </c>
      <c r="C6346" s="1244" t="s">
        <v>9662</v>
      </c>
      <c r="D6346" s="1352">
        <v>11964.22</v>
      </c>
    </row>
    <row r="6347" spans="1:4" s="977" customFormat="1" ht="18" customHeight="1" x14ac:dyDescent="0.2">
      <c r="A6347" s="1351" t="s">
        <v>10769</v>
      </c>
      <c r="B6347" s="1244" t="s">
        <v>10654</v>
      </c>
      <c r="C6347" s="1244" t="s">
        <v>9662</v>
      </c>
      <c r="D6347" s="1352">
        <v>11964.22</v>
      </c>
    </row>
    <row r="6348" spans="1:4" s="977" customFormat="1" ht="18" customHeight="1" x14ac:dyDescent="0.2">
      <c r="A6348" s="1351" t="s">
        <v>10770</v>
      </c>
      <c r="B6348" s="1244" t="s">
        <v>10654</v>
      </c>
      <c r="C6348" s="1244" t="s">
        <v>9662</v>
      </c>
      <c r="D6348" s="1352">
        <v>11964.22</v>
      </c>
    </row>
    <row r="6349" spans="1:4" s="977" customFormat="1" ht="18" customHeight="1" x14ac:dyDescent="0.2">
      <c r="A6349" s="1351" t="s">
        <v>10771</v>
      </c>
      <c r="B6349" s="1244" t="s">
        <v>10654</v>
      </c>
      <c r="C6349" s="1244" t="s">
        <v>9662</v>
      </c>
      <c r="D6349" s="1352">
        <v>11964.22</v>
      </c>
    </row>
    <row r="6350" spans="1:4" s="977" customFormat="1" ht="18" customHeight="1" x14ac:dyDescent="0.2">
      <c r="A6350" s="1351" t="s">
        <v>10772</v>
      </c>
      <c r="B6350" s="1244" t="s">
        <v>10654</v>
      </c>
      <c r="C6350" s="1244" t="s">
        <v>9662</v>
      </c>
      <c r="D6350" s="1352">
        <v>11964.22</v>
      </c>
    </row>
    <row r="6351" spans="1:4" s="977" customFormat="1" ht="18" customHeight="1" x14ac:dyDescent="0.2">
      <c r="A6351" s="1351" t="s">
        <v>10773</v>
      </c>
      <c r="B6351" s="1244" t="s">
        <v>10654</v>
      </c>
      <c r="C6351" s="1244" t="s">
        <v>9662</v>
      </c>
      <c r="D6351" s="1352">
        <v>11964.22</v>
      </c>
    </row>
    <row r="6352" spans="1:4" s="977" customFormat="1" ht="18" customHeight="1" x14ac:dyDescent="0.2">
      <c r="A6352" s="1351" t="s">
        <v>10774</v>
      </c>
      <c r="B6352" s="1244" t="s">
        <v>10654</v>
      </c>
      <c r="C6352" s="1244" t="s">
        <v>9662</v>
      </c>
      <c r="D6352" s="1352">
        <v>11964.22</v>
      </c>
    </row>
    <row r="6353" spans="1:4" s="977" customFormat="1" ht="18" customHeight="1" x14ac:dyDescent="0.2">
      <c r="A6353" s="1351" t="s">
        <v>10775</v>
      </c>
      <c r="B6353" s="1244" t="s">
        <v>10284</v>
      </c>
      <c r="C6353" s="1244" t="s">
        <v>10285</v>
      </c>
      <c r="D6353" s="1352">
        <v>1546.75</v>
      </c>
    </row>
    <row r="6354" spans="1:4" s="977" customFormat="1" ht="18" customHeight="1" x14ac:dyDescent="0.2">
      <c r="A6354" s="1351" t="s">
        <v>10776</v>
      </c>
      <c r="B6354" s="1244" t="s">
        <v>10654</v>
      </c>
      <c r="C6354" s="1244" t="s">
        <v>9662</v>
      </c>
      <c r="D6354" s="1352">
        <v>11964.22</v>
      </c>
    </row>
    <row r="6355" spans="1:4" s="977" customFormat="1" ht="18" customHeight="1" x14ac:dyDescent="0.2">
      <c r="A6355" s="1351" t="s">
        <v>10777</v>
      </c>
      <c r="B6355" s="1244" t="s">
        <v>10654</v>
      </c>
      <c r="C6355" s="1244" t="s">
        <v>9662</v>
      </c>
      <c r="D6355" s="1352">
        <v>11964.22</v>
      </c>
    </row>
    <row r="6356" spans="1:4" s="977" customFormat="1" ht="18" customHeight="1" x14ac:dyDescent="0.2">
      <c r="A6356" s="1351" t="s">
        <v>10778</v>
      </c>
      <c r="B6356" s="1244" t="s">
        <v>10654</v>
      </c>
      <c r="C6356" s="1244" t="s">
        <v>9662</v>
      </c>
      <c r="D6356" s="1352">
        <v>11964.22</v>
      </c>
    </row>
    <row r="6357" spans="1:4" s="977" customFormat="1" ht="18" customHeight="1" x14ac:dyDescent="0.2">
      <c r="A6357" s="1351" t="s">
        <v>10779</v>
      </c>
      <c r="B6357" s="1244" t="s">
        <v>10654</v>
      </c>
      <c r="C6357" s="1244" t="s">
        <v>9662</v>
      </c>
      <c r="D6357" s="1352">
        <v>11964.22</v>
      </c>
    </row>
    <row r="6358" spans="1:4" s="977" customFormat="1" ht="18" customHeight="1" x14ac:dyDescent="0.2">
      <c r="A6358" s="1351" t="s">
        <v>10780</v>
      </c>
      <c r="B6358" s="1244" t="s">
        <v>10654</v>
      </c>
      <c r="C6358" s="1244" t="s">
        <v>9662</v>
      </c>
      <c r="D6358" s="1352">
        <v>11964.22</v>
      </c>
    </row>
    <row r="6359" spans="1:4" s="977" customFormat="1" ht="18" customHeight="1" x14ac:dyDescent="0.2">
      <c r="A6359" s="1351" t="s">
        <v>10781</v>
      </c>
      <c r="B6359" s="1244" t="s">
        <v>10654</v>
      </c>
      <c r="C6359" s="1244" t="s">
        <v>9662</v>
      </c>
      <c r="D6359" s="1352">
        <v>11964.22</v>
      </c>
    </row>
    <row r="6360" spans="1:4" s="977" customFormat="1" ht="18" customHeight="1" x14ac:dyDescent="0.2">
      <c r="A6360" s="1351" t="s">
        <v>10782</v>
      </c>
      <c r="B6360" s="1244" t="s">
        <v>10654</v>
      </c>
      <c r="C6360" s="1244" t="s">
        <v>9662</v>
      </c>
      <c r="D6360" s="1352">
        <v>11964.22</v>
      </c>
    </row>
    <row r="6361" spans="1:4" s="977" customFormat="1" ht="18" customHeight="1" x14ac:dyDescent="0.2">
      <c r="A6361" s="1351" t="s">
        <v>10783</v>
      </c>
      <c r="B6361" s="1244" t="s">
        <v>10654</v>
      </c>
      <c r="C6361" s="1244" t="s">
        <v>9662</v>
      </c>
      <c r="D6361" s="1352">
        <v>11964.22</v>
      </c>
    </row>
    <row r="6362" spans="1:4" s="977" customFormat="1" ht="18" customHeight="1" x14ac:dyDescent="0.2">
      <c r="A6362" s="1351" t="s">
        <v>10784</v>
      </c>
      <c r="B6362" s="1244" t="s">
        <v>10654</v>
      </c>
      <c r="C6362" s="1244" t="s">
        <v>9662</v>
      </c>
      <c r="D6362" s="1352">
        <v>11964.22</v>
      </c>
    </row>
    <row r="6363" spans="1:4" s="977" customFormat="1" ht="18" customHeight="1" x14ac:dyDescent="0.2">
      <c r="A6363" s="1351" t="s">
        <v>10785</v>
      </c>
      <c r="B6363" s="1244" t="s">
        <v>10654</v>
      </c>
      <c r="C6363" s="1244" t="s">
        <v>9662</v>
      </c>
      <c r="D6363" s="1352">
        <v>11964.22</v>
      </c>
    </row>
    <row r="6364" spans="1:4" s="977" customFormat="1" ht="18" customHeight="1" x14ac:dyDescent="0.2">
      <c r="A6364" s="1351" t="s">
        <v>10786</v>
      </c>
      <c r="B6364" s="1244" t="s">
        <v>10787</v>
      </c>
      <c r="C6364" s="1244" t="s">
        <v>9860</v>
      </c>
      <c r="D6364" s="1352">
        <v>26345.35</v>
      </c>
    </row>
    <row r="6365" spans="1:4" s="977" customFormat="1" ht="18" customHeight="1" x14ac:dyDescent="0.2">
      <c r="A6365" s="1351" t="s">
        <v>10788</v>
      </c>
      <c r="B6365" s="1244" t="s">
        <v>10654</v>
      </c>
      <c r="C6365" s="1244" t="s">
        <v>9662</v>
      </c>
      <c r="D6365" s="1352">
        <v>11964.22</v>
      </c>
    </row>
    <row r="6366" spans="1:4" s="977" customFormat="1" ht="18" customHeight="1" x14ac:dyDescent="0.2">
      <c r="A6366" s="1351" t="s">
        <v>10789</v>
      </c>
      <c r="B6366" s="1244" t="s">
        <v>10654</v>
      </c>
      <c r="C6366" s="1244" t="s">
        <v>9662</v>
      </c>
      <c r="D6366" s="1352">
        <v>11964.22</v>
      </c>
    </row>
    <row r="6367" spans="1:4" s="977" customFormat="1" ht="18" customHeight="1" x14ac:dyDescent="0.2">
      <c r="A6367" s="1351" t="s">
        <v>10790</v>
      </c>
      <c r="B6367" s="1244" t="s">
        <v>10654</v>
      </c>
      <c r="C6367" s="1244" t="s">
        <v>9662</v>
      </c>
      <c r="D6367" s="1352">
        <v>11964.22</v>
      </c>
    </row>
    <row r="6368" spans="1:4" s="977" customFormat="1" ht="18" customHeight="1" x14ac:dyDescent="0.2">
      <c r="A6368" s="1351" t="s">
        <v>10791</v>
      </c>
      <c r="B6368" s="1244" t="s">
        <v>10654</v>
      </c>
      <c r="C6368" s="1244" t="s">
        <v>9662</v>
      </c>
      <c r="D6368" s="1352">
        <v>11964.22</v>
      </c>
    </row>
    <row r="6369" spans="1:4" s="977" customFormat="1" ht="18" customHeight="1" x14ac:dyDescent="0.2">
      <c r="A6369" s="1351" t="s">
        <v>10792</v>
      </c>
      <c r="B6369" s="1244" t="s">
        <v>10654</v>
      </c>
      <c r="C6369" s="1244" t="s">
        <v>9662</v>
      </c>
      <c r="D6369" s="1352">
        <v>11964.22</v>
      </c>
    </row>
    <row r="6370" spans="1:4" s="977" customFormat="1" ht="18" customHeight="1" x14ac:dyDescent="0.2">
      <c r="A6370" s="1351" t="s">
        <v>10793</v>
      </c>
      <c r="B6370" s="1244" t="s">
        <v>10654</v>
      </c>
      <c r="C6370" s="1244" t="s">
        <v>9662</v>
      </c>
      <c r="D6370" s="1352">
        <v>11964.22</v>
      </c>
    </row>
    <row r="6371" spans="1:4" s="977" customFormat="1" ht="18" customHeight="1" x14ac:dyDescent="0.2">
      <c r="A6371" s="1351" t="s">
        <v>10794</v>
      </c>
      <c r="B6371" s="1244" t="s">
        <v>10654</v>
      </c>
      <c r="C6371" s="1244" t="s">
        <v>9662</v>
      </c>
      <c r="D6371" s="1352">
        <v>11964.22</v>
      </c>
    </row>
    <row r="6372" spans="1:4" s="977" customFormat="1" ht="18" customHeight="1" x14ac:dyDescent="0.2">
      <c r="A6372" s="1351" t="s">
        <v>10795</v>
      </c>
      <c r="B6372" s="1244" t="s">
        <v>10654</v>
      </c>
      <c r="C6372" s="1244" t="s">
        <v>9662</v>
      </c>
      <c r="D6372" s="1352">
        <v>11964.22</v>
      </c>
    </row>
    <row r="6373" spans="1:4" s="977" customFormat="1" ht="18" customHeight="1" x14ac:dyDescent="0.2">
      <c r="A6373" s="1351" t="s">
        <v>10796</v>
      </c>
      <c r="B6373" s="1244" t="s">
        <v>10654</v>
      </c>
      <c r="C6373" s="1244" t="s">
        <v>9662</v>
      </c>
      <c r="D6373" s="1352">
        <v>11964.22</v>
      </c>
    </row>
    <row r="6374" spans="1:4" s="977" customFormat="1" ht="18" customHeight="1" x14ac:dyDescent="0.2">
      <c r="A6374" s="1351" t="s">
        <v>10797</v>
      </c>
      <c r="B6374" s="1244" t="s">
        <v>10654</v>
      </c>
      <c r="C6374" s="1244" t="s">
        <v>9662</v>
      </c>
      <c r="D6374" s="1352">
        <v>11964.22</v>
      </c>
    </row>
    <row r="6375" spans="1:4" s="977" customFormat="1" ht="18" customHeight="1" x14ac:dyDescent="0.2">
      <c r="A6375" s="1351" t="s">
        <v>10798</v>
      </c>
      <c r="B6375" s="1244" t="s">
        <v>2405</v>
      </c>
      <c r="C6375" s="1244" t="s">
        <v>2406</v>
      </c>
      <c r="D6375" s="1352">
        <v>1</v>
      </c>
    </row>
    <row r="6376" spans="1:4" s="977" customFormat="1" ht="18" customHeight="1" x14ac:dyDescent="0.2">
      <c r="A6376" s="1351" t="s">
        <v>10799</v>
      </c>
      <c r="B6376" s="1244" t="s">
        <v>10800</v>
      </c>
      <c r="C6376" s="1244" t="s">
        <v>10801</v>
      </c>
      <c r="D6376" s="1352">
        <v>4668</v>
      </c>
    </row>
    <row r="6377" spans="1:4" s="977" customFormat="1" ht="18" customHeight="1" x14ac:dyDescent="0.2">
      <c r="A6377" s="1351" t="s">
        <v>10802</v>
      </c>
      <c r="B6377" s="1244" t="s">
        <v>10654</v>
      </c>
      <c r="C6377" s="1244" t="s">
        <v>9662</v>
      </c>
      <c r="D6377" s="1352">
        <v>11965.53</v>
      </c>
    </row>
    <row r="6378" spans="1:4" s="977" customFormat="1" ht="18" customHeight="1" x14ac:dyDescent="0.2">
      <c r="A6378" s="1351" t="s">
        <v>10803</v>
      </c>
      <c r="B6378" s="1244" t="s">
        <v>10804</v>
      </c>
      <c r="C6378" s="1244" t="s">
        <v>10804</v>
      </c>
      <c r="D6378" s="1352">
        <v>274502.40000000002</v>
      </c>
    </row>
    <row r="6379" spans="1:4" s="977" customFormat="1" ht="18" customHeight="1" x14ac:dyDescent="0.2">
      <c r="A6379" s="1351" t="s">
        <v>10805</v>
      </c>
      <c r="B6379" s="1244" t="s">
        <v>10806</v>
      </c>
      <c r="C6379" s="1244" t="s">
        <v>10807</v>
      </c>
      <c r="D6379" s="1352">
        <v>23381.29</v>
      </c>
    </row>
    <row r="6380" spans="1:4" s="977" customFormat="1" ht="18" customHeight="1" x14ac:dyDescent="0.2">
      <c r="A6380" s="1351" t="s">
        <v>10808</v>
      </c>
      <c r="B6380" s="1244" t="s">
        <v>10809</v>
      </c>
      <c r="C6380" s="1244" t="s">
        <v>10810</v>
      </c>
      <c r="D6380" s="1352">
        <v>26726.78</v>
      </c>
    </row>
    <row r="6381" spans="1:4" s="977" customFormat="1" ht="18" customHeight="1" x14ac:dyDescent="0.2">
      <c r="A6381" s="1351" t="s">
        <v>10811</v>
      </c>
      <c r="B6381" s="1244" t="s">
        <v>10809</v>
      </c>
      <c r="C6381" s="1244" t="s">
        <v>10812</v>
      </c>
      <c r="D6381" s="1352">
        <v>26726.78</v>
      </c>
    </row>
    <row r="6382" spans="1:4" s="977" customFormat="1" ht="18" customHeight="1" x14ac:dyDescent="0.2">
      <c r="A6382" s="1351" t="s">
        <v>10813</v>
      </c>
      <c r="B6382" s="1244" t="s">
        <v>10809</v>
      </c>
      <c r="C6382" s="1244" t="s">
        <v>10810</v>
      </c>
      <c r="D6382" s="1352">
        <v>26726.78</v>
      </c>
    </row>
    <row r="6383" spans="1:4" s="977" customFormat="1" ht="18" customHeight="1" x14ac:dyDescent="0.2">
      <c r="A6383" s="1351" t="s">
        <v>10814</v>
      </c>
      <c r="B6383" s="1244" t="s">
        <v>10809</v>
      </c>
      <c r="C6383" s="1244" t="s">
        <v>10810</v>
      </c>
      <c r="D6383" s="1352">
        <v>26726.78</v>
      </c>
    </row>
    <row r="6384" spans="1:4" s="977" customFormat="1" ht="18" customHeight="1" x14ac:dyDescent="0.2">
      <c r="A6384" s="1351" t="s">
        <v>10815</v>
      </c>
      <c r="B6384" s="1244" t="s">
        <v>10809</v>
      </c>
      <c r="C6384" s="1244" t="s">
        <v>10810</v>
      </c>
      <c r="D6384" s="1352">
        <v>26726.78</v>
      </c>
    </row>
    <row r="6385" spans="1:4" s="977" customFormat="1" ht="18" customHeight="1" x14ac:dyDescent="0.2">
      <c r="A6385" s="1351" t="s">
        <v>10816</v>
      </c>
      <c r="B6385" s="1244" t="s">
        <v>10284</v>
      </c>
      <c r="C6385" s="1244" t="s">
        <v>10285</v>
      </c>
      <c r="D6385" s="1352">
        <v>1546.75</v>
      </c>
    </row>
    <row r="6386" spans="1:4" s="977" customFormat="1" ht="18" customHeight="1" x14ac:dyDescent="0.2">
      <c r="A6386" s="1351" t="s">
        <v>10817</v>
      </c>
      <c r="B6386" s="1244" t="s">
        <v>10809</v>
      </c>
      <c r="C6386" s="1244" t="s">
        <v>10810</v>
      </c>
      <c r="D6386" s="1352">
        <v>26726.78</v>
      </c>
    </row>
    <row r="6387" spans="1:4" s="977" customFormat="1" ht="18" customHeight="1" x14ac:dyDescent="0.2">
      <c r="A6387" s="1351" t="s">
        <v>10818</v>
      </c>
      <c r="B6387" s="1244" t="s">
        <v>10806</v>
      </c>
      <c r="C6387" s="1244" t="s">
        <v>10819</v>
      </c>
      <c r="D6387" s="1352">
        <v>29065.34</v>
      </c>
    </row>
    <row r="6388" spans="1:4" s="977" customFormat="1" ht="18" customHeight="1" x14ac:dyDescent="0.2">
      <c r="A6388" s="1351" t="s">
        <v>10820</v>
      </c>
      <c r="B6388" s="1244" t="s">
        <v>10806</v>
      </c>
      <c r="C6388" s="1244" t="s">
        <v>10819</v>
      </c>
      <c r="D6388" s="1352">
        <v>29065.34</v>
      </c>
    </row>
    <row r="6389" spans="1:4" s="977" customFormat="1" ht="18" customHeight="1" x14ac:dyDescent="0.2">
      <c r="A6389" s="1351" t="s">
        <v>10821</v>
      </c>
      <c r="B6389" s="1244" t="s">
        <v>10806</v>
      </c>
      <c r="C6389" s="1244" t="s">
        <v>10819</v>
      </c>
      <c r="D6389" s="1352">
        <v>29065.34</v>
      </c>
    </row>
    <row r="6390" spans="1:4" s="977" customFormat="1" ht="18" customHeight="1" x14ac:dyDescent="0.2">
      <c r="A6390" s="1351" t="s">
        <v>10822</v>
      </c>
      <c r="B6390" s="1244" t="s">
        <v>10823</v>
      </c>
      <c r="C6390" s="1244" t="s">
        <v>10824</v>
      </c>
      <c r="D6390" s="1352">
        <v>72101.34</v>
      </c>
    </row>
    <row r="6391" spans="1:4" s="977" customFormat="1" ht="18" customHeight="1" x14ac:dyDescent="0.2">
      <c r="A6391" s="1351" t="s">
        <v>10825</v>
      </c>
      <c r="B6391" s="1244" t="s">
        <v>10823</v>
      </c>
      <c r="C6391" s="1244" t="s">
        <v>10824</v>
      </c>
      <c r="D6391" s="1352">
        <v>72101.34</v>
      </c>
    </row>
    <row r="6392" spans="1:4" s="977" customFormat="1" ht="18" customHeight="1" x14ac:dyDescent="0.2">
      <c r="A6392" s="1351" t="s">
        <v>10826</v>
      </c>
      <c r="B6392" s="1244" t="s">
        <v>10823</v>
      </c>
      <c r="C6392" s="1244" t="s">
        <v>10824</v>
      </c>
      <c r="D6392" s="1352">
        <v>72101.34</v>
      </c>
    </row>
    <row r="6393" spans="1:4" s="977" customFormat="1" ht="18" customHeight="1" x14ac:dyDescent="0.2">
      <c r="A6393" s="1351" t="s">
        <v>10827</v>
      </c>
      <c r="B6393" s="1244" t="s">
        <v>10828</v>
      </c>
      <c r="C6393" s="1244" t="s">
        <v>10829</v>
      </c>
      <c r="D6393" s="1352">
        <v>73416.78</v>
      </c>
    </row>
    <row r="6394" spans="1:4" s="977" customFormat="1" ht="18" customHeight="1" x14ac:dyDescent="0.2">
      <c r="A6394" s="1351" t="s">
        <v>10830</v>
      </c>
      <c r="B6394" s="1244" t="s">
        <v>9739</v>
      </c>
      <c r="C6394" s="1244" t="s">
        <v>10831</v>
      </c>
      <c r="D6394" s="1352">
        <v>50843.18</v>
      </c>
    </row>
    <row r="6395" spans="1:4" s="977" customFormat="1" ht="18" customHeight="1" x14ac:dyDescent="0.2">
      <c r="A6395" s="1351" t="s">
        <v>10832</v>
      </c>
      <c r="B6395" s="1244" t="s">
        <v>9739</v>
      </c>
      <c r="C6395" s="1244" t="s">
        <v>10831</v>
      </c>
      <c r="D6395" s="1352">
        <v>50843.18</v>
      </c>
    </row>
    <row r="6396" spans="1:4" s="977" customFormat="1" ht="18" customHeight="1" x14ac:dyDescent="0.2">
      <c r="A6396" s="1351" t="s">
        <v>10833</v>
      </c>
      <c r="B6396" s="1244" t="s">
        <v>1245</v>
      </c>
      <c r="C6396" s="1244" t="s">
        <v>1246</v>
      </c>
      <c r="D6396" s="1352">
        <v>3282.1</v>
      </c>
    </row>
    <row r="6397" spans="1:4" s="977" customFormat="1" ht="18" customHeight="1" x14ac:dyDescent="0.2">
      <c r="A6397" s="1351" t="s">
        <v>10834</v>
      </c>
      <c r="B6397" s="1244" t="s">
        <v>10835</v>
      </c>
      <c r="C6397" s="1245"/>
      <c r="D6397" s="1352">
        <v>39579.93</v>
      </c>
    </row>
    <row r="6398" spans="1:4" s="977" customFormat="1" ht="18" customHeight="1" x14ac:dyDescent="0.2">
      <c r="A6398" s="1351" t="s">
        <v>10836</v>
      </c>
      <c r="B6398" s="1244" t="s">
        <v>10837</v>
      </c>
      <c r="C6398" s="1244" t="s">
        <v>10838</v>
      </c>
      <c r="D6398" s="1352">
        <v>4959.6400000000003</v>
      </c>
    </row>
    <row r="6399" spans="1:4" s="977" customFormat="1" ht="18" customHeight="1" x14ac:dyDescent="0.2">
      <c r="A6399" s="1351" t="s">
        <v>10839</v>
      </c>
      <c r="B6399" s="1244" t="s">
        <v>10840</v>
      </c>
      <c r="C6399" s="1244" t="s">
        <v>10841</v>
      </c>
      <c r="D6399" s="1352">
        <v>215500</v>
      </c>
    </row>
    <row r="6400" spans="1:4" s="977" customFormat="1" ht="18" customHeight="1" x14ac:dyDescent="0.2">
      <c r="A6400" s="1351" t="s">
        <v>10842</v>
      </c>
      <c r="B6400" s="1244" t="s">
        <v>10843</v>
      </c>
      <c r="C6400" s="1244" t="s">
        <v>10844</v>
      </c>
      <c r="D6400" s="1352">
        <v>215500</v>
      </c>
    </row>
    <row r="6401" spans="1:4" s="977" customFormat="1" ht="18" customHeight="1" x14ac:dyDescent="0.2">
      <c r="A6401" s="1351" t="s">
        <v>10845</v>
      </c>
      <c r="B6401" s="1244" t="s">
        <v>4285</v>
      </c>
      <c r="C6401" s="1244" t="s">
        <v>10846</v>
      </c>
      <c r="D6401" s="1352">
        <v>5449.68</v>
      </c>
    </row>
    <row r="6402" spans="1:4" s="977" customFormat="1" ht="18" customHeight="1" x14ac:dyDescent="0.2">
      <c r="A6402" s="1351" t="s">
        <v>10847</v>
      </c>
      <c r="B6402" s="1244" t="s">
        <v>4285</v>
      </c>
      <c r="C6402" s="1244" t="s">
        <v>10846</v>
      </c>
      <c r="D6402" s="1352">
        <v>5449.68</v>
      </c>
    </row>
    <row r="6403" spans="1:4" s="977" customFormat="1" ht="18" customHeight="1" x14ac:dyDescent="0.2">
      <c r="A6403" s="1351" t="s">
        <v>10848</v>
      </c>
      <c r="B6403" s="1244" t="s">
        <v>4285</v>
      </c>
      <c r="C6403" s="1244" t="s">
        <v>10846</v>
      </c>
      <c r="D6403" s="1352">
        <v>5449.68</v>
      </c>
    </row>
    <row r="6404" spans="1:4" s="977" customFormat="1" ht="18" customHeight="1" x14ac:dyDescent="0.2">
      <c r="A6404" s="1351" t="s">
        <v>10849</v>
      </c>
      <c r="B6404" s="1244" t="s">
        <v>4285</v>
      </c>
      <c r="C6404" s="1244" t="s">
        <v>10846</v>
      </c>
      <c r="D6404" s="1352">
        <v>5449.68</v>
      </c>
    </row>
    <row r="6405" spans="1:4" s="977" customFormat="1" ht="18" customHeight="1" x14ac:dyDescent="0.2">
      <c r="A6405" s="1351" t="s">
        <v>10850</v>
      </c>
      <c r="B6405" s="1244" t="s">
        <v>10257</v>
      </c>
      <c r="C6405" s="1244" t="s">
        <v>10258</v>
      </c>
      <c r="D6405" s="1352">
        <v>2417.3000000000002</v>
      </c>
    </row>
    <row r="6406" spans="1:4" s="977" customFormat="1" ht="18" customHeight="1" x14ac:dyDescent="0.2">
      <c r="A6406" s="1351" t="s">
        <v>10851</v>
      </c>
      <c r="B6406" s="1244" t="s">
        <v>9714</v>
      </c>
      <c r="C6406" s="1244" t="s">
        <v>10852</v>
      </c>
      <c r="D6406" s="1352">
        <v>392527.69</v>
      </c>
    </row>
    <row r="6407" spans="1:4" s="977" customFormat="1" ht="18" customHeight="1" x14ac:dyDescent="0.2">
      <c r="A6407" s="1351" t="s">
        <v>10853</v>
      </c>
      <c r="B6407" s="1244" t="s">
        <v>10854</v>
      </c>
      <c r="C6407" s="1244" t="s">
        <v>10855</v>
      </c>
      <c r="D6407" s="1352">
        <v>13479.6</v>
      </c>
    </row>
    <row r="6408" spans="1:4" s="977" customFormat="1" ht="18" customHeight="1" x14ac:dyDescent="0.2">
      <c r="A6408" s="1351" t="s">
        <v>10856</v>
      </c>
      <c r="B6408" s="1244" t="s">
        <v>10854</v>
      </c>
      <c r="C6408" s="1244" t="s">
        <v>10855</v>
      </c>
      <c r="D6408" s="1352">
        <v>13479.6</v>
      </c>
    </row>
    <row r="6409" spans="1:4" s="977" customFormat="1" ht="18" customHeight="1" x14ac:dyDescent="0.2">
      <c r="A6409" s="1351" t="s">
        <v>10857</v>
      </c>
      <c r="B6409" s="1244" t="s">
        <v>10854</v>
      </c>
      <c r="C6409" s="1244" t="s">
        <v>10855</v>
      </c>
      <c r="D6409" s="1352">
        <v>13479.6</v>
      </c>
    </row>
    <row r="6410" spans="1:4" s="977" customFormat="1" ht="18" customHeight="1" x14ac:dyDescent="0.2">
      <c r="A6410" s="1351" t="s">
        <v>10858</v>
      </c>
      <c r="B6410" s="1244" t="s">
        <v>10854</v>
      </c>
      <c r="C6410" s="1244" t="s">
        <v>10855</v>
      </c>
      <c r="D6410" s="1352">
        <v>13479.6</v>
      </c>
    </row>
    <row r="6411" spans="1:4" s="977" customFormat="1" ht="18" customHeight="1" x14ac:dyDescent="0.2">
      <c r="A6411" s="1351" t="s">
        <v>10859</v>
      </c>
      <c r="B6411" s="1244" t="s">
        <v>10854</v>
      </c>
      <c r="C6411" s="1244" t="s">
        <v>10855</v>
      </c>
      <c r="D6411" s="1352">
        <v>13479.6</v>
      </c>
    </row>
    <row r="6412" spans="1:4" s="977" customFormat="1" ht="18" customHeight="1" x14ac:dyDescent="0.2">
      <c r="A6412" s="1351" t="s">
        <v>10860</v>
      </c>
      <c r="B6412" s="1244" t="s">
        <v>10854</v>
      </c>
      <c r="C6412" s="1244" t="s">
        <v>10855</v>
      </c>
      <c r="D6412" s="1352">
        <v>13479.6</v>
      </c>
    </row>
    <row r="6413" spans="1:4" s="977" customFormat="1" ht="18" customHeight="1" x14ac:dyDescent="0.2">
      <c r="A6413" s="1351" t="s">
        <v>10861</v>
      </c>
      <c r="B6413" s="1244" t="s">
        <v>10854</v>
      </c>
      <c r="C6413" s="1244" t="s">
        <v>10855</v>
      </c>
      <c r="D6413" s="1352">
        <v>13479.6</v>
      </c>
    </row>
    <row r="6414" spans="1:4" s="977" customFormat="1" ht="18" customHeight="1" x14ac:dyDescent="0.2">
      <c r="A6414" s="1351" t="s">
        <v>10862</v>
      </c>
      <c r="B6414" s="1244" t="s">
        <v>10854</v>
      </c>
      <c r="C6414" s="1244" t="s">
        <v>10855</v>
      </c>
      <c r="D6414" s="1352">
        <v>13479.6</v>
      </c>
    </row>
    <row r="6415" spans="1:4" s="977" customFormat="1" ht="18" customHeight="1" x14ac:dyDescent="0.2">
      <c r="A6415" s="1351" t="s">
        <v>10863</v>
      </c>
      <c r="B6415" s="1244" t="s">
        <v>10537</v>
      </c>
      <c r="C6415" s="1244" t="s">
        <v>10538</v>
      </c>
      <c r="D6415" s="1352">
        <v>1979.15</v>
      </c>
    </row>
    <row r="6416" spans="1:4" s="977" customFormat="1" ht="18" customHeight="1" x14ac:dyDescent="0.2">
      <c r="A6416" s="1351" t="s">
        <v>10864</v>
      </c>
      <c r="B6416" s="1244" t="s">
        <v>10854</v>
      </c>
      <c r="C6416" s="1244" t="s">
        <v>10855</v>
      </c>
      <c r="D6416" s="1352">
        <v>13479.6</v>
      </c>
    </row>
    <row r="6417" spans="1:4" s="977" customFormat="1" ht="18" customHeight="1" x14ac:dyDescent="0.2">
      <c r="A6417" s="1351" t="s">
        <v>10865</v>
      </c>
      <c r="B6417" s="1244" t="s">
        <v>10854</v>
      </c>
      <c r="C6417" s="1244" t="s">
        <v>10855</v>
      </c>
      <c r="D6417" s="1352">
        <v>13479.6</v>
      </c>
    </row>
    <row r="6418" spans="1:4" s="977" customFormat="1" ht="18" customHeight="1" x14ac:dyDescent="0.2">
      <c r="A6418" s="1351" t="s">
        <v>10866</v>
      </c>
      <c r="B6418" s="1244" t="s">
        <v>10854</v>
      </c>
      <c r="C6418" s="1244" t="s">
        <v>10855</v>
      </c>
      <c r="D6418" s="1352">
        <v>13479.6</v>
      </c>
    </row>
    <row r="6419" spans="1:4" s="977" customFormat="1" ht="18" customHeight="1" x14ac:dyDescent="0.2">
      <c r="A6419" s="1351" t="s">
        <v>10867</v>
      </c>
      <c r="B6419" s="1244" t="s">
        <v>10854</v>
      </c>
      <c r="C6419" s="1244" t="s">
        <v>10855</v>
      </c>
      <c r="D6419" s="1352">
        <v>13479.6</v>
      </c>
    </row>
    <row r="6420" spans="1:4" s="977" customFormat="1" ht="18" customHeight="1" x14ac:dyDescent="0.2">
      <c r="A6420" s="1351" t="s">
        <v>10868</v>
      </c>
      <c r="B6420" s="1244" t="s">
        <v>10854</v>
      </c>
      <c r="C6420" s="1244" t="s">
        <v>10855</v>
      </c>
      <c r="D6420" s="1352">
        <v>13479.6</v>
      </c>
    </row>
    <row r="6421" spans="1:4" s="977" customFormat="1" ht="18" customHeight="1" x14ac:dyDescent="0.2">
      <c r="A6421" s="1351" t="s">
        <v>10869</v>
      </c>
      <c r="B6421" s="1244" t="s">
        <v>10854</v>
      </c>
      <c r="C6421" s="1244" t="s">
        <v>10855</v>
      </c>
      <c r="D6421" s="1352">
        <v>13479.68</v>
      </c>
    </row>
    <row r="6422" spans="1:4" s="977" customFormat="1" ht="18" customHeight="1" x14ac:dyDescent="0.2">
      <c r="A6422" s="1351" t="s">
        <v>10870</v>
      </c>
      <c r="B6422" s="1244" t="s">
        <v>10148</v>
      </c>
      <c r="C6422" s="1244" t="s">
        <v>9484</v>
      </c>
      <c r="D6422" s="1352">
        <v>4860.3999999999996</v>
      </c>
    </row>
    <row r="6423" spans="1:4" s="977" customFormat="1" ht="18" customHeight="1" x14ac:dyDescent="0.2">
      <c r="A6423" s="1351" t="s">
        <v>10871</v>
      </c>
      <c r="B6423" s="1244" t="s">
        <v>10872</v>
      </c>
      <c r="C6423" s="1244" t="s">
        <v>10873</v>
      </c>
      <c r="D6423" s="1352">
        <v>200970</v>
      </c>
    </row>
    <row r="6424" spans="1:4" s="977" customFormat="1" ht="18" customHeight="1" x14ac:dyDescent="0.2">
      <c r="A6424" s="1351" t="s">
        <v>20164</v>
      </c>
      <c r="B6424" s="1244" t="s">
        <v>3383</v>
      </c>
      <c r="C6424" s="1244" t="s">
        <v>20165</v>
      </c>
      <c r="D6424" s="1352">
        <v>1</v>
      </c>
    </row>
    <row r="6425" spans="1:4" s="977" customFormat="1" ht="18" customHeight="1" x14ac:dyDescent="0.2">
      <c r="A6425" s="1351" t="s">
        <v>10874</v>
      </c>
      <c r="B6425" s="1244" t="s">
        <v>10875</v>
      </c>
      <c r="C6425" s="1244" t="s">
        <v>10876</v>
      </c>
      <c r="D6425" s="1352">
        <v>692499.99</v>
      </c>
    </row>
    <row r="6426" spans="1:4" s="977" customFormat="1" ht="18" customHeight="1" x14ac:dyDescent="0.2">
      <c r="A6426" s="1351" t="s">
        <v>10877</v>
      </c>
      <c r="B6426" s="1244" t="s">
        <v>10878</v>
      </c>
      <c r="C6426" s="1244" t="s">
        <v>10879</v>
      </c>
      <c r="D6426" s="1352">
        <v>38825.58</v>
      </c>
    </row>
    <row r="6427" spans="1:4" s="977" customFormat="1" ht="18" customHeight="1" x14ac:dyDescent="0.2">
      <c r="A6427" s="1351" t="s">
        <v>10880</v>
      </c>
      <c r="B6427" s="1244" t="s">
        <v>10881</v>
      </c>
      <c r="C6427" s="1244" t="s">
        <v>10882</v>
      </c>
      <c r="D6427" s="1352">
        <v>17729.82</v>
      </c>
    </row>
    <row r="6428" spans="1:4" s="977" customFormat="1" ht="18" customHeight="1" x14ac:dyDescent="0.2">
      <c r="A6428" s="1351" t="s">
        <v>10883</v>
      </c>
      <c r="B6428" s="1244" t="s">
        <v>10881</v>
      </c>
      <c r="C6428" s="1244" t="s">
        <v>10882</v>
      </c>
      <c r="D6428" s="1352">
        <v>17729.82</v>
      </c>
    </row>
    <row r="6429" spans="1:4" s="977" customFormat="1" ht="18" customHeight="1" x14ac:dyDescent="0.2">
      <c r="A6429" s="1351" t="s">
        <v>10884</v>
      </c>
      <c r="B6429" s="1244" t="s">
        <v>10885</v>
      </c>
      <c r="C6429" s="1245"/>
      <c r="D6429" s="1352">
        <v>31749.58</v>
      </c>
    </row>
    <row r="6430" spans="1:4" s="977" customFormat="1" ht="18" customHeight="1" x14ac:dyDescent="0.2">
      <c r="A6430" s="1351" t="s">
        <v>10886</v>
      </c>
      <c r="B6430" s="1244" t="s">
        <v>10887</v>
      </c>
      <c r="C6430" s="1244" t="s">
        <v>20166</v>
      </c>
      <c r="D6430" s="1352">
        <v>57975</v>
      </c>
    </row>
    <row r="6431" spans="1:4" s="977" customFormat="1" ht="18" customHeight="1" x14ac:dyDescent="0.2">
      <c r="A6431" s="1351" t="s">
        <v>10888</v>
      </c>
      <c r="B6431" s="1244" t="s">
        <v>10889</v>
      </c>
      <c r="C6431" s="1244" t="s">
        <v>10890</v>
      </c>
      <c r="D6431" s="1352">
        <v>10537.51</v>
      </c>
    </row>
    <row r="6432" spans="1:4" s="977" customFormat="1" ht="18" customHeight="1" x14ac:dyDescent="0.2">
      <c r="A6432" s="1351" t="s">
        <v>10891</v>
      </c>
      <c r="B6432" s="1244" t="s">
        <v>9578</v>
      </c>
      <c r="C6432" s="1244" t="s">
        <v>9579</v>
      </c>
      <c r="D6432" s="1352">
        <v>4459.7</v>
      </c>
    </row>
    <row r="6433" spans="1:4" s="977" customFormat="1" ht="18" customHeight="1" x14ac:dyDescent="0.2">
      <c r="A6433" s="1351" t="s">
        <v>10892</v>
      </c>
      <c r="B6433" s="1244" t="s">
        <v>4285</v>
      </c>
      <c r="C6433" s="1244" t="s">
        <v>10893</v>
      </c>
      <c r="D6433" s="1352">
        <v>10267.01</v>
      </c>
    </row>
    <row r="6434" spans="1:4" s="977" customFormat="1" ht="18" customHeight="1" x14ac:dyDescent="0.2">
      <c r="A6434" s="1351" t="s">
        <v>10894</v>
      </c>
      <c r="B6434" s="1244" t="s">
        <v>4285</v>
      </c>
      <c r="C6434" s="1244" t="s">
        <v>10895</v>
      </c>
      <c r="D6434" s="1352">
        <v>10267.01</v>
      </c>
    </row>
    <row r="6435" spans="1:4" s="977" customFormat="1" ht="18" customHeight="1" x14ac:dyDescent="0.2">
      <c r="A6435" s="1351" t="s">
        <v>10896</v>
      </c>
      <c r="B6435" s="1244" t="s">
        <v>4285</v>
      </c>
      <c r="C6435" s="1244" t="s">
        <v>10895</v>
      </c>
      <c r="D6435" s="1352">
        <v>10267.01</v>
      </c>
    </row>
    <row r="6436" spans="1:4" s="977" customFormat="1" ht="18" customHeight="1" x14ac:dyDescent="0.2">
      <c r="A6436" s="1351" t="s">
        <v>10897</v>
      </c>
      <c r="B6436" s="1244" t="s">
        <v>4285</v>
      </c>
      <c r="C6436" s="1244" t="s">
        <v>10484</v>
      </c>
      <c r="D6436" s="1352">
        <v>10267.01</v>
      </c>
    </row>
    <row r="6437" spans="1:4" s="977" customFormat="1" ht="18" customHeight="1" x14ac:dyDescent="0.2">
      <c r="A6437" s="1351" t="s">
        <v>10898</v>
      </c>
      <c r="B6437" s="1244" t="s">
        <v>10899</v>
      </c>
      <c r="C6437" s="1244" t="s">
        <v>10900</v>
      </c>
      <c r="D6437" s="1352">
        <v>22762.799999999999</v>
      </c>
    </row>
    <row r="6438" spans="1:4" s="977" customFormat="1" ht="18" customHeight="1" x14ac:dyDescent="0.2">
      <c r="A6438" s="1351" t="s">
        <v>10901</v>
      </c>
      <c r="B6438" s="1244" t="s">
        <v>10902</v>
      </c>
      <c r="C6438" s="1244" t="s">
        <v>10903</v>
      </c>
      <c r="D6438" s="1352">
        <v>18618</v>
      </c>
    </row>
    <row r="6439" spans="1:4" s="977" customFormat="1" ht="18" customHeight="1" x14ac:dyDescent="0.2">
      <c r="A6439" s="1351" t="s">
        <v>10904</v>
      </c>
      <c r="B6439" s="1244" t="s">
        <v>141</v>
      </c>
      <c r="C6439" s="1244" t="s">
        <v>10905</v>
      </c>
      <c r="D6439" s="1352">
        <v>108228</v>
      </c>
    </row>
    <row r="6440" spans="1:4" s="977" customFormat="1" ht="18" customHeight="1" x14ac:dyDescent="0.2">
      <c r="A6440" s="1351" t="s">
        <v>10906</v>
      </c>
      <c r="B6440" s="1244" t="s">
        <v>10907</v>
      </c>
      <c r="C6440" s="1244" t="s">
        <v>10908</v>
      </c>
      <c r="D6440" s="1352">
        <v>4436.49</v>
      </c>
    </row>
    <row r="6441" spans="1:4" s="977" customFormat="1" ht="18" customHeight="1" x14ac:dyDescent="0.2">
      <c r="A6441" s="1351" t="s">
        <v>10909</v>
      </c>
      <c r="B6441" s="1244" t="s">
        <v>10907</v>
      </c>
      <c r="C6441" s="1244" t="s">
        <v>10908</v>
      </c>
      <c r="D6441" s="1352">
        <v>4436.49</v>
      </c>
    </row>
    <row r="6442" spans="1:4" s="977" customFormat="1" ht="18" customHeight="1" x14ac:dyDescent="0.2">
      <c r="A6442" s="1351" t="s">
        <v>10910</v>
      </c>
      <c r="B6442" s="1244" t="s">
        <v>1950</v>
      </c>
      <c r="C6442" s="1244" t="s">
        <v>10911</v>
      </c>
      <c r="D6442" s="1352">
        <v>4988</v>
      </c>
    </row>
    <row r="6443" spans="1:4" s="977" customFormat="1" ht="18" customHeight="1" x14ac:dyDescent="0.2">
      <c r="A6443" s="1351" t="s">
        <v>10912</v>
      </c>
      <c r="B6443" s="1244" t="s">
        <v>10284</v>
      </c>
      <c r="C6443" s="1244" t="s">
        <v>10285</v>
      </c>
      <c r="D6443" s="1352">
        <v>1546.75</v>
      </c>
    </row>
    <row r="6444" spans="1:4" s="977" customFormat="1" ht="18" customHeight="1" x14ac:dyDescent="0.2">
      <c r="A6444" s="1351" t="s">
        <v>10913</v>
      </c>
      <c r="B6444" s="1244" t="s">
        <v>1950</v>
      </c>
      <c r="C6444" s="1244" t="s">
        <v>10914</v>
      </c>
      <c r="D6444" s="1352">
        <v>4988</v>
      </c>
    </row>
    <row r="6445" spans="1:4" s="977" customFormat="1" ht="18" customHeight="1" x14ac:dyDescent="0.2">
      <c r="A6445" s="1351" t="s">
        <v>10915</v>
      </c>
      <c r="B6445" s="1244" t="s">
        <v>1950</v>
      </c>
      <c r="C6445" s="1244" t="s">
        <v>10914</v>
      </c>
      <c r="D6445" s="1352">
        <v>4988</v>
      </c>
    </row>
    <row r="6446" spans="1:4" s="977" customFormat="1" ht="18" customHeight="1" x14ac:dyDescent="0.2">
      <c r="A6446" s="1351" t="s">
        <v>10916</v>
      </c>
      <c r="B6446" s="1244" t="s">
        <v>1950</v>
      </c>
      <c r="C6446" s="1244" t="s">
        <v>10917</v>
      </c>
      <c r="D6446" s="1352">
        <v>4988</v>
      </c>
    </row>
    <row r="6447" spans="1:4" s="977" customFormat="1" ht="18" customHeight="1" x14ac:dyDescent="0.2">
      <c r="A6447" s="1351" t="s">
        <v>10918</v>
      </c>
      <c r="B6447" s="1244" t="s">
        <v>141</v>
      </c>
      <c r="C6447" s="1244" t="s">
        <v>10919</v>
      </c>
      <c r="D6447" s="1352">
        <v>125802</v>
      </c>
    </row>
    <row r="6448" spans="1:4" s="977" customFormat="1" ht="18" customHeight="1" x14ac:dyDescent="0.2">
      <c r="A6448" s="1351" t="s">
        <v>10920</v>
      </c>
      <c r="B6448" s="1244" t="s">
        <v>10921</v>
      </c>
      <c r="C6448" s="1244" t="s">
        <v>9484</v>
      </c>
      <c r="D6448" s="1352">
        <v>4860.3999999999996</v>
      </c>
    </row>
    <row r="6449" spans="1:4" s="977" customFormat="1" ht="18" customHeight="1" x14ac:dyDescent="0.2">
      <c r="A6449" s="1351" t="s">
        <v>10922</v>
      </c>
      <c r="B6449" s="1244" t="s">
        <v>1419</v>
      </c>
      <c r="C6449" s="1244" t="s">
        <v>10923</v>
      </c>
      <c r="D6449" s="1352">
        <v>10747.4</v>
      </c>
    </row>
    <row r="6450" spans="1:4" s="977" customFormat="1" ht="18" customHeight="1" x14ac:dyDescent="0.2">
      <c r="A6450" s="1351" t="s">
        <v>10924</v>
      </c>
      <c r="B6450" s="1244" t="s">
        <v>1419</v>
      </c>
      <c r="C6450" s="1244" t="s">
        <v>10923</v>
      </c>
      <c r="D6450" s="1352">
        <v>10747.4</v>
      </c>
    </row>
    <row r="6451" spans="1:4" s="977" customFormat="1" ht="18" customHeight="1" x14ac:dyDescent="0.2">
      <c r="A6451" s="1351" t="s">
        <v>10925</v>
      </c>
      <c r="B6451" s="1244" t="s">
        <v>1659</v>
      </c>
      <c r="C6451" s="1244" t="s">
        <v>10926</v>
      </c>
      <c r="D6451" s="1352">
        <v>5122.5600000000004</v>
      </c>
    </row>
    <row r="6452" spans="1:4" s="977" customFormat="1" ht="18" customHeight="1" x14ac:dyDescent="0.2">
      <c r="A6452" s="1351" t="s">
        <v>10927</v>
      </c>
      <c r="B6452" s="1244" t="s">
        <v>1659</v>
      </c>
      <c r="C6452" s="1244" t="s">
        <v>10928</v>
      </c>
      <c r="D6452" s="1352">
        <v>5122.5600000000004</v>
      </c>
    </row>
    <row r="6453" spans="1:4" s="977" customFormat="1" ht="18" customHeight="1" x14ac:dyDescent="0.2">
      <c r="A6453" s="1351" t="s">
        <v>10929</v>
      </c>
      <c r="B6453" s="1244" t="s">
        <v>10930</v>
      </c>
      <c r="C6453" s="1244" t="s">
        <v>10931</v>
      </c>
      <c r="D6453" s="1352">
        <v>4680.6000000000004</v>
      </c>
    </row>
    <row r="6454" spans="1:4" s="977" customFormat="1" ht="18" customHeight="1" x14ac:dyDescent="0.2">
      <c r="A6454" s="1351" t="s">
        <v>10932</v>
      </c>
      <c r="B6454" s="1244" t="s">
        <v>2719</v>
      </c>
      <c r="C6454" s="1244" t="s">
        <v>2720</v>
      </c>
      <c r="D6454" s="1352">
        <v>1</v>
      </c>
    </row>
    <row r="6455" spans="1:4" s="977" customFormat="1" ht="18" customHeight="1" x14ac:dyDescent="0.2">
      <c r="A6455" s="1351" t="s">
        <v>10933</v>
      </c>
      <c r="B6455" s="1244" t="s">
        <v>3383</v>
      </c>
      <c r="C6455" s="1244" t="s">
        <v>10934</v>
      </c>
      <c r="D6455" s="1352">
        <v>25995.599999999999</v>
      </c>
    </row>
    <row r="6456" spans="1:4" s="977" customFormat="1" ht="18" customHeight="1" x14ac:dyDescent="0.2">
      <c r="A6456" s="1351" t="s">
        <v>10935</v>
      </c>
      <c r="B6456" s="1244" t="s">
        <v>10936</v>
      </c>
      <c r="C6456" s="1244" t="s">
        <v>10937</v>
      </c>
      <c r="D6456" s="1352">
        <v>3949</v>
      </c>
    </row>
    <row r="6457" spans="1:4" s="977" customFormat="1" ht="18" customHeight="1" x14ac:dyDescent="0.2">
      <c r="A6457" s="1351" t="s">
        <v>10938</v>
      </c>
      <c r="B6457" s="1244" t="s">
        <v>4285</v>
      </c>
      <c r="C6457" s="1244" t="s">
        <v>10846</v>
      </c>
      <c r="D6457" s="1352">
        <v>5449.68</v>
      </c>
    </row>
    <row r="6458" spans="1:4" s="977" customFormat="1" ht="18" customHeight="1" x14ac:dyDescent="0.2">
      <c r="A6458" s="1351" t="s">
        <v>10939</v>
      </c>
      <c r="B6458" s="1244" t="s">
        <v>4285</v>
      </c>
      <c r="C6458" s="1244" t="s">
        <v>10846</v>
      </c>
      <c r="D6458" s="1352">
        <v>5449.68</v>
      </c>
    </row>
    <row r="6459" spans="1:4" s="977" customFormat="1" ht="18" customHeight="1" x14ac:dyDescent="0.2">
      <c r="A6459" s="1351" t="s">
        <v>10940</v>
      </c>
      <c r="B6459" s="1244" t="s">
        <v>4285</v>
      </c>
      <c r="C6459" s="1244" t="s">
        <v>10846</v>
      </c>
      <c r="D6459" s="1352">
        <v>5449.68</v>
      </c>
    </row>
    <row r="6460" spans="1:4" s="977" customFormat="1" ht="18" customHeight="1" x14ac:dyDescent="0.2">
      <c r="A6460" s="1351" t="s">
        <v>10941</v>
      </c>
      <c r="B6460" s="1244" t="s">
        <v>4285</v>
      </c>
      <c r="C6460" s="1244" t="s">
        <v>10846</v>
      </c>
      <c r="D6460" s="1352">
        <v>5449.68</v>
      </c>
    </row>
    <row r="6461" spans="1:4" s="977" customFormat="1" ht="18" customHeight="1" x14ac:dyDescent="0.2">
      <c r="A6461" s="1351" t="s">
        <v>10942</v>
      </c>
      <c r="B6461" s="1244" t="s">
        <v>4285</v>
      </c>
      <c r="C6461" s="1244" t="s">
        <v>10846</v>
      </c>
      <c r="D6461" s="1352">
        <v>5449.68</v>
      </c>
    </row>
    <row r="6462" spans="1:4" s="977" customFormat="1" ht="18" customHeight="1" x14ac:dyDescent="0.2">
      <c r="A6462" s="1351" t="s">
        <v>10943</v>
      </c>
      <c r="B6462" s="1244" t="s">
        <v>4285</v>
      </c>
      <c r="C6462" s="1244" t="s">
        <v>10846</v>
      </c>
      <c r="D6462" s="1352">
        <v>5449.68</v>
      </c>
    </row>
    <row r="6463" spans="1:4" s="977" customFormat="1" ht="18" customHeight="1" x14ac:dyDescent="0.2">
      <c r="A6463" s="1351" t="s">
        <v>10944</v>
      </c>
      <c r="B6463" s="1244" t="s">
        <v>10945</v>
      </c>
      <c r="C6463" s="1245"/>
      <c r="D6463" s="1352">
        <v>8842.07</v>
      </c>
    </row>
    <row r="6464" spans="1:4" s="977" customFormat="1" ht="18" customHeight="1" x14ac:dyDescent="0.2">
      <c r="A6464" s="1351" t="s">
        <v>10946</v>
      </c>
      <c r="B6464" s="1244" t="s">
        <v>10947</v>
      </c>
      <c r="C6464" s="1245"/>
      <c r="D6464" s="1352">
        <v>8394.3700000000008</v>
      </c>
    </row>
    <row r="6465" spans="1:4" s="977" customFormat="1" ht="18" customHeight="1" x14ac:dyDescent="0.2">
      <c r="A6465" s="1351" t="s">
        <v>10948</v>
      </c>
      <c r="B6465" s="1244" t="s">
        <v>9873</v>
      </c>
      <c r="C6465" s="1244" t="s">
        <v>9886</v>
      </c>
      <c r="D6465" s="1352">
        <v>13682.75</v>
      </c>
    </row>
    <row r="6466" spans="1:4" s="977" customFormat="1" ht="18" customHeight="1" x14ac:dyDescent="0.2">
      <c r="A6466" s="1351" t="s">
        <v>10949</v>
      </c>
      <c r="B6466" s="1244" t="s">
        <v>10950</v>
      </c>
      <c r="C6466" s="1245"/>
      <c r="D6466" s="1352">
        <v>12042.53</v>
      </c>
    </row>
    <row r="6467" spans="1:4" s="977" customFormat="1" ht="18" customHeight="1" x14ac:dyDescent="0.2">
      <c r="A6467" s="1351" t="s">
        <v>10951</v>
      </c>
      <c r="B6467" s="1244" t="s">
        <v>10952</v>
      </c>
      <c r="C6467" s="1245"/>
      <c r="D6467" s="1352">
        <v>12042.53</v>
      </c>
    </row>
    <row r="6468" spans="1:4" s="977" customFormat="1" ht="18" customHeight="1" x14ac:dyDescent="0.2">
      <c r="A6468" s="1351" t="s">
        <v>10953</v>
      </c>
      <c r="B6468" s="1244" t="s">
        <v>10954</v>
      </c>
      <c r="C6468" s="1244" t="s">
        <v>10955</v>
      </c>
      <c r="D6468" s="1352">
        <v>47843.3</v>
      </c>
    </row>
    <row r="6469" spans="1:4" s="977" customFormat="1" ht="18" customHeight="1" x14ac:dyDescent="0.2">
      <c r="A6469" s="1351" t="s">
        <v>10956</v>
      </c>
      <c r="B6469" s="1244" t="s">
        <v>10957</v>
      </c>
      <c r="C6469" s="1244" t="s">
        <v>10958</v>
      </c>
      <c r="D6469" s="1352">
        <v>8777.4599999999991</v>
      </c>
    </row>
    <row r="6470" spans="1:4" s="977" customFormat="1" ht="18" customHeight="1" x14ac:dyDescent="0.2">
      <c r="A6470" s="1351" t="s">
        <v>10959</v>
      </c>
      <c r="B6470" s="1244" t="s">
        <v>10957</v>
      </c>
      <c r="C6470" s="1244" t="s">
        <v>10960</v>
      </c>
      <c r="D6470" s="1352">
        <v>8777.4599999999991</v>
      </c>
    </row>
    <row r="6471" spans="1:4" s="977" customFormat="1" ht="18" customHeight="1" x14ac:dyDescent="0.2">
      <c r="A6471" s="1351" t="s">
        <v>10961</v>
      </c>
      <c r="B6471" s="1244" t="s">
        <v>10962</v>
      </c>
      <c r="C6471" s="1244" t="s">
        <v>10963</v>
      </c>
      <c r="D6471" s="1352">
        <v>33166.89</v>
      </c>
    </row>
    <row r="6472" spans="1:4" s="977" customFormat="1" ht="18" customHeight="1" x14ac:dyDescent="0.2">
      <c r="A6472" s="1351" t="s">
        <v>10964</v>
      </c>
      <c r="B6472" s="1244" t="s">
        <v>10965</v>
      </c>
      <c r="C6472" s="1244" t="s">
        <v>10966</v>
      </c>
      <c r="D6472" s="1352">
        <v>2797.1</v>
      </c>
    </row>
    <row r="6473" spans="1:4" s="977" customFormat="1" ht="18" customHeight="1" x14ac:dyDescent="0.2">
      <c r="A6473" s="1351" t="s">
        <v>10967</v>
      </c>
      <c r="B6473" s="1244" t="s">
        <v>10965</v>
      </c>
      <c r="C6473" s="1244" t="s">
        <v>10966</v>
      </c>
      <c r="D6473" s="1352">
        <v>2797.1</v>
      </c>
    </row>
    <row r="6474" spans="1:4" s="977" customFormat="1" ht="18" customHeight="1" x14ac:dyDescent="0.2">
      <c r="A6474" s="1351" t="s">
        <v>10968</v>
      </c>
      <c r="B6474" s="1244" t="s">
        <v>141</v>
      </c>
      <c r="C6474" s="1244" t="s">
        <v>10969</v>
      </c>
      <c r="D6474" s="1352">
        <v>322105.90000000002</v>
      </c>
    </row>
    <row r="6475" spans="1:4" s="977" customFormat="1" ht="18" customHeight="1" x14ac:dyDescent="0.2">
      <c r="A6475" s="1351" t="s">
        <v>10970</v>
      </c>
      <c r="B6475" s="1244" t="s">
        <v>10971</v>
      </c>
      <c r="C6475" s="1245"/>
      <c r="D6475" s="1352">
        <v>2863.39</v>
      </c>
    </row>
    <row r="6476" spans="1:4" s="977" customFormat="1" ht="18" customHeight="1" x14ac:dyDescent="0.2">
      <c r="A6476" s="1351" t="s">
        <v>10972</v>
      </c>
      <c r="B6476" s="1244" t="s">
        <v>7642</v>
      </c>
      <c r="C6476" s="1244" t="s">
        <v>7643</v>
      </c>
      <c r="D6476" s="1352">
        <v>2640.84</v>
      </c>
    </row>
    <row r="6477" spans="1:4" s="977" customFormat="1" ht="18" customHeight="1" x14ac:dyDescent="0.2">
      <c r="A6477" s="1351" t="s">
        <v>10973</v>
      </c>
      <c r="B6477" s="1244" t="s">
        <v>10537</v>
      </c>
      <c r="C6477" s="1244" t="s">
        <v>10538</v>
      </c>
      <c r="D6477" s="1352">
        <v>1979.15</v>
      </c>
    </row>
    <row r="6478" spans="1:4" s="977" customFormat="1" ht="18" customHeight="1" x14ac:dyDescent="0.2">
      <c r="A6478" s="1351" t="s">
        <v>10974</v>
      </c>
      <c r="B6478" s="1244" t="s">
        <v>10975</v>
      </c>
      <c r="C6478" s="1244" t="s">
        <v>10976</v>
      </c>
      <c r="D6478" s="1352">
        <v>15394.66</v>
      </c>
    </row>
    <row r="6479" spans="1:4" s="977" customFormat="1" ht="18" customHeight="1" x14ac:dyDescent="0.2">
      <c r="A6479" s="1351" t="s">
        <v>10977</v>
      </c>
      <c r="B6479" s="1244" t="s">
        <v>10975</v>
      </c>
      <c r="C6479" s="1244" t="s">
        <v>10976</v>
      </c>
      <c r="D6479" s="1352">
        <v>15394.66</v>
      </c>
    </row>
    <row r="6480" spans="1:4" s="977" customFormat="1" ht="18" customHeight="1" x14ac:dyDescent="0.2">
      <c r="A6480" s="1351" t="s">
        <v>10978</v>
      </c>
      <c r="B6480" s="1244" t="s">
        <v>10975</v>
      </c>
      <c r="C6480" s="1244" t="s">
        <v>10976</v>
      </c>
      <c r="D6480" s="1352">
        <v>15394.66</v>
      </c>
    </row>
    <row r="6481" spans="1:4" s="977" customFormat="1" ht="18" customHeight="1" x14ac:dyDescent="0.2">
      <c r="A6481" s="1351" t="s">
        <v>10979</v>
      </c>
      <c r="B6481" s="1244" t="s">
        <v>10975</v>
      </c>
      <c r="C6481" s="1244" t="s">
        <v>10976</v>
      </c>
      <c r="D6481" s="1352">
        <v>15394.66</v>
      </c>
    </row>
    <row r="6482" spans="1:4" s="977" customFormat="1" ht="18" customHeight="1" x14ac:dyDescent="0.2">
      <c r="A6482" s="1351" t="s">
        <v>10980</v>
      </c>
      <c r="B6482" s="1244" t="s">
        <v>141</v>
      </c>
      <c r="C6482" s="1245"/>
      <c r="D6482" s="1352">
        <v>52258</v>
      </c>
    </row>
    <row r="6483" spans="1:4" s="977" customFormat="1" ht="18" customHeight="1" x14ac:dyDescent="0.2">
      <c r="A6483" s="1351" t="s">
        <v>10981</v>
      </c>
      <c r="B6483" s="1244" t="s">
        <v>10921</v>
      </c>
      <c r="C6483" s="1244" t="s">
        <v>10982</v>
      </c>
      <c r="D6483" s="1352">
        <v>7656</v>
      </c>
    </row>
    <row r="6484" spans="1:4" s="977" customFormat="1" ht="18" customHeight="1" x14ac:dyDescent="0.2">
      <c r="A6484" s="1351" t="s">
        <v>10983</v>
      </c>
      <c r="B6484" s="1244" t="s">
        <v>10984</v>
      </c>
      <c r="C6484" s="1244" t="s">
        <v>10985</v>
      </c>
      <c r="D6484" s="1352">
        <v>4496.84</v>
      </c>
    </row>
    <row r="6485" spans="1:4" s="977" customFormat="1" ht="18" customHeight="1" x14ac:dyDescent="0.2">
      <c r="A6485" s="1351" t="s">
        <v>10986</v>
      </c>
      <c r="B6485" s="1244" t="s">
        <v>3383</v>
      </c>
      <c r="C6485" s="1244" t="s">
        <v>10987</v>
      </c>
      <c r="D6485" s="1352">
        <v>3770</v>
      </c>
    </row>
    <row r="6486" spans="1:4" s="977" customFormat="1" ht="18" customHeight="1" x14ac:dyDescent="0.2">
      <c r="A6486" s="1351" t="s">
        <v>10988</v>
      </c>
      <c r="B6486" s="1244" t="s">
        <v>3383</v>
      </c>
      <c r="C6486" s="1244" t="s">
        <v>10987</v>
      </c>
      <c r="D6486" s="1352">
        <v>3770</v>
      </c>
    </row>
    <row r="6487" spans="1:4" s="977" customFormat="1" ht="18" customHeight="1" x14ac:dyDescent="0.2">
      <c r="A6487" s="1351" t="s">
        <v>10989</v>
      </c>
      <c r="B6487" s="1244" t="s">
        <v>3383</v>
      </c>
      <c r="C6487" s="1244" t="s">
        <v>10987</v>
      </c>
      <c r="D6487" s="1352">
        <v>3770</v>
      </c>
    </row>
    <row r="6488" spans="1:4" s="977" customFormat="1" ht="18" customHeight="1" x14ac:dyDescent="0.2">
      <c r="A6488" s="1351" t="s">
        <v>10990</v>
      </c>
      <c r="B6488" s="1244" t="s">
        <v>9578</v>
      </c>
      <c r="C6488" s="1244" t="s">
        <v>9613</v>
      </c>
      <c r="D6488" s="1352">
        <v>4459.7</v>
      </c>
    </row>
    <row r="6489" spans="1:4" s="977" customFormat="1" ht="18" customHeight="1" x14ac:dyDescent="0.2">
      <c r="A6489" s="1351" t="s">
        <v>10991</v>
      </c>
      <c r="B6489" s="1244" t="s">
        <v>3383</v>
      </c>
      <c r="C6489" s="1244" t="s">
        <v>10987</v>
      </c>
      <c r="D6489" s="1352">
        <v>3770</v>
      </c>
    </row>
    <row r="6490" spans="1:4" s="977" customFormat="1" ht="18" customHeight="1" x14ac:dyDescent="0.2">
      <c r="A6490" s="1351" t="s">
        <v>10992</v>
      </c>
      <c r="B6490" s="1244" t="s">
        <v>3383</v>
      </c>
      <c r="C6490" s="1244" t="s">
        <v>10987</v>
      </c>
      <c r="D6490" s="1352">
        <v>3770</v>
      </c>
    </row>
    <row r="6491" spans="1:4" s="977" customFormat="1" ht="18" customHeight="1" x14ac:dyDescent="0.2">
      <c r="A6491" s="1351" t="s">
        <v>10993</v>
      </c>
      <c r="B6491" s="1244" t="s">
        <v>3383</v>
      </c>
      <c r="C6491" s="1244" t="s">
        <v>10994</v>
      </c>
      <c r="D6491" s="1352">
        <v>5500</v>
      </c>
    </row>
    <row r="6492" spans="1:4" s="977" customFormat="1" ht="18" customHeight="1" x14ac:dyDescent="0.2">
      <c r="A6492" s="1351" t="s">
        <v>10995</v>
      </c>
      <c r="B6492" s="1244" t="s">
        <v>3383</v>
      </c>
      <c r="C6492" s="1244" t="s">
        <v>10994</v>
      </c>
      <c r="D6492" s="1352">
        <v>5500</v>
      </c>
    </row>
    <row r="6493" spans="1:4" s="977" customFormat="1" ht="18" customHeight="1" x14ac:dyDescent="0.2">
      <c r="A6493" s="1351" t="s">
        <v>10996</v>
      </c>
      <c r="B6493" s="1244" t="s">
        <v>10975</v>
      </c>
      <c r="C6493" s="1244" t="s">
        <v>10976</v>
      </c>
      <c r="D6493" s="1352">
        <v>15394.66</v>
      </c>
    </row>
    <row r="6494" spans="1:4" s="977" customFormat="1" ht="18" customHeight="1" x14ac:dyDescent="0.2">
      <c r="A6494" s="1351" t="s">
        <v>10997</v>
      </c>
      <c r="B6494" s="1244" t="s">
        <v>10975</v>
      </c>
      <c r="C6494" s="1244" t="s">
        <v>10976</v>
      </c>
      <c r="D6494" s="1352">
        <v>15394.66</v>
      </c>
    </row>
    <row r="6495" spans="1:4" s="977" customFormat="1" ht="18" customHeight="1" x14ac:dyDescent="0.2">
      <c r="A6495" s="1351" t="s">
        <v>10998</v>
      </c>
      <c r="B6495" s="1244" t="s">
        <v>10975</v>
      </c>
      <c r="C6495" s="1244" t="s">
        <v>10976</v>
      </c>
      <c r="D6495" s="1352">
        <v>15394.66</v>
      </c>
    </row>
    <row r="6496" spans="1:4" s="977" customFormat="1" ht="18" customHeight="1" x14ac:dyDescent="0.2">
      <c r="A6496" s="1351" t="s">
        <v>10999</v>
      </c>
      <c r="B6496" s="1244" t="s">
        <v>10975</v>
      </c>
      <c r="C6496" s="1244" t="s">
        <v>10976</v>
      </c>
      <c r="D6496" s="1352">
        <v>15394.66</v>
      </c>
    </row>
    <row r="6497" spans="1:4" s="977" customFormat="1" ht="18" customHeight="1" x14ac:dyDescent="0.2">
      <c r="A6497" s="1351" t="s">
        <v>11000</v>
      </c>
      <c r="B6497" s="1244" t="s">
        <v>10975</v>
      </c>
      <c r="C6497" s="1244" t="s">
        <v>10976</v>
      </c>
      <c r="D6497" s="1352">
        <v>15394.66</v>
      </c>
    </row>
    <row r="6498" spans="1:4" s="977" customFormat="1" ht="18" customHeight="1" x14ac:dyDescent="0.2">
      <c r="A6498" s="1351" t="s">
        <v>11001</v>
      </c>
      <c r="B6498" s="1244" t="s">
        <v>10975</v>
      </c>
      <c r="C6498" s="1244" t="s">
        <v>10976</v>
      </c>
      <c r="D6498" s="1352">
        <v>15394.66</v>
      </c>
    </row>
    <row r="6499" spans="1:4" s="977" customFormat="1" ht="18" customHeight="1" x14ac:dyDescent="0.2">
      <c r="A6499" s="1351" t="s">
        <v>11002</v>
      </c>
      <c r="B6499" s="1244" t="s">
        <v>9578</v>
      </c>
      <c r="C6499" s="1244" t="s">
        <v>9613</v>
      </c>
      <c r="D6499" s="1352">
        <v>4459.7</v>
      </c>
    </row>
    <row r="6500" spans="1:4" s="977" customFormat="1" ht="18" customHeight="1" x14ac:dyDescent="0.2">
      <c r="A6500" s="1351" t="s">
        <v>11003</v>
      </c>
      <c r="B6500" s="1244" t="s">
        <v>11004</v>
      </c>
      <c r="C6500" s="1244" t="s">
        <v>11005</v>
      </c>
      <c r="D6500" s="1352">
        <v>6508.02</v>
      </c>
    </row>
    <row r="6501" spans="1:4" s="977" customFormat="1" ht="18" customHeight="1" x14ac:dyDescent="0.2">
      <c r="A6501" s="1351" t="s">
        <v>11006</v>
      </c>
      <c r="B6501" s="1244" t="s">
        <v>11004</v>
      </c>
      <c r="C6501" s="1244" t="s">
        <v>11005</v>
      </c>
      <c r="D6501" s="1352">
        <v>6508.02</v>
      </c>
    </row>
    <row r="6502" spans="1:4" s="977" customFormat="1" ht="18" customHeight="1" x14ac:dyDescent="0.2">
      <c r="A6502" s="1351" t="s">
        <v>11007</v>
      </c>
      <c r="B6502" s="1244" t="s">
        <v>11004</v>
      </c>
      <c r="C6502" s="1244" t="s">
        <v>11005</v>
      </c>
      <c r="D6502" s="1352">
        <v>6508.02</v>
      </c>
    </row>
    <row r="6503" spans="1:4" s="977" customFormat="1" ht="18" customHeight="1" x14ac:dyDescent="0.2">
      <c r="A6503" s="1351" t="s">
        <v>11008</v>
      </c>
      <c r="B6503" s="1244" t="s">
        <v>11004</v>
      </c>
      <c r="C6503" s="1244" t="s">
        <v>11005</v>
      </c>
      <c r="D6503" s="1352">
        <v>6508.02</v>
      </c>
    </row>
    <row r="6504" spans="1:4" s="977" customFormat="1" ht="18" customHeight="1" x14ac:dyDescent="0.2">
      <c r="A6504" s="1351" t="s">
        <v>11009</v>
      </c>
      <c r="B6504" s="1244" t="s">
        <v>11004</v>
      </c>
      <c r="C6504" s="1244" t="s">
        <v>11005</v>
      </c>
      <c r="D6504" s="1352">
        <v>6508.02</v>
      </c>
    </row>
    <row r="6505" spans="1:4" s="977" customFormat="1" ht="18" customHeight="1" x14ac:dyDescent="0.2">
      <c r="A6505" s="1351" t="s">
        <v>11010</v>
      </c>
      <c r="B6505" s="1244" t="s">
        <v>11004</v>
      </c>
      <c r="C6505" s="1244" t="s">
        <v>11005</v>
      </c>
      <c r="D6505" s="1352">
        <v>6508.02</v>
      </c>
    </row>
    <row r="6506" spans="1:4" s="977" customFormat="1" ht="18" customHeight="1" x14ac:dyDescent="0.2">
      <c r="A6506" s="1351" t="s">
        <v>11011</v>
      </c>
      <c r="B6506" s="1244" t="s">
        <v>11012</v>
      </c>
      <c r="C6506" s="1244" t="s">
        <v>11013</v>
      </c>
      <c r="D6506" s="1352">
        <v>16711.509999999998</v>
      </c>
    </row>
    <row r="6507" spans="1:4" s="977" customFormat="1" ht="18" customHeight="1" x14ac:dyDescent="0.2">
      <c r="A6507" s="1351" t="s">
        <v>11014</v>
      </c>
      <c r="B6507" s="1244" t="s">
        <v>11012</v>
      </c>
      <c r="C6507" s="1244" t="s">
        <v>11013</v>
      </c>
      <c r="D6507" s="1352">
        <v>16711.509999999998</v>
      </c>
    </row>
    <row r="6508" spans="1:4" s="977" customFormat="1" ht="18" customHeight="1" x14ac:dyDescent="0.2">
      <c r="A6508" s="1351" t="s">
        <v>11015</v>
      </c>
      <c r="B6508" s="1244" t="s">
        <v>11012</v>
      </c>
      <c r="C6508" s="1244" t="s">
        <v>11013</v>
      </c>
      <c r="D6508" s="1352">
        <v>16711.509999999998</v>
      </c>
    </row>
    <row r="6509" spans="1:4" s="977" customFormat="1" ht="18" customHeight="1" x14ac:dyDescent="0.2">
      <c r="A6509" s="1351" t="s">
        <v>11016</v>
      </c>
      <c r="B6509" s="1244" t="s">
        <v>11012</v>
      </c>
      <c r="C6509" s="1244" t="s">
        <v>11013</v>
      </c>
      <c r="D6509" s="1352">
        <v>16711.509999999998</v>
      </c>
    </row>
    <row r="6510" spans="1:4" s="977" customFormat="1" ht="18" customHeight="1" x14ac:dyDescent="0.2">
      <c r="A6510" s="1351" t="s">
        <v>11017</v>
      </c>
      <c r="B6510" s="1244" t="s">
        <v>11018</v>
      </c>
      <c r="C6510" s="1244" t="s">
        <v>11019</v>
      </c>
      <c r="D6510" s="1352">
        <v>2618.5500000000002</v>
      </c>
    </row>
    <row r="6511" spans="1:4" s="977" customFormat="1" ht="18" customHeight="1" x14ac:dyDescent="0.2">
      <c r="A6511" s="1351" t="s">
        <v>11020</v>
      </c>
      <c r="B6511" s="1244" t="s">
        <v>11012</v>
      </c>
      <c r="C6511" s="1244" t="s">
        <v>11013</v>
      </c>
      <c r="D6511" s="1352">
        <v>16711.509999999998</v>
      </c>
    </row>
    <row r="6512" spans="1:4" s="977" customFormat="1" ht="18" customHeight="1" x14ac:dyDescent="0.2">
      <c r="A6512" s="1351" t="s">
        <v>11021</v>
      </c>
      <c r="B6512" s="1244" t="s">
        <v>11012</v>
      </c>
      <c r="C6512" s="1244" t="s">
        <v>11013</v>
      </c>
      <c r="D6512" s="1352">
        <v>16711.509999999998</v>
      </c>
    </row>
    <row r="6513" spans="1:4" s="977" customFormat="1" ht="18" customHeight="1" x14ac:dyDescent="0.2">
      <c r="A6513" s="1351" t="s">
        <v>11022</v>
      </c>
      <c r="B6513" s="1244" t="s">
        <v>11023</v>
      </c>
      <c r="C6513" s="1244" t="s">
        <v>11024</v>
      </c>
      <c r="D6513" s="1352">
        <v>4660.28</v>
      </c>
    </row>
    <row r="6514" spans="1:4" s="977" customFormat="1" ht="18" customHeight="1" x14ac:dyDescent="0.2">
      <c r="A6514" s="1351" t="s">
        <v>11025</v>
      </c>
      <c r="B6514" s="1244" t="s">
        <v>11023</v>
      </c>
      <c r="C6514" s="1244" t="s">
        <v>11024</v>
      </c>
      <c r="D6514" s="1352">
        <v>4660.28</v>
      </c>
    </row>
    <row r="6515" spans="1:4" s="977" customFormat="1" ht="18" customHeight="1" x14ac:dyDescent="0.2">
      <c r="A6515" s="1351" t="s">
        <v>11026</v>
      </c>
      <c r="B6515" s="1244" t="s">
        <v>11023</v>
      </c>
      <c r="C6515" s="1244" t="s">
        <v>11024</v>
      </c>
      <c r="D6515" s="1352">
        <v>4660.28</v>
      </c>
    </row>
    <row r="6516" spans="1:4" s="977" customFormat="1" ht="18" customHeight="1" x14ac:dyDescent="0.2">
      <c r="A6516" s="1351" t="s">
        <v>11027</v>
      </c>
      <c r="B6516" s="1244" t="s">
        <v>11023</v>
      </c>
      <c r="C6516" s="1244" t="s">
        <v>11024</v>
      </c>
      <c r="D6516" s="1352">
        <v>4660.28</v>
      </c>
    </row>
    <row r="6517" spans="1:4" s="977" customFormat="1" ht="18" customHeight="1" x14ac:dyDescent="0.2">
      <c r="A6517" s="1351" t="s">
        <v>11028</v>
      </c>
      <c r="B6517" s="1244" t="s">
        <v>11023</v>
      </c>
      <c r="C6517" s="1244" t="s">
        <v>11024</v>
      </c>
      <c r="D6517" s="1352">
        <v>4660.28</v>
      </c>
    </row>
    <row r="6518" spans="1:4" s="977" customFormat="1" ht="18" customHeight="1" x14ac:dyDescent="0.2">
      <c r="A6518" s="1351" t="s">
        <v>11029</v>
      </c>
      <c r="B6518" s="1244" t="s">
        <v>11023</v>
      </c>
      <c r="C6518" s="1244" t="s">
        <v>11024</v>
      </c>
      <c r="D6518" s="1352">
        <v>4660.28</v>
      </c>
    </row>
    <row r="6519" spans="1:4" s="977" customFormat="1" ht="18" customHeight="1" x14ac:dyDescent="0.2">
      <c r="A6519" s="1351" t="s">
        <v>11030</v>
      </c>
      <c r="B6519" s="1244" t="s">
        <v>11031</v>
      </c>
      <c r="C6519" s="1244" t="s">
        <v>11032</v>
      </c>
      <c r="D6519" s="1352">
        <v>7424.24</v>
      </c>
    </row>
    <row r="6520" spans="1:4" s="977" customFormat="1" ht="18" customHeight="1" x14ac:dyDescent="0.2">
      <c r="A6520" s="1351" t="s">
        <v>11033</v>
      </c>
      <c r="B6520" s="1244" t="s">
        <v>11018</v>
      </c>
      <c r="C6520" s="1244" t="s">
        <v>11019</v>
      </c>
      <c r="D6520" s="1352">
        <v>2618.5500000000002</v>
      </c>
    </row>
    <row r="6521" spans="1:4" s="977" customFormat="1" ht="18" customHeight="1" x14ac:dyDescent="0.2">
      <c r="A6521" s="1351" t="s">
        <v>11034</v>
      </c>
      <c r="B6521" s="1244" t="s">
        <v>11035</v>
      </c>
      <c r="C6521" s="1244" t="s">
        <v>11036</v>
      </c>
      <c r="D6521" s="1352">
        <v>3368.64</v>
      </c>
    </row>
    <row r="6522" spans="1:4" s="977" customFormat="1" ht="18" customHeight="1" x14ac:dyDescent="0.2">
      <c r="A6522" s="1351" t="s">
        <v>11037</v>
      </c>
      <c r="B6522" s="1244" t="s">
        <v>11038</v>
      </c>
      <c r="C6522" s="1244" t="s">
        <v>11039</v>
      </c>
      <c r="D6522" s="1352">
        <v>29081.94</v>
      </c>
    </row>
    <row r="6523" spans="1:4" s="977" customFormat="1" ht="18" customHeight="1" x14ac:dyDescent="0.2">
      <c r="A6523" s="1351" t="s">
        <v>11040</v>
      </c>
      <c r="B6523" s="1244" t="s">
        <v>11041</v>
      </c>
      <c r="C6523" s="1244" t="s">
        <v>11042</v>
      </c>
      <c r="D6523" s="1352">
        <v>8832.24</v>
      </c>
    </row>
    <row r="6524" spans="1:4" s="977" customFormat="1" ht="18" customHeight="1" x14ac:dyDescent="0.2">
      <c r="A6524" s="1351" t="s">
        <v>11043</v>
      </c>
      <c r="B6524" s="1244" t="s">
        <v>11038</v>
      </c>
      <c r="C6524" s="1244" t="s">
        <v>11039</v>
      </c>
      <c r="D6524" s="1352">
        <v>29081.94</v>
      </c>
    </row>
    <row r="6525" spans="1:4" s="977" customFormat="1" ht="18" customHeight="1" x14ac:dyDescent="0.2">
      <c r="A6525" s="1351" t="s">
        <v>11044</v>
      </c>
      <c r="B6525" s="1244" t="s">
        <v>11041</v>
      </c>
      <c r="C6525" s="1244" t="s">
        <v>11045</v>
      </c>
      <c r="D6525" s="1352">
        <v>8832.24</v>
      </c>
    </row>
    <row r="6526" spans="1:4" s="977" customFormat="1" ht="18" customHeight="1" x14ac:dyDescent="0.2">
      <c r="A6526" s="1351" t="s">
        <v>11046</v>
      </c>
      <c r="B6526" s="1244" t="s">
        <v>11047</v>
      </c>
      <c r="C6526" s="1244" t="s">
        <v>11048</v>
      </c>
      <c r="D6526" s="1352">
        <v>3642.34</v>
      </c>
    </row>
    <row r="6527" spans="1:4" s="977" customFormat="1" ht="18" customHeight="1" x14ac:dyDescent="0.2">
      <c r="A6527" s="1351" t="s">
        <v>11049</v>
      </c>
      <c r="B6527" s="1244" t="s">
        <v>11047</v>
      </c>
      <c r="C6527" s="1244" t="s">
        <v>11048</v>
      </c>
      <c r="D6527" s="1352">
        <v>3642.34</v>
      </c>
    </row>
    <row r="6528" spans="1:4" s="977" customFormat="1" ht="18" customHeight="1" x14ac:dyDescent="0.2">
      <c r="A6528" s="1351" t="s">
        <v>11050</v>
      </c>
      <c r="B6528" s="1244" t="s">
        <v>11038</v>
      </c>
      <c r="C6528" s="1244" t="s">
        <v>5832</v>
      </c>
      <c r="D6528" s="1352">
        <v>11909.34</v>
      </c>
    </row>
    <row r="6529" spans="1:4" s="977" customFormat="1" ht="18" customHeight="1" x14ac:dyDescent="0.2">
      <c r="A6529" s="1351" t="s">
        <v>11051</v>
      </c>
      <c r="B6529" s="1244" t="s">
        <v>11038</v>
      </c>
      <c r="C6529" s="1244" t="s">
        <v>11052</v>
      </c>
      <c r="D6529" s="1352">
        <v>17195.669999999998</v>
      </c>
    </row>
    <row r="6530" spans="1:4" s="977" customFormat="1" ht="18" customHeight="1" x14ac:dyDescent="0.2">
      <c r="A6530" s="1351" t="s">
        <v>11053</v>
      </c>
      <c r="B6530" s="1244" t="s">
        <v>11054</v>
      </c>
      <c r="C6530" s="1244" t="s">
        <v>20167</v>
      </c>
      <c r="D6530" s="1352">
        <v>11078.28</v>
      </c>
    </row>
    <row r="6531" spans="1:4" s="977" customFormat="1" ht="18" customHeight="1" x14ac:dyDescent="0.2">
      <c r="A6531" s="1351" t="s">
        <v>11055</v>
      </c>
      <c r="B6531" s="1244" t="s">
        <v>10257</v>
      </c>
      <c r="C6531" s="1244" t="s">
        <v>10258</v>
      </c>
      <c r="D6531" s="1352">
        <v>2417.3000000000002</v>
      </c>
    </row>
    <row r="6532" spans="1:4" s="977" customFormat="1" ht="18" customHeight="1" x14ac:dyDescent="0.2">
      <c r="A6532" s="1351" t="s">
        <v>11056</v>
      </c>
      <c r="B6532" s="1244" t="s">
        <v>11054</v>
      </c>
      <c r="C6532" s="1244" t="s">
        <v>11057</v>
      </c>
      <c r="D6532" s="1352">
        <v>8120</v>
      </c>
    </row>
    <row r="6533" spans="1:4" s="977" customFormat="1" ht="18" customHeight="1" x14ac:dyDescent="0.2">
      <c r="A6533" s="1351" t="s">
        <v>11058</v>
      </c>
      <c r="B6533" s="1244" t="s">
        <v>11059</v>
      </c>
      <c r="C6533" s="1244" t="s">
        <v>11060</v>
      </c>
      <c r="D6533" s="1352">
        <v>14676.2</v>
      </c>
    </row>
    <row r="6534" spans="1:4" s="977" customFormat="1" ht="18" customHeight="1" x14ac:dyDescent="0.2">
      <c r="A6534" s="1351" t="s">
        <v>11061</v>
      </c>
      <c r="B6534" s="1244" t="s">
        <v>11062</v>
      </c>
      <c r="C6534" s="1244" t="s">
        <v>11060</v>
      </c>
      <c r="D6534" s="1352">
        <v>14676.2</v>
      </c>
    </row>
    <row r="6535" spans="1:4" s="977" customFormat="1" ht="18" customHeight="1" x14ac:dyDescent="0.2">
      <c r="A6535" s="1351" t="s">
        <v>11063</v>
      </c>
      <c r="B6535" s="1244" t="s">
        <v>11064</v>
      </c>
      <c r="C6535" s="1244" t="s">
        <v>11060</v>
      </c>
      <c r="D6535" s="1352">
        <v>14676.2</v>
      </c>
    </row>
    <row r="6536" spans="1:4" s="977" customFormat="1" ht="18" customHeight="1" x14ac:dyDescent="0.2">
      <c r="A6536" s="1351" t="s">
        <v>11065</v>
      </c>
      <c r="B6536" s="1244" t="s">
        <v>11066</v>
      </c>
      <c r="C6536" s="1244" t="s">
        <v>11067</v>
      </c>
      <c r="D6536" s="1352">
        <v>12626.6</v>
      </c>
    </row>
    <row r="6537" spans="1:4" s="977" customFormat="1" ht="18" customHeight="1" x14ac:dyDescent="0.2">
      <c r="A6537" s="1351" t="s">
        <v>11068</v>
      </c>
      <c r="B6537" s="1244" t="s">
        <v>11069</v>
      </c>
      <c r="C6537" s="1244" t="s">
        <v>11070</v>
      </c>
      <c r="D6537" s="1352">
        <v>8390.7000000000007</v>
      </c>
    </row>
    <row r="6538" spans="1:4" s="977" customFormat="1" ht="18" customHeight="1" x14ac:dyDescent="0.2">
      <c r="A6538" s="1351" t="s">
        <v>11071</v>
      </c>
      <c r="B6538" s="1244" t="s">
        <v>3383</v>
      </c>
      <c r="C6538" s="1244" t="s">
        <v>11072</v>
      </c>
      <c r="D6538" s="1352">
        <v>14964</v>
      </c>
    </row>
    <row r="6539" spans="1:4" s="977" customFormat="1" ht="18" customHeight="1" x14ac:dyDescent="0.2">
      <c r="A6539" s="1351" t="s">
        <v>11073</v>
      </c>
      <c r="B6539" s="1244" t="s">
        <v>11074</v>
      </c>
      <c r="C6539" s="1244" t="s">
        <v>11075</v>
      </c>
      <c r="D6539" s="1352">
        <v>240700</v>
      </c>
    </row>
    <row r="6540" spans="1:4" s="977" customFormat="1" ht="18" customHeight="1" x14ac:dyDescent="0.2">
      <c r="A6540" s="1351" t="s">
        <v>11076</v>
      </c>
      <c r="B6540" s="1244" t="s">
        <v>10936</v>
      </c>
      <c r="C6540" s="1244" t="s">
        <v>11077</v>
      </c>
      <c r="D6540" s="1352">
        <v>3639.01</v>
      </c>
    </row>
    <row r="6541" spans="1:4" s="977" customFormat="1" ht="18" customHeight="1" x14ac:dyDescent="0.2">
      <c r="A6541" s="1351" t="s">
        <v>11078</v>
      </c>
      <c r="B6541" s="1244" t="s">
        <v>1419</v>
      </c>
      <c r="C6541" s="1244" t="s">
        <v>11079</v>
      </c>
      <c r="D6541" s="1352">
        <v>13239.2</v>
      </c>
    </row>
    <row r="6542" spans="1:4" s="977" customFormat="1" ht="18" customHeight="1" x14ac:dyDescent="0.2">
      <c r="A6542" s="1351" t="s">
        <v>11080</v>
      </c>
      <c r="B6542" s="1244" t="s">
        <v>4954</v>
      </c>
      <c r="C6542" s="1244" t="s">
        <v>4955</v>
      </c>
      <c r="D6542" s="1352">
        <v>747.5</v>
      </c>
    </row>
    <row r="6543" spans="1:4" s="977" customFormat="1" ht="18" customHeight="1" x14ac:dyDescent="0.2">
      <c r="A6543" s="1351" t="s">
        <v>11081</v>
      </c>
      <c r="B6543" s="1244" t="s">
        <v>1419</v>
      </c>
      <c r="C6543" s="1244" t="s">
        <v>11082</v>
      </c>
      <c r="D6543" s="1352">
        <v>13239.2</v>
      </c>
    </row>
    <row r="6544" spans="1:4" s="977" customFormat="1" ht="18" customHeight="1" x14ac:dyDescent="0.2">
      <c r="A6544" s="1351" t="s">
        <v>11083</v>
      </c>
      <c r="B6544" s="1244" t="s">
        <v>1419</v>
      </c>
      <c r="C6544" s="1244" t="s">
        <v>11082</v>
      </c>
      <c r="D6544" s="1352">
        <v>13239.2</v>
      </c>
    </row>
    <row r="6545" spans="1:4" s="977" customFormat="1" ht="18" customHeight="1" x14ac:dyDescent="0.2">
      <c r="A6545" s="1351" t="s">
        <v>11084</v>
      </c>
      <c r="B6545" s="1244" t="s">
        <v>1659</v>
      </c>
      <c r="C6545" s="1244" t="s">
        <v>11085</v>
      </c>
      <c r="D6545" s="1352">
        <v>3343</v>
      </c>
    </row>
    <row r="6546" spans="1:4" s="977" customFormat="1" ht="18" customHeight="1" x14ac:dyDescent="0.2">
      <c r="A6546" s="1351" t="s">
        <v>11086</v>
      </c>
      <c r="B6546" s="1244" t="s">
        <v>1659</v>
      </c>
      <c r="C6546" s="1244" t="s">
        <v>11087</v>
      </c>
      <c r="D6546" s="1352">
        <v>3343</v>
      </c>
    </row>
    <row r="6547" spans="1:4" s="977" customFormat="1" ht="18" customHeight="1" x14ac:dyDescent="0.2">
      <c r="A6547" s="1351" t="s">
        <v>11088</v>
      </c>
      <c r="B6547" s="1244" t="s">
        <v>1659</v>
      </c>
      <c r="C6547" s="1244" t="s">
        <v>11085</v>
      </c>
      <c r="D6547" s="1352">
        <v>3343</v>
      </c>
    </row>
    <row r="6548" spans="1:4" s="977" customFormat="1" ht="18" customHeight="1" x14ac:dyDescent="0.2">
      <c r="A6548" s="1351" t="s">
        <v>11089</v>
      </c>
      <c r="B6548" s="1244" t="s">
        <v>11090</v>
      </c>
      <c r="C6548" s="1244" t="s">
        <v>20168</v>
      </c>
      <c r="D6548" s="1352">
        <v>2469</v>
      </c>
    </row>
    <row r="6549" spans="1:4" s="977" customFormat="1" ht="18" customHeight="1" x14ac:dyDescent="0.2">
      <c r="A6549" s="1351" t="s">
        <v>11091</v>
      </c>
      <c r="B6549" s="1244" t="s">
        <v>11090</v>
      </c>
      <c r="C6549" s="1244" t="s">
        <v>20168</v>
      </c>
      <c r="D6549" s="1352">
        <v>2469</v>
      </c>
    </row>
    <row r="6550" spans="1:4" s="977" customFormat="1" ht="18" customHeight="1" x14ac:dyDescent="0.2">
      <c r="A6550" s="1351" t="s">
        <v>11092</v>
      </c>
      <c r="B6550" s="1244" t="s">
        <v>3383</v>
      </c>
      <c r="C6550" s="1244" t="s">
        <v>11093</v>
      </c>
      <c r="D6550" s="1352">
        <v>13746</v>
      </c>
    </row>
    <row r="6551" spans="1:4" s="977" customFormat="1" ht="18" customHeight="1" x14ac:dyDescent="0.2">
      <c r="A6551" s="1351" t="s">
        <v>11094</v>
      </c>
      <c r="B6551" s="1244" t="s">
        <v>1419</v>
      </c>
      <c r="C6551" s="1244" t="s">
        <v>11095</v>
      </c>
      <c r="D6551" s="1352">
        <v>11188.1</v>
      </c>
    </row>
    <row r="6552" spans="1:4" s="977" customFormat="1" ht="18" customHeight="1" x14ac:dyDescent="0.2">
      <c r="A6552" s="1351" t="s">
        <v>11096</v>
      </c>
      <c r="B6552" s="1244" t="s">
        <v>1659</v>
      </c>
      <c r="C6552" s="1244" t="s">
        <v>11097</v>
      </c>
      <c r="D6552" s="1352">
        <v>2453.5</v>
      </c>
    </row>
    <row r="6553" spans="1:4" s="977" customFormat="1" ht="18" customHeight="1" x14ac:dyDescent="0.2">
      <c r="A6553" s="1351" t="s">
        <v>11098</v>
      </c>
      <c r="B6553" s="1244" t="s">
        <v>4954</v>
      </c>
      <c r="C6553" s="1244" t="s">
        <v>4955</v>
      </c>
      <c r="D6553" s="1352">
        <v>747.5</v>
      </c>
    </row>
    <row r="6554" spans="1:4" s="977" customFormat="1" ht="18" customHeight="1" x14ac:dyDescent="0.2">
      <c r="A6554" s="1351" t="s">
        <v>11099</v>
      </c>
      <c r="B6554" s="1244" t="s">
        <v>3383</v>
      </c>
      <c r="C6554" s="1244" t="s">
        <v>11100</v>
      </c>
      <c r="D6554" s="1352">
        <v>17864</v>
      </c>
    </row>
    <row r="6555" spans="1:4" s="977" customFormat="1" ht="18" customHeight="1" x14ac:dyDescent="0.2">
      <c r="A6555" s="1351" t="s">
        <v>11101</v>
      </c>
      <c r="B6555" s="1244" t="s">
        <v>4285</v>
      </c>
      <c r="C6555" s="1244" t="s">
        <v>11102</v>
      </c>
      <c r="D6555" s="1352">
        <v>10324</v>
      </c>
    </row>
    <row r="6556" spans="1:4" s="977" customFormat="1" ht="18" customHeight="1" x14ac:dyDescent="0.2">
      <c r="A6556" s="1351" t="s">
        <v>11103</v>
      </c>
      <c r="B6556" s="1244" t="s">
        <v>1419</v>
      </c>
      <c r="C6556" s="1244" t="s">
        <v>11104</v>
      </c>
      <c r="D6556" s="1352">
        <v>10382</v>
      </c>
    </row>
    <row r="6557" spans="1:4" s="977" customFormat="1" ht="18" customHeight="1" x14ac:dyDescent="0.2">
      <c r="A6557" s="1351" t="s">
        <v>11105</v>
      </c>
      <c r="B6557" s="1244" t="s">
        <v>1419</v>
      </c>
      <c r="C6557" s="1244" t="s">
        <v>11104</v>
      </c>
      <c r="D6557" s="1352">
        <v>10382</v>
      </c>
    </row>
    <row r="6558" spans="1:4" s="977" customFormat="1" ht="18" customHeight="1" x14ac:dyDescent="0.2">
      <c r="A6558" s="1351" t="s">
        <v>11106</v>
      </c>
      <c r="B6558" s="1244" t="s">
        <v>1419</v>
      </c>
      <c r="C6558" s="1244" t="s">
        <v>11104</v>
      </c>
      <c r="D6558" s="1352">
        <v>10382</v>
      </c>
    </row>
    <row r="6559" spans="1:4" s="977" customFormat="1" ht="18" customHeight="1" x14ac:dyDescent="0.2">
      <c r="A6559" s="1351" t="s">
        <v>11107</v>
      </c>
      <c r="B6559" s="1244" t="s">
        <v>1419</v>
      </c>
      <c r="C6559" s="1244" t="s">
        <v>11104</v>
      </c>
      <c r="D6559" s="1352">
        <v>10382</v>
      </c>
    </row>
    <row r="6560" spans="1:4" s="977" customFormat="1" ht="18" customHeight="1" x14ac:dyDescent="0.2">
      <c r="A6560" s="1351" t="s">
        <v>11108</v>
      </c>
      <c r="B6560" s="1244" t="s">
        <v>1659</v>
      </c>
      <c r="C6560" s="1244" t="s">
        <v>11109</v>
      </c>
      <c r="D6560" s="1352">
        <v>2822.28</v>
      </c>
    </row>
    <row r="6561" spans="1:4" s="977" customFormat="1" ht="18" customHeight="1" x14ac:dyDescent="0.2">
      <c r="A6561" s="1351" t="s">
        <v>11110</v>
      </c>
      <c r="B6561" s="1244" t="s">
        <v>1659</v>
      </c>
      <c r="C6561" s="1244" t="s">
        <v>11109</v>
      </c>
      <c r="D6561" s="1352">
        <v>2822.28</v>
      </c>
    </row>
    <row r="6562" spans="1:4" s="977" customFormat="1" ht="18" customHeight="1" x14ac:dyDescent="0.2">
      <c r="A6562" s="1351" t="s">
        <v>11111</v>
      </c>
      <c r="B6562" s="1244" t="s">
        <v>1659</v>
      </c>
      <c r="C6562" s="1244" t="s">
        <v>11109</v>
      </c>
      <c r="D6562" s="1352">
        <v>2822.28</v>
      </c>
    </row>
    <row r="6563" spans="1:4" s="977" customFormat="1" ht="18" customHeight="1" x14ac:dyDescent="0.2">
      <c r="A6563" s="1351" t="s">
        <v>11112</v>
      </c>
      <c r="B6563" s="1244" t="s">
        <v>11113</v>
      </c>
      <c r="C6563" s="1244" t="s">
        <v>11114</v>
      </c>
      <c r="D6563" s="1352">
        <v>3224.25</v>
      </c>
    </row>
    <row r="6564" spans="1:4" s="977" customFormat="1" ht="18" customHeight="1" x14ac:dyDescent="0.2">
      <c r="A6564" s="1351" t="s">
        <v>11115</v>
      </c>
      <c r="B6564" s="1244" t="s">
        <v>4954</v>
      </c>
      <c r="C6564" s="1244" t="s">
        <v>4955</v>
      </c>
      <c r="D6564" s="1352">
        <v>747.5</v>
      </c>
    </row>
    <row r="6565" spans="1:4" s="977" customFormat="1" ht="18" customHeight="1" x14ac:dyDescent="0.2">
      <c r="A6565" s="1351" t="s">
        <v>11116</v>
      </c>
      <c r="B6565" s="1244" t="s">
        <v>141</v>
      </c>
      <c r="C6565" s="1244" t="s">
        <v>11117</v>
      </c>
      <c r="D6565" s="1352">
        <v>108262.8</v>
      </c>
    </row>
    <row r="6566" spans="1:4" s="977" customFormat="1" ht="18" customHeight="1" x14ac:dyDescent="0.2">
      <c r="A6566" s="1351" t="s">
        <v>11118</v>
      </c>
      <c r="B6566" s="1244" t="s">
        <v>3383</v>
      </c>
      <c r="C6566" s="1244" t="s">
        <v>11119</v>
      </c>
      <c r="D6566" s="1352">
        <v>16262.38</v>
      </c>
    </row>
    <row r="6567" spans="1:4" s="977" customFormat="1" ht="18" customHeight="1" x14ac:dyDescent="0.2">
      <c r="A6567" s="1351" t="s">
        <v>11120</v>
      </c>
      <c r="B6567" s="1244" t="s">
        <v>11121</v>
      </c>
      <c r="C6567" s="1244" t="s">
        <v>20169</v>
      </c>
      <c r="D6567" s="1352">
        <v>66903.98</v>
      </c>
    </row>
    <row r="6568" spans="1:4" s="977" customFormat="1" ht="18" customHeight="1" x14ac:dyDescent="0.2">
      <c r="A6568" s="1351" t="s">
        <v>11122</v>
      </c>
      <c r="B6568" s="1244" t="s">
        <v>3383</v>
      </c>
      <c r="C6568" s="1244" t="s">
        <v>11123</v>
      </c>
      <c r="D6568" s="1352">
        <v>17864</v>
      </c>
    </row>
    <row r="6569" spans="1:4" s="977" customFormat="1" ht="18" customHeight="1" x14ac:dyDescent="0.2">
      <c r="A6569" s="1351" t="s">
        <v>11124</v>
      </c>
      <c r="B6569" s="1244" t="s">
        <v>4285</v>
      </c>
      <c r="C6569" s="1244" t="s">
        <v>11125</v>
      </c>
      <c r="D6569" s="1352">
        <v>8296.32</v>
      </c>
    </row>
    <row r="6570" spans="1:4" s="977" customFormat="1" ht="18" customHeight="1" x14ac:dyDescent="0.2">
      <c r="A6570" s="1351" t="s">
        <v>11126</v>
      </c>
      <c r="B6570" s="1244" t="s">
        <v>4727</v>
      </c>
      <c r="C6570" s="1244" t="s">
        <v>11127</v>
      </c>
      <c r="D6570" s="1352">
        <v>7598</v>
      </c>
    </row>
    <row r="6571" spans="1:4" s="977" customFormat="1" ht="18" customHeight="1" x14ac:dyDescent="0.2">
      <c r="A6571" s="1351" t="s">
        <v>11128</v>
      </c>
      <c r="B6571" s="1244" t="s">
        <v>11129</v>
      </c>
      <c r="C6571" s="1244" t="s">
        <v>11130</v>
      </c>
      <c r="D6571" s="1352">
        <v>4088</v>
      </c>
    </row>
    <row r="6572" spans="1:4" s="977" customFormat="1" ht="18" customHeight="1" x14ac:dyDescent="0.2">
      <c r="A6572" s="1351" t="s">
        <v>11131</v>
      </c>
      <c r="B6572" s="1244" t="s">
        <v>11129</v>
      </c>
      <c r="C6572" s="1244" t="s">
        <v>11130</v>
      </c>
      <c r="D6572" s="1352">
        <v>4088</v>
      </c>
    </row>
    <row r="6573" spans="1:4" s="977" customFormat="1" ht="18" customHeight="1" x14ac:dyDescent="0.2">
      <c r="A6573" s="1351" t="s">
        <v>11132</v>
      </c>
      <c r="B6573" s="1244" t="s">
        <v>141</v>
      </c>
      <c r="C6573" s="1244" t="s">
        <v>11133</v>
      </c>
      <c r="D6573" s="1352">
        <v>9385.84</v>
      </c>
    </row>
    <row r="6574" spans="1:4" s="977" customFormat="1" ht="18" customHeight="1" x14ac:dyDescent="0.2">
      <c r="A6574" s="1351" t="s">
        <v>11134</v>
      </c>
      <c r="B6574" s="1244" t="s">
        <v>141</v>
      </c>
      <c r="C6574" s="1244" t="s">
        <v>11133</v>
      </c>
      <c r="D6574" s="1352">
        <v>9385.84</v>
      </c>
    </row>
    <row r="6575" spans="1:4" s="977" customFormat="1" ht="18" customHeight="1" x14ac:dyDescent="0.2">
      <c r="A6575" s="1351" t="s">
        <v>11135</v>
      </c>
      <c r="B6575" s="1244" t="s">
        <v>4954</v>
      </c>
      <c r="C6575" s="1244" t="s">
        <v>4955</v>
      </c>
      <c r="D6575" s="1352">
        <v>747.5</v>
      </c>
    </row>
    <row r="6576" spans="1:4" s="977" customFormat="1" ht="18" customHeight="1" x14ac:dyDescent="0.2">
      <c r="A6576" s="1351" t="s">
        <v>11136</v>
      </c>
      <c r="B6576" s="1244" t="s">
        <v>141</v>
      </c>
      <c r="C6576" s="1244" t="s">
        <v>11137</v>
      </c>
      <c r="D6576" s="1352">
        <v>9385.84</v>
      </c>
    </row>
    <row r="6577" spans="1:4" s="977" customFormat="1" ht="18" customHeight="1" x14ac:dyDescent="0.2">
      <c r="A6577" s="1351" t="s">
        <v>11138</v>
      </c>
      <c r="B6577" s="1244" t="s">
        <v>141</v>
      </c>
      <c r="C6577" s="1244" t="s">
        <v>11133</v>
      </c>
      <c r="D6577" s="1352">
        <v>9385.84</v>
      </c>
    </row>
    <row r="6578" spans="1:4" s="977" customFormat="1" ht="18" customHeight="1" x14ac:dyDescent="0.2">
      <c r="A6578" s="1351" t="s">
        <v>11139</v>
      </c>
      <c r="B6578" s="1244" t="s">
        <v>11140</v>
      </c>
      <c r="C6578" s="1244" t="s">
        <v>11141</v>
      </c>
      <c r="D6578" s="1352">
        <v>4737.25</v>
      </c>
    </row>
    <row r="6579" spans="1:4" s="977" customFormat="1" ht="18" customHeight="1" x14ac:dyDescent="0.2">
      <c r="A6579" s="1351" t="s">
        <v>11142</v>
      </c>
      <c r="B6579" s="1244" t="s">
        <v>11140</v>
      </c>
      <c r="C6579" s="1244" t="s">
        <v>11141</v>
      </c>
      <c r="D6579" s="1352">
        <v>4737.25</v>
      </c>
    </row>
    <row r="6580" spans="1:4" s="977" customFormat="1" ht="18" customHeight="1" x14ac:dyDescent="0.2">
      <c r="A6580" s="1351" t="s">
        <v>11143</v>
      </c>
      <c r="B6580" s="1244" t="s">
        <v>11140</v>
      </c>
      <c r="C6580" s="1244" t="s">
        <v>11141</v>
      </c>
      <c r="D6580" s="1352">
        <v>4737.25</v>
      </c>
    </row>
    <row r="6581" spans="1:4" s="977" customFormat="1" ht="18" customHeight="1" x14ac:dyDescent="0.2">
      <c r="A6581" s="1351" t="s">
        <v>11144</v>
      </c>
      <c r="B6581" s="1244" t="s">
        <v>11140</v>
      </c>
      <c r="C6581" s="1244" t="s">
        <v>11141</v>
      </c>
      <c r="D6581" s="1352">
        <v>4737.25</v>
      </c>
    </row>
    <row r="6582" spans="1:4" s="977" customFormat="1" ht="18" customHeight="1" x14ac:dyDescent="0.2">
      <c r="A6582" s="1351" t="s">
        <v>11145</v>
      </c>
      <c r="B6582" s="1244" t="s">
        <v>11140</v>
      </c>
      <c r="C6582" s="1244" t="s">
        <v>11141</v>
      </c>
      <c r="D6582" s="1352">
        <v>4737.25</v>
      </c>
    </row>
    <row r="6583" spans="1:4" s="977" customFormat="1" ht="18" customHeight="1" x14ac:dyDescent="0.2">
      <c r="A6583" s="1351" t="s">
        <v>11146</v>
      </c>
      <c r="B6583" s="1244" t="s">
        <v>11147</v>
      </c>
      <c r="C6583" s="1244" t="s">
        <v>11148</v>
      </c>
      <c r="D6583" s="1352">
        <v>5895.57</v>
      </c>
    </row>
    <row r="6584" spans="1:4" s="977" customFormat="1" ht="18" customHeight="1" x14ac:dyDescent="0.2">
      <c r="A6584" s="1351" t="s">
        <v>11149</v>
      </c>
      <c r="B6584" s="1244" t="s">
        <v>11147</v>
      </c>
      <c r="C6584" s="1244" t="s">
        <v>11148</v>
      </c>
      <c r="D6584" s="1352">
        <v>5895.57</v>
      </c>
    </row>
    <row r="6585" spans="1:4" s="977" customFormat="1" ht="18" customHeight="1" x14ac:dyDescent="0.2">
      <c r="A6585" s="1351" t="s">
        <v>11150</v>
      </c>
      <c r="B6585" s="1244" t="s">
        <v>11147</v>
      </c>
      <c r="C6585" s="1244" t="s">
        <v>11148</v>
      </c>
      <c r="D6585" s="1352">
        <v>5895.57</v>
      </c>
    </row>
    <row r="6586" spans="1:4" s="977" customFormat="1" ht="18" customHeight="1" x14ac:dyDescent="0.2">
      <c r="A6586" s="1351" t="s">
        <v>11151</v>
      </c>
      <c r="B6586" s="1244" t="s">
        <v>1548</v>
      </c>
      <c r="C6586" s="1244" t="s">
        <v>1549</v>
      </c>
      <c r="D6586" s="1352">
        <v>1082.5899999999999</v>
      </c>
    </row>
    <row r="6587" spans="1:4" s="977" customFormat="1" ht="18" customHeight="1" x14ac:dyDescent="0.2">
      <c r="A6587" s="1351" t="s">
        <v>11152</v>
      </c>
      <c r="B6587" s="1244" t="s">
        <v>4954</v>
      </c>
      <c r="C6587" s="1244" t="s">
        <v>4955</v>
      </c>
      <c r="D6587" s="1352">
        <v>747.5</v>
      </c>
    </row>
    <row r="6588" spans="1:4" s="977" customFormat="1" ht="18" customHeight="1" x14ac:dyDescent="0.2">
      <c r="A6588" s="1351" t="s">
        <v>11153</v>
      </c>
      <c r="B6588" s="1244" t="s">
        <v>11147</v>
      </c>
      <c r="C6588" s="1244" t="s">
        <v>11148</v>
      </c>
      <c r="D6588" s="1352">
        <v>5895.57</v>
      </c>
    </row>
    <row r="6589" spans="1:4" s="977" customFormat="1" ht="18" customHeight="1" x14ac:dyDescent="0.2">
      <c r="A6589" s="1351" t="s">
        <v>11154</v>
      </c>
      <c r="B6589" s="1244" t="s">
        <v>11147</v>
      </c>
      <c r="C6589" s="1244" t="s">
        <v>11148</v>
      </c>
      <c r="D6589" s="1352">
        <v>5895.57</v>
      </c>
    </row>
    <row r="6590" spans="1:4" s="977" customFormat="1" ht="18" customHeight="1" x14ac:dyDescent="0.2">
      <c r="A6590" s="1351" t="s">
        <v>11155</v>
      </c>
      <c r="B6590" s="1244" t="s">
        <v>11156</v>
      </c>
      <c r="C6590" s="1244" t="s">
        <v>11157</v>
      </c>
      <c r="D6590" s="1352">
        <v>5461.64</v>
      </c>
    </row>
    <row r="6591" spans="1:4" s="977" customFormat="1" ht="18" customHeight="1" x14ac:dyDescent="0.2">
      <c r="A6591" s="1351" t="s">
        <v>11158</v>
      </c>
      <c r="B6591" s="1244" t="s">
        <v>11159</v>
      </c>
      <c r="C6591" s="1244" t="s">
        <v>11160</v>
      </c>
      <c r="D6591" s="1352">
        <v>4825.79</v>
      </c>
    </row>
    <row r="6592" spans="1:4" s="977" customFormat="1" ht="18" customHeight="1" x14ac:dyDescent="0.2">
      <c r="A6592" s="1351" t="s">
        <v>11161</v>
      </c>
      <c r="B6592" s="1244" t="s">
        <v>11159</v>
      </c>
      <c r="C6592" s="1244" t="s">
        <v>11160</v>
      </c>
      <c r="D6592" s="1352">
        <v>4825.79</v>
      </c>
    </row>
    <row r="6593" spans="1:4" s="977" customFormat="1" ht="18" customHeight="1" x14ac:dyDescent="0.2">
      <c r="A6593" s="1351" t="s">
        <v>11162</v>
      </c>
      <c r="B6593" s="1244" t="s">
        <v>11159</v>
      </c>
      <c r="C6593" s="1244" t="s">
        <v>11160</v>
      </c>
      <c r="D6593" s="1352">
        <v>4825.79</v>
      </c>
    </row>
    <row r="6594" spans="1:4" s="977" customFormat="1" ht="18" customHeight="1" x14ac:dyDescent="0.2">
      <c r="A6594" s="1351" t="s">
        <v>11163</v>
      </c>
      <c r="B6594" s="1244" t="s">
        <v>11164</v>
      </c>
      <c r="C6594" s="1244" t="s">
        <v>20170</v>
      </c>
      <c r="D6594" s="1352">
        <v>4235.42</v>
      </c>
    </row>
    <row r="6595" spans="1:4" s="977" customFormat="1" ht="18" customHeight="1" x14ac:dyDescent="0.2">
      <c r="A6595" s="1351" t="s">
        <v>11165</v>
      </c>
      <c r="B6595" s="1244" t="s">
        <v>11166</v>
      </c>
      <c r="C6595" s="1244" t="s">
        <v>11167</v>
      </c>
      <c r="D6595" s="1352">
        <v>3248</v>
      </c>
    </row>
    <row r="6596" spans="1:4" s="977" customFormat="1" ht="18" customHeight="1" x14ac:dyDescent="0.2">
      <c r="A6596" s="1351" t="s">
        <v>11168</v>
      </c>
      <c r="B6596" s="1244" t="s">
        <v>141</v>
      </c>
      <c r="C6596" s="1244" t="s">
        <v>11169</v>
      </c>
      <c r="D6596" s="1352">
        <v>5838.67</v>
      </c>
    </row>
    <row r="6597" spans="1:4" s="977" customFormat="1" ht="18" customHeight="1" x14ac:dyDescent="0.2">
      <c r="A6597" s="1351" t="s">
        <v>11170</v>
      </c>
      <c r="B6597" s="1244" t="s">
        <v>11038</v>
      </c>
      <c r="C6597" s="1244" t="s">
        <v>11171</v>
      </c>
      <c r="D6597" s="1352">
        <v>8301.43</v>
      </c>
    </row>
    <row r="6598" spans="1:4" s="977" customFormat="1" ht="18" customHeight="1" x14ac:dyDescent="0.2">
      <c r="A6598" s="1351" t="s">
        <v>11172</v>
      </c>
      <c r="B6598" s="1244" t="s">
        <v>4954</v>
      </c>
      <c r="C6598" s="1244" t="s">
        <v>4955</v>
      </c>
      <c r="D6598" s="1352">
        <v>747.5</v>
      </c>
    </row>
    <row r="6599" spans="1:4" s="977" customFormat="1" ht="18" customHeight="1" x14ac:dyDescent="0.2">
      <c r="A6599" s="1351" t="s">
        <v>11173</v>
      </c>
      <c r="B6599" s="1244" t="s">
        <v>11038</v>
      </c>
      <c r="C6599" s="1244" t="s">
        <v>11171</v>
      </c>
      <c r="D6599" s="1352">
        <v>8301.43</v>
      </c>
    </row>
    <row r="6600" spans="1:4" s="977" customFormat="1" ht="18" customHeight="1" x14ac:dyDescent="0.2">
      <c r="A6600" s="1351" t="s">
        <v>11174</v>
      </c>
      <c r="B6600" s="1244" t="s">
        <v>11175</v>
      </c>
      <c r="C6600" s="1244" t="s">
        <v>11176</v>
      </c>
      <c r="D6600" s="1352">
        <v>6774.79</v>
      </c>
    </row>
    <row r="6601" spans="1:4" s="977" customFormat="1" ht="18" customHeight="1" x14ac:dyDescent="0.2">
      <c r="A6601" s="1351" t="s">
        <v>11177</v>
      </c>
      <c r="B6601" s="1244" t="s">
        <v>11175</v>
      </c>
      <c r="C6601" s="1244" t="s">
        <v>11176</v>
      </c>
      <c r="D6601" s="1352">
        <v>6774.79</v>
      </c>
    </row>
    <row r="6602" spans="1:4" s="977" customFormat="1" ht="18" customHeight="1" x14ac:dyDescent="0.2">
      <c r="A6602" s="1351" t="s">
        <v>11178</v>
      </c>
      <c r="B6602" s="1244" t="s">
        <v>11179</v>
      </c>
      <c r="C6602" s="1244" t="s">
        <v>11180</v>
      </c>
      <c r="D6602" s="1352">
        <v>28782.19</v>
      </c>
    </row>
    <row r="6603" spans="1:4" s="977" customFormat="1" ht="18" customHeight="1" x14ac:dyDescent="0.2">
      <c r="A6603" s="1351" t="s">
        <v>11181</v>
      </c>
      <c r="B6603" s="1244" t="s">
        <v>11182</v>
      </c>
      <c r="C6603" s="1244" t="s">
        <v>11183</v>
      </c>
      <c r="D6603" s="1352">
        <v>37270.800000000003</v>
      </c>
    </row>
    <row r="6604" spans="1:4" s="977" customFormat="1" ht="18" customHeight="1" x14ac:dyDescent="0.2">
      <c r="A6604" s="1351" t="s">
        <v>11184</v>
      </c>
      <c r="B6604" s="1244" t="s">
        <v>11185</v>
      </c>
      <c r="C6604" s="1244" t="s">
        <v>11186</v>
      </c>
      <c r="D6604" s="1352">
        <v>5989.78</v>
      </c>
    </row>
    <row r="6605" spans="1:4" s="977" customFormat="1" ht="18" customHeight="1" x14ac:dyDescent="0.2">
      <c r="A6605" s="1351" t="s">
        <v>11187</v>
      </c>
      <c r="B6605" s="1244" t="s">
        <v>11185</v>
      </c>
      <c r="C6605" s="1244" t="s">
        <v>11186</v>
      </c>
      <c r="D6605" s="1352">
        <v>5989.78</v>
      </c>
    </row>
    <row r="6606" spans="1:4" s="977" customFormat="1" ht="18" customHeight="1" x14ac:dyDescent="0.2">
      <c r="A6606" s="1351" t="s">
        <v>11188</v>
      </c>
      <c r="B6606" s="1244" t="s">
        <v>11185</v>
      </c>
      <c r="C6606" s="1244" t="s">
        <v>11186</v>
      </c>
      <c r="D6606" s="1352">
        <v>5989.78</v>
      </c>
    </row>
    <row r="6607" spans="1:4" s="977" customFormat="1" ht="18" customHeight="1" x14ac:dyDescent="0.2">
      <c r="A6607" s="1351" t="s">
        <v>11189</v>
      </c>
      <c r="B6607" s="1244" t="s">
        <v>11185</v>
      </c>
      <c r="C6607" s="1244" t="s">
        <v>11186</v>
      </c>
      <c r="D6607" s="1352">
        <v>5989.78</v>
      </c>
    </row>
    <row r="6608" spans="1:4" s="977" customFormat="1" ht="18" customHeight="1" x14ac:dyDescent="0.2">
      <c r="A6608" s="1351" t="s">
        <v>11190</v>
      </c>
      <c r="B6608" s="1244" t="s">
        <v>11185</v>
      </c>
      <c r="C6608" s="1244" t="s">
        <v>11191</v>
      </c>
      <c r="D6608" s="1352">
        <v>2399.75</v>
      </c>
    </row>
    <row r="6609" spans="1:4" s="977" customFormat="1" ht="18" customHeight="1" x14ac:dyDescent="0.2">
      <c r="A6609" s="1351" t="s">
        <v>11192</v>
      </c>
      <c r="B6609" s="1244" t="s">
        <v>11193</v>
      </c>
      <c r="C6609" s="1244" t="s">
        <v>11194</v>
      </c>
      <c r="D6609" s="1352">
        <v>2181.5500000000002</v>
      </c>
    </row>
    <row r="6610" spans="1:4" s="977" customFormat="1" ht="18" customHeight="1" x14ac:dyDescent="0.2">
      <c r="A6610" s="1351" t="s">
        <v>11195</v>
      </c>
      <c r="B6610" s="1244" t="s">
        <v>11185</v>
      </c>
      <c r="C6610" s="1244" t="s">
        <v>11191</v>
      </c>
      <c r="D6610" s="1352">
        <v>2399.75</v>
      </c>
    </row>
    <row r="6611" spans="1:4" s="977" customFormat="1" ht="18" customHeight="1" x14ac:dyDescent="0.2">
      <c r="A6611" s="1351" t="s">
        <v>11196</v>
      </c>
      <c r="B6611" s="1244" t="s">
        <v>11185</v>
      </c>
      <c r="C6611" s="1244" t="s">
        <v>11191</v>
      </c>
      <c r="D6611" s="1352">
        <v>2399.75</v>
      </c>
    </row>
    <row r="6612" spans="1:4" s="977" customFormat="1" ht="18" customHeight="1" x14ac:dyDescent="0.2">
      <c r="A6612" s="1351" t="s">
        <v>11197</v>
      </c>
      <c r="B6612" s="1244" t="s">
        <v>11198</v>
      </c>
      <c r="C6612" s="1244" t="s">
        <v>11199</v>
      </c>
      <c r="D6612" s="1352">
        <v>22249.99</v>
      </c>
    </row>
    <row r="6613" spans="1:4" s="977" customFormat="1" ht="18" customHeight="1" x14ac:dyDescent="0.2">
      <c r="A6613" s="1351" t="s">
        <v>11200</v>
      </c>
      <c r="B6613" s="1244" t="s">
        <v>11185</v>
      </c>
      <c r="C6613" s="1244" t="s">
        <v>11191</v>
      </c>
      <c r="D6613" s="1352">
        <v>2399.73</v>
      </c>
    </row>
    <row r="6614" spans="1:4" s="977" customFormat="1" ht="18" customHeight="1" x14ac:dyDescent="0.2">
      <c r="A6614" s="1351" t="s">
        <v>11201</v>
      </c>
      <c r="B6614" s="1244" t="s">
        <v>11202</v>
      </c>
      <c r="C6614" s="1244" t="s">
        <v>11203</v>
      </c>
      <c r="D6614" s="1352">
        <v>23057.32</v>
      </c>
    </row>
    <row r="6615" spans="1:4" s="977" customFormat="1" ht="18" customHeight="1" x14ac:dyDescent="0.2">
      <c r="A6615" s="1351" t="s">
        <v>11204</v>
      </c>
      <c r="B6615" s="1244" t="s">
        <v>11205</v>
      </c>
      <c r="C6615" s="1244" t="s">
        <v>11206</v>
      </c>
      <c r="D6615" s="1352">
        <v>5674.15</v>
      </c>
    </row>
    <row r="6616" spans="1:4" s="977" customFormat="1" ht="18" customHeight="1" x14ac:dyDescent="0.2">
      <c r="A6616" s="1351" t="s">
        <v>11207</v>
      </c>
      <c r="B6616" s="1244" t="s">
        <v>11205</v>
      </c>
      <c r="C6616" s="1244" t="s">
        <v>11206</v>
      </c>
      <c r="D6616" s="1352">
        <v>5674.15</v>
      </c>
    </row>
    <row r="6617" spans="1:4" s="977" customFormat="1" ht="18" customHeight="1" x14ac:dyDescent="0.2">
      <c r="A6617" s="1351" t="s">
        <v>11208</v>
      </c>
      <c r="B6617" s="1244" t="s">
        <v>11205</v>
      </c>
      <c r="C6617" s="1244" t="s">
        <v>11206</v>
      </c>
      <c r="D6617" s="1352">
        <v>5674.15</v>
      </c>
    </row>
    <row r="6618" spans="1:4" s="977" customFormat="1" ht="18" customHeight="1" x14ac:dyDescent="0.2">
      <c r="A6618" s="1351" t="s">
        <v>11209</v>
      </c>
      <c r="B6618" s="1244" t="s">
        <v>11205</v>
      </c>
      <c r="C6618" s="1244" t="s">
        <v>11206</v>
      </c>
      <c r="D6618" s="1352">
        <v>5674.15</v>
      </c>
    </row>
    <row r="6619" spans="1:4" s="977" customFormat="1" ht="18" customHeight="1" x14ac:dyDescent="0.2">
      <c r="A6619" s="1351" t="s">
        <v>11210</v>
      </c>
      <c r="B6619" s="1244" t="s">
        <v>11211</v>
      </c>
      <c r="C6619" s="1244" t="s">
        <v>11212</v>
      </c>
      <c r="D6619" s="1352">
        <v>407929</v>
      </c>
    </row>
    <row r="6620" spans="1:4" s="977" customFormat="1" ht="18" customHeight="1" x14ac:dyDescent="0.2">
      <c r="A6620" s="1351" t="s">
        <v>11213</v>
      </c>
      <c r="B6620" s="1244" t="s">
        <v>11193</v>
      </c>
      <c r="C6620" s="1244" t="s">
        <v>11194</v>
      </c>
      <c r="D6620" s="1352">
        <v>2181.5500000000002</v>
      </c>
    </row>
    <row r="6621" spans="1:4" s="977" customFormat="1" ht="18" customHeight="1" x14ac:dyDescent="0.2">
      <c r="A6621" s="1351" t="s">
        <v>11214</v>
      </c>
      <c r="B6621" s="1244" t="s">
        <v>4727</v>
      </c>
      <c r="C6621" s="1244" t="s">
        <v>11215</v>
      </c>
      <c r="D6621" s="1352">
        <v>5775.64</v>
      </c>
    </row>
    <row r="6622" spans="1:4" s="977" customFormat="1" ht="18" customHeight="1" x14ac:dyDescent="0.2">
      <c r="A6622" s="1351" t="s">
        <v>11216</v>
      </c>
      <c r="B6622" s="1244" t="s">
        <v>11217</v>
      </c>
      <c r="C6622" s="1244" t="s">
        <v>11218</v>
      </c>
      <c r="D6622" s="1352">
        <v>3822.65</v>
      </c>
    </row>
    <row r="6623" spans="1:4" s="977" customFormat="1" ht="18" customHeight="1" x14ac:dyDescent="0.2">
      <c r="A6623" s="1351" t="s">
        <v>11219</v>
      </c>
      <c r="B6623" s="1244" t="s">
        <v>11220</v>
      </c>
      <c r="C6623" s="1244" t="s">
        <v>11221</v>
      </c>
      <c r="D6623" s="1352">
        <v>5687.6</v>
      </c>
    </row>
    <row r="6624" spans="1:4" s="977" customFormat="1" ht="18" customHeight="1" x14ac:dyDescent="0.2">
      <c r="A6624" s="1351" t="s">
        <v>11222</v>
      </c>
      <c r="B6624" s="1244" t="s">
        <v>11220</v>
      </c>
      <c r="C6624" s="1244" t="s">
        <v>11221</v>
      </c>
      <c r="D6624" s="1352">
        <v>5687.6</v>
      </c>
    </row>
    <row r="6625" spans="1:4" s="977" customFormat="1" ht="18" customHeight="1" x14ac:dyDescent="0.2">
      <c r="A6625" s="1351" t="s">
        <v>11223</v>
      </c>
      <c r="B6625" s="1244" t="s">
        <v>11220</v>
      </c>
      <c r="C6625" s="1244" t="s">
        <v>11224</v>
      </c>
      <c r="D6625" s="1352">
        <v>5687.6</v>
      </c>
    </row>
    <row r="6626" spans="1:4" s="977" customFormat="1" ht="18" customHeight="1" x14ac:dyDescent="0.2">
      <c r="A6626" s="1351" t="s">
        <v>11225</v>
      </c>
      <c r="B6626" s="1244" t="s">
        <v>11220</v>
      </c>
      <c r="C6626" s="1244" t="s">
        <v>11224</v>
      </c>
      <c r="D6626" s="1352">
        <v>5687.6</v>
      </c>
    </row>
    <row r="6627" spans="1:4" s="977" customFormat="1" ht="18" customHeight="1" x14ac:dyDescent="0.2">
      <c r="A6627" s="1351" t="s">
        <v>11226</v>
      </c>
      <c r="B6627" s="1244" t="s">
        <v>11220</v>
      </c>
      <c r="C6627" s="1244" t="s">
        <v>11224</v>
      </c>
      <c r="D6627" s="1352">
        <v>5687.6</v>
      </c>
    </row>
    <row r="6628" spans="1:4" s="977" customFormat="1" ht="18" customHeight="1" x14ac:dyDescent="0.2">
      <c r="A6628" s="1351" t="s">
        <v>11227</v>
      </c>
      <c r="B6628" s="1244" t="s">
        <v>11220</v>
      </c>
      <c r="C6628" s="1244" t="s">
        <v>11224</v>
      </c>
      <c r="D6628" s="1352">
        <v>5687.58</v>
      </c>
    </row>
    <row r="6629" spans="1:4" s="977" customFormat="1" ht="18" customHeight="1" x14ac:dyDescent="0.2">
      <c r="A6629" s="1351" t="s">
        <v>11228</v>
      </c>
      <c r="B6629" s="1244" t="s">
        <v>11229</v>
      </c>
      <c r="C6629" s="1244" t="s">
        <v>11230</v>
      </c>
      <c r="D6629" s="1352">
        <v>3016</v>
      </c>
    </row>
    <row r="6630" spans="1:4" s="977" customFormat="1" ht="18" customHeight="1" x14ac:dyDescent="0.2">
      <c r="A6630" s="1351" t="s">
        <v>11231</v>
      </c>
      <c r="B6630" s="1244" t="s">
        <v>3115</v>
      </c>
      <c r="C6630" s="1244" t="s">
        <v>11232</v>
      </c>
      <c r="D6630" s="1352">
        <v>3022.96</v>
      </c>
    </row>
    <row r="6631" spans="1:4" s="977" customFormat="1" ht="18" customHeight="1" x14ac:dyDescent="0.2">
      <c r="A6631" s="1351" t="s">
        <v>11233</v>
      </c>
      <c r="B6631" s="1244" t="s">
        <v>11234</v>
      </c>
      <c r="C6631" s="1244" t="s">
        <v>11235</v>
      </c>
      <c r="D6631" s="1352">
        <v>3895.28</v>
      </c>
    </row>
    <row r="6632" spans="1:4" s="977" customFormat="1" ht="18" customHeight="1" x14ac:dyDescent="0.2">
      <c r="A6632" s="1351" t="s">
        <v>11236</v>
      </c>
      <c r="B6632" s="1244" t="s">
        <v>11237</v>
      </c>
      <c r="C6632" s="1244" t="s">
        <v>20171</v>
      </c>
      <c r="D6632" s="1352">
        <v>2765</v>
      </c>
    </row>
    <row r="6633" spans="1:4" s="977" customFormat="1" ht="18" customHeight="1" x14ac:dyDescent="0.2">
      <c r="A6633" s="1351" t="s">
        <v>11238</v>
      </c>
      <c r="B6633" s="1244" t="s">
        <v>11237</v>
      </c>
      <c r="C6633" s="1244" t="s">
        <v>20171</v>
      </c>
      <c r="D6633" s="1352">
        <v>2765</v>
      </c>
    </row>
    <row r="6634" spans="1:4" s="977" customFormat="1" ht="18" customHeight="1" x14ac:dyDescent="0.2">
      <c r="A6634" s="1351" t="s">
        <v>11239</v>
      </c>
      <c r="B6634" s="1244" t="s">
        <v>11240</v>
      </c>
      <c r="C6634" s="1244" t="s">
        <v>11241</v>
      </c>
      <c r="D6634" s="1352">
        <v>10812.36</v>
      </c>
    </row>
    <row r="6635" spans="1:4" s="977" customFormat="1" ht="18" customHeight="1" x14ac:dyDescent="0.2">
      <c r="A6635" s="1351" t="s">
        <v>11242</v>
      </c>
      <c r="B6635" s="1244" t="s">
        <v>10806</v>
      </c>
      <c r="C6635" s="1244" t="s">
        <v>11243</v>
      </c>
      <c r="D6635" s="1352">
        <v>7062.66</v>
      </c>
    </row>
    <row r="6636" spans="1:4" s="977" customFormat="1" ht="18" customHeight="1" x14ac:dyDescent="0.2">
      <c r="A6636" s="1351" t="s">
        <v>11244</v>
      </c>
      <c r="B6636" s="1244" t="s">
        <v>11245</v>
      </c>
      <c r="C6636" s="1244" t="s">
        <v>11246</v>
      </c>
      <c r="D6636" s="1352">
        <v>8595.11</v>
      </c>
    </row>
    <row r="6637" spans="1:4" s="977" customFormat="1" ht="18" customHeight="1" x14ac:dyDescent="0.2">
      <c r="A6637" s="1351" t="s">
        <v>11247</v>
      </c>
      <c r="B6637" s="1244" t="s">
        <v>11248</v>
      </c>
      <c r="C6637" s="1244" t="s">
        <v>11249</v>
      </c>
      <c r="D6637" s="1352">
        <v>16934.14</v>
      </c>
    </row>
    <row r="6638" spans="1:4" s="977" customFormat="1" ht="18" customHeight="1" x14ac:dyDescent="0.2">
      <c r="A6638" s="1351" t="s">
        <v>11250</v>
      </c>
      <c r="B6638" s="1244" t="s">
        <v>11251</v>
      </c>
      <c r="C6638" s="1244" t="s">
        <v>11252</v>
      </c>
      <c r="D6638" s="1352">
        <v>3746.68</v>
      </c>
    </row>
    <row r="6639" spans="1:4" s="977" customFormat="1" ht="18" customHeight="1" x14ac:dyDescent="0.2">
      <c r="A6639" s="1351" t="s">
        <v>11253</v>
      </c>
      <c r="B6639" s="1244" t="s">
        <v>11254</v>
      </c>
      <c r="C6639" s="1244" t="s">
        <v>11255</v>
      </c>
      <c r="D6639" s="1352">
        <v>11695.7</v>
      </c>
    </row>
    <row r="6640" spans="1:4" s="977" customFormat="1" ht="18" customHeight="1" x14ac:dyDescent="0.2">
      <c r="A6640" s="1351" t="s">
        <v>11256</v>
      </c>
      <c r="B6640" s="1244" t="s">
        <v>11257</v>
      </c>
      <c r="C6640" s="1244" t="s">
        <v>11258</v>
      </c>
      <c r="D6640" s="1352">
        <v>40018.839999999997</v>
      </c>
    </row>
    <row r="6641" spans="1:4" s="977" customFormat="1" ht="18" customHeight="1" x14ac:dyDescent="0.2">
      <c r="A6641" s="1351" t="s">
        <v>11259</v>
      </c>
      <c r="B6641" s="1244" t="s">
        <v>11260</v>
      </c>
      <c r="C6641" s="1244" t="s">
        <v>20172</v>
      </c>
      <c r="D6641" s="1352">
        <v>118311.78</v>
      </c>
    </row>
    <row r="6642" spans="1:4" s="977" customFormat="1" ht="18" customHeight="1" x14ac:dyDescent="0.2">
      <c r="A6642" s="1351" t="s">
        <v>11261</v>
      </c>
      <c r="B6642" s="1244" t="s">
        <v>141</v>
      </c>
      <c r="C6642" s="1244" t="s">
        <v>11262</v>
      </c>
      <c r="D6642" s="1352">
        <v>37543.35</v>
      </c>
    </row>
    <row r="6643" spans="1:4" s="977" customFormat="1" ht="18" customHeight="1" x14ac:dyDescent="0.2">
      <c r="A6643" s="1351" t="s">
        <v>11263</v>
      </c>
      <c r="B6643" s="1244" t="s">
        <v>4727</v>
      </c>
      <c r="C6643" s="1244" t="s">
        <v>11264</v>
      </c>
      <c r="D6643" s="1352">
        <v>6076.08</v>
      </c>
    </row>
    <row r="6644" spans="1:4" s="977" customFormat="1" ht="18" customHeight="1" x14ac:dyDescent="0.2">
      <c r="A6644" s="1351" t="s">
        <v>11265</v>
      </c>
      <c r="B6644" s="1244" t="s">
        <v>4836</v>
      </c>
      <c r="C6644" s="1244" t="s">
        <v>11266</v>
      </c>
      <c r="D6644" s="1352">
        <v>4447.4399999999996</v>
      </c>
    </row>
    <row r="6645" spans="1:4" s="977" customFormat="1" ht="18" customHeight="1" x14ac:dyDescent="0.2">
      <c r="A6645" s="1351" t="s">
        <v>20173</v>
      </c>
      <c r="B6645" s="1244" t="s">
        <v>10984</v>
      </c>
      <c r="C6645" s="1244" t="s">
        <v>20174</v>
      </c>
      <c r="D6645" s="1352">
        <v>14326</v>
      </c>
    </row>
    <row r="6646" spans="1:4" s="977" customFormat="1" ht="18" customHeight="1" x14ac:dyDescent="0.2">
      <c r="A6646" s="1351" t="s">
        <v>20175</v>
      </c>
      <c r="B6646" s="1244" t="s">
        <v>10984</v>
      </c>
      <c r="C6646" s="1244" t="s">
        <v>20174</v>
      </c>
      <c r="D6646" s="1352">
        <v>14326</v>
      </c>
    </row>
    <row r="6647" spans="1:4" s="977" customFormat="1" ht="18" customHeight="1" x14ac:dyDescent="0.2">
      <c r="A6647" s="1351" t="s">
        <v>20176</v>
      </c>
      <c r="B6647" s="1244" t="s">
        <v>10984</v>
      </c>
      <c r="C6647" s="1244" t="s">
        <v>20174</v>
      </c>
      <c r="D6647" s="1352">
        <v>14326</v>
      </c>
    </row>
    <row r="6648" spans="1:4" s="977" customFormat="1" ht="18" customHeight="1" x14ac:dyDescent="0.2">
      <c r="A6648" s="1351" t="s">
        <v>20177</v>
      </c>
      <c r="B6648" s="1244" t="s">
        <v>10984</v>
      </c>
      <c r="C6648" s="1244" t="s">
        <v>20174</v>
      </c>
      <c r="D6648" s="1352">
        <v>14326</v>
      </c>
    </row>
    <row r="6649" spans="1:4" s="977" customFormat="1" ht="18" customHeight="1" x14ac:dyDescent="0.2">
      <c r="A6649" s="1351" t="s">
        <v>11267</v>
      </c>
      <c r="B6649" s="1244" t="s">
        <v>4285</v>
      </c>
      <c r="C6649" s="1244" t="s">
        <v>9804</v>
      </c>
      <c r="D6649" s="1352">
        <v>6694.36</v>
      </c>
    </row>
    <row r="6650" spans="1:4" s="977" customFormat="1" ht="18" customHeight="1" x14ac:dyDescent="0.2">
      <c r="A6650" s="1351" t="s">
        <v>11268</v>
      </c>
      <c r="B6650" s="1244" t="s">
        <v>4285</v>
      </c>
      <c r="C6650" s="1244" t="s">
        <v>9804</v>
      </c>
      <c r="D6650" s="1352">
        <v>6694.36</v>
      </c>
    </row>
    <row r="6651" spans="1:4" s="977" customFormat="1" ht="18" customHeight="1" x14ac:dyDescent="0.2">
      <c r="A6651" s="1351" t="s">
        <v>11269</v>
      </c>
      <c r="B6651" s="1244" t="s">
        <v>4285</v>
      </c>
      <c r="C6651" s="1244" t="s">
        <v>9804</v>
      </c>
      <c r="D6651" s="1352">
        <v>6694.36</v>
      </c>
    </row>
    <row r="6652" spans="1:4" s="977" customFormat="1" ht="18" customHeight="1" x14ac:dyDescent="0.2">
      <c r="A6652" s="1351" t="s">
        <v>11270</v>
      </c>
      <c r="B6652" s="1244" t="s">
        <v>4285</v>
      </c>
      <c r="C6652" s="1244" t="s">
        <v>11271</v>
      </c>
      <c r="D6652" s="1352">
        <v>6694.36</v>
      </c>
    </row>
    <row r="6653" spans="1:4" s="977" customFormat="1" ht="18" customHeight="1" x14ac:dyDescent="0.2">
      <c r="A6653" s="1351" t="s">
        <v>11272</v>
      </c>
      <c r="B6653" s="1244" t="s">
        <v>4285</v>
      </c>
      <c r="C6653" s="1244" t="s">
        <v>9804</v>
      </c>
      <c r="D6653" s="1352">
        <v>6694.36</v>
      </c>
    </row>
    <row r="6654" spans="1:4" s="977" customFormat="1" ht="18" customHeight="1" x14ac:dyDescent="0.2">
      <c r="A6654" s="1351" t="s">
        <v>11273</v>
      </c>
      <c r="B6654" s="1244" t="s">
        <v>4285</v>
      </c>
      <c r="C6654" s="1244" t="s">
        <v>9804</v>
      </c>
      <c r="D6654" s="1352">
        <v>6694.36</v>
      </c>
    </row>
    <row r="6655" spans="1:4" s="977" customFormat="1" ht="18" customHeight="1" x14ac:dyDescent="0.2">
      <c r="A6655" s="1351" t="s">
        <v>11274</v>
      </c>
      <c r="B6655" s="1244" t="s">
        <v>11275</v>
      </c>
      <c r="C6655" s="1244" t="s">
        <v>11276</v>
      </c>
      <c r="D6655" s="1352">
        <v>25539.27</v>
      </c>
    </row>
    <row r="6656" spans="1:4" s="977" customFormat="1" ht="18" customHeight="1" x14ac:dyDescent="0.2">
      <c r="A6656" s="1351" t="s">
        <v>11277</v>
      </c>
      <c r="B6656" s="1244" t="s">
        <v>11278</v>
      </c>
      <c r="C6656" s="1244" t="s">
        <v>11279</v>
      </c>
      <c r="D6656" s="1352">
        <v>36859.58</v>
      </c>
    </row>
    <row r="6657" spans="1:4" s="977" customFormat="1" ht="18" customHeight="1" x14ac:dyDescent="0.2">
      <c r="A6657" s="1351" t="s">
        <v>11280</v>
      </c>
      <c r="B6657" s="1244" t="s">
        <v>11441</v>
      </c>
      <c r="C6657" s="1244" t="s">
        <v>11442</v>
      </c>
      <c r="D6657" s="1352">
        <v>7607.27</v>
      </c>
    </row>
    <row r="6658" spans="1:4" s="977" customFormat="1" ht="18" customHeight="1" x14ac:dyDescent="0.2">
      <c r="A6658" s="1351" t="s">
        <v>11282</v>
      </c>
      <c r="B6658" s="1244" t="s">
        <v>11441</v>
      </c>
      <c r="C6658" s="1244" t="s">
        <v>11442</v>
      </c>
      <c r="D6658" s="1352">
        <v>7607.27</v>
      </c>
    </row>
    <row r="6659" spans="1:4" s="977" customFormat="1" ht="18" customHeight="1" x14ac:dyDescent="0.2">
      <c r="A6659" s="1351" t="s">
        <v>11283</v>
      </c>
      <c r="B6659" s="1244" t="s">
        <v>11441</v>
      </c>
      <c r="C6659" s="1244" t="s">
        <v>11442</v>
      </c>
      <c r="D6659" s="1352">
        <v>7607.27</v>
      </c>
    </row>
    <row r="6660" spans="1:4" s="977" customFormat="1" ht="18" customHeight="1" x14ac:dyDescent="0.2">
      <c r="A6660" s="1351" t="s">
        <v>11284</v>
      </c>
      <c r="B6660" s="1244" t="s">
        <v>11441</v>
      </c>
      <c r="C6660" s="1244" t="s">
        <v>11442</v>
      </c>
      <c r="D6660" s="1352">
        <v>7607.27</v>
      </c>
    </row>
    <row r="6661" spans="1:4" s="977" customFormat="1" ht="18" customHeight="1" x14ac:dyDescent="0.2">
      <c r="A6661" s="1351" t="s">
        <v>11285</v>
      </c>
      <c r="B6661" s="1244" t="s">
        <v>11441</v>
      </c>
      <c r="C6661" s="1244" t="s">
        <v>11442</v>
      </c>
      <c r="D6661" s="1352">
        <v>7607.27</v>
      </c>
    </row>
    <row r="6662" spans="1:4" s="977" customFormat="1" ht="18" customHeight="1" x14ac:dyDescent="0.2">
      <c r="A6662" s="1351" t="s">
        <v>11286</v>
      </c>
      <c r="B6662" s="1244" t="s">
        <v>11159</v>
      </c>
      <c r="C6662" s="1244" t="s">
        <v>11281</v>
      </c>
      <c r="D6662" s="1352">
        <v>28365.48</v>
      </c>
    </row>
    <row r="6663" spans="1:4" s="977" customFormat="1" ht="18" customHeight="1" x14ac:dyDescent="0.2">
      <c r="A6663" s="1351" t="s">
        <v>11287</v>
      </c>
      <c r="B6663" s="1244" t="s">
        <v>11159</v>
      </c>
      <c r="C6663" s="1244" t="s">
        <v>11281</v>
      </c>
      <c r="D6663" s="1352">
        <v>28365.48</v>
      </c>
    </row>
    <row r="6664" spans="1:4" s="977" customFormat="1" ht="18" customHeight="1" x14ac:dyDescent="0.2">
      <c r="A6664" s="1351" t="s">
        <v>11288</v>
      </c>
      <c r="B6664" s="1244" t="s">
        <v>11159</v>
      </c>
      <c r="C6664" s="1244" t="s">
        <v>11281</v>
      </c>
      <c r="D6664" s="1352">
        <v>28365.48</v>
      </c>
    </row>
    <row r="6665" spans="1:4" s="977" customFormat="1" ht="18" customHeight="1" x14ac:dyDescent="0.2">
      <c r="A6665" s="1351" t="s">
        <v>11289</v>
      </c>
      <c r="B6665" s="1244" t="s">
        <v>11159</v>
      </c>
      <c r="C6665" s="1244" t="s">
        <v>11281</v>
      </c>
      <c r="D6665" s="1352">
        <v>28365.48</v>
      </c>
    </row>
    <row r="6666" spans="1:4" s="977" customFormat="1" ht="18" customHeight="1" x14ac:dyDescent="0.2">
      <c r="A6666" s="1351" t="s">
        <v>11290</v>
      </c>
      <c r="B6666" s="1244" t="s">
        <v>11291</v>
      </c>
      <c r="C6666" s="1244" t="s">
        <v>11292</v>
      </c>
      <c r="D6666" s="1352">
        <v>162400</v>
      </c>
    </row>
    <row r="6667" spans="1:4" s="977" customFormat="1" ht="18" customHeight="1" x14ac:dyDescent="0.2">
      <c r="A6667" s="1351" t="s">
        <v>11293</v>
      </c>
      <c r="B6667" s="1244" t="s">
        <v>11294</v>
      </c>
      <c r="C6667" s="1244" t="s">
        <v>20178</v>
      </c>
      <c r="D6667" s="1352">
        <v>15660</v>
      </c>
    </row>
    <row r="6668" spans="1:4" s="977" customFormat="1" ht="18" customHeight="1" x14ac:dyDescent="0.2">
      <c r="A6668" s="1351" t="s">
        <v>11295</v>
      </c>
      <c r="B6668" s="1244" t="s">
        <v>11296</v>
      </c>
      <c r="C6668" s="1244" t="s">
        <v>11297</v>
      </c>
      <c r="D6668" s="1352">
        <v>5565.68</v>
      </c>
    </row>
    <row r="6669" spans="1:4" s="977" customFormat="1" ht="18" customHeight="1" x14ac:dyDescent="0.2">
      <c r="A6669" s="1351" t="s">
        <v>11298</v>
      </c>
      <c r="B6669" s="1244" t="s">
        <v>11299</v>
      </c>
      <c r="C6669" s="1244" t="s">
        <v>11300</v>
      </c>
      <c r="D6669" s="1352">
        <v>219747.87</v>
      </c>
    </row>
    <row r="6670" spans="1:4" s="977" customFormat="1" ht="18" customHeight="1" x14ac:dyDescent="0.2">
      <c r="A6670" s="1351" t="s">
        <v>11301</v>
      </c>
      <c r="B6670" s="1244" t="s">
        <v>11302</v>
      </c>
      <c r="C6670" s="1244" t="s">
        <v>11303</v>
      </c>
      <c r="D6670" s="1352">
        <v>76554.490000000005</v>
      </c>
    </row>
    <row r="6671" spans="1:4" s="977" customFormat="1" ht="18" customHeight="1" x14ac:dyDescent="0.2">
      <c r="A6671" s="1351" t="s">
        <v>11304</v>
      </c>
      <c r="B6671" s="1244" t="s">
        <v>11031</v>
      </c>
      <c r="C6671" s="1244" t="s">
        <v>11305</v>
      </c>
      <c r="D6671" s="1352">
        <v>15368.55</v>
      </c>
    </row>
    <row r="6672" spans="1:4" s="977" customFormat="1" ht="18" customHeight="1" x14ac:dyDescent="0.2">
      <c r="A6672" s="1351" t="s">
        <v>11306</v>
      </c>
      <c r="B6672" s="1244" t="s">
        <v>11031</v>
      </c>
      <c r="C6672" s="1244" t="s">
        <v>11305</v>
      </c>
      <c r="D6672" s="1352">
        <v>15368.55</v>
      </c>
    </row>
    <row r="6673" spans="1:4" s="977" customFormat="1" ht="18" customHeight="1" x14ac:dyDescent="0.2">
      <c r="A6673" s="1351" t="s">
        <v>11307</v>
      </c>
      <c r="B6673" s="1244" t="s">
        <v>11031</v>
      </c>
      <c r="C6673" s="1244" t="s">
        <v>11305</v>
      </c>
      <c r="D6673" s="1352">
        <v>15368.55</v>
      </c>
    </row>
    <row r="6674" spans="1:4" s="977" customFormat="1" ht="18" customHeight="1" x14ac:dyDescent="0.2">
      <c r="A6674" s="1351" t="s">
        <v>11308</v>
      </c>
      <c r="B6674" s="1244" t="s">
        <v>11031</v>
      </c>
      <c r="C6674" s="1244" t="s">
        <v>11305</v>
      </c>
      <c r="D6674" s="1352">
        <v>15368.55</v>
      </c>
    </row>
    <row r="6675" spans="1:4" s="977" customFormat="1" ht="18" customHeight="1" x14ac:dyDescent="0.2">
      <c r="A6675" s="1351" t="s">
        <v>11309</v>
      </c>
      <c r="B6675" s="1244" t="s">
        <v>11031</v>
      </c>
      <c r="C6675" s="1244" t="s">
        <v>11305</v>
      </c>
      <c r="D6675" s="1352">
        <v>15368.55</v>
      </c>
    </row>
    <row r="6676" spans="1:4" s="977" customFormat="1" ht="18" customHeight="1" x14ac:dyDescent="0.2">
      <c r="A6676" s="1351" t="s">
        <v>11310</v>
      </c>
      <c r="B6676" s="1244" t="s">
        <v>11311</v>
      </c>
      <c r="C6676" s="1244" t="s">
        <v>11312</v>
      </c>
      <c r="D6676" s="1352">
        <v>17978.55</v>
      </c>
    </row>
    <row r="6677" spans="1:4" s="977" customFormat="1" ht="18" customHeight="1" x14ac:dyDescent="0.2">
      <c r="A6677" s="1351" t="s">
        <v>11313</v>
      </c>
      <c r="B6677" s="1244" t="s">
        <v>11311</v>
      </c>
      <c r="C6677" s="1244" t="s">
        <v>11312</v>
      </c>
      <c r="D6677" s="1352">
        <v>17978.55</v>
      </c>
    </row>
    <row r="6678" spans="1:4" s="977" customFormat="1" ht="18" customHeight="1" x14ac:dyDescent="0.2">
      <c r="A6678" s="1351" t="s">
        <v>11314</v>
      </c>
      <c r="B6678" s="1244" t="s">
        <v>11315</v>
      </c>
      <c r="C6678" s="1244" t="s">
        <v>11316</v>
      </c>
      <c r="D6678" s="1352">
        <v>28894.79</v>
      </c>
    </row>
    <row r="6679" spans="1:4" s="977" customFormat="1" ht="18" customHeight="1" x14ac:dyDescent="0.2">
      <c r="A6679" s="1351" t="s">
        <v>11317</v>
      </c>
      <c r="B6679" s="1244" t="s">
        <v>11318</v>
      </c>
      <c r="C6679" s="1244" t="s">
        <v>11319</v>
      </c>
      <c r="D6679" s="1352">
        <v>8003.05</v>
      </c>
    </row>
    <row r="6680" spans="1:4" s="977" customFormat="1" ht="18" customHeight="1" x14ac:dyDescent="0.2">
      <c r="A6680" s="1351" t="s">
        <v>11320</v>
      </c>
      <c r="B6680" s="1244" t="s">
        <v>11321</v>
      </c>
      <c r="C6680" s="1244" t="s">
        <v>20179</v>
      </c>
      <c r="D6680" s="1352">
        <v>2958</v>
      </c>
    </row>
    <row r="6681" spans="1:4" s="977" customFormat="1" ht="18" customHeight="1" x14ac:dyDescent="0.2">
      <c r="A6681" s="1351" t="s">
        <v>11322</v>
      </c>
      <c r="B6681" s="1244" t="s">
        <v>11321</v>
      </c>
      <c r="C6681" s="1244" t="s">
        <v>20179</v>
      </c>
      <c r="D6681" s="1352">
        <v>2958</v>
      </c>
    </row>
    <row r="6682" spans="1:4" s="977" customFormat="1" ht="18" customHeight="1" x14ac:dyDescent="0.2">
      <c r="A6682" s="1351" t="s">
        <v>11323</v>
      </c>
      <c r="B6682" s="1244" t="s">
        <v>11324</v>
      </c>
      <c r="C6682" s="1244" t="s">
        <v>20180</v>
      </c>
      <c r="D6682" s="1352">
        <v>2842</v>
      </c>
    </row>
    <row r="6683" spans="1:4" s="977" customFormat="1" ht="18" customHeight="1" x14ac:dyDescent="0.2">
      <c r="A6683" s="1351" t="s">
        <v>11325</v>
      </c>
      <c r="B6683" s="1244" t="s">
        <v>11326</v>
      </c>
      <c r="C6683" s="1244" t="s">
        <v>20181</v>
      </c>
      <c r="D6683" s="1352">
        <v>2705.12</v>
      </c>
    </row>
    <row r="6684" spans="1:4" s="977" customFormat="1" ht="18" customHeight="1" x14ac:dyDescent="0.2">
      <c r="A6684" s="1351" t="s">
        <v>11327</v>
      </c>
      <c r="B6684" s="1244" t="s">
        <v>1419</v>
      </c>
      <c r="C6684" s="1244" t="s">
        <v>11328</v>
      </c>
      <c r="D6684" s="1352">
        <v>15361.4</v>
      </c>
    </row>
    <row r="6685" spans="1:4" s="977" customFormat="1" ht="18" customHeight="1" x14ac:dyDescent="0.2">
      <c r="A6685" s="1351" t="s">
        <v>11329</v>
      </c>
      <c r="B6685" s="1244" t="s">
        <v>1419</v>
      </c>
      <c r="C6685" s="1244" t="s">
        <v>11328</v>
      </c>
      <c r="D6685" s="1352">
        <v>15361.4</v>
      </c>
    </row>
    <row r="6686" spans="1:4" s="977" customFormat="1" ht="18" customHeight="1" x14ac:dyDescent="0.2">
      <c r="A6686" s="1351" t="s">
        <v>11330</v>
      </c>
      <c r="B6686" s="1244" t="s">
        <v>1419</v>
      </c>
      <c r="C6686" s="1244" t="s">
        <v>11328</v>
      </c>
      <c r="D6686" s="1352">
        <v>15361.4</v>
      </c>
    </row>
    <row r="6687" spans="1:4" s="977" customFormat="1" ht="18" customHeight="1" x14ac:dyDescent="0.2">
      <c r="A6687" s="1351" t="s">
        <v>11331</v>
      </c>
      <c r="B6687" s="1244" t="s">
        <v>1419</v>
      </c>
      <c r="C6687" s="1244" t="s">
        <v>11328</v>
      </c>
      <c r="D6687" s="1352">
        <v>15361.4</v>
      </c>
    </row>
    <row r="6688" spans="1:4" s="977" customFormat="1" ht="18" customHeight="1" x14ac:dyDescent="0.2">
      <c r="A6688" s="1351" t="s">
        <v>11332</v>
      </c>
      <c r="B6688" s="1244" t="s">
        <v>1285</v>
      </c>
      <c r="C6688" s="1244" t="s">
        <v>1286</v>
      </c>
      <c r="D6688" s="1352">
        <v>1148.98</v>
      </c>
    </row>
    <row r="6689" spans="1:4" s="977" customFormat="1" ht="18" customHeight="1" x14ac:dyDescent="0.2">
      <c r="A6689" s="1351" t="s">
        <v>11333</v>
      </c>
      <c r="B6689" s="1244" t="s">
        <v>1419</v>
      </c>
      <c r="C6689" s="1244" t="s">
        <v>11328</v>
      </c>
      <c r="D6689" s="1352">
        <v>15361.4</v>
      </c>
    </row>
    <row r="6690" spans="1:4" s="977" customFormat="1" ht="18" customHeight="1" x14ac:dyDescent="0.2">
      <c r="A6690" s="1351" t="s">
        <v>11334</v>
      </c>
      <c r="B6690" s="1244" t="s">
        <v>1419</v>
      </c>
      <c r="C6690" s="1244" t="s">
        <v>11328</v>
      </c>
      <c r="D6690" s="1352">
        <v>15361.4</v>
      </c>
    </row>
    <row r="6691" spans="1:4" s="977" customFormat="1" ht="18" customHeight="1" x14ac:dyDescent="0.2">
      <c r="A6691" s="1351" t="s">
        <v>11335</v>
      </c>
      <c r="B6691" s="1244" t="s">
        <v>1419</v>
      </c>
      <c r="C6691" s="1244" t="s">
        <v>11328</v>
      </c>
      <c r="D6691" s="1352">
        <v>15361.4</v>
      </c>
    </row>
    <row r="6692" spans="1:4" s="977" customFormat="1" ht="18" customHeight="1" x14ac:dyDescent="0.2">
      <c r="A6692" s="1351" t="s">
        <v>11336</v>
      </c>
      <c r="B6692" s="1244" t="s">
        <v>1419</v>
      </c>
      <c r="C6692" s="1244" t="s">
        <v>11328</v>
      </c>
      <c r="D6692" s="1352">
        <v>15361.4</v>
      </c>
    </row>
    <row r="6693" spans="1:4" s="977" customFormat="1" ht="18" customHeight="1" x14ac:dyDescent="0.2">
      <c r="A6693" s="1351" t="s">
        <v>11337</v>
      </c>
      <c r="B6693" s="1244" t="s">
        <v>1419</v>
      </c>
      <c r="C6693" s="1244" t="s">
        <v>11328</v>
      </c>
      <c r="D6693" s="1352">
        <v>15361.4</v>
      </c>
    </row>
    <row r="6694" spans="1:4" s="977" customFormat="1" ht="18" customHeight="1" x14ac:dyDescent="0.2">
      <c r="A6694" s="1351" t="s">
        <v>11338</v>
      </c>
      <c r="B6694" s="1244" t="s">
        <v>1419</v>
      </c>
      <c r="C6694" s="1244" t="s">
        <v>11328</v>
      </c>
      <c r="D6694" s="1352">
        <v>15361.4</v>
      </c>
    </row>
    <row r="6695" spans="1:4" s="977" customFormat="1" ht="18" customHeight="1" x14ac:dyDescent="0.2">
      <c r="A6695" s="1351" t="s">
        <v>11339</v>
      </c>
      <c r="B6695" s="1244" t="s">
        <v>1419</v>
      </c>
      <c r="C6695" s="1244" t="s">
        <v>11328</v>
      </c>
      <c r="D6695" s="1352">
        <v>15361.4</v>
      </c>
    </row>
    <row r="6696" spans="1:4" s="977" customFormat="1" ht="18" customHeight="1" x14ac:dyDescent="0.2">
      <c r="A6696" s="1351" t="s">
        <v>11340</v>
      </c>
      <c r="B6696" s="1244" t="s">
        <v>1419</v>
      </c>
      <c r="C6696" s="1244" t="s">
        <v>11328</v>
      </c>
      <c r="D6696" s="1352">
        <v>15361.4</v>
      </c>
    </row>
    <row r="6697" spans="1:4" s="977" customFormat="1" ht="18" customHeight="1" x14ac:dyDescent="0.2">
      <c r="A6697" s="1351" t="s">
        <v>11341</v>
      </c>
      <c r="B6697" s="1244" t="s">
        <v>1419</v>
      </c>
      <c r="C6697" s="1244" t="s">
        <v>11328</v>
      </c>
      <c r="D6697" s="1352">
        <v>15361.4</v>
      </c>
    </row>
    <row r="6698" spans="1:4" s="977" customFormat="1" ht="18" customHeight="1" x14ac:dyDescent="0.2">
      <c r="A6698" s="1351" t="s">
        <v>11342</v>
      </c>
      <c r="B6698" s="1244" t="s">
        <v>1419</v>
      </c>
      <c r="C6698" s="1244" t="s">
        <v>11328</v>
      </c>
      <c r="D6698" s="1352">
        <v>15361.4</v>
      </c>
    </row>
    <row r="6699" spans="1:4" s="977" customFormat="1" ht="18" customHeight="1" x14ac:dyDescent="0.2">
      <c r="A6699" s="1351" t="s">
        <v>11343</v>
      </c>
      <c r="B6699" s="1244" t="s">
        <v>1419</v>
      </c>
      <c r="C6699" s="1244" t="s">
        <v>11328</v>
      </c>
      <c r="D6699" s="1352">
        <v>15361.4</v>
      </c>
    </row>
    <row r="6700" spans="1:4" s="977" customFormat="1" ht="18" customHeight="1" x14ac:dyDescent="0.2">
      <c r="A6700" s="1351" t="s">
        <v>11344</v>
      </c>
      <c r="B6700" s="1244" t="s">
        <v>1419</v>
      </c>
      <c r="C6700" s="1244" t="s">
        <v>11328</v>
      </c>
      <c r="D6700" s="1352">
        <v>15361.4</v>
      </c>
    </row>
    <row r="6701" spans="1:4" s="977" customFormat="1" ht="18" customHeight="1" x14ac:dyDescent="0.2">
      <c r="A6701" s="1351" t="s">
        <v>11345</v>
      </c>
      <c r="B6701" s="1244" t="s">
        <v>1419</v>
      </c>
      <c r="C6701" s="1244" t="s">
        <v>11328</v>
      </c>
      <c r="D6701" s="1352">
        <v>15361.4</v>
      </c>
    </row>
    <row r="6702" spans="1:4" s="977" customFormat="1" ht="18" customHeight="1" x14ac:dyDescent="0.2">
      <c r="A6702" s="1351" t="s">
        <v>11346</v>
      </c>
      <c r="B6702" s="1244" t="s">
        <v>1419</v>
      </c>
      <c r="C6702" s="1244" t="s">
        <v>11328</v>
      </c>
      <c r="D6702" s="1352">
        <v>15361.4</v>
      </c>
    </row>
    <row r="6703" spans="1:4" s="977" customFormat="1" ht="18" customHeight="1" x14ac:dyDescent="0.2">
      <c r="A6703" s="1351" t="s">
        <v>11347</v>
      </c>
      <c r="B6703" s="1244" t="s">
        <v>1419</v>
      </c>
      <c r="C6703" s="1244" t="s">
        <v>11328</v>
      </c>
      <c r="D6703" s="1352">
        <v>15361.4</v>
      </c>
    </row>
    <row r="6704" spans="1:4" s="977" customFormat="1" ht="18" customHeight="1" x14ac:dyDescent="0.2">
      <c r="A6704" s="1351" t="s">
        <v>11348</v>
      </c>
      <c r="B6704" s="1244" t="s">
        <v>1419</v>
      </c>
      <c r="C6704" s="1244" t="s">
        <v>11328</v>
      </c>
      <c r="D6704" s="1352">
        <v>15361.4</v>
      </c>
    </row>
    <row r="6705" spans="1:4" s="977" customFormat="1" ht="18" customHeight="1" x14ac:dyDescent="0.2">
      <c r="A6705" s="1351" t="s">
        <v>11349</v>
      </c>
      <c r="B6705" s="1244" t="s">
        <v>1419</v>
      </c>
      <c r="C6705" s="1244" t="s">
        <v>11328</v>
      </c>
      <c r="D6705" s="1352">
        <v>15361.4</v>
      </c>
    </row>
    <row r="6706" spans="1:4" s="977" customFormat="1" ht="18" customHeight="1" x14ac:dyDescent="0.2">
      <c r="A6706" s="1351" t="s">
        <v>11350</v>
      </c>
      <c r="B6706" s="1244" t="s">
        <v>1419</v>
      </c>
      <c r="C6706" s="1244" t="s">
        <v>11328</v>
      </c>
      <c r="D6706" s="1352">
        <v>15361.4</v>
      </c>
    </row>
    <row r="6707" spans="1:4" s="977" customFormat="1" ht="18" customHeight="1" x14ac:dyDescent="0.2">
      <c r="A6707" s="1351" t="s">
        <v>11351</v>
      </c>
      <c r="B6707" s="1244" t="s">
        <v>1419</v>
      </c>
      <c r="C6707" s="1244" t="s">
        <v>11328</v>
      </c>
      <c r="D6707" s="1352">
        <v>15361.4</v>
      </c>
    </row>
    <row r="6708" spans="1:4" s="977" customFormat="1" ht="18" customHeight="1" x14ac:dyDescent="0.2">
      <c r="A6708" s="1351" t="s">
        <v>11352</v>
      </c>
      <c r="B6708" s="1244" t="s">
        <v>1419</v>
      </c>
      <c r="C6708" s="1244" t="s">
        <v>11328</v>
      </c>
      <c r="D6708" s="1352">
        <v>15361.4</v>
      </c>
    </row>
    <row r="6709" spans="1:4" s="977" customFormat="1" ht="18" customHeight="1" x14ac:dyDescent="0.2">
      <c r="A6709" s="1351" t="s">
        <v>11353</v>
      </c>
      <c r="B6709" s="1244" t="s">
        <v>1419</v>
      </c>
      <c r="C6709" s="1244" t="s">
        <v>11328</v>
      </c>
      <c r="D6709" s="1352">
        <v>15361.4</v>
      </c>
    </row>
    <row r="6710" spans="1:4" s="977" customFormat="1" ht="18" customHeight="1" x14ac:dyDescent="0.2">
      <c r="A6710" s="1351" t="s">
        <v>11354</v>
      </c>
      <c r="B6710" s="1244" t="s">
        <v>1419</v>
      </c>
      <c r="C6710" s="1244" t="s">
        <v>11328</v>
      </c>
      <c r="D6710" s="1352">
        <v>15361.4</v>
      </c>
    </row>
    <row r="6711" spans="1:4" s="977" customFormat="1" ht="18" customHeight="1" x14ac:dyDescent="0.2">
      <c r="A6711" s="1351" t="s">
        <v>11355</v>
      </c>
      <c r="B6711" s="1244" t="s">
        <v>1419</v>
      </c>
      <c r="C6711" s="1244" t="s">
        <v>11328</v>
      </c>
      <c r="D6711" s="1352">
        <v>15361.4</v>
      </c>
    </row>
    <row r="6712" spans="1:4" s="977" customFormat="1" ht="18" customHeight="1" x14ac:dyDescent="0.2">
      <c r="A6712" s="1351" t="s">
        <v>11356</v>
      </c>
      <c r="B6712" s="1244" t="s">
        <v>1419</v>
      </c>
      <c r="C6712" s="1244" t="s">
        <v>11328</v>
      </c>
      <c r="D6712" s="1352">
        <v>15361.4</v>
      </c>
    </row>
    <row r="6713" spans="1:4" s="977" customFormat="1" ht="18" customHeight="1" x14ac:dyDescent="0.2">
      <c r="A6713" s="1351" t="s">
        <v>11357</v>
      </c>
      <c r="B6713" s="1244" t="s">
        <v>1419</v>
      </c>
      <c r="C6713" s="1244" t="s">
        <v>11328</v>
      </c>
      <c r="D6713" s="1352">
        <v>15361.4</v>
      </c>
    </row>
    <row r="6714" spans="1:4" s="977" customFormat="1" ht="18" customHeight="1" x14ac:dyDescent="0.2">
      <c r="A6714" s="1351" t="s">
        <v>11358</v>
      </c>
      <c r="B6714" s="1244" t="s">
        <v>1419</v>
      </c>
      <c r="C6714" s="1244" t="s">
        <v>11328</v>
      </c>
      <c r="D6714" s="1352">
        <v>15361.4</v>
      </c>
    </row>
    <row r="6715" spans="1:4" s="977" customFormat="1" ht="18" customHeight="1" x14ac:dyDescent="0.2">
      <c r="A6715" s="1351" t="s">
        <v>11359</v>
      </c>
      <c r="B6715" s="1244" t="s">
        <v>1659</v>
      </c>
      <c r="C6715" s="1244" t="s">
        <v>11360</v>
      </c>
      <c r="D6715" s="1352">
        <v>3419</v>
      </c>
    </row>
    <row r="6716" spans="1:4" s="977" customFormat="1" ht="18" customHeight="1" x14ac:dyDescent="0.2">
      <c r="A6716" s="1351" t="s">
        <v>11361</v>
      </c>
      <c r="B6716" s="1244" t="s">
        <v>1659</v>
      </c>
      <c r="C6716" s="1244" t="s">
        <v>11360</v>
      </c>
      <c r="D6716" s="1352">
        <v>3419</v>
      </c>
    </row>
    <row r="6717" spans="1:4" s="977" customFormat="1" ht="18" customHeight="1" x14ac:dyDescent="0.2">
      <c r="A6717" s="1351" t="s">
        <v>11362</v>
      </c>
      <c r="B6717" s="1244" t="s">
        <v>1659</v>
      </c>
      <c r="C6717" s="1244" t="s">
        <v>11360</v>
      </c>
      <c r="D6717" s="1352">
        <v>3419</v>
      </c>
    </row>
    <row r="6718" spans="1:4" s="977" customFormat="1" ht="18" customHeight="1" x14ac:dyDescent="0.2">
      <c r="A6718" s="1351" t="s">
        <v>11363</v>
      </c>
      <c r="B6718" s="1244" t="s">
        <v>1659</v>
      </c>
      <c r="C6718" s="1244" t="s">
        <v>11360</v>
      </c>
      <c r="D6718" s="1352">
        <v>3419</v>
      </c>
    </row>
    <row r="6719" spans="1:4" s="977" customFormat="1" ht="18" customHeight="1" x14ac:dyDescent="0.2">
      <c r="A6719" s="1351" t="s">
        <v>11364</v>
      </c>
      <c r="B6719" s="1244" t="s">
        <v>1659</v>
      </c>
      <c r="C6719" s="1244" t="s">
        <v>11360</v>
      </c>
      <c r="D6719" s="1352">
        <v>3419</v>
      </c>
    </row>
    <row r="6720" spans="1:4" s="977" customFormat="1" ht="18" customHeight="1" x14ac:dyDescent="0.2">
      <c r="A6720" s="1351" t="s">
        <v>11365</v>
      </c>
      <c r="B6720" s="1244" t="s">
        <v>1659</v>
      </c>
      <c r="C6720" s="1244" t="s">
        <v>11360</v>
      </c>
      <c r="D6720" s="1352">
        <v>3419</v>
      </c>
    </row>
    <row r="6721" spans="1:4" s="977" customFormat="1" ht="18" customHeight="1" x14ac:dyDescent="0.2">
      <c r="A6721" s="1351" t="s">
        <v>11366</v>
      </c>
      <c r="B6721" s="1244" t="s">
        <v>1659</v>
      </c>
      <c r="C6721" s="1244" t="s">
        <v>11360</v>
      </c>
      <c r="D6721" s="1352">
        <v>3419</v>
      </c>
    </row>
    <row r="6722" spans="1:4" s="977" customFormat="1" ht="18" customHeight="1" x14ac:dyDescent="0.2">
      <c r="A6722" s="1351" t="s">
        <v>11367</v>
      </c>
      <c r="B6722" s="1244" t="s">
        <v>1659</v>
      </c>
      <c r="C6722" s="1244" t="s">
        <v>11360</v>
      </c>
      <c r="D6722" s="1352">
        <v>3419</v>
      </c>
    </row>
    <row r="6723" spans="1:4" s="977" customFormat="1" ht="18" customHeight="1" x14ac:dyDescent="0.2">
      <c r="A6723" s="1351" t="s">
        <v>11368</v>
      </c>
      <c r="B6723" s="1244" t="s">
        <v>1659</v>
      </c>
      <c r="C6723" s="1244" t="s">
        <v>11360</v>
      </c>
      <c r="D6723" s="1352">
        <v>3419</v>
      </c>
    </row>
    <row r="6724" spans="1:4" s="977" customFormat="1" ht="18" customHeight="1" x14ac:dyDescent="0.2">
      <c r="A6724" s="1351" t="s">
        <v>11369</v>
      </c>
      <c r="B6724" s="1244" t="s">
        <v>1659</v>
      </c>
      <c r="C6724" s="1244" t="s">
        <v>11360</v>
      </c>
      <c r="D6724" s="1352">
        <v>3419</v>
      </c>
    </row>
    <row r="6725" spans="1:4" s="977" customFormat="1" ht="18" customHeight="1" x14ac:dyDescent="0.2">
      <c r="A6725" s="1351" t="s">
        <v>11370</v>
      </c>
      <c r="B6725" s="1244" t="s">
        <v>1659</v>
      </c>
      <c r="C6725" s="1244" t="s">
        <v>11360</v>
      </c>
      <c r="D6725" s="1352">
        <v>3419</v>
      </c>
    </row>
    <row r="6726" spans="1:4" s="977" customFormat="1" ht="18" customHeight="1" x14ac:dyDescent="0.2">
      <c r="A6726" s="1351" t="s">
        <v>11371</v>
      </c>
      <c r="B6726" s="1244" t="s">
        <v>1659</v>
      </c>
      <c r="C6726" s="1244" t="s">
        <v>11360</v>
      </c>
      <c r="D6726" s="1352">
        <v>3419</v>
      </c>
    </row>
    <row r="6727" spans="1:4" s="977" customFormat="1" ht="18" customHeight="1" x14ac:dyDescent="0.2">
      <c r="A6727" s="1351" t="s">
        <v>11372</v>
      </c>
      <c r="B6727" s="1244" t="s">
        <v>1659</v>
      </c>
      <c r="C6727" s="1244" t="s">
        <v>11360</v>
      </c>
      <c r="D6727" s="1352">
        <v>3419</v>
      </c>
    </row>
    <row r="6728" spans="1:4" s="977" customFormat="1" ht="18" customHeight="1" x14ac:dyDescent="0.2">
      <c r="A6728" s="1351" t="s">
        <v>11373</v>
      </c>
      <c r="B6728" s="1244" t="s">
        <v>1659</v>
      </c>
      <c r="C6728" s="1244" t="s">
        <v>11360</v>
      </c>
      <c r="D6728" s="1352">
        <v>3419</v>
      </c>
    </row>
    <row r="6729" spans="1:4" s="977" customFormat="1" ht="18" customHeight="1" x14ac:dyDescent="0.2">
      <c r="A6729" s="1351" t="s">
        <v>11374</v>
      </c>
      <c r="B6729" s="1244" t="s">
        <v>1659</v>
      </c>
      <c r="C6729" s="1244" t="s">
        <v>11360</v>
      </c>
      <c r="D6729" s="1352">
        <v>3419</v>
      </c>
    </row>
    <row r="6730" spans="1:4" s="977" customFormat="1" ht="18" customHeight="1" x14ac:dyDescent="0.2">
      <c r="A6730" s="1351" t="s">
        <v>11375</v>
      </c>
      <c r="B6730" s="1244" t="s">
        <v>1659</v>
      </c>
      <c r="C6730" s="1244" t="s">
        <v>11360</v>
      </c>
      <c r="D6730" s="1352">
        <v>3419</v>
      </c>
    </row>
    <row r="6731" spans="1:4" s="977" customFormat="1" ht="18" customHeight="1" x14ac:dyDescent="0.2">
      <c r="A6731" s="1351" t="s">
        <v>11376</v>
      </c>
      <c r="B6731" s="1244" t="s">
        <v>1659</v>
      </c>
      <c r="C6731" s="1244" t="s">
        <v>11360</v>
      </c>
      <c r="D6731" s="1352">
        <v>3419</v>
      </c>
    </row>
    <row r="6732" spans="1:4" s="977" customFormat="1" ht="18" customHeight="1" x14ac:dyDescent="0.2">
      <c r="A6732" s="1351" t="s">
        <v>11377</v>
      </c>
      <c r="B6732" s="1244" t="s">
        <v>1659</v>
      </c>
      <c r="C6732" s="1244" t="s">
        <v>11360</v>
      </c>
      <c r="D6732" s="1352">
        <v>3419</v>
      </c>
    </row>
    <row r="6733" spans="1:4" s="977" customFormat="1" ht="18" customHeight="1" x14ac:dyDescent="0.2">
      <c r="A6733" s="1351" t="s">
        <v>11378</v>
      </c>
      <c r="B6733" s="1244" t="s">
        <v>1659</v>
      </c>
      <c r="C6733" s="1244" t="s">
        <v>11360</v>
      </c>
      <c r="D6733" s="1352">
        <v>3419</v>
      </c>
    </row>
    <row r="6734" spans="1:4" s="977" customFormat="1" ht="18" customHeight="1" x14ac:dyDescent="0.2">
      <c r="A6734" s="1351" t="s">
        <v>11379</v>
      </c>
      <c r="B6734" s="1244" t="s">
        <v>1659</v>
      </c>
      <c r="C6734" s="1244" t="s">
        <v>11360</v>
      </c>
      <c r="D6734" s="1352">
        <v>3419</v>
      </c>
    </row>
    <row r="6735" spans="1:4" s="977" customFormat="1" ht="18" customHeight="1" x14ac:dyDescent="0.2">
      <c r="A6735" s="1351" t="s">
        <v>11380</v>
      </c>
      <c r="B6735" s="1244" t="s">
        <v>1659</v>
      </c>
      <c r="C6735" s="1244" t="s">
        <v>11360</v>
      </c>
      <c r="D6735" s="1352">
        <v>3419</v>
      </c>
    </row>
    <row r="6736" spans="1:4" s="977" customFormat="1" ht="18" customHeight="1" x14ac:dyDescent="0.2">
      <c r="A6736" s="1351" t="s">
        <v>11381</v>
      </c>
      <c r="B6736" s="1244" t="s">
        <v>1659</v>
      </c>
      <c r="C6736" s="1244" t="s">
        <v>11360</v>
      </c>
      <c r="D6736" s="1352">
        <v>3419</v>
      </c>
    </row>
    <row r="6737" spans="1:4" s="977" customFormat="1" ht="18" customHeight="1" x14ac:dyDescent="0.2">
      <c r="A6737" s="1351" t="s">
        <v>11382</v>
      </c>
      <c r="B6737" s="1244" t="s">
        <v>1659</v>
      </c>
      <c r="C6737" s="1244" t="s">
        <v>11360</v>
      </c>
      <c r="D6737" s="1352">
        <v>3419</v>
      </c>
    </row>
    <row r="6738" spans="1:4" s="977" customFormat="1" ht="18" customHeight="1" x14ac:dyDescent="0.2">
      <c r="A6738" s="1351" t="s">
        <v>11383</v>
      </c>
      <c r="B6738" s="1244" t="s">
        <v>1659</v>
      </c>
      <c r="C6738" s="1244" t="s">
        <v>11360</v>
      </c>
      <c r="D6738" s="1352">
        <v>3419</v>
      </c>
    </row>
    <row r="6739" spans="1:4" s="977" customFormat="1" ht="18" customHeight="1" x14ac:dyDescent="0.2">
      <c r="A6739" s="1351" t="s">
        <v>11384</v>
      </c>
      <c r="B6739" s="1244" t="s">
        <v>1659</v>
      </c>
      <c r="C6739" s="1244" t="s">
        <v>11360</v>
      </c>
      <c r="D6739" s="1352">
        <v>3419</v>
      </c>
    </row>
    <row r="6740" spans="1:4" s="977" customFormat="1" ht="18" customHeight="1" x14ac:dyDescent="0.2">
      <c r="A6740" s="1351" t="s">
        <v>11385</v>
      </c>
      <c r="B6740" s="1244" t="s">
        <v>1659</v>
      </c>
      <c r="C6740" s="1244" t="s">
        <v>11360</v>
      </c>
      <c r="D6740" s="1352">
        <v>3419</v>
      </c>
    </row>
    <row r="6741" spans="1:4" s="977" customFormat="1" ht="18" customHeight="1" x14ac:dyDescent="0.2">
      <c r="A6741" s="1351" t="s">
        <v>11386</v>
      </c>
      <c r="B6741" s="1244" t="s">
        <v>1659</v>
      </c>
      <c r="C6741" s="1244" t="s">
        <v>11360</v>
      </c>
      <c r="D6741" s="1352">
        <v>3419</v>
      </c>
    </row>
    <row r="6742" spans="1:4" s="977" customFormat="1" ht="18" customHeight="1" x14ac:dyDescent="0.2">
      <c r="A6742" s="1351" t="s">
        <v>11387</v>
      </c>
      <c r="B6742" s="1244" t="s">
        <v>11294</v>
      </c>
      <c r="C6742" s="1244" t="s">
        <v>20182</v>
      </c>
      <c r="D6742" s="1352">
        <v>3212.02</v>
      </c>
    </row>
    <row r="6743" spans="1:4" s="977" customFormat="1" ht="18" customHeight="1" x14ac:dyDescent="0.2">
      <c r="A6743" s="1351" t="s">
        <v>11388</v>
      </c>
      <c r="B6743" s="1244" t="s">
        <v>11294</v>
      </c>
      <c r="C6743" s="1244" t="s">
        <v>20182</v>
      </c>
      <c r="D6743" s="1352">
        <v>3212.02</v>
      </c>
    </row>
    <row r="6744" spans="1:4" s="977" customFormat="1" ht="18" customHeight="1" x14ac:dyDescent="0.2">
      <c r="A6744" s="1351" t="s">
        <v>11389</v>
      </c>
      <c r="B6744" s="1244" t="s">
        <v>11390</v>
      </c>
      <c r="C6744" s="1244" t="s">
        <v>11391</v>
      </c>
      <c r="D6744" s="1352">
        <v>15068.4</v>
      </c>
    </row>
    <row r="6745" spans="1:4" s="977" customFormat="1" ht="18" customHeight="1" x14ac:dyDescent="0.2">
      <c r="A6745" s="1351" t="s">
        <v>11392</v>
      </c>
      <c r="B6745" s="1244" t="s">
        <v>11390</v>
      </c>
      <c r="C6745" s="1244" t="s">
        <v>11391</v>
      </c>
      <c r="D6745" s="1352">
        <v>15068.4</v>
      </c>
    </row>
    <row r="6746" spans="1:4" s="977" customFormat="1" ht="18" customHeight="1" x14ac:dyDescent="0.2">
      <c r="A6746" s="1351" t="s">
        <v>11393</v>
      </c>
      <c r="B6746" s="1244" t="s">
        <v>11390</v>
      </c>
      <c r="C6746" s="1244" t="s">
        <v>11394</v>
      </c>
      <c r="D6746" s="1352">
        <v>34816.239999999998</v>
      </c>
    </row>
    <row r="6747" spans="1:4" s="977" customFormat="1" ht="18" customHeight="1" x14ac:dyDescent="0.2">
      <c r="A6747" s="1351" t="s">
        <v>11395</v>
      </c>
      <c r="B6747" s="1244" t="s">
        <v>11390</v>
      </c>
      <c r="C6747" s="1244" t="s">
        <v>11394</v>
      </c>
      <c r="D6747" s="1352">
        <v>34816.239999999998</v>
      </c>
    </row>
    <row r="6748" spans="1:4" s="977" customFormat="1" ht="18" customHeight="1" x14ac:dyDescent="0.2">
      <c r="A6748" s="1351" t="s">
        <v>11396</v>
      </c>
      <c r="B6748" s="1244" t="s">
        <v>141</v>
      </c>
      <c r="C6748" s="1244" t="s">
        <v>11397</v>
      </c>
      <c r="D6748" s="1352">
        <v>91086.68</v>
      </c>
    </row>
    <row r="6749" spans="1:4" s="977" customFormat="1" ht="18" customHeight="1" x14ac:dyDescent="0.2">
      <c r="A6749" s="1351" t="s">
        <v>11398</v>
      </c>
      <c r="B6749" s="1244" t="s">
        <v>11294</v>
      </c>
      <c r="C6749" s="1244" t="s">
        <v>20182</v>
      </c>
      <c r="D6749" s="1352">
        <v>3212.02</v>
      </c>
    </row>
    <row r="6750" spans="1:4" s="977" customFormat="1" ht="18" customHeight="1" x14ac:dyDescent="0.2">
      <c r="A6750" s="1351" t="s">
        <v>11399</v>
      </c>
      <c r="B6750" s="1244" t="s">
        <v>11294</v>
      </c>
      <c r="C6750" s="1244" t="s">
        <v>20182</v>
      </c>
      <c r="D6750" s="1352">
        <v>3212.02</v>
      </c>
    </row>
    <row r="6751" spans="1:4" s="977" customFormat="1" ht="18" customHeight="1" x14ac:dyDescent="0.2">
      <c r="A6751" s="1351" t="s">
        <v>11400</v>
      </c>
      <c r="B6751" s="1244" t="s">
        <v>11294</v>
      </c>
      <c r="C6751" s="1244" t="s">
        <v>20182</v>
      </c>
      <c r="D6751" s="1352">
        <v>3212.02</v>
      </c>
    </row>
    <row r="6752" spans="1:4" s="977" customFormat="1" ht="18" customHeight="1" x14ac:dyDescent="0.2">
      <c r="A6752" s="1351" t="s">
        <v>11401</v>
      </c>
      <c r="B6752" s="1244" t="s">
        <v>11294</v>
      </c>
      <c r="C6752" s="1244" t="s">
        <v>20182</v>
      </c>
      <c r="D6752" s="1352">
        <v>3212.02</v>
      </c>
    </row>
    <row r="6753" spans="1:4" s="977" customFormat="1" ht="18" customHeight="1" x14ac:dyDescent="0.2">
      <c r="A6753" s="1351" t="s">
        <v>11402</v>
      </c>
      <c r="B6753" s="1244" t="s">
        <v>1659</v>
      </c>
      <c r="C6753" s="1244" t="s">
        <v>11360</v>
      </c>
      <c r="D6753" s="1352">
        <v>3419</v>
      </c>
    </row>
    <row r="6754" spans="1:4" s="977" customFormat="1" ht="18" customHeight="1" x14ac:dyDescent="0.2">
      <c r="A6754" s="1351" t="s">
        <v>11403</v>
      </c>
      <c r="B6754" s="1244" t="s">
        <v>1659</v>
      </c>
      <c r="C6754" s="1244" t="s">
        <v>11360</v>
      </c>
      <c r="D6754" s="1352">
        <v>3419</v>
      </c>
    </row>
    <row r="6755" spans="1:4" s="977" customFormat="1" ht="18" customHeight="1" x14ac:dyDescent="0.2">
      <c r="A6755" s="1351" t="s">
        <v>11404</v>
      </c>
      <c r="B6755" s="1244" t="s">
        <v>1659</v>
      </c>
      <c r="C6755" s="1244" t="s">
        <v>11360</v>
      </c>
      <c r="D6755" s="1352">
        <v>3419</v>
      </c>
    </row>
    <row r="6756" spans="1:4" s="977" customFormat="1" ht="18" customHeight="1" x14ac:dyDescent="0.2">
      <c r="A6756" s="1351" t="s">
        <v>11405</v>
      </c>
      <c r="B6756" s="1244" t="s">
        <v>11406</v>
      </c>
      <c r="C6756" s="1244" t="s">
        <v>11407</v>
      </c>
      <c r="D6756" s="1352">
        <v>4746.72</v>
      </c>
    </row>
    <row r="6757" spans="1:4" s="977" customFormat="1" ht="18" customHeight="1" x14ac:dyDescent="0.2">
      <c r="A6757" s="1351" t="s">
        <v>11408</v>
      </c>
      <c r="B6757" s="1244" t="s">
        <v>11409</v>
      </c>
      <c r="C6757" s="1244" t="s">
        <v>11410</v>
      </c>
      <c r="D6757" s="1352">
        <v>372814.55</v>
      </c>
    </row>
    <row r="6758" spans="1:4" s="977" customFormat="1" ht="18" customHeight="1" x14ac:dyDescent="0.2">
      <c r="A6758" s="1351" t="s">
        <v>11411</v>
      </c>
      <c r="B6758" s="1244" t="s">
        <v>4285</v>
      </c>
      <c r="C6758" s="1244" t="s">
        <v>11412</v>
      </c>
      <c r="D6758" s="1352">
        <v>26338</v>
      </c>
    </row>
    <row r="6759" spans="1:4" s="977" customFormat="1" ht="18" customHeight="1" x14ac:dyDescent="0.2">
      <c r="A6759" s="1351" t="s">
        <v>11413</v>
      </c>
      <c r="B6759" s="1244" t="s">
        <v>11414</v>
      </c>
      <c r="C6759" s="1244" t="s">
        <v>11415</v>
      </c>
      <c r="D6759" s="1352">
        <v>35872</v>
      </c>
    </row>
    <row r="6760" spans="1:4" s="977" customFormat="1" ht="18" customHeight="1" x14ac:dyDescent="0.2">
      <c r="A6760" s="1351" t="s">
        <v>11416</v>
      </c>
      <c r="B6760" s="1244" t="s">
        <v>20183</v>
      </c>
      <c r="C6760" s="1244" t="s">
        <v>11410</v>
      </c>
      <c r="D6760" s="1352">
        <v>372814.55</v>
      </c>
    </row>
    <row r="6761" spans="1:4" s="977" customFormat="1" ht="18" customHeight="1" x14ac:dyDescent="0.2">
      <c r="A6761" s="1351" t="s">
        <v>11417</v>
      </c>
      <c r="B6761" s="1244" t="s">
        <v>4285</v>
      </c>
      <c r="C6761" s="1244" t="s">
        <v>11412</v>
      </c>
      <c r="D6761" s="1352">
        <v>26338</v>
      </c>
    </row>
    <row r="6762" spans="1:4" s="977" customFormat="1" ht="18" customHeight="1" x14ac:dyDescent="0.2">
      <c r="A6762" s="1351" t="s">
        <v>11418</v>
      </c>
      <c r="B6762" s="1244" t="s">
        <v>20184</v>
      </c>
      <c r="C6762" s="1244" t="s">
        <v>11415</v>
      </c>
      <c r="D6762" s="1352">
        <v>35872</v>
      </c>
    </row>
    <row r="6763" spans="1:4" s="977" customFormat="1" ht="18" customHeight="1" x14ac:dyDescent="0.2">
      <c r="A6763" s="1351" t="s">
        <v>11419</v>
      </c>
      <c r="B6763" s="1244" t="s">
        <v>11409</v>
      </c>
      <c r="C6763" s="1244" t="s">
        <v>11410</v>
      </c>
      <c r="D6763" s="1352">
        <v>372814.55</v>
      </c>
    </row>
    <row r="6764" spans="1:4" s="977" customFormat="1" ht="18" customHeight="1" x14ac:dyDescent="0.2">
      <c r="A6764" s="1351" t="s">
        <v>11420</v>
      </c>
      <c r="B6764" s="1244" t="s">
        <v>4285</v>
      </c>
      <c r="C6764" s="1244" t="s">
        <v>11412</v>
      </c>
      <c r="D6764" s="1352">
        <v>26338</v>
      </c>
    </row>
    <row r="6765" spans="1:4" s="977" customFormat="1" ht="18" customHeight="1" x14ac:dyDescent="0.2">
      <c r="A6765" s="1351" t="s">
        <v>11421</v>
      </c>
      <c r="B6765" s="1244" t="s">
        <v>11422</v>
      </c>
      <c r="C6765" s="1244" t="s">
        <v>11415</v>
      </c>
      <c r="D6765" s="1352">
        <v>35872</v>
      </c>
    </row>
    <row r="6766" spans="1:4" s="977" customFormat="1" ht="18" customHeight="1" x14ac:dyDescent="0.2">
      <c r="A6766" s="1351" t="s">
        <v>11423</v>
      </c>
      <c r="B6766" s="1244" t="s">
        <v>11424</v>
      </c>
      <c r="C6766" s="1244" t="s">
        <v>11425</v>
      </c>
      <c r="D6766" s="1352">
        <v>379506.53</v>
      </c>
    </row>
    <row r="6767" spans="1:4" s="977" customFormat="1" ht="18" customHeight="1" x14ac:dyDescent="0.2">
      <c r="A6767" s="1351" t="s">
        <v>11426</v>
      </c>
      <c r="B6767" s="1244" t="s">
        <v>11159</v>
      </c>
      <c r="C6767" s="1244" t="s">
        <v>11427</v>
      </c>
      <c r="D6767" s="1352">
        <v>12000</v>
      </c>
    </row>
    <row r="6768" spans="1:4" s="977" customFormat="1" ht="18" customHeight="1" x14ac:dyDescent="0.2">
      <c r="A6768" s="1351" t="s">
        <v>11428</v>
      </c>
      <c r="B6768" s="1244" t="s">
        <v>11090</v>
      </c>
      <c r="C6768" s="1244" t="s">
        <v>11429</v>
      </c>
      <c r="D6768" s="1352">
        <v>3268.71</v>
      </c>
    </row>
    <row r="6769" spans="1:4" s="977" customFormat="1" ht="18" customHeight="1" x14ac:dyDescent="0.2">
      <c r="A6769" s="1351" t="s">
        <v>11430</v>
      </c>
      <c r="B6769" s="1244" t="s">
        <v>10921</v>
      </c>
      <c r="C6769" s="1244" t="s">
        <v>11431</v>
      </c>
      <c r="D6769" s="1352">
        <v>3300.2</v>
      </c>
    </row>
    <row r="6770" spans="1:4" s="977" customFormat="1" ht="18" customHeight="1" x14ac:dyDescent="0.2">
      <c r="A6770" s="1351" t="s">
        <v>11432</v>
      </c>
      <c r="B6770" s="1244" t="s">
        <v>4285</v>
      </c>
      <c r="C6770" s="1244" t="s">
        <v>11433</v>
      </c>
      <c r="D6770" s="1352">
        <v>6699.8</v>
      </c>
    </row>
    <row r="6771" spans="1:4" s="977" customFormat="1" ht="18" customHeight="1" x14ac:dyDescent="0.2">
      <c r="A6771" s="1351" t="s">
        <v>11434</v>
      </c>
      <c r="B6771" s="1244" t="s">
        <v>4285</v>
      </c>
      <c r="C6771" s="1244" t="s">
        <v>11433</v>
      </c>
      <c r="D6771" s="1352">
        <v>6722.2</v>
      </c>
    </row>
    <row r="6772" spans="1:4" s="977" customFormat="1" ht="18" customHeight="1" x14ac:dyDescent="0.2">
      <c r="A6772" s="1351" t="s">
        <v>11435</v>
      </c>
      <c r="B6772" s="1244" t="s">
        <v>6831</v>
      </c>
      <c r="C6772" s="1244" t="s">
        <v>11436</v>
      </c>
      <c r="D6772" s="1352">
        <v>6245.44</v>
      </c>
    </row>
    <row r="6773" spans="1:4" s="977" customFormat="1" ht="18" customHeight="1" x14ac:dyDescent="0.2">
      <c r="A6773" s="1351" t="s">
        <v>11437</v>
      </c>
      <c r="B6773" s="1244" t="s">
        <v>4285</v>
      </c>
      <c r="C6773" s="1244" t="s">
        <v>11438</v>
      </c>
      <c r="D6773" s="1352">
        <v>7000</v>
      </c>
    </row>
    <row r="6774" spans="1:4" s="977" customFormat="1" ht="18" customHeight="1" x14ac:dyDescent="0.2">
      <c r="A6774" s="1351" t="s">
        <v>11439</v>
      </c>
      <c r="B6774" s="1244" t="s">
        <v>4285</v>
      </c>
      <c r="C6774" s="1244" t="s">
        <v>11438</v>
      </c>
      <c r="D6774" s="1352">
        <v>7000</v>
      </c>
    </row>
    <row r="6775" spans="1:4" s="977" customFormat="1" ht="18" customHeight="1" x14ac:dyDescent="0.2">
      <c r="A6775" s="1351" t="s">
        <v>11440</v>
      </c>
      <c r="B6775" s="1244" t="s">
        <v>11441</v>
      </c>
      <c r="C6775" s="1244" t="s">
        <v>11442</v>
      </c>
      <c r="D6775" s="1352">
        <v>7607.26</v>
      </c>
    </row>
    <row r="6776" spans="1:4" s="977" customFormat="1" ht="18" customHeight="1" x14ac:dyDescent="0.2">
      <c r="A6776" s="1351" t="s">
        <v>20185</v>
      </c>
      <c r="B6776" s="1244" t="s">
        <v>3383</v>
      </c>
      <c r="C6776" s="1244" t="s">
        <v>20186</v>
      </c>
      <c r="D6776" s="1352">
        <v>1</v>
      </c>
    </row>
    <row r="6777" spans="1:4" s="977" customFormat="1" ht="18" customHeight="1" x14ac:dyDescent="0.2">
      <c r="A6777" s="1351" t="s">
        <v>11443</v>
      </c>
      <c r="B6777" s="1244" t="s">
        <v>3383</v>
      </c>
      <c r="C6777" s="1244" t="s">
        <v>11444</v>
      </c>
      <c r="D6777" s="1352">
        <v>9570</v>
      </c>
    </row>
    <row r="6778" spans="1:4" s="977" customFormat="1" ht="18" customHeight="1" x14ac:dyDescent="0.2">
      <c r="A6778" s="1351" t="s">
        <v>11445</v>
      </c>
      <c r="B6778" s="1244" t="s">
        <v>3383</v>
      </c>
      <c r="C6778" s="1244" t="s">
        <v>11444</v>
      </c>
      <c r="D6778" s="1352">
        <v>9570</v>
      </c>
    </row>
    <row r="6779" spans="1:4" s="977" customFormat="1" ht="18" customHeight="1" x14ac:dyDescent="0.2">
      <c r="A6779" s="1351" t="s">
        <v>11446</v>
      </c>
      <c r="B6779" s="1244" t="s">
        <v>3383</v>
      </c>
      <c r="C6779" s="1244" t="s">
        <v>11444</v>
      </c>
      <c r="D6779" s="1352">
        <v>9570</v>
      </c>
    </row>
    <row r="6780" spans="1:4" s="977" customFormat="1" ht="18" customHeight="1" x14ac:dyDescent="0.2">
      <c r="A6780" s="1351" t="s">
        <v>11447</v>
      </c>
      <c r="B6780" s="1244" t="s">
        <v>141</v>
      </c>
      <c r="C6780" s="1244" t="s">
        <v>11448</v>
      </c>
      <c r="D6780" s="1352">
        <v>259854.73</v>
      </c>
    </row>
    <row r="6781" spans="1:4" s="977" customFormat="1" ht="18" customHeight="1" x14ac:dyDescent="0.2">
      <c r="A6781" s="1351" t="s">
        <v>11449</v>
      </c>
      <c r="B6781" s="1244" t="s">
        <v>141</v>
      </c>
      <c r="C6781" s="1244" t="s">
        <v>11450</v>
      </c>
      <c r="D6781" s="1352">
        <v>129927.37</v>
      </c>
    </row>
    <row r="6782" spans="1:4" s="977" customFormat="1" ht="18" customHeight="1" x14ac:dyDescent="0.2">
      <c r="A6782" s="1351" t="s">
        <v>11451</v>
      </c>
      <c r="B6782" s="1244" t="s">
        <v>11452</v>
      </c>
      <c r="C6782" s="1244" t="s">
        <v>11453</v>
      </c>
      <c r="D6782" s="1352">
        <v>3888.09</v>
      </c>
    </row>
    <row r="6783" spans="1:4" s="977" customFormat="1" ht="18" customHeight="1" x14ac:dyDescent="0.2">
      <c r="A6783" s="1351" t="s">
        <v>11454</v>
      </c>
      <c r="B6783" s="1244" t="s">
        <v>11455</v>
      </c>
      <c r="C6783" s="1244" t="s">
        <v>11456</v>
      </c>
      <c r="D6783" s="1352">
        <v>8217.43</v>
      </c>
    </row>
    <row r="6784" spans="1:4" s="977" customFormat="1" ht="18" customHeight="1" x14ac:dyDescent="0.2">
      <c r="A6784" s="1351" t="s">
        <v>11457</v>
      </c>
      <c r="B6784" s="1244" t="s">
        <v>11458</v>
      </c>
      <c r="C6784" s="1245"/>
      <c r="D6784" s="1352">
        <v>3772.98</v>
      </c>
    </row>
    <row r="6785" spans="1:4" s="977" customFormat="1" ht="18" customHeight="1" x14ac:dyDescent="0.2">
      <c r="A6785" s="1351" t="s">
        <v>11459</v>
      </c>
      <c r="B6785" s="1244" t="s">
        <v>11460</v>
      </c>
      <c r="C6785" s="1244" t="s">
        <v>11461</v>
      </c>
      <c r="D6785" s="1352">
        <v>3823.75</v>
      </c>
    </row>
    <row r="6786" spans="1:4" s="977" customFormat="1" ht="18" customHeight="1" x14ac:dyDescent="0.2">
      <c r="A6786" s="1351" t="s">
        <v>11462</v>
      </c>
      <c r="B6786" s="1244" t="s">
        <v>2730</v>
      </c>
      <c r="C6786" s="1244" t="s">
        <v>2731</v>
      </c>
      <c r="D6786" s="1352">
        <v>12106.05</v>
      </c>
    </row>
    <row r="6787" spans="1:4" s="977" customFormat="1" ht="18" customHeight="1" x14ac:dyDescent="0.2">
      <c r="A6787" s="1351" t="s">
        <v>11463</v>
      </c>
      <c r="B6787" s="1244" t="s">
        <v>1419</v>
      </c>
      <c r="C6787" s="1244" t="s">
        <v>11464</v>
      </c>
      <c r="D6787" s="1352">
        <v>8362.27</v>
      </c>
    </row>
    <row r="6788" spans="1:4" s="977" customFormat="1" ht="18" customHeight="1" x14ac:dyDescent="0.2">
      <c r="A6788" s="1351" t="s">
        <v>11465</v>
      </c>
      <c r="B6788" s="1244" t="s">
        <v>1419</v>
      </c>
      <c r="C6788" s="1244" t="s">
        <v>11464</v>
      </c>
      <c r="D6788" s="1352">
        <v>8362.27</v>
      </c>
    </row>
    <row r="6789" spans="1:4" s="977" customFormat="1" ht="18" customHeight="1" x14ac:dyDescent="0.2">
      <c r="A6789" s="1351" t="s">
        <v>11466</v>
      </c>
      <c r="B6789" s="1244" t="s">
        <v>10921</v>
      </c>
      <c r="C6789" s="1244" t="s">
        <v>11431</v>
      </c>
      <c r="D6789" s="1352">
        <v>3431.58</v>
      </c>
    </row>
    <row r="6790" spans="1:4" s="977" customFormat="1" ht="18" customHeight="1" x14ac:dyDescent="0.2">
      <c r="A6790" s="1351" t="s">
        <v>11467</v>
      </c>
      <c r="B6790" s="1244" t="s">
        <v>7218</v>
      </c>
      <c r="C6790" s="1244" t="s">
        <v>11468</v>
      </c>
      <c r="D6790" s="1352">
        <v>8213.76</v>
      </c>
    </row>
    <row r="6791" spans="1:4" s="977" customFormat="1" ht="18" customHeight="1" x14ac:dyDescent="0.2">
      <c r="A6791" s="1351" t="s">
        <v>11469</v>
      </c>
      <c r="B6791" s="1244" t="s">
        <v>11470</v>
      </c>
      <c r="C6791" s="1244" t="s">
        <v>11471</v>
      </c>
      <c r="D6791" s="1352">
        <v>5375.21</v>
      </c>
    </row>
    <row r="6792" spans="1:4" s="977" customFormat="1" ht="18" customHeight="1" x14ac:dyDescent="0.2">
      <c r="A6792" s="1351" t="s">
        <v>11472</v>
      </c>
      <c r="B6792" s="1244" t="s">
        <v>11470</v>
      </c>
      <c r="C6792" s="1244" t="s">
        <v>11471</v>
      </c>
      <c r="D6792" s="1352">
        <v>5375.21</v>
      </c>
    </row>
    <row r="6793" spans="1:4" s="977" customFormat="1" ht="18" customHeight="1" x14ac:dyDescent="0.2">
      <c r="A6793" s="1351" t="s">
        <v>11473</v>
      </c>
      <c r="B6793" s="1244" t="s">
        <v>11470</v>
      </c>
      <c r="C6793" s="1244" t="s">
        <v>11471</v>
      </c>
      <c r="D6793" s="1352">
        <v>5375.21</v>
      </c>
    </row>
    <row r="6794" spans="1:4" s="977" customFormat="1" ht="18" customHeight="1" x14ac:dyDescent="0.2">
      <c r="A6794" s="1351" t="s">
        <v>11474</v>
      </c>
      <c r="B6794" s="1244" t="s">
        <v>11475</v>
      </c>
      <c r="C6794" s="1244" t="s">
        <v>11476</v>
      </c>
      <c r="D6794" s="1352">
        <v>8501.16</v>
      </c>
    </row>
    <row r="6795" spans="1:4" s="977" customFormat="1" ht="18" customHeight="1" x14ac:dyDescent="0.2">
      <c r="A6795" s="1351" t="s">
        <v>11477</v>
      </c>
      <c r="B6795" s="1244" t="s">
        <v>11478</v>
      </c>
      <c r="C6795" s="1244" t="s">
        <v>11479</v>
      </c>
      <c r="D6795" s="1352">
        <v>23979.93</v>
      </c>
    </row>
    <row r="6796" spans="1:4" s="977" customFormat="1" ht="18" customHeight="1" x14ac:dyDescent="0.2">
      <c r="A6796" s="1351" t="s">
        <v>11480</v>
      </c>
      <c r="B6796" s="1244" t="s">
        <v>11481</v>
      </c>
      <c r="C6796" s="1244" t="s">
        <v>11482</v>
      </c>
      <c r="D6796" s="1352">
        <v>12749.61</v>
      </c>
    </row>
    <row r="6797" spans="1:4" s="977" customFormat="1" ht="18" customHeight="1" x14ac:dyDescent="0.2">
      <c r="A6797" s="1351" t="s">
        <v>11483</v>
      </c>
      <c r="B6797" s="1244" t="s">
        <v>11478</v>
      </c>
      <c r="C6797" s="1244" t="s">
        <v>11479</v>
      </c>
      <c r="D6797" s="1352">
        <v>23979.93</v>
      </c>
    </row>
    <row r="6798" spans="1:4" s="977" customFormat="1" ht="18" customHeight="1" x14ac:dyDescent="0.2">
      <c r="A6798" s="1351" t="s">
        <v>11484</v>
      </c>
      <c r="B6798" s="1244" t="s">
        <v>11475</v>
      </c>
      <c r="C6798" s="1244" t="s">
        <v>11476</v>
      </c>
      <c r="D6798" s="1352">
        <v>8501.16</v>
      </c>
    </row>
    <row r="6799" spans="1:4" s="977" customFormat="1" ht="18" customHeight="1" x14ac:dyDescent="0.2">
      <c r="A6799" s="1351" t="s">
        <v>11485</v>
      </c>
      <c r="B6799" s="1244" t="s">
        <v>11486</v>
      </c>
      <c r="C6799" s="1244" t="s">
        <v>11482</v>
      </c>
      <c r="D6799" s="1352">
        <v>12749.61</v>
      </c>
    </row>
    <row r="6800" spans="1:4" s="977" customFormat="1" ht="18" customHeight="1" x14ac:dyDescent="0.2">
      <c r="A6800" s="1351" t="s">
        <v>11487</v>
      </c>
      <c r="B6800" s="1244" t="s">
        <v>2054</v>
      </c>
      <c r="C6800" s="1244" t="s">
        <v>11488</v>
      </c>
      <c r="D6800" s="1352">
        <v>2798.99</v>
      </c>
    </row>
    <row r="6801" spans="1:4" s="977" customFormat="1" ht="18" customHeight="1" x14ac:dyDescent="0.2">
      <c r="A6801" s="1351" t="s">
        <v>11489</v>
      </c>
      <c r="B6801" s="1244" t="s">
        <v>11490</v>
      </c>
      <c r="C6801" s="1244" t="s">
        <v>11491</v>
      </c>
      <c r="D6801" s="1352">
        <v>3307.16</v>
      </c>
    </row>
    <row r="6802" spans="1:4" s="977" customFormat="1" ht="18" customHeight="1" x14ac:dyDescent="0.2">
      <c r="A6802" s="1351" t="s">
        <v>11492</v>
      </c>
      <c r="B6802" s="1244" t="s">
        <v>11490</v>
      </c>
      <c r="C6802" s="1244" t="s">
        <v>11491</v>
      </c>
      <c r="D6802" s="1352">
        <v>3307.16</v>
      </c>
    </row>
    <row r="6803" spans="1:4" s="977" customFormat="1" ht="18" customHeight="1" x14ac:dyDescent="0.2">
      <c r="A6803" s="1351" t="s">
        <v>11493</v>
      </c>
      <c r="B6803" s="1244" t="s">
        <v>1659</v>
      </c>
      <c r="C6803" s="1244" t="s">
        <v>11494</v>
      </c>
      <c r="D6803" s="1352">
        <v>3681.14</v>
      </c>
    </row>
    <row r="6804" spans="1:4" s="977" customFormat="1" ht="18" customHeight="1" x14ac:dyDescent="0.2">
      <c r="A6804" s="1351" t="s">
        <v>11495</v>
      </c>
      <c r="B6804" s="1244" t="s">
        <v>1659</v>
      </c>
      <c r="C6804" s="1244" t="s">
        <v>11494</v>
      </c>
      <c r="D6804" s="1352">
        <v>3681.14</v>
      </c>
    </row>
    <row r="6805" spans="1:4" s="977" customFormat="1" ht="18" customHeight="1" x14ac:dyDescent="0.2">
      <c r="A6805" s="1351" t="s">
        <v>11496</v>
      </c>
      <c r="B6805" s="1244" t="s">
        <v>3383</v>
      </c>
      <c r="C6805" s="1244" t="s">
        <v>11497</v>
      </c>
      <c r="D6805" s="1352">
        <v>18000</v>
      </c>
    </row>
    <row r="6806" spans="1:4" s="977" customFormat="1" ht="18" customHeight="1" x14ac:dyDescent="0.2">
      <c r="A6806" s="1351" t="s">
        <v>11498</v>
      </c>
      <c r="B6806" s="1244" t="s">
        <v>141</v>
      </c>
      <c r="C6806" s="1244" t="s">
        <v>11499</v>
      </c>
      <c r="D6806" s="1352">
        <v>3528.72</v>
      </c>
    </row>
    <row r="6807" spans="1:4" s="977" customFormat="1" ht="18" customHeight="1" x14ac:dyDescent="0.2">
      <c r="A6807" s="1351" t="s">
        <v>11500</v>
      </c>
      <c r="B6807" s="1244" t="s">
        <v>141</v>
      </c>
      <c r="C6807" s="1244" t="s">
        <v>11501</v>
      </c>
      <c r="D6807" s="1352">
        <v>16199.4</v>
      </c>
    </row>
    <row r="6808" spans="1:4" s="977" customFormat="1" ht="18" customHeight="1" x14ac:dyDescent="0.2">
      <c r="A6808" s="1351" t="s">
        <v>11502</v>
      </c>
      <c r="B6808" s="1244" t="s">
        <v>11503</v>
      </c>
      <c r="C6808" s="1245"/>
      <c r="D6808" s="1352">
        <v>4546.12</v>
      </c>
    </row>
    <row r="6809" spans="1:4" s="977" customFormat="1" ht="18" customHeight="1" x14ac:dyDescent="0.2">
      <c r="A6809" s="1351" t="s">
        <v>11504</v>
      </c>
      <c r="B6809" s="1244" t="s">
        <v>11505</v>
      </c>
      <c r="C6809" s="1244" t="s">
        <v>11506</v>
      </c>
      <c r="D6809" s="1352">
        <v>3864.89</v>
      </c>
    </row>
    <row r="6810" spans="1:4" s="977" customFormat="1" ht="18" customHeight="1" x14ac:dyDescent="0.2">
      <c r="A6810" s="1351" t="s">
        <v>11507</v>
      </c>
      <c r="B6810" s="1244" t="s">
        <v>11508</v>
      </c>
      <c r="C6810" s="1244" t="s">
        <v>11509</v>
      </c>
      <c r="D6810" s="1352">
        <v>2900</v>
      </c>
    </row>
    <row r="6811" spans="1:4" s="977" customFormat="1" ht="18" customHeight="1" x14ac:dyDescent="0.2">
      <c r="A6811" s="1351" t="s">
        <v>11510</v>
      </c>
      <c r="B6811" s="1244" t="s">
        <v>4727</v>
      </c>
      <c r="C6811" s="1244" t="s">
        <v>11511</v>
      </c>
      <c r="D6811" s="1352">
        <v>41664.76</v>
      </c>
    </row>
    <row r="6812" spans="1:4" s="977" customFormat="1" ht="18" customHeight="1" x14ac:dyDescent="0.2">
      <c r="A6812" s="1351" t="s">
        <v>11512</v>
      </c>
      <c r="B6812" s="1244" t="s">
        <v>3383</v>
      </c>
      <c r="C6812" s="1244" t="s">
        <v>11513</v>
      </c>
      <c r="D6812" s="1352">
        <v>18293.2</v>
      </c>
    </row>
    <row r="6813" spans="1:4" s="977" customFormat="1" ht="18" customHeight="1" x14ac:dyDescent="0.2">
      <c r="A6813" s="1351" t="s">
        <v>11514</v>
      </c>
      <c r="B6813" s="1244" t="s">
        <v>3383</v>
      </c>
      <c r="C6813" s="1244" t="s">
        <v>11515</v>
      </c>
      <c r="D6813" s="1352">
        <v>14455.92</v>
      </c>
    </row>
    <row r="6814" spans="1:4" s="977" customFormat="1" ht="18" customHeight="1" x14ac:dyDescent="0.2">
      <c r="A6814" s="1351" t="s">
        <v>11516</v>
      </c>
      <c r="B6814" s="1244" t="s">
        <v>7952</v>
      </c>
      <c r="C6814" s="1244" t="s">
        <v>20187</v>
      </c>
      <c r="D6814" s="1352">
        <v>8544.08</v>
      </c>
    </row>
    <row r="6815" spans="1:4" s="977" customFormat="1" ht="18" customHeight="1" x14ac:dyDescent="0.2">
      <c r="A6815" s="1351" t="s">
        <v>11517</v>
      </c>
      <c r="B6815" s="1244" t="s">
        <v>3383</v>
      </c>
      <c r="C6815" s="1244" t="s">
        <v>11518</v>
      </c>
      <c r="D6815" s="1352">
        <v>19020.64</v>
      </c>
    </row>
    <row r="6816" spans="1:4" s="977" customFormat="1" ht="18" customHeight="1" x14ac:dyDescent="0.2">
      <c r="A6816" s="1351" t="s">
        <v>11519</v>
      </c>
      <c r="B6816" s="1244" t="s">
        <v>4727</v>
      </c>
      <c r="C6816" s="1244" t="s">
        <v>11520</v>
      </c>
      <c r="D6816" s="1352">
        <v>4946.24</v>
      </c>
    </row>
    <row r="6817" spans="1:4" s="977" customFormat="1" ht="18" customHeight="1" x14ac:dyDescent="0.2">
      <c r="A6817" s="1351" t="s">
        <v>11521</v>
      </c>
      <c r="B6817" s="1244" t="s">
        <v>10474</v>
      </c>
      <c r="C6817" s="1244" t="s">
        <v>11522</v>
      </c>
      <c r="D6817" s="1352">
        <v>8129</v>
      </c>
    </row>
    <row r="6818" spans="1:4" s="977" customFormat="1" ht="18" customHeight="1" x14ac:dyDescent="0.2">
      <c r="A6818" s="1351" t="s">
        <v>11523</v>
      </c>
      <c r="B6818" s="1244" t="s">
        <v>7952</v>
      </c>
      <c r="C6818" s="1244" t="s">
        <v>20188</v>
      </c>
      <c r="D6818" s="1352">
        <v>15905.93</v>
      </c>
    </row>
    <row r="6819" spans="1:4" s="977" customFormat="1" ht="18" customHeight="1" x14ac:dyDescent="0.2">
      <c r="A6819" s="1351" t="s">
        <v>11524</v>
      </c>
      <c r="B6819" s="1244" t="s">
        <v>11525</v>
      </c>
      <c r="C6819" s="1244" t="s">
        <v>20189</v>
      </c>
      <c r="D6819" s="1352">
        <v>3731.6</v>
      </c>
    </row>
    <row r="6820" spans="1:4" s="977" customFormat="1" ht="18" customHeight="1" x14ac:dyDescent="0.2">
      <c r="A6820" s="1351" t="s">
        <v>11526</v>
      </c>
      <c r="B6820" s="1244" t="s">
        <v>3505</v>
      </c>
      <c r="C6820" s="1244" t="s">
        <v>11527</v>
      </c>
      <c r="D6820" s="1352">
        <v>3683</v>
      </c>
    </row>
    <row r="6821" spans="1:4" s="977" customFormat="1" ht="18" customHeight="1" x14ac:dyDescent="0.2">
      <c r="A6821" s="1351" t="s">
        <v>11528</v>
      </c>
      <c r="B6821" s="1244" t="s">
        <v>11529</v>
      </c>
      <c r="C6821" s="1245"/>
      <c r="D6821" s="1352">
        <v>4240</v>
      </c>
    </row>
    <row r="6822" spans="1:4" s="977" customFormat="1" ht="18" customHeight="1" x14ac:dyDescent="0.2">
      <c r="A6822" s="1351" t="s">
        <v>11530</v>
      </c>
      <c r="B6822" s="1244" t="s">
        <v>3383</v>
      </c>
      <c r="C6822" s="1244" t="s">
        <v>11531</v>
      </c>
      <c r="D6822" s="1352">
        <v>20109.759999999998</v>
      </c>
    </row>
    <row r="6823" spans="1:4" s="977" customFormat="1" ht="18" customHeight="1" x14ac:dyDescent="0.2">
      <c r="A6823" s="1351" t="s">
        <v>11532</v>
      </c>
      <c r="B6823" s="1244" t="s">
        <v>4727</v>
      </c>
      <c r="C6823" s="1244" t="s">
        <v>11533</v>
      </c>
      <c r="D6823" s="1352">
        <v>11086.12</v>
      </c>
    </row>
    <row r="6824" spans="1:4" s="977" customFormat="1" ht="18" customHeight="1" x14ac:dyDescent="0.2">
      <c r="A6824" s="1351" t="s">
        <v>11534</v>
      </c>
      <c r="B6824" s="1244" t="s">
        <v>4727</v>
      </c>
      <c r="C6824" s="1244" t="s">
        <v>11535</v>
      </c>
      <c r="D6824" s="1352">
        <v>6380</v>
      </c>
    </row>
    <row r="6825" spans="1:4" s="977" customFormat="1" ht="18" customHeight="1" x14ac:dyDescent="0.2">
      <c r="A6825" s="1351" t="s">
        <v>11536</v>
      </c>
      <c r="B6825" s="1244" t="s">
        <v>4285</v>
      </c>
      <c r="C6825" s="1244" t="s">
        <v>11433</v>
      </c>
      <c r="D6825" s="1352">
        <v>7385.36</v>
      </c>
    </row>
    <row r="6826" spans="1:4" s="977" customFormat="1" ht="18" customHeight="1" x14ac:dyDescent="0.2">
      <c r="A6826" s="1351" t="s">
        <v>20190</v>
      </c>
      <c r="B6826" s="1244" t="s">
        <v>20191</v>
      </c>
      <c r="C6826" s="1244" t="s">
        <v>20192</v>
      </c>
      <c r="D6826" s="1352">
        <v>5140</v>
      </c>
    </row>
    <row r="6827" spans="1:4" s="977" customFormat="1" ht="18" customHeight="1" x14ac:dyDescent="0.2">
      <c r="A6827" s="1351" t="s">
        <v>11537</v>
      </c>
      <c r="B6827" s="1244" t="s">
        <v>11538</v>
      </c>
      <c r="C6827" s="1244" t="s">
        <v>11539</v>
      </c>
      <c r="D6827" s="1352">
        <v>288840</v>
      </c>
    </row>
    <row r="6828" spans="1:4" s="977" customFormat="1" ht="18" customHeight="1" x14ac:dyDescent="0.2">
      <c r="A6828" s="1351" t="s">
        <v>20193</v>
      </c>
      <c r="B6828" s="1244" t="s">
        <v>4727</v>
      </c>
      <c r="C6828" s="1245"/>
      <c r="D6828" s="1352">
        <v>11547.8</v>
      </c>
    </row>
    <row r="6829" spans="1:4" s="977" customFormat="1" ht="18" customHeight="1" x14ac:dyDescent="0.2">
      <c r="A6829" s="1351" t="s">
        <v>11540</v>
      </c>
      <c r="B6829" s="1244" t="s">
        <v>11541</v>
      </c>
      <c r="C6829" s="1244" t="s">
        <v>20194</v>
      </c>
      <c r="D6829" s="1352">
        <v>28018.400000000001</v>
      </c>
    </row>
    <row r="6830" spans="1:4" s="977" customFormat="1" ht="18" customHeight="1" x14ac:dyDescent="0.2">
      <c r="A6830" s="1351" t="s">
        <v>11542</v>
      </c>
      <c r="B6830" s="1244" t="s">
        <v>11543</v>
      </c>
      <c r="C6830" s="1244" t="s">
        <v>11544</v>
      </c>
      <c r="D6830" s="1352">
        <v>269457.56</v>
      </c>
    </row>
    <row r="6831" spans="1:4" s="977" customFormat="1" ht="18" customHeight="1" x14ac:dyDescent="0.2">
      <c r="A6831" s="1351" t="s">
        <v>11545</v>
      </c>
      <c r="B6831" s="1244" t="s">
        <v>1419</v>
      </c>
      <c r="C6831" s="1244" t="s">
        <v>11546</v>
      </c>
      <c r="D6831" s="1352">
        <v>7883.44</v>
      </c>
    </row>
    <row r="6832" spans="1:4" s="977" customFormat="1" ht="18" customHeight="1" x14ac:dyDescent="0.2">
      <c r="A6832" s="1351" t="s">
        <v>11547</v>
      </c>
      <c r="B6832" s="1244" t="s">
        <v>11548</v>
      </c>
      <c r="C6832" s="1244" t="s">
        <v>11549</v>
      </c>
      <c r="D6832" s="1352">
        <v>16327.49</v>
      </c>
    </row>
    <row r="6833" spans="1:4" s="977" customFormat="1" ht="18" customHeight="1" x14ac:dyDescent="0.2">
      <c r="A6833" s="1351" t="s">
        <v>11550</v>
      </c>
      <c r="B6833" s="1244" t="s">
        <v>20195</v>
      </c>
      <c r="C6833" s="1245"/>
      <c r="D6833" s="1352">
        <v>156310</v>
      </c>
    </row>
    <row r="6834" spans="1:4" s="977" customFormat="1" ht="18" customHeight="1" x14ac:dyDescent="0.2">
      <c r="A6834" s="1351" t="s">
        <v>11551</v>
      </c>
      <c r="B6834" s="1244" t="s">
        <v>11166</v>
      </c>
      <c r="C6834" s="1244" t="s">
        <v>11552</v>
      </c>
      <c r="D6834" s="1352">
        <v>4618.3900000000003</v>
      </c>
    </row>
    <row r="6835" spans="1:4" s="977" customFormat="1" ht="18" customHeight="1" x14ac:dyDescent="0.2">
      <c r="A6835" s="1351" t="s">
        <v>11553</v>
      </c>
      <c r="B6835" s="1244" t="s">
        <v>11166</v>
      </c>
      <c r="C6835" s="1244" t="s">
        <v>11552</v>
      </c>
      <c r="D6835" s="1352">
        <v>4618.3900000000003</v>
      </c>
    </row>
    <row r="6836" spans="1:4" s="977" customFormat="1" ht="18" customHeight="1" x14ac:dyDescent="0.2">
      <c r="A6836" s="1351" t="s">
        <v>11554</v>
      </c>
      <c r="B6836" s="1244" t="s">
        <v>11406</v>
      </c>
      <c r="C6836" s="1244" t="s">
        <v>11555</v>
      </c>
      <c r="D6836" s="1352">
        <v>6462.46</v>
      </c>
    </row>
    <row r="6837" spans="1:4" s="977" customFormat="1" ht="18" customHeight="1" x14ac:dyDescent="0.2">
      <c r="A6837" s="1351" t="s">
        <v>11556</v>
      </c>
      <c r="B6837" s="1244" t="s">
        <v>11548</v>
      </c>
      <c r="C6837" s="1244" t="s">
        <v>11391</v>
      </c>
      <c r="D6837" s="1352">
        <v>10382.58</v>
      </c>
    </row>
    <row r="6838" spans="1:4" s="977" customFormat="1" ht="18" customHeight="1" x14ac:dyDescent="0.2">
      <c r="A6838" s="1351" t="s">
        <v>11557</v>
      </c>
      <c r="B6838" s="1244" t="s">
        <v>11558</v>
      </c>
      <c r="C6838" s="1245"/>
      <c r="D6838" s="1352">
        <v>4711.92</v>
      </c>
    </row>
    <row r="6839" spans="1:4" s="977" customFormat="1" ht="18" customHeight="1" x14ac:dyDescent="0.2">
      <c r="A6839" s="1351" t="s">
        <v>20196</v>
      </c>
      <c r="B6839" s="1244" t="s">
        <v>10921</v>
      </c>
      <c r="C6839" s="1244" t="s">
        <v>20197</v>
      </c>
      <c r="D6839" s="1352">
        <v>5265.24</v>
      </c>
    </row>
    <row r="6840" spans="1:4" s="977" customFormat="1" ht="18" customHeight="1" x14ac:dyDescent="0.2">
      <c r="A6840" s="1351" t="s">
        <v>20198</v>
      </c>
      <c r="B6840" s="1244" t="s">
        <v>3383</v>
      </c>
      <c r="C6840" s="1244" t="s">
        <v>20199</v>
      </c>
      <c r="D6840" s="1352">
        <v>24937.48</v>
      </c>
    </row>
    <row r="6841" spans="1:4" s="977" customFormat="1" ht="18" customHeight="1" x14ac:dyDescent="0.2">
      <c r="A6841" s="1351" t="s">
        <v>20200</v>
      </c>
      <c r="B6841" s="1244" t="s">
        <v>3383</v>
      </c>
      <c r="C6841" s="1244" t="s">
        <v>20199</v>
      </c>
      <c r="D6841" s="1352">
        <v>24937.48</v>
      </c>
    </row>
    <row r="6842" spans="1:4" s="977" customFormat="1" ht="18" customHeight="1" x14ac:dyDescent="0.2">
      <c r="A6842" s="1351" t="s">
        <v>20201</v>
      </c>
      <c r="B6842" s="1244" t="s">
        <v>3383</v>
      </c>
      <c r="C6842" s="1244" t="s">
        <v>20199</v>
      </c>
      <c r="D6842" s="1352">
        <v>24937.48</v>
      </c>
    </row>
    <row r="6843" spans="1:4" s="977" customFormat="1" ht="18" customHeight="1" x14ac:dyDescent="0.2">
      <c r="A6843" s="1351" t="s">
        <v>20202</v>
      </c>
      <c r="B6843" s="1244" t="s">
        <v>3383</v>
      </c>
      <c r="C6843" s="1244" t="s">
        <v>20199</v>
      </c>
      <c r="D6843" s="1352">
        <v>24937.48</v>
      </c>
    </row>
    <row r="6844" spans="1:4" s="977" customFormat="1" ht="18" customHeight="1" x14ac:dyDescent="0.2">
      <c r="A6844" s="1351" t="s">
        <v>20203</v>
      </c>
      <c r="B6844" s="1244" t="s">
        <v>3383</v>
      </c>
      <c r="C6844" s="1244" t="s">
        <v>20199</v>
      </c>
      <c r="D6844" s="1352">
        <v>24937.48</v>
      </c>
    </row>
    <row r="6845" spans="1:4" s="977" customFormat="1" ht="18" customHeight="1" x14ac:dyDescent="0.2">
      <c r="A6845" s="1351" t="s">
        <v>20204</v>
      </c>
      <c r="B6845" s="1244" t="s">
        <v>3383</v>
      </c>
      <c r="C6845" s="1244" t="s">
        <v>20199</v>
      </c>
      <c r="D6845" s="1352">
        <v>24937.48</v>
      </c>
    </row>
    <row r="6846" spans="1:4" s="977" customFormat="1" ht="18" customHeight="1" x14ac:dyDescent="0.2">
      <c r="A6846" s="1351" t="s">
        <v>20205</v>
      </c>
      <c r="B6846" s="1244" t="s">
        <v>3383</v>
      </c>
      <c r="C6846" s="1244" t="s">
        <v>20199</v>
      </c>
      <c r="D6846" s="1352">
        <v>24937.48</v>
      </c>
    </row>
    <row r="6847" spans="1:4" s="977" customFormat="1" ht="18" customHeight="1" x14ac:dyDescent="0.2">
      <c r="A6847" s="1351" t="s">
        <v>20206</v>
      </c>
      <c r="B6847" s="1244" t="s">
        <v>3383</v>
      </c>
      <c r="C6847" s="1244" t="s">
        <v>20207</v>
      </c>
      <c r="D6847" s="1352">
        <v>19256</v>
      </c>
    </row>
    <row r="6848" spans="1:4" s="977" customFormat="1" ht="18" customHeight="1" x14ac:dyDescent="0.2">
      <c r="A6848" s="1351" t="s">
        <v>20208</v>
      </c>
      <c r="B6848" s="1244" t="s">
        <v>1419</v>
      </c>
      <c r="C6848" s="1245"/>
      <c r="D6848" s="1352">
        <v>15694.22</v>
      </c>
    </row>
    <row r="6849" spans="1:4" s="977" customFormat="1" ht="18" customHeight="1" x14ac:dyDescent="0.2">
      <c r="A6849" s="1351" t="s">
        <v>20209</v>
      </c>
      <c r="B6849" s="1244" t="s">
        <v>1419</v>
      </c>
      <c r="C6849" s="1245"/>
      <c r="D6849" s="1352">
        <v>15694.22</v>
      </c>
    </row>
    <row r="6850" spans="1:4" s="977" customFormat="1" ht="18" customHeight="1" x14ac:dyDescent="0.2">
      <c r="A6850" s="1351" t="s">
        <v>20210</v>
      </c>
      <c r="B6850" s="1244" t="s">
        <v>1419</v>
      </c>
      <c r="C6850" s="1245"/>
      <c r="D6850" s="1352">
        <v>15694.22</v>
      </c>
    </row>
    <row r="6851" spans="1:4" s="977" customFormat="1" ht="18" customHeight="1" x14ac:dyDescent="0.2">
      <c r="A6851" s="1351" t="s">
        <v>20211</v>
      </c>
      <c r="B6851" s="1244" t="s">
        <v>1419</v>
      </c>
      <c r="C6851" s="1245"/>
      <c r="D6851" s="1352">
        <v>15694.22</v>
      </c>
    </row>
    <row r="6852" spans="1:4" s="977" customFormat="1" ht="18" customHeight="1" x14ac:dyDescent="0.2">
      <c r="A6852" s="1351" t="s">
        <v>20212</v>
      </c>
      <c r="B6852" s="1244" t="s">
        <v>1419</v>
      </c>
      <c r="C6852" s="1245"/>
      <c r="D6852" s="1352">
        <v>15694.22</v>
      </c>
    </row>
    <row r="6853" spans="1:4" s="977" customFormat="1" ht="18" customHeight="1" x14ac:dyDescent="0.2">
      <c r="A6853" s="1351" t="s">
        <v>20213</v>
      </c>
      <c r="B6853" s="1244" t="s">
        <v>1419</v>
      </c>
      <c r="C6853" s="1245"/>
      <c r="D6853" s="1352">
        <v>15694.22</v>
      </c>
    </row>
    <row r="6854" spans="1:4" s="977" customFormat="1" ht="18" customHeight="1" x14ac:dyDescent="0.2">
      <c r="A6854" s="1351" t="s">
        <v>20214</v>
      </c>
      <c r="B6854" s="1244" t="s">
        <v>1419</v>
      </c>
      <c r="C6854" s="1245"/>
      <c r="D6854" s="1352">
        <v>15694.22</v>
      </c>
    </row>
    <row r="6855" spans="1:4" s="977" customFormat="1" ht="18" customHeight="1" x14ac:dyDescent="0.2">
      <c r="A6855" s="1351" t="s">
        <v>20215</v>
      </c>
      <c r="B6855" s="1244" t="s">
        <v>1419</v>
      </c>
      <c r="C6855" s="1245"/>
      <c r="D6855" s="1352">
        <v>15694.22</v>
      </c>
    </row>
    <row r="6856" spans="1:4" s="977" customFormat="1" ht="18" customHeight="1" x14ac:dyDescent="0.2">
      <c r="A6856" s="1351" t="s">
        <v>20216</v>
      </c>
      <c r="B6856" s="1244" t="s">
        <v>1419</v>
      </c>
      <c r="C6856" s="1245"/>
      <c r="D6856" s="1352">
        <v>15694.22</v>
      </c>
    </row>
    <row r="6857" spans="1:4" s="977" customFormat="1" ht="18" customHeight="1" x14ac:dyDescent="0.2">
      <c r="A6857" s="1351" t="s">
        <v>20217</v>
      </c>
      <c r="B6857" s="1244" t="s">
        <v>1419</v>
      </c>
      <c r="C6857" s="1245"/>
      <c r="D6857" s="1352">
        <v>15694.22</v>
      </c>
    </row>
    <row r="6858" spans="1:4" s="977" customFormat="1" ht="18" customHeight="1" x14ac:dyDescent="0.2">
      <c r="A6858" s="1351" t="s">
        <v>20218</v>
      </c>
      <c r="B6858" s="1244" t="s">
        <v>1419</v>
      </c>
      <c r="C6858" s="1245"/>
      <c r="D6858" s="1352">
        <v>15694.22</v>
      </c>
    </row>
    <row r="6859" spans="1:4" s="977" customFormat="1" ht="18" customHeight="1" x14ac:dyDescent="0.2">
      <c r="A6859" s="1351" t="s">
        <v>20219</v>
      </c>
      <c r="B6859" s="1244" t="s">
        <v>1419</v>
      </c>
      <c r="C6859" s="1245"/>
      <c r="D6859" s="1352">
        <v>15694.22</v>
      </c>
    </row>
    <row r="6860" spans="1:4" s="977" customFormat="1" ht="18" customHeight="1" x14ac:dyDescent="0.2">
      <c r="A6860" s="1351" t="s">
        <v>20220</v>
      </c>
      <c r="B6860" s="1244" t="s">
        <v>1419</v>
      </c>
      <c r="C6860" s="1245"/>
      <c r="D6860" s="1352">
        <v>15694.22</v>
      </c>
    </row>
    <row r="6861" spans="1:4" s="977" customFormat="1" ht="18" customHeight="1" x14ac:dyDescent="0.2">
      <c r="A6861" s="1351" t="s">
        <v>20221</v>
      </c>
      <c r="B6861" s="1244" t="s">
        <v>1419</v>
      </c>
      <c r="C6861" s="1245"/>
      <c r="D6861" s="1352">
        <v>15694.22</v>
      </c>
    </row>
    <row r="6862" spans="1:4" s="977" customFormat="1" ht="18" customHeight="1" x14ac:dyDescent="0.2">
      <c r="A6862" s="1351" t="s">
        <v>20222</v>
      </c>
      <c r="B6862" s="1244" t="s">
        <v>1419</v>
      </c>
      <c r="C6862" s="1245"/>
      <c r="D6862" s="1352">
        <v>15694.22</v>
      </c>
    </row>
    <row r="6863" spans="1:4" s="977" customFormat="1" ht="18" customHeight="1" x14ac:dyDescent="0.2">
      <c r="A6863" s="1351" t="s">
        <v>20223</v>
      </c>
      <c r="B6863" s="1244" t="s">
        <v>1419</v>
      </c>
      <c r="C6863" s="1245"/>
      <c r="D6863" s="1352">
        <v>15694.22</v>
      </c>
    </row>
    <row r="6864" spans="1:4" s="977" customFormat="1" ht="18" customHeight="1" x14ac:dyDescent="0.2">
      <c r="A6864" s="1351" t="s">
        <v>20224</v>
      </c>
      <c r="B6864" s="1244" t="s">
        <v>1419</v>
      </c>
      <c r="C6864" s="1245"/>
      <c r="D6864" s="1352">
        <v>15694.22</v>
      </c>
    </row>
    <row r="6865" spans="1:4" s="977" customFormat="1" ht="18" customHeight="1" x14ac:dyDescent="0.2">
      <c r="A6865" s="1351" t="s">
        <v>20225</v>
      </c>
      <c r="B6865" s="1244" t="s">
        <v>1419</v>
      </c>
      <c r="C6865" s="1245"/>
      <c r="D6865" s="1352">
        <v>15694.22</v>
      </c>
    </row>
    <row r="6866" spans="1:4" s="977" customFormat="1" ht="18" customHeight="1" x14ac:dyDescent="0.2">
      <c r="A6866" s="1351" t="s">
        <v>20226</v>
      </c>
      <c r="B6866" s="1244" t="s">
        <v>1419</v>
      </c>
      <c r="C6866" s="1245"/>
      <c r="D6866" s="1352">
        <v>15694.22</v>
      </c>
    </row>
    <row r="6867" spans="1:4" s="977" customFormat="1" ht="18" customHeight="1" x14ac:dyDescent="0.2">
      <c r="A6867" s="1351" t="s">
        <v>20227</v>
      </c>
      <c r="B6867" s="1244" t="s">
        <v>1419</v>
      </c>
      <c r="C6867" s="1245"/>
      <c r="D6867" s="1352">
        <v>15694.22</v>
      </c>
    </row>
    <row r="6868" spans="1:4" s="977" customFormat="1" ht="18" customHeight="1" x14ac:dyDescent="0.2">
      <c r="A6868" s="1351" t="s">
        <v>20228</v>
      </c>
      <c r="B6868" s="1244" t="s">
        <v>1419</v>
      </c>
      <c r="C6868" s="1245"/>
      <c r="D6868" s="1352">
        <v>15694.22</v>
      </c>
    </row>
    <row r="6869" spans="1:4" s="977" customFormat="1" ht="18" customHeight="1" x14ac:dyDescent="0.2">
      <c r="A6869" s="1351" t="s">
        <v>20229</v>
      </c>
      <c r="B6869" s="1244" t="s">
        <v>1419</v>
      </c>
      <c r="C6869" s="1245"/>
      <c r="D6869" s="1352">
        <v>15694.22</v>
      </c>
    </row>
    <row r="6870" spans="1:4" s="977" customFormat="1" ht="18" customHeight="1" x14ac:dyDescent="0.2">
      <c r="A6870" s="1351" t="s">
        <v>20230</v>
      </c>
      <c r="B6870" s="1244" t="s">
        <v>1659</v>
      </c>
      <c r="C6870" s="1245"/>
      <c r="D6870" s="1352">
        <v>5171</v>
      </c>
    </row>
    <row r="6871" spans="1:4" s="977" customFormat="1" ht="18" customHeight="1" x14ac:dyDescent="0.2">
      <c r="A6871" s="1351" t="s">
        <v>20231</v>
      </c>
      <c r="B6871" s="1244" t="s">
        <v>1659</v>
      </c>
      <c r="C6871" s="1245"/>
      <c r="D6871" s="1352">
        <v>5171</v>
      </c>
    </row>
    <row r="6872" spans="1:4" s="977" customFormat="1" ht="18" customHeight="1" x14ac:dyDescent="0.2">
      <c r="A6872" s="1351" t="s">
        <v>20232</v>
      </c>
      <c r="B6872" s="1244" t="s">
        <v>1659</v>
      </c>
      <c r="C6872" s="1245"/>
      <c r="D6872" s="1352">
        <v>5171</v>
      </c>
    </row>
    <row r="6873" spans="1:4" s="977" customFormat="1" ht="18" customHeight="1" x14ac:dyDescent="0.2">
      <c r="A6873" s="1351" t="s">
        <v>20233</v>
      </c>
      <c r="B6873" s="1244" t="s">
        <v>1659</v>
      </c>
      <c r="C6873" s="1245"/>
      <c r="D6873" s="1352">
        <v>5171</v>
      </c>
    </row>
    <row r="6874" spans="1:4" s="977" customFormat="1" ht="18" customHeight="1" x14ac:dyDescent="0.2">
      <c r="A6874" s="1351" t="s">
        <v>20234</v>
      </c>
      <c r="B6874" s="1244" t="s">
        <v>1659</v>
      </c>
      <c r="C6874" s="1245"/>
      <c r="D6874" s="1352">
        <v>5171</v>
      </c>
    </row>
    <row r="6875" spans="1:4" s="977" customFormat="1" ht="18" customHeight="1" x14ac:dyDescent="0.2">
      <c r="A6875" s="1351" t="s">
        <v>20235</v>
      </c>
      <c r="B6875" s="1244" t="s">
        <v>1659</v>
      </c>
      <c r="C6875" s="1245"/>
      <c r="D6875" s="1352">
        <v>5171</v>
      </c>
    </row>
    <row r="6876" spans="1:4" s="977" customFormat="1" ht="18" customHeight="1" x14ac:dyDescent="0.2">
      <c r="A6876" s="1351" t="s">
        <v>20236</v>
      </c>
      <c r="B6876" s="1244" t="s">
        <v>1659</v>
      </c>
      <c r="C6876" s="1245"/>
      <c r="D6876" s="1352">
        <v>5171</v>
      </c>
    </row>
    <row r="6877" spans="1:4" s="977" customFormat="1" ht="18" customHeight="1" x14ac:dyDescent="0.2">
      <c r="A6877" s="1351" t="s">
        <v>20237</v>
      </c>
      <c r="B6877" s="1244" t="s">
        <v>1659</v>
      </c>
      <c r="C6877" s="1245"/>
      <c r="D6877" s="1352">
        <v>5171</v>
      </c>
    </row>
    <row r="6878" spans="1:4" s="977" customFormat="1" ht="18" customHeight="1" x14ac:dyDescent="0.2">
      <c r="A6878" s="1351" t="s">
        <v>20238</v>
      </c>
      <c r="B6878" s="1244" t="s">
        <v>1659</v>
      </c>
      <c r="C6878" s="1245"/>
      <c r="D6878" s="1352">
        <v>5171</v>
      </c>
    </row>
    <row r="6879" spans="1:4" s="977" customFormat="1" ht="18" customHeight="1" x14ac:dyDescent="0.2">
      <c r="A6879" s="1351" t="s">
        <v>20239</v>
      </c>
      <c r="B6879" s="1244" t="s">
        <v>1659</v>
      </c>
      <c r="C6879" s="1245"/>
      <c r="D6879" s="1352">
        <v>5171</v>
      </c>
    </row>
    <row r="6880" spans="1:4" s="977" customFormat="1" ht="18" customHeight="1" x14ac:dyDescent="0.2">
      <c r="A6880" s="1351" t="s">
        <v>20240</v>
      </c>
      <c r="B6880" s="1244" t="s">
        <v>1659</v>
      </c>
      <c r="C6880" s="1245"/>
      <c r="D6880" s="1352">
        <v>5171</v>
      </c>
    </row>
    <row r="6881" spans="1:4" s="977" customFormat="1" ht="18" customHeight="1" x14ac:dyDescent="0.2">
      <c r="A6881" s="1351" t="s">
        <v>20241</v>
      </c>
      <c r="B6881" s="1244" t="s">
        <v>1659</v>
      </c>
      <c r="C6881" s="1245"/>
      <c r="D6881" s="1352">
        <v>5171</v>
      </c>
    </row>
    <row r="6882" spans="1:4" s="977" customFormat="1" ht="18" customHeight="1" x14ac:dyDescent="0.2">
      <c r="A6882" s="1351" t="s">
        <v>11559</v>
      </c>
      <c r="B6882" s="1244" t="s">
        <v>11560</v>
      </c>
      <c r="C6882" s="1244" t="s">
        <v>11561</v>
      </c>
      <c r="D6882" s="1352">
        <v>2560.4</v>
      </c>
    </row>
    <row r="6883" spans="1:4" s="977" customFormat="1" ht="18" customHeight="1" x14ac:dyDescent="0.2">
      <c r="A6883" s="1351" t="s">
        <v>20242</v>
      </c>
      <c r="B6883" s="1244" t="s">
        <v>1659</v>
      </c>
      <c r="C6883" s="1245"/>
      <c r="D6883" s="1352">
        <v>5171</v>
      </c>
    </row>
    <row r="6884" spans="1:4" s="977" customFormat="1" ht="18" customHeight="1" x14ac:dyDescent="0.2">
      <c r="A6884" s="1351" t="s">
        <v>20243</v>
      </c>
      <c r="B6884" s="1244" t="s">
        <v>1659</v>
      </c>
      <c r="C6884" s="1245"/>
      <c r="D6884" s="1352">
        <v>5171</v>
      </c>
    </row>
    <row r="6885" spans="1:4" s="977" customFormat="1" ht="18" customHeight="1" x14ac:dyDescent="0.2">
      <c r="A6885" s="1351" t="s">
        <v>20244</v>
      </c>
      <c r="B6885" s="1244" t="s">
        <v>1659</v>
      </c>
      <c r="C6885" s="1245"/>
      <c r="D6885" s="1352">
        <v>5171</v>
      </c>
    </row>
    <row r="6886" spans="1:4" s="977" customFormat="1" ht="18" customHeight="1" x14ac:dyDescent="0.2">
      <c r="A6886" s="1351" t="s">
        <v>20245</v>
      </c>
      <c r="B6886" s="1244" t="s">
        <v>1659</v>
      </c>
      <c r="C6886" s="1245"/>
      <c r="D6886" s="1352">
        <v>5171</v>
      </c>
    </row>
    <row r="6887" spans="1:4" s="977" customFormat="1" ht="18" customHeight="1" x14ac:dyDescent="0.2">
      <c r="A6887" s="1351" t="s">
        <v>20246</v>
      </c>
      <c r="B6887" s="1244" t="s">
        <v>1659</v>
      </c>
      <c r="C6887" s="1245"/>
      <c r="D6887" s="1352">
        <v>5171</v>
      </c>
    </row>
    <row r="6888" spans="1:4" s="977" customFormat="1" ht="18" customHeight="1" x14ac:dyDescent="0.2">
      <c r="A6888" s="1351" t="s">
        <v>20247</v>
      </c>
      <c r="B6888" s="1244" t="s">
        <v>1659</v>
      </c>
      <c r="C6888" s="1245"/>
      <c r="D6888" s="1352">
        <v>5171</v>
      </c>
    </row>
    <row r="6889" spans="1:4" s="977" customFormat="1" ht="18" customHeight="1" x14ac:dyDescent="0.2">
      <c r="A6889" s="1351" t="s">
        <v>20248</v>
      </c>
      <c r="B6889" s="1244" t="s">
        <v>1659</v>
      </c>
      <c r="C6889" s="1245"/>
      <c r="D6889" s="1352">
        <v>5171</v>
      </c>
    </row>
    <row r="6890" spans="1:4" s="977" customFormat="1" ht="18" customHeight="1" x14ac:dyDescent="0.2">
      <c r="A6890" s="1351" t="s">
        <v>20249</v>
      </c>
      <c r="B6890" s="1244" t="s">
        <v>1659</v>
      </c>
      <c r="C6890" s="1245"/>
      <c r="D6890" s="1352">
        <v>5171</v>
      </c>
    </row>
    <row r="6891" spans="1:4" s="977" customFormat="1" ht="18" customHeight="1" x14ac:dyDescent="0.2">
      <c r="A6891" s="1351" t="s">
        <v>20250</v>
      </c>
      <c r="B6891" s="1244" t="s">
        <v>1659</v>
      </c>
      <c r="C6891" s="1245"/>
      <c r="D6891" s="1352">
        <v>5171</v>
      </c>
    </row>
    <row r="6892" spans="1:4" s="977" customFormat="1" ht="18" customHeight="1" x14ac:dyDescent="0.2">
      <c r="A6892" s="1351" t="s">
        <v>20251</v>
      </c>
      <c r="B6892" s="1244" t="s">
        <v>1659</v>
      </c>
      <c r="C6892" s="1245"/>
      <c r="D6892" s="1352">
        <v>5171</v>
      </c>
    </row>
    <row r="6893" spans="1:4" s="977" customFormat="1" ht="18" customHeight="1" x14ac:dyDescent="0.2">
      <c r="A6893" s="1351" t="s">
        <v>20252</v>
      </c>
      <c r="B6893" s="1244" t="s">
        <v>10921</v>
      </c>
      <c r="C6893" s="1244" t="s">
        <v>20197</v>
      </c>
      <c r="D6893" s="1352">
        <v>5265.24</v>
      </c>
    </row>
    <row r="6894" spans="1:4" s="977" customFormat="1" ht="18" customHeight="1" x14ac:dyDescent="0.2">
      <c r="A6894" s="1351" t="s">
        <v>20253</v>
      </c>
      <c r="B6894" s="1244" t="s">
        <v>11406</v>
      </c>
      <c r="C6894" s="1244" t="s">
        <v>20254</v>
      </c>
      <c r="D6894" s="1352">
        <v>109874.04</v>
      </c>
    </row>
    <row r="6895" spans="1:4" s="977" customFormat="1" ht="18" customHeight="1" x14ac:dyDescent="0.2">
      <c r="A6895" s="1351" t="s">
        <v>20255</v>
      </c>
      <c r="B6895" s="1244" t="s">
        <v>20256</v>
      </c>
      <c r="C6895" s="1244" t="s">
        <v>20254</v>
      </c>
      <c r="D6895" s="1352">
        <v>109874.04</v>
      </c>
    </row>
    <row r="6896" spans="1:4" s="977" customFormat="1" ht="18" customHeight="1" x14ac:dyDescent="0.2">
      <c r="A6896" s="1351" t="s">
        <v>20257</v>
      </c>
      <c r="B6896" s="1244" t="s">
        <v>11406</v>
      </c>
      <c r="C6896" s="1244" t="s">
        <v>20254</v>
      </c>
      <c r="D6896" s="1352">
        <v>109874.04</v>
      </c>
    </row>
    <row r="6897" spans="1:4" s="977" customFormat="1" ht="18" customHeight="1" x14ac:dyDescent="0.2">
      <c r="A6897" s="1351" t="s">
        <v>20258</v>
      </c>
      <c r="B6897" s="1244" t="s">
        <v>11406</v>
      </c>
      <c r="C6897" s="1244" t="s">
        <v>20254</v>
      </c>
      <c r="D6897" s="1352">
        <v>109874.04</v>
      </c>
    </row>
    <row r="6898" spans="1:4" s="977" customFormat="1" ht="18" customHeight="1" x14ac:dyDescent="0.2">
      <c r="A6898" s="1351" t="s">
        <v>20259</v>
      </c>
      <c r="B6898" s="1244" t="s">
        <v>20260</v>
      </c>
      <c r="C6898" s="1244" t="s">
        <v>20261</v>
      </c>
      <c r="D6898" s="1352">
        <v>11787.95</v>
      </c>
    </row>
    <row r="6899" spans="1:4" s="977" customFormat="1" ht="18" customHeight="1" x14ac:dyDescent="0.2">
      <c r="A6899" s="1351" t="s">
        <v>20262</v>
      </c>
      <c r="B6899" s="1244" t="s">
        <v>5601</v>
      </c>
      <c r="C6899" s="1244" t="s">
        <v>20263</v>
      </c>
      <c r="D6899" s="1352">
        <v>19089.02</v>
      </c>
    </row>
    <row r="6900" spans="1:4" s="977" customFormat="1" ht="18" customHeight="1" x14ac:dyDescent="0.2">
      <c r="A6900" s="1351" t="s">
        <v>20264</v>
      </c>
      <c r="B6900" s="1244" t="s">
        <v>5601</v>
      </c>
      <c r="C6900" s="1244" t="s">
        <v>20263</v>
      </c>
      <c r="D6900" s="1352">
        <v>19089.02</v>
      </c>
    </row>
    <row r="6901" spans="1:4" s="977" customFormat="1" ht="18" customHeight="1" x14ac:dyDescent="0.2">
      <c r="A6901" s="1351" t="s">
        <v>20265</v>
      </c>
      <c r="B6901" s="1244" t="s">
        <v>5601</v>
      </c>
      <c r="C6901" s="1244" t="s">
        <v>20263</v>
      </c>
      <c r="D6901" s="1352">
        <v>19089.02</v>
      </c>
    </row>
    <row r="6902" spans="1:4" s="977" customFormat="1" ht="18" customHeight="1" x14ac:dyDescent="0.2">
      <c r="A6902" s="1351" t="s">
        <v>20266</v>
      </c>
      <c r="B6902" s="1244" t="s">
        <v>5601</v>
      </c>
      <c r="C6902" s="1244" t="s">
        <v>20263</v>
      </c>
      <c r="D6902" s="1352">
        <v>19089.02</v>
      </c>
    </row>
    <row r="6903" spans="1:4" s="977" customFormat="1" ht="18" customHeight="1" x14ac:dyDescent="0.2">
      <c r="A6903" s="1351" t="s">
        <v>20267</v>
      </c>
      <c r="B6903" s="1244" t="s">
        <v>5601</v>
      </c>
      <c r="C6903" s="1244" t="s">
        <v>20263</v>
      </c>
      <c r="D6903" s="1352">
        <v>19089.02</v>
      </c>
    </row>
    <row r="6904" spans="1:4" s="977" customFormat="1" ht="18" customHeight="1" x14ac:dyDescent="0.2">
      <c r="A6904" s="1351" t="s">
        <v>20268</v>
      </c>
      <c r="B6904" s="1244" t="s">
        <v>5601</v>
      </c>
      <c r="C6904" s="1244" t="s">
        <v>20263</v>
      </c>
      <c r="D6904" s="1352">
        <v>19089.02</v>
      </c>
    </row>
    <row r="6905" spans="1:4" s="977" customFormat="1" ht="18" customHeight="1" x14ac:dyDescent="0.2">
      <c r="A6905" s="1351" t="s">
        <v>20269</v>
      </c>
      <c r="B6905" s="1244" t="s">
        <v>5601</v>
      </c>
      <c r="C6905" s="1244" t="s">
        <v>20263</v>
      </c>
      <c r="D6905" s="1352">
        <v>19089.02</v>
      </c>
    </row>
    <row r="6906" spans="1:4" s="977" customFormat="1" ht="18" customHeight="1" x14ac:dyDescent="0.2">
      <c r="A6906" s="1351" t="s">
        <v>20270</v>
      </c>
      <c r="B6906" s="1244" t="s">
        <v>5601</v>
      </c>
      <c r="C6906" s="1244" t="s">
        <v>20263</v>
      </c>
      <c r="D6906" s="1352">
        <v>19089.02</v>
      </c>
    </row>
    <row r="6907" spans="1:4" s="977" customFormat="1" ht="18" customHeight="1" x14ac:dyDescent="0.2">
      <c r="A6907" s="1351" t="s">
        <v>20271</v>
      </c>
      <c r="B6907" s="1244" t="s">
        <v>20272</v>
      </c>
      <c r="C6907" s="1244" t="s">
        <v>20273</v>
      </c>
      <c r="D6907" s="1352">
        <v>20595.8</v>
      </c>
    </row>
    <row r="6908" spans="1:4" s="977" customFormat="1" ht="18" customHeight="1" x14ac:dyDescent="0.2">
      <c r="A6908" s="1351" t="s">
        <v>20274</v>
      </c>
      <c r="B6908" s="1244" t="s">
        <v>20272</v>
      </c>
      <c r="C6908" s="1244" t="s">
        <v>20273</v>
      </c>
      <c r="D6908" s="1352">
        <v>20595.8</v>
      </c>
    </row>
    <row r="6909" spans="1:4" s="977" customFormat="1" ht="18" customHeight="1" x14ac:dyDescent="0.2">
      <c r="A6909" s="1351" t="s">
        <v>20275</v>
      </c>
      <c r="B6909" s="1244" t="s">
        <v>20272</v>
      </c>
      <c r="C6909" s="1244" t="s">
        <v>20273</v>
      </c>
      <c r="D6909" s="1352">
        <v>20595.8</v>
      </c>
    </row>
    <row r="6910" spans="1:4" s="977" customFormat="1" ht="18" customHeight="1" x14ac:dyDescent="0.2">
      <c r="A6910" s="1351" t="s">
        <v>20276</v>
      </c>
      <c r="B6910" s="1244" t="s">
        <v>20272</v>
      </c>
      <c r="C6910" s="1244" t="s">
        <v>20273</v>
      </c>
      <c r="D6910" s="1352">
        <v>20595.8</v>
      </c>
    </row>
    <row r="6911" spans="1:4" s="977" customFormat="1" ht="18" customHeight="1" x14ac:dyDescent="0.2">
      <c r="A6911" s="1351" t="s">
        <v>20277</v>
      </c>
      <c r="B6911" s="1244" t="s">
        <v>20272</v>
      </c>
      <c r="C6911" s="1244" t="s">
        <v>20273</v>
      </c>
      <c r="D6911" s="1352">
        <v>20595.8</v>
      </c>
    </row>
    <row r="6912" spans="1:4" s="977" customFormat="1" ht="18" customHeight="1" x14ac:dyDescent="0.2">
      <c r="A6912" s="1351" t="s">
        <v>20278</v>
      </c>
      <c r="B6912" s="1244" t="s">
        <v>8079</v>
      </c>
      <c r="C6912" s="1244" t="s">
        <v>20279</v>
      </c>
      <c r="D6912" s="1352">
        <v>18493.88</v>
      </c>
    </row>
    <row r="6913" spans="1:4" s="977" customFormat="1" ht="18" customHeight="1" x14ac:dyDescent="0.2">
      <c r="A6913" s="1351" t="s">
        <v>20280</v>
      </c>
      <c r="B6913" s="1244" t="s">
        <v>7510</v>
      </c>
      <c r="C6913" s="1244" t="s">
        <v>20281</v>
      </c>
      <c r="D6913" s="1352">
        <v>33986.6</v>
      </c>
    </row>
    <row r="6914" spans="1:4" s="977" customFormat="1" ht="18" customHeight="1" x14ac:dyDescent="0.2">
      <c r="A6914" s="1351" t="s">
        <v>20282</v>
      </c>
      <c r="B6914" s="1244" t="s">
        <v>11406</v>
      </c>
      <c r="C6914" s="1244" t="s">
        <v>20283</v>
      </c>
      <c r="D6914" s="1352">
        <v>55028.08</v>
      </c>
    </row>
    <row r="6915" spans="1:4" s="977" customFormat="1" ht="18" customHeight="1" x14ac:dyDescent="0.2">
      <c r="A6915" s="1351" t="s">
        <v>20284</v>
      </c>
      <c r="B6915" s="1244" t="s">
        <v>11406</v>
      </c>
      <c r="C6915" s="1244" t="s">
        <v>20283</v>
      </c>
      <c r="D6915" s="1352">
        <v>55028.08</v>
      </c>
    </row>
    <row r="6916" spans="1:4" s="977" customFormat="1" ht="18" customHeight="1" x14ac:dyDescent="0.2">
      <c r="A6916" s="1351" t="s">
        <v>11562</v>
      </c>
      <c r="B6916" s="1244" t="s">
        <v>11563</v>
      </c>
      <c r="C6916" s="1244" t="s">
        <v>11564</v>
      </c>
      <c r="D6916" s="1352">
        <v>21448.400000000001</v>
      </c>
    </row>
    <row r="6917" spans="1:4" s="977" customFormat="1" ht="18" customHeight="1" x14ac:dyDescent="0.2">
      <c r="A6917" s="1351" t="s">
        <v>11565</v>
      </c>
      <c r="B6917" s="1244" t="s">
        <v>11566</v>
      </c>
      <c r="C6917" s="1244" t="s">
        <v>20285</v>
      </c>
      <c r="D6917" s="1352">
        <v>23190.720000000001</v>
      </c>
    </row>
    <row r="6918" spans="1:4" s="977" customFormat="1" ht="18" customHeight="1" x14ac:dyDescent="0.2">
      <c r="A6918" s="1351" t="s">
        <v>20286</v>
      </c>
      <c r="B6918" s="1244" t="s">
        <v>5601</v>
      </c>
      <c r="C6918" s="1244" t="s">
        <v>20263</v>
      </c>
      <c r="D6918" s="1352">
        <v>19490.849999999999</v>
      </c>
    </row>
    <row r="6919" spans="1:4" s="977" customFormat="1" ht="18" customHeight="1" x14ac:dyDescent="0.2">
      <c r="A6919" s="1351" t="s">
        <v>20287</v>
      </c>
      <c r="B6919" s="1244" t="s">
        <v>5601</v>
      </c>
      <c r="C6919" s="1244" t="s">
        <v>20263</v>
      </c>
      <c r="D6919" s="1352">
        <v>19490.849999999999</v>
      </c>
    </row>
    <row r="6920" spans="1:4" s="977" customFormat="1" ht="18" customHeight="1" x14ac:dyDescent="0.2">
      <c r="A6920" s="1351" t="s">
        <v>20288</v>
      </c>
      <c r="B6920" s="1244" t="s">
        <v>5601</v>
      </c>
      <c r="C6920" s="1244" t="s">
        <v>20289</v>
      </c>
      <c r="D6920" s="1352">
        <v>13168.52</v>
      </c>
    </row>
    <row r="6921" spans="1:4" s="977" customFormat="1" ht="18" customHeight="1" x14ac:dyDescent="0.2">
      <c r="A6921" s="1351" t="s">
        <v>11567</v>
      </c>
      <c r="B6921" s="1244" t="s">
        <v>11568</v>
      </c>
      <c r="C6921" s="1244" t="s">
        <v>11569</v>
      </c>
      <c r="D6921" s="1352">
        <v>3436.5</v>
      </c>
    </row>
    <row r="6922" spans="1:4" s="977" customFormat="1" ht="18" customHeight="1" x14ac:dyDescent="0.2">
      <c r="A6922" s="1351" t="s">
        <v>11570</v>
      </c>
      <c r="B6922" s="1244" t="s">
        <v>11571</v>
      </c>
      <c r="C6922" s="1244" t="s">
        <v>20290</v>
      </c>
      <c r="D6922" s="1352">
        <v>44076.52</v>
      </c>
    </row>
    <row r="6923" spans="1:4" s="977" customFormat="1" ht="18" customHeight="1" x14ac:dyDescent="0.2">
      <c r="A6923" s="1351" t="s">
        <v>11572</v>
      </c>
      <c r="B6923" s="1244" t="s">
        <v>4285</v>
      </c>
      <c r="C6923" s="1244" t="s">
        <v>11438</v>
      </c>
      <c r="D6923" s="1352">
        <v>8118.84</v>
      </c>
    </row>
    <row r="6924" spans="1:4" s="977" customFormat="1" ht="18" customHeight="1" x14ac:dyDescent="0.2">
      <c r="A6924" s="1351" t="s">
        <v>11573</v>
      </c>
      <c r="B6924" s="1244" t="s">
        <v>4285</v>
      </c>
      <c r="C6924" s="1244" t="s">
        <v>11438</v>
      </c>
      <c r="D6924" s="1352">
        <v>8118.84</v>
      </c>
    </row>
    <row r="6925" spans="1:4" s="977" customFormat="1" ht="18" customHeight="1" x14ac:dyDescent="0.2">
      <c r="A6925" s="1351" t="s">
        <v>11574</v>
      </c>
      <c r="B6925" s="1244" t="s">
        <v>10854</v>
      </c>
      <c r="C6925" s="1244" t="s">
        <v>10855</v>
      </c>
      <c r="D6925" s="1352">
        <v>15043.92</v>
      </c>
    </row>
    <row r="6926" spans="1:4" s="977" customFormat="1" ht="18" customHeight="1" x14ac:dyDescent="0.2">
      <c r="A6926" s="1351" t="s">
        <v>11575</v>
      </c>
      <c r="B6926" s="1244" t="s">
        <v>11159</v>
      </c>
      <c r="C6926" s="1244" t="s">
        <v>11576</v>
      </c>
      <c r="D6926" s="1352">
        <v>8769.68</v>
      </c>
    </row>
    <row r="6927" spans="1:4" s="977" customFormat="1" ht="18" customHeight="1" x14ac:dyDescent="0.2">
      <c r="A6927" s="1351" t="s">
        <v>20291</v>
      </c>
      <c r="B6927" s="1244" t="s">
        <v>2054</v>
      </c>
      <c r="C6927" s="1245"/>
      <c r="D6927" s="1352">
        <v>3291.35</v>
      </c>
    </row>
    <row r="6928" spans="1:4" s="977" customFormat="1" ht="18" customHeight="1" x14ac:dyDescent="0.2">
      <c r="A6928" s="1351" t="s">
        <v>20292</v>
      </c>
      <c r="B6928" s="1244" t="s">
        <v>2054</v>
      </c>
      <c r="C6928" s="1245"/>
      <c r="D6928" s="1352">
        <v>3291.35</v>
      </c>
    </row>
    <row r="6929" spans="1:4" s="977" customFormat="1" ht="18" customHeight="1" x14ac:dyDescent="0.2">
      <c r="A6929" s="1351" t="s">
        <v>20293</v>
      </c>
      <c r="B6929" s="1244" t="s">
        <v>2054</v>
      </c>
      <c r="C6929" s="1245"/>
      <c r="D6929" s="1352">
        <v>3291.35</v>
      </c>
    </row>
    <row r="6930" spans="1:4" s="977" customFormat="1" ht="18" customHeight="1" x14ac:dyDescent="0.2">
      <c r="A6930" s="1351" t="s">
        <v>20294</v>
      </c>
      <c r="B6930" s="1244" t="s">
        <v>2054</v>
      </c>
      <c r="C6930" s="1245"/>
      <c r="D6930" s="1352">
        <v>3291.35</v>
      </c>
    </row>
    <row r="6931" spans="1:4" s="977" customFormat="1" ht="18" customHeight="1" x14ac:dyDescent="0.2">
      <c r="A6931" s="1351" t="s">
        <v>20295</v>
      </c>
      <c r="B6931" s="1244" t="s">
        <v>2054</v>
      </c>
      <c r="C6931" s="1245"/>
      <c r="D6931" s="1352">
        <v>3291.35</v>
      </c>
    </row>
    <row r="6932" spans="1:4" s="977" customFormat="1" ht="18" customHeight="1" x14ac:dyDescent="0.2">
      <c r="A6932" s="1351" t="s">
        <v>20296</v>
      </c>
      <c r="B6932" s="1244" t="s">
        <v>2054</v>
      </c>
      <c r="C6932" s="1245"/>
      <c r="D6932" s="1352">
        <v>3291.35</v>
      </c>
    </row>
    <row r="6933" spans="1:4" s="977" customFormat="1" ht="18" customHeight="1" x14ac:dyDescent="0.2">
      <c r="A6933" s="1351" t="s">
        <v>20297</v>
      </c>
      <c r="B6933" s="1244" t="s">
        <v>2054</v>
      </c>
      <c r="C6933" s="1245"/>
      <c r="D6933" s="1352">
        <v>3291.35</v>
      </c>
    </row>
    <row r="6934" spans="1:4" s="977" customFormat="1" ht="18" customHeight="1" x14ac:dyDescent="0.2">
      <c r="A6934" s="1351" t="s">
        <v>20298</v>
      </c>
      <c r="B6934" s="1244" t="s">
        <v>2054</v>
      </c>
      <c r="C6934" s="1245"/>
      <c r="D6934" s="1352">
        <v>3291.35</v>
      </c>
    </row>
    <row r="6935" spans="1:4" s="977" customFormat="1" ht="18" customHeight="1" x14ac:dyDescent="0.2">
      <c r="A6935" s="1351" t="s">
        <v>20299</v>
      </c>
      <c r="B6935" s="1244" t="s">
        <v>2054</v>
      </c>
      <c r="C6935" s="1245"/>
      <c r="D6935" s="1352">
        <v>3291.35</v>
      </c>
    </row>
    <row r="6936" spans="1:4" s="977" customFormat="1" ht="18" customHeight="1" x14ac:dyDescent="0.2">
      <c r="A6936" s="1351" t="s">
        <v>20300</v>
      </c>
      <c r="B6936" s="1244" t="s">
        <v>2054</v>
      </c>
      <c r="C6936" s="1245"/>
      <c r="D6936" s="1352">
        <v>3291.35</v>
      </c>
    </row>
    <row r="6937" spans="1:4" s="977" customFormat="1" ht="18" customHeight="1" x14ac:dyDescent="0.2">
      <c r="A6937" s="1351" t="s">
        <v>20301</v>
      </c>
      <c r="B6937" s="1244" t="s">
        <v>2054</v>
      </c>
      <c r="C6937" s="1245"/>
      <c r="D6937" s="1352">
        <v>3291.35</v>
      </c>
    </row>
    <row r="6938" spans="1:4" s="977" customFormat="1" ht="18" customHeight="1" x14ac:dyDescent="0.2">
      <c r="A6938" s="1351" t="s">
        <v>20302</v>
      </c>
      <c r="B6938" s="1244" t="s">
        <v>2054</v>
      </c>
      <c r="C6938" s="1245"/>
      <c r="D6938" s="1352">
        <v>3291.35</v>
      </c>
    </row>
    <row r="6939" spans="1:4" s="977" customFormat="1" ht="18" customHeight="1" x14ac:dyDescent="0.2">
      <c r="A6939" s="1351" t="s">
        <v>20303</v>
      </c>
      <c r="B6939" s="1244" t="s">
        <v>2054</v>
      </c>
      <c r="C6939" s="1245"/>
      <c r="D6939" s="1352">
        <v>3291.35</v>
      </c>
    </row>
    <row r="6940" spans="1:4" s="977" customFormat="1" ht="18" customHeight="1" x14ac:dyDescent="0.2">
      <c r="A6940" s="1351" t="s">
        <v>20304</v>
      </c>
      <c r="B6940" s="1244" t="s">
        <v>2054</v>
      </c>
      <c r="C6940" s="1245"/>
      <c r="D6940" s="1352">
        <v>3291.35</v>
      </c>
    </row>
    <row r="6941" spans="1:4" s="977" customFormat="1" ht="18" customHeight="1" x14ac:dyDescent="0.2">
      <c r="A6941" s="1351" t="s">
        <v>20305</v>
      </c>
      <c r="B6941" s="1244" t="s">
        <v>2054</v>
      </c>
      <c r="C6941" s="1245"/>
      <c r="D6941" s="1352">
        <v>3291.35</v>
      </c>
    </row>
    <row r="6942" spans="1:4" s="977" customFormat="1" ht="18" customHeight="1" x14ac:dyDescent="0.2">
      <c r="A6942" s="1351" t="s">
        <v>20306</v>
      </c>
      <c r="B6942" s="1244" t="s">
        <v>2054</v>
      </c>
      <c r="C6942" s="1245"/>
      <c r="D6942" s="1352">
        <v>3291.35</v>
      </c>
    </row>
    <row r="6943" spans="1:4" s="977" customFormat="1" ht="18" customHeight="1" x14ac:dyDescent="0.2">
      <c r="A6943" s="1351" t="s">
        <v>20307</v>
      </c>
      <c r="B6943" s="1244" t="s">
        <v>2054</v>
      </c>
      <c r="C6943" s="1245"/>
      <c r="D6943" s="1352">
        <v>3291.35</v>
      </c>
    </row>
    <row r="6944" spans="1:4" s="977" customFormat="1" ht="18" customHeight="1" x14ac:dyDescent="0.2">
      <c r="A6944" s="1351" t="s">
        <v>20308</v>
      </c>
      <c r="B6944" s="1244" t="s">
        <v>2054</v>
      </c>
      <c r="C6944" s="1245"/>
      <c r="D6944" s="1352">
        <v>3291.35</v>
      </c>
    </row>
    <row r="6945" spans="1:4" s="977" customFormat="1" ht="18" customHeight="1" x14ac:dyDescent="0.2">
      <c r="A6945" s="1351" t="s">
        <v>20309</v>
      </c>
      <c r="B6945" s="1244" t="s">
        <v>2054</v>
      </c>
      <c r="C6945" s="1245"/>
      <c r="D6945" s="1352">
        <v>3291.35</v>
      </c>
    </row>
    <row r="6946" spans="1:4" s="977" customFormat="1" ht="18" customHeight="1" x14ac:dyDescent="0.2">
      <c r="A6946" s="1351" t="s">
        <v>20310</v>
      </c>
      <c r="B6946" s="1244" t="s">
        <v>2054</v>
      </c>
      <c r="C6946" s="1245"/>
      <c r="D6946" s="1352">
        <v>3291.35</v>
      </c>
    </row>
    <row r="6947" spans="1:4" s="977" customFormat="1" ht="18" customHeight="1" x14ac:dyDescent="0.2">
      <c r="A6947" s="1351" t="s">
        <v>20311</v>
      </c>
      <c r="B6947" s="1244" t="s">
        <v>2054</v>
      </c>
      <c r="C6947" s="1245"/>
      <c r="D6947" s="1352">
        <v>3291.35</v>
      </c>
    </row>
    <row r="6948" spans="1:4" s="977" customFormat="1" ht="18" customHeight="1" x14ac:dyDescent="0.2">
      <c r="A6948" s="1351" t="s">
        <v>20312</v>
      </c>
      <c r="B6948" s="1244" t="s">
        <v>2054</v>
      </c>
      <c r="C6948" s="1245"/>
      <c r="D6948" s="1352">
        <v>3291.35</v>
      </c>
    </row>
    <row r="6949" spans="1:4" s="977" customFormat="1" ht="18" customHeight="1" x14ac:dyDescent="0.2">
      <c r="A6949" s="1351" t="s">
        <v>20313</v>
      </c>
      <c r="B6949" s="1244" t="s">
        <v>2054</v>
      </c>
      <c r="C6949" s="1245"/>
      <c r="D6949" s="1352">
        <v>3291.35</v>
      </c>
    </row>
    <row r="6950" spans="1:4" s="977" customFormat="1" ht="18" customHeight="1" x14ac:dyDescent="0.2">
      <c r="A6950" s="1351" t="s">
        <v>20314</v>
      </c>
      <c r="B6950" s="1244" t="s">
        <v>2054</v>
      </c>
      <c r="C6950" s="1245"/>
      <c r="D6950" s="1352">
        <v>3291.35</v>
      </c>
    </row>
    <row r="6951" spans="1:4" s="977" customFormat="1" ht="18" customHeight="1" x14ac:dyDescent="0.2">
      <c r="A6951" s="1351" t="s">
        <v>20315</v>
      </c>
      <c r="B6951" s="1244" t="s">
        <v>2054</v>
      </c>
      <c r="C6951" s="1245"/>
      <c r="D6951" s="1352">
        <v>3291.35</v>
      </c>
    </row>
    <row r="6952" spans="1:4" s="977" customFormat="1" ht="18" customHeight="1" x14ac:dyDescent="0.2">
      <c r="A6952" s="1351" t="s">
        <v>20316</v>
      </c>
      <c r="B6952" s="1244" t="s">
        <v>2054</v>
      </c>
      <c r="C6952" s="1245"/>
      <c r="D6952" s="1352">
        <v>3291.35</v>
      </c>
    </row>
    <row r="6953" spans="1:4" s="977" customFormat="1" ht="18" customHeight="1" x14ac:dyDescent="0.2">
      <c r="A6953" s="1351" t="s">
        <v>20317</v>
      </c>
      <c r="B6953" s="1244" t="s">
        <v>2054</v>
      </c>
      <c r="C6953" s="1245"/>
      <c r="D6953" s="1352">
        <v>3291.35</v>
      </c>
    </row>
    <row r="6954" spans="1:4" s="977" customFormat="1" ht="18" customHeight="1" x14ac:dyDescent="0.2">
      <c r="A6954" s="1351" t="s">
        <v>20318</v>
      </c>
      <c r="B6954" s="1244" t="s">
        <v>2054</v>
      </c>
      <c r="C6954" s="1245"/>
      <c r="D6954" s="1352">
        <v>3291.35</v>
      </c>
    </row>
    <row r="6955" spans="1:4" s="977" customFormat="1" ht="18" customHeight="1" x14ac:dyDescent="0.2">
      <c r="A6955" s="1351" t="s">
        <v>20319</v>
      </c>
      <c r="B6955" s="1244" t="s">
        <v>2054</v>
      </c>
      <c r="C6955" s="1245"/>
      <c r="D6955" s="1352">
        <v>3291.35</v>
      </c>
    </row>
    <row r="6956" spans="1:4" s="977" customFormat="1" ht="18" customHeight="1" x14ac:dyDescent="0.2">
      <c r="A6956" s="1351" t="s">
        <v>20320</v>
      </c>
      <c r="B6956" s="1244" t="s">
        <v>2054</v>
      </c>
      <c r="C6956" s="1245"/>
      <c r="D6956" s="1352">
        <v>3291.35</v>
      </c>
    </row>
    <row r="6957" spans="1:4" s="977" customFormat="1" ht="18" customHeight="1" x14ac:dyDescent="0.2">
      <c r="A6957" s="1351" t="s">
        <v>20321</v>
      </c>
      <c r="B6957" s="1244" t="s">
        <v>2054</v>
      </c>
      <c r="C6957" s="1245"/>
      <c r="D6957" s="1352">
        <v>3291.35</v>
      </c>
    </row>
    <row r="6958" spans="1:4" s="977" customFormat="1" ht="18" customHeight="1" x14ac:dyDescent="0.2">
      <c r="A6958" s="1351" t="s">
        <v>20322</v>
      </c>
      <c r="B6958" s="1244" t="s">
        <v>2054</v>
      </c>
      <c r="C6958" s="1245"/>
      <c r="D6958" s="1352">
        <v>3291.35</v>
      </c>
    </row>
    <row r="6959" spans="1:4" s="977" customFormat="1" ht="18" customHeight="1" x14ac:dyDescent="0.2">
      <c r="A6959" s="1351" t="s">
        <v>20323</v>
      </c>
      <c r="B6959" s="1244" t="s">
        <v>2054</v>
      </c>
      <c r="C6959" s="1245"/>
      <c r="D6959" s="1352">
        <v>3291.35</v>
      </c>
    </row>
    <row r="6960" spans="1:4" s="977" customFormat="1" ht="18" customHeight="1" x14ac:dyDescent="0.2">
      <c r="A6960" s="1351" t="s">
        <v>20324</v>
      </c>
      <c r="B6960" s="1244" t="s">
        <v>2054</v>
      </c>
      <c r="C6960" s="1245"/>
      <c r="D6960" s="1352">
        <v>3291.35</v>
      </c>
    </row>
    <row r="6961" spans="1:4" s="977" customFormat="1" ht="18" customHeight="1" x14ac:dyDescent="0.2">
      <c r="A6961" s="1351" t="s">
        <v>20325</v>
      </c>
      <c r="B6961" s="1244" t="s">
        <v>2054</v>
      </c>
      <c r="C6961" s="1245"/>
      <c r="D6961" s="1352">
        <v>3291.35</v>
      </c>
    </row>
    <row r="6962" spans="1:4" s="977" customFormat="1" ht="18" customHeight="1" x14ac:dyDescent="0.2">
      <c r="A6962" s="1351" t="s">
        <v>20326</v>
      </c>
      <c r="B6962" s="1244" t="s">
        <v>2054</v>
      </c>
      <c r="C6962" s="1245"/>
      <c r="D6962" s="1352">
        <v>3291.35</v>
      </c>
    </row>
    <row r="6963" spans="1:4" s="977" customFormat="1" ht="18" customHeight="1" x14ac:dyDescent="0.2">
      <c r="A6963" s="1351" t="s">
        <v>20327</v>
      </c>
      <c r="B6963" s="1244" t="s">
        <v>2054</v>
      </c>
      <c r="C6963" s="1245"/>
      <c r="D6963" s="1352">
        <v>3291.35</v>
      </c>
    </row>
    <row r="6964" spans="1:4" s="977" customFormat="1" ht="18" customHeight="1" x14ac:dyDescent="0.2">
      <c r="A6964" s="1351" t="s">
        <v>20328</v>
      </c>
      <c r="B6964" s="1244" t="s">
        <v>2054</v>
      </c>
      <c r="C6964" s="1245"/>
      <c r="D6964" s="1352">
        <v>3291.35</v>
      </c>
    </row>
    <row r="6965" spans="1:4" s="977" customFormat="1" ht="18" customHeight="1" x14ac:dyDescent="0.2">
      <c r="A6965" s="1351" t="s">
        <v>20329</v>
      </c>
      <c r="B6965" s="1244" t="s">
        <v>2054</v>
      </c>
      <c r="C6965" s="1245"/>
      <c r="D6965" s="1352">
        <v>3291.35</v>
      </c>
    </row>
    <row r="6966" spans="1:4" s="977" customFormat="1" ht="18" customHeight="1" x14ac:dyDescent="0.2">
      <c r="A6966" s="1351" t="s">
        <v>20330</v>
      </c>
      <c r="B6966" s="1244" t="s">
        <v>2054</v>
      </c>
      <c r="C6966" s="1245"/>
      <c r="D6966" s="1352">
        <v>3291.35</v>
      </c>
    </row>
    <row r="6967" spans="1:4" s="977" customFormat="1" ht="18" customHeight="1" x14ac:dyDescent="0.2">
      <c r="A6967" s="1351" t="s">
        <v>20331</v>
      </c>
      <c r="B6967" s="1244" t="s">
        <v>2054</v>
      </c>
      <c r="C6967" s="1245"/>
      <c r="D6967" s="1352">
        <v>3291.35</v>
      </c>
    </row>
    <row r="6968" spans="1:4" s="977" customFormat="1" ht="18" customHeight="1" x14ac:dyDescent="0.2">
      <c r="A6968" s="1351" t="s">
        <v>20332</v>
      </c>
      <c r="B6968" s="1244" t="s">
        <v>2054</v>
      </c>
      <c r="C6968" s="1245"/>
      <c r="D6968" s="1352">
        <v>3291.35</v>
      </c>
    </row>
    <row r="6969" spans="1:4" s="977" customFormat="1" ht="18" customHeight="1" x14ac:dyDescent="0.2">
      <c r="A6969" s="1351" t="s">
        <v>20333</v>
      </c>
      <c r="B6969" s="1244" t="s">
        <v>2054</v>
      </c>
      <c r="C6969" s="1245"/>
      <c r="D6969" s="1352">
        <v>3291.35</v>
      </c>
    </row>
    <row r="6970" spans="1:4" s="977" customFormat="1" ht="18" customHeight="1" x14ac:dyDescent="0.2">
      <c r="A6970" s="1351" t="s">
        <v>20334</v>
      </c>
      <c r="B6970" s="1244" t="s">
        <v>2054</v>
      </c>
      <c r="C6970" s="1245"/>
      <c r="D6970" s="1352">
        <v>3291.35</v>
      </c>
    </row>
    <row r="6971" spans="1:4" s="977" customFormat="1" ht="18" customHeight="1" x14ac:dyDescent="0.2">
      <c r="A6971" s="1351" t="s">
        <v>20335</v>
      </c>
      <c r="B6971" s="1244" t="s">
        <v>2054</v>
      </c>
      <c r="C6971" s="1245"/>
      <c r="D6971" s="1352">
        <v>3291.35</v>
      </c>
    </row>
    <row r="6972" spans="1:4" s="977" customFormat="1" ht="18" customHeight="1" x14ac:dyDescent="0.2">
      <c r="A6972" s="1351" t="s">
        <v>20336</v>
      </c>
      <c r="B6972" s="1244" t="s">
        <v>2054</v>
      </c>
      <c r="C6972" s="1245"/>
      <c r="D6972" s="1352">
        <v>3291.35</v>
      </c>
    </row>
    <row r="6973" spans="1:4" s="977" customFormat="1" ht="18" customHeight="1" x14ac:dyDescent="0.2">
      <c r="A6973" s="1351" t="s">
        <v>20337</v>
      </c>
      <c r="B6973" s="1244" t="s">
        <v>2054</v>
      </c>
      <c r="C6973" s="1245"/>
      <c r="D6973" s="1352">
        <v>3291.35</v>
      </c>
    </row>
    <row r="6974" spans="1:4" s="977" customFormat="1" ht="18" customHeight="1" x14ac:dyDescent="0.2">
      <c r="A6974" s="1351" t="s">
        <v>20338</v>
      </c>
      <c r="B6974" s="1244" t="s">
        <v>2054</v>
      </c>
      <c r="C6974" s="1245"/>
      <c r="D6974" s="1352">
        <v>3291.35</v>
      </c>
    </row>
    <row r="6975" spans="1:4" s="977" customFormat="1" ht="18" customHeight="1" x14ac:dyDescent="0.2">
      <c r="A6975" s="1351" t="s">
        <v>20339</v>
      </c>
      <c r="B6975" s="1244" t="s">
        <v>2054</v>
      </c>
      <c r="C6975" s="1245"/>
      <c r="D6975" s="1352">
        <v>3291.35</v>
      </c>
    </row>
    <row r="6976" spans="1:4" s="977" customFormat="1" ht="18" customHeight="1" x14ac:dyDescent="0.2">
      <c r="A6976" s="1351" t="s">
        <v>20340</v>
      </c>
      <c r="B6976" s="1244" t="s">
        <v>2054</v>
      </c>
      <c r="C6976" s="1245"/>
      <c r="D6976" s="1352">
        <v>3291.35</v>
      </c>
    </row>
    <row r="6977" spans="1:4" s="977" customFormat="1" ht="18" customHeight="1" x14ac:dyDescent="0.2">
      <c r="A6977" s="1351" t="s">
        <v>20341</v>
      </c>
      <c r="B6977" s="1244" t="s">
        <v>2054</v>
      </c>
      <c r="C6977" s="1245"/>
      <c r="D6977" s="1352">
        <v>3291.35</v>
      </c>
    </row>
    <row r="6978" spans="1:4" s="977" customFormat="1" ht="18" customHeight="1" x14ac:dyDescent="0.2">
      <c r="A6978" s="1351" t="s">
        <v>20342</v>
      </c>
      <c r="B6978" s="1244" t="s">
        <v>2054</v>
      </c>
      <c r="C6978" s="1245"/>
      <c r="D6978" s="1352">
        <v>3291.35</v>
      </c>
    </row>
    <row r="6979" spans="1:4" s="977" customFormat="1" ht="18" customHeight="1" x14ac:dyDescent="0.2">
      <c r="A6979" s="1351" t="s">
        <v>20343</v>
      </c>
      <c r="B6979" s="1244" t="s">
        <v>2054</v>
      </c>
      <c r="C6979" s="1245"/>
      <c r="D6979" s="1352">
        <v>3291.35</v>
      </c>
    </row>
    <row r="6980" spans="1:4" s="977" customFormat="1" ht="18" customHeight="1" x14ac:dyDescent="0.2">
      <c r="A6980" s="1351" t="s">
        <v>20344</v>
      </c>
      <c r="B6980" s="1244" t="s">
        <v>2054</v>
      </c>
      <c r="C6980" s="1245"/>
      <c r="D6980" s="1352">
        <v>3291.35</v>
      </c>
    </row>
    <row r="6981" spans="1:4" s="977" customFormat="1" ht="18" customHeight="1" x14ac:dyDescent="0.2">
      <c r="A6981" s="1351" t="s">
        <v>11577</v>
      </c>
      <c r="B6981" s="1244" t="s">
        <v>11560</v>
      </c>
      <c r="C6981" s="1244" t="s">
        <v>11561</v>
      </c>
      <c r="D6981" s="1352">
        <v>2560.38</v>
      </c>
    </row>
    <row r="6982" spans="1:4" s="977" customFormat="1" ht="18" customHeight="1" x14ac:dyDescent="0.2">
      <c r="A6982" s="1351" t="s">
        <v>20345</v>
      </c>
      <c r="B6982" s="1244" t="s">
        <v>2054</v>
      </c>
      <c r="C6982" s="1245"/>
      <c r="D6982" s="1352">
        <v>3291.35</v>
      </c>
    </row>
    <row r="6983" spans="1:4" s="977" customFormat="1" ht="18" customHeight="1" x14ac:dyDescent="0.2">
      <c r="A6983" s="1351" t="s">
        <v>20346</v>
      </c>
      <c r="B6983" s="1244" t="s">
        <v>2054</v>
      </c>
      <c r="C6983" s="1245"/>
      <c r="D6983" s="1352">
        <v>3291.35</v>
      </c>
    </row>
    <row r="6984" spans="1:4" s="977" customFormat="1" ht="18" customHeight="1" x14ac:dyDescent="0.2">
      <c r="A6984" s="1351" t="s">
        <v>20347</v>
      </c>
      <c r="B6984" s="1244" t="s">
        <v>2054</v>
      </c>
      <c r="C6984" s="1245"/>
      <c r="D6984" s="1352">
        <v>3291.35</v>
      </c>
    </row>
    <row r="6985" spans="1:4" s="977" customFormat="1" ht="18" customHeight="1" x14ac:dyDescent="0.2">
      <c r="A6985" s="1351" t="s">
        <v>20348</v>
      </c>
      <c r="B6985" s="1244" t="s">
        <v>2054</v>
      </c>
      <c r="C6985" s="1245"/>
      <c r="D6985" s="1352">
        <v>3291.35</v>
      </c>
    </row>
    <row r="6986" spans="1:4" s="977" customFormat="1" ht="18" customHeight="1" x14ac:dyDescent="0.2">
      <c r="A6986" s="1351" t="s">
        <v>20349</v>
      </c>
      <c r="B6986" s="1244" t="s">
        <v>20350</v>
      </c>
      <c r="C6986" s="1245"/>
      <c r="D6986" s="1352">
        <v>4167.0200000000004</v>
      </c>
    </row>
    <row r="6987" spans="1:4" s="977" customFormat="1" ht="18" customHeight="1" x14ac:dyDescent="0.2">
      <c r="A6987" s="1351" t="s">
        <v>20351</v>
      </c>
      <c r="B6987" s="1244" t="s">
        <v>20350</v>
      </c>
      <c r="C6987" s="1245"/>
      <c r="D6987" s="1352">
        <v>4167.0200000000004</v>
      </c>
    </row>
    <row r="6988" spans="1:4" s="977" customFormat="1" ht="18" customHeight="1" x14ac:dyDescent="0.2">
      <c r="A6988" s="1351" t="s">
        <v>20352</v>
      </c>
      <c r="B6988" s="1244" t="s">
        <v>20350</v>
      </c>
      <c r="C6988" s="1245"/>
      <c r="D6988" s="1352">
        <v>4167.0200000000004</v>
      </c>
    </row>
    <row r="6989" spans="1:4" s="977" customFormat="1" ht="18" customHeight="1" x14ac:dyDescent="0.2">
      <c r="A6989" s="1351" t="s">
        <v>20353</v>
      </c>
      <c r="B6989" s="1244" t="s">
        <v>20350</v>
      </c>
      <c r="C6989" s="1245"/>
      <c r="D6989" s="1352">
        <v>4167.0200000000004</v>
      </c>
    </row>
    <row r="6990" spans="1:4" s="977" customFormat="1" ht="18" customHeight="1" x14ac:dyDescent="0.2">
      <c r="A6990" s="1351" t="s">
        <v>20354</v>
      </c>
      <c r="B6990" s="1244" t="s">
        <v>20350</v>
      </c>
      <c r="C6990" s="1245"/>
      <c r="D6990" s="1352">
        <v>4167.0200000000004</v>
      </c>
    </row>
    <row r="6991" spans="1:4" s="977" customFormat="1" ht="18" customHeight="1" x14ac:dyDescent="0.2">
      <c r="A6991" s="1351" t="s">
        <v>20355</v>
      </c>
      <c r="B6991" s="1244" t="s">
        <v>20350</v>
      </c>
      <c r="C6991" s="1245"/>
      <c r="D6991" s="1352">
        <v>4167.0200000000004</v>
      </c>
    </row>
    <row r="6992" spans="1:4" s="977" customFormat="1" ht="18" customHeight="1" x14ac:dyDescent="0.2">
      <c r="A6992" s="1351" t="s">
        <v>20356</v>
      </c>
      <c r="B6992" s="1244" t="s">
        <v>20350</v>
      </c>
      <c r="C6992" s="1245"/>
      <c r="D6992" s="1352">
        <v>4167.0200000000004</v>
      </c>
    </row>
    <row r="6993" spans="1:4" s="977" customFormat="1" ht="18" customHeight="1" x14ac:dyDescent="0.2">
      <c r="A6993" s="1351" t="s">
        <v>11578</v>
      </c>
      <c r="B6993" s="1244" t="s">
        <v>11579</v>
      </c>
      <c r="C6993" s="1244" t="s">
        <v>11580</v>
      </c>
      <c r="D6993" s="1352">
        <v>2595.5300000000002</v>
      </c>
    </row>
    <row r="6994" spans="1:4" s="977" customFormat="1" ht="18" customHeight="1" x14ac:dyDescent="0.2">
      <c r="A6994" s="1351" t="s">
        <v>11581</v>
      </c>
      <c r="B6994" s="1244" t="s">
        <v>11579</v>
      </c>
      <c r="C6994" s="1244" t="s">
        <v>11580</v>
      </c>
      <c r="D6994" s="1352">
        <v>2595.5300000000002</v>
      </c>
    </row>
    <row r="6995" spans="1:4" s="977" customFormat="1" ht="18" customHeight="1" x14ac:dyDescent="0.2">
      <c r="A6995" s="1351" t="s">
        <v>11582</v>
      </c>
      <c r="B6995" s="1244" t="s">
        <v>11579</v>
      </c>
      <c r="C6995" s="1244" t="s">
        <v>11580</v>
      </c>
      <c r="D6995" s="1352">
        <v>2595.5300000000002</v>
      </c>
    </row>
    <row r="6996" spans="1:4" s="977" customFormat="1" ht="18" customHeight="1" x14ac:dyDescent="0.2">
      <c r="A6996" s="1351" t="s">
        <v>11583</v>
      </c>
      <c r="B6996" s="1244" t="s">
        <v>11579</v>
      </c>
      <c r="C6996" s="1244" t="s">
        <v>11580</v>
      </c>
      <c r="D6996" s="1352">
        <v>2595.5300000000002</v>
      </c>
    </row>
    <row r="6997" spans="1:4" s="977" customFormat="1" ht="18" customHeight="1" x14ac:dyDescent="0.2">
      <c r="A6997" s="1351" t="s">
        <v>11584</v>
      </c>
      <c r="B6997" s="1244" t="s">
        <v>11069</v>
      </c>
      <c r="C6997" s="1244" t="s">
        <v>11585</v>
      </c>
      <c r="D6997" s="1352">
        <v>2949</v>
      </c>
    </row>
    <row r="6998" spans="1:4" s="977" customFormat="1" ht="18" customHeight="1" x14ac:dyDescent="0.2">
      <c r="A6998" s="1351" t="s">
        <v>11586</v>
      </c>
      <c r="B6998" s="1244" t="s">
        <v>11587</v>
      </c>
      <c r="C6998" s="1244" t="s">
        <v>11588</v>
      </c>
      <c r="D6998" s="1352">
        <v>2888.4</v>
      </c>
    </row>
    <row r="6999" spans="1:4" s="977" customFormat="1" ht="18" customHeight="1" x14ac:dyDescent="0.2">
      <c r="A6999" s="1351" t="s">
        <v>11589</v>
      </c>
      <c r="B6999" s="1244" t="s">
        <v>141</v>
      </c>
      <c r="C6999" s="1244" t="s">
        <v>11590</v>
      </c>
      <c r="D6999" s="1352">
        <v>15633.9</v>
      </c>
    </row>
    <row r="7000" spans="1:4" s="977" customFormat="1" ht="18" customHeight="1" x14ac:dyDescent="0.2">
      <c r="A7000" s="1351" t="s">
        <v>11591</v>
      </c>
      <c r="B7000" s="1244" t="s">
        <v>20357</v>
      </c>
      <c r="C7000" s="1245"/>
      <c r="D7000" s="1352">
        <v>237842.33</v>
      </c>
    </row>
    <row r="7001" spans="1:4" s="977" customFormat="1" ht="18" customHeight="1" x14ac:dyDescent="0.2">
      <c r="A7001" s="1351" t="s">
        <v>11592</v>
      </c>
      <c r="B7001" s="1244" t="s">
        <v>20358</v>
      </c>
      <c r="C7001" s="1244" t="s">
        <v>11593</v>
      </c>
      <c r="D7001" s="1352">
        <v>15447.64</v>
      </c>
    </row>
    <row r="7002" spans="1:4" s="977" customFormat="1" ht="18" customHeight="1" x14ac:dyDescent="0.2">
      <c r="A7002" s="1351" t="s">
        <v>11594</v>
      </c>
      <c r="B7002" s="1244" t="s">
        <v>11595</v>
      </c>
      <c r="C7002" s="1244" t="s">
        <v>20359</v>
      </c>
      <c r="D7002" s="1352">
        <v>4090.98</v>
      </c>
    </row>
    <row r="7003" spans="1:4" s="977" customFormat="1" ht="18" customHeight="1" x14ac:dyDescent="0.2">
      <c r="A7003" s="1351" t="s">
        <v>11596</v>
      </c>
      <c r="B7003" s="1244" t="s">
        <v>11597</v>
      </c>
      <c r="C7003" s="1245"/>
      <c r="D7003" s="1352">
        <v>4240</v>
      </c>
    </row>
    <row r="7004" spans="1:4" s="977" customFormat="1" ht="18" customHeight="1" x14ac:dyDescent="0.2">
      <c r="A7004" s="1351" t="s">
        <v>11598</v>
      </c>
      <c r="B7004" s="1244" t="s">
        <v>11599</v>
      </c>
      <c r="C7004" s="1244" t="s">
        <v>11600</v>
      </c>
      <c r="D7004" s="1352">
        <v>193710</v>
      </c>
    </row>
    <row r="7005" spans="1:4" s="977" customFormat="1" ht="18" customHeight="1" x14ac:dyDescent="0.2">
      <c r="A7005" s="1351" t="s">
        <v>11601</v>
      </c>
      <c r="B7005" s="1244" t="s">
        <v>11599</v>
      </c>
      <c r="C7005" s="1244" t="s">
        <v>11600</v>
      </c>
      <c r="D7005" s="1352">
        <v>193710</v>
      </c>
    </row>
    <row r="7006" spans="1:4" s="977" customFormat="1" ht="18" customHeight="1" x14ac:dyDescent="0.2">
      <c r="A7006" s="1351" t="s">
        <v>11602</v>
      </c>
      <c r="B7006" s="1244" t="s">
        <v>4285</v>
      </c>
      <c r="C7006" s="1244" t="s">
        <v>11604</v>
      </c>
      <c r="D7006" s="1352">
        <v>8787</v>
      </c>
    </row>
    <row r="7007" spans="1:4" s="977" customFormat="1" ht="18" customHeight="1" x14ac:dyDescent="0.2">
      <c r="A7007" s="1351" t="s">
        <v>11603</v>
      </c>
      <c r="B7007" s="1244" t="s">
        <v>4285</v>
      </c>
      <c r="C7007" s="1244" t="s">
        <v>11604</v>
      </c>
      <c r="D7007" s="1352">
        <v>8787</v>
      </c>
    </row>
    <row r="7008" spans="1:4" s="977" customFormat="1" ht="18" customHeight="1" x14ac:dyDescent="0.2">
      <c r="A7008" s="1351" t="s">
        <v>11605</v>
      </c>
      <c r="B7008" s="1244" t="s">
        <v>4285</v>
      </c>
      <c r="C7008" s="1244" t="s">
        <v>11604</v>
      </c>
      <c r="D7008" s="1352">
        <v>8787</v>
      </c>
    </row>
    <row r="7009" spans="1:4" s="977" customFormat="1" ht="18" customHeight="1" x14ac:dyDescent="0.2">
      <c r="A7009" s="1351" t="s">
        <v>11606</v>
      </c>
      <c r="B7009" s="1244" t="s">
        <v>4285</v>
      </c>
      <c r="C7009" s="1244" t="s">
        <v>11604</v>
      </c>
      <c r="D7009" s="1352">
        <v>8787</v>
      </c>
    </row>
    <row r="7010" spans="1:4" s="977" customFormat="1" ht="18" customHeight="1" x14ac:dyDescent="0.2">
      <c r="A7010" s="1351" t="s">
        <v>11607</v>
      </c>
      <c r="B7010" s="1244" t="s">
        <v>4285</v>
      </c>
      <c r="C7010" s="1244" t="s">
        <v>11604</v>
      </c>
      <c r="D7010" s="1352">
        <v>8787</v>
      </c>
    </row>
    <row r="7011" spans="1:4" s="977" customFormat="1" ht="18" customHeight="1" x14ac:dyDescent="0.2">
      <c r="A7011" s="1351" t="s">
        <v>11608</v>
      </c>
      <c r="B7011" s="1244" t="s">
        <v>4285</v>
      </c>
      <c r="C7011" s="1244" t="s">
        <v>11604</v>
      </c>
      <c r="D7011" s="1352">
        <v>8787</v>
      </c>
    </row>
    <row r="7012" spans="1:4" s="977" customFormat="1" ht="18" customHeight="1" x14ac:dyDescent="0.2">
      <c r="A7012" s="1351" t="s">
        <v>11609</v>
      </c>
      <c r="B7012" s="1244" t="s">
        <v>4285</v>
      </c>
      <c r="C7012" s="1244" t="s">
        <v>11604</v>
      </c>
      <c r="D7012" s="1352">
        <v>8787</v>
      </c>
    </row>
    <row r="7013" spans="1:4" s="977" customFormat="1" ht="18" customHeight="1" x14ac:dyDescent="0.2">
      <c r="A7013" s="1351" t="s">
        <v>11610</v>
      </c>
      <c r="B7013" s="1244" t="s">
        <v>11611</v>
      </c>
      <c r="C7013" s="1244" t="s">
        <v>11612</v>
      </c>
      <c r="D7013" s="1352">
        <v>18495.04</v>
      </c>
    </row>
    <row r="7014" spans="1:4" s="977" customFormat="1" ht="18" customHeight="1" x14ac:dyDescent="0.2">
      <c r="A7014" s="1351" t="s">
        <v>11613</v>
      </c>
      <c r="B7014" s="1244" t="s">
        <v>11611</v>
      </c>
      <c r="C7014" s="1244" t="s">
        <v>11612</v>
      </c>
      <c r="D7014" s="1352">
        <v>18495.04</v>
      </c>
    </row>
    <row r="7015" spans="1:4" s="977" customFormat="1" ht="18" customHeight="1" x14ac:dyDescent="0.2">
      <c r="A7015" s="1351" t="s">
        <v>11614</v>
      </c>
      <c r="B7015" s="1244" t="s">
        <v>11611</v>
      </c>
      <c r="C7015" s="1244" t="s">
        <v>11612</v>
      </c>
      <c r="D7015" s="1352">
        <v>18495.04</v>
      </c>
    </row>
    <row r="7016" spans="1:4" s="977" customFormat="1" ht="18" customHeight="1" x14ac:dyDescent="0.2">
      <c r="A7016" s="1351" t="s">
        <v>11615</v>
      </c>
      <c r="B7016" s="1244" t="s">
        <v>11611</v>
      </c>
      <c r="C7016" s="1244" t="s">
        <v>11612</v>
      </c>
      <c r="D7016" s="1352">
        <v>18495.04</v>
      </c>
    </row>
    <row r="7017" spans="1:4" s="977" customFormat="1" ht="18" customHeight="1" x14ac:dyDescent="0.2">
      <c r="A7017" s="1351" t="s">
        <v>11616</v>
      </c>
      <c r="B7017" s="1244" t="s">
        <v>11611</v>
      </c>
      <c r="C7017" s="1244" t="s">
        <v>11612</v>
      </c>
      <c r="D7017" s="1352">
        <v>18495.04</v>
      </c>
    </row>
    <row r="7018" spans="1:4" s="977" customFormat="1" ht="18" customHeight="1" x14ac:dyDescent="0.2">
      <c r="A7018" s="1351" t="s">
        <v>11617</v>
      </c>
      <c r="B7018" s="1244" t="s">
        <v>11618</v>
      </c>
      <c r="C7018" s="1244" t="s">
        <v>20360</v>
      </c>
      <c r="D7018" s="1352">
        <v>6380</v>
      </c>
    </row>
    <row r="7019" spans="1:4" s="977" customFormat="1" ht="18" customHeight="1" x14ac:dyDescent="0.2">
      <c r="A7019" s="1351" t="s">
        <v>11619</v>
      </c>
      <c r="B7019" s="1244" t="s">
        <v>11620</v>
      </c>
      <c r="C7019" s="1244" t="s">
        <v>11621</v>
      </c>
      <c r="D7019" s="1352">
        <v>450541.68</v>
      </c>
    </row>
    <row r="7020" spans="1:4" s="977" customFormat="1" ht="18" customHeight="1" x14ac:dyDescent="0.2">
      <c r="A7020" s="1351" t="s">
        <v>20361</v>
      </c>
      <c r="B7020" s="1244" t="s">
        <v>11069</v>
      </c>
      <c r="C7020" s="1244" t="s">
        <v>20362</v>
      </c>
      <c r="D7020" s="1352">
        <v>3828</v>
      </c>
    </row>
    <row r="7021" spans="1:4" s="977" customFormat="1" ht="18" customHeight="1" x14ac:dyDescent="0.2">
      <c r="A7021" s="1351" t="s">
        <v>20363</v>
      </c>
      <c r="B7021" s="1244" t="s">
        <v>11069</v>
      </c>
      <c r="C7021" s="1244" t="s">
        <v>20362</v>
      </c>
      <c r="D7021" s="1352">
        <v>3828</v>
      </c>
    </row>
    <row r="7022" spans="1:4" s="977" customFormat="1" ht="18" customHeight="1" x14ac:dyDescent="0.2">
      <c r="A7022" s="1351" t="s">
        <v>20364</v>
      </c>
      <c r="B7022" s="1244" t="s">
        <v>11069</v>
      </c>
      <c r="C7022" s="1244" t="s">
        <v>20365</v>
      </c>
      <c r="D7022" s="1352">
        <v>2849.01</v>
      </c>
    </row>
    <row r="7023" spans="1:4" s="977" customFormat="1" ht="18" customHeight="1" x14ac:dyDescent="0.2">
      <c r="A7023" s="1351" t="s">
        <v>11622</v>
      </c>
      <c r="B7023" s="1244" t="s">
        <v>1419</v>
      </c>
      <c r="C7023" s="1244" t="s">
        <v>11328</v>
      </c>
      <c r="D7023" s="1352">
        <v>12649.7</v>
      </c>
    </row>
    <row r="7024" spans="1:4" s="977" customFormat="1" ht="18" customHeight="1" x14ac:dyDescent="0.2">
      <c r="A7024" s="1351" t="s">
        <v>20366</v>
      </c>
      <c r="B7024" s="1244" t="s">
        <v>20358</v>
      </c>
      <c r="C7024" s="1244" t="s">
        <v>11593</v>
      </c>
      <c r="D7024" s="1352">
        <v>15447.64</v>
      </c>
    </row>
    <row r="7025" spans="1:4" s="977" customFormat="1" ht="18" customHeight="1" x14ac:dyDescent="0.2">
      <c r="A7025" s="1351" t="s">
        <v>11623</v>
      </c>
      <c r="B7025" s="1244" t="s">
        <v>1419</v>
      </c>
      <c r="C7025" s="1244" t="s">
        <v>11328</v>
      </c>
      <c r="D7025" s="1352">
        <v>12649.7</v>
      </c>
    </row>
    <row r="7026" spans="1:4" s="977" customFormat="1" ht="18" customHeight="1" x14ac:dyDescent="0.2">
      <c r="A7026" s="1351" t="s">
        <v>20367</v>
      </c>
      <c r="B7026" s="1244" t="s">
        <v>20358</v>
      </c>
      <c r="C7026" s="1244" t="s">
        <v>11593</v>
      </c>
      <c r="D7026" s="1352">
        <v>15447.64</v>
      </c>
    </row>
    <row r="7027" spans="1:4" s="977" customFormat="1" ht="18" customHeight="1" x14ac:dyDescent="0.2">
      <c r="A7027" s="1351" t="s">
        <v>20368</v>
      </c>
      <c r="B7027" s="1244" t="s">
        <v>20358</v>
      </c>
      <c r="C7027" s="1244" t="s">
        <v>11593</v>
      </c>
      <c r="D7027" s="1352">
        <v>15447.64</v>
      </c>
    </row>
    <row r="7028" spans="1:4" s="977" customFormat="1" ht="18" customHeight="1" x14ac:dyDescent="0.2">
      <c r="A7028" s="1351" t="s">
        <v>20369</v>
      </c>
      <c r="B7028" s="1244" t="s">
        <v>20358</v>
      </c>
      <c r="C7028" s="1244" t="s">
        <v>11593</v>
      </c>
      <c r="D7028" s="1352">
        <v>15447.64</v>
      </c>
    </row>
    <row r="7029" spans="1:4" s="977" customFormat="1" ht="18" customHeight="1" x14ac:dyDescent="0.2">
      <c r="A7029" s="1351" t="s">
        <v>20370</v>
      </c>
      <c r="B7029" s="1244" t="s">
        <v>20358</v>
      </c>
      <c r="C7029" s="1244" t="s">
        <v>11593</v>
      </c>
      <c r="D7029" s="1352">
        <v>15447.64</v>
      </c>
    </row>
    <row r="7030" spans="1:4" s="977" customFormat="1" ht="18" customHeight="1" x14ac:dyDescent="0.2">
      <c r="A7030" s="1351" t="s">
        <v>20371</v>
      </c>
      <c r="B7030" s="1244" t="s">
        <v>20358</v>
      </c>
      <c r="C7030" s="1244" t="s">
        <v>11593</v>
      </c>
      <c r="D7030" s="1352">
        <v>15447.64</v>
      </c>
    </row>
    <row r="7031" spans="1:4" s="977" customFormat="1" ht="18" customHeight="1" x14ac:dyDescent="0.2">
      <c r="A7031" s="1351" t="s">
        <v>20372</v>
      </c>
      <c r="B7031" s="1244" t="s">
        <v>20358</v>
      </c>
      <c r="C7031" s="1244" t="s">
        <v>11593</v>
      </c>
      <c r="D7031" s="1352">
        <v>15447.64</v>
      </c>
    </row>
    <row r="7032" spans="1:4" s="977" customFormat="1" ht="18" customHeight="1" x14ac:dyDescent="0.2">
      <c r="A7032" s="1351" t="s">
        <v>20373</v>
      </c>
      <c r="B7032" s="1244" t="s">
        <v>20358</v>
      </c>
      <c r="C7032" s="1244" t="s">
        <v>11593</v>
      </c>
      <c r="D7032" s="1352">
        <v>15447.64</v>
      </c>
    </row>
    <row r="7033" spans="1:4" s="977" customFormat="1" ht="18" customHeight="1" x14ac:dyDescent="0.2">
      <c r="A7033" s="1351" t="s">
        <v>20374</v>
      </c>
      <c r="B7033" s="1244" t="s">
        <v>20358</v>
      </c>
      <c r="C7033" s="1244" t="s">
        <v>11593</v>
      </c>
      <c r="D7033" s="1352">
        <v>15447.64</v>
      </c>
    </row>
    <row r="7034" spans="1:4" s="977" customFormat="1" ht="18" customHeight="1" x14ac:dyDescent="0.2">
      <c r="A7034" s="1351" t="s">
        <v>20375</v>
      </c>
      <c r="B7034" s="1244" t="s">
        <v>20358</v>
      </c>
      <c r="C7034" s="1244" t="s">
        <v>11593</v>
      </c>
      <c r="D7034" s="1352">
        <v>15447.64</v>
      </c>
    </row>
    <row r="7035" spans="1:4" s="977" customFormat="1" ht="18" customHeight="1" x14ac:dyDescent="0.2">
      <c r="A7035" s="1351" t="s">
        <v>20376</v>
      </c>
      <c r="B7035" s="1244" t="s">
        <v>20358</v>
      </c>
      <c r="C7035" s="1244" t="s">
        <v>11593</v>
      </c>
      <c r="D7035" s="1352">
        <v>15447.64</v>
      </c>
    </row>
    <row r="7036" spans="1:4" s="977" customFormat="1" ht="18" customHeight="1" x14ac:dyDescent="0.2">
      <c r="A7036" s="1351" t="s">
        <v>20377</v>
      </c>
      <c r="B7036" s="1244" t="s">
        <v>3383</v>
      </c>
      <c r="C7036" s="1244" t="s">
        <v>20378</v>
      </c>
      <c r="D7036" s="1352">
        <v>26370.28</v>
      </c>
    </row>
    <row r="7037" spans="1:4" s="977" customFormat="1" ht="18" customHeight="1" x14ac:dyDescent="0.2">
      <c r="A7037" s="1351" t="s">
        <v>20379</v>
      </c>
      <c r="B7037" s="1244" t="s">
        <v>20380</v>
      </c>
      <c r="C7037" s="1245"/>
      <c r="D7037" s="1352">
        <v>165000</v>
      </c>
    </row>
    <row r="7038" spans="1:4" s="977" customFormat="1" ht="18" customHeight="1" x14ac:dyDescent="0.2">
      <c r="A7038" s="1351" t="s">
        <v>20381</v>
      </c>
      <c r="B7038" s="1244" t="s">
        <v>20380</v>
      </c>
      <c r="C7038" s="1245"/>
      <c r="D7038" s="1352">
        <v>165000</v>
      </c>
    </row>
    <row r="7039" spans="1:4" s="977" customFormat="1" ht="18" customHeight="1" x14ac:dyDescent="0.2">
      <c r="A7039" s="1351" t="s">
        <v>20382</v>
      </c>
      <c r="B7039" s="1244" t="s">
        <v>20383</v>
      </c>
      <c r="C7039" s="1245"/>
      <c r="D7039" s="1352">
        <v>21000</v>
      </c>
    </row>
    <row r="7040" spans="1:4" s="977" customFormat="1" ht="18" customHeight="1" x14ac:dyDescent="0.2">
      <c r="A7040" s="1351" t="s">
        <v>20384</v>
      </c>
      <c r="B7040" s="1244" t="s">
        <v>20383</v>
      </c>
      <c r="C7040" s="1245"/>
      <c r="D7040" s="1352">
        <v>21000</v>
      </c>
    </row>
    <row r="7041" spans="1:4" s="977" customFormat="1" ht="18" customHeight="1" x14ac:dyDescent="0.2">
      <c r="A7041" s="1351" t="s">
        <v>20385</v>
      </c>
      <c r="B7041" s="1244" t="s">
        <v>20386</v>
      </c>
      <c r="C7041" s="1245"/>
      <c r="D7041" s="1352">
        <v>60000</v>
      </c>
    </row>
    <row r="7042" spans="1:4" s="977" customFormat="1" ht="18" customHeight="1" x14ac:dyDescent="0.2">
      <c r="A7042" s="1351" t="s">
        <v>20387</v>
      </c>
      <c r="B7042" s="1244" t="s">
        <v>20388</v>
      </c>
      <c r="C7042" s="1245"/>
      <c r="D7042" s="1352">
        <v>60000</v>
      </c>
    </row>
    <row r="7043" spans="1:4" s="977" customFormat="1" ht="18" customHeight="1" x14ac:dyDescent="0.2">
      <c r="A7043" s="1351" t="s">
        <v>20389</v>
      </c>
      <c r="B7043" s="1244" t="s">
        <v>4727</v>
      </c>
      <c r="C7043" s="1244" t="s">
        <v>20390</v>
      </c>
      <c r="D7043" s="1352">
        <v>5267.85</v>
      </c>
    </row>
    <row r="7044" spans="1:4" s="977" customFormat="1" ht="18" customHeight="1" x14ac:dyDescent="0.2">
      <c r="A7044" s="1351" t="s">
        <v>20391</v>
      </c>
      <c r="B7044" s="1244" t="s">
        <v>4727</v>
      </c>
      <c r="C7044" s="1244" t="s">
        <v>20392</v>
      </c>
      <c r="D7044" s="1352">
        <v>5267.85</v>
      </c>
    </row>
    <row r="7045" spans="1:4" s="977" customFormat="1" ht="18" customHeight="1" x14ac:dyDescent="0.2">
      <c r="A7045" s="1351" t="s">
        <v>20393</v>
      </c>
      <c r="B7045" s="1244" t="s">
        <v>20394</v>
      </c>
      <c r="C7045" s="1244" t="s">
        <v>20395</v>
      </c>
      <c r="D7045" s="1352">
        <v>37356.639999999999</v>
      </c>
    </row>
    <row r="7046" spans="1:4" s="977" customFormat="1" ht="18" customHeight="1" x14ac:dyDescent="0.2">
      <c r="A7046" s="1351" t="s">
        <v>20396</v>
      </c>
      <c r="B7046" s="1244" t="s">
        <v>2054</v>
      </c>
      <c r="C7046" s="1244" t="s">
        <v>20397</v>
      </c>
      <c r="D7046" s="1352">
        <v>3544.38</v>
      </c>
    </row>
    <row r="7047" spans="1:4" s="977" customFormat="1" ht="18" customHeight="1" x14ac:dyDescent="0.2">
      <c r="A7047" s="1351" t="s">
        <v>20398</v>
      </c>
      <c r="B7047" s="1244" t="s">
        <v>2054</v>
      </c>
      <c r="C7047" s="1244" t="s">
        <v>20397</v>
      </c>
      <c r="D7047" s="1352">
        <v>3544.38</v>
      </c>
    </row>
    <row r="7048" spans="1:4" s="977" customFormat="1" ht="18" customHeight="1" x14ac:dyDescent="0.2">
      <c r="A7048" s="1351" t="s">
        <v>20399</v>
      </c>
      <c r="B7048" s="1244" t="s">
        <v>2054</v>
      </c>
      <c r="C7048" s="1244" t="s">
        <v>20397</v>
      </c>
      <c r="D7048" s="1352">
        <v>3544.38</v>
      </c>
    </row>
    <row r="7049" spans="1:4" s="977" customFormat="1" ht="18" customHeight="1" x14ac:dyDescent="0.2">
      <c r="A7049" s="1351" t="s">
        <v>20400</v>
      </c>
      <c r="B7049" s="1244" t="s">
        <v>2054</v>
      </c>
      <c r="C7049" s="1244" t="s">
        <v>20397</v>
      </c>
      <c r="D7049" s="1352">
        <v>3544.38</v>
      </c>
    </row>
    <row r="7050" spans="1:4" s="977" customFormat="1" ht="18" customHeight="1" x14ac:dyDescent="0.2">
      <c r="A7050" s="1351" t="s">
        <v>20401</v>
      </c>
      <c r="B7050" s="1244" t="s">
        <v>2054</v>
      </c>
      <c r="C7050" s="1244" t="s">
        <v>20397</v>
      </c>
      <c r="D7050" s="1352">
        <v>3544.38</v>
      </c>
    </row>
    <row r="7051" spans="1:4" s="977" customFormat="1" ht="18" customHeight="1" x14ac:dyDescent="0.2">
      <c r="A7051" s="1351" t="s">
        <v>20402</v>
      </c>
      <c r="B7051" s="1244" t="s">
        <v>2054</v>
      </c>
      <c r="C7051" s="1244" t="s">
        <v>20397</v>
      </c>
      <c r="D7051" s="1352">
        <v>3544.38</v>
      </c>
    </row>
    <row r="7052" spans="1:4" s="977" customFormat="1" ht="18" customHeight="1" x14ac:dyDescent="0.2">
      <c r="A7052" s="1351" t="s">
        <v>20403</v>
      </c>
      <c r="B7052" s="1244" t="s">
        <v>2054</v>
      </c>
      <c r="C7052" s="1244" t="s">
        <v>20397</v>
      </c>
      <c r="D7052" s="1352">
        <v>3544.38</v>
      </c>
    </row>
    <row r="7053" spans="1:4" s="977" customFormat="1" ht="18" customHeight="1" x14ac:dyDescent="0.2">
      <c r="A7053" s="1351" t="s">
        <v>20404</v>
      </c>
      <c r="B7053" s="1244" t="s">
        <v>2054</v>
      </c>
      <c r="C7053" s="1244" t="s">
        <v>20397</v>
      </c>
      <c r="D7053" s="1352">
        <v>3544.38</v>
      </c>
    </row>
    <row r="7054" spans="1:4" s="977" customFormat="1" ht="18" customHeight="1" x14ac:dyDescent="0.2">
      <c r="A7054" s="1351" t="s">
        <v>20405</v>
      </c>
      <c r="B7054" s="1244" t="s">
        <v>2054</v>
      </c>
      <c r="C7054" s="1244" t="s">
        <v>20397</v>
      </c>
      <c r="D7054" s="1352">
        <v>3544.38</v>
      </c>
    </row>
    <row r="7055" spans="1:4" s="977" customFormat="1" ht="18" customHeight="1" x14ac:dyDescent="0.2">
      <c r="A7055" s="1351" t="s">
        <v>20406</v>
      </c>
      <c r="B7055" s="1244" t="s">
        <v>2054</v>
      </c>
      <c r="C7055" s="1244" t="s">
        <v>20397</v>
      </c>
      <c r="D7055" s="1352">
        <v>3544.38</v>
      </c>
    </row>
    <row r="7056" spans="1:4" s="977" customFormat="1" ht="18" customHeight="1" x14ac:dyDescent="0.2">
      <c r="A7056" s="1351" t="s">
        <v>20407</v>
      </c>
      <c r="B7056" s="1244" t="s">
        <v>2054</v>
      </c>
      <c r="C7056" s="1244" t="s">
        <v>20397</v>
      </c>
      <c r="D7056" s="1352">
        <v>3544.38</v>
      </c>
    </row>
    <row r="7057" spans="1:4" s="977" customFormat="1" ht="18" customHeight="1" x14ac:dyDescent="0.2">
      <c r="A7057" s="1351" t="s">
        <v>20408</v>
      </c>
      <c r="B7057" s="1244" t="s">
        <v>2054</v>
      </c>
      <c r="C7057" s="1244" t="s">
        <v>20397</v>
      </c>
      <c r="D7057" s="1352">
        <v>3544.38</v>
      </c>
    </row>
    <row r="7058" spans="1:4" s="977" customFormat="1" ht="18" customHeight="1" x14ac:dyDescent="0.2">
      <c r="A7058" s="1351" t="s">
        <v>20409</v>
      </c>
      <c r="B7058" s="1244" t="s">
        <v>20410</v>
      </c>
      <c r="C7058" s="1244" t="s">
        <v>20411</v>
      </c>
      <c r="D7058" s="1352">
        <v>95070.84</v>
      </c>
    </row>
    <row r="7059" spans="1:4" s="977" customFormat="1" ht="18" customHeight="1" x14ac:dyDescent="0.2">
      <c r="A7059" s="1351" t="s">
        <v>20412</v>
      </c>
      <c r="B7059" s="1244" t="s">
        <v>20413</v>
      </c>
      <c r="C7059" s="1245"/>
      <c r="D7059" s="1352">
        <v>4043.76</v>
      </c>
    </row>
    <row r="7060" spans="1:4" s="977" customFormat="1" ht="18" customHeight="1" x14ac:dyDescent="0.2">
      <c r="A7060" s="1351" t="s">
        <v>20414</v>
      </c>
      <c r="B7060" s="1244" t="s">
        <v>20413</v>
      </c>
      <c r="C7060" s="1245"/>
      <c r="D7060" s="1352">
        <v>4043.76</v>
      </c>
    </row>
    <row r="7061" spans="1:4" s="977" customFormat="1" ht="18" customHeight="1" x14ac:dyDescent="0.2">
      <c r="A7061" s="1351" t="s">
        <v>20415</v>
      </c>
      <c r="B7061" s="1244" t="s">
        <v>20413</v>
      </c>
      <c r="C7061" s="1245"/>
      <c r="D7061" s="1352">
        <v>4043.76</v>
      </c>
    </row>
    <row r="7062" spans="1:4" s="977" customFormat="1" ht="18" customHeight="1" x14ac:dyDescent="0.2">
      <c r="A7062" s="1351" t="s">
        <v>20416</v>
      </c>
      <c r="B7062" s="1244" t="s">
        <v>20413</v>
      </c>
      <c r="C7062" s="1245"/>
      <c r="D7062" s="1352">
        <v>4043.76</v>
      </c>
    </row>
    <row r="7063" spans="1:4" s="977" customFormat="1" ht="18" customHeight="1" x14ac:dyDescent="0.2">
      <c r="A7063" s="1351" t="s">
        <v>20417</v>
      </c>
      <c r="B7063" s="1244" t="s">
        <v>20413</v>
      </c>
      <c r="C7063" s="1245"/>
      <c r="D7063" s="1352">
        <v>4043.76</v>
      </c>
    </row>
    <row r="7064" spans="1:4" s="977" customFormat="1" ht="18" customHeight="1" x14ac:dyDescent="0.2">
      <c r="A7064" s="1351" t="s">
        <v>20418</v>
      </c>
      <c r="B7064" s="1244" t="s">
        <v>20413</v>
      </c>
      <c r="C7064" s="1245"/>
      <c r="D7064" s="1352">
        <v>4043.76</v>
      </c>
    </row>
    <row r="7065" spans="1:4" s="977" customFormat="1" ht="18" customHeight="1" x14ac:dyDescent="0.2">
      <c r="A7065" s="1351" t="s">
        <v>20419</v>
      </c>
      <c r="B7065" s="1244" t="s">
        <v>20413</v>
      </c>
      <c r="C7065" s="1245"/>
      <c r="D7065" s="1352">
        <v>4043.76</v>
      </c>
    </row>
    <row r="7066" spans="1:4" s="977" customFormat="1" ht="18" customHeight="1" x14ac:dyDescent="0.2">
      <c r="A7066" s="1351" t="s">
        <v>20420</v>
      </c>
      <c r="B7066" s="1244" t="s">
        <v>20413</v>
      </c>
      <c r="C7066" s="1245"/>
      <c r="D7066" s="1352">
        <v>4043.76</v>
      </c>
    </row>
    <row r="7067" spans="1:4" s="977" customFormat="1" ht="18" customHeight="1" x14ac:dyDescent="0.2">
      <c r="A7067" s="1351" t="s">
        <v>20421</v>
      </c>
      <c r="B7067" s="1244" t="s">
        <v>20413</v>
      </c>
      <c r="C7067" s="1245"/>
      <c r="D7067" s="1352">
        <v>4043.76</v>
      </c>
    </row>
    <row r="7068" spans="1:4" s="977" customFormat="1" ht="18" customHeight="1" x14ac:dyDescent="0.2">
      <c r="A7068" s="1351" t="s">
        <v>20422</v>
      </c>
      <c r="B7068" s="1244" t="s">
        <v>20413</v>
      </c>
      <c r="C7068" s="1245"/>
      <c r="D7068" s="1352">
        <v>4043.76</v>
      </c>
    </row>
    <row r="7069" spans="1:4" s="977" customFormat="1" ht="18" customHeight="1" x14ac:dyDescent="0.2">
      <c r="A7069" s="1351" t="s">
        <v>20423</v>
      </c>
      <c r="B7069" s="1244" t="s">
        <v>20413</v>
      </c>
      <c r="C7069" s="1245"/>
      <c r="D7069" s="1352">
        <v>4043.76</v>
      </c>
    </row>
    <row r="7070" spans="1:4" s="977" customFormat="1" ht="18" customHeight="1" x14ac:dyDescent="0.2">
      <c r="A7070" s="1351" t="s">
        <v>20424</v>
      </c>
      <c r="B7070" s="1244" t="s">
        <v>20413</v>
      </c>
      <c r="C7070" s="1245"/>
      <c r="D7070" s="1352">
        <v>4043.76</v>
      </c>
    </row>
    <row r="7071" spans="1:4" s="977" customFormat="1" ht="18" customHeight="1" x14ac:dyDescent="0.2">
      <c r="A7071" s="1351" t="s">
        <v>20425</v>
      </c>
      <c r="B7071" s="1244" t="s">
        <v>20426</v>
      </c>
      <c r="C7071" s="1245"/>
      <c r="D7071" s="1352">
        <v>9033.5</v>
      </c>
    </row>
    <row r="7072" spans="1:4" s="977" customFormat="1" ht="18" customHeight="1" x14ac:dyDescent="0.2">
      <c r="A7072" s="1351" t="s">
        <v>20427</v>
      </c>
      <c r="B7072" s="1244" t="s">
        <v>20426</v>
      </c>
      <c r="C7072" s="1245"/>
      <c r="D7072" s="1352">
        <v>9033.5</v>
      </c>
    </row>
    <row r="7073" spans="1:4" s="977" customFormat="1" ht="18" customHeight="1" x14ac:dyDescent="0.2">
      <c r="A7073" s="1351" t="s">
        <v>20428</v>
      </c>
      <c r="B7073" s="1244" t="s">
        <v>20426</v>
      </c>
      <c r="C7073" s="1245"/>
      <c r="D7073" s="1352">
        <v>9033.5</v>
      </c>
    </row>
    <row r="7074" spans="1:4" s="977" customFormat="1" ht="18" customHeight="1" x14ac:dyDescent="0.2">
      <c r="A7074" s="1351" t="s">
        <v>11624</v>
      </c>
      <c r="B7074" s="1244" t="s">
        <v>3181</v>
      </c>
      <c r="C7074" s="1244" t="s">
        <v>3182</v>
      </c>
      <c r="D7074" s="1352">
        <v>1210.95</v>
      </c>
    </row>
    <row r="7075" spans="1:4" s="977" customFormat="1" ht="18" customHeight="1" x14ac:dyDescent="0.2">
      <c r="A7075" s="1351" t="s">
        <v>11625</v>
      </c>
      <c r="B7075" s="1244" t="s">
        <v>11560</v>
      </c>
      <c r="C7075" s="1244" t="s">
        <v>11561</v>
      </c>
      <c r="D7075" s="1352">
        <v>2560.38</v>
      </c>
    </row>
    <row r="7076" spans="1:4" s="977" customFormat="1" ht="18" customHeight="1" x14ac:dyDescent="0.2">
      <c r="A7076" s="1351" t="s">
        <v>20429</v>
      </c>
      <c r="B7076" s="1244" t="s">
        <v>20426</v>
      </c>
      <c r="C7076" s="1245"/>
      <c r="D7076" s="1352">
        <v>9033.5</v>
      </c>
    </row>
    <row r="7077" spans="1:4" s="977" customFormat="1" ht="18" customHeight="1" x14ac:dyDescent="0.2">
      <c r="A7077" s="1351" t="s">
        <v>20430</v>
      </c>
      <c r="B7077" s="1244" t="s">
        <v>20426</v>
      </c>
      <c r="C7077" s="1245"/>
      <c r="D7077" s="1352">
        <v>9033.5</v>
      </c>
    </row>
    <row r="7078" spans="1:4" s="977" customFormat="1" ht="18" customHeight="1" x14ac:dyDescent="0.2">
      <c r="A7078" s="1351" t="s">
        <v>20431</v>
      </c>
      <c r="B7078" s="1244" t="s">
        <v>20432</v>
      </c>
      <c r="C7078" s="1244" t="s">
        <v>20433</v>
      </c>
      <c r="D7078" s="1352">
        <v>3366.49</v>
      </c>
    </row>
    <row r="7079" spans="1:4" s="977" customFormat="1" ht="18" customHeight="1" x14ac:dyDescent="0.2">
      <c r="A7079" s="1351" t="s">
        <v>20434</v>
      </c>
      <c r="B7079" s="1244" t="s">
        <v>20432</v>
      </c>
      <c r="C7079" s="1244" t="s">
        <v>20433</v>
      </c>
      <c r="D7079" s="1352">
        <v>3366.49</v>
      </c>
    </row>
    <row r="7080" spans="1:4" s="977" customFormat="1" ht="18" customHeight="1" x14ac:dyDescent="0.2">
      <c r="A7080" s="1351" t="s">
        <v>20435</v>
      </c>
      <c r="B7080" s="1244" t="s">
        <v>20436</v>
      </c>
      <c r="C7080" s="1245"/>
      <c r="D7080" s="1352">
        <v>11553.95</v>
      </c>
    </row>
    <row r="7081" spans="1:4" s="977" customFormat="1" ht="18" customHeight="1" x14ac:dyDescent="0.2">
      <c r="A7081" s="1351" t="s">
        <v>20437</v>
      </c>
      <c r="B7081" s="1244" t="s">
        <v>20438</v>
      </c>
      <c r="C7081" s="1245"/>
      <c r="D7081" s="1352">
        <v>11553.95</v>
      </c>
    </row>
    <row r="7082" spans="1:4" s="977" customFormat="1" ht="18" customHeight="1" x14ac:dyDescent="0.2">
      <c r="A7082" s="1351" t="s">
        <v>20439</v>
      </c>
      <c r="B7082" s="1244" t="s">
        <v>20438</v>
      </c>
      <c r="C7082" s="1245"/>
      <c r="D7082" s="1352">
        <v>11553.95</v>
      </c>
    </row>
    <row r="7083" spans="1:4" s="977" customFormat="1" ht="18" customHeight="1" x14ac:dyDescent="0.2">
      <c r="A7083" s="1351" t="s">
        <v>20440</v>
      </c>
      <c r="B7083" s="1244" t="s">
        <v>20438</v>
      </c>
      <c r="C7083" s="1245"/>
      <c r="D7083" s="1352">
        <v>11553.95</v>
      </c>
    </row>
    <row r="7084" spans="1:4" s="977" customFormat="1" ht="18" customHeight="1" x14ac:dyDescent="0.2">
      <c r="A7084" s="1351" t="s">
        <v>20441</v>
      </c>
      <c r="B7084" s="1244" t="s">
        <v>20442</v>
      </c>
      <c r="C7084" s="1244" t="s">
        <v>20443</v>
      </c>
      <c r="D7084" s="1352">
        <v>11650.39</v>
      </c>
    </row>
    <row r="7085" spans="1:4" s="977" customFormat="1" ht="18" customHeight="1" x14ac:dyDescent="0.2">
      <c r="A7085" s="1351" t="s">
        <v>20444</v>
      </c>
      <c r="B7085" s="1244" t="s">
        <v>20442</v>
      </c>
      <c r="C7085" s="1244" t="s">
        <v>20443</v>
      </c>
      <c r="D7085" s="1352">
        <v>11650.39</v>
      </c>
    </row>
    <row r="7086" spans="1:4" s="977" customFormat="1" ht="18" customHeight="1" x14ac:dyDescent="0.2">
      <c r="A7086" s="1351" t="s">
        <v>20445</v>
      </c>
      <c r="B7086" s="1244" t="s">
        <v>20442</v>
      </c>
      <c r="C7086" s="1244" t="s">
        <v>20443</v>
      </c>
      <c r="D7086" s="1352">
        <v>11650.39</v>
      </c>
    </row>
    <row r="7087" spans="1:4" s="977" customFormat="1" ht="18" customHeight="1" x14ac:dyDescent="0.2">
      <c r="A7087" s="1351" t="s">
        <v>20446</v>
      </c>
      <c r="B7087" s="1244" t="s">
        <v>20442</v>
      </c>
      <c r="C7087" s="1244" t="s">
        <v>20443</v>
      </c>
      <c r="D7087" s="1352">
        <v>11650.39</v>
      </c>
    </row>
    <row r="7088" spans="1:4" s="977" customFormat="1" ht="18" customHeight="1" x14ac:dyDescent="0.2">
      <c r="A7088" s="1351" t="s">
        <v>20447</v>
      </c>
      <c r="B7088" s="1244" t="s">
        <v>11406</v>
      </c>
      <c r="C7088" s="1244" t="s">
        <v>20283</v>
      </c>
      <c r="D7088" s="1352">
        <v>55028.08</v>
      </c>
    </row>
    <row r="7089" spans="1:4" s="977" customFormat="1" ht="18" customHeight="1" x14ac:dyDescent="0.2">
      <c r="A7089" s="1351" t="s">
        <v>20448</v>
      </c>
      <c r="B7089" s="1244" t="s">
        <v>11406</v>
      </c>
      <c r="C7089" s="1244" t="s">
        <v>20283</v>
      </c>
      <c r="D7089" s="1352">
        <v>55028.08</v>
      </c>
    </row>
    <row r="7090" spans="1:4" s="977" customFormat="1" ht="18" customHeight="1" x14ac:dyDescent="0.2">
      <c r="A7090" s="1351" t="s">
        <v>20449</v>
      </c>
      <c r="B7090" s="1244" t="s">
        <v>20450</v>
      </c>
      <c r="C7090" s="1244" t="s">
        <v>20451</v>
      </c>
      <c r="D7090" s="1352">
        <v>37522.519999999997</v>
      </c>
    </row>
    <row r="7091" spans="1:4" s="977" customFormat="1" ht="18" customHeight="1" x14ac:dyDescent="0.2">
      <c r="A7091" s="1351" t="s">
        <v>20452</v>
      </c>
      <c r="B7091" s="1244" t="s">
        <v>7952</v>
      </c>
      <c r="C7091" s="1244" t="s">
        <v>20453</v>
      </c>
      <c r="D7091" s="1352">
        <v>17360.560000000001</v>
      </c>
    </row>
    <row r="7092" spans="1:4" s="977" customFormat="1" ht="18" customHeight="1" x14ac:dyDescent="0.2">
      <c r="A7092" s="1351" t="s">
        <v>20454</v>
      </c>
      <c r="B7092" s="1244" t="s">
        <v>6389</v>
      </c>
      <c r="C7092" s="1244" t="s">
        <v>20455</v>
      </c>
      <c r="D7092" s="1352">
        <v>6667.83</v>
      </c>
    </row>
    <row r="7093" spans="1:4" s="977" customFormat="1" ht="18" customHeight="1" x14ac:dyDescent="0.2">
      <c r="A7093" s="1351" t="s">
        <v>20456</v>
      </c>
      <c r="B7093" s="1244" t="s">
        <v>6389</v>
      </c>
      <c r="C7093" s="1244" t="s">
        <v>20455</v>
      </c>
      <c r="D7093" s="1352">
        <v>6667.83</v>
      </c>
    </row>
    <row r="7094" spans="1:4" s="977" customFormat="1" ht="18" customHeight="1" x14ac:dyDescent="0.2">
      <c r="A7094" s="1351" t="s">
        <v>20457</v>
      </c>
      <c r="B7094" s="1244" t="s">
        <v>6389</v>
      </c>
      <c r="C7094" s="1244" t="s">
        <v>20455</v>
      </c>
      <c r="D7094" s="1352">
        <v>6667.83</v>
      </c>
    </row>
    <row r="7095" spans="1:4" s="977" customFormat="1" ht="18" customHeight="1" x14ac:dyDescent="0.2">
      <c r="A7095" s="1351" t="s">
        <v>20458</v>
      </c>
      <c r="B7095" s="1244" t="s">
        <v>6389</v>
      </c>
      <c r="C7095" s="1244" t="s">
        <v>20455</v>
      </c>
      <c r="D7095" s="1352">
        <v>6667.83</v>
      </c>
    </row>
    <row r="7096" spans="1:4" s="977" customFormat="1" ht="18" customHeight="1" x14ac:dyDescent="0.2">
      <c r="A7096" s="1351" t="s">
        <v>20459</v>
      </c>
      <c r="B7096" s="1244" t="s">
        <v>6389</v>
      </c>
      <c r="C7096" s="1244" t="s">
        <v>20455</v>
      </c>
      <c r="D7096" s="1352">
        <v>6667.83</v>
      </c>
    </row>
    <row r="7097" spans="1:4" s="977" customFormat="1" ht="18" customHeight="1" x14ac:dyDescent="0.2">
      <c r="A7097" s="1351" t="s">
        <v>20460</v>
      </c>
      <c r="B7097" s="1244" t="s">
        <v>6389</v>
      </c>
      <c r="C7097" s="1244" t="s">
        <v>20455</v>
      </c>
      <c r="D7097" s="1352">
        <v>6667.83</v>
      </c>
    </row>
    <row r="7098" spans="1:4" s="977" customFormat="1" ht="18" customHeight="1" x14ac:dyDescent="0.2">
      <c r="A7098" s="1351" t="s">
        <v>20461</v>
      </c>
      <c r="B7098" s="1244" t="s">
        <v>6389</v>
      </c>
      <c r="C7098" s="1244" t="s">
        <v>20455</v>
      </c>
      <c r="D7098" s="1352">
        <v>6667.83</v>
      </c>
    </row>
    <row r="7099" spans="1:4" s="977" customFormat="1" ht="18" customHeight="1" x14ac:dyDescent="0.2">
      <c r="A7099" s="1351" t="s">
        <v>20462</v>
      </c>
      <c r="B7099" s="1244" t="s">
        <v>6389</v>
      </c>
      <c r="C7099" s="1244" t="s">
        <v>20463</v>
      </c>
      <c r="D7099" s="1352">
        <v>6667.83</v>
      </c>
    </row>
    <row r="7100" spans="1:4" s="977" customFormat="1" ht="18" customHeight="1" x14ac:dyDescent="0.2">
      <c r="A7100" s="1351" t="s">
        <v>20464</v>
      </c>
      <c r="B7100" s="1244" t="s">
        <v>6389</v>
      </c>
      <c r="C7100" s="1244" t="s">
        <v>20463</v>
      </c>
      <c r="D7100" s="1352">
        <v>6667.83</v>
      </c>
    </row>
    <row r="7101" spans="1:4" s="977" customFormat="1" ht="18" customHeight="1" x14ac:dyDescent="0.2">
      <c r="A7101" s="1351" t="s">
        <v>20465</v>
      </c>
      <c r="B7101" s="1244" t="s">
        <v>6389</v>
      </c>
      <c r="C7101" s="1244" t="s">
        <v>20463</v>
      </c>
      <c r="D7101" s="1352">
        <v>6667.83</v>
      </c>
    </row>
    <row r="7102" spans="1:4" s="977" customFormat="1" ht="18" customHeight="1" x14ac:dyDescent="0.2">
      <c r="A7102" s="1351" t="s">
        <v>20466</v>
      </c>
      <c r="B7102" s="1244" t="s">
        <v>13275</v>
      </c>
      <c r="C7102" s="1245"/>
      <c r="D7102" s="1352">
        <v>6909.31</v>
      </c>
    </row>
    <row r="7103" spans="1:4" s="977" customFormat="1" ht="18" customHeight="1" x14ac:dyDescent="0.2">
      <c r="A7103" s="1351" t="s">
        <v>20467</v>
      </c>
      <c r="B7103" s="1244" t="s">
        <v>13275</v>
      </c>
      <c r="C7103" s="1245"/>
      <c r="D7103" s="1352">
        <v>6909.31</v>
      </c>
    </row>
    <row r="7104" spans="1:4" s="977" customFormat="1" ht="18" customHeight="1" x14ac:dyDescent="0.2">
      <c r="A7104" s="1351" t="s">
        <v>20468</v>
      </c>
      <c r="B7104" s="1244" t="s">
        <v>11406</v>
      </c>
      <c r="C7104" s="1245"/>
      <c r="D7104" s="1352">
        <v>35802.19</v>
      </c>
    </row>
    <row r="7105" spans="1:4" s="977" customFormat="1" ht="18" customHeight="1" x14ac:dyDescent="0.2">
      <c r="A7105" s="1351" t="s">
        <v>20469</v>
      </c>
      <c r="B7105" s="1244" t="s">
        <v>11406</v>
      </c>
      <c r="C7105" s="1245"/>
      <c r="D7105" s="1352">
        <v>35802.19</v>
      </c>
    </row>
    <row r="7106" spans="1:4" s="977" customFormat="1" ht="18" customHeight="1" x14ac:dyDescent="0.2">
      <c r="A7106" s="1351" t="s">
        <v>20470</v>
      </c>
      <c r="B7106" s="1244" t="s">
        <v>11406</v>
      </c>
      <c r="C7106" s="1245"/>
      <c r="D7106" s="1352">
        <v>9118.44</v>
      </c>
    </row>
    <row r="7107" spans="1:4" s="977" customFormat="1" ht="18" customHeight="1" x14ac:dyDescent="0.2">
      <c r="A7107" s="1351" t="s">
        <v>20471</v>
      </c>
      <c r="B7107" s="1244" t="s">
        <v>11406</v>
      </c>
      <c r="C7107" s="1245"/>
      <c r="D7107" s="1352">
        <v>9118.44</v>
      </c>
    </row>
    <row r="7108" spans="1:4" s="977" customFormat="1" ht="18" customHeight="1" x14ac:dyDescent="0.2">
      <c r="A7108" s="1351" t="s">
        <v>20472</v>
      </c>
      <c r="B7108" s="1244" t="s">
        <v>10921</v>
      </c>
      <c r="C7108" s="1244" t="s">
        <v>20197</v>
      </c>
      <c r="D7108" s="1352">
        <v>5280.53</v>
      </c>
    </row>
    <row r="7109" spans="1:4" s="977" customFormat="1" ht="18" customHeight="1" x14ac:dyDescent="0.2">
      <c r="A7109" s="1351" t="s">
        <v>20473</v>
      </c>
      <c r="B7109" s="1244" t="s">
        <v>7769</v>
      </c>
      <c r="C7109" s="1244" t="s">
        <v>20474</v>
      </c>
      <c r="D7109" s="1352">
        <v>13918.84</v>
      </c>
    </row>
    <row r="7110" spans="1:4" s="977" customFormat="1" ht="18" customHeight="1" x14ac:dyDescent="0.2">
      <c r="A7110" s="1351" t="s">
        <v>20475</v>
      </c>
      <c r="B7110" s="1244" t="s">
        <v>20476</v>
      </c>
      <c r="C7110" s="1245"/>
      <c r="D7110" s="1352">
        <v>14726.51</v>
      </c>
    </row>
    <row r="7111" spans="1:4" s="977" customFormat="1" ht="18" customHeight="1" x14ac:dyDescent="0.2">
      <c r="A7111" s="1351" t="s">
        <v>20477</v>
      </c>
      <c r="B7111" s="1244" t="s">
        <v>20478</v>
      </c>
      <c r="C7111" s="1244" t="s">
        <v>20479</v>
      </c>
      <c r="D7111" s="1352">
        <v>3126.15</v>
      </c>
    </row>
    <row r="7112" spans="1:4" s="977" customFormat="1" ht="18" customHeight="1" x14ac:dyDescent="0.2">
      <c r="A7112" s="1351" t="s">
        <v>20480</v>
      </c>
      <c r="B7112" s="1244" t="s">
        <v>11159</v>
      </c>
      <c r="C7112" s="1244" t="s">
        <v>20481</v>
      </c>
      <c r="D7112" s="1352">
        <v>9172.32</v>
      </c>
    </row>
    <row r="7113" spans="1:4" s="977" customFormat="1" ht="18" customHeight="1" x14ac:dyDescent="0.2">
      <c r="A7113" s="1351" t="s">
        <v>20482</v>
      </c>
      <c r="B7113" s="1244" t="s">
        <v>11159</v>
      </c>
      <c r="C7113" s="1244" t="s">
        <v>20481</v>
      </c>
      <c r="D7113" s="1352">
        <v>9172.32</v>
      </c>
    </row>
    <row r="7114" spans="1:4" s="977" customFormat="1" ht="18" customHeight="1" x14ac:dyDescent="0.2">
      <c r="A7114" s="1351" t="s">
        <v>20483</v>
      </c>
      <c r="B7114" s="1244" t="s">
        <v>11159</v>
      </c>
      <c r="C7114" s="1244" t="s">
        <v>20481</v>
      </c>
      <c r="D7114" s="1352">
        <v>9172.32</v>
      </c>
    </row>
    <row r="7115" spans="1:4" s="977" customFormat="1" ht="18" customHeight="1" x14ac:dyDescent="0.2">
      <c r="A7115" s="1351" t="s">
        <v>20484</v>
      </c>
      <c r="B7115" s="1244" t="s">
        <v>20485</v>
      </c>
      <c r="C7115" s="1245"/>
      <c r="D7115" s="1352">
        <v>17986.73</v>
      </c>
    </row>
    <row r="7116" spans="1:4" s="977" customFormat="1" ht="18" customHeight="1" x14ac:dyDescent="0.2">
      <c r="A7116" s="1351" t="s">
        <v>20486</v>
      </c>
      <c r="B7116" s="1244" t="s">
        <v>20487</v>
      </c>
      <c r="C7116" s="1245"/>
      <c r="D7116" s="1352">
        <v>12537.3</v>
      </c>
    </row>
    <row r="7117" spans="1:4" s="977" customFormat="1" ht="18" customHeight="1" x14ac:dyDescent="0.2">
      <c r="A7117" s="1351" t="s">
        <v>20488</v>
      </c>
      <c r="B7117" s="1244" t="s">
        <v>20489</v>
      </c>
      <c r="C7117" s="1244" t="s">
        <v>20490</v>
      </c>
      <c r="D7117" s="1352">
        <v>85544.5</v>
      </c>
    </row>
    <row r="7118" spans="1:4" s="977" customFormat="1" ht="18" customHeight="1" x14ac:dyDescent="0.2">
      <c r="A7118" s="1351" t="s">
        <v>20491</v>
      </c>
      <c r="B7118" s="1244" t="s">
        <v>20492</v>
      </c>
      <c r="C7118" s="1244" t="s">
        <v>20493</v>
      </c>
      <c r="D7118" s="1352">
        <v>33686.400000000001</v>
      </c>
    </row>
    <row r="7119" spans="1:4" s="977" customFormat="1" ht="18" customHeight="1" x14ac:dyDescent="0.2">
      <c r="A7119" s="1351" t="s">
        <v>20494</v>
      </c>
      <c r="B7119" s="1244" t="s">
        <v>20495</v>
      </c>
      <c r="C7119" s="1244" t="s">
        <v>20496</v>
      </c>
      <c r="D7119" s="1352">
        <v>27086</v>
      </c>
    </row>
    <row r="7120" spans="1:4" s="977" customFormat="1" ht="18" customHeight="1" x14ac:dyDescent="0.2">
      <c r="A7120" s="1351" t="s">
        <v>20497</v>
      </c>
      <c r="B7120" s="1244" t="s">
        <v>20495</v>
      </c>
      <c r="C7120" s="1244" t="s">
        <v>20496</v>
      </c>
      <c r="D7120" s="1352">
        <v>27086</v>
      </c>
    </row>
    <row r="7121" spans="1:4" s="977" customFormat="1" ht="18" customHeight="1" x14ac:dyDescent="0.2">
      <c r="A7121" s="1351" t="s">
        <v>20498</v>
      </c>
      <c r="B7121" s="1244" t="s">
        <v>141</v>
      </c>
      <c r="C7121" s="1245"/>
      <c r="D7121" s="1352">
        <v>12713.6</v>
      </c>
    </row>
    <row r="7122" spans="1:4" s="977" customFormat="1" ht="18" customHeight="1" x14ac:dyDescent="0.2">
      <c r="A7122" s="1351" t="s">
        <v>20499</v>
      </c>
      <c r="B7122" s="1244" t="s">
        <v>20500</v>
      </c>
      <c r="C7122" s="1244" t="s">
        <v>20501</v>
      </c>
      <c r="D7122" s="1352">
        <v>6341.72</v>
      </c>
    </row>
    <row r="7123" spans="1:4" s="977" customFormat="1" ht="18" customHeight="1" x14ac:dyDescent="0.2">
      <c r="A7123" s="1351" t="s">
        <v>20502</v>
      </c>
      <c r="B7123" s="1244" t="s">
        <v>20500</v>
      </c>
      <c r="C7123" s="1244" t="s">
        <v>20501</v>
      </c>
      <c r="D7123" s="1352">
        <v>6341.72</v>
      </c>
    </row>
    <row r="7124" spans="1:4" s="977" customFormat="1" ht="18" customHeight="1" x14ac:dyDescent="0.2">
      <c r="A7124" s="1351" t="s">
        <v>20503</v>
      </c>
      <c r="B7124" s="1244" t="s">
        <v>20500</v>
      </c>
      <c r="C7124" s="1244" t="s">
        <v>20501</v>
      </c>
      <c r="D7124" s="1352">
        <v>6341.72</v>
      </c>
    </row>
    <row r="7125" spans="1:4" s="977" customFormat="1" ht="18" customHeight="1" x14ac:dyDescent="0.2">
      <c r="A7125" s="1351" t="s">
        <v>20504</v>
      </c>
      <c r="B7125" s="1244" t="s">
        <v>20500</v>
      </c>
      <c r="C7125" s="1244" t="s">
        <v>20501</v>
      </c>
      <c r="D7125" s="1352">
        <v>6341.72</v>
      </c>
    </row>
    <row r="7126" spans="1:4" s="977" customFormat="1" ht="18" customHeight="1" x14ac:dyDescent="0.2">
      <c r="A7126" s="1351" t="s">
        <v>20505</v>
      </c>
      <c r="B7126" s="1244" t="s">
        <v>20500</v>
      </c>
      <c r="C7126" s="1244" t="s">
        <v>20501</v>
      </c>
      <c r="D7126" s="1352">
        <v>6341.72</v>
      </c>
    </row>
    <row r="7127" spans="1:4" s="977" customFormat="1" ht="18" customHeight="1" x14ac:dyDescent="0.2">
      <c r="A7127" s="1351" t="s">
        <v>20506</v>
      </c>
      <c r="B7127" s="1244" t="s">
        <v>20500</v>
      </c>
      <c r="C7127" s="1244" t="s">
        <v>20501</v>
      </c>
      <c r="D7127" s="1352">
        <v>6341.72</v>
      </c>
    </row>
    <row r="7128" spans="1:4" s="977" customFormat="1" ht="18" customHeight="1" x14ac:dyDescent="0.2">
      <c r="A7128" s="1351" t="s">
        <v>20507</v>
      </c>
      <c r="B7128" s="1244" t="s">
        <v>20500</v>
      </c>
      <c r="C7128" s="1244" t="s">
        <v>20501</v>
      </c>
      <c r="D7128" s="1352">
        <v>6341.72</v>
      </c>
    </row>
    <row r="7129" spans="1:4" s="977" customFormat="1" ht="18" customHeight="1" x14ac:dyDescent="0.2">
      <c r="A7129" s="1351" t="s">
        <v>20508</v>
      </c>
      <c r="B7129" s="1244" t="s">
        <v>20509</v>
      </c>
      <c r="C7129" s="1245"/>
      <c r="D7129" s="1352">
        <v>3093.72</v>
      </c>
    </row>
    <row r="7130" spans="1:4" s="977" customFormat="1" ht="18" customHeight="1" x14ac:dyDescent="0.2">
      <c r="A7130" s="1351" t="s">
        <v>20510</v>
      </c>
      <c r="B7130" s="1244" t="s">
        <v>20509</v>
      </c>
      <c r="C7130" s="1245"/>
      <c r="D7130" s="1352">
        <v>3093.72</v>
      </c>
    </row>
    <row r="7131" spans="1:4" s="977" customFormat="1" ht="18" customHeight="1" x14ac:dyDescent="0.2">
      <c r="A7131" s="1351" t="s">
        <v>20511</v>
      </c>
      <c r="B7131" s="1244" t="s">
        <v>20509</v>
      </c>
      <c r="C7131" s="1245"/>
      <c r="D7131" s="1352">
        <v>3093.72</v>
      </c>
    </row>
    <row r="7132" spans="1:4" s="977" customFormat="1" ht="18" customHeight="1" x14ac:dyDescent="0.2">
      <c r="A7132" s="1351" t="s">
        <v>20512</v>
      </c>
      <c r="B7132" s="1244" t="s">
        <v>20509</v>
      </c>
      <c r="C7132" s="1245"/>
      <c r="D7132" s="1352">
        <v>3093.72</v>
      </c>
    </row>
    <row r="7133" spans="1:4" s="977" customFormat="1" ht="18" customHeight="1" x14ac:dyDescent="0.2">
      <c r="A7133" s="1351" t="s">
        <v>20513</v>
      </c>
      <c r="B7133" s="1244" t="s">
        <v>20509</v>
      </c>
      <c r="C7133" s="1245"/>
      <c r="D7133" s="1352">
        <v>3093.72</v>
      </c>
    </row>
    <row r="7134" spans="1:4" s="977" customFormat="1" ht="18" customHeight="1" x14ac:dyDescent="0.2">
      <c r="A7134" s="1351" t="s">
        <v>20514</v>
      </c>
      <c r="B7134" s="1244" t="s">
        <v>20509</v>
      </c>
      <c r="C7134" s="1245"/>
      <c r="D7134" s="1352">
        <v>3093.72</v>
      </c>
    </row>
    <row r="7135" spans="1:4" s="977" customFormat="1" ht="18" customHeight="1" x14ac:dyDescent="0.2">
      <c r="A7135" s="1351" t="s">
        <v>20515</v>
      </c>
      <c r="B7135" s="1244" t="s">
        <v>20509</v>
      </c>
      <c r="C7135" s="1245"/>
      <c r="D7135" s="1352">
        <v>3093.72</v>
      </c>
    </row>
    <row r="7136" spans="1:4" s="977" customFormat="1" ht="18" customHeight="1" x14ac:dyDescent="0.2">
      <c r="A7136" s="1351" t="s">
        <v>20516</v>
      </c>
      <c r="B7136" s="1244" t="s">
        <v>20509</v>
      </c>
      <c r="C7136" s="1245"/>
      <c r="D7136" s="1352">
        <v>3093.72</v>
      </c>
    </row>
    <row r="7137" spans="1:4" s="977" customFormat="1" ht="18" customHeight="1" x14ac:dyDescent="0.2">
      <c r="A7137" s="1351" t="s">
        <v>20517</v>
      </c>
      <c r="B7137" s="1244" t="s">
        <v>20509</v>
      </c>
      <c r="C7137" s="1245"/>
      <c r="D7137" s="1352">
        <v>3093.72</v>
      </c>
    </row>
    <row r="7138" spans="1:4" s="977" customFormat="1" ht="18" customHeight="1" x14ac:dyDescent="0.2">
      <c r="A7138" s="1351" t="s">
        <v>20518</v>
      </c>
      <c r="B7138" s="1244" t="s">
        <v>20509</v>
      </c>
      <c r="C7138" s="1245"/>
      <c r="D7138" s="1352">
        <v>3093.72</v>
      </c>
    </row>
    <row r="7139" spans="1:4" s="977" customFormat="1" ht="18" customHeight="1" x14ac:dyDescent="0.2">
      <c r="A7139" s="1351" t="s">
        <v>20519</v>
      </c>
      <c r="B7139" s="1244" t="s">
        <v>20509</v>
      </c>
      <c r="C7139" s="1245"/>
      <c r="D7139" s="1352">
        <v>3093.72</v>
      </c>
    </row>
    <row r="7140" spans="1:4" s="977" customFormat="1" ht="18" customHeight="1" x14ac:dyDescent="0.2">
      <c r="A7140" s="1351" t="s">
        <v>20520</v>
      </c>
      <c r="B7140" s="1244" t="s">
        <v>20509</v>
      </c>
      <c r="C7140" s="1245"/>
      <c r="D7140" s="1352">
        <v>3093.72</v>
      </c>
    </row>
    <row r="7141" spans="1:4" s="977" customFormat="1" ht="18" customHeight="1" x14ac:dyDescent="0.2">
      <c r="A7141" s="1351" t="s">
        <v>20521</v>
      </c>
      <c r="B7141" s="1244" t="s">
        <v>20509</v>
      </c>
      <c r="C7141" s="1245"/>
      <c r="D7141" s="1352">
        <v>3093.72</v>
      </c>
    </row>
    <row r="7142" spans="1:4" s="977" customFormat="1" ht="18" customHeight="1" x14ac:dyDescent="0.2">
      <c r="A7142" s="1351" t="s">
        <v>20522</v>
      </c>
      <c r="B7142" s="1244" t="s">
        <v>20509</v>
      </c>
      <c r="C7142" s="1245"/>
      <c r="D7142" s="1352">
        <v>3093.72</v>
      </c>
    </row>
    <row r="7143" spans="1:4" s="977" customFormat="1" ht="18" customHeight="1" x14ac:dyDescent="0.2">
      <c r="A7143" s="1351" t="s">
        <v>20523</v>
      </c>
      <c r="B7143" s="1244" t="s">
        <v>20509</v>
      </c>
      <c r="C7143" s="1245"/>
      <c r="D7143" s="1352">
        <v>3093.72</v>
      </c>
    </row>
    <row r="7144" spans="1:4" s="977" customFormat="1" ht="18" customHeight="1" x14ac:dyDescent="0.2">
      <c r="A7144" s="1351" t="s">
        <v>20524</v>
      </c>
      <c r="B7144" s="1244" t="s">
        <v>20509</v>
      </c>
      <c r="C7144" s="1245"/>
      <c r="D7144" s="1352">
        <v>3093.72</v>
      </c>
    </row>
    <row r="7145" spans="1:4" s="977" customFormat="1" ht="18" customHeight="1" x14ac:dyDescent="0.2">
      <c r="A7145" s="1351" t="s">
        <v>20525</v>
      </c>
      <c r="B7145" s="1244" t="s">
        <v>20509</v>
      </c>
      <c r="C7145" s="1245"/>
      <c r="D7145" s="1352">
        <v>3093.72</v>
      </c>
    </row>
    <row r="7146" spans="1:4" s="977" customFormat="1" ht="18" customHeight="1" x14ac:dyDescent="0.2">
      <c r="A7146" s="1351" t="s">
        <v>20526</v>
      </c>
      <c r="B7146" s="1244" t="s">
        <v>20509</v>
      </c>
      <c r="C7146" s="1245"/>
      <c r="D7146" s="1352">
        <v>3093.72</v>
      </c>
    </row>
    <row r="7147" spans="1:4" s="977" customFormat="1" ht="18" customHeight="1" x14ac:dyDescent="0.2">
      <c r="A7147" s="1351" t="s">
        <v>20527</v>
      </c>
      <c r="B7147" s="1244" t="s">
        <v>20509</v>
      </c>
      <c r="C7147" s="1245"/>
      <c r="D7147" s="1352">
        <v>3093.72</v>
      </c>
    </row>
    <row r="7148" spans="1:4" s="977" customFormat="1" ht="18" customHeight="1" x14ac:dyDescent="0.2">
      <c r="A7148" s="1351" t="s">
        <v>20528</v>
      </c>
      <c r="B7148" s="1244" t="s">
        <v>20509</v>
      </c>
      <c r="C7148" s="1245"/>
      <c r="D7148" s="1352">
        <v>3093.72</v>
      </c>
    </row>
    <row r="7149" spans="1:4" s="977" customFormat="1" ht="18" customHeight="1" x14ac:dyDescent="0.2">
      <c r="A7149" s="1351" t="s">
        <v>20529</v>
      </c>
      <c r="B7149" s="1244" t="s">
        <v>20509</v>
      </c>
      <c r="C7149" s="1245"/>
      <c r="D7149" s="1352">
        <v>3093.72</v>
      </c>
    </row>
    <row r="7150" spans="1:4" s="977" customFormat="1" ht="18" customHeight="1" x14ac:dyDescent="0.2">
      <c r="A7150" s="1351" t="s">
        <v>20530</v>
      </c>
      <c r="B7150" s="1244" t="s">
        <v>20509</v>
      </c>
      <c r="C7150" s="1245"/>
      <c r="D7150" s="1352">
        <v>3093.72</v>
      </c>
    </row>
    <row r="7151" spans="1:4" s="977" customFormat="1" ht="18" customHeight="1" x14ac:dyDescent="0.2">
      <c r="A7151" s="1351" t="s">
        <v>20531</v>
      </c>
      <c r="B7151" s="1244" t="s">
        <v>20509</v>
      </c>
      <c r="C7151" s="1245"/>
      <c r="D7151" s="1352">
        <v>3093.72</v>
      </c>
    </row>
    <row r="7152" spans="1:4" s="977" customFormat="1" ht="18" customHeight="1" x14ac:dyDescent="0.2">
      <c r="A7152" s="1351" t="s">
        <v>20532</v>
      </c>
      <c r="B7152" s="1244" t="s">
        <v>20509</v>
      </c>
      <c r="C7152" s="1245"/>
      <c r="D7152" s="1352">
        <v>3093.72</v>
      </c>
    </row>
    <row r="7153" spans="1:4" s="977" customFormat="1" ht="18" customHeight="1" x14ac:dyDescent="0.2">
      <c r="A7153" s="1351" t="s">
        <v>20533</v>
      </c>
      <c r="B7153" s="1244" t="s">
        <v>20509</v>
      </c>
      <c r="C7153" s="1245"/>
      <c r="D7153" s="1352">
        <v>3093.72</v>
      </c>
    </row>
    <row r="7154" spans="1:4" s="977" customFormat="1" ht="18" customHeight="1" x14ac:dyDescent="0.2">
      <c r="A7154" s="1351" t="s">
        <v>20534</v>
      </c>
      <c r="B7154" s="1244" t="s">
        <v>20509</v>
      </c>
      <c r="C7154" s="1245"/>
      <c r="D7154" s="1352">
        <v>3093.72</v>
      </c>
    </row>
    <row r="7155" spans="1:4" s="977" customFormat="1" ht="18" customHeight="1" x14ac:dyDescent="0.2">
      <c r="A7155" s="1351" t="s">
        <v>20535</v>
      </c>
      <c r="B7155" s="1244" t="s">
        <v>20509</v>
      </c>
      <c r="C7155" s="1245"/>
      <c r="D7155" s="1352">
        <v>3093.72</v>
      </c>
    </row>
    <row r="7156" spans="1:4" s="977" customFormat="1" ht="18" customHeight="1" x14ac:dyDescent="0.2">
      <c r="A7156" s="1351" t="s">
        <v>20536</v>
      </c>
      <c r="B7156" s="1244" t="s">
        <v>20509</v>
      </c>
      <c r="C7156" s="1245"/>
      <c r="D7156" s="1352">
        <v>3093.72</v>
      </c>
    </row>
    <row r="7157" spans="1:4" s="977" customFormat="1" ht="18" customHeight="1" x14ac:dyDescent="0.2">
      <c r="A7157" s="1351" t="s">
        <v>20537</v>
      </c>
      <c r="B7157" s="1244" t="s">
        <v>20509</v>
      </c>
      <c r="C7157" s="1245"/>
      <c r="D7157" s="1352">
        <v>3093.72</v>
      </c>
    </row>
    <row r="7158" spans="1:4" s="977" customFormat="1" ht="18" customHeight="1" x14ac:dyDescent="0.2">
      <c r="A7158" s="1351" t="s">
        <v>20538</v>
      </c>
      <c r="B7158" s="1244" t="s">
        <v>20509</v>
      </c>
      <c r="C7158" s="1245"/>
      <c r="D7158" s="1352">
        <v>3093.72</v>
      </c>
    </row>
    <row r="7159" spans="1:4" s="977" customFormat="1" ht="18" customHeight="1" x14ac:dyDescent="0.2">
      <c r="A7159" s="1351" t="s">
        <v>20539</v>
      </c>
      <c r="B7159" s="1244" t="s">
        <v>20509</v>
      </c>
      <c r="C7159" s="1245"/>
      <c r="D7159" s="1352">
        <v>3093.72</v>
      </c>
    </row>
    <row r="7160" spans="1:4" s="977" customFormat="1" ht="18" customHeight="1" x14ac:dyDescent="0.2">
      <c r="A7160" s="1351" t="s">
        <v>20540</v>
      </c>
      <c r="B7160" s="1244" t="s">
        <v>20509</v>
      </c>
      <c r="C7160" s="1245"/>
      <c r="D7160" s="1352">
        <v>3093.72</v>
      </c>
    </row>
    <row r="7161" spans="1:4" s="977" customFormat="1" ht="18" customHeight="1" x14ac:dyDescent="0.2">
      <c r="A7161" s="1351" t="s">
        <v>20541</v>
      </c>
      <c r="B7161" s="1244" t="s">
        <v>20542</v>
      </c>
      <c r="C7161" s="1245"/>
      <c r="D7161" s="1352">
        <v>4176</v>
      </c>
    </row>
    <row r="7162" spans="1:4" s="977" customFormat="1" ht="18" customHeight="1" x14ac:dyDescent="0.2">
      <c r="A7162" s="1351" t="s">
        <v>20543</v>
      </c>
      <c r="B7162" s="1244" t="s">
        <v>20544</v>
      </c>
      <c r="C7162" s="1245"/>
      <c r="D7162" s="1352">
        <v>5104</v>
      </c>
    </row>
    <row r="7163" spans="1:4" s="977" customFormat="1" ht="18" customHeight="1" x14ac:dyDescent="0.2">
      <c r="A7163" s="1351" t="s">
        <v>20545</v>
      </c>
      <c r="B7163" s="1244" t="s">
        <v>20544</v>
      </c>
      <c r="C7163" s="1245"/>
      <c r="D7163" s="1352">
        <v>5104</v>
      </c>
    </row>
    <row r="7164" spans="1:4" s="977" customFormat="1" ht="18" customHeight="1" x14ac:dyDescent="0.2">
      <c r="A7164" s="1351" t="s">
        <v>20546</v>
      </c>
      <c r="B7164" s="1244" t="s">
        <v>20544</v>
      </c>
      <c r="C7164" s="1245"/>
      <c r="D7164" s="1352">
        <v>5104</v>
      </c>
    </row>
    <row r="7165" spans="1:4" s="977" customFormat="1" ht="18" customHeight="1" x14ac:dyDescent="0.2">
      <c r="A7165" s="1351" t="s">
        <v>20547</v>
      </c>
      <c r="B7165" s="1244" t="s">
        <v>20544</v>
      </c>
      <c r="C7165" s="1245"/>
      <c r="D7165" s="1352">
        <v>5104</v>
      </c>
    </row>
    <row r="7166" spans="1:4" s="977" customFormat="1" ht="18" customHeight="1" x14ac:dyDescent="0.2">
      <c r="A7166" s="1351" t="s">
        <v>20548</v>
      </c>
      <c r="B7166" s="1244" t="s">
        <v>20500</v>
      </c>
      <c r="C7166" s="1245"/>
      <c r="D7166" s="1352">
        <v>6341.72</v>
      </c>
    </row>
    <row r="7167" spans="1:4" s="977" customFormat="1" ht="18" customHeight="1" x14ac:dyDescent="0.2">
      <c r="A7167" s="1351" t="s">
        <v>20549</v>
      </c>
      <c r="B7167" s="1244" t="s">
        <v>20550</v>
      </c>
      <c r="C7167" s="1245"/>
      <c r="D7167" s="1352">
        <v>47947.44</v>
      </c>
    </row>
    <row r="7168" spans="1:4" s="977" customFormat="1" ht="18" customHeight="1" x14ac:dyDescent="0.2">
      <c r="A7168" s="1351" t="s">
        <v>20551</v>
      </c>
      <c r="B7168" s="1244" t="s">
        <v>9810</v>
      </c>
      <c r="C7168" s="1244" t="s">
        <v>20552</v>
      </c>
      <c r="D7168" s="1352">
        <v>34651.980000000003</v>
      </c>
    </row>
    <row r="7169" spans="1:4" s="977" customFormat="1" ht="18" customHeight="1" x14ac:dyDescent="0.2">
      <c r="A7169" s="1351" t="s">
        <v>20553</v>
      </c>
      <c r="B7169" s="1244" t="s">
        <v>10921</v>
      </c>
      <c r="C7169" s="1245"/>
      <c r="D7169" s="1352">
        <v>5280.53</v>
      </c>
    </row>
    <row r="7170" spans="1:4" s="977" customFormat="1" ht="18" customHeight="1" x14ac:dyDescent="0.2">
      <c r="A7170" s="1351" t="s">
        <v>20554</v>
      </c>
      <c r="B7170" s="1244" t="s">
        <v>1659</v>
      </c>
      <c r="C7170" s="1245"/>
      <c r="D7170" s="1352">
        <v>3208.56</v>
      </c>
    </row>
    <row r="7171" spans="1:4" s="977" customFormat="1" ht="18" customHeight="1" x14ac:dyDescent="0.2">
      <c r="A7171" s="1351" t="s">
        <v>20555</v>
      </c>
      <c r="B7171" s="1244" t="s">
        <v>20556</v>
      </c>
      <c r="C7171" s="1244" t="s">
        <v>20557</v>
      </c>
      <c r="D7171" s="1352">
        <v>6043.6</v>
      </c>
    </row>
    <row r="7172" spans="1:4" s="977" customFormat="1" ht="18" customHeight="1" x14ac:dyDescent="0.2">
      <c r="A7172" s="1351" t="s">
        <v>20558</v>
      </c>
      <c r="B7172" s="1244" t="s">
        <v>20559</v>
      </c>
      <c r="C7172" s="1244" t="s">
        <v>20560</v>
      </c>
      <c r="D7172" s="1352">
        <v>19041.13</v>
      </c>
    </row>
    <row r="7173" spans="1:4" s="977" customFormat="1" ht="18" customHeight="1" x14ac:dyDescent="0.2">
      <c r="A7173" s="1351" t="s">
        <v>20561</v>
      </c>
      <c r="B7173" s="1244" t="s">
        <v>4727</v>
      </c>
      <c r="C7173" s="1244" t="s">
        <v>9037</v>
      </c>
      <c r="D7173" s="1352">
        <v>4002</v>
      </c>
    </row>
    <row r="7174" spans="1:4" s="977" customFormat="1" ht="18" customHeight="1" x14ac:dyDescent="0.2">
      <c r="A7174" s="1351" t="s">
        <v>11626</v>
      </c>
      <c r="B7174" s="1244" t="s">
        <v>11560</v>
      </c>
      <c r="C7174" s="1244" t="s">
        <v>11561</v>
      </c>
      <c r="D7174" s="1352">
        <v>2560.38</v>
      </c>
    </row>
    <row r="7175" spans="1:4" s="977" customFormat="1" ht="18" customHeight="1" x14ac:dyDescent="0.2">
      <c r="A7175" s="1351" t="s">
        <v>20562</v>
      </c>
      <c r="B7175" s="1244" t="s">
        <v>1419</v>
      </c>
      <c r="C7175" s="1244" t="s">
        <v>20563</v>
      </c>
      <c r="D7175" s="1352">
        <v>10275.280000000001</v>
      </c>
    </row>
    <row r="7176" spans="1:4" s="977" customFormat="1" ht="18" customHeight="1" x14ac:dyDescent="0.2">
      <c r="A7176" s="1351" t="s">
        <v>20564</v>
      </c>
      <c r="B7176" s="1244" t="s">
        <v>1419</v>
      </c>
      <c r="C7176" s="1244" t="s">
        <v>20563</v>
      </c>
      <c r="D7176" s="1352">
        <v>10275.280000000001</v>
      </c>
    </row>
    <row r="7177" spans="1:4" s="977" customFormat="1" ht="18" customHeight="1" x14ac:dyDescent="0.2">
      <c r="A7177" s="1351" t="s">
        <v>20565</v>
      </c>
      <c r="B7177" s="1244" t="s">
        <v>4285</v>
      </c>
      <c r="C7177" s="1244" t="s">
        <v>20566</v>
      </c>
      <c r="D7177" s="1352">
        <v>8193.08</v>
      </c>
    </row>
    <row r="7178" spans="1:4" s="977" customFormat="1" ht="18" customHeight="1" x14ac:dyDescent="0.2">
      <c r="A7178" s="1351" t="s">
        <v>20567</v>
      </c>
      <c r="B7178" s="1244" t="s">
        <v>4285</v>
      </c>
      <c r="C7178" s="1244" t="s">
        <v>20566</v>
      </c>
      <c r="D7178" s="1352">
        <v>8193.08</v>
      </c>
    </row>
    <row r="7179" spans="1:4" s="977" customFormat="1" ht="18" customHeight="1" x14ac:dyDescent="0.2">
      <c r="A7179" s="1351" t="s">
        <v>20568</v>
      </c>
      <c r="B7179" s="1244" t="s">
        <v>4285</v>
      </c>
      <c r="C7179" s="1244" t="s">
        <v>20566</v>
      </c>
      <c r="D7179" s="1352">
        <v>8193.08</v>
      </c>
    </row>
    <row r="7180" spans="1:4" s="977" customFormat="1" ht="18" customHeight="1" x14ac:dyDescent="0.2">
      <c r="A7180" s="1351" t="s">
        <v>20569</v>
      </c>
      <c r="B7180" s="1244" t="s">
        <v>1419</v>
      </c>
      <c r="C7180" s="1244" t="s">
        <v>20570</v>
      </c>
      <c r="D7180" s="1352">
        <v>24315.919999999998</v>
      </c>
    </row>
    <row r="7181" spans="1:4" s="977" customFormat="1" ht="18" customHeight="1" x14ac:dyDescent="0.2">
      <c r="A7181" s="1351" t="s">
        <v>20571</v>
      </c>
      <c r="B7181" s="1244" t="s">
        <v>3383</v>
      </c>
      <c r="C7181" s="1244" t="s">
        <v>20572</v>
      </c>
      <c r="D7181" s="1352">
        <v>22019.119999999999</v>
      </c>
    </row>
    <row r="7182" spans="1:4" s="977" customFormat="1" ht="18" customHeight="1" x14ac:dyDescent="0.2">
      <c r="A7182" s="1351" t="s">
        <v>20573</v>
      </c>
      <c r="B7182" s="1244" t="s">
        <v>20574</v>
      </c>
      <c r="C7182" s="1245"/>
      <c r="D7182" s="1352">
        <v>33987.07</v>
      </c>
    </row>
    <row r="7183" spans="1:4" s="977" customFormat="1" ht="18" customHeight="1" x14ac:dyDescent="0.2">
      <c r="A7183" s="1351" t="s">
        <v>20575</v>
      </c>
      <c r="B7183" s="1244" t="s">
        <v>3383</v>
      </c>
      <c r="C7183" s="1245"/>
      <c r="D7183" s="1352">
        <v>35942.26</v>
      </c>
    </row>
    <row r="7184" spans="1:4" s="977" customFormat="1" ht="18" customHeight="1" x14ac:dyDescent="0.2">
      <c r="A7184" s="1351" t="s">
        <v>20576</v>
      </c>
      <c r="B7184" s="1244" t="s">
        <v>20577</v>
      </c>
      <c r="C7184" s="1245"/>
      <c r="D7184" s="1352">
        <v>5452</v>
      </c>
    </row>
    <row r="7185" spans="1:4" s="977" customFormat="1" ht="18" customHeight="1" x14ac:dyDescent="0.2">
      <c r="A7185" s="1351" t="s">
        <v>20578</v>
      </c>
      <c r="B7185" s="1244" t="s">
        <v>20579</v>
      </c>
      <c r="C7185" s="1245"/>
      <c r="D7185" s="1352">
        <v>6820.8</v>
      </c>
    </row>
    <row r="7186" spans="1:4" s="977" customFormat="1" ht="18" customHeight="1" x14ac:dyDescent="0.2">
      <c r="A7186" s="1351" t="s">
        <v>20580</v>
      </c>
      <c r="B7186" s="1244" t="s">
        <v>20579</v>
      </c>
      <c r="C7186" s="1245"/>
      <c r="D7186" s="1352">
        <v>6820.8</v>
      </c>
    </row>
    <row r="7187" spans="1:4" s="977" customFormat="1" ht="18" customHeight="1" x14ac:dyDescent="0.2">
      <c r="A7187" s="1351" t="s">
        <v>20581</v>
      </c>
      <c r="B7187" s="1244" t="s">
        <v>20582</v>
      </c>
      <c r="C7187" s="1245"/>
      <c r="D7187" s="1352">
        <v>3816.4</v>
      </c>
    </row>
    <row r="7188" spans="1:4" s="977" customFormat="1" ht="18" customHeight="1" x14ac:dyDescent="0.2">
      <c r="A7188" s="1351" t="s">
        <v>20583</v>
      </c>
      <c r="B7188" s="1244" t="s">
        <v>20582</v>
      </c>
      <c r="C7188" s="1245"/>
      <c r="D7188" s="1352">
        <v>3816.4</v>
      </c>
    </row>
    <row r="7189" spans="1:4" s="977" customFormat="1" ht="18" customHeight="1" x14ac:dyDescent="0.2">
      <c r="A7189" s="1351" t="s">
        <v>20584</v>
      </c>
      <c r="B7189" s="1244" t="s">
        <v>20582</v>
      </c>
      <c r="C7189" s="1245"/>
      <c r="D7189" s="1352">
        <v>3816.4</v>
      </c>
    </row>
    <row r="7190" spans="1:4" s="977" customFormat="1" ht="18" customHeight="1" x14ac:dyDescent="0.2">
      <c r="A7190" s="1351" t="s">
        <v>20585</v>
      </c>
      <c r="B7190" s="1244" t="s">
        <v>20582</v>
      </c>
      <c r="C7190" s="1245"/>
      <c r="D7190" s="1352">
        <v>3816.4</v>
      </c>
    </row>
    <row r="7191" spans="1:4" s="977" customFormat="1" ht="18" customHeight="1" x14ac:dyDescent="0.2">
      <c r="A7191" s="1351" t="s">
        <v>20586</v>
      </c>
      <c r="B7191" s="1244" t="s">
        <v>20582</v>
      </c>
      <c r="C7191" s="1245"/>
      <c r="D7191" s="1352">
        <v>3816.4</v>
      </c>
    </row>
    <row r="7192" spans="1:4" s="977" customFormat="1" ht="18" customHeight="1" x14ac:dyDescent="0.2">
      <c r="A7192" s="1351" t="s">
        <v>20587</v>
      </c>
      <c r="B7192" s="1244" t="s">
        <v>20582</v>
      </c>
      <c r="C7192" s="1245"/>
      <c r="D7192" s="1352">
        <v>3816.4</v>
      </c>
    </row>
    <row r="7193" spans="1:4" s="977" customFormat="1" ht="18" customHeight="1" x14ac:dyDescent="0.2">
      <c r="A7193" s="1351" t="s">
        <v>20588</v>
      </c>
      <c r="B7193" s="1244" t="s">
        <v>20582</v>
      </c>
      <c r="C7193" s="1245"/>
      <c r="D7193" s="1352">
        <v>3816.4</v>
      </c>
    </row>
    <row r="7194" spans="1:4" s="977" customFormat="1" ht="18" customHeight="1" x14ac:dyDescent="0.2">
      <c r="A7194" s="1351" t="s">
        <v>20589</v>
      </c>
      <c r="B7194" s="1244" t="s">
        <v>20582</v>
      </c>
      <c r="C7194" s="1245"/>
      <c r="D7194" s="1352">
        <v>3816.4</v>
      </c>
    </row>
    <row r="7195" spans="1:4" s="977" customFormat="1" ht="18" customHeight="1" x14ac:dyDescent="0.2">
      <c r="A7195" s="1351" t="s">
        <v>20590</v>
      </c>
      <c r="B7195" s="1244" t="s">
        <v>20582</v>
      </c>
      <c r="C7195" s="1245"/>
      <c r="D7195" s="1352">
        <v>3816.4</v>
      </c>
    </row>
    <row r="7196" spans="1:4" s="977" customFormat="1" ht="18" customHeight="1" x14ac:dyDescent="0.2">
      <c r="A7196" s="1351" t="s">
        <v>20591</v>
      </c>
      <c r="B7196" s="1244" t="s">
        <v>20582</v>
      </c>
      <c r="C7196" s="1245"/>
      <c r="D7196" s="1352">
        <v>3816.4</v>
      </c>
    </row>
    <row r="7197" spans="1:4" s="977" customFormat="1" ht="18" customHeight="1" x14ac:dyDescent="0.2">
      <c r="A7197" s="1351" t="s">
        <v>20592</v>
      </c>
      <c r="B7197" s="1244" t="s">
        <v>20582</v>
      </c>
      <c r="C7197" s="1245"/>
      <c r="D7197" s="1352">
        <v>3816.4</v>
      </c>
    </row>
    <row r="7198" spans="1:4" s="977" customFormat="1" ht="18" customHeight="1" x14ac:dyDescent="0.2">
      <c r="A7198" s="1351" t="s">
        <v>20593</v>
      </c>
      <c r="B7198" s="1244" t="s">
        <v>20594</v>
      </c>
      <c r="C7198" s="1245"/>
      <c r="D7198" s="1352">
        <v>8120</v>
      </c>
    </row>
    <row r="7199" spans="1:4" s="977" customFormat="1" ht="18" customHeight="1" x14ac:dyDescent="0.2">
      <c r="A7199" s="1351" t="s">
        <v>20595</v>
      </c>
      <c r="B7199" s="1244" t="s">
        <v>1419</v>
      </c>
      <c r="C7199" s="1244" t="s">
        <v>20596</v>
      </c>
      <c r="D7199" s="1352">
        <v>18939.900000000001</v>
      </c>
    </row>
    <row r="7200" spans="1:4" s="977" customFormat="1" ht="18" customHeight="1" x14ac:dyDescent="0.2">
      <c r="A7200" s="1351" t="s">
        <v>20597</v>
      </c>
      <c r="B7200" s="1244" t="s">
        <v>1419</v>
      </c>
      <c r="C7200" s="1244" t="s">
        <v>20596</v>
      </c>
      <c r="D7200" s="1352">
        <v>18939.900000000001</v>
      </c>
    </row>
    <row r="7201" spans="1:4" s="977" customFormat="1" ht="18" customHeight="1" x14ac:dyDescent="0.2">
      <c r="A7201" s="1351" t="s">
        <v>20598</v>
      </c>
      <c r="B7201" s="1244" t="s">
        <v>1419</v>
      </c>
      <c r="C7201" s="1244" t="s">
        <v>20596</v>
      </c>
      <c r="D7201" s="1352">
        <v>18939.900000000001</v>
      </c>
    </row>
    <row r="7202" spans="1:4" s="977" customFormat="1" ht="18" customHeight="1" x14ac:dyDescent="0.2">
      <c r="A7202" s="1351" t="s">
        <v>20599</v>
      </c>
      <c r="B7202" s="1244" t="s">
        <v>1419</v>
      </c>
      <c r="C7202" s="1244" t="s">
        <v>20596</v>
      </c>
      <c r="D7202" s="1352">
        <v>18939.900000000001</v>
      </c>
    </row>
    <row r="7203" spans="1:4" s="977" customFormat="1" ht="18" customHeight="1" x14ac:dyDescent="0.2">
      <c r="A7203" s="1351" t="s">
        <v>20600</v>
      </c>
      <c r="B7203" s="1244" t="s">
        <v>1419</v>
      </c>
      <c r="C7203" s="1244" t="s">
        <v>20596</v>
      </c>
      <c r="D7203" s="1352">
        <v>18939.900000000001</v>
      </c>
    </row>
    <row r="7204" spans="1:4" s="977" customFormat="1" ht="18" customHeight="1" x14ac:dyDescent="0.2">
      <c r="A7204" s="1351" t="s">
        <v>20601</v>
      </c>
      <c r="B7204" s="1244" t="s">
        <v>1659</v>
      </c>
      <c r="C7204" s="1244" t="s">
        <v>20602</v>
      </c>
      <c r="D7204" s="1352">
        <v>3345.84</v>
      </c>
    </row>
    <row r="7205" spans="1:4" s="977" customFormat="1" ht="18" customHeight="1" x14ac:dyDescent="0.2">
      <c r="A7205" s="1351" t="s">
        <v>20603</v>
      </c>
      <c r="B7205" s="1244" t="s">
        <v>1659</v>
      </c>
      <c r="C7205" s="1244" t="s">
        <v>20602</v>
      </c>
      <c r="D7205" s="1352">
        <v>3345.85</v>
      </c>
    </row>
    <row r="7206" spans="1:4" s="977" customFormat="1" ht="18" customHeight="1" x14ac:dyDescent="0.2">
      <c r="A7206" s="1351" t="s">
        <v>20604</v>
      </c>
      <c r="B7206" s="1244" t="s">
        <v>1659</v>
      </c>
      <c r="C7206" s="1244" t="s">
        <v>20602</v>
      </c>
      <c r="D7206" s="1352">
        <v>3345.85</v>
      </c>
    </row>
    <row r="7207" spans="1:4" s="977" customFormat="1" ht="18" customHeight="1" x14ac:dyDescent="0.2">
      <c r="A7207" s="1351" t="s">
        <v>20605</v>
      </c>
      <c r="B7207" s="1244" t="s">
        <v>1659</v>
      </c>
      <c r="C7207" s="1244" t="s">
        <v>20602</v>
      </c>
      <c r="D7207" s="1352">
        <v>3345.85</v>
      </c>
    </row>
    <row r="7208" spans="1:4" s="977" customFormat="1" ht="18" customHeight="1" x14ac:dyDescent="0.2">
      <c r="A7208" s="1351" t="s">
        <v>20606</v>
      </c>
      <c r="B7208" s="1244" t="s">
        <v>1659</v>
      </c>
      <c r="C7208" s="1244" t="s">
        <v>20602</v>
      </c>
      <c r="D7208" s="1352">
        <v>3345.85</v>
      </c>
    </row>
    <row r="7209" spans="1:4" s="977" customFormat="1" ht="18" customHeight="1" x14ac:dyDescent="0.2">
      <c r="A7209" s="1351" t="s">
        <v>20607</v>
      </c>
      <c r="B7209" s="1244" t="s">
        <v>20608</v>
      </c>
      <c r="C7209" s="1244" t="s">
        <v>20609</v>
      </c>
      <c r="D7209" s="1352">
        <v>10556</v>
      </c>
    </row>
    <row r="7210" spans="1:4" s="977" customFormat="1" ht="18" customHeight="1" x14ac:dyDescent="0.2">
      <c r="A7210" s="1351" t="s">
        <v>20610</v>
      </c>
      <c r="B7210" s="1244" t="s">
        <v>10921</v>
      </c>
      <c r="C7210" s="1244" t="s">
        <v>20197</v>
      </c>
      <c r="D7210" s="1352">
        <v>5254.8</v>
      </c>
    </row>
    <row r="7211" spans="1:4" s="977" customFormat="1" ht="18" customHeight="1" x14ac:dyDescent="0.2">
      <c r="A7211" s="1351" t="s">
        <v>20611</v>
      </c>
      <c r="B7211" s="1244" t="s">
        <v>3383</v>
      </c>
      <c r="C7211" s="1244" t="s">
        <v>20612</v>
      </c>
      <c r="D7211" s="1352">
        <v>16588</v>
      </c>
    </row>
    <row r="7212" spans="1:4" s="977" customFormat="1" ht="18" customHeight="1" x14ac:dyDescent="0.2">
      <c r="A7212" s="1351" t="s">
        <v>20613</v>
      </c>
      <c r="B7212" s="1244" t="s">
        <v>3383</v>
      </c>
      <c r="C7212" s="1244" t="s">
        <v>20614</v>
      </c>
      <c r="D7212" s="1352">
        <v>17658.66</v>
      </c>
    </row>
    <row r="7213" spans="1:4" s="977" customFormat="1" ht="18" customHeight="1" x14ac:dyDescent="0.2">
      <c r="A7213" s="1351" t="s">
        <v>20615</v>
      </c>
      <c r="B7213" s="1244" t="s">
        <v>20616</v>
      </c>
      <c r="C7213" s="1244" t="s">
        <v>20617</v>
      </c>
      <c r="D7213" s="1352">
        <v>27735.82</v>
      </c>
    </row>
    <row r="7214" spans="1:4" s="977" customFormat="1" ht="18" customHeight="1" x14ac:dyDescent="0.2">
      <c r="A7214" s="1351" t="s">
        <v>20618</v>
      </c>
      <c r="B7214" s="1244" t="s">
        <v>7510</v>
      </c>
      <c r="C7214" s="1244" t="s">
        <v>20619</v>
      </c>
      <c r="D7214" s="1352">
        <v>8857.1200000000008</v>
      </c>
    </row>
    <row r="7215" spans="1:4" s="977" customFormat="1" ht="18" customHeight="1" x14ac:dyDescent="0.2">
      <c r="A7215" s="1351" t="s">
        <v>20620</v>
      </c>
      <c r="B7215" s="1244" t="s">
        <v>11611</v>
      </c>
      <c r="C7215" s="1244" t="s">
        <v>20621</v>
      </c>
      <c r="D7215" s="1352">
        <v>18475.23</v>
      </c>
    </row>
    <row r="7216" spans="1:4" s="977" customFormat="1" ht="18" customHeight="1" x14ac:dyDescent="0.2">
      <c r="A7216" s="1351" t="s">
        <v>20622</v>
      </c>
      <c r="B7216" s="1244" t="s">
        <v>11611</v>
      </c>
      <c r="C7216" s="1244" t="s">
        <v>20621</v>
      </c>
      <c r="D7216" s="1352">
        <v>18475.23</v>
      </c>
    </row>
    <row r="7217" spans="1:4" s="977" customFormat="1" ht="18" customHeight="1" x14ac:dyDescent="0.2">
      <c r="A7217" s="1351" t="s">
        <v>20623</v>
      </c>
      <c r="B7217" s="1244" t="s">
        <v>7510</v>
      </c>
      <c r="C7217" s="1245"/>
      <c r="D7217" s="1352">
        <v>9213.24</v>
      </c>
    </row>
    <row r="7218" spans="1:4" s="977" customFormat="1" ht="18" customHeight="1" x14ac:dyDescent="0.2">
      <c r="A7218" s="1351" t="s">
        <v>20624</v>
      </c>
      <c r="B7218" s="1244" t="s">
        <v>20625</v>
      </c>
      <c r="C7218" s="1245"/>
      <c r="D7218" s="1352">
        <v>3779</v>
      </c>
    </row>
    <row r="7219" spans="1:4" s="977" customFormat="1" ht="18" customHeight="1" x14ac:dyDescent="0.2">
      <c r="A7219" s="1351" t="s">
        <v>20626</v>
      </c>
      <c r="B7219" s="1244" t="s">
        <v>4727</v>
      </c>
      <c r="C7219" s="1245"/>
      <c r="D7219" s="1352">
        <v>17160.240000000002</v>
      </c>
    </row>
    <row r="7220" spans="1:4" s="977" customFormat="1" ht="18" customHeight="1" x14ac:dyDescent="0.2">
      <c r="A7220" s="1351" t="s">
        <v>20627</v>
      </c>
      <c r="B7220" s="1244" t="s">
        <v>1659</v>
      </c>
      <c r="C7220" s="1245"/>
      <c r="D7220" s="1352">
        <v>5195.6400000000003</v>
      </c>
    </row>
    <row r="7221" spans="1:4" s="977" customFormat="1" ht="18" customHeight="1" x14ac:dyDescent="0.2">
      <c r="A7221" s="1351" t="s">
        <v>20628</v>
      </c>
      <c r="B7221" s="1244" t="s">
        <v>1419</v>
      </c>
      <c r="C7221" s="1245"/>
      <c r="D7221" s="1352">
        <v>28524.400000000001</v>
      </c>
    </row>
    <row r="7222" spans="1:4" s="977" customFormat="1" ht="18" customHeight="1" x14ac:dyDescent="0.2">
      <c r="A7222" s="1351" t="s">
        <v>20629</v>
      </c>
      <c r="B7222" s="1244" t="s">
        <v>20630</v>
      </c>
      <c r="C7222" s="1245"/>
      <c r="D7222" s="1352">
        <v>9164</v>
      </c>
    </row>
    <row r="7223" spans="1:4" s="977" customFormat="1" ht="18" customHeight="1" x14ac:dyDescent="0.2">
      <c r="A7223" s="1351" t="s">
        <v>20631</v>
      </c>
      <c r="B7223" s="1244" t="s">
        <v>20632</v>
      </c>
      <c r="C7223" s="1244" t="s">
        <v>20633</v>
      </c>
      <c r="D7223" s="1352">
        <v>13425.84</v>
      </c>
    </row>
    <row r="7224" spans="1:4" s="977" customFormat="1" ht="18" customHeight="1" x14ac:dyDescent="0.2">
      <c r="A7224" s="1351" t="s">
        <v>20634</v>
      </c>
      <c r="B7224" s="1244" t="s">
        <v>20632</v>
      </c>
      <c r="C7224" s="1244" t="s">
        <v>20633</v>
      </c>
      <c r="D7224" s="1352">
        <v>13425.84</v>
      </c>
    </row>
    <row r="7225" spans="1:4" s="977" customFormat="1" ht="18" customHeight="1" x14ac:dyDescent="0.2">
      <c r="A7225" s="1351" t="s">
        <v>20635</v>
      </c>
      <c r="B7225" s="1244" t="s">
        <v>20636</v>
      </c>
      <c r="C7225" s="1245"/>
      <c r="D7225" s="1352">
        <v>13979.29</v>
      </c>
    </row>
    <row r="7226" spans="1:4" s="977" customFormat="1" ht="18" customHeight="1" x14ac:dyDescent="0.2">
      <c r="A7226" s="1351" t="s">
        <v>20637</v>
      </c>
      <c r="B7226" s="1244" t="s">
        <v>20638</v>
      </c>
      <c r="C7226" s="1245"/>
      <c r="D7226" s="1352">
        <v>13979.29</v>
      </c>
    </row>
    <row r="7227" spans="1:4" s="977" customFormat="1" ht="18" customHeight="1" x14ac:dyDescent="0.2">
      <c r="A7227" s="1351" t="s">
        <v>20639</v>
      </c>
      <c r="B7227" s="1244" t="s">
        <v>20640</v>
      </c>
      <c r="C7227" s="1245"/>
      <c r="D7227" s="1352">
        <v>13979.29</v>
      </c>
    </row>
    <row r="7228" spans="1:4" s="977" customFormat="1" ht="18" customHeight="1" x14ac:dyDescent="0.2">
      <c r="A7228" s="1351" t="s">
        <v>20641</v>
      </c>
      <c r="B7228" s="1244" t="s">
        <v>20640</v>
      </c>
      <c r="C7228" s="1245"/>
      <c r="D7228" s="1352">
        <v>13979.29</v>
      </c>
    </row>
    <row r="7229" spans="1:4" s="977" customFormat="1" ht="18" customHeight="1" x14ac:dyDescent="0.2">
      <c r="A7229" s="1351" t="s">
        <v>20642</v>
      </c>
      <c r="B7229" s="1244" t="s">
        <v>20640</v>
      </c>
      <c r="C7229" s="1245"/>
      <c r="D7229" s="1352">
        <v>13979.29</v>
      </c>
    </row>
    <row r="7230" spans="1:4" s="977" customFormat="1" ht="18" customHeight="1" x14ac:dyDescent="0.2">
      <c r="A7230" s="1351" t="s">
        <v>20643</v>
      </c>
      <c r="B7230" s="1244" t="s">
        <v>20640</v>
      </c>
      <c r="C7230" s="1245"/>
      <c r="D7230" s="1352">
        <v>13979.29</v>
      </c>
    </row>
    <row r="7231" spans="1:4" s="977" customFormat="1" ht="18" customHeight="1" x14ac:dyDescent="0.2">
      <c r="A7231" s="1351" t="s">
        <v>20644</v>
      </c>
      <c r="B7231" s="1244" t="s">
        <v>20640</v>
      </c>
      <c r="C7231" s="1245"/>
      <c r="D7231" s="1352">
        <v>13979.29</v>
      </c>
    </row>
    <row r="7232" spans="1:4" s="977" customFormat="1" ht="18" customHeight="1" x14ac:dyDescent="0.2">
      <c r="A7232" s="1351" t="s">
        <v>20645</v>
      </c>
      <c r="B7232" s="1244" t="s">
        <v>20640</v>
      </c>
      <c r="C7232" s="1245"/>
      <c r="D7232" s="1352">
        <v>13979.29</v>
      </c>
    </row>
    <row r="7233" spans="1:4" s="977" customFormat="1" ht="18" customHeight="1" x14ac:dyDescent="0.2">
      <c r="A7233" s="1351" t="s">
        <v>20646</v>
      </c>
      <c r="B7233" s="1244" t="s">
        <v>20640</v>
      </c>
      <c r="C7233" s="1245"/>
      <c r="D7233" s="1352">
        <v>13979.29</v>
      </c>
    </row>
    <row r="7234" spans="1:4" s="977" customFormat="1" ht="18" customHeight="1" x14ac:dyDescent="0.2">
      <c r="A7234" s="1351" t="s">
        <v>20647</v>
      </c>
      <c r="B7234" s="1244" t="s">
        <v>20648</v>
      </c>
      <c r="C7234" s="1244" t="s">
        <v>20649</v>
      </c>
      <c r="D7234" s="1352">
        <v>10857.6</v>
      </c>
    </row>
    <row r="7235" spans="1:4" s="977" customFormat="1" ht="18" customHeight="1" x14ac:dyDescent="0.2">
      <c r="A7235" s="1351" t="s">
        <v>20650</v>
      </c>
      <c r="B7235" s="1244" t="s">
        <v>20651</v>
      </c>
      <c r="C7235" s="1245"/>
      <c r="D7235" s="1352">
        <v>10857.6</v>
      </c>
    </row>
    <row r="7236" spans="1:4" s="977" customFormat="1" ht="18" customHeight="1" x14ac:dyDescent="0.2">
      <c r="A7236" s="1351" t="s">
        <v>20652</v>
      </c>
      <c r="B7236" s="1244" t="s">
        <v>3383</v>
      </c>
      <c r="C7236" s="1245"/>
      <c r="D7236" s="1352">
        <v>6738.44</v>
      </c>
    </row>
    <row r="7237" spans="1:4" s="977" customFormat="1" ht="18" customHeight="1" x14ac:dyDescent="0.2">
      <c r="A7237" s="1351" t="s">
        <v>20653</v>
      </c>
      <c r="B7237" s="1244" t="s">
        <v>1419</v>
      </c>
      <c r="C7237" s="1245"/>
      <c r="D7237" s="1352">
        <v>54804.2</v>
      </c>
    </row>
    <row r="7238" spans="1:4" s="977" customFormat="1" ht="18" customHeight="1" x14ac:dyDescent="0.2">
      <c r="A7238" s="1351" t="s">
        <v>20654</v>
      </c>
      <c r="B7238" s="1244" t="s">
        <v>1659</v>
      </c>
      <c r="C7238" s="1245"/>
      <c r="D7238" s="1352">
        <v>5195.6400000000003</v>
      </c>
    </row>
    <row r="7239" spans="1:4" s="977" customFormat="1" ht="18" customHeight="1" x14ac:dyDescent="0.2">
      <c r="A7239" s="1351" t="s">
        <v>20655</v>
      </c>
      <c r="B7239" s="1244" t="s">
        <v>4285</v>
      </c>
      <c r="C7239" s="1245"/>
      <c r="D7239" s="1352">
        <v>11487.48</v>
      </c>
    </row>
    <row r="7240" spans="1:4" s="977" customFormat="1" ht="18" customHeight="1" x14ac:dyDescent="0.2">
      <c r="A7240" s="1351" t="s">
        <v>20656</v>
      </c>
      <c r="B7240" s="1244" t="s">
        <v>11490</v>
      </c>
      <c r="C7240" s="1244" t="s">
        <v>20657</v>
      </c>
      <c r="D7240" s="1352">
        <v>3474.2</v>
      </c>
    </row>
    <row r="7241" spans="1:4" s="977" customFormat="1" ht="18" customHeight="1" x14ac:dyDescent="0.2">
      <c r="A7241" s="1351" t="s">
        <v>20658</v>
      </c>
      <c r="B7241" s="1244" t="s">
        <v>11490</v>
      </c>
      <c r="C7241" s="1244" t="s">
        <v>20657</v>
      </c>
      <c r="D7241" s="1352">
        <v>3474.2</v>
      </c>
    </row>
    <row r="7242" spans="1:4" s="977" customFormat="1" ht="18" customHeight="1" x14ac:dyDescent="0.2">
      <c r="A7242" s="1351" t="s">
        <v>20659</v>
      </c>
      <c r="B7242" s="1244" t="s">
        <v>1419</v>
      </c>
      <c r="C7242" s="1245"/>
      <c r="D7242" s="1352">
        <v>15941.18</v>
      </c>
    </row>
    <row r="7243" spans="1:4" s="977" customFormat="1" ht="18" customHeight="1" x14ac:dyDescent="0.2">
      <c r="A7243" s="1351" t="s">
        <v>20660</v>
      </c>
      <c r="B7243" s="1244" t="s">
        <v>20661</v>
      </c>
      <c r="C7243" s="1244" t="s">
        <v>10976</v>
      </c>
      <c r="D7243" s="1352">
        <v>20082.55</v>
      </c>
    </row>
    <row r="7244" spans="1:4" s="977" customFormat="1" ht="18" customHeight="1" x14ac:dyDescent="0.2">
      <c r="A7244" s="1351" t="s">
        <v>20662</v>
      </c>
      <c r="B7244" s="1244" t="s">
        <v>20663</v>
      </c>
      <c r="C7244" s="1245"/>
      <c r="D7244" s="1352">
        <v>3248</v>
      </c>
    </row>
    <row r="7245" spans="1:4" s="977" customFormat="1" ht="18" customHeight="1" x14ac:dyDescent="0.2">
      <c r="A7245" s="1351" t="s">
        <v>20664</v>
      </c>
      <c r="B7245" s="1244" t="s">
        <v>20663</v>
      </c>
      <c r="C7245" s="1245"/>
      <c r="D7245" s="1352">
        <v>3248</v>
      </c>
    </row>
    <row r="7246" spans="1:4" s="977" customFormat="1" ht="18" customHeight="1" x14ac:dyDescent="0.2">
      <c r="A7246" s="1351" t="s">
        <v>20665</v>
      </c>
      <c r="B7246" s="1244" t="s">
        <v>20666</v>
      </c>
      <c r="C7246" s="1245"/>
      <c r="D7246" s="1352">
        <v>11078</v>
      </c>
    </row>
    <row r="7247" spans="1:4" s="977" customFormat="1" ht="18" customHeight="1" x14ac:dyDescent="0.2">
      <c r="A7247" s="1351" t="s">
        <v>20667</v>
      </c>
      <c r="B7247" s="1244" t="s">
        <v>3383</v>
      </c>
      <c r="C7247" s="1244" t="s">
        <v>20668</v>
      </c>
      <c r="D7247" s="1352">
        <v>31998.99</v>
      </c>
    </row>
    <row r="7248" spans="1:4" s="977" customFormat="1" ht="18" customHeight="1" x14ac:dyDescent="0.2">
      <c r="A7248" s="1351" t="s">
        <v>20669</v>
      </c>
      <c r="B7248" s="1244" t="s">
        <v>3383</v>
      </c>
      <c r="C7248" s="1244" t="s">
        <v>20668</v>
      </c>
      <c r="D7248" s="1352">
        <v>31998.99</v>
      </c>
    </row>
    <row r="7249" spans="1:4" s="977" customFormat="1" ht="18" customHeight="1" x14ac:dyDescent="0.2">
      <c r="A7249" s="1351" t="s">
        <v>20670</v>
      </c>
      <c r="B7249" s="1244" t="s">
        <v>3383</v>
      </c>
      <c r="C7249" s="1244" t="s">
        <v>20671</v>
      </c>
      <c r="D7249" s="1352">
        <v>29998.98</v>
      </c>
    </row>
    <row r="7250" spans="1:4" s="977" customFormat="1" ht="18" customHeight="1" x14ac:dyDescent="0.2">
      <c r="A7250" s="1351" t="s">
        <v>20672</v>
      </c>
      <c r="B7250" s="1244" t="s">
        <v>5601</v>
      </c>
      <c r="C7250" s="1244" t="s">
        <v>20463</v>
      </c>
      <c r="D7250" s="1352">
        <v>22439.25</v>
      </c>
    </row>
    <row r="7251" spans="1:4" s="977" customFormat="1" ht="18" customHeight="1" x14ac:dyDescent="0.2">
      <c r="A7251" s="1351" t="s">
        <v>20673</v>
      </c>
      <c r="B7251" s="1244" t="s">
        <v>6389</v>
      </c>
      <c r="C7251" s="1245"/>
      <c r="D7251" s="1352">
        <v>9073.09</v>
      </c>
    </row>
    <row r="7252" spans="1:4" s="977" customFormat="1" ht="18" customHeight="1" x14ac:dyDescent="0.2">
      <c r="A7252" s="1351" t="s">
        <v>20674</v>
      </c>
      <c r="B7252" s="1244" t="s">
        <v>6389</v>
      </c>
      <c r="C7252" s="1244" t="s">
        <v>20463</v>
      </c>
      <c r="D7252" s="1352">
        <v>9073.09</v>
      </c>
    </row>
    <row r="7253" spans="1:4" s="977" customFormat="1" ht="18" customHeight="1" x14ac:dyDescent="0.2">
      <c r="A7253" s="1351" t="s">
        <v>20675</v>
      </c>
      <c r="B7253" s="1244" t="s">
        <v>4285</v>
      </c>
      <c r="C7253" s="1245"/>
      <c r="D7253" s="1352">
        <v>17440.89</v>
      </c>
    </row>
    <row r="7254" spans="1:4" s="977" customFormat="1" ht="18" customHeight="1" x14ac:dyDescent="0.2">
      <c r="A7254" s="1351" t="s">
        <v>20676</v>
      </c>
      <c r="B7254" s="1244" t="s">
        <v>3383</v>
      </c>
      <c r="C7254" s="1245"/>
      <c r="D7254" s="1352">
        <v>12932.84</v>
      </c>
    </row>
    <row r="7255" spans="1:4" s="977" customFormat="1" ht="18" customHeight="1" x14ac:dyDescent="0.2">
      <c r="A7255" s="1351" t="s">
        <v>20677</v>
      </c>
      <c r="B7255" s="1244" t="s">
        <v>20678</v>
      </c>
      <c r="C7255" s="1244" t="s">
        <v>20679</v>
      </c>
      <c r="D7255" s="1352">
        <v>45819.11</v>
      </c>
    </row>
    <row r="7256" spans="1:4" s="977" customFormat="1" ht="18" customHeight="1" x14ac:dyDescent="0.2">
      <c r="A7256" s="1351" t="s">
        <v>20680</v>
      </c>
      <c r="B7256" s="1244" t="s">
        <v>20681</v>
      </c>
      <c r="C7256" s="1244" t="s">
        <v>20682</v>
      </c>
      <c r="D7256" s="1352">
        <v>21118.68</v>
      </c>
    </row>
    <row r="7257" spans="1:4" s="977" customFormat="1" ht="18" customHeight="1" x14ac:dyDescent="0.2">
      <c r="A7257" s="1351" t="s">
        <v>20683</v>
      </c>
      <c r="B7257" s="1244" t="s">
        <v>20681</v>
      </c>
      <c r="C7257" s="1245"/>
      <c r="D7257" s="1352">
        <v>21118.68</v>
      </c>
    </row>
    <row r="7258" spans="1:4" s="977" customFormat="1" ht="18" customHeight="1" x14ac:dyDescent="0.2">
      <c r="A7258" s="1351" t="s">
        <v>20684</v>
      </c>
      <c r="B7258" s="1244" t="s">
        <v>20685</v>
      </c>
      <c r="C7258" s="1244" t="s">
        <v>20686</v>
      </c>
      <c r="D7258" s="1352">
        <v>4408</v>
      </c>
    </row>
    <row r="7259" spans="1:4" s="977" customFormat="1" ht="18" customHeight="1" x14ac:dyDescent="0.2">
      <c r="A7259" s="1351" t="s">
        <v>20687</v>
      </c>
      <c r="B7259" s="1244" t="s">
        <v>3383</v>
      </c>
      <c r="C7259" s="1244" t="s">
        <v>20688</v>
      </c>
      <c r="D7259" s="1352">
        <v>36540</v>
      </c>
    </row>
    <row r="7260" spans="1:4" s="977" customFormat="1" ht="18" customHeight="1" x14ac:dyDescent="0.2">
      <c r="A7260" s="1351" t="s">
        <v>20689</v>
      </c>
      <c r="B7260" s="1244" t="s">
        <v>11220</v>
      </c>
      <c r="C7260" s="1244" t="s">
        <v>20690</v>
      </c>
      <c r="D7260" s="1352">
        <v>4640</v>
      </c>
    </row>
    <row r="7261" spans="1:4" s="977" customFormat="1" ht="18" customHeight="1" x14ac:dyDescent="0.2">
      <c r="A7261" s="1351" t="s">
        <v>20691</v>
      </c>
      <c r="B7261" s="1244" t="s">
        <v>11220</v>
      </c>
      <c r="C7261" s="1244" t="s">
        <v>20690</v>
      </c>
      <c r="D7261" s="1352">
        <v>4640</v>
      </c>
    </row>
    <row r="7262" spans="1:4" s="977" customFormat="1" ht="18" customHeight="1" x14ac:dyDescent="0.2">
      <c r="A7262" s="1351" t="s">
        <v>20692</v>
      </c>
      <c r="B7262" s="1244" t="s">
        <v>20432</v>
      </c>
      <c r="C7262" s="1244" t="s">
        <v>20693</v>
      </c>
      <c r="D7262" s="1352">
        <v>5409.08</v>
      </c>
    </row>
    <row r="7263" spans="1:4" s="977" customFormat="1" ht="18" customHeight="1" x14ac:dyDescent="0.2">
      <c r="A7263" s="1351" t="s">
        <v>20694</v>
      </c>
      <c r="B7263" s="1244" t="s">
        <v>20432</v>
      </c>
      <c r="C7263" s="1245"/>
      <c r="D7263" s="1352">
        <v>5409.08</v>
      </c>
    </row>
    <row r="7264" spans="1:4" s="977" customFormat="1" ht="18" customHeight="1" x14ac:dyDescent="0.2">
      <c r="A7264" s="1351" t="s">
        <v>20695</v>
      </c>
      <c r="B7264" s="1244" t="s">
        <v>20432</v>
      </c>
      <c r="C7264" s="1245"/>
      <c r="D7264" s="1352">
        <v>5409.08</v>
      </c>
    </row>
    <row r="7265" spans="1:4" s="977" customFormat="1" ht="18" customHeight="1" x14ac:dyDescent="0.2">
      <c r="A7265" s="1351" t="s">
        <v>20696</v>
      </c>
      <c r="B7265" s="1244" t="s">
        <v>4285</v>
      </c>
      <c r="C7265" s="1245"/>
      <c r="D7265" s="1352">
        <v>14424.39</v>
      </c>
    </row>
    <row r="7266" spans="1:4" s="977" customFormat="1" ht="18" customHeight="1" x14ac:dyDescent="0.2">
      <c r="A7266" s="1351" t="s">
        <v>20697</v>
      </c>
      <c r="B7266" s="1244" t="s">
        <v>20698</v>
      </c>
      <c r="C7266" s="1245"/>
      <c r="D7266" s="1352">
        <v>4180.0600000000004</v>
      </c>
    </row>
    <row r="7267" spans="1:4" s="977" customFormat="1" ht="18" customHeight="1" x14ac:dyDescent="0.2">
      <c r="A7267" s="1351" t="s">
        <v>20699</v>
      </c>
      <c r="B7267" s="1244" t="s">
        <v>20700</v>
      </c>
      <c r="C7267" s="1245"/>
      <c r="D7267" s="1352">
        <v>19063.439999999999</v>
      </c>
    </row>
    <row r="7268" spans="1:4" s="977" customFormat="1" ht="18" customHeight="1" x14ac:dyDescent="0.2">
      <c r="A7268" s="1351" t="s">
        <v>20701</v>
      </c>
      <c r="B7268" s="1244" t="s">
        <v>20702</v>
      </c>
      <c r="C7268" s="1245"/>
      <c r="D7268" s="1352">
        <v>129344.64</v>
      </c>
    </row>
    <row r="7269" spans="1:4" s="977" customFormat="1" ht="18" customHeight="1" x14ac:dyDescent="0.2">
      <c r="A7269" s="1351" t="s">
        <v>20703</v>
      </c>
      <c r="B7269" s="1244" t="s">
        <v>20704</v>
      </c>
      <c r="C7269" s="1245"/>
      <c r="D7269" s="1352">
        <v>4256.04</v>
      </c>
    </row>
    <row r="7270" spans="1:4" s="977" customFormat="1" ht="18" customHeight="1" x14ac:dyDescent="0.2">
      <c r="A7270" s="1351" t="s">
        <v>20705</v>
      </c>
      <c r="B7270" s="1244" t="s">
        <v>20706</v>
      </c>
      <c r="C7270" s="1245"/>
      <c r="D7270" s="1352">
        <v>7540</v>
      </c>
    </row>
    <row r="7271" spans="1:4" s="977" customFormat="1" ht="18" customHeight="1" x14ac:dyDescent="0.2">
      <c r="A7271" s="1351" t="s">
        <v>20707</v>
      </c>
      <c r="B7271" s="1244" t="s">
        <v>20708</v>
      </c>
      <c r="C7271" s="1245"/>
      <c r="D7271" s="1352">
        <v>110129.24</v>
      </c>
    </row>
    <row r="7272" spans="1:4" s="977" customFormat="1" ht="18" customHeight="1" x14ac:dyDescent="0.2">
      <c r="A7272" s="1351" t="s">
        <v>11627</v>
      </c>
      <c r="B7272" s="1244" t="s">
        <v>11560</v>
      </c>
      <c r="C7272" s="1244" t="s">
        <v>11561</v>
      </c>
      <c r="D7272" s="1352">
        <v>2560.38</v>
      </c>
    </row>
    <row r="7273" spans="1:4" s="977" customFormat="1" ht="18" customHeight="1" x14ac:dyDescent="0.2">
      <c r="A7273" s="1351" t="s">
        <v>20709</v>
      </c>
      <c r="B7273" s="1244" t="s">
        <v>11563</v>
      </c>
      <c r="C7273" s="1245"/>
      <c r="D7273" s="1352">
        <v>23622.240000000002</v>
      </c>
    </row>
    <row r="7274" spans="1:4" s="977" customFormat="1" ht="18" customHeight="1" x14ac:dyDescent="0.2">
      <c r="A7274" s="1351" t="s">
        <v>20710</v>
      </c>
      <c r="B7274" s="1244" t="s">
        <v>20711</v>
      </c>
      <c r="C7274" s="1245"/>
      <c r="D7274" s="1352">
        <v>26010.68</v>
      </c>
    </row>
    <row r="7275" spans="1:4" s="977" customFormat="1" ht="18" customHeight="1" x14ac:dyDescent="0.2">
      <c r="A7275" s="1351" t="s">
        <v>20712</v>
      </c>
      <c r="B7275" s="1244" t="s">
        <v>20713</v>
      </c>
      <c r="C7275" s="1245"/>
      <c r="D7275" s="1352">
        <v>14243.64</v>
      </c>
    </row>
    <row r="7276" spans="1:4" s="977" customFormat="1" ht="18" customHeight="1" x14ac:dyDescent="0.2">
      <c r="A7276" s="1351" t="s">
        <v>20714</v>
      </c>
      <c r="B7276" s="1244" t="s">
        <v>1659</v>
      </c>
      <c r="C7276" s="1245"/>
      <c r="D7276" s="1352">
        <v>11278.12</v>
      </c>
    </row>
    <row r="7277" spans="1:4" s="977" customFormat="1" ht="18" customHeight="1" x14ac:dyDescent="0.2">
      <c r="A7277" s="1351" t="s">
        <v>20715</v>
      </c>
      <c r="B7277" s="1244" t="s">
        <v>20716</v>
      </c>
      <c r="C7277" s="1245"/>
      <c r="D7277" s="1352">
        <v>10614</v>
      </c>
    </row>
    <row r="7278" spans="1:4" s="977" customFormat="1" ht="18" customHeight="1" x14ac:dyDescent="0.2">
      <c r="A7278" s="1351" t="s">
        <v>20717</v>
      </c>
      <c r="B7278" s="1244" t="s">
        <v>20718</v>
      </c>
      <c r="C7278" s="1245"/>
      <c r="D7278" s="1352">
        <v>19146.38</v>
      </c>
    </row>
    <row r="7279" spans="1:4" s="977" customFormat="1" ht="18" customHeight="1" x14ac:dyDescent="0.2">
      <c r="A7279" s="1351" t="s">
        <v>20719</v>
      </c>
      <c r="B7279" s="1244" t="s">
        <v>20718</v>
      </c>
      <c r="C7279" s="1245"/>
      <c r="D7279" s="1352">
        <v>19146.38</v>
      </c>
    </row>
    <row r="7280" spans="1:4" s="977" customFormat="1" ht="18" customHeight="1" x14ac:dyDescent="0.2">
      <c r="A7280" s="1351" t="s">
        <v>20720</v>
      </c>
      <c r="B7280" s="1244" t="s">
        <v>20718</v>
      </c>
      <c r="C7280" s="1245"/>
      <c r="D7280" s="1352">
        <v>19146.38</v>
      </c>
    </row>
    <row r="7281" spans="1:4" s="977" customFormat="1" ht="18" customHeight="1" x14ac:dyDescent="0.2">
      <c r="A7281" s="1351" t="s">
        <v>20721</v>
      </c>
      <c r="B7281" s="1244" t="s">
        <v>20718</v>
      </c>
      <c r="C7281" s="1245"/>
      <c r="D7281" s="1352">
        <v>19146.38</v>
      </c>
    </row>
    <row r="7282" spans="1:4" s="977" customFormat="1" ht="18" customHeight="1" x14ac:dyDescent="0.2">
      <c r="A7282" s="1351" t="s">
        <v>20722</v>
      </c>
      <c r="B7282" s="1244" t="s">
        <v>20723</v>
      </c>
      <c r="C7282" s="1245"/>
      <c r="D7282" s="1352">
        <v>24187</v>
      </c>
    </row>
    <row r="7283" spans="1:4" s="977" customFormat="1" ht="18" customHeight="1" x14ac:dyDescent="0.2">
      <c r="A7283" s="1351" t="s">
        <v>20724</v>
      </c>
      <c r="B7283" s="1244" t="s">
        <v>20723</v>
      </c>
      <c r="C7283" s="1245"/>
      <c r="D7283" s="1352">
        <v>24187</v>
      </c>
    </row>
    <row r="7284" spans="1:4" s="977" customFormat="1" ht="18" customHeight="1" x14ac:dyDescent="0.2">
      <c r="A7284" s="1351" t="s">
        <v>20725</v>
      </c>
      <c r="B7284" s="1244" t="s">
        <v>20726</v>
      </c>
      <c r="C7284" s="1245"/>
      <c r="D7284" s="1352">
        <v>7516.8</v>
      </c>
    </row>
    <row r="7285" spans="1:4" s="977" customFormat="1" ht="18" customHeight="1" x14ac:dyDescent="0.2">
      <c r="A7285" s="1351" t="s">
        <v>20727</v>
      </c>
      <c r="B7285" s="1244" t="s">
        <v>20726</v>
      </c>
      <c r="C7285" s="1245"/>
      <c r="D7285" s="1352">
        <v>7516.8</v>
      </c>
    </row>
    <row r="7286" spans="1:4" s="977" customFormat="1" ht="18" customHeight="1" x14ac:dyDescent="0.2">
      <c r="A7286" s="1351" t="s">
        <v>20728</v>
      </c>
      <c r="B7286" s="1244" t="s">
        <v>20726</v>
      </c>
      <c r="C7286" s="1245"/>
      <c r="D7286" s="1352">
        <v>7516.8</v>
      </c>
    </row>
    <row r="7287" spans="1:4" s="977" customFormat="1" ht="18" customHeight="1" x14ac:dyDescent="0.2">
      <c r="A7287" s="1351" t="s">
        <v>20729</v>
      </c>
      <c r="B7287" s="1244" t="s">
        <v>20726</v>
      </c>
      <c r="C7287" s="1245"/>
      <c r="D7287" s="1352">
        <v>7516.8</v>
      </c>
    </row>
    <row r="7288" spans="1:4" s="977" customFormat="1" ht="18" customHeight="1" x14ac:dyDescent="0.2">
      <c r="A7288" s="1351" t="s">
        <v>20730</v>
      </c>
      <c r="B7288" s="1244" t="s">
        <v>20726</v>
      </c>
      <c r="C7288" s="1245"/>
      <c r="D7288" s="1352">
        <v>7516.8</v>
      </c>
    </row>
    <row r="7289" spans="1:4" s="977" customFormat="1" ht="18" customHeight="1" x14ac:dyDescent="0.2">
      <c r="A7289" s="1351" t="s">
        <v>20731</v>
      </c>
      <c r="B7289" s="1244" t="s">
        <v>20726</v>
      </c>
      <c r="C7289" s="1245"/>
      <c r="D7289" s="1352">
        <v>7516.8</v>
      </c>
    </row>
    <row r="7290" spans="1:4" s="977" customFormat="1" ht="18" customHeight="1" x14ac:dyDescent="0.2">
      <c r="A7290" s="1351" t="s">
        <v>20732</v>
      </c>
      <c r="B7290" s="1244" t="s">
        <v>20726</v>
      </c>
      <c r="C7290" s="1245"/>
      <c r="D7290" s="1352">
        <v>7516.8</v>
      </c>
    </row>
    <row r="7291" spans="1:4" s="977" customFormat="1" ht="18" customHeight="1" x14ac:dyDescent="0.2">
      <c r="A7291" s="1351" t="s">
        <v>20733</v>
      </c>
      <c r="B7291" s="1244" t="s">
        <v>20726</v>
      </c>
      <c r="C7291" s="1245"/>
      <c r="D7291" s="1352">
        <v>7516.8</v>
      </c>
    </row>
    <row r="7292" spans="1:4" s="977" customFormat="1" ht="18" customHeight="1" x14ac:dyDescent="0.2">
      <c r="A7292" s="1351" t="s">
        <v>20734</v>
      </c>
      <c r="B7292" s="1244" t="s">
        <v>20726</v>
      </c>
      <c r="C7292" s="1245"/>
      <c r="D7292" s="1352">
        <v>7516.8</v>
      </c>
    </row>
    <row r="7293" spans="1:4" s="977" customFormat="1" ht="18" customHeight="1" x14ac:dyDescent="0.2">
      <c r="A7293" s="1351" t="s">
        <v>20735</v>
      </c>
      <c r="B7293" s="1244" t="s">
        <v>20726</v>
      </c>
      <c r="C7293" s="1245"/>
      <c r="D7293" s="1352">
        <v>7516.8</v>
      </c>
    </row>
    <row r="7294" spans="1:4" s="977" customFormat="1" ht="18" customHeight="1" x14ac:dyDescent="0.2">
      <c r="A7294" s="1351" t="s">
        <v>20736</v>
      </c>
      <c r="B7294" s="1244" t="s">
        <v>20726</v>
      </c>
      <c r="C7294" s="1245"/>
      <c r="D7294" s="1352">
        <v>7516.8</v>
      </c>
    </row>
    <row r="7295" spans="1:4" s="977" customFormat="1" ht="18" customHeight="1" x14ac:dyDescent="0.2">
      <c r="A7295" s="1351" t="s">
        <v>20737</v>
      </c>
      <c r="B7295" s="1244" t="s">
        <v>20726</v>
      </c>
      <c r="C7295" s="1245"/>
      <c r="D7295" s="1352">
        <v>7516.8</v>
      </c>
    </row>
    <row r="7296" spans="1:4" s="977" customFormat="1" ht="18" customHeight="1" x14ac:dyDescent="0.2">
      <c r="A7296" s="1351" t="s">
        <v>20738</v>
      </c>
      <c r="B7296" s="1244" t="s">
        <v>20739</v>
      </c>
      <c r="C7296" s="1245"/>
      <c r="D7296" s="1352">
        <v>8323.81</v>
      </c>
    </row>
    <row r="7297" spans="1:4" s="977" customFormat="1" ht="18" customHeight="1" x14ac:dyDescent="0.2">
      <c r="A7297" s="1351" t="s">
        <v>20740</v>
      </c>
      <c r="B7297" s="1244" t="s">
        <v>20741</v>
      </c>
      <c r="C7297" s="1245"/>
      <c r="D7297" s="1352">
        <v>8323.81</v>
      </c>
    </row>
    <row r="7298" spans="1:4" s="977" customFormat="1" ht="18" customHeight="1" x14ac:dyDescent="0.2">
      <c r="A7298" s="1351" t="s">
        <v>20742</v>
      </c>
      <c r="B7298" s="1244" t="s">
        <v>20743</v>
      </c>
      <c r="C7298" s="1245"/>
      <c r="D7298" s="1352">
        <v>3760.28</v>
      </c>
    </row>
    <row r="7299" spans="1:4" s="977" customFormat="1" ht="18" customHeight="1" x14ac:dyDescent="0.2">
      <c r="A7299" s="1351" t="s">
        <v>20744</v>
      </c>
      <c r="B7299" s="1244" t="s">
        <v>20745</v>
      </c>
      <c r="C7299" s="1245"/>
      <c r="D7299" s="1352">
        <v>3760.28</v>
      </c>
    </row>
    <row r="7300" spans="1:4" s="977" customFormat="1" ht="18" customHeight="1" x14ac:dyDescent="0.2">
      <c r="A7300" s="1351" t="s">
        <v>20746</v>
      </c>
      <c r="B7300" s="1244" t="s">
        <v>20743</v>
      </c>
      <c r="C7300" s="1245"/>
      <c r="D7300" s="1352">
        <v>3760.28</v>
      </c>
    </row>
    <row r="7301" spans="1:4" s="977" customFormat="1" ht="18" customHeight="1" x14ac:dyDescent="0.2">
      <c r="A7301" s="1351" t="s">
        <v>20747</v>
      </c>
      <c r="B7301" s="1244" t="s">
        <v>20745</v>
      </c>
      <c r="C7301" s="1245"/>
      <c r="D7301" s="1352">
        <v>3760.28</v>
      </c>
    </row>
    <row r="7302" spans="1:4" s="977" customFormat="1" ht="18" customHeight="1" x14ac:dyDescent="0.2">
      <c r="A7302" s="1351" t="s">
        <v>20748</v>
      </c>
      <c r="B7302" s="1244" t="s">
        <v>20745</v>
      </c>
      <c r="C7302" s="1245"/>
      <c r="D7302" s="1352">
        <v>3760.28</v>
      </c>
    </row>
    <row r="7303" spans="1:4" s="977" customFormat="1" ht="18" customHeight="1" x14ac:dyDescent="0.2">
      <c r="A7303" s="1351" t="s">
        <v>20749</v>
      </c>
      <c r="B7303" s="1244" t="s">
        <v>20750</v>
      </c>
      <c r="C7303" s="1245"/>
      <c r="D7303" s="1352">
        <v>3760.28</v>
      </c>
    </row>
    <row r="7304" spans="1:4" s="977" customFormat="1" ht="18" customHeight="1" x14ac:dyDescent="0.2">
      <c r="A7304" s="1351" t="s">
        <v>20751</v>
      </c>
      <c r="B7304" s="1244" t="s">
        <v>20743</v>
      </c>
      <c r="C7304" s="1245"/>
      <c r="D7304" s="1352">
        <v>3760.28</v>
      </c>
    </row>
    <row r="7305" spans="1:4" s="977" customFormat="1" ht="18" customHeight="1" x14ac:dyDescent="0.2">
      <c r="A7305" s="1351" t="s">
        <v>20752</v>
      </c>
      <c r="B7305" s="1244" t="s">
        <v>20753</v>
      </c>
      <c r="C7305" s="1245"/>
      <c r="D7305" s="1352">
        <v>5320.92</v>
      </c>
    </row>
    <row r="7306" spans="1:4" s="977" customFormat="1" ht="18" customHeight="1" x14ac:dyDescent="0.2">
      <c r="A7306" s="1351" t="s">
        <v>20754</v>
      </c>
      <c r="B7306" s="1244" t="s">
        <v>20755</v>
      </c>
      <c r="C7306" s="1245"/>
      <c r="D7306" s="1352">
        <v>5320.92</v>
      </c>
    </row>
    <row r="7307" spans="1:4" s="977" customFormat="1" ht="18" customHeight="1" x14ac:dyDescent="0.2">
      <c r="A7307" s="1351" t="s">
        <v>20756</v>
      </c>
      <c r="B7307" s="1244" t="s">
        <v>20757</v>
      </c>
      <c r="C7307" s="1245"/>
      <c r="D7307" s="1352">
        <v>5320.92</v>
      </c>
    </row>
    <row r="7308" spans="1:4" s="977" customFormat="1" ht="18" customHeight="1" x14ac:dyDescent="0.2">
      <c r="A7308" s="1351" t="s">
        <v>20758</v>
      </c>
      <c r="B7308" s="1244" t="s">
        <v>20753</v>
      </c>
      <c r="C7308" s="1245"/>
      <c r="D7308" s="1352">
        <v>5320.92</v>
      </c>
    </row>
    <row r="7309" spans="1:4" s="977" customFormat="1" ht="18" customHeight="1" x14ac:dyDescent="0.2">
      <c r="A7309" s="1351" t="s">
        <v>20759</v>
      </c>
      <c r="B7309" s="1244" t="s">
        <v>20753</v>
      </c>
      <c r="C7309" s="1245"/>
      <c r="D7309" s="1352">
        <v>5320.92</v>
      </c>
    </row>
    <row r="7310" spans="1:4" s="977" customFormat="1" ht="18" customHeight="1" x14ac:dyDescent="0.2">
      <c r="A7310" s="1351" t="s">
        <v>20760</v>
      </c>
      <c r="B7310" s="1244" t="s">
        <v>20726</v>
      </c>
      <c r="C7310" s="1245"/>
      <c r="D7310" s="1352">
        <v>7516.8</v>
      </c>
    </row>
    <row r="7311" spans="1:4" s="977" customFormat="1" ht="18" customHeight="1" x14ac:dyDescent="0.2">
      <c r="A7311" s="1351" t="s">
        <v>20761</v>
      </c>
      <c r="B7311" s="1244" t="s">
        <v>20726</v>
      </c>
      <c r="C7311" s="1245"/>
      <c r="D7311" s="1352">
        <v>7516.8</v>
      </c>
    </row>
    <row r="7312" spans="1:4" s="977" customFormat="1" ht="18" customHeight="1" x14ac:dyDescent="0.2">
      <c r="A7312" s="1351" t="s">
        <v>20762</v>
      </c>
      <c r="B7312" s="1244" t="s">
        <v>20726</v>
      </c>
      <c r="C7312" s="1245"/>
      <c r="D7312" s="1352">
        <v>7516.8</v>
      </c>
    </row>
    <row r="7313" spans="1:4" s="977" customFormat="1" ht="18" customHeight="1" x14ac:dyDescent="0.2">
      <c r="A7313" s="1351" t="s">
        <v>20763</v>
      </c>
      <c r="B7313" s="1244" t="s">
        <v>20726</v>
      </c>
      <c r="C7313" s="1245"/>
      <c r="D7313" s="1352">
        <v>7516.8</v>
      </c>
    </row>
    <row r="7314" spans="1:4" s="977" customFormat="1" ht="18" customHeight="1" x14ac:dyDescent="0.2">
      <c r="A7314" s="1351" t="s">
        <v>20764</v>
      </c>
      <c r="B7314" s="1244" t="s">
        <v>20765</v>
      </c>
      <c r="C7314" s="1245"/>
      <c r="D7314" s="1352">
        <v>7516.8</v>
      </c>
    </row>
    <row r="7315" spans="1:4" s="977" customFormat="1" ht="18" customHeight="1" x14ac:dyDescent="0.2">
      <c r="A7315" s="1351" t="s">
        <v>20766</v>
      </c>
      <c r="B7315" s="1244" t="s">
        <v>20726</v>
      </c>
      <c r="C7315" s="1245"/>
      <c r="D7315" s="1352">
        <v>7516.8</v>
      </c>
    </row>
    <row r="7316" spans="1:4" s="977" customFormat="1" ht="18" customHeight="1" x14ac:dyDescent="0.2">
      <c r="A7316" s="1351" t="s">
        <v>20767</v>
      </c>
      <c r="B7316" s="1244" t="s">
        <v>20768</v>
      </c>
      <c r="C7316" s="1244" t="s">
        <v>20769</v>
      </c>
      <c r="D7316" s="1352">
        <v>6322.22</v>
      </c>
    </row>
    <row r="7317" spans="1:4" s="977" customFormat="1" ht="18" customHeight="1" x14ac:dyDescent="0.2">
      <c r="A7317" s="1351" t="s">
        <v>20770</v>
      </c>
      <c r="B7317" s="1244" t="s">
        <v>20768</v>
      </c>
      <c r="C7317" s="1244" t="s">
        <v>20769</v>
      </c>
      <c r="D7317" s="1352">
        <v>6322.22</v>
      </c>
    </row>
    <row r="7318" spans="1:4" s="977" customFormat="1" ht="18" customHeight="1" x14ac:dyDescent="0.2">
      <c r="A7318" s="1351" t="s">
        <v>20771</v>
      </c>
      <c r="B7318" s="1244" t="s">
        <v>20768</v>
      </c>
      <c r="C7318" s="1244" t="s">
        <v>20769</v>
      </c>
      <c r="D7318" s="1352">
        <v>6322.22</v>
      </c>
    </row>
    <row r="7319" spans="1:4" s="977" customFormat="1" ht="18" customHeight="1" x14ac:dyDescent="0.2">
      <c r="A7319" s="1351" t="s">
        <v>20772</v>
      </c>
      <c r="B7319" s="1244" t="s">
        <v>20768</v>
      </c>
      <c r="C7319" s="1244" t="s">
        <v>20769</v>
      </c>
      <c r="D7319" s="1352">
        <v>6322.22</v>
      </c>
    </row>
    <row r="7320" spans="1:4" s="977" customFormat="1" ht="18" customHeight="1" x14ac:dyDescent="0.2">
      <c r="A7320" s="1351" t="s">
        <v>20773</v>
      </c>
      <c r="B7320" s="1244" t="s">
        <v>20768</v>
      </c>
      <c r="C7320" s="1244" t="s">
        <v>20769</v>
      </c>
      <c r="D7320" s="1352">
        <v>6322.22</v>
      </c>
    </row>
    <row r="7321" spans="1:4" s="977" customFormat="1" ht="18" customHeight="1" x14ac:dyDescent="0.2">
      <c r="A7321" s="1351" t="s">
        <v>20774</v>
      </c>
      <c r="B7321" s="1244" t="s">
        <v>20768</v>
      </c>
      <c r="C7321" s="1244" t="s">
        <v>20769</v>
      </c>
      <c r="D7321" s="1352">
        <v>6322.22</v>
      </c>
    </row>
    <row r="7322" spans="1:4" s="977" customFormat="1" ht="18" customHeight="1" x14ac:dyDescent="0.2">
      <c r="A7322" s="1351" t="s">
        <v>20775</v>
      </c>
      <c r="B7322" s="1244" t="s">
        <v>20768</v>
      </c>
      <c r="C7322" s="1244" t="s">
        <v>20769</v>
      </c>
      <c r="D7322" s="1352">
        <v>6322.22</v>
      </c>
    </row>
    <row r="7323" spans="1:4" s="977" customFormat="1" ht="18" customHeight="1" x14ac:dyDescent="0.2">
      <c r="A7323" s="1351" t="s">
        <v>20776</v>
      </c>
      <c r="B7323" s="1244" t="s">
        <v>20768</v>
      </c>
      <c r="C7323" s="1244" t="s">
        <v>20769</v>
      </c>
      <c r="D7323" s="1352">
        <v>6322.22</v>
      </c>
    </row>
    <row r="7324" spans="1:4" s="977" customFormat="1" ht="18" customHeight="1" x14ac:dyDescent="0.2">
      <c r="A7324" s="1351" t="s">
        <v>20777</v>
      </c>
      <c r="B7324" s="1244" t="s">
        <v>20768</v>
      </c>
      <c r="C7324" s="1244" t="s">
        <v>20769</v>
      </c>
      <c r="D7324" s="1352">
        <v>6322.22</v>
      </c>
    </row>
    <row r="7325" spans="1:4" s="977" customFormat="1" ht="18" customHeight="1" x14ac:dyDescent="0.2">
      <c r="A7325" s="1351" t="s">
        <v>20778</v>
      </c>
      <c r="B7325" s="1244" t="s">
        <v>20768</v>
      </c>
      <c r="C7325" s="1244" t="s">
        <v>20769</v>
      </c>
      <c r="D7325" s="1352">
        <v>6322.22</v>
      </c>
    </row>
    <row r="7326" spans="1:4" s="977" customFormat="1" ht="18" customHeight="1" x14ac:dyDescent="0.2">
      <c r="A7326" s="1351" t="s">
        <v>20779</v>
      </c>
      <c r="B7326" s="1244" t="s">
        <v>20768</v>
      </c>
      <c r="C7326" s="1244" t="s">
        <v>20769</v>
      </c>
      <c r="D7326" s="1352">
        <v>6322.22</v>
      </c>
    </row>
    <row r="7327" spans="1:4" s="977" customFormat="1" ht="18" customHeight="1" x14ac:dyDescent="0.2">
      <c r="A7327" s="1351" t="s">
        <v>20780</v>
      </c>
      <c r="B7327" s="1244" t="s">
        <v>20768</v>
      </c>
      <c r="C7327" s="1244" t="s">
        <v>20769</v>
      </c>
      <c r="D7327" s="1352">
        <v>6322.22</v>
      </c>
    </row>
    <row r="7328" spans="1:4" s="977" customFormat="1" ht="18" customHeight="1" x14ac:dyDescent="0.2">
      <c r="A7328" s="1351" t="s">
        <v>20781</v>
      </c>
      <c r="B7328" s="1244" t="s">
        <v>20768</v>
      </c>
      <c r="C7328" s="1244" t="s">
        <v>20769</v>
      </c>
      <c r="D7328" s="1352">
        <v>6322.22</v>
      </c>
    </row>
    <row r="7329" spans="1:4" s="977" customFormat="1" ht="18" customHeight="1" x14ac:dyDescent="0.2">
      <c r="A7329" s="1351" t="s">
        <v>20782</v>
      </c>
      <c r="B7329" s="1244" t="s">
        <v>20768</v>
      </c>
      <c r="C7329" s="1244" t="s">
        <v>20769</v>
      </c>
      <c r="D7329" s="1352">
        <v>6322.22</v>
      </c>
    </row>
    <row r="7330" spans="1:4" s="977" customFormat="1" ht="18" customHeight="1" x14ac:dyDescent="0.2">
      <c r="A7330" s="1351" t="s">
        <v>20783</v>
      </c>
      <c r="B7330" s="1244" t="s">
        <v>20768</v>
      </c>
      <c r="C7330" s="1244" t="s">
        <v>20769</v>
      </c>
      <c r="D7330" s="1352">
        <v>6322.22</v>
      </c>
    </row>
    <row r="7331" spans="1:4" s="977" customFormat="1" ht="18" customHeight="1" x14ac:dyDescent="0.2">
      <c r="A7331" s="1351" t="s">
        <v>20784</v>
      </c>
      <c r="B7331" s="1244" t="s">
        <v>20768</v>
      </c>
      <c r="C7331" s="1244" t="s">
        <v>20769</v>
      </c>
      <c r="D7331" s="1352">
        <v>6322.22</v>
      </c>
    </row>
    <row r="7332" spans="1:4" s="977" customFormat="1" ht="18" customHeight="1" x14ac:dyDescent="0.2">
      <c r="A7332" s="1351" t="s">
        <v>20785</v>
      </c>
      <c r="B7332" s="1244" t="s">
        <v>20768</v>
      </c>
      <c r="C7332" s="1244" t="s">
        <v>20769</v>
      </c>
      <c r="D7332" s="1352">
        <v>6322.22</v>
      </c>
    </row>
    <row r="7333" spans="1:4" s="977" customFormat="1" ht="18" customHeight="1" x14ac:dyDescent="0.2">
      <c r="A7333" s="1351" t="s">
        <v>20786</v>
      </c>
      <c r="B7333" s="1244" t="s">
        <v>20768</v>
      </c>
      <c r="C7333" s="1244" t="s">
        <v>20769</v>
      </c>
      <c r="D7333" s="1352">
        <v>6322.22</v>
      </c>
    </row>
    <row r="7334" spans="1:4" s="977" customFormat="1" ht="18" customHeight="1" x14ac:dyDescent="0.2">
      <c r="A7334" s="1351" t="s">
        <v>20787</v>
      </c>
      <c r="B7334" s="1244" t="s">
        <v>20768</v>
      </c>
      <c r="C7334" s="1244" t="s">
        <v>20769</v>
      </c>
      <c r="D7334" s="1352">
        <v>6322.22</v>
      </c>
    </row>
    <row r="7335" spans="1:4" s="977" customFormat="1" ht="18" customHeight="1" x14ac:dyDescent="0.2">
      <c r="A7335" s="1351" t="s">
        <v>20788</v>
      </c>
      <c r="B7335" s="1244" t="s">
        <v>20768</v>
      </c>
      <c r="C7335" s="1244" t="s">
        <v>20769</v>
      </c>
      <c r="D7335" s="1352">
        <v>6322.22</v>
      </c>
    </row>
    <row r="7336" spans="1:4" s="977" customFormat="1" ht="18" customHeight="1" x14ac:dyDescent="0.2">
      <c r="A7336" s="1351" t="s">
        <v>20789</v>
      </c>
      <c r="B7336" s="1244" t="s">
        <v>20768</v>
      </c>
      <c r="C7336" s="1244" t="s">
        <v>20769</v>
      </c>
      <c r="D7336" s="1352">
        <v>6322.22</v>
      </c>
    </row>
    <row r="7337" spans="1:4" s="977" customFormat="1" ht="18" customHeight="1" x14ac:dyDescent="0.2">
      <c r="A7337" s="1351" t="s">
        <v>20790</v>
      </c>
      <c r="B7337" s="1244" t="s">
        <v>20768</v>
      </c>
      <c r="C7337" s="1244" t="s">
        <v>20769</v>
      </c>
      <c r="D7337" s="1352">
        <v>6322.22</v>
      </c>
    </row>
    <row r="7338" spans="1:4" s="977" customFormat="1" ht="18" customHeight="1" x14ac:dyDescent="0.2">
      <c r="A7338" s="1351" t="s">
        <v>20791</v>
      </c>
      <c r="B7338" s="1244" t="s">
        <v>20768</v>
      </c>
      <c r="C7338" s="1244" t="s">
        <v>20769</v>
      </c>
      <c r="D7338" s="1352">
        <v>6322.22</v>
      </c>
    </row>
    <row r="7339" spans="1:4" s="977" customFormat="1" ht="18" customHeight="1" x14ac:dyDescent="0.2">
      <c r="A7339" s="1351" t="s">
        <v>20792</v>
      </c>
      <c r="B7339" s="1244" t="s">
        <v>20768</v>
      </c>
      <c r="C7339" s="1244" t="s">
        <v>20769</v>
      </c>
      <c r="D7339" s="1352">
        <v>6322.22</v>
      </c>
    </row>
    <row r="7340" spans="1:4" s="977" customFormat="1" ht="18" customHeight="1" x14ac:dyDescent="0.2">
      <c r="A7340" s="1351" t="s">
        <v>20793</v>
      </c>
      <c r="B7340" s="1244" t="s">
        <v>20794</v>
      </c>
      <c r="C7340" s="1245"/>
      <c r="D7340" s="1352">
        <v>3760.27</v>
      </c>
    </row>
    <row r="7341" spans="1:4" s="977" customFormat="1" ht="18" customHeight="1" x14ac:dyDescent="0.2">
      <c r="A7341" s="1351" t="s">
        <v>20795</v>
      </c>
      <c r="B7341" s="1244" t="s">
        <v>14556</v>
      </c>
      <c r="C7341" s="1245"/>
      <c r="D7341" s="1352">
        <v>3760.27</v>
      </c>
    </row>
    <row r="7342" spans="1:4" s="977" customFormat="1" ht="18" customHeight="1" x14ac:dyDescent="0.2">
      <c r="A7342" s="1351" t="s">
        <v>20796</v>
      </c>
      <c r="B7342" s="1244" t="s">
        <v>14556</v>
      </c>
      <c r="C7342" s="1245"/>
      <c r="D7342" s="1352">
        <v>3760.27</v>
      </c>
    </row>
    <row r="7343" spans="1:4" s="977" customFormat="1" ht="18" customHeight="1" x14ac:dyDescent="0.2">
      <c r="A7343" s="1351" t="s">
        <v>20797</v>
      </c>
      <c r="B7343" s="1244" t="s">
        <v>14556</v>
      </c>
      <c r="C7343" s="1245"/>
      <c r="D7343" s="1352">
        <v>3760.27</v>
      </c>
    </row>
    <row r="7344" spans="1:4" s="977" customFormat="1" ht="18" customHeight="1" x14ac:dyDescent="0.2">
      <c r="A7344" s="1351" t="s">
        <v>20798</v>
      </c>
      <c r="B7344" s="1244" t="s">
        <v>20794</v>
      </c>
      <c r="C7344" s="1245"/>
      <c r="D7344" s="1352">
        <v>3760.27</v>
      </c>
    </row>
    <row r="7345" spans="1:4" s="977" customFormat="1" ht="18" customHeight="1" x14ac:dyDescent="0.2">
      <c r="A7345" s="1351" t="s">
        <v>20799</v>
      </c>
      <c r="B7345" s="1244" t="s">
        <v>20794</v>
      </c>
      <c r="C7345" s="1245"/>
      <c r="D7345" s="1352">
        <v>3760.27</v>
      </c>
    </row>
    <row r="7346" spans="1:4" s="977" customFormat="1" ht="18" customHeight="1" x14ac:dyDescent="0.2">
      <c r="A7346" s="1351" t="s">
        <v>20800</v>
      </c>
      <c r="B7346" s="1244" t="s">
        <v>20794</v>
      </c>
      <c r="C7346" s="1245"/>
      <c r="D7346" s="1352">
        <v>3760.27</v>
      </c>
    </row>
    <row r="7347" spans="1:4" s="977" customFormat="1" ht="18" customHeight="1" x14ac:dyDescent="0.2">
      <c r="A7347" s="1351" t="s">
        <v>20801</v>
      </c>
      <c r="B7347" s="1244" t="s">
        <v>14556</v>
      </c>
      <c r="C7347" s="1245"/>
      <c r="D7347" s="1352">
        <v>3760.27</v>
      </c>
    </row>
    <row r="7348" spans="1:4" s="977" customFormat="1" ht="18" customHeight="1" x14ac:dyDescent="0.2">
      <c r="A7348" s="1351" t="s">
        <v>20802</v>
      </c>
      <c r="B7348" s="1244" t="s">
        <v>14556</v>
      </c>
      <c r="C7348" s="1245"/>
      <c r="D7348" s="1352">
        <v>3760.27</v>
      </c>
    </row>
    <row r="7349" spans="1:4" s="977" customFormat="1" ht="18" customHeight="1" x14ac:dyDescent="0.2">
      <c r="A7349" s="1351" t="s">
        <v>20803</v>
      </c>
      <c r="B7349" s="1244" t="s">
        <v>14556</v>
      </c>
      <c r="C7349" s="1245"/>
      <c r="D7349" s="1352">
        <v>3760.27</v>
      </c>
    </row>
    <row r="7350" spans="1:4" s="977" customFormat="1" ht="18" customHeight="1" x14ac:dyDescent="0.2">
      <c r="A7350" s="1351" t="s">
        <v>20804</v>
      </c>
      <c r="B7350" s="1244" t="s">
        <v>14556</v>
      </c>
      <c r="C7350" s="1245"/>
      <c r="D7350" s="1352">
        <v>3760.27</v>
      </c>
    </row>
    <row r="7351" spans="1:4" s="977" customFormat="1" ht="18" customHeight="1" x14ac:dyDescent="0.2">
      <c r="A7351" s="1351" t="s">
        <v>20805</v>
      </c>
      <c r="B7351" s="1244" t="s">
        <v>14556</v>
      </c>
      <c r="C7351" s="1245"/>
      <c r="D7351" s="1352">
        <v>3760.27</v>
      </c>
    </row>
    <row r="7352" spans="1:4" s="977" customFormat="1" ht="18" customHeight="1" x14ac:dyDescent="0.2">
      <c r="A7352" s="1351" t="s">
        <v>20806</v>
      </c>
      <c r="B7352" s="1244" t="s">
        <v>20807</v>
      </c>
      <c r="C7352" s="1245"/>
      <c r="D7352" s="1352">
        <v>6481.15</v>
      </c>
    </row>
    <row r="7353" spans="1:4" s="977" customFormat="1" ht="18" customHeight="1" x14ac:dyDescent="0.2">
      <c r="A7353" s="1351" t="s">
        <v>20808</v>
      </c>
      <c r="B7353" s="1244" t="s">
        <v>20807</v>
      </c>
      <c r="C7353" s="1245"/>
      <c r="D7353" s="1352">
        <v>6481.15</v>
      </c>
    </row>
    <row r="7354" spans="1:4" s="977" customFormat="1" ht="18" customHeight="1" x14ac:dyDescent="0.2">
      <c r="A7354" s="1351" t="s">
        <v>20809</v>
      </c>
      <c r="B7354" s="1244" t="s">
        <v>5601</v>
      </c>
      <c r="C7354" s="1245"/>
      <c r="D7354" s="1352">
        <v>22439.24</v>
      </c>
    </row>
    <row r="7355" spans="1:4" s="977" customFormat="1" ht="18" customHeight="1" x14ac:dyDescent="0.2">
      <c r="A7355" s="1351" t="s">
        <v>20810</v>
      </c>
      <c r="B7355" s="1244" t="s">
        <v>20811</v>
      </c>
      <c r="C7355" s="1245"/>
      <c r="D7355" s="1352">
        <v>45818.84</v>
      </c>
    </row>
    <row r="7356" spans="1:4" s="977" customFormat="1" ht="18" customHeight="1" x14ac:dyDescent="0.2">
      <c r="A7356" s="1351" t="s">
        <v>20812</v>
      </c>
      <c r="B7356" s="1244" t="s">
        <v>20813</v>
      </c>
      <c r="C7356" s="1245"/>
      <c r="D7356" s="1352">
        <v>5409.08</v>
      </c>
    </row>
    <row r="7357" spans="1:4" s="977" customFormat="1" ht="18" customHeight="1" x14ac:dyDescent="0.2">
      <c r="A7357" s="1351" t="s">
        <v>11628</v>
      </c>
      <c r="B7357" s="1244" t="s">
        <v>11560</v>
      </c>
      <c r="C7357" s="1244" t="s">
        <v>11561</v>
      </c>
      <c r="D7357" s="1352">
        <v>2560.38</v>
      </c>
    </row>
    <row r="7358" spans="1:4" s="977" customFormat="1" ht="18" customHeight="1" x14ac:dyDescent="0.2">
      <c r="A7358" s="1351" t="s">
        <v>11629</v>
      </c>
      <c r="B7358" s="1244" t="s">
        <v>11560</v>
      </c>
      <c r="C7358" s="1244" t="s">
        <v>11561</v>
      </c>
      <c r="D7358" s="1352">
        <v>2560.38</v>
      </c>
    </row>
    <row r="7359" spans="1:4" s="977" customFormat="1" ht="18" customHeight="1" x14ac:dyDescent="0.2">
      <c r="A7359" s="1351" t="s">
        <v>11630</v>
      </c>
      <c r="B7359" s="1244" t="s">
        <v>11631</v>
      </c>
      <c r="C7359" s="1244" t="s">
        <v>11632</v>
      </c>
      <c r="D7359" s="1352">
        <v>826.85</v>
      </c>
    </row>
    <row r="7360" spans="1:4" s="977" customFormat="1" ht="18" customHeight="1" x14ac:dyDescent="0.2">
      <c r="A7360" s="1351" t="s">
        <v>11633</v>
      </c>
      <c r="B7360" s="1244" t="s">
        <v>11634</v>
      </c>
      <c r="C7360" s="1244" t="s">
        <v>11635</v>
      </c>
      <c r="D7360" s="1352">
        <v>1554.8</v>
      </c>
    </row>
    <row r="7361" spans="1:4" s="977" customFormat="1" ht="18" customHeight="1" x14ac:dyDescent="0.2">
      <c r="A7361" s="1351" t="s">
        <v>11636</v>
      </c>
      <c r="B7361" s="1244" t="s">
        <v>11560</v>
      </c>
      <c r="C7361" s="1244" t="s">
        <v>11561</v>
      </c>
      <c r="D7361" s="1352">
        <v>2560.38</v>
      </c>
    </row>
    <row r="7362" spans="1:4" s="977" customFormat="1" ht="18" customHeight="1" x14ac:dyDescent="0.2">
      <c r="A7362" s="1351" t="s">
        <v>11637</v>
      </c>
      <c r="B7362" s="1244" t="s">
        <v>1410</v>
      </c>
      <c r="C7362" s="1244" t="s">
        <v>1411</v>
      </c>
      <c r="D7362" s="1352">
        <v>1279</v>
      </c>
    </row>
    <row r="7363" spans="1:4" s="977" customFormat="1" ht="18" customHeight="1" x14ac:dyDescent="0.2">
      <c r="A7363" s="1351" t="s">
        <v>11638</v>
      </c>
      <c r="B7363" s="1244" t="s">
        <v>11560</v>
      </c>
      <c r="C7363" s="1244" t="s">
        <v>11561</v>
      </c>
      <c r="D7363" s="1352">
        <v>2560.38</v>
      </c>
    </row>
    <row r="7364" spans="1:4" s="977" customFormat="1" ht="18" customHeight="1" x14ac:dyDescent="0.2">
      <c r="A7364" s="1351" t="s">
        <v>11639</v>
      </c>
      <c r="B7364" s="1244" t="s">
        <v>11560</v>
      </c>
      <c r="C7364" s="1244" t="s">
        <v>11561</v>
      </c>
      <c r="D7364" s="1352">
        <v>2560.38</v>
      </c>
    </row>
    <row r="7365" spans="1:4" s="977" customFormat="1" ht="18" customHeight="1" x14ac:dyDescent="0.2">
      <c r="A7365" s="1351" t="s">
        <v>11640</v>
      </c>
      <c r="B7365" s="1244" t="s">
        <v>11560</v>
      </c>
      <c r="C7365" s="1244" t="s">
        <v>11561</v>
      </c>
      <c r="D7365" s="1352">
        <v>2560.38</v>
      </c>
    </row>
    <row r="7366" spans="1:4" s="977" customFormat="1" ht="18" customHeight="1" x14ac:dyDescent="0.2">
      <c r="A7366" s="1351" t="s">
        <v>11641</v>
      </c>
      <c r="B7366" s="1244" t="s">
        <v>11560</v>
      </c>
      <c r="C7366" s="1244" t="s">
        <v>11561</v>
      </c>
      <c r="D7366" s="1352">
        <v>2560.39</v>
      </c>
    </row>
    <row r="7367" spans="1:4" s="977" customFormat="1" ht="18" customHeight="1" x14ac:dyDescent="0.2">
      <c r="A7367" s="1351" t="s">
        <v>11642</v>
      </c>
      <c r="B7367" s="1244" t="s">
        <v>11643</v>
      </c>
      <c r="C7367" s="1244" t="s">
        <v>11644</v>
      </c>
      <c r="D7367" s="1352">
        <v>1397.25</v>
      </c>
    </row>
    <row r="7368" spans="1:4" s="977" customFormat="1" ht="18" customHeight="1" x14ac:dyDescent="0.2">
      <c r="A7368" s="1351" t="s">
        <v>11645</v>
      </c>
      <c r="B7368" s="1244" t="s">
        <v>11646</v>
      </c>
      <c r="C7368" s="1244" t="s">
        <v>11647</v>
      </c>
      <c r="D7368" s="1352">
        <v>2875</v>
      </c>
    </row>
    <row r="7369" spans="1:4" s="977" customFormat="1" ht="18" customHeight="1" x14ac:dyDescent="0.2">
      <c r="A7369" s="1351" t="s">
        <v>11648</v>
      </c>
      <c r="B7369" s="1244" t="s">
        <v>11649</v>
      </c>
      <c r="C7369" s="1244" t="s">
        <v>11650</v>
      </c>
      <c r="D7369" s="1352">
        <v>3520.73</v>
      </c>
    </row>
    <row r="7370" spans="1:4" s="977" customFormat="1" ht="18" customHeight="1" x14ac:dyDescent="0.2">
      <c r="A7370" s="1351" t="s">
        <v>11651</v>
      </c>
      <c r="B7370" s="1244" t="s">
        <v>2486</v>
      </c>
      <c r="C7370" s="1244" t="s">
        <v>2487</v>
      </c>
      <c r="D7370" s="1352">
        <v>1</v>
      </c>
    </row>
    <row r="7371" spans="1:4" s="977" customFormat="1" ht="18" customHeight="1" x14ac:dyDescent="0.2">
      <c r="A7371" s="1351" t="s">
        <v>11652</v>
      </c>
      <c r="B7371" s="1244" t="s">
        <v>11653</v>
      </c>
      <c r="C7371" s="1244" t="s">
        <v>11654</v>
      </c>
      <c r="D7371" s="1352">
        <v>47040.75</v>
      </c>
    </row>
    <row r="7372" spans="1:4" s="977" customFormat="1" ht="18" customHeight="1" x14ac:dyDescent="0.2">
      <c r="A7372" s="1351" t="s">
        <v>11655</v>
      </c>
      <c r="B7372" s="1244" t="s">
        <v>11656</v>
      </c>
      <c r="C7372" s="1244" t="s">
        <v>11657</v>
      </c>
      <c r="D7372" s="1352">
        <v>47196</v>
      </c>
    </row>
    <row r="7373" spans="1:4" s="977" customFormat="1" ht="18" customHeight="1" x14ac:dyDescent="0.2">
      <c r="A7373" s="1351" t="s">
        <v>11658</v>
      </c>
      <c r="B7373" s="1244" t="s">
        <v>1548</v>
      </c>
      <c r="C7373" s="1244" t="s">
        <v>1549</v>
      </c>
      <c r="D7373" s="1352">
        <v>1121.25</v>
      </c>
    </row>
    <row r="7374" spans="1:4" s="977" customFormat="1" ht="18" customHeight="1" x14ac:dyDescent="0.2">
      <c r="A7374" s="1351" t="s">
        <v>11659</v>
      </c>
      <c r="B7374" s="1244" t="s">
        <v>11634</v>
      </c>
      <c r="C7374" s="1244" t="s">
        <v>11635</v>
      </c>
      <c r="D7374" s="1352">
        <v>1554.8</v>
      </c>
    </row>
    <row r="7375" spans="1:4" s="977" customFormat="1" ht="18" customHeight="1" x14ac:dyDescent="0.2">
      <c r="A7375" s="1351" t="s">
        <v>11660</v>
      </c>
      <c r="B7375" s="1244" t="s">
        <v>2753</v>
      </c>
      <c r="C7375" s="1244" t="s">
        <v>2754</v>
      </c>
      <c r="D7375" s="1352">
        <v>1533.87</v>
      </c>
    </row>
    <row r="7376" spans="1:4" s="977" customFormat="1" ht="18" customHeight="1" x14ac:dyDescent="0.2">
      <c r="A7376" s="1351" t="s">
        <v>11661</v>
      </c>
      <c r="B7376" s="1244" t="s">
        <v>2753</v>
      </c>
      <c r="C7376" s="1244" t="s">
        <v>2754</v>
      </c>
      <c r="D7376" s="1352">
        <v>1533.87</v>
      </c>
    </row>
    <row r="7377" spans="1:4" s="977" customFormat="1" ht="18" customHeight="1" x14ac:dyDescent="0.2">
      <c r="A7377" s="1351" t="s">
        <v>11662</v>
      </c>
      <c r="B7377" s="1244" t="s">
        <v>1410</v>
      </c>
      <c r="C7377" s="1244" t="s">
        <v>1411</v>
      </c>
      <c r="D7377" s="1352">
        <v>710</v>
      </c>
    </row>
    <row r="7378" spans="1:4" s="977" customFormat="1" ht="18" customHeight="1" x14ac:dyDescent="0.2">
      <c r="A7378" s="1351" t="s">
        <v>11663</v>
      </c>
      <c r="B7378" s="1244" t="s">
        <v>11664</v>
      </c>
      <c r="C7378" s="1244" t="s">
        <v>11665</v>
      </c>
      <c r="D7378" s="1352">
        <v>960.85</v>
      </c>
    </row>
    <row r="7379" spans="1:4" s="977" customFormat="1" ht="18" customHeight="1" x14ac:dyDescent="0.2">
      <c r="A7379" s="1351" t="s">
        <v>11666</v>
      </c>
      <c r="B7379" s="1244" t="s">
        <v>2753</v>
      </c>
      <c r="C7379" s="1244" t="s">
        <v>2754</v>
      </c>
      <c r="D7379" s="1352">
        <v>1533.87</v>
      </c>
    </row>
    <row r="7380" spans="1:4" s="977" customFormat="1" ht="18" customHeight="1" x14ac:dyDescent="0.2">
      <c r="A7380" s="1351" t="s">
        <v>11667</v>
      </c>
      <c r="B7380" s="1244" t="s">
        <v>3501</v>
      </c>
      <c r="C7380" s="1244" t="s">
        <v>3502</v>
      </c>
      <c r="D7380" s="1352">
        <v>1</v>
      </c>
    </row>
    <row r="7381" spans="1:4" s="977" customFormat="1" ht="18" customHeight="1" x14ac:dyDescent="0.2">
      <c r="A7381" s="1351" t="s">
        <v>11668</v>
      </c>
      <c r="B7381" s="1244" t="s">
        <v>1044</v>
      </c>
      <c r="C7381" s="1244" t="s">
        <v>1718</v>
      </c>
      <c r="D7381" s="1352">
        <v>15470.19</v>
      </c>
    </row>
    <row r="7382" spans="1:4" s="977" customFormat="1" ht="18" customHeight="1" x14ac:dyDescent="0.2">
      <c r="A7382" s="1351" t="s">
        <v>11669</v>
      </c>
      <c r="B7382" s="1244" t="s">
        <v>11670</v>
      </c>
      <c r="C7382" s="1244" t="s">
        <v>11671</v>
      </c>
      <c r="D7382" s="1352">
        <v>2587.5</v>
      </c>
    </row>
    <row r="7383" spans="1:4" s="977" customFormat="1" ht="18" customHeight="1" x14ac:dyDescent="0.2">
      <c r="A7383" s="1351" t="s">
        <v>11672</v>
      </c>
      <c r="B7383" s="1244" t="s">
        <v>2873</v>
      </c>
      <c r="C7383" s="1244" t="s">
        <v>2874</v>
      </c>
      <c r="D7383" s="1352">
        <v>1896.35</v>
      </c>
    </row>
    <row r="7384" spans="1:4" s="977" customFormat="1" ht="18" customHeight="1" x14ac:dyDescent="0.2">
      <c r="A7384" s="1351" t="s">
        <v>11673</v>
      </c>
      <c r="B7384" s="1244" t="s">
        <v>11674</v>
      </c>
      <c r="C7384" s="1244" t="s">
        <v>11675</v>
      </c>
      <c r="D7384" s="1352">
        <v>6581.02</v>
      </c>
    </row>
    <row r="7385" spans="1:4" s="977" customFormat="1" ht="18" customHeight="1" x14ac:dyDescent="0.2">
      <c r="A7385" s="1351" t="s">
        <v>11676</v>
      </c>
      <c r="B7385" s="1244" t="s">
        <v>1285</v>
      </c>
      <c r="C7385" s="1244" t="s">
        <v>1286</v>
      </c>
      <c r="D7385" s="1352">
        <v>475.87</v>
      </c>
    </row>
    <row r="7386" spans="1:4" s="977" customFormat="1" ht="18" customHeight="1" x14ac:dyDescent="0.2">
      <c r="A7386" s="1351" t="s">
        <v>11677</v>
      </c>
      <c r="B7386" s="1244" t="s">
        <v>11678</v>
      </c>
      <c r="C7386" s="1244" t="s">
        <v>11679</v>
      </c>
      <c r="D7386" s="1352">
        <v>2395.4499999999998</v>
      </c>
    </row>
    <row r="7387" spans="1:4" s="977" customFormat="1" ht="18" customHeight="1" x14ac:dyDescent="0.2">
      <c r="A7387" s="1351" t="s">
        <v>11680</v>
      </c>
      <c r="B7387" s="1244" t="s">
        <v>11681</v>
      </c>
      <c r="C7387" s="1244" t="s">
        <v>11682</v>
      </c>
      <c r="D7387" s="1352">
        <v>1545</v>
      </c>
    </row>
    <row r="7388" spans="1:4" s="977" customFormat="1" ht="18" customHeight="1" x14ac:dyDescent="0.2">
      <c r="A7388" s="1351" t="s">
        <v>11683</v>
      </c>
      <c r="B7388" s="1244" t="s">
        <v>4884</v>
      </c>
      <c r="C7388" s="1244" t="s">
        <v>4885</v>
      </c>
      <c r="D7388" s="1352">
        <v>1380</v>
      </c>
    </row>
    <row r="7389" spans="1:4" s="977" customFormat="1" ht="18" customHeight="1" x14ac:dyDescent="0.2">
      <c r="A7389" s="1351" t="s">
        <v>11684</v>
      </c>
      <c r="B7389" s="1244" t="s">
        <v>2759</v>
      </c>
      <c r="C7389" s="1244" t="s">
        <v>2682</v>
      </c>
      <c r="D7389" s="1352">
        <v>950</v>
      </c>
    </row>
    <row r="7390" spans="1:4" s="977" customFormat="1" ht="18" customHeight="1" x14ac:dyDescent="0.2">
      <c r="A7390" s="1351" t="s">
        <v>11685</v>
      </c>
      <c r="B7390" s="1244" t="s">
        <v>11686</v>
      </c>
      <c r="C7390" s="1244" t="s">
        <v>11687</v>
      </c>
      <c r="D7390" s="1352">
        <v>2280.4499999999998</v>
      </c>
    </row>
    <row r="7391" spans="1:4" s="977" customFormat="1" ht="18" customHeight="1" x14ac:dyDescent="0.2">
      <c r="A7391" s="1351" t="s">
        <v>11688</v>
      </c>
      <c r="B7391" s="1244" t="s">
        <v>11681</v>
      </c>
      <c r="C7391" s="1244" t="s">
        <v>11682</v>
      </c>
      <c r="D7391" s="1352">
        <v>1545</v>
      </c>
    </row>
    <row r="7392" spans="1:4" s="977" customFormat="1" ht="18" customHeight="1" x14ac:dyDescent="0.2">
      <c r="A7392" s="1351" t="s">
        <v>11689</v>
      </c>
      <c r="B7392" s="1244" t="s">
        <v>11681</v>
      </c>
      <c r="C7392" s="1244" t="s">
        <v>11682</v>
      </c>
      <c r="D7392" s="1352">
        <v>1545</v>
      </c>
    </row>
    <row r="7393" spans="1:4" s="977" customFormat="1" ht="18" customHeight="1" x14ac:dyDescent="0.2">
      <c r="A7393" s="1351" t="s">
        <v>11690</v>
      </c>
      <c r="B7393" s="1244" t="s">
        <v>11681</v>
      </c>
      <c r="C7393" s="1244" t="s">
        <v>11682</v>
      </c>
      <c r="D7393" s="1352">
        <v>1545</v>
      </c>
    </row>
    <row r="7394" spans="1:4" s="977" customFormat="1" ht="18" customHeight="1" x14ac:dyDescent="0.2">
      <c r="A7394" s="1351" t="s">
        <v>11691</v>
      </c>
      <c r="B7394" s="1244" t="s">
        <v>1397</v>
      </c>
      <c r="C7394" s="1244" t="s">
        <v>1398</v>
      </c>
      <c r="D7394" s="1352">
        <v>1150</v>
      </c>
    </row>
    <row r="7395" spans="1:4" s="977" customFormat="1" ht="18" customHeight="1" x14ac:dyDescent="0.2">
      <c r="A7395" s="1351" t="s">
        <v>11692</v>
      </c>
      <c r="B7395" s="1244" t="s">
        <v>11681</v>
      </c>
      <c r="C7395" s="1244" t="s">
        <v>11682</v>
      </c>
      <c r="D7395" s="1352">
        <v>1545</v>
      </c>
    </row>
    <row r="7396" spans="1:4" s="977" customFormat="1" ht="18" customHeight="1" x14ac:dyDescent="0.2">
      <c r="A7396" s="1351" t="s">
        <v>11693</v>
      </c>
      <c r="B7396" s="1244" t="s">
        <v>11694</v>
      </c>
      <c r="C7396" s="1244" t="s">
        <v>11695</v>
      </c>
      <c r="D7396" s="1352">
        <v>1545</v>
      </c>
    </row>
    <row r="7397" spans="1:4" s="977" customFormat="1" ht="18" customHeight="1" x14ac:dyDescent="0.2">
      <c r="A7397" s="1351" t="s">
        <v>11696</v>
      </c>
      <c r="B7397" s="1244" t="s">
        <v>11681</v>
      </c>
      <c r="C7397" s="1244" t="s">
        <v>11682</v>
      </c>
      <c r="D7397" s="1352">
        <v>1545</v>
      </c>
    </row>
    <row r="7398" spans="1:4" s="977" customFormat="1" ht="18" customHeight="1" x14ac:dyDescent="0.2">
      <c r="A7398" s="1351" t="s">
        <v>11697</v>
      </c>
      <c r="B7398" s="1244" t="s">
        <v>11681</v>
      </c>
      <c r="C7398" s="1244" t="s">
        <v>11682</v>
      </c>
      <c r="D7398" s="1352">
        <v>1545</v>
      </c>
    </row>
    <row r="7399" spans="1:4" s="977" customFormat="1" ht="18" customHeight="1" x14ac:dyDescent="0.2">
      <c r="A7399" s="1351" t="s">
        <v>11698</v>
      </c>
      <c r="B7399" s="1244" t="s">
        <v>1683</v>
      </c>
      <c r="C7399" s="1244" t="s">
        <v>1411</v>
      </c>
      <c r="D7399" s="1352">
        <v>1414.5</v>
      </c>
    </row>
    <row r="7400" spans="1:4" s="977" customFormat="1" ht="18" customHeight="1" x14ac:dyDescent="0.2">
      <c r="A7400" s="1351" t="s">
        <v>11699</v>
      </c>
      <c r="B7400" s="1244" t="s">
        <v>2759</v>
      </c>
      <c r="C7400" s="1244" t="s">
        <v>2682</v>
      </c>
      <c r="D7400" s="1352">
        <v>2263.1999999999998</v>
      </c>
    </row>
    <row r="7401" spans="1:4" s="977" customFormat="1" ht="18" customHeight="1" x14ac:dyDescent="0.2">
      <c r="A7401" s="1351" t="s">
        <v>11700</v>
      </c>
      <c r="B7401" s="1244" t="s">
        <v>2313</v>
      </c>
      <c r="C7401" s="1244" t="s">
        <v>2314</v>
      </c>
      <c r="D7401" s="1352">
        <v>667</v>
      </c>
    </row>
    <row r="7402" spans="1:4" s="977" customFormat="1" ht="18" customHeight="1" x14ac:dyDescent="0.2">
      <c r="A7402" s="1351" t="s">
        <v>11701</v>
      </c>
      <c r="B7402" s="1244" t="s">
        <v>2436</v>
      </c>
      <c r="C7402" s="1244" t="s">
        <v>2437</v>
      </c>
      <c r="D7402" s="1352">
        <v>1576.65</v>
      </c>
    </row>
    <row r="7403" spans="1:4" s="977" customFormat="1" ht="18" customHeight="1" x14ac:dyDescent="0.2">
      <c r="A7403" s="1351" t="s">
        <v>11704</v>
      </c>
      <c r="B7403" s="1244" t="s">
        <v>2759</v>
      </c>
      <c r="C7403" s="1244" t="s">
        <v>2682</v>
      </c>
      <c r="D7403" s="1352">
        <v>1132.75</v>
      </c>
    </row>
    <row r="7404" spans="1:4" s="977" customFormat="1" ht="18" customHeight="1" x14ac:dyDescent="0.2">
      <c r="A7404" s="1351" t="s">
        <v>11705</v>
      </c>
      <c r="B7404" s="1244" t="s">
        <v>2759</v>
      </c>
      <c r="C7404" s="1244" t="s">
        <v>2682</v>
      </c>
      <c r="D7404" s="1352">
        <v>1132.75</v>
      </c>
    </row>
    <row r="7405" spans="1:4" s="977" customFormat="1" ht="18" customHeight="1" x14ac:dyDescent="0.2">
      <c r="A7405" s="1351" t="s">
        <v>11706</v>
      </c>
      <c r="B7405" s="1244" t="s">
        <v>11681</v>
      </c>
      <c r="C7405" s="1244" t="s">
        <v>11682</v>
      </c>
      <c r="D7405" s="1352">
        <v>1545</v>
      </c>
    </row>
    <row r="7406" spans="1:4" s="977" customFormat="1" ht="18" customHeight="1" x14ac:dyDescent="0.2">
      <c r="A7406" s="1351" t="s">
        <v>11707</v>
      </c>
      <c r="B7406" s="1244" t="s">
        <v>2681</v>
      </c>
      <c r="C7406" s="1244" t="s">
        <v>2682</v>
      </c>
      <c r="D7406" s="1352">
        <v>4082.5</v>
      </c>
    </row>
    <row r="7407" spans="1:4" s="977" customFormat="1" ht="18" customHeight="1" x14ac:dyDescent="0.2">
      <c r="A7407" s="1351" t="s">
        <v>11710</v>
      </c>
      <c r="B7407" s="1244" t="s">
        <v>11711</v>
      </c>
      <c r="C7407" s="1244" t="s">
        <v>11712</v>
      </c>
      <c r="D7407" s="1352">
        <v>2379.35</v>
      </c>
    </row>
    <row r="7408" spans="1:4" s="977" customFormat="1" ht="18" customHeight="1" x14ac:dyDescent="0.2">
      <c r="A7408" s="1351" t="s">
        <v>11713</v>
      </c>
      <c r="B7408" s="1244" t="s">
        <v>3585</v>
      </c>
      <c r="C7408" s="1244" t="s">
        <v>2682</v>
      </c>
      <c r="D7408" s="1352">
        <v>1999.01</v>
      </c>
    </row>
    <row r="7409" spans="1:4" s="977" customFormat="1" ht="18" customHeight="1" x14ac:dyDescent="0.2">
      <c r="A7409" s="1351" t="s">
        <v>11714</v>
      </c>
      <c r="B7409" s="1244" t="s">
        <v>7751</v>
      </c>
      <c r="C7409" s="1244" t="s">
        <v>11715</v>
      </c>
      <c r="D7409" s="1352">
        <v>2978.5</v>
      </c>
    </row>
    <row r="7410" spans="1:4" s="977" customFormat="1" ht="18" customHeight="1" x14ac:dyDescent="0.2">
      <c r="A7410" s="1351" t="s">
        <v>11716</v>
      </c>
      <c r="B7410" s="1244" t="s">
        <v>11717</v>
      </c>
      <c r="C7410" s="1244" t="s">
        <v>4226</v>
      </c>
      <c r="D7410" s="1352">
        <v>1253.5</v>
      </c>
    </row>
    <row r="7411" spans="1:4" s="977" customFormat="1" ht="18" customHeight="1" x14ac:dyDescent="0.2">
      <c r="A7411" s="1351" t="s">
        <v>11718</v>
      </c>
      <c r="B7411" s="1244" t="s">
        <v>11681</v>
      </c>
      <c r="C7411" s="1244" t="s">
        <v>11682</v>
      </c>
      <c r="D7411" s="1352">
        <v>1545</v>
      </c>
    </row>
    <row r="7412" spans="1:4" s="977" customFormat="1" ht="18" customHeight="1" x14ac:dyDescent="0.2">
      <c r="A7412" s="1351" t="s">
        <v>11719</v>
      </c>
      <c r="B7412" s="1244" t="s">
        <v>11720</v>
      </c>
      <c r="C7412" s="1244" t="s">
        <v>11721</v>
      </c>
      <c r="D7412" s="1352">
        <v>475.15</v>
      </c>
    </row>
    <row r="7413" spans="1:4" s="977" customFormat="1" ht="18" customHeight="1" x14ac:dyDescent="0.2">
      <c r="A7413" s="1351" t="s">
        <v>11722</v>
      </c>
      <c r="B7413" s="1244" t="s">
        <v>2460</v>
      </c>
      <c r="C7413" s="1244" t="s">
        <v>2461</v>
      </c>
      <c r="D7413" s="1352">
        <v>2560.38</v>
      </c>
    </row>
    <row r="7414" spans="1:4" s="977" customFormat="1" ht="18" customHeight="1" x14ac:dyDescent="0.2">
      <c r="A7414" s="1351" t="s">
        <v>11723</v>
      </c>
      <c r="B7414" s="1244" t="s">
        <v>1285</v>
      </c>
      <c r="C7414" s="1244" t="s">
        <v>1286</v>
      </c>
      <c r="D7414" s="1352">
        <v>475.87</v>
      </c>
    </row>
    <row r="7415" spans="1:4" s="977" customFormat="1" ht="18" customHeight="1" x14ac:dyDescent="0.2">
      <c r="A7415" s="1351" t="s">
        <v>11724</v>
      </c>
      <c r="B7415" s="1244" t="s">
        <v>11725</v>
      </c>
      <c r="C7415" s="1244" t="s">
        <v>2682</v>
      </c>
      <c r="D7415" s="1352">
        <v>4600</v>
      </c>
    </row>
    <row r="7416" spans="1:4" s="977" customFormat="1" ht="18" customHeight="1" x14ac:dyDescent="0.2">
      <c r="A7416" s="1351" t="s">
        <v>11726</v>
      </c>
      <c r="B7416" s="1244" t="s">
        <v>5456</v>
      </c>
      <c r="C7416" s="1244" t="s">
        <v>5457</v>
      </c>
      <c r="D7416" s="1352">
        <v>2300</v>
      </c>
    </row>
    <row r="7417" spans="1:4" s="977" customFormat="1" ht="18" customHeight="1" x14ac:dyDescent="0.2">
      <c r="A7417" s="1351" t="s">
        <v>11727</v>
      </c>
      <c r="B7417" s="1244" t="s">
        <v>2486</v>
      </c>
      <c r="C7417" s="1244" t="s">
        <v>2487</v>
      </c>
      <c r="D7417" s="1352">
        <v>1</v>
      </c>
    </row>
    <row r="7418" spans="1:4" s="977" customFormat="1" ht="18" customHeight="1" x14ac:dyDescent="0.2">
      <c r="A7418" s="1351" t="s">
        <v>11728</v>
      </c>
      <c r="B7418" s="1244" t="s">
        <v>5340</v>
      </c>
      <c r="C7418" s="1244" t="s">
        <v>11729</v>
      </c>
      <c r="D7418" s="1352">
        <v>1758.1</v>
      </c>
    </row>
    <row r="7419" spans="1:4" s="977" customFormat="1" ht="18" customHeight="1" x14ac:dyDescent="0.2">
      <c r="A7419" s="1351" t="s">
        <v>11730</v>
      </c>
      <c r="B7419" s="1244" t="s">
        <v>11560</v>
      </c>
      <c r="C7419" s="1244" t="s">
        <v>11561</v>
      </c>
      <c r="D7419" s="1352">
        <v>2182.8200000000002</v>
      </c>
    </row>
    <row r="7420" spans="1:4" s="977" customFormat="1" ht="18" customHeight="1" x14ac:dyDescent="0.2">
      <c r="A7420" s="1351" t="s">
        <v>11731</v>
      </c>
      <c r="B7420" s="1244" t="s">
        <v>1044</v>
      </c>
      <c r="C7420" s="1244" t="s">
        <v>1718</v>
      </c>
      <c r="D7420" s="1352">
        <v>15470.19</v>
      </c>
    </row>
    <row r="7421" spans="1:4" s="977" customFormat="1" ht="18" customHeight="1" x14ac:dyDescent="0.2">
      <c r="A7421" s="1351" t="s">
        <v>11732</v>
      </c>
      <c r="B7421" s="1244" t="s">
        <v>2873</v>
      </c>
      <c r="C7421" s="1244" t="s">
        <v>2874</v>
      </c>
      <c r="D7421" s="1352">
        <v>1896.35</v>
      </c>
    </row>
    <row r="7422" spans="1:4" s="977" customFormat="1" ht="18" customHeight="1" x14ac:dyDescent="0.2">
      <c r="A7422" s="1351" t="s">
        <v>11733</v>
      </c>
      <c r="B7422" s="1244" t="s">
        <v>2853</v>
      </c>
      <c r="C7422" s="1244" t="s">
        <v>2854</v>
      </c>
      <c r="D7422" s="1352">
        <v>4789.75</v>
      </c>
    </row>
    <row r="7423" spans="1:4" s="977" customFormat="1" ht="18" customHeight="1" x14ac:dyDescent="0.2">
      <c r="A7423" s="1351" t="s">
        <v>11734</v>
      </c>
      <c r="B7423" s="1244" t="s">
        <v>4667</v>
      </c>
      <c r="C7423" s="1244" t="s">
        <v>4668</v>
      </c>
      <c r="D7423" s="1352">
        <v>621</v>
      </c>
    </row>
    <row r="7424" spans="1:4" s="977" customFormat="1" ht="18" customHeight="1" x14ac:dyDescent="0.2">
      <c r="A7424" s="1351" t="s">
        <v>11735</v>
      </c>
      <c r="B7424" s="1244" t="s">
        <v>8783</v>
      </c>
      <c r="C7424" s="1244" t="s">
        <v>1704</v>
      </c>
      <c r="D7424" s="1352">
        <v>2288.5</v>
      </c>
    </row>
    <row r="7425" spans="1:4" s="977" customFormat="1" ht="18" customHeight="1" x14ac:dyDescent="0.2">
      <c r="A7425" s="1351" t="s">
        <v>11736</v>
      </c>
      <c r="B7425" s="1244" t="s">
        <v>1285</v>
      </c>
      <c r="C7425" s="1244" t="s">
        <v>1286</v>
      </c>
      <c r="D7425" s="1352">
        <v>475.87</v>
      </c>
    </row>
    <row r="7426" spans="1:4" s="977" customFormat="1" ht="18" customHeight="1" x14ac:dyDescent="0.2">
      <c r="A7426" s="1351" t="s">
        <v>11737</v>
      </c>
      <c r="B7426" s="1244" t="s">
        <v>1050</v>
      </c>
      <c r="C7426" s="1244" t="s">
        <v>1051</v>
      </c>
      <c r="D7426" s="1352">
        <v>2760</v>
      </c>
    </row>
    <row r="7427" spans="1:4" s="977" customFormat="1" ht="18" customHeight="1" x14ac:dyDescent="0.2">
      <c r="A7427" s="1351" t="s">
        <v>11738</v>
      </c>
      <c r="B7427" s="1244" t="s">
        <v>1574</v>
      </c>
      <c r="C7427" s="1244" t="s">
        <v>1575</v>
      </c>
      <c r="D7427" s="1352">
        <v>5768.4</v>
      </c>
    </row>
    <row r="7428" spans="1:4" s="977" customFormat="1" ht="18" customHeight="1" x14ac:dyDescent="0.2">
      <c r="A7428" s="1351" t="s">
        <v>11739</v>
      </c>
      <c r="B7428" s="1244" t="s">
        <v>11740</v>
      </c>
      <c r="C7428" s="1244" t="s">
        <v>11741</v>
      </c>
      <c r="D7428" s="1352">
        <v>1207.5</v>
      </c>
    </row>
    <row r="7429" spans="1:4" s="977" customFormat="1" ht="18" customHeight="1" x14ac:dyDescent="0.2">
      <c r="A7429" s="1351" t="s">
        <v>11742</v>
      </c>
      <c r="B7429" s="1244" t="s">
        <v>2681</v>
      </c>
      <c r="C7429" s="1244" t="s">
        <v>2682</v>
      </c>
      <c r="D7429" s="1352">
        <v>8889.5</v>
      </c>
    </row>
    <row r="7430" spans="1:4" s="977" customFormat="1" ht="18" customHeight="1" x14ac:dyDescent="0.2">
      <c r="A7430" s="1351" t="s">
        <v>11743</v>
      </c>
      <c r="B7430" s="1244" t="s">
        <v>11744</v>
      </c>
      <c r="C7430" s="1244" t="s">
        <v>11745</v>
      </c>
      <c r="D7430" s="1352">
        <v>2299.0100000000002</v>
      </c>
    </row>
    <row r="7431" spans="1:4" s="977" customFormat="1" ht="18" customHeight="1" x14ac:dyDescent="0.2">
      <c r="A7431" s="1351" t="s">
        <v>11746</v>
      </c>
      <c r="B7431" s="1244" t="s">
        <v>11747</v>
      </c>
      <c r="C7431" s="1244" t="s">
        <v>11748</v>
      </c>
      <c r="D7431" s="1352">
        <v>1</v>
      </c>
    </row>
    <row r="7432" spans="1:4" s="977" customFormat="1" ht="18" customHeight="1" x14ac:dyDescent="0.2">
      <c r="A7432" s="1351" t="s">
        <v>11749</v>
      </c>
      <c r="B7432" s="1244" t="s">
        <v>11750</v>
      </c>
      <c r="C7432" s="1244" t="s">
        <v>11751</v>
      </c>
      <c r="D7432" s="1352">
        <v>5980</v>
      </c>
    </row>
    <row r="7433" spans="1:4" s="977" customFormat="1" ht="18" customHeight="1" x14ac:dyDescent="0.2">
      <c r="A7433" s="1351" t="s">
        <v>11752</v>
      </c>
      <c r="B7433" s="1244" t="s">
        <v>7668</v>
      </c>
      <c r="C7433" s="1244" t="s">
        <v>2299</v>
      </c>
      <c r="D7433" s="1352">
        <v>25990</v>
      </c>
    </row>
    <row r="7434" spans="1:4" s="977" customFormat="1" ht="18" customHeight="1" x14ac:dyDescent="0.2">
      <c r="A7434" s="1351" t="s">
        <v>11753</v>
      </c>
      <c r="B7434" s="1244" t="s">
        <v>2472</v>
      </c>
      <c r="C7434" s="1244" t="s">
        <v>2473</v>
      </c>
      <c r="D7434" s="1352">
        <v>1974.55</v>
      </c>
    </row>
    <row r="7435" spans="1:4" s="977" customFormat="1" ht="18" customHeight="1" x14ac:dyDescent="0.2">
      <c r="A7435" s="1351" t="s">
        <v>11754</v>
      </c>
      <c r="B7435" s="1244" t="s">
        <v>2472</v>
      </c>
      <c r="C7435" s="1244" t="s">
        <v>2473</v>
      </c>
      <c r="D7435" s="1352">
        <v>1974.55</v>
      </c>
    </row>
    <row r="7436" spans="1:4" s="977" customFormat="1" ht="18" customHeight="1" x14ac:dyDescent="0.2">
      <c r="A7436" s="1351" t="s">
        <v>11755</v>
      </c>
      <c r="B7436" s="1244" t="s">
        <v>2472</v>
      </c>
      <c r="C7436" s="1244" t="s">
        <v>2473</v>
      </c>
      <c r="D7436" s="1352">
        <v>1974.55</v>
      </c>
    </row>
    <row r="7437" spans="1:4" s="977" customFormat="1" ht="18" customHeight="1" x14ac:dyDescent="0.2">
      <c r="A7437" s="1351" t="s">
        <v>11756</v>
      </c>
      <c r="B7437" s="1244" t="s">
        <v>2313</v>
      </c>
      <c r="C7437" s="1244" t="s">
        <v>2314</v>
      </c>
      <c r="D7437" s="1352">
        <v>475.67</v>
      </c>
    </row>
    <row r="7438" spans="1:4" s="977" customFormat="1" ht="18" customHeight="1" x14ac:dyDescent="0.2">
      <c r="A7438" s="1351" t="s">
        <v>11757</v>
      </c>
      <c r="B7438" s="1244" t="s">
        <v>3585</v>
      </c>
      <c r="C7438" s="1244" t="s">
        <v>2682</v>
      </c>
      <c r="D7438" s="1352">
        <v>1999.02</v>
      </c>
    </row>
    <row r="7439" spans="1:4" s="977" customFormat="1" ht="18" customHeight="1" x14ac:dyDescent="0.2">
      <c r="A7439" s="1351" t="s">
        <v>11758</v>
      </c>
      <c r="B7439" s="1244" t="s">
        <v>7407</v>
      </c>
      <c r="C7439" s="1244" t="s">
        <v>20814</v>
      </c>
      <c r="D7439" s="1352">
        <v>1742.25</v>
      </c>
    </row>
    <row r="7440" spans="1:4" s="977" customFormat="1" ht="18" customHeight="1" x14ac:dyDescent="0.2">
      <c r="A7440" s="1351" t="s">
        <v>11759</v>
      </c>
      <c r="B7440" s="1244" t="s">
        <v>2313</v>
      </c>
      <c r="C7440" s="1244" t="s">
        <v>2314</v>
      </c>
      <c r="D7440" s="1352">
        <v>667</v>
      </c>
    </row>
    <row r="7441" spans="1:4" s="977" customFormat="1" ht="18" customHeight="1" x14ac:dyDescent="0.2">
      <c r="A7441" s="1351" t="s">
        <v>11760</v>
      </c>
      <c r="B7441" s="1244" t="s">
        <v>2313</v>
      </c>
      <c r="C7441" s="1244" t="s">
        <v>2314</v>
      </c>
      <c r="D7441" s="1352">
        <v>667</v>
      </c>
    </row>
    <row r="7442" spans="1:4" s="977" customFormat="1" ht="18" customHeight="1" x14ac:dyDescent="0.2">
      <c r="A7442" s="1351" t="s">
        <v>11761</v>
      </c>
      <c r="B7442" s="1244" t="s">
        <v>2313</v>
      </c>
      <c r="C7442" s="1244" t="s">
        <v>2314</v>
      </c>
      <c r="D7442" s="1352">
        <v>667</v>
      </c>
    </row>
    <row r="7443" spans="1:4" s="977" customFormat="1" ht="18" customHeight="1" x14ac:dyDescent="0.2">
      <c r="A7443" s="1351" t="s">
        <v>11762</v>
      </c>
      <c r="B7443" s="1244" t="s">
        <v>2313</v>
      </c>
      <c r="C7443" s="1244" t="s">
        <v>2314</v>
      </c>
      <c r="D7443" s="1352">
        <v>667</v>
      </c>
    </row>
    <row r="7444" spans="1:4" s="977" customFormat="1" ht="18" customHeight="1" x14ac:dyDescent="0.2">
      <c r="A7444" s="1351" t="s">
        <v>11763</v>
      </c>
      <c r="B7444" s="1244" t="s">
        <v>2313</v>
      </c>
      <c r="C7444" s="1244" t="s">
        <v>2314</v>
      </c>
      <c r="D7444" s="1352">
        <v>667</v>
      </c>
    </row>
    <row r="7445" spans="1:4" s="977" customFormat="1" ht="18" customHeight="1" x14ac:dyDescent="0.2">
      <c r="A7445" s="1351" t="s">
        <v>11764</v>
      </c>
      <c r="B7445" s="1244" t="s">
        <v>2313</v>
      </c>
      <c r="C7445" s="1244" t="s">
        <v>2314</v>
      </c>
      <c r="D7445" s="1352">
        <v>667</v>
      </c>
    </row>
    <row r="7446" spans="1:4" s="977" customFormat="1" ht="18" customHeight="1" x14ac:dyDescent="0.2">
      <c r="A7446" s="1351" t="s">
        <v>11765</v>
      </c>
      <c r="B7446" s="1244" t="s">
        <v>2313</v>
      </c>
      <c r="C7446" s="1244" t="s">
        <v>2314</v>
      </c>
      <c r="D7446" s="1352">
        <v>667</v>
      </c>
    </row>
    <row r="7447" spans="1:4" s="977" customFormat="1" ht="18" customHeight="1" x14ac:dyDescent="0.2">
      <c r="A7447" s="1351" t="s">
        <v>11766</v>
      </c>
      <c r="B7447" s="1244" t="s">
        <v>2313</v>
      </c>
      <c r="C7447" s="1244" t="s">
        <v>2314</v>
      </c>
      <c r="D7447" s="1352">
        <v>667</v>
      </c>
    </row>
    <row r="7448" spans="1:4" s="977" customFormat="1" ht="18" customHeight="1" x14ac:dyDescent="0.2">
      <c r="A7448" s="1351" t="s">
        <v>11767</v>
      </c>
      <c r="B7448" s="1244" t="s">
        <v>2313</v>
      </c>
      <c r="C7448" s="1244" t="s">
        <v>2314</v>
      </c>
      <c r="D7448" s="1352">
        <v>718.75</v>
      </c>
    </row>
    <row r="7449" spans="1:4" s="977" customFormat="1" ht="18" customHeight="1" x14ac:dyDescent="0.2">
      <c r="A7449" s="1351" t="s">
        <v>11768</v>
      </c>
      <c r="B7449" s="1244" t="s">
        <v>2313</v>
      </c>
      <c r="C7449" s="1244" t="s">
        <v>2314</v>
      </c>
      <c r="D7449" s="1352">
        <v>718.75</v>
      </c>
    </row>
    <row r="7450" spans="1:4" s="977" customFormat="1" ht="18" customHeight="1" x14ac:dyDescent="0.2">
      <c r="A7450" s="1351" t="s">
        <v>11769</v>
      </c>
      <c r="B7450" s="1244" t="s">
        <v>7370</v>
      </c>
      <c r="C7450" s="1244" t="s">
        <v>7371</v>
      </c>
      <c r="D7450" s="1352">
        <v>3783.5</v>
      </c>
    </row>
    <row r="7451" spans="1:4" s="977" customFormat="1" ht="18" customHeight="1" x14ac:dyDescent="0.2">
      <c r="A7451" s="1351" t="s">
        <v>11770</v>
      </c>
      <c r="B7451" s="1244" t="s">
        <v>2313</v>
      </c>
      <c r="C7451" s="1244" t="s">
        <v>2314</v>
      </c>
      <c r="D7451" s="1352">
        <v>718.75</v>
      </c>
    </row>
    <row r="7452" spans="1:4" s="977" customFormat="1" ht="18" customHeight="1" x14ac:dyDescent="0.2">
      <c r="A7452" s="1351" t="s">
        <v>11771</v>
      </c>
      <c r="B7452" s="1244" t="s">
        <v>2313</v>
      </c>
      <c r="C7452" s="1244" t="s">
        <v>2314</v>
      </c>
      <c r="D7452" s="1352">
        <v>718.75</v>
      </c>
    </row>
    <row r="7453" spans="1:4" s="977" customFormat="1" ht="18" customHeight="1" x14ac:dyDescent="0.2">
      <c r="A7453" s="1351" t="s">
        <v>11772</v>
      </c>
      <c r="B7453" s="1244" t="s">
        <v>2313</v>
      </c>
      <c r="C7453" s="1244" t="s">
        <v>2314</v>
      </c>
      <c r="D7453" s="1352">
        <v>718.75</v>
      </c>
    </row>
    <row r="7454" spans="1:4" s="977" customFormat="1" ht="18" customHeight="1" x14ac:dyDescent="0.2">
      <c r="A7454" s="1351" t="s">
        <v>11773</v>
      </c>
      <c r="B7454" s="1244" t="s">
        <v>2313</v>
      </c>
      <c r="C7454" s="1244" t="s">
        <v>2314</v>
      </c>
      <c r="D7454" s="1352">
        <v>718.75</v>
      </c>
    </row>
    <row r="7455" spans="1:4" s="977" customFormat="1" ht="18" customHeight="1" x14ac:dyDescent="0.2">
      <c r="A7455" s="1351" t="s">
        <v>11774</v>
      </c>
      <c r="B7455" s="1244" t="s">
        <v>2313</v>
      </c>
      <c r="C7455" s="1244" t="s">
        <v>2314</v>
      </c>
      <c r="D7455" s="1352">
        <v>718.75</v>
      </c>
    </row>
    <row r="7456" spans="1:4" s="977" customFormat="1" ht="18" customHeight="1" x14ac:dyDescent="0.2">
      <c r="A7456" s="1351" t="s">
        <v>11775</v>
      </c>
      <c r="B7456" s="1244" t="s">
        <v>2313</v>
      </c>
      <c r="C7456" s="1244" t="s">
        <v>2314</v>
      </c>
      <c r="D7456" s="1352">
        <v>718.75</v>
      </c>
    </row>
    <row r="7457" spans="1:4" s="977" customFormat="1" ht="18" customHeight="1" x14ac:dyDescent="0.2">
      <c r="A7457" s="1351" t="s">
        <v>11776</v>
      </c>
      <c r="B7457" s="1244" t="s">
        <v>2313</v>
      </c>
      <c r="C7457" s="1244" t="s">
        <v>2314</v>
      </c>
      <c r="D7457" s="1352">
        <v>718.75</v>
      </c>
    </row>
    <row r="7458" spans="1:4" s="977" customFormat="1" ht="18" customHeight="1" x14ac:dyDescent="0.2">
      <c r="A7458" s="1351" t="s">
        <v>11777</v>
      </c>
      <c r="B7458" s="1244" t="s">
        <v>2313</v>
      </c>
      <c r="C7458" s="1244" t="s">
        <v>2314</v>
      </c>
      <c r="D7458" s="1352">
        <v>718.75</v>
      </c>
    </row>
    <row r="7459" spans="1:4" s="977" customFormat="1" ht="18" customHeight="1" x14ac:dyDescent="0.2">
      <c r="A7459" s="1351" t="s">
        <v>11778</v>
      </c>
      <c r="B7459" s="1244" t="s">
        <v>2313</v>
      </c>
      <c r="C7459" s="1244" t="s">
        <v>2314</v>
      </c>
      <c r="D7459" s="1352">
        <v>718.75</v>
      </c>
    </row>
    <row r="7460" spans="1:4" s="977" customFormat="1" ht="18" customHeight="1" x14ac:dyDescent="0.2">
      <c r="A7460" s="1351" t="s">
        <v>11779</v>
      </c>
      <c r="B7460" s="1244" t="s">
        <v>2489</v>
      </c>
      <c r="C7460" s="1244" t="s">
        <v>1756</v>
      </c>
      <c r="D7460" s="1352">
        <v>5888</v>
      </c>
    </row>
    <row r="7461" spans="1:4" s="977" customFormat="1" ht="18" customHeight="1" x14ac:dyDescent="0.2">
      <c r="A7461" s="1351" t="s">
        <v>11780</v>
      </c>
      <c r="B7461" s="1244" t="s">
        <v>11781</v>
      </c>
      <c r="C7461" s="1244" t="s">
        <v>11782</v>
      </c>
      <c r="D7461" s="1352">
        <v>1886</v>
      </c>
    </row>
    <row r="7462" spans="1:4" s="977" customFormat="1" ht="18" customHeight="1" x14ac:dyDescent="0.2">
      <c r="A7462" s="1351" t="s">
        <v>11783</v>
      </c>
      <c r="B7462" s="1244" t="s">
        <v>2759</v>
      </c>
      <c r="C7462" s="1244" t="s">
        <v>2682</v>
      </c>
      <c r="D7462" s="1352">
        <v>1132.75</v>
      </c>
    </row>
    <row r="7463" spans="1:4" s="977" customFormat="1" ht="18" customHeight="1" x14ac:dyDescent="0.2">
      <c r="A7463" s="1351" t="s">
        <v>11784</v>
      </c>
      <c r="B7463" s="1244" t="s">
        <v>3661</v>
      </c>
      <c r="C7463" s="1244" t="s">
        <v>3662</v>
      </c>
      <c r="D7463" s="1352">
        <v>1833.1</v>
      </c>
    </row>
    <row r="7464" spans="1:4" s="977" customFormat="1" ht="18" customHeight="1" x14ac:dyDescent="0.2">
      <c r="A7464" s="1351" t="s">
        <v>11785</v>
      </c>
      <c r="B7464" s="1244" t="s">
        <v>1410</v>
      </c>
      <c r="C7464" s="1244" t="s">
        <v>1411</v>
      </c>
      <c r="D7464" s="1352">
        <v>1279</v>
      </c>
    </row>
    <row r="7465" spans="1:4" s="977" customFormat="1" ht="18" customHeight="1" x14ac:dyDescent="0.2">
      <c r="A7465" s="1351" t="s">
        <v>11786</v>
      </c>
      <c r="B7465" s="1244" t="s">
        <v>2405</v>
      </c>
      <c r="C7465" s="1244" t="s">
        <v>2406</v>
      </c>
      <c r="D7465" s="1352">
        <v>1</v>
      </c>
    </row>
    <row r="7466" spans="1:4" s="977" customFormat="1" ht="18" customHeight="1" x14ac:dyDescent="0.2">
      <c r="A7466" s="1351" t="s">
        <v>11787</v>
      </c>
      <c r="B7466" s="1244" t="s">
        <v>2313</v>
      </c>
      <c r="C7466" s="1244" t="s">
        <v>2314</v>
      </c>
      <c r="D7466" s="1352">
        <v>475.66</v>
      </c>
    </row>
    <row r="7467" spans="1:4" s="977" customFormat="1" ht="18" customHeight="1" x14ac:dyDescent="0.2">
      <c r="A7467" s="1351" t="s">
        <v>11788</v>
      </c>
      <c r="B7467" s="1244" t="s">
        <v>2436</v>
      </c>
      <c r="C7467" s="1244" t="s">
        <v>2437</v>
      </c>
      <c r="D7467" s="1352">
        <v>1576.65</v>
      </c>
    </row>
    <row r="7468" spans="1:4" s="977" customFormat="1" ht="18" customHeight="1" x14ac:dyDescent="0.2">
      <c r="A7468" s="1351" t="s">
        <v>11789</v>
      </c>
      <c r="B7468" s="1244" t="s">
        <v>1266</v>
      </c>
      <c r="C7468" s="1244" t="s">
        <v>1267</v>
      </c>
      <c r="D7468" s="1352">
        <v>7472.85</v>
      </c>
    </row>
    <row r="7469" spans="1:4" s="977" customFormat="1" ht="18" customHeight="1" x14ac:dyDescent="0.2">
      <c r="A7469" s="1351" t="s">
        <v>11790</v>
      </c>
      <c r="B7469" s="1244" t="s">
        <v>2759</v>
      </c>
      <c r="C7469" s="1244" t="s">
        <v>2682</v>
      </c>
      <c r="D7469" s="1352">
        <v>1380</v>
      </c>
    </row>
    <row r="7470" spans="1:4" s="977" customFormat="1" ht="18" customHeight="1" x14ac:dyDescent="0.2">
      <c r="A7470" s="1351" t="s">
        <v>11791</v>
      </c>
      <c r="B7470" s="1244" t="s">
        <v>3968</v>
      </c>
      <c r="C7470" s="1244" t="s">
        <v>3969</v>
      </c>
      <c r="D7470" s="1352">
        <v>1</v>
      </c>
    </row>
    <row r="7471" spans="1:4" s="977" customFormat="1" ht="18" customHeight="1" x14ac:dyDescent="0.2">
      <c r="A7471" s="1351" t="s">
        <v>11792</v>
      </c>
      <c r="B7471" s="1244" t="s">
        <v>2759</v>
      </c>
      <c r="C7471" s="1244" t="s">
        <v>2682</v>
      </c>
      <c r="D7471" s="1352">
        <v>950</v>
      </c>
    </row>
    <row r="7472" spans="1:4" s="977" customFormat="1" ht="18" customHeight="1" x14ac:dyDescent="0.2">
      <c r="A7472" s="1351" t="s">
        <v>11793</v>
      </c>
      <c r="B7472" s="1244" t="s">
        <v>2436</v>
      </c>
      <c r="C7472" s="1244" t="s">
        <v>2437</v>
      </c>
      <c r="D7472" s="1352">
        <v>1576.65</v>
      </c>
    </row>
    <row r="7473" spans="1:4" s="977" customFormat="1" ht="18" customHeight="1" x14ac:dyDescent="0.2">
      <c r="A7473" s="1351" t="s">
        <v>11794</v>
      </c>
      <c r="B7473" s="1244" t="s">
        <v>2313</v>
      </c>
      <c r="C7473" s="1244" t="s">
        <v>2314</v>
      </c>
      <c r="D7473" s="1352">
        <v>475.66</v>
      </c>
    </row>
    <row r="7474" spans="1:4" s="977" customFormat="1" ht="18" customHeight="1" x14ac:dyDescent="0.2">
      <c r="A7474" s="1351" t="s">
        <v>11795</v>
      </c>
      <c r="B7474" s="1244" t="s">
        <v>11796</v>
      </c>
      <c r="C7474" s="1244" t="s">
        <v>11797</v>
      </c>
      <c r="D7474" s="1352">
        <v>7477.37</v>
      </c>
    </row>
    <row r="7475" spans="1:4" s="977" customFormat="1" ht="18" customHeight="1" x14ac:dyDescent="0.2">
      <c r="A7475" s="1351" t="s">
        <v>11798</v>
      </c>
      <c r="B7475" s="1244" t="s">
        <v>2436</v>
      </c>
      <c r="C7475" s="1244" t="s">
        <v>2437</v>
      </c>
      <c r="D7475" s="1352">
        <v>1576.65</v>
      </c>
    </row>
    <row r="7476" spans="1:4" s="977" customFormat="1" ht="18" customHeight="1" x14ac:dyDescent="0.2">
      <c r="A7476" s="1351" t="s">
        <v>11799</v>
      </c>
      <c r="B7476" s="1244" t="s">
        <v>6368</v>
      </c>
      <c r="C7476" s="1244" t="s">
        <v>6369</v>
      </c>
      <c r="D7476" s="1352">
        <v>1518</v>
      </c>
    </row>
    <row r="7477" spans="1:4" s="977" customFormat="1" ht="18" customHeight="1" x14ac:dyDescent="0.2">
      <c r="A7477" s="1351" t="s">
        <v>11800</v>
      </c>
      <c r="B7477" s="1244" t="s">
        <v>2463</v>
      </c>
      <c r="C7477" s="1244" t="s">
        <v>2464</v>
      </c>
      <c r="D7477" s="1352">
        <v>1262.93</v>
      </c>
    </row>
    <row r="7478" spans="1:4" s="977" customFormat="1" ht="18" customHeight="1" x14ac:dyDescent="0.2">
      <c r="A7478" s="1351" t="s">
        <v>11801</v>
      </c>
      <c r="B7478" s="1244" t="s">
        <v>2443</v>
      </c>
      <c r="C7478" s="1245"/>
      <c r="D7478" s="1352">
        <v>1035</v>
      </c>
    </row>
    <row r="7479" spans="1:4" s="977" customFormat="1" ht="18" customHeight="1" x14ac:dyDescent="0.2">
      <c r="A7479" s="1351" t="s">
        <v>11802</v>
      </c>
      <c r="B7479" s="1244" t="s">
        <v>1397</v>
      </c>
      <c r="C7479" s="1244" t="s">
        <v>1398</v>
      </c>
      <c r="D7479" s="1352">
        <v>1322.5</v>
      </c>
    </row>
    <row r="7480" spans="1:4" s="977" customFormat="1" ht="18" customHeight="1" x14ac:dyDescent="0.2">
      <c r="A7480" s="1351" t="s">
        <v>11803</v>
      </c>
      <c r="B7480" s="1244" t="s">
        <v>1397</v>
      </c>
      <c r="C7480" s="1244" t="s">
        <v>1398</v>
      </c>
      <c r="D7480" s="1352">
        <v>1322.5</v>
      </c>
    </row>
    <row r="7481" spans="1:4" s="977" customFormat="1" ht="18" customHeight="1" x14ac:dyDescent="0.2">
      <c r="A7481" s="1351" t="s">
        <v>11804</v>
      </c>
      <c r="B7481" s="1244" t="s">
        <v>1397</v>
      </c>
      <c r="C7481" s="1244" t="s">
        <v>1398</v>
      </c>
      <c r="D7481" s="1352">
        <v>2127.5</v>
      </c>
    </row>
    <row r="7482" spans="1:4" s="977" customFormat="1" ht="18" customHeight="1" x14ac:dyDescent="0.2">
      <c r="A7482" s="1351" t="s">
        <v>11805</v>
      </c>
      <c r="B7482" s="1244" t="s">
        <v>2443</v>
      </c>
      <c r="C7482" s="1244" t="s">
        <v>11806</v>
      </c>
      <c r="D7482" s="1352">
        <v>1035</v>
      </c>
    </row>
    <row r="7483" spans="1:4" s="977" customFormat="1" ht="18" customHeight="1" x14ac:dyDescent="0.2">
      <c r="A7483" s="1351" t="s">
        <v>11807</v>
      </c>
      <c r="B7483" s="1244" t="s">
        <v>1285</v>
      </c>
      <c r="C7483" s="1244" t="s">
        <v>1286</v>
      </c>
      <c r="D7483" s="1352">
        <v>695.52</v>
      </c>
    </row>
    <row r="7484" spans="1:4" s="977" customFormat="1" ht="18" customHeight="1" x14ac:dyDescent="0.2">
      <c r="A7484" s="1351" t="s">
        <v>11808</v>
      </c>
      <c r="B7484" s="1244" t="s">
        <v>1397</v>
      </c>
      <c r="C7484" s="1244" t="s">
        <v>1398</v>
      </c>
      <c r="D7484" s="1352">
        <v>2430.0100000000002</v>
      </c>
    </row>
    <row r="7485" spans="1:4" s="977" customFormat="1" ht="18" customHeight="1" x14ac:dyDescent="0.2">
      <c r="A7485" s="1351" t="s">
        <v>11809</v>
      </c>
      <c r="B7485" s="1244" t="s">
        <v>11810</v>
      </c>
      <c r="C7485" s="1244" t="s">
        <v>11811</v>
      </c>
      <c r="D7485" s="1352">
        <v>667.33</v>
      </c>
    </row>
    <row r="7486" spans="1:4" s="977" customFormat="1" ht="18" customHeight="1" x14ac:dyDescent="0.2">
      <c r="A7486" s="1351" t="s">
        <v>11812</v>
      </c>
      <c r="B7486" s="1244" t="s">
        <v>3552</v>
      </c>
      <c r="C7486" s="1244" t="s">
        <v>3553</v>
      </c>
      <c r="D7486" s="1352">
        <v>764.75</v>
      </c>
    </row>
    <row r="7487" spans="1:4" s="977" customFormat="1" ht="18" customHeight="1" x14ac:dyDescent="0.2">
      <c r="A7487" s="1351" t="s">
        <v>11813</v>
      </c>
      <c r="B7487" s="1244" t="s">
        <v>11814</v>
      </c>
      <c r="C7487" s="1244" t="s">
        <v>11815</v>
      </c>
      <c r="D7487" s="1352">
        <v>1840</v>
      </c>
    </row>
    <row r="7488" spans="1:4" s="977" customFormat="1" ht="18" customHeight="1" x14ac:dyDescent="0.2">
      <c r="A7488" s="1351" t="s">
        <v>11816</v>
      </c>
      <c r="B7488" s="1244" t="s">
        <v>1288</v>
      </c>
      <c r="C7488" s="1244" t="s">
        <v>1289</v>
      </c>
      <c r="D7488" s="1352">
        <v>2666.93</v>
      </c>
    </row>
    <row r="7489" spans="1:4" s="977" customFormat="1" ht="18" customHeight="1" x14ac:dyDescent="0.2">
      <c r="A7489" s="1351" t="s">
        <v>11817</v>
      </c>
      <c r="B7489" s="1244" t="s">
        <v>2428</v>
      </c>
      <c r="C7489" s="1244" t="s">
        <v>2429</v>
      </c>
      <c r="D7489" s="1352">
        <v>7270.63</v>
      </c>
    </row>
    <row r="7490" spans="1:4" s="977" customFormat="1" ht="18" customHeight="1" x14ac:dyDescent="0.2">
      <c r="A7490" s="1351" t="s">
        <v>11818</v>
      </c>
      <c r="B7490" s="1244" t="s">
        <v>2463</v>
      </c>
      <c r="C7490" s="1244" t="s">
        <v>2464</v>
      </c>
      <c r="D7490" s="1352">
        <v>1262.93</v>
      </c>
    </row>
    <row r="7491" spans="1:4" s="977" customFormat="1" ht="18" customHeight="1" x14ac:dyDescent="0.2">
      <c r="A7491" s="1351" t="s">
        <v>11819</v>
      </c>
      <c r="B7491" s="1244" t="s">
        <v>11820</v>
      </c>
      <c r="C7491" s="1244" t="s">
        <v>11821</v>
      </c>
      <c r="D7491" s="1352">
        <v>18160.25</v>
      </c>
    </row>
    <row r="7492" spans="1:4" s="977" customFormat="1" ht="18" customHeight="1" x14ac:dyDescent="0.2">
      <c r="A7492" s="1351" t="s">
        <v>11822</v>
      </c>
      <c r="B7492" s="1244" t="s">
        <v>3552</v>
      </c>
      <c r="C7492" s="1244" t="s">
        <v>3553</v>
      </c>
      <c r="D7492" s="1352">
        <v>764.75</v>
      </c>
    </row>
    <row r="7493" spans="1:4" s="977" customFormat="1" ht="18" customHeight="1" x14ac:dyDescent="0.2">
      <c r="A7493" s="1351" t="s">
        <v>11823</v>
      </c>
      <c r="B7493" s="1244" t="s">
        <v>11824</v>
      </c>
      <c r="C7493" s="1244" t="s">
        <v>2473</v>
      </c>
      <c r="D7493" s="1352">
        <v>392.26</v>
      </c>
    </row>
    <row r="7494" spans="1:4" s="977" customFormat="1" ht="18" customHeight="1" x14ac:dyDescent="0.2">
      <c r="A7494" s="1351" t="s">
        <v>11825</v>
      </c>
      <c r="B7494" s="1244" t="s">
        <v>11824</v>
      </c>
      <c r="C7494" s="1244" t="s">
        <v>2473</v>
      </c>
      <c r="D7494" s="1352">
        <v>392.29</v>
      </c>
    </row>
    <row r="7495" spans="1:4" s="977" customFormat="1" ht="18" customHeight="1" x14ac:dyDescent="0.2">
      <c r="A7495" s="1351" t="s">
        <v>11826</v>
      </c>
      <c r="B7495" s="1244" t="s">
        <v>11827</v>
      </c>
      <c r="C7495" s="1244" t="s">
        <v>2473</v>
      </c>
      <c r="D7495" s="1352">
        <v>392.26</v>
      </c>
    </row>
    <row r="7496" spans="1:4" s="977" customFormat="1" ht="18" customHeight="1" x14ac:dyDescent="0.2">
      <c r="A7496" s="1351" t="s">
        <v>11828</v>
      </c>
      <c r="B7496" s="1244" t="s">
        <v>11829</v>
      </c>
      <c r="C7496" s="1244" t="s">
        <v>11829</v>
      </c>
      <c r="D7496" s="1352">
        <v>938.46</v>
      </c>
    </row>
    <row r="7497" spans="1:4" s="977" customFormat="1" ht="18" customHeight="1" x14ac:dyDescent="0.2">
      <c r="A7497" s="1351" t="s">
        <v>11830</v>
      </c>
      <c r="B7497" s="1244" t="s">
        <v>1410</v>
      </c>
      <c r="C7497" s="1244" t="s">
        <v>1411</v>
      </c>
      <c r="D7497" s="1352">
        <v>1279</v>
      </c>
    </row>
    <row r="7498" spans="1:4" s="977" customFormat="1" ht="18" customHeight="1" x14ac:dyDescent="0.2">
      <c r="A7498" s="1351" t="s">
        <v>11831</v>
      </c>
      <c r="B7498" s="1244" t="s">
        <v>11832</v>
      </c>
      <c r="C7498" s="1244" t="s">
        <v>11833</v>
      </c>
      <c r="D7498" s="1352">
        <v>5520</v>
      </c>
    </row>
    <row r="7499" spans="1:4" s="977" customFormat="1" ht="18" customHeight="1" x14ac:dyDescent="0.2">
      <c r="A7499" s="1351" t="s">
        <v>11834</v>
      </c>
      <c r="B7499" s="1244" t="s">
        <v>2873</v>
      </c>
      <c r="C7499" s="1244" t="s">
        <v>2874</v>
      </c>
      <c r="D7499" s="1352">
        <v>2111.54</v>
      </c>
    </row>
    <row r="7500" spans="1:4" s="977" customFormat="1" ht="18" customHeight="1" x14ac:dyDescent="0.2">
      <c r="A7500" s="1351" t="s">
        <v>11835</v>
      </c>
      <c r="B7500" s="1244" t="s">
        <v>1397</v>
      </c>
      <c r="C7500" s="1244" t="s">
        <v>1398</v>
      </c>
      <c r="D7500" s="1352">
        <v>1322.5</v>
      </c>
    </row>
    <row r="7501" spans="1:4" s="977" customFormat="1" ht="18" customHeight="1" x14ac:dyDescent="0.2">
      <c r="A7501" s="1351" t="s">
        <v>11836</v>
      </c>
      <c r="B7501" s="1244" t="s">
        <v>2054</v>
      </c>
      <c r="C7501" s="1244" t="s">
        <v>2314</v>
      </c>
      <c r="D7501" s="1352">
        <v>1701.54</v>
      </c>
    </row>
    <row r="7502" spans="1:4" s="977" customFormat="1" ht="18" customHeight="1" x14ac:dyDescent="0.2">
      <c r="A7502" s="1351" t="s">
        <v>11837</v>
      </c>
      <c r="B7502" s="1244" t="s">
        <v>2313</v>
      </c>
      <c r="C7502" s="1244" t="s">
        <v>2314</v>
      </c>
      <c r="D7502" s="1352">
        <v>1701.54</v>
      </c>
    </row>
    <row r="7503" spans="1:4" s="977" customFormat="1" ht="18" customHeight="1" x14ac:dyDescent="0.2">
      <c r="A7503" s="1351" t="s">
        <v>11838</v>
      </c>
      <c r="B7503" s="1244" t="s">
        <v>2313</v>
      </c>
      <c r="C7503" s="1244" t="s">
        <v>2314</v>
      </c>
      <c r="D7503" s="1352">
        <v>1701.54</v>
      </c>
    </row>
    <row r="7504" spans="1:4" s="977" customFormat="1" ht="18" customHeight="1" x14ac:dyDescent="0.2">
      <c r="A7504" s="1351" t="s">
        <v>11839</v>
      </c>
      <c r="B7504" s="1244" t="s">
        <v>3508</v>
      </c>
      <c r="C7504" s="1244" t="s">
        <v>3509</v>
      </c>
      <c r="D7504" s="1352">
        <v>1701.54</v>
      </c>
    </row>
    <row r="7505" spans="1:4" s="977" customFormat="1" ht="18" customHeight="1" x14ac:dyDescent="0.2">
      <c r="A7505" s="1351" t="s">
        <v>11840</v>
      </c>
      <c r="B7505" s="1244" t="s">
        <v>2873</v>
      </c>
      <c r="C7505" s="1244" t="s">
        <v>2874</v>
      </c>
      <c r="D7505" s="1352">
        <v>2111.54</v>
      </c>
    </row>
    <row r="7506" spans="1:4" s="977" customFormat="1" ht="18" customHeight="1" x14ac:dyDescent="0.2">
      <c r="A7506" s="1351" t="s">
        <v>11841</v>
      </c>
      <c r="B7506" s="1244" t="s">
        <v>2873</v>
      </c>
      <c r="C7506" s="1244" t="s">
        <v>2874</v>
      </c>
      <c r="D7506" s="1352">
        <v>1782.44</v>
      </c>
    </row>
    <row r="7507" spans="1:4" s="977" customFormat="1" ht="18" customHeight="1" x14ac:dyDescent="0.2">
      <c r="A7507" s="1351" t="s">
        <v>11842</v>
      </c>
      <c r="B7507" s="1244" t="s">
        <v>11843</v>
      </c>
      <c r="C7507" s="1244" t="s">
        <v>11844</v>
      </c>
      <c r="D7507" s="1352">
        <v>3749.84</v>
      </c>
    </row>
    <row r="7508" spans="1:4" s="977" customFormat="1" ht="18" customHeight="1" x14ac:dyDescent="0.2">
      <c r="A7508" s="1351" t="s">
        <v>11845</v>
      </c>
      <c r="B7508" s="1244" t="s">
        <v>5643</v>
      </c>
      <c r="C7508" s="1244" t="s">
        <v>5644</v>
      </c>
      <c r="D7508" s="1352">
        <v>8037.5</v>
      </c>
    </row>
    <row r="7509" spans="1:4" s="977" customFormat="1" ht="18" customHeight="1" x14ac:dyDescent="0.2">
      <c r="A7509" s="1351" t="s">
        <v>11846</v>
      </c>
      <c r="B7509" s="1244" t="s">
        <v>11847</v>
      </c>
      <c r="C7509" s="1244" t="s">
        <v>11848</v>
      </c>
      <c r="D7509" s="1352">
        <v>265.98</v>
      </c>
    </row>
    <row r="7510" spans="1:4" s="977" customFormat="1" ht="18" customHeight="1" x14ac:dyDescent="0.2">
      <c r="A7510" s="1351" t="s">
        <v>11849</v>
      </c>
      <c r="B7510" s="1244" t="s">
        <v>2853</v>
      </c>
      <c r="C7510" s="1244" t="s">
        <v>2854</v>
      </c>
      <c r="D7510" s="1352">
        <v>4221.78</v>
      </c>
    </row>
    <row r="7511" spans="1:4" s="977" customFormat="1" ht="18" customHeight="1" x14ac:dyDescent="0.2">
      <c r="A7511" s="1351" t="s">
        <v>11850</v>
      </c>
      <c r="B7511" s="1244" t="s">
        <v>2466</v>
      </c>
      <c r="C7511" s="1244" t="s">
        <v>2467</v>
      </c>
      <c r="D7511" s="1352">
        <v>1949.25</v>
      </c>
    </row>
    <row r="7512" spans="1:4" s="977" customFormat="1" ht="18" customHeight="1" x14ac:dyDescent="0.2">
      <c r="A7512" s="1351" t="s">
        <v>11851</v>
      </c>
      <c r="B7512" s="1244" t="s">
        <v>1266</v>
      </c>
      <c r="C7512" s="1244" t="s">
        <v>1267</v>
      </c>
      <c r="D7512" s="1352">
        <v>6850.84</v>
      </c>
    </row>
    <row r="7513" spans="1:4" s="977" customFormat="1" ht="18" customHeight="1" x14ac:dyDescent="0.2">
      <c r="A7513" s="1351" t="s">
        <v>11852</v>
      </c>
      <c r="B7513" s="1244" t="s">
        <v>1628</v>
      </c>
      <c r="C7513" s="1244" t="s">
        <v>1629</v>
      </c>
      <c r="D7513" s="1352">
        <v>5778.75</v>
      </c>
    </row>
    <row r="7514" spans="1:4" s="977" customFormat="1" ht="18" customHeight="1" x14ac:dyDescent="0.2">
      <c r="A7514" s="1351" t="s">
        <v>11853</v>
      </c>
      <c r="B7514" s="1244" t="s">
        <v>1668</v>
      </c>
      <c r="C7514" s="1244" t="s">
        <v>11854</v>
      </c>
      <c r="D7514" s="1352">
        <v>1368.5</v>
      </c>
    </row>
    <row r="7515" spans="1:4" s="977" customFormat="1" ht="18" customHeight="1" x14ac:dyDescent="0.2">
      <c r="A7515" s="1351" t="s">
        <v>11855</v>
      </c>
      <c r="B7515" s="1244" t="s">
        <v>11856</v>
      </c>
      <c r="C7515" s="1244" t="s">
        <v>11857</v>
      </c>
      <c r="D7515" s="1352">
        <v>52440</v>
      </c>
    </row>
    <row r="7516" spans="1:4" s="977" customFormat="1" ht="18" customHeight="1" x14ac:dyDescent="0.2">
      <c r="A7516" s="1351" t="s">
        <v>11858</v>
      </c>
      <c r="B7516" s="1244" t="s">
        <v>11859</v>
      </c>
      <c r="C7516" s="1244" t="s">
        <v>11860</v>
      </c>
      <c r="D7516" s="1352">
        <v>1</v>
      </c>
    </row>
    <row r="7517" spans="1:4" s="977" customFormat="1" ht="18" customHeight="1" x14ac:dyDescent="0.2">
      <c r="A7517" s="1351" t="s">
        <v>11861</v>
      </c>
      <c r="B7517" s="1244" t="s">
        <v>2466</v>
      </c>
      <c r="C7517" s="1244" t="s">
        <v>2467</v>
      </c>
      <c r="D7517" s="1352">
        <v>1949.25</v>
      </c>
    </row>
    <row r="7518" spans="1:4" s="977" customFormat="1" ht="18" customHeight="1" x14ac:dyDescent="0.2">
      <c r="A7518" s="1351" t="s">
        <v>11862</v>
      </c>
      <c r="B7518" s="1244" t="s">
        <v>2313</v>
      </c>
      <c r="C7518" s="1244" t="s">
        <v>2314</v>
      </c>
      <c r="D7518" s="1352">
        <v>1304.0999999999999</v>
      </c>
    </row>
    <row r="7519" spans="1:4" s="977" customFormat="1" ht="18" customHeight="1" x14ac:dyDescent="0.2">
      <c r="A7519" s="1351" t="s">
        <v>11863</v>
      </c>
      <c r="B7519" s="1244" t="s">
        <v>2902</v>
      </c>
      <c r="C7519" s="1244" t="s">
        <v>2903</v>
      </c>
      <c r="D7519" s="1352">
        <v>1125</v>
      </c>
    </row>
    <row r="7520" spans="1:4" s="977" customFormat="1" ht="18" customHeight="1" x14ac:dyDescent="0.2">
      <c r="A7520" s="1351" t="s">
        <v>11864</v>
      </c>
      <c r="B7520" s="1244" t="s">
        <v>2472</v>
      </c>
      <c r="C7520" s="1244" t="s">
        <v>2473</v>
      </c>
      <c r="D7520" s="1352">
        <v>2300</v>
      </c>
    </row>
    <row r="7521" spans="1:4" s="977" customFormat="1" ht="18" customHeight="1" x14ac:dyDescent="0.2">
      <c r="A7521" s="1351" t="s">
        <v>11865</v>
      </c>
      <c r="B7521" s="1244" t="s">
        <v>5983</v>
      </c>
      <c r="C7521" s="1244" t="s">
        <v>5984</v>
      </c>
      <c r="D7521" s="1352">
        <v>4643.01</v>
      </c>
    </row>
    <row r="7522" spans="1:4" s="977" customFormat="1" ht="18" customHeight="1" x14ac:dyDescent="0.2">
      <c r="A7522" s="1351" t="s">
        <v>11866</v>
      </c>
      <c r="B7522" s="1244" t="s">
        <v>11867</v>
      </c>
      <c r="C7522" s="1244" t="s">
        <v>11868</v>
      </c>
      <c r="D7522" s="1352">
        <v>2431.0700000000002</v>
      </c>
    </row>
    <row r="7523" spans="1:4" s="977" customFormat="1" ht="18" customHeight="1" x14ac:dyDescent="0.2">
      <c r="A7523" s="1351" t="s">
        <v>11869</v>
      </c>
      <c r="B7523" s="1244" t="s">
        <v>11867</v>
      </c>
      <c r="C7523" s="1244" t="s">
        <v>11868</v>
      </c>
      <c r="D7523" s="1352">
        <v>2431.08</v>
      </c>
    </row>
    <row r="7524" spans="1:4" s="977" customFormat="1" ht="18" customHeight="1" x14ac:dyDescent="0.2">
      <c r="A7524" s="1351" t="s">
        <v>11870</v>
      </c>
      <c r="B7524" s="1244" t="s">
        <v>11867</v>
      </c>
      <c r="C7524" s="1244" t="s">
        <v>11868</v>
      </c>
      <c r="D7524" s="1352">
        <v>2431.0700000000002</v>
      </c>
    </row>
    <row r="7525" spans="1:4" s="977" customFormat="1" ht="18" customHeight="1" x14ac:dyDescent="0.2">
      <c r="A7525" s="1351" t="s">
        <v>11871</v>
      </c>
      <c r="B7525" s="1244" t="s">
        <v>11867</v>
      </c>
      <c r="C7525" s="1244" t="s">
        <v>11868</v>
      </c>
      <c r="D7525" s="1352">
        <v>2431.0700000000002</v>
      </c>
    </row>
    <row r="7526" spans="1:4" s="977" customFormat="1" ht="18" customHeight="1" x14ac:dyDescent="0.2">
      <c r="A7526" s="1351" t="s">
        <v>11872</v>
      </c>
      <c r="B7526" s="1244" t="s">
        <v>5456</v>
      </c>
      <c r="C7526" s="1244" t="s">
        <v>5457</v>
      </c>
      <c r="D7526" s="1352">
        <v>3036</v>
      </c>
    </row>
    <row r="7527" spans="1:4" s="977" customFormat="1" ht="18" customHeight="1" x14ac:dyDescent="0.2">
      <c r="A7527" s="1351" t="s">
        <v>11873</v>
      </c>
      <c r="B7527" s="1244" t="s">
        <v>5456</v>
      </c>
      <c r="C7527" s="1244" t="s">
        <v>5457</v>
      </c>
      <c r="D7527" s="1352">
        <v>3036</v>
      </c>
    </row>
    <row r="7528" spans="1:4" s="977" customFormat="1" ht="18" customHeight="1" x14ac:dyDescent="0.2">
      <c r="A7528" s="1351" t="s">
        <v>11874</v>
      </c>
      <c r="B7528" s="1244" t="s">
        <v>5456</v>
      </c>
      <c r="C7528" s="1244" t="s">
        <v>5457</v>
      </c>
      <c r="D7528" s="1352">
        <v>1840</v>
      </c>
    </row>
    <row r="7529" spans="1:4" s="977" customFormat="1" ht="18" customHeight="1" x14ac:dyDescent="0.2">
      <c r="A7529" s="1351" t="s">
        <v>11875</v>
      </c>
      <c r="B7529" s="1244" t="s">
        <v>2313</v>
      </c>
      <c r="C7529" s="1244" t="s">
        <v>2314</v>
      </c>
      <c r="D7529" s="1352">
        <v>1701.54</v>
      </c>
    </row>
    <row r="7530" spans="1:4" s="977" customFormat="1" ht="18" customHeight="1" x14ac:dyDescent="0.2">
      <c r="A7530" s="1351" t="s">
        <v>11876</v>
      </c>
      <c r="B7530" s="1244" t="s">
        <v>4568</v>
      </c>
      <c r="C7530" s="1244" t="s">
        <v>4569</v>
      </c>
      <c r="D7530" s="1352">
        <v>12707.11</v>
      </c>
    </row>
    <row r="7531" spans="1:4" s="977" customFormat="1" ht="18" customHeight="1" x14ac:dyDescent="0.2">
      <c r="A7531" s="1351" t="s">
        <v>11877</v>
      </c>
      <c r="B7531" s="1244" t="s">
        <v>4920</v>
      </c>
      <c r="C7531" s="1244" t="s">
        <v>4921</v>
      </c>
      <c r="D7531" s="1352">
        <v>1</v>
      </c>
    </row>
    <row r="7532" spans="1:4" s="977" customFormat="1" ht="18" customHeight="1" x14ac:dyDescent="0.2">
      <c r="A7532" s="1351" t="s">
        <v>11878</v>
      </c>
      <c r="B7532" s="1244" t="s">
        <v>2472</v>
      </c>
      <c r="C7532" s="1244" t="s">
        <v>2473</v>
      </c>
      <c r="D7532" s="1352">
        <v>2921</v>
      </c>
    </row>
    <row r="7533" spans="1:4" s="977" customFormat="1" ht="18" customHeight="1" x14ac:dyDescent="0.2">
      <c r="A7533" s="1351" t="s">
        <v>11879</v>
      </c>
      <c r="B7533" s="1244" t="s">
        <v>11880</v>
      </c>
      <c r="C7533" s="1244" t="s">
        <v>11881</v>
      </c>
      <c r="D7533" s="1352">
        <v>1571.99</v>
      </c>
    </row>
    <row r="7534" spans="1:4" s="977" customFormat="1" ht="18" customHeight="1" x14ac:dyDescent="0.2">
      <c r="A7534" s="1351" t="s">
        <v>11882</v>
      </c>
      <c r="B7534" s="1244" t="s">
        <v>4288</v>
      </c>
      <c r="C7534" s="1244" t="s">
        <v>4289</v>
      </c>
      <c r="D7534" s="1352">
        <v>914.25</v>
      </c>
    </row>
    <row r="7535" spans="1:4" s="977" customFormat="1" ht="18" customHeight="1" x14ac:dyDescent="0.2">
      <c r="A7535" s="1351" t="s">
        <v>11883</v>
      </c>
      <c r="B7535" s="1244" t="s">
        <v>5470</v>
      </c>
      <c r="C7535" s="1244" t="s">
        <v>5471</v>
      </c>
      <c r="D7535" s="1352">
        <v>668.45</v>
      </c>
    </row>
    <row r="7536" spans="1:4" s="977" customFormat="1" ht="18" customHeight="1" x14ac:dyDescent="0.2">
      <c r="A7536" s="1351" t="s">
        <v>11884</v>
      </c>
      <c r="B7536" s="1244" t="s">
        <v>11885</v>
      </c>
      <c r="C7536" s="1244" t="s">
        <v>11886</v>
      </c>
      <c r="D7536" s="1352">
        <v>14938.5</v>
      </c>
    </row>
    <row r="7537" spans="1:4" s="977" customFormat="1" ht="18" customHeight="1" x14ac:dyDescent="0.2">
      <c r="A7537" s="1351" t="s">
        <v>11887</v>
      </c>
      <c r="B7537" s="1244" t="s">
        <v>11888</v>
      </c>
      <c r="C7537" s="1244" t="s">
        <v>11889</v>
      </c>
      <c r="D7537" s="1352">
        <v>1723.85</v>
      </c>
    </row>
    <row r="7538" spans="1:4" s="977" customFormat="1" ht="18" customHeight="1" x14ac:dyDescent="0.2">
      <c r="A7538" s="1351" t="s">
        <v>11890</v>
      </c>
      <c r="B7538" s="1244" t="s">
        <v>1683</v>
      </c>
      <c r="C7538" s="1244" t="s">
        <v>1411</v>
      </c>
      <c r="D7538" s="1352">
        <v>1414.5</v>
      </c>
    </row>
    <row r="7539" spans="1:4" s="977" customFormat="1" ht="18" customHeight="1" x14ac:dyDescent="0.2">
      <c r="A7539" s="1351" t="s">
        <v>11891</v>
      </c>
      <c r="B7539" s="1244" t="s">
        <v>2486</v>
      </c>
      <c r="C7539" s="1244" t="s">
        <v>2487</v>
      </c>
      <c r="D7539" s="1352">
        <v>1</v>
      </c>
    </row>
    <row r="7540" spans="1:4" s="977" customFormat="1" ht="18" customHeight="1" x14ac:dyDescent="0.2">
      <c r="A7540" s="1351" t="s">
        <v>11892</v>
      </c>
      <c r="B7540" s="1244" t="s">
        <v>5983</v>
      </c>
      <c r="C7540" s="1244" t="s">
        <v>5984</v>
      </c>
      <c r="D7540" s="1352">
        <v>7034.55</v>
      </c>
    </row>
    <row r="7541" spans="1:4" s="977" customFormat="1" ht="18" customHeight="1" x14ac:dyDescent="0.2">
      <c r="A7541" s="1351" t="s">
        <v>11893</v>
      </c>
      <c r="B7541" s="1244" t="s">
        <v>5983</v>
      </c>
      <c r="C7541" s="1244" t="s">
        <v>5984</v>
      </c>
      <c r="D7541" s="1352">
        <v>4385.0600000000004</v>
      </c>
    </row>
    <row r="7542" spans="1:4" s="977" customFormat="1" ht="18" customHeight="1" x14ac:dyDescent="0.2">
      <c r="A7542" s="1351" t="s">
        <v>11894</v>
      </c>
      <c r="B7542" s="1244" t="s">
        <v>5983</v>
      </c>
      <c r="C7542" s="1244" t="s">
        <v>5984</v>
      </c>
      <c r="D7542" s="1352">
        <v>4385.07</v>
      </c>
    </row>
    <row r="7543" spans="1:4" s="977" customFormat="1" ht="18" customHeight="1" x14ac:dyDescent="0.2">
      <c r="A7543" s="1351" t="s">
        <v>11895</v>
      </c>
      <c r="B7543" s="1244" t="s">
        <v>5983</v>
      </c>
      <c r="C7543" s="1244" t="s">
        <v>5984</v>
      </c>
      <c r="D7543" s="1352">
        <v>6419.3</v>
      </c>
    </row>
    <row r="7544" spans="1:4" s="977" customFormat="1" ht="18" customHeight="1" x14ac:dyDescent="0.2">
      <c r="A7544" s="1351" t="s">
        <v>11896</v>
      </c>
      <c r="B7544" s="1244" t="s">
        <v>7370</v>
      </c>
      <c r="C7544" s="1244" t="s">
        <v>7371</v>
      </c>
      <c r="D7544" s="1352">
        <v>3717.95</v>
      </c>
    </row>
    <row r="7545" spans="1:4" s="977" customFormat="1" ht="18" customHeight="1" x14ac:dyDescent="0.2">
      <c r="A7545" s="1351" t="s">
        <v>11897</v>
      </c>
      <c r="B7545" s="1244" t="s">
        <v>1683</v>
      </c>
      <c r="C7545" s="1244" t="s">
        <v>1411</v>
      </c>
      <c r="D7545" s="1352">
        <v>1414.5</v>
      </c>
    </row>
    <row r="7546" spans="1:4" s="977" customFormat="1" ht="18" customHeight="1" x14ac:dyDescent="0.2">
      <c r="A7546" s="1351" t="s">
        <v>11898</v>
      </c>
      <c r="B7546" s="1244" t="s">
        <v>4212</v>
      </c>
      <c r="C7546" s="1244" t="s">
        <v>4213</v>
      </c>
      <c r="D7546" s="1352">
        <v>8032.75</v>
      </c>
    </row>
    <row r="7547" spans="1:4" s="977" customFormat="1" ht="18" customHeight="1" x14ac:dyDescent="0.2">
      <c r="A7547" s="1351" t="s">
        <v>11899</v>
      </c>
      <c r="B7547" s="1244" t="s">
        <v>11725</v>
      </c>
      <c r="C7547" s="1244" t="s">
        <v>2682</v>
      </c>
      <c r="D7547" s="1352">
        <v>2510.91</v>
      </c>
    </row>
    <row r="7548" spans="1:4" s="977" customFormat="1" ht="18" customHeight="1" x14ac:dyDescent="0.2">
      <c r="A7548" s="1351" t="s">
        <v>11900</v>
      </c>
      <c r="B7548" s="1244" t="s">
        <v>11901</v>
      </c>
      <c r="C7548" s="1244" t="s">
        <v>11902</v>
      </c>
      <c r="D7548" s="1352">
        <v>1733.63</v>
      </c>
    </row>
    <row r="7549" spans="1:4" s="977" customFormat="1" ht="18" customHeight="1" x14ac:dyDescent="0.2">
      <c r="A7549" s="1351" t="s">
        <v>11903</v>
      </c>
      <c r="B7549" s="1244" t="s">
        <v>11904</v>
      </c>
      <c r="C7549" s="1244" t="s">
        <v>11905</v>
      </c>
      <c r="D7549" s="1352">
        <v>1210.95</v>
      </c>
    </row>
    <row r="7550" spans="1:4" s="977" customFormat="1" ht="18" customHeight="1" x14ac:dyDescent="0.2">
      <c r="A7550" s="1351" t="s">
        <v>11906</v>
      </c>
      <c r="B7550" s="1244" t="s">
        <v>11904</v>
      </c>
      <c r="C7550" s="1244" t="s">
        <v>11905</v>
      </c>
      <c r="D7550" s="1352">
        <v>1210.95</v>
      </c>
    </row>
    <row r="7551" spans="1:4" s="977" customFormat="1" ht="18" customHeight="1" x14ac:dyDescent="0.2">
      <c r="A7551" s="1351" t="s">
        <v>11907</v>
      </c>
      <c r="B7551" s="1244" t="s">
        <v>11904</v>
      </c>
      <c r="C7551" s="1244" t="s">
        <v>11905</v>
      </c>
      <c r="D7551" s="1352">
        <v>1210.95</v>
      </c>
    </row>
    <row r="7552" spans="1:4" s="977" customFormat="1" ht="18" customHeight="1" x14ac:dyDescent="0.2">
      <c r="A7552" s="1351" t="s">
        <v>11908</v>
      </c>
      <c r="B7552" s="1244" t="s">
        <v>11909</v>
      </c>
      <c r="C7552" s="1244" t="s">
        <v>11910</v>
      </c>
      <c r="D7552" s="1352">
        <v>2953.2</v>
      </c>
    </row>
    <row r="7553" spans="1:4" s="977" customFormat="1" ht="18" customHeight="1" x14ac:dyDescent="0.2">
      <c r="A7553" s="1351" t="s">
        <v>11911</v>
      </c>
      <c r="B7553" s="1244" t="s">
        <v>11904</v>
      </c>
      <c r="C7553" s="1244" t="s">
        <v>11905</v>
      </c>
      <c r="D7553" s="1352">
        <v>1210.95</v>
      </c>
    </row>
    <row r="7554" spans="1:4" s="977" customFormat="1" ht="18" customHeight="1" x14ac:dyDescent="0.2">
      <c r="A7554" s="1351" t="s">
        <v>11912</v>
      </c>
      <c r="B7554" s="1244" t="s">
        <v>4667</v>
      </c>
      <c r="C7554" s="1244" t="s">
        <v>4668</v>
      </c>
      <c r="D7554" s="1352">
        <v>517.5</v>
      </c>
    </row>
    <row r="7555" spans="1:4" s="977" customFormat="1" ht="18" customHeight="1" x14ac:dyDescent="0.2">
      <c r="A7555" s="1351" t="s">
        <v>11913</v>
      </c>
      <c r="B7555" s="1244" t="s">
        <v>2042</v>
      </c>
      <c r="C7555" s="1244" t="s">
        <v>2043</v>
      </c>
      <c r="D7555" s="1352">
        <v>625.9</v>
      </c>
    </row>
    <row r="7556" spans="1:4" s="977" customFormat="1" ht="18" customHeight="1" x14ac:dyDescent="0.2">
      <c r="A7556" s="1351" t="s">
        <v>11914</v>
      </c>
      <c r="B7556" s="1244" t="s">
        <v>11915</v>
      </c>
      <c r="C7556" s="1244" t="s">
        <v>11916</v>
      </c>
      <c r="D7556" s="1352">
        <v>616</v>
      </c>
    </row>
    <row r="7557" spans="1:4" s="977" customFormat="1" ht="18" customHeight="1" x14ac:dyDescent="0.2">
      <c r="A7557" s="1351" t="s">
        <v>11917</v>
      </c>
      <c r="B7557" s="1244" t="s">
        <v>11918</v>
      </c>
      <c r="C7557" s="1244" t="s">
        <v>11919</v>
      </c>
      <c r="D7557" s="1352">
        <v>921.2</v>
      </c>
    </row>
    <row r="7558" spans="1:4" s="977" customFormat="1" ht="18" customHeight="1" x14ac:dyDescent="0.2">
      <c r="A7558" s="1351" t="s">
        <v>11920</v>
      </c>
      <c r="B7558" s="1244" t="s">
        <v>11921</v>
      </c>
      <c r="C7558" s="1244" t="s">
        <v>11922</v>
      </c>
      <c r="D7558" s="1352">
        <v>1169.67</v>
      </c>
    </row>
    <row r="7559" spans="1:4" s="977" customFormat="1" ht="18" customHeight="1" x14ac:dyDescent="0.2">
      <c r="A7559" s="1351" t="s">
        <v>11923</v>
      </c>
      <c r="B7559" s="1244" t="s">
        <v>11921</v>
      </c>
      <c r="C7559" s="1244" t="s">
        <v>11922</v>
      </c>
      <c r="D7559" s="1352">
        <v>1169.68</v>
      </c>
    </row>
    <row r="7560" spans="1:4" s="977" customFormat="1" ht="18" customHeight="1" x14ac:dyDescent="0.2">
      <c r="A7560" s="1351" t="s">
        <v>11924</v>
      </c>
      <c r="B7560" s="1244" t="s">
        <v>5524</v>
      </c>
      <c r="C7560" s="1244" t="s">
        <v>5525</v>
      </c>
      <c r="D7560" s="1352">
        <v>25470.2</v>
      </c>
    </row>
    <row r="7561" spans="1:4" s="977" customFormat="1" ht="18" customHeight="1" x14ac:dyDescent="0.2">
      <c r="A7561" s="1351" t="s">
        <v>11927</v>
      </c>
      <c r="B7561" s="1244" t="s">
        <v>11928</v>
      </c>
      <c r="C7561" s="1244" t="s">
        <v>11929</v>
      </c>
      <c r="D7561" s="1352">
        <v>1</v>
      </c>
    </row>
    <row r="7562" spans="1:4" s="977" customFormat="1" ht="18" customHeight="1" x14ac:dyDescent="0.2">
      <c r="A7562" s="1351" t="s">
        <v>11930</v>
      </c>
      <c r="B7562" s="1244" t="s">
        <v>11931</v>
      </c>
      <c r="C7562" s="1244" t="s">
        <v>11932</v>
      </c>
      <c r="D7562" s="1352">
        <v>724.5</v>
      </c>
    </row>
    <row r="7563" spans="1:4" s="977" customFormat="1" ht="18" customHeight="1" x14ac:dyDescent="0.2">
      <c r="A7563" s="1351" t="s">
        <v>11933</v>
      </c>
      <c r="B7563" s="1244" t="s">
        <v>11934</v>
      </c>
      <c r="C7563" s="1244" t="s">
        <v>11935</v>
      </c>
      <c r="D7563" s="1352">
        <v>4169.8999999999996</v>
      </c>
    </row>
    <row r="7564" spans="1:4" s="977" customFormat="1" ht="18" customHeight="1" x14ac:dyDescent="0.2">
      <c r="A7564" s="1351" t="s">
        <v>11936</v>
      </c>
      <c r="B7564" s="1244" t="s">
        <v>11937</v>
      </c>
      <c r="C7564" s="1244" t="s">
        <v>11938</v>
      </c>
      <c r="D7564" s="1352">
        <v>1744.32</v>
      </c>
    </row>
    <row r="7565" spans="1:4" s="977" customFormat="1" ht="18" customHeight="1" x14ac:dyDescent="0.2">
      <c r="A7565" s="1351" t="s">
        <v>11939</v>
      </c>
      <c r="B7565" s="1244" t="s">
        <v>11940</v>
      </c>
      <c r="C7565" s="1244" t="s">
        <v>11941</v>
      </c>
      <c r="D7565" s="1352">
        <v>6293.72</v>
      </c>
    </row>
    <row r="7566" spans="1:4" s="977" customFormat="1" ht="18" customHeight="1" x14ac:dyDescent="0.2">
      <c r="A7566" s="1351" t="s">
        <v>11942</v>
      </c>
      <c r="B7566" s="1244" t="s">
        <v>1288</v>
      </c>
      <c r="C7566" s="1244" t="s">
        <v>1289</v>
      </c>
      <c r="D7566" s="1352">
        <v>2666.93</v>
      </c>
    </row>
    <row r="7567" spans="1:4" s="977" customFormat="1" ht="18" customHeight="1" x14ac:dyDescent="0.2">
      <c r="A7567" s="1351" t="s">
        <v>11943</v>
      </c>
      <c r="B7567" s="1244" t="s">
        <v>11944</v>
      </c>
      <c r="C7567" s="1244" t="s">
        <v>11945</v>
      </c>
      <c r="D7567" s="1352">
        <v>2428.89</v>
      </c>
    </row>
    <row r="7568" spans="1:4" s="977" customFormat="1" ht="18" customHeight="1" x14ac:dyDescent="0.2">
      <c r="A7568" s="1351" t="s">
        <v>11946</v>
      </c>
      <c r="B7568" s="1244" t="s">
        <v>11947</v>
      </c>
      <c r="C7568" s="1244" t="s">
        <v>11948</v>
      </c>
      <c r="D7568" s="1352">
        <v>2279</v>
      </c>
    </row>
    <row r="7569" spans="1:4" s="977" customFormat="1" ht="18" customHeight="1" x14ac:dyDescent="0.2">
      <c r="A7569" s="1351" t="s">
        <v>11949</v>
      </c>
      <c r="B7569" s="1244" t="s">
        <v>1044</v>
      </c>
      <c r="C7569" s="1244" t="s">
        <v>1718</v>
      </c>
      <c r="D7569" s="1352">
        <v>15470.19</v>
      </c>
    </row>
    <row r="7570" spans="1:4" s="977" customFormat="1" ht="18" customHeight="1" x14ac:dyDescent="0.2">
      <c r="A7570" s="1351" t="s">
        <v>11950</v>
      </c>
      <c r="B7570" s="1244" t="s">
        <v>1964</v>
      </c>
      <c r="C7570" s="1244" t="s">
        <v>1965</v>
      </c>
      <c r="D7570" s="1352">
        <v>613.99</v>
      </c>
    </row>
    <row r="7571" spans="1:4" s="977" customFormat="1" ht="18" customHeight="1" x14ac:dyDescent="0.2">
      <c r="A7571" s="1351" t="s">
        <v>11951</v>
      </c>
      <c r="B7571" s="1244" t="s">
        <v>11952</v>
      </c>
      <c r="C7571" s="1244" t="s">
        <v>11953</v>
      </c>
      <c r="D7571" s="1352">
        <v>749</v>
      </c>
    </row>
    <row r="7572" spans="1:4" s="977" customFormat="1" ht="18" customHeight="1" x14ac:dyDescent="0.2">
      <c r="A7572" s="1351" t="s">
        <v>11954</v>
      </c>
      <c r="B7572" s="1244" t="s">
        <v>4727</v>
      </c>
      <c r="C7572" s="1244" t="s">
        <v>5235</v>
      </c>
      <c r="D7572" s="1352">
        <v>8353.01</v>
      </c>
    </row>
    <row r="7573" spans="1:4" s="977" customFormat="1" ht="18" customHeight="1" x14ac:dyDescent="0.2">
      <c r="A7573" s="1351" t="s">
        <v>11955</v>
      </c>
      <c r="B7573" s="1244" t="s">
        <v>11956</v>
      </c>
      <c r="C7573" s="1244" t="s">
        <v>11957</v>
      </c>
      <c r="D7573" s="1352">
        <v>639.37</v>
      </c>
    </row>
    <row r="7574" spans="1:4" s="977" customFormat="1" ht="18" customHeight="1" x14ac:dyDescent="0.2">
      <c r="A7574" s="1351" t="s">
        <v>11958</v>
      </c>
      <c r="B7574" s="1244" t="s">
        <v>11956</v>
      </c>
      <c r="C7574" s="1244" t="s">
        <v>11957</v>
      </c>
      <c r="D7574" s="1352">
        <v>1175.76</v>
      </c>
    </row>
    <row r="7575" spans="1:4" s="977" customFormat="1" ht="18" customHeight="1" x14ac:dyDescent="0.2">
      <c r="A7575" s="1351" t="s">
        <v>11959</v>
      </c>
      <c r="B7575" s="1244" t="s">
        <v>9191</v>
      </c>
      <c r="C7575" s="1244" t="s">
        <v>1704</v>
      </c>
      <c r="D7575" s="1352">
        <v>2645</v>
      </c>
    </row>
    <row r="7576" spans="1:4" s="977" customFormat="1" ht="18" customHeight="1" x14ac:dyDescent="0.2">
      <c r="A7576" s="1351" t="s">
        <v>11962</v>
      </c>
      <c r="B7576" s="1244" t="s">
        <v>1397</v>
      </c>
      <c r="C7576" s="1244" t="s">
        <v>1398</v>
      </c>
      <c r="D7576" s="1352">
        <v>1322.5</v>
      </c>
    </row>
    <row r="7577" spans="1:4" s="977" customFormat="1" ht="18" customHeight="1" x14ac:dyDescent="0.2">
      <c r="A7577" s="1351" t="s">
        <v>11963</v>
      </c>
      <c r="B7577" s="1244" t="s">
        <v>2710</v>
      </c>
      <c r="C7577" s="1244" t="s">
        <v>2711</v>
      </c>
      <c r="D7577" s="1352">
        <v>1840</v>
      </c>
    </row>
    <row r="7578" spans="1:4" s="977" customFormat="1" ht="18" customHeight="1" x14ac:dyDescent="0.2">
      <c r="A7578" s="1351" t="s">
        <v>11964</v>
      </c>
      <c r="B7578" s="1244" t="s">
        <v>1397</v>
      </c>
      <c r="C7578" s="1244" t="s">
        <v>1398</v>
      </c>
      <c r="D7578" s="1352">
        <v>1322.5</v>
      </c>
    </row>
    <row r="7579" spans="1:4" s="977" customFormat="1" ht="18" customHeight="1" x14ac:dyDescent="0.2">
      <c r="A7579" s="1351" t="s">
        <v>11965</v>
      </c>
      <c r="B7579" s="1244" t="s">
        <v>1397</v>
      </c>
      <c r="C7579" s="1244" t="s">
        <v>1398</v>
      </c>
      <c r="D7579" s="1352">
        <v>1322.5</v>
      </c>
    </row>
    <row r="7580" spans="1:4" s="977" customFormat="1" ht="18" customHeight="1" x14ac:dyDescent="0.2">
      <c r="A7580" s="1351" t="s">
        <v>11966</v>
      </c>
      <c r="B7580" s="1244" t="s">
        <v>1397</v>
      </c>
      <c r="C7580" s="1244" t="s">
        <v>1398</v>
      </c>
      <c r="D7580" s="1352">
        <v>2127.5</v>
      </c>
    </row>
    <row r="7581" spans="1:4" s="977" customFormat="1" ht="18" customHeight="1" x14ac:dyDescent="0.2">
      <c r="A7581" s="1351" t="s">
        <v>11967</v>
      </c>
      <c r="B7581" s="1244" t="s">
        <v>1397</v>
      </c>
      <c r="C7581" s="1244" t="s">
        <v>1398</v>
      </c>
      <c r="D7581" s="1352">
        <v>1322.5</v>
      </c>
    </row>
    <row r="7582" spans="1:4" s="977" customFormat="1" ht="18" customHeight="1" x14ac:dyDescent="0.2">
      <c r="A7582" s="1351" t="s">
        <v>11968</v>
      </c>
      <c r="B7582" s="1244" t="s">
        <v>1397</v>
      </c>
      <c r="C7582" s="1244" t="s">
        <v>1398</v>
      </c>
      <c r="D7582" s="1352">
        <v>1322.5</v>
      </c>
    </row>
    <row r="7583" spans="1:4" s="977" customFormat="1" ht="18" customHeight="1" x14ac:dyDescent="0.2">
      <c r="A7583" s="1351" t="s">
        <v>11969</v>
      </c>
      <c r="B7583" s="1244" t="s">
        <v>2853</v>
      </c>
      <c r="C7583" s="1244" t="s">
        <v>2854</v>
      </c>
      <c r="D7583" s="1352">
        <v>2535.67</v>
      </c>
    </row>
    <row r="7584" spans="1:4" s="977" customFormat="1" ht="18" customHeight="1" x14ac:dyDescent="0.2">
      <c r="A7584" s="1351" t="s">
        <v>11970</v>
      </c>
      <c r="B7584" s="1244" t="s">
        <v>1964</v>
      </c>
      <c r="C7584" s="1244" t="s">
        <v>1965</v>
      </c>
      <c r="D7584" s="1352">
        <v>747.5</v>
      </c>
    </row>
    <row r="7585" spans="1:4" s="977" customFormat="1" ht="18" customHeight="1" x14ac:dyDescent="0.2">
      <c r="A7585" s="1351" t="s">
        <v>11971</v>
      </c>
      <c r="B7585" s="1244" t="s">
        <v>11631</v>
      </c>
      <c r="C7585" s="1244" t="s">
        <v>11632</v>
      </c>
      <c r="D7585" s="1352">
        <v>826.85</v>
      </c>
    </row>
    <row r="7586" spans="1:4" s="977" customFormat="1" ht="18" customHeight="1" x14ac:dyDescent="0.2">
      <c r="A7586" s="1351" t="s">
        <v>11972</v>
      </c>
      <c r="B7586" s="1244" t="s">
        <v>11973</v>
      </c>
      <c r="C7586" s="1244" t="s">
        <v>11974</v>
      </c>
      <c r="D7586" s="1352">
        <v>1973.4</v>
      </c>
    </row>
    <row r="7587" spans="1:4" s="977" customFormat="1" ht="18" customHeight="1" x14ac:dyDescent="0.2">
      <c r="A7587" s="1351" t="s">
        <v>11975</v>
      </c>
      <c r="B7587" s="1244" t="s">
        <v>7060</v>
      </c>
      <c r="C7587" s="1244" t="s">
        <v>7061</v>
      </c>
      <c r="D7587" s="1352">
        <v>842.95</v>
      </c>
    </row>
    <row r="7588" spans="1:4" s="977" customFormat="1" ht="18" customHeight="1" x14ac:dyDescent="0.2">
      <c r="A7588" s="1351" t="s">
        <v>11976</v>
      </c>
      <c r="B7588" s="1244" t="s">
        <v>7060</v>
      </c>
      <c r="C7588" s="1244" t="s">
        <v>7061</v>
      </c>
      <c r="D7588" s="1352">
        <v>842.95</v>
      </c>
    </row>
    <row r="7589" spans="1:4" s="977" customFormat="1" ht="18" customHeight="1" x14ac:dyDescent="0.2">
      <c r="A7589" s="1351" t="s">
        <v>11977</v>
      </c>
      <c r="B7589" s="1244" t="s">
        <v>7060</v>
      </c>
      <c r="C7589" s="1244" t="s">
        <v>7061</v>
      </c>
      <c r="D7589" s="1352">
        <v>842.95</v>
      </c>
    </row>
    <row r="7590" spans="1:4" s="977" customFormat="1" ht="18" customHeight="1" x14ac:dyDescent="0.2">
      <c r="A7590" s="1351" t="s">
        <v>11978</v>
      </c>
      <c r="B7590" s="1244" t="s">
        <v>11979</v>
      </c>
      <c r="C7590" s="1244" t="s">
        <v>11980</v>
      </c>
      <c r="D7590" s="1352">
        <v>1915.9</v>
      </c>
    </row>
    <row r="7591" spans="1:4" s="977" customFormat="1" ht="18" customHeight="1" x14ac:dyDescent="0.2">
      <c r="A7591" s="1351" t="s">
        <v>11981</v>
      </c>
      <c r="B7591" s="1244" t="s">
        <v>11634</v>
      </c>
      <c r="C7591" s="1244" t="s">
        <v>11635</v>
      </c>
      <c r="D7591" s="1352">
        <v>1554.8</v>
      </c>
    </row>
    <row r="7592" spans="1:4" s="977" customFormat="1" ht="18" customHeight="1" x14ac:dyDescent="0.2">
      <c r="A7592" s="1351" t="s">
        <v>11982</v>
      </c>
      <c r="B7592" s="1244" t="s">
        <v>11634</v>
      </c>
      <c r="C7592" s="1244" t="s">
        <v>11635</v>
      </c>
      <c r="D7592" s="1352">
        <v>1554.8</v>
      </c>
    </row>
    <row r="7593" spans="1:4" s="977" customFormat="1" ht="18" customHeight="1" x14ac:dyDescent="0.2">
      <c r="A7593" s="1351" t="s">
        <v>11983</v>
      </c>
      <c r="B7593" s="1244" t="s">
        <v>10233</v>
      </c>
      <c r="C7593" s="1244" t="s">
        <v>10234</v>
      </c>
      <c r="D7593" s="1352">
        <v>3715.19</v>
      </c>
    </row>
    <row r="7594" spans="1:4" s="977" customFormat="1" ht="18" customHeight="1" x14ac:dyDescent="0.2">
      <c r="A7594" s="1351" t="s">
        <v>11984</v>
      </c>
      <c r="B7594" s="1244" t="s">
        <v>7060</v>
      </c>
      <c r="C7594" s="1244" t="s">
        <v>7061</v>
      </c>
      <c r="D7594" s="1352">
        <v>842.95</v>
      </c>
    </row>
    <row r="7595" spans="1:4" s="977" customFormat="1" ht="18" customHeight="1" x14ac:dyDescent="0.2">
      <c r="A7595" s="1351" t="s">
        <v>11985</v>
      </c>
      <c r="B7595" s="1244" t="s">
        <v>7060</v>
      </c>
      <c r="C7595" s="1244" t="s">
        <v>7061</v>
      </c>
      <c r="D7595" s="1352">
        <v>1328.25</v>
      </c>
    </row>
    <row r="7596" spans="1:4" s="977" customFormat="1" ht="18" customHeight="1" x14ac:dyDescent="0.2">
      <c r="A7596" s="1351" t="s">
        <v>11986</v>
      </c>
      <c r="B7596" s="1244" t="s">
        <v>10233</v>
      </c>
      <c r="C7596" s="1244" t="s">
        <v>10234</v>
      </c>
      <c r="D7596" s="1352">
        <v>3715.19</v>
      </c>
    </row>
    <row r="7597" spans="1:4" s="977" customFormat="1" ht="18" customHeight="1" x14ac:dyDescent="0.2">
      <c r="A7597" s="1351" t="s">
        <v>11987</v>
      </c>
      <c r="B7597" s="1244" t="s">
        <v>1410</v>
      </c>
      <c r="C7597" s="1244" t="s">
        <v>1411</v>
      </c>
      <c r="D7597" s="1352">
        <v>1279</v>
      </c>
    </row>
    <row r="7598" spans="1:4" s="977" customFormat="1" ht="18" customHeight="1" x14ac:dyDescent="0.2">
      <c r="A7598" s="1351" t="s">
        <v>11988</v>
      </c>
      <c r="B7598" s="1244" t="s">
        <v>11634</v>
      </c>
      <c r="C7598" s="1244" t="s">
        <v>11635</v>
      </c>
      <c r="D7598" s="1352">
        <v>1554.8</v>
      </c>
    </row>
    <row r="7599" spans="1:4" s="977" customFormat="1" ht="18" customHeight="1" x14ac:dyDescent="0.2">
      <c r="A7599" s="1351" t="s">
        <v>11989</v>
      </c>
      <c r="B7599" s="1244" t="s">
        <v>11634</v>
      </c>
      <c r="C7599" s="1244" t="s">
        <v>11635</v>
      </c>
      <c r="D7599" s="1352">
        <v>1554.8</v>
      </c>
    </row>
    <row r="7600" spans="1:4" s="977" customFormat="1" ht="18" customHeight="1" x14ac:dyDescent="0.2">
      <c r="A7600" s="1351" t="s">
        <v>11990</v>
      </c>
      <c r="B7600" s="1244" t="s">
        <v>2719</v>
      </c>
      <c r="C7600" s="1244" t="s">
        <v>2720</v>
      </c>
      <c r="D7600" s="1352">
        <v>1</v>
      </c>
    </row>
    <row r="7601" spans="1:4" s="977" customFormat="1" ht="18" customHeight="1" x14ac:dyDescent="0.2">
      <c r="A7601" s="1351" t="s">
        <v>11991</v>
      </c>
      <c r="B7601" s="1244" t="s">
        <v>9873</v>
      </c>
      <c r="C7601" s="1244" t="s">
        <v>9886</v>
      </c>
      <c r="D7601" s="1352">
        <v>13682.75</v>
      </c>
    </row>
    <row r="7602" spans="1:4" s="977" customFormat="1" ht="18" customHeight="1" x14ac:dyDescent="0.2">
      <c r="A7602" s="1351" t="s">
        <v>11992</v>
      </c>
      <c r="B7602" s="1244" t="s">
        <v>11979</v>
      </c>
      <c r="C7602" s="1244" t="s">
        <v>11980</v>
      </c>
      <c r="D7602" s="1352">
        <v>1915.9</v>
      </c>
    </row>
    <row r="7603" spans="1:4" s="977" customFormat="1" ht="18" customHeight="1" x14ac:dyDescent="0.2">
      <c r="A7603" s="1351" t="s">
        <v>11993</v>
      </c>
      <c r="B7603" s="1244" t="s">
        <v>10284</v>
      </c>
      <c r="C7603" s="1244" t="s">
        <v>10285</v>
      </c>
      <c r="D7603" s="1352">
        <v>1546.75</v>
      </c>
    </row>
    <row r="7604" spans="1:4" s="977" customFormat="1" ht="18" customHeight="1" x14ac:dyDescent="0.2">
      <c r="A7604" s="1351" t="s">
        <v>11994</v>
      </c>
      <c r="B7604" s="1244" t="s">
        <v>7060</v>
      </c>
      <c r="C7604" s="1244" t="s">
        <v>7061</v>
      </c>
      <c r="D7604" s="1352">
        <v>1328.25</v>
      </c>
    </row>
    <row r="7605" spans="1:4" s="977" customFormat="1" ht="18" customHeight="1" x14ac:dyDescent="0.2">
      <c r="A7605" s="1351" t="s">
        <v>11995</v>
      </c>
      <c r="B7605" s="1244" t="s">
        <v>1285</v>
      </c>
      <c r="C7605" s="1244" t="s">
        <v>1286</v>
      </c>
      <c r="D7605" s="1352">
        <v>695.52</v>
      </c>
    </row>
    <row r="7606" spans="1:4" s="977" customFormat="1" ht="18" customHeight="1" x14ac:dyDescent="0.2">
      <c r="A7606" s="1351" t="s">
        <v>11996</v>
      </c>
      <c r="B7606" s="1244" t="s">
        <v>11973</v>
      </c>
      <c r="C7606" s="1244" t="s">
        <v>11974</v>
      </c>
      <c r="D7606" s="1352">
        <v>1973.4</v>
      </c>
    </row>
    <row r="7607" spans="1:4" s="977" customFormat="1" ht="18" customHeight="1" x14ac:dyDescent="0.2">
      <c r="A7607" s="1351" t="s">
        <v>11997</v>
      </c>
      <c r="B7607" s="1244" t="s">
        <v>11973</v>
      </c>
      <c r="C7607" s="1244" t="s">
        <v>11974</v>
      </c>
      <c r="D7607" s="1352">
        <v>1973.4</v>
      </c>
    </row>
    <row r="7608" spans="1:4" s="977" customFormat="1" ht="18" customHeight="1" x14ac:dyDescent="0.2">
      <c r="A7608" s="1351" t="s">
        <v>11998</v>
      </c>
      <c r="B7608" s="1244" t="s">
        <v>11973</v>
      </c>
      <c r="C7608" s="1244" t="s">
        <v>11974</v>
      </c>
      <c r="D7608" s="1352">
        <v>1973.4</v>
      </c>
    </row>
    <row r="7609" spans="1:4" s="977" customFormat="1" ht="18" customHeight="1" x14ac:dyDescent="0.2">
      <c r="A7609" s="1351" t="s">
        <v>11999</v>
      </c>
      <c r="B7609" s="1244" t="s">
        <v>11973</v>
      </c>
      <c r="C7609" s="1244" t="s">
        <v>11974</v>
      </c>
      <c r="D7609" s="1352">
        <v>1973.4</v>
      </c>
    </row>
    <row r="7610" spans="1:4" s="977" customFormat="1" ht="18" customHeight="1" x14ac:dyDescent="0.2">
      <c r="A7610" s="1351" t="s">
        <v>12000</v>
      </c>
      <c r="B7610" s="1244" t="s">
        <v>12001</v>
      </c>
      <c r="C7610" s="1244" t="s">
        <v>12002</v>
      </c>
      <c r="D7610" s="1352">
        <v>828</v>
      </c>
    </row>
    <row r="7611" spans="1:4" s="977" customFormat="1" ht="18" customHeight="1" x14ac:dyDescent="0.2">
      <c r="A7611" s="1351" t="s">
        <v>12003</v>
      </c>
      <c r="B7611" s="1244" t="s">
        <v>4954</v>
      </c>
      <c r="C7611" s="1244" t="s">
        <v>4955</v>
      </c>
      <c r="D7611" s="1352">
        <v>747.5</v>
      </c>
    </row>
    <row r="7612" spans="1:4" s="977" customFormat="1" ht="18" customHeight="1" x14ac:dyDescent="0.2">
      <c r="A7612" s="1351" t="s">
        <v>12004</v>
      </c>
      <c r="B7612" s="1244" t="s">
        <v>12005</v>
      </c>
      <c r="C7612" s="1244" t="s">
        <v>12006</v>
      </c>
      <c r="D7612" s="1352">
        <v>1992.37</v>
      </c>
    </row>
    <row r="7613" spans="1:4" s="977" customFormat="1" ht="18" customHeight="1" x14ac:dyDescent="0.2">
      <c r="A7613" s="1351" t="s">
        <v>12007</v>
      </c>
      <c r="B7613" s="1244" t="s">
        <v>1410</v>
      </c>
      <c r="C7613" s="1244" t="s">
        <v>1411</v>
      </c>
      <c r="D7613" s="1352">
        <v>718.75</v>
      </c>
    </row>
    <row r="7614" spans="1:4" s="977" customFormat="1" ht="18" customHeight="1" x14ac:dyDescent="0.2">
      <c r="A7614" s="1351" t="s">
        <v>12008</v>
      </c>
      <c r="B7614" s="1244" t="s">
        <v>11634</v>
      </c>
      <c r="C7614" s="1244" t="s">
        <v>11635</v>
      </c>
      <c r="D7614" s="1352">
        <v>1554.8</v>
      </c>
    </row>
    <row r="7615" spans="1:4" s="977" customFormat="1" ht="18" customHeight="1" x14ac:dyDescent="0.2">
      <c r="A7615" s="1351" t="s">
        <v>12009</v>
      </c>
      <c r="B7615" s="1244" t="s">
        <v>11634</v>
      </c>
      <c r="C7615" s="1244" t="s">
        <v>11635</v>
      </c>
      <c r="D7615" s="1352">
        <v>1554.8</v>
      </c>
    </row>
    <row r="7616" spans="1:4" s="977" customFormat="1" ht="18" customHeight="1" x14ac:dyDescent="0.2">
      <c r="A7616" s="1351" t="s">
        <v>12010</v>
      </c>
      <c r="B7616" s="1244" t="s">
        <v>11634</v>
      </c>
      <c r="C7616" s="1244" t="s">
        <v>11635</v>
      </c>
      <c r="D7616" s="1352">
        <v>1554.8</v>
      </c>
    </row>
    <row r="7617" spans="1:4" s="977" customFormat="1" ht="18" customHeight="1" x14ac:dyDescent="0.2">
      <c r="A7617" s="1351" t="s">
        <v>12011</v>
      </c>
      <c r="B7617" s="1244" t="s">
        <v>11634</v>
      </c>
      <c r="C7617" s="1244" t="s">
        <v>11635</v>
      </c>
      <c r="D7617" s="1352">
        <v>1554.8</v>
      </c>
    </row>
    <row r="7618" spans="1:4" s="977" customFormat="1" ht="18" customHeight="1" x14ac:dyDescent="0.2">
      <c r="A7618" s="1351" t="s">
        <v>12012</v>
      </c>
      <c r="B7618" s="1244" t="s">
        <v>11634</v>
      </c>
      <c r="C7618" s="1244" t="s">
        <v>11635</v>
      </c>
      <c r="D7618" s="1352">
        <v>1554.8</v>
      </c>
    </row>
    <row r="7619" spans="1:4" s="977" customFormat="1" ht="18" customHeight="1" x14ac:dyDescent="0.2">
      <c r="A7619" s="1351" t="s">
        <v>12013</v>
      </c>
      <c r="B7619" s="1244" t="s">
        <v>11634</v>
      </c>
      <c r="C7619" s="1244" t="s">
        <v>11635</v>
      </c>
      <c r="D7619" s="1352">
        <v>1554.8</v>
      </c>
    </row>
    <row r="7620" spans="1:4" s="977" customFormat="1" ht="18" customHeight="1" x14ac:dyDescent="0.2">
      <c r="A7620" s="1351" t="s">
        <v>12014</v>
      </c>
      <c r="B7620" s="1244" t="s">
        <v>11634</v>
      </c>
      <c r="C7620" s="1244" t="s">
        <v>11635</v>
      </c>
      <c r="D7620" s="1352">
        <v>1554.8</v>
      </c>
    </row>
    <row r="7621" spans="1:4" s="977" customFormat="1" ht="18" customHeight="1" x14ac:dyDescent="0.2">
      <c r="A7621" s="1351" t="s">
        <v>12015</v>
      </c>
      <c r="B7621" s="1244" t="s">
        <v>11634</v>
      </c>
      <c r="C7621" s="1244" t="s">
        <v>11635</v>
      </c>
      <c r="D7621" s="1352">
        <v>1554.8</v>
      </c>
    </row>
    <row r="7622" spans="1:4" s="977" customFormat="1" ht="18" customHeight="1" x14ac:dyDescent="0.2">
      <c r="A7622" s="1351" t="s">
        <v>12016</v>
      </c>
      <c r="B7622" s="1244" t="s">
        <v>11634</v>
      </c>
      <c r="C7622" s="1244" t="s">
        <v>11635</v>
      </c>
      <c r="D7622" s="1352">
        <v>1554.8</v>
      </c>
    </row>
    <row r="7623" spans="1:4" s="977" customFormat="1" ht="18" customHeight="1" x14ac:dyDescent="0.2">
      <c r="A7623" s="1351" t="s">
        <v>12017</v>
      </c>
      <c r="B7623" s="1244" t="s">
        <v>11973</v>
      </c>
      <c r="C7623" s="1244" t="s">
        <v>11974</v>
      </c>
      <c r="D7623" s="1352">
        <v>1973.4</v>
      </c>
    </row>
    <row r="7624" spans="1:4" s="977" customFormat="1" ht="18" customHeight="1" x14ac:dyDescent="0.2">
      <c r="A7624" s="1351" t="s">
        <v>12018</v>
      </c>
      <c r="B7624" s="1244" t="s">
        <v>12019</v>
      </c>
      <c r="C7624" s="1244" t="s">
        <v>12020</v>
      </c>
      <c r="D7624" s="1352">
        <v>15487.05</v>
      </c>
    </row>
    <row r="7625" spans="1:4" s="977" customFormat="1" ht="18" customHeight="1" x14ac:dyDescent="0.2">
      <c r="A7625" s="1351" t="s">
        <v>12021</v>
      </c>
      <c r="B7625" s="1244" t="s">
        <v>2472</v>
      </c>
      <c r="C7625" s="1244" t="s">
        <v>2473</v>
      </c>
      <c r="D7625" s="1352">
        <v>1974.55</v>
      </c>
    </row>
    <row r="7626" spans="1:4" s="977" customFormat="1" ht="18" customHeight="1" x14ac:dyDescent="0.2">
      <c r="A7626" s="1351" t="s">
        <v>12022</v>
      </c>
      <c r="B7626" s="1244" t="s">
        <v>11634</v>
      </c>
      <c r="C7626" s="1244" t="s">
        <v>11635</v>
      </c>
      <c r="D7626" s="1352">
        <v>1554.8</v>
      </c>
    </row>
    <row r="7627" spans="1:4" s="977" customFormat="1" ht="18" customHeight="1" x14ac:dyDescent="0.2">
      <c r="A7627" s="1351" t="s">
        <v>12023</v>
      </c>
      <c r="B7627" s="1244" t="s">
        <v>11634</v>
      </c>
      <c r="C7627" s="1244" t="s">
        <v>11635</v>
      </c>
      <c r="D7627" s="1352">
        <v>1554.8</v>
      </c>
    </row>
    <row r="7628" spans="1:4" s="977" customFormat="1" ht="18" customHeight="1" x14ac:dyDescent="0.2">
      <c r="A7628" s="1351" t="s">
        <v>12024</v>
      </c>
      <c r="B7628" s="1244" t="s">
        <v>11634</v>
      </c>
      <c r="C7628" s="1244" t="s">
        <v>11635</v>
      </c>
      <c r="D7628" s="1352">
        <v>1554.8</v>
      </c>
    </row>
    <row r="7629" spans="1:4" s="977" customFormat="1" ht="18" customHeight="1" x14ac:dyDescent="0.2">
      <c r="A7629" s="1351" t="s">
        <v>12025</v>
      </c>
      <c r="B7629" s="1244" t="s">
        <v>11634</v>
      </c>
      <c r="C7629" s="1244" t="s">
        <v>11635</v>
      </c>
      <c r="D7629" s="1352">
        <v>1554.8</v>
      </c>
    </row>
    <row r="7630" spans="1:4" s="977" customFormat="1" ht="18" customHeight="1" x14ac:dyDescent="0.2">
      <c r="A7630" s="1351" t="s">
        <v>12026</v>
      </c>
      <c r="B7630" s="1244" t="s">
        <v>11634</v>
      </c>
      <c r="C7630" s="1244" t="s">
        <v>11635</v>
      </c>
      <c r="D7630" s="1352">
        <v>1554.8</v>
      </c>
    </row>
    <row r="7631" spans="1:4" s="977" customFormat="1" ht="18" customHeight="1" x14ac:dyDescent="0.2">
      <c r="A7631" s="1351" t="s">
        <v>12027</v>
      </c>
      <c r="B7631" s="1244" t="s">
        <v>1397</v>
      </c>
      <c r="C7631" s="1244" t="s">
        <v>1398</v>
      </c>
      <c r="D7631" s="1352">
        <v>2127.5</v>
      </c>
    </row>
    <row r="7632" spans="1:4" s="977" customFormat="1" ht="18" customHeight="1" x14ac:dyDescent="0.2">
      <c r="A7632" s="1351" t="s">
        <v>12028</v>
      </c>
      <c r="B7632" s="1244" t="s">
        <v>11634</v>
      </c>
      <c r="C7632" s="1244" t="s">
        <v>11635</v>
      </c>
      <c r="D7632" s="1352">
        <v>1554.8</v>
      </c>
    </row>
    <row r="7633" spans="1:4" s="977" customFormat="1" ht="18" customHeight="1" x14ac:dyDescent="0.2">
      <c r="A7633" s="1351" t="s">
        <v>12029</v>
      </c>
      <c r="B7633" s="1244" t="s">
        <v>11634</v>
      </c>
      <c r="C7633" s="1244" t="s">
        <v>11635</v>
      </c>
      <c r="D7633" s="1352">
        <v>1554.8</v>
      </c>
    </row>
    <row r="7634" spans="1:4" s="977" customFormat="1" ht="18" customHeight="1" x14ac:dyDescent="0.2">
      <c r="A7634" s="1351" t="s">
        <v>12030</v>
      </c>
      <c r="B7634" s="1244" t="s">
        <v>11634</v>
      </c>
      <c r="C7634" s="1244" t="s">
        <v>11635</v>
      </c>
      <c r="D7634" s="1352">
        <v>1554.8</v>
      </c>
    </row>
    <row r="7635" spans="1:4" s="977" customFormat="1" ht="18" customHeight="1" x14ac:dyDescent="0.2">
      <c r="A7635" s="1351" t="s">
        <v>12031</v>
      </c>
      <c r="B7635" s="1244" t="s">
        <v>11634</v>
      </c>
      <c r="C7635" s="1244" t="s">
        <v>11635</v>
      </c>
      <c r="D7635" s="1352">
        <v>1554.8</v>
      </c>
    </row>
    <row r="7636" spans="1:4" s="977" customFormat="1" ht="18" customHeight="1" x14ac:dyDescent="0.2">
      <c r="A7636" s="1351" t="s">
        <v>12032</v>
      </c>
      <c r="B7636" s="1244" t="s">
        <v>11634</v>
      </c>
      <c r="C7636" s="1244" t="s">
        <v>11635</v>
      </c>
      <c r="D7636" s="1352">
        <v>1554.8</v>
      </c>
    </row>
    <row r="7637" spans="1:4" s="977" customFormat="1" ht="18" customHeight="1" x14ac:dyDescent="0.2">
      <c r="A7637" s="1351" t="s">
        <v>12033</v>
      </c>
      <c r="B7637" s="1244" t="s">
        <v>11634</v>
      </c>
      <c r="C7637" s="1244" t="s">
        <v>11635</v>
      </c>
      <c r="D7637" s="1352">
        <v>1554.8</v>
      </c>
    </row>
    <row r="7638" spans="1:4" s="977" customFormat="1" ht="18" customHeight="1" x14ac:dyDescent="0.2">
      <c r="A7638" s="1351" t="s">
        <v>12034</v>
      </c>
      <c r="B7638" s="1244" t="s">
        <v>7060</v>
      </c>
      <c r="C7638" s="1244" t="s">
        <v>7061</v>
      </c>
      <c r="D7638" s="1352">
        <v>842.95</v>
      </c>
    </row>
    <row r="7639" spans="1:4" s="977" customFormat="1" ht="18" customHeight="1" x14ac:dyDescent="0.2">
      <c r="A7639" s="1351" t="s">
        <v>12035</v>
      </c>
      <c r="B7639" s="1244" t="s">
        <v>9578</v>
      </c>
      <c r="C7639" s="1244" t="s">
        <v>9613</v>
      </c>
      <c r="D7639" s="1352">
        <v>4459.7</v>
      </c>
    </row>
    <row r="7640" spans="1:4" s="977" customFormat="1" ht="18" customHeight="1" x14ac:dyDescent="0.2">
      <c r="A7640" s="1351" t="s">
        <v>12036</v>
      </c>
      <c r="B7640" s="1244" t="s">
        <v>10284</v>
      </c>
      <c r="C7640" s="1244" t="s">
        <v>10285</v>
      </c>
      <c r="D7640" s="1352">
        <v>1546.75</v>
      </c>
    </row>
    <row r="7641" spans="1:4" s="977" customFormat="1" ht="18" customHeight="1" x14ac:dyDescent="0.2">
      <c r="A7641" s="1351" t="s">
        <v>12037</v>
      </c>
      <c r="B7641" s="1244" t="s">
        <v>1397</v>
      </c>
      <c r="C7641" s="1244" t="s">
        <v>1398</v>
      </c>
      <c r="D7641" s="1352">
        <v>1322.5</v>
      </c>
    </row>
    <row r="7642" spans="1:4" s="977" customFormat="1" ht="18" customHeight="1" x14ac:dyDescent="0.2">
      <c r="A7642" s="1351" t="s">
        <v>12038</v>
      </c>
      <c r="B7642" s="1244" t="s">
        <v>11634</v>
      </c>
      <c r="C7642" s="1244" t="s">
        <v>11635</v>
      </c>
      <c r="D7642" s="1352">
        <v>1554.8</v>
      </c>
    </row>
    <row r="7643" spans="1:4" s="977" customFormat="1" ht="18" customHeight="1" x14ac:dyDescent="0.2">
      <c r="A7643" s="1351" t="s">
        <v>12039</v>
      </c>
      <c r="B7643" s="1244" t="s">
        <v>1266</v>
      </c>
      <c r="C7643" s="1244" t="s">
        <v>1267</v>
      </c>
      <c r="D7643" s="1352">
        <v>1</v>
      </c>
    </row>
    <row r="7644" spans="1:4" s="977" customFormat="1" ht="18" customHeight="1" x14ac:dyDescent="0.2">
      <c r="A7644" s="1351" t="s">
        <v>12040</v>
      </c>
      <c r="B7644" s="1244" t="s">
        <v>1548</v>
      </c>
      <c r="C7644" s="1244" t="s">
        <v>1549</v>
      </c>
      <c r="D7644" s="1352">
        <v>1052.25</v>
      </c>
    </row>
    <row r="7645" spans="1:4" s="977" customFormat="1" ht="18" customHeight="1" x14ac:dyDescent="0.2">
      <c r="A7645" s="1351" t="s">
        <v>12041</v>
      </c>
      <c r="B7645" s="1244" t="s">
        <v>1548</v>
      </c>
      <c r="C7645" s="1244" t="s">
        <v>1549</v>
      </c>
      <c r="D7645" s="1352">
        <v>1052.25</v>
      </c>
    </row>
    <row r="7646" spans="1:4" s="977" customFormat="1" ht="18" customHeight="1" x14ac:dyDescent="0.2">
      <c r="A7646" s="1351" t="s">
        <v>12042</v>
      </c>
      <c r="B7646" s="1244" t="s">
        <v>7985</v>
      </c>
      <c r="C7646" s="1244" t="s">
        <v>7698</v>
      </c>
      <c r="D7646" s="1352">
        <v>777</v>
      </c>
    </row>
    <row r="7647" spans="1:4" s="977" customFormat="1" ht="18" customHeight="1" x14ac:dyDescent="0.2">
      <c r="A7647" s="1351" t="s">
        <v>12043</v>
      </c>
      <c r="B7647" s="1244" t="s">
        <v>5353</v>
      </c>
      <c r="C7647" s="1244" t="s">
        <v>5354</v>
      </c>
      <c r="D7647" s="1352">
        <v>1450</v>
      </c>
    </row>
    <row r="7648" spans="1:4" s="977" customFormat="1" ht="18" customHeight="1" x14ac:dyDescent="0.2">
      <c r="A7648" s="1351" t="s">
        <v>12044</v>
      </c>
      <c r="B7648" s="1244" t="s">
        <v>1683</v>
      </c>
      <c r="C7648" s="1244" t="s">
        <v>1411</v>
      </c>
      <c r="D7648" s="1352">
        <v>1414.5</v>
      </c>
    </row>
    <row r="7649" spans="1:4" s="977" customFormat="1" ht="18" customHeight="1" x14ac:dyDescent="0.2">
      <c r="A7649" s="1351" t="s">
        <v>12045</v>
      </c>
      <c r="B7649" s="1244" t="s">
        <v>3501</v>
      </c>
      <c r="C7649" s="1245"/>
      <c r="D7649" s="1352">
        <v>1566.99</v>
      </c>
    </row>
    <row r="7650" spans="1:4" s="977" customFormat="1" ht="18" customHeight="1" x14ac:dyDescent="0.2">
      <c r="A7650" s="1351" t="s">
        <v>12046</v>
      </c>
      <c r="B7650" s="1244" t="s">
        <v>12047</v>
      </c>
      <c r="C7650" s="1244" t="s">
        <v>12048</v>
      </c>
      <c r="D7650" s="1352">
        <v>1</v>
      </c>
    </row>
    <row r="7651" spans="1:4" s="977" customFormat="1" ht="18" customHeight="1" x14ac:dyDescent="0.2">
      <c r="A7651" s="1351" t="s">
        <v>12049</v>
      </c>
      <c r="B7651" s="1244" t="s">
        <v>12050</v>
      </c>
      <c r="C7651" s="1244" t="s">
        <v>12051</v>
      </c>
      <c r="D7651" s="1352">
        <v>1943.5</v>
      </c>
    </row>
    <row r="7652" spans="1:4" s="977" customFormat="1" ht="18" customHeight="1" x14ac:dyDescent="0.2">
      <c r="A7652" s="1351" t="s">
        <v>12052</v>
      </c>
      <c r="B7652" s="1244" t="s">
        <v>12053</v>
      </c>
      <c r="C7652" s="1244" t="s">
        <v>12054</v>
      </c>
      <c r="D7652" s="1352">
        <v>1390.89</v>
      </c>
    </row>
    <row r="7653" spans="1:4" s="977" customFormat="1" ht="18" customHeight="1" x14ac:dyDescent="0.2">
      <c r="A7653" s="1351" t="s">
        <v>12055</v>
      </c>
      <c r="B7653" s="1244" t="s">
        <v>12056</v>
      </c>
      <c r="C7653" s="1244" t="s">
        <v>12057</v>
      </c>
      <c r="D7653" s="1352">
        <v>6900</v>
      </c>
    </row>
    <row r="7654" spans="1:4" s="977" customFormat="1" ht="18" customHeight="1" x14ac:dyDescent="0.2">
      <c r="A7654" s="1351" t="s">
        <v>12058</v>
      </c>
      <c r="B7654" s="1244" t="s">
        <v>1397</v>
      </c>
      <c r="C7654" s="1244" t="s">
        <v>1398</v>
      </c>
      <c r="D7654" s="1352">
        <v>2127.5</v>
      </c>
    </row>
    <row r="7655" spans="1:4" s="977" customFormat="1" ht="18" customHeight="1" x14ac:dyDescent="0.2">
      <c r="A7655" s="1351" t="s">
        <v>12059</v>
      </c>
      <c r="B7655" s="1244" t="s">
        <v>12060</v>
      </c>
      <c r="C7655" s="1244" t="s">
        <v>12061</v>
      </c>
      <c r="D7655" s="1352">
        <v>3999</v>
      </c>
    </row>
    <row r="7656" spans="1:4" s="977" customFormat="1" ht="18" customHeight="1" x14ac:dyDescent="0.2">
      <c r="A7656" s="1351" t="s">
        <v>12062</v>
      </c>
      <c r="B7656" s="1244" t="s">
        <v>12063</v>
      </c>
      <c r="C7656" s="1244" t="s">
        <v>12064</v>
      </c>
      <c r="D7656" s="1352">
        <v>2390</v>
      </c>
    </row>
    <row r="7657" spans="1:4" s="977" customFormat="1" ht="18" customHeight="1" x14ac:dyDescent="0.2">
      <c r="A7657" s="1351" t="s">
        <v>12065</v>
      </c>
      <c r="B7657" s="1244" t="s">
        <v>12060</v>
      </c>
      <c r="C7657" s="1244" t="s">
        <v>12061</v>
      </c>
      <c r="D7657" s="1352">
        <v>6083.5</v>
      </c>
    </row>
    <row r="7658" spans="1:4" s="977" customFormat="1" ht="18" customHeight="1" x14ac:dyDescent="0.2">
      <c r="A7658" s="1351" t="s">
        <v>12066</v>
      </c>
      <c r="B7658" s="1244" t="s">
        <v>12067</v>
      </c>
      <c r="C7658" s="1244" t="s">
        <v>12068</v>
      </c>
      <c r="D7658" s="1352">
        <v>49649.53</v>
      </c>
    </row>
    <row r="7659" spans="1:4" s="977" customFormat="1" ht="18" customHeight="1" x14ac:dyDescent="0.2">
      <c r="A7659" s="1351" t="s">
        <v>12069</v>
      </c>
      <c r="B7659" s="1244" t="s">
        <v>12070</v>
      </c>
      <c r="C7659" s="1244" t="s">
        <v>12071</v>
      </c>
      <c r="D7659" s="1352">
        <v>8038.49</v>
      </c>
    </row>
    <row r="7660" spans="1:4" s="977" customFormat="1" ht="18" customHeight="1" x14ac:dyDescent="0.2">
      <c r="A7660" s="1351" t="s">
        <v>12072</v>
      </c>
      <c r="B7660" s="1244" t="s">
        <v>12073</v>
      </c>
      <c r="C7660" s="1244" t="s">
        <v>12074</v>
      </c>
      <c r="D7660" s="1352">
        <v>14777.5</v>
      </c>
    </row>
    <row r="7661" spans="1:4" s="977" customFormat="1" ht="18" customHeight="1" x14ac:dyDescent="0.2">
      <c r="A7661" s="1351" t="s">
        <v>12075</v>
      </c>
      <c r="B7661" s="1244" t="s">
        <v>12076</v>
      </c>
      <c r="C7661" s="1244" t="s">
        <v>12077</v>
      </c>
      <c r="D7661" s="1352">
        <v>2808</v>
      </c>
    </row>
    <row r="7662" spans="1:4" s="977" customFormat="1" ht="18" customHeight="1" x14ac:dyDescent="0.2">
      <c r="A7662" s="1351" t="s">
        <v>12078</v>
      </c>
      <c r="B7662" s="1244" t="s">
        <v>12079</v>
      </c>
      <c r="C7662" s="1244" t="s">
        <v>12080</v>
      </c>
      <c r="D7662" s="1352">
        <v>1</v>
      </c>
    </row>
    <row r="7663" spans="1:4" s="977" customFormat="1" ht="18" customHeight="1" x14ac:dyDescent="0.2">
      <c r="A7663" s="1351" t="s">
        <v>12081</v>
      </c>
      <c r="B7663" s="1244" t="s">
        <v>12082</v>
      </c>
      <c r="C7663" s="1244" t="s">
        <v>12083</v>
      </c>
      <c r="D7663" s="1352">
        <v>1500</v>
      </c>
    </row>
    <row r="7664" spans="1:4" s="977" customFormat="1" ht="18" customHeight="1" x14ac:dyDescent="0.2">
      <c r="A7664" s="1351" t="s">
        <v>12084</v>
      </c>
      <c r="B7664" s="1244" t="s">
        <v>12085</v>
      </c>
      <c r="C7664" s="1244" t="s">
        <v>12086</v>
      </c>
      <c r="D7664" s="1352">
        <v>10315.5</v>
      </c>
    </row>
    <row r="7665" spans="1:4" s="977" customFormat="1" ht="18" customHeight="1" x14ac:dyDescent="0.2">
      <c r="A7665" s="1351" t="s">
        <v>12087</v>
      </c>
      <c r="B7665" s="1244" t="s">
        <v>1397</v>
      </c>
      <c r="C7665" s="1244" t="s">
        <v>1398</v>
      </c>
      <c r="D7665" s="1352">
        <v>2127.5</v>
      </c>
    </row>
    <row r="7666" spans="1:4" s="977" customFormat="1" ht="18" customHeight="1" x14ac:dyDescent="0.2">
      <c r="A7666" s="1351" t="s">
        <v>12088</v>
      </c>
      <c r="B7666" s="1244" t="s">
        <v>12089</v>
      </c>
      <c r="C7666" s="1244" t="s">
        <v>12090</v>
      </c>
      <c r="D7666" s="1352">
        <v>11258.5</v>
      </c>
    </row>
    <row r="7667" spans="1:4" s="977" customFormat="1" ht="18" customHeight="1" x14ac:dyDescent="0.2">
      <c r="A7667" s="1351" t="s">
        <v>12091</v>
      </c>
      <c r="B7667" s="1244" t="s">
        <v>12092</v>
      </c>
      <c r="C7667" s="1244" t="s">
        <v>12093</v>
      </c>
      <c r="D7667" s="1352">
        <v>1</v>
      </c>
    </row>
    <row r="7668" spans="1:4" s="977" customFormat="1" ht="18" customHeight="1" x14ac:dyDescent="0.2">
      <c r="A7668" s="1351" t="s">
        <v>12094</v>
      </c>
      <c r="B7668" s="1244" t="s">
        <v>12092</v>
      </c>
      <c r="C7668" s="1244" t="s">
        <v>12093</v>
      </c>
      <c r="D7668" s="1352">
        <v>1</v>
      </c>
    </row>
    <row r="7669" spans="1:4" s="977" customFormat="1" ht="18" customHeight="1" x14ac:dyDescent="0.2">
      <c r="A7669" s="1351" t="s">
        <v>12095</v>
      </c>
      <c r="B7669" s="1244" t="s">
        <v>12096</v>
      </c>
      <c r="C7669" s="1244" t="s">
        <v>12097</v>
      </c>
      <c r="D7669" s="1352">
        <v>12085.01</v>
      </c>
    </row>
    <row r="7670" spans="1:4" s="977" customFormat="1" ht="18" customHeight="1" x14ac:dyDescent="0.2">
      <c r="A7670" s="1351" t="s">
        <v>12098</v>
      </c>
      <c r="B7670" s="1244" t="s">
        <v>12099</v>
      </c>
      <c r="C7670" s="1244" t="s">
        <v>12100</v>
      </c>
      <c r="D7670" s="1352">
        <v>1</v>
      </c>
    </row>
    <row r="7671" spans="1:4" s="977" customFormat="1" ht="18" customHeight="1" x14ac:dyDescent="0.2">
      <c r="A7671" s="1351" t="s">
        <v>12101</v>
      </c>
      <c r="B7671" s="1244" t="s">
        <v>11915</v>
      </c>
      <c r="C7671" s="1244" t="s">
        <v>11916</v>
      </c>
      <c r="D7671" s="1352">
        <v>2242.5</v>
      </c>
    </row>
    <row r="7672" spans="1:4" s="977" customFormat="1" ht="18" customHeight="1" x14ac:dyDescent="0.2">
      <c r="A7672" s="1351" t="s">
        <v>12102</v>
      </c>
      <c r="B7672" s="1244" t="s">
        <v>12103</v>
      </c>
      <c r="C7672" s="1244" t="s">
        <v>12104</v>
      </c>
      <c r="D7672" s="1352">
        <v>2299</v>
      </c>
    </row>
    <row r="7673" spans="1:4" s="977" customFormat="1" ht="18" customHeight="1" x14ac:dyDescent="0.2">
      <c r="A7673" s="1351" t="s">
        <v>12105</v>
      </c>
      <c r="B7673" s="1244" t="s">
        <v>12106</v>
      </c>
      <c r="C7673" s="1244" t="s">
        <v>12107</v>
      </c>
      <c r="D7673" s="1352">
        <v>499</v>
      </c>
    </row>
    <row r="7674" spans="1:4" s="977" customFormat="1" ht="18" customHeight="1" x14ac:dyDescent="0.2">
      <c r="A7674" s="1351" t="s">
        <v>12108</v>
      </c>
      <c r="B7674" s="1244" t="s">
        <v>12109</v>
      </c>
      <c r="C7674" s="1244" t="s">
        <v>12110</v>
      </c>
      <c r="D7674" s="1352">
        <v>1999.28</v>
      </c>
    </row>
    <row r="7675" spans="1:4" s="977" customFormat="1" ht="18" customHeight="1" x14ac:dyDescent="0.2">
      <c r="A7675" s="1351" t="s">
        <v>12111</v>
      </c>
      <c r="B7675" s="1244" t="s">
        <v>12112</v>
      </c>
      <c r="C7675" s="1244" t="s">
        <v>12113</v>
      </c>
      <c r="D7675" s="1352">
        <v>2166.92</v>
      </c>
    </row>
    <row r="7676" spans="1:4" s="977" customFormat="1" ht="18" customHeight="1" x14ac:dyDescent="0.2">
      <c r="A7676" s="1351" t="s">
        <v>12114</v>
      </c>
      <c r="B7676" s="1244" t="s">
        <v>12115</v>
      </c>
      <c r="C7676" s="1245"/>
      <c r="D7676" s="1352">
        <v>347.76</v>
      </c>
    </row>
    <row r="7677" spans="1:4" s="977" customFormat="1" ht="18" customHeight="1" x14ac:dyDescent="0.2">
      <c r="A7677" s="1351" t="s">
        <v>12116</v>
      </c>
      <c r="B7677" s="1244" t="s">
        <v>2873</v>
      </c>
      <c r="C7677" s="1244" t="s">
        <v>2874</v>
      </c>
      <c r="D7677" s="1352">
        <v>1840</v>
      </c>
    </row>
    <row r="7678" spans="1:4" s="977" customFormat="1" ht="18" customHeight="1" x14ac:dyDescent="0.2">
      <c r="A7678" s="1351" t="s">
        <v>12117</v>
      </c>
      <c r="B7678" s="1244" t="s">
        <v>4285</v>
      </c>
      <c r="C7678" s="1244" t="s">
        <v>2503</v>
      </c>
      <c r="D7678" s="1352">
        <v>1</v>
      </c>
    </row>
    <row r="7679" spans="1:4" s="977" customFormat="1" ht="18" customHeight="1" x14ac:dyDescent="0.2">
      <c r="A7679" s="1351" t="s">
        <v>12118</v>
      </c>
      <c r="B7679" s="1244" t="s">
        <v>3718</v>
      </c>
      <c r="C7679" s="1244" t="s">
        <v>3719</v>
      </c>
      <c r="D7679" s="1352">
        <v>566.01</v>
      </c>
    </row>
    <row r="7680" spans="1:4" s="977" customFormat="1" ht="18" customHeight="1" x14ac:dyDescent="0.2">
      <c r="A7680" s="1351" t="s">
        <v>12119</v>
      </c>
      <c r="B7680" s="1244" t="s">
        <v>12120</v>
      </c>
      <c r="C7680" s="1244" t="s">
        <v>12121</v>
      </c>
      <c r="D7680" s="1352">
        <v>8089.94</v>
      </c>
    </row>
    <row r="7681" spans="1:4" s="977" customFormat="1" ht="18" customHeight="1" x14ac:dyDescent="0.2">
      <c r="A7681" s="1351" t="s">
        <v>12122</v>
      </c>
      <c r="B7681" s="1244" t="s">
        <v>12120</v>
      </c>
      <c r="C7681" s="1244" t="s">
        <v>12121</v>
      </c>
      <c r="D7681" s="1352">
        <v>8089.94</v>
      </c>
    </row>
    <row r="7682" spans="1:4" s="977" customFormat="1" ht="18" customHeight="1" x14ac:dyDescent="0.2">
      <c r="A7682" s="1351" t="s">
        <v>12123</v>
      </c>
      <c r="B7682" s="1244" t="s">
        <v>12124</v>
      </c>
      <c r="C7682" s="1244" t="s">
        <v>12125</v>
      </c>
      <c r="D7682" s="1352">
        <v>6118.11</v>
      </c>
    </row>
    <row r="7683" spans="1:4" s="977" customFormat="1" ht="18" customHeight="1" x14ac:dyDescent="0.2">
      <c r="A7683" s="1351" t="s">
        <v>12126</v>
      </c>
      <c r="B7683" s="1244" t="s">
        <v>12127</v>
      </c>
      <c r="C7683" s="1244" t="s">
        <v>12128</v>
      </c>
      <c r="D7683" s="1352">
        <v>2500</v>
      </c>
    </row>
    <row r="7684" spans="1:4" s="977" customFormat="1" ht="18" customHeight="1" x14ac:dyDescent="0.2">
      <c r="A7684" s="1351" t="s">
        <v>12129</v>
      </c>
      <c r="B7684" s="1244" t="s">
        <v>2759</v>
      </c>
      <c r="C7684" s="1244" t="s">
        <v>2682</v>
      </c>
      <c r="D7684" s="1352">
        <v>690</v>
      </c>
    </row>
    <row r="7685" spans="1:4" s="977" customFormat="1" ht="18" customHeight="1" x14ac:dyDescent="0.2">
      <c r="A7685" s="1351" t="s">
        <v>12130</v>
      </c>
      <c r="B7685" s="1244" t="s">
        <v>12131</v>
      </c>
      <c r="C7685" s="1244" t="s">
        <v>6382</v>
      </c>
      <c r="D7685" s="1352">
        <v>1</v>
      </c>
    </row>
    <row r="7686" spans="1:4" s="977" customFormat="1" ht="18" customHeight="1" x14ac:dyDescent="0.2">
      <c r="A7686" s="1351" t="s">
        <v>12132</v>
      </c>
      <c r="B7686" s="1244" t="s">
        <v>10284</v>
      </c>
      <c r="C7686" s="1244" t="s">
        <v>10285</v>
      </c>
      <c r="D7686" s="1352">
        <v>1546.75</v>
      </c>
    </row>
    <row r="7687" spans="1:4" s="977" customFormat="1" ht="18" customHeight="1" x14ac:dyDescent="0.2">
      <c r="A7687" s="1351" t="s">
        <v>12133</v>
      </c>
      <c r="B7687" s="1244" t="s">
        <v>1266</v>
      </c>
      <c r="C7687" s="1244" t="s">
        <v>1267</v>
      </c>
      <c r="D7687" s="1352">
        <v>7472.85</v>
      </c>
    </row>
    <row r="7688" spans="1:4" s="977" customFormat="1" ht="18" customHeight="1" x14ac:dyDescent="0.2">
      <c r="A7688" s="1351" t="s">
        <v>12134</v>
      </c>
      <c r="B7688" s="1244" t="s">
        <v>2486</v>
      </c>
      <c r="C7688" s="1244" t="s">
        <v>2487</v>
      </c>
      <c r="D7688" s="1352">
        <v>1</v>
      </c>
    </row>
    <row r="7689" spans="1:4" s="977" customFormat="1" ht="18" customHeight="1" x14ac:dyDescent="0.2">
      <c r="A7689" s="1351" t="s">
        <v>12135</v>
      </c>
      <c r="B7689" s="1244" t="s">
        <v>12136</v>
      </c>
      <c r="C7689" s="1244" t="s">
        <v>12137</v>
      </c>
      <c r="D7689" s="1352">
        <v>4243.5</v>
      </c>
    </row>
    <row r="7690" spans="1:4" s="977" customFormat="1" ht="18" customHeight="1" x14ac:dyDescent="0.2">
      <c r="A7690" s="1351" t="s">
        <v>12138</v>
      </c>
      <c r="B7690" s="1244" t="s">
        <v>12136</v>
      </c>
      <c r="C7690" s="1244" t="s">
        <v>12137</v>
      </c>
      <c r="D7690" s="1352">
        <v>4224.6400000000003</v>
      </c>
    </row>
    <row r="7691" spans="1:4" s="977" customFormat="1" ht="18" customHeight="1" x14ac:dyDescent="0.2">
      <c r="A7691" s="1351" t="s">
        <v>12139</v>
      </c>
      <c r="B7691" s="1244" t="s">
        <v>12136</v>
      </c>
      <c r="C7691" s="1244" t="s">
        <v>12137</v>
      </c>
      <c r="D7691" s="1352">
        <v>4224.6400000000003</v>
      </c>
    </row>
    <row r="7692" spans="1:4" s="977" customFormat="1" ht="18" customHeight="1" x14ac:dyDescent="0.2">
      <c r="A7692" s="1351" t="s">
        <v>12140</v>
      </c>
      <c r="B7692" s="1244" t="s">
        <v>12136</v>
      </c>
      <c r="C7692" s="1244" t="s">
        <v>12137</v>
      </c>
      <c r="D7692" s="1352">
        <v>4224.6400000000003</v>
      </c>
    </row>
    <row r="7693" spans="1:4" s="977" customFormat="1" ht="18" customHeight="1" x14ac:dyDescent="0.2">
      <c r="A7693" s="1351" t="s">
        <v>12141</v>
      </c>
      <c r="B7693" s="1244" t="s">
        <v>12136</v>
      </c>
      <c r="C7693" s="1244" t="s">
        <v>12137</v>
      </c>
      <c r="D7693" s="1352">
        <v>4224.6400000000003</v>
      </c>
    </row>
    <row r="7694" spans="1:4" s="977" customFormat="1" ht="18" customHeight="1" x14ac:dyDescent="0.2">
      <c r="A7694" s="1351" t="s">
        <v>12142</v>
      </c>
      <c r="B7694" s="1244" t="s">
        <v>12136</v>
      </c>
      <c r="C7694" s="1244" t="s">
        <v>12137</v>
      </c>
      <c r="D7694" s="1352">
        <v>4224.6400000000003</v>
      </c>
    </row>
    <row r="7695" spans="1:4" s="977" customFormat="1" ht="18" customHeight="1" x14ac:dyDescent="0.2">
      <c r="A7695" s="1351" t="s">
        <v>12143</v>
      </c>
      <c r="B7695" s="1244" t="s">
        <v>12136</v>
      </c>
      <c r="C7695" s="1244" t="s">
        <v>12137</v>
      </c>
      <c r="D7695" s="1352">
        <v>4224.6400000000003</v>
      </c>
    </row>
    <row r="7696" spans="1:4" s="977" customFormat="1" ht="18" customHeight="1" x14ac:dyDescent="0.2">
      <c r="A7696" s="1351" t="s">
        <v>12144</v>
      </c>
      <c r="B7696" s="1244" t="s">
        <v>12136</v>
      </c>
      <c r="C7696" s="1244" t="s">
        <v>12137</v>
      </c>
      <c r="D7696" s="1352">
        <v>4224.6400000000003</v>
      </c>
    </row>
    <row r="7697" spans="1:4" s="977" customFormat="1" ht="18" customHeight="1" x14ac:dyDescent="0.2">
      <c r="A7697" s="1351" t="s">
        <v>12145</v>
      </c>
      <c r="B7697" s="1244" t="s">
        <v>12136</v>
      </c>
      <c r="C7697" s="1244" t="s">
        <v>12137</v>
      </c>
      <c r="D7697" s="1352">
        <v>4224.6400000000003</v>
      </c>
    </row>
    <row r="7698" spans="1:4" s="977" customFormat="1" ht="18" customHeight="1" x14ac:dyDescent="0.2">
      <c r="A7698" s="1351" t="s">
        <v>12146</v>
      </c>
      <c r="B7698" s="1244" t="s">
        <v>1397</v>
      </c>
      <c r="C7698" s="1244" t="s">
        <v>1398</v>
      </c>
      <c r="D7698" s="1352">
        <v>2127.5</v>
      </c>
    </row>
    <row r="7699" spans="1:4" s="977" customFormat="1" ht="18" customHeight="1" x14ac:dyDescent="0.2">
      <c r="A7699" s="1351" t="s">
        <v>12148</v>
      </c>
      <c r="B7699" s="1244" t="s">
        <v>12136</v>
      </c>
      <c r="C7699" s="1244" t="s">
        <v>12137</v>
      </c>
      <c r="D7699" s="1352">
        <v>4224.6400000000003</v>
      </c>
    </row>
    <row r="7700" spans="1:4" s="977" customFormat="1" ht="18" customHeight="1" x14ac:dyDescent="0.2">
      <c r="A7700" s="1351" t="s">
        <v>12149</v>
      </c>
      <c r="B7700" s="1244" t="s">
        <v>12150</v>
      </c>
      <c r="C7700" s="1244" t="s">
        <v>12151</v>
      </c>
      <c r="D7700" s="1352">
        <v>9634.27</v>
      </c>
    </row>
    <row r="7701" spans="1:4" s="977" customFormat="1" ht="18" customHeight="1" x14ac:dyDescent="0.2">
      <c r="A7701" s="1351" t="s">
        <v>12152</v>
      </c>
      <c r="B7701" s="1244" t="s">
        <v>12153</v>
      </c>
      <c r="C7701" s="1244" t="s">
        <v>12154</v>
      </c>
      <c r="D7701" s="1352">
        <v>10223.5</v>
      </c>
    </row>
    <row r="7702" spans="1:4" s="977" customFormat="1" ht="18" customHeight="1" x14ac:dyDescent="0.2">
      <c r="A7702" s="1351" t="s">
        <v>12155</v>
      </c>
      <c r="B7702" s="1244" t="s">
        <v>1288</v>
      </c>
      <c r="C7702" s="1244" t="s">
        <v>1289</v>
      </c>
      <c r="D7702" s="1352">
        <v>2666.93</v>
      </c>
    </row>
    <row r="7703" spans="1:4" s="977" customFormat="1" ht="18" customHeight="1" x14ac:dyDescent="0.2">
      <c r="A7703" s="1351" t="s">
        <v>12156</v>
      </c>
      <c r="B7703" s="1244" t="s">
        <v>12157</v>
      </c>
      <c r="C7703" s="1244" t="s">
        <v>12158</v>
      </c>
      <c r="D7703" s="1352">
        <v>19805.3</v>
      </c>
    </row>
    <row r="7704" spans="1:4" s="977" customFormat="1" ht="18" customHeight="1" x14ac:dyDescent="0.2">
      <c r="A7704" s="1351" t="s">
        <v>12159</v>
      </c>
      <c r="B7704" s="1244" t="s">
        <v>11560</v>
      </c>
      <c r="C7704" s="1244" t="s">
        <v>11561</v>
      </c>
      <c r="D7704" s="1352">
        <v>2560.38</v>
      </c>
    </row>
    <row r="7705" spans="1:4" s="977" customFormat="1" ht="18" customHeight="1" x14ac:dyDescent="0.2">
      <c r="A7705" s="1351" t="s">
        <v>12160</v>
      </c>
      <c r="B7705" s="1244" t="s">
        <v>7985</v>
      </c>
      <c r="C7705" s="1244" t="s">
        <v>7698</v>
      </c>
      <c r="D7705" s="1352">
        <v>347.76</v>
      </c>
    </row>
    <row r="7706" spans="1:4" s="977" customFormat="1" ht="18" customHeight="1" x14ac:dyDescent="0.2">
      <c r="A7706" s="1351" t="s">
        <v>12161</v>
      </c>
      <c r="B7706" s="1244" t="s">
        <v>1641</v>
      </c>
      <c r="C7706" s="1244" t="s">
        <v>1642</v>
      </c>
      <c r="D7706" s="1352">
        <v>10558.15</v>
      </c>
    </row>
    <row r="7707" spans="1:4" s="977" customFormat="1" ht="18" customHeight="1" x14ac:dyDescent="0.2">
      <c r="A7707" s="1351" t="s">
        <v>12162</v>
      </c>
      <c r="B7707" s="1244" t="s">
        <v>5983</v>
      </c>
      <c r="C7707" s="1244" t="s">
        <v>5984</v>
      </c>
      <c r="D7707" s="1352">
        <v>6419.3</v>
      </c>
    </row>
    <row r="7708" spans="1:4" s="977" customFormat="1" ht="18" customHeight="1" x14ac:dyDescent="0.2">
      <c r="A7708" s="1351" t="s">
        <v>12163</v>
      </c>
      <c r="B7708" s="1244" t="s">
        <v>12164</v>
      </c>
      <c r="C7708" s="1244" t="s">
        <v>12165</v>
      </c>
      <c r="D7708" s="1352">
        <v>16617.5</v>
      </c>
    </row>
    <row r="7709" spans="1:4" s="977" customFormat="1" ht="18" customHeight="1" x14ac:dyDescent="0.2">
      <c r="A7709" s="1351" t="s">
        <v>12166</v>
      </c>
      <c r="B7709" s="1244" t="s">
        <v>2553</v>
      </c>
      <c r="C7709" s="1244" t="s">
        <v>2554</v>
      </c>
      <c r="D7709" s="1352">
        <v>4036.78</v>
      </c>
    </row>
    <row r="7710" spans="1:4" s="977" customFormat="1" ht="18" customHeight="1" x14ac:dyDescent="0.2">
      <c r="A7710" s="1351" t="s">
        <v>12167</v>
      </c>
      <c r="B7710" s="1244" t="s">
        <v>4667</v>
      </c>
      <c r="C7710" s="1244" t="s">
        <v>4668</v>
      </c>
      <c r="D7710" s="1352">
        <v>575</v>
      </c>
    </row>
    <row r="7711" spans="1:4" s="977" customFormat="1" ht="18" customHeight="1" x14ac:dyDescent="0.2">
      <c r="A7711" s="1351" t="s">
        <v>12168</v>
      </c>
      <c r="B7711" s="1244" t="s">
        <v>1410</v>
      </c>
      <c r="C7711" s="1244" t="s">
        <v>1411</v>
      </c>
      <c r="D7711" s="1352">
        <v>2103.12</v>
      </c>
    </row>
    <row r="7712" spans="1:4" s="977" customFormat="1" ht="18" customHeight="1" x14ac:dyDescent="0.2">
      <c r="A7712" s="1351" t="s">
        <v>12169</v>
      </c>
      <c r="B7712" s="1244" t="s">
        <v>1410</v>
      </c>
      <c r="C7712" s="1244" t="s">
        <v>1411</v>
      </c>
      <c r="D7712" s="1352">
        <v>2103.12</v>
      </c>
    </row>
    <row r="7713" spans="1:4" s="977" customFormat="1" ht="18" customHeight="1" x14ac:dyDescent="0.2">
      <c r="A7713" s="1351" t="s">
        <v>12170</v>
      </c>
      <c r="B7713" s="1244" t="s">
        <v>1050</v>
      </c>
      <c r="C7713" s="1244" t="s">
        <v>1051</v>
      </c>
      <c r="D7713" s="1352">
        <v>4830</v>
      </c>
    </row>
    <row r="7714" spans="1:4" s="977" customFormat="1" ht="18" customHeight="1" x14ac:dyDescent="0.2">
      <c r="A7714" s="1351" t="s">
        <v>12171</v>
      </c>
      <c r="B7714" s="1244" t="s">
        <v>2472</v>
      </c>
      <c r="C7714" s="1244" t="s">
        <v>2473</v>
      </c>
      <c r="D7714" s="1352">
        <v>1759.5</v>
      </c>
    </row>
    <row r="7715" spans="1:4" s="977" customFormat="1" ht="18" customHeight="1" x14ac:dyDescent="0.2">
      <c r="A7715" s="1351" t="s">
        <v>12172</v>
      </c>
      <c r="B7715" s="1244" t="s">
        <v>2472</v>
      </c>
      <c r="C7715" s="1244" t="s">
        <v>2473</v>
      </c>
      <c r="D7715" s="1352">
        <v>2070</v>
      </c>
    </row>
    <row r="7716" spans="1:4" s="977" customFormat="1" ht="18" customHeight="1" x14ac:dyDescent="0.2">
      <c r="A7716" s="1351" t="s">
        <v>12173</v>
      </c>
      <c r="B7716" s="1244" t="s">
        <v>2988</v>
      </c>
      <c r="C7716" s="1244" t="s">
        <v>2989</v>
      </c>
      <c r="D7716" s="1352">
        <v>1642.07</v>
      </c>
    </row>
    <row r="7717" spans="1:4" s="977" customFormat="1" ht="18" customHeight="1" x14ac:dyDescent="0.2">
      <c r="A7717" s="1351" t="s">
        <v>12174</v>
      </c>
      <c r="B7717" s="1244" t="s">
        <v>2313</v>
      </c>
      <c r="C7717" s="1244" t="s">
        <v>2314</v>
      </c>
      <c r="D7717" s="1352">
        <v>1533.87</v>
      </c>
    </row>
    <row r="7718" spans="1:4" s="977" customFormat="1" ht="18" customHeight="1" x14ac:dyDescent="0.2">
      <c r="A7718" s="1351" t="s">
        <v>12175</v>
      </c>
      <c r="B7718" s="1244" t="s">
        <v>12176</v>
      </c>
      <c r="C7718" s="1244" t="s">
        <v>12177</v>
      </c>
      <c r="D7718" s="1352">
        <v>554.84</v>
      </c>
    </row>
    <row r="7719" spans="1:4" s="977" customFormat="1" ht="18" customHeight="1" x14ac:dyDescent="0.2">
      <c r="A7719" s="1351" t="s">
        <v>12178</v>
      </c>
      <c r="B7719" s="1244" t="s">
        <v>2753</v>
      </c>
      <c r="C7719" s="1244" t="s">
        <v>2754</v>
      </c>
      <c r="D7719" s="1352">
        <v>1533.87</v>
      </c>
    </row>
    <row r="7720" spans="1:4" s="977" customFormat="1" ht="18" customHeight="1" x14ac:dyDescent="0.2">
      <c r="A7720" s="1351" t="s">
        <v>12179</v>
      </c>
      <c r="B7720" s="1244" t="s">
        <v>20815</v>
      </c>
      <c r="C7720" s="1244" t="s">
        <v>20816</v>
      </c>
      <c r="D7720" s="1352">
        <v>12108.81</v>
      </c>
    </row>
    <row r="7721" spans="1:4" s="977" customFormat="1" ht="18" customHeight="1" x14ac:dyDescent="0.2">
      <c r="A7721" s="1351" t="s">
        <v>12180</v>
      </c>
      <c r="B7721" s="1244" t="s">
        <v>3741</v>
      </c>
      <c r="C7721" s="1244" t="s">
        <v>2682</v>
      </c>
      <c r="D7721" s="1352">
        <v>2530</v>
      </c>
    </row>
    <row r="7722" spans="1:4" s="977" customFormat="1" ht="18" customHeight="1" x14ac:dyDescent="0.2">
      <c r="A7722" s="1351" t="s">
        <v>12181</v>
      </c>
      <c r="B7722" s="1244" t="s">
        <v>12182</v>
      </c>
      <c r="C7722" s="1244" t="s">
        <v>12183</v>
      </c>
      <c r="D7722" s="1352">
        <v>7000</v>
      </c>
    </row>
    <row r="7723" spans="1:4" s="977" customFormat="1" ht="18" customHeight="1" x14ac:dyDescent="0.2">
      <c r="A7723" s="1351" t="s">
        <v>12184</v>
      </c>
      <c r="B7723" s="1244" t="s">
        <v>4667</v>
      </c>
      <c r="C7723" s="1244" t="s">
        <v>4668</v>
      </c>
      <c r="D7723" s="1352">
        <v>621</v>
      </c>
    </row>
    <row r="7724" spans="1:4" s="977" customFormat="1" ht="18" customHeight="1" x14ac:dyDescent="0.2">
      <c r="A7724" s="1351" t="s">
        <v>12185</v>
      </c>
      <c r="B7724" s="1244" t="s">
        <v>2873</v>
      </c>
      <c r="C7724" s="1244" t="s">
        <v>2874</v>
      </c>
      <c r="D7724" s="1352">
        <v>1896.35</v>
      </c>
    </row>
    <row r="7725" spans="1:4" s="977" customFormat="1" ht="18" customHeight="1" x14ac:dyDescent="0.2">
      <c r="A7725" s="1351" t="s">
        <v>12186</v>
      </c>
      <c r="B7725" s="1244" t="s">
        <v>7315</v>
      </c>
      <c r="C7725" s="1244" t="s">
        <v>7316</v>
      </c>
      <c r="D7725" s="1352">
        <v>1552.5</v>
      </c>
    </row>
    <row r="7726" spans="1:4" s="977" customFormat="1" ht="18" customHeight="1" x14ac:dyDescent="0.2">
      <c r="A7726" s="1351" t="s">
        <v>12187</v>
      </c>
      <c r="B7726" s="1244" t="s">
        <v>2753</v>
      </c>
      <c r="C7726" s="1244" t="s">
        <v>2754</v>
      </c>
      <c r="D7726" s="1352">
        <v>1533.87</v>
      </c>
    </row>
    <row r="7727" spans="1:4" s="977" customFormat="1" ht="18" customHeight="1" x14ac:dyDescent="0.2">
      <c r="A7727" s="1351" t="s">
        <v>12188</v>
      </c>
      <c r="B7727" s="1244" t="s">
        <v>2313</v>
      </c>
      <c r="C7727" s="1244" t="s">
        <v>2314</v>
      </c>
      <c r="D7727" s="1352">
        <v>1366.2</v>
      </c>
    </row>
    <row r="7728" spans="1:4" s="977" customFormat="1" ht="18" customHeight="1" x14ac:dyDescent="0.2">
      <c r="A7728" s="1351" t="s">
        <v>12189</v>
      </c>
      <c r="B7728" s="1244" t="s">
        <v>1659</v>
      </c>
      <c r="C7728" s="1244" t="s">
        <v>12190</v>
      </c>
      <c r="D7728" s="1352">
        <v>4550.9799999999996</v>
      </c>
    </row>
    <row r="7729" spans="1:4" s="977" customFormat="1" ht="18" customHeight="1" x14ac:dyDescent="0.2">
      <c r="A7729" s="1351" t="s">
        <v>12191</v>
      </c>
      <c r="B7729" s="1244" t="s">
        <v>12192</v>
      </c>
      <c r="C7729" s="1244" t="s">
        <v>12193</v>
      </c>
      <c r="D7729" s="1352">
        <v>10618.98</v>
      </c>
    </row>
    <row r="7730" spans="1:4" s="977" customFormat="1" ht="18" customHeight="1" x14ac:dyDescent="0.2">
      <c r="A7730" s="1351" t="s">
        <v>12194</v>
      </c>
      <c r="B7730" s="1244" t="s">
        <v>3661</v>
      </c>
      <c r="C7730" s="1244" t="s">
        <v>3662</v>
      </c>
      <c r="D7730" s="1352">
        <v>2129.8000000000002</v>
      </c>
    </row>
    <row r="7731" spans="1:4" s="977" customFormat="1" ht="18" customHeight="1" x14ac:dyDescent="0.2">
      <c r="A7731" s="1351" t="s">
        <v>12195</v>
      </c>
      <c r="B7731" s="1244" t="s">
        <v>2389</v>
      </c>
      <c r="C7731" s="1244" t="s">
        <v>2390</v>
      </c>
      <c r="D7731" s="1352">
        <v>2853.15</v>
      </c>
    </row>
    <row r="7732" spans="1:4" s="977" customFormat="1" ht="18" customHeight="1" x14ac:dyDescent="0.2">
      <c r="A7732" s="1351" t="s">
        <v>12196</v>
      </c>
      <c r="B7732" s="1244" t="s">
        <v>12197</v>
      </c>
      <c r="C7732" s="1244" t="s">
        <v>12198</v>
      </c>
      <c r="D7732" s="1352">
        <v>1528.35</v>
      </c>
    </row>
    <row r="7733" spans="1:4" s="977" customFormat="1" ht="18" customHeight="1" x14ac:dyDescent="0.2">
      <c r="A7733" s="1351" t="s">
        <v>12199</v>
      </c>
      <c r="B7733" s="1244" t="s">
        <v>3489</v>
      </c>
      <c r="C7733" s="1244" t="s">
        <v>3490</v>
      </c>
      <c r="D7733" s="1352">
        <v>1376.12</v>
      </c>
    </row>
    <row r="7734" spans="1:4" s="977" customFormat="1" ht="18" customHeight="1" x14ac:dyDescent="0.2">
      <c r="A7734" s="1351" t="s">
        <v>12200</v>
      </c>
      <c r="B7734" s="1244" t="s">
        <v>12201</v>
      </c>
      <c r="C7734" s="1244" t="s">
        <v>12202</v>
      </c>
      <c r="D7734" s="1352">
        <v>26180.79</v>
      </c>
    </row>
    <row r="7735" spans="1:4" s="977" customFormat="1" ht="18" customHeight="1" x14ac:dyDescent="0.2">
      <c r="A7735" s="1351" t="s">
        <v>12203</v>
      </c>
      <c r="B7735" s="1244" t="s">
        <v>12204</v>
      </c>
      <c r="C7735" s="1244" t="s">
        <v>12205</v>
      </c>
      <c r="D7735" s="1352">
        <v>7721.1</v>
      </c>
    </row>
    <row r="7736" spans="1:4" s="977" customFormat="1" ht="18" customHeight="1" x14ac:dyDescent="0.2">
      <c r="A7736" s="1351" t="s">
        <v>12206</v>
      </c>
      <c r="B7736" s="1244" t="s">
        <v>12207</v>
      </c>
      <c r="C7736" s="1244" t="s">
        <v>12208</v>
      </c>
      <c r="D7736" s="1352">
        <v>769.35</v>
      </c>
    </row>
    <row r="7737" spans="1:4" s="977" customFormat="1" ht="18" customHeight="1" x14ac:dyDescent="0.2">
      <c r="A7737" s="1351" t="s">
        <v>12209</v>
      </c>
      <c r="B7737" s="1244" t="s">
        <v>12210</v>
      </c>
      <c r="C7737" s="1244" t="s">
        <v>12211</v>
      </c>
      <c r="D7737" s="1352">
        <v>33925</v>
      </c>
    </row>
    <row r="7738" spans="1:4" s="977" customFormat="1" ht="18" customHeight="1" x14ac:dyDescent="0.2">
      <c r="A7738" s="1351" t="s">
        <v>12212</v>
      </c>
      <c r="B7738" s="1244" t="s">
        <v>2460</v>
      </c>
      <c r="C7738" s="1244" t="s">
        <v>2461</v>
      </c>
      <c r="D7738" s="1352">
        <v>2560.38</v>
      </c>
    </row>
    <row r="7739" spans="1:4" s="977" customFormat="1" ht="18" customHeight="1" x14ac:dyDescent="0.2">
      <c r="A7739" s="1351" t="s">
        <v>12213</v>
      </c>
      <c r="B7739" s="1244" t="s">
        <v>2313</v>
      </c>
      <c r="C7739" s="1244" t="s">
        <v>2314</v>
      </c>
      <c r="D7739" s="1352">
        <v>594.32000000000005</v>
      </c>
    </row>
    <row r="7740" spans="1:4" s="977" customFormat="1" ht="18" customHeight="1" x14ac:dyDescent="0.2">
      <c r="A7740" s="1351" t="s">
        <v>12214</v>
      </c>
      <c r="B7740" s="1244" t="s">
        <v>1071</v>
      </c>
      <c r="C7740" s="1244" t="s">
        <v>1072</v>
      </c>
      <c r="D7740" s="1352">
        <v>4043.4</v>
      </c>
    </row>
    <row r="7741" spans="1:4" s="977" customFormat="1" ht="18" customHeight="1" x14ac:dyDescent="0.2">
      <c r="A7741" s="1351" t="s">
        <v>12215</v>
      </c>
      <c r="B7741" s="1244" t="s">
        <v>1071</v>
      </c>
      <c r="C7741" s="1244" t="s">
        <v>1072</v>
      </c>
      <c r="D7741" s="1352">
        <v>4043.4</v>
      </c>
    </row>
    <row r="7742" spans="1:4" s="977" customFormat="1" ht="18" customHeight="1" x14ac:dyDescent="0.2">
      <c r="A7742" s="1351" t="s">
        <v>12216</v>
      </c>
      <c r="B7742" s="1244" t="s">
        <v>1071</v>
      </c>
      <c r="C7742" s="1244" t="s">
        <v>1072</v>
      </c>
      <c r="D7742" s="1352">
        <v>4043.4</v>
      </c>
    </row>
    <row r="7743" spans="1:4" s="977" customFormat="1" ht="18" customHeight="1" x14ac:dyDescent="0.2">
      <c r="A7743" s="1351" t="s">
        <v>12217</v>
      </c>
      <c r="B7743" s="1244" t="s">
        <v>1071</v>
      </c>
      <c r="C7743" s="1244" t="s">
        <v>1072</v>
      </c>
      <c r="D7743" s="1352">
        <v>4043.4</v>
      </c>
    </row>
    <row r="7744" spans="1:4" s="977" customFormat="1" ht="18" customHeight="1" x14ac:dyDescent="0.2">
      <c r="A7744" s="1351" t="s">
        <v>12218</v>
      </c>
      <c r="B7744" s="1244" t="s">
        <v>1410</v>
      </c>
      <c r="C7744" s="1244" t="s">
        <v>1411</v>
      </c>
      <c r="D7744" s="1352">
        <v>718.75</v>
      </c>
    </row>
    <row r="7745" spans="1:4" s="977" customFormat="1" ht="18" customHeight="1" x14ac:dyDescent="0.2">
      <c r="A7745" s="1351" t="s">
        <v>12219</v>
      </c>
      <c r="B7745" s="1244" t="s">
        <v>1071</v>
      </c>
      <c r="C7745" s="1244" t="s">
        <v>1072</v>
      </c>
      <c r="D7745" s="1352">
        <v>4043.4</v>
      </c>
    </row>
    <row r="7746" spans="1:4" s="977" customFormat="1" ht="18" customHeight="1" x14ac:dyDescent="0.2">
      <c r="A7746" s="1351" t="s">
        <v>12220</v>
      </c>
      <c r="B7746" s="1244" t="s">
        <v>1071</v>
      </c>
      <c r="C7746" s="1244" t="s">
        <v>1072</v>
      </c>
      <c r="D7746" s="1352">
        <v>4043.4</v>
      </c>
    </row>
    <row r="7747" spans="1:4" s="977" customFormat="1" ht="18" customHeight="1" x14ac:dyDescent="0.2">
      <c r="A7747" s="1351" t="s">
        <v>12221</v>
      </c>
      <c r="B7747" s="1244" t="s">
        <v>1071</v>
      </c>
      <c r="C7747" s="1244" t="s">
        <v>1072</v>
      </c>
      <c r="D7747" s="1352">
        <v>4043.4</v>
      </c>
    </row>
    <row r="7748" spans="1:4" s="977" customFormat="1" ht="18" customHeight="1" x14ac:dyDescent="0.2">
      <c r="A7748" s="1351" t="s">
        <v>12222</v>
      </c>
      <c r="B7748" s="1244" t="s">
        <v>1071</v>
      </c>
      <c r="C7748" s="1244" t="s">
        <v>1072</v>
      </c>
      <c r="D7748" s="1352">
        <v>4043.4</v>
      </c>
    </row>
    <row r="7749" spans="1:4" s="977" customFormat="1" ht="18" customHeight="1" x14ac:dyDescent="0.2">
      <c r="A7749" s="1351" t="s">
        <v>12223</v>
      </c>
      <c r="B7749" s="1244" t="s">
        <v>1071</v>
      </c>
      <c r="C7749" s="1244" t="s">
        <v>1072</v>
      </c>
      <c r="D7749" s="1352">
        <v>4043.4</v>
      </c>
    </row>
    <row r="7750" spans="1:4" s="977" customFormat="1" ht="18" customHeight="1" x14ac:dyDescent="0.2">
      <c r="A7750" s="1351" t="s">
        <v>12224</v>
      </c>
      <c r="B7750" s="1244" t="s">
        <v>1071</v>
      </c>
      <c r="C7750" s="1244" t="s">
        <v>1072</v>
      </c>
      <c r="D7750" s="1352">
        <v>4046.4</v>
      </c>
    </row>
    <row r="7751" spans="1:4" s="977" customFormat="1" ht="18" customHeight="1" x14ac:dyDescent="0.2">
      <c r="A7751" s="1351" t="s">
        <v>12225</v>
      </c>
      <c r="B7751" s="1244" t="s">
        <v>1071</v>
      </c>
      <c r="C7751" s="1244" t="s">
        <v>1072</v>
      </c>
      <c r="D7751" s="1352">
        <v>4043.4</v>
      </c>
    </row>
    <row r="7752" spans="1:4" s="977" customFormat="1" ht="18" customHeight="1" x14ac:dyDescent="0.2">
      <c r="A7752" s="1351" t="s">
        <v>12226</v>
      </c>
      <c r="B7752" s="1244" t="s">
        <v>1071</v>
      </c>
      <c r="C7752" s="1244" t="s">
        <v>1072</v>
      </c>
      <c r="D7752" s="1352">
        <v>4043.4</v>
      </c>
    </row>
    <row r="7753" spans="1:4" s="977" customFormat="1" ht="18" customHeight="1" x14ac:dyDescent="0.2">
      <c r="A7753" s="1351" t="s">
        <v>12227</v>
      </c>
      <c r="B7753" s="1244" t="s">
        <v>1071</v>
      </c>
      <c r="C7753" s="1244" t="s">
        <v>1072</v>
      </c>
      <c r="D7753" s="1352">
        <v>4043.4</v>
      </c>
    </row>
    <row r="7754" spans="1:4" s="977" customFormat="1" ht="18" customHeight="1" x14ac:dyDescent="0.2">
      <c r="A7754" s="1351" t="s">
        <v>12228</v>
      </c>
      <c r="B7754" s="1244" t="s">
        <v>1071</v>
      </c>
      <c r="C7754" s="1244" t="s">
        <v>1072</v>
      </c>
      <c r="D7754" s="1352">
        <v>4043.4</v>
      </c>
    </row>
    <row r="7755" spans="1:4" s="977" customFormat="1" ht="18" customHeight="1" x14ac:dyDescent="0.2">
      <c r="A7755" s="1351" t="s">
        <v>12229</v>
      </c>
      <c r="B7755" s="1244" t="s">
        <v>1356</v>
      </c>
      <c r="C7755" s="1244" t="s">
        <v>1357</v>
      </c>
      <c r="D7755" s="1352">
        <v>1</v>
      </c>
    </row>
    <row r="7756" spans="1:4" s="977" customFormat="1" ht="18" customHeight="1" x14ac:dyDescent="0.2">
      <c r="A7756" s="1351" t="s">
        <v>12230</v>
      </c>
      <c r="B7756" s="1244" t="s">
        <v>1071</v>
      </c>
      <c r="C7756" s="1244" t="s">
        <v>1072</v>
      </c>
      <c r="D7756" s="1352">
        <v>4043.4</v>
      </c>
    </row>
    <row r="7757" spans="1:4" s="977" customFormat="1" ht="18" customHeight="1" x14ac:dyDescent="0.2">
      <c r="A7757" s="1351" t="s">
        <v>12231</v>
      </c>
      <c r="B7757" s="1244" t="s">
        <v>1071</v>
      </c>
      <c r="C7757" s="1244" t="s">
        <v>1072</v>
      </c>
      <c r="D7757" s="1352">
        <v>4043.4</v>
      </c>
    </row>
    <row r="7758" spans="1:4" s="977" customFormat="1" ht="18" customHeight="1" x14ac:dyDescent="0.2">
      <c r="A7758" s="1351" t="s">
        <v>12232</v>
      </c>
      <c r="B7758" s="1244" t="s">
        <v>1071</v>
      </c>
      <c r="C7758" s="1244" t="s">
        <v>1072</v>
      </c>
      <c r="D7758" s="1352">
        <v>4043.4</v>
      </c>
    </row>
    <row r="7759" spans="1:4" s="977" customFormat="1" ht="18" customHeight="1" x14ac:dyDescent="0.2">
      <c r="A7759" s="1351" t="s">
        <v>12233</v>
      </c>
      <c r="B7759" s="1244" t="s">
        <v>1071</v>
      </c>
      <c r="C7759" s="1244" t="s">
        <v>1072</v>
      </c>
      <c r="D7759" s="1352">
        <v>4043.4</v>
      </c>
    </row>
    <row r="7760" spans="1:4" s="977" customFormat="1" ht="18" customHeight="1" x14ac:dyDescent="0.2">
      <c r="A7760" s="1351" t="s">
        <v>12234</v>
      </c>
      <c r="B7760" s="1244" t="s">
        <v>1071</v>
      </c>
      <c r="C7760" s="1244" t="s">
        <v>1072</v>
      </c>
      <c r="D7760" s="1352">
        <v>4043.4</v>
      </c>
    </row>
    <row r="7761" spans="1:4" s="977" customFormat="1" ht="18" customHeight="1" x14ac:dyDescent="0.2">
      <c r="A7761" s="1351" t="s">
        <v>12235</v>
      </c>
      <c r="B7761" s="1244" t="s">
        <v>1071</v>
      </c>
      <c r="C7761" s="1244" t="s">
        <v>1072</v>
      </c>
      <c r="D7761" s="1352">
        <v>4043.4</v>
      </c>
    </row>
    <row r="7762" spans="1:4" s="977" customFormat="1" ht="18" customHeight="1" x14ac:dyDescent="0.2">
      <c r="A7762" s="1351" t="s">
        <v>12236</v>
      </c>
      <c r="B7762" s="1244" t="s">
        <v>1071</v>
      </c>
      <c r="C7762" s="1244" t="s">
        <v>1072</v>
      </c>
      <c r="D7762" s="1352">
        <v>4043.4</v>
      </c>
    </row>
    <row r="7763" spans="1:4" s="977" customFormat="1" ht="18" customHeight="1" x14ac:dyDescent="0.2">
      <c r="A7763" s="1351" t="s">
        <v>12237</v>
      </c>
      <c r="B7763" s="1244" t="s">
        <v>1071</v>
      </c>
      <c r="C7763" s="1244" t="s">
        <v>1072</v>
      </c>
      <c r="D7763" s="1352">
        <v>4043.4</v>
      </c>
    </row>
    <row r="7764" spans="1:4" s="977" customFormat="1" ht="18" customHeight="1" x14ac:dyDescent="0.2">
      <c r="A7764" s="1351" t="s">
        <v>12238</v>
      </c>
      <c r="B7764" s="1244" t="s">
        <v>1071</v>
      </c>
      <c r="C7764" s="1244" t="s">
        <v>1072</v>
      </c>
      <c r="D7764" s="1352">
        <v>4043.4</v>
      </c>
    </row>
    <row r="7765" spans="1:4" s="977" customFormat="1" ht="18" customHeight="1" x14ac:dyDescent="0.2">
      <c r="A7765" s="1351" t="s">
        <v>12239</v>
      </c>
      <c r="B7765" s="1244" t="s">
        <v>1071</v>
      </c>
      <c r="C7765" s="1244" t="s">
        <v>1072</v>
      </c>
      <c r="D7765" s="1352">
        <v>4043.4</v>
      </c>
    </row>
    <row r="7766" spans="1:4" s="977" customFormat="1" ht="18" customHeight="1" x14ac:dyDescent="0.2">
      <c r="A7766" s="1351" t="s">
        <v>12240</v>
      </c>
      <c r="B7766" s="1244" t="s">
        <v>1266</v>
      </c>
      <c r="C7766" s="1244" t="s">
        <v>1267</v>
      </c>
      <c r="D7766" s="1352">
        <v>1</v>
      </c>
    </row>
    <row r="7767" spans="1:4" s="977" customFormat="1" ht="18" customHeight="1" x14ac:dyDescent="0.2">
      <c r="A7767" s="1351" t="s">
        <v>12241</v>
      </c>
      <c r="B7767" s="1244" t="s">
        <v>1071</v>
      </c>
      <c r="C7767" s="1244" t="s">
        <v>1072</v>
      </c>
      <c r="D7767" s="1352">
        <v>4043.4</v>
      </c>
    </row>
    <row r="7768" spans="1:4" s="977" customFormat="1" ht="18" customHeight="1" x14ac:dyDescent="0.2">
      <c r="A7768" s="1351" t="s">
        <v>12242</v>
      </c>
      <c r="B7768" s="1244" t="s">
        <v>1071</v>
      </c>
      <c r="C7768" s="1244" t="s">
        <v>1072</v>
      </c>
      <c r="D7768" s="1352">
        <v>4043.4</v>
      </c>
    </row>
    <row r="7769" spans="1:4" s="977" customFormat="1" ht="18" customHeight="1" x14ac:dyDescent="0.2">
      <c r="A7769" s="1351" t="s">
        <v>12243</v>
      </c>
      <c r="B7769" s="1244" t="s">
        <v>1071</v>
      </c>
      <c r="C7769" s="1244" t="s">
        <v>1072</v>
      </c>
      <c r="D7769" s="1352">
        <v>4869.91</v>
      </c>
    </row>
    <row r="7770" spans="1:4" s="977" customFormat="1" ht="18" customHeight="1" x14ac:dyDescent="0.2">
      <c r="A7770" s="1351" t="s">
        <v>12244</v>
      </c>
      <c r="B7770" s="1244" t="s">
        <v>1071</v>
      </c>
      <c r="C7770" s="1244" t="s">
        <v>1072</v>
      </c>
      <c r="D7770" s="1352">
        <v>4869.91</v>
      </c>
    </row>
    <row r="7771" spans="1:4" s="977" customFormat="1" ht="18" customHeight="1" x14ac:dyDescent="0.2">
      <c r="A7771" s="1351" t="s">
        <v>12245</v>
      </c>
      <c r="B7771" s="1244" t="s">
        <v>1071</v>
      </c>
      <c r="C7771" s="1244" t="s">
        <v>1072</v>
      </c>
      <c r="D7771" s="1352">
        <v>4869.91</v>
      </c>
    </row>
    <row r="7772" spans="1:4" s="977" customFormat="1" ht="18" customHeight="1" x14ac:dyDescent="0.2">
      <c r="A7772" s="1351" t="s">
        <v>12246</v>
      </c>
      <c r="B7772" s="1244" t="s">
        <v>1071</v>
      </c>
      <c r="C7772" s="1244" t="s">
        <v>1072</v>
      </c>
      <c r="D7772" s="1352">
        <v>4869.91</v>
      </c>
    </row>
    <row r="7773" spans="1:4" s="977" customFormat="1" ht="18" customHeight="1" x14ac:dyDescent="0.2">
      <c r="A7773" s="1351" t="s">
        <v>12247</v>
      </c>
      <c r="B7773" s="1244" t="s">
        <v>1071</v>
      </c>
      <c r="C7773" s="1244" t="s">
        <v>1072</v>
      </c>
      <c r="D7773" s="1352">
        <v>4869.91</v>
      </c>
    </row>
    <row r="7774" spans="1:4" s="977" customFormat="1" ht="18" customHeight="1" x14ac:dyDescent="0.2">
      <c r="A7774" s="1351" t="s">
        <v>12248</v>
      </c>
      <c r="B7774" s="1244" t="s">
        <v>1071</v>
      </c>
      <c r="C7774" s="1244" t="s">
        <v>1072</v>
      </c>
      <c r="D7774" s="1352">
        <v>4869.91</v>
      </c>
    </row>
    <row r="7775" spans="1:4" s="977" customFormat="1" ht="18" customHeight="1" x14ac:dyDescent="0.2">
      <c r="A7775" s="1351" t="s">
        <v>12249</v>
      </c>
      <c r="B7775" s="1244" t="s">
        <v>1071</v>
      </c>
      <c r="C7775" s="1244" t="s">
        <v>1072</v>
      </c>
      <c r="D7775" s="1352">
        <v>4869.91</v>
      </c>
    </row>
    <row r="7776" spans="1:4" s="977" customFormat="1" ht="18" customHeight="1" x14ac:dyDescent="0.2">
      <c r="A7776" s="1351" t="s">
        <v>12250</v>
      </c>
      <c r="B7776" s="1244" t="s">
        <v>1071</v>
      </c>
      <c r="C7776" s="1244" t="s">
        <v>1072</v>
      </c>
      <c r="D7776" s="1352">
        <v>4869.91</v>
      </c>
    </row>
    <row r="7777" spans="1:4" s="977" customFormat="1" ht="18" customHeight="1" x14ac:dyDescent="0.2">
      <c r="A7777" s="1351" t="s">
        <v>12251</v>
      </c>
      <c r="B7777" s="1244" t="s">
        <v>1397</v>
      </c>
      <c r="C7777" s="1244" t="s">
        <v>1398</v>
      </c>
      <c r="D7777" s="1352">
        <v>2127.5</v>
      </c>
    </row>
    <row r="7778" spans="1:4" s="977" customFormat="1" ht="18" customHeight="1" x14ac:dyDescent="0.2">
      <c r="A7778" s="1351" t="s">
        <v>12252</v>
      </c>
      <c r="B7778" s="1244" t="s">
        <v>1071</v>
      </c>
      <c r="C7778" s="1244" t="s">
        <v>1072</v>
      </c>
      <c r="D7778" s="1352">
        <v>4869.91</v>
      </c>
    </row>
    <row r="7779" spans="1:4" s="977" customFormat="1" ht="18" customHeight="1" x14ac:dyDescent="0.2">
      <c r="A7779" s="1351" t="s">
        <v>12253</v>
      </c>
      <c r="B7779" s="1244" t="s">
        <v>1071</v>
      </c>
      <c r="C7779" s="1244" t="s">
        <v>1072</v>
      </c>
      <c r="D7779" s="1352">
        <v>4869.91</v>
      </c>
    </row>
    <row r="7780" spans="1:4" s="977" customFormat="1" ht="18" customHeight="1" x14ac:dyDescent="0.2">
      <c r="A7780" s="1351" t="s">
        <v>12254</v>
      </c>
      <c r="B7780" s="1244" t="s">
        <v>1071</v>
      </c>
      <c r="C7780" s="1244" t="s">
        <v>1072</v>
      </c>
      <c r="D7780" s="1352">
        <v>4869.91</v>
      </c>
    </row>
    <row r="7781" spans="1:4" s="977" customFormat="1" ht="18" customHeight="1" x14ac:dyDescent="0.2">
      <c r="A7781" s="1351" t="s">
        <v>12255</v>
      </c>
      <c r="B7781" s="1244" t="s">
        <v>1071</v>
      </c>
      <c r="C7781" s="1244" t="s">
        <v>1072</v>
      </c>
      <c r="D7781" s="1352">
        <v>4869.91</v>
      </c>
    </row>
    <row r="7782" spans="1:4" s="977" customFormat="1" ht="18" customHeight="1" x14ac:dyDescent="0.2">
      <c r="A7782" s="1351" t="s">
        <v>12256</v>
      </c>
      <c r="B7782" s="1244" t="s">
        <v>1071</v>
      </c>
      <c r="C7782" s="1244" t="s">
        <v>1072</v>
      </c>
      <c r="D7782" s="1352">
        <v>4869.91</v>
      </c>
    </row>
    <row r="7783" spans="1:4" s="977" customFormat="1" ht="18" customHeight="1" x14ac:dyDescent="0.2">
      <c r="A7783" s="1351" t="s">
        <v>12257</v>
      </c>
      <c r="B7783" s="1244" t="s">
        <v>1071</v>
      </c>
      <c r="C7783" s="1244" t="s">
        <v>1072</v>
      </c>
      <c r="D7783" s="1352">
        <v>4869.91</v>
      </c>
    </row>
    <row r="7784" spans="1:4" s="977" customFormat="1" ht="18" customHeight="1" x14ac:dyDescent="0.2">
      <c r="A7784" s="1351" t="s">
        <v>12258</v>
      </c>
      <c r="B7784" s="1244" t="s">
        <v>1071</v>
      </c>
      <c r="C7784" s="1244" t="s">
        <v>1072</v>
      </c>
      <c r="D7784" s="1352">
        <v>4869.91</v>
      </c>
    </row>
    <row r="7785" spans="1:4" s="977" customFormat="1" ht="18" customHeight="1" x14ac:dyDescent="0.2">
      <c r="A7785" s="1351" t="s">
        <v>12259</v>
      </c>
      <c r="B7785" s="1244" t="s">
        <v>1071</v>
      </c>
      <c r="C7785" s="1244" t="s">
        <v>1072</v>
      </c>
      <c r="D7785" s="1352">
        <v>4869.91</v>
      </c>
    </row>
    <row r="7786" spans="1:4" s="977" customFormat="1" ht="18" customHeight="1" x14ac:dyDescent="0.2">
      <c r="A7786" s="1351" t="s">
        <v>12260</v>
      </c>
      <c r="B7786" s="1244" t="s">
        <v>1071</v>
      </c>
      <c r="C7786" s="1244" t="s">
        <v>1072</v>
      </c>
      <c r="D7786" s="1352">
        <v>4869.91</v>
      </c>
    </row>
    <row r="7787" spans="1:4" s="977" customFormat="1" ht="18" customHeight="1" x14ac:dyDescent="0.2">
      <c r="A7787" s="1351" t="s">
        <v>12261</v>
      </c>
      <c r="B7787" s="1244" t="s">
        <v>1071</v>
      </c>
      <c r="C7787" s="1244" t="s">
        <v>1072</v>
      </c>
      <c r="D7787" s="1352">
        <v>4869.91</v>
      </c>
    </row>
    <row r="7788" spans="1:4" s="977" customFormat="1" ht="18" customHeight="1" x14ac:dyDescent="0.2">
      <c r="A7788" s="1351" t="s">
        <v>12262</v>
      </c>
      <c r="B7788" s="1244" t="s">
        <v>12001</v>
      </c>
      <c r="C7788" s="1244" t="s">
        <v>12002</v>
      </c>
      <c r="D7788" s="1352">
        <v>828</v>
      </c>
    </row>
    <row r="7789" spans="1:4" s="977" customFormat="1" ht="18" customHeight="1" x14ac:dyDescent="0.2">
      <c r="A7789" s="1351" t="s">
        <v>12263</v>
      </c>
      <c r="B7789" s="1244" t="s">
        <v>1071</v>
      </c>
      <c r="C7789" s="1244" t="s">
        <v>1072</v>
      </c>
      <c r="D7789" s="1352">
        <v>4869.91</v>
      </c>
    </row>
    <row r="7790" spans="1:4" s="977" customFormat="1" ht="18" customHeight="1" x14ac:dyDescent="0.2">
      <c r="A7790" s="1351" t="s">
        <v>12264</v>
      </c>
      <c r="B7790" s="1244" t="s">
        <v>1071</v>
      </c>
      <c r="C7790" s="1244" t="s">
        <v>1072</v>
      </c>
      <c r="D7790" s="1352">
        <v>4869.91</v>
      </c>
    </row>
    <row r="7791" spans="1:4" s="977" customFormat="1" ht="18" customHeight="1" x14ac:dyDescent="0.2">
      <c r="A7791" s="1351" t="s">
        <v>12265</v>
      </c>
      <c r="B7791" s="1244" t="s">
        <v>1071</v>
      </c>
      <c r="C7791" s="1244" t="s">
        <v>1072</v>
      </c>
      <c r="D7791" s="1352">
        <v>4869.8999999999996</v>
      </c>
    </row>
    <row r="7792" spans="1:4" s="977" customFormat="1" ht="18" customHeight="1" x14ac:dyDescent="0.2">
      <c r="A7792" s="1351" t="s">
        <v>12266</v>
      </c>
      <c r="B7792" s="1244" t="s">
        <v>1071</v>
      </c>
      <c r="C7792" s="1244" t="s">
        <v>1072</v>
      </c>
      <c r="D7792" s="1352">
        <v>4043.4</v>
      </c>
    </row>
    <row r="7793" spans="1:4" s="977" customFormat="1" ht="18" customHeight="1" x14ac:dyDescent="0.2">
      <c r="A7793" s="1351" t="s">
        <v>12267</v>
      </c>
      <c r="B7793" s="1244" t="s">
        <v>1071</v>
      </c>
      <c r="C7793" s="1244" t="s">
        <v>1072</v>
      </c>
      <c r="D7793" s="1352">
        <v>4043.4</v>
      </c>
    </row>
    <row r="7794" spans="1:4" s="977" customFormat="1" ht="18" customHeight="1" x14ac:dyDescent="0.2">
      <c r="A7794" s="1351" t="s">
        <v>12268</v>
      </c>
      <c r="B7794" s="1244" t="s">
        <v>1071</v>
      </c>
      <c r="C7794" s="1244" t="s">
        <v>1072</v>
      </c>
      <c r="D7794" s="1352">
        <v>4043.4</v>
      </c>
    </row>
    <row r="7795" spans="1:4" s="977" customFormat="1" ht="18" customHeight="1" x14ac:dyDescent="0.2">
      <c r="A7795" s="1351" t="s">
        <v>12269</v>
      </c>
      <c r="B7795" s="1244" t="s">
        <v>1071</v>
      </c>
      <c r="C7795" s="1244" t="s">
        <v>1072</v>
      </c>
      <c r="D7795" s="1352">
        <v>4043.4</v>
      </c>
    </row>
    <row r="7796" spans="1:4" s="977" customFormat="1" ht="18" customHeight="1" x14ac:dyDescent="0.2">
      <c r="A7796" s="1351" t="s">
        <v>12270</v>
      </c>
      <c r="B7796" s="1244" t="s">
        <v>1071</v>
      </c>
      <c r="C7796" s="1244" t="s">
        <v>1072</v>
      </c>
      <c r="D7796" s="1352">
        <v>4043.4</v>
      </c>
    </row>
    <row r="7797" spans="1:4" s="977" customFormat="1" ht="18" customHeight="1" x14ac:dyDescent="0.2">
      <c r="A7797" s="1351" t="s">
        <v>12271</v>
      </c>
      <c r="B7797" s="1244" t="s">
        <v>1071</v>
      </c>
      <c r="C7797" s="1244" t="s">
        <v>1072</v>
      </c>
      <c r="D7797" s="1352">
        <v>4043.4</v>
      </c>
    </row>
    <row r="7798" spans="1:4" s="977" customFormat="1" ht="18" customHeight="1" x14ac:dyDescent="0.2">
      <c r="A7798" s="1351" t="s">
        <v>12272</v>
      </c>
      <c r="B7798" s="1244" t="s">
        <v>1071</v>
      </c>
      <c r="C7798" s="1244" t="s">
        <v>1072</v>
      </c>
      <c r="D7798" s="1352">
        <v>4043.4</v>
      </c>
    </row>
    <row r="7799" spans="1:4" s="977" customFormat="1" ht="18" customHeight="1" x14ac:dyDescent="0.2">
      <c r="A7799" s="1351" t="s">
        <v>12273</v>
      </c>
      <c r="B7799" s="1244" t="s">
        <v>1071</v>
      </c>
      <c r="C7799" s="1244" t="s">
        <v>1072</v>
      </c>
      <c r="D7799" s="1352">
        <v>4043.4</v>
      </c>
    </row>
    <row r="7800" spans="1:4" s="977" customFormat="1" ht="18" customHeight="1" x14ac:dyDescent="0.2">
      <c r="A7800" s="1351" t="s">
        <v>12274</v>
      </c>
      <c r="B7800" s="1244" t="s">
        <v>1071</v>
      </c>
      <c r="C7800" s="1244" t="s">
        <v>1072</v>
      </c>
      <c r="D7800" s="1352">
        <v>4043.4</v>
      </c>
    </row>
    <row r="7801" spans="1:4" s="977" customFormat="1" ht="18" customHeight="1" x14ac:dyDescent="0.2">
      <c r="A7801" s="1351" t="s">
        <v>12275</v>
      </c>
      <c r="B7801" s="1244" t="s">
        <v>1071</v>
      </c>
      <c r="C7801" s="1244" t="s">
        <v>1072</v>
      </c>
      <c r="D7801" s="1352">
        <v>4043.4</v>
      </c>
    </row>
    <row r="7802" spans="1:4" s="977" customFormat="1" ht="18" customHeight="1" x14ac:dyDescent="0.2">
      <c r="A7802" s="1351" t="s">
        <v>12276</v>
      </c>
      <c r="B7802" s="1244" t="s">
        <v>1071</v>
      </c>
      <c r="C7802" s="1244" t="s">
        <v>1072</v>
      </c>
      <c r="D7802" s="1352">
        <v>4043.4</v>
      </c>
    </row>
    <row r="7803" spans="1:4" s="977" customFormat="1" ht="18" customHeight="1" x14ac:dyDescent="0.2">
      <c r="A7803" s="1351" t="s">
        <v>12277</v>
      </c>
      <c r="B7803" s="1244" t="s">
        <v>1071</v>
      </c>
      <c r="C7803" s="1244" t="s">
        <v>1072</v>
      </c>
      <c r="D7803" s="1352">
        <v>4043.4</v>
      </c>
    </row>
    <row r="7804" spans="1:4" s="977" customFormat="1" ht="18" customHeight="1" x14ac:dyDescent="0.2">
      <c r="A7804" s="1351" t="s">
        <v>12278</v>
      </c>
      <c r="B7804" s="1244" t="s">
        <v>1071</v>
      </c>
      <c r="C7804" s="1244" t="s">
        <v>1072</v>
      </c>
      <c r="D7804" s="1352">
        <v>4043.4</v>
      </c>
    </row>
    <row r="7805" spans="1:4" s="977" customFormat="1" ht="18" customHeight="1" x14ac:dyDescent="0.2">
      <c r="A7805" s="1351" t="s">
        <v>12279</v>
      </c>
      <c r="B7805" s="1244" t="s">
        <v>1071</v>
      </c>
      <c r="C7805" s="1244" t="s">
        <v>1072</v>
      </c>
      <c r="D7805" s="1352">
        <v>4043.4</v>
      </c>
    </row>
    <row r="7806" spans="1:4" s="977" customFormat="1" ht="18" customHeight="1" x14ac:dyDescent="0.2">
      <c r="A7806" s="1351" t="s">
        <v>12280</v>
      </c>
      <c r="B7806" s="1244" t="s">
        <v>1071</v>
      </c>
      <c r="C7806" s="1244" t="s">
        <v>1072</v>
      </c>
      <c r="D7806" s="1352">
        <v>4043.4</v>
      </c>
    </row>
    <row r="7807" spans="1:4" s="977" customFormat="1" ht="18" customHeight="1" x14ac:dyDescent="0.2">
      <c r="A7807" s="1351" t="s">
        <v>12281</v>
      </c>
      <c r="B7807" s="1244" t="s">
        <v>1071</v>
      </c>
      <c r="C7807" s="1244" t="s">
        <v>1072</v>
      </c>
      <c r="D7807" s="1352">
        <v>4043.4</v>
      </c>
    </row>
    <row r="7808" spans="1:4" s="977" customFormat="1" ht="18" customHeight="1" x14ac:dyDescent="0.2">
      <c r="A7808" s="1351" t="s">
        <v>12282</v>
      </c>
      <c r="B7808" s="1244" t="s">
        <v>1071</v>
      </c>
      <c r="C7808" s="1244" t="s">
        <v>1072</v>
      </c>
      <c r="D7808" s="1352">
        <v>4043.4</v>
      </c>
    </row>
    <row r="7809" spans="1:4" s="977" customFormat="1" ht="18" customHeight="1" x14ac:dyDescent="0.2">
      <c r="A7809" s="1351" t="s">
        <v>12283</v>
      </c>
      <c r="B7809" s="1244" t="s">
        <v>3505</v>
      </c>
      <c r="C7809" s="1244" t="s">
        <v>3502</v>
      </c>
      <c r="D7809" s="1352">
        <v>1566.99</v>
      </c>
    </row>
    <row r="7810" spans="1:4" s="977" customFormat="1" ht="18" customHeight="1" x14ac:dyDescent="0.2">
      <c r="A7810" s="1351" t="s">
        <v>12284</v>
      </c>
      <c r="B7810" s="1244" t="s">
        <v>1071</v>
      </c>
      <c r="C7810" s="1244" t="s">
        <v>1072</v>
      </c>
      <c r="D7810" s="1352">
        <v>4043.4</v>
      </c>
    </row>
    <row r="7811" spans="1:4" s="977" customFormat="1" ht="18" customHeight="1" x14ac:dyDescent="0.2">
      <c r="A7811" s="1351" t="s">
        <v>12285</v>
      </c>
      <c r="B7811" s="1244" t="s">
        <v>1071</v>
      </c>
      <c r="C7811" s="1244" t="s">
        <v>1072</v>
      </c>
      <c r="D7811" s="1352">
        <v>4043.4</v>
      </c>
    </row>
    <row r="7812" spans="1:4" s="977" customFormat="1" ht="18" customHeight="1" x14ac:dyDescent="0.2">
      <c r="A7812" s="1351" t="s">
        <v>12286</v>
      </c>
      <c r="B7812" s="1244" t="s">
        <v>1071</v>
      </c>
      <c r="C7812" s="1244" t="s">
        <v>1072</v>
      </c>
      <c r="D7812" s="1352">
        <v>4043.4</v>
      </c>
    </row>
    <row r="7813" spans="1:4" s="977" customFormat="1" ht="18" customHeight="1" x14ac:dyDescent="0.2">
      <c r="A7813" s="1351" t="s">
        <v>12287</v>
      </c>
      <c r="B7813" s="1244" t="s">
        <v>1071</v>
      </c>
      <c r="C7813" s="1244" t="s">
        <v>1072</v>
      </c>
      <c r="D7813" s="1352">
        <v>4043.4</v>
      </c>
    </row>
    <row r="7814" spans="1:4" s="977" customFormat="1" ht="18" customHeight="1" x14ac:dyDescent="0.2">
      <c r="A7814" s="1351" t="s">
        <v>12288</v>
      </c>
      <c r="B7814" s="1244" t="s">
        <v>1071</v>
      </c>
      <c r="C7814" s="1244" t="s">
        <v>1072</v>
      </c>
      <c r="D7814" s="1352">
        <v>4043.4</v>
      </c>
    </row>
    <row r="7815" spans="1:4" s="977" customFormat="1" ht="18" customHeight="1" x14ac:dyDescent="0.2">
      <c r="A7815" s="1351" t="s">
        <v>12289</v>
      </c>
      <c r="B7815" s="1244" t="s">
        <v>1071</v>
      </c>
      <c r="C7815" s="1244" t="s">
        <v>1072</v>
      </c>
      <c r="D7815" s="1352">
        <v>4043.4</v>
      </c>
    </row>
    <row r="7816" spans="1:4" s="977" customFormat="1" ht="18" customHeight="1" x14ac:dyDescent="0.2">
      <c r="A7816" s="1351" t="s">
        <v>12290</v>
      </c>
      <c r="B7816" s="1244" t="s">
        <v>1071</v>
      </c>
      <c r="C7816" s="1244" t="s">
        <v>1072</v>
      </c>
      <c r="D7816" s="1352">
        <v>4043.4</v>
      </c>
    </row>
    <row r="7817" spans="1:4" s="977" customFormat="1" ht="18" customHeight="1" x14ac:dyDescent="0.2">
      <c r="A7817" s="1351" t="s">
        <v>12291</v>
      </c>
      <c r="B7817" s="1244" t="s">
        <v>1071</v>
      </c>
      <c r="C7817" s="1244" t="s">
        <v>1072</v>
      </c>
      <c r="D7817" s="1352">
        <v>4043.4</v>
      </c>
    </row>
    <row r="7818" spans="1:4" s="977" customFormat="1" ht="18" customHeight="1" x14ac:dyDescent="0.2">
      <c r="A7818" s="1351" t="s">
        <v>12292</v>
      </c>
      <c r="B7818" s="1244" t="s">
        <v>1071</v>
      </c>
      <c r="C7818" s="1244" t="s">
        <v>1072</v>
      </c>
      <c r="D7818" s="1352">
        <v>4043.4</v>
      </c>
    </row>
    <row r="7819" spans="1:4" s="977" customFormat="1" ht="18" customHeight="1" x14ac:dyDescent="0.2">
      <c r="A7819" s="1351" t="s">
        <v>12293</v>
      </c>
      <c r="B7819" s="1244" t="s">
        <v>1071</v>
      </c>
      <c r="C7819" s="1244" t="s">
        <v>1072</v>
      </c>
      <c r="D7819" s="1352">
        <v>4869.91</v>
      </c>
    </row>
    <row r="7820" spans="1:4" s="977" customFormat="1" ht="18" customHeight="1" x14ac:dyDescent="0.2">
      <c r="A7820" s="1351" t="s">
        <v>12294</v>
      </c>
      <c r="B7820" s="1244" t="s">
        <v>1071</v>
      </c>
      <c r="C7820" s="1244" t="s">
        <v>1072</v>
      </c>
      <c r="D7820" s="1352">
        <v>4869.91</v>
      </c>
    </row>
    <row r="7821" spans="1:4" s="977" customFormat="1" ht="18" customHeight="1" x14ac:dyDescent="0.2">
      <c r="A7821" s="1351" t="s">
        <v>12295</v>
      </c>
      <c r="B7821" s="1244" t="s">
        <v>1071</v>
      </c>
      <c r="C7821" s="1244" t="s">
        <v>1072</v>
      </c>
      <c r="D7821" s="1352">
        <v>4869.91</v>
      </c>
    </row>
    <row r="7822" spans="1:4" s="977" customFormat="1" ht="18" customHeight="1" x14ac:dyDescent="0.2">
      <c r="A7822" s="1351" t="s">
        <v>12296</v>
      </c>
      <c r="B7822" s="1244" t="s">
        <v>1071</v>
      </c>
      <c r="C7822" s="1244" t="s">
        <v>1072</v>
      </c>
      <c r="D7822" s="1352">
        <v>4869.91</v>
      </c>
    </row>
    <row r="7823" spans="1:4" s="977" customFormat="1" ht="18" customHeight="1" x14ac:dyDescent="0.2">
      <c r="A7823" s="1351" t="s">
        <v>12297</v>
      </c>
      <c r="B7823" s="1244" t="s">
        <v>1071</v>
      </c>
      <c r="C7823" s="1244" t="s">
        <v>1072</v>
      </c>
      <c r="D7823" s="1352">
        <v>4869.91</v>
      </c>
    </row>
    <row r="7824" spans="1:4" s="977" customFormat="1" ht="18" customHeight="1" x14ac:dyDescent="0.2">
      <c r="A7824" s="1351" t="s">
        <v>12298</v>
      </c>
      <c r="B7824" s="1244" t="s">
        <v>1071</v>
      </c>
      <c r="C7824" s="1244" t="s">
        <v>1072</v>
      </c>
      <c r="D7824" s="1352">
        <v>4869.91</v>
      </c>
    </row>
    <row r="7825" spans="1:4" s="977" customFormat="1" ht="18" customHeight="1" x14ac:dyDescent="0.2">
      <c r="A7825" s="1351" t="s">
        <v>12299</v>
      </c>
      <c r="B7825" s="1244" t="s">
        <v>1071</v>
      </c>
      <c r="C7825" s="1244" t="s">
        <v>1072</v>
      </c>
      <c r="D7825" s="1352">
        <v>4869.91</v>
      </c>
    </row>
    <row r="7826" spans="1:4" s="977" customFormat="1" ht="18" customHeight="1" x14ac:dyDescent="0.2">
      <c r="A7826" s="1351" t="s">
        <v>12300</v>
      </c>
      <c r="B7826" s="1244" t="s">
        <v>1071</v>
      </c>
      <c r="C7826" s="1244" t="s">
        <v>1072</v>
      </c>
      <c r="D7826" s="1352">
        <v>4869.91</v>
      </c>
    </row>
    <row r="7827" spans="1:4" s="977" customFormat="1" ht="18" customHeight="1" x14ac:dyDescent="0.2">
      <c r="A7827" s="1351" t="s">
        <v>12301</v>
      </c>
      <c r="B7827" s="1244" t="s">
        <v>1071</v>
      </c>
      <c r="C7827" s="1244" t="s">
        <v>1072</v>
      </c>
      <c r="D7827" s="1352">
        <v>4869.91</v>
      </c>
    </row>
    <row r="7828" spans="1:4" s="977" customFormat="1" ht="18" customHeight="1" x14ac:dyDescent="0.2">
      <c r="A7828" s="1351" t="s">
        <v>12302</v>
      </c>
      <c r="B7828" s="1244" t="s">
        <v>1071</v>
      </c>
      <c r="C7828" s="1244" t="s">
        <v>1072</v>
      </c>
      <c r="D7828" s="1352">
        <v>4869.91</v>
      </c>
    </row>
    <row r="7829" spans="1:4" s="977" customFormat="1" ht="18" customHeight="1" x14ac:dyDescent="0.2">
      <c r="A7829" s="1351" t="s">
        <v>12303</v>
      </c>
      <c r="B7829" s="1244" t="s">
        <v>1071</v>
      </c>
      <c r="C7829" s="1244" t="s">
        <v>1072</v>
      </c>
      <c r="D7829" s="1352">
        <v>4869.91</v>
      </c>
    </row>
    <row r="7830" spans="1:4" s="977" customFormat="1" ht="18" customHeight="1" x14ac:dyDescent="0.2">
      <c r="A7830" s="1351" t="s">
        <v>12304</v>
      </c>
      <c r="B7830" s="1244" t="s">
        <v>3181</v>
      </c>
      <c r="C7830" s="1244" t="s">
        <v>3182</v>
      </c>
      <c r="D7830" s="1352">
        <v>1210.95</v>
      </c>
    </row>
    <row r="7831" spans="1:4" s="977" customFormat="1" ht="18" customHeight="1" x14ac:dyDescent="0.2">
      <c r="A7831" s="1351" t="s">
        <v>12305</v>
      </c>
      <c r="B7831" s="1244" t="s">
        <v>1071</v>
      </c>
      <c r="C7831" s="1244" t="s">
        <v>1072</v>
      </c>
      <c r="D7831" s="1352">
        <v>4869.91</v>
      </c>
    </row>
    <row r="7832" spans="1:4" s="977" customFormat="1" ht="18" customHeight="1" x14ac:dyDescent="0.2">
      <c r="A7832" s="1351" t="s">
        <v>12306</v>
      </c>
      <c r="B7832" s="1244" t="s">
        <v>1071</v>
      </c>
      <c r="C7832" s="1244" t="s">
        <v>1072</v>
      </c>
      <c r="D7832" s="1352">
        <v>4869.91</v>
      </c>
    </row>
    <row r="7833" spans="1:4" s="977" customFormat="1" ht="18" customHeight="1" x14ac:dyDescent="0.2">
      <c r="A7833" s="1351" t="s">
        <v>12307</v>
      </c>
      <c r="B7833" s="1244" t="s">
        <v>1071</v>
      </c>
      <c r="C7833" s="1244" t="s">
        <v>1072</v>
      </c>
      <c r="D7833" s="1352">
        <v>4869.91</v>
      </c>
    </row>
    <row r="7834" spans="1:4" s="977" customFormat="1" ht="18" customHeight="1" x14ac:dyDescent="0.2">
      <c r="A7834" s="1351" t="s">
        <v>12308</v>
      </c>
      <c r="B7834" s="1244" t="s">
        <v>1071</v>
      </c>
      <c r="C7834" s="1244" t="s">
        <v>1072</v>
      </c>
      <c r="D7834" s="1352">
        <v>4869.91</v>
      </c>
    </row>
    <row r="7835" spans="1:4" s="977" customFormat="1" ht="18" customHeight="1" x14ac:dyDescent="0.2">
      <c r="A7835" s="1351" t="s">
        <v>12309</v>
      </c>
      <c r="B7835" s="1244" t="s">
        <v>1071</v>
      </c>
      <c r="C7835" s="1244" t="s">
        <v>1072</v>
      </c>
      <c r="D7835" s="1352">
        <v>4869.91</v>
      </c>
    </row>
    <row r="7836" spans="1:4" s="977" customFormat="1" ht="18" customHeight="1" x14ac:dyDescent="0.2">
      <c r="A7836" s="1351" t="s">
        <v>12310</v>
      </c>
      <c r="B7836" s="1244" t="s">
        <v>1071</v>
      </c>
      <c r="C7836" s="1244" t="s">
        <v>1072</v>
      </c>
      <c r="D7836" s="1352">
        <v>4869.91</v>
      </c>
    </row>
    <row r="7837" spans="1:4" s="977" customFormat="1" ht="18" customHeight="1" x14ac:dyDescent="0.2">
      <c r="A7837" s="1351" t="s">
        <v>12311</v>
      </c>
      <c r="B7837" s="1244" t="s">
        <v>1071</v>
      </c>
      <c r="C7837" s="1244" t="s">
        <v>1072</v>
      </c>
      <c r="D7837" s="1352">
        <v>4869.91</v>
      </c>
    </row>
    <row r="7838" spans="1:4" s="977" customFormat="1" ht="18" customHeight="1" x14ac:dyDescent="0.2">
      <c r="A7838" s="1351" t="s">
        <v>12312</v>
      </c>
      <c r="B7838" s="1244" t="s">
        <v>1071</v>
      </c>
      <c r="C7838" s="1244" t="s">
        <v>1072</v>
      </c>
      <c r="D7838" s="1352">
        <v>4869.91</v>
      </c>
    </row>
    <row r="7839" spans="1:4" s="977" customFormat="1" ht="18" customHeight="1" x14ac:dyDescent="0.2">
      <c r="A7839" s="1351" t="s">
        <v>12313</v>
      </c>
      <c r="B7839" s="1244" t="s">
        <v>1071</v>
      </c>
      <c r="C7839" s="1244" t="s">
        <v>1072</v>
      </c>
      <c r="D7839" s="1352">
        <v>4869.91</v>
      </c>
    </row>
    <row r="7840" spans="1:4" s="977" customFormat="1" ht="18" customHeight="1" x14ac:dyDescent="0.2">
      <c r="A7840" s="1351" t="s">
        <v>12314</v>
      </c>
      <c r="B7840" s="1244" t="s">
        <v>1071</v>
      </c>
      <c r="C7840" s="1244" t="s">
        <v>1072</v>
      </c>
      <c r="D7840" s="1352">
        <v>4869.91</v>
      </c>
    </row>
    <row r="7841" spans="1:4" s="977" customFormat="1" ht="18" customHeight="1" x14ac:dyDescent="0.2">
      <c r="A7841" s="1351" t="s">
        <v>12315</v>
      </c>
      <c r="B7841" s="1244" t="s">
        <v>1410</v>
      </c>
      <c r="C7841" s="1244" t="s">
        <v>1411</v>
      </c>
      <c r="D7841" s="1352">
        <v>718.75</v>
      </c>
    </row>
    <row r="7842" spans="1:4" s="977" customFormat="1" ht="18" customHeight="1" x14ac:dyDescent="0.2">
      <c r="A7842" s="1351" t="s">
        <v>12316</v>
      </c>
      <c r="B7842" s="1244" t="s">
        <v>12317</v>
      </c>
      <c r="C7842" s="1244" t="s">
        <v>12318</v>
      </c>
      <c r="D7842" s="1352">
        <v>1</v>
      </c>
    </row>
    <row r="7843" spans="1:4" s="977" customFormat="1" ht="18" customHeight="1" x14ac:dyDescent="0.2">
      <c r="A7843" s="1351" t="s">
        <v>12319</v>
      </c>
      <c r="B7843" s="1244" t="s">
        <v>12320</v>
      </c>
      <c r="C7843" s="1244" t="s">
        <v>12321</v>
      </c>
      <c r="D7843" s="1352">
        <v>6582.6</v>
      </c>
    </row>
    <row r="7844" spans="1:4" s="977" customFormat="1" ht="18" customHeight="1" x14ac:dyDescent="0.2">
      <c r="A7844" s="1351" t="s">
        <v>12322</v>
      </c>
      <c r="B7844" s="1244" t="s">
        <v>2313</v>
      </c>
      <c r="C7844" s="1244" t="s">
        <v>2314</v>
      </c>
      <c r="D7844" s="1352">
        <v>862.5</v>
      </c>
    </row>
    <row r="7845" spans="1:4" s="977" customFormat="1" ht="18" customHeight="1" x14ac:dyDescent="0.2">
      <c r="A7845" s="1351" t="s">
        <v>12323</v>
      </c>
      <c r="B7845" s="1244" t="s">
        <v>12324</v>
      </c>
      <c r="C7845" s="1244" t="s">
        <v>5457</v>
      </c>
      <c r="D7845" s="1352">
        <v>4083.65</v>
      </c>
    </row>
    <row r="7846" spans="1:4" s="977" customFormat="1" ht="18" customHeight="1" x14ac:dyDescent="0.2">
      <c r="A7846" s="1351" t="s">
        <v>12325</v>
      </c>
      <c r="B7846" s="1244" t="s">
        <v>12326</v>
      </c>
      <c r="C7846" s="1244" t="s">
        <v>11782</v>
      </c>
      <c r="D7846" s="1352">
        <v>1886</v>
      </c>
    </row>
    <row r="7847" spans="1:4" s="977" customFormat="1" ht="18" customHeight="1" x14ac:dyDescent="0.2">
      <c r="A7847" s="1351" t="s">
        <v>12327</v>
      </c>
      <c r="B7847" s="1244" t="s">
        <v>7557</v>
      </c>
      <c r="C7847" s="1244" t="s">
        <v>7558</v>
      </c>
      <c r="D7847" s="1352">
        <v>799</v>
      </c>
    </row>
    <row r="7848" spans="1:4" s="977" customFormat="1" ht="18" customHeight="1" x14ac:dyDescent="0.2">
      <c r="A7848" s="1351" t="s">
        <v>12328</v>
      </c>
      <c r="B7848" s="1244" t="s">
        <v>12329</v>
      </c>
      <c r="C7848" s="1244" t="s">
        <v>12329</v>
      </c>
      <c r="D7848" s="1352">
        <v>3429.3</v>
      </c>
    </row>
    <row r="7849" spans="1:4" s="977" customFormat="1" ht="18" customHeight="1" x14ac:dyDescent="0.2">
      <c r="A7849" s="1351" t="s">
        <v>12330</v>
      </c>
      <c r="B7849" s="1244" t="s">
        <v>12331</v>
      </c>
      <c r="C7849" s="1244" t="s">
        <v>12331</v>
      </c>
      <c r="D7849" s="1352">
        <v>1170</v>
      </c>
    </row>
    <row r="7850" spans="1:4" s="977" customFormat="1" ht="18" customHeight="1" x14ac:dyDescent="0.2">
      <c r="A7850" s="1351" t="s">
        <v>12332</v>
      </c>
      <c r="B7850" s="1244" t="s">
        <v>12333</v>
      </c>
      <c r="C7850" s="1244" t="s">
        <v>12333</v>
      </c>
      <c r="D7850" s="1352">
        <v>1955</v>
      </c>
    </row>
    <row r="7851" spans="1:4" s="977" customFormat="1" ht="18" customHeight="1" x14ac:dyDescent="0.2">
      <c r="A7851" s="1351" t="s">
        <v>12334</v>
      </c>
      <c r="B7851" s="1244" t="s">
        <v>12335</v>
      </c>
      <c r="C7851" s="1244" t="s">
        <v>12335</v>
      </c>
      <c r="D7851" s="1352">
        <v>1890</v>
      </c>
    </row>
    <row r="7852" spans="1:4" s="977" customFormat="1" ht="18" customHeight="1" x14ac:dyDescent="0.2">
      <c r="A7852" s="1351" t="s">
        <v>12336</v>
      </c>
      <c r="B7852" s="1244" t="s">
        <v>12337</v>
      </c>
      <c r="C7852" s="1244" t="s">
        <v>12338</v>
      </c>
      <c r="D7852" s="1352">
        <v>2199.0100000000002</v>
      </c>
    </row>
    <row r="7853" spans="1:4" s="977" customFormat="1" ht="18" customHeight="1" x14ac:dyDescent="0.2">
      <c r="A7853" s="1351" t="s">
        <v>12339</v>
      </c>
      <c r="B7853" s="1244" t="s">
        <v>12340</v>
      </c>
      <c r="C7853" s="1244" t="s">
        <v>1398</v>
      </c>
      <c r="D7853" s="1352">
        <v>874</v>
      </c>
    </row>
    <row r="7854" spans="1:4" s="977" customFormat="1" ht="18" customHeight="1" x14ac:dyDescent="0.2">
      <c r="A7854" s="1351" t="s">
        <v>12341</v>
      </c>
      <c r="B7854" s="1244" t="s">
        <v>12342</v>
      </c>
      <c r="C7854" s="1244" t="s">
        <v>12343</v>
      </c>
      <c r="D7854" s="1352">
        <v>2070.5</v>
      </c>
    </row>
    <row r="7855" spans="1:4" s="977" customFormat="1" ht="18" customHeight="1" x14ac:dyDescent="0.2">
      <c r="A7855" s="1351" t="s">
        <v>12344</v>
      </c>
      <c r="B7855" s="1244" t="s">
        <v>12345</v>
      </c>
      <c r="C7855" s="1244" t="s">
        <v>12345</v>
      </c>
      <c r="D7855" s="1352">
        <v>836</v>
      </c>
    </row>
    <row r="7856" spans="1:4" s="977" customFormat="1" ht="18" customHeight="1" x14ac:dyDescent="0.2">
      <c r="A7856" s="1351" t="s">
        <v>12346</v>
      </c>
      <c r="B7856" s="1244" t="s">
        <v>11618</v>
      </c>
      <c r="C7856" s="1244" t="s">
        <v>11618</v>
      </c>
      <c r="D7856" s="1352">
        <v>1617</v>
      </c>
    </row>
    <row r="7857" spans="1:4" s="977" customFormat="1" ht="18" customHeight="1" x14ac:dyDescent="0.2">
      <c r="A7857" s="1351" t="s">
        <v>12347</v>
      </c>
      <c r="B7857" s="1244" t="s">
        <v>8061</v>
      </c>
      <c r="C7857" s="1244" t="s">
        <v>8062</v>
      </c>
      <c r="D7857" s="1352">
        <v>634.79999999999995</v>
      </c>
    </row>
    <row r="7858" spans="1:4" s="977" customFormat="1" ht="18" customHeight="1" x14ac:dyDescent="0.2">
      <c r="A7858" s="1351" t="s">
        <v>12348</v>
      </c>
      <c r="B7858" s="1244" t="s">
        <v>2511</v>
      </c>
      <c r="C7858" s="1244" t="s">
        <v>1704</v>
      </c>
      <c r="D7858" s="1352">
        <v>1840</v>
      </c>
    </row>
    <row r="7859" spans="1:4" s="977" customFormat="1" ht="18" customHeight="1" x14ac:dyDescent="0.2">
      <c r="A7859" s="1351" t="s">
        <v>12349</v>
      </c>
      <c r="B7859" s="1244" t="s">
        <v>2590</v>
      </c>
      <c r="C7859" s="1244" t="s">
        <v>2591</v>
      </c>
      <c r="D7859" s="1352">
        <v>554.84</v>
      </c>
    </row>
    <row r="7860" spans="1:4" s="977" customFormat="1" ht="18" customHeight="1" x14ac:dyDescent="0.2">
      <c r="A7860" s="1351" t="s">
        <v>12350</v>
      </c>
      <c r="B7860" s="1244" t="s">
        <v>2590</v>
      </c>
      <c r="C7860" s="1244" t="s">
        <v>2591</v>
      </c>
      <c r="D7860" s="1352">
        <v>554.84</v>
      </c>
    </row>
    <row r="7861" spans="1:4" s="977" customFormat="1" ht="18" customHeight="1" x14ac:dyDescent="0.2">
      <c r="A7861" s="1351" t="s">
        <v>12351</v>
      </c>
      <c r="B7861" s="1244" t="s">
        <v>12352</v>
      </c>
      <c r="C7861" s="1244" t="s">
        <v>12352</v>
      </c>
      <c r="D7861" s="1352">
        <v>1200</v>
      </c>
    </row>
    <row r="7862" spans="1:4" s="977" customFormat="1" ht="18" customHeight="1" x14ac:dyDescent="0.2">
      <c r="A7862" s="1351" t="s">
        <v>12353</v>
      </c>
      <c r="B7862" s="1244" t="s">
        <v>12354</v>
      </c>
      <c r="C7862" s="1244" t="s">
        <v>12355</v>
      </c>
      <c r="D7862" s="1352">
        <v>650</v>
      </c>
    </row>
    <row r="7863" spans="1:4" s="977" customFormat="1" ht="18" customHeight="1" x14ac:dyDescent="0.2">
      <c r="A7863" s="1351" t="s">
        <v>12356</v>
      </c>
      <c r="B7863" s="1244" t="s">
        <v>12354</v>
      </c>
      <c r="C7863" s="1244" t="s">
        <v>12355</v>
      </c>
      <c r="D7863" s="1352">
        <v>650</v>
      </c>
    </row>
    <row r="7864" spans="1:4" s="977" customFormat="1" ht="18" customHeight="1" x14ac:dyDescent="0.2">
      <c r="A7864" s="1351" t="s">
        <v>12357</v>
      </c>
      <c r="B7864" s="1244" t="s">
        <v>12358</v>
      </c>
      <c r="C7864" s="1244" t="s">
        <v>12359</v>
      </c>
      <c r="D7864" s="1352">
        <v>1</v>
      </c>
    </row>
    <row r="7865" spans="1:4" s="977" customFormat="1" ht="18" customHeight="1" x14ac:dyDescent="0.2">
      <c r="A7865" s="1351" t="s">
        <v>12360</v>
      </c>
      <c r="B7865" s="1244" t="s">
        <v>1356</v>
      </c>
      <c r="C7865" s="1244" t="s">
        <v>1357</v>
      </c>
      <c r="D7865" s="1352">
        <v>1</v>
      </c>
    </row>
    <row r="7866" spans="1:4" s="977" customFormat="1" ht="18" customHeight="1" x14ac:dyDescent="0.2">
      <c r="A7866" s="1351" t="s">
        <v>12361</v>
      </c>
      <c r="B7866" s="1244" t="s">
        <v>2873</v>
      </c>
      <c r="C7866" s="1244" t="s">
        <v>2874</v>
      </c>
      <c r="D7866" s="1352">
        <v>1840</v>
      </c>
    </row>
    <row r="7867" spans="1:4" s="977" customFormat="1" ht="18" customHeight="1" x14ac:dyDescent="0.2">
      <c r="A7867" s="1351" t="s">
        <v>12362</v>
      </c>
      <c r="B7867" s="1244" t="s">
        <v>1353</v>
      </c>
      <c r="C7867" s="1244" t="s">
        <v>1354</v>
      </c>
      <c r="D7867" s="1352">
        <v>1</v>
      </c>
    </row>
    <row r="7868" spans="1:4" s="977" customFormat="1" ht="18" customHeight="1" x14ac:dyDescent="0.2">
      <c r="A7868" s="1351" t="s">
        <v>12363</v>
      </c>
      <c r="B7868" s="1244" t="s">
        <v>5983</v>
      </c>
      <c r="C7868" s="1244" t="s">
        <v>5984</v>
      </c>
      <c r="D7868" s="1352">
        <v>4916.25</v>
      </c>
    </row>
    <row r="7869" spans="1:4" s="977" customFormat="1" ht="18" customHeight="1" x14ac:dyDescent="0.2">
      <c r="A7869" s="1351" t="s">
        <v>12364</v>
      </c>
      <c r="B7869" s="1244" t="s">
        <v>2853</v>
      </c>
      <c r="C7869" s="1244" t="s">
        <v>2854</v>
      </c>
      <c r="D7869" s="1352">
        <v>2535.67</v>
      </c>
    </row>
    <row r="7870" spans="1:4" s="977" customFormat="1" ht="18" customHeight="1" x14ac:dyDescent="0.2">
      <c r="A7870" s="1351" t="s">
        <v>12365</v>
      </c>
      <c r="B7870" s="1244" t="s">
        <v>10731</v>
      </c>
      <c r="C7870" s="1244" t="s">
        <v>10732</v>
      </c>
      <c r="D7870" s="1352">
        <v>7923</v>
      </c>
    </row>
    <row r="7871" spans="1:4" s="977" customFormat="1" ht="18" customHeight="1" x14ac:dyDescent="0.2">
      <c r="A7871" s="1351" t="s">
        <v>12366</v>
      </c>
      <c r="B7871" s="1244" t="s">
        <v>2313</v>
      </c>
      <c r="C7871" s="1244" t="s">
        <v>2314</v>
      </c>
      <c r="D7871" s="1352">
        <v>862.5</v>
      </c>
    </row>
    <row r="7872" spans="1:4" s="977" customFormat="1" ht="18" customHeight="1" x14ac:dyDescent="0.2">
      <c r="A7872" s="1351" t="s">
        <v>12367</v>
      </c>
      <c r="B7872" s="1244" t="s">
        <v>12368</v>
      </c>
      <c r="C7872" s="1244" t="s">
        <v>12369</v>
      </c>
      <c r="D7872" s="1352">
        <v>3999</v>
      </c>
    </row>
    <row r="7873" spans="1:4" s="977" customFormat="1" ht="18" customHeight="1" x14ac:dyDescent="0.2">
      <c r="A7873" s="1351" t="s">
        <v>12370</v>
      </c>
      <c r="B7873" s="1244" t="s">
        <v>1425</v>
      </c>
      <c r="C7873" s="1244" t="s">
        <v>1426</v>
      </c>
      <c r="D7873" s="1352">
        <v>265.98</v>
      </c>
    </row>
    <row r="7874" spans="1:4" s="977" customFormat="1" ht="18" customHeight="1" x14ac:dyDescent="0.2">
      <c r="A7874" s="1351" t="s">
        <v>12371</v>
      </c>
      <c r="B7874" s="1244" t="s">
        <v>1410</v>
      </c>
      <c r="C7874" s="1245"/>
      <c r="D7874" s="1352">
        <v>718.75</v>
      </c>
    </row>
    <row r="7875" spans="1:4" s="977" customFormat="1" ht="18" customHeight="1" x14ac:dyDescent="0.2">
      <c r="A7875" s="1351" t="s">
        <v>12372</v>
      </c>
      <c r="B7875" s="1244" t="s">
        <v>12373</v>
      </c>
      <c r="C7875" s="1244" t="s">
        <v>12374</v>
      </c>
      <c r="D7875" s="1352">
        <v>840.28</v>
      </c>
    </row>
    <row r="7876" spans="1:4" s="977" customFormat="1" ht="18" customHeight="1" x14ac:dyDescent="0.2">
      <c r="A7876" s="1351" t="s">
        <v>12375</v>
      </c>
      <c r="B7876" s="1244" t="s">
        <v>2873</v>
      </c>
      <c r="C7876" s="1244" t="s">
        <v>2874</v>
      </c>
      <c r="D7876" s="1352">
        <v>1840</v>
      </c>
    </row>
    <row r="7877" spans="1:4" s="977" customFormat="1" ht="18" customHeight="1" x14ac:dyDescent="0.2">
      <c r="A7877" s="1351" t="s">
        <v>12376</v>
      </c>
      <c r="B7877" s="1244" t="s">
        <v>12377</v>
      </c>
      <c r="C7877" s="1244" t="s">
        <v>12378</v>
      </c>
      <c r="D7877" s="1352">
        <v>1284.55</v>
      </c>
    </row>
    <row r="7878" spans="1:4" s="977" customFormat="1" ht="18" customHeight="1" x14ac:dyDescent="0.2">
      <c r="A7878" s="1351" t="s">
        <v>12379</v>
      </c>
      <c r="B7878" s="1244" t="s">
        <v>2313</v>
      </c>
      <c r="C7878" s="1244" t="s">
        <v>2314</v>
      </c>
      <c r="D7878" s="1352">
        <v>1304.0999999999999</v>
      </c>
    </row>
    <row r="7879" spans="1:4" s="977" customFormat="1" ht="18" customHeight="1" x14ac:dyDescent="0.2">
      <c r="A7879" s="1351" t="s">
        <v>12380</v>
      </c>
      <c r="B7879" s="1244" t="s">
        <v>1574</v>
      </c>
      <c r="C7879" s="1244" t="s">
        <v>1575</v>
      </c>
      <c r="D7879" s="1352">
        <v>5768.4</v>
      </c>
    </row>
    <row r="7880" spans="1:4" s="977" customFormat="1" ht="18" customHeight="1" x14ac:dyDescent="0.2">
      <c r="A7880" s="1351" t="s">
        <v>12381</v>
      </c>
      <c r="B7880" s="1244" t="s">
        <v>2491</v>
      </c>
      <c r="C7880" s="1244" t="s">
        <v>2492</v>
      </c>
      <c r="D7880" s="1352">
        <v>1314.28</v>
      </c>
    </row>
    <row r="7881" spans="1:4" s="977" customFormat="1" ht="18" customHeight="1" x14ac:dyDescent="0.2">
      <c r="A7881" s="1351" t="s">
        <v>12382</v>
      </c>
      <c r="B7881" s="1244" t="s">
        <v>1548</v>
      </c>
      <c r="C7881" s="1244" t="s">
        <v>1549</v>
      </c>
      <c r="D7881" s="1352">
        <v>1052.25</v>
      </c>
    </row>
    <row r="7882" spans="1:4" s="977" customFormat="1" ht="18" customHeight="1" x14ac:dyDescent="0.2">
      <c r="A7882" s="1351" t="s">
        <v>12383</v>
      </c>
      <c r="B7882" s="1244" t="s">
        <v>12384</v>
      </c>
      <c r="C7882" s="1244" t="s">
        <v>2503</v>
      </c>
      <c r="D7882" s="1352">
        <v>3867.45</v>
      </c>
    </row>
    <row r="7883" spans="1:4" s="977" customFormat="1" ht="18" customHeight="1" x14ac:dyDescent="0.2">
      <c r="A7883" s="1351" t="s">
        <v>12385</v>
      </c>
      <c r="B7883" s="1244" t="s">
        <v>1397</v>
      </c>
      <c r="C7883" s="1244" t="s">
        <v>1398</v>
      </c>
      <c r="D7883" s="1352">
        <v>2127.5</v>
      </c>
    </row>
    <row r="7884" spans="1:4" s="977" customFormat="1" ht="18" customHeight="1" x14ac:dyDescent="0.2">
      <c r="A7884" s="1351" t="s">
        <v>12386</v>
      </c>
      <c r="B7884" s="1244" t="s">
        <v>1720</v>
      </c>
      <c r="C7884" s="1244" t="s">
        <v>1721</v>
      </c>
      <c r="D7884" s="1352">
        <v>1404.15</v>
      </c>
    </row>
    <row r="7885" spans="1:4" s="977" customFormat="1" ht="18" customHeight="1" x14ac:dyDescent="0.2">
      <c r="A7885" s="1351" t="s">
        <v>12387</v>
      </c>
      <c r="B7885" s="1244" t="s">
        <v>12001</v>
      </c>
      <c r="C7885" s="1245"/>
      <c r="D7885" s="1352">
        <v>828</v>
      </c>
    </row>
    <row r="7886" spans="1:4" s="977" customFormat="1" ht="18" customHeight="1" x14ac:dyDescent="0.2">
      <c r="A7886" s="1351" t="s">
        <v>12388</v>
      </c>
      <c r="B7886" s="1244" t="s">
        <v>12389</v>
      </c>
      <c r="C7886" s="1244" t="s">
        <v>12390</v>
      </c>
      <c r="D7886" s="1352">
        <v>2861</v>
      </c>
    </row>
    <row r="7887" spans="1:4" s="977" customFormat="1" ht="18" customHeight="1" x14ac:dyDescent="0.2">
      <c r="A7887" s="1351" t="s">
        <v>12391</v>
      </c>
      <c r="B7887" s="1244" t="s">
        <v>1050</v>
      </c>
      <c r="C7887" s="1244" t="s">
        <v>1051</v>
      </c>
      <c r="D7887" s="1352">
        <v>2760</v>
      </c>
    </row>
    <row r="7888" spans="1:4" s="977" customFormat="1" ht="18" customHeight="1" x14ac:dyDescent="0.2">
      <c r="A7888" s="1351" t="s">
        <v>12392</v>
      </c>
      <c r="B7888" s="1244" t="s">
        <v>1574</v>
      </c>
      <c r="C7888" s="1244" t="s">
        <v>1575</v>
      </c>
      <c r="D7888" s="1352">
        <v>5768.4</v>
      </c>
    </row>
    <row r="7889" spans="1:4" s="977" customFormat="1" ht="18" customHeight="1" x14ac:dyDescent="0.2">
      <c r="A7889" s="1351" t="s">
        <v>12393</v>
      </c>
      <c r="B7889" s="1244" t="s">
        <v>3552</v>
      </c>
      <c r="C7889" s="1244" t="s">
        <v>3553</v>
      </c>
      <c r="D7889" s="1352">
        <v>764.75</v>
      </c>
    </row>
    <row r="7890" spans="1:4" s="977" customFormat="1" ht="18" customHeight="1" x14ac:dyDescent="0.2">
      <c r="A7890" s="1351" t="s">
        <v>12394</v>
      </c>
      <c r="B7890" s="1244" t="s">
        <v>4485</v>
      </c>
      <c r="C7890" s="1244" t="s">
        <v>4486</v>
      </c>
      <c r="D7890" s="1352">
        <v>869.4</v>
      </c>
    </row>
    <row r="7891" spans="1:4" s="977" customFormat="1" ht="18" customHeight="1" x14ac:dyDescent="0.2">
      <c r="A7891" s="1351" t="s">
        <v>12395</v>
      </c>
      <c r="B7891" s="1244" t="s">
        <v>1285</v>
      </c>
      <c r="C7891" s="1244" t="s">
        <v>1286</v>
      </c>
      <c r="D7891" s="1352">
        <v>1221.3800000000001</v>
      </c>
    </row>
    <row r="7892" spans="1:4" s="977" customFormat="1" ht="18" customHeight="1" x14ac:dyDescent="0.2">
      <c r="A7892" s="1351" t="s">
        <v>12396</v>
      </c>
      <c r="B7892" s="1244" t="s">
        <v>1683</v>
      </c>
      <c r="C7892" s="1244" t="s">
        <v>1411</v>
      </c>
      <c r="D7892" s="1352">
        <v>680</v>
      </c>
    </row>
    <row r="7893" spans="1:4" s="977" customFormat="1" ht="18" customHeight="1" x14ac:dyDescent="0.2">
      <c r="A7893" s="1351" t="s">
        <v>12397</v>
      </c>
      <c r="B7893" s="1244" t="s">
        <v>1397</v>
      </c>
      <c r="C7893" s="1244" t="s">
        <v>1398</v>
      </c>
      <c r="D7893" s="1352">
        <v>2127.5</v>
      </c>
    </row>
    <row r="7894" spans="1:4" s="977" customFormat="1" ht="18" customHeight="1" x14ac:dyDescent="0.2">
      <c r="A7894" s="1351" t="s">
        <v>12398</v>
      </c>
      <c r="B7894" s="1244" t="s">
        <v>1410</v>
      </c>
      <c r="C7894" s="1244" t="s">
        <v>1411</v>
      </c>
      <c r="D7894" s="1352">
        <v>710</v>
      </c>
    </row>
    <row r="7895" spans="1:4" s="977" customFormat="1" ht="18" customHeight="1" x14ac:dyDescent="0.2">
      <c r="A7895" s="1351" t="s">
        <v>12399</v>
      </c>
      <c r="B7895" s="1244" t="s">
        <v>4140</v>
      </c>
      <c r="C7895" s="1244" t="s">
        <v>4141</v>
      </c>
      <c r="D7895" s="1352">
        <v>554.84</v>
      </c>
    </row>
    <row r="7896" spans="1:4" s="977" customFormat="1" ht="18" customHeight="1" x14ac:dyDescent="0.2">
      <c r="A7896" s="1351" t="s">
        <v>12400</v>
      </c>
      <c r="B7896" s="1244" t="s">
        <v>3501</v>
      </c>
      <c r="C7896" s="1244" t="s">
        <v>3502</v>
      </c>
      <c r="D7896" s="1352">
        <v>1010</v>
      </c>
    </row>
    <row r="7897" spans="1:4" s="977" customFormat="1" ht="18" customHeight="1" x14ac:dyDescent="0.2">
      <c r="A7897" s="1351" t="s">
        <v>12401</v>
      </c>
      <c r="B7897" s="1244" t="s">
        <v>1288</v>
      </c>
      <c r="C7897" s="1244" t="s">
        <v>1289</v>
      </c>
      <c r="D7897" s="1352">
        <v>2666.93</v>
      </c>
    </row>
    <row r="7898" spans="1:4" s="977" customFormat="1" ht="18" customHeight="1" x14ac:dyDescent="0.2">
      <c r="A7898" s="1351" t="s">
        <v>12402</v>
      </c>
      <c r="B7898" s="1244" t="s">
        <v>12403</v>
      </c>
      <c r="C7898" s="1244" t="s">
        <v>12404</v>
      </c>
      <c r="D7898" s="1352">
        <v>1527.2</v>
      </c>
    </row>
    <row r="7899" spans="1:4" s="977" customFormat="1" ht="18" customHeight="1" x14ac:dyDescent="0.2">
      <c r="A7899" s="1351" t="s">
        <v>12405</v>
      </c>
      <c r="B7899" s="1244" t="s">
        <v>12406</v>
      </c>
      <c r="C7899" s="1244" t="s">
        <v>12407</v>
      </c>
      <c r="D7899" s="1352">
        <v>14834</v>
      </c>
    </row>
    <row r="7900" spans="1:4" s="977" customFormat="1" ht="18" customHeight="1" x14ac:dyDescent="0.2">
      <c r="A7900" s="1351" t="s">
        <v>12408</v>
      </c>
      <c r="B7900" s="1244" t="s">
        <v>12409</v>
      </c>
      <c r="C7900" s="1244" t="s">
        <v>12410</v>
      </c>
      <c r="D7900" s="1352">
        <v>1</v>
      </c>
    </row>
    <row r="7901" spans="1:4" s="977" customFormat="1" ht="18" customHeight="1" x14ac:dyDescent="0.2">
      <c r="A7901" s="1351" t="s">
        <v>12411</v>
      </c>
      <c r="B7901" s="1244" t="s">
        <v>2460</v>
      </c>
      <c r="C7901" s="1244" t="s">
        <v>2461</v>
      </c>
      <c r="D7901" s="1352">
        <v>2560.38</v>
      </c>
    </row>
    <row r="7902" spans="1:4" s="977" customFormat="1" ht="18" customHeight="1" x14ac:dyDescent="0.2">
      <c r="A7902" s="1351" t="s">
        <v>12412</v>
      </c>
      <c r="B7902" s="1244" t="s">
        <v>11928</v>
      </c>
      <c r="C7902" s="1244" t="s">
        <v>11929</v>
      </c>
      <c r="D7902" s="1352">
        <v>4864.5</v>
      </c>
    </row>
    <row r="7903" spans="1:4" s="977" customFormat="1" ht="18" customHeight="1" x14ac:dyDescent="0.2">
      <c r="A7903" s="1351" t="s">
        <v>12413</v>
      </c>
      <c r="B7903" s="1244" t="s">
        <v>1410</v>
      </c>
      <c r="C7903" s="1244" t="s">
        <v>1411</v>
      </c>
      <c r="D7903" s="1352">
        <v>718.75</v>
      </c>
    </row>
    <row r="7904" spans="1:4" s="977" customFormat="1" ht="18" customHeight="1" x14ac:dyDescent="0.2">
      <c r="A7904" s="1351" t="s">
        <v>12414</v>
      </c>
      <c r="B7904" s="1244" t="s">
        <v>4288</v>
      </c>
      <c r="C7904" s="1244" t="s">
        <v>4289</v>
      </c>
      <c r="D7904" s="1352">
        <v>710.7</v>
      </c>
    </row>
    <row r="7905" spans="1:4" s="977" customFormat="1" ht="18" customHeight="1" x14ac:dyDescent="0.2">
      <c r="A7905" s="1351" t="s">
        <v>12415</v>
      </c>
      <c r="B7905" s="1244" t="s">
        <v>2472</v>
      </c>
      <c r="C7905" s="1244" t="s">
        <v>2473</v>
      </c>
      <c r="D7905" s="1352">
        <v>2070</v>
      </c>
    </row>
    <row r="7906" spans="1:4" s="977" customFormat="1" ht="18" customHeight="1" x14ac:dyDescent="0.2">
      <c r="A7906" s="1351" t="s">
        <v>12416</v>
      </c>
      <c r="B7906" s="1244" t="s">
        <v>1535</v>
      </c>
      <c r="C7906" s="1244" t="s">
        <v>1536</v>
      </c>
      <c r="D7906" s="1352">
        <v>1861.85</v>
      </c>
    </row>
    <row r="7907" spans="1:4" s="977" customFormat="1" ht="18" customHeight="1" x14ac:dyDescent="0.2">
      <c r="A7907" s="1351" t="s">
        <v>12417</v>
      </c>
      <c r="B7907" s="1244" t="s">
        <v>1548</v>
      </c>
      <c r="C7907" s="1244" t="s">
        <v>1549</v>
      </c>
      <c r="D7907" s="1352">
        <v>644.62</v>
      </c>
    </row>
    <row r="7908" spans="1:4" s="977" customFormat="1" ht="18" customHeight="1" x14ac:dyDescent="0.2">
      <c r="A7908" s="1351" t="s">
        <v>12418</v>
      </c>
      <c r="B7908" s="1244" t="s">
        <v>2387</v>
      </c>
      <c r="C7908" s="1244" t="s">
        <v>1504</v>
      </c>
      <c r="D7908" s="1352">
        <v>1000.5</v>
      </c>
    </row>
    <row r="7909" spans="1:4" s="977" customFormat="1" ht="18" customHeight="1" x14ac:dyDescent="0.2">
      <c r="A7909" s="1351" t="s">
        <v>12419</v>
      </c>
      <c r="B7909" s="1244" t="s">
        <v>2489</v>
      </c>
      <c r="C7909" s="1244" t="s">
        <v>1756</v>
      </c>
      <c r="D7909" s="1352">
        <v>5888</v>
      </c>
    </row>
    <row r="7910" spans="1:4" s="977" customFormat="1" ht="18" customHeight="1" x14ac:dyDescent="0.2">
      <c r="A7910" s="1351" t="s">
        <v>12420</v>
      </c>
      <c r="B7910" s="1244" t="s">
        <v>2107</v>
      </c>
      <c r="C7910" s="1244" t="s">
        <v>2108</v>
      </c>
      <c r="D7910" s="1352">
        <v>828</v>
      </c>
    </row>
    <row r="7911" spans="1:4" s="977" customFormat="1" ht="18" customHeight="1" x14ac:dyDescent="0.2">
      <c r="A7911" s="1351" t="s">
        <v>12421</v>
      </c>
      <c r="B7911" s="1244" t="s">
        <v>8783</v>
      </c>
      <c r="C7911" s="1244" t="s">
        <v>1704</v>
      </c>
      <c r="D7911" s="1352">
        <v>1</v>
      </c>
    </row>
    <row r="7912" spans="1:4" s="977" customFormat="1" ht="18" customHeight="1" x14ac:dyDescent="0.2">
      <c r="A7912" s="1351" t="s">
        <v>12422</v>
      </c>
      <c r="B7912" s="1244" t="s">
        <v>1548</v>
      </c>
      <c r="C7912" s="1244" t="s">
        <v>1549</v>
      </c>
      <c r="D7912" s="1352">
        <v>644.62</v>
      </c>
    </row>
    <row r="7913" spans="1:4" s="977" customFormat="1" ht="18" customHeight="1" x14ac:dyDescent="0.2">
      <c r="A7913" s="1351" t="s">
        <v>12423</v>
      </c>
      <c r="B7913" s="1244" t="s">
        <v>12424</v>
      </c>
      <c r="C7913" s="1244" t="s">
        <v>12425</v>
      </c>
      <c r="D7913" s="1352">
        <v>9911.85</v>
      </c>
    </row>
    <row r="7914" spans="1:4" s="977" customFormat="1" ht="18" customHeight="1" x14ac:dyDescent="0.2">
      <c r="A7914" s="1351" t="s">
        <v>12426</v>
      </c>
      <c r="B7914" s="1244" t="s">
        <v>5589</v>
      </c>
      <c r="C7914" s="1244" t="s">
        <v>5590</v>
      </c>
      <c r="D7914" s="1352">
        <v>1</v>
      </c>
    </row>
    <row r="7915" spans="1:4" s="977" customFormat="1" ht="18" customHeight="1" x14ac:dyDescent="0.2">
      <c r="A7915" s="1351" t="s">
        <v>12427</v>
      </c>
      <c r="B7915" s="1244" t="s">
        <v>1683</v>
      </c>
      <c r="C7915" s="1244" t="s">
        <v>1411</v>
      </c>
      <c r="D7915" s="1352">
        <v>680</v>
      </c>
    </row>
    <row r="7916" spans="1:4" s="977" customFormat="1" ht="18" customHeight="1" x14ac:dyDescent="0.2">
      <c r="A7916" s="1351" t="s">
        <v>12428</v>
      </c>
      <c r="B7916" s="1244" t="s">
        <v>1266</v>
      </c>
      <c r="C7916" s="1244" t="s">
        <v>1267</v>
      </c>
      <c r="D7916" s="1352">
        <v>7472.85</v>
      </c>
    </row>
    <row r="7917" spans="1:4" s="977" customFormat="1" ht="18" customHeight="1" x14ac:dyDescent="0.2">
      <c r="A7917" s="1351" t="s">
        <v>12429</v>
      </c>
      <c r="B7917" s="1244" t="s">
        <v>1356</v>
      </c>
      <c r="C7917" s="1244" t="s">
        <v>1357</v>
      </c>
      <c r="D7917" s="1352">
        <v>1</v>
      </c>
    </row>
    <row r="7918" spans="1:4" s="977" customFormat="1" ht="18" customHeight="1" x14ac:dyDescent="0.2">
      <c r="A7918" s="1351" t="s">
        <v>12430</v>
      </c>
      <c r="B7918" s="1244" t="s">
        <v>6194</v>
      </c>
      <c r="C7918" s="1244" t="s">
        <v>6195</v>
      </c>
      <c r="D7918" s="1352">
        <v>588.79999999999995</v>
      </c>
    </row>
    <row r="7919" spans="1:4" s="977" customFormat="1" ht="18" customHeight="1" x14ac:dyDescent="0.2">
      <c r="A7919" s="1351" t="s">
        <v>12431</v>
      </c>
      <c r="B7919" s="1244" t="s">
        <v>12432</v>
      </c>
      <c r="C7919" s="1244" t="s">
        <v>12433</v>
      </c>
      <c r="D7919" s="1352">
        <v>279.45</v>
      </c>
    </row>
    <row r="7920" spans="1:4" s="977" customFormat="1" ht="18" customHeight="1" x14ac:dyDescent="0.2">
      <c r="A7920" s="1351" t="s">
        <v>12434</v>
      </c>
      <c r="B7920" s="1244" t="s">
        <v>2873</v>
      </c>
      <c r="C7920" s="1244" t="s">
        <v>2874</v>
      </c>
      <c r="D7920" s="1352">
        <v>2216.9699999999998</v>
      </c>
    </row>
    <row r="7921" spans="1:4" s="977" customFormat="1" ht="18" customHeight="1" x14ac:dyDescent="0.2">
      <c r="A7921" s="1351" t="s">
        <v>12435</v>
      </c>
      <c r="B7921" s="1244" t="s">
        <v>6277</v>
      </c>
      <c r="C7921" s="1244" t="s">
        <v>6278</v>
      </c>
      <c r="D7921" s="1352">
        <v>7868.93</v>
      </c>
    </row>
    <row r="7922" spans="1:4" s="977" customFormat="1" ht="18" customHeight="1" x14ac:dyDescent="0.2">
      <c r="A7922" s="1351" t="s">
        <v>12436</v>
      </c>
      <c r="B7922" s="1244" t="s">
        <v>12432</v>
      </c>
      <c r="C7922" s="1244" t="s">
        <v>12433</v>
      </c>
      <c r="D7922" s="1352">
        <v>279.45</v>
      </c>
    </row>
    <row r="7923" spans="1:4" s="977" customFormat="1" ht="18" customHeight="1" x14ac:dyDescent="0.2">
      <c r="A7923" s="1351" t="s">
        <v>12437</v>
      </c>
      <c r="B7923" s="1244" t="s">
        <v>5983</v>
      </c>
      <c r="C7923" s="1244" t="s">
        <v>5984</v>
      </c>
      <c r="D7923" s="1352">
        <v>7958</v>
      </c>
    </row>
    <row r="7924" spans="1:4" s="977" customFormat="1" ht="18" customHeight="1" x14ac:dyDescent="0.2">
      <c r="A7924" s="1351" t="s">
        <v>12438</v>
      </c>
      <c r="B7924" s="1244" t="s">
        <v>1266</v>
      </c>
      <c r="C7924" s="1244" t="s">
        <v>1267</v>
      </c>
      <c r="D7924" s="1352">
        <v>7472.85</v>
      </c>
    </row>
    <row r="7925" spans="1:4" s="977" customFormat="1" ht="18" customHeight="1" x14ac:dyDescent="0.2">
      <c r="A7925" s="1351" t="s">
        <v>12439</v>
      </c>
      <c r="B7925" s="1244" t="s">
        <v>1356</v>
      </c>
      <c r="C7925" s="1244" t="s">
        <v>1357</v>
      </c>
      <c r="D7925" s="1352">
        <v>1</v>
      </c>
    </row>
    <row r="7926" spans="1:4" s="977" customFormat="1" ht="18" customHeight="1" x14ac:dyDescent="0.2">
      <c r="A7926" s="1351" t="s">
        <v>12440</v>
      </c>
      <c r="B7926" s="1244" t="s">
        <v>12441</v>
      </c>
      <c r="C7926" s="1244" t="s">
        <v>12442</v>
      </c>
      <c r="D7926" s="1352">
        <v>3284.4</v>
      </c>
    </row>
    <row r="7927" spans="1:4" s="977" customFormat="1" ht="18" customHeight="1" x14ac:dyDescent="0.2">
      <c r="A7927" s="1351" t="s">
        <v>12443</v>
      </c>
      <c r="B7927" s="1244" t="s">
        <v>6194</v>
      </c>
      <c r="C7927" s="1244" t="s">
        <v>6195</v>
      </c>
      <c r="D7927" s="1352">
        <v>588.79999999999995</v>
      </c>
    </row>
    <row r="7928" spans="1:4" s="977" customFormat="1" ht="18" customHeight="1" x14ac:dyDescent="0.2">
      <c r="A7928" s="1351" t="s">
        <v>12444</v>
      </c>
      <c r="B7928" s="1244" t="s">
        <v>1683</v>
      </c>
      <c r="C7928" s="1244" t="s">
        <v>1411</v>
      </c>
      <c r="D7928" s="1352">
        <v>680</v>
      </c>
    </row>
    <row r="7929" spans="1:4" s="977" customFormat="1" ht="18" customHeight="1" x14ac:dyDescent="0.2">
      <c r="A7929" s="1351" t="s">
        <v>12445</v>
      </c>
      <c r="B7929" s="1244" t="s">
        <v>1044</v>
      </c>
      <c r="C7929" s="1244" t="s">
        <v>1718</v>
      </c>
      <c r="D7929" s="1352">
        <v>15470.19</v>
      </c>
    </row>
    <row r="7930" spans="1:4" s="977" customFormat="1" ht="18" customHeight="1" x14ac:dyDescent="0.2">
      <c r="A7930" s="1351" t="s">
        <v>12446</v>
      </c>
      <c r="B7930" s="1244" t="s">
        <v>1683</v>
      </c>
      <c r="C7930" s="1244" t="s">
        <v>1411</v>
      </c>
      <c r="D7930" s="1352">
        <v>816</v>
      </c>
    </row>
    <row r="7931" spans="1:4" s="977" customFormat="1" ht="18" customHeight="1" x14ac:dyDescent="0.2">
      <c r="A7931" s="1351" t="s">
        <v>12447</v>
      </c>
      <c r="B7931" s="1244" t="s">
        <v>1628</v>
      </c>
      <c r="C7931" s="1244" t="s">
        <v>1629</v>
      </c>
      <c r="D7931" s="1352">
        <v>5778.75</v>
      </c>
    </row>
    <row r="7932" spans="1:4" s="977" customFormat="1" ht="18" customHeight="1" x14ac:dyDescent="0.2">
      <c r="A7932" s="1351" t="s">
        <v>12448</v>
      </c>
      <c r="B7932" s="1244" t="s">
        <v>1044</v>
      </c>
      <c r="C7932" s="1244" t="s">
        <v>1045</v>
      </c>
      <c r="D7932" s="1352">
        <v>15470.19</v>
      </c>
    </row>
    <row r="7933" spans="1:4" s="977" customFormat="1" ht="18" customHeight="1" x14ac:dyDescent="0.2">
      <c r="A7933" s="1351" t="s">
        <v>12449</v>
      </c>
      <c r="B7933" s="1244" t="s">
        <v>1285</v>
      </c>
      <c r="C7933" s="1244" t="s">
        <v>1286</v>
      </c>
      <c r="D7933" s="1352">
        <v>1221.3800000000001</v>
      </c>
    </row>
    <row r="7934" spans="1:4" s="977" customFormat="1" ht="18" customHeight="1" x14ac:dyDescent="0.2">
      <c r="A7934" s="1351" t="s">
        <v>12450</v>
      </c>
      <c r="B7934" s="1244" t="s">
        <v>1285</v>
      </c>
      <c r="C7934" s="1244" t="s">
        <v>1286</v>
      </c>
      <c r="D7934" s="1352">
        <v>1221.3800000000001</v>
      </c>
    </row>
    <row r="7935" spans="1:4" s="977" customFormat="1" ht="18" customHeight="1" x14ac:dyDescent="0.2">
      <c r="A7935" s="1351" t="s">
        <v>12451</v>
      </c>
      <c r="B7935" s="1244" t="s">
        <v>3661</v>
      </c>
      <c r="C7935" s="1244" t="s">
        <v>3662</v>
      </c>
      <c r="D7935" s="1352">
        <v>1955</v>
      </c>
    </row>
    <row r="7936" spans="1:4" s="977" customFormat="1" ht="18" customHeight="1" x14ac:dyDescent="0.2">
      <c r="A7936" s="1351" t="s">
        <v>12452</v>
      </c>
      <c r="B7936" s="1244" t="s">
        <v>1044</v>
      </c>
      <c r="C7936" s="1244" t="s">
        <v>1718</v>
      </c>
      <c r="D7936" s="1352">
        <v>15470.19</v>
      </c>
    </row>
    <row r="7937" spans="1:4" s="977" customFormat="1" ht="18" customHeight="1" x14ac:dyDescent="0.2">
      <c r="A7937" s="1351" t="s">
        <v>12453</v>
      </c>
      <c r="B7937" s="1244" t="s">
        <v>12432</v>
      </c>
      <c r="C7937" s="1244" t="s">
        <v>12433</v>
      </c>
      <c r="D7937" s="1352">
        <v>279.45</v>
      </c>
    </row>
    <row r="7938" spans="1:4" s="977" customFormat="1" ht="18" customHeight="1" x14ac:dyDescent="0.2">
      <c r="A7938" s="1351" t="s">
        <v>12454</v>
      </c>
      <c r="B7938" s="1244" t="s">
        <v>12432</v>
      </c>
      <c r="C7938" s="1244" t="s">
        <v>12433</v>
      </c>
      <c r="D7938" s="1352">
        <v>279.45</v>
      </c>
    </row>
    <row r="7939" spans="1:4" s="977" customFormat="1" ht="18" customHeight="1" x14ac:dyDescent="0.2">
      <c r="A7939" s="1351" t="s">
        <v>12455</v>
      </c>
      <c r="B7939" s="1244" t="s">
        <v>12432</v>
      </c>
      <c r="C7939" s="1244" t="s">
        <v>12433</v>
      </c>
      <c r="D7939" s="1352">
        <v>279.45</v>
      </c>
    </row>
    <row r="7940" spans="1:4" s="977" customFormat="1" ht="18" customHeight="1" x14ac:dyDescent="0.2">
      <c r="A7940" s="1351" t="s">
        <v>12456</v>
      </c>
      <c r="B7940" s="1244" t="s">
        <v>12432</v>
      </c>
      <c r="C7940" s="1244" t="s">
        <v>12433</v>
      </c>
      <c r="D7940" s="1352">
        <v>279.45</v>
      </c>
    </row>
    <row r="7941" spans="1:4" s="977" customFormat="1" ht="18" customHeight="1" x14ac:dyDescent="0.2">
      <c r="A7941" s="1351" t="s">
        <v>12457</v>
      </c>
      <c r="B7941" s="1244" t="s">
        <v>12432</v>
      </c>
      <c r="C7941" s="1244" t="s">
        <v>12433</v>
      </c>
      <c r="D7941" s="1352">
        <v>279.45</v>
      </c>
    </row>
    <row r="7942" spans="1:4" s="977" customFormat="1" ht="18" customHeight="1" x14ac:dyDescent="0.2">
      <c r="A7942" s="1351" t="s">
        <v>12458</v>
      </c>
      <c r="B7942" s="1244" t="s">
        <v>12432</v>
      </c>
      <c r="C7942" s="1244" t="s">
        <v>12433</v>
      </c>
      <c r="D7942" s="1352">
        <v>279.45</v>
      </c>
    </row>
    <row r="7943" spans="1:4" s="977" customFormat="1" ht="18" customHeight="1" x14ac:dyDescent="0.2">
      <c r="A7943" s="1351" t="s">
        <v>12459</v>
      </c>
      <c r="B7943" s="1244" t="s">
        <v>12432</v>
      </c>
      <c r="C7943" s="1244" t="s">
        <v>12433</v>
      </c>
      <c r="D7943" s="1352">
        <v>279.45</v>
      </c>
    </row>
    <row r="7944" spans="1:4" s="977" customFormat="1" ht="18" customHeight="1" x14ac:dyDescent="0.2">
      <c r="A7944" s="1351" t="s">
        <v>12460</v>
      </c>
      <c r="B7944" s="1244" t="s">
        <v>12432</v>
      </c>
      <c r="C7944" s="1244" t="s">
        <v>12433</v>
      </c>
      <c r="D7944" s="1352">
        <v>279.45</v>
      </c>
    </row>
    <row r="7945" spans="1:4" s="977" customFormat="1" ht="18" customHeight="1" x14ac:dyDescent="0.2">
      <c r="A7945" s="1351" t="s">
        <v>12461</v>
      </c>
      <c r="B7945" s="1244" t="s">
        <v>12432</v>
      </c>
      <c r="C7945" s="1244" t="s">
        <v>12433</v>
      </c>
      <c r="D7945" s="1352">
        <v>279.45</v>
      </c>
    </row>
    <row r="7946" spans="1:4" s="977" customFormat="1" ht="18" customHeight="1" x14ac:dyDescent="0.2">
      <c r="A7946" s="1351" t="s">
        <v>12462</v>
      </c>
      <c r="B7946" s="1244" t="s">
        <v>12432</v>
      </c>
      <c r="C7946" s="1244" t="s">
        <v>12433</v>
      </c>
      <c r="D7946" s="1352">
        <v>279.45</v>
      </c>
    </row>
    <row r="7947" spans="1:4" s="977" customFormat="1" ht="18" customHeight="1" x14ac:dyDescent="0.2">
      <c r="A7947" s="1351" t="s">
        <v>12463</v>
      </c>
      <c r="B7947" s="1244" t="s">
        <v>12432</v>
      </c>
      <c r="C7947" s="1244" t="s">
        <v>12433</v>
      </c>
      <c r="D7947" s="1352">
        <v>279.45</v>
      </c>
    </row>
    <row r="7948" spans="1:4" s="977" customFormat="1" ht="18" customHeight="1" x14ac:dyDescent="0.2">
      <c r="A7948" s="1351" t="s">
        <v>12464</v>
      </c>
      <c r="B7948" s="1244" t="s">
        <v>12465</v>
      </c>
      <c r="C7948" s="1244" t="s">
        <v>12466</v>
      </c>
      <c r="D7948" s="1352">
        <v>1000</v>
      </c>
    </row>
    <row r="7949" spans="1:4" s="977" customFormat="1" ht="18" customHeight="1" x14ac:dyDescent="0.2">
      <c r="A7949" s="1351" t="s">
        <v>12467</v>
      </c>
      <c r="B7949" s="1244" t="s">
        <v>1356</v>
      </c>
      <c r="C7949" s="1244" t="s">
        <v>1357</v>
      </c>
      <c r="D7949" s="1352">
        <v>1</v>
      </c>
    </row>
    <row r="7950" spans="1:4" s="977" customFormat="1" ht="18" customHeight="1" x14ac:dyDescent="0.2">
      <c r="A7950" s="1351" t="s">
        <v>12468</v>
      </c>
      <c r="B7950" s="1244" t="s">
        <v>12465</v>
      </c>
      <c r="C7950" s="1244" t="s">
        <v>12466</v>
      </c>
      <c r="D7950" s="1352">
        <v>1000</v>
      </c>
    </row>
    <row r="7951" spans="1:4" s="977" customFormat="1" ht="18" customHeight="1" x14ac:dyDescent="0.2">
      <c r="A7951" s="1351" t="s">
        <v>12469</v>
      </c>
      <c r="B7951" s="1244" t="s">
        <v>1397</v>
      </c>
      <c r="C7951" s="1244" t="s">
        <v>1398</v>
      </c>
      <c r="D7951" s="1352">
        <v>2127.5</v>
      </c>
    </row>
    <row r="7952" spans="1:4" s="977" customFormat="1" ht="18" customHeight="1" x14ac:dyDescent="0.2">
      <c r="A7952" s="1351" t="s">
        <v>12470</v>
      </c>
      <c r="B7952" s="1244" t="s">
        <v>12465</v>
      </c>
      <c r="C7952" s="1244" t="s">
        <v>12466</v>
      </c>
      <c r="D7952" s="1352">
        <v>1000</v>
      </c>
    </row>
    <row r="7953" spans="1:4" s="977" customFormat="1" ht="18" customHeight="1" x14ac:dyDescent="0.2">
      <c r="A7953" s="1351" t="s">
        <v>12471</v>
      </c>
      <c r="B7953" s="1244" t="s">
        <v>12465</v>
      </c>
      <c r="C7953" s="1244" t="s">
        <v>12466</v>
      </c>
      <c r="D7953" s="1352">
        <v>1000</v>
      </c>
    </row>
    <row r="7954" spans="1:4" s="977" customFormat="1" ht="18" customHeight="1" x14ac:dyDescent="0.2">
      <c r="A7954" s="1351" t="s">
        <v>12472</v>
      </c>
      <c r="B7954" s="1244" t="s">
        <v>1356</v>
      </c>
      <c r="C7954" s="1244" t="s">
        <v>1357</v>
      </c>
      <c r="D7954" s="1352">
        <v>1</v>
      </c>
    </row>
    <row r="7955" spans="1:4" s="977" customFormat="1" ht="18" customHeight="1" x14ac:dyDescent="0.2">
      <c r="A7955" s="1351" t="s">
        <v>12473</v>
      </c>
      <c r="B7955" s="1244" t="s">
        <v>12474</v>
      </c>
      <c r="C7955" s="1244" t="s">
        <v>12475</v>
      </c>
      <c r="D7955" s="1352">
        <v>3858.58</v>
      </c>
    </row>
    <row r="7956" spans="1:4" s="977" customFormat="1" ht="18" customHeight="1" x14ac:dyDescent="0.2">
      <c r="A7956" s="1351" t="s">
        <v>12476</v>
      </c>
      <c r="B7956" s="1244" t="s">
        <v>12477</v>
      </c>
      <c r="C7956" s="1244" t="s">
        <v>12478</v>
      </c>
      <c r="D7956" s="1352">
        <v>2097.5300000000002</v>
      </c>
    </row>
    <row r="7957" spans="1:4" s="977" customFormat="1" ht="18" customHeight="1" x14ac:dyDescent="0.2">
      <c r="A7957" s="1351" t="s">
        <v>12479</v>
      </c>
      <c r="B7957" s="1244" t="s">
        <v>3143</v>
      </c>
      <c r="C7957" s="1244" t="s">
        <v>3144</v>
      </c>
      <c r="D7957" s="1352">
        <v>718.75</v>
      </c>
    </row>
    <row r="7958" spans="1:4" s="977" customFormat="1" ht="18" customHeight="1" x14ac:dyDescent="0.2">
      <c r="A7958" s="1351" t="s">
        <v>12480</v>
      </c>
      <c r="B7958" s="1244" t="s">
        <v>3143</v>
      </c>
      <c r="C7958" s="1244" t="s">
        <v>3144</v>
      </c>
      <c r="D7958" s="1352">
        <v>718.75</v>
      </c>
    </row>
    <row r="7959" spans="1:4" s="977" customFormat="1" ht="18" customHeight="1" x14ac:dyDescent="0.2">
      <c r="A7959" s="1351" t="s">
        <v>12481</v>
      </c>
      <c r="B7959" s="1244" t="s">
        <v>3143</v>
      </c>
      <c r="C7959" s="1244" t="s">
        <v>3144</v>
      </c>
      <c r="D7959" s="1352">
        <v>718.75</v>
      </c>
    </row>
    <row r="7960" spans="1:4" s="977" customFormat="1" ht="18" customHeight="1" x14ac:dyDescent="0.2">
      <c r="A7960" s="1351" t="s">
        <v>12482</v>
      </c>
      <c r="B7960" s="1244" t="s">
        <v>3143</v>
      </c>
      <c r="C7960" s="1244" t="s">
        <v>3144</v>
      </c>
      <c r="D7960" s="1352">
        <v>718.75</v>
      </c>
    </row>
    <row r="7961" spans="1:4" s="977" customFormat="1" ht="18" customHeight="1" x14ac:dyDescent="0.2">
      <c r="A7961" s="1351" t="s">
        <v>12483</v>
      </c>
      <c r="B7961" s="1244" t="s">
        <v>3143</v>
      </c>
      <c r="C7961" s="1244" t="s">
        <v>3144</v>
      </c>
      <c r="D7961" s="1352">
        <v>718.75</v>
      </c>
    </row>
    <row r="7962" spans="1:4" s="977" customFormat="1" ht="18" customHeight="1" x14ac:dyDescent="0.2">
      <c r="A7962" s="1351" t="s">
        <v>12484</v>
      </c>
      <c r="B7962" s="1244" t="s">
        <v>3143</v>
      </c>
      <c r="C7962" s="1244" t="s">
        <v>3144</v>
      </c>
      <c r="D7962" s="1352">
        <v>718.75</v>
      </c>
    </row>
    <row r="7963" spans="1:4" s="977" customFormat="1" ht="18" customHeight="1" x14ac:dyDescent="0.2">
      <c r="A7963" s="1351" t="s">
        <v>12485</v>
      </c>
      <c r="B7963" s="1244" t="s">
        <v>3143</v>
      </c>
      <c r="C7963" s="1244" t="s">
        <v>3144</v>
      </c>
      <c r="D7963" s="1352">
        <v>718.75</v>
      </c>
    </row>
    <row r="7964" spans="1:4" s="977" customFormat="1" ht="18" customHeight="1" x14ac:dyDescent="0.2">
      <c r="A7964" s="1351" t="s">
        <v>12486</v>
      </c>
      <c r="B7964" s="1244" t="s">
        <v>3143</v>
      </c>
      <c r="C7964" s="1244" t="s">
        <v>3144</v>
      </c>
      <c r="D7964" s="1352">
        <v>718.75</v>
      </c>
    </row>
    <row r="7965" spans="1:4" s="977" customFormat="1" ht="18" customHeight="1" x14ac:dyDescent="0.2">
      <c r="A7965" s="1351" t="s">
        <v>12487</v>
      </c>
      <c r="B7965" s="1244" t="s">
        <v>3143</v>
      </c>
      <c r="C7965" s="1244" t="s">
        <v>3144</v>
      </c>
      <c r="D7965" s="1352">
        <v>718.75</v>
      </c>
    </row>
    <row r="7966" spans="1:4" s="977" customFormat="1" ht="18" customHeight="1" x14ac:dyDescent="0.2">
      <c r="A7966" s="1351" t="s">
        <v>12488</v>
      </c>
      <c r="B7966" s="1244" t="s">
        <v>3143</v>
      </c>
      <c r="C7966" s="1244" t="s">
        <v>3144</v>
      </c>
      <c r="D7966" s="1352">
        <v>718.75</v>
      </c>
    </row>
    <row r="7967" spans="1:4" s="977" customFormat="1" ht="18" customHeight="1" x14ac:dyDescent="0.2">
      <c r="A7967" s="1351" t="s">
        <v>12489</v>
      </c>
      <c r="B7967" s="1244" t="s">
        <v>11952</v>
      </c>
      <c r="C7967" s="1244" t="s">
        <v>11953</v>
      </c>
      <c r="D7967" s="1352">
        <v>749</v>
      </c>
    </row>
    <row r="7968" spans="1:4" s="977" customFormat="1" ht="18" customHeight="1" x14ac:dyDescent="0.2">
      <c r="A7968" s="1351" t="s">
        <v>12490</v>
      </c>
      <c r="B7968" s="1244" t="s">
        <v>3143</v>
      </c>
      <c r="C7968" s="1244" t="s">
        <v>3144</v>
      </c>
      <c r="D7968" s="1352">
        <v>718.75</v>
      </c>
    </row>
    <row r="7969" spans="1:4" s="977" customFormat="1" ht="18" customHeight="1" x14ac:dyDescent="0.2">
      <c r="A7969" s="1351" t="s">
        <v>12491</v>
      </c>
      <c r="B7969" s="1244" t="s">
        <v>3143</v>
      </c>
      <c r="C7969" s="1244" t="s">
        <v>3144</v>
      </c>
      <c r="D7969" s="1352">
        <v>718.75</v>
      </c>
    </row>
    <row r="7970" spans="1:4" s="977" customFormat="1" ht="18" customHeight="1" x14ac:dyDescent="0.2">
      <c r="A7970" s="1351" t="s">
        <v>12492</v>
      </c>
      <c r="B7970" s="1244" t="s">
        <v>3143</v>
      </c>
      <c r="C7970" s="1244" t="s">
        <v>3144</v>
      </c>
      <c r="D7970" s="1352">
        <v>718.75</v>
      </c>
    </row>
    <row r="7971" spans="1:4" s="977" customFormat="1" ht="18" customHeight="1" x14ac:dyDescent="0.2">
      <c r="A7971" s="1351" t="s">
        <v>12493</v>
      </c>
      <c r="B7971" s="1244" t="s">
        <v>3143</v>
      </c>
      <c r="C7971" s="1244" t="s">
        <v>3144</v>
      </c>
      <c r="D7971" s="1352">
        <v>718.75</v>
      </c>
    </row>
    <row r="7972" spans="1:4" s="977" customFormat="1" ht="18" customHeight="1" x14ac:dyDescent="0.2">
      <c r="A7972" s="1351" t="s">
        <v>12494</v>
      </c>
      <c r="B7972" s="1244" t="s">
        <v>3143</v>
      </c>
      <c r="C7972" s="1244" t="s">
        <v>3144</v>
      </c>
      <c r="D7972" s="1352">
        <v>718.75</v>
      </c>
    </row>
    <row r="7973" spans="1:4" s="977" customFormat="1" ht="18" customHeight="1" x14ac:dyDescent="0.2">
      <c r="A7973" s="1351" t="s">
        <v>12495</v>
      </c>
      <c r="B7973" s="1244" t="s">
        <v>3143</v>
      </c>
      <c r="C7973" s="1244" t="s">
        <v>3144</v>
      </c>
      <c r="D7973" s="1352">
        <v>718.75</v>
      </c>
    </row>
    <row r="7974" spans="1:4" s="977" customFormat="1" ht="18" customHeight="1" x14ac:dyDescent="0.2">
      <c r="A7974" s="1351" t="s">
        <v>12496</v>
      </c>
      <c r="B7974" s="1244" t="s">
        <v>3143</v>
      </c>
      <c r="C7974" s="1244" t="s">
        <v>3144</v>
      </c>
      <c r="D7974" s="1352">
        <v>718.75</v>
      </c>
    </row>
    <row r="7975" spans="1:4" s="977" customFormat="1" ht="18" customHeight="1" x14ac:dyDescent="0.2">
      <c r="A7975" s="1351" t="s">
        <v>12497</v>
      </c>
      <c r="B7975" s="1244" t="s">
        <v>3143</v>
      </c>
      <c r="C7975" s="1244" t="s">
        <v>3144</v>
      </c>
      <c r="D7975" s="1352">
        <v>718.75</v>
      </c>
    </row>
    <row r="7976" spans="1:4" s="977" customFormat="1" ht="18" customHeight="1" x14ac:dyDescent="0.2">
      <c r="A7976" s="1351" t="s">
        <v>12498</v>
      </c>
      <c r="B7976" s="1244" t="s">
        <v>3143</v>
      </c>
      <c r="C7976" s="1244" t="s">
        <v>3144</v>
      </c>
      <c r="D7976" s="1352">
        <v>718.75</v>
      </c>
    </row>
    <row r="7977" spans="1:4" s="977" customFormat="1" ht="18" customHeight="1" x14ac:dyDescent="0.2">
      <c r="A7977" s="1351" t="s">
        <v>12499</v>
      </c>
      <c r="B7977" s="1244" t="s">
        <v>3143</v>
      </c>
      <c r="C7977" s="1244" t="s">
        <v>3144</v>
      </c>
      <c r="D7977" s="1352">
        <v>718.75</v>
      </c>
    </row>
    <row r="7978" spans="1:4" s="977" customFormat="1" ht="18" customHeight="1" x14ac:dyDescent="0.2">
      <c r="A7978" s="1351" t="s">
        <v>12500</v>
      </c>
      <c r="B7978" s="1244" t="s">
        <v>1410</v>
      </c>
      <c r="C7978" s="1244" t="s">
        <v>1411</v>
      </c>
      <c r="D7978" s="1352">
        <v>718.75</v>
      </c>
    </row>
    <row r="7979" spans="1:4" s="977" customFormat="1" ht="18" customHeight="1" x14ac:dyDescent="0.2">
      <c r="A7979" s="1351" t="s">
        <v>12501</v>
      </c>
      <c r="B7979" s="1244" t="s">
        <v>3143</v>
      </c>
      <c r="C7979" s="1244" t="s">
        <v>3144</v>
      </c>
      <c r="D7979" s="1352">
        <v>718.75</v>
      </c>
    </row>
    <row r="7980" spans="1:4" s="977" customFormat="1" ht="18" customHeight="1" x14ac:dyDescent="0.2">
      <c r="A7980" s="1351" t="s">
        <v>12502</v>
      </c>
      <c r="B7980" s="1244" t="s">
        <v>3143</v>
      </c>
      <c r="C7980" s="1244" t="s">
        <v>3144</v>
      </c>
      <c r="D7980" s="1352">
        <v>718.75</v>
      </c>
    </row>
    <row r="7981" spans="1:4" s="977" customFormat="1" ht="18" customHeight="1" x14ac:dyDescent="0.2">
      <c r="A7981" s="1351" t="s">
        <v>12503</v>
      </c>
      <c r="B7981" s="1244" t="s">
        <v>3143</v>
      </c>
      <c r="C7981" s="1244" t="s">
        <v>3144</v>
      </c>
      <c r="D7981" s="1352">
        <v>718.75</v>
      </c>
    </row>
    <row r="7982" spans="1:4" s="977" customFormat="1" ht="18" customHeight="1" x14ac:dyDescent="0.2">
      <c r="A7982" s="1351" t="s">
        <v>12504</v>
      </c>
      <c r="B7982" s="1244" t="s">
        <v>1683</v>
      </c>
      <c r="C7982" s="1244" t="s">
        <v>1411</v>
      </c>
      <c r="D7982" s="1352">
        <v>1414.5</v>
      </c>
    </row>
    <row r="7983" spans="1:4" s="977" customFormat="1" ht="18" customHeight="1" x14ac:dyDescent="0.2">
      <c r="A7983" s="1351" t="s">
        <v>12505</v>
      </c>
      <c r="B7983" s="1244" t="s">
        <v>2313</v>
      </c>
      <c r="C7983" s="1244" t="s">
        <v>2314</v>
      </c>
      <c r="D7983" s="1352">
        <v>697.59</v>
      </c>
    </row>
    <row r="7984" spans="1:4" s="977" customFormat="1" ht="18" customHeight="1" x14ac:dyDescent="0.2">
      <c r="A7984" s="1351" t="s">
        <v>12506</v>
      </c>
      <c r="B7984" s="1244" t="s">
        <v>5643</v>
      </c>
      <c r="C7984" s="1244" t="s">
        <v>5644</v>
      </c>
      <c r="D7984" s="1352">
        <v>8037.5</v>
      </c>
    </row>
    <row r="7985" spans="1:4" s="977" customFormat="1" ht="18" customHeight="1" x14ac:dyDescent="0.2">
      <c r="A7985" s="1351" t="s">
        <v>12507</v>
      </c>
      <c r="B7985" s="1244" t="s">
        <v>5589</v>
      </c>
      <c r="C7985" s="1244" t="s">
        <v>5590</v>
      </c>
      <c r="D7985" s="1352">
        <v>1</v>
      </c>
    </row>
    <row r="7986" spans="1:4" s="977" customFormat="1" ht="18" customHeight="1" x14ac:dyDescent="0.2">
      <c r="A7986" s="1351" t="s">
        <v>12508</v>
      </c>
      <c r="B7986" s="1244" t="s">
        <v>2785</v>
      </c>
      <c r="C7986" s="1244" t="s">
        <v>12509</v>
      </c>
      <c r="D7986" s="1352">
        <v>15559.84</v>
      </c>
    </row>
    <row r="7987" spans="1:4" s="977" customFormat="1" ht="18" customHeight="1" x14ac:dyDescent="0.2">
      <c r="A7987" s="1351" t="s">
        <v>12510</v>
      </c>
      <c r="B7987" s="1244" t="s">
        <v>2313</v>
      </c>
      <c r="C7987" s="1244" t="s">
        <v>2314</v>
      </c>
      <c r="D7987" s="1352">
        <v>697.59</v>
      </c>
    </row>
    <row r="7988" spans="1:4" s="977" customFormat="1" ht="18" customHeight="1" x14ac:dyDescent="0.2">
      <c r="A7988" s="1351" t="s">
        <v>12511</v>
      </c>
      <c r="B7988" s="1244" t="s">
        <v>1410</v>
      </c>
      <c r="C7988" s="1244" t="s">
        <v>1411</v>
      </c>
      <c r="D7988" s="1352">
        <v>1279</v>
      </c>
    </row>
    <row r="7989" spans="1:4" s="977" customFormat="1" ht="18" customHeight="1" x14ac:dyDescent="0.2">
      <c r="A7989" s="1351" t="s">
        <v>12512</v>
      </c>
      <c r="B7989" s="1244" t="s">
        <v>5643</v>
      </c>
      <c r="C7989" s="1244" t="s">
        <v>5644</v>
      </c>
      <c r="D7989" s="1352">
        <v>8037.5</v>
      </c>
    </row>
    <row r="7990" spans="1:4" s="977" customFormat="1" ht="18" customHeight="1" x14ac:dyDescent="0.2">
      <c r="A7990" s="1351" t="s">
        <v>12513</v>
      </c>
      <c r="B7990" s="1244" t="s">
        <v>5643</v>
      </c>
      <c r="C7990" s="1244" t="s">
        <v>5644</v>
      </c>
      <c r="D7990" s="1352">
        <v>8037.5</v>
      </c>
    </row>
    <row r="7991" spans="1:4" s="977" customFormat="1" ht="18" customHeight="1" x14ac:dyDescent="0.2">
      <c r="A7991" s="1351" t="s">
        <v>12514</v>
      </c>
      <c r="B7991" s="1244" t="s">
        <v>2042</v>
      </c>
      <c r="C7991" s="1244" t="s">
        <v>2043</v>
      </c>
      <c r="D7991" s="1352">
        <v>530.20000000000005</v>
      </c>
    </row>
    <row r="7992" spans="1:4" s="977" customFormat="1" ht="18" customHeight="1" x14ac:dyDescent="0.2">
      <c r="A7992" s="1351" t="s">
        <v>12515</v>
      </c>
      <c r="B7992" s="1244" t="s">
        <v>2313</v>
      </c>
      <c r="C7992" s="1244" t="s">
        <v>2314</v>
      </c>
      <c r="D7992" s="1352">
        <v>697.59</v>
      </c>
    </row>
    <row r="7993" spans="1:4" s="977" customFormat="1" ht="18" customHeight="1" x14ac:dyDescent="0.2">
      <c r="A7993" s="1351" t="s">
        <v>12516</v>
      </c>
      <c r="B7993" s="1244" t="s">
        <v>2313</v>
      </c>
      <c r="C7993" s="1244" t="s">
        <v>2314</v>
      </c>
      <c r="D7993" s="1352">
        <v>1429.33</v>
      </c>
    </row>
    <row r="7994" spans="1:4" s="977" customFormat="1" ht="18" customHeight="1" x14ac:dyDescent="0.2">
      <c r="A7994" s="1351" t="s">
        <v>12517</v>
      </c>
      <c r="B7994" s="1244" t="s">
        <v>2313</v>
      </c>
      <c r="C7994" s="1244" t="s">
        <v>2314</v>
      </c>
      <c r="D7994" s="1352">
        <v>697.59</v>
      </c>
    </row>
    <row r="7995" spans="1:4" s="977" customFormat="1" ht="18" customHeight="1" x14ac:dyDescent="0.2">
      <c r="A7995" s="1351" t="s">
        <v>12518</v>
      </c>
      <c r="B7995" s="1244" t="s">
        <v>2313</v>
      </c>
      <c r="C7995" s="1244" t="s">
        <v>2314</v>
      </c>
      <c r="D7995" s="1352">
        <v>1693.16</v>
      </c>
    </row>
    <row r="7996" spans="1:4" s="977" customFormat="1" ht="18" customHeight="1" x14ac:dyDescent="0.2">
      <c r="A7996" s="1351" t="s">
        <v>12519</v>
      </c>
      <c r="B7996" s="1244" t="s">
        <v>12520</v>
      </c>
      <c r="C7996" s="1244" t="s">
        <v>12521</v>
      </c>
      <c r="D7996" s="1352">
        <v>2047</v>
      </c>
    </row>
    <row r="7997" spans="1:4" s="977" customFormat="1" ht="18" customHeight="1" x14ac:dyDescent="0.2">
      <c r="A7997" s="1351" t="s">
        <v>12522</v>
      </c>
      <c r="B7997" s="1244" t="s">
        <v>6534</v>
      </c>
      <c r="C7997" s="1244" t="s">
        <v>6535</v>
      </c>
      <c r="D7997" s="1352">
        <v>1414.5</v>
      </c>
    </row>
    <row r="7998" spans="1:4" s="977" customFormat="1" ht="18" customHeight="1" x14ac:dyDescent="0.2">
      <c r="A7998" s="1351" t="s">
        <v>12523</v>
      </c>
      <c r="B7998" s="1244" t="s">
        <v>2472</v>
      </c>
      <c r="C7998" s="1244" t="s">
        <v>2473</v>
      </c>
      <c r="D7998" s="1352">
        <v>1552.5</v>
      </c>
    </row>
    <row r="7999" spans="1:4" s="977" customFormat="1" ht="18" customHeight="1" x14ac:dyDescent="0.2">
      <c r="A7999" s="1351" t="s">
        <v>12524</v>
      </c>
      <c r="B7999" s="1244" t="s">
        <v>3210</v>
      </c>
      <c r="C7999" s="1244" t="s">
        <v>3211</v>
      </c>
      <c r="D7999" s="1352">
        <v>1.1499999999999999</v>
      </c>
    </row>
    <row r="8000" spans="1:4" s="977" customFormat="1" ht="18" customHeight="1" x14ac:dyDescent="0.2">
      <c r="A8000" s="1351" t="s">
        <v>12525</v>
      </c>
      <c r="B8000" s="1244" t="s">
        <v>3210</v>
      </c>
      <c r="C8000" s="1244" t="s">
        <v>3211</v>
      </c>
      <c r="D8000" s="1352">
        <v>1533.87</v>
      </c>
    </row>
    <row r="8001" spans="1:4" s="977" customFormat="1" ht="18" customHeight="1" x14ac:dyDescent="0.2">
      <c r="A8001" s="1351" t="s">
        <v>12526</v>
      </c>
      <c r="B8001" s="1244" t="s">
        <v>1410</v>
      </c>
      <c r="C8001" s="1244" t="s">
        <v>1411</v>
      </c>
      <c r="D8001" s="1352">
        <v>1279</v>
      </c>
    </row>
    <row r="8002" spans="1:4" s="977" customFormat="1" ht="18" customHeight="1" x14ac:dyDescent="0.2">
      <c r="A8002" s="1351" t="s">
        <v>12527</v>
      </c>
      <c r="B8002" s="1244" t="s">
        <v>12528</v>
      </c>
      <c r="C8002" s="1244" t="s">
        <v>12529</v>
      </c>
      <c r="D8002" s="1352">
        <v>35582.769999999997</v>
      </c>
    </row>
    <row r="8003" spans="1:4" s="977" customFormat="1" ht="18" customHeight="1" x14ac:dyDescent="0.2">
      <c r="A8003" s="1351" t="s">
        <v>12530</v>
      </c>
      <c r="B8003" s="1244" t="s">
        <v>7117</v>
      </c>
      <c r="C8003" s="1244" t="s">
        <v>7124</v>
      </c>
      <c r="D8003" s="1352">
        <v>713</v>
      </c>
    </row>
    <row r="8004" spans="1:4" s="977" customFormat="1" ht="18" customHeight="1" x14ac:dyDescent="0.2">
      <c r="A8004" s="1351" t="s">
        <v>12531</v>
      </c>
      <c r="B8004" s="1244" t="s">
        <v>11832</v>
      </c>
      <c r="C8004" s="1244" t="s">
        <v>11833</v>
      </c>
      <c r="D8004" s="1352">
        <v>3907.7</v>
      </c>
    </row>
    <row r="8005" spans="1:4" s="977" customFormat="1" ht="18" customHeight="1" x14ac:dyDescent="0.2">
      <c r="A8005" s="1351" t="s">
        <v>12532</v>
      </c>
      <c r="B8005" s="1244" t="s">
        <v>11832</v>
      </c>
      <c r="C8005" s="1244" t="s">
        <v>11833</v>
      </c>
      <c r="D8005" s="1352">
        <v>3907.7</v>
      </c>
    </row>
    <row r="8006" spans="1:4" s="977" customFormat="1" ht="18" customHeight="1" x14ac:dyDescent="0.2">
      <c r="A8006" s="1351" t="s">
        <v>12533</v>
      </c>
      <c r="B8006" s="1244" t="s">
        <v>2873</v>
      </c>
      <c r="C8006" s="1244" t="s">
        <v>2874</v>
      </c>
      <c r="D8006" s="1352">
        <v>2216.9699999999998</v>
      </c>
    </row>
    <row r="8007" spans="1:4" s="977" customFormat="1" ht="18" customHeight="1" x14ac:dyDescent="0.2">
      <c r="A8007" s="1351" t="s">
        <v>12534</v>
      </c>
      <c r="B8007" s="1244" t="s">
        <v>11832</v>
      </c>
      <c r="C8007" s="1244" t="s">
        <v>11833</v>
      </c>
      <c r="D8007" s="1352">
        <v>3907.7</v>
      </c>
    </row>
    <row r="8008" spans="1:4" s="977" customFormat="1" ht="18" customHeight="1" x14ac:dyDescent="0.2">
      <c r="A8008" s="1351" t="s">
        <v>12535</v>
      </c>
      <c r="B8008" s="1244" t="s">
        <v>12536</v>
      </c>
      <c r="C8008" s="1244" t="s">
        <v>12537</v>
      </c>
      <c r="D8008" s="1352">
        <v>931.5</v>
      </c>
    </row>
    <row r="8009" spans="1:4" s="977" customFormat="1" ht="18" customHeight="1" x14ac:dyDescent="0.2">
      <c r="A8009" s="1351" t="s">
        <v>12538</v>
      </c>
      <c r="B8009" s="1244" t="s">
        <v>4288</v>
      </c>
      <c r="C8009" s="1244" t="s">
        <v>4289</v>
      </c>
      <c r="D8009" s="1352">
        <v>914.25</v>
      </c>
    </row>
    <row r="8010" spans="1:4" s="977" customFormat="1" ht="18" customHeight="1" x14ac:dyDescent="0.2">
      <c r="A8010" s="1351" t="s">
        <v>12539</v>
      </c>
      <c r="B8010" s="1244" t="s">
        <v>12540</v>
      </c>
      <c r="C8010" s="1244" t="s">
        <v>12541</v>
      </c>
      <c r="D8010" s="1352">
        <v>1788.05</v>
      </c>
    </row>
    <row r="8011" spans="1:4" s="977" customFormat="1" ht="18" customHeight="1" x14ac:dyDescent="0.2">
      <c r="A8011" s="1351" t="s">
        <v>12542</v>
      </c>
      <c r="B8011" s="1244" t="s">
        <v>12543</v>
      </c>
      <c r="C8011" s="1244" t="s">
        <v>12544</v>
      </c>
      <c r="D8011" s="1352">
        <v>10239.02</v>
      </c>
    </row>
    <row r="8012" spans="1:4" s="977" customFormat="1" ht="18" customHeight="1" x14ac:dyDescent="0.2">
      <c r="A8012" s="1351" t="s">
        <v>12545</v>
      </c>
      <c r="B8012" s="1244" t="s">
        <v>12546</v>
      </c>
      <c r="C8012" s="1244" t="s">
        <v>12547</v>
      </c>
      <c r="D8012" s="1352">
        <v>4857.0600000000004</v>
      </c>
    </row>
    <row r="8013" spans="1:4" s="977" customFormat="1" ht="18" customHeight="1" x14ac:dyDescent="0.2">
      <c r="A8013" s="1351" t="s">
        <v>12548</v>
      </c>
      <c r="B8013" s="1244" t="s">
        <v>12549</v>
      </c>
      <c r="C8013" s="1244" t="s">
        <v>12550</v>
      </c>
      <c r="D8013" s="1352">
        <v>2346</v>
      </c>
    </row>
    <row r="8014" spans="1:4" s="977" customFormat="1" ht="18" customHeight="1" x14ac:dyDescent="0.2">
      <c r="A8014" s="1351" t="s">
        <v>12551</v>
      </c>
      <c r="B8014" s="1244" t="s">
        <v>12549</v>
      </c>
      <c r="C8014" s="1244" t="s">
        <v>12550</v>
      </c>
      <c r="D8014" s="1352">
        <v>2346</v>
      </c>
    </row>
    <row r="8015" spans="1:4" s="977" customFormat="1" ht="18" customHeight="1" x14ac:dyDescent="0.2">
      <c r="A8015" s="1351" t="s">
        <v>12552</v>
      </c>
      <c r="B8015" s="1244" t="s">
        <v>12549</v>
      </c>
      <c r="C8015" s="1244" t="s">
        <v>12550</v>
      </c>
      <c r="D8015" s="1352">
        <v>2346</v>
      </c>
    </row>
    <row r="8016" spans="1:4" s="977" customFormat="1" ht="18" customHeight="1" x14ac:dyDescent="0.2">
      <c r="A8016" s="1351" t="s">
        <v>12553</v>
      </c>
      <c r="B8016" s="1244" t="s">
        <v>12549</v>
      </c>
      <c r="C8016" s="1244" t="s">
        <v>12550</v>
      </c>
      <c r="D8016" s="1352">
        <v>2346</v>
      </c>
    </row>
    <row r="8017" spans="1:4" s="977" customFormat="1" ht="18" customHeight="1" x14ac:dyDescent="0.2">
      <c r="A8017" s="1351" t="s">
        <v>12554</v>
      </c>
      <c r="B8017" s="1244" t="s">
        <v>11952</v>
      </c>
      <c r="C8017" s="1244" t="s">
        <v>11953</v>
      </c>
      <c r="D8017" s="1352">
        <v>749</v>
      </c>
    </row>
    <row r="8018" spans="1:4" s="977" customFormat="1" ht="18" customHeight="1" x14ac:dyDescent="0.2">
      <c r="A8018" s="1351" t="s">
        <v>12555</v>
      </c>
      <c r="B8018" s="1244" t="s">
        <v>12549</v>
      </c>
      <c r="C8018" s="1244" t="s">
        <v>12550</v>
      </c>
      <c r="D8018" s="1352">
        <v>2346</v>
      </c>
    </row>
    <row r="8019" spans="1:4" s="977" customFormat="1" ht="18" customHeight="1" x14ac:dyDescent="0.2">
      <c r="A8019" s="1351" t="s">
        <v>12556</v>
      </c>
      <c r="B8019" s="1244" t="s">
        <v>12549</v>
      </c>
      <c r="C8019" s="1244" t="s">
        <v>12550</v>
      </c>
      <c r="D8019" s="1352">
        <v>2346</v>
      </c>
    </row>
    <row r="8020" spans="1:4" s="977" customFormat="1" ht="18" customHeight="1" x14ac:dyDescent="0.2">
      <c r="A8020" s="1351" t="s">
        <v>12557</v>
      </c>
      <c r="B8020" s="1244" t="s">
        <v>12549</v>
      </c>
      <c r="C8020" s="1244" t="s">
        <v>12550</v>
      </c>
      <c r="D8020" s="1352">
        <v>2346</v>
      </c>
    </row>
    <row r="8021" spans="1:4" s="977" customFormat="1" ht="18" customHeight="1" x14ac:dyDescent="0.2">
      <c r="A8021" s="1351" t="s">
        <v>12558</v>
      </c>
      <c r="B8021" s="1244" t="s">
        <v>12549</v>
      </c>
      <c r="C8021" s="1244" t="s">
        <v>12550</v>
      </c>
      <c r="D8021" s="1352">
        <v>2346</v>
      </c>
    </row>
    <row r="8022" spans="1:4" s="977" customFormat="1" ht="18" customHeight="1" x14ac:dyDescent="0.2">
      <c r="A8022" s="1351" t="s">
        <v>12559</v>
      </c>
      <c r="B8022" s="1244" t="s">
        <v>12549</v>
      </c>
      <c r="C8022" s="1244" t="s">
        <v>12550</v>
      </c>
      <c r="D8022" s="1352">
        <v>2346</v>
      </c>
    </row>
    <row r="8023" spans="1:4" s="977" customFormat="1" ht="18" customHeight="1" x14ac:dyDescent="0.2">
      <c r="A8023" s="1351" t="s">
        <v>12560</v>
      </c>
      <c r="B8023" s="1244" t="s">
        <v>12549</v>
      </c>
      <c r="C8023" s="1244" t="s">
        <v>12550</v>
      </c>
      <c r="D8023" s="1352">
        <v>2346</v>
      </c>
    </row>
    <row r="8024" spans="1:4" s="977" customFormat="1" ht="18" customHeight="1" x14ac:dyDescent="0.2">
      <c r="A8024" s="1351" t="s">
        <v>12561</v>
      </c>
      <c r="B8024" s="1244" t="s">
        <v>12549</v>
      </c>
      <c r="C8024" s="1244" t="s">
        <v>12550</v>
      </c>
      <c r="D8024" s="1352">
        <v>2346</v>
      </c>
    </row>
    <row r="8025" spans="1:4" s="977" customFormat="1" ht="18" customHeight="1" x14ac:dyDescent="0.2">
      <c r="A8025" s="1351" t="s">
        <v>12562</v>
      </c>
      <c r="B8025" s="1244" t="s">
        <v>12549</v>
      </c>
      <c r="C8025" s="1244" t="s">
        <v>12550</v>
      </c>
      <c r="D8025" s="1352">
        <v>2346</v>
      </c>
    </row>
    <row r="8026" spans="1:4" s="977" customFormat="1" ht="18" customHeight="1" x14ac:dyDescent="0.2">
      <c r="A8026" s="1351" t="s">
        <v>12563</v>
      </c>
      <c r="B8026" s="1244" t="s">
        <v>12549</v>
      </c>
      <c r="C8026" s="1244" t="s">
        <v>12550</v>
      </c>
      <c r="D8026" s="1352">
        <v>2346</v>
      </c>
    </row>
    <row r="8027" spans="1:4" s="977" customFormat="1" ht="18" customHeight="1" x14ac:dyDescent="0.2">
      <c r="A8027" s="1351" t="s">
        <v>12564</v>
      </c>
      <c r="B8027" s="1244" t="s">
        <v>2424</v>
      </c>
      <c r="C8027" s="1244" t="s">
        <v>2425</v>
      </c>
      <c r="D8027" s="1352">
        <v>1425.48</v>
      </c>
    </row>
    <row r="8028" spans="1:4" s="977" customFormat="1" ht="18" customHeight="1" x14ac:dyDescent="0.2">
      <c r="A8028" s="1351" t="s">
        <v>12565</v>
      </c>
      <c r="B8028" s="1244" t="s">
        <v>11960</v>
      </c>
      <c r="C8028" s="1244" t="s">
        <v>11961</v>
      </c>
      <c r="D8028" s="1352">
        <v>19664</v>
      </c>
    </row>
    <row r="8029" spans="1:4" s="977" customFormat="1" ht="18" customHeight="1" x14ac:dyDescent="0.2">
      <c r="A8029" s="1351" t="s">
        <v>12566</v>
      </c>
      <c r="B8029" s="1244" t="s">
        <v>1353</v>
      </c>
      <c r="C8029" s="1244" t="s">
        <v>1354</v>
      </c>
      <c r="D8029" s="1352">
        <v>1</v>
      </c>
    </row>
    <row r="8030" spans="1:4" s="977" customFormat="1" ht="18" customHeight="1" x14ac:dyDescent="0.2">
      <c r="A8030" s="1351" t="s">
        <v>12567</v>
      </c>
      <c r="B8030" s="1244" t="s">
        <v>12568</v>
      </c>
      <c r="C8030" s="1244" t="s">
        <v>12569</v>
      </c>
      <c r="D8030" s="1352">
        <v>345</v>
      </c>
    </row>
    <row r="8031" spans="1:4" s="977" customFormat="1" ht="18" customHeight="1" x14ac:dyDescent="0.2">
      <c r="A8031" s="1351" t="s">
        <v>12570</v>
      </c>
      <c r="B8031" s="1244" t="s">
        <v>12571</v>
      </c>
      <c r="C8031" s="1244" t="s">
        <v>12572</v>
      </c>
      <c r="D8031" s="1352">
        <v>15281.02</v>
      </c>
    </row>
    <row r="8032" spans="1:4" s="977" customFormat="1" ht="18" customHeight="1" x14ac:dyDescent="0.2">
      <c r="A8032" s="1351" t="s">
        <v>12573</v>
      </c>
      <c r="B8032" s="1244" t="s">
        <v>2853</v>
      </c>
      <c r="C8032" s="1244" t="s">
        <v>2854</v>
      </c>
      <c r="D8032" s="1352">
        <v>5287.7</v>
      </c>
    </row>
    <row r="8033" spans="1:4" s="977" customFormat="1" ht="18" customHeight="1" x14ac:dyDescent="0.2">
      <c r="A8033" s="1351" t="s">
        <v>12574</v>
      </c>
      <c r="B8033" s="1244" t="s">
        <v>1964</v>
      </c>
      <c r="C8033" s="1244" t="s">
        <v>1965</v>
      </c>
      <c r="D8033" s="1352">
        <v>747.5</v>
      </c>
    </row>
    <row r="8034" spans="1:4" s="977" customFormat="1" ht="18" customHeight="1" x14ac:dyDescent="0.2">
      <c r="A8034" s="1351" t="s">
        <v>12575</v>
      </c>
      <c r="B8034" s="1244" t="s">
        <v>1964</v>
      </c>
      <c r="C8034" s="1244" t="s">
        <v>1965</v>
      </c>
      <c r="D8034" s="1352">
        <v>590.64</v>
      </c>
    </row>
    <row r="8035" spans="1:4" s="977" customFormat="1" ht="18" customHeight="1" x14ac:dyDescent="0.2">
      <c r="A8035" s="1351" t="s">
        <v>12576</v>
      </c>
      <c r="B8035" s="1244" t="s">
        <v>12197</v>
      </c>
      <c r="C8035" s="1244" t="s">
        <v>12198</v>
      </c>
      <c r="D8035" s="1352">
        <v>1127</v>
      </c>
    </row>
    <row r="8036" spans="1:4" s="977" customFormat="1" ht="18" customHeight="1" x14ac:dyDescent="0.2">
      <c r="A8036" s="1351" t="s">
        <v>12577</v>
      </c>
      <c r="B8036" s="1244" t="s">
        <v>1356</v>
      </c>
      <c r="C8036" s="1244" t="s">
        <v>1357</v>
      </c>
      <c r="D8036" s="1352">
        <v>1</v>
      </c>
    </row>
    <row r="8037" spans="1:4" s="977" customFormat="1" ht="18" customHeight="1" x14ac:dyDescent="0.2">
      <c r="A8037" s="1351" t="s">
        <v>12578</v>
      </c>
      <c r="B8037" s="1244" t="s">
        <v>2466</v>
      </c>
      <c r="C8037" s="1244" t="s">
        <v>2467</v>
      </c>
      <c r="D8037" s="1352">
        <v>1949.25</v>
      </c>
    </row>
    <row r="8038" spans="1:4" s="977" customFormat="1" ht="18" customHeight="1" x14ac:dyDescent="0.2">
      <c r="A8038" s="1351" t="s">
        <v>12579</v>
      </c>
      <c r="B8038" s="1244" t="s">
        <v>2313</v>
      </c>
      <c r="C8038" s="1244" t="s">
        <v>2314</v>
      </c>
      <c r="D8038" s="1352">
        <v>667</v>
      </c>
    </row>
    <row r="8039" spans="1:4" s="977" customFormat="1" ht="18" customHeight="1" x14ac:dyDescent="0.2">
      <c r="A8039" s="1351" t="s">
        <v>12580</v>
      </c>
      <c r="B8039" s="1244" t="s">
        <v>2873</v>
      </c>
      <c r="C8039" s="1244" t="s">
        <v>2874</v>
      </c>
      <c r="D8039" s="1352">
        <v>2216.9699999999998</v>
      </c>
    </row>
    <row r="8040" spans="1:4" s="977" customFormat="1" ht="18" customHeight="1" x14ac:dyDescent="0.2">
      <c r="A8040" s="1351" t="s">
        <v>12581</v>
      </c>
      <c r="B8040" s="1244" t="s">
        <v>4288</v>
      </c>
      <c r="C8040" s="1244" t="s">
        <v>4289</v>
      </c>
      <c r="D8040" s="1352">
        <v>914.25</v>
      </c>
    </row>
    <row r="8041" spans="1:4" s="977" customFormat="1" ht="18" customHeight="1" x14ac:dyDescent="0.2">
      <c r="A8041" s="1351" t="s">
        <v>12582</v>
      </c>
      <c r="B8041" s="1244" t="s">
        <v>5983</v>
      </c>
      <c r="C8041" s="1244" t="s">
        <v>5984</v>
      </c>
      <c r="D8041" s="1352">
        <v>2530</v>
      </c>
    </row>
    <row r="8042" spans="1:4" s="977" customFormat="1" ht="18" customHeight="1" x14ac:dyDescent="0.2">
      <c r="A8042" s="1351" t="s">
        <v>12583</v>
      </c>
      <c r="B8042" s="1244" t="s">
        <v>12403</v>
      </c>
      <c r="C8042" s="1244" t="s">
        <v>12404</v>
      </c>
      <c r="D8042" s="1352">
        <v>1527.2</v>
      </c>
    </row>
    <row r="8043" spans="1:4" s="977" customFormat="1" ht="18" customHeight="1" x14ac:dyDescent="0.2">
      <c r="A8043" s="1351" t="s">
        <v>12584</v>
      </c>
      <c r="B8043" s="1244" t="s">
        <v>5456</v>
      </c>
      <c r="C8043" s="1244" t="s">
        <v>5457</v>
      </c>
      <c r="D8043" s="1352">
        <v>2748.5</v>
      </c>
    </row>
    <row r="8044" spans="1:4" s="977" customFormat="1" ht="18" customHeight="1" x14ac:dyDescent="0.2">
      <c r="A8044" s="1351" t="s">
        <v>12585</v>
      </c>
      <c r="B8044" s="1244" t="s">
        <v>3508</v>
      </c>
      <c r="C8044" s="1244" t="s">
        <v>3509</v>
      </c>
      <c r="D8044" s="1352">
        <v>1849.55</v>
      </c>
    </row>
    <row r="8045" spans="1:4" s="977" customFormat="1" ht="18" customHeight="1" x14ac:dyDescent="0.2">
      <c r="A8045" s="1351" t="s">
        <v>12586</v>
      </c>
      <c r="B8045" s="1244" t="s">
        <v>4667</v>
      </c>
      <c r="C8045" s="1244" t="s">
        <v>4668</v>
      </c>
      <c r="D8045" s="1352">
        <v>621</v>
      </c>
    </row>
    <row r="8046" spans="1:4" s="977" customFormat="1" ht="18" customHeight="1" x14ac:dyDescent="0.2">
      <c r="A8046" s="1351" t="s">
        <v>12587</v>
      </c>
      <c r="B8046" s="1244" t="s">
        <v>1410</v>
      </c>
      <c r="C8046" s="1244" t="s">
        <v>1411</v>
      </c>
      <c r="D8046" s="1352">
        <v>718.75</v>
      </c>
    </row>
    <row r="8047" spans="1:4" s="977" customFormat="1" ht="18" customHeight="1" x14ac:dyDescent="0.2">
      <c r="A8047" s="1351" t="s">
        <v>12588</v>
      </c>
      <c r="B8047" s="1244" t="s">
        <v>7655</v>
      </c>
      <c r="C8047" s="1244" t="s">
        <v>7371</v>
      </c>
      <c r="D8047" s="1352">
        <v>4643.7</v>
      </c>
    </row>
    <row r="8048" spans="1:4" s="977" customFormat="1" ht="18" customHeight="1" x14ac:dyDescent="0.2">
      <c r="A8048" s="1351" t="s">
        <v>12589</v>
      </c>
      <c r="B8048" s="1244" t="s">
        <v>1288</v>
      </c>
      <c r="C8048" s="1244" t="s">
        <v>1289</v>
      </c>
      <c r="D8048" s="1352">
        <v>2666.93</v>
      </c>
    </row>
    <row r="8049" spans="1:4" s="977" customFormat="1" ht="18" customHeight="1" x14ac:dyDescent="0.2">
      <c r="A8049" s="1351" t="s">
        <v>12590</v>
      </c>
      <c r="B8049" s="1244" t="s">
        <v>5353</v>
      </c>
      <c r="C8049" s="1244" t="s">
        <v>5354</v>
      </c>
      <c r="D8049" s="1352">
        <v>1450</v>
      </c>
    </row>
    <row r="8050" spans="1:4" s="977" customFormat="1" ht="18" customHeight="1" x14ac:dyDescent="0.2">
      <c r="A8050" s="1351" t="s">
        <v>12591</v>
      </c>
      <c r="B8050" s="1244" t="s">
        <v>1654</v>
      </c>
      <c r="C8050" s="1244" t="s">
        <v>1655</v>
      </c>
      <c r="D8050" s="1352">
        <v>4087.7</v>
      </c>
    </row>
    <row r="8051" spans="1:4" s="977" customFormat="1" ht="18" customHeight="1" x14ac:dyDescent="0.2">
      <c r="A8051" s="1351" t="s">
        <v>12592</v>
      </c>
      <c r="B8051" s="1244" t="s">
        <v>12593</v>
      </c>
      <c r="C8051" s="1244" t="s">
        <v>12594</v>
      </c>
      <c r="D8051" s="1352">
        <v>3166.41</v>
      </c>
    </row>
    <row r="8052" spans="1:4" s="977" customFormat="1" ht="18" customHeight="1" x14ac:dyDescent="0.2">
      <c r="A8052" s="1351" t="s">
        <v>12595</v>
      </c>
      <c r="B8052" s="1244" t="s">
        <v>2466</v>
      </c>
      <c r="C8052" s="1244" t="s">
        <v>2467</v>
      </c>
      <c r="D8052" s="1352">
        <v>1949.25</v>
      </c>
    </row>
    <row r="8053" spans="1:4" s="977" customFormat="1" ht="18" customHeight="1" x14ac:dyDescent="0.2">
      <c r="A8053" s="1351" t="s">
        <v>12596</v>
      </c>
      <c r="B8053" s="1244" t="s">
        <v>1397</v>
      </c>
      <c r="C8053" s="1244" t="s">
        <v>1398</v>
      </c>
      <c r="D8053" s="1352">
        <v>2127.5</v>
      </c>
    </row>
    <row r="8054" spans="1:4" s="977" customFormat="1" ht="18" customHeight="1" x14ac:dyDescent="0.2">
      <c r="A8054" s="1351" t="s">
        <v>12597</v>
      </c>
      <c r="B8054" s="1244" t="s">
        <v>2873</v>
      </c>
      <c r="C8054" s="1244" t="s">
        <v>2874</v>
      </c>
      <c r="D8054" s="1352">
        <v>1896.35</v>
      </c>
    </row>
    <row r="8055" spans="1:4" s="977" customFormat="1" ht="18" customHeight="1" x14ac:dyDescent="0.2">
      <c r="A8055" s="1351" t="s">
        <v>12598</v>
      </c>
      <c r="B8055" s="1244" t="s">
        <v>4727</v>
      </c>
      <c r="C8055" s="1244" t="s">
        <v>5235</v>
      </c>
      <c r="D8055" s="1352">
        <v>9890</v>
      </c>
    </row>
    <row r="8056" spans="1:4" s="977" customFormat="1" ht="18" customHeight="1" x14ac:dyDescent="0.2">
      <c r="A8056" s="1351" t="s">
        <v>12599</v>
      </c>
      <c r="B8056" s="1244" t="s">
        <v>12600</v>
      </c>
      <c r="C8056" s="1244" t="s">
        <v>12601</v>
      </c>
      <c r="D8056" s="1352">
        <v>8970</v>
      </c>
    </row>
    <row r="8057" spans="1:4" s="977" customFormat="1" ht="18" customHeight="1" x14ac:dyDescent="0.2">
      <c r="A8057" s="1351" t="s">
        <v>12602</v>
      </c>
      <c r="B8057" s="1244" t="s">
        <v>12603</v>
      </c>
      <c r="C8057" s="1244" t="s">
        <v>11860</v>
      </c>
      <c r="D8057" s="1352">
        <v>1869.9</v>
      </c>
    </row>
    <row r="8058" spans="1:4" s="977" customFormat="1" ht="18" customHeight="1" x14ac:dyDescent="0.2">
      <c r="A8058" s="1351" t="s">
        <v>12604</v>
      </c>
      <c r="B8058" s="1244" t="s">
        <v>5983</v>
      </c>
      <c r="C8058" s="1244" t="s">
        <v>5984</v>
      </c>
      <c r="D8058" s="1352">
        <v>4916.25</v>
      </c>
    </row>
    <row r="8059" spans="1:4" s="977" customFormat="1" ht="18" customHeight="1" x14ac:dyDescent="0.2">
      <c r="A8059" s="1351" t="s">
        <v>12605</v>
      </c>
      <c r="B8059" s="1244" t="s">
        <v>3199</v>
      </c>
      <c r="C8059" s="1244" t="s">
        <v>3200</v>
      </c>
      <c r="D8059" s="1352">
        <v>2000.37</v>
      </c>
    </row>
    <row r="8060" spans="1:4" s="977" customFormat="1" ht="18" customHeight="1" x14ac:dyDescent="0.2">
      <c r="A8060" s="1351" t="s">
        <v>12606</v>
      </c>
      <c r="B8060" s="1244" t="s">
        <v>12607</v>
      </c>
      <c r="C8060" s="1244" t="s">
        <v>12608</v>
      </c>
      <c r="D8060" s="1352">
        <v>2415</v>
      </c>
    </row>
    <row r="8061" spans="1:4" s="977" customFormat="1" ht="18" customHeight="1" x14ac:dyDescent="0.2">
      <c r="A8061" s="1351" t="s">
        <v>12609</v>
      </c>
      <c r="B8061" s="1244" t="s">
        <v>1964</v>
      </c>
      <c r="C8061" s="1244" t="s">
        <v>1965</v>
      </c>
      <c r="D8061" s="1352">
        <v>747.5</v>
      </c>
    </row>
    <row r="8062" spans="1:4" s="977" customFormat="1" ht="18" customHeight="1" x14ac:dyDescent="0.2">
      <c r="A8062" s="1351" t="s">
        <v>12610</v>
      </c>
      <c r="B8062" s="1244" t="s">
        <v>7655</v>
      </c>
      <c r="C8062" s="1244" t="s">
        <v>7371</v>
      </c>
      <c r="D8062" s="1352">
        <v>4643.7</v>
      </c>
    </row>
    <row r="8063" spans="1:4" s="977" customFormat="1" ht="18" customHeight="1" x14ac:dyDescent="0.2">
      <c r="A8063" s="1351" t="s">
        <v>12611</v>
      </c>
      <c r="B8063" s="1244" t="s">
        <v>11560</v>
      </c>
      <c r="C8063" s="1244" t="s">
        <v>11561</v>
      </c>
      <c r="D8063" s="1352">
        <v>2560.38</v>
      </c>
    </row>
    <row r="8064" spans="1:4" s="977" customFormat="1" ht="18" customHeight="1" x14ac:dyDescent="0.2">
      <c r="A8064" s="1351" t="s">
        <v>12612</v>
      </c>
      <c r="B8064" s="1244" t="s">
        <v>2313</v>
      </c>
      <c r="C8064" s="1244" t="s">
        <v>2314</v>
      </c>
      <c r="D8064" s="1352">
        <v>990.15</v>
      </c>
    </row>
    <row r="8065" spans="1:4" s="977" customFormat="1" ht="18" customHeight="1" x14ac:dyDescent="0.2">
      <c r="A8065" s="1351" t="s">
        <v>12613</v>
      </c>
      <c r="B8065" s="1244" t="s">
        <v>1288</v>
      </c>
      <c r="C8065" s="1244" t="s">
        <v>1289</v>
      </c>
      <c r="D8065" s="1352">
        <v>2666.93</v>
      </c>
    </row>
    <row r="8066" spans="1:4" s="977" customFormat="1" ht="18" customHeight="1" x14ac:dyDescent="0.2">
      <c r="A8066" s="1351" t="s">
        <v>12614</v>
      </c>
      <c r="B8066" s="1244" t="s">
        <v>2710</v>
      </c>
      <c r="C8066" s="1244" t="s">
        <v>2711</v>
      </c>
      <c r="D8066" s="1352">
        <v>1725</v>
      </c>
    </row>
    <row r="8067" spans="1:4" s="977" customFormat="1" ht="18" customHeight="1" x14ac:dyDescent="0.2">
      <c r="A8067" s="1351" t="s">
        <v>12615</v>
      </c>
      <c r="B8067" s="1244" t="s">
        <v>2424</v>
      </c>
      <c r="C8067" s="1244" t="s">
        <v>2425</v>
      </c>
      <c r="D8067" s="1352">
        <v>1550.2</v>
      </c>
    </row>
    <row r="8068" spans="1:4" s="977" customFormat="1" ht="18" customHeight="1" x14ac:dyDescent="0.2">
      <c r="A8068" s="1351" t="s">
        <v>12616</v>
      </c>
      <c r="B8068" s="1244" t="s">
        <v>1397</v>
      </c>
      <c r="C8068" s="1244" t="s">
        <v>1398</v>
      </c>
      <c r="D8068" s="1352">
        <v>1150</v>
      </c>
    </row>
    <row r="8069" spans="1:4" s="977" customFormat="1" ht="18" customHeight="1" x14ac:dyDescent="0.2">
      <c r="A8069" s="1351" t="s">
        <v>12617</v>
      </c>
      <c r="B8069" s="1244" t="s">
        <v>1397</v>
      </c>
      <c r="C8069" s="1244" t="s">
        <v>1398</v>
      </c>
      <c r="D8069" s="1352">
        <v>1150</v>
      </c>
    </row>
    <row r="8070" spans="1:4" s="977" customFormat="1" ht="18" customHeight="1" x14ac:dyDescent="0.2">
      <c r="A8070" s="1351" t="s">
        <v>12618</v>
      </c>
      <c r="B8070" s="1244" t="s">
        <v>11901</v>
      </c>
      <c r="C8070" s="1244" t="s">
        <v>11902</v>
      </c>
      <c r="D8070" s="1352">
        <v>921.25</v>
      </c>
    </row>
    <row r="8071" spans="1:4" s="977" customFormat="1" ht="18" customHeight="1" x14ac:dyDescent="0.2">
      <c r="A8071" s="1351" t="s">
        <v>12619</v>
      </c>
      <c r="B8071" s="1244" t="s">
        <v>7985</v>
      </c>
      <c r="C8071" s="1244" t="s">
        <v>7698</v>
      </c>
      <c r="D8071" s="1352">
        <v>500</v>
      </c>
    </row>
    <row r="8072" spans="1:4" s="977" customFormat="1" ht="18" customHeight="1" x14ac:dyDescent="0.2">
      <c r="A8072" s="1351" t="s">
        <v>12620</v>
      </c>
      <c r="B8072" s="1244" t="s">
        <v>4288</v>
      </c>
      <c r="C8072" s="1244" t="s">
        <v>4289</v>
      </c>
      <c r="D8072" s="1352">
        <v>914.25</v>
      </c>
    </row>
    <row r="8073" spans="1:4" s="977" customFormat="1" ht="18" customHeight="1" x14ac:dyDescent="0.2">
      <c r="A8073" s="1351" t="s">
        <v>12621</v>
      </c>
      <c r="B8073" s="1244" t="s">
        <v>1586</v>
      </c>
      <c r="C8073" s="1244" t="s">
        <v>1587</v>
      </c>
      <c r="D8073" s="1352">
        <v>1</v>
      </c>
    </row>
    <row r="8074" spans="1:4" s="977" customFormat="1" ht="18" customHeight="1" x14ac:dyDescent="0.2">
      <c r="A8074" s="1351" t="s">
        <v>12622</v>
      </c>
      <c r="B8074" s="1244" t="s">
        <v>1356</v>
      </c>
      <c r="C8074" s="1244" t="s">
        <v>1357</v>
      </c>
      <c r="D8074" s="1352">
        <v>1</v>
      </c>
    </row>
    <row r="8075" spans="1:4" s="977" customFormat="1" ht="18" customHeight="1" x14ac:dyDescent="0.2">
      <c r="A8075" s="1351" t="s">
        <v>12623</v>
      </c>
      <c r="B8075" s="1244" t="s">
        <v>2553</v>
      </c>
      <c r="C8075" s="1244" t="s">
        <v>2554</v>
      </c>
      <c r="D8075" s="1352">
        <v>4223.71</v>
      </c>
    </row>
    <row r="8076" spans="1:4" s="977" customFormat="1" ht="18" customHeight="1" x14ac:dyDescent="0.2">
      <c r="A8076" s="1351" t="s">
        <v>12624</v>
      </c>
      <c r="B8076" s="1244" t="s">
        <v>12625</v>
      </c>
      <c r="C8076" s="1244" t="s">
        <v>12626</v>
      </c>
      <c r="D8076" s="1352">
        <v>1399.01</v>
      </c>
    </row>
    <row r="8077" spans="1:4" s="977" customFormat="1" ht="18" customHeight="1" x14ac:dyDescent="0.2">
      <c r="A8077" s="1351" t="s">
        <v>12627</v>
      </c>
      <c r="B8077" s="1244" t="s">
        <v>5353</v>
      </c>
      <c r="C8077" s="1244" t="s">
        <v>5354</v>
      </c>
      <c r="D8077" s="1352">
        <v>1450.01</v>
      </c>
    </row>
    <row r="8078" spans="1:4" s="977" customFormat="1" ht="18" customHeight="1" x14ac:dyDescent="0.2">
      <c r="A8078" s="1351" t="s">
        <v>12628</v>
      </c>
      <c r="B8078" s="1244" t="s">
        <v>5353</v>
      </c>
      <c r="C8078" s="1244" t="s">
        <v>5354</v>
      </c>
      <c r="D8078" s="1352">
        <v>1450.01</v>
      </c>
    </row>
    <row r="8079" spans="1:4" s="977" customFormat="1" ht="18" customHeight="1" x14ac:dyDescent="0.2">
      <c r="A8079" s="1351" t="s">
        <v>12629</v>
      </c>
      <c r="B8079" s="1244" t="s">
        <v>5353</v>
      </c>
      <c r="C8079" s="1244" t="s">
        <v>5354</v>
      </c>
      <c r="D8079" s="1352">
        <v>1450</v>
      </c>
    </row>
    <row r="8080" spans="1:4" s="977" customFormat="1" ht="18" customHeight="1" x14ac:dyDescent="0.2">
      <c r="A8080" s="1351" t="s">
        <v>12630</v>
      </c>
      <c r="B8080" s="1244" t="s">
        <v>5353</v>
      </c>
      <c r="C8080" s="1244" t="s">
        <v>5354</v>
      </c>
      <c r="D8080" s="1352">
        <v>1450</v>
      </c>
    </row>
    <row r="8081" spans="1:4" s="977" customFormat="1" ht="18" customHeight="1" x14ac:dyDescent="0.2">
      <c r="A8081" s="1351" t="s">
        <v>12631</v>
      </c>
      <c r="B8081" s="1244" t="s">
        <v>5353</v>
      </c>
      <c r="C8081" s="1244" t="s">
        <v>5354</v>
      </c>
      <c r="D8081" s="1352">
        <v>1450</v>
      </c>
    </row>
    <row r="8082" spans="1:4" s="977" customFormat="1" ht="18" customHeight="1" x14ac:dyDescent="0.2">
      <c r="A8082" s="1351" t="s">
        <v>12632</v>
      </c>
      <c r="B8082" s="1244" t="s">
        <v>5353</v>
      </c>
      <c r="C8082" s="1244" t="s">
        <v>5354</v>
      </c>
      <c r="D8082" s="1352">
        <v>1450.01</v>
      </c>
    </row>
    <row r="8083" spans="1:4" s="977" customFormat="1" ht="18" customHeight="1" x14ac:dyDescent="0.2">
      <c r="A8083" s="1351" t="s">
        <v>12633</v>
      </c>
      <c r="B8083" s="1244" t="s">
        <v>5353</v>
      </c>
      <c r="C8083" s="1244" t="s">
        <v>5354</v>
      </c>
      <c r="D8083" s="1352">
        <v>1450</v>
      </c>
    </row>
    <row r="8084" spans="1:4" s="977" customFormat="1" ht="18" customHeight="1" x14ac:dyDescent="0.2">
      <c r="A8084" s="1351" t="s">
        <v>12634</v>
      </c>
      <c r="B8084" s="1244" t="s">
        <v>12635</v>
      </c>
      <c r="C8084" s="1244" t="s">
        <v>7669</v>
      </c>
      <c r="D8084" s="1352">
        <v>4372.3</v>
      </c>
    </row>
    <row r="8085" spans="1:4" s="977" customFormat="1" ht="18" customHeight="1" x14ac:dyDescent="0.2">
      <c r="A8085" s="1351" t="s">
        <v>12636</v>
      </c>
      <c r="B8085" s="1244" t="s">
        <v>12637</v>
      </c>
      <c r="C8085" s="1244" t="s">
        <v>12638</v>
      </c>
      <c r="D8085" s="1352">
        <v>1062.07</v>
      </c>
    </row>
    <row r="8086" spans="1:4" s="977" customFormat="1" ht="18" customHeight="1" x14ac:dyDescent="0.2">
      <c r="A8086" s="1351" t="s">
        <v>12639</v>
      </c>
      <c r="B8086" s="1244" t="s">
        <v>5353</v>
      </c>
      <c r="C8086" s="1244" t="s">
        <v>5354</v>
      </c>
      <c r="D8086" s="1352">
        <v>1450.01</v>
      </c>
    </row>
    <row r="8087" spans="1:4" s="977" customFormat="1" ht="18" customHeight="1" x14ac:dyDescent="0.2">
      <c r="A8087" s="1351" t="s">
        <v>12640</v>
      </c>
      <c r="B8087" s="1244" t="s">
        <v>12637</v>
      </c>
      <c r="C8087" s="1244" t="s">
        <v>12638</v>
      </c>
      <c r="D8087" s="1352">
        <v>1062.07</v>
      </c>
    </row>
    <row r="8088" spans="1:4" s="977" customFormat="1" ht="18" customHeight="1" x14ac:dyDescent="0.2">
      <c r="A8088" s="1351" t="s">
        <v>12641</v>
      </c>
      <c r="B8088" s="1244" t="s">
        <v>1683</v>
      </c>
      <c r="C8088" s="1244" t="s">
        <v>1411</v>
      </c>
      <c r="D8088" s="1352">
        <v>1414.5</v>
      </c>
    </row>
    <row r="8089" spans="1:4" s="977" customFormat="1" ht="18" customHeight="1" x14ac:dyDescent="0.2">
      <c r="A8089" s="1351" t="s">
        <v>12642</v>
      </c>
      <c r="B8089" s="1244" t="s">
        <v>12643</v>
      </c>
      <c r="C8089" s="1244" t="s">
        <v>12644</v>
      </c>
      <c r="D8089" s="1352">
        <v>3852.5</v>
      </c>
    </row>
    <row r="8090" spans="1:4" s="977" customFormat="1" ht="18" customHeight="1" x14ac:dyDescent="0.2">
      <c r="A8090" s="1351" t="s">
        <v>12645</v>
      </c>
      <c r="B8090" s="1244" t="s">
        <v>11711</v>
      </c>
      <c r="C8090" s="1244" t="s">
        <v>11712</v>
      </c>
      <c r="D8090" s="1352">
        <v>2328.75</v>
      </c>
    </row>
    <row r="8091" spans="1:4" s="977" customFormat="1" ht="18" customHeight="1" x14ac:dyDescent="0.2">
      <c r="A8091" s="1351" t="s">
        <v>12646</v>
      </c>
      <c r="B8091" s="1244" t="s">
        <v>7642</v>
      </c>
      <c r="C8091" s="1244" t="s">
        <v>7643</v>
      </c>
      <c r="D8091" s="1352">
        <v>1424.14</v>
      </c>
    </row>
    <row r="8092" spans="1:4" s="977" customFormat="1" ht="18" customHeight="1" x14ac:dyDescent="0.2">
      <c r="A8092" s="1351" t="s">
        <v>12647</v>
      </c>
      <c r="B8092" s="1244" t="s">
        <v>1397</v>
      </c>
      <c r="C8092" s="1244" t="s">
        <v>1398</v>
      </c>
      <c r="D8092" s="1352">
        <v>1200</v>
      </c>
    </row>
    <row r="8093" spans="1:4" s="977" customFormat="1" ht="18" customHeight="1" x14ac:dyDescent="0.2">
      <c r="A8093" s="1351" t="s">
        <v>12648</v>
      </c>
      <c r="B8093" s="1244" t="s">
        <v>12649</v>
      </c>
      <c r="C8093" s="1244" t="s">
        <v>12650</v>
      </c>
      <c r="D8093" s="1352">
        <v>1725</v>
      </c>
    </row>
    <row r="8094" spans="1:4" s="977" customFormat="1" ht="18" customHeight="1" x14ac:dyDescent="0.2">
      <c r="A8094" s="1351" t="s">
        <v>12651</v>
      </c>
      <c r="B8094" s="1244" t="s">
        <v>12649</v>
      </c>
      <c r="C8094" s="1244" t="s">
        <v>12650</v>
      </c>
      <c r="D8094" s="1352">
        <v>1725</v>
      </c>
    </row>
    <row r="8095" spans="1:4" s="977" customFormat="1" ht="18" customHeight="1" x14ac:dyDescent="0.2">
      <c r="A8095" s="1351" t="s">
        <v>12652</v>
      </c>
      <c r="B8095" s="1244" t="s">
        <v>12649</v>
      </c>
      <c r="C8095" s="1244" t="s">
        <v>12650</v>
      </c>
      <c r="D8095" s="1352">
        <v>1725</v>
      </c>
    </row>
    <row r="8096" spans="1:4" s="977" customFormat="1" ht="18" customHeight="1" x14ac:dyDescent="0.2">
      <c r="A8096" s="1351" t="s">
        <v>12653</v>
      </c>
      <c r="B8096" s="1244" t="s">
        <v>12649</v>
      </c>
      <c r="C8096" s="1244" t="s">
        <v>12650</v>
      </c>
      <c r="D8096" s="1352">
        <v>1725</v>
      </c>
    </row>
    <row r="8097" spans="1:4" s="977" customFormat="1" ht="18" customHeight="1" x14ac:dyDescent="0.2">
      <c r="A8097" s="1351" t="s">
        <v>12654</v>
      </c>
      <c r="B8097" s="1244" t="s">
        <v>12649</v>
      </c>
      <c r="C8097" s="1244" t="s">
        <v>12650</v>
      </c>
      <c r="D8097" s="1352">
        <v>1725</v>
      </c>
    </row>
    <row r="8098" spans="1:4" s="977" customFormat="1" ht="18" customHeight="1" x14ac:dyDescent="0.2">
      <c r="A8098" s="1351" t="s">
        <v>12655</v>
      </c>
      <c r="B8098" s="1244" t="s">
        <v>12649</v>
      </c>
      <c r="C8098" s="1244" t="s">
        <v>12650</v>
      </c>
      <c r="D8098" s="1352">
        <v>1725</v>
      </c>
    </row>
    <row r="8099" spans="1:4" s="977" customFormat="1" ht="18" customHeight="1" x14ac:dyDescent="0.2">
      <c r="A8099" s="1351" t="s">
        <v>12656</v>
      </c>
      <c r="B8099" s="1244" t="s">
        <v>12649</v>
      </c>
      <c r="C8099" s="1244" t="s">
        <v>12650</v>
      </c>
      <c r="D8099" s="1352">
        <v>1725</v>
      </c>
    </row>
    <row r="8100" spans="1:4" s="977" customFormat="1" ht="18" customHeight="1" x14ac:dyDescent="0.2">
      <c r="A8100" s="1351" t="s">
        <v>12657</v>
      </c>
      <c r="B8100" s="1244" t="s">
        <v>12649</v>
      </c>
      <c r="C8100" s="1244" t="s">
        <v>12650</v>
      </c>
      <c r="D8100" s="1352">
        <v>1725</v>
      </c>
    </row>
    <row r="8101" spans="1:4" s="977" customFormat="1" ht="18" customHeight="1" x14ac:dyDescent="0.2">
      <c r="A8101" s="1351" t="s">
        <v>12658</v>
      </c>
      <c r="B8101" s="1244" t="s">
        <v>1410</v>
      </c>
      <c r="C8101" s="1244" t="s">
        <v>1411</v>
      </c>
      <c r="D8101" s="1352">
        <v>718.75</v>
      </c>
    </row>
    <row r="8102" spans="1:4" s="977" customFormat="1" ht="18" customHeight="1" x14ac:dyDescent="0.2">
      <c r="A8102" s="1351" t="s">
        <v>12659</v>
      </c>
      <c r="B8102" s="1244" t="s">
        <v>1285</v>
      </c>
      <c r="C8102" s="1244" t="s">
        <v>1286</v>
      </c>
      <c r="D8102" s="1352">
        <v>1524.03</v>
      </c>
    </row>
    <row r="8103" spans="1:4" s="977" customFormat="1" ht="18" customHeight="1" x14ac:dyDescent="0.2">
      <c r="A8103" s="1351" t="s">
        <v>12660</v>
      </c>
      <c r="B8103" s="1244" t="s">
        <v>4285</v>
      </c>
      <c r="C8103" s="1244" t="s">
        <v>12661</v>
      </c>
      <c r="D8103" s="1352">
        <v>11625</v>
      </c>
    </row>
    <row r="8104" spans="1:4" s="977" customFormat="1" ht="18" customHeight="1" x14ac:dyDescent="0.2">
      <c r="A8104" s="1351" t="s">
        <v>12663</v>
      </c>
      <c r="B8104" s="1244" t="s">
        <v>3968</v>
      </c>
      <c r="C8104" s="1244" t="s">
        <v>3969</v>
      </c>
      <c r="D8104" s="1352">
        <v>1</v>
      </c>
    </row>
    <row r="8105" spans="1:4" s="977" customFormat="1" ht="18" customHeight="1" x14ac:dyDescent="0.2">
      <c r="A8105" s="1351" t="s">
        <v>12664</v>
      </c>
      <c r="B8105" s="1244" t="s">
        <v>2590</v>
      </c>
      <c r="C8105" s="1244" t="s">
        <v>2591</v>
      </c>
      <c r="D8105" s="1352">
        <v>667</v>
      </c>
    </row>
    <row r="8106" spans="1:4" s="977" customFormat="1" ht="18" customHeight="1" x14ac:dyDescent="0.2">
      <c r="A8106" s="1351" t="s">
        <v>12665</v>
      </c>
      <c r="B8106" s="1244" t="s">
        <v>2463</v>
      </c>
      <c r="C8106" s="1244" t="s">
        <v>2464</v>
      </c>
      <c r="D8106" s="1352">
        <v>703.13</v>
      </c>
    </row>
    <row r="8107" spans="1:4" s="977" customFormat="1" ht="18" customHeight="1" x14ac:dyDescent="0.2">
      <c r="A8107" s="1351" t="s">
        <v>12666</v>
      </c>
      <c r="B8107" s="1244" t="s">
        <v>11560</v>
      </c>
      <c r="C8107" s="1244" t="s">
        <v>11561</v>
      </c>
      <c r="D8107" s="1352">
        <v>2560.38</v>
      </c>
    </row>
    <row r="8108" spans="1:4" s="977" customFormat="1" ht="18" customHeight="1" x14ac:dyDescent="0.2">
      <c r="A8108" s="1351" t="s">
        <v>12667</v>
      </c>
      <c r="B8108" s="1244" t="s">
        <v>2681</v>
      </c>
      <c r="C8108" s="1244" t="s">
        <v>2682</v>
      </c>
      <c r="D8108" s="1352">
        <v>3699.01</v>
      </c>
    </row>
    <row r="8109" spans="1:4" s="977" customFormat="1" ht="18" customHeight="1" x14ac:dyDescent="0.2">
      <c r="A8109" s="1351" t="s">
        <v>12668</v>
      </c>
      <c r="B8109" s="1244" t="s">
        <v>3585</v>
      </c>
      <c r="C8109" s="1244" t="s">
        <v>2682</v>
      </c>
      <c r="D8109" s="1352">
        <v>3737.5</v>
      </c>
    </row>
    <row r="8110" spans="1:4" s="977" customFormat="1" ht="18" customHeight="1" x14ac:dyDescent="0.2">
      <c r="A8110" s="1351" t="s">
        <v>12669</v>
      </c>
      <c r="B8110" s="1244" t="s">
        <v>7655</v>
      </c>
      <c r="C8110" s="1244" t="s">
        <v>7371</v>
      </c>
      <c r="D8110" s="1352">
        <v>1</v>
      </c>
    </row>
    <row r="8111" spans="1:4" s="977" customFormat="1" ht="18" customHeight="1" x14ac:dyDescent="0.2">
      <c r="A8111" s="1351" t="s">
        <v>12670</v>
      </c>
      <c r="B8111" s="1244" t="s">
        <v>1410</v>
      </c>
      <c r="C8111" s="1244" t="s">
        <v>1411</v>
      </c>
      <c r="D8111" s="1352">
        <v>1279</v>
      </c>
    </row>
    <row r="8112" spans="1:4" s="977" customFormat="1" ht="18" customHeight="1" x14ac:dyDescent="0.2">
      <c r="A8112" s="1351" t="s">
        <v>12671</v>
      </c>
      <c r="B8112" s="1244" t="s">
        <v>12672</v>
      </c>
      <c r="C8112" s="1244" t="s">
        <v>7371</v>
      </c>
      <c r="D8112" s="1352">
        <v>11385</v>
      </c>
    </row>
    <row r="8113" spans="1:4" s="977" customFormat="1" ht="18" customHeight="1" x14ac:dyDescent="0.2">
      <c r="A8113" s="1351" t="s">
        <v>12673</v>
      </c>
      <c r="B8113" s="1244" t="s">
        <v>12674</v>
      </c>
      <c r="C8113" s="1244" t="s">
        <v>12675</v>
      </c>
      <c r="D8113" s="1352">
        <v>800</v>
      </c>
    </row>
    <row r="8114" spans="1:4" s="977" customFormat="1" ht="18" customHeight="1" x14ac:dyDescent="0.2">
      <c r="A8114" s="1351" t="s">
        <v>12676</v>
      </c>
      <c r="B8114" s="1244" t="s">
        <v>7985</v>
      </c>
      <c r="C8114" s="1244" t="s">
        <v>7698</v>
      </c>
      <c r="D8114" s="1352">
        <v>347.76</v>
      </c>
    </row>
    <row r="8115" spans="1:4" s="977" customFormat="1" ht="18" customHeight="1" x14ac:dyDescent="0.2">
      <c r="A8115" s="1351" t="s">
        <v>12677</v>
      </c>
      <c r="B8115" s="1244" t="s">
        <v>10501</v>
      </c>
      <c r="C8115" s="1244" t="s">
        <v>10502</v>
      </c>
      <c r="D8115" s="1352">
        <v>17243.099999999999</v>
      </c>
    </row>
    <row r="8116" spans="1:4" s="977" customFormat="1" ht="18" customHeight="1" x14ac:dyDescent="0.2">
      <c r="A8116" s="1351" t="s">
        <v>12678</v>
      </c>
      <c r="B8116" s="1244" t="s">
        <v>4176</v>
      </c>
      <c r="C8116" s="1244" t="s">
        <v>4177</v>
      </c>
      <c r="D8116" s="1352">
        <v>1552.5</v>
      </c>
    </row>
    <row r="8117" spans="1:4" s="977" customFormat="1" ht="18" customHeight="1" x14ac:dyDescent="0.2">
      <c r="A8117" s="1351" t="s">
        <v>12679</v>
      </c>
      <c r="B8117" s="1244" t="s">
        <v>4288</v>
      </c>
      <c r="C8117" s="1244" t="s">
        <v>4289</v>
      </c>
      <c r="D8117" s="1352">
        <v>914.25</v>
      </c>
    </row>
    <row r="8118" spans="1:4" s="977" customFormat="1" ht="18" customHeight="1" x14ac:dyDescent="0.2">
      <c r="A8118" s="1351" t="s">
        <v>12680</v>
      </c>
      <c r="B8118" s="1244" t="s">
        <v>12681</v>
      </c>
      <c r="C8118" s="1244" t="s">
        <v>12682</v>
      </c>
      <c r="D8118" s="1352">
        <v>1199</v>
      </c>
    </row>
    <row r="8119" spans="1:4" s="977" customFormat="1" ht="18" customHeight="1" x14ac:dyDescent="0.2">
      <c r="A8119" s="1351" t="s">
        <v>12683</v>
      </c>
      <c r="B8119" s="1244" t="s">
        <v>1288</v>
      </c>
      <c r="C8119" s="1244" t="s">
        <v>1289</v>
      </c>
      <c r="D8119" s="1352">
        <v>2666.93</v>
      </c>
    </row>
    <row r="8120" spans="1:4" s="977" customFormat="1" ht="18" customHeight="1" x14ac:dyDescent="0.2">
      <c r="A8120" s="1351" t="s">
        <v>12684</v>
      </c>
      <c r="B8120" s="1244" t="s">
        <v>5081</v>
      </c>
      <c r="C8120" s="1244" t="s">
        <v>5082</v>
      </c>
      <c r="D8120" s="1352">
        <v>3736.35</v>
      </c>
    </row>
    <row r="8121" spans="1:4" s="977" customFormat="1" ht="18" customHeight="1" x14ac:dyDescent="0.2">
      <c r="A8121" s="1351" t="s">
        <v>12685</v>
      </c>
      <c r="B8121" s="1244" t="s">
        <v>2707</v>
      </c>
      <c r="C8121" s="1244" t="s">
        <v>2708</v>
      </c>
      <c r="D8121" s="1352">
        <v>944.14</v>
      </c>
    </row>
    <row r="8122" spans="1:4" s="977" customFormat="1" ht="18" customHeight="1" x14ac:dyDescent="0.2">
      <c r="A8122" s="1351" t="s">
        <v>12686</v>
      </c>
      <c r="B8122" s="1244" t="s">
        <v>1266</v>
      </c>
      <c r="C8122" s="1244" t="s">
        <v>1267</v>
      </c>
      <c r="D8122" s="1352">
        <v>6749.5</v>
      </c>
    </row>
    <row r="8123" spans="1:4" s="977" customFormat="1" ht="18" customHeight="1" x14ac:dyDescent="0.2">
      <c r="A8123" s="1351" t="s">
        <v>12687</v>
      </c>
      <c r="B8123" s="1244" t="s">
        <v>1356</v>
      </c>
      <c r="C8123" s="1244" t="s">
        <v>1357</v>
      </c>
      <c r="D8123" s="1352">
        <v>1</v>
      </c>
    </row>
    <row r="8124" spans="1:4" s="977" customFormat="1" ht="18" customHeight="1" x14ac:dyDescent="0.2">
      <c r="A8124" s="1351" t="s">
        <v>12688</v>
      </c>
      <c r="B8124" s="1244" t="s">
        <v>12603</v>
      </c>
      <c r="C8124" s="1244" t="s">
        <v>11860</v>
      </c>
      <c r="D8124" s="1352">
        <v>2384.81</v>
      </c>
    </row>
    <row r="8125" spans="1:4" s="977" customFormat="1" ht="18" customHeight="1" x14ac:dyDescent="0.2">
      <c r="A8125" s="1351" t="s">
        <v>12689</v>
      </c>
      <c r="B8125" s="1244" t="s">
        <v>5983</v>
      </c>
      <c r="C8125" s="1244" t="s">
        <v>5984</v>
      </c>
      <c r="D8125" s="1352">
        <v>4916.25</v>
      </c>
    </row>
    <row r="8126" spans="1:4" s="977" customFormat="1" ht="18" customHeight="1" x14ac:dyDescent="0.2">
      <c r="A8126" s="1351" t="s">
        <v>12690</v>
      </c>
      <c r="B8126" s="1244" t="s">
        <v>1410</v>
      </c>
      <c r="C8126" s="1244" t="s">
        <v>1411</v>
      </c>
      <c r="D8126" s="1352">
        <v>718.75</v>
      </c>
    </row>
    <row r="8127" spans="1:4" s="977" customFormat="1" ht="18" customHeight="1" x14ac:dyDescent="0.2">
      <c r="A8127" s="1351" t="s">
        <v>12691</v>
      </c>
      <c r="B8127" s="1244" t="s">
        <v>2853</v>
      </c>
      <c r="C8127" s="1244" t="s">
        <v>2854</v>
      </c>
      <c r="D8127" s="1352">
        <v>4221.76</v>
      </c>
    </row>
    <row r="8128" spans="1:4" s="977" customFormat="1" ht="18" customHeight="1" x14ac:dyDescent="0.2">
      <c r="A8128" s="1351" t="s">
        <v>12692</v>
      </c>
      <c r="B8128" s="1244" t="s">
        <v>12693</v>
      </c>
      <c r="C8128" s="1244" t="s">
        <v>12694</v>
      </c>
      <c r="D8128" s="1352">
        <v>14604.98</v>
      </c>
    </row>
    <row r="8129" spans="1:4" s="977" customFormat="1" ht="18" customHeight="1" x14ac:dyDescent="0.2">
      <c r="A8129" s="1351" t="s">
        <v>12695</v>
      </c>
      <c r="B8129" s="1244" t="s">
        <v>2873</v>
      </c>
      <c r="C8129" s="1244" t="s">
        <v>2874</v>
      </c>
      <c r="D8129" s="1352">
        <v>2216.9699999999998</v>
      </c>
    </row>
    <row r="8130" spans="1:4" s="977" customFormat="1" ht="18" customHeight="1" x14ac:dyDescent="0.2">
      <c r="A8130" s="1351" t="s">
        <v>12696</v>
      </c>
      <c r="B8130" s="1244" t="s">
        <v>5983</v>
      </c>
      <c r="C8130" s="1244" t="s">
        <v>5984</v>
      </c>
      <c r="D8130" s="1352">
        <v>5056.55</v>
      </c>
    </row>
    <row r="8131" spans="1:4" s="977" customFormat="1" ht="18" customHeight="1" x14ac:dyDescent="0.2">
      <c r="A8131" s="1351" t="s">
        <v>12697</v>
      </c>
      <c r="B8131" s="1244" t="s">
        <v>4176</v>
      </c>
      <c r="C8131" s="1244" t="s">
        <v>4177</v>
      </c>
      <c r="D8131" s="1352">
        <v>1010</v>
      </c>
    </row>
    <row r="8132" spans="1:4" s="977" customFormat="1" ht="18" customHeight="1" x14ac:dyDescent="0.2">
      <c r="A8132" s="1351" t="s">
        <v>12698</v>
      </c>
      <c r="B8132" s="1244" t="s">
        <v>12005</v>
      </c>
      <c r="C8132" s="1244" t="s">
        <v>12006</v>
      </c>
      <c r="D8132" s="1352">
        <v>1992.37</v>
      </c>
    </row>
    <row r="8133" spans="1:4" s="977" customFormat="1" ht="18" customHeight="1" x14ac:dyDescent="0.2">
      <c r="A8133" s="1351" t="s">
        <v>12699</v>
      </c>
      <c r="B8133" s="1244" t="s">
        <v>12700</v>
      </c>
      <c r="C8133" s="1244" t="s">
        <v>12701</v>
      </c>
      <c r="D8133" s="1352">
        <v>1322.5</v>
      </c>
    </row>
    <row r="8134" spans="1:4" s="977" customFormat="1" ht="18" customHeight="1" x14ac:dyDescent="0.2">
      <c r="A8134" s="1351" t="s">
        <v>12702</v>
      </c>
      <c r="B8134" s="1244" t="s">
        <v>2574</v>
      </c>
      <c r="C8134" s="1244" t="s">
        <v>2575</v>
      </c>
      <c r="D8134" s="1352">
        <v>1334</v>
      </c>
    </row>
    <row r="8135" spans="1:4" s="977" customFormat="1" ht="18" customHeight="1" x14ac:dyDescent="0.2">
      <c r="A8135" s="1351" t="s">
        <v>12703</v>
      </c>
      <c r="B8135" s="1244" t="s">
        <v>3508</v>
      </c>
      <c r="C8135" s="1244" t="s">
        <v>3509</v>
      </c>
      <c r="D8135" s="1352">
        <v>2035.5</v>
      </c>
    </row>
    <row r="8136" spans="1:4" s="977" customFormat="1" ht="18" customHeight="1" x14ac:dyDescent="0.2">
      <c r="A8136" s="1351" t="s">
        <v>12704</v>
      </c>
      <c r="B8136" s="1244" t="s">
        <v>12705</v>
      </c>
      <c r="C8136" s="1244" t="s">
        <v>7698</v>
      </c>
      <c r="D8136" s="1352">
        <v>1</v>
      </c>
    </row>
    <row r="8137" spans="1:4" s="977" customFormat="1" ht="18" customHeight="1" x14ac:dyDescent="0.2">
      <c r="A8137" s="1351" t="s">
        <v>12706</v>
      </c>
      <c r="B8137" s="1244" t="s">
        <v>1410</v>
      </c>
      <c r="C8137" s="1244" t="s">
        <v>1411</v>
      </c>
      <c r="D8137" s="1352">
        <v>1279</v>
      </c>
    </row>
    <row r="8138" spans="1:4" s="977" customFormat="1" ht="18" customHeight="1" x14ac:dyDescent="0.2">
      <c r="A8138" s="1351" t="s">
        <v>12707</v>
      </c>
      <c r="B8138" s="1244" t="s">
        <v>12708</v>
      </c>
      <c r="C8138" s="1244" t="s">
        <v>12709</v>
      </c>
      <c r="D8138" s="1352">
        <v>1975.07</v>
      </c>
    </row>
    <row r="8139" spans="1:4" s="977" customFormat="1" ht="18" customHeight="1" x14ac:dyDescent="0.2">
      <c r="A8139" s="1351" t="s">
        <v>12710</v>
      </c>
      <c r="B8139" s="1244" t="s">
        <v>12001</v>
      </c>
      <c r="C8139" s="1244" t="s">
        <v>12002</v>
      </c>
      <c r="D8139" s="1352">
        <v>828</v>
      </c>
    </row>
    <row r="8140" spans="1:4" s="977" customFormat="1" ht="18" customHeight="1" x14ac:dyDescent="0.2">
      <c r="A8140" s="1351" t="s">
        <v>12711</v>
      </c>
      <c r="B8140" s="1244" t="s">
        <v>12712</v>
      </c>
      <c r="C8140" s="1244" t="s">
        <v>12713</v>
      </c>
      <c r="D8140" s="1352">
        <v>2196.5</v>
      </c>
    </row>
    <row r="8141" spans="1:4" s="977" customFormat="1" ht="18" customHeight="1" x14ac:dyDescent="0.2">
      <c r="A8141" s="1351" t="s">
        <v>12714</v>
      </c>
      <c r="B8141" s="1244" t="s">
        <v>9578</v>
      </c>
      <c r="C8141" s="1244" t="s">
        <v>9579</v>
      </c>
      <c r="D8141" s="1352">
        <v>4459.7</v>
      </c>
    </row>
    <row r="8142" spans="1:4" s="977" customFormat="1" ht="18" customHeight="1" x14ac:dyDescent="0.2">
      <c r="A8142" s="1351" t="s">
        <v>12715</v>
      </c>
      <c r="B8142" s="1244" t="s">
        <v>12716</v>
      </c>
      <c r="C8142" s="1244" t="s">
        <v>12717</v>
      </c>
      <c r="D8142" s="1352">
        <v>130344.45</v>
      </c>
    </row>
    <row r="8143" spans="1:4" s="977" customFormat="1" ht="18" customHeight="1" x14ac:dyDescent="0.2">
      <c r="A8143" s="1351" t="s">
        <v>12718</v>
      </c>
      <c r="B8143" s="1244" t="s">
        <v>12719</v>
      </c>
      <c r="C8143" s="1244" t="s">
        <v>12720</v>
      </c>
      <c r="D8143" s="1352">
        <v>6516.22</v>
      </c>
    </row>
    <row r="8144" spans="1:4" s="977" customFormat="1" ht="18" customHeight="1" x14ac:dyDescent="0.2">
      <c r="A8144" s="1351" t="s">
        <v>12721</v>
      </c>
      <c r="B8144" s="1244" t="s">
        <v>12722</v>
      </c>
      <c r="C8144" s="1244" t="s">
        <v>12723</v>
      </c>
      <c r="D8144" s="1352">
        <v>1</v>
      </c>
    </row>
    <row r="8145" spans="1:4" s="977" customFormat="1" ht="18" customHeight="1" x14ac:dyDescent="0.2">
      <c r="A8145" s="1351" t="s">
        <v>12724</v>
      </c>
      <c r="B8145" s="1244" t="s">
        <v>12725</v>
      </c>
      <c r="C8145" s="1244" t="s">
        <v>12726</v>
      </c>
      <c r="D8145" s="1352">
        <v>31282.67</v>
      </c>
    </row>
    <row r="8146" spans="1:4" s="977" customFormat="1" ht="18" customHeight="1" x14ac:dyDescent="0.2">
      <c r="A8146" s="1351" t="s">
        <v>12727</v>
      </c>
      <c r="B8146" s="1244" t="s">
        <v>12719</v>
      </c>
      <c r="C8146" s="1244" t="s">
        <v>12728</v>
      </c>
      <c r="D8146" s="1352">
        <v>4222.16</v>
      </c>
    </row>
    <row r="8147" spans="1:4" s="977" customFormat="1" ht="18" customHeight="1" x14ac:dyDescent="0.2">
      <c r="A8147" s="1351" t="s">
        <v>12729</v>
      </c>
      <c r="B8147" s="1244" t="s">
        <v>12722</v>
      </c>
      <c r="C8147" s="1244" t="s">
        <v>12730</v>
      </c>
      <c r="D8147" s="1352">
        <v>1</v>
      </c>
    </row>
    <row r="8148" spans="1:4" s="977" customFormat="1" ht="18" customHeight="1" x14ac:dyDescent="0.2">
      <c r="A8148" s="1351" t="s">
        <v>12731</v>
      </c>
      <c r="B8148" s="1244" t="s">
        <v>11631</v>
      </c>
      <c r="C8148" s="1244" t="s">
        <v>11632</v>
      </c>
      <c r="D8148" s="1352">
        <v>859.32</v>
      </c>
    </row>
    <row r="8149" spans="1:4" s="977" customFormat="1" ht="18" customHeight="1" x14ac:dyDescent="0.2">
      <c r="A8149" s="1351" t="s">
        <v>12732</v>
      </c>
      <c r="B8149" s="1244" t="s">
        <v>2466</v>
      </c>
      <c r="C8149" s="1244" t="s">
        <v>2467</v>
      </c>
      <c r="D8149" s="1352">
        <v>1949.25</v>
      </c>
    </row>
    <row r="8150" spans="1:4" s="977" customFormat="1" ht="18" customHeight="1" x14ac:dyDescent="0.2">
      <c r="A8150" s="1351" t="s">
        <v>12733</v>
      </c>
      <c r="B8150" s="1244" t="s">
        <v>12734</v>
      </c>
      <c r="C8150" s="1244" t="s">
        <v>12735</v>
      </c>
      <c r="D8150" s="1352">
        <v>1466.25</v>
      </c>
    </row>
    <row r="8151" spans="1:4" s="977" customFormat="1" ht="18" customHeight="1" x14ac:dyDescent="0.2">
      <c r="A8151" s="1351" t="s">
        <v>12736</v>
      </c>
      <c r="B8151" s="1244" t="s">
        <v>4954</v>
      </c>
      <c r="C8151" s="1244" t="s">
        <v>4955</v>
      </c>
      <c r="D8151" s="1352">
        <v>747.5</v>
      </c>
    </row>
    <row r="8152" spans="1:4" s="977" customFormat="1" ht="18" customHeight="1" x14ac:dyDescent="0.2">
      <c r="A8152" s="1351" t="s">
        <v>12737</v>
      </c>
      <c r="B8152" s="1244" t="s">
        <v>2298</v>
      </c>
      <c r="C8152" s="1244" t="s">
        <v>2299</v>
      </c>
      <c r="D8152" s="1352">
        <v>25990</v>
      </c>
    </row>
    <row r="8153" spans="1:4" s="977" customFormat="1" ht="18" customHeight="1" x14ac:dyDescent="0.2">
      <c r="A8153" s="1351" t="s">
        <v>12738</v>
      </c>
      <c r="B8153" s="1244" t="s">
        <v>2681</v>
      </c>
      <c r="C8153" s="1244" t="s">
        <v>2682</v>
      </c>
      <c r="D8153" s="1352">
        <v>4082.5</v>
      </c>
    </row>
    <row r="8154" spans="1:4" s="977" customFormat="1" ht="18" customHeight="1" x14ac:dyDescent="0.2">
      <c r="A8154" s="1351" t="s">
        <v>12739</v>
      </c>
      <c r="B8154" s="1244" t="s">
        <v>11708</v>
      </c>
      <c r="C8154" s="1244" t="s">
        <v>11709</v>
      </c>
      <c r="D8154" s="1352">
        <v>6210</v>
      </c>
    </row>
    <row r="8155" spans="1:4" s="977" customFormat="1" ht="18" customHeight="1" x14ac:dyDescent="0.2">
      <c r="A8155" s="1351" t="s">
        <v>12740</v>
      </c>
      <c r="B8155" s="1244" t="s">
        <v>3585</v>
      </c>
      <c r="C8155" s="1244" t="s">
        <v>2682</v>
      </c>
      <c r="D8155" s="1352">
        <v>2921</v>
      </c>
    </row>
    <row r="8156" spans="1:4" s="977" customFormat="1" ht="18" customHeight="1" x14ac:dyDescent="0.2">
      <c r="A8156" s="1351" t="s">
        <v>12741</v>
      </c>
      <c r="B8156" s="1244" t="s">
        <v>7751</v>
      </c>
      <c r="C8156" s="1244" t="s">
        <v>2686</v>
      </c>
      <c r="D8156" s="1352">
        <v>2978.5</v>
      </c>
    </row>
    <row r="8157" spans="1:4" s="977" customFormat="1" ht="18" customHeight="1" x14ac:dyDescent="0.2">
      <c r="A8157" s="1351" t="s">
        <v>12742</v>
      </c>
      <c r="B8157" s="1244" t="s">
        <v>7060</v>
      </c>
      <c r="C8157" s="1244" t="s">
        <v>7061</v>
      </c>
      <c r="D8157" s="1352">
        <v>842.95</v>
      </c>
    </row>
    <row r="8158" spans="1:4" s="977" customFormat="1" ht="18" customHeight="1" x14ac:dyDescent="0.2">
      <c r="A8158" s="1351" t="s">
        <v>12743</v>
      </c>
      <c r="B8158" s="1244" t="s">
        <v>2533</v>
      </c>
      <c r="C8158" s="1244" t="s">
        <v>1704</v>
      </c>
      <c r="D8158" s="1352">
        <v>401.06</v>
      </c>
    </row>
    <row r="8159" spans="1:4" s="977" customFormat="1" ht="18" customHeight="1" x14ac:dyDescent="0.2">
      <c r="A8159" s="1351" t="s">
        <v>12744</v>
      </c>
      <c r="B8159" s="1244" t="s">
        <v>7060</v>
      </c>
      <c r="C8159" s="1244" t="s">
        <v>7061</v>
      </c>
      <c r="D8159" s="1352">
        <v>842.95</v>
      </c>
    </row>
    <row r="8160" spans="1:4" s="977" customFormat="1" ht="18" customHeight="1" x14ac:dyDescent="0.2">
      <c r="A8160" s="1351" t="s">
        <v>12745</v>
      </c>
      <c r="B8160" s="1244" t="s">
        <v>10429</v>
      </c>
      <c r="C8160" s="1244" t="s">
        <v>10430</v>
      </c>
      <c r="D8160" s="1352">
        <v>4396.45</v>
      </c>
    </row>
    <row r="8161" spans="1:4" s="977" customFormat="1" ht="18" customHeight="1" x14ac:dyDescent="0.2">
      <c r="A8161" s="1351" t="s">
        <v>12746</v>
      </c>
      <c r="B8161" s="1244" t="s">
        <v>11631</v>
      </c>
      <c r="C8161" s="1244" t="s">
        <v>11632</v>
      </c>
      <c r="D8161" s="1352">
        <v>859.31</v>
      </c>
    </row>
    <row r="8162" spans="1:4" s="977" customFormat="1" ht="18" customHeight="1" x14ac:dyDescent="0.2">
      <c r="A8162" s="1351" t="s">
        <v>12747</v>
      </c>
      <c r="B8162" s="1244" t="s">
        <v>12712</v>
      </c>
      <c r="C8162" s="1244" t="s">
        <v>12713</v>
      </c>
      <c r="D8162" s="1352">
        <v>2196.5</v>
      </c>
    </row>
    <row r="8163" spans="1:4" s="977" customFormat="1" ht="18" customHeight="1" x14ac:dyDescent="0.2">
      <c r="A8163" s="1351" t="s">
        <v>12748</v>
      </c>
      <c r="B8163" s="1244" t="s">
        <v>10233</v>
      </c>
      <c r="C8163" s="1244" t="s">
        <v>10234</v>
      </c>
      <c r="D8163" s="1352">
        <v>3715.19</v>
      </c>
    </row>
    <row r="8164" spans="1:4" s="977" customFormat="1" ht="18" customHeight="1" x14ac:dyDescent="0.2">
      <c r="A8164" s="1351" t="s">
        <v>12749</v>
      </c>
      <c r="B8164" s="1244" t="s">
        <v>12750</v>
      </c>
      <c r="C8164" s="1244" t="s">
        <v>12751</v>
      </c>
      <c r="D8164" s="1352">
        <v>16100</v>
      </c>
    </row>
    <row r="8165" spans="1:4" s="977" customFormat="1" ht="18" customHeight="1" x14ac:dyDescent="0.2">
      <c r="A8165" s="1351" t="s">
        <v>12752</v>
      </c>
      <c r="B8165" s="1244" t="s">
        <v>12753</v>
      </c>
      <c r="C8165" s="1244" t="s">
        <v>12754</v>
      </c>
      <c r="D8165" s="1352">
        <v>6365.25</v>
      </c>
    </row>
    <row r="8166" spans="1:4" s="977" customFormat="1" ht="18" customHeight="1" x14ac:dyDescent="0.2">
      <c r="A8166" s="1351" t="s">
        <v>12755</v>
      </c>
      <c r="B8166" s="1244" t="s">
        <v>9578</v>
      </c>
      <c r="C8166" s="1244" t="s">
        <v>9613</v>
      </c>
      <c r="D8166" s="1352">
        <v>4459.7</v>
      </c>
    </row>
    <row r="8167" spans="1:4" s="977" customFormat="1" ht="18" customHeight="1" x14ac:dyDescent="0.2">
      <c r="A8167" s="1351" t="s">
        <v>12756</v>
      </c>
      <c r="B8167" s="1244" t="s">
        <v>10514</v>
      </c>
      <c r="C8167" s="1244" t="s">
        <v>10515</v>
      </c>
      <c r="D8167" s="1352">
        <v>3220</v>
      </c>
    </row>
    <row r="8168" spans="1:4" s="977" customFormat="1" ht="18" customHeight="1" x14ac:dyDescent="0.2">
      <c r="A8168" s="1351" t="s">
        <v>12757</v>
      </c>
      <c r="B8168" s="1244" t="s">
        <v>10514</v>
      </c>
      <c r="C8168" s="1244" t="s">
        <v>10515</v>
      </c>
      <c r="D8168" s="1352">
        <v>3220</v>
      </c>
    </row>
    <row r="8169" spans="1:4" s="977" customFormat="1" ht="18" customHeight="1" x14ac:dyDescent="0.2">
      <c r="A8169" s="1351" t="s">
        <v>12758</v>
      </c>
      <c r="B8169" s="1244" t="s">
        <v>12759</v>
      </c>
      <c r="C8169" s="1244" t="s">
        <v>12760</v>
      </c>
      <c r="D8169" s="1352">
        <v>799</v>
      </c>
    </row>
    <row r="8170" spans="1:4" s="977" customFormat="1" ht="18" customHeight="1" x14ac:dyDescent="0.2">
      <c r="A8170" s="1351" t="s">
        <v>12761</v>
      </c>
      <c r="B8170" s="1244" t="s">
        <v>10284</v>
      </c>
      <c r="C8170" s="1244" t="s">
        <v>10285</v>
      </c>
      <c r="D8170" s="1352">
        <v>1546.75</v>
      </c>
    </row>
    <row r="8171" spans="1:4" s="977" customFormat="1" ht="18" customHeight="1" x14ac:dyDescent="0.2">
      <c r="A8171" s="1351" t="s">
        <v>12762</v>
      </c>
      <c r="B8171" s="1244" t="s">
        <v>12019</v>
      </c>
      <c r="C8171" s="1244" t="s">
        <v>12020</v>
      </c>
      <c r="D8171" s="1352">
        <v>15487.05</v>
      </c>
    </row>
    <row r="8172" spans="1:4" s="977" customFormat="1" ht="18" customHeight="1" x14ac:dyDescent="0.2">
      <c r="A8172" s="1351" t="s">
        <v>12763</v>
      </c>
      <c r="B8172" s="1244" t="s">
        <v>11750</v>
      </c>
      <c r="C8172" s="1244" t="s">
        <v>11751</v>
      </c>
      <c r="D8172" s="1352">
        <v>5980</v>
      </c>
    </row>
    <row r="8173" spans="1:4" s="977" customFormat="1" ht="18" customHeight="1" x14ac:dyDescent="0.2">
      <c r="A8173" s="1351" t="s">
        <v>12764</v>
      </c>
      <c r="B8173" s="1244" t="s">
        <v>2988</v>
      </c>
      <c r="C8173" s="1244" t="s">
        <v>2989</v>
      </c>
      <c r="D8173" s="1352">
        <v>3577.25</v>
      </c>
    </row>
    <row r="8174" spans="1:4" s="977" customFormat="1" ht="18" customHeight="1" x14ac:dyDescent="0.2">
      <c r="A8174" s="1351" t="s">
        <v>12765</v>
      </c>
      <c r="B8174" s="1244" t="s">
        <v>10233</v>
      </c>
      <c r="C8174" s="1244" t="s">
        <v>10234</v>
      </c>
      <c r="D8174" s="1352">
        <v>3715.19</v>
      </c>
    </row>
    <row r="8175" spans="1:4" s="977" customFormat="1" ht="18" customHeight="1" x14ac:dyDescent="0.2">
      <c r="A8175" s="1351" t="s">
        <v>12766</v>
      </c>
      <c r="B8175" s="1244" t="s">
        <v>5605</v>
      </c>
      <c r="C8175" s="1244" t="s">
        <v>5606</v>
      </c>
      <c r="D8175" s="1352">
        <v>640.32000000000005</v>
      </c>
    </row>
    <row r="8176" spans="1:4" s="977" customFormat="1" ht="18" customHeight="1" x14ac:dyDescent="0.2">
      <c r="A8176" s="1351" t="s">
        <v>12767</v>
      </c>
      <c r="B8176" s="1244" t="s">
        <v>12768</v>
      </c>
      <c r="C8176" s="1244" t="s">
        <v>12769</v>
      </c>
      <c r="D8176" s="1352">
        <v>3674.25</v>
      </c>
    </row>
    <row r="8177" spans="1:4" s="977" customFormat="1" ht="18" customHeight="1" x14ac:dyDescent="0.2">
      <c r="A8177" s="1351" t="s">
        <v>12770</v>
      </c>
      <c r="B8177" s="1244" t="s">
        <v>11643</v>
      </c>
      <c r="C8177" s="1244" t="s">
        <v>11644</v>
      </c>
      <c r="D8177" s="1352">
        <v>1397.25</v>
      </c>
    </row>
    <row r="8178" spans="1:4" s="977" customFormat="1" ht="18" customHeight="1" x14ac:dyDescent="0.2">
      <c r="A8178" s="1351" t="s">
        <v>12771</v>
      </c>
      <c r="B8178" s="1244" t="s">
        <v>11643</v>
      </c>
      <c r="C8178" s="1244" t="s">
        <v>11644</v>
      </c>
      <c r="D8178" s="1352">
        <v>1397.25</v>
      </c>
    </row>
    <row r="8179" spans="1:4" s="977" customFormat="1" ht="18" customHeight="1" x14ac:dyDescent="0.2">
      <c r="A8179" s="1351" t="s">
        <v>12772</v>
      </c>
      <c r="B8179" s="1244" t="s">
        <v>12768</v>
      </c>
      <c r="C8179" s="1244" t="s">
        <v>12769</v>
      </c>
      <c r="D8179" s="1352">
        <v>3674.25</v>
      </c>
    </row>
    <row r="8180" spans="1:4" s="977" customFormat="1" ht="18" customHeight="1" x14ac:dyDescent="0.2">
      <c r="A8180" s="1351" t="s">
        <v>12773</v>
      </c>
      <c r="B8180" s="1244" t="s">
        <v>12768</v>
      </c>
      <c r="C8180" s="1244" t="s">
        <v>12769</v>
      </c>
      <c r="D8180" s="1352">
        <v>3674.25</v>
      </c>
    </row>
    <row r="8181" spans="1:4" s="977" customFormat="1" ht="18" customHeight="1" x14ac:dyDescent="0.2">
      <c r="A8181" s="1351" t="s">
        <v>12774</v>
      </c>
      <c r="B8181" s="1244" t="s">
        <v>10627</v>
      </c>
      <c r="C8181" s="1244" t="s">
        <v>10628</v>
      </c>
      <c r="D8181" s="1352">
        <v>1</v>
      </c>
    </row>
    <row r="8182" spans="1:4" s="977" customFormat="1" ht="18" customHeight="1" x14ac:dyDescent="0.2">
      <c r="A8182" s="1351" t="s">
        <v>12775</v>
      </c>
      <c r="B8182" s="1244" t="s">
        <v>12776</v>
      </c>
      <c r="C8182" s="1244" t="s">
        <v>12777</v>
      </c>
      <c r="D8182" s="1352">
        <v>5176.1499999999996</v>
      </c>
    </row>
    <row r="8183" spans="1:4" s="977" customFormat="1" ht="18" customHeight="1" x14ac:dyDescent="0.2">
      <c r="A8183" s="1351" t="s">
        <v>12778</v>
      </c>
      <c r="B8183" s="1244" t="s">
        <v>12342</v>
      </c>
      <c r="C8183" s="1244" t="s">
        <v>12343</v>
      </c>
      <c r="D8183" s="1352">
        <v>2351.75</v>
      </c>
    </row>
    <row r="8184" spans="1:4" s="977" customFormat="1" ht="18" customHeight="1" x14ac:dyDescent="0.2">
      <c r="A8184" s="1351" t="s">
        <v>12779</v>
      </c>
      <c r="B8184" s="1244" t="s">
        <v>12768</v>
      </c>
      <c r="C8184" s="1244" t="s">
        <v>12769</v>
      </c>
      <c r="D8184" s="1352">
        <v>3674.25</v>
      </c>
    </row>
    <row r="8185" spans="1:4" s="977" customFormat="1" ht="18" customHeight="1" x14ac:dyDescent="0.2">
      <c r="A8185" s="1351" t="s">
        <v>12780</v>
      </c>
      <c r="B8185" s="1244" t="s">
        <v>12768</v>
      </c>
      <c r="C8185" s="1244" t="s">
        <v>12769</v>
      </c>
      <c r="D8185" s="1352">
        <v>3674.25</v>
      </c>
    </row>
    <row r="8186" spans="1:4" s="977" customFormat="1" ht="18" customHeight="1" x14ac:dyDescent="0.2">
      <c r="A8186" s="1351" t="s">
        <v>12781</v>
      </c>
      <c r="B8186" s="1244" t="s">
        <v>12768</v>
      </c>
      <c r="C8186" s="1244" t="s">
        <v>12769</v>
      </c>
      <c r="D8186" s="1352">
        <v>3674.25</v>
      </c>
    </row>
    <row r="8187" spans="1:4" s="977" customFormat="1" ht="18" customHeight="1" x14ac:dyDescent="0.2">
      <c r="A8187" s="1351" t="s">
        <v>12782</v>
      </c>
      <c r="B8187" s="1244" t="s">
        <v>9873</v>
      </c>
      <c r="C8187" s="1244" t="s">
        <v>12783</v>
      </c>
      <c r="D8187" s="1352">
        <v>13682.75</v>
      </c>
    </row>
    <row r="8188" spans="1:4" s="977" customFormat="1" ht="18" customHeight="1" x14ac:dyDescent="0.2">
      <c r="A8188" s="1351" t="s">
        <v>12784</v>
      </c>
      <c r="B8188" s="1244" t="s">
        <v>10514</v>
      </c>
      <c r="C8188" s="1244" t="s">
        <v>12785</v>
      </c>
      <c r="D8188" s="1352">
        <v>3220</v>
      </c>
    </row>
    <row r="8189" spans="1:4" s="977" customFormat="1" ht="18" customHeight="1" x14ac:dyDescent="0.2">
      <c r="A8189" s="1351" t="s">
        <v>12786</v>
      </c>
      <c r="B8189" s="1244" t="s">
        <v>12768</v>
      </c>
      <c r="C8189" s="1244" t="s">
        <v>12769</v>
      </c>
      <c r="D8189" s="1352">
        <v>3674.25</v>
      </c>
    </row>
    <row r="8190" spans="1:4" s="977" customFormat="1" ht="18" customHeight="1" x14ac:dyDescent="0.2">
      <c r="A8190" s="1351" t="s">
        <v>12787</v>
      </c>
      <c r="B8190" s="1244" t="s">
        <v>12768</v>
      </c>
      <c r="C8190" s="1244" t="s">
        <v>12769</v>
      </c>
      <c r="D8190" s="1352">
        <v>3674.25</v>
      </c>
    </row>
    <row r="8191" spans="1:4" s="977" customFormat="1" ht="18" customHeight="1" x14ac:dyDescent="0.2">
      <c r="A8191" s="1351" t="s">
        <v>12788</v>
      </c>
      <c r="B8191" s="1244" t="s">
        <v>12768</v>
      </c>
      <c r="C8191" s="1244" t="s">
        <v>12769</v>
      </c>
      <c r="D8191" s="1352">
        <v>3674.25</v>
      </c>
    </row>
    <row r="8192" spans="1:4" s="977" customFormat="1" ht="18" customHeight="1" x14ac:dyDescent="0.2">
      <c r="A8192" s="1351" t="s">
        <v>12789</v>
      </c>
      <c r="B8192" s="1244" t="s">
        <v>7985</v>
      </c>
      <c r="C8192" s="1245"/>
      <c r="D8192" s="1352">
        <v>347.76</v>
      </c>
    </row>
    <row r="8193" spans="1:4" s="977" customFormat="1" ht="18" customHeight="1" x14ac:dyDescent="0.2">
      <c r="A8193" s="1351" t="s">
        <v>12790</v>
      </c>
      <c r="B8193" s="1244" t="s">
        <v>5643</v>
      </c>
      <c r="C8193" s="1244" t="s">
        <v>5644</v>
      </c>
      <c r="D8193" s="1352">
        <v>8037.5</v>
      </c>
    </row>
    <row r="8194" spans="1:4" s="977" customFormat="1" ht="18" customHeight="1" x14ac:dyDescent="0.2">
      <c r="A8194" s="1351" t="s">
        <v>12791</v>
      </c>
      <c r="B8194" s="1244" t="s">
        <v>12768</v>
      </c>
      <c r="C8194" s="1244" t="s">
        <v>12769</v>
      </c>
      <c r="D8194" s="1352">
        <v>3674.25</v>
      </c>
    </row>
    <row r="8195" spans="1:4" s="977" customFormat="1" ht="18" customHeight="1" x14ac:dyDescent="0.2">
      <c r="A8195" s="1351" t="s">
        <v>12792</v>
      </c>
      <c r="B8195" s="1244" t="s">
        <v>11744</v>
      </c>
      <c r="C8195" s="1244" t="s">
        <v>11745</v>
      </c>
      <c r="D8195" s="1352">
        <v>4999</v>
      </c>
    </row>
    <row r="8196" spans="1:4" s="977" customFormat="1" ht="18" customHeight="1" x14ac:dyDescent="0.2">
      <c r="A8196" s="1351" t="s">
        <v>12793</v>
      </c>
      <c r="B8196" s="1244" t="s">
        <v>1050</v>
      </c>
      <c r="C8196" s="1244" t="s">
        <v>1051</v>
      </c>
      <c r="D8196" s="1352">
        <v>2760</v>
      </c>
    </row>
    <row r="8197" spans="1:4" s="977" customFormat="1" ht="18" customHeight="1" x14ac:dyDescent="0.2">
      <c r="A8197" s="1351" t="s">
        <v>12794</v>
      </c>
      <c r="B8197" s="1244" t="s">
        <v>1050</v>
      </c>
      <c r="C8197" s="1244" t="s">
        <v>1051</v>
      </c>
      <c r="D8197" s="1352">
        <v>2760</v>
      </c>
    </row>
    <row r="8198" spans="1:4" s="977" customFormat="1" ht="18" customHeight="1" x14ac:dyDescent="0.2">
      <c r="A8198" s="1351" t="s">
        <v>12795</v>
      </c>
      <c r="B8198" s="1244" t="s">
        <v>1050</v>
      </c>
      <c r="C8198" s="1244" t="s">
        <v>1051</v>
      </c>
      <c r="D8198" s="1352">
        <v>2760</v>
      </c>
    </row>
    <row r="8199" spans="1:4" s="977" customFormat="1" ht="18" customHeight="1" x14ac:dyDescent="0.2">
      <c r="A8199" s="1351" t="s">
        <v>12796</v>
      </c>
      <c r="B8199" s="1244" t="s">
        <v>1050</v>
      </c>
      <c r="C8199" s="1244" t="s">
        <v>1051</v>
      </c>
      <c r="D8199" s="1352">
        <v>1</v>
      </c>
    </row>
    <row r="8200" spans="1:4" s="977" customFormat="1" ht="18" customHeight="1" x14ac:dyDescent="0.2">
      <c r="A8200" s="1351" t="s">
        <v>12797</v>
      </c>
      <c r="B8200" s="1244" t="s">
        <v>1050</v>
      </c>
      <c r="C8200" s="1244" t="s">
        <v>1051</v>
      </c>
      <c r="D8200" s="1352">
        <v>1</v>
      </c>
    </row>
    <row r="8201" spans="1:4" s="977" customFormat="1" ht="18" customHeight="1" x14ac:dyDescent="0.2">
      <c r="A8201" s="1351" t="s">
        <v>12798</v>
      </c>
      <c r="B8201" s="1244" t="s">
        <v>1050</v>
      </c>
      <c r="C8201" s="1244" t="s">
        <v>1051</v>
      </c>
      <c r="D8201" s="1352">
        <v>1</v>
      </c>
    </row>
    <row r="8202" spans="1:4" s="977" customFormat="1" ht="18" customHeight="1" x14ac:dyDescent="0.2">
      <c r="A8202" s="1351" t="s">
        <v>12799</v>
      </c>
      <c r="B8202" s="1244" t="s">
        <v>1050</v>
      </c>
      <c r="C8202" s="1244" t="s">
        <v>1051</v>
      </c>
      <c r="D8202" s="1352">
        <v>2760</v>
      </c>
    </row>
    <row r="8203" spans="1:4" s="977" customFormat="1" ht="18" customHeight="1" x14ac:dyDescent="0.2">
      <c r="A8203" s="1351" t="s">
        <v>12800</v>
      </c>
      <c r="B8203" s="1244" t="s">
        <v>12768</v>
      </c>
      <c r="C8203" s="1244" t="s">
        <v>12769</v>
      </c>
      <c r="D8203" s="1352">
        <v>3674.25</v>
      </c>
    </row>
    <row r="8204" spans="1:4" s="977" customFormat="1" ht="18" customHeight="1" x14ac:dyDescent="0.2">
      <c r="A8204" s="1351" t="s">
        <v>12801</v>
      </c>
      <c r="B8204" s="1244" t="s">
        <v>1285</v>
      </c>
      <c r="C8204" s="1244" t="s">
        <v>1286</v>
      </c>
      <c r="D8204" s="1352">
        <v>695.52</v>
      </c>
    </row>
    <row r="8205" spans="1:4" s="977" customFormat="1" ht="18" customHeight="1" x14ac:dyDescent="0.2">
      <c r="A8205" s="1351" t="s">
        <v>12802</v>
      </c>
      <c r="B8205" s="1244" t="s">
        <v>1050</v>
      </c>
      <c r="C8205" s="1244" t="s">
        <v>1051</v>
      </c>
      <c r="D8205" s="1352">
        <v>2760</v>
      </c>
    </row>
    <row r="8206" spans="1:4" s="977" customFormat="1" ht="18" customHeight="1" x14ac:dyDescent="0.2">
      <c r="A8206" s="1351" t="s">
        <v>12803</v>
      </c>
      <c r="B8206" s="1244" t="s">
        <v>1050</v>
      </c>
      <c r="C8206" s="1244" t="s">
        <v>1051</v>
      </c>
      <c r="D8206" s="1352">
        <v>2760</v>
      </c>
    </row>
    <row r="8207" spans="1:4" s="977" customFormat="1" ht="18" customHeight="1" x14ac:dyDescent="0.2">
      <c r="A8207" s="1351" t="s">
        <v>12804</v>
      </c>
      <c r="B8207" s="1244" t="s">
        <v>1050</v>
      </c>
      <c r="C8207" s="1244" t="s">
        <v>1051</v>
      </c>
      <c r="D8207" s="1352">
        <v>2760</v>
      </c>
    </row>
    <row r="8208" spans="1:4" s="977" customFormat="1" ht="18" customHeight="1" x14ac:dyDescent="0.2">
      <c r="A8208" s="1351" t="s">
        <v>12805</v>
      </c>
      <c r="B8208" s="1244" t="s">
        <v>1044</v>
      </c>
      <c r="C8208" s="1244" t="s">
        <v>1045</v>
      </c>
      <c r="D8208" s="1352">
        <v>15470.19</v>
      </c>
    </row>
    <row r="8209" spans="1:4" s="977" customFormat="1" ht="18" customHeight="1" x14ac:dyDescent="0.2">
      <c r="A8209" s="1351" t="s">
        <v>12806</v>
      </c>
      <c r="B8209" s="1244" t="s">
        <v>2558</v>
      </c>
      <c r="C8209" s="1244" t="s">
        <v>2559</v>
      </c>
      <c r="D8209" s="1352">
        <v>1552.5</v>
      </c>
    </row>
    <row r="8210" spans="1:4" s="977" customFormat="1" ht="18" customHeight="1" x14ac:dyDescent="0.2">
      <c r="A8210" s="1351" t="s">
        <v>12807</v>
      </c>
      <c r="B8210" s="1244" t="s">
        <v>1410</v>
      </c>
      <c r="C8210" s="1244" t="s">
        <v>1411</v>
      </c>
      <c r="D8210" s="1352">
        <v>710</v>
      </c>
    </row>
    <row r="8211" spans="1:4" s="977" customFormat="1" ht="18" customHeight="1" x14ac:dyDescent="0.2">
      <c r="A8211" s="1351" t="s">
        <v>12808</v>
      </c>
      <c r="B8211" s="1244" t="s">
        <v>1288</v>
      </c>
      <c r="C8211" s="1244" t="s">
        <v>1289</v>
      </c>
      <c r="D8211" s="1352">
        <v>2666.93</v>
      </c>
    </row>
    <row r="8212" spans="1:4" s="977" customFormat="1" ht="18" customHeight="1" x14ac:dyDescent="0.2">
      <c r="A8212" s="1351" t="s">
        <v>12809</v>
      </c>
      <c r="B8212" s="1244" t="s">
        <v>11711</v>
      </c>
      <c r="C8212" s="1244" t="s">
        <v>11712</v>
      </c>
      <c r="D8212" s="1352">
        <v>2226.4</v>
      </c>
    </row>
    <row r="8213" spans="1:4" s="977" customFormat="1" ht="18" customHeight="1" x14ac:dyDescent="0.2">
      <c r="A8213" s="1351" t="s">
        <v>12810</v>
      </c>
      <c r="B8213" s="1244" t="s">
        <v>11824</v>
      </c>
      <c r="C8213" s="1244" t="s">
        <v>2473</v>
      </c>
      <c r="D8213" s="1352">
        <v>909.88</v>
      </c>
    </row>
    <row r="8214" spans="1:4" s="977" customFormat="1" ht="18" customHeight="1" x14ac:dyDescent="0.2">
      <c r="A8214" s="1351" t="s">
        <v>12811</v>
      </c>
      <c r="B8214" s="1244" t="s">
        <v>12768</v>
      </c>
      <c r="C8214" s="1244" t="s">
        <v>12769</v>
      </c>
      <c r="D8214" s="1352">
        <v>3674.25</v>
      </c>
    </row>
    <row r="8215" spans="1:4" s="977" customFormat="1" ht="18" customHeight="1" x14ac:dyDescent="0.2">
      <c r="A8215" s="1351" t="s">
        <v>12812</v>
      </c>
      <c r="B8215" s="1244" t="s">
        <v>7985</v>
      </c>
      <c r="C8215" s="1244" t="s">
        <v>7698</v>
      </c>
      <c r="D8215" s="1352">
        <v>347.76</v>
      </c>
    </row>
    <row r="8216" spans="1:4" s="977" customFormat="1" ht="18" customHeight="1" x14ac:dyDescent="0.2">
      <c r="A8216" s="1351" t="s">
        <v>12813</v>
      </c>
      <c r="B8216" s="1244" t="s">
        <v>7985</v>
      </c>
      <c r="C8216" s="1244" t="s">
        <v>7698</v>
      </c>
      <c r="D8216" s="1352">
        <v>347.76</v>
      </c>
    </row>
    <row r="8217" spans="1:4" s="977" customFormat="1" ht="18" customHeight="1" x14ac:dyDescent="0.2">
      <c r="A8217" s="1351" t="s">
        <v>12814</v>
      </c>
      <c r="B8217" s="1244" t="s">
        <v>1397</v>
      </c>
      <c r="C8217" s="1244" t="s">
        <v>1398</v>
      </c>
      <c r="D8217" s="1352">
        <v>1150</v>
      </c>
    </row>
    <row r="8218" spans="1:4" s="977" customFormat="1" ht="18" customHeight="1" x14ac:dyDescent="0.2">
      <c r="A8218" s="1351" t="s">
        <v>12815</v>
      </c>
      <c r="B8218" s="1244" t="s">
        <v>2556</v>
      </c>
      <c r="C8218" s="1244" t="s">
        <v>1286</v>
      </c>
      <c r="D8218" s="1352">
        <v>598</v>
      </c>
    </row>
    <row r="8219" spans="1:4" s="977" customFormat="1" ht="18" customHeight="1" x14ac:dyDescent="0.2">
      <c r="A8219" s="1351" t="s">
        <v>12816</v>
      </c>
      <c r="B8219" s="1244" t="s">
        <v>1397</v>
      </c>
      <c r="C8219" s="1244" t="s">
        <v>1398</v>
      </c>
      <c r="D8219" s="1352">
        <v>1150</v>
      </c>
    </row>
    <row r="8220" spans="1:4" s="977" customFormat="1" ht="18" customHeight="1" x14ac:dyDescent="0.2">
      <c r="A8220" s="1351" t="s">
        <v>12817</v>
      </c>
      <c r="B8220" s="1244" t="s">
        <v>11824</v>
      </c>
      <c r="C8220" s="1244" t="s">
        <v>2473</v>
      </c>
      <c r="D8220" s="1352">
        <v>392.26</v>
      </c>
    </row>
    <row r="8221" spans="1:4" s="977" customFormat="1" ht="18" customHeight="1" x14ac:dyDescent="0.2">
      <c r="A8221" s="1351" t="s">
        <v>12818</v>
      </c>
      <c r="B8221" s="1244" t="s">
        <v>12768</v>
      </c>
      <c r="C8221" s="1244" t="s">
        <v>12769</v>
      </c>
      <c r="D8221" s="1352">
        <v>3674.25</v>
      </c>
    </row>
    <row r="8222" spans="1:4" s="977" customFormat="1" ht="18" customHeight="1" x14ac:dyDescent="0.2">
      <c r="A8222" s="1351" t="s">
        <v>12819</v>
      </c>
      <c r="B8222" s="1244" t="s">
        <v>11824</v>
      </c>
      <c r="C8222" s="1244" t="s">
        <v>2473</v>
      </c>
      <c r="D8222" s="1352">
        <v>392.26</v>
      </c>
    </row>
    <row r="8223" spans="1:4" s="977" customFormat="1" ht="18" customHeight="1" x14ac:dyDescent="0.2">
      <c r="A8223" s="1351" t="s">
        <v>12820</v>
      </c>
      <c r="B8223" s="1244" t="s">
        <v>7985</v>
      </c>
      <c r="C8223" s="1244" t="s">
        <v>7698</v>
      </c>
      <c r="D8223" s="1352">
        <v>651.99</v>
      </c>
    </row>
    <row r="8224" spans="1:4" s="977" customFormat="1" ht="18" customHeight="1" x14ac:dyDescent="0.2">
      <c r="A8224" s="1351" t="s">
        <v>12821</v>
      </c>
      <c r="B8224" s="1244" t="s">
        <v>2574</v>
      </c>
      <c r="C8224" s="1244" t="s">
        <v>2575</v>
      </c>
      <c r="D8224" s="1352">
        <v>2099.9</v>
      </c>
    </row>
    <row r="8225" spans="1:4" s="977" customFormat="1" ht="18" customHeight="1" x14ac:dyDescent="0.2">
      <c r="A8225" s="1351" t="s">
        <v>12822</v>
      </c>
      <c r="B8225" s="1244" t="s">
        <v>3552</v>
      </c>
      <c r="C8225" s="1244" t="s">
        <v>3553</v>
      </c>
      <c r="D8225" s="1352">
        <v>764.75</v>
      </c>
    </row>
    <row r="8226" spans="1:4" s="977" customFormat="1" ht="18" customHeight="1" x14ac:dyDescent="0.2">
      <c r="A8226" s="1351" t="s">
        <v>12823</v>
      </c>
      <c r="B8226" s="1244" t="s">
        <v>3552</v>
      </c>
      <c r="C8226" s="1244" t="s">
        <v>3553</v>
      </c>
      <c r="D8226" s="1352">
        <v>764.75</v>
      </c>
    </row>
    <row r="8227" spans="1:4" s="977" customFormat="1" ht="18" customHeight="1" x14ac:dyDescent="0.2">
      <c r="A8227" s="1351" t="s">
        <v>12824</v>
      </c>
      <c r="B8227" s="1244" t="s">
        <v>2511</v>
      </c>
      <c r="C8227" s="1244" t="s">
        <v>1704</v>
      </c>
      <c r="D8227" s="1352">
        <v>1</v>
      </c>
    </row>
    <row r="8228" spans="1:4" s="977" customFormat="1" ht="18" customHeight="1" x14ac:dyDescent="0.2">
      <c r="A8228" s="1351" t="s">
        <v>12825</v>
      </c>
      <c r="B8228" s="1244" t="s">
        <v>1285</v>
      </c>
      <c r="C8228" s="1244" t="s">
        <v>1286</v>
      </c>
      <c r="D8228" s="1352">
        <v>695.52</v>
      </c>
    </row>
    <row r="8229" spans="1:4" s="977" customFormat="1" ht="18" customHeight="1" x14ac:dyDescent="0.2">
      <c r="A8229" s="1351" t="s">
        <v>12826</v>
      </c>
      <c r="B8229" s="1244" t="s">
        <v>1285</v>
      </c>
      <c r="C8229" s="1244" t="s">
        <v>1286</v>
      </c>
      <c r="D8229" s="1352">
        <v>695.52</v>
      </c>
    </row>
    <row r="8230" spans="1:4" s="977" customFormat="1" ht="18" customHeight="1" x14ac:dyDescent="0.2">
      <c r="A8230" s="1351" t="s">
        <v>12827</v>
      </c>
      <c r="B8230" s="1244" t="s">
        <v>2558</v>
      </c>
      <c r="C8230" s="1244" t="s">
        <v>2559</v>
      </c>
      <c r="D8230" s="1352">
        <v>1150</v>
      </c>
    </row>
    <row r="8231" spans="1:4" s="977" customFormat="1" ht="18" customHeight="1" x14ac:dyDescent="0.2">
      <c r="A8231" s="1351" t="s">
        <v>12828</v>
      </c>
      <c r="B8231" s="1244" t="s">
        <v>12768</v>
      </c>
      <c r="C8231" s="1244" t="s">
        <v>12769</v>
      </c>
      <c r="D8231" s="1352">
        <v>3674.25</v>
      </c>
    </row>
    <row r="8232" spans="1:4" s="977" customFormat="1" ht="18" customHeight="1" x14ac:dyDescent="0.2">
      <c r="A8232" s="1351" t="s">
        <v>12829</v>
      </c>
      <c r="B8232" s="1244" t="s">
        <v>2463</v>
      </c>
      <c r="C8232" s="1244" t="s">
        <v>2464</v>
      </c>
      <c r="D8232" s="1352">
        <v>1262.93</v>
      </c>
    </row>
    <row r="8233" spans="1:4" s="977" customFormat="1" ht="18" customHeight="1" x14ac:dyDescent="0.2">
      <c r="A8233" s="1351" t="s">
        <v>12830</v>
      </c>
      <c r="B8233" s="1244" t="s">
        <v>2313</v>
      </c>
      <c r="C8233" s="1244" t="s">
        <v>2314</v>
      </c>
      <c r="D8233" s="1352">
        <v>667</v>
      </c>
    </row>
    <row r="8234" spans="1:4" s="977" customFormat="1" ht="18" customHeight="1" x14ac:dyDescent="0.2">
      <c r="A8234" s="1351" t="s">
        <v>12831</v>
      </c>
      <c r="B8234" s="1244" t="s">
        <v>3552</v>
      </c>
      <c r="C8234" s="1244" t="s">
        <v>3553</v>
      </c>
      <c r="D8234" s="1352">
        <v>764.75</v>
      </c>
    </row>
    <row r="8235" spans="1:4" s="977" customFormat="1" ht="18" customHeight="1" x14ac:dyDescent="0.2">
      <c r="A8235" s="1351" t="s">
        <v>12832</v>
      </c>
      <c r="B8235" s="1244" t="s">
        <v>3552</v>
      </c>
      <c r="C8235" s="1244" t="s">
        <v>3553</v>
      </c>
      <c r="D8235" s="1352">
        <v>764.75</v>
      </c>
    </row>
    <row r="8236" spans="1:4" s="977" customFormat="1" ht="18" customHeight="1" x14ac:dyDescent="0.2">
      <c r="A8236" s="1351" t="s">
        <v>12833</v>
      </c>
      <c r="B8236" s="1244" t="s">
        <v>2556</v>
      </c>
      <c r="C8236" s="1244" t="s">
        <v>1286</v>
      </c>
      <c r="D8236" s="1352">
        <v>598</v>
      </c>
    </row>
    <row r="8237" spans="1:4" s="977" customFormat="1" ht="18" customHeight="1" x14ac:dyDescent="0.2">
      <c r="A8237" s="1351" t="s">
        <v>12834</v>
      </c>
      <c r="B8237" s="1244" t="s">
        <v>1683</v>
      </c>
      <c r="C8237" s="1244" t="s">
        <v>1411</v>
      </c>
      <c r="D8237" s="1352">
        <v>680</v>
      </c>
    </row>
    <row r="8238" spans="1:4" s="977" customFormat="1" ht="18" customHeight="1" x14ac:dyDescent="0.2">
      <c r="A8238" s="1351" t="s">
        <v>12835</v>
      </c>
      <c r="B8238" s="1244" t="s">
        <v>1266</v>
      </c>
      <c r="C8238" s="1244" t="s">
        <v>1267</v>
      </c>
      <c r="D8238" s="1352">
        <v>7472.85</v>
      </c>
    </row>
    <row r="8239" spans="1:4" s="977" customFormat="1" ht="18" customHeight="1" x14ac:dyDescent="0.2">
      <c r="A8239" s="1351" t="s">
        <v>12836</v>
      </c>
      <c r="B8239" s="1244" t="s">
        <v>12768</v>
      </c>
      <c r="C8239" s="1244" t="s">
        <v>12769</v>
      </c>
      <c r="D8239" s="1352">
        <v>3674.25</v>
      </c>
    </row>
    <row r="8240" spans="1:4" s="977" customFormat="1" ht="18" customHeight="1" x14ac:dyDescent="0.2">
      <c r="A8240" s="1351" t="s">
        <v>12837</v>
      </c>
      <c r="B8240" s="1244" t="s">
        <v>12838</v>
      </c>
      <c r="C8240" s="1244" t="s">
        <v>2601</v>
      </c>
      <c r="D8240" s="1352">
        <v>2701.35</v>
      </c>
    </row>
    <row r="8241" spans="1:4" s="977" customFormat="1" ht="18" customHeight="1" x14ac:dyDescent="0.2">
      <c r="A8241" s="1351" t="s">
        <v>12839</v>
      </c>
      <c r="B8241" s="1244" t="s">
        <v>1967</v>
      </c>
      <c r="C8241" s="1244" t="s">
        <v>1968</v>
      </c>
      <c r="D8241" s="1352">
        <v>3565</v>
      </c>
    </row>
    <row r="8242" spans="1:4" s="977" customFormat="1" ht="18" customHeight="1" x14ac:dyDescent="0.2">
      <c r="A8242" s="1351" t="s">
        <v>12840</v>
      </c>
      <c r="B8242" s="1244" t="s">
        <v>1967</v>
      </c>
      <c r="C8242" s="1244" t="s">
        <v>1968</v>
      </c>
      <c r="D8242" s="1352">
        <v>3565</v>
      </c>
    </row>
    <row r="8243" spans="1:4" s="977" customFormat="1" ht="18" customHeight="1" x14ac:dyDescent="0.2">
      <c r="A8243" s="1351" t="s">
        <v>12841</v>
      </c>
      <c r="B8243" s="1244" t="s">
        <v>2710</v>
      </c>
      <c r="C8243" s="1244" t="s">
        <v>2711</v>
      </c>
      <c r="D8243" s="1352">
        <v>2127.5</v>
      </c>
    </row>
    <row r="8244" spans="1:4" s="977" customFormat="1" ht="18" customHeight="1" x14ac:dyDescent="0.2">
      <c r="A8244" s="1351" t="s">
        <v>12842</v>
      </c>
      <c r="B8244" s="1244" t="s">
        <v>12843</v>
      </c>
      <c r="C8244" s="1244" t="s">
        <v>12844</v>
      </c>
      <c r="D8244" s="1352">
        <v>11901.35</v>
      </c>
    </row>
    <row r="8245" spans="1:4" s="977" customFormat="1" ht="18" customHeight="1" x14ac:dyDescent="0.2">
      <c r="A8245" s="1351" t="s">
        <v>12845</v>
      </c>
      <c r="B8245" s="1244" t="s">
        <v>2710</v>
      </c>
      <c r="C8245" s="1244" t="s">
        <v>2711</v>
      </c>
      <c r="D8245" s="1352">
        <v>2127.5</v>
      </c>
    </row>
    <row r="8246" spans="1:4" s="977" customFormat="1" ht="18" customHeight="1" x14ac:dyDescent="0.2">
      <c r="A8246" s="1351" t="s">
        <v>12846</v>
      </c>
      <c r="B8246" s="1244" t="s">
        <v>2719</v>
      </c>
      <c r="C8246" s="1244" t="s">
        <v>2720</v>
      </c>
      <c r="D8246" s="1352">
        <v>1</v>
      </c>
    </row>
    <row r="8247" spans="1:4" s="977" customFormat="1" ht="18" customHeight="1" x14ac:dyDescent="0.2">
      <c r="A8247" s="1351" t="s">
        <v>12847</v>
      </c>
      <c r="B8247" s="1244" t="s">
        <v>12848</v>
      </c>
      <c r="C8247" s="1244" t="s">
        <v>12849</v>
      </c>
      <c r="D8247" s="1352">
        <v>11101.1</v>
      </c>
    </row>
    <row r="8248" spans="1:4" s="977" customFormat="1" ht="18" customHeight="1" x14ac:dyDescent="0.2">
      <c r="A8248" s="1351" t="s">
        <v>12850</v>
      </c>
      <c r="B8248" s="1244" t="s">
        <v>2439</v>
      </c>
      <c r="C8248" s="1244" t="s">
        <v>2440</v>
      </c>
      <c r="D8248" s="1352">
        <v>2357.5</v>
      </c>
    </row>
    <row r="8249" spans="1:4" s="977" customFormat="1" ht="18" customHeight="1" x14ac:dyDescent="0.2">
      <c r="A8249" s="1351" t="s">
        <v>12851</v>
      </c>
      <c r="B8249" s="1244" t="s">
        <v>12768</v>
      </c>
      <c r="C8249" s="1244" t="s">
        <v>12769</v>
      </c>
      <c r="D8249" s="1352">
        <v>3674.25</v>
      </c>
    </row>
    <row r="8250" spans="1:4" s="977" customFormat="1" ht="18" customHeight="1" x14ac:dyDescent="0.2">
      <c r="A8250" s="1351" t="s">
        <v>12852</v>
      </c>
      <c r="B8250" s="1244" t="s">
        <v>12853</v>
      </c>
      <c r="C8250" s="1244" t="s">
        <v>12854</v>
      </c>
      <c r="D8250" s="1352">
        <v>1822.75</v>
      </c>
    </row>
    <row r="8251" spans="1:4" s="977" customFormat="1" ht="18" customHeight="1" x14ac:dyDescent="0.2">
      <c r="A8251" s="1351" t="s">
        <v>12855</v>
      </c>
      <c r="B8251" s="1244" t="s">
        <v>12856</v>
      </c>
      <c r="C8251" s="1244" t="s">
        <v>12856</v>
      </c>
      <c r="D8251" s="1352">
        <v>12500</v>
      </c>
    </row>
    <row r="8252" spans="1:4" s="977" customFormat="1" ht="18" customHeight="1" x14ac:dyDescent="0.2">
      <c r="A8252" s="1351" t="s">
        <v>12857</v>
      </c>
      <c r="B8252" s="1244" t="s">
        <v>12856</v>
      </c>
      <c r="C8252" s="1244" t="s">
        <v>12856</v>
      </c>
      <c r="D8252" s="1352">
        <v>12500</v>
      </c>
    </row>
    <row r="8253" spans="1:4" s="977" customFormat="1" ht="18" customHeight="1" x14ac:dyDescent="0.2">
      <c r="A8253" s="1351" t="s">
        <v>12858</v>
      </c>
      <c r="B8253" s="1244" t="s">
        <v>12856</v>
      </c>
      <c r="C8253" s="1244" t="s">
        <v>12856</v>
      </c>
      <c r="D8253" s="1352">
        <v>12500</v>
      </c>
    </row>
    <row r="8254" spans="1:4" s="977" customFormat="1" ht="18" customHeight="1" x14ac:dyDescent="0.2">
      <c r="A8254" s="1351" t="s">
        <v>12859</v>
      </c>
      <c r="B8254" s="1244" t="s">
        <v>12860</v>
      </c>
      <c r="C8254" s="1244" t="s">
        <v>12861</v>
      </c>
      <c r="D8254" s="1352">
        <v>684</v>
      </c>
    </row>
    <row r="8255" spans="1:4" s="977" customFormat="1" ht="18" customHeight="1" x14ac:dyDescent="0.2">
      <c r="A8255" s="1351" t="s">
        <v>12862</v>
      </c>
      <c r="B8255" s="1244" t="s">
        <v>2783</v>
      </c>
      <c r="C8255" s="1244" t="s">
        <v>2783</v>
      </c>
      <c r="D8255" s="1352">
        <v>1503.96</v>
      </c>
    </row>
    <row r="8256" spans="1:4" s="977" customFormat="1" ht="18" customHeight="1" x14ac:dyDescent="0.2">
      <c r="A8256" s="1351" t="s">
        <v>12863</v>
      </c>
      <c r="B8256" s="1244" t="s">
        <v>2783</v>
      </c>
      <c r="C8256" s="1244" t="s">
        <v>2783</v>
      </c>
      <c r="D8256" s="1352">
        <v>1503.96</v>
      </c>
    </row>
    <row r="8257" spans="1:4" s="977" customFormat="1" ht="18" customHeight="1" x14ac:dyDescent="0.2">
      <c r="A8257" s="1351" t="s">
        <v>12864</v>
      </c>
      <c r="B8257" s="1244" t="s">
        <v>12865</v>
      </c>
      <c r="C8257" s="1244" t="s">
        <v>12865</v>
      </c>
      <c r="D8257" s="1352">
        <v>1899.99</v>
      </c>
    </row>
    <row r="8258" spans="1:4" s="977" customFormat="1" ht="18" customHeight="1" x14ac:dyDescent="0.2">
      <c r="A8258" s="1351" t="s">
        <v>12866</v>
      </c>
      <c r="B8258" s="1244" t="s">
        <v>12865</v>
      </c>
      <c r="C8258" s="1244" t="s">
        <v>12865</v>
      </c>
      <c r="D8258" s="1352">
        <v>1899.99</v>
      </c>
    </row>
    <row r="8259" spans="1:4" s="977" customFormat="1" ht="18" customHeight="1" x14ac:dyDescent="0.2">
      <c r="A8259" s="1351" t="s">
        <v>12867</v>
      </c>
      <c r="B8259" s="1244" t="s">
        <v>12868</v>
      </c>
      <c r="C8259" s="1244" t="s">
        <v>12868</v>
      </c>
      <c r="D8259" s="1352">
        <v>1099.99</v>
      </c>
    </row>
    <row r="8260" spans="1:4" s="977" customFormat="1" ht="18" customHeight="1" x14ac:dyDescent="0.2">
      <c r="A8260" s="1351" t="s">
        <v>12869</v>
      </c>
      <c r="B8260" s="1244" t="s">
        <v>12768</v>
      </c>
      <c r="C8260" s="1244" t="s">
        <v>12769</v>
      </c>
      <c r="D8260" s="1352">
        <v>3674.25</v>
      </c>
    </row>
    <row r="8261" spans="1:4" s="977" customFormat="1" ht="18" customHeight="1" x14ac:dyDescent="0.2">
      <c r="A8261" s="1351" t="s">
        <v>12870</v>
      </c>
      <c r="B8261" s="1244" t="s">
        <v>12868</v>
      </c>
      <c r="C8261" s="1244" t="s">
        <v>12868</v>
      </c>
      <c r="D8261" s="1352">
        <v>1099.99</v>
      </c>
    </row>
    <row r="8262" spans="1:4" s="977" customFormat="1" ht="18" customHeight="1" x14ac:dyDescent="0.2">
      <c r="A8262" s="1351" t="s">
        <v>12871</v>
      </c>
      <c r="B8262" s="1244" t="s">
        <v>12872</v>
      </c>
      <c r="C8262" s="1244" t="s">
        <v>12872</v>
      </c>
      <c r="D8262" s="1352">
        <v>1817.5</v>
      </c>
    </row>
    <row r="8263" spans="1:4" s="977" customFormat="1" ht="18" customHeight="1" x14ac:dyDescent="0.2">
      <c r="A8263" s="1351" t="s">
        <v>12873</v>
      </c>
      <c r="B8263" s="1244" t="s">
        <v>12872</v>
      </c>
      <c r="C8263" s="1244" t="s">
        <v>12872</v>
      </c>
      <c r="D8263" s="1352">
        <v>1817.48</v>
      </c>
    </row>
    <row r="8264" spans="1:4" s="977" customFormat="1" ht="18" customHeight="1" x14ac:dyDescent="0.2">
      <c r="A8264" s="1351" t="s">
        <v>12874</v>
      </c>
      <c r="B8264" s="1244" t="s">
        <v>12872</v>
      </c>
      <c r="C8264" s="1244" t="s">
        <v>12872</v>
      </c>
      <c r="D8264" s="1352">
        <v>1817.5</v>
      </c>
    </row>
    <row r="8265" spans="1:4" s="977" customFormat="1" ht="18" customHeight="1" x14ac:dyDescent="0.2">
      <c r="A8265" s="1351" t="s">
        <v>12875</v>
      </c>
      <c r="B8265" s="1244" t="s">
        <v>12872</v>
      </c>
      <c r="C8265" s="1244" t="s">
        <v>12872</v>
      </c>
      <c r="D8265" s="1352">
        <v>1817.5</v>
      </c>
    </row>
    <row r="8266" spans="1:4" s="977" customFormat="1" ht="18" customHeight="1" x14ac:dyDescent="0.2">
      <c r="A8266" s="1351" t="s">
        <v>12876</v>
      </c>
      <c r="B8266" s="1244" t="s">
        <v>12877</v>
      </c>
      <c r="C8266" s="1244" t="s">
        <v>12877</v>
      </c>
      <c r="D8266" s="1352">
        <v>7833.3</v>
      </c>
    </row>
    <row r="8267" spans="1:4" s="977" customFormat="1" ht="18" customHeight="1" x14ac:dyDescent="0.2">
      <c r="A8267" s="1351" t="s">
        <v>12878</v>
      </c>
      <c r="B8267" s="1244" t="s">
        <v>12879</v>
      </c>
      <c r="C8267" s="1244" t="s">
        <v>12880</v>
      </c>
      <c r="D8267" s="1352">
        <v>2056</v>
      </c>
    </row>
    <row r="8268" spans="1:4" s="977" customFormat="1" ht="18" customHeight="1" x14ac:dyDescent="0.2">
      <c r="A8268" s="1351" t="s">
        <v>12881</v>
      </c>
      <c r="B8268" s="1244" t="s">
        <v>12882</v>
      </c>
      <c r="C8268" s="1244" t="s">
        <v>12883</v>
      </c>
      <c r="D8268" s="1352">
        <v>21999.99</v>
      </c>
    </row>
    <row r="8269" spans="1:4" s="977" customFormat="1" ht="18" customHeight="1" x14ac:dyDescent="0.2">
      <c r="A8269" s="1351" t="s">
        <v>12884</v>
      </c>
      <c r="B8269" s="1244" t="s">
        <v>2434</v>
      </c>
      <c r="C8269" s="1244" t="s">
        <v>2434</v>
      </c>
      <c r="D8269" s="1352">
        <v>700.18</v>
      </c>
    </row>
    <row r="8270" spans="1:4" s="977" customFormat="1" ht="18" customHeight="1" x14ac:dyDescent="0.2">
      <c r="A8270" s="1351" t="s">
        <v>12885</v>
      </c>
      <c r="B8270" s="1244" t="s">
        <v>12886</v>
      </c>
      <c r="C8270" s="1244" t="s">
        <v>12887</v>
      </c>
      <c r="D8270" s="1352">
        <v>713</v>
      </c>
    </row>
    <row r="8271" spans="1:4" s="977" customFormat="1" ht="18" customHeight="1" x14ac:dyDescent="0.2">
      <c r="A8271" s="1351" t="s">
        <v>12888</v>
      </c>
      <c r="B8271" s="1244" t="s">
        <v>12768</v>
      </c>
      <c r="C8271" s="1244" t="s">
        <v>12769</v>
      </c>
      <c r="D8271" s="1352">
        <v>3674.25</v>
      </c>
    </row>
    <row r="8272" spans="1:4" s="977" customFormat="1" ht="18" customHeight="1" x14ac:dyDescent="0.2">
      <c r="A8272" s="1351" t="s">
        <v>12889</v>
      </c>
      <c r="B8272" s="1244" t="s">
        <v>2313</v>
      </c>
      <c r="C8272" s="1244" t="s">
        <v>2314</v>
      </c>
      <c r="D8272" s="1352">
        <v>684.25</v>
      </c>
    </row>
    <row r="8273" spans="1:4" s="977" customFormat="1" ht="18" customHeight="1" x14ac:dyDescent="0.2">
      <c r="A8273" s="1351" t="s">
        <v>12890</v>
      </c>
      <c r="B8273" s="1244" t="s">
        <v>12891</v>
      </c>
      <c r="C8273" s="1244" t="s">
        <v>12892</v>
      </c>
      <c r="D8273" s="1352">
        <v>4220.5</v>
      </c>
    </row>
    <row r="8274" spans="1:4" s="977" customFormat="1" ht="18" customHeight="1" x14ac:dyDescent="0.2">
      <c r="A8274" s="1351" t="s">
        <v>12893</v>
      </c>
      <c r="B8274" s="1244" t="s">
        <v>3552</v>
      </c>
      <c r="C8274" s="1244" t="s">
        <v>3553</v>
      </c>
      <c r="D8274" s="1352">
        <v>460</v>
      </c>
    </row>
    <row r="8275" spans="1:4" s="977" customFormat="1" ht="18" customHeight="1" x14ac:dyDescent="0.2">
      <c r="A8275" s="1351" t="s">
        <v>12894</v>
      </c>
      <c r="B8275" s="1244" t="s">
        <v>12895</v>
      </c>
      <c r="C8275" s="1244" t="s">
        <v>12896</v>
      </c>
      <c r="D8275" s="1352">
        <v>465.75</v>
      </c>
    </row>
    <row r="8276" spans="1:4" s="977" customFormat="1" ht="18" customHeight="1" x14ac:dyDescent="0.2">
      <c r="A8276" s="1351" t="s">
        <v>12897</v>
      </c>
      <c r="B8276" s="1244" t="s">
        <v>12895</v>
      </c>
      <c r="C8276" s="1244" t="s">
        <v>12896</v>
      </c>
      <c r="D8276" s="1352">
        <v>465.75</v>
      </c>
    </row>
    <row r="8277" spans="1:4" s="977" customFormat="1" ht="18" customHeight="1" x14ac:dyDescent="0.2">
      <c r="A8277" s="1351" t="s">
        <v>12898</v>
      </c>
      <c r="B8277" s="1244" t="s">
        <v>1356</v>
      </c>
      <c r="C8277" s="1244" t="s">
        <v>1357</v>
      </c>
      <c r="D8277" s="1352">
        <v>1</v>
      </c>
    </row>
    <row r="8278" spans="1:4" s="977" customFormat="1" ht="18" customHeight="1" x14ac:dyDescent="0.2">
      <c r="A8278" s="1351" t="s">
        <v>12899</v>
      </c>
      <c r="B8278" s="1244" t="s">
        <v>2880</v>
      </c>
      <c r="C8278" s="1244" t="s">
        <v>2881</v>
      </c>
      <c r="D8278" s="1352">
        <v>5927.45</v>
      </c>
    </row>
    <row r="8279" spans="1:4" s="977" customFormat="1" ht="18" customHeight="1" x14ac:dyDescent="0.2">
      <c r="A8279" s="1351" t="s">
        <v>12900</v>
      </c>
      <c r="B8279" s="1244" t="s">
        <v>2681</v>
      </c>
      <c r="C8279" s="1244" t="s">
        <v>2682</v>
      </c>
      <c r="D8279" s="1352">
        <v>4615</v>
      </c>
    </row>
    <row r="8280" spans="1:4" s="977" customFormat="1" ht="18" customHeight="1" x14ac:dyDescent="0.2">
      <c r="A8280" s="1351" t="s">
        <v>12901</v>
      </c>
      <c r="B8280" s="1244" t="s">
        <v>12895</v>
      </c>
      <c r="C8280" s="1244" t="s">
        <v>12896</v>
      </c>
      <c r="D8280" s="1352">
        <v>465.75</v>
      </c>
    </row>
    <row r="8281" spans="1:4" s="977" customFormat="1" ht="18" customHeight="1" x14ac:dyDescent="0.2">
      <c r="A8281" s="1351" t="s">
        <v>12902</v>
      </c>
      <c r="B8281" s="1244" t="s">
        <v>12895</v>
      </c>
      <c r="C8281" s="1244" t="s">
        <v>12896</v>
      </c>
      <c r="D8281" s="1352">
        <v>465.75</v>
      </c>
    </row>
    <row r="8282" spans="1:4" s="977" customFormat="1" ht="18" customHeight="1" x14ac:dyDescent="0.2">
      <c r="A8282" s="1351" t="s">
        <v>12903</v>
      </c>
      <c r="B8282" s="1244" t="s">
        <v>12768</v>
      </c>
      <c r="C8282" s="1244" t="s">
        <v>12769</v>
      </c>
      <c r="D8282" s="1352">
        <v>3674.25</v>
      </c>
    </row>
    <row r="8283" spans="1:4" s="977" customFormat="1" ht="18" customHeight="1" x14ac:dyDescent="0.2">
      <c r="A8283" s="1351" t="s">
        <v>12904</v>
      </c>
      <c r="B8283" s="1244" t="s">
        <v>12895</v>
      </c>
      <c r="C8283" s="1244" t="s">
        <v>12896</v>
      </c>
      <c r="D8283" s="1352">
        <v>465.75</v>
      </c>
    </row>
    <row r="8284" spans="1:4" s="977" customFormat="1" ht="18" customHeight="1" x14ac:dyDescent="0.2">
      <c r="A8284" s="1351" t="s">
        <v>12905</v>
      </c>
      <c r="B8284" s="1244" t="s">
        <v>12895</v>
      </c>
      <c r="C8284" s="1244" t="s">
        <v>12896</v>
      </c>
      <c r="D8284" s="1352">
        <v>465.75</v>
      </c>
    </row>
    <row r="8285" spans="1:4" s="977" customFormat="1" ht="18" customHeight="1" x14ac:dyDescent="0.2">
      <c r="A8285" s="1351" t="s">
        <v>12906</v>
      </c>
      <c r="B8285" s="1244" t="s">
        <v>12895</v>
      </c>
      <c r="C8285" s="1244" t="s">
        <v>12896</v>
      </c>
      <c r="D8285" s="1352">
        <v>465.75</v>
      </c>
    </row>
    <row r="8286" spans="1:4" s="977" customFormat="1" ht="18" customHeight="1" x14ac:dyDescent="0.2">
      <c r="A8286" s="1351" t="s">
        <v>12907</v>
      </c>
      <c r="B8286" s="1244" t="s">
        <v>12895</v>
      </c>
      <c r="C8286" s="1244" t="s">
        <v>12896</v>
      </c>
      <c r="D8286" s="1352">
        <v>465.75</v>
      </c>
    </row>
    <row r="8287" spans="1:4" s="977" customFormat="1" ht="18" customHeight="1" x14ac:dyDescent="0.2">
      <c r="A8287" s="1351" t="s">
        <v>12908</v>
      </c>
      <c r="B8287" s="1244" t="s">
        <v>12895</v>
      </c>
      <c r="C8287" s="1244" t="s">
        <v>12896</v>
      </c>
      <c r="D8287" s="1352">
        <v>465.75</v>
      </c>
    </row>
    <row r="8288" spans="1:4" s="977" customFormat="1" ht="18" customHeight="1" x14ac:dyDescent="0.2">
      <c r="A8288" s="1351" t="s">
        <v>12909</v>
      </c>
      <c r="B8288" s="1244" t="s">
        <v>12895</v>
      </c>
      <c r="C8288" s="1244" t="s">
        <v>12896</v>
      </c>
      <c r="D8288" s="1352">
        <v>465.75</v>
      </c>
    </row>
    <row r="8289" spans="1:4" s="977" customFormat="1" ht="18" customHeight="1" x14ac:dyDescent="0.2">
      <c r="A8289" s="1351" t="s">
        <v>12910</v>
      </c>
      <c r="B8289" s="1244" t="s">
        <v>12895</v>
      </c>
      <c r="C8289" s="1244" t="s">
        <v>12896</v>
      </c>
      <c r="D8289" s="1352">
        <v>465.75</v>
      </c>
    </row>
    <row r="8290" spans="1:4" s="977" customFormat="1" ht="18" customHeight="1" x14ac:dyDescent="0.2">
      <c r="A8290" s="1351" t="s">
        <v>12911</v>
      </c>
      <c r="B8290" s="1244" t="s">
        <v>12895</v>
      </c>
      <c r="C8290" s="1244" t="s">
        <v>12896</v>
      </c>
      <c r="D8290" s="1352">
        <v>465.75</v>
      </c>
    </row>
    <row r="8291" spans="1:4" s="977" customFormat="1" ht="18" customHeight="1" x14ac:dyDescent="0.2">
      <c r="A8291" s="1351" t="s">
        <v>12912</v>
      </c>
      <c r="B8291" s="1244" t="s">
        <v>12895</v>
      </c>
      <c r="C8291" s="1244" t="s">
        <v>12896</v>
      </c>
      <c r="D8291" s="1352">
        <v>465.75</v>
      </c>
    </row>
    <row r="8292" spans="1:4" s="977" customFormat="1" ht="18" customHeight="1" x14ac:dyDescent="0.2">
      <c r="A8292" s="1351" t="s">
        <v>12913</v>
      </c>
      <c r="B8292" s="1244" t="s">
        <v>12895</v>
      </c>
      <c r="C8292" s="1244" t="s">
        <v>12896</v>
      </c>
      <c r="D8292" s="1352">
        <v>465.75</v>
      </c>
    </row>
    <row r="8293" spans="1:4" s="977" customFormat="1" ht="18" customHeight="1" x14ac:dyDescent="0.2">
      <c r="A8293" s="1351" t="s">
        <v>12914</v>
      </c>
      <c r="B8293" s="1244" t="s">
        <v>12768</v>
      </c>
      <c r="C8293" s="1244" t="s">
        <v>12769</v>
      </c>
      <c r="D8293" s="1352">
        <v>3674.25</v>
      </c>
    </row>
    <row r="8294" spans="1:4" s="977" customFormat="1" ht="18" customHeight="1" x14ac:dyDescent="0.2">
      <c r="A8294" s="1351" t="s">
        <v>12915</v>
      </c>
      <c r="B8294" s="1244" t="s">
        <v>12895</v>
      </c>
      <c r="C8294" s="1244" t="s">
        <v>12896</v>
      </c>
      <c r="D8294" s="1352">
        <v>465.75</v>
      </c>
    </row>
    <row r="8295" spans="1:4" s="977" customFormat="1" ht="18" customHeight="1" x14ac:dyDescent="0.2">
      <c r="A8295" s="1351" t="s">
        <v>12916</v>
      </c>
      <c r="B8295" s="1244" t="s">
        <v>12895</v>
      </c>
      <c r="C8295" s="1244" t="s">
        <v>12896</v>
      </c>
      <c r="D8295" s="1352">
        <v>465.75</v>
      </c>
    </row>
    <row r="8296" spans="1:4" s="977" customFormat="1" ht="18" customHeight="1" x14ac:dyDescent="0.2">
      <c r="A8296" s="1351" t="s">
        <v>12917</v>
      </c>
      <c r="B8296" s="1244" t="s">
        <v>1285</v>
      </c>
      <c r="C8296" s="1244" t="s">
        <v>1286</v>
      </c>
      <c r="D8296" s="1352">
        <v>666.62</v>
      </c>
    </row>
    <row r="8297" spans="1:4" s="977" customFormat="1" ht="18" customHeight="1" x14ac:dyDescent="0.2">
      <c r="A8297" s="1351" t="s">
        <v>12918</v>
      </c>
      <c r="B8297" s="1244" t="s">
        <v>4212</v>
      </c>
      <c r="C8297" s="1244" t="s">
        <v>4213</v>
      </c>
      <c r="D8297" s="1352">
        <v>977.5</v>
      </c>
    </row>
    <row r="8298" spans="1:4" s="977" customFormat="1" ht="18" customHeight="1" x14ac:dyDescent="0.2">
      <c r="A8298" s="1351" t="s">
        <v>12919</v>
      </c>
      <c r="B8298" s="1244" t="s">
        <v>1548</v>
      </c>
      <c r="C8298" s="1244" t="s">
        <v>1549</v>
      </c>
      <c r="D8298" s="1352">
        <v>1380</v>
      </c>
    </row>
    <row r="8299" spans="1:4" s="977" customFormat="1" ht="18" customHeight="1" x14ac:dyDescent="0.2">
      <c r="A8299" s="1351" t="s">
        <v>12920</v>
      </c>
      <c r="B8299" s="1244" t="s">
        <v>2681</v>
      </c>
      <c r="C8299" s="1244" t="s">
        <v>2682</v>
      </c>
      <c r="D8299" s="1352">
        <v>5150</v>
      </c>
    </row>
    <row r="8300" spans="1:4" s="977" customFormat="1" ht="18" customHeight="1" x14ac:dyDescent="0.2">
      <c r="A8300" s="1351" t="s">
        <v>12921</v>
      </c>
      <c r="B8300" s="1244" t="s">
        <v>12895</v>
      </c>
      <c r="C8300" s="1244" t="s">
        <v>12896</v>
      </c>
      <c r="D8300" s="1352">
        <v>465.75</v>
      </c>
    </row>
    <row r="8301" spans="1:4" s="977" customFormat="1" ht="18" customHeight="1" x14ac:dyDescent="0.2">
      <c r="A8301" s="1351" t="s">
        <v>12922</v>
      </c>
      <c r="B8301" s="1244" t="s">
        <v>12895</v>
      </c>
      <c r="C8301" s="1244" t="s">
        <v>12896</v>
      </c>
      <c r="D8301" s="1352">
        <v>465.75</v>
      </c>
    </row>
    <row r="8302" spans="1:4" s="977" customFormat="1" ht="18" customHeight="1" x14ac:dyDescent="0.2">
      <c r="A8302" s="1351" t="s">
        <v>12923</v>
      </c>
      <c r="B8302" s="1244" t="s">
        <v>12895</v>
      </c>
      <c r="C8302" s="1244" t="s">
        <v>12896</v>
      </c>
      <c r="D8302" s="1352">
        <v>465.75</v>
      </c>
    </row>
    <row r="8303" spans="1:4" s="977" customFormat="1" ht="18" customHeight="1" x14ac:dyDescent="0.2">
      <c r="A8303" s="1351" t="s">
        <v>12924</v>
      </c>
      <c r="B8303" s="1244" t="s">
        <v>12895</v>
      </c>
      <c r="C8303" s="1244" t="s">
        <v>12896</v>
      </c>
      <c r="D8303" s="1352">
        <v>465.75</v>
      </c>
    </row>
    <row r="8304" spans="1:4" s="977" customFormat="1" ht="18" customHeight="1" x14ac:dyDescent="0.2">
      <c r="A8304" s="1351" t="s">
        <v>12925</v>
      </c>
      <c r="B8304" s="1244" t="s">
        <v>2853</v>
      </c>
      <c r="C8304" s="1244" t="s">
        <v>2854</v>
      </c>
      <c r="D8304" s="1352">
        <v>1712.35</v>
      </c>
    </row>
    <row r="8305" spans="1:4" s="977" customFormat="1" ht="18" customHeight="1" x14ac:dyDescent="0.2">
      <c r="A8305" s="1351" t="s">
        <v>12926</v>
      </c>
      <c r="B8305" s="1244" t="s">
        <v>12768</v>
      </c>
      <c r="C8305" s="1244" t="s">
        <v>12769</v>
      </c>
      <c r="D8305" s="1352">
        <v>3674.25</v>
      </c>
    </row>
    <row r="8306" spans="1:4" s="977" customFormat="1" ht="18" customHeight="1" x14ac:dyDescent="0.2">
      <c r="A8306" s="1351" t="s">
        <v>12927</v>
      </c>
      <c r="B8306" s="1244" t="s">
        <v>12895</v>
      </c>
      <c r="C8306" s="1244" t="s">
        <v>12896</v>
      </c>
      <c r="D8306" s="1352">
        <v>465.75</v>
      </c>
    </row>
    <row r="8307" spans="1:4" s="977" customFormat="1" ht="18" customHeight="1" x14ac:dyDescent="0.2">
      <c r="A8307" s="1351" t="s">
        <v>12928</v>
      </c>
      <c r="B8307" s="1244" t="s">
        <v>12895</v>
      </c>
      <c r="C8307" s="1244" t="s">
        <v>12896</v>
      </c>
      <c r="D8307" s="1352">
        <v>465.75</v>
      </c>
    </row>
    <row r="8308" spans="1:4" s="977" customFormat="1" ht="18" customHeight="1" x14ac:dyDescent="0.2">
      <c r="A8308" s="1351" t="s">
        <v>12929</v>
      </c>
      <c r="B8308" s="1244" t="s">
        <v>12895</v>
      </c>
      <c r="C8308" s="1244" t="s">
        <v>12896</v>
      </c>
      <c r="D8308" s="1352">
        <v>465.75</v>
      </c>
    </row>
    <row r="8309" spans="1:4" s="977" customFormat="1" ht="18" customHeight="1" x14ac:dyDescent="0.2">
      <c r="A8309" s="1351" t="s">
        <v>12930</v>
      </c>
      <c r="B8309" s="1244" t="s">
        <v>12895</v>
      </c>
      <c r="C8309" s="1244" t="s">
        <v>12896</v>
      </c>
      <c r="D8309" s="1352">
        <v>465.75</v>
      </c>
    </row>
    <row r="8310" spans="1:4" s="977" customFormat="1" ht="18" customHeight="1" x14ac:dyDescent="0.2">
      <c r="A8310" s="1351" t="s">
        <v>12931</v>
      </c>
      <c r="B8310" s="1244" t="s">
        <v>12895</v>
      </c>
      <c r="C8310" s="1244" t="s">
        <v>12896</v>
      </c>
      <c r="D8310" s="1352">
        <v>465.75</v>
      </c>
    </row>
    <row r="8311" spans="1:4" s="977" customFormat="1" ht="18" customHeight="1" x14ac:dyDescent="0.2">
      <c r="A8311" s="1351" t="s">
        <v>12932</v>
      </c>
      <c r="B8311" s="1244" t="s">
        <v>12895</v>
      </c>
      <c r="C8311" s="1244" t="s">
        <v>12896</v>
      </c>
      <c r="D8311" s="1352">
        <v>465.75</v>
      </c>
    </row>
    <row r="8312" spans="1:4" s="977" customFormat="1" ht="18" customHeight="1" x14ac:dyDescent="0.2">
      <c r="A8312" s="1351" t="s">
        <v>12933</v>
      </c>
      <c r="B8312" s="1244" t="s">
        <v>12895</v>
      </c>
      <c r="C8312" s="1244" t="s">
        <v>12896</v>
      </c>
      <c r="D8312" s="1352">
        <v>465.75</v>
      </c>
    </row>
    <row r="8313" spans="1:4" s="977" customFormat="1" ht="18" customHeight="1" x14ac:dyDescent="0.2">
      <c r="A8313" s="1351" t="s">
        <v>12934</v>
      </c>
      <c r="B8313" s="1244" t="s">
        <v>12895</v>
      </c>
      <c r="C8313" s="1244" t="s">
        <v>12896</v>
      </c>
      <c r="D8313" s="1352">
        <v>465.75</v>
      </c>
    </row>
    <row r="8314" spans="1:4" s="977" customFormat="1" ht="18" customHeight="1" x14ac:dyDescent="0.2">
      <c r="A8314" s="1351" t="s">
        <v>12935</v>
      </c>
      <c r="B8314" s="1244" t="s">
        <v>12895</v>
      </c>
      <c r="C8314" s="1244" t="s">
        <v>12896</v>
      </c>
      <c r="D8314" s="1352">
        <v>465.75</v>
      </c>
    </row>
    <row r="8315" spans="1:4" s="977" customFormat="1" ht="18" customHeight="1" x14ac:dyDescent="0.2">
      <c r="A8315" s="1351" t="s">
        <v>12936</v>
      </c>
      <c r="B8315" s="1244" t="s">
        <v>12895</v>
      </c>
      <c r="C8315" s="1244" t="s">
        <v>12896</v>
      </c>
      <c r="D8315" s="1352">
        <v>465.75</v>
      </c>
    </row>
    <row r="8316" spans="1:4" s="977" customFormat="1" ht="18" customHeight="1" x14ac:dyDescent="0.2">
      <c r="A8316" s="1351" t="s">
        <v>12937</v>
      </c>
      <c r="B8316" s="1244" t="s">
        <v>12768</v>
      </c>
      <c r="C8316" s="1244" t="s">
        <v>12769</v>
      </c>
      <c r="D8316" s="1352">
        <v>3674.25</v>
      </c>
    </row>
    <row r="8317" spans="1:4" s="977" customFormat="1" ht="18" customHeight="1" x14ac:dyDescent="0.2">
      <c r="A8317" s="1351" t="s">
        <v>12938</v>
      </c>
      <c r="B8317" s="1244" t="s">
        <v>12895</v>
      </c>
      <c r="C8317" s="1244" t="s">
        <v>12896</v>
      </c>
      <c r="D8317" s="1352">
        <v>465.75</v>
      </c>
    </row>
    <row r="8318" spans="1:4" s="977" customFormat="1" ht="18" customHeight="1" x14ac:dyDescent="0.2">
      <c r="A8318" s="1351" t="s">
        <v>12939</v>
      </c>
      <c r="B8318" s="1244" t="s">
        <v>12895</v>
      </c>
      <c r="C8318" s="1244" t="s">
        <v>12896</v>
      </c>
      <c r="D8318" s="1352">
        <v>465.75</v>
      </c>
    </row>
    <row r="8319" spans="1:4" s="977" customFormat="1" ht="18" customHeight="1" x14ac:dyDescent="0.2">
      <c r="A8319" s="1351" t="s">
        <v>12940</v>
      </c>
      <c r="B8319" s="1244" t="s">
        <v>12895</v>
      </c>
      <c r="C8319" s="1244" t="s">
        <v>12896</v>
      </c>
      <c r="D8319" s="1352">
        <v>465.75</v>
      </c>
    </row>
    <row r="8320" spans="1:4" s="977" customFormat="1" ht="18" customHeight="1" x14ac:dyDescent="0.2">
      <c r="A8320" s="1351" t="s">
        <v>12941</v>
      </c>
      <c r="B8320" s="1244" t="s">
        <v>12895</v>
      </c>
      <c r="C8320" s="1244" t="s">
        <v>12896</v>
      </c>
      <c r="D8320" s="1352">
        <v>465.75</v>
      </c>
    </row>
    <row r="8321" spans="1:4" s="977" customFormat="1" ht="18" customHeight="1" x14ac:dyDescent="0.2">
      <c r="A8321" s="1351" t="s">
        <v>12942</v>
      </c>
      <c r="B8321" s="1244" t="s">
        <v>12895</v>
      </c>
      <c r="C8321" s="1244" t="s">
        <v>12896</v>
      </c>
      <c r="D8321" s="1352">
        <v>465.75</v>
      </c>
    </row>
    <row r="8322" spans="1:4" s="977" customFormat="1" ht="18" customHeight="1" x14ac:dyDescent="0.2">
      <c r="A8322" s="1351" t="s">
        <v>12943</v>
      </c>
      <c r="B8322" s="1244" t="s">
        <v>12895</v>
      </c>
      <c r="C8322" s="1244" t="s">
        <v>12896</v>
      </c>
      <c r="D8322" s="1352">
        <v>465.75</v>
      </c>
    </row>
    <row r="8323" spans="1:4" s="977" customFormat="1" ht="18" customHeight="1" x14ac:dyDescent="0.2">
      <c r="A8323" s="1351" t="s">
        <v>12944</v>
      </c>
      <c r="B8323" s="1244" t="s">
        <v>12895</v>
      </c>
      <c r="C8323" s="1244" t="s">
        <v>12896</v>
      </c>
      <c r="D8323" s="1352">
        <v>465.75</v>
      </c>
    </row>
    <row r="8324" spans="1:4" s="977" customFormat="1" ht="18" customHeight="1" x14ac:dyDescent="0.2">
      <c r="A8324" s="1351" t="s">
        <v>12945</v>
      </c>
      <c r="B8324" s="1244" t="s">
        <v>12895</v>
      </c>
      <c r="C8324" s="1244" t="s">
        <v>12896</v>
      </c>
      <c r="D8324" s="1352">
        <v>465.75</v>
      </c>
    </row>
    <row r="8325" spans="1:4" s="977" customFormat="1" ht="18" customHeight="1" x14ac:dyDescent="0.2">
      <c r="A8325" s="1351" t="s">
        <v>12946</v>
      </c>
      <c r="B8325" s="1244" t="s">
        <v>12895</v>
      </c>
      <c r="C8325" s="1244" t="s">
        <v>12896</v>
      </c>
      <c r="D8325" s="1352">
        <v>465.75</v>
      </c>
    </row>
    <row r="8326" spans="1:4" s="977" customFormat="1" ht="18" customHeight="1" x14ac:dyDescent="0.2">
      <c r="A8326" s="1351" t="s">
        <v>12947</v>
      </c>
      <c r="B8326" s="1244" t="s">
        <v>12895</v>
      </c>
      <c r="C8326" s="1244" t="s">
        <v>12896</v>
      </c>
      <c r="D8326" s="1352">
        <v>465.75</v>
      </c>
    </row>
    <row r="8327" spans="1:4" s="977" customFormat="1" ht="18" customHeight="1" x14ac:dyDescent="0.2">
      <c r="A8327" s="1351" t="s">
        <v>12948</v>
      </c>
      <c r="B8327" s="1244" t="s">
        <v>12768</v>
      </c>
      <c r="C8327" s="1244" t="s">
        <v>12769</v>
      </c>
      <c r="D8327" s="1352">
        <v>3674.25</v>
      </c>
    </row>
    <row r="8328" spans="1:4" s="977" customFormat="1" ht="18" customHeight="1" x14ac:dyDescent="0.2">
      <c r="A8328" s="1351" t="s">
        <v>12949</v>
      </c>
      <c r="B8328" s="1244" t="s">
        <v>12895</v>
      </c>
      <c r="C8328" s="1244" t="s">
        <v>12896</v>
      </c>
      <c r="D8328" s="1352">
        <v>465.75</v>
      </c>
    </row>
    <row r="8329" spans="1:4" s="977" customFormat="1" ht="18" customHeight="1" x14ac:dyDescent="0.2">
      <c r="A8329" s="1351" t="s">
        <v>12950</v>
      </c>
      <c r="B8329" s="1244" t="s">
        <v>12895</v>
      </c>
      <c r="C8329" s="1244" t="s">
        <v>12896</v>
      </c>
      <c r="D8329" s="1352">
        <v>465.75</v>
      </c>
    </row>
    <row r="8330" spans="1:4" s="977" customFormat="1" ht="18" customHeight="1" x14ac:dyDescent="0.2">
      <c r="A8330" s="1351" t="s">
        <v>12951</v>
      </c>
      <c r="B8330" s="1244" t="s">
        <v>12895</v>
      </c>
      <c r="C8330" s="1244" t="s">
        <v>12896</v>
      </c>
      <c r="D8330" s="1352">
        <v>465.75</v>
      </c>
    </row>
    <row r="8331" spans="1:4" s="977" customFormat="1" ht="18" customHeight="1" x14ac:dyDescent="0.2">
      <c r="A8331" s="1351" t="s">
        <v>12952</v>
      </c>
      <c r="B8331" s="1244" t="s">
        <v>12895</v>
      </c>
      <c r="C8331" s="1244" t="s">
        <v>12896</v>
      </c>
      <c r="D8331" s="1352">
        <v>465.75</v>
      </c>
    </row>
    <row r="8332" spans="1:4" s="977" customFormat="1" ht="18" customHeight="1" x14ac:dyDescent="0.2">
      <c r="A8332" s="1351" t="s">
        <v>12953</v>
      </c>
      <c r="B8332" s="1244" t="s">
        <v>1967</v>
      </c>
      <c r="C8332" s="1244" t="s">
        <v>1968</v>
      </c>
      <c r="D8332" s="1352">
        <v>1414.02</v>
      </c>
    </row>
    <row r="8333" spans="1:4" s="977" customFormat="1" ht="18" customHeight="1" x14ac:dyDescent="0.2">
      <c r="A8333" s="1351" t="s">
        <v>12954</v>
      </c>
      <c r="B8333" s="1244" t="s">
        <v>1967</v>
      </c>
      <c r="C8333" s="1244" t="s">
        <v>1968</v>
      </c>
      <c r="D8333" s="1352">
        <v>1414.02</v>
      </c>
    </row>
    <row r="8334" spans="1:4" s="977" customFormat="1" ht="18" customHeight="1" x14ac:dyDescent="0.2">
      <c r="A8334" s="1351" t="s">
        <v>12955</v>
      </c>
      <c r="B8334" s="1244" t="s">
        <v>12895</v>
      </c>
      <c r="C8334" s="1244" t="s">
        <v>12896</v>
      </c>
      <c r="D8334" s="1352">
        <v>465.75</v>
      </c>
    </row>
    <row r="8335" spans="1:4" s="977" customFormat="1" ht="18" customHeight="1" x14ac:dyDescent="0.2">
      <c r="A8335" s="1351" t="s">
        <v>12956</v>
      </c>
      <c r="B8335" s="1244" t="s">
        <v>4212</v>
      </c>
      <c r="C8335" s="1244" t="s">
        <v>4213</v>
      </c>
      <c r="D8335" s="1352">
        <v>977.5</v>
      </c>
    </row>
    <row r="8336" spans="1:4" s="977" customFormat="1" ht="18" customHeight="1" x14ac:dyDescent="0.2">
      <c r="A8336" s="1351" t="s">
        <v>12957</v>
      </c>
      <c r="B8336" s="1244" t="s">
        <v>1285</v>
      </c>
      <c r="C8336" s="1244" t="s">
        <v>1286</v>
      </c>
      <c r="D8336" s="1352">
        <v>1380</v>
      </c>
    </row>
    <row r="8337" spans="1:4" s="977" customFormat="1" ht="18" customHeight="1" x14ac:dyDescent="0.2">
      <c r="A8337" s="1351" t="s">
        <v>12958</v>
      </c>
      <c r="B8337" s="1244" t="s">
        <v>1967</v>
      </c>
      <c r="C8337" s="1244" t="s">
        <v>1968</v>
      </c>
      <c r="D8337" s="1352">
        <v>1414.02</v>
      </c>
    </row>
    <row r="8338" spans="1:4" s="977" customFormat="1" ht="18" customHeight="1" x14ac:dyDescent="0.2">
      <c r="A8338" s="1351" t="s">
        <v>12959</v>
      </c>
      <c r="B8338" s="1244" t="s">
        <v>12768</v>
      </c>
      <c r="C8338" s="1244" t="s">
        <v>12769</v>
      </c>
      <c r="D8338" s="1352">
        <v>3674.25</v>
      </c>
    </row>
    <row r="8339" spans="1:4" s="977" customFormat="1" ht="18" customHeight="1" x14ac:dyDescent="0.2">
      <c r="A8339" s="1351" t="s">
        <v>12960</v>
      </c>
      <c r="B8339" s="1244" t="s">
        <v>1967</v>
      </c>
      <c r="C8339" s="1244" t="s">
        <v>1968</v>
      </c>
      <c r="D8339" s="1352">
        <v>1414.02</v>
      </c>
    </row>
    <row r="8340" spans="1:4" s="977" customFormat="1" ht="18" customHeight="1" x14ac:dyDescent="0.2">
      <c r="A8340" s="1351" t="s">
        <v>12961</v>
      </c>
      <c r="B8340" s="1244" t="s">
        <v>12962</v>
      </c>
      <c r="C8340" s="1244" t="s">
        <v>12963</v>
      </c>
      <c r="D8340" s="1352">
        <v>3237.25</v>
      </c>
    </row>
    <row r="8341" spans="1:4" s="977" customFormat="1" ht="18" customHeight="1" x14ac:dyDescent="0.2">
      <c r="A8341" s="1351" t="s">
        <v>12964</v>
      </c>
      <c r="B8341" s="1244" t="s">
        <v>12962</v>
      </c>
      <c r="C8341" s="1244" t="s">
        <v>12963</v>
      </c>
      <c r="D8341" s="1352">
        <v>3237.25</v>
      </c>
    </row>
    <row r="8342" spans="1:4" s="977" customFormat="1" ht="18" customHeight="1" x14ac:dyDescent="0.2">
      <c r="A8342" s="1351" t="s">
        <v>12965</v>
      </c>
      <c r="B8342" s="1244" t="s">
        <v>12962</v>
      </c>
      <c r="C8342" s="1244" t="s">
        <v>12963</v>
      </c>
      <c r="D8342" s="1352">
        <v>3237.25</v>
      </c>
    </row>
    <row r="8343" spans="1:4" s="977" customFormat="1" ht="18" customHeight="1" x14ac:dyDescent="0.2">
      <c r="A8343" s="1351" t="s">
        <v>12966</v>
      </c>
      <c r="B8343" s="1244" t="s">
        <v>12962</v>
      </c>
      <c r="C8343" s="1244" t="s">
        <v>12963</v>
      </c>
      <c r="D8343" s="1352">
        <v>3237.25</v>
      </c>
    </row>
    <row r="8344" spans="1:4" s="977" customFormat="1" ht="18" customHeight="1" x14ac:dyDescent="0.2">
      <c r="A8344" s="1351" t="s">
        <v>12967</v>
      </c>
      <c r="B8344" s="1244" t="s">
        <v>12962</v>
      </c>
      <c r="C8344" s="1244" t="s">
        <v>12963</v>
      </c>
      <c r="D8344" s="1352">
        <v>3237.25</v>
      </c>
    </row>
    <row r="8345" spans="1:4" s="977" customFormat="1" ht="18" customHeight="1" x14ac:dyDescent="0.2">
      <c r="A8345" s="1351" t="s">
        <v>12968</v>
      </c>
      <c r="B8345" s="1244" t="s">
        <v>12962</v>
      </c>
      <c r="C8345" s="1244" t="s">
        <v>12963</v>
      </c>
      <c r="D8345" s="1352">
        <v>3237.25</v>
      </c>
    </row>
    <row r="8346" spans="1:4" s="977" customFormat="1" ht="18" customHeight="1" x14ac:dyDescent="0.2">
      <c r="A8346" s="1351" t="s">
        <v>12969</v>
      </c>
      <c r="B8346" s="1244" t="s">
        <v>12962</v>
      </c>
      <c r="C8346" s="1244" t="s">
        <v>12963</v>
      </c>
      <c r="D8346" s="1352">
        <v>3237.25</v>
      </c>
    </row>
    <row r="8347" spans="1:4" s="977" customFormat="1" ht="18" customHeight="1" x14ac:dyDescent="0.2">
      <c r="A8347" s="1351" t="s">
        <v>12970</v>
      </c>
      <c r="B8347" s="1244" t="s">
        <v>12962</v>
      </c>
      <c r="C8347" s="1244" t="s">
        <v>12963</v>
      </c>
      <c r="D8347" s="1352">
        <v>3237.25</v>
      </c>
    </row>
    <row r="8348" spans="1:4" s="977" customFormat="1" ht="18" customHeight="1" x14ac:dyDescent="0.2">
      <c r="A8348" s="1351" t="s">
        <v>12971</v>
      </c>
      <c r="B8348" s="1244" t="s">
        <v>12962</v>
      </c>
      <c r="C8348" s="1244" t="s">
        <v>12963</v>
      </c>
      <c r="D8348" s="1352">
        <v>3237.25</v>
      </c>
    </row>
    <row r="8349" spans="1:4" s="977" customFormat="1" ht="18" customHeight="1" x14ac:dyDescent="0.2">
      <c r="A8349" s="1351" t="s">
        <v>12972</v>
      </c>
      <c r="B8349" s="1244" t="s">
        <v>12768</v>
      </c>
      <c r="C8349" s="1244" t="s">
        <v>12769</v>
      </c>
      <c r="D8349" s="1352">
        <v>3674.25</v>
      </c>
    </row>
    <row r="8350" spans="1:4" s="977" customFormat="1" ht="18" customHeight="1" x14ac:dyDescent="0.2">
      <c r="A8350" s="1351" t="s">
        <v>12973</v>
      </c>
      <c r="B8350" s="1244" t="s">
        <v>12962</v>
      </c>
      <c r="C8350" s="1244" t="s">
        <v>12963</v>
      </c>
      <c r="D8350" s="1352">
        <v>3237.25</v>
      </c>
    </row>
    <row r="8351" spans="1:4" s="977" customFormat="1" ht="18" customHeight="1" x14ac:dyDescent="0.2">
      <c r="A8351" s="1351" t="s">
        <v>12974</v>
      </c>
      <c r="B8351" s="1244" t="s">
        <v>12962</v>
      </c>
      <c r="C8351" s="1244" t="s">
        <v>12963</v>
      </c>
      <c r="D8351" s="1352">
        <v>3237.25</v>
      </c>
    </row>
    <row r="8352" spans="1:4" s="977" customFormat="1" ht="18" customHeight="1" x14ac:dyDescent="0.2">
      <c r="A8352" s="1351" t="s">
        <v>12975</v>
      </c>
      <c r="B8352" s="1244" t="s">
        <v>12962</v>
      </c>
      <c r="C8352" s="1244" t="s">
        <v>12963</v>
      </c>
      <c r="D8352" s="1352">
        <v>3237.25</v>
      </c>
    </row>
    <row r="8353" spans="1:4" s="977" customFormat="1" ht="18" customHeight="1" x14ac:dyDescent="0.2">
      <c r="A8353" s="1351" t="s">
        <v>12976</v>
      </c>
      <c r="B8353" s="1244" t="s">
        <v>12962</v>
      </c>
      <c r="C8353" s="1244" t="s">
        <v>12963</v>
      </c>
      <c r="D8353" s="1352">
        <v>3237.25</v>
      </c>
    </row>
    <row r="8354" spans="1:4" s="977" customFormat="1" ht="18" customHeight="1" x14ac:dyDescent="0.2">
      <c r="A8354" s="1351" t="s">
        <v>12977</v>
      </c>
      <c r="B8354" s="1244" t="s">
        <v>12962</v>
      </c>
      <c r="C8354" s="1244" t="s">
        <v>12963</v>
      </c>
      <c r="D8354" s="1352">
        <v>3237.25</v>
      </c>
    </row>
    <row r="8355" spans="1:4" s="977" customFormat="1" ht="18" customHeight="1" x14ac:dyDescent="0.2">
      <c r="A8355" s="1351" t="s">
        <v>12978</v>
      </c>
      <c r="B8355" s="1244" t="s">
        <v>12962</v>
      </c>
      <c r="C8355" s="1244" t="s">
        <v>12963</v>
      </c>
      <c r="D8355" s="1352">
        <v>3237.25</v>
      </c>
    </row>
    <row r="8356" spans="1:4" s="977" customFormat="1" ht="18" customHeight="1" x14ac:dyDescent="0.2">
      <c r="A8356" s="1351" t="s">
        <v>12979</v>
      </c>
      <c r="B8356" s="1244" t="s">
        <v>12962</v>
      </c>
      <c r="C8356" s="1244" t="s">
        <v>12963</v>
      </c>
      <c r="D8356" s="1352">
        <v>3237.25</v>
      </c>
    </row>
    <row r="8357" spans="1:4" s="977" customFormat="1" ht="18" customHeight="1" x14ac:dyDescent="0.2">
      <c r="A8357" s="1351" t="s">
        <v>12980</v>
      </c>
      <c r="B8357" s="1244" t="s">
        <v>12962</v>
      </c>
      <c r="C8357" s="1244" t="s">
        <v>12963</v>
      </c>
      <c r="D8357" s="1352">
        <v>3237.25</v>
      </c>
    </row>
    <row r="8358" spans="1:4" s="977" customFormat="1" ht="18" customHeight="1" x14ac:dyDescent="0.2">
      <c r="A8358" s="1351" t="s">
        <v>12981</v>
      </c>
      <c r="B8358" s="1244" t="s">
        <v>12962</v>
      </c>
      <c r="C8358" s="1244" t="s">
        <v>12963</v>
      </c>
      <c r="D8358" s="1352">
        <v>3237.25</v>
      </c>
    </row>
    <row r="8359" spans="1:4" s="977" customFormat="1" ht="18" customHeight="1" x14ac:dyDescent="0.2">
      <c r="A8359" s="1351" t="s">
        <v>12982</v>
      </c>
      <c r="B8359" s="1244" t="s">
        <v>12895</v>
      </c>
      <c r="C8359" s="1244" t="s">
        <v>12896</v>
      </c>
      <c r="D8359" s="1352">
        <v>465.75</v>
      </c>
    </row>
    <row r="8360" spans="1:4" s="977" customFormat="1" ht="18" customHeight="1" x14ac:dyDescent="0.2">
      <c r="A8360" s="1351" t="s">
        <v>12983</v>
      </c>
      <c r="B8360" s="1244" t="s">
        <v>12768</v>
      </c>
      <c r="C8360" s="1244" t="s">
        <v>12769</v>
      </c>
      <c r="D8360" s="1352">
        <v>3674.25</v>
      </c>
    </row>
    <row r="8361" spans="1:4" s="977" customFormat="1" ht="18" customHeight="1" x14ac:dyDescent="0.2">
      <c r="A8361" s="1351" t="s">
        <v>12984</v>
      </c>
      <c r="B8361" s="1244" t="s">
        <v>12895</v>
      </c>
      <c r="C8361" s="1244" t="s">
        <v>12896</v>
      </c>
      <c r="D8361" s="1352">
        <v>465.75</v>
      </c>
    </row>
    <row r="8362" spans="1:4" s="977" customFormat="1" ht="18" customHeight="1" x14ac:dyDescent="0.2">
      <c r="A8362" s="1351" t="s">
        <v>12985</v>
      </c>
      <c r="B8362" s="1244" t="s">
        <v>12895</v>
      </c>
      <c r="C8362" s="1244" t="s">
        <v>12896</v>
      </c>
      <c r="D8362" s="1352">
        <v>465.75</v>
      </c>
    </row>
    <row r="8363" spans="1:4" s="977" customFormat="1" ht="18" customHeight="1" x14ac:dyDescent="0.2">
      <c r="A8363" s="1351" t="s">
        <v>12986</v>
      </c>
      <c r="B8363" s="1244" t="s">
        <v>12895</v>
      </c>
      <c r="C8363" s="1244" t="s">
        <v>12896</v>
      </c>
      <c r="D8363" s="1352">
        <v>465.75</v>
      </c>
    </row>
    <row r="8364" spans="1:4" s="977" customFormat="1" ht="18" customHeight="1" x14ac:dyDescent="0.2">
      <c r="A8364" s="1351" t="s">
        <v>12987</v>
      </c>
      <c r="B8364" s="1244" t="s">
        <v>12895</v>
      </c>
      <c r="C8364" s="1244" t="s">
        <v>12896</v>
      </c>
      <c r="D8364" s="1352">
        <v>465.75</v>
      </c>
    </row>
    <row r="8365" spans="1:4" s="977" customFormat="1" ht="18" customHeight="1" x14ac:dyDescent="0.2">
      <c r="A8365" s="1351" t="s">
        <v>12988</v>
      </c>
      <c r="B8365" s="1244" t="s">
        <v>12895</v>
      </c>
      <c r="C8365" s="1244" t="s">
        <v>12896</v>
      </c>
      <c r="D8365" s="1352">
        <v>465.75</v>
      </c>
    </row>
    <row r="8366" spans="1:4" s="977" customFormat="1" ht="18" customHeight="1" x14ac:dyDescent="0.2">
      <c r="A8366" s="1351" t="s">
        <v>12989</v>
      </c>
      <c r="B8366" s="1244" t="s">
        <v>12895</v>
      </c>
      <c r="C8366" s="1244" t="s">
        <v>12896</v>
      </c>
      <c r="D8366" s="1352">
        <v>465.75</v>
      </c>
    </row>
    <row r="8367" spans="1:4" s="977" customFormat="1" ht="18" customHeight="1" x14ac:dyDescent="0.2">
      <c r="A8367" s="1351" t="s">
        <v>12990</v>
      </c>
      <c r="B8367" s="1244" t="s">
        <v>12895</v>
      </c>
      <c r="C8367" s="1244" t="s">
        <v>12896</v>
      </c>
      <c r="D8367" s="1352">
        <v>465.75</v>
      </c>
    </row>
    <row r="8368" spans="1:4" s="977" customFormat="1" ht="18" customHeight="1" x14ac:dyDescent="0.2">
      <c r="A8368" s="1351" t="s">
        <v>12991</v>
      </c>
      <c r="B8368" s="1244" t="s">
        <v>12895</v>
      </c>
      <c r="C8368" s="1244" t="s">
        <v>12896</v>
      </c>
      <c r="D8368" s="1352">
        <v>465.75</v>
      </c>
    </row>
    <row r="8369" spans="1:4" s="977" customFormat="1" ht="18" customHeight="1" x14ac:dyDescent="0.2">
      <c r="A8369" s="1351" t="s">
        <v>12992</v>
      </c>
      <c r="B8369" s="1244" t="s">
        <v>12895</v>
      </c>
      <c r="C8369" s="1244" t="s">
        <v>12896</v>
      </c>
      <c r="D8369" s="1352">
        <v>465.75</v>
      </c>
    </row>
    <row r="8370" spans="1:4" s="977" customFormat="1" ht="18" customHeight="1" x14ac:dyDescent="0.2">
      <c r="A8370" s="1351" t="s">
        <v>12993</v>
      </c>
      <c r="B8370" s="1244" t="s">
        <v>12895</v>
      </c>
      <c r="C8370" s="1244" t="s">
        <v>12896</v>
      </c>
      <c r="D8370" s="1352">
        <v>465.75</v>
      </c>
    </row>
    <row r="8371" spans="1:4" s="977" customFormat="1" ht="18" customHeight="1" x14ac:dyDescent="0.2">
      <c r="A8371" s="1351" t="s">
        <v>12994</v>
      </c>
      <c r="B8371" s="1244" t="s">
        <v>12895</v>
      </c>
      <c r="C8371" s="1244" t="s">
        <v>12896</v>
      </c>
      <c r="D8371" s="1352">
        <v>465.75</v>
      </c>
    </row>
    <row r="8372" spans="1:4" s="977" customFormat="1" ht="18" customHeight="1" x14ac:dyDescent="0.2">
      <c r="A8372" s="1351" t="s">
        <v>12995</v>
      </c>
      <c r="B8372" s="1244" t="s">
        <v>12895</v>
      </c>
      <c r="C8372" s="1244" t="s">
        <v>12896</v>
      </c>
      <c r="D8372" s="1352">
        <v>465.75</v>
      </c>
    </row>
    <row r="8373" spans="1:4" s="977" customFormat="1" ht="18" customHeight="1" x14ac:dyDescent="0.2">
      <c r="A8373" s="1351" t="s">
        <v>12996</v>
      </c>
      <c r="B8373" s="1244" t="s">
        <v>12895</v>
      </c>
      <c r="C8373" s="1244" t="s">
        <v>12896</v>
      </c>
      <c r="D8373" s="1352">
        <v>465.75</v>
      </c>
    </row>
    <row r="8374" spans="1:4" s="977" customFormat="1" ht="18" customHeight="1" x14ac:dyDescent="0.2">
      <c r="A8374" s="1351" t="s">
        <v>12997</v>
      </c>
      <c r="B8374" s="1244" t="s">
        <v>12895</v>
      </c>
      <c r="C8374" s="1244" t="s">
        <v>12896</v>
      </c>
      <c r="D8374" s="1352">
        <v>465.75</v>
      </c>
    </row>
    <row r="8375" spans="1:4" s="977" customFormat="1" ht="18" customHeight="1" x14ac:dyDescent="0.2">
      <c r="A8375" s="1351" t="s">
        <v>12998</v>
      </c>
      <c r="B8375" s="1244" t="s">
        <v>12895</v>
      </c>
      <c r="C8375" s="1244" t="s">
        <v>12896</v>
      </c>
      <c r="D8375" s="1352">
        <v>465.75</v>
      </c>
    </row>
    <row r="8376" spans="1:4" s="977" customFormat="1" ht="18" customHeight="1" x14ac:dyDescent="0.2">
      <c r="A8376" s="1351" t="s">
        <v>12999</v>
      </c>
      <c r="B8376" s="1244" t="s">
        <v>12895</v>
      </c>
      <c r="C8376" s="1244" t="s">
        <v>12896</v>
      </c>
      <c r="D8376" s="1352">
        <v>465.75</v>
      </c>
    </row>
    <row r="8377" spans="1:4" s="977" customFormat="1" ht="18" customHeight="1" x14ac:dyDescent="0.2">
      <c r="A8377" s="1351" t="s">
        <v>13000</v>
      </c>
      <c r="B8377" s="1244" t="s">
        <v>12895</v>
      </c>
      <c r="C8377" s="1244" t="s">
        <v>12896</v>
      </c>
      <c r="D8377" s="1352">
        <v>465.75</v>
      </c>
    </row>
    <row r="8378" spans="1:4" s="977" customFormat="1" ht="18" customHeight="1" x14ac:dyDescent="0.2">
      <c r="A8378" s="1351" t="s">
        <v>13001</v>
      </c>
      <c r="B8378" s="1244" t="s">
        <v>12895</v>
      </c>
      <c r="C8378" s="1244" t="s">
        <v>12896</v>
      </c>
      <c r="D8378" s="1352">
        <v>465.75</v>
      </c>
    </row>
    <row r="8379" spans="1:4" s="977" customFormat="1" ht="18" customHeight="1" x14ac:dyDescent="0.2">
      <c r="A8379" s="1351" t="s">
        <v>13002</v>
      </c>
      <c r="B8379" s="1244" t="s">
        <v>12895</v>
      </c>
      <c r="C8379" s="1244" t="s">
        <v>12896</v>
      </c>
      <c r="D8379" s="1352">
        <v>465.75</v>
      </c>
    </row>
    <row r="8380" spans="1:4" s="977" customFormat="1" ht="18" customHeight="1" x14ac:dyDescent="0.2">
      <c r="A8380" s="1351" t="s">
        <v>13003</v>
      </c>
      <c r="B8380" s="1244" t="s">
        <v>12895</v>
      </c>
      <c r="C8380" s="1244" t="s">
        <v>12896</v>
      </c>
      <c r="D8380" s="1352">
        <v>465.75</v>
      </c>
    </row>
    <row r="8381" spans="1:4" s="977" customFormat="1" ht="18" customHeight="1" x14ac:dyDescent="0.2">
      <c r="A8381" s="1351" t="s">
        <v>13004</v>
      </c>
      <c r="B8381" s="1244" t="s">
        <v>2389</v>
      </c>
      <c r="C8381" s="1244" t="s">
        <v>2390</v>
      </c>
      <c r="D8381" s="1352">
        <v>2853.15</v>
      </c>
    </row>
    <row r="8382" spans="1:4" s="977" customFormat="1" ht="18" customHeight="1" x14ac:dyDescent="0.2">
      <c r="A8382" s="1351" t="s">
        <v>13005</v>
      </c>
      <c r="B8382" s="1244" t="s">
        <v>12895</v>
      </c>
      <c r="C8382" s="1244" t="s">
        <v>12896</v>
      </c>
      <c r="D8382" s="1352">
        <v>465.75</v>
      </c>
    </row>
    <row r="8383" spans="1:4" s="977" customFormat="1" ht="18" customHeight="1" x14ac:dyDescent="0.2">
      <c r="A8383" s="1351" t="s">
        <v>13006</v>
      </c>
      <c r="B8383" s="1244" t="s">
        <v>12895</v>
      </c>
      <c r="C8383" s="1244" t="s">
        <v>12896</v>
      </c>
      <c r="D8383" s="1352">
        <v>465.75</v>
      </c>
    </row>
    <row r="8384" spans="1:4" s="977" customFormat="1" ht="18" customHeight="1" x14ac:dyDescent="0.2">
      <c r="A8384" s="1351" t="s">
        <v>13007</v>
      </c>
      <c r="B8384" s="1244" t="s">
        <v>12895</v>
      </c>
      <c r="C8384" s="1244" t="s">
        <v>12896</v>
      </c>
      <c r="D8384" s="1352">
        <v>465.75</v>
      </c>
    </row>
    <row r="8385" spans="1:4" s="977" customFormat="1" ht="18" customHeight="1" x14ac:dyDescent="0.2">
      <c r="A8385" s="1351" t="s">
        <v>13008</v>
      </c>
      <c r="B8385" s="1244" t="s">
        <v>12895</v>
      </c>
      <c r="C8385" s="1244" t="s">
        <v>12896</v>
      </c>
      <c r="D8385" s="1352">
        <v>465.75</v>
      </c>
    </row>
    <row r="8386" spans="1:4" s="977" customFormat="1" ht="18" customHeight="1" x14ac:dyDescent="0.2">
      <c r="A8386" s="1351" t="s">
        <v>13009</v>
      </c>
      <c r="B8386" s="1244" t="s">
        <v>12895</v>
      </c>
      <c r="C8386" s="1244" t="s">
        <v>12896</v>
      </c>
      <c r="D8386" s="1352">
        <v>465.75</v>
      </c>
    </row>
    <row r="8387" spans="1:4" s="977" customFormat="1" ht="18" customHeight="1" x14ac:dyDescent="0.2">
      <c r="A8387" s="1351" t="s">
        <v>13010</v>
      </c>
      <c r="B8387" s="1244" t="s">
        <v>12895</v>
      </c>
      <c r="C8387" s="1244" t="s">
        <v>12896</v>
      </c>
      <c r="D8387" s="1352">
        <v>465.75</v>
      </c>
    </row>
    <row r="8388" spans="1:4" s="977" customFormat="1" ht="18" customHeight="1" x14ac:dyDescent="0.2">
      <c r="A8388" s="1351" t="s">
        <v>13011</v>
      </c>
      <c r="B8388" s="1244" t="s">
        <v>2681</v>
      </c>
      <c r="C8388" s="1244" t="s">
        <v>2682</v>
      </c>
      <c r="D8388" s="1352">
        <v>4615</v>
      </c>
    </row>
    <row r="8389" spans="1:4" s="977" customFormat="1" ht="18" customHeight="1" x14ac:dyDescent="0.2">
      <c r="A8389" s="1351" t="s">
        <v>13012</v>
      </c>
      <c r="B8389" s="1244" t="s">
        <v>1967</v>
      </c>
      <c r="C8389" s="1244" t="s">
        <v>1968</v>
      </c>
      <c r="D8389" s="1352">
        <v>1414.02</v>
      </c>
    </row>
    <row r="8390" spans="1:4" s="977" customFormat="1" ht="18" customHeight="1" x14ac:dyDescent="0.2">
      <c r="A8390" s="1351" t="s">
        <v>13013</v>
      </c>
      <c r="B8390" s="1244" t="s">
        <v>1548</v>
      </c>
      <c r="C8390" s="1244" t="s">
        <v>1549</v>
      </c>
      <c r="D8390" s="1352">
        <v>1380</v>
      </c>
    </row>
    <row r="8391" spans="1:4" s="977" customFormat="1" ht="18" customHeight="1" x14ac:dyDescent="0.2">
      <c r="A8391" s="1351" t="s">
        <v>13014</v>
      </c>
      <c r="B8391" s="1244" t="s">
        <v>2054</v>
      </c>
      <c r="C8391" s="1244" t="s">
        <v>12896</v>
      </c>
      <c r="D8391" s="1352">
        <v>465.75</v>
      </c>
    </row>
    <row r="8392" spans="1:4" s="977" customFormat="1" ht="18" customHeight="1" x14ac:dyDescent="0.2">
      <c r="A8392" s="1351" t="s">
        <v>13015</v>
      </c>
      <c r="B8392" s="1244" t="s">
        <v>13016</v>
      </c>
      <c r="C8392" s="1244" t="s">
        <v>13017</v>
      </c>
      <c r="D8392" s="1352">
        <v>1127</v>
      </c>
    </row>
    <row r="8393" spans="1:4" s="977" customFormat="1" ht="18" customHeight="1" x14ac:dyDescent="0.2">
      <c r="A8393" s="1351" t="s">
        <v>13018</v>
      </c>
      <c r="B8393" s="1244" t="s">
        <v>13016</v>
      </c>
      <c r="C8393" s="1244" t="s">
        <v>13017</v>
      </c>
      <c r="D8393" s="1352">
        <v>1127</v>
      </c>
    </row>
    <row r="8394" spans="1:4" s="977" customFormat="1" ht="18" customHeight="1" x14ac:dyDescent="0.2">
      <c r="A8394" s="1351" t="s">
        <v>13019</v>
      </c>
      <c r="B8394" s="1244" t="s">
        <v>13016</v>
      </c>
      <c r="C8394" s="1244" t="s">
        <v>13017</v>
      </c>
      <c r="D8394" s="1352">
        <v>1127</v>
      </c>
    </row>
    <row r="8395" spans="1:4" s="977" customFormat="1" ht="18" customHeight="1" x14ac:dyDescent="0.2">
      <c r="A8395" s="1351" t="s">
        <v>13020</v>
      </c>
      <c r="B8395" s="1244" t="s">
        <v>13016</v>
      </c>
      <c r="C8395" s="1244" t="s">
        <v>13017</v>
      </c>
      <c r="D8395" s="1352">
        <v>1127</v>
      </c>
    </row>
    <row r="8396" spans="1:4" s="977" customFormat="1" ht="18" customHeight="1" x14ac:dyDescent="0.2">
      <c r="A8396" s="1351" t="s">
        <v>13021</v>
      </c>
      <c r="B8396" s="1244" t="s">
        <v>13016</v>
      </c>
      <c r="C8396" s="1244" t="s">
        <v>13017</v>
      </c>
      <c r="D8396" s="1352">
        <v>1127</v>
      </c>
    </row>
    <row r="8397" spans="1:4" s="977" customFormat="1" ht="18" customHeight="1" x14ac:dyDescent="0.2">
      <c r="A8397" s="1351" t="s">
        <v>13022</v>
      </c>
      <c r="B8397" s="1244" t="s">
        <v>13016</v>
      </c>
      <c r="C8397" s="1244" t="s">
        <v>13017</v>
      </c>
      <c r="D8397" s="1352">
        <v>1127</v>
      </c>
    </row>
    <row r="8398" spans="1:4" s="977" customFormat="1" ht="18" customHeight="1" x14ac:dyDescent="0.2">
      <c r="A8398" s="1351" t="s">
        <v>13023</v>
      </c>
      <c r="B8398" s="1244" t="s">
        <v>13016</v>
      </c>
      <c r="C8398" s="1244" t="s">
        <v>13017</v>
      </c>
      <c r="D8398" s="1352">
        <v>1127</v>
      </c>
    </row>
    <row r="8399" spans="1:4" s="977" customFormat="1" ht="18" customHeight="1" x14ac:dyDescent="0.2">
      <c r="A8399" s="1351" t="s">
        <v>13024</v>
      </c>
      <c r="B8399" s="1244" t="s">
        <v>13016</v>
      </c>
      <c r="C8399" s="1244" t="s">
        <v>13017</v>
      </c>
      <c r="D8399" s="1352">
        <v>1127</v>
      </c>
    </row>
    <row r="8400" spans="1:4" s="977" customFormat="1" ht="18" customHeight="1" x14ac:dyDescent="0.2">
      <c r="A8400" s="1351" t="s">
        <v>13025</v>
      </c>
      <c r="B8400" s="1244" t="s">
        <v>13016</v>
      </c>
      <c r="C8400" s="1244" t="s">
        <v>13017</v>
      </c>
      <c r="D8400" s="1352">
        <v>1127</v>
      </c>
    </row>
    <row r="8401" spans="1:4" s="977" customFormat="1" ht="18" customHeight="1" x14ac:dyDescent="0.2">
      <c r="A8401" s="1351" t="s">
        <v>13026</v>
      </c>
      <c r="B8401" s="1244" t="s">
        <v>13027</v>
      </c>
      <c r="C8401" s="1244" t="s">
        <v>13028</v>
      </c>
      <c r="D8401" s="1352">
        <v>9084</v>
      </c>
    </row>
    <row r="8402" spans="1:4" s="977" customFormat="1" ht="18" customHeight="1" x14ac:dyDescent="0.2">
      <c r="A8402" s="1351" t="s">
        <v>13029</v>
      </c>
      <c r="B8402" s="1244" t="s">
        <v>13030</v>
      </c>
      <c r="C8402" s="1244" t="s">
        <v>13031</v>
      </c>
      <c r="D8402" s="1352">
        <v>1092.5</v>
      </c>
    </row>
    <row r="8403" spans="1:4" s="977" customFormat="1" ht="18" customHeight="1" x14ac:dyDescent="0.2">
      <c r="A8403" s="1351" t="s">
        <v>13032</v>
      </c>
      <c r="B8403" s="1244" t="s">
        <v>10627</v>
      </c>
      <c r="C8403" s="1244" t="s">
        <v>10628</v>
      </c>
      <c r="D8403" s="1352">
        <v>1</v>
      </c>
    </row>
    <row r="8404" spans="1:4" s="977" customFormat="1" ht="18" customHeight="1" x14ac:dyDescent="0.2">
      <c r="A8404" s="1351" t="s">
        <v>13033</v>
      </c>
      <c r="B8404" s="1244" t="s">
        <v>13034</v>
      </c>
      <c r="C8404" s="1244" t="s">
        <v>13035</v>
      </c>
      <c r="D8404" s="1352">
        <v>21275</v>
      </c>
    </row>
    <row r="8405" spans="1:4" s="977" customFormat="1" ht="18" customHeight="1" x14ac:dyDescent="0.2">
      <c r="A8405" s="1351" t="s">
        <v>13036</v>
      </c>
      <c r="B8405" s="1244" t="s">
        <v>13034</v>
      </c>
      <c r="C8405" s="1244" t="s">
        <v>13035</v>
      </c>
      <c r="D8405" s="1352">
        <v>21275</v>
      </c>
    </row>
    <row r="8406" spans="1:4" s="977" customFormat="1" ht="18" customHeight="1" x14ac:dyDescent="0.2">
      <c r="A8406" s="1351" t="s">
        <v>13037</v>
      </c>
      <c r="B8406" s="1244" t="s">
        <v>11634</v>
      </c>
      <c r="C8406" s="1244" t="s">
        <v>11635</v>
      </c>
      <c r="D8406" s="1352">
        <v>1554.8</v>
      </c>
    </row>
    <row r="8407" spans="1:4" s="977" customFormat="1" ht="18" customHeight="1" x14ac:dyDescent="0.2">
      <c r="A8407" s="1351" t="s">
        <v>13038</v>
      </c>
      <c r="B8407" s="1244" t="s">
        <v>13039</v>
      </c>
      <c r="C8407" s="1244" t="s">
        <v>13040</v>
      </c>
      <c r="D8407" s="1352">
        <v>11992.86</v>
      </c>
    </row>
    <row r="8408" spans="1:4" s="977" customFormat="1" ht="18" customHeight="1" x14ac:dyDescent="0.2">
      <c r="A8408" s="1351" t="s">
        <v>13041</v>
      </c>
      <c r="B8408" s="1244" t="s">
        <v>13039</v>
      </c>
      <c r="C8408" s="1244" t="s">
        <v>13040</v>
      </c>
      <c r="D8408" s="1352">
        <v>11992.86</v>
      </c>
    </row>
    <row r="8409" spans="1:4" s="977" customFormat="1" ht="18" customHeight="1" x14ac:dyDescent="0.2">
      <c r="A8409" s="1351" t="s">
        <v>13042</v>
      </c>
      <c r="B8409" s="1244" t="s">
        <v>13043</v>
      </c>
      <c r="C8409" s="1244" t="s">
        <v>13044</v>
      </c>
      <c r="D8409" s="1352">
        <v>525</v>
      </c>
    </row>
    <row r="8410" spans="1:4" s="977" customFormat="1" ht="18" customHeight="1" x14ac:dyDescent="0.2">
      <c r="A8410" s="1351" t="s">
        <v>13045</v>
      </c>
      <c r="B8410" s="1244" t="s">
        <v>13039</v>
      </c>
      <c r="C8410" s="1244" t="s">
        <v>13040</v>
      </c>
      <c r="D8410" s="1352">
        <v>11992.86</v>
      </c>
    </row>
    <row r="8411" spans="1:4" s="977" customFormat="1" ht="18" customHeight="1" x14ac:dyDescent="0.2">
      <c r="A8411" s="1351" t="s">
        <v>13046</v>
      </c>
      <c r="B8411" s="1244" t="s">
        <v>13039</v>
      </c>
      <c r="C8411" s="1244" t="s">
        <v>13040</v>
      </c>
      <c r="D8411" s="1352">
        <v>11992.86</v>
      </c>
    </row>
    <row r="8412" spans="1:4" s="977" customFormat="1" ht="18" customHeight="1" x14ac:dyDescent="0.2">
      <c r="A8412" s="1351" t="s">
        <v>13047</v>
      </c>
      <c r="B8412" s="1244" t="s">
        <v>13039</v>
      </c>
      <c r="C8412" s="1244" t="s">
        <v>13040</v>
      </c>
      <c r="D8412" s="1352">
        <v>11992.86</v>
      </c>
    </row>
    <row r="8413" spans="1:4" s="977" customFormat="1" ht="18" customHeight="1" x14ac:dyDescent="0.2">
      <c r="A8413" s="1351" t="s">
        <v>13048</v>
      </c>
      <c r="B8413" s="1244" t="s">
        <v>4954</v>
      </c>
      <c r="C8413" s="1244" t="s">
        <v>4955</v>
      </c>
      <c r="D8413" s="1352">
        <v>747.5</v>
      </c>
    </row>
    <row r="8414" spans="1:4" s="977" customFormat="1" ht="18" customHeight="1" x14ac:dyDescent="0.2">
      <c r="A8414" s="1351" t="s">
        <v>13049</v>
      </c>
      <c r="B8414" s="1244" t="s">
        <v>4954</v>
      </c>
      <c r="C8414" s="1244" t="s">
        <v>4955</v>
      </c>
      <c r="D8414" s="1352">
        <v>747.5</v>
      </c>
    </row>
    <row r="8415" spans="1:4" s="977" customFormat="1" ht="18" customHeight="1" x14ac:dyDescent="0.2">
      <c r="A8415" s="1351" t="s">
        <v>13050</v>
      </c>
      <c r="B8415" s="1244" t="s">
        <v>4954</v>
      </c>
      <c r="C8415" s="1244" t="s">
        <v>4955</v>
      </c>
      <c r="D8415" s="1352">
        <v>747.5</v>
      </c>
    </row>
    <row r="8416" spans="1:4" s="977" customFormat="1" ht="18" customHeight="1" x14ac:dyDescent="0.2">
      <c r="A8416" s="1351" t="s">
        <v>13051</v>
      </c>
      <c r="B8416" s="1244" t="s">
        <v>3489</v>
      </c>
      <c r="C8416" s="1244" t="s">
        <v>3490</v>
      </c>
      <c r="D8416" s="1352">
        <v>1346.62</v>
      </c>
    </row>
    <row r="8417" spans="1:4" s="977" customFormat="1" ht="18" customHeight="1" x14ac:dyDescent="0.2">
      <c r="A8417" s="1351" t="s">
        <v>13052</v>
      </c>
      <c r="B8417" s="1244" t="s">
        <v>12600</v>
      </c>
      <c r="C8417" s="1244" t="s">
        <v>13053</v>
      </c>
      <c r="D8417" s="1352">
        <v>8970</v>
      </c>
    </row>
    <row r="8418" spans="1:4" s="977" customFormat="1" ht="18" customHeight="1" x14ac:dyDescent="0.2">
      <c r="A8418" s="1351" t="s">
        <v>13054</v>
      </c>
      <c r="B8418" s="1244" t="s">
        <v>13055</v>
      </c>
      <c r="C8418" s="1244" t="s">
        <v>13055</v>
      </c>
      <c r="D8418" s="1352">
        <v>644.53</v>
      </c>
    </row>
    <row r="8419" spans="1:4" s="977" customFormat="1" ht="18" customHeight="1" x14ac:dyDescent="0.2">
      <c r="A8419" s="1351" t="s">
        <v>13056</v>
      </c>
      <c r="B8419" s="1244" t="s">
        <v>13039</v>
      </c>
      <c r="C8419" s="1244" t="s">
        <v>13040</v>
      </c>
      <c r="D8419" s="1352">
        <v>11992.86</v>
      </c>
    </row>
    <row r="8420" spans="1:4" s="977" customFormat="1" ht="18" customHeight="1" x14ac:dyDescent="0.2">
      <c r="A8420" s="1351" t="s">
        <v>13057</v>
      </c>
      <c r="B8420" s="1244" t="s">
        <v>13039</v>
      </c>
      <c r="C8420" s="1244" t="s">
        <v>13040</v>
      </c>
      <c r="D8420" s="1352">
        <v>11992.86</v>
      </c>
    </row>
    <row r="8421" spans="1:4" s="977" customFormat="1" ht="18" customHeight="1" x14ac:dyDescent="0.2">
      <c r="A8421" s="1351" t="s">
        <v>13058</v>
      </c>
      <c r="B8421" s="1244" t="s">
        <v>4954</v>
      </c>
      <c r="C8421" s="1244" t="s">
        <v>4955</v>
      </c>
      <c r="D8421" s="1352">
        <v>747.5</v>
      </c>
    </row>
    <row r="8422" spans="1:4" s="977" customFormat="1" ht="18" customHeight="1" x14ac:dyDescent="0.2">
      <c r="A8422" s="1351" t="s">
        <v>13059</v>
      </c>
      <c r="B8422" s="1244" t="s">
        <v>4954</v>
      </c>
      <c r="C8422" s="1244" t="s">
        <v>4955</v>
      </c>
      <c r="D8422" s="1352">
        <v>747.5</v>
      </c>
    </row>
    <row r="8423" spans="1:4" s="977" customFormat="1" ht="18" customHeight="1" x14ac:dyDescent="0.2">
      <c r="A8423" s="1351" t="s">
        <v>13060</v>
      </c>
      <c r="B8423" s="1244" t="s">
        <v>4954</v>
      </c>
      <c r="C8423" s="1244" t="s">
        <v>4955</v>
      </c>
      <c r="D8423" s="1352">
        <v>747.5</v>
      </c>
    </row>
    <row r="8424" spans="1:4" s="977" customFormat="1" ht="18" customHeight="1" x14ac:dyDescent="0.2">
      <c r="A8424" s="1351" t="s">
        <v>13061</v>
      </c>
      <c r="B8424" s="1244" t="s">
        <v>4954</v>
      </c>
      <c r="C8424" s="1244" t="s">
        <v>4955</v>
      </c>
      <c r="D8424" s="1352">
        <v>747.5</v>
      </c>
    </row>
    <row r="8425" spans="1:4" s="977" customFormat="1" ht="18" customHeight="1" x14ac:dyDescent="0.2">
      <c r="A8425" s="1351" t="s">
        <v>13062</v>
      </c>
      <c r="B8425" s="1244" t="s">
        <v>7060</v>
      </c>
      <c r="C8425" s="1244" t="s">
        <v>7061</v>
      </c>
      <c r="D8425" s="1352">
        <v>1328.25</v>
      </c>
    </row>
    <row r="8426" spans="1:4" s="977" customFormat="1" ht="18" customHeight="1" x14ac:dyDescent="0.2">
      <c r="A8426" s="1351" t="s">
        <v>13063</v>
      </c>
      <c r="B8426" s="1244" t="s">
        <v>11634</v>
      </c>
      <c r="C8426" s="1244" t="s">
        <v>11635</v>
      </c>
      <c r="D8426" s="1352">
        <v>1554.8</v>
      </c>
    </row>
    <row r="8427" spans="1:4" s="977" customFormat="1" ht="18" customHeight="1" x14ac:dyDescent="0.2">
      <c r="A8427" s="1351" t="s">
        <v>13064</v>
      </c>
      <c r="B8427" s="1244" t="s">
        <v>5665</v>
      </c>
      <c r="C8427" s="1244" t="s">
        <v>5666</v>
      </c>
      <c r="D8427" s="1352">
        <v>272.8</v>
      </c>
    </row>
    <row r="8428" spans="1:4" s="977" customFormat="1" ht="18" customHeight="1" x14ac:dyDescent="0.2">
      <c r="A8428" s="1351" t="s">
        <v>13065</v>
      </c>
      <c r="B8428" s="1244" t="s">
        <v>1535</v>
      </c>
      <c r="C8428" s="1244" t="s">
        <v>1536</v>
      </c>
      <c r="D8428" s="1352">
        <v>1052.25</v>
      </c>
    </row>
    <row r="8429" spans="1:4" s="977" customFormat="1" ht="18" customHeight="1" x14ac:dyDescent="0.2">
      <c r="A8429" s="1351" t="s">
        <v>13066</v>
      </c>
      <c r="B8429" s="1244" t="s">
        <v>4954</v>
      </c>
      <c r="C8429" s="1244" t="s">
        <v>4955</v>
      </c>
      <c r="D8429" s="1352">
        <v>356.5</v>
      </c>
    </row>
    <row r="8430" spans="1:4" s="977" customFormat="1" ht="18" customHeight="1" x14ac:dyDescent="0.2">
      <c r="A8430" s="1351" t="s">
        <v>13067</v>
      </c>
      <c r="B8430" s="1244" t="s">
        <v>4954</v>
      </c>
      <c r="C8430" s="1244" t="s">
        <v>4955</v>
      </c>
      <c r="D8430" s="1352">
        <v>747.5</v>
      </c>
    </row>
    <row r="8431" spans="1:4" s="977" customFormat="1" ht="18" customHeight="1" x14ac:dyDescent="0.2">
      <c r="A8431" s="1351" t="s">
        <v>13068</v>
      </c>
      <c r="B8431" s="1244" t="s">
        <v>4954</v>
      </c>
      <c r="C8431" s="1244" t="s">
        <v>4955</v>
      </c>
      <c r="D8431" s="1352">
        <v>747.5</v>
      </c>
    </row>
    <row r="8432" spans="1:4" s="977" customFormat="1" ht="18" customHeight="1" x14ac:dyDescent="0.2">
      <c r="A8432" s="1351" t="s">
        <v>13069</v>
      </c>
      <c r="B8432" s="1244" t="s">
        <v>4954</v>
      </c>
      <c r="C8432" s="1244" t="s">
        <v>4955</v>
      </c>
      <c r="D8432" s="1352">
        <v>747.5</v>
      </c>
    </row>
    <row r="8433" spans="1:4" s="977" customFormat="1" ht="18" customHeight="1" x14ac:dyDescent="0.2">
      <c r="A8433" s="1351" t="s">
        <v>13070</v>
      </c>
      <c r="B8433" s="1244" t="s">
        <v>7060</v>
      </c>
      <c r="C8433" s="1244" t="s">
        <v>7061</v>
      </c>
      <c r="D8433" s="1352">
        <v>1328.25</v>
      </c>
    </row>
    <row r="8434" spans="1:4" s="977" customFormat="1" ht="18" customHeight="1" x14ac:dyDescent="0.2">
      <c r="A8434" s="1351" t="s">
        <v>13071</v>
      </c>
      <c r="B8434" s="1244" t="s">
        <v>7060</v>
      </c>
      <c r="C8434" s="1244" t="s">
        <v>7061</v>
      </c>
      <c r="D8434" s="1352">
        <v>1328.25</v>
      </c>
    </row>
    <row r="8435" spans="1:4" s="977" customFormat="1" ht="18" customHeight="1" x14ac:dyDescent="0.2">
      <c r="A8435" s="1351" t="s">
        <v>13072</v>
      </c>
      <c r="B8435" s="1244" t="s">
        <v>3122</v>
      </c>
      <c r="C8435" s="1244" t="s">
        <v>3123</v>
      </c>
      <c r="D8435" s="1352">
        <v>1</v>
      </c>
    </row>
    <row r="8436" spans="1:4" s="977" customFormat="1" ht="18" customHeight="1" x14ac:dyDescent="0.2">
      <c r="A8436" s="1351" t="s">
        <v>13073</v>
      </c>
      <c r="B8436" s="1244" t="s">
        <v>6194</v>
      </c>
      <c r="C8436" s="1244" t="s">
        <v>6195</v>
      </c>
      <c r="D8436" s="1352">
        <v>588.79999999999995</v>
      </c>
    </row>
    <row r="8437" spans="1:4" s="977" customFormat="1" ht="18" customHeight="1" x14ac:dyDescent="0.2">
      <c r="A8437" s="1351" t="s">
        <v>13074</v>
      </c>
      <c r="B8437" s="1244" t="s">
        <v>1285</v>
      </c>
      <c r="C8437" s="1244" t="s">
        <v>1286</v>
      </c>
      <c r="D8437" s="1352">
        <v>1221.3900000000001</v>
      </c>
    </row>
    <row r="8438" spans="1:4" s="977" customFormat="1" ht="18" customHeight="1" x14ac:dyDescent="0.2">
      <c r="A8438" s="1351" t="s">
        <v>13075</v>
      </c>
      <c r="B8438" s="1244" t="s">
        <v>1683</v>
      </c>
      <c r="C8438" s="1244" t="s">
        <v>1411</v>
      </c>
      <c r="D8438" s="1352">
        <v>680</v>
      </c>
    </row>
    <row r="8439" spans="1:4" s="977" customFormat="1" ht="18" customHeight="1" x14ac:dyDescent="0.2">
      <c r="A8439" s="1351" t="s">
        <v>13076</v>
      </c>
      <c r="B8439" s="1244" t="s">
        <v>1044</v>
      </c>
      <c r="C8439" s="1244" t="s">
        <v>1718</v>
      </c>
      <c r="D8439" s="1352">
        <v>15470.19</v>
      </c>
    </row>
    <row r="8440" spans="1:4" s="977" customFormat="1" ht="18" customHeight="1" x14ac:dyDescent="0.2">
      <c r="A8440" s="1351" t="s">
        <v>13077</v>
      </c>
      <c r="B8440" s="1244" t="s">
        <v>1356</v>
      </c>
      <c r="C8440" s="1244" t="s">
        <v>1357</v>
      </c>
      <c r="D8440" s="1352">
        <v>1</v>
      </c>
    </row>
    <row r="8441" spans="1:4" s="977" customFormat="1" ht="18" customHeight="1" x14ac:dyDescent="0.2">
      <c r="A8441" s="1351" t="s">
        <v>13078</v>
      </c>
      <c r="B8441" s="1244" t="s">
        <v>3501</v>
      </c>
      <c r="C8441" s="1244" t="s">
        <v>3502</v>
      </c>
      <c r="D8441" s="1352">
        <v>1010</v>
      </c>
    </row>
    <row r="8442" spans="1:4" s="977" customFormat="1" ht="18" customHeight="1" x14ac:dyDescent="0.2">
      <c r="A8442" s="1351" t="s">
        <v>13079</v>
      </c>
      <c r="B8442" s="1244" t="s">
        <v>1285</v>
      </c>
      <c r="C8442" s="1244" t="s">
        <v>1286</v>
      </c>
      <c r="D8442" s="1352">
        <v>1221.3800000000001</v>
      </c>
    </row>
    <row r="8443" spans="1:4" s="977" customFormat="1" ht="18" customHeight="1" x14ac:dyDescent="0.2">
      <c r="A8443" s="1351" t="s">
        <v>13080</v>
      </c>
      <c r="B8443" s="1244" t="s">
        <v>1356</v>
      </c>
      <c r="C8443" s="1244" t="s">
        <v>1357</v>
      </c>
      <c r="D8443" s="1352">
        <v>1</v>
      </c>
    </row>
    <row r="8444" spans="1:4" s="977" customFormat="1" ht="18" customHeight="1" x14ac:dyDescent="0.2">
      <c r="A8444" s="1351" t="s">
        <v>13081</v>
      </c>
      <c r="B8444" s="1244" t="s">
        <v>1397</v>
      </c>
      <c r="C8444" s="1244" t="s">
        <v>1398</v>
      </c>
      <c r="D8444" s="1352">
        <v>1552.5</v>
      </c>
    </row>
    <row r="8445" spans="1:4" s="977" customFormat="1" ht="18" customHeight="1" x14ac:dyDescent="0.2">
      <c r="A8445" s="1351" t="s">
        <v>13082</v>
      </c>
      <c r="B8445" s="1244" t="s">
        <v>1356</v>
      </c>
      <c r="C8445" s="1244" t="s">
        <v>1357</v>
      </c>
      <c r="D8445" s="1352">
        <v>1</v>
      </c>
    </row>
    <row r="8446" spans="1:4" s="977" customFormat="1" ht="18" customHeight="1" x14ac:dyDescent="0.2">
      <c r="A8446" s="1351" t="s">
        <v>13083</v>
      </c>
      <c r="B8446" s="1244" t="s">
        <v>2313</v>
      </c>
      <c r="C8446" s="1244" t="s">
        <v>2314</v>
      </c>
      <c r="D8446" s="1352">
        <v>644</v>
      </c>
    </row>
    <row r="8447" spans="1:4" s="977" customFormat="1" ht="18" customHeight="1" x14ac:dyDescent="0.2">
      <c r="A8447" s="1351" t="s">
        <v>13084</v>
      </c>
      <c r="B8447" s="1244" t="s">
        <v>1266</v>
      </c>
      <c r="C8447" s="1244" t="s">
        <v>1267</v>
      </c>
      <c r="D8447" s="1352">
        <v>7472.85</v>
      </c>
    </row>
    <row r="8448" spans="1:4" s="977" customFormat="1" ht="18" customHeight="1" x14ac:dyDescent="0.2">
      <c r="A8448" s="1351" t="s">
        <v>13085</v>
      </c>
      <c r="B8448" s="1244" t="s">
        <v>1425</v>
      </c>
      <c r="C8448" s="1244" t="s">
        <v>1426</v>
      </c>
      <c r="D8448" s="1352">
        <v>1477.98</v>
      </c>
    </row>
    <row r="8449" spans="1:4" s="977" customFormat="1" ht="18" customHeight="1" x14ac:dyDescent="0.2">
      <c r="A8449" s="1351" t="s">
        <v>13086</v>
      </c>
      <c r="B8449" s="1244" t="s">
        <v>1285</v>
      </c>
      <c r="C8449" s="1244" t="s">
        <v>1286</v>
      </c>
      <c r="D8449" s="1352">
        <v>1221.3800000000001</v>
      </c>
    </row>
    <row r="8450" spans="1:4" s="977" customFormat="1" ht="18" customHeight="1" x14ac:dyDescent="0.2">
      <c r="A8450" s="1351" t="s">
        <v>13087</v>
      </c>
      <c r="B8450" s="1244" t="s">
        <v>1356</v>
      </c>
      <c r="C8450" s="1244" t="s">
        <v>1357</v>
      </c>
      <c r="D8450" s="1352">
        <v>1</v>
      </c>
    </row>
    <row r="8451" spans="1:4" s="977" customFormat="1" ht="18" customHeight="1" x14ac:dyDescent="0.2">
      <c r="A8451" s="1351" t="s">
        <v>13088</v>
      </c>
      <c r="B8451" s="1244" t="s">
        <v>1266</v>
      </c>
      <c r="C8451" s="1244" t="s">
        <v>1267</v>
      </c>
      <c r="D8451" s="1352">
        <v>7472.85</v>
      </c>
    </row>
    <row r="8452" spans="1:4" s="977" customFormat="1" ht="18" customHeight="1" x14ac:dyDescent="0.2">
      <c r="A8452" s="1351" t="s">
        <v>13089</v>
      </c>
      <c r="B8452" s="1244" t="s">
        <v>12441</v>
      </c>
      <c r="C8452" s="1244" t="s">
        <v>12442</v>
      </c>
      <c r="D8452" s="1352">
        <v>3284.4</v>
      </c>
    </row>
    <row r="8453" spans="1:4" s="977" customFormat="1" ht="18" customHeight="1" x14ac:dyDescent="0.2">
      <c r="A8453" s="1351" t="s">
        <v>13090</v>
      </c>
      <c r="B8453" s="1244" t="s">
        <v>6194</v>
      </c>
      <c r="C8453" s="1244" t="s">
        <v>6195</v>
      </c>
      <c r="D8453" s="1352">
        <v>588.79999999999995</v>
      </c>
    </row>
    <row r="8454" spans="1:4" s="977" customFormat="1" ht="18" customHeight="1" x14ac:dyDescent="0.2">
      <c r="A8454" s="1351" t="s">
        <v>13091</v>
      </c>
      <c r="B8454" s="1244" t="s">
        <v>1683</v>
      </c>
      <c r="C8454" s="1244" t="s">
        <v>1411</v>
      </c>
      <c r="D8454" s="1352">
        <v>816</v>
      </c>
    </row>
    <row r="8455" spans="1:4" s="977" customFormat="1" ht="18" customHeight="1" x14ac:dyDescent="0.2">
      <c r="A8455" s="1351" t="s">
        <v>13092</v>
      </c>
      <c r="B8455" s="1244" t="s">
        <v>2298</v>
      </c>
      <c r="C8455" s="1244" t="s">
        <v>2299</v>
      </c>
      <c r="D8455" s="1352">
        <v>25990</v>
      </c>
    </row>
    <row r="8456" spans="1:4" s="977" customFormat="1" ht="18" customHeight="1" x14ac:dyDescent="0.2">
      <c r="A8456" s="1351" t="s">
        <v>13093</v>
      </c>
      <c r="B8456" s="1244" t="s">
        <v>1285</v>
      </c>
      <c r="C8456" s="1244" t="s">
        <v>1286</v>
      </c>
      <c r="D8456" s="1352">
        <v>1221.3800000000001</v>
      </c>
    </row>
    <row r="8457" spans="1:4" s="977" customFormat="1" ht="18" customHeight="1" x14ac:dyDescent="0.2">
      <c r="A8457" s="1351" t="s">
        <v>13094</v>
      </c>
      <c r="B8457" s="1244" t="s">
        <v>1628</v>
      </c>
      <c r="C8457" s="1244" t="s">
        <v>1629</v>
      </c>
      <c r="D8457" s="1352">
        <v>5778.75</v>
      </c>
    </row>
    <row r="8458" spans="1:4" s="977" customFormat="1" ht="18" customHeight="1" x14ac:dyDescent="0.2">
      <c r="A8458" s="1351" t="s">
        <v>13095</v>
      </c>
      <c r="B8458" s="1244" t="s">
        <v>1356</v>
      </c>
      <c r="C8458" s="1244" t="s">
        <v>1357</v>
      </c>
      <c r="D8458" s="1352">
        <v>1</v>
      </c>
    </row>
    <row r="8459" spans="1:4" s="977" customFormat="1" ht="18" customHeight="1" x14ac:dyDescent="0.2">
      <c r="A8459" s="1351" t="s">
        <v>13096</v>
      </c>
      <c r="B8459" s="1244" t="s">
        <v>13097</v>
      </c>
      <c r="C8459" s="1244" t="s">
        <v>13098</v>
      </c>
      <c r="D8459" s="1352">
        <v>566.01</v>
      </c>
    </row>
    <row r="8460" spans="1:4" s="977" customFormat="1" ht="18" customHeight="1" x14ac:dyDescent="0.2">
      <c r="A8460" s="1351" t="s">
        <v>13099</v>
      </c>
      <c r="B8460" s="1244" t="s">
        <v>3890</v>
      </c>
      <c r="C8460" s="1244" t="s">
        <v>3891</v>
      </c>
      <c r="D8460" s="1352">
        <v>569.25</v>
      </c>
    </row>
    <row r="8461" spans="1:4" s="977" customFormat="1" ht="18" customHeight="1" x14ac:dyDescent="0.2">
      <c r="A8461" s="1351" t="s">
        <v>13100</v>
      </c>
      <c r="B8461" s="1244" t="s">
        <v>1285</v>
      </c>
      <c r="C8461" s="1244" t="s">
        <v>1286</v>
      </c>
      <c r="D8461" s="1352">
        <v>1221.3800000000001</v>
      </c>
    </row>
    <row r="8462" spans="1:4" s="977" customFormat="1" ht="18" customHeight="1" x14ac:dyDescent="0.2">
      <c r="A8462" s="1351" t="s">
        <v>13101</v>
      </c>
      <c r="B8462" s="1244" t="s">
        <v>1050</v>
      </c>
      <c r="C8462" s="1244" t="s">
        <v>1051</v>
      </c>
      <c r="D8462" s="1352">
        <v>2760</v>
      </c>
    </row>
    <row r="8463" spans="1:4" s="977" customFormat="1" ht="18" customHeight="1" x14ac:dyDescent="0.2">
      <c r="A8463" s="1351" t="s">
        <v>13102</v>
      </c>
      <c r="B8463" s="1244" t="s">
        <v>3324</v>
      </c>
      <c r="C8463" s="1244" t="s">
        <v>3325</v>
      </c>
      <c r="D8463" s="1352">
        <v>591</v>
      </c>
    </row>
    <row r="8464" spans="1:4" s="977" customFormat="1" ht="18" customHeight="1" x14ac:dyDescent="0.2">
      <c r="A8464" s="1351" t="s">
        <v>13103</v>
      </c>
      <c r="B8464" s="1244" t="s">
        <v>3968</v>
      </c>
      <c r="C8464" s="1244" t="s">
        <v>3969</v>
      </c>
      <c r="D8464" s="1352">
        <v>1</v>
      </c>
    </row>
    <row r="8465" spans="1:4" s="977" customFormat="1" ht="18" customHeight="1" x14ac:dyDescent="0.2">
      <c r="A8465" s="1351" t="s">
        <v>13104</v>
      </c>
      <c r="B8465" s="1244" t="s">
        <v>4140</v>
      </c>
      <c r="C8465" s="1244" t="s">
        <v>4141</v>
      </c>
      <c r="D8465" s="1352">
        <v>1429.45</v>
      </c>
    </row>
    <row r="8466" spans="1:4" s="977" customFormat="1" ht="18" customHeight="1" x14ac:dyDescent="0.2">
      <c r="A8466" s="1351" t="s">
        <v>13105</v>
      </c>
      <c r="B8466" s="1244" t="s">
        <v>1397</v>
      </c>
      <c r="C8466" s="1244" t="s">
        <v>1398</v>
      </c>
      <c r="D8466" s="1352">
        <v>1440</v>
      </c>
    </row>
    <row r="8467" spans="1:4" s="977" customFormat="1" ht="18" customHeight="1" x14ac:dyDescent="0.2">
      <c r="A8467" s="1351" t="s">
        <v>13106</v>
      </c>
      <c r="B8467" s="1244" t="s">
        <v>2730</v>
      </c>
      <c r="C8467" s="1244" t="s">
        <v>2731</v>
      </c>
      <c r="D8467" s="1352">
        <v>11908</v>
      </c>
    </row>
    <row r="8468" spans="1:4" s="977" customFormat="1" ht="18" customHeight="1" x14ac:dyDescent="0.2">
      <c r="A8468" s="1351" t="s">
        <v>13107</v>
      </c>
      <c r="B8468" s="1244" t="s">
        <v>1050</v>
      </c>
      <c r="C8468" s="1244" t="s">
        <v>1051</v>
      </c>
      <c r="D8468" s="1352">
        <v>2760</v>
      </c>
    </row>
    <row r="8469" spans="1:4" s="977" customFormat="1" ht="18" customHeight="1" x14ac:dyDescent="0.2">
      <c r="A8469" s="1351" t="s">
        <v>13108</v>
      </c>
      <c r="B8469" s="1244" t="s">
        <v>3501</v>
      </c>
      <c r="C8469" s="1244" t="s">
        <v>3502</v>
      </c>
      <c r="D8469" s="1352">
        <v>1281.33</v>
      </c>
    </row>
    <row r="8470" spans="1:4" s="977" customFormat="1" ht="18" customHeight="1" x14ac:dyDescent="0.2">
      <c r="A8470" s="1351" t="s">
        <v>13109</v>
      </c>
      <c r="B8470" s="1244" t="s">
        <v>1356</v>
      </c>
      <c r="C8470" s="1244" t="s">
        <v>1357</v>
      </c>
      <c r="D8470" s="1352">
        <v>1</v>
      </c>
    </row>
    <row r="8471" spans="1:4" s="977" customFormat="1" ht="18" customHeight="1" x14ac:dyDescent="0.2">
      <c r="A8471" s="1351" t="s">
        <v>13110</v>
      </c>
      <c r="B8471" s="1244" t="s">
        <v>1266</v>
      </c>
      <c r="C8471" s="1244" t="s">
        <v>1267</v>
      </c>
      <c r="D8471" s="1352">
        <v>7472.85</v>
      </c>
    </row>
    <row r="8472" spans="1:4" s="977" customFormat="1" ht="18" customHeight="1" x14ac:dyDescent="0.2">
      <c r="A8472" s="1351" t="s">
        <v>13111</v>
      </c>
      <c r="B8472" s="1244" t="s">
        <v>11708</v>
      </c>
      <c r="C8472" s="1244" t="s">
        <v>11709</v>
      </c>
      <c r="D8472" s="1352">
        <v>6210</v>
      </c>
    </row>
    <row r="8473" spans="1:4" s="977" customFormat="1" ht="18" customHeight="1" x14ac:dyDescent="0.2">
      <c r="A8473" s="1351" t="s">
        <v>13112</v>
      </c>
      <c r="B8473" s="1244" t="s">
        <v>3661</v>
      </c>
      <c r="C8473" s="1244" t="s">
        <v>3662</v>
      </c>
      <c r="D8473" s="1352">
        <v>1955</v>
      </c>
    </row>
    <row r="8474" spans="1:4" s="977" customFormat="1" ht="18" customHeight="1" x14ac:dyDescent="0.2">
      <c r="A8474" s="1351" t="s">
        <v>13113</v>
      </c>
      <c r="B8474" s="1244" t="s">
        <v>1285</v>
      </c>
      <c r="C8474" s="1244" t="s">
        <v>1286</v>
      </c>
      <c r="D8474" s="1352">
        <v>1221.3800000000001</v>
      </c>
    </row>
    <row r="8475" spans="1:4" s="977" customFormat="1" ht="18" customHeight="1" x14ac:dyDescent="0.2">
      <c r="A8475" s="1351" t="s">
        <v>13114</v>
      </c>
      <c r="B8475" s="1244" t="s">
        <v>1285</v>
      </c>
      <c r="C8475" s="1244" t="s">
        <v>1286</v>
      </c>
      <c r="D8475" s="1352">
        <v>707.32</v>
      </c>
    </row>
    <row r="8476" spans="1:4" s="977" customFormat="1" ht="18" customHeight="1" x14ac:dyDescent="0.2">
      <c r="A8476" s="1351" t="s">
        <v>13115</v>
      </c>
      <c r="B8476" s="1244" t="s">
        <v>13116</v>
      </c>
      <c r="C8476" s="1244" t="s">
        <v>13117</v>
      </c>
      <c r="D8476" s="1352">
        <v>1</v>
      </c>
    </row>
    <row r="8477" spans="1:4" s="977" customFormat="1" ht="18" customHeight="1" x14ac:dyDescent="0.2">
      <c r="A8477" s="1351" t="s">
        <v>13118</v>
      </c>
      <c r="B8477" s="1244" t="s">
        <v>1984</v>
      </c>
      <c r="C8477" s="1244" t="s">
        <v>1985</v>
      </c>
      <c r="D8477" s="1352">
        <v>1150</v>
      </c>
    </row>
    <row r="8478" spans="1:4" s="977" customFormat="1" ht="18" customHeight="1" x14ac:dyDescent="0.2">
      <c r="A8478" s="1351" t="s">
        <v>13119</v>
      </c>
      <c r="B8478" s="1244" t="s">
        <v>1050</v>
      </c>
      <c r="C8478" s="1244" t="s">
        <v>1051</v>
      </c>
      <c r="D8478" s="1352">
        <v>2760</v>
      </c>
    </row>
    <row r="8479" spans="1:4" s="977" customFormat="1" ht="18" customHeight="1" x14ac:dyDescent="0.2">
      <c r="A8479" s="1351" t="s">
        <v>13120</v>
      </c>
      <c r="B8479" s="1244" t="s">
        <v>1050</v>
      </c>
      <c r="C8479" s="1244" t="s">
        <v>1051</v>
      </c>
      <c r="D8479" s="1352">
        <v>2760</v>
      </c>
    </row>
    <row r="8480" spans="1:4" s="977" customFormat="1" ht="18" customHeight="1" x14ac:dyDescent="0.2">
      <c r="A8480" s="1351" t="s">
        <v>13121</v>
      </c>
      <c r="B8480" s="1244" t="s">
        <v>1050</v>
      </c>
      <c r="C8480" s="1244" t="s">
        <v>1051</v>
      </c>
      <c r="D8480" s="1352">
        <v>2760</v>
      </c>
    </row>
    <row r="8481" spans="1:4" s="977" customFormat="1" ht="18" customHeight="1" x14ac:dyDescent="0.2">
      <c r="A8481" s="1351" t="s">
        <v>13122</v>
      </c>
      <c r="B8481" s="1244" t="s">
        <v>1050</v>
      </c>
      <c r="C8481" s="1244" t="s">
        <v>1051</v>
      </c>
      <c r="D8481" s="1352">
        <v>2760</v>
      </c>
    </row>
    <row r="8482" spans="1:4" s="977" customFormat="1" ht="18" customHeight="1" x14ac:dyDescent="0.2">
      <c r="A8482" s="1351" t="s">
        <v>13123</v>
      </c>
      <c r="B8482" s="1244" t="s">
        <v>1050</v>
      </c>
      <c r="C8482" s="1244" t="s">
        <v>1051</v>
      </c>
      <c r="D8482" s="1352">
        <v>2760</v>
      </c>
    </row>
    <row r="8483" spans="1:4" s="977" customFormat="1" ht="18" customHeight="1" x14ac:dyDescent="0.2">
      <c r="A8483" s="1351" t="s">
        <v>13124</v>
      </c>
      <c r="B8483" s="1244" t="s">
        <v>1050</v>
      </c>
      <c r="C8483" s="1244" t="s">
        <v>1051</v>
      </c>
      <c r="D8483" s="1352">
        <v>2760</v>
      </c>
    </row>
    <row r="8484" spans="1:4" s="977" customFormat="1" ht="18" customHeight="1" x14ac:dyDescent="0.2">
      <c r="A8484" s="1351" t="s">
        <v>13125</v>
      </c>
      <c r="B8484" s="1244" t="s">
        <v>1285</v>
      </c>
      <c r="C8484" s="1244" t="s">
        <v>1286</v>
      </c>
      <c r="D8484" s="1352">
        <v>695.52</v>
      </c>
    </row>
    <row r="8485" spans="1:4" s="977" customFormat="1" ht="18" customHeight="1" x14ac:dyDescent="0.2">
      <c r="A8485" s="1351" t="s">
        <v>13126</v>
      </c>
      <c r="B8485" s="1244" t="s">
        <v>13127</v>
      </c>
      <c r="C8485" s="1244" t="s">
        <v>13128</v>
      </c>
      <c r="D8485" s="1352">
        <v>1020</v>
      </c>
    </row>
    <row r="8486" spans="1:4" s="977" customFormat="1" ht="18" customHeight="1" x14ac:dyDescent="0.2">
      <c r="A8486" s="1351" t="s">
        <v>13129</v>
      </c>
      <c r="B8486" s="1244" t="s">
        <v>2502</v>
      </c>
      <c r="C8486" s="1244" t="s">
        <v>2503</v>
      </c>
      <c r="D8486" s="1352">
        <v>1120</v>
      </c>
    </row>
    <row r="8487" spans="1:4" s="977" customFormat="1" ht="18" customHeight="1" x14ac:dyDescent="0.2">
      <c r="A8487" s="1351" t="s">
        <v>13130</v>
      </c>
      <c r="B8487" s="1244" t="s">
        <v>2502</v>
      </c>
      <c r="C8487" s="1244" t="s">
        <v>2503</v>
      </c>
      <c r="D8487" s="1352">
        <v>1120</v>
      </c>
    </row>
    <row r="8488" spans="1:4" s="977" customFormat="1" ht="18" customHeight="1" x14ac:dyDescent="0.2">
      <c r="A8488" s="1351" t="s">
        <v>13131</v>
      </c>
      <c r="B8488" s="1244" t="s">
        <v>2502</v>
      </c>
      <c r="C8488" s="1244" t="s">
        <v>2503</v>
      </c>
      <c r="D8488" s="1352">
        <v>1</v>
      </c>
    </row>
    <row r="8489" spans="1:4" s="977" customFormat="1" ht="18" customHeight="1" x14ac:dyDescent="0.2">
      <c r="A8489" s="1351" t="s">
        <v>13132</v>
      </c>
      <c r="B8489" s="1244" t="s">
        <v>1683</v>
      </c>
      <c r="C8489" s="1244" t="s">
        <v>1411</v>
      </c>
      <c r="D8489" s="1352">
        <v>680</v>
      </c>
    </row>
    <row r="8490" spans="1:4" s="977" customFormat="1" ht="18" customHeight="1" x14ac:dyDescent="0.2">
      <c r="A8490" s="1351" t="s">
        <v>13133</v>
      </c>
      <c r="B8490" s="1244" t="s">
        <v>3585</v>
      </c>
      <c r="C8490" s="1244" t="s">
        <v>2682</v>
      </c>
      <c r="D8490" s="1352">
        <v>1999</v>
      </c>
    </row>
    <row r="8491" spans="1:4" s="977" customFormat="1" ht="18" customHeight="1" x14ac:dyDescent="0.2">
      <c r="A8491" s="1351" t="s">
        <v>13134</v>
      </c>
      <c r="B8491" s="1244" t="s">
        <v>2533</v>
      </c>
      <c r="C8491" s="1244" t="s">
        <v>1704</v>
      </c>
      <c r="D8491" s="1352">
        <v>847</v>
      </c>
    </row>
    <row r="8492" spans="1:4" s="977" customFormat="1" ht="18" customHeight="1" x14ac:dyDescent="0.2">
      <c r="A8492" s="1351" t="s">
        <v>13135</v>
      </c>
      <c r="B8492" s="1244" t="s">
        <v>7751</v>
      </c>
      <c r="C8492" s="1244" t="s">
        <v>2686</v>
      </c>
      <c r="D8492" s="1352">
        <v>2978.5</v>
      </c>
    </row>
    <row r="8493" spans="1:4" s="977" customFormat="1" ht="18" customHeight="1" x14ac:dyDescent="0.2">
      <c r="A8493" s="1351" t="s">
        <v>13136</v>
      </c>
      <c r="B8493" s="1244" t="s">
        <v>1397</v>
      </c>
      <c r="C8493" s="1244" t="s">
        <v>1398</v>
      </c>
      <c r="D8493" s="1352">
        <v>1322.5</v>
      </c>
    </row>
    <row r="8494" spans="1:4" s="977" customFormat="1" ht="18" customHeight="1" x14ac:dyDescent="0.2">
      <c r="A8494" s="1351" t="s">
        <v>13137</v>
      </c>
      <c r="B8494" s="1244" t="s">
        <v>13138</v>
      </c>
      <c r="C8494" s="1244" t="s">
        <v>13139</v>
      </c>
      <c r="D8494" s="1352">
        <v>9499</v>
      </c>
    </row>
    <row r="8495" spans="1:4" s="977" customFormat="1" ht="18" customHeight="1" x14ac:dyDescent="0.2">
      <c r="A8495" s="1351" t="s">
        <v>13140</v>
      </c>
      <c r="B8495" s="1244" t="s">
        <v>1050</v>
      </c>
      <c r="C8495" s="1244" t="s">
        <v>1051</v>
      </c>
      <c r="D8495" s="1352">
        <v>2760</v>
      </c>
    </row>
    <row r="8496" spans="1:4" s="977" customFormat="1" ht="18" customHeight="1" x14ac:dyDescent="0.2">
      <c r="A8496" s="1351" t="s">
        <v>13141</v>
      </c>
      <c r="B8496" s="1244" t="s">
        <v>11960</v>
      </c>
      <c r="C8496" s="1244" t="s">
        <v>11961</v>
      </c>
      <c r="D8496" s="1352">
        <v>15524</v>
      </c>
    </row>
    <row r="8497" spans="1:4" s="977" customFormat="1" ht="18" customHeight="1" x14ac:dyDescent="0.2">
      <c r="A8497" s="1351" t="s">
        <v>13142</v>
      </c>
      <c r="B8497" s="1244" t="s">
        <v>1683</v>
      </c>
      <c r="C8497" s="1244" t="s">
        <v>1411</v>
      </c>
      <c r="D8497" s="1352">
        <v>680</v>
      </c>
    </row>
    <row r="8498" spans="1:4" s="977" customFormat="1" ht="18" customHeight="1" x14ac:dyDescent="0.2">
      <c r="A8498" s="1351" t="s">
        <v>13143</v>
      </c>
      <c r="B8498" s="1244" t="s">
        <v>1266</v>
      </c>
      <c r="C8498" s="1244" t="s">
        <v>1267</v>
      </c>
      <c r="D8498" s="1352">
        <v>5142.8</v>
      </c>
    </row>
    <row r="8499" spans="1:4" s="977" customFormat="1" ht="18" customHeight="1" x14ac:dyDescent="0.2">
      <c r="A8499" s="1351" t="s">
        <v>13144</v>
      </c>
      <c r="B8499" s="1244" t="s">
        <v>2681</v>
      </c>
      <c r="C8499" s="1244" t="s">
        <v>2682</v>
      </c>
      <c r="D8499" s="1352">
        <v>4853</v>
      </c>
    </row>
    <row r="8500" spans="1:4" s="977" customFormat="1" ht="18" customHeight="1" x14ac:dyDescent="0.2">
      <c r="A8500" s="1351" t="s">
        <v>13145</v>
      </c>
      <c r="B8500" s="1244" t="s">
        <v>13146</v>
      </c>
      <c r="C8500" s="1244" t="s">
        <v>13147</v>
      </c>
      <c r="D8500" s="1352">
        <v>1020</v>
      </c>
    </row>
    <row r="8501" spans="1:4" s="977" customFormat="1" ht="18" customHeight="1" x14ac:dyDescent="0.2">
      <c r="A8501" s="1351" t="s">
        <v>13148</v>
      </c>
      <c r="B8501" s="1244" t="s">
        <v>2042</v>
      </c>
      <c r="C8501" s="1244" t="s">
        <v>2043</v>
      </c>
      <c r="D8501" s="1352">
        <v>1010</v>
      </c>
    </row>
    <row r="8502" spans="1:4" s="977" customFormat="1" ht="18" customHeight="1" x14ac:dyDescent="0.2">
      <c r="A8502" s="1351" t="s">
        <v>13149</v>
      </c>
      <c r="B8502" s="1244" t="s">
        <v>2574</v>
      </c>
      <c r="C8502" s="1244" t="s">
        <v>2575</v>
      </c>
      <c r="D8502" s="1352">
        <v>678.5</v>
      </c>
    </row>
    <row r="8503" spans="1:4" s="977" customFormat="1" ht="18" customHeight="1" x14ac:dyDescent="0.2">
      <c r="A8503" s="1351" t="s">
        <v>13150</v>
      </c>
      <c r="B8503" s="1244" t="s">
        <v>2873</v>
      </c>
      <c r="C8503" s="1244" t="s">
        <v>2874</v>
      </c>
      <c r="D8503" s="1352">
        <v>1896.35</v>
      </c>
    </row>
    <row r="8504" spans="1:4" s="977" customFormat="1" ht="18" customHeight="1" x14ac:dyDescent="0.2">
      <c r="A8504" s="1351" t="s">
        <v>13151</v>
      </c>
      <c r="B8504" s="1244" t="s">
        <v>4727</v>
      </c>
      <c r="C8504" s="1244" t="s">
        <v>13152</v>
      </c>
      <c r="D8504" s="1352">
        <v>9834.7800000000007</v>
      </c>
    </row>
    <row r="8505" spans="1:4" s="977" customFormat="1" ht="18" customHeight="1" x14ac:dyDescent="0.2">
      <c r="A8505" s="1351" t="s">
        <v>13153</v>
      </c>
      <c r="B8505" s="1244" t="s">
        <v>13154</v>
      </c>
      <c r="C8505" s="1244" t="s">
        <v>13155</v>
      </c>
      <c r="D8505" s="1352">
        <v>828</v>
      </c>
    </row>
    <row r="8506" spans="1:4" s="977" customFormat="1" ht="18" customHeight="1" x14ac:dyDescent="0.2">
      <c r="A8506" s="1351" t="s">
        <v>13156</v>
      </c>
      <c r="B8506" s="1244" t="s">
        <v>2298</v>
      </c>
      <c r="C8506" s="1244" t="s">
        <v>2299</v>
      </c>
      <c r="D8506" s="1352">
        <v>1</v>
      </c>
    </row>
    <row r="8507" spans="1:4" s="977" customFormat="1" ht="18" customHeight="1" x14ac:dyDescent="0.2">
      <c r="A8507" s="1351" t="s">
        <v>13157</v>
      </c>
      <c r="B8507" s="1244" t="s">
        <v>5605</v>
      </c>
      <c r="C8507" s="1244" t="s">
        <v>5606</v>
      </c>
      <c r="D8507" s="1352">
        <v>661.25</v>
      </c>
    </row>
    <row r="8508" spans="1:4" s="977" customFormat="1" ht="18" customHeight="1" x14ac:dyDescent="0.2">
      <c r="A8508" s="1351" t="s">
        <v>13158</v>
      </c>
      <c r="B8508" s="1244" t="s">
        <v>12603</v>
      </c>
      <c r="C8508" s="1244" t="s">
        <v>11860</v>
      </c>
      <c r="D8508" s="1352">
        <v>1389.73</v>
      </c>
    </row>
    <row r="8509" spans="1:4" s="977" customFormat="1" ht="18" customHeight="1" x14ac:dyDescent="0.2">
      <c r="A8509" s="1351" t="s">
        <v>13159</v>
      </c>
      <c r="B8509" s="1244" t="s">
        <v>5983</v>
      </c>
      <c r="C8509" s="1244" t="s">
        <v>5984</v>
      </c>
      <c r="D8509" s="1352">
        <v>6419.3</v>
      </c>
    </row>
    <row r="8510" spans="1:4" s="977" customFormat="1" ht="18" customHeight="1" x14ac:dyDescent="0.2">
      <c r="A8510" s="1351" t="s">
        <v>13160</v>
      </c>
      <c r="B8510" s="1244" t="s">
        <v>5983</v>
      </c>
      <c r="C8510" s="1244" t="s">
        <v>5984</v>
      </c>
      <c r="D8510" s="1352">
        <v>6419.3</v>
      </c>
    </row>
    <row r="8511" spans="1:4" s="977" customFormat="1" ht="18" customHeight="1" x14ac:dyDescent="0.2">
      <c r="A8511" s="1351" t="s">
        <v>13161</v>
      </c>
      <c r="B8511" s="1244" t="s">
        <v>1326</v>
      </c>
      <c r="C8511" s="1244" t="s">
        <v>1195</v>
      </c>
      <c r="D8511" s="1352">
        <v>13923.28</v>
      </c>
    </row>
    <row r="8512" spans="1:4" s="977" customFormat="1" ht="18" customHeight="1" x14ac:dyDescent="0.2">
      <c r="A8512" s="1351" t="s">
        <v>13162</v>
      </c>
      <c r="B8512" s="1244" t="s">
        <v>1561</v>
      </c>
      <c r="C8512" s="1244" t="s">
        <v>1195</v>
      </c>
      <c r="D8512" s="1352">
        <v>8300.01</v>
      </c>
    </row>
    <row r="8513" spans="1:4" s="977" customFormat="1" ht="18" customHeight="1" x14ac:dyDescent="0.2">
      <c r="A8513" s="1351" t="s">
        <v>13163</v>
      </c>
      <c r="B8513" s="1244" t="s">
        <v>13164</v>
      </c>
      <c r="C8513" s="1244" t="s">
        <v>13165</v>
      </c>
      <c r="D8513" s="1352">
        <v>1</v>
      </c>
    </row>
    <row r="8514" spans="1:4" s="977" customFormat="1" ht="18" customHeight="1" x14ac:dyDescent="0.2">
      <c r="A8514" s="1351" t="s">
        <v>13166</v>
      </c>
      <c r="B8514" s="1244" t="s">
        <v>4615</v>
      </c>
      <c r="C8514" s="1244" t="s">
        <v>4616</v>
      </c>
      <c r="D8514" s="1352">
        <v>15000.6</v>
      </c>
    </row>
    <row r="8515" spans="1:4" s="977" customFormat="1" ht="18" customHeight="1" x14ac:dyDescent="0.2">
      <c r="A8515" s="1351" t="s">
        <v>13167</v>
      </c>
      <c r="B8515" s="1244" t="s">
        <v>1285</v>
      </c>
      <c r="C8515" s="1244" t="s">
        <v>1286</v>
      </c>
      <c r="D8515" s="1352">
        <v>2760</v>
      </c>
    </row>
    <row r="8516" spans="1:4" s="977" customFormat="1" ht="18" customHeight="1" x14ac:dyDescent="0.2">
      <c r="A8516" s="1351" t="s">
        <v>13168</v>
      </c>
      <c r="B8516" s="1244" t="s">
        <v>13169</v>
      </c>
      <c r="C8516" s="1244" t="s">
        <v>2470</v>
      </c>
      <c r="D8516" s="1352">
        <v>1514.88</v>
      </c>
    </row>
    <row r="8517" spans="1:4" s="977" customFormat="1" ht="18" customHeight="1" x14ac:dyDescent="0.2">
      <c r="A8517" s="1351" t="s">
        <v>13170</v>
      </c>
      <c r="B8517" s="1244" t="s">
        <v>2469</v>
      </c>
      <c r="C8517" s="1244" t="s">
        <v>2470</v>
      </c>
      <c r="D8517" s="1352">
        <v>693</v>
      </c>
    </row>
    <row r="8518" spans="1:4" s="977" customFormat="1" ht="18" customHeight="1" x14ac:dyDescent="0.2">
      <c r="A8518" s="1351" t="s">
        <v>13171</v>
      </c>
      <c r="B8518" s="1244" t="s">
        <v>2469</v>
      </c>
      <c r="C8518" s="1244" t="s">
        <v>2470</v>
      </c>
      <c r="D8518" s="1352">
        <v>693</v>
      </c>
    </row>
    <row r="8519" spans="1:4" s="977" customFormat="1" ht="18" customHeight="1" x14ac:dyDescent="0.2">
      <c r="A8519" s="1351" t="s">
        <v>13172</v>
      </c>
      <c r="B8519" s="1244" t="s">
        <v>3181</v>
      </c>
      <c r="C8519" s="1244" t="s">
        <v>3182</v>
      </c>
      <c r="D8519" s="1352">
        <v>1305.25</v>
      </c>
    </row>
    <row r="8520" spans="1:4" s="977" customFormat="1" ht="18" customHeight="1" x14ac:dyDescent="0.2">
      <c r="A8520" s="1351" t="s">
        <v>13173</v>
      </c>
      <c r="B8520" s="1244" t="s">
        <v>3508</v>
      </c>
      <c r="C8520" s="1244" t="s">
        <v>3509</v>
      </c>
      <c r="D8520" s="1352">
        <v>2472.5</v>
      </c>
    </row>
    <row r="8521" spans="1:4" s="977" customFormat="1" ht="18" customHeight="1" x14ac:dyDescent="0.2">
      <c r="A8521" s="1351" t="s">
        <v>13174</v>
      </c>
      <c r="B8521" s="1244" t="s">
        <v>7655</v>
      </c>
      <c r="C8521" s="1244" t="s">
        <v>7371</v>
      </c>
      <c r="D8521" s="1352">
        <v>4643.7</v>
      </c>
    </row>
    <row r="8522" spans="1:4" s="977" customFormat="1" ht="18" customHeight="1" x14ac:dyDescent="0.2">
      <c r="A8522" s="1351" t="s">
        <v>13175</v>
      </c>
      <c r="B8522" s="1244" t="s">
        <v>1410</v>
      </c>
      <c r="C8522" s="1244" t="s">
        <v>1411</v>
      </c>
      <c r="D8522" s="1352">
        <v>3349.95</v>
      </c>
    </row>
    <row r="8523" spans="1:4" s="977" customFormat="1" ht="18" customHeight="1" x14ac:dyDescent="0.2">
      <c r="A8523" s="1351" t="s">
        <v>13176</v>
      </c>
      <c r="B8523" s="1244" t="s">
        <v>2511</v>
      </c>
      <c r="C8523" s="1244" t="s">
        <v>1704</v>
      </c>
      <c r="D8523" s="1352">
        <v>1322.5</v>
      </c>
    </row>
    <row r="8524" spans="1:4" s="977" customFormat="1" ht="18" customHeight="1" x14ac:dyDescent="0.2">
      <c r="A8524" s="1351" t="s">
        <v>13177</v>
      </c>
      <c r="B8524" s="1244" t="s">
        <v>13178</v>
      </c>
      <c r="C8524" s="1244" t="s">
        <v>7698</v>
      </c>
      <c r="D8524" s="1352">
        <v>795.61</v>
      </c>
    </row>
    <row r="8525" spans="1:4" s="977" customFormat="1" ht="18" customHeight="1" x14ac:dyDescent="0.2">
      <c r="A8525" s="1351" t="s">
        <v>13179</v>
      </c>
      <c r="B8525" s="1244" t="s">
        <v>2776</v>
      </c>
      <c r="C8525" s="1244" t="s">
        <v>2777</v>
      </c>
      <c r="D8525" s="1352">
        <v>9834.7800000000007</v>
      </c>
    </row>
    <row r="8526" spans="1:4" s="977" customFormat="1" ht="18" customHeight="1" x14ac:dyDescent="0.2">
      <c r="A8526" s="1351" t="s">
        <v>13180</v>
      </c>
      <c r="B8526" s="1244" t="s">
        <v>2710</v>
      </c>
      <c r="C8526" s="1244" t="s">
        <v>2711</v>
      </c>
      <c r="D8526" s="1352">
        <v>2164.81</v>
      </c>
    </row>
    <row r="8527" spans="1:4" s="977" customFormat="1" ht="18" customHeight="1" x14ac:dyDescent="0.2">
      <c r="A8527" s="1351" t="s">
        <v>13181</v>
      </c>
      <c r="B8527" s="1244" t="s">
        <v>6381</v>
      </c>
      <c r="C8527" s="1244" t="s">
        <v>6382</v>
      </c>
      <c r="D8527" s="1352">
        <v>977.5</v>
      </c>
    </row>
    <row r="8528" spans="1:4" s="977" customFormat="1" ht="18" customHeight="1" x14ac:dyDescent="0.2">
      <c r="A8528" s="1351" t="s">
        <v>13182</v>
      </c>
      <c r="B8528" s="1244" t="s">
        <v>5605</v>
      </c>
      <c r="C8528" s="1244" t="s">
        <v>5606</v>
      </c>
      <c r="D8528" s="1352">
        <v>661.25</v>
      </c>
    </row>
    <row r="8529" spans="1:4" s="977" customFormat="1" ht="18" customHeight="1" x14ac:dyDescent="0.2">
      <c r="A8529" s="1351" t="s">
        <v>13183</v>
      </c>
      <c r="B8529" s="1244" t="s">
        <v>2428</v>
      </c>
      <c r="C8529" s="1244" t="s">
        <v>2429</v>
      </c>
      <c r="D8529" s="1352">
        <v>1</v>
      </c>
    </row>
    <row r="8530" spans="1:4" s="977" customFormat="1" ht="18" customHeight="1" x14ac:dyDescent="0.2">
      <c r="A8530" s="1351" t="s">
        <v>13184</v>
      </c>
      <c r="B8530" s="1244" t="s">
        <v>2042</v>
      </c>
      <c r="C8530" s="1244" t="s">
        <v>2043</v>
      </c>
      <c r="D8530" s="1352">
        <v>530.20000000000005</v>
      </c>
    </row>
    <row r="8531" spans="1:4" s="977" customFormat="1" ht="18" customHeight="1" x14ac:dyDescent="0.2">
      <c r="A8531" s="1351" t="s">
        <v>13185</v>
      </c>
      <c r="B8531" s="1244" t="s">
        <v>11664</v>
      </c>
      <c r="C8531" s="1244" t="s">
        <v>11665</v>
      </c>
      <c r="D8531" s="1352">
        <v>961.85</v>
      </c>
    </row>
    <row r="8532" spans="1:4" s="977" customFormat="1" ht="18" customHeight="1" x14ac:dyDescent="0.2">
      <c r="A8532" s="1351" t="s">
        <v>13186</v>
      </c>
      <c r="B8532" s="1244" t="s">
        <v>1410</v>
      </c>
      <c r="C8532" s="1244" t="s">
        <v>1411</v>
      </c>
      <c r="D8532" s="1352">
        <v>710</v>
      </c>
    </row>
    <row r="8533" spans="1:4" s="977" customFormat="1" ht="18" customHeight="1" x14ac:dyDescent="0.2">
      <c r="A8533" s="1351" t="s">
        <v>13187</v>
      </c>
      <c r="B8533" s="1244" t="s">
        <v>1410</v>
      </c>
      <c r="C8533" s="1244" t="s">
        <v>1411</v>
      </c>
      <c r="D8533" s="1352">
        <v>1279</v>
      </c>
    </row>
    <row r="8534" spans="1:4" s="977" customFormat="1" ht="18" customHeight="1" x14ac:dyDescent="0.2">
      <c r="A8534" s="1351" t="s">
        <v>13188</v>
      </c>
      <c r="B8534" s="1244" t="s">
        <v>13189</v>
      </c>
      <c r="C8534" s="1244" t="s">
        <v>1411</v>
      </c>
      <c r="D8534" s="1352">
        <v>1426</v>
      </c>
    </row>
    <row r="8535" spans="1:4" s="977" customFormat="1" ht="18" customHeight="1" x14ac:dyDescent="0.2">
      <c r="A8535" s="1351" t="s">
        <v>13190</v>
      </c>
      <c r="B8535" s="1244" t="s">
        <v>13189</v>
      </c>
      <c r="C8535" s="1244" t="s">
        <v>1411</v>
      </c>
      <c r="D8535" s="1352">
        <v>1426</v>
      </c>
    </row>
    <row r="8536" spans="1:4" s="977" customFormat="1" ht="18" customHeight="1" x14ac:dyDescent="0.2">
      <c r="A8536" s="1351" t="s">
        <v>13191</v>
      </c>
      <c r="B8536" s="1244" t="s">
        <v>13189</v>
      </c>
      <c r="C8536" s="1244" t="s">
        <v>1411</v>
      </c>
      <c r="D8536" s="1352">
        <v>1131.5999999999999</v>
      </c>
    </row>
    <row r="8537" spans="1:4" s="977" customFormat="1" ht="18" customHeight="1" x14ac:dyDescent="0.2">
      <c r="A8537" s="1351" t="s">
        <v>13192</v>
      </c>
      <c r="B8537" s="1244" t="s">
        <v>13189</v>
      </c>
      <c r="C8537" s="1244" t="s">
        <v>1411</v>
      </c>
      <c r="D8537" s="1352">
        <v>1426</v>
      </c>
    </row>
    <row r="8538" spans="1:4" s="977" customFormat="1" ht="18" customHeight="1" x14ac:dyDescent="0.2">
      <c r="A8538" s="1351" t="s">
        <v>13193</v>
      </c>
      <c r="B8538" s="1244" t="s">
        <v>13189</v>
      </c>
      <c r="C8538" s="1244" t="s">
        <v>1411</v>
      </c>
      <c r="D8538" s="1352">
        <v>1426</v>
      </c>
    </row>
    <row r="8539" spans="1:4" s="977" customFormat="1" ht="18" customHeight="1" x14ac:dyDescent="0.2">
      <c r="A8539" s="1351" t="s">
        <v>13194</v>
      </c>
      <c r="B8539" s="1244" t="s">
        <v>13189</v>
      </c>
      <c r="C8539" s="1244" t="s">
        <v>1411</v>
      </c>
      <c r="D8539" s="1352">
        <v>1131.5999999999999</v>
      </c>
    </row>
    <row r="8540" spans="1:4" s="977" customFormat="1" ht="18" customHeight="1" x14ac:dyDescent="0.2">
      <c r="A8540" s="1351" t="s">
        <v>13195</v>
      </c>
      <c r="B8540" s="1244" t="s">
        <v>13196</v>
      </c>
      <c r="C8540" s="1244" t="s">
        <v>13197</v>
      </c>
      <c r="D8540" s="1352">
        <v>707.64</v>
      </c>
    </row>
    <row r="8541" spans="1:4" s="977" customFormat="1" ht="18" customHeight="1" x14ac:dyDescent="0.2">
      <c r="A8541" s="1351" t="s">
        <v>13198</v>
      </c>
      <c r="B8541" s="1244" t="s">
        <v>13196</v>
      </c>
      <c r="C8541" s="1244" t="s">
        <v>13197</v>
      </c>
      <c r="D8541" s="1352">
        <v>678.44</v>
      </c>
    </row>
    <row r="8542" spans="1:4" s="977" customFormat="1" ht="18" customHeight="1" x14ac:dyDescent="0.2">
      <c r="A8542" s="1351" t="s">
        <v>13199</v>
      </c>
      <c r="B8542" s="1244" t="s">
        <v>13196</v>
      </c>
      <c r="C8542" s="1244" t="s">
        <v>13197</v>
      </c>
      <c r="D8542" s="1352">
        <v>678.44</v>
      </c>
    </row>
    <row r="8543" spans="1:4" s="977" customFormat="1" ht="18" customHeight="1" x14ac:dyDescent="0.2">
      <c r="A8543" s="1351" t="s">
        <v>13200</v>
      </c>
      <c r="B8543" s="1244" t="s">
        <v>7985</v>
      </c>
      <c r="C8543" s="1244" t="s">
        <v>7698</v>
      </c>
      <c r="D8543" s="1352">
        <v>1512.94</v>
      </c>
    </row>
    <row r="8544" spans="1:4" s="977" customFormat="1" ht="18" customHeight="1" x14ac:dyDescent="0.2">
      <c r="A8544" s="1351" t="s">
        <v>13201</v>
      </c>
      <c r="B8544" s="1244" t="s">
        <v>13202</v>
      </c>
      <c r="C8544" s="1244" t="s">
        <v>13203</v>
      </c>
      <c r="D8544" s="1352">
        <v>17077.5</v>
      </c>
    </row>
    <row r="8545" spans="1:4" s="977" customFormat="1" ht="18" customHeight="1" x14ac:dyDescent="0.2">
      <c r="A8545" s="1351" t="s">
        <v>13204</v>
      </c>
      <c r="B8545" s="1244" t="s">
        <v>13205</v>
      </c>
      <c r="C8545" s="1244" t="s">
        <v>13206</v>
      </c>
      <c r="D8545" s="1352">
        <v>9094.1200000000008</v>
      </c>
    </row>
    <row r="8546" spans="1:4" s="977" customFormat="1" ht="18" customHeight="1" x14ac:dyDescent="0.2">
      <c r="A8546" s="1351" t="s">
        <v>13207</v>
      </c>
      <c r="B8546" s="1244" t="s">
        <v>1288</v>
      </c>
      <c r="C8546" s="1244" t="s">
        <v>1289</v>
      </c>
      <c r="D8546" s="1352">
        <v>2666.93</v>
      </c>
    </row>
    <row r="8547" spans="1:4" s="977" customFormat="1" ht="18" customHeight="1" x14ac:dyDescent="0.2">
      <c r="A8547" s="1351" t="s">
        <v>13208</v>
      </c>
      <c r="B8547" s="1244" t="s">
        <v>13209</v>
      </c>
      <c r="C8547" s="1244" t="s">
        <v>13210</v>
      </c>
      <c r="D8547" s="1352">
        <v>9814.25</v>
      </c>
    </row>
    <row r="8548" spans="1:4" s="977" customFormat="1" ht="18" customHeight="1" x14ac:dyDescent="0.2">
      <c r="A8548" s="1351" t="s">
        <v>13211</v>
      </c>
      <c r="B8548" s="1244" t="s">
        <v>1659</v>
      </c>
      <c r="C8548" s="1244" t="s">
        <v>13212</v>
      </c>
      <c r="D8548" s="1352">
        <v>1</v>
      </c>
    </row>
    <row r="8549" spans="1:4" s="977" customFormat="1" ht="18" customHeight="1" x14ac:dyDescent="0.2">
      <c r="A8549" s="1351" t="s">
        <v>13213</v>
      </c>
      <c r="B8549" s="1244" t="s">
        <v>13214</v>
      </c>
      <c r="C8549" s="1244" t="s">
        <v>13215</v>
      </c>
      <c r="D8549" s="1352">
        <v>1628.21</v>
      </c>
    </row>
    <row r="8550" spans="1:4" s="977" customFormat="1" ht="18" customHeight="1" x14ac:dyDescent="0.2">
      <c r="A8550" s="1351" t="s">
        <v>13216</v>
      </c>
      <c r="B8550" s="1244" t="s">
        <v>2873</v>
      </c>
      <c r="C8550" s="1244" t="s">
        <v>2874</v>
      </c>
      <c r="D8550" s="1352">
        <v>1840</v>
      </c>
    </row>
    <row r="8551" spans="1:4" s="977" customFormat="1" ht="18" customHeight="1" x14ac:dyDescent="0.2">
      <c r="A8551" s="1351" t="s">
        <v>13217</v>
      </c>
      <c r="B8551" s="1244" t="s">
        <v>13209</v>
      </c>
      <c r="C8551" s="1244" t="s">
        <v>13210</v>
      </c>
      <c r="D8551" s="1352">
        <v>9814.25</v>
      </c>
    </row>
    <row r="8552" spans="1:4" s="977" customFormat="1" ht="18" customHeight="1" x14ac:dyDescent="0.2">
      <c r="A8552" s="1351" t="s">
        <v>13218</v>
      </c>
      <c r="B8552" s="1244" t="s">
        <v>13219</v>
      </c>
      <c r="C8552" s="1244" t="s">
        <v>13220</v>
      </c>
      <c r="D8552" s="1352">
        <v>1</v>
      </c>
    </row>
    <row r="8553" spans="1:4" s="977" customFormat="1" ht="18" customHeight="1" x14ac:dyDescent="0.2">
      <c r="A8553" s="1351" t="s">
        <v>13221</v>
      </c>
      <c r="B8553" s="1244" t="s">
        <v>13222</v>
      </c>
      <c r="C8553" s="1245"/>
      <c r="D8553" s="1352">
        <v>922.74</v>
      </c>
    </row>
    <row r="8554" spans="1:4" s="977" customFormat="1" ht="18" customHeight="1" x14ac:dyDescent="0.2">
      <c r="A8554" s="1351" t="s">
        <v>13223</v>
      </c>
      <c r="B8554" s="1244" t="s">
        <v>13224</v>
      </c>
      <c r="C8554" s="1244" t="s">
        <v>13225</v>
      </c>
      <c r="D8554" s="1352">
        <v>2144.75</v>
      </c>
    </row>
    <row r="8555" spans="1:4" s="977" customFormat="1" ht="18" customHeight="1" x14ac:dyDescent="0.2">
      <c r="A8555" s="1351" t="s">
        <v>13226</v>
      </c>
      <c r="B8555" s="1244" t="s">
        <v>13209</v>
      </c>
      <c r="C8555" s="1244" t="s">
        <v>13227</v>
      </c>
      <c r="D8555" s="1352">
        <v>9814.25</v>
      </c>
    </row>
    <row r="8556" spans="1:4" s="977" customFormat="1" ht="18" customHeight="1" x14ac:dyDescent="0.2">
      <c r="A8556" s="1351" t="s">
        <v>13228</v>
      </c>
      <c r="B8556" s="1244" t="s">
        <v>1659</v>
      </c>
      <c r="C8556" s="1244" t="s">
        <v>13229</v>
      </c>
      <c r="D8556" s="1352">
        <v>1</v>
      </c>
    </row>
    <row r="8557" spans="1:4" s="977" customFormat="1" ht="18" customHeight="1" x14ac:dyDescent="0.2">
      <c r="A8557" s="1351" t="s">
        <v>13230</v>
      </c>
      <c r="B8557" s="1244" t="s">
        <v>2436</v>
      </c>
      <c r="C8557" s="1244" t="s">
        <v>2437</v>
      </c>
      <c r="D8557" s="1352">
        <v>503.7</v>
      </c>
    </row>
    <row r="8558" spans="1:4" s="977" customFormat="1" ht="18" customHeight="1" x14ac:dyDescent="0.2">
      <c r="A8558" s="1351" t="s">
        <v>13231</v>
      </c>
      <c r="B8558" s="1244" t="s">
        <v>2313</v>
      </c>
      <c r="C8558" s="1244" t="s">
        <v>2314</v>
      </c>
      <c r="D8558" s="1352">
        <v>1262.93</v>
      </c>
    </row>
    <row r="8559" spans="1:4" s="977" customFormat="1" ht="18" customHeight="1" x14ac:dyDescent="0.2">
      <c r="A8559" s="1351" t="s">
        <v>13232</v>
      </c>
      <c r="B8559" s="1244" t="s">
        <v>2873</v>
      </c>
      <c r="C8559" s="1244" t="s">
        <v>2874</v>
      </c>
      <c r="D8559" s="1352">
        <v>1840</v>
      </c>
    </row>
    <row r="8560" spans="1:4" s="977" customFormat="1" ht="18" customHeight="1" x14ac:dyDescent="0.2">
      <c r="A8560" s="1351" t="s">
        <v>13233</v>
      </c>
      <c r="B8560" s="1244" t="s">
        <v>1266</v>
      </c>
      <c r="C8560" s="1244" t="s">
        <v>1267</v>
      </c>
      <c r="D8560" s="1352">
        <v>7472.85</v>
      </c>
    </row>
    <row r="8561" spans="1:4" s="977" customFormat="1" ht="18" customHeight="1" x14ac:dyDescent="0.2">
      <c r="A8561" s="1351" t="s">
        <v>13234</v>
      </c>
      <c r="B8561" s="1244" t="s">
        <v>4176</v>
      </c>
      <c r="C8561" s="1244" t="s">
        <v>4177</v>
      </c>
      <c r="D8561" s="1352">
        <v>1552.5</v>
      </c>
    </row>
    <row r="8562" spans="1:4" s="977" customFormat="1" ht="18" customHeight="1" x14ac:dyDescent="0.2">
      <c r="A8562" s="1351" t="s">
        <v>13235</v>
      </c>
      <c r="B8562" s="1244" t="s">
        <v>2313</v>
      </c>
      <c r="C8562" s="1244" t="s">
        <v>2314</v>
      </c>
      <c r="D8562" s="1352">
        <v>1262.93</v>
      </c>
    </row>
    <row r="8563" spans="1:4" s="977" customFormat="1" ht="18" customHeight="1" x14ac:dyDescent="0.2">
      <c r="A8563" s="1351" t="s">
        <v>13236</v>
      </c>
      <c r="B8563" s="1244" t="s">
        <v>5983</v>
      </c>
      <c r="C8563" s="1244" t="s">
        <v>5984</v>
      </c>
      <c r="D8563" s="1352">
        <v>6419.3</v>
      </c>
    </row>
    <row r="8564" spans="1:4" s="977" customFormat="1" ht="18" customHeight="1" x14ac:dyDescent="0.2">
      <c r="A8564" s="1351" t="s">
        <v>13237</v>
      </c>
      <c r="B8564" s="1244" t="s">
        <v>13238</v>
      </c>
      <c r="C8564" s="1244" t="s">
        <v>13239</v>
      </c>
      <c r="D8564" s="1352">
        <v>18990.12</v>
      </c>
    </row>
    <row r="8565" spans="1:4" s="977" customFormat="1" ht="18" customHeight="1" x14ac:dyDescent="0.2">
      <c r="A8565" s="1351" t="s">
        <v>13240</v>
      </c>
      <c r="B8565" s="1244" t="s">
        <v>5983</v>
      </c>
      <c r="C8565" s="1244" t="s">
        <v>5984</v>
      </c>
      <c r="D8565" s="1352">
        <v>5502.06</v>
      </c>
    </row>
    <row r="8566" spans="1:4" s="977" customFormat="1" ht="18" customHeight="1" x14ac:dyDescent="0.2">
      <c r="A8566" s="1351" t="s">
        <v>13241</v>
      </c>
      <c r="B8566" s="1244" t="s">
        <v>1266</v>
      </c>
      <c r="C8566" s="1244" t="s">
        <v>1267</v>
      </c>
      <c r="D8566" s="1352">
        <v>7472.85</v>
      </c>
    </row>
    <row r="8567" spans="1:4" s="977" customFormat="1" ht="18" customHeight="1" x14ac:dyDescent="0.2">
      <c r="A8567" s="1351" t="s">
        <v>13242</v>
      </c>
      <c r="B8567" s="1244" t="s">
        <v>13243</v>
      </c>
      <c r="C8567" s="1244" t="s">
        <v>13244</v>
      </c>
      <c r="D8567" s="1352">
        <v>2530</v>
      </c>
    </row>
    <row r="8568" spans="1:4" s="977" customFormat="1" ht="18" customHeight="1" x14ac:dyDescent="0.2">
      <c r="A8568" s="1351" t="s">
        <v>13245</v>
      </c>
      <c r="B8568" s="1244" t="s">
        <v>2424</v>
      </c>
      <c r="C8568" s="1244" t="s">
        <v>2425</v>
      </c>
      <c r="D8568" s="1352">
        <v>1425.48</v>
      </c>
    </row>
    <row r="8569" spans="1:4" s="977" customFormat="1" ht="18" customHeight="1" x14ac:dyDescent="0.2">
      <c r="A8569" s="1351" t="s">
        <v>13246</v>
      </c>
      <c r="B8569" s="1244" t="s">
        <v>13247</v>
      </c>
      <c r="C8569" s="1244" t="s">
        <v>13248</v>
      </c>
      <c r="D8569" s="1352">
        <v>475.1</v>
      </c>
    </row>
    <row r="8570" spans="1:4" s="977" customFormat="1" ht="18" customHeight="1" x14ac:dyDescent="0.2">
      <c r="A8570" s="1351" t="s">
        <v>13249</v>
      </c>
      <c r="B8570" s="1244" t="s">
        <v>1356</v>
      </c>
      <c r="C8570" s="1244" t="s">
        <v>1357</v>
      </c>
      <c r="D8570" s="1352">
        <v>1</v>
      </c>
    </row>
    <row r="8571" spans="1:4" s="977" customFormat="1" ht="18" customHeight="1" x14ac:dyDescent="0.2">
      <c r="A8571" s="1351" t="s">
        <v>13250</v>
      </c>
      <c r="B8571" s="1244" t="s">
        <v>12603</v>
      </c>
      <c r="C8571" s="1244" t="s">
        <v>11860</v>
      </c>
      <c r="D8571" s="1352">
        <v>1265</v>
      </c>
    </row>
    <row r="8572" spans="1:4" s="977" customFormat="1" ht="18" customHeight="1" x14ac:dyDescent="0.2">
      <c r="A8572" s="1351" t="s">
        <v>13251</v>
      </c>
      <c r="B8572" s="1244" t="s">
        <v>11711</v>
      </c>
      <c r="C8572" s="1244" t="s">
        <v>11712</v>
      </c>
      <c r="D8572" s="1352">
        <v>2328.75</v>
      </c>
    </row>
    <row r="8573" spans="1:4" s="977" customFormat="1" ht="18" customHeight="1" x14ac:dyDescent="0.2">
      <c r="A8573" s="1351" t="s">
        <v>13252</v>
      </c>
      <c r="B8573" s="1244" t="s">
        <v>2574</v>
      </c>
      <c r="C8573" s="1244" t="s">
        <v>2575</v>
      </c>
      <c r="D8573" s="1352">
        <v>862.5</v>
      </c>
    </row>
    <row r="8574" spans="1:4" s="977" customFormat="1" ht="18" customHeight="1" x14ac:dyDescent="0.2">
      <c r="A8574" s="1351" t="s">
        <v>13253</v>
      </c>
      <c r="B8574" s="1244" t="s">
        <v>2313</v>
      </c>
      <c r="C8574" s="1244" t="s">
        <v>2314</v>
      </c>
      <c r="D8574" s="1352">
        <v>703.12</v>
      </c>
    </row>
    <row r="8575" spans="1:4" s="977" customFormat="1" ht="18" customHeight="1" x14ac:dyDescent="0.2">
      <c r="A8575" s="1351" t="s">
        <v>13254</v>
      </c>
      <c r="B8575" s="1244" t="s">
        <v>4312</v>
      </c>
      <c r="C8575" s="1244" t="s">
        <v>4313</v>
      </c>
      <c r="D8575" s="1352">
        <v>1532.78</v>
      </c>
    </row>
    <row r="8576" spans="1:4" s="977" customFormat="1" ht="18" customHeight="1" x14ac:dyDescent="0.2">
      <c r="A8576" s="1351" t="s">
        <v>13255</v>
      </c>
      <c r="B8576" s="1244" t="s">
        <v>7655</v>
      </c>
      <c r="C8576" s="1244" t="s">
        <v>7371</v>
      </c>
      <c r="D8576" s="1352">
        <v>1</v>
      </c>
    </row>
    <row r="8577" spans="1:4" s="977" customFormat="1" ht="18" customHeight="1" x14ac:dyDescent="0.2">
      <c r="A8577" s="1351" t="s">
        <v>13256</v>
      </c>
      <c r="B8577" s="1244" t="s">
        <v>13257</v>
      </c>
      <c r="C8577" s="1244" t="s">
        <v>13258</v>
      </c>
      <c r="D8577" s="1352">
        <v>7820</v>
      </c>
    </row>
    <row r="8578" spans="1:4" s="977" customFormat="1" ht="18" customHeight="1" x14ac:dyDescent="0.2">
      <c r="A8578" s="1351" t="s">
        <v>13259</v>
      </c>
      <c r="B8578" s="1244" t="s">
        <v>2530</v>
      </c>
      <c r="C8578" s="1244" t="s">
        <v>2531</v>
      </c>
      <c r="D8578" s="1352">
        <v>656.65</v>
      </c>
    </row>
    <row r="8579" spans="1:4" s="977" customFormat="1" ht="18" customHeight="1" x14ac:dyDescent="0.2">
      <c r="A8579" s="1351" t="s">
        <v>13260</v>
      </c>
      <c r="B8579" s="1244" t="s">
        <v>13261</v>
      </c>
      <c r="C8579" s="1244" t="s">
        <v>13262</v>
      </c>
      <c r="D8579" s="1352">
        <v>1272.82</v>
      </c>
    </row>
    <row r="8580" spans="1:4" s="977" customFormat="1" ht="18" customHeight="1" x14ac:dyDescent="0.2">
      <c r="A8580" s="1351" t="s">
        <v>13263</v>
      </c>
      <c r="B8580" s="1244" t="s">
        <v>13261</v>
      </c>
      <c r="C8580" s="1244" t="s">
        <v>13262</v>
      </c>
      <c r="D8580" s="1352">
        <v>1272.82</v>
      </c>
    </row>
    <row r="8581" spans="1:4" s="977" customFormat="1" ht="18" customHeight="1" x14ac:dyDescent="0.2">
      <c r="A8581" s="1351" t="s">
        <v>13264</v>
      </c>
      <c r="B8581" s="1244" t="s">
        <v>2873</v>
      </c>
      <c r="C8581" s="1244" t="s">
        <v>2874</v>
      </c>
      <c r="D8581" s="1352">
        <v>2111.54</v>
      </c>
    </row>
    <row r="8582" spans="1:4" s="977" customFormat="1" ht="18" customHeight="1" x14ac:dyDescent="0.2">
      <c r="A8582" s="1351" t="s">
        <v>13265</v>
      </c>
      <c r="B8582" s="1244" t="s">
        <v>1356</v>
      </c>
      <c r="C8582" s="1244" t="s">
        <v>1357</v>
      </c>
      <c r="D8582" s="1352">
        <v>1</v>
      </c>
    </row>
    <row r="8583" spans="1:4" s="977" customFormat="1" ht="18" customHeight="1" x14ac:dyDescent="0.2">
      <c r="A8583" s="1351" t="s">
        <v>13266</v>
      </c>
      <c r="B8583" s="1244" t="s">
        <v>12603</v>
      </c>
      <c r="C8583" s="1244" t="s">
        <v>11860</v>
      </c>
      <c r="D8583" s="1352">
        <v>1265</v>
      </c>
    </row>
    <row r="8584" spans="1:4" s="977" customFormat="1" ht="18" customHeight="1" x14ac:dyDescent="0.2">
      <c r="A8584" s="1351" t="s">
        <v>13267</v>
      </c>
      <c r="B8584" s="1244" t="s">
        <v>2574</v>
      </c>
      <c r="C8584" s="1244" t="s">
        <v>2575</v>
      </c>
      <c r="D8584" s="1352">
        <v>862.5</v>
      </c>
    </row>
    <row r="8585" spans="1:4" s="977" customFormat="1" ht="18" customHeight="1" x14ac:dyDescent="0.2">
      <c r="A8585" s="1351" t="s">
        <v>13268</v>
      </c>
      <c r="B8585" s="1244" t="s">
        <v>2988</v>
      </c>
      <c r="C8585" s="1244" t="s">
        <v>2989</v>
      </c>
      <c r="D8585" s="1352">
        <v>3197</v>
      </c>
    </row>
    <row r="8586" spans="1:4" s="977" customFormat="1" ht="18" customHeight="1" x14ac:dyDescent="0.2">
      <c r="A8586" s="1351" t="s">
        <v>13269</v>
      </c>
      <c r="B8586" s="1244" t="s">
        <v>2313</v>
      </c>
      <c r="C8586" s="1244" t="s">
        <v>2314</v>
      </c>
      <c r="D8586" s="1352">
        <v>475.66</v>
      </c>
    </row>
    <row r="8587" spans="1:4" s="977" customFormat="1" ht="18" customHeight="1" x14ac:dyDescent="0.2">
      <c r="A8587" s="1351" t="s">
        <v>13270</v>
      </c>
      <c r="B8587" s="1244" t="s">
        <v>2530</v>
      </c>
      <c r="C8587" s="1244" t="s">
        <v>2531</v>
      </c>
      <c r="D8587" s="1352">
        <v>656.65</v>
      </c>
    </row>
    <row r="8588" spans="1:4" s="977" customFormat="1" ht="18" customHeight="1" x14ac:dyDescent="0.2">
      <c r="A8588" s="1351" t="s">
        <v>13271</v>
      </c>
      <c r="B8588" s="1244" t="s">
        <v>2313</v>
      </c>
      <c r="C8588" s="1244" t="s">
        <v>2314</v>
      </c>
      <c r="D8588" s="1352">
        <v>703.12</v>
      </c>
    </row>
    <row r="8589" spans="1:4" s="977" customFormat="1" ht="18" customHeight="1" x14ac:dyDescent="0.2">
      <c r="A8589" s="1351" t="s">
        <v>13272</v>
      </c>
      <c r="B8589" s="1244" t="s">
        <v>2574</v>
      </c>
      <c r="C8589" s="1244" t="s">
        <v>2575</v>
      </c>
      <c r="D8589" s="1352">
        <v>862.5</v>
      </c>
    </row>
    <row r="8590" spans="1:4" s="977" customFormat="1" ht="18" customHeight="1" x14ac:dyDescent="0.2">
      <c r="A8590" s="1351" t="s">
        <v>13273</v>
      </c>
      <c r="B8590" s="1244" t="s">
        <v>12603</v>
      </c>
      <c r="C8590" s="1244" t="s">
        <v>11860</v>
      </c>
      <c r="D8590" s="1352">
        <v>1265</v>
      </c>
    </row>
    <row r="8591" spans="1:4" s="977" customFormat="1" ht="18" customHeight="1" x14ac:dyDescent="0.2">
      <c r="A8591" s="1351" t="s">
        <v>13274</v>
      </c>
      <c r="B8591" s="1244" t="s">
        <v>13275</v>
      </c>
      <c r="C8591" s="1244" t="s">
        <v>1965</v>
      </c>
      <c r="D8591" s="1352">
        <v>747.5</v>
      </c>
    </row>
    <row r="8592" spans="1:4" s="977" customFormat="1" ht="18" customHeight="1" x14ac:dyDescent="0.2">
      <c r="A8592" s="1351" t="s">
        <v>13276</v>
      </c>
      <c r="B8592" s="1244" t="s">
        <v>2574</v>
      </c>
      <c r="C8592" s="1244" t="s">
        <v>2575</v>
      </c>
      <c r="D8592" s="1352">
        <v>1334</v>
      </c>
    </row>
    <row r="8593" spans="1:4" s="977" customFormat="1" ht="18" customHeight="1" x14ac:dyDescent="0.2">
      <c r="A8593" s="1351" t="s">
        <v>13277</v>
      </c>
      <c r="B8593" s="1244" t="s">
        <v>2313</v>
      </c>
      <c r="C8593" s="1244" t="s">
        <v>2314</v>
      </c>
      <c r="D8593" s="1352">
        <v>475.66</v>
      </c>
    </row>
    <row r="8594" spans="1:4" s="977" customFormat="1" ht="18" customHeight="1" x14ac:dyDescent="0.2">
      <c r="A8594" s="1351" t="s">
        <v>13278</v>
      </c>
      <c r="B8594" s="1244" t="s">
        <v>2530</v>
      </c>
      <c r="C8594" s="1244" t="s">
        <v>2531</v>
      </c>
      <c r="D8594" s="1352">
        <v>656.65</v>
      </c>
    </row>
    <row r="8595" spans="1:4" s="977" customFormat="1" ht="18" customHeight="1" x14ac:dyDescent="0.2">
      <c r="A8595" s="1351" t="s">
        <v>13279</v>
      </c>
      <c r="B8595" s="1244" t="s">
        <v>2530</v>
      </c>
      <c r="C8595" s="1244" t="s">
        <v>2531</v>
      </c>
      <c r="D8595" s="1352">
        <v>656.65</v>
      </c>
    </row>
    <row r="8596" spans="1:4" s="977" customFormat="1" ht="18" customHeight="1" x14ac:dyDescent="0.2">
      <c r="A8596" s="1351" t="s">
        <v>13280</v>
      </c>
      <c r="B8596" s="1244" t="s">
        <v>4884</v>
      </c>
      <c r="C8596" s="1244" t="s">
        <v>4885</v>
      </c>
      <c r="D8596" s="1352">
        <v>1194.3900000000001</v>
      </c>
    </row>
    <row r="8597" spans="1:4" s="977" customFormat="1" ht="18" customHeight="1" x14ac:dyDescent="0.2">
      <c r="A8597" s="1351" t="s">
        <v>13281</v>
      </c>
      <c r="B8597" s="1244" t="s">
        <v>1964</v>
      </c>
      <c r="C8597" s="1244" t="s">
        <v>1965</v>
      </c>
      <c r="D8597" s="1352">
        <v>802.33</v>
      </c>
    </row>
    <row r="8598" spans="1:4" s="977" customFormat="1" ht="18" customHeight="1" x14ac:dyDescent="0.2">
      <c r="A8598" s="1351" t="s">
        <v>13282</v>
      </c>
      <c r="B8598" s="1244" t="s">
        <v>1964</v>
      </c>
      <c r="C8598" s="1244" t="s">
        <v>1965</v>
      </c>
      <c r="D8598" s="1352">
        <v>802.19</v>
      </c>
    </row>
    <row r="8599" spans="1:4" s="977" customFormat="1" ht="18" customHeight="1" x14ac:dyDescent="0.2">
      <c r="A8599" s="1351" t="s">
        <v>13283</v>
      </c>
      <c r="B8599" s="1244" t="s">
        <v>2873</v>
      </c>
      <c r="C8599" s="1244" t="s">
        <v>2874</v>
      </c>
      <c r="D8599" s="1352">
        <v>2111.54</v>
      </c>
    </row>
    <row r="8600" spans="1:4" s="977" customFormat="1" ht="18" customHeight="1" x14ac:dyDescent="0.2">
      <c r="A8600" s="1351" t="s">
        <v>13284</v>
      </c>
      <c r="B8600" s="1244" t="s">
        <v>4667</v>
      </c>
      <c r="C8600" s="1244" t="s">
        <v>4668</v>
      </c>
      <c r="D8600" s="1352">
        <v>621</v>
      </c>
    </row>
    <row r="8601" spans="1:4" s="977" customFormat="1" ht="18" customHeight="1" x14ac:dyDescent="0.2">
      <c r="A8601" s="1351" t="s">
        <v>13285</v>
      </c>
      <c r="B8601" s="1244" t="s">
        <v>2313</v>
      </c>
      <c r="C8601" s="1244" t="s">
        <v>2314</v>
      </c>
      <c r="D8601" s="1352">
        <v>703.12</v>
      </c>
    </row>
    <row r="8602" spans="1:4" s="977" customFormat="1" ht="18" customHeight="1" x14ac:dyDescent="0.2">
      <c r="A8602" s="1351" t="s">
        <v>13286</v>
      </c>
      <c r="B8602" s="1244" t="s">
        <v>2530</v>
      </c>
      <c r="C8602" s="1244" t="s">
        <v>2531</v>
      </c>
      <c r="D8602" s="1352">
        <v>656.65</v>
      </c>
    </row>
    <row r="8603" spans="1:4" s="977" customFormat="1" ht="18" customHeight="1" x14ac:dyDescent="0.2">
      <c r="A8603" s="1351" t="s">
        <v>13287</v>
      </c>
      <c r="B8603" s="1244" t="s">
        <v>13288</v>
      </c>
      <c r="C8603" s="1244" t="s">
        <v>13289</v>
      </c>
      <c r="D8603" s="1352">
        <v>475.07</v>
      </c>
    </row>
    <row r="8604" spans="1:4" s="977" customFormat="1" ht="18" customHeight="1" x14ac:dyDescent="0.2">
      <c r="A8604" s="1351" t="s">
        <v>13290</v>
      </c>
      <c r="B8604" s="1244" t="s">
        <v>11859</v>
      </c>
      <c r="C8604" s="1244" t="s">
        <v>11860</v>
      </c>
      <c r="D8604" s="1352">
        <v>1265</v>
      </c>
    </row>
    <row r="8605" spans="1:4" s="977" customFormat="1" ht="18" customHeight="1" x14ac:dyDescent="0.2">
      <c r="A8605" s="1351" t="s">
        <v>13291</v>
      </c>
      <c r="B8605" s="1244" t="s">
        <v>2574</v>
      </c>
      <c r="C8605" s="1244" t="s">
        <v>2575</v>
      </c>
      <c r="D8605" s="1352">
        <v>862.5</v>
      </c>
    </row>
    <row r="8606" spans="1:4" s="977" customFormat="1" ht="18" customHeight="1" x14ac:dyDescent="0.2">
      <c r="A8606" s="1351" t="s">
        <v>13292</v>
      </c>
      <c r="B8606" s="1244" t="s">
        <v>13196</v>
      </c>
      <c r="C8606" s="1244" t="s">
        <v>13197</v>
      </c>
      <c r="D8606" s="1352">
        <v>678.45</v>
      </c>
    </row>
    <row r="8607" spans="1:4" s="977" customFormat="1" ht="18" customHeight="1" x14ac:dyDescent="0.2">
      <c r="A8607" s="1351" t="s">
        <v>13293</v>
      </c>
      <c r="B8607" s="1244" t="s">
        <v>1641</v>
      </c>
      <c r="C8607" s="1244" t="s">
        <v>1642</v>
      </c>
      <c r="D8607" s="1352">
        <v>9972.7999999999993</v>
      </c>
    </row>
    <row r="8608" spans="1:4" s="977" customFormat="1" ht="18" customHeight="1" x14ac:dyDescent="0.2">
      <c r="A8608" s="1351" t="s">
        <v>13294</v>
      </c>
      <c r="B8608" s="1244" t="s">
        <v>1397</v>
      </c>
      <c r="C8608" s="1244" t="s">
        <v>1398</v>
      </c>
      <c r="D8608" s="1352">
        <v>1</v>
      </c>
    </row>
    <row r="8609" spans="1:4" s="977" customFormat="1" ht="18" customHeight="1" x14ac:dyDescent="0.2">
      <c r="A8609" s="1351" t="s">
        <v>13295</v>
      </c>
      <c r="B8609" s="1244" t="s">
        <v>13296</v>
      </c>
      <c r="C8609" s="1244" t="s">
        <v>13297</v>
      </c>
      <c r="D8609" s="1352">
        <v>1725</v>
      </c>
    </row>
    <row r="8610" spans="1:4" s="977" customFormat="1" ht="18" customHeight="1" x14ac:dyDescent="0.2">
      <c r="A8610" s="1351" t="s">
        <v>13298</v>
      </c>
      <c r="B8610" s="1244" t="s">
        <v>2313</v>
      </c>
      <c r="C8610" s="1244" t="s">
        <v>2314</v>
      </c>
      <c r="D8610" s="1352">
        <v>703.12</v>
      </c>
    </row>
    <row r="8611" spans="1:4" s="977" customFormat="1" ht="18" customHeight="1" x14ac:dyDescent="0.2">
      <c r="A8611" s="1351" t="s">
        <v>13299</v>
      </c>
      <c r="B8611" s="1244" t="s">
        <v>4648</v>
      </c>
      <c r="C8611" s="1244" t="s">
        <v>4649</v>
      </c>
      <c r="D8611" s="1352">
        <v>20665.5</v>
      </c>
    </row>
    <row r="8612" spans="1:4" s="977" customFormat="1" ht="18" customHeight="1" x14ac:dyDescent="0.2">
      <c r="A8612" s="1351" t="s">
        <v>13300</v>
      </c>
      <c r="B8612" s="1244" t="s">
        <v>13301</v>
      </c>
      <c r="C8612" s="1244" t="s">
        <v>13302</v>
      </c>
      <c r="D8612" s="1352">
        <v>11901.35</v>
      </c>
    </row>
    <row r="8613" spans="1:4" s="977" customFormat="1" ht="18" customHeight="1" x14ac:dyDescent="0.2">
      <c r="A8613" s="1351" t="s">
        <v>13303</v>
      </c>
      <c r="B8613" s="1244" t="s">
        <v>4727</v>
      </c>
      <c r="C8613" s="1244" t="s">
        <v>13304</v>
      </c>
      <c r="D8613" s="1352">
        <v>12188.85</v>
      </c>
    </row>
    <row r="8614" spans="1:4" s="977" customFormat="1" ht="18" customHeight="1" x14ac:dyDescent="0.2">
      <c r="A8614" s="1351" t="s">
        <v>13305</v>
      </c>
      <c r="B8614" s="1244" t="s">
        <v>13306</v>
      </c>
      <c r="C8614" s="1244" t="s">
        <v>13307</v>
      </c>
      <c r="D8614" s="1352">
        <v>7532.5</v>
      </c>
    </row>
    <row r="8615" spans="1:4" s="977" customFormat="1" ht="18" customHeight="1" x14ac:dyDescent="0.2">
      <c r="A8615" s="1351" t="s">
        <v>13308</v>
      </c>
      <c r="B8615" s="1244" t="s">
        <v>1044</v>
      </c>
      <c r="C8615" s="1244" t="s">
        <v>1045</v>
      </c>
      <c r="D8615" s="1352">
        <v>15470.19</v>
      </c>
    </row>
    <row r="8616" spans="1:4" s="977" customFormat="1" ht="18" customHeight="1" x14ac:dyDescent="0.2">
      <c r="A8616" s="1351" t="s">
        <v>13311</v>
      </c>
      <c r="B8616" s="1244" t="s">
        <v>12603</v>
      </c>
      <c r="C8616" s="1244" t="s">
        <v>11860</v>
      </c>
      <c r="D8616" s="1352">
        <v>1265</v>
      </c>
    </row>
    <row r="8617" spans="1:4" s="977" customFormat="1" ht="18" customHeight="1" x14ac:dyDescent="0.2">
      <c r="A8617" s="1351" t="s">
        <v>13312</v>
      </c>
      <c r="B8617" s="1244" t="s">
        <v>5456</v>
      </c>
      <c r="C8617" s="1244" t="s">
        <v>5457</v>
      </c>
      <c r="D8617" s="1352">
        <v>2185</v>
      </c>
    </row>
    <row r="8618" spans="1:4" s="977" customFormat="1" ht="18" customHeight="1" x14ac:dyDescent="0.2">
      <c r="A8618" s="1351" t="s">
        <v>13313</v>
      </c>
      <c r="B8618" s="1244" t="s">
        <v>2313</v>
      </c>
      <c r="C8618" s="1244" t="s">
        <v>2314</v>
      </c>
      <c r="D8618" s="1352">
        <v>703.12</v>
      </c>
    </row>
    <row r="8619" spans="1:4" s="977" customFormat="1" ht="18" customHeight="1" x14ac:dyDescent="0.2">
      <c r="A8619" s="1351" t="s">
        <v>13314</v>
      </c>
      <c r="B8619" s="1244" t="s">
        <v>2574</v>
      </c>
      <c r="C8619" s="1244" t="s">
        <v>2575</v>
      </c>
      <c r="D8619" s="1352">
        <v>862.5</v>
      </c>
    </row>
    <row r="8620" spans="1:4" s="977" customFormat="1" ht="18" customHeight="1" x14ac:dyDescent="0.2">
      <c r="A8620" s="1351" t="s">
        <v>13315</v>
      </c>
      <c r="B8620" s="1244" t="s">
        <v>4667</v>
      </c>
      <c r="C8620" s="1244" t="s">
        <v>4668</v>
      </c>
      <c r="D8620" s="1352">
        <v>621</v>
      </c>
    </row>
    <row r="8621" spans="1:4" s="977" customFormat="1" ht="18" customHeight="1" x14ac:dyDescent="0.2">
      <c r="A8621" s="1351" t="s">
        <v>13316</v>
      </c>
      <c r="B8621" s="1244" t="s">
        <v>1891</v>
      </c>
      <c r="C8621" s="1244" t="s">
        <v>1892</v>
      </c>
      <c r="D8621" s="1352">
        <v>344551.5</v>
      </c>
    </row>
    <row r="8622" spans="1:4" s="977" customFormat="1" ht="18" customHeight="1" x14ac:dyDescent="0.2">
      <c r="A8622" s="1351" t="s">
        <v>13317</v>
      </c>
      <c r="B8622" s="1244" t="s">
        <v>13261</v>
      </c>
      <c r="C8622" s="1244" t="s">
        <v>13262</v>
      </c>
      <c r="D8622" s="1352">
        <v>1272.82</v>
      </c>
    </row>
    <row r="8623" spans="1:4" s="977" customFormat="1" ht="18" customHeight="1" x14ac:dyDescent="0.2">
      <c r="A8623" s="1351" t="s">
        <v>13318</v>
      </c>
      <c r="B8623" s="1244" t="s">
        <v>1266</v>
      </c>
      <c r="C8623" s="1244" t="s">
        <v>1267</v>
      </c>
      <c r="D8623" s="1352">
        <v>7472.85</v>
      </c>
    </row>
    <row r="8624" spans="1:4" s="977" customFormat="1" ht="18" customHeight="1" x14ac:dyDescent="0.2">
      <c r="A8624" s="1351" t="s">
        <v>13319</v>
      </c>
      <c r="B8624" s="1244" t="s">
        <v>1356</v>
      </c>
      <c r="C8624" s="1244" t="s">
        <v>1357</v>
      </c>
      <c r="D8624" s="1352">
        <v>1</v>
      </c>
    </row>
    <row r="8625" spans="1:4" s="977" customFormat="1" ht="18" customHeight="1" x14ac:dyDescent="0.2">
      <c r="A8625" s="1351" t="s">
        <v>13320</v>
      </c>
      <c r="B8625" s="1244" t="s">
        <v>13321</v>
      </c>
      <c r="C8625" s="1244" t="s">
        <v>13322</v>
      </c>
      <c r="D8625" s="1352">
        <v>293.25</v>
      </c>
    </row>
    <row r="8626" spans="1:4" s="977" customFormat="1" ht="18" customHeight="1" x14ac:dyDescent="0.2">
      <c r="A8626" s="1351" t="s">
        <v>13323</v>
      </c>
      <c r="B8626" s="1244" t="s">
        <v>7315</v>
      </c>
      <c r="C8626" s="1244" t="s">
        <v>7316</v>
      </c>
      <c r="D8626" s="1352">
        <v>4992.1499999999996</v>
      </c>
    </row>
    <row r="8627" spans="1:4" s="977" customFormat="1" ht="18" customHeight="1" x14ac:dyDescent="0.2">
      <c r="A8627" s="1351" t="s">
        <v>13324</v>
      </c>
      <c r="B8627" s="1244" t="s">
        <v>13325</v>
      </c>
      <c r="C8627" s="1244" t="s">
        <v>13326</v>
      </c>
      <c r="D8627" s="1352">
        <v>1279</v>
      </c>
    </row>
    <row r="8628" spans="1:4" s="977" customFormat="1" ht="18" customHeight="1" x14ac:dyDescent="0.2">
      <c r="A8628" s="1351" t="s">
        <v>13327</v>
      </c>
      <c r="B8628" s="1244" t="s">
        <v>1720</v>
      </c>
      <c r="C8628" s="1244" t="s">
        <v>1721</v>
      </c>
      <c r="D8628" s="1352">
        <v>680.8</v>
      </c>
    </row>
    <row r="8629" spans="1:4" s="977" customFormat="1" ht="18" customHeight="1" x14ac:dyDescent="0.2">
      <c r="A8629" s="1351" t="s">
        <v>13328</v>
      </c>
      <c r="B8629" s="1244" t="s">
        <v>1720</v>
      </c>
      <c r="C8629" s="1244" t="s">
        <v>1721</v>
      </c>
      <c r="D8629" s="1352">
        <v>680.8</v>
      </c>
    </row>
    <row r="8630" spans="1:4" s="977" customFormat="1" ht="18" customHeight="1" x14ac:dyDescent="0.2">
      <c r="A8630" s="1351" t="s">
        <v>13329</v>
      </c>
      <c r="B8630" s="1244" t="s">
        <v>1720</v>
      </c>
      <c r="C8630" s="1244" t="s">
        <v>1721</v>
      </c>
      <c r="D8630" s="1352">
        <v>680.8</v>
      </c>
    </row>
    <row r="8631" spans="1:4" s="977" customFormat="1" ht="18" customHeight="1" x14ac:dyDescent="0.2">
      <c r="A8631" s="1351" t="s">
        <v>13330</v>
      </c>
      <c r="B8631" s="1244" t="s">
        <v>1720</v>
      </c>
      <c r="C8631" s="1244" t="s">
        <v>1721</v>
      </c>
      <c r="D8631" s="1352">
        <v>680.8</v>
      </c>
    </row>
    <row r="8632" spans="1:4" s="977" customFormat="1" ht="18" customHeight="1" x14ac:dyDescent="0.2">
      <c r="A8632" s="1351" t="s">
        <v>13331</v>
      </c>
      <c r="B8632" s="1244" t="s">
        <v>2313</v>
      </c>
      <c r="C8632" s="1244" t="s">
        <v>2314</v>
      </c>
      <c r="D8632" s="1352">
        <v>1262.93</v>
      </c>
    </row>
    <row r="8633" spans="1:4" s="977" customFormat="1" ht="18" customHeight="1" x14ac:dyDescent="0.2">
      <c r="A8633" s="1351" t="s">
        <v>13332</v>
      </c>
      <c r="B8633" s="1244" t="s">
        <v>1720</v>
      </c>
      <c r="C8633" s="1244" t="s">
        <v>1721</v>
      </c>
      <c r="D8633" s="1352">
        <v>680.8</v>
      </c>
    </row>
    <row r="8634" spans="1:4" s="977" customFormat="1" ht="18" customHeight="1" x14ac:dyDescent="0.2">
      <c r="A8634" s="1351" t="s">
        <v>13333</v>
      </c>
      <c r="B8634" s="1244" t="s">
        <v>1720</v>
      </c>
      <c r="C8634" s="1244" t="s">
        <v>1721</v>
      </c>
      <c r="D8634" s="1352">
        <v>680.8</v>
      </c>
    </row>
    <row r="8635" spans="1:4" s="977" customFormat="1" ht="18" customHeight="1" x14ac:dyDescent="0.2">
      <c r="A8635" s="1351" t="s">
        <v>13334</v>
      </c>
      <c r="B8635" s="1244" t="s">
        <v>1720</v>
      </c>
      <c r="C8635" s="1244" t="s">
        <v>1721</v>
      </c>
      <c r="D8635" s="1352">
        <v>680.8</v>
      </c>
    </row>
    <row r="8636" spans="1:4" s="977" customFormat="1" ht="18" customHeight="1" x14ac:dyDescent="0.2">
      <c r="A8636" s="1351" t="s">
        <v>13335</v>
      </c>
      <c r="B8636" s="1244" t="s">
        <v>1720</v>
      </c>
      <c r="C8636" s="1244" t="s">
        <v>1721</v>
      </c>
      <c r="D8636" s="1352">
        <v>680.8</v>
      </c>
    </row>
    <row r="8637" spans="1:4" s="977" customFormat="1" ht="18" customHeight="1" x14ac:dyDescent="0.2">
      <c r="A8637" s="1351" t="s">
        <v>13336</v>
      </c>
      <c r="B8637" s="1244" t="s">
        <v>1720</v>
      </c>
      <c r="C8637" s="1244" t="s">
        <v>1721</v>
      </c>
      <c r="D8637" s="1352">
        <v>680.8</v>
      </c>
    </row>
    <row r="8638" spans="1:4" s="977" customFormat="1" ht="18" customHeight="1" x14ac:dyDescent="0.2">
      <c r="A8638" s="1351" t="s">
        <v>13337</v>
      </c>
      <c r="B8638" s="1244" t="s">
        <v>1720</v>
      </c>
      <c r="C8638" s="1244" t="s">
        <v>1721</v>
      </c>
      <c r="D8638" s="1352">
        <v>680.8</v>
      </c>
    </row>
    <row r="8639" spans="1:4" s="977" customFormat="1" ht="18" customHeight="1" x14ac:dyDescent="0.2">
      <c r="A8639" s="1351" t="s">
        <v>13338</v>
      </c>
      <c r="B8639" s="1244" t="s">
        <v>1720</v>
      </c>
      <c r="C8639" s="1244" t="s">
        <v>1721</v>
      </c>
      <c r="D8639" s="1352">
        <v>680.8</v>
      </c>
    </row>
    <row r="8640" spans="1:4" s="977" customFormat="1" ht="18" customHeight="1" x14ac:dyDescent="0.2">
      <c r="A8640" s="1351" t="s">
        <v>13339</v>
      </c>
      <c r="B8640" s="1244" t="s">
        <v>1720</v>
      </c>
      <c r="C8640" s="1244" t="s">
        <v>1721</v>
      </c>
      <c r="D8640" s="1352">
        <v>680.8</v>
      </c>
    </row>
    <row r="8641" spans="1:4" s="977" customFormat="1" ht="18" customHeight="1" x14ac:dyDescent="0.2">
      <c r="A8641" s="1351" t="s">
        <v>13340</v>
      </c>
      <c r="B8641" s="1244" t="s">
        <v>1720</v>
      </c>
      <c r="C8641" s="1244" t="s">
        <v>1721</v>
      </c>
      <c r="D8641" s="1352">
        <v>680.8</v>
      </c>
    </row>
    <row r="8642" spans="1:4" s="977" customFormat="1" ht="18" customHeight="1" x14ac:dyDescent="0.2">
      <c r="A8642" s="1351" t="s">
        <v>13341</v>
      </c>
      <c r="B8642" s="1244" t="s">
        <v>1720</v>
      </c>
      <c r="C8642" s="1244" t="s">
        <v>1721</v>
      </c>
      <c r="D8642" s="1352">
        <v>680.8</v>
      </c>
    </row>
    <row r="8643" spans="1:4" s="977" customFormat="1" ht="18" customHeight="1" x14ac:dyDescent="0.2">
      <c r="A8643" s="1351" t="s">
        <v>13342</v>
      </c>
      <c r="B8643" s="1244" t="s">
        <v>1720</v>
      </c>
      <c r="C8643" s="1244" t="s">
        <v>1721</v>
      </c>
      <c r="D8643" s="1352">
        <v>680.8</v>
      </c>
    </row>
    <row r="8644" spans="1:4" s="977" customFormat="1" ht="18" customHeight="1" x14ac:dyDescent="0.2">
      <c r="A8644" s="1351" t="s">
        <v>13343</v>
      </c>
      <c r="B8644" s="1244" t="s">
        <v>1720</v>
      </c>
      <c r="C8644" s="1244" t="s">
        <v>1721</v>
      </c>
      <c r="D8644" s="1352">
        <v>680.8</v>
      </c>
    </row>
    <row r="8645" spans="1:4" s="977" customFormat="1" ht="18" customHeight="1" x14ac:dyDescent="0.2">
      <c r="A8645" s="1351" t="s">
        <v>13344</v>
      </c>
      <c r="B8645" s="1244" t="s">
        <v>2776</v>
      </c>
      <c r="C8645" s="1244" t="s">
        <v>2777</v>
      </c>
      <c r="D8645" s="1352">
        <v>9834.74</v>
      </c>
    </row>
    <row r="8646" spans="1:4" s="977" customFormat="1" ht="18" customHeight="1" x14ac:dyDescent="0.2">
      <c r="A8646" s="1351" t="s">
        <v>13345</v>
      </c>
      <c r="B8646" s="1244" t="s">
        <v>12536</v>
      </c>
      <c r="C8646" s="1244" t="s">
        <v>12537</v>
      </c>
      <c r="D8646" s="1352">
        <v>1095.8800000000001</v>
      </c>
    </row>
    <row r="8647" spans="1:4" s="977" customFormat="1" ht="18" customHeight="1" x14ac:dyDescent="0.2">
      <c r="A8647" s="1351" t="s">
        <v>13346</v>
      </c>
      <c r="B8647" s="1244" t="s">
        <v>13347</v>
      </c>
      <c r="C8647" s="1244" t="s">
        <v>13348</v>
      </c>
      <c r="D8647" s="1352">
        <v>4011.82</v>
      </c>
    </row>
    <row r="8648" spans="1:4" s="977" customFormat="1" ht="18" customHeight="1" x14ac:dyDescent="0.2">
      <c r="A8648" s="1351" t="s">
        <v>13349</v>
      </c>
      <c r="B8648" s="1244" t="s">
        <v>1641</v>
      </c>
      <c r="C8648" s="1244" t="s">
        <v>1642</v>
      </c>
      <c r="D8648" s="1352">
        <v>10704.11</v>
      </c>
    </row>
    <row r="8649" spans="1:4" s="977" customFormat="1" ht="18" customHeight="1" x14ac:dyDescent="0.2">
      <c r="A8649" s="1351" t="s">
        <v>13350</v>
      </c>
      <c r="B8649" s="1244" t="s">
        <v>7315</v>
      </c>
      <c r="C8649" s="1244" t="s">
        <v>7316</v>
      </c>
      <c r="D8649" s="1352">
        <v>1281.33</v>
      </c>
    </row>
    <row r="8650" spans="1:4" s="977" customFormat="1" ht="18" customHeight="1" x14ac:dyDescent="0.2">
      <c r="A8650" s="1351" t="s">
        <v>13351</v>
      </c>
      <c r="B8650" s="1244" t="s">
        <v>7315</v>
      </c>
      <c r="C8650" s="1244" t="s">
        <v>7316</v>
      </c>
      <c r="D8650" s="1352">
        <v>709.84</v>
      </c>
    </row>
    <row r="8651" spans="1:4" s="977" customFormat="1" ht="18" customHeight="1" x14ac:dyDescent="0.2">
      <c r="A8651" s="1351" t="s">
        <v>13352</v>
      </c>
      <c r="B8651" s="1244" t="s">
        <v>13353</v>
      </c>
      <c r="C8651" s="1244" t="s">
        <v>13354</v>
      </c>
      <c r="D8651" s="1352">
        <v>1871.05</v>
      </c>
    </row>
    <row r="8652" spans="1:4" s="977" customFormat="1" ht="18" customHeight="1" x14ac:dyDescent="0.2">
      <c r="A8652" s="1351" t="s">
        <v>13355</v>
      </c>
      <c r="B8652" s="1244" t="s">
        <v>6277</v>
      </c>
      <c r="C8652" s="1244" t="s">
        <v>6278</v>
      </c>
      <c r="D8652" s="1352">
        <v>10968.27</v>
      </c>
    </row>
    <row r="8653" spans="1:4" s="977" customFormat="1" ht="18" customHeight="1" x14ac:dyDescent="0.2">
      <c r="A8653" s="1351" t="s">
        <v>13356</v>
      </c>
      <c r="B8653" s="1244" t="s">
        <v>2313</v>
      </c>
      <c r="C8653" s="1244" t="s">
        <v>2314</v>
      </c>
      <c r="D8653" s="1352">
        <v>475.67</v>
      </c>
    </row>
    <row r="8654" spans="1:4" s="977" customFormat="1" ht="18" customHeight="1" x14ac:dyDescent="0.2">
      <c r="A8654" s="1351" t="s">
        <v>13357</v>
      </c>
      <c r="B8654" s="1244" t="s">
        <v>2466</v>
      </c>
      <c r="C8654" s="1244" t="s">
        <v>2467</v>
      </c>
      <c r="D8654" s="1352">
        <v>1949.25</v>
      </c>
    </row>
    <row r="8655" spans="1:4" s="977" customFormat="1" ht="18" customHeight="1" x14ac:dyDescent="0.2">
      <c r="A8655" s="1351" t="s">
        <v>13358</v>
      </c>
      <c r="B8655" s="1244" t="s">
        <v>6534</v>
      </c>
      <c r="C8655" s="1244" t="s">
        <v>6535</v>
      </c>
      <c r="D8655" s="1352">
        <v>1340.9</v>
      </c>
    </row>
    <row r="8656" spans="1:4" s="977" customFormat="1" ht="18" customHeight="1" x14ac:dyDescent="0.2">
      <c r="A8656" s="1351" t="s">
        <v>13359</v>
      </c>
      <c r="B8656" s="1244" t="s">
        <v>12603</v>
      </c>
      <c r="C8656" s="1244" t="s">
        <v>11860</v>
      </c>
      <c r="D8656" s="1352">
        <v>3754.75</v>
      </c>
    </row>
    <row r="8657" spans="1:4" s="977" customFormat="1" ht="18" customHeight="1" x14ac:dyDescent="0.2">
      <c r="A8657" s="1351" t="s">
        <v>13360</v>
      </c>
      <c r="B8657" s="1244" t="s">
        <v>12603</v>
      </c>
      <c r="C8657" s="1244" t="s">
        <v>11860</v>
      </c>
      <c r="D8657" s="1352">
        <v>3754.75</v>
      </c>
    </row>
    <row r="8658" spans="1:4" s="977" customFormat="1" ht="18" customHeight="1" x14ac:dyDescent="0.2">
      <c r="A8658" s="1351" t="s">
        <v>13361</v>
      </c>
      <c r="B8658" s="1244" t="s">
        <v>7315</v>
      </c>
      <c r="C8658" s="1244" t="s">
        <v>7316</v>
      </c>
      <c r="D8658" s="1352">
        <v>1281.33</v>
      </c>
    </row>
    <row r="8659" spans="1:4" s="977" customFormat="1" ht="18" customHeight="1" x14ac:dyDescent="0.2">
      <c r="A8659" s="1351" t="s">
        <v>13362</v>
      </c>
      <c r="B8659" s="1244" t="s">
        <v>12047</v>
      </c>
      <c r="C8659" s="1244" t="s">
        <v>12048</v>
      </c>
      <c r="D8659" s="1352">
        <v>699</v>
      </c>
    </row>
    <row r="8660" spans="1:4" s="977" customFormat="1" ht="18" customHeight="1" x14ac:dyDescent="0.2">
      <c r="A8660" s="1351" t="s">
        <v>13363</v>
      </c>
      <c r="B8660" s="1244" t="s">
        <v>13364</v>
      </c>
      <c r="C8660" s="1244" t="s">
        <v>13365</v>
      </c>
      <c r="D8660" s="1352">
        <v>1835</v>
      </c>
    </row>
    <row r="8661" spans="1:4" s="977" customFormat="1" ht="18" customHeight="1" x14ac:dyDescent="0.2">
      <c r="A8661" s="1351" t="s">
        <v>13366</v>
      </c>
      <c r="B8661" s="1244" t="s">
        <v>13367</v>
      </c>
      <c r="C8661" s="1244" t="s">
        <v>13367</v>
      </c>
      <c r="D8661" s="1352">
        <v>1</v>
      </c>
    </row>
    <row r="8662" spans="1:4" s="977" customFormat="1" ht="18" customHeight="1" x14ac:dyDescent="0.2">
      <c r="A8662" s="1351" t="s">
        <v>13368</v>
      </c>
      <c r="B8662" s="1244" t="s">
        <v>2873</v>
      </c>
      <c r="C8662" s="1244" t="s">
        <v>2874</v>
      </c>
      <c r="D8662" s="1352">
        <v>1840</v>
      </c>
    </row>
    <row r="8663" spans="1:4" s="977" customFormat="1" ht="18" customHeight="1" x14ac:dyDescent="0.2">
      <c r="A8663" s="1351" t="s">
        <v>13369</v>
      </c>
      <c r="B8663" s="1244" t="s">
        <v>13370</v>
      </c>
      <c r="C8663" s="1244" t="s">
        <v>13370</v>
      </c>
      <c r="D8663" s="1352">
        <v>1</v>
      </c>
    </row>
    <row r="8664" spans="1:4" s="977" customFormat="1" ht="18" customHeight="1" x14ac:dyDescent="0.2">
      <c r="A8664" s="1351" t="s">
        <v>13371</v>
      </c>
      <c r="B8664" s="1244" t="s">
        <v>11901</v>
      </c>
      <c r="C8664" s="1244" t="s">
        <v>11902</v>
      </c>
      <c r="D8664" s="1352">
        <v>921.25</v>
      </c>
    </row>
    <row r="8665" spans="1:4" s="977" customFormat="1" ht="18" customHeight="1" x14ac:dyDescent="0.2">
      <c r="A8665" s="1351" t="s">
        <v>13372</v>
      </c>
      <c r="B8665" s="1244" t="s">
        <v>13373</v>
      </c>
      <c r="C8665" s="1244" t="s">
        <v>13374</v>
      </c>
      <c r="D8665" s="1352">
        <v>1807.36</v>
      </c>
    </row>
    <row r="8666" spans="1:4" s="977" customFormat="1" ht="18" customHeight="1" x14ac:dyDescent="0.2">
      <c r="A8666" s="1351" t="s">
        <v>13375</v>
      </c>
      <c r="B8666" s="1244" t="s">
        <v>13373</v>
      </c>
      <c r="C8666" s="1244" t="s">
        <v>13374</v>
      </c>
      <c r="D8666" s="1352">
        <v>1838</v>
      </c>
    </row>
    <row r="8667" spans="1:4" s="977" customFormat="1" ht="18" customHeight="1" x14ac:dyDescent="0.2">
      <c r="A8667" s="1351" t="s">
        <v>13376</v>
      </c>
      <c r="B8667" s="1244" t="s">
        <v>13377</v>
      </c>
      <c r="C8667" s="1244" t="s">
        <v>13378</v>
      </c>
      <c r="D8667" s="1352">
        <v>1</v>
      </c>
    </row>
    <row r="8668" spans="1:4" s="977" customFormat="1" ht="18" customHeight="1" x14ac:dyDescent="0.2">
      <c r="A8668" s="1351" t="s">
        <v>13379</v>
      </c>
      <c r="B8668" s="1244" t="s">
        <v>13380</v>
      </c>
      <c r="C8668" s="1244" t="s">
        <v>13380</v>
      </c>
      <c r="D8668" s="1352">
        <v>1500</v>
      </c>
    </row>
    <row r="8669" spans="1:4" s="977" customFormat="1" ht="18" customHeight="1" x14ac:dyDescent="0.2">
      <c r="A8669" s="1351" t="s">
        <v>13381</v>
      </c>
      <c r="B8669" s="1244" t="s">
        <v>13380</v>
      </c>
      <c r="C8669" s="1244" t="s">
        <v>13380</v>
      </c>
      <c r="D8669" s="1352">
        <v>1500</v>
      </c>
    </row>
    <row r="8670" spans="1:4" s="977" customFormat="1" ht="18" customHeight="1" x14ac:dyDescent="0.2">
      <c r="A8670" s="1351" t="s">
        <v>13382</v>
      </c>
      <c r="B8670" s="1244" t="s">
        <v>13380</v>
      </c>
      <c r="C8670" s="1244" t="s">
        <v>13380</v>
      </c>
      <c r="D8670" s="1352">
        <v>1500</v>
      </c>
    </row>
    <row r="8671" spans="1:4" s="977" customFormat="1" ht="18" customHeight="1" x14ac:dyDescent="0.2">
      <c r="A8671" s="1351" t="s">
        <v>13383</v>
      </c>
      <c r="B8671" s="1244" t="s">
        <v>13380</v>
      </c>
      <c r="C8671" s="1244" t="s">
        <v>13380</v>
      </c>
      <c r="D8671" s="1352">
        <v>1500.01</v>
      </c>
    </row>
    <row r="8672" spans="1:4" s="977" customFormat="1" ht="18" customHeight="1" x14ac:dyDescent="0.2">
      <c r="A8672" s="1351" t="s">
        <v>13384</v>
      </c>
      <c r="B8672" s="1244" t="s">
        <v>13385</v>
      </c>
      <c r="C8672" s="1244" t="s">
        <v>13385</v>
      </c>
      <c r="D8672" s="1352">
        <v>6430</v>
      </c>
    </row>
    <row r="8673" spans="1:4" s="977" customFormat="1" ht="18" customHeight="1" x14ac:dyDescent="0.2">
      <c r="A8673" s="1351" t="s">
        <v>13386</v>
      </c>
      <c r="B8673" s="1244" t="s">
        <v>2313</v>
      </c>
      <c r="C8673" s="1244" t="s">
        <v>2314</v>
      </c>
      <c r="D8673" s="1352">
        <v>1262.93</v>
      </c>
    </row>
    <row r="8674" spans="1:4" s="977" customFormat="1" ht="18" customHeight="1" x14ac:dyDescent="0.2">
      <c r="A8674" s="1351" t="s">
        <v>13387</v>
      </c>
      <c r="B8674" s="1244" t="s">
        <v>13385</v>
      </c>
      <c r="C8674" s="1244" t="s">
        <v>13385</v>
      </c>
      <c r="D8674" s="1352">
        <v>1</v>
      </c>
    </row>
    <row r="8675" spans="1:4" s="977" customFormat="1" ht="18" customHeight="1" x14ac:dyDescent="0.2">
      <c r="A8675" s="1351" t="s">
        <v>13388</v>
      </c>
      <c r="B8675" s="1244" t="s">
        <v>13389</v>
      </c>
      <c r="C8675" s="1244" t="s">
        <v>13389</v>
      </c>
      <c r="D8675" s="1352">
        <v>948.75</v>
      </c>
    </row>
    <row r="8676" spans="1:4" s="977" customFormat="1" ht="18" customHeight="1" x14ac:dyDescent="0.2">
      <c r="A8676" s="1351" t="s">
        <v>13390</v>
      </c>
      <c r="B8676" s="1244" t="s">
        <v>13389</v>
      </c>
      <c r="C8676" s="1244" t="s">
        <v>13389</v>
      </c>
      <c r="D8676" s="1352">
        <v>1</v>
      </c>
    </row>
    <row r="8677" spans="1:4" s="977" customFormat="1" ht="18" customHeight="1" x14ac:dyDescent="0.2">
      <c r="A8677" s="1351" t="s">
        <v>13391</v>
      </c>
      <c r="B8677" s="1244" t="s">
        <v>13392</v>
      </c>
      <c r="C8677" s="1244" t="s">
        <v>13392</v>
      </c>
      <c r="D8677" s="1352">
        <v>1</v>
      </c>
    </row>
    <row r="8678" spans="1:4" s="977" customFormat="1" ht="18" customHeight="1" x14ac:dyDescent="0.2">
      <c r="A8678" s="1351" t="s">
        <v>13393</v>
      </c>
      <c r="B8678" s="1244" t="s">
        <v>13392</v>
      </c>
      <c r="C8678" s="1244" t="s">
        <v>13392</v>
      </c>
      <c r="D8678" s="1352">
        <v>1</v>
      </c>
    </row>
    <row r="8679" spans="1:4" s="977" customFormat="1" ht="18" customHeight="1" x14ac:dyDescent="0.2">
      <c r="A8679" s="1351" t="s">
        <v>13394</v>
      </c>
      <c r="B8679" s="1244" t="s">
        <v>13395</v>
      </c>
      <c r="C8679" s="1244" t="s">
        <v>13395</v>
      </c>
      <c r="D8679" s="1352">
        <v>1</v>
      </c>
    </row>
    <row r="8680" spans="1:4" s="977" customFormat="1" ht="18" customHeight="1" x14ac:dyDescent="0.2">
      <c r="A8680" s="1351" t="s">
        <v>13396</v>
      </c>
      <c r="B8680" s="1244" t="s">
        <v>13397</v>
      </c>
      <c r="C8680" s="1244" t="s">
        <v>13397</v>
      </c>
      <c r="D8680" s="1352">
        <v>1138.5</v>
      </c>
    </row>
    <row r="8681" spans="1:4" s="977" customFormat="1" ht="18" customHeight="1" x14ac:dyDescent="0.2">
      <c r="A8681" s="1351" t="s">
        <v>13398</v>
      </c>
      <c r="B8681" s="1244" t="s">
        <v>13397</v>
      </c>
      <c r="C8681" s="1244" t="s">
        <v>13397</v>
      </c>
      <c r="D8681" s="1352">
        <v>1138.5</v>
      </c>
    </row>
    <row r="8682" spans="1:4" s="977" customFormat="1" ht="18" customHeight="1" x14ac:dyDescent="0.2">
      <c r="A8682" s="1351" t="s">
        <v>13399</v>
      </c>
      <c r="B8682" s="1244" t="s">
        <v>13397</v>
      </c>
      <c r="C8682" s="1244" t="s">
        <v>13397</v>
      </c>
      <c r="D8682" s="1352">
        <v>1138.5</v>
      </c>
    </row>
    <row r="8683" spans="1:4" s="977" customFormat="1" ht="18" customHeight="1" x14ac:dyDescent="0.2">
      <c r="A8683" s="1351" t="s">
        <v>13400</v>
      </c>
      <c r="B8683" s="1244" t="s">
        <v>13397</v>
      </c>
      <c r="C8683" s="1244" t="s">
        <v>13397</v>
      </c>
      <c r="D8683" s="1352">
        <v>1138.5</v>
      </c>
    </row>
    <row r="8684" spans="1:4" s="977" customFormat="1" ht="18" customHeight="1" x14ac:dyDescent="0.2">
      <c r="A8684" s="1351" t="s">
        <v>13401</v>
      </c>
      <c r="B8684" s="1244" t="s">
        <v>13397</v>
      </c>
      <c r="C8684" s="1244" t="s">
        <v>13397</v>
      </c>
      <c r="D8684" s="1352">
        <v>1138.5</v>
      </c>
    </row>
    <row r="8685" spans="1:4" s="977" customFormat="1" ht="18" customHeight="1" x14ac:dyDescent="0.2">
      <c r="A8685" s="1351" t="s">
        <v>13402</v>
      </c>
      <c r="B8685" s="1244" t="s">
        <v>13397</v>
      </c>
      <c r="C8685" s="1244" t="s">
        <v>13397</v>
      </c>
      <c r="D8685" s="1352">
        <v>1138.5</v>
      </c>
    </row>
    <row r="8686" spans="1:4" s="977" customFormat="1" ht="18" customHeight="1" x14ac:dyDescent="0.2">
      <c r="A8686" s="1351" t="s">
        <v>13403</v>
      </c>
      <c r="B8686" s="1244" t="s">
        <v>13397</v>
      </c>
      <c r="C8686" s="1244" t="s">
        <v>13397</v>
      </c>
      <c r="D8686" s="1352">
        <v>1138.5</v>
      </c>
    </row>
    <row r="8687" spans="1:4" s="977" customFormat="1" ht="18" customHeight="1" x14ac:dyDescent="0.2">
      <c r="A8687" s="1351" t="s">
        <v>13404</v>
      </c>
      <c r="B8687" s="1244" t="s">
        <v>13397</v>
      </c>
      <c r="C8687" s="1244" t="s">
        <v>13397</v>
      </c>
      <c r="D8687" s="1352">
        <v>1138.5</v>
      </c>
    </row>
    <row r="8688" spans="1:4" s="977" customFormat="1" ht="18" customHeight="1" x14ac:dyDescent="0.2">
      <c r="A8688" s="1351" t="s">
        <v>13405</v>
      </c>
      <c r="B8688" s="1244" t="s">
        <v>13397</v>
      </c>
      <c r="C8688" s="1244" t="s">
        <v>13397</v>
      </c>
      <c r="D8688" s="1352">
        <v>1138.5</v>
      </c>
    </row>
    <row r="8689" spans="1:4" s="977" customFormat="1" ht="18" customHeight="1" x14ac:dyDescent="0.2">
      <c r="A8689" s="1351" t="s">
        <v>13406</v>
      </c>
      <c r="B8689" s="1244" t="s">
        <v>13397</v>
      </c>
      <c r="C8689" s="1244" t="s">
        <v>13397</v>
      </c>
      <c r="D8689" s="1352">
        <v>1138.5</v>
      </c>
    </row>
    <row r="8690" spans="1:4" s="977" customFormat="1" ht="18" customHeight="1" x14ac:dyDescent="0.2">
      <c r="A8690" s="1351" t="s">
        <v>13407</v>
      </c>
      <c r="B8690" s="1244" t="s">
        <v>13397</v>
      </c>
      <c r="C8690" s="1244" t="s">
        <v>13397</v>
      </c>
      <c r="D8690" s="1352">
        <v>1138.5</v>
      </c>
    </row>
    <row r="8691" spans="1:4" s="977" customFormat="1" ht="18" customHeight="1" x14ac:dyDescent="0.2">
      <c r="A8691" s="1351" t="s">
        <v>13408</v>
      </c>
      <c r="B8691" s="1244" t="s">
        <v>13397</v>
      </c>
      <c r="C8691" s="1244" t="s">
        <v>13397</v>
      </c>
      <c r="D8691" s="1352">
        <v>1138.5</v>
      </c>
    </row>
    <row r="8692" spans="1:4" s="977" customFormat="1" ht="18" customHeight="1" x14ac:dyDescent="0.2">
      <c r="A8692" s="1351" t="s">
        <v>13409</v>
      </c>
      <c r="B8692" s="1244" t="s">
        <v>13397</v>
      </c>
      <c r="C8692" s="1244" t="s">
        <v>13397</v>
      </c>
      <c r="D8692" s="1352">
        <v>1138.5</v>
      </c>
    </row>
    <row r="8693" spans="1:4" s="977" customFormat="1" ht="18" customHeight="1" x14ac:dyDescent="0.2">
      <c r="A8693" s="1351" t="s">
        <v>13410</v>
      </c>
      <c r="B8693" s="1244" t="s">
        <v>13397</v>
      </c>
      <c r="C8693" s="1244" t="s">
        <v>13397</v>
      </c>
      <c r="D8693" s="1352">
        <v>1138.5</v>
      </c>
    </row>
    <row r="8694" spans="1:4" s="977" customFormat="1" ht="18" customHeight="1" x14ac:dyDescent="0.2">
      <c r="A8694" s="1351" t="s">
        <v>13411</v>
      </c>
      <c r="B8694" s="1244" t="s">
        <v>13397</v>
      </c>
      <c r="C8694" s="1244" t="s">
        <v>13397</v>
      </c>
      <c r="D8694" s="1352">
        <v>1138.5</v>
      </c>
    </row>
    <row r="8695" spans="1:4" s="977" customFormat="1" ht="18" customHeight="1" x14ac:dyDescent="0.2">
      <c r="A8695" s="1351" t="s">
        <v>13412</v>
      </c>
      <c r="B8695" s="1244" t="s">
        <v>13397</v>
      </c>
      <c r="C8695" s="1244" t="s">
        <v>13397</v>
      </c>
      <c r="D8695" s="1352">
        <v>1138.5</v>
      </c>
    </row>
    <row r="8696" spans="1:4" s="977" customFormat="1" ht="18" customHeight="1" x14ac:dyDescent="0.2">
      <c r="A8696" s="1351" t="s">
        <v>13413</v>
      </c>
      <c r="B8696" s="1244" t="s">
        <v>13397</v>
      </c>
      <c r="C8696" s="1244" t="s">
        <v>13397</v>
      </c>
      <c r="D8696" s="1352">
        <v>1138.5</v>
      </c>
    </row>
    <row r="8697" spans="1:4" s="977" customFormat="1" ht="18" customHeight="1" x14ac:dyDescent="0.2">
      <c r="A8697" s="1351" t="s">
        <v>13414</v>
      </c>
      <c r="B8697" s="1244" t="s">
        <v>13397</v>
      </c>
      <c r="C8697" s="1244" t="s">
        <v>13397</v>
      </c>
      <c r="D8697" s="1352">
        <v>1138.5</v>
      </c>
    </row>
    <row r="8698" spans="1:4" s="977" customFormat="1" ht="18" customHeight="1" x14ac:dyDescent="0.2">
      <c r="A8698" s="1351" t="s">
        <v>13415</v>
      </c>
      <c r="B8698" s="1244" t="s">
        <v>13397</v>
      </c>
      <c r="C8698" s="1244" t="s">
        <v>13397</v>
      </c>
      <c r="D8698" s="1352">
        <v>1138.5</v>
      </c>
    </row>
    <row r="8699" spans="1:4" s="977" customFormat="1" ht="18" customHeight="1" x14ac:dyDescent="0.2">
      <c r="A8699" s="1351" t="s">
        <v>13416</v>
      </c>
      <c r="B8699" s="1244" t="s">
        <v>13397</v>
      </c>
      <c r="C8699" s="1244" t="s">
        <v>13397</v>
      </c>
      <c r="D8699" s="1352">
        <v>1138.5</v>
      </c>
    </row>
    <row r="8700" spans="1:4" s="977" customFormat="1" ht="18" customHeight="1" x14ac:dyDescent="0.2">
      <c r="A8700" s="1351" t="s">
        <v>13417</v>
      </c>
      <c r="B8700" s="1244" t="s">
        <v>3918</v>
      </c>
      <c r="C8700" s="1244" t="s">
        <v>3919</v>
      </c>
      <c r="D8700" s="1352">
        <v>1131.5999999999999</v>
      </c>
    </row>
    <row r="8701" spans="1:4" s="977" customFormat="1" ht="18" customHeight="1" x14ac:dyDescent="0.2">
      <c r="A8701" s="1351" t="s">
        <v>13418</v>
      </c>
      <c r="B8701" s="1244" t="s">
        <v>3918</v>
      </c>
      <c r="C8701" s="1244" t="s">
        <v>3919</v>
      </c>
      <c r="D8701" s="1352">
        <v>775.15</v>
      </c>
    </row>
    <row r="8702" spans="1:4" s="977" customFormat="1" ht="18" customHeight="1" x14ac:dyDescent="0.2">
      <c r="A8702" s="1351" t="s">
        <v>13419</v>
      </c>
      <c r="B8702" s="1244" t="s">
        <v>3918</v>
      </c>
      <c r="C8702" s="1244" t="s">
        <v>3919</v>
      </c>
      <c r="D8702" s="1352">
        <v>775.15</v>
      </c>
    </row>
    <row r="8703" spans="1:4" s="977" customFormat="1" ht="18" customHeight="1" x14ac:dyDescent="0.2">
      <c r="A8703" s="1351" t="s">
        <v>13420</v>
      </c>
      <c r="B8703" s="1244" t="s">
        <v>3918</v>
      </c>
      <c r="C8703" s="1244" t="s">
        <v>3919</v>
      </c>
      <c r="D8703" s="1352">
        <v>775.15</v>
      </c>
    </row>
    <row r="8704" spans="1:4" s="977" customFormat="1" ht="18" customHeight="1" x14ac:dyDescent="0.2">
      <c r="A8704" s="1351" t="s">
        <v>13421</v>
      </c>
      <c r="B8704" s="1244" t="s">
        <v>2743</v>
      </c>
      <c r="C8704" s="1244" t="s">
        <v>2743</v>
      </c>
      <c r="D8704" s="1352">
        <v>1</v>
      </c>
    </row>
    <row r="8705" spans="1:4" s="977" customFormat="1" ht="18" customHeight="1" x14ac:dyDescent="0.2">
      <c r="A8705" s="1351" t="s">
        <v>13422</v>
      </c>
      <c r="B8705" s="1244" t="s">
        <v>2743</v>
      </c>
      <c r="C8705" s="1244" t="s">
        <v>2743</v>
      </c>
      <c r="D8705" s="1352">
        <v>1</v>
      </c>
    </row>
    <row r="8706" spans="1:4" s="977" customFormat="1" ht="18" customHeight="1" x14ac:dyDescent="0.2">
      <c r="A8706" s="1351" t="s">
        <v>13423</v>
      </c>
      <c r="B8706" s="1244" t="s">
        <v>2743</v>
      </c>
      <c r="C8706" s="1244" t="s">
        <v>2743</v>
      </c>
      <c r="D8706" s="1352">
        <v>1</v>
      </c>
    </row>
    <row r="8707" spans="1:4" s="977" customFormat="1" ht="18" customHeight="1" x14ac:dyDescent="0.2">
      <c r="A8707" s="1351" t="s">
        <v>13424</v>
      </c>
      <c r="B8707" s="1244" t="s">
        <v>2743</v>
      </c>
      <c r="C8707" s="1244" t="s">
        <v>2743</v>
      </c>
      <c r="D8707" s="1352">
        <v>1</v>
      </c>
    </row>
    <row r="8708" spans="1:4" s="977" customFormat="1" ht="18" customHeight="1" x14ac:dyDescent="0.2">
      <c r="A8708" s="1351" t="s">
        <v>13425</v>
      </c>
      <c r="B8708" s="1244" t="s">
        <v>2743</v>
      </c>
      <c r="C8708" s="1244" t="s">
        <v>2743</v>
      </c>
      <c r="D8708" s="1352">
        <v>1</v>
      </c>
    </row>
    <row r="8709" spans="1:4" s="977" customFormat="1" ht="18" customHeight="1" x14ac:dyDescent="0.2">
      <c r="A8709" s="1351" t="s">
        <v>13426</v>
      </c>
      <c r="B8709" s="1244" t="s">
        <v>2743</v>
      </c>
      <c r="C8709" s="1244" t="s">
        <v>2743</v>
      </c>
      <c r="D8709" s="1352">
        <v>1</v>
      </c>
    </row>
    <row r="8710" spans="1:4" s="977" customFormat="1" ht="18" customHeight="1" x14ac:dyDescent="0.2">
      <c r="A8710" s="1351" t="s">
        <v>13427</v>
      </c>
      <c r="B8710" s="1244" t="s">
        <v>2743</v>
      </c>
      <c r="C8710" s="1244" t="s">
        <v>2743</v>
      </c>
      <c r="D8710" s="1352">
        <v>1</v>
      </c>
    </row>
    <row r="8711" spans="1:4" s="977" customFormat="1" ht="18" customHeight="1" x14ac:dyDescent="0.2">
      <c r="A8711" s="1351" t="s">
        <v>13428</v>
      </c>
      <c r="B8711" s="1244" t="s">
        <v>2743</v>
      </c>
      <c r="C8711" s="1244" t="s">
        <v>2743</v>
      </c>
      <c r="D8711" s="1352">
        <v>1</v>
      </c>
    </row>
    <row r="8712" spans="1:4" s="977" customFormat="1" ht="18" customHeight="1" x14ac:dyDescent="0.2">
      <c r="A8712" s="1351" t="s">
        <v>13429</v>
      </c>
      <c r="B8712" s="1244" t="s">
        <v>2743</v>
      </c>
      <c r="C8712" s="1244" t="s">
        <v>2743</v>
      </c>
      <c r="D8712" s="1352">
        <v>1</v>
      </c>
    </row>
    <row r="8713" spans="1:4" s="977" customFormat="1" ht="18" customHeight="1" x14ac:dyDescent="0.2">
      <c r="A8713" s="1351" t="s">
        <v>13430</v>
      </c>
      <c r="B8713" s="1244" t="s">
        <v>2743</v>
      </c>
      <c r="C8713" s="1244" t="s">
        <v>2743</v>
      </c>
      <c r="D8713" s="1352">
        <v>1</v>
      </c>
    </row>
    <row r="8714" spans="1:4" s="977" customFormat="1" ht="18" customHeight="1" x14ac:dyDescent="0.2">
      <c r="A8714" s="1351" t="s">
        <v>13431</v>
      </c>
      <c r="B8714" s="1244" t="s">
        <v>2743</v>
      </c>
      <c r="C8714" s="1244" t="s">
        <v>2743</v>
      </c>
      <c r="D8714" s="1352">
        <v>1</v>
      </c>
    </row>
    <row r="8715" spans="1:4" s="977" customFormat="1" ht="18" customHeight="1" x14ac:dyDescent="0.2">
      <c r="A8715" s="1351" t="s">
        <v>13432</v>
      </c>
      <c r="B8715" s="1244" t="s">
        <v>2743</v>
      </c>
      <c r="C8715" s="1244" t="s">
        <v>2743</v>
      </c>
      <c r="D8715" s="1352">
        <v>1</v>
      </c>
    </row>
    <row r="8716" spans="1:4" s="977" customFormat="1" ht="18" customHeight="1" x14ac:dyDescent="0.2">
      <c r="A8716" s="1351" t="s">
        <v>13433</v>
      </c>
      <c r="B8716" s="1244" t="s">
        <v>2743</v>
      </c>
      <c r="C8716" s="1244" t="s">
        <v>2743</v>
      </c>
      <c r="D8716" s="1352">
        <v>1</v>
      </c>
    </row>
    <row r="8717" spans="1:4" s="977" customFormat="1" ht="18" customHeight="1" x14ac:dyDescent="0.2">
      <c r="A8717" s="1351" t="s">
        <v>13434</v>
      </c>
      <c r="B8717" s="1244" t="s">
        <v>2743</v>
      </c>
      <c r="C8717" s="1244" t="s">
        <v>2743</v>
      </c>
      <c r="D8717" s="1352">
        <v>1</v>
      </c>
    </row>
    <row r="8718" spans="1:4" s="977" customFormat="1" ht="18" customHeight="1" x14ac:dyDescent="0.2">
      <c r="A8718" s="1351" t="s">
        <v>13435</v>
      </c>
      <c r="B8718" s="1244" t="s">
        <v>2743</v>
      </c>
      <c r="C8718" s="1244" t="s">
        <v>2743</v>
      </c>
      <c r="D8718" s="1352">
        <v>1</v>
      </c>
    </row>
    <row r="8719" spans="1:4" s="977" customFormat="1" ht="18" customHeight="1" x14ac:dyDescent="0.2">
      <c r="A8719" s="1351" t="s">
        <v>13436</v>
      </c>
      <c r="B8719" s="1244" t="s">
        <v>2743</v>
      </c>
      <c r="C8719" s="1244" t="s">
        <v>2743</v>
      </c>
      <c r="D8719" s="1352">
        <v>1</v>
      </c>
    </row>
    <row r="8720" spans="1:4" s="977" customFormat="1" ht="18" customHeight="1" x14ac:dyDescent="0.2">
      <c r="A8720" s="1351" t="s">
        <v>13437</v>
      </c>
      <c r="B8720" s="1244" t="s">
        <v>2743</v>
      </c>
      <c r="C8720" s="1244" t="s">
        <v>2743</v>
      </c>
      <c r="D8720" s="1352">
        <v>1</v>
      </c>
    </row>
    <row r="8721" spans="1:4" s="977" customFormat="1" ht="18" customHeight="1" x14ac:dyDescent="0.2">
      <c r="A8721" s="1351" t="s">
        <v>13438</v>
      </c>
      <c r="B8721" s="1244" t="s">
        <v>2743</v>
      </c>
      <c r="C8721" s="1244" t="s">
        <v>2743</v>
      </c>
      <c r="D8721" s="1352">
        <v>1</v>
      </c>
    </row>
    <row r="8722" spans="1:4" s="977" customFormat="1" ht="18" customHeight="1" x14ac:dyDescent="0.2">
      <c r="A8722" s="1351" t="s">
        <v>13439</v>
      </c>
      <c r="B8722" s="1244" t="s">
        <v>2743</v>
      </c>
      <c r="C8722" s="1244" t="s">
        <v>2743</v>
      </c>
      <c r="D8722" s="1352">
        <v>1</v>
      </c>
    </row>
    <row r="8723" spans="1:4" s="977" customFormat="1" ht="18" customHeight="1" x14ac:dyDescent="0.2">
      <c r="A8723" s="1351" t="s">
        <v>13440</v>
      </c>
      <c r="B8723" s="1244" t="s">
        <v>2743</v>
      </c>
      <c r="C8723" s="1244" t="s">
        <v>2743</v>
      </c>
      <c r="D8723" s="1352">
        <v>1</v>
      </c>
    </row>
    <row r="8724" spans="1:4" s="977" customFormat="1" ht="18" customHeight="1" x14ac:dyDescent="0.2">
      <c r="A8724" s="1351" t="s">
        <v>13441</v>
      </c>
      <c r="B8724" s="1244" t="s">
        <v>2743</v>
      </c>
      <c r="C8724" s="1244" t="s">
        <v>2743</v>
      </c>
      <c r="D8724" s="1352">
        <v>1</v>
      </c>
    </row>
    <row r="8725" spans="1:4" s="977" customFormat="1" ht="18" customHeight="1" x14ac:dyDescent="0.2">
      <c r="A8725" s="1351" t="s">
        <v>13442</v>
      </c>
      <c r="B8725" s="1244" t="s">
        <v>2743</v>
      </c>
      <c r="C8725" s="1244" t="s">
        <v>2743</v>
      </c>
      <c r="D8725" s="1352">
        <v>1</v>
      </c>
    </row>
    <row r="8726" spans="1:4" s="977" customFormat="1" ht="18" customHeight="1" x14ac:dyDescent="0.2">
      <c r="A8726" s="1351" t="s">
        <v>13443</v>
      </c>
      <c r="B8726" s="1244" t="s">
        <v>2743</v>
      </c>
      <c r="C8726" s="1244" t="s">
        <v>2743</v>
      </c>
      <c r="D8726" s="1352">
        <v>1</v>
      </c>
    </row>
    <row r="8727" spans="1:4" s="977" customFormat="1" ht="18" customHeight="1" x14ac:dyDescent="0.2">
      <c r="A8727" s="1351" t="s">
        <v>13444</v>
      </c>
      <c r="B8727" s="1244" t="s">
        <v>1285</v>
      </c>
      <c r="C8727" s="1244" t="s">
        <v>1286</v>
      </c>
      <c r="D8727" s="1352">
        <v>685.01</v>
      </c>
    </row>
    <row r="8728" spans="1:4" s="977" customFormat="1" ht="18" customHeight="1" x14ac:dyDescent="0.2">
      <c r="A8728" s="1351" t="s">
        <v>13445</v>
      </c>
      <c r="B8728" s="1244" t="s">
        <v>13446</v>
      </c>
      <c r="C8728" s="1244" t="s">
        <v>13447</v>
      </c>
      <c r="D8728" s="1352">
        <v>5020</v>
      </c>
    </row>
    <row r="8729" spans="1:4" s="977" customFormat="1" ht="18" customHeight="1" x14ac:dyDescent="0.2">
      <c r="A8729" s="1351" t="s">
        <v>13448</v>
      </c>
      <c r="B8729" s="1244" t="s">
        <v>13446</v>
      </c>
      <c r="C8729" s="1244" t="s">
        <v>13447</v>
      </c>
      <c r="D8729" s="1352">
        <v>5020</v>
      </c>
    </row>
    <row r="8730" spans="1:4" s="977" customFormat="1" ht="18" customHeight="1" x14ac:dyDescent="0.2">
      <c r="A8730" s="1351" t="s">
        <v>13449</v>
      </c>
      <c r="B8730" s="1244" t="s">
        <v>13446</v>
      </c>
      <c r="C8730" s="1244" t="s">
        <v>13447</v>
      </c>
      <c r="D8730" s="1352">
        <v>5020</v>
      </c>
    </row>
    <row r="8731" spans="1:4" s="977" customFormat="1" ht="18" customHeight="1" x14ac:dyDescent="0.2">
      <c r="A8731" s="1351" t="s">
        <v>13450</v>
      </c>
      <c r="B8731" s="1244" t="s">
        <v>13446</v>
      </c>
      <c r="C8731" s="1244" t="s">
        <v>13447</v>
      </c>
      <c r="D8731" s="1352">
        <v>5020</v>
      </c>
    </row>
    <row r="8732" spans="1:4" s="977" customFormat="1" ht="18" customHeight="1" x14ac:dyDescent="0.2">
      <c r="A8732" s="1351" t="s">
        <v>13451</v>
      </c>
      <c r="B8732" s="1244" t="s">
        <v>13452</v>
      </c>
      <c r="C8732" s="1244" t="s">
        <v>13453</v>
      </c>
      <c r="D8732" s="1352">
        <v>1147.7</v>
      </c>
    </row>
    <row r="8733" spans="1:4" s="977" customFormat="1" ht="18" customHeight="1" x14ac:dyDescent="0.2">
      <c r="A8733" s="1351" t="s">
        <v>13454</v>
      </c>
      <c r="B8733" s="1244" t="s">
        <v>13452</v>
      </c>
      <c r="C8733" s="1244" t="s">
        <v>13453</v>
      </c>
      <c r="D8733" s="1352">
        <v>1147.7</v>
      </c>
    </row>
    <row r="8734" spans="1:4" s="977" customFormat="1" ht="18" customHeight="1" x14ac:dyDescent="0.2">
      <c r="A8734" s="1351" t="s">
        <v>13455</v>
      </c>
      <c r="B8734" s="1244" t="s">
        <v>1356</v>
      </c>
      <c r="C8734" s="1244" t="s">
        <v>1357</v>
      </c>
      <c r="D8734" s="1352">
        <v>1</v>
      </c>
    </row>
    <row r="8735" spans="1:4" s="977" customFormat="1" ht="18" customHeight="1" x14ac:dyDescent="0.2">
      <c r="A8735" s="1351" t="s">
        <v>13456</v>
      </c>
      <c r="B8735" s="1244" t="s">
        <v>13452</v>
      </c>
      <c r="C8735" s="1244" t="s">
        <v>13453</v>
      </c>
      <c r="D8735" s="1352">
        <v>869.99</v>
      </c>
    </row>
    <row r="8736" spans="1:4" s="977" customFormat="1" ht="18" customHeight="1" x14ac:dyDescent="0.2">
      <c r="A8736" s="1351" t="s">
        <v>13457</v>
      </c>
      <c r="B8736" s="1244" t="s">
        <v>13458</v>
      </c>
      <c r="C8736" s="1244" t="s">
        <v>13459</v>
      </c>
      <c r="D8736" s="1352">
        <v>2949.75</v>
      </c>
    </row>
    <row r="8737" spans="1:4" s="977" customFormat="1" ht="18" customHeight="1" x14ac:dyDescent="0.2">
      <c r="A8737" s="1351" t="s">
        <v>13460</v>
      </c>
      <c r="B8737" s="1244" t="s">
        <v>1200</v>
      </c>
      <c r="C8737" s="1244" t="s">
        <v>1201</v>
      </c>
      <c r="D8737" s="1352">
        <v>1120</v>
      </c>
    </row>
    <row r="8738" spans="1:4" s="977" customFormat="1" ht="18" customHeight="1" x14ac:dyDescent="0.2">
      <c r="A8738" s="1351" t="s">
        <v>13461</v>
      </c>
      <c r="B8738" s="1244" t="s">
        <v>13452</v>
      </c>
      <c r="C8738" s="1244" t="s">
        <v>1201</v>
      </c>
      <c r="D8738" s="1352">
        <v>1120</v>
      </c>
    </row>
    <row r="8739" spans="1:4" s="977" customFormat="1" ht="18" customHeight="1" x14ac:dyDescent="0.2">
      <c r="A8739" s="1351" t="s">
        <v>13462</v>
      </c>
      <c r="B8739" s="1244" t="s">
        <v>13452</v>
      </c>
      <c r="C8739" s="1244" t="s">
        <v>1201</v>
      </c>
      <c r="D8739" s="1352">
        <v>1581.25</v>
      </c>
    </row>
    <row r="8740" spans="1:4" s="977" customFormat="1" ht="18" customHeight="1" x14ac:dyDescent="0.2">
      <c r="A8740" s="1351" t="s">
        <v>13463</v>
      </c>
      <c r="B8740" s="1244" t="s">
        <v>1200</v>
      </c>
      <c r="C8740" s="1244" t="s">
        <v>1201</v>
      </c>
      <c r="D8740" s="1352">
        <v>1581.25</v>
      </c>
    </row>
    <row r="8741" spans="1:4" s="977" customFormat="1" ht="18" customHeight="1" x14ac:dyDescent="0.2">
      <c r="A8741" s="1351" t="s">
        <v>13464</v>
      </c>
      <c r="B8741" s="1244" t="s">
        <v>13452</v>
      </c>
      <c r="C8741" s="1244" t="s">
        <v>13465</v>
      </c>
      <c r="D8741" s="1352">
        <v>6180.1</v>
      </c>
    </row>
    <row r="8742" spans="1:4" s="977" customFormat="1" ht="18" customHeight="1" x14ac:dyDescent="0.2">
      <c r="A8742" s="1351" t="s">
        <v>13466</v>
      </c>
      <c r="B8742" s="1244" t="s">
        <v>13467</v>
      </c>
      <c r="C8742" s="1244" t="s">
        <v>13468</v>
      </c>
      <c r="D8742" s="1352">
        <v>5179.96</v>
      </c>
    </row>
    <row r="8743" spans="1:4" s="977" customFormat="1" ht="18" customHeight="1" x14ac:dyDescent="0.2">
      <c r="A8743" s="1351" t="s">
        <v>13469</v>
      </c>
      <c r="B8743" s="1244" t="s">
        <v>13470</v>
      </c>
      <c r="C8743" s="1244" t="s">
        <v>13471</v>
      </c>
      <c r="D8743" s="1352">
        <v>1207.5</v>
      </c>
    </row>
    <row r="8744" spans="1:4" s="977" customFormat="1" ht="18" customHeight="1" x14ac:dyDescent="0.2">
      <c r="A8744" s="1351" t="s">
        <v>13472</v>
      </c>
      <c r="B8744" s="1244" t="s">
        <v>3877</v>
      </c>
      <c r="C8744" s="1244" t="s">
        <v>3877</v>
      </c>
      <c r="D8744" s="1352">
        <v>3162.5</v>
      </c>
    </row>
    <row r="8745" spans="1:4" s="977" customFormat="1" ht="18" customHeight="1" x14ac:dyDescent="0.2">
      <c r="A8745" s="1351" t="s">
        <v>13473</v>
      </c>
      <c r="B8745" s="1244" t="s">
        <v>6617</v>
      </c>
      <c r="C8745" s="1244" t="s">
        <v>6618</v>
      </c>
      <c r="D8745" s="1352">
        <v>1016.14</v>
      </c>
    </row>
    <row r="8746" spans="1:4" s="977" customFormat="1" ht="18" customHeight="1" x14ac:dyDescent="0.2">
      <c r="A8746" s="1351" t="s">
        <v>13474</v>
      </c>
      <c r="B8746" s="1244" t="s">
        <v>13475</v>
      </c>
      <c r="C8746" s="1244" t="s">
        <v>13476</v>
      </c>
      <c r="D8746" s="1352">
        <v>3580</v>
      </c>
    </row>
    <row r="8747" spans="1:4" s="977" customFormat="1" ht="18" customHeight="1" x14ac:dyDescent="0.2">
      <c r="A8747" s="1351" t="s">
        <v>13477</v>
      </c>
      <c r="B8747" s="1244" t="s">
        <v>13475</v>
      </c>
      <c r="C8747" s="1244" t="s">
        <v>13476</v>
      </c>
      <c r="D8747" s="1352">
        <v>3580</v>
      </c>
    </row>
    <row r="8748" spans="1:4" s="977" customFormat="1" ht="18" customHeight="1" x14ac:dyDescent="0.2">
      <c r="A8748" s="1351" t="s">
        <v>13478</v>
      </c>
      <c r="B8748" s="1244" t="s">
        <v>7537</v>
      </c>
      <c r="C8748" s="1244" t="s">
        <v>7538</v>
      </c>
      <c r="D8748" s="1352">
        <v>1840</v>
      </c>
    </row>
    <row r="8749" spans="1:4" s="977" customFormat="1" ht="18" customHeight="1" x14ac:dyDescent="0.2">
      <c r="A8749" s="1351" t="s">
        <v>13479</v>
      </c>
      <c r="B8749" s="1244" t="s">
        <v>13480</v>
      </c>
      <c r="C8749" s="1244" t="s">
        <v>13480</v>
      </c>
      <c r="D8749" s="1352">
        <v>1</v>
      </c>
    </row>
    <row r="8750" spans="1:4" s="977" customFormat="1" ht="18" customHeight="1" x14ac:dyDescent="0.2">
      <c r="A8750" s="1351" t="s">
        <v>13481</v>
      </c>
      <c r="B8750" s="1244" t="s">
        <v>13480</v>
      </c>
      <c r="C8750" s="1244" t="s">
        <v>13480</v>
      </c>
      <c r="D8750" s="1352">
        <v>1</v>
      </c>
    </row>
    <row r="8751" spans="1:4" s="977" customFormat="1" ht="18" customHeight="1" x14ac:dyDescent="0.2">
      <c r="A8751" s="1351" t="s">
        <v>13482</v>
      </c>
      <c r="B8751" s="1244" t="s">
        <v>13483</v>
      </c>
      <c r="C8751" s="1244" t="s">
        <v>13483</v>
      </c>
      <c r="D8751" s="1352">
        <v>1</v>
      </c>
    </row>
    <row r="8752" spans="1:4" s="977" customFormat="1" ht="18" customHeight="1" x14ac:dyDescent="0.2">
      <c r="A8752" s="1351" t="s">
        <v>13484</v>
      </c>
      <c r="B8752" s="1244" t="s">
        <v>13485</v>
      </c>
      <c r="C8752" s="1244" t="s">
        <v>13485</v>
      </c>
      <c r="D8752" s="1352">
        <v>1</v>
      </c>
    </row>
    <row r="8753" spans="1:4" s="977" customFormat="1" ht="18" customHeight="1" x14ac:dyDescent="0.2">
      <c r="A8753" s="1351" t="s">
        <v>13486</v>
      </c>
      <c r="B8753" s="1244" t="s">
        <v>13485</v>
      </c>
      <c r="C8753" s="1244" t="s">
        <v>13485</v>
      </c>
      <c r="D8753" s="1352">
        <v>1</v>
      </c>
    </row>
    <row r="8754" spans="1:4" s="977" customFormat="1" ht="18" customHeight="1" x14ac:dyDescent="0.2">
      <c r="A8754" s="1351" t="s">
        <v>13487</v>
      </c>
      <c r="B8754" s="1244" t="s">
        <v>2776</v>
      </c>
      <c r="C8754" s="1244" t="s">
        <v>2777</v>
      </c>
      <c r="D8754" s="1352">
        <v>11542.55</v>
      </c>
    </row>
    <row r="8755" spans="1:4" s="977" customFormat="1" ht="18" customHeight="1" x14ac:dyDescent="0.2">
      <c r="A8755" s="1351" t="s">
        <v>13488</v>
      </c>
      <c r="B8755" s="1244" t="s">
        <v>13489</v>
      </c>
      <c r="C8755" s="1244" t="s">
        <v>13489</v>
      </c>
      <c r="D8755" s="1352">
        <v>16742.439999999999</v>
      </c>
    </row>
    <row r="8756" spans="1:4" s="977" customFormat="1" ht="18" customHeight="1" x14ac:dyDescent="0.2">
      <c r="A8756" s="1351" t="s">
        <v>13490</v>
      </c>
      <c r="B8756" s="1244" t="s">
        <v>13491</v>
      </c>
      <c r="C8756" s="1244" t="s">
        <v>13491</v>
      </c>
      <c r="D8756" s="1352">
        <v>677.93</v>
      </c>
    </row>
    <row r="8757" spans="1:4" s="977" customFormat="1" ht="18" customHeight="1" x14ac:dyDescent="0.2">
      <c r="A8757" s="1351" t="s">
        <v>13492</v>
      </c>
      <c r="B8757" s="1244" t="s">
        <v>13380</v>
      </c>
      <c r="C8757" s="1244" t="s">
        <v>13380</v>
      </c>
      <c r="D8757" s="1352">
        <v>960.25</v>
      </c>
    </row>
    <row r="8758" spans="1:4" s="977" customFormat="1" ht="18" customHeight="1" x14ac:dyDescent="0.2">
      <c r="A8758" s="1351" t="s">
        <v>13493</v>
      </c>
      <c r="B8758" s="1244" t="s">
        <v>13380</v>
      </c>
      <c r="C8758" s="1244" t="s">
        <v>13380</v>
      </c>
      <c r="D8758" s="1352">
        <v>546.25</v>
      </c>
    </row>
    <row r="8759" spans="1:4" s="977" customFormat="1" ht="18" customHeight="1" x14ac:dyDescent="0.2">
      <c r="A8759" s="1351" t="s">
        <v>13494</v>
      </c>
      <c r="B8759" s="1244" t="s">
        <v>13380</v>
      </c>
      <c r="C8759" s="1244" t="s">
        <v>13380</v>
      </c>
      <c r="D8759" s="1352">
        <v>546.25</v>
      </c>
    </row>
    <row r="8760" spans="1:4" s="977" customFormat="1" ht="18" customHeight="1" x14ac:dyDescent="0.2">
      <c r="A8760" s="1351" t="s">
        <v>13495</v>
      </c>
      <c r="B8760" s="1244" t="s">
        <v>13496</v>
      </c>
      <c r="C8760" s="1244" t="s">
        <v>13496</v>
      </c>
      <c r="D8760" s="1352">
        <v>11235.5</v>
      </c>
    </row>
    <row r="8761" spans="1:4" s="977" customFormat="1" ht="18" customHeight="1" x14ac:dyDescent="0.2">
      <c r="A8761" s="1351" t="s">
        <v>13497</v>
      </c>
      <c r="B8761" s="1244" t="s">
        <v>13498</v>
      </c>
      <c r="C8761" s="1244" t="s">
        <v>13498</v>
      </c>
      <c r="D8761" s="1352">
        <v>1</v>
      </c>
    </row>
    <row r="8762" spans="1:4" s="977" customFormat="1" ht="18" customHeight="1" x14ac:dyDescent="0.2">
      <c r="A8762" s="1351" t="s">
        <v>13499</v>
      </c>
      <c r="B8762" s="1244" t="s">
        <v>2313</v>
      </c>
      <c r="C8762" s="1244" t="s">
        <v>2314</v>
      </c>
      <c r="D8762" s="1352">
        <v>475.67</v>
      </c>
    </row>
    <row r="8763" spans="1:4" s="977" customFormat="1" ht="18" customHeight="1" x14ac:dyDescent="0.2">
      <c r="A8763" s="1351" t="s">
        <v>13500</v>
      </c>
      <c r="B8763" s="1244" t="s">
        <v>13501</v>
      </c>
      <c r="C8763" s="1244" t="s">
        <v>13502</v>
      </c>
      <c r="D8763" s="1352">
        <v>11126</v>
      </c>
    </row>
    <row r="8764" spans="1:4" s="977" customFormat="1" ht="18" customHeight="1" x14ac:dyDescent="0.2">
      <c r="A8764" s="1351" t="s">
        <v>13503</v>
      </c>
      <c r="B8764" s="1244" t="s">
        <v>13501</v>
      </c>
      <c r="C8764" s="1244" t="s">
        <v>13502</v>
      </c>
      <c r="D8764" s="1352">
        <v>11126.01</v>
      </c>
    </row>
    <row r="8765" spans="1:4" s="977" customFormat="1" ht="18" customHeight="1" x14ac:dyDescent="0.2">
      <c r="A8765" s="1351" t="s">
        <v>13504</v>
      </c>
      <c r="B8765" s="1244" t="s">
        <v>13505</v>
      </c>
      <c r="C8765" s="1244" t="s">
        <v>13506</v>
      </c>
      <c r="D8765" s="1352">
        <v>6950</v>
      </c>
    </row>
    <row r="8766" spans="1:4" s="977" customFormat="1" ht="18" customHeight="1" x14ac:dyDescent="0.2">
      <c r="A8766" s="1351" t="s">
        <v>13507</v>
      </c>
      <c r="B8766" s="1244" t="s">
        <v>13505</v>
      </c>
      <c r="C8766" s="1244" t="s">
        <v>13506</v>
      </c>
      <c r="D8766" s="1352">
        <v>6950</v>
      </c>
    </row>
    <row r="8767" spans="1:4" s="977" customFormat="1" ht="18" customHeight="1" x14ac:dyDescent="0.2">
      <c r="A8767" s="1351" t="s">
        <v>13508</v>
      </c>
      <c r="B8767" s="1244" t="s">
        <v>13509</v>
      </c>
      <c r="C8767" s="1244" t="s">
        <v>13510</v>
      </c>
      <c r="D8767" s="1352">
        <v>3195</v>
      </c>
    </row>
    <row r="8768" spans="1:4" s="977" customFormat="1" ht="18" customHeight="1" x14ac:dyDescent="0.2">
      <c r="A8768" s="1351" t="s">
        <v>13511</v>
      </c>
      <c r="B8768" s="1244" t="s">
        <v>13509</v>
      </c>
      <c r="C8768" s="1244" t="s">
        <v>13510</v>
      </c>
      <c r="D8768" s="1352">
        <v>3195</v>
      </c>
    </row>
    <row r="8769" spans="1:4" s="977" customFormat="1" ht="18" customHeight="1" x14ac:dyDescent="0.2">
      <c r="A8769" s="1351" t="s">
        <v>13512</v>
      </c>
      <c r="B8769" s="1244" t="s">
        <v>13513</v>
      </c>
      <c r="C8769" s="1244" t="s">
        <v>13514</v>
      </c>
      <c r="D8769" s="1352">
        <v>12144</v>
      </c>
    </row>
    <row r="8770" spans="1:4" s="977" customFormat="1" ht="18" customHeight="1" x14ac:dyDescent="0.2">
      <c r="A8770" s="1351" t="s">
        <v>13515</v>
      </c>
      <c r="B8770" s="1244" t="s">
        <v>13516</v>
      </c>
      <c r="C8770" s="1244" t="s">
        <v>13517</v>
      </c>
      <c r="D8770" s="1352">
        <v>12850</v>
      </c>
    </row>
    <row r="8771" spans="1:4" s="977" customFormat="1" ht="18" customHeight="1" x14ac:dyDescent="0.2">
      <c r="A8771" s="1351" t="s">
        <v>13518</v>
      </c>
      <c r="B8771" s="1244" t="s">
        <v>1285</v>
      </c>
      <c r="C8771" s="1244" t="s">
        <v>1286</v>
      </c>
      <c r="D8771" s="1352">
        <v>695.52</v>
      </c>
    </row>
    <row r="8772" spans="1:4" s="977" customFormat="1" ht="18" customHeight="1" x14ac:dyDescent="0.2">
      <c r="A8772" s="1351" t="s">
        <v>13519</v>
      </c>
      <c r="B8772" s="1244" t="s">
        <v>13498</v>
      </c>
      <c r="C8772" s="1244" t="s">
        <v>13498</v>
      </c>
      <c r="D8772" s="1352">
        <v>1</v>
      </c>
    </row>
    <row r="8773" spans="1:4" s="977" customFormat="1" ht="18" customHeight="1" x14ac:dyDescent="0.2">
      <c r="A8773" s="1351" t="s">
        <v>13520</v>
      </c>
      <c r="B8773" s="1244" t="s">
        <v>13498</v>
      </c>
      <c r="C8773" s="1244" t="s">
        <v>13498</v>
      </c>
      <c r="D8773" s="1352">
        <v>1</v>
      </c>
    </row>
    <row r="8774" spans="1:4" s="977" customFormat="1" ht="18" customHeight="1" x14ac:dyDescent="0.2">
      <c r="A8774" s="1351" t="s">
        <v>13521</v>
      </c>
      <c r="B8774" s="1244" t="s">
        <v>13522</v>
      </c>
      <c r="C8774" s="1244" t="s">
        <v>13522</v>
      </c>
      <c r="D8774" s="1352">
        <v>4870</v>
      </c>
    </row>
    <row r="8775" spans="1:4" s="977" customFormat="1" ht="18" customHeight="1" x14ac:dyDescent="0.2">
      <c r="A8775" s="1351" t="s">
        <v>13523</v>
      </c>
      <c r="B8775" s="1244" t="s">
        <v>6617</v>
      </c>
      <c r="C8775" s="1244" t="s">
        <v>6618</v>
      </c>
      <c r="D8775" s="1352">
        <v>1016.14</v>
      </c>
    </row>
    <row r="8776" spans="1:4" s="977" customFormat="1" ht="18" customHeight="1" x14ac:dyDescent="0.2">
      <c r="A8776" s="1351" t="s">
        <v>13524</v>
      </c>
      <c r="B8776" s="1244" t="s">
        <v>2759</v>
      </c>
      <c r="C8776" s="1244" t="s">
        <v>2682</v>
      </c>
      <c r="D8776" s="1352">
        <v>2263.1999999999998</v>
      </c>
    </row>
    <row r="8777" spans="1:4" s="977" customFormat="1" ht="18" customHeight="1" x14ac:dyDescent="0.2">
      <c r="A8777" s="1351" t="s">
        <v>13525</v>
      </c>
      <c r="B8777" s="1244" t="s">
        <v>13526</v>
      </c>
      <c r="C8777" s="1244" t="s">
        <v>13526</v>
      </c>
      <c r="D8777" s="1352">
        <v>7940</v>
      </c>
    </row>
    <row r="8778" spans="1:4" s="977" customFormat="1" ht="18" customHeight="1" x14ac:dyDescent="0.2">
      <c r="A8778" s="1351" t="s">
        <v>13527</v>
      </c>
      <c r="B8778" s="1244" t="s">
        <v>13528</v>
      </c>
      <c r="C8778" s="1244" t="s">
        <v>13528</v>
      </c>
      <c r="D8778" s="1352">
        <v>1</v>
      </c>
    </row>
    <row r="8779" spans="1:4" s="977" customFormat="1" ht="18" customHeight="1" x14ac:dyDescent="0.2">
      <c r="A8779" s="1351" t="s">
        <v>13529</v>
      </c>
      <c r="B8779" s="1244" t="s">
        <v>13530</v>
      </c>
      <c r="C8779" s="1244" t="s">
        <v>13530</v>
      </c>
      <c r="D8779" s="1352">
        <v>2645</v>
      </c>
    </row>
    <row r="8780" spans="1:4" s="977" customFormat="1" ht="18" customHeight="1" x14ac:dyDescent="0.2">
      <c r="A8780" s="1351" t="s">
        <v>13531</v>
      </c>
      <c r="B8780" s="1244" t="s">
        <v>13532</v>
      </c>
      <c r="C8780" s="1244" t="s">
        <v>13532</v>
      </c>
      <c r="D8780" s="1352">
        <v>3220</v>
      </c>
    </row>
    <row r="8781" spans="1:4" s="977" customFormat="1" ht="18" customHeight="1" x14ac:dyDescent="0.2">
      <c r="A8781" s="1351" t="s">
        <v>13533</v>
      </c>
      <c r="B8781" s="1244" t="s">
        <v>13534</v>
      </c>
      <c r="C8781" s="1244" t="s">
        <v>13534</v>
      </c>
      <c r="D8781" s="1352">
        <v>1771</v>
      </c>
    </row>
    <row r="8782" spans="1:4" s="977" customFormat="1" ht="18" customHeight="1" x14ac:dyDescent="0.2">
      <c r="A8782" s="1351" t="s">
        <v>13535</v>
      </c>
      <c r="B8782" s="1244" t="s">
        <v>13536</v>
      </c>
      <c r="C8782" s="1244" t="s">
        <v>13536</v>
      </c>
      <c r="D8782" s="1352">
        <v>1</v>
      </c>
    </row>
    <row r="8783" spans="1:4" s="977" customFormat="1" ht="18" customHeight="1" x14ac:dyDescent="0.2">
      <c r="A8783" s="1351" t="s">
        <v>13537</v>
      </c>
      <c r="B8783" s="1244" t="s">
        <v>2541</v>
      </c>
      <c r="C8783" s="1244" t="s">
        <v>2542</v>
      </c>
      <c r="D8783" s="1352">
        <v>1</v>
      </c>
    </row>
    <row r="8784" spans="1:4" s="977" customFormat="1" ht="18" customHeight="1" x14ac:dyDescent="0.2">
      <c r="A8784" s="1351" t="s">
        <v>13538</v>
      </c>
      <c r="B8784" s="1244" t="s">
        <v>13539</v>
      </c>
      <c r="C8784" s="1244" t="s">
        <v>13539</v>
      </c>
      <c r="D8784" s="1352">
        <v>1</v>
      </c>
    </row>
    <row r="8785" spans="1:4" s="977" customFormat="1" ht="18" customHeight="1" x14ac:dyDescent="0.2">
      <c r="A8785" s="1351" t="s">
        <v>13540</v>
      </c>
      <c r="B8785" s="1244" t="s">
        <v>13539</v>
      </c>
      <c r="C8785" s="1244" t="s">
        <v>13539</v>
      </c>
      <c r="D8785" s="1352">
        <v>1</v>
      </c>
    </row>
    <row r="8786" spans="1:4" s="977" customFormat="1" ht="18" customHeight="1" x14ac:dyDescent="0.2">
      <c r="A8786" s="1351" t="s">
        <v>13541</v>
      </c>
      <c r="B8786" s="1244" t="s">
        <v>13542</v>
      </c>
      <c r="C8786" s="1244" t="s">
        <v>13542</v>
      </c>
      <c r="D8786" s="1352">
        <v>13443.5</v>
      </c>
    </row>
    <row r="8787" spans="1:4" s="977" customFormat="1" ht="18" customHeight="1" x14ac:dyDescent="0.2">
      <c r="A8787" s="1351" t="s">
        <v>13543</v>
      </c>
      <c r="B8787" s="1244" t="s">
        <v>13544</v>
      </c>
      <c r="C8787" s="1244" t="s">
        <v>13544</v>
      </c>
      <c r="D8787" s="1352">
        <v>1</v>
      </c>
    </row>
    <row r="8788" spans="1:4" s="977" customFormat="1" ht="18" customHeight="1" x14ac:dyDescent="0.2">
      <c r="A8788" s="1351" t="s">
        <v>13545</v>
      </c>
      <c r="B8788" s="1244" t="s">
        <v>13546</v>
      </c>
      <c r="C8788" s="1244" t="s">
        <v>13546</v>
      </c>
      <c r="D8788" s="1352">
        <v>7693.5</v>
      </c>
    </row>
    <row r="8789" spans="1:4" s="977" customFormat="1" ht="18" customHeight="1" x14ac:dyDescent="0.2">
      <c r="A8789" s="1351" t="s">
        <v>13547</v>
      </c>
      <c r="B8789" s="1244" t="s">
        <v>13548</v>
      </c>
      <c r="C8789" s="1244" t="s">
        <v>13548</v>
      </c>
      <c r="D8789" s="1352">
        <v>1</v>
      </c>
    </row>
    <row r="8790" spans="1:4" s="977" customFormat="1" ht="18" customHeight="1" x14ac:dyDescent="0.2">
      <c r="A8790" s="1351" t="s">
        <v>13549</v>
      </c>
      <c r="B8790" s="1244" t="s">
        <v>13548</v>
      </c>
      <c r="C8790" s="1244" t="s">
        <v>13548</v>
      </c>
      <c r="D8790" s="1352">
        <v>1</v>
      </c>
    </row>
    <row r="8791" spans="1:4" s="977" customFormat="1" ht="18" customHeight="1" x14ac:dyDescent="0.2">
      <c r="A8791" s="1351" t="s">
        <v>13550</v>
      </c>
      <c r="B8791" s="1244" t="s">
        <v>13551</v>
      </c>
      <c r="C8791" s="1244" t="s">
        <v>13551</v>
      </c>
      <c r="D8791" s="1352">
        <v>1</v>
      </c>
    </row>
    <row r="8792" spans="1:4" s="977" customFormat="1" ht="18" customHeight="1" x14ac:dyDescent="0.2">
      <c r="A8792" s="1351" t="s">
        <v>13552</v>
      </c>
      <c r="B8792" s="1244" t="s">
        <v>13553</v>
      </c>
      <c r="C8792" s="1244" t="s">
        <v>13554</v>
      </c>
      <c r="D8792" s="1352">
        <v>1328.88</v>
      </c>
    </row>
    <row r="8793" spans="1:4" s="977" customFormat="1" ht="18" customHeight="1" x14ac:dyDescent="0.2">
      <c r="A8793" s="1351" t="s">
        <v>13555</v>
      </c>
      <c r="B8793" s="1244" t="s">
        <v>1397</v>
      </c>
      <c r="C8793" s="1244" t="s">
        <v>1398</v>
      </c>
      <c r="D8793" s="1352">
        <v>2127.5</v>
      </c>
    </row>
    <row r="8794" spans="1:4" s="977" customFormat="1" ht="18" customHeight="1" x14ac:dyDescent="0.2">
      <c r="A8794" s="1351" t="s">
        <v>13556</v>
      </c>
      <c r="B8794" s="1244" t="s">
        <v>13557</v>
      </c>
      <c r="C8794" s="1244" t="s">
        <v>13558</v>
      </c>
      <c r="D8794" s="1352">
        <v>1600</v>
      </c>
    </row>
    <row r="8795" spans="1:4" s="977" customFormat="1" ht="18" customHeight="1" x14ac:dyDescent="0.2">
      <c r="A8795" s="1351" t="s">
        <v>13559</v>
      </c>
      <c r="B8795" s="1244" t="s">
        <v>13553</v>
      </c>
      <c r="C8795" s="1244" t="s">
        <v>13554</v>
      </c>
      <c r="D8795" s="1352">
        <v>1328.88</v>
      </c>
    </row>
    <row r="8796" spans="1:4" s="977" customFormat="1" ht="18" customHeight="1" x14ac:dyDescent="0.2">
      <c r="A8796" s="1351" t="s">
        <v>13560</v>
      </c>
      <c r="B8796" s="1244" t="s">
        <v>1285</v>
      </c>
      <c r="C8796" s="1244" t="s">
        <v>1286</v>
      </c>
      <c r="D8796" s="1352">
        <v>685.01</v>
      </c>
    </row>
    <row r="8797" spans="1:4" s="977" customFormat="1" ht="18" customHeight="1" x14ac:dyDescent="0.2">
      <c r="A8797" s="1351" t="s">
        <v>13561</v>
      </c>
      <c r="B8797" s="1244" t="s">
        <v>12672</v>
      </c>
      <c r="C8797" s="1244" t="s">
        <v>7371</v>
      </c>
      <c r="D8797" s="1352">
        <v>5203.75</v>
      </c>
    </row>
    <row r="8798" spans="1:4" s="977" customFormat="1" ht="18" customHeight="1" x14ac:dyDescent="0.2">
      <c r="A8798" s="1351" t="s">
        <v>13562</v>
      </c>
      <c r="B8798" s="1244" t="s">
        <v>2558</v>
      </c>
      <c r="C8798" s="1244" t="s">
        <v>2559</v>
      </c>
      <c r="D8798" s="1352">
        <v>1552.5</v>
      </c>
    </row>
    <row r="8799" spans="1:4" s="977" customFormat="1" ht="18" customHeight="1" x14ac:dyDescent="0.2">
      <c r="A8799" s="1351" t="s">
        <v>13563</v>
      </c>
      <c r="B8799" s="1244" t="s">
        <v>5983</v>
      </c>
      <c r="C8799" s="1244" t="s">
        <v>5984</v>
      </c>
      <c r="D8799" s="1352">
        <v>4916.25</v>
      </c>
    </row>
    <row r="8800" spans="1:4" s="977" customFormat="1" ht="18" customHeight="1" x14ac:dyDescent="0.2">
      <c r="A8800" s="1351" t="s">
        <v>13564</v>
      </c>
      <c r="B8800" s="1244" t="s">
        <v>11901</v>
      </c>
      <c r="C8800" s="1244" t="s">
        <v>11902</v>
      </c>
      <c r="D8800" s="1352">
        <v>921.25</v>
      </c>
    </row>
    <row r="8801" spans="1:4" s="977" customFormat="1" ht="18" customHeight="1" x14ac:dyDescent="0.2">
      <c r="A8801" s="1351" t="s">
        <v>13565</v>
      </c>
      <c r="B8801" s="1244" t="s">
        <v>3508</v>
      </c>
      <c r="C8801" s="1244" t="s">
        <v>3509</v>
      </c>
      <c r="D8801" s="1352">
        <v>2103.35</v>
      </c>
    </row>
    <row r="8802" spans="1:4" s="977" customFormat="1" ht="18" customHeight="1" x14ac:dyDescent="0.2">
      <c r="A8802" s="1351" t="s">
        <v>13566</v>
      </c>
      <c r="B8802" s="1244" t="s">
        <v>2313</v>
      </c>
      <c r="C8802" s="1244" t="s">
        <v>2314</v>
      </c>
      <c r="D8802" s="1352">
        <v>1329.4</v>
      </c>
    </row>
    <row r="8803" spans="1:4" s="977" customFormat="1" ht="18" customHeight="1" x14ac:dyDescent="0.2">
      <c r="A8803" s="1351" t="s">
        <v>13567</v>
      </c>
      <c r="B8803" s="1244" t="s">
        <v>1720</v>
      </c>
      <c r="C8803" s="1244" t="s">
        <v>1721</v>
      </c>
      <c r="D8803" s="1352">
        <v>993.03</v>
      </c>
    </row>
    <row r="8804" spans="1:4" s="977" customFormat="1" ht="18" customHeight="1" x14ac:dyDescent="0.2">
      <c r="A8804" s="1351" t="s">
        <v>13568</v>
      </c>
      <c r="B8804" s="1244" t="s">
        <v>1720</v>
      </c>
      <c r="C8804" s="1244" t="s">
        <v>1721</v>
      </c>
      <c r="D8804" s="1352">
        <v>993.03</v>
      </c>
    </row>
    <row r="8805" spans="1:4" s="977" customFormat="1" ht="18" customHeight="1" x14ac:dyDescent="0.2">
      <c r="A8805" s="1351" t="s">
        <v>13569</v>
      </c>
      <c r="B8805" s="1244" t="s">
        <v>1720</v>
      </c>
      <c r="C8805" s="1244" t="s">
        <v>1721</v>
      </c>
      <c r="D8805" s="1352">
        <v>993.03</v>
      </c>
    </row>
    <row r="8806" spans="1:4" s="977" customFormat="1" ht="18" customHeight="1" x14ac:dyDescent="0.2">
      <c r="A8806" s="1351" t="s">
        <v>13570</v>
      </c>
      <c r="B8806" s="1244" t="s">
        <v>1720</v>
      </c>
      <c r="C8806" s="1244" t="s">
        <v>1721</v>
      </c>
      <c r="D8806" s="1352">
        <v>993.01</v>
      </c>
    </row>
    <row r="8807" spans="1:4" s="977" customFormat="1" ht="18" customHeight="1" x14ac:dyDescent="0.2">
      <c r="A8807" s="1351" t="s">
        <v>13571</v>
      </c>
      <c r="B8807" s="1244" t="s">
        <v>13572</v>
      </c>
      <c r="C8807" s="1244" t="s">
        <v>13572</v>
      </c>
      <c r="D8807" s="1352">
        <v>1978</v>
      </c>
    </row>
    <row r="8808" spans="1:4" s="977" customFormat="1" ht="18" customHeight="1" x14ac:dyDescent="0.2">
      <c r="A8808" s="1351" t="s">
        <v>13573</v>
      </c>
      <c r="B8808" s="1244" t="s">
        <v>2668</v>
      </c>
      <c r="C8808" s="1244" t="s">
        <v>2669</v>
      </c>
      <c r="D8808" s="1352">
        <v>517.5</v>
      </c>
    </row>
    <row r="8809" spans="1:4" s="977" customFormat="1" ht="18" customHeight="1" x14ac:dyDescent="0.2">
      <c r="A8809" s="1351" t="s">
        <v>13574</v>
      </c>
      <c r="B8809" s="1244" t="s">
        <v>13575</v>
      </c>
      <c r="C8809" s="1244" t="s">
        <v>13576</v>
      </c>
      <c r="D8809" s="1352">
        <v>1414.5</v>
      </c>
    </row>
    <row r="8810" spans="1:4" s="977" customFormat="1" ht="18" customHeight="1" x14ac:dyDescent="0.2">
      <c r="A8810" s="1351" t="s">
        <v>13577</v>
      </c>
      <c r="B8810" s="1244" t="s">
        <v>13575</v>
      </c>
      <c r="C8810" s="1244" t="s">
        <v>13576</v>
      </c>
      <c r="D8810" s="1352">
        <v>1414.5</v>
      </c>
    </row>
    <row r="8811" spans="1:4" s="977" customFormat="1" ht="18" customHeight="1" x14ac:dyDescent="0.2">
      <c r="A8811" s="1351" t="s">
        <v>13578</v>
      </c>
      <c r="B8811" s="1244" t="s">
        <v>2873</v>
      </c>
      <c r="C8811" s="1244" t="s">
        <v>2874</v>
      </c>
      <c r="D8811" s="1352">
        <v>1896.35</v>
      </c>
    </row>
    <row r="8812" spans="1:4" s="977" customFormat="1" ht="18" customHeight="1" x14ac:dyDescent="0.2">
      <c r="A8812" s="1351" t="s">
        <v>13579</v>
      </c>
      <c r="B8812" s="1244" t="s">
        <v>13580</v>
      </c>
      <c r="C8812" s="1244" t="s">
        <v>13581</v>
      </c>
      <c r="D8812" s="1352">
        <v>2645</v>
      </c>
    </row>
    <row r="8813" spans="1:4" s="977" customFormat="1" ht="18" customHeight="1" x14ac:dyDescent="0.2">
      <c r="A8813" s="1351" t="s">
        <v>13582</v>
      </c>
      <c r="B8813" s="1244" t="s">
        <v>13583</v>
      </c>
      <c r="C8813" s="1244" t="s">
        <v>13584</v>
      </c>
      <c r="D8813" s="1352">
        <v>849</v>
      </c>
    </row>
    <row r="8814" spans="1:4" s="977" customFormat="1" ht="18" customHeight="1" x14ac:dyDescent="0.2">
      <c r="A8814" s="1351" t="s">
        <v>13585</v>
      </c>
      <c r="B8814" s="1244" t="s">
        <v>13583</v>
      </c>
      <c r="C8814" s="1244" t="s">
        <v>13584</v>
      </c>
      <c r="D8814" s="1352">
        <v>849</v>
      </c>
    </row>
    <row r="8815" spans="1:4" s="977" customFormat="1" ht="18" customHeight="1" x14ac:dyDescent="0.2">
      <c r="A8815" s="1351" t="s">
        <v>13586</v>
      </c>
      <c r="B8815" s="1244" t="s">
        <v>13587</v>
      </c>
      <c r="C8815" s="1244" t="s">
        <v>13588</v>
      </c>
      <c r="D8815" s="1352">
        <v>3520.15</v>
      </c>
    </row>
    <row r="8816" spans="1:4" s="977" customFormat="1" ht="18" customHeight="1" x14ac:dyDescent="0.2">
      <c r="A8816" s="1351" t="s">
        <v>13589</v>
      </c>
      <c r="B8816" s="1244" t="s">
        <v>4658</v>
      </c>
      <c r="C8816" s="1244" t="s">
        <v>4659</v>
      </c>
      <c r="D8816" s="1352">
        <v>1999.85</v>
      </c>
    </row>
    <row r="8817" spans="1:4" s="977" customFormat="1" ht="18" customHeight="1" x14ac:dyDescent="0.2">
      <c r="A8817" s="1351" t="s">
        <v>13590</v>
      </c>
      <c r="B8817" s="1244" t="s">
        <v>4658</v>
      </c>
      <c r="C8817" s="1244" t="s">
        <v>4659</v>
      </c>
      <c r="D8817" s="1352">
        <v>1999.85</v>
      </c>
    </row>
    <row r="8818" spans="1:4" s="977" customFormat="1" ht="18" customHeight="1" x14ac:dyDescent="0.2">
      <c r="A8818" s="1351" t="s">
        <v>13591</v>
      </c>
      <c r="B8818" s="1244" t="s">
        <v>13592</v>
      </c>
      <c r="C8818" s="1244" t="s">
        <v>13593</v>
      </c>
      <c r="D8818" s="1352">
        <v>724.5</v>
      </c>
    </row>
    <row r="8819" spans="1:4" s="977" customFormat="1" ht="18" customHeight="1" x14ac:dyDescent="0.2">
      <c r="A8819" s="1351" t="s">
        <v>13594</v>
      </c>
      <c r="B8819" s="1244" t="s">
        <v>13592</v>
      </c>
      <c r="C8819" s="1244" t="s">
        <v>13593</v>
      </c>
      <c r="D8819" s="1352">
        <v>724.5</v>
      </c>
    </row>
    <row r="8820" spans="1:4" s="977" customFormat="1" ht="18" customHeight="1" x14ac:dyDescent="0.2">
      <c r="A8820" s="1351" t="s">
        <v>13595</v>
      </c>
      <c r="B8820" s="1244" t="s">
        <v>13592</v>
      </c>
      <c r="C8820" s="1244" t="s">
        <v>13593</v>
      </c>
      <c r="D8820" s="1352">
        <v>724.5</v>
      </c>
    </row>
    <row r="8821" spans="1:4" s="977" customFormat="1" ht="18" customHeight="1" x14ac:dyDescent="0.2">
      <c r="A8821" s="1351" t="s">
        <v>13596</v>
      </c>
      <c r="B8821" s="1244" t="s">
        <v>13592</v>
      </c>
      <c r="C8821" s="1244" t="s">
        <v>13593</v>
      </c>
      <c r="D8821" s="1352">
        <v>724.5</v>
      </c>
    </row>
    <row r="8822" spans="1:4" s="977" customFormat="1" ht="18" customHeight="1" x14ac:dyDescent="0.2">
      <c r="A8822" s="1351" t="s">
        <v>13597</v>
      </c>
      <c r="B8822" s="1244" t="s">
        <v>13592</v>
      </c>
      <c r="C8822" s="1244" t="s">
        <v>13593</v>
      </c>
      <c r="D8822" s="1352">
        <v>724.5</v>
      </c>
    </row>
    <row r="8823" spans="1:4" s="977" customFormat="1" ht="18" customHeight="1" x14ac:dyDescent="0.2">
      <c r="A8823" s="1351" t="s">
        <v>13598</v>
      </c>
      <c r="B8823" s="1244" t="s">
        <v>13592</v>
      </c>
      <c r="C8823" s="1244" t="s">
        <v>13593</v>
      </c>
      <c r="D8823" s="1352">
        <v>724.5</v>
      </c>
    </row>
    <row r="8824" spans="1:4" s="977" customFormat="1" ht="18" customHeight="1" x14ac:dyDescent="0.2">
      <c r="A8824" s="1351" t="s">
        <v>13599</v>
      </c>
      <c r="B8824" s="1244" t="s">
        <v>13592</v>
      </c>
      <c r="C8824" s="1244" t="s">
        <v>13593</v>
      </c>
      <c r="D8824" s="1352">
        <v>724.5</v>
      </c>
    </row>
    <row r="8825" spans="1:4" s="977" customFormat="1" ht="18" customHeight="1" x14ac:dyDescent="0.2">
      <c r="A8825" s="1351" t="s">
        <v>13600</v>
      </c>
      <c r="B8825" s="1244" t="s">
        <v>13592</v>
      </c>
      <c r="C8825" s="1244" t="s">
        <v>13593</v>
      </c>
      <c r="D8825" s="1352">
        <v>724.5</v>
      </c>
    </row>
    <row r="8826" spans="1:4" s="977" customFormat="1" ht="18" customHeight="1" x14ac:dyDescent="0.2">
      <c r="A8826" s="1351" t="s">
        <v>13601</v>
      </c>
      <c r="B8826" s="1244" t="s">
        <v>13602</v>
      </c>
      <c r="C8826" s="1244" t="s">
        <v>13603</v>
      </c>
      <c r="D8826" s="1352">
        <v>805</v>
      </c>
    </row>
    <row r="8827" spans="1:4" s="977" customFormat="1" ht="18" customHeight="1" x14ac:dyDescent="0.2">
      <c r="A8827" s="1351" t="s">
        <v>13604</v>
      </c>
      <c r="B8827" s="1244" t="s">
        <v>13602</v>
      </c>
      <c r="C8827" s="1244" t="s">
        <v>13603</v>
      </c>
      <c r="D8827" s="1352">
        <v>805</v>
      </c>
    </row>
    <row r="8828" spans="1:4" s="977" customFormat="1" ht="18" customHeight="1" x14ac:dyDescent="0.2">
      <c r="A8828" s="1351" t="s">
        <v>13605</v>
      </c>
      <c r="B8828" s="1244" t="s">
        <v>13602</v>
      </c>
      <c r="C8828" s="1244" t="s">
        <v>13603</v>
      </c>
      <c r="D8828" s="1352">
        <v>805</v>
      </c>
    </row>
    <row r="8829" spans="1:4" s="977" customFormat="1" ht="18" customHeight="1" x14ac:dyDescent="0.2">
      <c r="A8829" s="1351" t="s">
        <v>13606</v>
      </c>
      <c r="B8829" s="1244" t="s">
        <v>13602</v>
      </c>
      <c r="C8829" s="1244" t="s">
        <v>13603</v>
      </c>
      <c r="D8829" s="1352">
        <v>805</v>
      </c>
    </row>
    <row r="8830" spans="1:4" s="977" customFormat="1" ht="18" customHeight="1" x14ac:dyDescent="0.2">
      <c r="A8830" s="1351" t="s">
        <v>13607</v>
      </c>
      <c r="B8830" s="1244" t="s">
        <v>13602</v>
      </c>
      <c r="C8830" s="1244" t="s">
        <v>13603</v>
      </c>
      <c r="D8830" s="1352">
        <v>805</v>
      </c>
    </row>
    <row r="8831" spans="1:4" s="977" customFormat="1" ht="18" customHeight="1" x14ac:dyDescent="0.2">
      <c r="A8831" s="1351" t="s">
        <v>13608</v>
      </c>
      <c r="B8831" s="1244" t="s">
        <v>13602</v>
      </c>
      <c r="C8831" s="1244" t="s">
        <v>13603</v>
      </c>
      <c r="D8831" s="1352">
        <v>805</v>
      </c>
    </row>
    <row r="8832" spans="1:4" s="977" customFormat="1" ht="18" customHeight="1" x14ac:dyDescent="0.2">
      <c r="A8832" s="1351" t="s">
        <v>13609</v>
      </c>
      <c r="B8832" s="1244" t="s">
        <v>13602</v>
      </c>
      <c r="C8832" s="1244" t="s">
        <v>13603</v>
      </c>
      <c r="D8832" s="1352">
        <v>805</v>
      </c>
    </row>
    <row r="8833" spans="1:4" s="977" customFormat="1" ht="18" customHeight="1" x14ac:dyDescent="0.2">
      <c r="A8833" s="1351" t="s">
        <v>13610</v>
      </c>
      <c r="B8833" s="1244" t="s">
        <v>13602</v>
      </c>
      <c r="C8833" s="1244" t="s">
        <v>13603</v>
      </c>
      <c r="D8833" s="1352">
        <v>805</v>
      </c>
    </row>
    <row r="8834" spans="1:4" s="977" customFormat="1" ht="18" customHeight="1" x14ac:dyDescent="0.2">
      <c r="A8834" s="1351" t="s">
        <v>13611</v>
      </c>
      <c r="B8834" s="1244" t="s">
        <v>13602</v>
      </c>
      <c r="C8834" s="1244" t="s">
        <v>13603</v>
      </c>
      <c r="D8834" s="1352">
        <v>805</v>
      </c>
    </row>
    <row r="8835" spans="1:4" s="977" customFormat="1" ht="18" customHeight="1" x14ac:dyDescent="0.2">
      <c r="A8835" s="1351" t="s">
        <v>13612</v>
      </c>
      <c r="B8835" s="1244" t="s">
        <v>13602</v>
      </c>
      <c r="C8835" s="1244" t="s">
        <v>13603</v>
      </c>
      <c r="D8835" s="1352">
        <v>805</v>
      </c>
    </row>
    <row r="8836" spans="1:4" s="977" customFormat="1" ht="18" customHeight="1" x14ac:dyDescent="0.2">
      <c r="A8836" s="1351" t="s">
        <v>13613</v>
      </c>
      <c r="B8836" s="1244" t="s">
        <v>13614</v>
      </c>
      <c r="C8836" s="1244" t="s">
        <v>13615</v>
      </c>
      <c r="D8836" s="1352">
        <v>1086.75</v>
      </c>
    </row>
    <row r="8837" spans="1:4" s="977" customFormat="1" ht="18" customHeight="1" x14ac:dyDescent="0.2">
      <c r="A8837" s="1351" t="s">
        <v>13616</v>
      </c>
      <c r="B8837" s="1244" t="s">
        <v>3501</v>
      </c>
      <c r="C8837" s="1244" t="s">
        <v>3502</v>
      </c>
      <c r="D8837" s="1352">
        <v>1010</v>
      </c>
    </row>
    <row r="8838" spans="1:4" s="977" customFormat="1" ht="18" customHeight="1" x14ac:dyDescent="0.2">
      <c r="A8838" s="1351" t="s">
        <v>13617</v>
      </c>
      <c r="B8838" s="1244" t="s">
        <v>1288</v>
      </c>
      <c r="C8838" s="1244" t="s">
        <v>1289</v>
      </c>
      <c r="D8838" s="1352">
        <v>3229.2</v>
      </c>
    </row>
    <row r="8839" spans="1:4" s="977" customFormat="1" ht="18" customHeight="1" x14ac:dyDescent="0.2">
      <c r="A8839" s="1351" t="s">
        <v>13618</v>
      </c>
      <c r="B8839" s="1244" t="s">
        <v>1410</v>
      </c>
      <c r="C8839" s="1244" t="s">
        <v>1411</v>
      </c>
      <c r="D8839" s="1352">
        <v>4643.7</v>
      </c>
    </row>
    <row r="8840" spans="1:4" s="977" customFormat="1" ht="18" customHeight="1" x14ac:dyDescent="0.2">
      <c r="A8840" s="1351" t="s">
        <v>13619</v>
      </c>
      <c r="B8840" s="1244" t="s">
        <v>1410</v>
      </c>
      <c r="C8840" s="1244" t="s">
        <v>1411</v>
      </c>
      <c r="D8840" s="1352">
        <v>4643.7</v>
      </c>
    </row>
    <row r="8841" spans="1:4" s="977" customFormat="1" ht="18" customHeight="1" x14ac:dyDescent="0.2">
      <c r="A8841" s="1351" t="s">
        <v>13620</v>
      </c>
      <c r="B8841" s="1244" t="s">
        <v>2460</v>
      </c>
      <c r="C8841" s="1244" t="s">
        <v>2461</v>
      </c>
      <c r="D8841" s="1352">
        <v>2560.38</v>
      </c>
    </row>
    <row r="8842" spans="1:4" s="977" customFormat="1" ht="18" customHeight="1" x14ac:dyDescent="0.2">
      <c r="A8842" s="1351" t="s">
        <v>13621</v>
      </c>
      <c r="B8842" s="1244" t="s">
        <v>2489</v>
      </c>
      <c r="C8842" s="1244" t="s">
        <v>1756</v>
      </c>
      <c r="D8842" s="1352">
        <v>5888</v>
      </c>
    </row>
    <row r="8843" spans="1:4" s="977" customFormat="1" ht="18" customHeight="1" x14ac:dyDescent="0.2">
      <c r="A8843" s="1351" t="s">
        <v>13622</v>
      </c>
      <c r="B8843" s="1244" t="s">
        <v>2873</v>
      </c>
      <c r="C8843" s="1244" t="s">
        <v>2874</v>
      </c>
      <c r="D8843" s="1352">
        <v>1840</v>
      </c>
    </row>
    <row r="8844" spans="1:4" s="977" customFormat="1" ht="18" customHeight="1" x14ac:dyDescent="0.2">
      <c r="A8844" s="1351" t="s">
        <v>13623</v>
      </c>
      <c r="B8844" s="1244" t="s">
        <v>13624</v>
      </c>
      <c r="C8844" s="1244" t="s">
        <v>13625</v>
      </c>
      <c r="D8844" s="1352">
        <v>3450</v>
      </c>
    </row>
    <row r="8845" spans="1:4" s="977" customFormat="1" ht="18" customHeight="1" x14ac:dyDescent="0.2">
      <c r="A8845" s="1351" t="s">
        <v>13626</v>
      </c>
      <c r="B8845" s="1244" t="s">
        <v>11686</v>
      </c>
      <c r="C8845" s="1244" t="s">
        <v>11687</v>
      </c>
      <c r="D8845" s="1352">
        <v>2280.4499999999998</v>
      </c>
    </row>
    <row r="8846" spans="1:4" s="977" customFormat="1" ht="18" customHeight="1" x14ac:dyDescent="0.2">
      <c r="A8846" s="1351" t="s">
        <v>13627</v>
      </c>
      <c r="B8846" s="1244" t="s">
        <v>2387</v>
      </c>
      <c r="C8846" s="1244" t="s">
        <v>1504</v>
      </c>
      <c r="D8846" s="1352">
        <v>1000.5</v>
      </c>
    </row>
    <row r="8847" spans="1:4" s="977" customFormat="1" ht="18" customHeight="1" x14ac:dyDescent="0.2">
      <c r="A8847" s="1351" t="s">
        <v>13628</v>
      </c>
      <c r="B8847" s="1244" t="s">
        <v>2402</v>
      </c>
      <c r="C8847" s="1244" t="s">
        <v>13629</v>
      </c>
      <c r="D8847" s="1352">
        <v>1759.5</v>
      </c>
    </row>
    <row r="8848" spans="1:4" s="977" customFormat="1" ht="18" customHeight="1" x14ac:dyDescent="0.2">
      <c r="A8848" s="1351" t="s">
        <v>13630</v>
      </c>
      <c r="B8848" s="1244" t="s">
        <v>6277</v>
      </c>
      <c r="C8848" s="1244" t="s">
        <v>6278</v>
      </c>
      <c r="D8848" s="1352">
        <v>9890</v>
      </c>
    </row>
    <row r="8849" spans="1:4" s="977" customFormat="1" ht="18" customHeight="1" x14ac:dyDescent="0.2">
      <c r="A8849" s="1351" t="s">
        <v>13631</v>
      </c>
      <c r="B8849" s="1244" t="s">
        <v>2472</v>
      </c>
      <c r="C8849" s="1244" t="s">
        <v>2473</v>
      </c>
      <c r="D8849" s="1352">
        <v>2300</v>
      </c>
    </row>
    <row r="8850" spans="1:4" s="977" customFormat="1" ht="18" customHeight="1" x14ac:dyDescent="0.2">
      <c r="A8850" s="1351" t="s">
        <v>13632</v>
      </c>
      <c r="B8850" s="1244" t="s">
        <v>2472</v>
      </c>
      <c r="C8850" s="1244" t="s">
        <v>2473</v>
      </c>
      <c r="D8850" s="1352">
        <v>2300</v>
      </c>
    </row>
    <row r="8851" spans="1:4" s="977" customFormat="1" ht="18" customHeight="1" x14ac:dyDescent="0.2">
      <c r="A8851" s="1351" t="s">
        <v>13633</v>
      </c>
      <c r="B8851" s="1244" t="s">
        <v>11847</v>
      </c>
      <c r="C8851" s="1244" t="s">
        <v>11848</v>
      </c>
      <c r="D8851" s="1352">
        <v>265.98</v>
      </c>
    </row>
    <row r="8852" spans="1:4" s="977" customFormat="1" ht="18" customHeight="1" x14ac:dyDescent="0.2">
      <c r="A8852" s="1351" t="s">
        <v>13634</v>
      </c>
      <c r="B8852" s="1244" t="s">
        <v>1641</v>
      </c>
      <c r="C8852" s="1244" t="s">
        <v>1642</v>
      </c>
      <c r="D8852" s="1352">
        <v>12650</v>
      </c>
    </row>
    <row r="8853" spans="1:4" s="977" customFormat="1" ht="18" customHeight="1" x14ac:dyDescent="0.2">
      <c r="A8853" s="1351" t="s">
        <v>13635</v>
      </c>
      <c r="B8853" s="1244" t="s">
        <v>4667</v>
      </c>
      <c r="C8853" s="1244" t="s">
        <v>4668</v>
      </c>
      <c r="D8853" s="1352">
        <v>517.5</v>
      </c>
    </row>
    <row r="8854" spans="1:4" s="977" customFormat="1" ht="18" customHeight="1" x14ac:dyDescent="0.2">
      <c r="A8854" s="1351" t="s">
        <v>13636</v>
      </c>
      <c r="B8854" s="1244" t="s">
        <v>2313</v>
      </c>
      <c r="C8854" s="1244" t="s">
        <v>2314</v>
      </c>
      <c r="D8854" s="1352">
        <v>1421.77</v>
      </c>
    </row>
    <row r="8855" spans="1:4" s="977" customFormat="1" ht="18" customHeight="1" x14ac:dyDescent="0.2">
      <c r="A8855" s="1351" t="s">
        <v>13637</v>
      </c>
      <c r="B8855" s="1244" t="s">
        <v>2853</v>
      </c>
      <c r="C8855" s="1244" t="s">
        <v>2854</v>
      </c>
      <c r="D8855" s="1352">
        <v>2535.69</v>
      </c>
    </row>
    <row r="8856" spans="1:4" s="977" customFormat="1" ht="18" customHeight="1" x14ac:dyDescent="0.2">
      <c r="A8856" s="1351" t="s">
        <v>13638</v>
      </c>
      <c r="B8856" s="1244" t="s">
        <v>2873</v>
      </c>
      <c r="C8856" s="1244" t="s">
        <v>2874</v>
      </c>
      <c r="D8856" s="1352">
        <v>1896.35</v>
      </c>
    </row>
    <row r="8857" spans="1:4" s="977" customFormat="1" ht="18" customHeight="1" x14ac:dyDescent="0.2">
      <c r="A8857" s="1351" t="s">
        <v>13639</v>
      </c>
      <c r="B8857" s="1244" t="s">
        <v>4667</v>
      </c>
      <c r="C8857" s="1244" t="s">
        <v>4668</v>
      </c>
      <c r="D8857" s="1352">
        <v>621</v>
      </c>
    </row>
    <row r="8858" spans="1:4" s="977" customFormat="1" ht="18" customHeight="1" x14ac:dyDescent="0.2">
      <c r="A8858" s="1351" t="s">
        <v>13640</v>
      </c>
      <c r="B8858" s="1244" t="s">
        <v>1050</v>
      </c>
      <c r="C8858" s="1244" t="s">
        <v>1051</v>
      </c>
      <c r="D8858" s="1352">
        <v>2760</v>
      </c>
    </row>
    <row r="8859" spans="1:4" s="977" customFormat="1" ht="18" customHeight="1" x14ac:dyDescent="0.2">
      <c r="A8859" s="1351" t="s">
        <v>13641</v>
      </c>
      <c r="B8859" s="1244" t="s">
        <v>2556</v>
      </c>
      <c r="C8859" s="1244" t="s">
        <v>1286</v>
      </c>
      <c r="D8859" s="1352">
        <v>883.44</v>
      </c>
    </row>
    <row r="8860" spans="1:4" s="977" customFormat="1" ht="18" customHeight="1" x14ac:dyDescent="0.2">
      <c r="A8860" s="1351" t="s">
        <v>13642</v>
      </c>
      <c r="B8860" s="1244" t="s">
        <v>1050</v>
      </c>
      <c r="C8860" s="1244" t="s">
        <v>1051</v>
      </c>
      <c r="D8860" s="1352">
        <v>2760</v>
      </c>
    </row>
    <row r="8861" spans="1:4" s="977" customFormat="1" ht="18" customHeight="1" x14ac:dyDescent="0.2">
      <c r="A8861" s="1351" t="s">
        <v>13643</v>
      </c>
      <c r="B8861" s="1244" t="s">
        <v>1285</v>
      </c>
      <c r="C8861" s="1244" t="s">
        <v>1286</v>
      </c>
      <c r="D8861" s="1352">
        <v>475.87</v>
      </c>
    </row>
    <row r="8862" spans="1:4" s="977" customFormat="1" ht="18" customHeight="1" x14ac:dyDescent="0.2">
      <c r="A8862" s="1351" t="s">
        <v>13644</v>
      </c>
      <c r="B8862" s="1244" t="s">
        <v>2556</v>
      </c>
      <c r="C8862" s="1244" t="s">
        <v>1286</v>
      </c>
      <c r="D8862" s="1352">
        <v>883.44</v>
      </c>
    </row>
    <row r="8863" spans="1:4" s="977" customFormat="1" ht="18" customHeight="1" x14ac:dyDescent="0.2">
      <c r="A8863" s="1351" t="s">
        <v>13645</v>
      </c>
      <c r="B8863" s="1244" t="s">
        <v>1050</v>
      </c>
      <c r="C8863" s="1244" t="s">
        <v>1051</v>
      </c>
      <c r="D8863" s="1352">
        <v>2760</v>
      </c>
    </row>
    <row r="8864" spans="1:4" s="977" customFormat="1" ht="18" customHeight="1" x14ac:dyDescent="0.2">
      <c r="A8864" s="1351" t="s">
        <v>13646</v>
      </c>
      <c r="B8864" s="1244" t="s">
        <v>2710</v>
      </c>
      <c r="C8864" s="1244" t="s">
        <v>2711</v>
      </c>
      <c r="D8864" s="1352">
        <v>2384.81</v>
      </c>
    </row>
    <row r="8865" spans="1:4" s="977" customFormat="1" ht="18" customHeight="1" x14ac:dyDescent="0.2">
      <c r="A8865" s="1351" t="s">
        <v>13647</v>
      </c>
      <c r="B8865" s="1244" t="s">
        <v>1050</v>
      </c>
      <c r="C8865" s="1244" t="s">
        <v>1051</v>
      </c>
      <c r="D8865" s="1352">
        <v>2760</v>
      </c>
    </row>
    <row r="8866" spans="1:4" s="977" customFormat="1" ht="18" customHeight="1" x14ac:dyDescent="0.2">
      <c r="A8866" s="1351" t="s">
        <v>13648</v>
      </c>
      <c r="B8866" s="1244" t="s">
        <v>2556</v>
      </c>
      <c r="C8866" s="1244" t="s">
        <v>1286</v>
      </c>
      <c r="D8866" s="1352">
        <v>883.44</v>
      </c>
    </row>
    <row r="8867" spans="1:4" s="977" customFormat="1" ht="18" customHeight="1" x14ac:dyDescent="0.2">
      <c r="A8867" s="1351" t="s">
        <v>13649</v>
      </c>
      <c r="B8867" s="1244" t="s">
        <v>1050</v>
      </c>
      <c r="C8867" s="1244" t="s">
        <v>1051</v>
      </c>
      <c r="D8867" s="1352">
        <v>2760</v>
      </c>
    </row>
    <row r="8868" spans="1:4" s="977" customFormat="1" ht="18" customHeight="1" x14ac:dyDescent="0.2">
      <c r="A8868" s="1351" t="s">
        <v>13650</v>
      </c>
      <c r="B8868" s="1244" t="s">
        <v>1288</v>
      </c>
      <c r="C8868" s="1244" t="s">
        <v>1289</v>
      </c>
      <c r="D8868" s="1352">
        <v>2666.93</v>
      </c>
    </row>
    <row r="8869" spans="1:4" s="977" customFormat="1" ht="18" customHeight="1" x14ac:dyDescent="0.2">
      <c r="A8869" s="1351" t="s">
        <v>13651</v>
      </c>
      <c r="B8869" s="1244" t="s">
        <v>2556</v>
      </c>
      <c r="C8869" s="1244" t="s">
        <v>1286</v>
      </c>
      <c r="D8869" s="1352">
        <v>883.44</v>
      </c>
    </row>
    <row r="8870" spans="1:4" s="977" customFormat="1" ht="18" customHeight="1" x14ac:dyDescent="0.2">
      <c r="A8870" s="1351" t="s">
        <v>13652</v>
      </c>
      <c r="B8870" s="1244" t="s">
        <v>1266</v>
      </c>
      <c r="C8870" s="1244" t="s">
        <v>1267</v>
      </c>
      <c r="D8870" s="1352">
        <v>1</v>
      </c>
    </row>
    <row r="8871" spans="1:4" s="977" customFormat="1" ht="18" customHeight="1" x14ac:dyDescent="0.2">
      <c r="A8871" s="1351" t="s">
        <v>13653</v>
      </c>
      <c r="B8871" s="1244" t="s">
        <v>2026</v>
      </c>
      <c r="C8871" s="1244" t="s">
        <v>2027</v>
      </c>
      <c r="D8871" s="1352">
        <v>880.44</v>
      </c>
    </row>
    <row r="8872" spans="1:4" s="977" customFormat="1" ht="18" customHeight="1" x14ac:dyDescent="0.2">
      <c r="A8872" s="1351" t="s">
        <v>13654</v>
      </c>
      <c r="B8872" s="1244" t="s">
        <v>1050</v>
      </c>
      <c r="C8872" s="1244" t="s">
        <v>1051</v>
      </c>
      <c r="D8872" s="1352">
        <v>2760</v>
      </c>
    </row>
    <row r="8873" spans="1:4" s="977" customFormat="1" ht="18" customHeight="1" x14ac:dyDescent="0.2">
      <c r="A8873" s="1351" t="s">
        <v>13655</v>
      </c>
      <c r="B8873" s="1244" t="s">
        <v>2556</v>
      </c>
      <c r="C8873" s="1244" t="s">
        <v>1286</v>
      </c>
      <c r="D8873" s="1352">
        <v>883.44</v>
      </c>
    </row>
    <row r="8874" spans="1:4" s="977" customFormat="1" ht="18" customHeight="1" x14ac:dyDescent="0.2">
      <c r="A8874" s="1351" t="s">
        <v>13656</v>
      </c>
      <c r="B8874" s="1244" t="s">
        <v>1050</v>
      </c>
      <c r="C8874" s="1244" t="s">
        <v>1051</v>
      </c>
      <c r="D8874" s="1352">
        <v>2760</v>
      </c>
    </row>
    <row r="8875" spans="1:4" s="977" customFormat="1" ht="18" customHeight="1" x14ac:dyDescent="0.2">
      <c r="A8875" s="1351" t="s">
        <v>13657</v>
      </c>
      <c r="B8875" s="1244" t="s">
        <v>1050</v>
      </c>
      <c r="C8875" s="1244" t="s">
        <v>1051</v>
      </c>
      <c r="D8875" s="1352">
        <v>2760</v>
      </c>
    </row>
    <row r="8876" spans="1:4" s="977" customFormat="1" ht="18" customHeight="1" x14ac:dyDescent="0.2">
      <c r="A8876" s="1351" t="s">
        <v>13658</v>
      </c>
      <c r="B8876" s="1244" t="s">
        <v>1050</v>
      </c>
      <c r="C8876" s="1244" t="s">
        <v>1051</v>
      </c>
      <c r="D8876" s="1352">
        <v>2760</v>
      </c>
    </row>
    <row r="8877" spans="1:4" s="977" customFormat="1" ht="18" customHeight="1" x14ac:dyDescent="0.2">
      <c r="A8877" s="1351" t="s">
        <v>13659</v>
      </c>
      <c r="B8877" s="1244" t="s">
        <v>2556</v>
      </c>
      <c r="C8877" s="1244" t="s">
        <v>1286</v>
      </c>
      <c r="D8877" s="1352">
        <v>883.44</v>
      </c>
    </row>
    <row r="8878" spans="1:4" s="977" customFormat="1" ht="18" customHeight="1" x14ac:dyDescent="0.2">
      <c r="A8878" s="1351" t="s">
        <v>13660</v>
      </c>
      <c r="B8878" s="1244" t="s">
        <v>1050</v>
      </c>
      <c r="C8878" s="1244" t="s">
        <v>1051</v>
      </c>
      <c r="D8878" s="1352">
        <v>2760</v>
      </c>
    </row>
    <row r="8879" spans="1:4" s="977" customFormat="1" ht="18" customHeight="1" x14ac:dyDescent="0.2">
      <c r="A8879" s="1351" t="s">
        <v>13661</v>
      </c>
      <c r="B8879" s="1244" t="s">
        <v>2556</v>
      </c>
      <c r="C8879" s="1244" t="s">
        <v>1286</v>
      </c>
      <c r="D8879" s="1352">
        <v>883.44</v>
      </c>
    </row>
    <row r="8880" spans="1:4" s="977" customFormat="1" ht="18" customHeight="1" x14ac:dyDescent="0.2">
      <c r="A8880" s="1351" t="s">
        <v>13662</v>
      </c>
      <c r="B8880" s="1244" t="s">
        <v>2436</v>
      </c>
      <c r="C8880" s="1244" t="s">
        <v>2437</v>
      </c>
      <c r="D8880" s="1352">
        <v>1576.65</v>
      </c>
    </row>
    <row r="8881" spans="1:4" s="977" customFormat="1" ht="18" customHeight="1" x14ac:dyDescent="0.2">
      <c r="A8881" s="1351" t="s">
        <v>13663</v>
      </c>
      <c r="B8881" s="1244" t="s">
        <v>1654</v>
      </c>
      <c r="C8881" s="1244" t="s">
        <v>1655</v>
      </c>
      <c r="D8881" s="1352">
        <v>4066.4</v>
      </c>
    </row>
    <row r="8882" spans="1:4" s="977" customFormat="1" ht="18" customHeight="1" x14ac:dyDescent="0.2">
      <c r="A8882" s="1351" t="s">
        <v>13664</v>
      </c>
      <c r="B8882" s="1244" t="s">
        <v>2436</v>
      </c>
      <c r="C8882" s="1244" t="s">
        <v>2437</v>
      </c>
      <c r="D8882" s="1352">
        <v>503.7</v>
      </c>
    </row>
    <row r="8883" spans="1:4" s="977" customFormat="1" ht="18" customHeight="1" x14ac:dyDescent="0.2">
      <c r="A8883" s="1351" t="s">
        <v>13665</v>
      </c>
      <c r="B8883" s="1244" t="s">
        <v>1044</v>
      </c>
      <c r="C8883" s="1244" t="s">
        <v>1045</v>
      </c>
      <c r="D8883" s="1352">
        <v>15470.19</v>
      </c>
    </row>
    <row r="8884" spans="1:4" s="977" customFormat="1" ht="18" customHeight="1" x14ac:dyDescent="0.2">
      <c r="A8884" s="1351" t="s">
        <v>13666</v>
      </c>
      <c r="B8884" s="1244" t="s">
        <v>7655</v>
      </c>
      <c r="C8884" s="1244" t="s">
        <v>7371</v>
      </c>
      <c r="D8884" s="1352">
        <v>1</v>
      </c>
    </row>
    <row r="8885" spans="1:4" s="977" customFormat="1" ht="18" customHeight="1" x14ac:dyDescent="0.2">
      <c r="A8885" s="1351" t="s">
        <v>13667</v>
      </c>
      <c r="B8885" s="1244" t="s">
        <v>1266</v>
      </c>
      <c r="C8885" s="1244" t="s">
        <v>1267</v>
      </c>
      <c r="D8885" s="1352">
        <v>7472.85</v>
      </c>
    </row>
    <row r="8886" spans="1:4" s="977" customFormat="1" ht="18" customHeight="1" x14ac:dyDescent="0.2">
      <c r="A8886" s="1351" t="s">
        <v>13668</v>
      </c>
      <c r="B8886" s="1244" t="s">
        <v>2436</v>
      </c>
      <c r="C8886" s="1244" t="s">
        <v>2437</v>
      </c>
      <c r="D8886" s="1352">
        <v>1576.65</v>
      </c>
    </row>
    <row r="8887" spans="1:4" s="977" customFormat="1" ht="18" customHeight="1" x14ac:dyDescent="0.2">
      <c r="A8887" s="1351" t="s">
        <v>13669</v>
      </c>
      <c r="B8887" s="1244" t="s">
        <v>2042</v>
      </c>
      <c r="C8887" s="1244" t="s">
        <v>2043</v>
      </c>
      <c r="D8887" s="1352">
        <v>530.20000000000005</v>
      </c>
    </row>
    <row r="8888" spans="1:4" s="977" customFormat="1" ht="18" customHeight="1" x14ac:dyDescent="0.2">
      <c r="A8888" s="1351" t="s">
        <v>13670</v>
      </c>
      <c r="B8888" s="1244" t="s">
        <v>13671</v>
      </c>
      <c r="C8888" s="1244" t="s">
        <v>13672</v>
      </c>
      <c r="D8888" s="1352">
        <v>2742.75</v>
      </c>
    </row>
    <row r="8889" spans="1:4" s="977" customFormat="1" ht="18" customHeight="1" x14ac:dyDescent="0.2">
      <c r="A8889" s="1351" t="s">
        <v>13673</v>
      </c>
      <c r="B8889" s="1244" t="s">
        <v>1683</v>
      </c>
      <c r="C8889" s="1245"/>
      <c r="D8889" s="1352">
        <v>1092.5</v>
      </c>
    </row>
    <row r="8890" spans="1:4" s="977" customFormat="1" ht="18" customHeight="1" x14ac:dyDescent="0.2">
      <c r="A8890" s="1351" t="s">
        <v>13674</v>
      </c>
      <c r="B8890" s="1244" t="s">
        <v>2544</v>
      </c>
      <c r="C8890" s="1244" t="s">
        <v>13675</v>
      </c>
      <c r="D8890" s="1352">
        <v>375449.67</v>
      </c>
    </row>
    <row r="8891" spans="1:4" s="977" customFormat="1" ht="18" customHeight="1" x14ac:dyDescent="0.2">
      <c r="A8891" s="1351" t="s">
        <v>13676</v>
      </c>
      <c r="B8891" s="1244" t="s">
        <v>4954</v>
      </c>
      <c r="C8891" s="1244" t="s">
        <v>4955</v>
      </c>
      <c r="D8891" s="1352">
        <v>356.5</v>
      </c>
    </row>
    <row r="8892" spans="1:4" s="977" customFormat="1" ht="18" customHeight="1" x14ac:dyDescent="0.2">
      <c r="A8892" s="1351" t="s">
        <v>13677</v>
      </c>
      <c r="B8892" s="1244" t="s">
        <v>3501</v>
      </c>
      <c r="C8892" s="1244" t="s">
        <v>3502</v>
      </c>
      <c r="D8892" s="1352">
        <v>1</v>
      </c>
    </row>
    <row r="8893" spans="1:4" s="977" customFormat="1" ht="18" customHeight="1" x14ac:dyDescent="0.2">
      <c r="A8893" s="1351" t="s">
        <v>13678</v>
      </c>
      <c r="B8893" s="1244" t="s">
        <v>1266</v>
      </c>
      <c r="C8893" s="1244" t="s">
        <v>1267</v>
      </c>
      <c r="D8893" s="1352">
        <v>6971.94</v>
      </c>
    </row>
    <row r="8894" spans="1:4" s="977" customFormat="1" ht="18" customHeight="1" x14ac:dyDescent="0.2">
      <c r="A8894" s="1351" t="s">
        <v>13679</v>
      </c>
      <c r="B8894" s="1244" t="s">
        <v>13680</v>
      </c>
      <c r="C8894" s="1244" t="s">
        <v>13681</v>
      </c>
      <c r="D8894" s="1352">
        <v>1437.5</v>
      </c>
    </row>
    <row r="8895" spans="1:4" s="977" customFormat="1" ht="18" customHeight="1" x14ac:dyDescent="0.2">
      <c r="A8895" s="1351" t="s">
        <v>13682</v>
      </c>
      <c r="B8895" s="1244" t="s">
        <v>11711</v>
      </c>
      <c r="C8895" s="1244" t="s">
        <v>11712</v>
      </c>
      <c r="D8895" s="1352">
        <v>1653.24</v>
      </c>
    </row>
    <row r="8896" spans="1:4" s="977" customFormat="1" ht="18" customHeight="1" x14ac:dyDescent="0.2">
      <c r="A8896" s="1351" t="s">
        <v>13683</v>
      </c>
      <c r="B8896" s="1244" t="s">
        <v>2544</v>
      </c>
      <c r="C8896" s="1244" t="s">
        <v>13675</v>
      </c>
      <c r="D8896" s="1352">
        <v>66199.429999999993</v>
      </c>
    </row>
    <row r="8897" spans="1:4" s="977" customFormat="1" ht="18" customHeight="1" x14ac:dyDescent="0.2">
      <c r="A8897" s="1351" t="s">
        <v>13684</v>
      </c>
      <c r="B8897" s="1244" t="s">
        <v>3501</v>
      </c>
      <c r="C8897" s="1245"/>
      <c r="D8897" s="1352">
        <v>1566.99</v>
      </c>
    </row>
    <row r="8898" spans="1:4" s="977" customFormat="1" ht="18" customHeight="1" x14ac:dyDescent="0.2">
      <c r="A8898" s="1351" t="s">
        <v>13685</v>
      </c>
      <c r="B8898" s="1244" t="s">
        <v>2544</v>
      </c>
      <c r="C8898" s="1244" t="s">
        <v>2545</v>
      </c>
      <c r="D8898" s="1352">
        <v>66199.429999999993</v>
      </c>
    </row>
    <row r="8899" spans="1:4" s="977" customFormat="1" ht="18" customHeight="1" x14ac:dyDescent="0.2">
      <c r="A8899" s="1351" t="s">
        <v>13686</v>
      </c>
      <c r="B8899" s="1244" t="s">
        <v>4954</v>
      </c>
      <c r="C8899" s="1244" t="s">
        <v>4955</v>
      </c>
      <c r="D8899" s="1352">
        <v>356.5</v>
      </c>
    </row>
    <row r="8900" spans="1:4" s="977" customFormat="1" ht="18" customHeight="1" x14ac:dyDescent="0.2">
      <c r="A8900" s="1351" t="s">
        <v>13687</v>
      </c>
      <c r="B8900" s="1244" t="s">
        <v>1397</v>
      </c>
      <c r="C8900" s="1244" t="s">
        <v>1398</v>
      </c>
      <c r="D8900" s="1352">
        <v>747</v>
      </c>
    </row>
    <row r="8901" spans="1:4" s="977" customFormat="1" ht="18" customHeight="1" x14ac:dyDescent="0.2">
      <c r="A8901" s="1351" t="s">
        <v>13688</v>
      </c>
      <c r="B8901" s="1244" t="s">
        <v>2439</v>
      </c>
      <c r="C8901" s="1244" t="s">
        <v>2440</v>
      </c>
      <c r="D8901" s="1352">
        <v>2064.8200000000002</v>
      </c>
    </row>
    <row r="8902" spans="1:4" s="977" customFormat="1" ht="18" customHeight="1" x14ac:dyDescent="0.2">
      <c r="A8902" s="1351" t="s">
        <v>13689</v>
      </c>
      <c r="B8902" s="1244" t="s">
        <v>4667</v>
      </c>
      <c r="C8902" s="1244" t="s">
        <v>4668</v>
      </c>
      <c r="D8902" s="1352">
        <v>621</v>
      </c>
    </row>
    <row r="8903" spans="1:4" s="977" customFormat="1" ht="18" customHeight="1" x14ac:dyDescent="0.2">
      <c r="A8903" s="1351" t="s">
        <v>13690</v>
      </c>
      <c r="B8903" s="1244" t="s">
        <v>1397</v>
      </c>
      <c r="C8903" s="1244" t="s">
        <v>1398</v>
      </c>
      <c r="D8903" s="1352">
        <v>747</v>
      </c>
    </row>
    <row r="8904" spans="1:4" s="977" customFormat="1" ht="18" customHeight="1" x14ac:dyDescent="0.2">
      <c r="A8904" s="1351" t="s">
        <v>13691</v>
      </c>
      <c r="B8904" s="1244" t="s">
        <v>8184</v>
      </c>
      <c r="C8904" s="1244" t="s">
        <v>8185</v>
      </c>
      <c r="D8904" s="1352">
        <v>8136.1</v>
      </c>
    </row>
    <row r="8905" spans="1:4" s="977" customFormat="1" ht="18" customHeight="1" x14ac:dyDescent="0.2">
      <c r="A8905" s="1351" t="s">
        <v>13692</v>
      </c>
      <c r="B8905" s="1244" t="s">
        <v>13693</v>
      </c>
      <c r="C8905" s="1244" t="s">
        <v>13694</v>
      </c>
      <c r="D8905" s="1352">
        <v>2357.5</v>
      </c>
    </row>
    <row r="8906" spans="1:4" s="977" customFormat="1" ht="18" customHeight="1" x14ac:dyDescent="0.2">
      <c r="A8906" s="1351" t="s">
        <v>13695</v>
      </c>
      <c r="B8906" s="1244" t="s">
        <v>2463</v>
      </c>
      <c r="C8906" s="1244" t="s">
        <v>2464</v>
      </c>
      <c r="D8906" s="1352">
        <v>3607.78</v>
      </c>
    </row>
    <row r="8907" spans="1:4" s="977" customFormat="1" ht="18" customHeight="1" x14ac:dyDescent="0.2">
      <c r="A8907" s="1351" t="s">
        <v>13696</v>
      </c>
      <c r="B8907" s="1244" t="s">
        <v>2436</v>
      </c>
      <c r="C8907" s="1244" t="s">
        <v>2437</v>
      </c>
      <c r="D8907" s="1352">
        <v>1576.65</v>
      </c>
    </row>
    <row r="8908" spans="1:4" s="977" customFormat="1" ht="18" customHeight="1" x14ac:dyDescent="0.2">
      <c r="A8908" s="1351" t="s">
        <v>13697</v>
      </c>
      <c r="B8908" s="1244" t="s">
        <v>1360</v>
      </c>
      <c r="C8908" s="1244" t="s">
        <v>1361</v>
      </c>
      <c r="D8908" s="1352">
        <v>1</v>
      </c>
    </row>
    <row r="8909" spans="1:4" s="977" customFormat="1" ht="18" customHeight="1" x14ac:dyDescent="0.2">
      <c r="A8909" s="1351" t="s">
        <v>13698</v>
      </c>
      <c r="B8909" s="1244" t="s">
        <v>2436</v>
      </c>
      <c r="C8909" s="1244" t="s">
        <v>2437</v>
      </c>
      <c r="D8909" s="1352">
        <v>1576.65</v>
      </c>
    </row>
    <row r="8910" spans="1:4" s="977" customFormat="1" ht="18" customHeight="1" x14ac:dyDescent="0.2">
      <c r="A8910" s="1351" t="s">
        <v>13699</v>
      </c>
      <c r="B8910" s="1244" t="s">
        <v>2463</v>
      </c>
      <c r="C8910" s="1244" t="s">
        <v>2464</v>
      </c>
      <c r="D8910" s="1352">
        <v>1298.3499999999999</v>
      </c>
    </row>
    <row r="8911" spans="1:4" s="977" customFormat="1" ht="18" customHeight="1" x14ac:dyDescent="0.2">
      <c r="A8911" s="1351" t="s">
        <v>13700</v>
      </c>
      <c r="B8911" s="1244" t="s">
        <v>2436</v>
      </c>
      <c r="C8911" s="1244" t="s">
        <v>2437</v>
      </c>
      <c r="D8911" s="1352">
        <v>1576.65</v>
      </c>
    </row>
    <row r="8912" spans="1:4" s="977" customFormat="1" ht="18" customHeight="1" x14ac:dyDescent="0.2">
      <c r="A8912" s="1351" t="s">
        <v>13701</v>
      </c>
      <c r="B8912" s="1244" t="s">
        <v>2436</v>
      </c>
      <c r="C8912" s="1244" t="s">
        <v>2437</v>
      </c>
      <c r="D8912" s="1352">
        <v>1576.65</v>
      </c>
    </row>
    <row r="8913" spans="1:4" s="977" customFormat="1" ht="18" customHeight="1" x14ac:dyDescent="0.2">
      <c r="A8913" s="1351" t="s">
        <v>13702</v>
      </c>
      <c r="B8913" s="1244" t="s">
        <v>13703</v>
      </c>
      <c r="C8913" s="1244" t="s">
        <v>13704</v>
      </c>
      <c r="D8913" s="1352">
        <v>1024.8900000000001</v>
      </c>
    </row>
    <row r="8914" spans="1:4" s="977" customFormat="1" ht="18" customHeight="1" x14ac:dyDescent="0.2">
      <c r="A8914" s="1351" t="s">
        <v>13705</v>
      </c>
      <c r="B8914" s="1244" t="s">
        <v>4920</v>
      </c>
      <c r="C8914" s="1244" t="s">
        <v>4921</v>
      </c>
      <c r="D8914" s="1352">
        <v>1</v>
      </c>
    </row>
    <row r="8915" spans="1:4" s="977" customFormat="1" ht="18" customHeight="1" x14ac:dyDescent="0.2">
      <c r="A8915" s="1351" t="s">
        <v>13706</v>
      </c>
      <c r="B8915" s="1244" t="s">
        <v>1266</v>
      </c>
      <c r="C8915" s="1244" t="s">
        <v>1267</v>
      </c>
      <c r="D8915" s="1352">
        <v>6971.94</v>
      </c>
    </row>
    <row r="8916" spans="1:4" s="977" customFormat="1" ht="18" customHeight="1" x14ac:dyDescent="0.2">
      <c r="A8916" s="1351" t="s">
        <v>13707</v>
      </c>
      <c r="B8916" s="1244" t="s">
        <v>1356</v>
      </c>
      <c r="C8916" s="1244" t="s">
        <v>1357</v>
      </c>
      <c r="D8916" s="1352">
        <v>1</v>
      </c>
    </row>
    <row r="8917" spans="1:4" s="977" customFormat="1" ht="18" customHeight="1" x14ac:dyDescent="0.2">
      <c r="A8917" s="1351" t="s">
        <v>13708</v>
      </c>
      <c r="B8917" s="1244" t="s">
        <v>2436</v>
      </c>
      <c r="C8917" s="1244" t="s">
        <v>2437</v>
      </c>
      <c r="D8917" s="1352">
        <v>1576.65</v>
      </c>
    </row>
    <row r="8918" spans="1:4" s="977" customFormat="1" ht="18" customHeight="1" x14ac:dyDescent="0.2">
      <c r="A8918" s="1351" t="s">
        <v>13709</v>
      </c>
      <c r="B8918" s="1244" t="s">
        <v>2544</v>
      </c>
      <c r="C8918" s="1244" t="s">
        <v>2545</v>
      </c>
      <c r="D8918" s="1352">
        <v>66199.429999999993</v>
      </c>
    </row>
    <row r="8919" spans="1:4" s="977" customFormat="1" ht="18" customHeight="1" x14ac:dyDescent="0.2">
      <c r="A8919" s="1351" t="s">
        <v>13710</v>
      </c>
      <c r="B8919" s="1244" t="s">
        <v>13711</v>
      </c>
      <c r="C8919" s="1244" t="s">
        <v>13712</v>
      </c>
      <c r="D8919" s="1352">
        <v>1</v>
      </c>
    </row>
    <row r="8920" spans="1:4" s="977" customFormat="1" ht="18" customHeight="1" x14ac:dyDescent="0.2">
      <c r="A8920" s="1351" t="s">
        <v>13713</v>
      </c>
      <c r="B8920" s="1244" t="s">
        <v>13711</v>
      </c>
      <c r="C8920" s="1244" t="s">
        <v>13712</v>
      </c>
      <c r="D8920" s="1352">
        <v>1</v>
      </c>
    </row>
    <row r="8921" spans="1:4" s="977" customFormat="1" ht="18" customHeight="1" x14ac:dyDescent="0.2">
      <c r="A8921" s="1351" t="s">
        <v>13714</v>
      </c>
      <c r="B8921" s="1244" t="s">
        <v>13715</v>
      </c>
      <c r="C8921" s="1244" t="s">
        <v>13716</v>
      </c>
      <c r="D8921" s="1352">
        <v>9944.85</v>
      </c>
    </row>
    <row r="8922" spans="1:4" s="977" customFormat="1" ht="18" customHeight="1" x14ac:dyDescent="0.2">
      <c r="A8922" s="1351" t="s">
        <v>13717</v>
      </c>
      <c r="B8922" s="1244" t="s">
        <v>13715</v>
      </c>
      <c r="C8922" s="1244" t="s">
        <v>13716</v>
      </c>
      <c r="D8922" s="1352">
        <v>9944.85</v>
      </c>
    </row>
    <row r="8923" spans="1:4" s="977" customFormat="1" ht="18" customHeight="1" x14ac:dyDescent="0.2">
      <c r="A8923" s="1351" t="s">
        <v>13718</v>
      </c>
      <c r="B8923" s="1244" t="s">
        <v>4667</v>
      </c>
      <c r="C8923" s="1244" t="s">
        <v>4668</v>
      </c>
      <c r="D8923" s="1352">
        <v>517.5</v>
      </c>
    </row>
    <row r="8924" spans="1:4" s="977" customFormat="1" ht="18" customHeight="1" x14ac:dyDescent="0.2">
      <c r="A8924" s="1351" t="s">
        <v>13719</v>
      </c>
      <c r="B8924" s="1244" t="s">
        <v>13715</v>
      </c>
      <c r="C8924" s="1244" t="s">
        <v>13716</v>
      </c>
      <c r="D8924" s="1352">
        <v>9944.85</v>
      </c>
    </row>
    <row r="8925" spans="1:4" s="977" customFormat="1" ht="18" customHeight="1" x14ac:dyDescent="0.2">
      <c r="A8925" s="1351" t="s">
        <v>13720</v>
      </c>
      <c r="B8925" s="1244" t="s">
        <v>13711</v>
      </c>
      <c r="C8925" s="1244" t="s">
        <v>13712</v>
      </c>
      <c r="D8925" s="1352">
        <v>1</v>
      </c>
    </row>
    <row r="8926" spans="1:4" s="977" customFormat="1" ht="18" customHeight="1" x14ac:dyDescent="0.2">
      <c r="A8926" s="1351" t="s">
        <v>13721</v>
      </c>
      <c r="B8926" s="1244" t="s">
        <v>13711</v>
      </c>
      <c r="C8926" s="1244" t="s">
        <v>13712</v>
      </c>
      <c r="D8926" s="1352">
        <v>1</v>
      </c>
    </row>
    <row r="8927" spans="1:4" s="977" customFormat="1" ht="18" customHeight="1" x14ac:dyDescent="0.2">
      <c r="A8927" s="1351" t="s">
        <v>13722</v>
      </c>
      <c r="B8927" s="1244" t="s">
        <v>13715</v>
      </c>
      <c r="C8927" s="1244" t="s">
        <v>13716</v>
      </c>
      <c r="D8927" s="1352">
        <v>9944.85</v>
      </c>
    </row>
    <row r="8928" spans="1:4" s="977" customFormat="1" ht="18" customHeight="1" x14ac:dyDescent="0.2">
      <c r="A8928" s="1351" t="s">
        <v>13723</v>
      </c>
      <c r="B8928" s="1244" t="s">
        <v>13715</v>
      </c>
      <c r="C8928" s="1244" t="s">
        <v>13716</v>
      </c>
      <c r="D8928" s="1352">
        <v>9944.85</v>
      </c>
    </row>
    <row r="8929" spans="1:4" s="977" customFormat="1" ht="18" customHeight="1" x14ac:dyDescent="0.2">
      <c r="A8929" s="1351" t="s">
        <v>13724</v>
      </c>
      <c r="B8929" s="1244" t="s">
        <v>13711</v>
      </c>
      <c r="C8929" s="1244" t="s">
        <v>13712</v>
      </c>
      <c r="D8929" s="1352">
        <v>1</v>
      </c>
    </row>
    <row r="8930" spans="1:4" s="977" customFormat="1" ht="18" customHeight="1" x14ac:dyDescent="0.2">
      <c r="A8930" s="1351" t="s">
        <v>13725</v>
      </c>
      <c r="B8930" s="1244" t="s">
        <v>13715</v>
      </c>
      <c r="C8930" s="1244" t="s">
        <v>13716</v>
      </c>
      <c r="D8930" s="1352">
        <v>9944.85</v>
      </c>
    </row>
    <row r="8931" spans="1:4" s="977" customFormat="1" ht="18" customHeight="1" x14ac:dyDescent="0.2">
      <c r="A8931" s="1351" t="s">
        <v>13726</v>
      </c>
      <c r="B8931" s="1244" t="s">
        <v>13711</v>
      </c>
      <c r="C8931" s="1244" t="s">
        <v>13712</v>
      </c>
      <c r="D8931" s="1352">
        <v>1</v>
      </c>
    </row>
    <row r="8932" spans="1:4" s="977" customFormat="1" ht="18" customHeight="1" x14ac:dyDescent="0.2">
      <c r="A8932" s="1351" t="s">
        <v>13727</v>
      </c>
      <c r="B8932" s="1244" t="s">
        <v>13711</v>
      </c>
      <c r="C8932" s="1244" t="s">
        <v>13712</v>
      </c>
      <c r="D8932" s="1352">
        <v>1</v>
      </c>
    </row>
    <row r="8933" spans="1:4" s="977" customFormat="1" ht="18" customHeight="1" x14ac:dyDescent="0.2">
      <c r="A8933" s="1351" t="s">
        <v>13728</v>
      </c>
      <c r="B8933" s="1244" t="s">
        <v>13715</v>
      </c>
      <c r="C8933" s="1244" t="s">
        <v>13716</v>
      </c>
      <c r="D8933" s="1352">
        <v>9944.85</v>
      </c>
    </row>
    <row r="8934" spans="1:4" s="977" customFormat="1" ht="18" customHeight="1" x14ac:dyDescent="0.2">
      <c r="A8934" s="1351" t="s">
        <v>13729</v>
      </c>
      <c r="B8934" s="1244" t="s">
        <v>13711</v>
      </c>
      <c r="C8934" s="1244" t="s">
        <v>13712</v>
      </c>
      <c r="D8934" s="1352">
        <v>1</v>
      </c>
    </row>
    <row r="8935" spans="1:4" s="977" customFormat="1" ht="18" customHeight="1" x14ac:dyDescent="0.2">
      <c r="A8935" s="1351" t="s">
        <v>13730</v>
      </c>
      <c r="B8935" s="1244" t="s">
        <v>13711</v>
      </c>
      <c r="C8935" s="1244" t="s">
        <v>13712</v>
      </c>
      <c r="D8935" s="1352">
        <v>1</v>
      </c>
    </row>
    <row r="8936" spans="1:4" s="977" customFormat="1" ht="18" customHeight="1" x14ac:dyDescent="0.2">
      <c r="A8936" s="1351" t="s">
        <v>13731</v>
      </c>
      <c r="B8936" s="1244" t="s">
        <v>13715</v>
      </c>
      <c r="C8936" s="1244" t="s">
        <v>13716</v>
      </c>
      <c r="D8936" s="1352">
        <v>9944.85</v>
      </c>
    </row>
    <row r="8937" spans="1:4" s="977" customFormat="1" ht="18" customHeight="1" x14ac:dyDescent="0.2">
      <c r="A8937" s="1351" t="s">
        <v>13732</v>
      </c>
      <c r="B8937" s="1244" t="s">
        <v>13715</v>
      </c>
      <c r="C8937" s="1244" t="s">
        <v>13716</v>
      </c>
      <c r="D8937" s="1352">
        <v>9944.85</v>
      </c>
    </row>
    <row r="8938" spans="1:4" s="977" customFormat="1" ht="18" customHeight="1" x14ac:dyDescent="0.2">
      <c r="A8938" s="1351" t="s">
        <v>13733</v>
      </c>
      <c r="B8938" s="1244" t="s">
        <v>13715</v>
      </c>
      <c r="C8938" s="1244" t="s">
        <v>13716</v>
      </c>
      <c r="D8938" s="1352">
        <v>9944.85</v>
      </c>
    </row>
    <row r="8939" spans="1:4" s="977" customFormat="1" ht="18" customHeight="1" x14ac:dyDescent="0.2">
      <c r="A8939" s="1351" t="s">
        <v>13734</v>
      </c>
      <c r="B8939" s="1244" t="s">
        <v>13715</v>
      </c>
      <c r="C8939" s="1244" t="s">
        <v>13716</v>
      </c>
      <c r="D8939" s="1352">
        <v>9944.85</v>
      </c>
    </row>
    <row r="8940" spans="1:4" s="977" customFormat="1" ht="18" customHeight="1" x14ac:dyDescent="0.2">
      <c r="A8940" s="1351" t="s">
        <v>13735</v>
      </c>
      <c r="B8940" s="1244" t="s">
        <v>13715</v>
      </c>
      <c r="C8940" s="1244" t="s">
        <v>13716</v>
      </c>
      <c r="D8940" s="1352">
        <v>9944.85</v>
      </c>
    </row>
    <row r="8941" spans="1:4" s="977" customFormat="1" ht="18" customHeight="1" x14ac:dyDescent="0.2">
      <c r="A8941" s="1351" t="s">
        <v>13736</v>
      </c>
      <c r="B8941" s="1244" t="s">
        <v>13715</v>
      </c>
      <c r="C8941" s="1244" t="s">
        <v>13716</v>
      </c>
      <c r="D8941" s="1352">
        <v>9944.85</v>
      </c>
    </row>
    <row r="8942" spans="1:4" s="977" customFormat="1" ht="18" customHeight="1" x14ac:dyDescent="0.2">
      <c r="A8942" s="1351" t="s">
        <v>13737</v>
      </c>
      <c r="B8942" s="1244" t="s">
        <v>13715</v>
      </c>
      <c r="C8942" s="1244" t="s">
        <v>13716</v>
      </c>
      <c r="D8942" s="1352">
        <v>9944.85</v>
      </c>
    </row>
    <row r="8943" spans="1:4" s="977" customFormat="1" ht="18" customHeight="1" x14ac:dyDescent="0.2">
      <c r="A8943" s="1351" t="s">
        <v>13738</v>
      </c>
      <c r="B8943" s="1244" t="s">
        <v>13715</v>
      </c>
      <c r="C8943" s="1244" t="s">
        <v>13716</v>
      </c>
      <c r="D8943" s="1352">
        <v>9944.85</v>
      </c>
    </row>
    <row r="8944" spans="1:4" s="977" customFormat="1" ht="18" customHeight="1" x14ac:dyDescent="0.2">
      <c r="A8944" s="1351" t="s">
        <v>13739</v>
      </c>
      <c r="B8944" s="1244" t="s">
        <v>13715</v>
      </c>
      <c r="C8944" s="1244" t="s">
        <v>13716</v>
      </c>
      <c r="D8944" s="1352">
        <v>9944.85</v>
      </c>
    </row>
    <row r="8945" spans="1:4" s="977" customFormat="1" ht="18" customHeight="1" x14ac:dyDescent="0.2">
      <c r="A8945" s="1351" t="s">
        <v>13740</v>
      </c>
      <c r="B8945" s="1244" t="s">
        <v>13715</v>
      </c>
      <c r="C8945" s="1244" t="s">
        <v>13716</v>
      </c>
      <c r="D8945" s="1352">
        <v>9944.85</v>
      </c>
    </row>
    <row r="8946" spans="1:4" s="977" customFormat="1" ht="18" customHeight="1" x14ac:dyDescent="0.2">
      <c r="A8946" s="1351" t="s">
        <v>13741</v>
      </c>
      <c r="B8946" s="1244" t="s">
        <v>13715</v>
      </c>
      <c r="C8946" s="1244" t="s">
        <v>13716</v>
      </c>
      <c r="D8946" s="1352">
        <v>9944.85</v>
      </c>
    </row>
    <row r="8947" spans="1:4" s="977" customFormat="1" ht="18" customHeight="1" x14ac:dyDescent="0.2">
      <c r="A8947" s="1351" t="s">
        <v>13742</v>
      </c>
      <c r="B8947" s="1244" t="s">
        <v>13711</v>
      </c>
      <c r="C8947" s="1244" t="s">
        <v>13712</v>
      </c>
      <c r="D8947" s="1352">
        <v>1</v>
      </c>
    </row>
    <row r="8948" spans="1:4" s="977" customFormat="1" ht="18" customHeight="1" x14ac:dyDescent="0.2">
      <c r="A8948" s="1351" t="s">
        <v>13743</v>
      </c>
      <c r="B8948" s="1244" t="s">
        <v>13711</v>
      </c>
      <c r="C8948" s="1244" t="s">
        <v>13712</v>
      </c>
      <c r="D8948" s="1352">
        <v>1</v>
      </c>
    </row>
    <row r="8949" spans="1:4" s="977" customFormat="1" ht="18" customHeight="1" x14ac:dyDescent="0.2">
      <c r="A8949" s="1351" t="s">
        <v>13744</v>
      </c>
      <c r="B8949" s="1244" t="s">
        <v>13711</v>
      </c>
      <c r="C8949" s="1244" t="s">
        <v>13712</v>
      </c>
      <c r="D8949" s="1352">
        <v>1</v>
      </c>
    </row>
    <row r="8950" spans="1:4" s="977" customFormat="1" ht="18" customHeight="1" x14ac:dyDescent="0.2">
      <c r="A8950" s="1351" t="s">
        <v>13745</v>
      </c>
      <c r="B8950" s="1244" t="s">
        <v>13711</v>
      </c>
      <c r="C8950" s="1244" t="s">
        <v>13712</v>
      </c>
      <c r="D8950" s="1352">
        <v>1</v>
      </c>
    </row>
    <row r="8951" spans="1:4" s="977" customFormat="1" ht="18" customHeight="1" x14ac:dyDescent="0.2">
      <c r="A8951" s="1351" t="s">
        <v>13746</v>
      </c>
      <c r="B8951" s="1244" t="s">
        <v>13711</v>
      </c>
      <c r="C8951" s="1244" t="s">
        <v>13712</v>
      </c>
      <c r="D8951" s="1352">
        <v>1</v>
      </c>
    </row>
    <row r="8952" spans="1:4" s="977" customFormat="1" ht="18" customHeight="1" x14ac:dyDescent="0.2">
      <c r="A8952" s="1351" t="s">
        <v>13747</v>
      </c>
      <c r="B8952" s="1244" t="s">
        <v>13748</v>
      </c>
      <c r="C8952" s="1244" t="s">
        <v>13749</v>
      </c>
      <c r="D8952" s="1352">
        <v>13719.89</v>
      </c>
    </row>
    <row r="8953" spans="1:4" s="977" customFormat="1" ht="18" customHeight="1" x14ac:dyDescent="0.2">
      <c r="A8953" s="1351" t="s">
        <v>13750</v>
      </c>
      <c r="B8953" s="1244" t="s">
        <v>13711</v>
      </c>
      <c r="C8953" s="1244" t="s">
        <v>13712</v>
      </c>
      <c r="D8953" s="1352">
        <v>1</v>
      </c>
    </row>
    <row r="8954" spans="1:4" s="977" customFormat="1" ht="18" customHeight="1" x14ac:dyDescent="0.2">
      <c r="A8954" s="1351" t="s">
        <v>13751</v>
      </c>
      <c r="B8954" s="1244" t="s">
        <v>13711</v>
      </c>
      <c r="C8954" s="1244" t="s">
        <v>13712</v>
      </c>
      <c r="D8954" s="1352">
        <v>1</v>
      </c>
    </row>
    <row r="8955" spans="1:4" s="977" customFormat="1" ht="18" customHeight="1" x14ac:dyDescent="0.2">
      <c r="A8955" s="1351" t="s">
        <v>13752</v>
      </c>
      <c r="B8955" s="1244" t="s">
        <v>13711</v>
      </c>
      <c r="C8955" s="1244" t="s">
        <v>13712</v>
      </c>
      <c r="D8955" s="1352">
        <v>1</v>
      </c>
    </row>
    <row r="8956" spans="1:4" s="977" customFormat="1" ht="18" customHeight="1" x14ac:dyDescent="0.2">
      <c r="A8956" s="1351" t="s">
        <v>13753</v>
      </c>
      <c r="B8956" s="1244" t="s">
        <v>13711</v>
      </c>
      <c r="C8956" s="1244" t="s">
        <v>13712</v>
      </c>
      <c r="D8956" s="1352">
        <v>1</v>
      </c>
    </row>
    <row r="8957" spans="1:4" s="977" customFormat="1" ht="18" customHeight="1" x14ac:dyDescent="0.2">
      <c r="A8957" s="1351" t="s">
        <v>13754</v>
      </c>
      <c r="B8957" s="1244" t="s">
        <v>13711</v>
      </c>
      <c r="C8957" s="1244" t="s">
        <v>13712</v>
      </c>
      <c r="D8957" s="1352">
        <v>1</v>
      </c>
    </row>
    <row r="8958" spans="1:4" s="977" customFormat="1" ht="18" customHeight="1" x14ac:dyDescent="0.2">
      <c r="A8958" s="1351" t="s">
        <v>13755</v>
      </c>
      <c r="B8958" s="1244" t="s">
        <v>13711</v>
      </c>
      <c r="C8958" s="1244" t="s">
        <v>13712</v>
      </c>
      <c r="D8958" s="1352">
        <v>1</v>
      </c>
    </row>
    <row r="8959" spans="1:4" s="977" customFormat="1" ht="18" customHeight="1" x14ac:dyDescent="0.2">
      <c r="A8959" s="1351" t="s">
        <v>13756</v>
      </c>
      <c r="B8959" s="1244" t="s">
        <v>13711</v>
      </c>
      <c r="C8959" s="1244" t="s">
        <v>13712</v>
      </c>
      <c r="D8959" s="1352">
        <v>1</v>
      </c>
    </row>
    <row r="8960" spans="1:4" s="977" customFormat="1" ht="18" customHeight="1" x14ac:dyDescent="0.2">
      <c r="A8960" s="1351" t="s">
        <v>13757</v>
      </c>
      <c r="B8960" s="1244" t="s">
        <v>13711</v>
      </c>
      <c r="C8960" s="1244" t="s">
        <v>13712</v>
      </c>
      <c r="D8960" s="1352">
        <v>1</v>
      </c>
    </row>
    <row r="8961" spans="1:4" s="977" customFormat="1" ht="18" customHeight="1" x14ac:dyDescent="0.2">
      <c r="A8961" s="1351" t="s">
        <v>13758</v>
      </c>
      <c r="B8961" s="1244" t="s">
        <v>13711</v>
      </c>
      <c r="C8961" s="1244" t="s">
        <v>13712</v>
      </c>
      <c r="D8961" s="1352">
        <v>1</v>
      </c>
    </row>
    <row r="8962" spans="1:4" s="977" customFormat="1" ht="18" customHeight="1" x14ac:dyDescent="0.2">
      <c r="A8962" s="1351" t="s">
        <v>13759</v>
      </c>
      <c r="B8962" s="1244" t="s">
        <v>2873</v>
      </c>
      <c r="C8962" s="1244" t="s">
        <v>2874</v>
      </c>
      <c r="D8962" s="1352">
        <v>1840</v>
      </c>
    </row>
    <row r="8963" spans="1:4" s="977" customFormat="1" ht="18" customHeight="1" x14ac:dyDescent="0.2">
      <c r="A8963" s="1351" t="s">
        <v>13760</v>
      </c>
      <c r="B8963" s="1244" t="s">
        <v>13711</v>
      </c>
      <c r="C8963" s="1244" t="s">
        <v>13712</v>
      </c>
      <c r="D8963" s="1352">
        <v>1</v>
      </c>
    </row>
    <row r="8964" spans="1:4" s="977" customFormat="1" ht="18" customHeight="1" x14ac:dyDescent="0.2">
      <c r="A8964" s="1351" t="s">
        <v>13761</v>
      </c>
      <c r="B8964" s="1244" t="s">
        <v>13711</v>
      </c>
      <c r="C8964" s="1244" t="s">
        <v>13712</v>
      </c>
      <c r="D8964" s="1352">
        <v>1</v>
      </c>
    </row>
    <row r="8965" spans="1:4" s="977" customFormat="1" ht="18" customHeight="1" x14ac:dyDescent="0.2">
      <c r="A8965" s="1351" t="s">
        <v>13762</v>
      </c>
      <c r="B8965" s="1244" t="s">
        <v>13715</v>
      </c>
      <c r="C8965" s="1244" t="s">
        <v>13716</v>
      </c>
      <c r="D8965" s="1352">
        <v>9944.85</v>
      </c>
    </row>
    <row r="8966" spans="1:4" s="977" customFormat="1" ht="18" customHeight="1" x14ac:dyDescent="0.2">
      <c r="A8966" s="1351" t="s">
        <v>13763</v>
      </c>
      <c r="B8966" s="1244" t="s">
        <v>13715</v>
      </c>
      <c r="C8966" s="1244" t="s">
        <v>13716</v>
      </c>
      <c r="D8966" s="1352">
        <v>9944.85</v>
      </c>
    </row>
    <row r="8967" spans="1:4" s="977" customFormat="1" ht="18" customHeight="1" x14ac:dyDescent="0.2">
      <c r="A8967" s="1351" t="s">
        <v>13764</v>
      </c>
      <c r="B8967" s="1244" t="s">
        <v>13715</v>
      </c>
      <c r="C8967" s="1244" t="s">
        <v>13716</v>
      </c>
      <c r="D8967" s="1352">
        <v>9944.85</v>
      </c>
    </row>
    <row r="8968" spans="1:4" s="977" customFormat="1" ht="18" customHeight="1" x14ac:dyDescent="0.2">
      <c r="A8968" s="1351" t="s">
        <v>13765</v>
      </c>
      <c r="B8968" s="1244" t="s">
        <v>13715</v>
      </c>
      <c r="C8968" s="1244" t="s">
        <v>13716</v>
      </c>
      <c r="D8968" s="1352">
        <v>9944.85</v>
      </c>
    </row>
    <row r="8969" spans="1:4" s="977" customFormat="1" ht="18" customHeight="1" x14ac:dyDescent="0.2">
      <c r="A8969" s="1351" t="s">
        <v>13766</v>
      </c>
      <c r="B8969" s="1244" t="s">
        <v>13715</v>
      </c>
      <c r="C8969" s="1244" t="s">
        <v>13716</v>
      </c>
      <c r="D8969" s="1352">
        <v>9944.85</v>
      </c>
    </row>
    <row r="8970" spans="1:4" s="977" customFormat="1" ht="18" customHeight="1" x14ac:dyDescent="0.2">
      <c r="A8970" s="1351" t="s">
        <v>13767</v>
      </c>
      <c r="B8970" s="1244" t="s">
        <v>13715</v>
      </c>
      <c r="C8970" s="1244" t="s">
        <v>13716</v>
      </c>
      <c r="D8970" s="1352">
        <v>9944.85</v>
      </c>
    </row>
    <row r="8971" spans="1:4" s="977" customFormat="1" ht="18" customHeight="1" x14ac:dyDescent="0.2">
      <c r="A8971" s="1351" t="s">
        <v>13768</v>
      </c>
      <c r="B8971" s="1244" t="s">
        <v>13769</v>
      </c>
      <c r="C8971" s="1244" t="s">
        <v>13770</v>
      </c>
      <c r="D8971" s="1352">
        <v>1173</v>
      </c>
    </row>
    <row r="8972" spans="1:4" s="977" customFormat="1" ht="18" customHeight="1" x14ac:dyDescent="0.2">
      <c r="A8972" s="1351" t="s">
        <v>13771</v>
      </c>
      <c r="B8972" s="1244" t="s">
        <v>13715</v>
      </c>
      <c r="C8972" s="1244" t="s">
        <v>13716</v>
      </c>
      <c r="D8972" s="1352">
        <v>9944.85</v>
      </c>
    </row>
    <row r="8973" spans="1:4" s="977" customFormat="1" ht="18" customHeight="1" x14ac:dyDescent="0.2">
      <c r="A8973" s="1351" t="s">
        <v>13772</v>
      </c>
      <c r="B8973" s="1244" t="s">
        <v>13715</v>
      </c>
      <c r="C8973" s="1244" t="s">
        <v>13716</v>
      </c>
      <c r="D8973" s="1352">
        <v>9944.85</v>
      </c>
    </row>
    <row r="8974" spans="1:4" s="977" customFormat="1" ht="18" customHeight="1" x14ac:dyDescent="0.2">
      <c r="A8974" s="1351" t="s">
        <v>13773</v>
      </c>
      <c r="B8974" s="1244" t="s">
        <v>13715</v>
      </c>
      <c r="C8974" s="1244" t="s">
        <v>13716</v>
      </c>
      <c r="D8974" s="1352">
        <v>9944.85</v>
      </c>
    </row>
    <row r="8975" spans="1:4" s="977" customFormat="1" ht="18" customHeight="1" x14ac:dyDescent="0.2">
      <c r="A8975" s="1351" t="s">
        <v>13774</v>
      </c>
      <c r="B8975" s="1244" t="s">
        <v>13775</v>
      </c>
      <c r="C8975" s="1244" t="s">
        <v>13776</v>
      </c>
      <c r="D8975" s="1352">
        <v>1495</v>
      </c>
    </row>
    <row r="8976" spans="1:4" s="977" customFormat="1" ht="18" customHeight="1" x14ac:dyDescent="0.2">
      <c r="A8976" s="1351" t="s">
        <v>13777</v>
      </c>
      <c r="B8976" s="1244" t="s">
        <v>2574</v>
      </c>
      <c r="C8976" s="1244" t="s">
        <v>2575</v>
      </c>
      <c r="D8976" s="1352">
        <v>1340.33</v>
      </c>
    </row>
    <row r="8977" spans="1:4" s="977" customFormat="1" ht="18" customHeight="1" x14ac:dyDescent="0.2">
      <c r="A8977" s="1351" t="s">
        <v>13778</v>
      </c>
      <c r="B8977" s="1244" t="s">
        <v>2574</v>
      </c>
      <c r="C8977" s="1244" t="s">
        <v>2575</v>
      </c>
      <c r="D8977" s="1352">
        <v>1340.33</v>
      </c>
    </row>
    <row r="8978" spans="1:4" s="977" customFormat="1" ht="18" customHeight="1" x14ac:dyDescent="0.2">
      <c r="A8978" s="1351" t="s">
        <v>13779</v>
      </c>
      <c r="B8978" s="1244" t="s">
        <v>2574</v>
      </c>
      <c r="C8978" s="1244" t="s">
        <v>2575</v>
      </c>
      <c r="D8978" s="1352">
        <v>1340.33</v>
      </c>
    </row>
    <row r="8979" spans="1:4" s="977" customFormat="1" ht="18" customHeight="1" x14ac:dyDescent="0.2">
      <c r="A8979" s="1351" t="s">
        <v>13782</v>
      </c>
      <c r="B8979" s="1244" t="s">
        <v>2574</v>
      </c>
      <c r="C8979" s="1244" t="s">
        <v>2575</v>
      </c>
      <c r="D8979" s="1352">
        <v>618.24</v>
      </c>
    </row>
    <row r="8980" spans="1:4" s="977" customFormat="1" ht="18" customHeight="1" x14ac:dyDescent="0.2">
      <c r="A8980" s="1351" t="s">
        <v>13783</v>
      </c>
      <c r="B8980" s="1244" t="s">
        <v>13784</v>
      </c>
      <c r="C8980" s="1244" t="s">
        <v>13785</v>
      </c>
      <c r="D8980" s="1352">
        <v>1598.5</v>
      </c>
    </row>
    <row r="8981" spans="1:4" s="977" customFormat="1" ht="18" customHeight="1" x14ac:dyDescent="0.2">
      <c r="A8981" s="1351" t="s">
        <v>13786</v>
      </c>
      <c r="B8981" s="1244" t="s">
        <v>2574</v>
      </c>
      <c r="C8981" s="1244" t="s">
        <v>2575</v>
      </c>
      <c r="D8981" s="1352">
        <v>618.24</v>
      </c>
    </row>
    <row r="8982" spans="1:4" s="977" customFormat="1" ht="18" customHeight="1" x14ac:dyDescent="0.2">
      <c r="A8982" s="1351" t="s">
        <v>13787</v>
      </c>
      <c r="B8982" s="1244" t="s">
        <v>2574</v>
      </c>
      <c r="C8982" s="1244" t="s">
        <v>2575</v>
      </c>
      <c r="D8982" s="1352">
        <v>1340.33</v>
      </c>
    </row>
    <row r="8983" spans="1:4" s="977" customFormat="1" ht="18" customHeight="1" x14ac:dyDescent="0.2">
      <c r="A8983" s="1351" t="s">
        <v>13788</v>
      </c>
      <c r="B8983" s="1244" t="s">
        <v>2574</v>
      </c>
      <c r="C8983" s="1244" t="s">
        <v>2575</v>
      </c>
      <c r="D8983" s="1352">
        <v>1340.33</v>
      </c>
    </row>
    <row r="8984" spans="1:4" s="977" customFormat="1" ht="18" customHeight="1" x14ac:dyDescent="0.2">
      <c r="A8984" s="1351" t="s">
        <v>13789</v>
      </c>
      <c r="B8984" s="1244" t="s">
        <v>2574</v>
      </c>
      <c r="C8984" s="1244" t="s">
        <v>2575</v>
      </c>
      <c r="D8984" s="1352">
        <v>1340.33</v>
      </c>
    </row>
    <row r="8985" spans="1:4" s="977" customFormat="1" ht="18" customHeight="1" x14ac:dyDescent="0.2">
      <c r="A8985" s="1351" t="s">
        <v>13790</v>
      </c>
      <c r="B8985" s="1244" t="s">
        <v>2574</v>
      </c>
      <c r="C8985" s="1244" t="s">
        <v>2575</v>
      </c>
      <c r="D8985" s="1352">
        <v>618.24</v>
      </c>
    </row>
    <row r="8986" spans="1:4" s="977" customFormat="1" ht="18" customHeight="1" x14ac:dyDescent="0.2">
      <c r="A8986" s="1351" t="s">
        <v>13791</v>
      </c>
      <c r="B8986" s="1244" t="s">
        <v>1050</v>
      </c>
      <c r="C8986" s="1244" t="s">
        <v>1051</v>
      </c>
      <c r="D8986" s="1352">
        <v>2760</v>
      </c>
    </row>
    <row r="8987" spans="1:4" s="977" customFormat="1" ht="18" customHeight="1" x14ac:dyDescent="0.2">
      <c r="A8987" s="1351" t="s">
        <v>13792</v>
      </c>
      <c r="B8987" s="1244" t="s">
        <v>1548</v>
      </c>
      <c r="C8987" s="1244" t="s">
        <v>1549</v>
      </c>
      <c r="D8987" s="1352">
        <v>1052.25</v>
      </c>
    </row>
    <row r="8988" spans="1:4" s="977" customFormat="1" ht="18" customHeight="1" x14ac:dyDescent="0.2">
      <c r="A8988" s="1351" t="s">
        <v>13793</v>
      </c>
      <c r="B8988" s="1244" t="s">
        <v>13794</v>
      </c>
      <c r="C8988" s="1244" t="s">
        <v>13795</v>
      </c>
      <c r="D8988" s="1352">
        <v>828</v>
      </c>
    </row>
    <row r="8989" spans="1:4" s="977" customFormat="1" ht="18" customHeight="1" x14ac:dyDescent="0.2">
      <c r="A8989" s="1351" t="s">
        <v>13796</v>
      </c>
      <c r="B8989" s="1244" t="s">
        <v>2574</v>
      </c>
      <c r="C8989" s="1244" t="s">
        <v>2575</v>
      </c>
      <c r="D8989" s="1352">
        <v>618.24</v>
      </c>
    </row>
    <row r="8990" spans="1:4" s="977" customFormat="1" ht="18" customHeight="1" x14ac:dyDescent="0.2">
      <c r="A8990" s="1351" t="s">
        <v>13797</v>
      </c>
      <c r="B8990" s="1244" t="s">
        <v>13784</v>
      </c>
      <c r="C8990" s="1244" t="s">
        <v>13785</v>
      </c>
      <c r="D8990" s="1352">
        <v>1598.58</v>
      </c>
    </row>
    <row r="8991" spans="1:4" s="977" customFormat="1" ht="18" customHeight="1" x14ac:dyDescent="0.2">
      <c r="A8991" s="1351" t="s">
        <v>13798</v>
      </c>
      <c r="B8991" s="1244" t="s">
        <v>2574</v>
      </c>
      <c r="C8991" s="1244" t="s">
        <v>2575</v>
      </c>
      <c r="D8991" s="1352">
        <v>618.24</v>
      </c>
    </row>
    <row r="8992" spans="1:4" s="977" customFormat="1" ht="18" customHeight="1" x14ac:dyDescent="0.2">
      <c r="A8992" s="1351" t="s">
        <v>13799</v>
      </c>
      <c r="B8992" s="1244" t="s">
        <v>2574</v>
      </c>
      <c r="C8992" s="1244" t="s">
        <v>2575</v>
      </c>
      <c r="D8992" s="1352">
        <v>1340.33</v>
      </c>
    </row>
    <row r="8993" spans="1:4" s="977" customFormat="1" ht="18" customHeight="1" x14ac:dyDescent="0.2">
      <c r="A8993" s="1351" t="s">
        <v>13800</v>
      </c>
      <c r="B8993" s="1244" t="s">
        <v>2574</v>
      </c>
      <c r="C8993" s="1244" t="s">
        <v>2575</v>
      </c>
      <c r="D8993" s="1352">
        <v>1340.33</v>
      </c>
    </row>
    <row r="8994" spans="1:4" s="977" customFormat="1" ht="18" customHeight="1" x14ac:dyDescent="0.2">
      <c r="A8994" s="1351" t="s">
        <v>13801</v>
      </c>
      <c r="B8994" s="1244" t="s">
        <v>2574</v>
      </c>
      <c r="C8994" s="1244" t="s">
        <v>2575</v>
      </c>
      <c r="D8994" s="1352">
        <v>1340.27</v>
      </c>
    </row>
    <row r="8995" spans="1:4" s="977" customFormat="1" ht="18" customHeight="1" x14ac:dyDescent="0.2">
      <c r="A8995" s="1351" t="s">
        <v>13802</v>
      </c>
      <c r="B8995" s="1244" t="s">
        <v>2574</v>
      </c>
      <c r="C8995" s="1244" t="s">
        <v>2575</v>
      </c>
      <c r="D8995" s="1352">
        <v>1340.33</v>
      </c>
    </row>
    <row r="8996" spans="1:4" s="977" customFormat="1" ht="18" customHeight="1" x14ac:dyDescent="0.2">
      <c r="A8996" s="1351" t="s">
        <v>13803</v>
      </c>
      <c r="B8996" s="1244" t="s">
        <v>2574</v>
      </c>
      <c r="C8996" s="1244" t="s">
        <v>2575</v>
      </c>
      <c r="D8996" s="1352">
        <v>1340.33</v>
      </c>
    </row>
    <row r="8997" spans="1:4" s="977" customFormat="1" ht="18" customHeight="1" x14ac:dyDescent="0.2">
      <c r="A8997" s="1351" t="s">
        <v>13804</v>
      </c>
      <c r="B8997" s="1244" t="s">
        <v>2574</v>
      </c>
      <c r="C8997" s="1244" t="s">
        <v>2575</v>
      </c>
      <c r="D8997" s="1352">
        <v>1340.33</v>
      </c>
    </row>
    <row r="8998" spans="1:4" s="977" customFormat="1" ht="18" customHeight="1" x14ac:dyDescent="0.2">
      <c r="A8998" s="1351" t="s">
        <v>13805</v>
      </c>
      <c r="B8998" s="1244" t="s">
        <v>2511</v>
      </c>
      <c r="C8998" s="1244" t="s">
        <v>1704</v>
      </c>
      <c r="D8998" s="1352">
        <v>1</v>
      </c>
    </row>
    <row r="8999" spans="1:4" s="977" customFormat="1" ht="18" customHeight="1" x14ac:dyDescent="0.2">
      <c r="A8999" s="1351" t="s">
        <v>13806</v>
      </c>
      <c r="B8999" s="1244" t="s">
        <v>2405</v>
      </c>
      <c r="C8999" s="1244" t="s">
        <v>2406</v>
      </c>
      <c r="D8999" s="1352">
        <v>1</v>
      </c>
    </row>
    <row r="9000" spans="1:4" s="977" customFormat="1" ht="18" customHeight="1" x14ac:dyDescent="0.2">
      <c r="A9000" s="1351" t="s">
        <v>13807</v>
      </c>
      <c r="B9000" s="1244" t="s">
        <v>13808</v>
      </c>
      <c r="C9000" s="1244" t="s">
        <v>13809</v>
      </c>
      <c r="D9000" s="1352">
        <v>1</v>
      </c>
    </row>
    <row r="9001" spans="1:4" s="977" customFormat="1" ht="18" customHeight="1" x14ac:dyDescent="0.2">
      <c r="A9001" s="1351" t="s">
        <v>13810</v>
      </c>
      <c r="B9001" s="1244" t="s">
        <v>13811</v>
      </c>
      <c r="C9001" s="1244" t="s">
        <v>13812</v>
      </c>
      <c r="D9001" s="1352">
        <v>8666.4</v>
      </c>
    </row>
    <row r="9002" spans="1:4" s="977" customFormat="1" ht="18" customHeight="1" x14ac:dyDescent="0.2">
      <c r="A9002" s="1351" t="s">
        <v>13813</v>
      </c>
      <c r="B9002" s="1244" t="s">
        <v>13811</v>
      </c>
      <c r="C9002" s="1244" t="s">
        <v>13812</v>
      </c>
      <c r="D9002" s="1352">
        <v>8666.4</v>
      </c>
    </row>
    <row r="9003" spans="1:4" s="977" customFormat="1" ht="18" customHeight="1" x14ac:dyDescent="0.2">
      <c r="A9003" s="1351" t="s">
        <v>13814</v>
      </c>
      <c r="B9003" s="1244" t="s">
        <v>13815</v>
      </c>
      <c r="C9003" s="1244" t="s">
        <v>13816</v>
      </c>
      <c r="D9003" s="1352">
        <v>19010.310000000001</v>
      </c>
    </row>
    <row r="9004" spans="1:4" s="977" customFormat="1" ht="18" customHeight="1" x14ac:dyDescent="0.2">
      <c r="A9004" s="1351" t="s">
        <v>13817</v>
      </c>
      <c r="B9004" s="1244" t="s">
        <v>13818</v>
      </c>
      <c r="C9004" s="1244" t="s">
        <v>7698</v>
      </c>
      <c r="D9004" s="1352">
        <v>2103.12</v>
      </c>
    </row>
    <row r="9005" spans="1:4" s="977" customFormat="1" ht="18" customHeight="1" x14ac:dyDescent="0.2">
      <c r="A9005" s="1351" t="s">
        <v>13819</v>
      </c>
      <c r="B9005" s="1244" t="s">
        <v>2544</v>
      </c>
      <c r="C9005" s="1244" t="s">
        <v>2545</v>
      </c>
      <c r="D9005" s="1352">
        <v>66199.429999999993</v>
      </c>
    </row>
    <row r="9006" spans="1:4" s="977" customFormat="1" ht="18" customHeight="1" x14ac:dyDescent="0.2">
      <c r="A9006" s="1351" t="s">
        <v>13820</v>
      </c>
      <c r="B9006" s="1244" t="s">
        <v>2544</v>
      </c>
      <c r="C9006" s="1244" t="s">
        <v>2545</v>
      </c>
      <c r="D9006" s="1352">
        <v>66199.429999999993</v>
      </c>
    </row>
    <row r="9007" spans="1:4" s="977" customFormat="1" ht="18" customHeight="1" x14ac:dyDescent="0.2">
      <c r="A9007" s="1351" t="s">
        <v>13821</v>
      </c>
      <c r="B9007" s="1244" t="s">
        <v>13784</v>
      </c>
      <c r="C9007" s="1244" t="s">
        <v>13785</v>
      </c>
      <c r="D9007" s="1352">
        <v>1598.5</v>
      </c>
    </row>
    <row r="9008" spans="1:4" s="977" customFormat="1" ht="18" customHeight="1" x14ac:dyDescent="0.2">
      <c r="A9008" s="1351" t="s">
        <v>13822</v>
      </c>
      <c r="B9008" s="1244" t="s">
        <v>2436</v>
      </c>
      <c r="C9008" s="1244" t="s">
        <v>2437</v>
      </c>
      <c r="D9008" s="1352">
        <v>1576.65</v>
      </c>
    </row>
    <row r="9009" spans="1:4" s="977" customFormat="1" ht="18" customHeight="1" x14ac:dyDescent="0.2">
      <c r="A9009" s="1351" t="s">
        <v>13823</v>
      </c>
      <c r="B9009" s="1244" t="s">
        <v>1266</v>
      </c>
      <c r="C9009" s="1244" t="s">
        <v>1267</v>
      </c>
      <c r="D9009" s="1352">
        <v>6971.94</v>
      </c>
    </row>
    <row r="9010" spans="1:4" s="977" customFormat="1" ht="18" customHeight="1" x14ac:dyDescent="0.2">
      <c r="A9010" s="1351" t="s">
        <v>13824</v>
      </c>
      <c r="B9010" s="1244" t="s">
        <v>2544</v>
      </c>
      <c r="C9010" s="1244" t="s">
        <v>2545</v>
      </c>
      <c r="D9010" s="1352">
        <v>66199.429999999993</v>
      </c>
    </row>
    <row r="9011" spans="1:4" s="977" customFormat="1" ht="18" customHeight="1" x14ac:dyDescent="0.2">
      <c r="A9011" s="1351" t="s">
        <v>13825</v>
      </c>
      <c r="B9011" s="1244" t="s">
        <v>1353</v>
      </c>
      <c r="C9011" s="1244" t="s">
        <v>1354</v>
      </c>
      <c r="D9011" s="1352">
        <v>1</v>
      </c>
    </row>
    <row r="9012" spans="1:4" s="977" customFormat="1" ht="18" customHeight="1" x14ac:dyDescent="0.2">
      <c r="A9012" s="1351" t="s">
        <v>13826</v>
      </c>
      <c r="B9012" s="1244" t="s">
        <v>13827</v>
      </c>
      <c r="C9012" s="1244" t="s">
        <v>13828</v>
      </c>
      <c r="D9012" s="1352">
        <v>3440.8</v>
      </c>
    </row>
    <row r="9013" spans="1:4" s="977" customFormat="1" ht="18" customHeight="1" x14ac:dyDescent="0.2">
      <c r="A9013" s="1351" t="s">
        <v>13829</v>
      </c>
      <c r="B9013" s="1244" t="s">
        <v>13827</v>
      </c>
      <c r="C9013" s="1244" t="s">
        <v>13828</v>
      </c>
      <c r="D9013" s="1352">
        <v>3440.81</v>
      </c>
    </row>
    <row r="9014" spans="1:4" s="977" customFormat="1" ht="18" customHeight="1" x14ac:dyDescent="0.2">
      <c r="A9014" s="1351" t="s">
        <v>13830</v>
      </c>
      <c r="B9014" s="1244" t="s">
        <v>13831</v>
      </c>
      <c r="C9014" s="1244" t="s">
        <v>13832</v>
      </c>
      <c r="D9014" s="1352">
        <v>4485</v>
      </c>
    </row>
    <row r="9015" spans="1:4" s="977" customFormat="1" ht="18" customHeight="1" x14ac:dyDescent="0.2">
      <c r="A9015" s="1351" t="s">
        <v>13833</v>
      </c>
      <c r="B9015" s="1244" t="s">
        <v>1353</v>
      </c>
      <c r="C9015" s="1244" t="s">
        <v>1354</v>
      </c>
      <c r="D9015" s="1352">
        <v>1</v>
      </c>
    </row>
    <row r="9016" spans="1:4" s="977" customFormat="1" ht="18" customHeight="1" x14ac:dyDescent="0.2">
      <c r="A9016" s="1351" t="s">
        <v>13834</v>
      </c>
      <c r="B9016" s="1244" t="s">
        <v>2574</v>
      </c>
      <c r="C9016" s="1244" t="s">
        <v>2575</v>
      </c>
      <c r="D9016" s="1352">
        <v>1219.92</v>
      </c>
    </row>
    <row r="9017" spans="1:4" s="977" customFormat="1" ht="18" customHeight="1" x14ac:dyDescent="0.2">
      <c r="A9017" s="1351" t="s">
        <v>13835</v>
      </c>
      <c r="B9017" s="1244" t="s">
        <v>13836</v>
      </c>
      <c r="C9017" s="1244" t="s">
        <v>13837</v>
      </c>
      <c r="D9017" s="1352">
        <v>747.5</v>
      </c>
    </row>
    <row r="9018" spans="1:4" s="977" customFormat="1" ht="18" customHeight="1" x14ac:dyDescent="0.2">
      <c r="A9018" s="1351" t="s">
        <v>13838</v>
      </c>
      <c r="B9018" s="1244" t="s">
        <v>2574</v>
      </c>
      <c r="C9018" s="1244" t="s">
        <v>2575</v>
      </c>
      <c r="D9018" s="1352">
        <v>1219.92</v>
      </c>
    </row>
    <row r="9019" spans="1:4" s="977" customFormat="1" ht="18" customHeight="1" x14ac:dyDescent="0.2">
      <c r="A9019" s="1351" t="s">
        <v>13839</v>
      </c>
      <c r="B9019" s="1244" t="s">
        <v>2574</v>
      </c>
      <c r="C9019" s="1244" t="s">
        <v>2575</v>
      </c>
      <c r="D9019" s="1352">
        <v>1219.92</v>
      </c>
    </row>
    <row r="9020" spans="1:4" s="977" customFormat="1" ht="18" customHeight="1" x14ac:dyDescent="0.2">
      <c r="A9020" s="1351" t="s">
        <v>13840</v>
      </c>
      <c r="B9020" s="1244" t="s">
        <v>2574</v>
      </c>
      <c r="C9020" s="1244" t="s">
        <v>2575</v>
      </c>
      <c r="D9020" s="1352">
        <v>1219.92</v>
      </c>
    </row>
    <row r="9021" spans="1:4" s="977" customFormat="1" ht="18" customHeight="1" x14ac:dyDescent="0.2">
      <c r="A9021" s="1351" t="s">
        <v>13841</v>
      </c>
      <c r="B9021" s="1244" t="s">
        <v>11960</v>
      </c>
      <c r="C9021" s="1244" t="s">
        <v>11961</v>
      </c>
      <c r="D9021" s="1352">
        <v>19089</v>
      </c>
    </row>
    <row r="9022" spans="1:4" s="977" customFormat="1" ht="18" customHeight="1" x14ac:dyDescent="0.2">
      <c r="A9022" s="1351" t="s">
        <v>13842</v>
      </c>
      <c r="B9022" s="1244" t="s">
        <v>13784</v>
      </c>
      <c r="C9022" s="1244" t="s">
        <v>13785</v>
      </c>
      <c r="D9022" s="1352">
        <v>1598.5</v>
      </c>
    </row>
    <row r="9023" spans="1:4" s="977" customFormat="1" ht="18" customHeight="1" x14ac:dyDescent="0.2">
      <c r="A9023" s="1351" t="s">
        <v>13843</v>
      </c>
      <c r="B9023" s="1244" t="s">
        <v>13748</v>
      </c>
      <c r="C9023" s="1244" t="s">
        <v>13749</v>
      </c>
      <c r="D9023" s="1352">
        <v>13719.88</v>
      </c>
    </row>
    <row r="9024" spans="1:4" s="977" customFormat="1" ht="18" customHeight="1" x14ac:dyDescent="0.2">
      <c r="A9024" s="1351" t="s">
        <v>13844</v>
      </c>
      <c r="B9024" s="1244" t="s">
        <v>13784</v>
      </c>
      <c r="C9024" s="1244" t="s">
        <v>13785</v>
      </c>
      <c r="D9024" s="1352">
        <v>1598.5</v>
      </c>
    </row>
    <row r="9025" spans="1:4" s="977" customFormat="1" ht="18" customHeight="1" x14ac:dyDescent="0.2">
      <c r="A9025" s="1351" t="s">
        <v>13845</v>
      </c>
      <c r="B9025" s="1244" t="s">
        <v>2681</v>
      </c>
      <c r="C9025" s="1244" t="s">
        <v>2682</v>
      </c>
      <c r="D9025" s="1352">
        <v>4082.5</v>
      </c>
    </row>
    <row r="9026" spans="1:4" s="977" customFormat="1" ht="18" customHeight="1" x14ac:dyDescent="0.2">
      <c r="A9026" s="1351" t="s">
        <v>13846</v>
      </c>
      <c r="B9026" s="1244" t="s">
        <v>13847</v>
      </c>
      <c r="C9026" s="1244" t="s">
        <v>13848</v>
      </c>
      <c r="D9026" s="1352">
        <v>3157</v>
      </c>
    </row>
    <row r="9027" spans="1:4" s="977" customFormat="1" ht="18" customHeight="1" x14ac:dyDescent="0.2">
      <c r="A9027" s="1351" t="s">
        <v>13849</v>
      </c>
      <c r="B9027" s="1244" t="s">
        <v>13784</v>
      </c>
      <c r="C9027" s="1244" t="s">
        <v>13785</v>
      </c>
      <c r="D9027" s="1352">
        <v>1598.5</v>
      </c>
    </row>
    <row r="9028" spans="1:4" s="977" customFormat="1" ht="18" customHeight="1" x14ac:dyDescent="0.2">
      <c r="A9028" s="1351" t="s">
        <v>13850</v>
      </c>
      <c r="B9028" s="1244" t="s">
        <v>2298</v>
      </c>
      <c r="C9028" s="1244" t="s">
        <v>2299</v>
      </c>
      <c r="D9028" s="1352">
        <v>25990</v>
      </c>
    </row>
    <row r="9029" spans="1:4" s="977" customFormat="1" ht="18" customHeight="1" x14ac:dyDescent="0.2">
      <c r="A9029" s="1351" t="s">
        <v>13851</v>
      </c>
      <c r="B9029" s="1244" t="s">
        <v>13836</v>
      </c>
      <c r="C9029" s="1244" t="s">
        <v>13837</v>
      </c>
      <c r="D9029" s="1352">
        <v>747.5</v>
      </c>
    </row>
    <row r="9030" spans="1:4" s="977" customFormat="1" ht="18" customHeight="1" x14ac:dyDescent="0.2">
      <c r="A9030" s="1351" t="s">
        <v>13852</v>
      </c>
      <c r="B9030" s="1244" t="s">
        <v>1050</v>
      </c>
      <c r="C9030" s="1244" t="s">
        <v>1051</v>
      </c>
      <c r="D9030" s="1352">
        <v>2760</v>
      </c>
    </row>
    <row r="9031" spans="1:4" s="977" customFormat="1" ht="18" customHeight="1" x14ac:dyDescent="0.2">
      <c r="A9031" s="1351" t="s">
        <v>13853</v>
      </c>
      <c r="B9031" s="1244" t="s">
        <v>1548</v>
      </c>
      <c r="C9031" s="1244" t="s">
        <v>1549</v>
      </c>
      <c r="D9031" s="1352">
        <v>1052.25</v>
      </c>
    </row>
    <row r="9032" spans="1:4" s="977" customFormat="1" ht="18" customHeight="1" x14ac:dyDescent="0.2">
      <c r="A9032" s="1351" t="s">
        <v>13854</v>
      </c>
      <c r="B9032" s="1244" t="s">
        <v>2405</v>
      </c>
      <c r="C9032" s="1244" t="s">
        <v>2406</v>
      </c>
      <c r="D9032" s="1352">
        <v>1</v>
      </c>
    </row>
    <row r="9033" spans="1:4" s="977" customFormat="1" ht="18" customHeight="1" x14ac:dyDescent="0.2">
      <c r="A9033" s="1351" t="s">
        <v>13855</v>
      </c>
      <c r="B9033" s="1244" t="s">
        <v>2511</v>
      </c>
      <c r="C9033" s="1244" t="s">
        <v>1704</v>
      </c>
      <c r="D9033" s="1352">
        <v>1</v>
      </c>
    </row>
    <row r="9034" spans="1:4" s="977" customFormat="1" ht="18" customHeight="1" x14ac:dyDescent="0.2">
      <c r="A9034" s="1351" t="s">
        <v>13856</v>
      </c>
      <c r="B9034" s="1244" t="s">
        <v>13857</v>
      </c>
      <c r="C9034" s="1244" t="s">
        <v>13858</v>
      </c>
      <c r="D9034" s="1352">
        <v>36375.08</v>
      </c>
    </row>
    <row r="9035" spans="1:4" s="977" customFormat="1" ht="18" customHeight="1" x14ac:dyDescent="0.2">
      <c r="A9035" s="1351" t="s">
        <v>13859</v>
      </c>
      <c r="B9035" s="1244" t="s">
        <v>13860</v>
      </c>
      <c r="C9035" s="1244" t="s">
        <v>13861</v>
      </c>
      <c r="D9035" s="1352">
        <v>1024.99</v>
      </c>
    </row>
    <row r="9036" spans="1:4" s="977" customFormat="1" ht="18" customHeight="1" x14ac:dyDescent="0.2">
      <c r="A9036" s="1351" t="s">
        <v>13862</v>
      </c>
      <c r="B9036" s="1244" t="s">
        <v>7751</v>
      </c>
      <c r="C9036" s="1244" t="s">
        <v>2686</v>
      </c>
      <c r="D9036" s="1352">
        <v>2978.5</v>
      </c>
    </row>
    <row r="9037" spans="1:4" s="977" customFormat="1" ht="18" customHeight="1" x14ac:dyDescent="0.2">
      <c r="A9037" s="1351" t="s">
        <v>13863</v>
      </c>
      <c r="B9037" s="1244" t="s">
        <v>13748</v>
      </c>
      <c r="C9037" s="1244" t="s">
        <v>13749</v>
      </c>
      <c r="D9037" s="1352">
        <v>13719.88</v>
      </c>
    </row>
    <row r="9038" spans="1:4" s="977" customFormat="1" ht="18" customHeight="1" x14ac:dyDescent="0.2">
      <c r="A9038" s="1351" t="s">
        <v>13864</v>
      </c>
      <c r="B9038" s="1244" t="s">
        <v>11708</v>
      </c>
      <c r="C9038" s="1244" t="s">
        <v>11709</v>
      </c>
      <c r="D9038" s="1352">
        <v>6210</v>
      </c>
    </row>
    <row r="9039" spans="1:4" s="977" customFormat="1" ht="18" customHeight="1" x14ac:dyDescent="0.2">
      <c r="A9039" s="1351" t="s">
        <v>13865</v>
      </c>
      <c r="B9039" s="1244" t="s">
        <v>11717</v>
      </c>
      <c r="C9039" s="1244" t="s">
        <v>4226</v>
      </c>
      <c r="D9039" s="1352">
        <v>1253.5</v>
      </c>
    </row>
    <row r="9040" spans="1:4" s="977" customFormat="1" ht="18" customHeight="1" x14ac:dyDescent="0.2">
      <c r="A9040" s="1351" t="s">
        <v>13866</v>
      </c>
      <c r="B9040" s="1244" t="s">
        <v>13867</v>
      </c>
      <c r="C9040" s="1244" t="s">
        <v>13868</v>
      </c>
      <c r="D9040" s="1352">
        <v>3500</v>
      </c>
    </row>
    <row r="9041" spans="1:4" s="977" customFormat="1" ht="18" customHeight="1" x14ac:dyDescent="0.2">
      <c r="A9041" s="1351" t="s">
        <v>13869</v>
      </c>
      <c r="B9041" s="1244" t="s">
        <v>1050</v>
      </c>
      <c r="C9041" s="1244" t="s">
        <v>1051</v>
      </c>
      <c r="D9041" s="1352">
        <v>2760</v>
      </c>
    </row>
    <row r="9042" spans="1:4" s="977" customFormat="1" ht="18" customHeight="1" x14ac:dyDescent="0.2">
      <c r="A9042" s="1351" t="s">
        <v>13870</v>
      </c>
      <c r="B9042" s="1244" t="s">
        <v>2436</v>
      </c>
      <c r="C9042" s="1244" t="s">
        <v>2437</v>
      </c>
      <c r="D9042" s="1352">
        <v>1576.65</v>
      </c>
    </row>
    <row r="9043" spans="1:4" s="977" customFormat="1" ht="18" customHeight="1" x14ac:dyDescent="0.2">
      <c r="A9043" s="1351" t="s">
        <v>13871</v>
      </c>
      <c r="B9043" s="1244" t="s">
        <v>2436</v>
      </c>
      <c r="C9043" s="1244" t="s">
        <v>2437</v>
      </c>
      <c r="D9043" s="1352">
        <v>1576.65</v>
      </c>
    </row>
    <row r="9044" spans="1:4" s="977" customFormat="1" ht="18" customHeight="1" x14ac:dyDescent="0.2">
      <c r="A9044" s="1351" t="s">
        <v>13872</v>
      </c>
      <c r="B9044" s="1244" t="s">
        <v>11717</v>
      </c>
      <c r="C9044" s="1244" t="s">
        <v>4226</v>
      </c>
      <c r="D9044" s="1352">
        <v>1253.5</v>
      </c>
    </row>
    <row r="9045" spans="1:4" s="977" customFormat="1" ht="18" customHeight="1" x14ac:dyDescent="0.2">
      <c r="A9045" s="1351" t="s">
        <v>13873</v>
      </c>
      <c r="B9045" s="1244" t="s">
        <v>1574</v>
      </c>
      <c r="C9045" s="1244" t="s">
        <v>1575</v>
      </c>
      <c r="D9045" s="1352">
        <v>5768.4</v>
      </c>
    </row>
    <row r="9046" spans="1:4" s="977" customFormat="1" ht="18" customHeight="1" x14ac:dyDescent="0.2">
      <c r="A9046" s="1351" t="s">
        <v>13874</v>
      </c>
      <c r="B9046" s="1244" t="s">
        <v>13784</v>
      </c>
      <c r="C9046" s="1244" t="s">
        <v>13785</v>
      </c>
      <c r="D9046" s="1352">
        <v>1598.5</v>
      </c>
    </row>
    <row r="9047" spans="1:4" s="977" customFormat="1" ht="18" customHeight="1" x14ac:dyDescent="0.2">
      <c r="A9047" s="1351" t="s">
        <v>13875</v>
      </c>
      <c r="B9047" s="1244" t="s">
        <v>1984</v>
      </c>
      <c r="C9047" s="1244" t="s">
        <v>1985</v>
      </c>
      <c r="D9047" s="1352">
        <v>1265</v>
      </c>
    </row>
    <row r="9048" spans="1:4" s="977" customFormat="1" ht="18" customHeight="1" x14ac:dyDescent="0.2">
      <c r="A9048" s="1351" t="s">
        <v>13876</v>
      </c>
      <c r="B9048" s="1244" t="s">
        <v>2389</v>
      </c>
      <c r="C9048" s="1244" t="s">
        <v>2390</v>
      </c>
      <c r="D9048" s="1352">
        <v>2853.15</v>
      </c>
    </row>
    <row r="9049" spans="1:4" s="977" customFormat="1" ht="18" customHeight="1" x14ac:dyDescent="0.2">
      <c r="A9049" s="1351" t="s">
        <v>13877</v>
      </c>
      <c r="B9049" s="1244" t="s">
        <v>11843</v>
      </c>
      <c r="C9049" s="1244" t="s">
        <v>13878</v>
      </c>
      <c r="D9049" s="1352">
        <v>3750</v>
      </c>
    </row>
    <row r="9050" spans="1:4" s="977" customFormat="1" ht="18" customHeight="1" x14ac:dyDescent="0.2">
      <c r="A9050" s="1351" t="s">
        <v>13879</v>
      </c>
      <c r="B9050" s="1244" t="s">
        <v>13116</v>
      </c>
      <c r="C9050" s="1244" t="s">
        <v>13117</v>
      </c>
      <c r="D9050" s="1352">
        <v>1</v>
      </c>
    </row>
    <row r="9051" spans="1:4" s="977" customFormat="1" ht="18" customHeight="1" x14ac:dyDescent="0.2">
      <c r="A9051" s="1351" t="s">
        <v>13880</v>
      </c>
      <c r="B9051" s="1244" t="s">
        <v>1044</v>
      </c>
      <c r="C9051" s="1244" t="s">
        <v>1045</v>
      </c>
      <c r="D9051" s="1352">
        <v>15470.19</v>
      </c>
    </row>
    <row r="9052" spans="1:4" s="977" customFormat="1" ht="18" customHeight="1" x14ac:dyDescent="0.2">
      <c r="A9052" s="1351" t="s">
        <v>13881</v>
      </c>
      <c r="B9052" s="1244" t="s">
        <v>2405</v>
      </c>
      <c r="C9052" s="1244" t="s">
        <v>2406</v>
      </c>
      <c r="D9052" s="1352">
        <v>1</v>
      </c>
    </row>
    <row r="9053" spans="1:4" s="977" customFormat="1" ht="18" customHeight="1" x14ac:dyDescent="0.2">
      <c r="A9053" s="1351" t="s">
        <v>13882</v>
      </c>
      <c r="B9053" s="1244" t="s">
        <v>1410</v>
      </c>
      <c r="C9053" s="1244" t="s">
        <v>1411</v>
      </c>
      <c r="D9053" s="1352">
        <v>2103.12</v>
      </c>
    </row>
    <row r="9054" spans="1:4" s="977" customFormat="1" ht="18" customHeight="1" x14ac:dyDescent="0.2">
      <c r="A9054" s="1351" t="s">
        <v>13883</v>
      </c>
      <c r="B9054" s="1244" t="s">
        <v>11859</v>
      </c>
      <c r="C9054" s="1244" t="s">
        <v>5984</v>
      </c>
      <c r="D9054" s="1352">
        <v>2530</v>
      </c>
    </row>
    <row r="9055" spans="1:4" s="977" customFormat="1" ht="18" customHeight="1" x14ac:dyDescent="0.2">
      <c r="A9055" s="1351" t="s">
        <v>13884</v>
      </c>
      <c r="B9055" s="1244" t="s">
        <v>13885</v>
      </c>
      <c r="C9055" s="1244" t="s">
        <v>13886</v>
      </c>
      <c r="D9055" s="1352">
        <v>2760</v>
      </c>
    </row>
    <row r="9056" spans="1:4" s="977" customFormat="1" ht="18" customHeight="1" x14ac:dyDescent="0.2">
      <c r="A9056" s="1351" t="s">
        <v>13887</v>
      </c>
      <c r="B9056" s="1244" t="s">
        <v>2313</v>
      </c>
      <c r="C9056" s="1244" t="s">
        <v>2314</v>
      </c>
      <c r="D9056" s="1352">
        <v>1</v>
      </c>
    </row>
    <row r="9057" spans="1:4" s="977" customFormat="1" ht="18" customHeight="1" x14ac:dyDescent="0.2">
      <c r="A9057" s="1351" t="s">
        <v>13888</v>
      </c>
      <c r="B9057" s="1244" t="s">
        <v>2313</v>
      </c>
      <c r="C9057" s="1244" t="s">
        <v>2314</v>
      </c>
      <c r="D9057" s="1352">
        <v>1</v>
      </c>
    </row>
    <row r="9058" spans="1:4" s="977" customFormat="1" ht="18" customHeight="1" x14ac:dyDescent="0.2">
      <c r="A9058" s="1351" t="s">
        <v>13889</v>
      </c>
      <c r="B9058" s="1244" t="s">
        <v>13680</v>
      </c>
      <c r="C9058" s="1244" t="s">
        <v>13681</v>
      </c>
      <c r="D9058" s="1352">
        <v>1477.98</v>
      </c>
    </row>
    <row r="9059" spans="1:4" s="977" customFormat="1" ht="18" customHeight="1" x14ac:dyDescent="0.2">
      <c r="A9059" s="1351" t="s">
        <v>13890</v>
      </c>
      <c r="B9059" s="1244" t="s">
        <v>2544</v>
      </c>
      <c r="C9059" s="1244" t="s">
        <v>2545</v>
      </c>
      <c r="D9059" s="1352">
        <v>66199.429999999993</v>
      </c>
    </row>
    <row r="9060" spans="1:4" s="977" customFormat="1" ht="18" customHeight="1" x14ac:dyDescent="0.2">
      <c r="A9060" s="1351" t="s">
        <v>13891</v>
      </c>
      <c r="B9060" s="1244" t="s">
        <v>2436</v>
      </c>
      <c r="C9060" s="1244" t="s">
        <v>2437</v>
      </c>
      <c r="D9060" s="1352">
        <v>1576.65</v>
      </c>
    </row>
    <row r="9061" spans="1:4" s="977" customFormat="1" ht="18" customHeight="1" x14ac:dyDescent="0.2">
      <c r="A9061" s="1351" t="s">
        <v>13892</v>
      </c>
      <c r="B9061" s="1244" t="s">
        <v>11740</v>
      </c>
      <c r="C9061" s="1244" t="s">
        <v>11741</v>
      </c>
      <c r="D9061" s="1352">
        <v>795</v>
      </c>
    </row>
    <row r="9062" spans="1:4" s="977" customFormat="1" ht="18" customHeight="1" x14ac:dyDescent="0.2">
      <c r="A9062" s="1351" t="s">
        <v>13893</v>
      </c>
      <c r="B9062" s="1244" t="s">
        <v>2511</v>
      </c>
      <c r="C9062" s="1244" t="s">
        <v>1704</v>
      </c>
      <c r="D9062" s="1352">
        <v>1853.2</v>
      </c>
    </row>
    <row r="9063" spans="1:4" s="977" customFormat="1" ht="18" customHeight="1" x14ac:dyDescent="0.2">
      <c r="A9063" s="1351" t="s">
        <v>13894</v>
      </c>
      <c r="B9063" s="1244" t="s">
        <v>2511</v>
      </c>
      <c r="C9063" s="1244" t="s">
        <v>1704</v>
      </c>
      <c r="D9063" s="1352">
        <v>1</v>
      </c>
    </row>
    <row r="9064" spans="1:4" s="977" customFormat="1" ht="18" customHeight="1" x14ac:dyDescent="0.2">
      <c r="A9064" s="1351" t="s">
        <v>13895</v>
      </c>
      <c r="B9064" s="1244" t="s">
        <v>8783</v>
      </c>
      <c r="C9064" s="1244" t="s">
        <v>1704</v>
      </c>
      <c r="D9064" s="1352">
        <v>1</v>
      </c>
    </row>
    <row r="9065" spans="1:4" s="977" customFormat="1" ht="18" customHeight="1" x14ac:dyDescent="0.2">
      <c r="A9065" s="1351" t="s">
        <v>13896</v>
      </c>
      <c r="B9065" s="1244" t="s">
        <v>1266</v>
      </c>
      <c r="C9065" s="1244" t="s">
        <v>1267</v>
      </c>
      <c r="D9065" s="1352">
        <v>6971.94</v>
      </c>
    </row>
    <row r="9066" spans="1:4" s="977" customFormat="1" ht="18" customHeight="1" x14ac:dyDescent="0.2">
      <c r="A9066" s="1351" t="s">
        <v>13897</v>
      </c>
      <c r="B9066" s="1244" t="s">
        <v>1356</v>
      </c>
      <c r="C9066" s="1244" t="s">
        <v>1357</v>
      </c>
      <c r="D9066" s="1352">
        <v>1</v>
      </c>
    </row>
    <row r="9067" spans="1:4" s="977" customFormat="1" ht="18" customHeight="1" x14ac:dyDescent="0.2">
      <c r="A9067" s="1351" t="s">
        <v>13898</v>
      </c>
      <c r="B9067" s="1244" t="s">
        <v>2436</v>
      </c>
      <c r="C9067" s="1244" t="s">
        <v>2437</v>
      </c>
      <c r="D9067" s="1352">
        <v>1576.65</v>
      </c>
    </row>
    <row r="9068" spans="1:4" s="977" customFormat="1" ht="18" customHeight="1" x14ac:dyDescent="0.2">
      <c r="A9068" s="1351" t="s">
        <v>13899</v>
      </c>
      <c r="B9068" s="1244" t="s">
        <v>12891</v>
      </c>
      <c r="C9068" s="1244" t="s">
        <v>12892</v>
      </c>
      <c r="D9068" s="1352">
        <v>4896.7</v>
      </c>
    </row>
    <row r="9069" spans="1:4" s="977" customFormat="1" ht="18" customHeight="1" x14ac:dyDescent="0.2">
      <c r="A9069" s="1351" t="s">
        <v>13900</v>
      </c>
      <c r="B9069" s="1244" t="s">
        <v>13901</v>
      </c>
      <c r="C9069" s="1244" t="s">
        <v>13902</v>
      </c>
      <c r="D9069" s="1352">
        <v>1159.2</v>
      </c>
    </row>
    <row r="9070" spans="1:4" s="977" customFormat="1" ht="18" customHeight="1" x14ac:dyDescent="0.2">
      <c r="A9070" s="1351" t="s">
        <v>13903</v>
      </c>
      <c r="B9070" s="1244" t="s">
        <v>12164</v>
      </c>
      <c r="C9070" s="1244" t="s">
        <v>13904</v>
      </c>
      <c r="D9070" s="1352">
        <v>17267.5</v>
      </c>
    </row>
    <row r="9071" spans="1:4" s="977" customFormat="1" ht="18" customHeight="1" x14ac:dyDescent="0.2">
      <c r="A9071" s="1351" t="s">
        <v>13905</v>
      </c>
      <c r="B9071" s="1244" t="s">
        <v>4884</v>
      </c>
      <c r="C9071" s="1244" t="s">
        <v>4885</v>
      </c>
      <c r="D9071" s="1352">
        <v>1380</v>
      </c>
    </row>
    <row r="9072" spans="1:4" s="977" customFormat="1" ht="18" customHeight="1" x14ac:dyDescent="0.2">
      <c r="A9072" s="1351" t="s">
        <v>13906</v>
      </c>
      <c r="B9072" s="1244" t="s">
        <v>4884</v>
      </c>
      <c r="C9072" s="1244" t="s">
        <v>4885</v>
      </c>
      <c r="D9072" s="1352">
        <v>1380</v>
      </c>
    </row>
    <row r="9073" spans="1:4" s="977" customFormat="1" ht="18" customHeight="1" x14ac:dyDescent="0.2">
      <c r="A9073" s="1351" t="s">
        <v>13907</v>
      </c>
      <c r="B9073" s="1244" t="s">
        <v>4884</v>
      </c>
      <c r="C9073" s="1244" t="s">
        <v>4885</v>
      </c>
      <c r="D9073" s="1352">
        <v>1380</v>
      </c>
    </row>
    <row r="9074" spans="1:4" s="977" customFormat="1" ht="18" customHeight="1" x14ac:dyDescent="0.2">
      <c r="A9074" s="1351" t="s">
        <v>13908</v>
      </c>
      <c r="B9074" s="1244" t="s">
        <v>4884</v>
      </c>
      <c r="C9074" s="1244" t="s">
        <v>4885</v>
      </c>
      <c r="D9074" s="1352">
        <v>1380</v>
      </c>
    </row>
    <row r="9075" spans="1:4" s="977" customFormat="1" ht="18" customHeight="1" x14ac:dyDescent="0.2">
      <c r="A9075" s="1351" t="s">
        <v>13909</v>
      </c>
      <c r="B9075" s="1244" t="s">
        <v>4884</v>
      </c>
      <c r="C9075" s="1244" t="s">
        <v>4885</v>
      </c>
      <c r="D9075" s="1352">
        <v>1380</v>
      </c>
    </row>
    <row r="9076" spans="1:4" s="977" customFormat="1" ht="18" customHeight="1" x14ac:dyDescent="0.2">
      <c r="A9076" s="1351" t="s">
        <v>13910</v>
      </c>
      <c r="B9076" s="1244" t="s">
        <v>13911</v>
      </c>
      <c r="C9076" s="1244" t="s">
        <v>13912</v>
      </c>
      <c r="D9076" s="1352">
        <v>1559.4</v>
      </c>
    </row>
    <row r="9077" spans="1:4" s="977" customFormat="1" ht="18" customHeight="1" x14ac:dyDescent="0.2">
      <c r="A9077" s="1351" t="s">
        <v>13913</v>
      </c>
      <c r="B9077" s="1244" t="s">
        <v>4884</v>
      </c>
      <c r="C9077" s="1244" t="s">
        <v>4885</v>
      </c>
      <c r="D9077" s="1352">
        <v>1380</v>
      </c>
    </row>
    <row r="9078" spans="1:4" s="977" customFormat="1" ht="18" customHeight="1" x14ac:dyDescent="0.2">
      <c r="A9078" s="1351" t="s">
        <v>13914</v>
      </c>
      <c r="B9078" s="1244" t="s">
        <v>4884</v>
      </c>
      <c r="C9078" s="1244" t="s">
        <v>4885</v>
      </c>
      <c r="D9078" s="1352">
        <v>1380</v>
      </c>
    </row>
    <row r="9079" spans="1:4" s="977" customFormat="1" ht="18" customHeight="1" x14ac:dyDescent="0.2">
      <c r="A9079" s="1351" t="s">
        <v>13915</v>
      </c>
      <c r="B9079" s="1244" t="s">
        <v>4884</v>
      </c>
      <c r="C9079" s="1244" t="s">
        <v>4885</v>
      </c>
      <c r="D9079" s="1352">
        <v>1380</v>
      </c>
    </row>
    <row r="9080" spans="1:4" s="977" customFormat="1" ht="18" customHeight="1" x14ac:dyDescent="0.2">
      <c r="A9080" s="1351" t="s">
        <v>13916</v>
      </c>
      <c r="B9080" s="1244" t="s">
        <v>1044</v>
      </c>
      <c r="C9080" s="1244" t="s">
        <v>1045</v>
      </c>
      <c r="D9080" s="1352">
        <v>15470.19</v>
      </c>
    </row>
    <row r="9081" spans="1:4" s="977" customFormat="1" ht="18" customHeight="1" x14ac:dyDescent="0.2">
      <c r="A9081" s="1351" t="s">
        <v>13917</v>
      </c>
      <c r="B9081" s="1244" t="s">
        <v>2396</v>
      </c>
      <c r="C9081" s="1244" t="s">
        <v>2397</v>
      </c>
      <c r="D9081" s="1352">
        <v>1095.8800000000001</v>
      </c>
    </row>
    <row r="9082" spans="1:4" s="977" customFormat="1" ht="18" customHeight="1" x14ac:dyDescent="0.2">
      <c r="A9082" s="1351" t="s">
        <v>13918</v>
      </c>
      <c r="B9082" s="1244" t="s">
        <v>2396</v>
      </c>
      <c r="C9082" s="1244" t="s">
        <v>2397</v>
      </c>
      <c r="D9082" s="1352">
        <v>1095.8800000000001</v>
      </c>
    </row>
    <row r="9083" spans="1:4" s="977" customFormat="1" ht="18" customHeight="1" x14ac:dyDescent="0.2">
      <c r="A9083" s="1351" t="s">
        <v>13919</v>
      </c>
      <c r="B9083" s="1244" t="s">
        <v>2396</v>
      </c>
      <c r="C9083" s="1244" t="s">
        <v>2397</v>
      </c>
      <c r="D9083" s="1352">
        <v>1095.8800000000001</v>
      </c>
    </row>
    <row r="9084" spans="1:4" s="977" customFormat="1" ht="18" customHeight="1" x14ac:dyDescent="0.2">
      <c r="A9084" s="1351" t="s">
        <v>13920</v>
      </c>
      <c r="B9084" s="1244" t="s">
        <v>2396</v>
      </c>
      <c r="C9084" s="1244" t="s">
        <v>2397</v>
      </c>
      <c r="D9084" s="1352">
        <v>1095.8900000000001</v>
      </c>
    </row>
    <row r="9085" spans="1:4" s="977" customFormat="1" ht="18" customHeight="1" x14ac:dyDescent="0.2">
      <c r="A9085" s="1351" t="s">
        <v>13921</v>
      </c>
      <c r="B9085" s="1244" t="s">
        <v>2396</v>
      </c>
      <c r="C9085" s="1244" t="s">
        <v>2397</v>
      </c>
      <c r="D9085" s="1352">
        <v>1095.8800000000001</v>
      </c>
    </row>
    <row r="9086" spans="1:4" s="977" customFormat="1" ht="18" customHeight="1" x14ac:dyDescent="0.2">
      <c r="A9086" s="1351" t="s">
        <v>13922</v>
      </c>
      <c r="B9086" s="1244" t="s">
        <v>13923</v>
      </c>
      <c r="C9086" s="1244" t="s">
        <v>13924</v>
      </c>
      <c r="D9086" s="1352">
        <v>2580.6</v>
      </c>
    </row>
    <row r="9087" spans="1:4" s="977" customFormat="1" ht="18" customHeight="1" x14ac:dyDescent="0.2">
      <c r="A9087" s="1351" t="s">
        <v>13925</v>
      </c>
      <c r="B9087" s="1244" t="s">
        <v>2556</v>
      </c>
      <c r="C9087" s="1244" t="s">
        <v>1286</v>
      </c>
      <c r="D9087" s="1352">
        <v>883.44</v>
      </c>
    </row>
    <row r="9088" spans="1:4" s="977" customFormat="1" ht="18" customHeight="1" x14ac:dyDescent="0.2">
      <c r="A9088" s="1351" t="s">
        <v>13926</v>
      </c>
      <c r="B9088" s="1244" t="s">
        <v>13927</v>
      </c>
      <c r="C9088" s="1244" t="s">
        <v>13927</v>
      </c>
      <c r="D9088" s="1352">
        <v>12915.65</v>
      </c>
    </row>
    <row r="9089" spans="1:4" s="977" customFormat="1" ht="18" customHeight="1" x14ac:dyDescent="0.2">
      <c r="A9089" s="1351" t="s">
        <v>13928</v>
      </c>
      <c r="B9089" s="1244" t="s">
        <v>13929</v>
      </c>
      <c r="C9089" s="1244" t="s">
        <v>13930</v>
      </c>
      <c r="D9089" s="1352">
        <v>4025</v>
      </c>
    </row>
    <row r="9090" spans="1:4" s="977" customFormat="1" ht="18" customHeight="1" x14ac:dyDescent="0.2">
      <c r="A9090" s="1351" t="s">
        <v>13931</v>
      </c>
      <c r="B9090" s="1244" t="s">
        <v>13932</v>
      </c>
      <c r="C9090" s="1244" t="s">
        <v>13932</v>
      </c>
      <c r="D9090" s="1352">
        <v>13886.25</v>
      </c>
    </row>
    <row r="9091" spans="1:4" s="977" customFormat="1" ht="18" customHeight="1" x14ac:dyDescent="0.2">
      <c r="A9091" s="1351" t="s">
        <v>13933</v>
      </c>
      <c r="B9091" s="1244" t="s">
        <v>13929</v>
      </c>
      <c r="C9091" s="1244" t="s">
        <v>13930</v>
      </c>
      <c r="D9091" s="1352">
        <v>4025</v>
      </c>
    </row>
    <row r="9092" spans="1:4" s="977" customFormat="1" ht="18" customHeight="1" x14ac:dyDescent="0.2">
      <c r="A9092" s="1351" t="s">
        <v>13934</v>
      </c>
      <c r="B9092" s="1244" t="s">
        <v>13935</v>
      </c>
      <c r="C9092" s="1244" t="s">
        <v>13935</v>
      </c>
      <c r="D9092" s="1352">
        <v>18227.5</v>
      </c>
    </row>
    <row r="9093" spans="1:4" s="977" customFormat="1" ht="18" customHeight="1" x14ac:dyDescent="0.2">
      <c r="A9093" s="1351" t="s">
        <v>13936</v>
      </c>
      <c r="B9093" s="1244" t="s">
        <v>13937</v>
      </c>
      <c r="C9093" s="1244" t="s">
        <v>13937</v>
      </c>
      <c r="D9093" s="1352">
        <v>7373.8</v>
      </c>
    </row>
    <row r="9094" spans="1:4" s="977" customFormat="1" ht="18" customHeight="1" x14ac:dyDescent="0.2">
      <c r="A9094" s="1351" t="s">
        <v>13938</v>
      </c>
      <c r="B9094" s="1244" t="s">
        <v>13939</v>
      </c>
      <c r="C9094" s="1244" t="s">
        <v>13940</v>
      </c>
      <c r="D9094" s="1352">
        <v>25041.25</v>
      </c>
    </row>
    <row r="9095" spans="1:4" s="977" customFormat="1" ht="18" customHeight="1" x14ac:dyDescent="0.2">
      <c r="A9095" s="1351" t="s">
        <v>13941</v>
      </c>
      <c r="B9095" s="1244" t="s">
        <v>13929</v>
      </c>
      <c r="C9095" s="1244" t="s">
        <v>13930</v>
      </c>
      <c r="D9095" s="1352">
        <v>4025</v>
      </c>
    </row>
    <row r="9096" spans="1:4" s="977" customFormat="1" ht="18" customHeight="1" x14ac:dyDescent="0.2">
      <c r="A9096" s="1351" t="s">
        <v>13942</v>
      </c>
      <c r="B9096" s="1244" t="s">
        <v>13769</v>
      </c>
      <c r="C9096" s="1244" t="s">
        <v>13770</v>
      </c>
      <c r="D9096" s="1352">
        <v>1173</v>
      </c>
    </row>
    <row r="9097" spans="1:4" s="977" customFormat="1" ht="18" customHeight="1" x14ac:dyDescent="0.2">
      <c r="A9097" s="1351" t="s">
        <v>13943</v>
      </c>
      <c r="B9097" s="1244" t="s">
        <v>13944</v>
      </c>
      <c r="C9097" s="1244" t="s">
        <v>13945</v>
      </c>
      <c r="D9097" s="1352">
        <v>6716</v>
      </c>
    </row>
    <row r="9098" spans="1:4" s="977" customFormat="1" ht="18" customHeight="1" x14ac:dyDescent="0.2">
      <c r="A9098" s="1351" t="s">
        <v>13946</v>
      </c>
      <c r="B9098" s="1244" t="s">
        <v>13944</v>
      </c>
      <c r="C9098" s="1244" t="s">
        <v>13945</v>
      </c>
      <c r="D9098" s="1352">
        <v>6716</v>
      </c>
    </row>
    <row r="9099" spans="1:4" s="977" customFormat="1" ht="18" customHeight="1" x14ac:dyDescent="0.2">
      <c r="A9099" s="1351" t="s">
        <v>13947</v>
      </c>
      <c r="B9099" s="1244" t="s">
        <v>13948</v>
      </c>
      <c r="C9099" s="1244" t="s">
        <v>13949</v>
      </c>
      <c r="D9099" s="1352">
        <v>18828.03</v>
      </c>
    </row>
    <row r="9100" spans="1:4" s="977" customFormat="1" ht="18" customHeight="1" x14ac:dyDescent="0.2">
      <c r="A9100" s="1351" t="s">
        <v>13950</v>
      </c>
      <c r="B9100" s="1244" t="s">
        <v>13948</v>
      </c>
      <c r="C9100" s="1244" t="s">
        <v>13949</v>
      </c>
      <c r="D9100" s="1352">
        <v>18828.03</v>
      </c>
    </row>
    <row r="9101" spans="1:4" s="977" customFormat="1" ht="18" customHeight="1" x14ac:dyDescent="0.2">
      <c r="A9101" s="1351" t="s">
        <v>13951</v>
      </c>
      <c r="B9101" s="1244" t="s">
        <v>1285</v>
      </c>
      <c r="C9101" s="1244" t="s">
        <v>1286</v>
      </c>
      <c r="D9101" s="1352">
        <v>609.64</v>
      </c>
    </row>
    <row r="9102" spans="1:4" s="977" customFormat="1" ht="18" customHeight="1" x14ac:dyDescent="0.2">
      <c r="A9102" s="1351" t="s">
        <v>13952</v>
      </c>
      <c r="B9102" s="1244" t="s">
        <v>2298</v>
      </c>
      <c r="C9102" s="1244" t="s">
        <v>2299</v>
      </c>
      <c r="D9102" s="1352">
        <v>1</v>
      </c>
    </row>
    <row r="9103" spans="1:4" s="977" customFormat="1" ht="18" customHeight="1" x14ac:dyDescent="0.2">
      <c r="A9103" s="1351" t="s">
        <v>13953</v>
      </c>
      <c r="B9103" s="1244" t="s">
        <v>13954</v>
      </c>
      <c r="C9103" s="1244" t="s">
        <v>13954</v>
      </c>
      <c r="D9103" s="1352">
        <v>114562</v>
      </c>
    </row>
    <row r="9104" spans="1:4" s="977" customFormat="1" ht="18" customHeight="1" x14ac:dyDescent="0.2">
      <c r="A9104" s="1351" t="s">
        <v>13955</v>
      </c>
      <c r="B9104" s="1244" t="s">
        <v>13956</v>
      </c>
      <c r="C9104" s="1244" t="s">
        <v>13956</v>
      </c>
      <c r="D9104" s="1352">
        <v>15640</v>
      </c>
    </row>
    <row r="9105" spans="1:4" s="977" customFormat="1" ht="18" customHeight="1" x14ac:dyDescent="0.2">
      <c r="A9105" s="1351" t="s">
        <v>13957</v>
      </c>
      <c r="B9105" s="1244" t="s">
        <v>13958</v>
      </c>
      <c r="C9105" s="1244" t="s">
        <v>13958</v>
      </c>
      <c r="D9105" s="1352">
        <v>1</v>
      </c>
    </row>
    <row r="9106" spans="1:4" s="977" customFormat="1" ht="18" customHeight="1" x14ac:dyDescent="0.2">
      <c r="A9106" s="1351" t="s">
        <v>13959</v>
      </c>
      <c r="B9106" s="1244" t="s">
        <v>1285</v>
      </c>
      <c r="C9106" s="1244" t="s">
        <v>1286</v>
      </c>
      <c r="D9106" s="1352">
        <v>1208.08</v>
      </c>
    </row>
    <row r="9107" spans="1:4" s="977" customFormat="1" ht="18" customHeight="1" x14ac:dyDescent="0.2">
      <c r="A9107" s="1351" t="s">
        <v>13960</v>
      </c>
      <c r="B9107" s="1244" t="s">
        <v>13961</v>
      </c>
      <c r="C9107" s="1244" t="s">
        <v>13962</v>
      </c>
      <c r="D9107" s="1352">
        <v>1</v>
      </c>
    </row>
    <row r="9108" spans="1:4" s="977" customFormat="1" ht="18" customHeight="1" x14ac:dyDescent="0.2">
      <c r="A9108" s="1351" t="s">
        <v>13963</v>
      </c>
      <c r="B9108" s="1244" t="s">
        <v>13964</v>
      </c>
      <c r="C9108" s="1244" t="s">
        <v>13964</v>
      </c>
      <c r="D9108" s="1352">
        <v>7762.5</v>
      </c>
    </row>
    <row r="9109" spans="1:4" s="977" customFormat="1" ht="18" customHeight="1" x14ac:dyDescent="0.2">
      <c r="A9109" s="1351" t="s">
        <v>13965</v>
      </c>
      <c r="B9109" s="1244" t="s">
        <v>13966</v>
      </c>
      <c r="C9109" s="1244" t="s">
        <v>13966</v>
      </c>
      <c r="D9109" s="1352">
        <v>11297.6</v>
      </c>
    </row>
    <row r="9110" spans="1:4" s="977" customFormat="1" ht="18" customHeight="1" x14ac:dyDescent="0.2">
      <c r="A9110" s="1351" t="s">
        <v>13967</v>
      </c>
      <c r="B9110" s="1244" t="s">
        <v>13929</v>
      </c>
      <c r="C9110" s="1244" t="s">
        <v>13930</v>
      </c>
      <c r="D9110" s="1352">
        <v>4025</v>
      </c>
    </row>
    <row r="9111" spans="1:4" s="977" customFormat="1" ht="18" customHeight="1" x14ac:dyDescent="0.2">
      <c r="A9111" s="1351" t="s">
        <v>13968</v>
      </c>
      <c r="B9111" s="1244" t="s">
        <v>13956</v>
      </c>
      <c r="C9111" s="1244" t="s">
        <v>13956</v>
      </c>
      <c r="D9111" s="1352">
        <v>15640</v>
      </c>
    </row>
    <row r="9112" spans="1:4" s="977" customFormat="1" ht="18" customHeight="1" x14ac:dyDescent="0.2">
      <c r="A9112" s="1351" t="s">
        <v>13969</v>
      </c>
      <c r="B9112" s="1244" t="s">
        <v>13970</v>
      </c>
      <c r="C9112" s="1244" t="s">
        <v>13971</v>
      </c>
      <c r="D9112" s="1352">
        <v>2539.1999999999998</v>
      </c>
    </row>
    <row r="9113" spans="1:4" s="977" customFormat="1" ht="18" customHeight="1" x14ac:dyDescent="0.2">
      <c r="A9113" s="1351" t="s">
        <v>13972</v>
      </c>
      <c r="B9113" s="1244" t="s">
        <v>13958</v>
      </c>
      <c r="C9113" s="1244" t="s">
        <v>13958</v>
      </c>
      <c r="D9113" s="1352">
        <v>36441.11</v>
      </c>
    </row>
    <row r="9114" spans="1:4" s="977" customFormat="1" ht="18" customHeight="1" x14ac:dyDescent="0.2">
      <c r="A9114" s="1351" t="s">
        <v>13973</v>
      </c>
      <c r="B9114" s="1244" t="s">
        <v>1285</v>
      </c>
      <c r="C9114" s="1244" t="s">
        <v>1286</v>
      </c>
      <c r="D9114" s="1352">
        <v>609.65</v>
      </c>
    </row>
    <row r="9115" spans="1:4" s="977" customFormat="1" ht="18" customHeight="1" x14ac:dyDescent="0.2">
      <c r="A9115" s="1351" t="s">
        <v>13974</v>
      </c>
      <c r="B9115" s="1244" t="s">
        <v>13975</v>
      </c>
      <c r="C9115" s="1244" t="s">
        <v>13975</v>
      </c>
      <c r="D9115" s="1352">
        <v>384854.4</v>
      </c>
    </row>
    <row r="9116" spans="1:4" s="977" customFormat="1" ht="18" customHeight="1" x14ac:dyDescent="0.2">
      <c r="A9116" s="1351" t="s">
        <v>13976</v>
      </c>
      <c r="B9116" s="1244" t="s">
        <v>13977</v>
      </c>
      <c r="C9116" s="1244" t="s">
        <v>13978</v>
      </c>
      <c r="D9116" s="1352">
        <v>363993.4</v>
      </c>
    </row>
    <row r="9117" spans="1:4" s="977" customFormat="1" ht="18" customHeight="1" x14ac:dyDescent="0.2">
      <c r="A9117" s="1351" t="s">
        <v>13979</v>
      </c>
      <c r="B9117" s="1244" t="s">
        <v>2873</v>
      </c>
      <c r="C9117" s="1244" t="s">
        <v>2874</v>
      </c>
      <c r="D9117" s="1352">
        <v>1840</v>
      </c>
    </row>
    <row r="9118" spans="1:4" s="977" customFormat="1" ht="18" customHeight="1" x14ac:dyDescent="0.2">
      <c r="A9118" s="1351" t="s">
        <v>13980</v>
      </c>
      <c r="B9118" s="1244" t="s">
        <v>13981</v>
      </c>
      <c r="C9118" s="1244" t="s">
        <v>13982</v>
      </c>
      <c r="D9118" s="1352">
        <v>65596</v>
      </c>
    </row>
    <row r="9119" spans="1:4" s="977" customFormat="1" ht="18" customHeight="1" x14ac:dyDescent="0.2">
      <c r="A9119" s="1351" t="s">
        <v>13983</v>
      </c>
      <c r="B9119" s="1244" t="s">
        <v>13984</v>
      </c>
      <c r="C9119" s="1244" t="s">
        <v>13985</v>
      </c>
      <c r="D9119" s="1352">
        <v>2357.5</v>
      </c>
    </row>
    <row r="9120" spans="1:4" s="977" customFormat="1" ht="18" customHeight="1" x14ac:dyDescent="0.2">
      <c r="A9120" s="1351" t="s">
        <v>13986</v>
      </c>
      <c r="B9120" s="1244" t="s">
        <v>13987</v>
      </c>
      <c r="C9120" s="1244" t="s">
        <v>7698</v>
      </c>
      <c r="D9120" s="1352">
        <v>36441.11</v>
      </c>
    </row>
    <row r="9121" spans="1:4" s="977" customFormat="1" ht="18" customHeight="1" x14ac:dyDescent="0.2">
      <c r="A9121" s="1351" t="s">
        <v>13988</v>
      </c>
      <c r="B9121" s="1244" t="s">
        <v>13989</v>
      </c>
      <c r="C9121" s="1244" t="s">
        <v>13990</v>
      </c>
      <c r="D9121" s="1352">
        <v>313885.59999999998</v>
      </c>
    </row>
    <row r="9122" spans="1:4" s="977" customFormat="1" ht="18" customHeight="1" x14ac:dyDescent="0.2">
      <c r="A9122" s="1351" t="s">
        <v>13991</v>
      </c>
      <c r="B9122" s="1244" t="s">
        <v>13992</v>
      </c>
      <c r="C9122" s="1244" t="s">
        <v>5590</v>
      </c>
      <c r="D9122" s="1352">
        <v>1</v>
      </c>
    </row>
    <row r="9123" spans="1:4" s="977" customFormat="1" ht="18" customHeight="1" x14ac:dyDescent="0.2">
      <c r="A9123" s="1351" t="s">
        <v>13993</v>
      </c>
      <c r="B9123" s="1244" t="s">
        <v>5589</v>
      </c>
      <c r="C9123" s="1244" t="s">
        <v>5590</v>
      </c>
      <c r="D9123" s="1352">
        <v>1</v>
      </c>
    </row>
    <row r="9124" spans="1:4" s="977" customFormat="1" ht="18" customHeight="1" x14ac:dyDescent="0.2">
      <c r="A9124" s="1351" t="s">
        <v>13994</v>
      </c>
      <c r="B9124" s="1244" t="s">
        <v>13995</v>
      </c>
      <c r="C9124" s="1244" t="s">
        <v>13995</v>
      </c>
      <c r="D9124" s="1352">
        <v>1</v>
      </c>
    </row>
    <row r="9125" spans="1:4" s="977" customFormat="1" ht="18" customHeight="1" x14ac:dyDescent="0.2">
      <c r="A9125" s="1351" t="s">
        <v>13996</v>
      </c>
      <c r="B9125" s="1244" t="s">
        <v>13997</v>
      </c>
      <c r="C9125" s="1244" t="s">
        <v>13998</v>
      </c>
      <c r="D9125" s="1352">
        <v>977.14</v>
      </c>
    </row>
    <row r="9126" spans="1:4" s="977" customFormat="1" ht="18" customHeight="1" x14ac:dyDescent="0.2">
      <c r="A9126" s="1351" t="s">
        <v>13999</v>
      </c>
      <c r="B9126" s="1244" t="s">
        <v>14000</v>
      </c>
      <c r="C9126" s="1244" t="s">
        <v>13215</v>
      </c>
      <c r="D9126" s="1352">
        <v>1650.25</v>
      </c>
    </row>
    <row r="9127" spans="1:4" s="977" customFormat="1" ht="18" customHeight="1" x14ac:dyDescent="0.2">
      <c r="A9127" s="1351" t="s">
        <v>14001</v>
      </c>
      <c r="B9127" s="1244" t="s">
        <v>14000</v>
      </c>
      <c r="C9127" s="1244" t="s">
        <v>13215</v>
      </c>
      <c r="D9127" s="1352">
        <v>1477.98</v>
      </c>
    </row>
    <row r="9128" spans="1:4" s="977" customFormat="1" ht="18" customHeight="1" x14ac:dyDescent="0.2">
      <c r="A9128" s="1351" t="s">
        <v>14002</v>
      </c>
      <c r="B9128" s="1244" t="s">
        <v>13984</v>
      </c>
      <c r="C9128" s="1244" t="s">
        <v>13985</v>
      </c>
      <c r="D9128" s="1352">
        <v>2357.5</v>
      </c>
    </row>
    <row r="9129" spans="1:4" s="977" customFormat="1" ht="18" customHeight="1" x14ac:dyDescent="0.2">
      <c r="A9129" s="1351" t="s">
        <v>14003</v>
      </c>
      <c r="B9129" s="1244" t="s">
        <v>14004</v>
      </c>
      <c r="C9129" s="1244" t="s">
        <v>13945</v>
      </c>
      <c r="D9129" s="1352">
        <v>12650</v>
      </c>
    </row>
    <row r="9130" spans="1:4" s="977" customFormat="1" ht="18" customHeight="1" x14ac:dyDescent="0.2">
      <c r="A9130" s="1351" t="s">
        <v>14005</v>
      </c>
      <c r="B9130" s="1244" t="s">
        <v>13944</v>
      </c>
      <c r="C9130" s="1244" t="s">
        <v>13945</v>
      </c>
      <c r="D9130" s="1352">
        <v>6716</v>
      </c>
    </row>
    <row r="9131" spans="1:4" s="977" customFormat="1" ht="18" customHeight="1" x14ac:dyDescent="0.2">
      <c r="A9131" s="1351" t="s">
        <v>14006</v>
      </c>
      <c r="B9131" s="1244" t="s">
        <v>13984</v>
      </c>
      <c r="C9131" s="1244" t="s">
        <v>13985</v>
      </c>
      <c r="D9131" s="1352">
        <v>2357.5</v>
      </c>
    </row>
    <row r="9132" spans="1:4" s="977" customFormat="1" ht="18" customHeight="1" x14ac:dyDescent="0.2">
      <c r="A9132" s="1351" t="s">
        <v>14007</v>
      </c>
      <c r="B9132" s="1244" t="s">
        <v>13984</v>
      </c>
      <c r="C9132" s="1244" t="s">
        <v>13985</v>
      </c>
      <c r="D9132" s="1352">
        <v>2357.5</v>
      </c>
    </row>
    <row r="9133" spans="1:4" s="977" customFormat="1" ht="18" customHeight="1" x14ac:dyDescent="0.2">
      <c r="A9133" s="1351" t="s">
        <v>14008</v>
      </c>
      <c r="B9133" s="1244" t="s">
        <v>13984</v>
      </c>
      <c r="C9133" s="1244" t="s">
        <v>13985</v>
      </c>
      <c r="D9133" s="1352">
        <v>2357.5</v>
      </c>
    </row>
    <row r="9134" spans="1:4" s="977" customFormat="1" ht="18" customHeight="1" x14ac:dyDescent="0.2">
      <c r="A9134" s="1351" t="s">
        <v>14009</v>
      </c>
      <c r="B9134" s="1244" t="s">
        <v>14010</v>
      </c>
      <c r="C9134" s="1244" t="s">
        <v>14010</v>
      </c>
      <c r="D9134" s="1352">
        <v>1</v>
      </c>
    </row>
    <row r="9135" spans="1:4" s="977" customFormat="1" ht="18" customHeight="1" x14ac:dyDescent="0.2">
      <c r="A9135" s="1351" t="s">
        <v>14011</v>
      </c>
      <c r="B9135" s="1244" t="s">
        <v>13927</v>
      </c>
      <c r="C9135" s="1244" t="s">
        <v>13927</v>
      </c>
      <c r="D9135" s="1352">
        <v>12915.65</v>
      </c>
    </row>
    <row r="9136" spans="1:4" s="977" customFormat="1" ht="18" customHeight="1" x14ac:dyDescent="0.2">
      <c r="A9136" s="1351" t="s">
        <v>14012</v>
      </c>
      <c r="B9136" s="1244" t="s">
        <v>1356</v>
      </c>
      <c r="C9136" s="1244" t="s">
        <v>1357</v>
      </c>
      <c r="D9136" s="1352">
        <v>1</v>
      </c>
    </row>
    <row r="9137" spans="1:4" s="977" customFormat="1" ht="18" customHeight="1" x14ac:dyDescent="0.2">
      <c r="A9137" s="1351" t="s">
        <v>14013</v>
      </c>
      <c r="B9137" s="1244" t="s">
        <v>12465</v>
      </c>
      <c r="C9137" s="1244" t="s">
        <v>12466</v>
      </c>
      <c r="D9137" s="1352">
        <v>1000</v>
      </c>
    </row>
    <row r="9138" spans="1:4" s="977" customFormat="1" ht="18" customHeight="1" x14ac:dyDescent="0.2">
      <c r="A9138" s="1351" t="s">
        <v>14014</v>
      </c>
      <c r="B9138" s="1244" t="s">
        <v>1266</v>
      </c>
      <c r="C9138" s="1244" t="s">
        <v>1267</v>
      </c>
      <c r="D9138" s="1352">
        <v>6427.5</v>
      </c>
    </row>
    <row r="9139" spans="1:4" s="977" customFormat="1" ht="18" customHeight="1" x14ac:dyDescent="0.2">
      <c r="A9139" s="1351" t="s">
        <v>14015</v>
      </c>
      <c r="B9139" s="1244" t="s">
        <v>2853</v>
      </c>
      <c r="C9139" s="1244" t="s">
        <v>2854</v>
      </c>
      <c r="D9139" s="1352">
        <v>6084.77</v>
      </c>
    </row>
    <row r="9140" spans="1:4" s="977" customFormat="1" ht="18" customHeight="1" x14ac:dyDescent="0.2">
      <c r="A9140" s="1351" t="s">
        <v>14016</v>
      </c>
      <c r="B9140" s="1244" t="s">
        <v>2313</v>
      </c>
      <c r="C9140" s="1244" t="s">
        <v>2314</v>
      </c>
      <c r="D9140" s="1352">
        <v>1408.24</v>
      </c>
    </row>
    <row r="9141" spans="1:4" s="977" customFormat="1" ht="18" customHeight="1" x14ac:dyDescent="0.2">
      <c r="A9141" s="1351" t="s">
        <v>14017</v>
      </c>
      <c r="B9141" s="1244" t="s">
        <v>14018</v>
      </c>
      <c r="C9141" s="1244" t="s">
        <v>14019</v>
      </c>
      <c r="D9141" s="1352">
        <v>5497.5</v>
      </c>
    </row>
    <row r="9142" spans="1:4" s="977" customFormat="1" ht="18" customHeight="1" x14ac:dyDescent="0.2">
      <c r="A9142" s="1351" t="s">
        <v>14020</v>
      </c>
      <c r="B9142" s="1244" t="s">
        <v>1266</v>
      </c>
      <c r="C9142" s="1244" t="s">
        <v>1267</v>
      </c>
      <c r="D9142" s="1352">
        <v>6427.5</v>
      </c>
    </row>
    <row r="9143" spans="1:4" s="977" customFormat="1" ht="18" customHeight="1" x14ac:dyDescent="0.2">
      <c r="A9143" s="1351" t="s">
        <v>14021</v>
      </c>
      <c r="B9143" s="1244" t="s">
        <v>1266</v>
      </c>
      <c r="C9143" s="1244" t="s">
        <v>1267</v>
      </c>
      <c r="D9143" s="1352">
        <v>6427.5</v>
      </c>
    </row>
    <row r="9144" spans="1:4" s="977" customFormat="1" ht="18" customHeight="1" x14ac:dyDescent="0.2">
      <c r="A9144" s="1351" t="s">
        <v>14022</v>
      </c>
      <c r="B9144" s="1244" t="s">
        <v>14018</v>
      </c>
      <c r="C9144" s="1244" t="s">
        <v>14019</v>
      </c>
      <c r="D9144" s="1352">
        <v>5497.5</v>
      </c>
    </row>
    <row r="9145" spans="1:4" s="977" customFormat="1" ht="18" customHeight="1" x14ac:dyDescent="0.2">
      <c r="A9145" s="1351" t="s">
        <v>14023</v>
      </c>
      <c r="B9145" s="1244" t="s">
        <v>14018</v>
      </c>
      <c r="C9145" s="1244" t="s">
        <v>14019</v>
      </c>
      <c r="D9145" s="1352">
        <v>5497.5</v>
      </c>
    </row>
    <row r="9146" spans="1:4" s="977" customFormat="1" ht="18" customHeight="1" x14ac:dyDescent="0.2">
      <c r="A9146" s="1351" t="s">
        <v>14024</v>
      </c>
      <c r="B9146" s="1244" t="s">
        <v>1266</v>
      </c>
      <c r="C9146" s="1244" t="s">
        <v>1267</v>
      </c>
      <c r="D9146" s="1352">
        <v>6427.5</v>
      </c>
    </row>
    <row r="9147" spans="1:4" s="977" customFormat="1" ht="18" customHeight="1" x14ac:dyDescent="0.2">
      <c r="A9147" s="1351" t="s">
        <v>14025</v>
      </c>
      <c r="B9147" s="1244" t="s">
        <v>1266</v>
      </c>
      <c r="C9147" s="1244" t="s">
        <v>1267</v>
      </c>
      <c r="D9147" s="1352">
        <v>6427.5</v>
      </c>
    </row>
    <row r="9148" spans="1:4" s="977" customFormat="1" ht="18" customHeight="1" x14ac:dyDescent="0.2">
      <c r="A9148" s="1351" t="s">
        <v>14026</v>
      </c>
      <c r="B9148" s="1244" t="s">
        <v>1266</v>
      </c>
      <c r="C9148" s="1244" t="s">
        <v>1267</v>
      </c>
      <c r="D9148" s="1352">
        <v>6427.5</v>
      </c>
    </row>
    <row r="9149" spans="1:4" s="977" customFormat="1" ht="18" customHeight="1" x14ac:dyDescent="0.2">
      <c r="A9149" s="1351" t="s">
        <v>14027</v>
      </c>
      <c r="B9149" s="1244" t="s">
        <v>14018</v>
      </c>
      <c r="C9149" s="1244" t="s">
        <v>14019</v>
      </c>
      <c r="D9149" s="1352">
        <v>5497.5</v>
      </c>
    </row>
    <row r="9150" spans="1:4" s="977" customFormat="1" ht="18" customHeight="1" x14ac:dyDescent="0.2">
      <c r="A9150" s="1351" t="s">
        <v>14028</v>
      </c>
      <c r="B9150" s="1244" t="s">
        <v>13808</v>
      </c>
      <c r="C9150" s="1244" t="s">
        <v>13809</v>
      </c>
      <c r="D9150" s="1352">
        <v>1</v>
      </c>
    </row>
    <row r="9151" spans="1:4" s="977" customFormat="1" ht="18" customHeight="1" x14ac:dyDescent="0.2">
      <c r="A9151" s="1351" t="s">
        <v>14029</v>
      </c>
      <c r="B9151" s="1244" t="s">
        <v>1285</v>
      </c>
      <c r="C9151" s="1244" t="s">
        <v>1286</v>
      </c>
      <c r="D9151" s="1352">
        <v>929.77</v>
      </c>
    </row>
    <row r="9152" spans="1:4" s="977" customFormat="1" ht="18" customHeight="1" x14ac:dyDescent="0.2">
      <c r="A9152" s="1351" t="s">
        <v>14030</v>
      </c>
      <c r="B9152" s="1244" t="s">
        <v>2405</v>
      </c>
      <c r="C9152" s="1244" t="s">
        <v>2406</v>
      </c>
      <c r="D9152" s="1352">
        <v>1</v>
      </c>
    </row>
    <row r="9153" spans="1:4" s="977" customFormat="1" ht="18" customHeight="1" x14ac:dyDescent="0.2">
      <c r="A9153" s="1351" t="s">
        <v>14031</v>
      </c>
      <c r="B9153" s="1244" t="s">
        <v>1683</v>
      </c>
      <c r="C9153" s="1244" t="s">
        <v>1411</v>
      </c>
      <c r="D9153" s="1352">
        <v>680</v>
      </c>
    </row>
    <row r="9154" spans="1:4" s="977" customFormat="1" ht="18" customHeight="1" x14ac:dyDescent="0.2">
      <c r="A9154" s="1351" t="s">
        <v>14032</v>
      </c>
      <c r="B9154" s="1244" t="s">
        <v>14033</v>
      </c>
      <c r="C9154" s="1244" t="s">
        <v>14034</v>
      </c>
      <c r="D9154" s="1352">
        <v>1</v>
      </c>
    </row>
    <row r="9155" spans="1:4" s="977" customFormat="1" ht="18" customHeight="1" x14ac:dyDescent="0.2">
      <c r="A9155" s="1351" t="s">
        <v>14035</v>
      </c>
      <c r="B9155" s="1244" t="s">
        <v>14033</v>
      </c>
      <c r="C9155" s="1244" t="s">
        <v>14034</v>
      </c>
      <c r="D9155" s="1352">
        <v>1</v>
      </c>
    </row>
    <row r="9156" spans="1:4" s="977" customFormat="1" ht="18" customHeight="1" x14ac:dyDescent="0.2">
      <c r="A9156" s="1351" t="s">
        <v>14036</v>
      </c>
      <c r="B9156" s="1244" t="s">
        <v>14033</v>
      </c>
      <c r="C9156" s="1244" t="s">
        <v>14034</v>
      </c>
      <c r="D9156" s="1352">
        <v>1</v>
      </c>
    </row>
    <row r="9157" spans="1:4" s="977" customFormat="1" ht="18" customHeight="1" x14ac:dyDescent="0.2">
      <c r="A9157" s="1351" t="s">
        <v>14037</v>
      </c>
      <c r="B9157" s="1244" t="s">
        <v>14033</v>
      </c>
      <c r="C9157" s="1244" t="s">
        <v>14034</v>
      </c>
      <c r="D9157" s="1352">
        <v>1</v>
      </c>
    </row>
    <row r="9158" spans="1:4" s="977" customFormat="1" ht="18" customHeight="1" x14ac:dyDescent="0.2">
      <c r="A9158" s="1351" t="s">
        <v>14038</v>
      </c>
      <c r="B9158" s="1244" t="s">
        <v>14033</v>
      </c>
      <c r="C9158" s="1244" t="s">
        <v>14034</v>
      </c>
      <c r="D9158" s="1352">
        <v>1</v>
      </c>
    </row>
    <row r="9159" spans="1:4" s="977" customFormat="1" ht="18" customHeight="1" x14ac:dyDescent="0.2">
      <c r="A9159" s="1351" t="s">
        <v>14039</v>
      </c>
      <c r="B9159" s="1244" t="s">
        <v>14033</v>
      </c>
      <c r="C9159" s="1244" t="s">
        <v>14034</v>
      </c>
      <c r="D9159" s="1352">
        <v>1</v>
      </c>
    </row>
    <row r="9160" spans="1:4" s="977" customFormat="1" ht="18" customHeight="1" x14ac:dyDescent="0.2">
      <c r="A9160" s="1351" t="s">
        <v>14040</v>
      </c>
      <c r="B9160" s="1244" t="s">
        <v>14033</v>
      </c>
      <c r="C9160" s="1244" t="s">
        <v>14034</v>
      </c>
      <c r="D9160" s="1352">
        <v>1</v>
      </c>
    </row>
    <row r="9161" spans="1:4" s="977" customFormat="1" ht="18" customHeight="1" x14ac:dyDescent="0.2">
      <c r="A9161" s="1351" t="s">
        <v>14041</v>
      </c>
      <c r="B9161" s="1244" t="s">
        <v>14033</v>
      </c>
      <c r="C9161" s="1244" t="s">
        <v>14034</v>
      </c>
      <c r="D9161" s="1352">
        <v>1</v>
      </c>
    </row>
    <row r="9162" spans="1:4" s="977" customFormat="1" ht="18" customHeight="1" x14ac:dyDescent="0.2">
      <c r="A9162" s="1351" t="s">
        <v>14042</v>
      </c>
      <c r="B9162" s="1244" t="s">
        <v>14033</v>
      </c>
      <c r="C9162" s="1244" t="s">
        <v>14034</v>
      </c>
      <c r="D9162" s="1352">
        <v>1</v>
      </c>
    </row>
    <row r="9163" spans="1:4" s="977" customFormat="1" ht="18" customHeight="1" x14ac:dyDescent="0.2">
      <c r="A9163" s="1351" t="s">
        <v>14043</v>
      </c>
      <c r="B9163" s="1244" t="s">
        <v>13997</v>
      </c>
      <c r="C9163" s="1244" t="s">
        <v>13998</v>
      </c>
      <c r="D9163" s="1352">
        <v>977.14</v>
      </c>
    </row>
    <row r="9164" spans="1:4" s="977" customFormat="1" ht="18" customHeight="1" x14ac:dyDescent="0.2">
      <c r="A9164" s="1351" t="s">
        <v>14044</v>
      </c>
      <c r="B9164" s="1244" t="s">
        <v>7751</v>
      </c>
      <c r="C9164" s="1244" t="s">
        <v>2686</v>
      </c>
      <c r="D9164" s="1352">
        <v>2978.5</v>
      </c>
    </row>
    <row r="9165" spans="1:4" s="977" customFormat="1" ht="18" customHeight="1" x14ac:dyDescent="0.2">
      <c r="A9165" s="1351" t="s">
        <v>14045</v>
      </c>
      <c r="B9165" s="1244" t="s">
        <v>14033</v>
      </c>
      <c r="C9165" s="1244" t="s">
        <v>14034</v>
      </c>
      <c r="D9165" s="1352">
        <v>1</v>
      </c>
    </row>
    <row r="9166" spans="1:4" s="977" customFormat="1" ht="18" customHeight="1" x14ac:dyDescent="0.2">
      <c r="A9166" s="1351" t="s">
        <v>14046</v>
      </c>
      <c r="B9166" s="1244" t="s">
        <v>14033</v>
      </c>
      <c r="C9166" s="1244" t="s">
        <v>14034</v>
      </c>
      <c r="D9166" s="1352">
        <v>1</v>
      </c>
    </row>
    <row r="9167" spans="1:4" s="977" customFormat="1" ht="18" customHeight="1" x14ac:dyDescent="0.2">
      <c r="A9167" s="1351" t="s">
        <v>14047</v>
      </c>
      <c r="B9167" s="1244" t="s">
        <v>14033</v>
      </c>
      <c r="C9167" s="1244" t="s">
        <v>14034</v>
      </c>
      <c r="D9167" s="1352">
        <v>1</v>
      </c>
    </row>
    <row r="9168" spans="1:4" s="977" customFormat="1" ht="18" customHeight="1" x14ac:dyDescent="0.2">
      <c r="A9168" s="1351" t="s">
        <v>14048</v>
      </c>
      <c r="B9168" s="1244" t="s">
        <v>14033</v>
      </c>
      <c r="C9168" s="1244" t="s">
        <v>14034</v>
      </c>
      <c r="D9168" s="1352">
        <v>1</v>
      </c>
    </row>
    <row r="9169" spans="1:4" s="977" customFormat="1" ht="18" customHeight="1" x14ac:dyDescent="0.2">
      <c r="A9169" s="1351" t="s">
        <v>14049</v>
      </c>
      <c r="B9169" s="1244" t="s">
        <v>14033</v>
      </c>
      <c r="C9169" s="1244" t="s">
        <v>14034</v>
      </c>
      <c r="D9169" s="1352">
        <v>1</v>
      </c>
    </row>
    <row r="9170" spans="1:4" s="977" customFormat="1" ht="18" customHeight="1" x14ac:dyDescent="0.2">
      <c r="A9170" s="1351" t="s">
        <v>14050</v>
      </c>
      <c r="B9170" s="1244" t="s">
        <v>12432</v>
      </c>
      <c r="C9170" s="1244" t="s">
        <v>12433</v>
      </c>
      <c r="D9170" s="1352">
        <v>279.45</v>
      </c>
    </row>
    <row r="9171" spans="1:4" s="977" customFormat="1" ht="18" customHeight="1" x14ac:dyDescent="0.2">
      <c r="A9171" s="1351" t="s">
        <v>14051</v>
      </c>
      <c r="B9171" s="1244" t="s">
        <v>12432</v>
      </c>
      <c r="C9171" s="1244" t="s">
        <v>12433</v>
      </c>
      <c r="D9171" s="1352">
        <v>279.45</v>
      </c>
    </row>
    <row r="9172" spans="1:4" s="977" customFormat="1" ht="18" customHeight="1" x14ac:dyDescent="0.2">
      <c r="A9172" s="1351" t="s">
        <v>14052</v>
      </c>
      <c r="B9172" s="1244" t="s">
        <v>3968</v>
      </c>
      <c r="C9172" s="1244" t="s">
        <v>3969</v>
      </c>
      <c r="D9172" s="1352">
        <v>1</v>
      </c>
    </row>
    <row r="9173" spans="1:4" s="977" customFormat="1" ht="18" customHeight="1" x14ac:dyDescent="0.2">
      <c r="A9173" s="1351" t="s">
        <v>14053</v>
      </c>
      <c r="B9173" s="1244" t="s">
        <v>14054</v>
      </c>
      <c r="C9173" s="1244" t="s">
        <v>14055</v>
      </c>
      <c r="D9173" s="1352">
        <v>24787.09</v>
      </c>
    </row>
    <row r="9174" spans="1:4" s="977" customFormat="1" ht="18" customHeight="1" x14ac:dyDescent="0.2">
      <c r="A9174" s="1351" t="s">
        <v>14056</v>
      </c>
      <c r="B9174" s="1244" t="s">
        <v>14057</v>
      </c>
      <c r="C9174" s="1244" t="s">
        <v>14058</v>
      </c>
      <c r="D9174" s="1352">
        <v>1</v>
      </c>
    </row>
    <row r="9175" spans="1:4" s="977" customFormat="1" ht="18" customHeight="1" x14ac:dyDescent="0.2">
      <c r="A9175" s="1351" t="s">
        <v>14059</v>
      </c>
      <c r="B9175" s="1244" t="s">
        <v>1044</v>
      </c>
      <c r="C9175" s="1244" t="s">
        <v>1045</v>
      </c>
      <c r="D9175" s="1352">
        <v>15470.19</v>
      </c>
    </row>
    <row r="9176" spans="1:4" s="977" customFormat="1" ht="18" customHeight="1" x14ac:dyDescent="0.2">
      <c r="A9176" s="1351" t="s">
        <v>14060</v>
      </c>
      <c r="B9176" s="1244" t="s">
        <v>12432</v>
      </c>
      <c r="C9176" s="1244" t="s">
        <v>12433</v>
      </c>
      <c r="D9176" s="1352">
        <v>279.45</v>
      </c>
    </row>
    <row r="9177" spans="1:4" s="977" customFormat="1" ht="18" customHeight="1" x14ac:dyDescent="0.2">
      <c r="A9177" s="1351" t="s">
        <v>14061</v>
      </c>
      <c r="B9177" s="1244" t="s">
        <v>12432</v>
      </c>
      <c r="C9177" s="1244" t="s">
        <v>12433</v>
      </c>
      <c r="D9177" s="1352">
        <v>279.45</v>
      </c>
    </row>
    <row r="9178" spans="1:4" s="977" customFormat="1" ht="18" customHeight="1" x14ac:dyDescent="0.2">
      <c r="A9178" s="1351" t="s">
        <v>14062</v>
      </c>
      <c r="B9178" s="1244" t="s">
        <v>12432</v>
      </c>
      <c r="C9178" s="1244" t="s">
        <v>12433</v>
      </c>
      <c r="D9178" s="1352">
        <v>279.45</v>
      </c>
    </row>
    <row r="9179" spans="1:4" s="977" customFormat="1" ht="18" customHeight="1" x14ac:dyDescent="0.2">
      <c r="A9179" s="1351" t="s">
        <v>14063</v>
      </c>
      <c r="B9179" s="1244" t="s">
        <v>12432</v>
      </c>
      <c r="C9179" s="1244" t="s">
        <v>12433</v>
      </c>
      <c r="D9179" s="1352">
        <v>279.45</v>
      </c>
    </row>
    <row r="9180" spans="1:4" s="977" customFormat="1" ht="18" customHeight="1" x14ac:dyDescent="0.2">
      <c r="A9180" s="1351" t="s">
        <v>14064</v>
      </c>
      <c r="B9180" s="1244" t="s">
        <v>12432</v>
      </c>
      <c r="C9180" s="1244" t="s">
        <v>12433</v>
      </c>
      <c r="D9180" s="1352">
        <v>279.45</v>
      </c>
    </row>
    <row r="9181" spans="1:4" s="977" customFormat="1" ht="18" customHeight="1" x14ac:dyDescent="0.2">
      <c r="A9181" s="1351" t="s">
        <v>14065</v>
      </c>
      <c r="B9181" s="1244" t="s">
        <v>12432</v>
      </c>
      <c r="C9181" s="1244" t="s">
        <v>12433</v>
      </c>
      <c r="D9181" s="1352">
        <v>279.45</v>
      </c>
    </row>
    <row r="9182" spans="1:4" s="977" customFormat="1" ht="18" customHeight="1" x14ac:dyDescent="0.2">
      <c r="A9182" s="1351" t="s">
        <v>14066</v>
      </c>
      <c r="B9182" s="1244" t="s">
        <v>12432</v>
      </c>
      <c r="C9182" s="1244" t="s">
        <v>12433</v>
      </c>
      <c r="D9182" s="1352">
        <v>279.45</v>
      </c>
    </row>
    <row r="9183" spans="1:4" s="977" customFormat="1" ht="18" customHeight="1" x14ac:dyDescent="0.2">
      <c r="A9183" s="1351" t="s">
        <v>14067</v>
      </c>
      <c r="B9183" s="1244" t="s">
        <v>12432</v>
      </c>
      <c r="C9183" s="1244" t="s">
        <v>12433</v>
      </c>
      <c r="D9183" s="1352">
        <v>279.45</v>
      </c>
    </row>
    <row r="9184" spans="1:4" s="977" customFormat="1" ht="18" customHeight="1" x14ac:dyDescent="0.2">
      <c r="A9184" s="1351" t="s">
        <v>14068</v>
      </c>
      <c r="B9184" s="1244" t="s">
        <v>14033</v>
      </c>
      <c r="C9184" s="1244" t="s">
        <v>14034</v>
      </c>
      <c r="D9184" s="1352">
        <v>1</v>
      </c>
    </row>
    <row r="9185" spans="1:4" s="977" customFormat="1" ht="18" customHeight="1" x14ac:dyDescent="0.2">
      <c r="A9185" s="1351" t="s">
        <v>14069</v>
      </c>
      <c r="B9185" s="1244" t="s">
        <v>14033</v>
      </c>
      <c r="C9185" s="1244" t="s">
        <v>14034</v>
      </c>
      <c r="D9185" s="1352">
        <v>1</v>
      </c>
    </row>
    <row r="9186" spans="1:4" s="977" customFormat="1" ht="18" customHeight="1" x14ac:dyDescent="0.2">
      <c r="A9186" s="1351" t="s">
        <v>14070</v>
      </c>
      <c r="B9186" s="1244" t="s">
        <v>3552</v>
      </c>
      <c r="C9186" s="1244" t="s">
        <v>3553</v>
      </c>
      <c r="D9186" s="1352">
        <v>764.75</v>
      </c>
    </row>
    <row r="9187" spans="1:4" s="977" customFormat="1" ht="18" customHeight="1" x14ac:dyDescent="0.2">
      <c r="A9187" s="1351" t="s">
        <v>14071</v>
      </c>
      <c r="B9187" s="1244" t="s">
        <v>3552</v>
      </c>
      <c r="C9187" s="1244" t="s">
        <v>3553</v>
      </c>
      <c r="D9187" s="1352">
        <v>764.75</v>
      </c>
    </row>
    <row r="9188" spans="1:4" s="977" customFormat="1" ht="18" customHeight="1" x14ac:dyDescent="0.2">
      <c r="A9188" s="1351" t="s">
        <v>14072</v>
      </c>
      <c r="B9188" s="1244" t="s">
        <v>3552</v>
      </c>
      <c r="C9188" s="1244" t="s">
        <v>3553</v>
      </c>
      <c r="D9188" s="1352">
        <v>764.75</v>
      </c>
    </row>
    <row r="9189" spans="1:4" s="977" customFormat="1" ht="18" customHeight="1" x14ac:dyDescent="0.2">
      <c r="A9189" s="1351" t="s">
        <v>14073</v>
      </c>
      <c r="B9189" s="1244" t="s">
        <v>3552</v>
      </c>
      <c r="C9189" s="1244" t="s">
        <v>3553</v>
      </c>
      <c r="D9189" s="1352">
        <v>764.75</v>
      </c>
    </row>
    <row r="9190" spans="1:4" s="977" customFormat="1" ht="18" customHeight="1" x14ac:dyDescent="0.2">
      <c r="A9190" s="1351" t="s">
        <v>14074</v>
      </c>
      <c r="B9190" s="1244" t="s">
        <v>3552</v>
      </c>
      <c r="C9190" s="1244" t="s">
        <v>3553</v>
      </c>
      <c r="D9190" s="1352">
        <v>764.75</v>
      </c>
    </row>
    <row r="9191" spans="1:4" s="977" customFormat="1" ht="18" customHeight="1" x14ac:dyDescent="0.2">
      <c r="A9191" s="1351" t="s">
        <v>14075</v>
      </c>
      <c r="B9191" s="1244" t="s">
        <v>3552</v>
      </c>
      <c r="C9191" s="1244" t="s">
        <v>3553</v>
      </c>
      <c r="D9191" s="1352">
        <v>764.75</v>
      </c>
    </row>
    <row r="9192" spans="1:4" s="977" customFormat="1" ht="18" customHeight="1" x14ac:dyDescent="0.2">
      <c r="A9192" s="1351" t="s">
        <v>14076</v>
      </c>
      <c r="B9192" s="1244" t="s">
        <v>3552</v>
      </c>
      <c r="C9192" s="1244" t="s">
        <v>3553</v>
      </c>
      <c r="D9192" s="1352">
        <v>764.75</v>
      </c>
    </row>
    <row r="9193" spans="1:4" s="977" customFormat="1" ht="18" customHeight="1" x14ac:dyDescent="0.2">
      <c r="A9193" s="1351" t="s">
        <v>14077</v>
      </c>
      <c r="B9193" s="1244" t="s">
        <v>3552</v>
      </c>
      <c r="C9193" s="1244" t="s">
        <v>3553</v>
      </c>
      <c r="D9193" s="1352">
        <v>764.75</v>
      </c>
    </row>
    <row r="9194" spans="1:4" s="977" customFormat="1" ht="18" customHeight="1" x14ac:dyDescent="0.2">
      <c r="A9194" s="1351" t="s">
        <v>14078</v>
      </c>
      <c r="B9194" s="1244" t="s">
        <v>3552</v>
      </c>
      <c r="C9194" s="1244" t="s">
        <v>3553</v>
      </c>
      <c r="D9194" s="1352">
        <v>764.75</v>
      </c>
    </row>
    <row r="9195" spans="1:4" s="977" customFormat="1" ht="18" customHeight="1" x14ac:dyDescent="0.2">
      <c r="A9195" s="1351" t="s">
        <v>14079</v>
      </c>
      <c r="B9195" s="1244" t="s">
        <v>3552</v>
      </c>
      <c r="C9195" s="1244" t="s">
        <v>3553</v>
      </c>
      <c r="D9195" s="1352">
        <v>764.75</v>
      </c>
    </row>
    <row r="9196" spans="1:4" s="977" customFormat="1" ht="18" customHeight="1" x14ac:dyDescent="0.2">
      <c r="A9196" s="1351" t="s">
        <v>14080</v>
      </c>
      <c r="B9196" s="1244" t="s">
        <v>3552</v>
      </c>
      <c r="C9196" s="1244" t="s">
        <v>3553</v>
      </c>
      <c r="D9196" s="1352">
        <v>764.75</v>
      </c>
    </row>
    <row r="9197" spans="1:4" s="977" customFormat="1" ht="18" customHeight="1" x14ac:dyDescent="0.2">
      <c r="A9197" s="1351" t="s">
        <v>14081</v>
      </c>
      <c r="B9197" s="1244" t="s">
        <v>3552</v>
      </c>
      <c r="C9197" s="1244" t="s">
        <v>3553</v>
      </c>
      <c r="D9197" s="1352">
        <v>764.75</v>
      </c>
    </row>
    <row r="9198" spans="1:4" s="977" customFormat="1" ht="18" customHeight="1" x14ac:dyDescent="0.2">
      <c r="A9198" s="1351" t="s">
        <v>14082</v>
      </c>
      <c r="B9198" s="1244" t="s">
        <v>3552</v>
      </c>
      <c r="C9198" s="1244" t="s">
        <v>3553</v>
      </c>
      <c r="D9198" s="1352">
        <v>764.75</v>
      </c>
    </row>
    <row r="9199" spans="1:4" s="977" customFormat="1" ht="18" customHeight="1" x14ac:dyDescent="0.2">
      <c r="A9199" s="1351" t="s">
        <v>14083</v>
      </c>
      <c r="B9199" s="1244" t="s">
        <v>3552</v>
      </c>
      <c r="C9199" s="1244" t="s">
        <v>3553</v>
      </c>
      <c r="D9199" s="1352">
        <v>764.75</v>
      </c>
    </row>
    <row r="9200" spans="1:4" s="977" customFormat="1" ht="18" customHeight="1" x14ac:dyDescent="0.2">
      <c r="A9200" s="1351" t="s">
        <v>14084</v>
      </c>
      <c r="B9200" s="1244" t="s">
        <v>3552</v>
      </c>
      <c r="C9200" s="1244" t="s">
        <v>3553</v>
      </c>
      <c r="D9200" s="1352">
        <v>764.75</v>
      </c>
    </row>
    <row r="9201" spans="1:4" s="977" customFormat="1" ht="18" customHeight="1" x14ac:dyDescent="0.2">
      <c r="A9201" s="1351" t="s">
        <v>14085</v>
      </c>
      <c r="B9201" s="1244" t="s">
        <v>3552</v>
      </c>
      <c r="C9201" s="1244" t="s">
        <v>3553</v>
      </c>
      <c r="D9201" s="1352">
        <v>764.75</v>
      </c>
    </row>
    <row r="9202" spans="1:4" s="977" customFormat="1" ht="18" customHeight="1" x14ac:dyDescent="0.2">
      <c r="A9202" s="1351" t="s">
        <v>14086</v>
      </c>
      <c r="B9202" s="1244" t="s">
        <v>3552</v>
      </c>
      <c r="C9202" s="1244" t="s">
        <v>3553</v>
      </c>
      <c r="D9202" s="1352">
        <v>764.75</v>
      </c>
    </row>
    <row r="9203" spans="1:4" s="977" customFormat="1" ht="18" customHeight="1" x14ac:dyDescent="0.2">
      <c r="A9203" s="1351" t="s">
        <v>14087</v>
      </c>
      <c r="B9203" s="1244" t="s">
        <v>3552</v>
      </c>
      <c r="C9203" s="1244" t="s">
        <v>3553</v>
      </c>
      <c r="D9203" s="1352">
        <v>764.75</v>
      </c>
    </row>
    <row r="9204" spans="1:4" s="977" customFormat="1" ht="18" customHeight="1" x14ac:dyDescent="0.2">
      <c r="A9204" s="1351" t="s">
        <v>14088</v>
      </c>
      <c r="B9204" s="1244" t="s">
        <v>13997</v>
      </c>
      <c r="C9204" s="1244" t="s">
        <v>13998</v>
      </c>
      <c r="D9204" s="1352">
        <v>977.14</v>
      </c>
    </row>
    <row r="9205" spans="1:4" s="977" customFormat="1" ht="18" customHeight="1" x14ac:dyDescent="0.2">
      <c r="A9205" s="1351" t="s">
        <v>14089</v>
      </c>
      <c r="B9205" s="1244" t="s">
        <v>3552</v>
      </c>
      <c r="C9205" s="1244" t="s">
        <v>3553</v>
      </c>
      <c r="D9205" s="1352">
        <v>764.75</v>
      </c>
    </row>
    <row r="9206" spans="1:4" s="977" customFormat="1" ht="18" customHeight="1" x14ac:dyDescent="0.2">
      <c r="A9206" s="1351" t="s">
        <v>14090</v>
      </c>
      <c r="B9206" s="1244" t="s">
        <v>3552</v>
      </c>
      <c r="C9206" s="1244" t="s">
        <v>3553</v>
      </c>
      <c r="D9206" s="1352">
        <v>764.75</v>
      </c>
    </row>
    <row r="9207" spans="1:4" s="977" customFormat="1" ht="18" customHeight="1" x14ac:dyDescent="0.2">
      <c r="A9207" s="1351" t="s">
        <v>14091</v>
      </c>
      <c r="B9207" s="1244" t="s">
        <v>3552</v>
      </c>
      <c r="C9207" s="1244" t="s">
        <v>3553</v>
      </c>
      <c r="D9207" s="1352">
        <v>764.75</v>
      </c>
    </row>
    <row r="9208" spans="1:4" s="977" customFormat="1" ht="18" customHeight="1" x14ac:dyDescent="0.2">
      <c r="A9208" s="1351" t="s">
        <v>14092</v>
      </c>
      <c r="B9208" s="1244" t="s">
        <v>3552</v>
      </c>
      <c r="C9208" s="1244" t="s">
        <v>3553</v>
      </c>
      <c r="D9208" s="1352">
        <v>764.75</v>
      </c>
    </row>
    <row r="9209" spans="1:4" s="977" customFormat="1" ht="18" customHeight="1" x14ac:dyDescent="0.2">
      <c r="A9209" s="1351" t="s">
        <v>14093</v>
      </c>
      <c r="B9209" s="1244" t="s">
        <v>3552</v>
      </c>
      <c r="C9209" s="1244" t="s">
        <v>3553</v>
      </c>
      <c r="D9209" s="1352">
        <v>764.75</v>
      </c>
    </row>
    <row r="9210" spans="1:4" s="977" customFormat="1" ht="18" customHeight="1" x14ac:dyDescent="0.2">
      <c r="A9210" s="1351" t="s">
        <v>14094</v>
      </c>
      <c r="B9210" s="1244" t="s">
        <v>3552</v>
      </c>
      <c r="C9210" s="1244" t="s">
        <v>3553</v>
      </c>
      <c r="D9210" s="1352">
        <v>764.75</v>
      </c>
    </row>
    <row r="9211" spans="1:4" s="977" customFormat="1" ht="18" customHeight="1" x14ac:dyDescent="0.2">
      <c r="A9211" s="1351" t="s">
        <v>14095</v>
      </c>
      <c r="B9211" s="1244" t="s">
        <v>3552</v>
      </c>
      <c r="C9211" s="1244" t="s">
        <v>3553</v>
      </c>
      <c r="D9211" s="1352">
        <v>764.75</v>
      </c>
    </row>
    <row r="9212" spans="1:4" s="977" customFormat="1" ht="18" customHeight="1" x14ac:dyDescent="0.2">
      <c r="A9212" s="1351" t="s">
        <v>14096</v>
      </c>
      <c r="B9212" s="1244" t="s">
        <v>3552</v>
      </c>
      <c r="C9212" s="1244" t="s">
        <v>3553</v>
      </c>
      <c r="D9212" s="1352">
        <v>764.75</v>
      </c>
    </row>
    <row r="9213" spans="1:4" s="977" customFormat="1" ht="18" customHeight="1" x14ac:dyDescent="0.2">
      <c r="A9213" s="1351" t="s">
        <v>14097</v>
      </c>
      <c r="B9213" s="1244" t="s">
        <v>3552</v>
      </c>
      <c r="C9213" s="1244" t="s">
        <v>3553</v>
      </c>
      <c r="D9213" s="1352">
        <v>764.75</v>
      </c>
    </row>
    <row r="9214" spans="1:4" s="977" customFormat="1" ht="18" customHeight="1" x14ac:dyDescent="0.2">
      <c r="A9214" s="1351" t="s">
        <v>14098</v>
      </c>
      <c r="B9214" s="1244" t="s">
        <v>3552</v>
      </c>
      <c r="C9214" s="1244" t="s">
        <v>3553</v>
      </c>
      <c r="D9214" s="1352">
        <v>764.75</v>
      </c>
    </row>
    <row r="9215" spans="1:4" s="977" customFormat="1" ht="18" customHeight="1" x14ac:dyDescent="0.2">
      <c r="A9215" s="1351" t="s">
        <v>14099</v>
      </c>
      <c r="B9215" s="1244" t="s">
        <v>3552</v>
      </c>
      <c r="C9215" s="1244" t="s">
        <v>3553</v>
      </c>
      <c r="D9215" s="1352">
        <v>764.75</v>
      </c>
    </row>
    <row r="9216" spans="1:4" s="977" customFormat="1" ht="18" customHeight="1" x14ac:dyDescent="0.2">
      <c r="A9216" s="1351" t="s">
        <v>14100</v>
      </c>
      <c r="B9216" s="1244" t="s">
        <v>3552</v>
      </c>
      <c r="C9216" s="1244" t="s">
        <v>3553</v>
      </c>
      <c r="D9216" s="1352">
        <v>764.75</v>
      </c>
    </row>
    <row r="9217" spans="1:4" s="977" customFormat="1" ht="18" customHeight="1" x14ac:dyDescent="0.2">
      <c r="A9217" s="1351" t="s">
        <v>14101</v>
      </c>
      <c r="B9217" s="1244" t="s">
        <v>3552</v>
      </c>
      <c r="C9217" s="1244" t="s">
        <v>3553</v>
      </c>
      <c r="D9217" s="1352">
        <v>764.75</v>
      </c>
    </row>
    <row r="9218" spans="1:4" s="977" customFormat="1" ht="18" customHeight="1" x14ac:dyDescent="0.2">
      <c r="A9218" s="1351" t="s">
        <v>14102</v>
      </c>
      <c r="B9218" s="1244" t="s">
        <v>3552</v>
      </c>
      <c r="C9218" s="1244" t="s">
        <v>3553</v>
      </c>
      <c r="D9218" s="1352">
        <v>764.75</v>
      </c>
    </row>
    <row r="9219" spans="1:4" s="977" customFormat="1" ht="18" customHeight="1" x14ac:dyDescent="0.2">
      <c r="A9219" s="1351" t="s">
        <v>14103</v>
      </c>
      <c r="B9219" s="1244" t="s">
        <v>14033</v>
      </c>
      <c r="C9219" s="1244" t="s">
        <v>14034</v>
      </c>
      <c r="D9219" s="1352">
        <v>1</v>
      </c>
    </row>
    <row r="9220" spans="1:4" s="977" customFormat="1" ht="18" customHeight="1" x14ac:dyDescent="0.2">
      <c r="A9220" s="1351" t="s">
        <v>14104</v>
      </c>
      <c r="B9220" s="1244" t="s">
        <v>14033</v>
      </c>
      <c r="C9220" s="1244" t="s">
        <v>14034</v>
      </c>
      <c r="D9220" s="1352">
        <v>1</v>
      </c>
    </row>
    <row r="9221" spans="1:4" s="977" customFormat="1" ht="18" customHeight="1" x14ac:dyDescent="0.2">
      <c r="A9221" s="1351" t="s">
        <v>14105</v>
      </c>
      <c r="B9221" s="1244" t="s">
        <v>14033</v>
      </c>
      <c r="C9221" s="1244" t="s">
        <v>14034</v>
      </c>
      <c r="D9221" s="1352">
        <v>1</v>
      </c>
    </row>
    <row r="9222" spans="1:4" s="977" customFormat="1" ht="18" customHeight="1" x14ac:dyDescent="0.2">
      <c r="A9222" s="1351" t="s">
        <v>14106</v>
      </c>
      <c r="B9222" s="1244" t="s">
        <v>3552</v>
      </c>
      <c r="C9222" s="1244" t="s">
        <v>3553</v>
      </c>
      <c r="D9222" s="1352">
        <v>764.75</v>
      </c>
    </row>
    <row r="9223" spans="1:4" s="977" customFormat="1" ht="18" customHeight="1" x14ac:dyDescent="0.2">
      <c r="A9223" s="1351" t="s">
        <v>14107</v>
      </c>
      <c r="B9223" s="1244" t="s">
        <v>3552</v>
      </c>
      <c r="C9223" s="1244" t="s">
        <v>3553</v>
      </c>
      <c r="D9223" s="1352">
        <v>764.75</v>
      </c>
    </row>
    <row r="9224" spans="1:4" s="977" customFormat="1" ht="18" customHeight="1" x14ac:dyDescent="0.2">
      <c r="A9224" s="1351" t="s">
        <v>14108</v>
      </c>
      <c r="B9224" s="1244" t="s">
        <v>3552</v>
      </c>
      <c r="C9224" s="1244" t="s">
        <v>3553</v>
      </c>
      <c r="D9224" s="1352">
        <v>764.75</v>
      </c>
    </row>
    <row r="9225" spans="1:4" s="977" customFormat="1" ht="18" customHeight="1" x14ac:dyDescent="0.2">
      <c r="A9225" s="1351" t="s">
        <v>14109</v>
      </c>
      <c r="B9225" s="1244" t="s">
        <v>2466</v>
      </c>
      <c r="C9225" s="1244" t="s">
        <v>2467</v>
      </c>
      <c r="D9225" s="1352">
        <v>1949.25</v>
      </c>
    </row>
    <row r="9226" spans="1:4" s="977" customFormat="1" ht="18" customHeight="1" x14ac:dyDescent="0.2">
      <c r="A9226" s="1351" t="s">
        <v>14110</v>
      </c>
      <c r="B9226" s="1244" t="s">
        <v>3552</v>
      </c>
      <c r="C9226" s="1244" t="s">
        <v>3553</v>
      </c>
      <c r="D9226" s="1352">
        <v>764.75</v>
      </c>
    </row>
    <row r="9227" spans="1:4" s="977" customFormat="1" ht="18" customHeight="1" x14ac:dyDescent="0.2">
      <c r="A9227" s="1351" t="s">
        <v>14111</v>
      </c>
      <c r="B9227" s="1244" t="s">
        <v>3552</v>
      </c>
      <c r="C9227" s="1244" t="s">
        <v>3553</v>
      </c>
      <c r="D9227" s="1352">
        <v>764.75</v>
      </c>
    </row>
    <row r="9228" spans="1:4" s="977" customFormat="1" ht="18" customHeight="1" x14ac:dyDescent="0.2">
      <c r="A9228" s="1351" t="s">
        <v>14112</v>
      </c>
      <c r="B9228" s="1244" t="s">
        <v>3552</v>
      </c>
      <c r="C9228" s="1244" t="s">
        <v>3553</v>
      </c>
      <c r="D9228" s="1352">
        <v>764.75</v>
      </c>
    </row>
    <row r="9229" spans="1:4" s="977" customFormat="1" ht="18" customHeight="1" x14ac:dyDescent="0.2">
      <c r="A9229" s="1351" t="s">
        <v>14113</v>
      </c>
      <c r="B9229" s="1244" t="s">
        <v>3552</v>
      </c>
      <c r="C9229" s="1244" t="s">
        <v>3553</v>
      </c>
      <c r="D9229" s="1352">
        <v>764.75</v>
      </c>
    </row>
    <row r="9230" spans="1:4" s="977" customFormat="1" ht="18" customHeight="1" x14ac:dyDescent="0.2">
      <c r="A9230" s="1351" t="s">
        <v>14114</v>
      </c>
      <c r="B9230" s="1244" t="s">
        <v>3552</v>
      </c>
      <c r="C9230" s="1244" t="s">
        <v>3553</v>
      </c>
      <c r="D9230" s="1352">
        <v>764.75</v>
      </c>
    </row>
    <row r="9231" spans="1:4" s="977" customFormat="1" ht="18" customHeight="1" x14ac:dyDescent="0.2">
      <c r="A9231" s="1351" t="s">
        <v>14115</v>
      </c>
      <c r="B9231" s="1244" t="s">
        <v>3552</v>
      </c>
      <c r="C9231" s="1244" t="s">
        <v>3553</v>
      </c>
      <c r="D9231" s="1352">
        <v>764.75</v>
      </c>
    </row>
    <row r="9232" spans="1:4" s="977" customFormat="1" ht="18" customHeight="1" x14ac:dyDescent="0.2">
      <c r="A9232" s="1351" t="s">
        <v>14116</v>
      </c>
      <c r="B9232" s="1244" t="s">
        <v>3552</v>
      </c>
      <c r="C9232" s="1244" t="s">
        <v>3553</v>
      </c>
      <c r="D9232" s="1352">
        <v>764.75</v>
      </c>
    </row>
    <row r="9233" spans="1:4" s="977" customFormat="1" ht="18" customHeight="1" x14ac:dyDescent="0.2">
      <c r="A9233" s="1351" t="s">
        <v>14117</v>
      </c>
      <c r="B9233" s="1244" t="s">
        <v>3552</v>
      </c>
      <c r="C9233" s="1244" t="s">
        <v>3553</v>
      </c>
      <c r="D9233" s="1352">
        <v>764.75</v>
      </c>
    </row>
    <row r="9234" spans="1:4" s="977" customFormat="1" ht="18" customHeight="1" x14ac:dyDescent="0.2">
      <c r="A9234" s="1351" t="s">
        <v>14118</v>
      </c>
      <c r="B9234" s="1244" t="s">
        <v>3552</v>
      </c>
      <c r="C9234" s="1244" t="s">
        <v>3553</v>
      </c>
      <c r="D9234" s="1352">
        <v>764.75</v>
      </c>
    </row>
    <row r="9235" spans="1:4" s="977" customFormat="1" ht="18" customHeight="1" x14ac:dyDescent="0.2">
      <c r="A9235" s="1351" t="s">
        <v>14119</v>
      </c>
      <c r="B9235" s="1244" t="s">
        <v>3552</v>
      </c>
      <c r="C9235" s="1244" t="s">
        <v>3553</v>
      </c>
      <c r="D9235" s="1352">
        <v>764.75</v>
      </c>
    </row>
    <row r="9236" spans="1:4" s="977" customFormat="1" ht="18" customHeight="1" x14ac:dyDescent="0.2">
      <c r="A9236" s="1351" t="s">
        <v>14120</v>
      </c>
      <c r="B9236" s="1244" t="s">
        <v>13997</v>
      </c>
      <c r="C9236" s="1244" t="s">
        <v>13998</v>
      </c>
      <c r="D9236" s="1352">
        <v>977.14</v>
      </c>
    </row>
    <row r="9237" spans="1:4" s="977" customFormat="1" ht="18" customHeight="1" x14ac:dyDescent="0.2">
      <c r="A9237" s="1351" t="s">
        <v>14121</v>
      </c>
      <c r="B9237" s="1244" t="s">
        <v>3552</v>
      </c>
      <c r="C9237" s="1244" t="s">
        <v>3553</v>
      </c>
      <c r="D9237" s="1352">
        <v>764.75</v>
      </c>
    </row>
    <row r="9238" spans="1:4" s="977" customFormat="1" ht="18" customHeight="1" x14ac:dyDescent="0.2">
      <c r="A9238" s="1351" t="s">
        <v>14122</v>
      </c>
      <c r="B9238" s="1244" t="s">
        <v>3552</v>
      </c>
      <c r="C9238" s="1244" t="s">
        <v>3553</v>
      </c>
      <c r="D9238" s="1352">
        <v>764.75</v>
      </c>
    </row>
    <row r="9239" spans="1:4" s="977" customFormat="1" ht="18" customHeight="1" x14ac:dyDescent="0.2">
      <c r="A9239" s="1351" t="s">
        <v>14123</v>
      </c>
      <c r="B9239" s="1244" t="s">
        <v>3552</v>
      </c>
      <c r="C9239" s="1244" t="s">
        <v>3553</v>
      </c>
      <c r="D9239" s="1352">
        <v>764.75</v>
      </c>
    </row>
    <row r="9240" spans="1:4" s="977" customFormat="1" ht="18" customHeight="1" x14ac:dyDescent="0.2">
      <c r="A9240" s="1351" t="s">
        <v>14124</v>
      </c>
      <c r="B9240" s="1244" t="s">
        <v>14033</v>
      </c>
      <c r="C9240" s="1244" t="s">
        <v>14034</v>
      </c>
      <c r="D9240" s="1352">
        <v>1</v>
      </c>
    </row>
    <row r="9241" spans="1:4" s="977" customFormat="1" ht="18" customHeight="1" x14ac:dyDescent="0.2">
      <c r="A9241" s="1351" t="s">
        <v>14125</v>
      </c>
      <c r="B9241" s="1244" t="s">
        <v>3552</v>
      </c>
      <c r="C9241" s="1244" t="s">
        <v>3553</v>
      </c>
      <c r="D9241" s="1352">
        <v>573.54999999999995</v>
      </c>
    </row>
    <row r="9242" spans="1:4" s="977" customFormat="1" ht="18" customHeight="1" x14ac:dyDescent="0.2">
      <c r="A9242" s="1351" t="s">
        <v>14126</v>
      </c>
      <c r="B9242" s="1244" t="s">
        <v>3552</v>
      </c>
      <c r="C9242" s="1244" t="s">
        <v>3553</v>
      </c>
      <c r="D9242" s="1352">
        <v>573.54999999999995</v>
      </c>
    </row>
    <row r="9243" spans="1:4" s="977" customFormat="1" ht="18" customHeight="1" x14ac:dyDescent="0.2">
      <c r="A9243" s="1351" t="s">
        <v>14127</v>
      </c>
      <c r="B9243" s="1244" t="s">
        <v>3552</v>
      </c>
      <c r="C9243" s="1244" t="s">
        <v>3553</v>
      </c>
      <c r="D9243" s="1352">
        <v>573.54999999999995</v>
      </c>
    </row>
    <row r="9244" spans="1:4" s="977" customFormat="1" ht="18" customHeight="1" x14ac:dyDescent="0.2">
      <c r="A9244" s="1351" t="s">
        <v>14128</v>
      </c>
      <c r="B9244" s="1244" t="s">
        <v>3552</v>
      </c>
      <c r="C9244" s="1244" t="s">
        <v>3553</v>
      </c>
      <c r="D9244" s="1352">
        <v>573.54999999999995</v>
      </c>
    </row>
    <row r="9245" spans="1:4" s="977" customFormat="1" ht="18" customHeight="1" x14ac:dyDescent="0.2">
      <c r="A9245" s="1351" t="s">
        <v>14129</v>
      </c>
      <c r="B9245" s="1244" t="s">
        <v>3552</v>
      </c>
      <c r="C9245" s="1244" t="s">
        <v>3553</v>
      </c>
      <c r="D9245" s="1352">
        <v>573.54999999999995</v>
      </c>
    </row>
    <row r="9246" spans="1:4" s="977" customFormat="1" ht="18" customHeight="1" x14ac:dyDescent="0.2">
      <c r="A9246" s="1351" t="s">
        <v>14130</v>
      </c>
      <c r="B9246" s="1244" t="s">
        <v>3552</v>
      </c>
      <c r="C9246" s="1244" t="s">
        <v>3553</v>
      </c>
      <c r="D9246" s="1352">
        <v>573.54999999999995</v>
      </c>
    </row>
    <row r="9247" spans="1:4" s="977" customFormat="1" ht="18" customHeight="1" x14ac:dyDescent="0.2">
      <c r="A9247" s="1351" t="s">
        <v>14131</v>
      </c>
      <c r="B9247" s="1244" t="s">
        <v>3552</v>
      </c>
      <c r="C9247" s="1244" t="s">
        <v>3553</v>
      </c>
      <c r="D9247" s="1352">
        <v>573.54999999999995</v>
      </c>
    </row>
    <row r="9248" spans="1:4" s="977" customFormat="1" ht="18" customHeight="1" x14ac:dyDescent="0.2">
      <c r="A9248" s="1351" t="s">
        <v>14132</v>
      </c>
      <c r="B9248" s="1244" t="s">
        <v>3552</v>
      </c>
      <c r="C9248" s="1244" t="s">
        <v>3553</v>
      </c>
      <c r="D9248" s="1352">
        <v>573.54999999999995</v>
      </c>
    </row>
    <row r="9249" spans="1:4" s="977" customFormat="1" ht="18" customHeight="1" x14ac:dyDescent="0.2">
      <c r="A9249" s="1351" t="s">
        <v>14133</v>
      </c>
      <c r="B9249" s="1244" t="s">
        <v>3552</v>
      </c>
      <c r="C9249" s="1244" t="s">
        <v>3553</v>
      </c>
      <c r="D9249" s="1352">
        <v>573.54999999999995</v>
      </c>
    </row>
    <row r="9250" spans="1:4" s="977" customFormat="1" ht="18" customHeight="1" x14ac:dyDescent="0.2">
      <c r="A9250" s="1351" t="s">
        <v>14134</v>
      </c>
      <c r="B9250" s="1244" t="s">
        <v>3552</v>
      </c>
      <c r="C9250" s="1244" t="s">
        <v>3553</v>
      </c>
      <c r="D9250" s="1352">
        <v>573.54999999999995</v>
      </c>
    </row>
    <row r="9251" spans="1:4" s="977" customFormat="1" ht="18" customHeight="1" x14ac:dyDescent="0.2">
      <c r="A9251" s="1351" t="s">
        <v>14135</v>
      </c>
      <c r="B9251" s="1244" t="s">
        <v>3552</v>
      </c>
      <c r="C9251" s="1244" t="s">
        <v>3553</v>
      </c>
      <c r="D9251" s="1352">
        <v>573.54999999999995</v>
      </c>
    </row>
    <row r="9252" spans="1:4" s="977" customFormat="1" ht="18" customHeight="1" x14ac:dyDescent="0.2">
      <c r="A9252" s="1351" t="s">
        <v>14136</v>
      </c>
      <c r="B9252" s="1244" t="s">
        <v>3552</v>
      </c>
      <c r="C9252" s="1244" t="s">
        <v>3553</v>
      </c>
      <c r="D9252" s="1352">
        <v>573.54999999999995</v>
      </c>
    </row>
    <row r="9253" spans="1:4" s="977" customFormat="1" ht="18" customHeight="1" x14ac:dyDescent="0.2">
      <c r="A9253" s="1351" t="s">
        <v>14137</v>
      </c>
      <c r="B9253" s="1244" t="s">
        <v>3552</v>
      </c>
      <c r="C9253" s="1244" t="s">
        <v>3553</v>
      </c>
      <c r="D9253" s="1352">
        <v>573.54999999999995</v>
      </c>
    </row>
    <row r="9254" spans="1:4" s="977" customFormat="1" ht="18" customHeight="1" x14ac:dyDescent="0.2">
      <c r="A9254" s="1351" t="s">
        <v>14138</v>
      </c>
      <c r="B9254" s="1244" t="s">
        <v>3552</v>
      </c>
      <c r="C9254" s="1244" t="s">
        <v>3553</v>
      </c>
      <c r="D9254" s="1352">
        <v>573.54999999999995</v>
      </c>
    </row>
    <row r="9255" spans="1:4" s="977" customFormat="1" ht="18" customHeight="1" x14ac:dyDescent="0.2">
      <c r="A9255" s="1351" t="s">
        <v>14139</v>
      </c>
      <c r="B9255" s="1244" t="s">
        <v>3552</v>
      </c>
      <c r="C9255" s="1244" t="s">
        <v>3553</v>
      </c>
      <c r="D9255" s="1352">
        <v>573.54999999999995</v>
      </c>
    </row>
    <row r="9256" spans="1:4" s="977" customFormat="1" ht="18" customHeight="1" x14ac:dyDescent="0.2">
      <c r="A9256" s="1351" t="s">
        <v>14140</v>
      </c>
      <c r="B9256" s="1244" t="s">
        <v>3552</v>
      </c>
      <c r="C9256" s="1244" t="s">
        <v>3553</v>
      </c>
      <c r="D9256" s="1352">
        <v>573.54999999999995</v>
      </c>
    </row>
    <row r="9257" spans="1:4" s="977" customFormat="1" ht="18" customHeight="1" x14ac:dyDescent="0.2">
      <c r="A9257" s="1351" t="s">
        <v>14141</v>
      </c>
      <c r="B9257" s="1244" t="s">
        <v>3552</v>
      </c>
      <c r="C9257" s="1244" t="s">
        <v>3553</v>
      </c>
      <c r="D9257" s="1352">
        <v>573.54999999999995</v>
      </c>
    </row>
    <row r="9258" spans="1:4" s="977" customFormat="1" ht="18" customHeight="1" x14ac:dyDescent="0.2">
      <c r="A9258" s="1351" t="s">
        <v>14142</v>
      </c>
      <c r="B9258" s="1244" t="s">
        <v>3552</v>
      </c>
      <c r="C9258" s="1244" t="s">
        <v>3553</v>
      </c>
      <c r="D9258" s="1352">
        <v>573.54999999999995</v>
      </c>
    </row>
    <row r="9259" spans="1:4" s="977" customFormat="1" ht="18" customHeight="1" x14ac:dyDescent="0.2">
      <c r="A9259" s="1351" t="s">
        <v>14143</v>
      </c>
      <c r="B9259" s="1244" t="s">
        <v>3552</v>
      </c>
      <c r="C9259" s="1244" t="s">
        <v>3553</v>
      </c>
      <c r="D9259" s="1352">
        <v>573.54999999999995</v>
      </c>
    </row>
    <row r="9260" spans="1:4" s="977" customFormat="1" ht="18" customHeight="1" x14ac:dyDescent="0.2">
      <c r="A9260" s="1351" t="s">
        <v>14144</v>
      </c>
      <c r="B9260" s="1244" t="s">
        <v>3552</v>
      </c>
      <c r="C9260" s="1244" t="s">
        <v>3553</v>
      </c>
      <c r="D9260" s="1352">
        <v>573.54999999999995</v>
      </c>
    </row>
    <row r="9261" spans="1:4" s="977" customFormat="1" ht="18" customHeight="1" x14ac:dyDescent="0.2">
      <c r="A9261" s="1351" t="s">
        <v>14145</v>
      </c>
      <c r="B9261" s="1244" t="s">
        <v>3552</v>
      </c>
      <c r="C9261" s="1244" t="s">
        <v>3553</v>
      </c>
      <c r="D9261" s="1352">
        <v>573.54999999999995</v>
      </c>
    </row>
    <row r="9262" spans="1:4" s="977" customFormat="1" ht="18" customHeight="1" x14ac:dyDescent="0.2">
      <c r="A9262" s="1351" t="s">
        <v>14146</v>
      </c>
      <c r="B9262" s="1244" t="s">
        <v>3552</v>
      </c>
      <c r="C9262" s="1244" t="s">
        <v>3553</v>
      </c>
      <c r="D9262" s="1352">
        <v>573.54999999999995</v>
      </c>
    </row>
    <row r="9263" spans="1:4" s="977" customFormat="1" ht="18" customHeight="1" x14ac:dyDescent="0.2">
      <c r="A9263" s="1351" t="s">
        <v>14147</v>
      </c>
      <c r="B9263" s="1244" t="s">
        <v>3552</v>
      </c>
      <c r="C9263" s="1244" t="s">
        <v>3553</v>
      </c>
      <c r="D9263" s="1352">
        <v>573.54999999999995</v>
      </c>
    </row>
    <row r="9264" spans="1:4" s="977" customFormat="1" ht="18" customHeight="1" x14ac:dyDescent="0.2">
      <c r="A9264" s="1351" t="s">
        <v>14148</v>
      </c>
      <c r="B9264" s="1244" t="s">
        <v>3552</v>
      </c>
      <c r="C9264" s="1244" t="s">
        <v>3553</v>
      </c>
      <c r="D9264" s="1352">
        <v>573.54999999999995</v>
      </c>
    </row>
    <row r="9265" spans="1:4" s="977" customFormat="1" ht="18" customHeight="1" x14ac:dyDescent="0.2">
      <c r="A9265" s="1351" t="s">
        <v>14149</v>
      </c>
      <c r="B9265" s="1244" t="s">
        <v>3552</v>
      </c>
      <c r="C9265" s="1244" t="s">
        <v>3553</v>
      </c>
      <c r="D9265" s="1352">
        <v>573.54999999999995</v>
      </c>
    </row>
    <row r="9266" spans="1:4" s="977" customFormat="1" ht="18" customHeight="1" x14ac:dyDescent="0.2">
      <c r="A9266" s="1351" t="s">
        <v>14150</v>
      </c>
      <c r="B9266" s="1244" t="s">
        <v>3552</v>
      </c>
      <c r="C9266" s="1244" t="s">
        <v>3553</v>
      </c>
      <c r="D9266" s="1352">
        <v>573.54999999999995</v>
      </c>
    </row>
    <row r="9267" spans="1:4" s="977" customFormat="1" ht="18" customHeight="1" x14ac:dyDescent="0.2">
      <c r="A9267" s="1351" t="s">
        <v>14151</v>
      </c>
      <c r="B9267" s="1244" t="s">
        <v>3552</v>
      </c>
      <c r="C9267" s="1244" t="s">
        <v>3553</v>
      </c>
      <c r="D9267" s="1352">
        <v>573.54999999999995</v>
      </c>
    </row>
    <row r="9268" spans="1:4" s="977" customFormat="1" ht="18" customHeight="1" x14ac:dyDescent="0.2">
      <c r="A9268" s="1351" t="s">
        <v>14152</v>
      </c>
      <c r="B9268" s="1244" t="s">
        <v>3552</v>
      </c>
      <c r="C9268" s="1244" t="s">
        <v>3553</v>
      </c>
      <c r="D9268" s="1352">
        <v>573.54999999999995</v>
      </c>
    </row>
    <row r="9269" spans="1:4" s="977" customFormat="1" ht="18" customHeight="1" x14ac:dyDescent="0.2">
      <c r="A9269" s="1351" t="s">
        <v>14153</v>
      </c>
      <c r="B9269" s="1244" t="s">
        <v>3552</v>
      </c>
      <c r="C9269" s="1244" t="s">
        <v>3553</v>
      </c>
      <c r="D9269" s="1352">
        <v>573.54999999999995</v>
      </c>
    </row>
    <row r="9270" spans="1:4" s="977" customFormat="1" ht="18" customHeight="1" x14ac:dyDescent="0.2">
      <c r="A9270" s="1351" t="s">
        <v>14154</v>
      </c>
      <c r="B9270" s="1244" t="s">
        <v>3552</v>
      </c>
      <c r="C9270" s="1244" t="s">
        <v>3553</v>
      </c>
      <c r="D9270" s="1352">
        <v>573.54999999999995</v>
      </c>
    </row>
    <row r="9271" spans="1:4" s="977" customFormat="1" ht="18" customHeight="1" x14ac:dyDescent="0.2">
      <c r="A9271" s="1351" t="s">
        <v>14155</v>
      </c>
      <c r="B9271" s="1244" t="s">
        <v>3552</v>
      </c>
      <c r="C9271" s="1244" t="s">
        <v>3553</v>
      </c>
      <c r="D9271" s="1352">
        <v>573.54999999999995</v>
      </c>
    </row>
    <row r="9272" spans="1:4" s="977" customFormat="1" ht="18" customHeight="1" x14ac:dyDescent="0.2">
      <c r="A9272" s="1351" t="s">
        <v>14156</v>
      </c>
      <c r="B9272" s="1244" t="s">
        <v>3552</v>
      </c>
      <c r="C9272" s="1244" t="s">
        <v>3553</v>
      </c>
      <c r="D9272" s="1352">
        <v>573.54999999999995</v>
      </c>
    </row>
    <row r="9273" spans="1:4" s="977" customFormat="1" ht="18" customHeight="1" x14ac:dyDescent="0.2">
      <c r="A9273" s="1351" t="s">
        <v>14157</v>
      </c>
      <c r="B9273" s="1244" t="s">
        <v>3552</v>
      </c>
      <c r="C9273" s="1244" t="s">
        <v>3553</v>
      </c>
      <c r="D9273" s="1352">
        <v>573.54999999999995</v>
      </c>
    </row>
    <row r="9274" spans="1:4" s="977" customFormat="1" ht="18" customHeight="1" x14ac:dyDescent="0.2">
      <c r="A9274" s="1351" t="s">
        <v>14158</v>
      </c>
      <c r="B9274" s="1244" t="s">
        <v>3552</v>
      </c>
      <c r="C9274" s="1244" t="s">
        <v>3553</v>
      </c>
      <c r="D9274" s="1352">
        <v>573.54999999999995</v>
      </c>
    </row>
    <row r="9275" spans="1:4" s="977" customFormat="1" ht="18" customHeight="1" x14ac:dyDescent="0.2">
      <c r="A9275" s="1351" t="s">
        <v>14159</v>
      </c>
      <c r="B9275" s="1244" t="s">
        <v>3552</v>
      </c>
      <c r="C9275" s="1244" t="s">
        <v>3553</v>
      </c>
      <c r="D9275" s="1352">
        <v>573.54999999999995</v>
      </c>
    </row>
    <row r="9276" spans="1:4" s="977" customFormat="1" ht="18" customHeight="1" x14ac:dyDescent="0.2">
      <c r="A9276" s="1351" t="s">
        <v>14160</v>
      </c>
      <c r="B9276" s="1244" t="s">
        <v>3552</v>
      </c>
      <c r="C9276" s="1244" t="s">
        <v>3553</v>
      </c>
      <c r="D9276" s="1352">
        <v>573.54999999999995</v>
      </c>
    </row>
    <row r="9277" spans="1:4" s="977" customFormat="1" ht="18" customHeight="1" x14ac:dyDescent="0.2">
      <c r="A9277" s="1351" t="s">
        <v>14161</v>
      </c>
      <c r="B9277" s="1244" t="s">
        <v>3552</v>
      </c>
      <c r="C9277" s="1244" t="s">
        <v>3553</v>
      </c>
      <c r="D9277" s="1352">
        <v>573.54999999999995</v>
      </c>
    </row>
    <row r="9278" spans="1:4" s="977" customFormat="1" ht="18" customHeight="1" x14ac:dyDescent="0.2">
      <c r="A9278" s="1351" t="s">
        <v>14162</v>
      </c>
      <c r="B9278" s="1244" t="s">
        <v>3552</v>
      </c>
      <c r="C9278" s="1244" t="s">
        <v>3553</v>
      </c>
      <c r="D9278" s="1352">
        <v>573.54999999999995</v>
      </c>
    </row>
    <row r="9279" spans="1:4" s="977" customFormat="1" ht="18" customHeight="1" x14ac:dyDescent="0.2">
      <c r="A9279" s="1351" t="s">
        <v>14163</v>
      </c>
      <c r="B9279" s="1244" t="s">
        <v>3552</v>
      </c>
      <c r="C9279" s="1244" t="s">
        <v>3553</v>
      </c>
      <c r="D9279" s="1352">
        <v>573.54999999999995</v>
      </c>
    </row>
    <row r="9280" spans="1:4" s="977" customFormat="1" ht="18" customHeight="1" x14ac:dyDescent="0.2">
      <c r="A9280" s="1351" t="s">
        <v>14164</v>
      </c>
      <c r="B9280" s="1244" t="s">
        <v>3552</v>
      </c>
      <c r="C9280" s="1244" t="s">
        <v>3553</v>
      </c>
      <c r="D9280" s="1352">
        <v>573.54999999999995</v>
      </c>
    </row>
    <row r="9281" spans="1:4" s="977" customFormat="1" ht="18" customHeight="1" x14ac:dyDescent="0.2">
      <c r="A9281" s="1351" t="s">
        <v>14165</v>
      </c>
      <c r="B9281" s="1244" t="s">
        <v>3552</v>
      </c>
      <c r="C9281" s="1244" t="s">
        <v>3553</v>
      </c>
      <c r="D9281" s="1352">
        <v>573.54999999999995</v>
      </c>
    </row>
    <row r="9282" spans="1:4" s="977" customFormat="1" ht="18" customHeight="1" x14ac:dyDescent="0.2">
      <c r="A9282" s="1351" t="s">
        <v>14166</v>
      </c>
      <c r="B9282" s="1244" t="s">
        <v>3552</v>
      </c>
      <c r="C9282" s="1244" t="s">
        <v>3553</v>
      </c>
      <c r="D9282" s="1352">
        <v>573.54999999999995</v>
      </c>
    </row>
    <row r="9283" spans="1:4" s="977" customFormat="1" ht="18" customHeight="1" x14ac:dyDescent="0.2">
      <c r="A9283" s="1351" t="s">
        <v>14167</v>
      </c>
      <c r="B9283" s="1244" t="s">
        <v>3552</v>
      </c>
      <c r="C9283" s="1244" t="s">
        <v>3553</v>
      </c>
      <c r="D9283" s="1352">
        <v>573.54999999999995</v>
      </c>
    </row>
    <row r="9284" spans="1:4" s="977" customFormat="1" ht="18" customHeight="1" x14ac:dyDescent="0.2">
      <c r="A9284" s="1351" t="s">
        <v>14168</v>
      </c>
      <c r="B9284" s="1244" t="s">
        <v>3552</v>
      </c>
      <c r="C9284" s="1244" t="s">
        <v>3553</v>
      </c>
      <c r="D9284" s="1352">
        <v>573.54999999999995</v>
      </c>
    </row>
    <row r="9285" spans="1:4" s="977" customFormat="1" ht="18" customHeight="1" x14ac:dyDescent="0.2">
      <c r="A9285" s="1351" t="s">
        <v>14169</v>
      </c>
      <c r="B9285" s="1244" t="s">
        <v>3552</v>
      </c>
      <c r="C9285" s="1244" t="s">
        <v>3553</v>
      </c>
      <c r="D9285" s="1352">
        <v>573.54999999999995</v>
      </c>
    </row>
    <row r="9286" spans="1:4" s="977" customFormat="1" ht="18" customHeight="1" x14ac:dyDescent="0.2">
      <c r="A9286" s="1351" t="s">
        <v>14170</v>
      </c>
      <c r="B9286" s="1244" t="s">
        <v>3552</v>
      </c>
      <c r="C9286" s="1244" t="s">
        <v>3553</v>
      </c>
      <c r="D9286" s="1352">
        <v>573.54999999999995</v>
      </c>
    </row>
    <row r="9287" spans="1:4" s="977" customFormat="1" ht="18" customHeight="1" x14ac:dyDescent="0.2">
      <c r="A9287" s="1351" t="s">
        <v>14171</v>
      </c>
      <c r="B9287" s="1244" t="s">
        <v>13997</v>
      </c>
      <c r="C9287" s="1244" t="s">
        <v>13998</v>
      </c>
      <c r="D9287" s="1352">
        <v>977.14</v>
      </c>
    </row>
    <row r="9288" spans="1:4" s="977" customFormat="1" ht="18" customHeight="1" x14ac:dyDescent="0.2">
      <c r="A9288" s="1351" t="s">
        <v>14172</v>
      </c>
      <c r="B9288" s="1244" t="s">
        <v>3552</v>
      </c>
      <c r="C9288" s="1244" t="s">
        <v>3553</v>
      </c>
      <c r="D9288" s="1352">
        <v>573.54999999999995</v>
      </c>
    </row>
    <row r="9289" spans="1:4" s="977" customFormat="1" ht="18" customHeight="1" x14ac:dyDescent="0.2">
      <c r="A9289" s="1351" t="s">
        <v>14173</v>
      </c>
      <c r="B9289" s="1244" t="s">
        <v>3552</v>
      </c>
      <c r="C9289" s="1244" t="s">
        <v>3553</v>
      </c>
      <c r="D9289" s="1352">
        <v>573.54999999999995</v>
      </c>
    </row>
    <row r="9290" spans="1:4" s="977" customFormat="1" ht="18" customHeight="1" x14ac:dyDescent="0.2">
      <c r="A9290" s="1351" t="s">
        <v>14174</v>
      </c>
      <c r="B9290" s="1244" t="s">
        <v>3552</v>
      </c>
      <c r="C9290" s="1244" t="s">
        <v>3553</v>
      </c>
      <c r="D9290" s="1352">
        <v>573.54999999999995</v>
      </c>
    </row>
    <row r="9291" spans="1:4" s="977" customFormat="1" ht="18" customHeight="1" x14ac:dyDescent="0.2">
      <c r="A9291" s="1351" t="s">
        <v>14175</v>
      </c>
      <c r="B9291" s="1244" t="s">
        <v>3552</v>
      </c>
      <c r="C9291" s="1244" t="s">
        <v>3553</v>
      </c>
      <c r="D9291" s="1352">
        <v>573.54999999999995</v>
      </c>
    </row>
    <row r="9292" spans="1:4" s="977" customFormat="1" ht="18" customHeight="1" x14ac:dyDescent="0.2">
      <c r="A9292" s="1351" t="s">
        <v>14176</v>
      </c>
      <c r="B9292" s="1244" t="s">
        <v>3552</v>
      </c>
      <c r="C9292" s="1244" t="s">
        <v>3553</v>
      </c>
      <c r="D9292" s="1352">
        <v>573.54999999999995</v>
      </c>
    </row>
    <row r="9293" spans="1:4" s="977" customFormat="1" ht="18" customHeight="1" x14ac:dyDescent="0.2">
      <c r="A9293" s="1351" t="s">
        <v>14177</v>
      </c>
      <c r="B9293" s="1244" t="s">
        <v>3552</v>
      </c>
      <c r="C9293" s="1244" t="s">
        <v>3553</v>
      </c>
      <c r="D9293" s="1352">
        <v>573.54999999999995</v>
      </c>
    </row>
    <row r="9294" spans="1:4" s="977" customFormat="1" ht="18" customHeight="1" x14ac:dyDescent="0.2">
      <c r="A9294" s="1351" t="s">
        <v>14178</v>
      </c>
      <c r="B9294" s="1244" t="s">
        <v>3552</v>
      </c>
      <c r="C9294" s="1244" t="s">
        <v>3553</v>
      </c>
      <c r="D9294" s="1352">
        <v>573.54999999999995</v>
      </c>
    </row>
    <row r="9295" spans="1:4" s="977" customFormat="1" ht="18" customHeight="1" x14ac:dyDescent="0.2">
      <c r="A9295" s="1351" t="s">
        <v>14179</v>
      </c>
      <c r="B9295" s="1244" t="s">
        <v>3552</v>
      </c>
      <c r="C9295" s="1244" t="s">
        <v>3553</v>
      </c>
      <c r="D9295" s="1352">
        <v>573.54999999999995</v>
      </c>
    </row>
    <row r="9296" spans="1:4" s="977" customFormat="1" ht="18" customHeight="1" x14ac:dyDescent="0.2">
      <c r="A9296" s="1351" t="s">
        <v>14180</v>
      </c>
      <c r="B9296" s="1244" t="s">
        <v>3552</v>
      </c>
      <c r="C9296" s="1244" t="s">
        <v>3553</v>
      </c>
      <c r="D9296" s="1352">
        <v>573.54999999999995</v>
      </c>
    </row>
    <row r="9297" spans="1:4" s="977" customFormat="1" ht="18" customHeight="1" x14ac:dyDescent="0.2">
      <c r="A9297" s="1351" t="s">
        <v>14181</v>
      </c>
      <c r="B9297" s="1244" t="s">
        <v>3552</v>
      </c>
      <c r="C9297" s="1244" t="s">
        <v>3553</v>
      </c>
      <c r="D9297" s="1352">
        <v>573.54999999999995</v>
      </c>
    </row>
    <row r="9298" spans="1:4" s="977" customFormat="1" ht="18" customHeight="1" x14ac:dyDescent="0.2">
      <c r="A9298" s="1351" t="s">
        <v>14182</v>
      </c>
      <c r="B9298" s="1244" t="s">
        <v>13997</v>
      </c>
      <c r="C9298" s="1244" t="s">
        <v>13998</v>
      </c>
      <c r="D9298" s="1352">
        <v>977.14</v>
      </c>
    </row>
    <row r="9299" spans="1:4" s="977" customFormat="1" ht="18" customHeight="1" x14ac:dyDescent="0.2">
      <c r="A9299" s="1351" t="s">
        <v>14183</v>
      </c>
      <c r="B9299" s="1244" t="s">
        <v>3552</v>
      </c>
      <c r="C9299" s="1244" t="s">
        <v>3553</v>
      </c>
      <c r="D9299" s="1352">
        <v>573.54999999999995</v>
      </c>
    </row>
    <row r="9300" spans="1:4" s="977" customFormat="1" ht="18" customHeight="1" x14ac:dyDescent="0.2">
      <c r="A9300" s="1351" t="s">
        <v>14184</v>
      </c>
      <c r="B9300" s="1244" t="s">
        <v>3552</v>
      </c>
      <c r="C9300" s="1244" t="s">
        <v>3553</v>
      </c>
      <c r="D9300" s="1352">
        <v>573.54999999999995</v>
      </c>
    </row>
    <row r="9301" spans="1:4" s="977" customFormat="1" ht="18" customHeight="1" x14ac:dyDescent="0.2">
      <c r="A9301" s="1351" t="s">
        <v>14185</v>
      </c>
      <c r="B9301" s="1244" t="s">
        <v>3552</v>
      </c>
      <c r="C9301" s="1244" t="s">
        <v>3553</v>
      </c>
      <c r="D9301" s="1352">
        <v>573.54999999999995</v>
      </c>
    </row>
    <row r="9302" spans="1:4" s="977" customFormat="1" ht="18" customHeight="1" x14ac:dyDescent="0.2">
      <c r="A9302" s="1351" t="s">
        <v>14186</v>
      </c>
      <c r="B9302" s="1244" t="s">
        <v>3552</v>
      </c>
      <c r="C9302" s="1244" t="s">
        <v>3553</v>
      </c>
      <c r="D9302" s="1352">
        <v>573.54999999999995</v>
      </c>
    </row>
    <row r="9303" spans="1:4" s="977" customFormat="1" ht="18" customHeight="1" x14ac:dyDescent="0.2">
      <c r="A9303" s="1351" t="s">
        <v>14187</v>
      </c>
      <c r="B9303" s="1244" t="s">
        <v>3552</v>
      </c>
      <c r="C9303" s="1244" t="s">
        <v>3553</v>
      </c>
      <c r="D9303" s="1352">
        <v>573.54999999999995</v>
      </c>
    </row>
    <row r="9304" spans="1:4" s="977" customFormat="1" ht="18" customHeight="1" x14ac:dyDescent="0.2">
      <c r="A9304" s="1351" t="s">
        <v>14188</v>
      </c>
      <c r="B9304" s="1244" t="s">
        <v>3552</v>
      </c>
      <c r="C9304" s="1244" t="s">
        <v>3553</v>
      </c>
      <c r="D9304" s="1352">
        <v>573.54999999999995</v>
      </c>
    </row>
    <row r="9305" spans="1:4" s="977" customFormat="1" ht="18" customHeight="1" x14ac:dyDescent="0.2">
      <c r="A9305" s="1351" t="s">
        <v>14189</v>
      </c>
      <c r="B9305" s="1244" t="s">
        <v>3552</v>
      </c>
      <c r="C9305" s="1244" t="s">
        <v>3553</v>
      </c>
      <c r="D9305" s="1352">
        <v>573.54999999999995</v>
      </c>
    </row>
    <row r="9306" spans="1:4" s="977" customFormat="1" ht="18" customHeight="1" x14ac:dyDescent="0.2">
      <c r="A9306" s="1351" t="s">
        <v>14190</v>
      </c>
      <c r="B9306" s="1244" t="s">
        <v>3552</v>
      </c>
      <c r="C9306" s="1244" t="s">
        <v>3553</v>
      </c>
      <c r="D9306" s="1352">
        <v>573.54999999999995</v>
      </c>
    </row>
    <row r="9307" spans="1:4" s="977" customFormat="1" ht="18" customHeight="1" x14ac:dyDescent="0.2">
      <c r="A9307" s="1351" t="s">
        <v>14191</v>
      </c>
      <c r="B9307" s="1244" t="s">
        <v>3552</v>
      </c>
      <c r="C9307" s="1244" t="s">
        <v>3553</v>
      </c>
      <c r="D9307" s="1352">
        <v>573.54999999999995</v>
      </c>
    </row>
    <row r="9308" spans="1:4" s="977" customFormat="1" ht="18" customHeight="1" x14ac:dyDescent="0.2">
      <c r="A9308" s="1351" t="s">
        <v>14192</v>
      </c>
      <c r="B9308" s="1244" t="s">
        <v>3552</v>
      </c>
      <c r="C9308" s="1244" t="s">
        <v>3553</v>
      </c>
      <c r="D9308" s="1352">
        <v>573.54999999999995</v>
      </c>
    </row>
    <row r="9309" spans="1:4" s="977" customFormat="1" ht="18" customHeight="1" x14ac:dyDescent="0.2">
      <c r="A9309" s="1351" t="s">
        <v>14193</v>
      </c>
      <c r="B9309" s="1244" t="s">
        <v>14194</v>
      </c>
      <c r="C9309" s="1244" t="s">
        <v>14195</v>
      </c>
      <c r="D9309" s="1352">
        <v>1305.25</v>
      </c>
    </row>
    <row r="9310" spans="1:4" s="977" customFormat="1" ht="18" customHeight="1" x14ac:dyDescent="0.2">
      <c r="A9310" s="1351" t="s">
        <v>14196</v>
      </c>
      <c r="B9310" s="1244" t="s">
        <v>3552</v>
      </c>
      <c r="C9310" s="1244" t="s">
        <v>3553</v>
      </c>
      <c r="D9310" s="1352">
        <v>573.54999999999995</v>
      </c>
    </row>
    <row r="9311" spans="1:4" s="977" customFormat="1" ht="18" customHeight="1" x14ac:dyDescent="0.2">
      <c r="A9311" s="1351" t="s">
        <v>14197</v>
      </c>
      <c r="B9311" s="1244" t="s">
        <v>3552</v>
      </c>
      <c r="C9311" s="1244" t="s">
        <v>3553</v>
      </c>
      <c r="D9311" s="1352">
        <v>573.54999999999995</v>
      </c>
    </row>
    <row r="9312" spans="1:4" s="977" customFormat="1" ht="18" customHeight="1" x14ac:dyDescent="0.2">
      <c r="A9312" s="1351" t="s">
        <v>14198</v>
      </c>
      <c r="B9312" s="1244" t="s">
        <v>3552</v>
      </c>
      <c r="C9312" s="1244" t="s">
        <v>3553</v>
      </c>
      <c r="D9312" s="1352">
        <v>573.54999999999995</v>
      </c>
    </row>
    <row r="9313" spans="1:4" s="977" customFormat="1" ht="18" customHeight="1" x14ac:dyDescent="0.2">
      <c r="A9313" s="1351" t="s">
        <v>14199</v>
      </c>
      <c r="B9313" s="1244" t="s">
        <v>3552</v>
      </c>
      <c r="C9313" s="1244" t="s">
        <v>3553</v>
      </c>
      <c r="D9313" s="1352">
        <v>573.54999999999995</v>
      </c>
    </row>
    <row r="9314" spans="1:4" s="977" customFormat="1" ht="18" customHeight="1" x14ac:dyDescent="0.2">
      <c r="A9314" s="1351" t="s">
        <v>14200</v>
      </c>
      <c r="B9314" s="1244" t="s">
        <v>3552</v>
      </c>
      <c r="C9314" s="1244" t="s">
        <v>3553</v>
      </c>
      <c r="D9314" s="1352">
        <v>573.54999999999995</v>
      </c>
    </row>
    <row r="9315" spans="1:4" s="977" customFormat="1" ht="18" customHeight="1" x14ac:dyDescent="0.2">
      <c r="A9315" s="1351" t="s">
        <v>14201</v>
      </c>
      <c r="B9315" s="1244" t="s">
        <v>3552</v>
      </c>
      <c r="C9315" s="1244" t="s">
        <v>3553</v>
      </c>
      <c r="D9315" s="1352">
        <v>573.54999999999995</v>
      </c>
    </row>
    <row r="9316" spans="1:4" s="977" customFormat="1" ht="18" customHeight="1" x14ac:dyDescent="0.2">
      <c r="A9316" s="1351" t="s">
        <v>14202</v>
      </c>
      <c r="B9316" s="1244" t="s">
        <v>3552</v>
      </c>
      <c r="C9316" s="1244" t="s">
        <v>3553</v>
      </c>
      <c r="D9316" s="1352">
        <v>573.54999999999995</v>
      </c>
    </row>
    <row r="9317" spans="1:4" s="977" customFormat="1" ht="18" customHeight="1" x14ac:dyDescent="0.2">
      <c r="A9317" s="1351" t="s">
        <v>14203</v>
      </c>
      <c r="B9317" s="1244" t="s">
        <v>3552</v>
      </c>
      <c r="C9317" s="1244" t="s">
        <v>3553</v>
      </c>
      <c r="D9317" s="1352">
        <v>573.54999999999995</v>
      </c>
    </row>
    <row r="9318" spans="1:4" s="977" customFormat="1" ht="18" customHeight="1" x14ac:dyDescent="0.2">
      <c r="A9318" s="1351" t="s">
        <v>14204</v>
      </c>
      <c r="B9318" s="1244" t="s">
        <v>3552</v>
      </c>
      <c r="C9318" s="1244" t="s">
        <v>3553</v>
      </c>
      <c r="D9318" s="1352">
        <v>573.54999999999995</v>
      </c>
    </row>
    <row r="9319" spans="1:4" s="977" customFormat="1" ht="18" customHeight="1" x14ac:dyDescent="0.2">
      <c r="A9319" s="1351" t="s">
        <v>14205</v>
      </c>
      <c r="B9319" s="1244" t="s">
        <v>3552</v>
      </c>
      <c r="C9319" s="1244" t="s">
        <v>3553</v>
      </c>
      <c r="D9319" s="1352">
        <v>764.75</v>
      </c>
    </row>
    <row r="9320" spans="1:4" s="977" customFormat="1" ht="18" customHeight="1" x14ac:dyDescent="0.2">
      <c r="A9320" s="1351" t="s">
        <v>14206</v>
      </c>
      <c r="B9320" s="1244" t="s">
        <v>14194</v>
      </c>
      <c r="C9320" s="1244" t="s">
        <v>14195</v>
      </c>
      <c r="D9320" s="1352">
        <v>1305.25</v>
      </c>
    </row>
    <row r="9321" spans="1:4" s="977" customFormat="1" ht="18" customHeight="1" x14ac:dyDescent="0.2">
      <c r="A9321" s="1351" t="s">
        <v>14207</v>
      </c>
      <c r="B9321" s="1244" t="s">
        <v>14208</v>
      </c>
      <c r="C9321" s="1244" t="s">
        <v>14209</v>
      </c>
      <c r="D9321" s="1352">
        <v>805</v>
      </c>
    </row>
    <row r="9322" spans="1:4" s="977" customFormat="1" ht="18" customHeight="1" x14ac:dyDescent="0.2">
      <c r="A9322" s="1351" t="s">
        <v>14210</v>
      </c>
      <c r="B9322" s="1244" t="s">
        <v>14208</v>
      </c>
      <c r="C9322" s="1244" t="s">
        <v>14209</v>
      </c>
      <c r="D9322" s="1352">
        <v>805</v>
      </c>
    </row>
    <row r="9323" spans="1:4" s="977" customFormat="1" ht="18" customHeight="1" x14ac:dyDescent="0.2">
      <c r="A9323" s="1351" t="s">
        <v>14211</v>
      </c>
      <c r="B9323" s="1244" t="s">
        <v>14208</v>
      </c>
      <c r="C9323" s="1244" t="s">
        <v>14209</v>
      </c>
      <c r="D9323" s="1352">
        <v>805</v>
      </c>
    </row>
    <row r="9324" spans="1:4" s="977" customFormat="1" ht="18" customHeight="1" x14ac:dyDescent="0.2">
      <c r="A9324" s="1351" t="s">
        <v>14212</v>
      </c>
      <c r="B9324" s="1244" t="s">
        <v>14208</v>
      </c>
      <c r="C9324" s="1244" t="s">
        <v>14209</v>
      </c>
      <c r="D9324" s="1352">
        <v>805</v>
      </c>
    </row>
    <row r="9325" spans="1:4" s="977" customFormat="1" ht="18" customHeight="1" x14ac:dyDescent="0.2">
      <c r="A9325" s="1351" t="s">
        <v>14213</v>
      </c>
      <c r="B9325" s="1244" t="s">
        <v>14208</v>
      </c>
      <c r="C9325" s="1244" t="s">
        <v>14209</v>
      </c>
      <c r="D9325" s="1352">
        <v>805</v>
      </c>
    </row>
    <row r="9326" spans="1:4" s="977" customFormat="1" ht="18" customHeight="1" x14ac:dyDescent="0.2">
      <c r="A9326" s="1351" t="s">
        <v>14214</v>
      </c>
      <c r="B9326" s="1244" t="s">
        <v>14215</v>
      </c>
      <c r="C9326" s="1244" t="s">
        <v>14216</v>
      </c>
      <c r="D9326" s="1352">
        <v>914.25</v>
      </c>
    </row>
    <row r="9327" spans="1:4" s="977" customFormat="1" ht="18" customHeight="1" x14ac:dyDescent="0.2">
      <c r="A9327" s="1351" t="s">
        <v>14217</v>
      </c>
      <c r="B9327" s="1244" t="s">
        <v>14218</v>
      </c>
      <c r="C9327" s="1244" t="s">
        <v>14219</v>
      </c>
      <c r="D9327" s="1352">
        <v>3105</v>
      </c>
    </row>
    <row r="9328" spans="1:4" s="977" customFormat="1" ht="18" customHeight="1" x14ac:dyDescent="0.2">
      <c r="A9328" s="1351" t="s">
        <v>14220</v>
      </c>
      <c r="B9328" s="1244" t="s">
        <v>14218</v>
      </c>
      <c r="C9328" s="1244" t="s">
        <v>14219</v>
      </c>
      <c r="D9328" s="1352">
        <v>3105</v>
      </c>
    </row>
    <row r="9329" spans="1:4" s="977" customFormat="1" ht="18" customHeight="1" x14ac:dyDescent="0.2">
      <c r="A9329" s="1351" t="s">
        <v>14221</v>
      </c>
      <c r="B9329" s="1244" t="s">
        <v>14218</v>
      </c>
      <c r="C9329" s="1244" t="s">
        <v>14219</v>
      </c>
      <c r="D9329" s="1352">
        <v>3105</v>
      </c>
    </row>
    <row r="9330" spans="1:4" s="977" customFormat="1" ht="18" customHeight="1" x14ac:dyDescent="0.2">
      <c r="A9330" s="1351" t="s">
        <v>14222</v>
      </c>
      <c r="B9330" s="1244" t="s">
        <v>14218</v>
      </c>
      <c r="C9330" s="1244" t="s">
        <v>14219</v>
      </c>
      <c r="D9330" s="1352">
        <v>3105</v>
      </c>
    </row>
    <row r="9331" spans="1:4" s="977" customFormat="1" ht="18" customHeight="1" x14ac:dyDescent="0.2">
      <c r="A9331" s="1351" t="s">
        <v>14223</v>
      </c>
      <c r="B9331" s="1244" t="s">
        <v>3181</v>
      </c>
      <c r="C9331" s="1244" t="s">
        <v>3182</v>
      </c>
      <c r="D9331" s="1352">
        <v>1305.2</v>
      </c>
    </row>
    <row r="9332" spans="1:4" s="977" customFormat="1" ht="18" customHeight="1" x14ac:dyDescent="0.2">
      <c r="A9332" s="1351" t="s">
        <v>14224</v>
      </c>
      <c r="B9332" s="1244" t="s">
        <v>14194</v>
      </c>
      <c r="C9332" s="1244" t="s">
        <v>14195</v>
      </c>
      <c r="D9332" s="1352">
        <v>1305.25</v>
      </c>
    </row>
    <row r="9333" spans="1:4" s="977" customFormat="1" ht="18" customHeight="1" x14ac:dyDescent="0.2">
      <c r="A9333" s="1351" t="s">
        <v>14225</v>
      </c>
      <c r="B9333" s="1244" t="s">
        <v>13818</v>
      </c>
      <c r="C9333" s="1244" t="s">
        <v>7371</v>
      </c>
      <c r="D9333" s="1352">
        <v>4643.7</v>
      </c>
    </row>
    <row r="9334" spans="1:4" s="977" customFormat="1" ht="18" customHeight="1" x14ac:dyDescent="0.2">
      <c r="A9334" s="1351" t="s">
        <v>14226</v>
      </c>
      <c r="B9334" s="1244" t="s">
        <v>14227</v>
      </c>
      <c r="C9334" s="1244" t="s">
        <v>14227</v>
      </c>
      <c r="D9334" s="1352">
        <v>1214.99</v>
      </c>
    </row>
    <row r="9335" spans="1:4" s="977" customFormat="1" ht="18" customHeight="1" x14ac:dyDescent="0.2">
      <c r="A9335" s="1351" t="s">
        <v>14228</v>
      </c>
      <c r="B9335" s="1244" t="s">
        <v>14229</v>
      </c>
      <c r="C9335" s="1244" t="s">
        <v>14229</v>
      </c>
      <c r="D9335" s="1352">
        <v>4036.5</v>
      </c>
    </row>
    <row r="9336" spans="1:4" s="977" customFormat="1" ht="18" customHeight="1" x14ac:dyDescent="0.2">
      <c r="A9336" s="1351" t="s">
        <v>14230</v>
      </c>
      <c r="B9336" s="1244" t="s">
        <v>14231</v>
      </c>
      <c r="C9336" s="1244" t="s">
        <v>14231</v>
      </c>
      <c r="D9336" s="1352">
        <v>1015</v>
      </c>
    </row>
    <row r="9337" spans="1:4" s="977" customFormat="1" ht="18" customHeight="1" x14ac:dyDescent="0.2">
      <c r="A9337" s="1351" t="s">
        <v>14232</v>
      </c>
      <c r="B9337" s="1244" t="s">
        <v>14233</v>
      </c>
      <c r="C9337" s="1244" t="s">
        <v>14233</v>
      </c>
      <c r="D9337" s="1352">
        <v>6045</v>
      </c>
    </row>
    <row r="9338" spans="1:4" s="977" customFormat="1" ht="18" customHeight="1" x14ac:dyDescent="0.2">
      <c r="A9338" s="1351" t="s">
        <v>14234</v>
      </c>
      <c r="B9338" s="1244" t="s">
        <v>14235</v>
      </c>
      <c r="C9338" s="1244" t="s">
        <v>14235</v>
      </c>
      <c r="D9338" s="1352">
        <v>1</v>
      </c>
    </row>
    <row r="9339" spans="1:4" s="977" customFormat="1" ht="18" customHeight="1" x14ac:dyDescent="0.2">
      <c r="A9339" s="1351" t="s">
        <v>14236</v>
      </c>
      <c r="B9339" s="1244" t="s">
        <v>13364</v>
      </c>
      <c r="C9339" s="1244" t="s">
        <v>13365</v>
      </c>
      <c r="D9339" s="1352">
        <v>1835</v>
      </c>
    </row>
    <row r="9340" spans="1:4" s="977" customFormat="1" ht="18" customHeight="1" x14ac:dyDescent="0.2">
      <c r="A9340" s="1351" t="s">
        <v>14237</v>
      </c>
      <c r="B9340" s="1244" t="s">
        <v>11694</v>
      </c>
      <c r="C9340" s="1244" t="s">
        <v>11695</v>
      </c>
      <c r="D9340" s="1352">
        <v>1799.99</v>
      </c>
    </row>
    <row r="9341" spans="1:4" s="977" customFormat="1" ht="18" customHeight="1" x14ac:dyDescent="0.2">
      <c r="A9341" s="1351" t="s">
        <v>14238</v>
      </c>
      <c r="B9341" s="1244" t="s">
        <v>1285</v>
      </c>
      <c r="C9341" s="1244" t="s">
        <v>1286</v>
      </c>
      <c r="D9341" s="1352">
        <v>685.01</v>
      </c>
    </row>
    <row r="9342" spans="1:4" s="977" customFormat="1" ht="18" customHeight="1" x14ac:dyDescent="0.2">
      <c r="A9342" s="1351" t="s">
        <v>14239</v>
      </c>
      <c r="B9342" s="1244" t="s">
        <v>2556</v>
      </c>
      <c r="C9342" s="1244" t="s">
        <v>1286</v>
      </c>
      <c r="D9342" s="1352">
        <v>883.44</v>
      </c>
    </row>
    <row r="9343" spans="1:4" s="977" customFormat="1" ht="18" customHeight="1" x14ac:dyDescent="0.2">
      <c r="A9343" s="1351" t="s">
        <v>14240</v>
      </c>
      <c r="B9343" s="1244" t="s">
        <v>14194</v>
      </c>
      <c r="C9343" s="1244" t="s">
        <v>14195</v>
      </c>
      <c r="D9343" s="1352">
        <v>1305.25</v>
      </c>
    </row>
    <row r="9344" spans="1:4" s="977" customFormat="1" ht="18" customHeight="1" x14ac:dyDescent="0.2">
      <c r="A9344" s="1351" t="s">
        <v>14241</v>
      </c>
      <c r="B9344" s="1244" t="s">
        <v>4884</v>
      </c>
      <c r="C9344" s="1244" t="s">
        <v>4885</v>
      </c>
      <c r="D9344" s="1352">
        <v>1380</v>
      </c>
    </row>
    <row r="9345" spans="1:4" s="977" customFormat="1" ht="18" customHeight="1" x14ac:dyDescent="0.2">
      <c r="A9345" s="1351" t="s">
        <v>14242</v>
      </c>
      <c r="B9345" s="1244" t="s">
        <v>4884</v>
      </c>
      <c r="C9345" s="1244" t="s">
        <v>4885</v>
      </c>
      <c r="D9345" s="1352">
        <v>1380</v>
      </c>
    </row>
    <row r="9346" spans="1:4" s="977" customFormat="1" ht="18" customHeight="1" x14ac:dyDescent="0.2">
      <c r="A9346" s="1351" t="s">
        <v>14243</v>
      </c>
      <c r="B9346" s="1244" t="s">
        <v>2556</v>
      </c>
      <c r="C9346" s="1244" t="s">
        <v>1286</v>
      </c>
      <c r="D9346" s="1352">
        <v>883.44</v>
      </c>
    </row>
    <row r="9347" spans="1:4" s="977" customFormat="1" ht="18" customHeight="1" x14ac:dyDescent="0.2">
      <c r="A9347" s="1351" t="s">
        <v>14244</v>
      </c>
      <c r="B9347" s="1244" t="s">
        <v>14245</v>
      </c>
      <c r="C9347" s="1244" t="s">
        <v>14245</v>
      </c>
      <c r="D9347" s="1352">
        <v>1240</v>
      </c>
    </row>
    <row r="9348" spans="1:4" s="977" customFormat="1" ht="18" customHeight="1" x14ac:dyDescent="0.2">
      <c r="A9348" s="1351" t="s">
        <v>14246</v>
      </c>
      <c r="B9348" s="1244" t="s">
        <v>13483</v>
      </c>
      <c r="C9348" s="1244" t="s">
        <v>13483</v>
      </c>
      <c r="D9348" s="1352">
        <v>1</v>
      </c>
    </row>
    <row r="9349" spans="1:4" s="977" customFormat="1" ht="18" customHeight="1" x14ac:dyDescent="0.2">
      <c r="A9349" s="1351" t="s">
        <v>14247</v>
      </c>
      <c r="B9349" s="1244" t="s">
        <v>13483</v>
      </c>
      <c r="C9349" s="1244" t="s">
        <v>13483</v>
      </c>
      <c r="D9349" s="1352">
        <v>1</v>
      </c>
    </row>
    <row r="9350" spans="1:4" s="977" customFormat="1" ht="18" customHeight="1" x14ac:dyDescent="0.2">
      <c r="A9350" s="1351" t="s">
        <v>14248</v>
      </c>
      <c r="B9350" s="1244" t="s">
        <v>4954</v>
      </c>
      <c r="C9350" s="1244" t="s">
        <v>4955</v>
      </c>
      <c r="D9350" s="1352">
        <v>356.5</v>
      </c>
    </row>
    <row r="9351" spans="1:4" s="977" customFormat="1" ht="18" customHeight="1" x14ac:dyDescent="0.2">
      <c r="A9351" s="1351" t="s">
        <v>14249</v>
      </c>
      <c r="B9351" s="1244" t="s">
        <v>4954</v>
      </c>
      <c r="C9351" s="1244" t="s">
        <v>4955</v>
      </c>
      <c r="D9351" s="1352">
        <v>356.5</v>
      </c>
    </row>
    <row r="9352" spans="1:4" s="977" customFormat="1" ht="18" customHeight="1" x14ac:dyDescent="0.2">
      <c r="A9352" s="1351" t="s">
        <v>14250</v>
      </c>
      <c r="B9352" s="1244" t="s">
        <v>14194</v>
      </c>
      <c r="C9352" s="1244" t="s">
        <v>14195</v>
      </c>
      <c r="D9352" s="1352">
        <v>1305.25</v>
      </c>
    </row>
    <row r="9353" spans="1:4" s="977" customFormat="1" ht="18" customHeight="1" x14ac:dyDescent="0.2">
      <c r="A9353" s="1351" t="s">
        <v>14251</v>
      </c>
      <c r="B9353" s="1244" t="s">
        <v>13483</v>
      </c>
      <c r="C9353" s="1244" t="s">
        <v>13483</v>
      </c>
      <c r="D9353" s="1352">
        <v>1</v>
      </c>
    </row>
    <row r="9354" spans="1:4" s="977" customFormat="1" ht="18" customHeight="1" x14ac:dyDescent="0.2">
      <c r="A9354" s="1351" t="s">
        <v>14252</v>
      </c>
      <c r="B9354" s="1244" t="s">
        <v>13483</v>
      </c>
      <c r="C9354" s="1244" t="s">
        <v>13483</v>
      </c>
      <c r="D9354" s="1352">
        <v>1</v>
      </c>
    </row>
    <row r="9355" spans="1:4" s="977" customFormat="1" ht="18" customHeight="1" x14ac:dyDescent="0.2">
      <c r="A9355" s="1351" t="s">
        <v>14253</v>
      </c>
      <c r="B9355" s="1244" t="s">
        <v>13483</v>
      </c>
      <c r="C9355" s="1244" t="s">
        <v>13483</v>
      </c>
      <c r="D9355" s="1352">
        <v>1</v>
      </c>
    </row>
    <row r="9356" spans="1:4" s="977" customFormat="1" ht="18" customHeight="1" x14ac:dyDescent="0.2">
      <c r="A9356" s="1351" t="s">
        <v>14254</v>
      </c>
      <c r="B9356" s="1244" t="s">
        <v>1266</v>
      </c>
      <c r="C9356" s="1244" t="s">
        <v>1267</v>
      </c>
      <c r="D9356" s="1352">
        <v>7472.85</v>
      </c>
    </row>
    <row r="9357" spans="1:4" s="977" customFormat="1" ht="18" customHeight="1" x14ac:dyDescent="0.2">
      <c r="A9357" s="1351" t="s">
        <v>14255</v>
      </c>
      <c r="B9357" s="1244" t="s">
        <v>4727</v>
      </c>
      <c r="C9357" s="1244" t="s">
        <v>13304</v>
      </c>
      <c r="D9357" s="1352">
        <v>10558.15</v>
      </c>
    </row>
    <row r="9358" spans="1:4" s="977" customFormat="1" ht="18" customHeight="1" x14ac:dyDescent="0.2">
      <c r="A9358" s="1351" t="s">
        <v>14256</v>
      </c>
      <c r="B9358" s="1244" t="s">
        <v>2873</v>
      </c>
      <c r="C9358" s="1244" t="s">
        <v>2874</v>
      </c>
      <c r="D9358" s="1352">
        <v>1896.35</v>
      </c>
    </row>
    <row r="9359" spans="1:4" s="977" customFormat="1" ht="18" customHeight="1" x14ac:dyDescent="0.2">
      <c r="A9359" s="1351" t="s">
        <v>14257</v>
      </c>
      <c r="B9359" s="1244" t="s">
        <v>2042</v>
      </c>
      <c r="C9359" s="1244" t="s">
        <v>2043</v>
      </c>
      <c r="D9359" s="1352">
        <v>657.8</v>
      </c>
    </row>
    <row r="9360" spans="1:4" s="977" customFormat="1" ht="18" customHeight="1" x14ac:dyDescent="0.2">
      <c r="A9360" s="1351" t="s">
        <v>14258</v>
      </c>
      <c r="B9360" s="1244" t="s">
        <v>2313</v>
      </c>
      <c r="C9360" s="1244" t="s">
        <v>2314</v>
      </c>
      <c r="D9360" s="1352">
        <v>667</v>
      </c>
    </row>
    <row r="9361" spans="1:4" s="977" customFormat="1" ht="18" customHeight="1" x14ac:dyDescent="0.2">
      <c r="A9361" s="1351" t="s">
        <v>14259</v>
      </c>
      <c r="B9361" s="1244" t="s">
        <v>14194</v>
      </c>
      <c r="C9361" s="1244" t="s">
        <v>14195</v>
      </c>
      <c r="D9361" s="1352">
        <v>1305.25</v>
      </c>
    </row>
    <row r="9362" spans="1:4" s="977" customFormat="1" ht="18" customHeight="1" x14ac:dyDescent="0.2">
      <c r="A9362" s="1351" t="s">
        <v>14260</v>
      </c>
      <c r="B9362" s="1244" t="s">
        <v>4667</v>
      </c>
      <c r="C9362" s="1244" t="s">
        <v>4668</v>
      </c>
      <c r="D9362" s="1352">
        <v>621</v>
      </c>
    </row>
    <row r="9363" spans="1:4" s="977" customFormat="1" ht="18" customHeight="1" x14ac:dyDescent="0.2">
      <c r="A9363" s="1351" t="s">
        <v>14261</v>
      </c>
      <c r="B9363" s="1244" t="s">
        <v>14262</v>
      </c>
      <c r="C9363" s="1244" t="s">
        <v>14263</v>
      </c>
      <c r="D9363" s="1352">
        <v>30632.5</v>
      </c>
    </row>
    <row r="9364" spans="1:4" s="977" customFormat="1" ht="18" customHeight="1" x14ac:dyDescent="0.2">
      <c r="A9364" s="1351" t="s">
        <v>14264</v>
      </c>
      <c r="B9364" s="1244" t="s">
        <v>14265</v>
      </c>
      <c r="C9364" s="1244" t="s">
        <v>14266</v>
      </c>
      <c r="D9364" s="1352">
        <v>2231.14</v>
      </c>
    </row>
    <row r="9365" spans="1:4" s="977" customFormat="1" ht="18" customHeight="1" x14ac:dyDescent="0.2">
      <c r="A9365" s="1351" t="s">
        <v>14267</v>
      </c>
      <c r="B9365" s="1244" t="s">
        <v>14265</v>
      </c>
      <c r="C9365" s="1244" t="s">
        <v>14266</v>
      </c>
      <c r="D9365" s="1352">
        <v>2231.14</v>
      </c>
    </row>
    <row r="9366" spans="1:4" s="977" customFormat="1" ht="18" customHeight="1" x14ac:dyDescent="0.2">
      <c r="A9366" s="1351" t="s">
        <v>14268</v>
      </c>
      <c r="B9366" s="1244" t="s">
        <v>14265</v>
      </c>
      <c r="C9366" s="1244" t="s">
        <v>14266</v>
      </c>
      <c r="D9366" s="1352">
        <v>2231.14</v>
      </c>
    </row>
    <row r="9367" spans="1:4" s="977" customFormat="1" ht="18" customHeight="1" x14ac:dyDescent="0.2">
      <c r="A9367" s="1351" t="s">
        <v>14269</v>
      </c>
      <c r="B9367" s="1244" t="s">
        <v>14265</v>
      </c>
      <c r="C9367" s="1244" t="s">
        <v>14266</v>
      </c>
      <c r="D9367" s="1352">
        <v>2231.13</v>
      </c>
    </row>
    <row r="9368" spans="1:4" s="977" customFormat="1" ht="18" customHeight="1" x14ac:dyDescent="0.2">
      <c r="A9368" s="1351" t="s">
        <v>14270</v>
      </c>
      <c r="B9368" s="1244" t="s">
        <v>14271</v>
      </c>
      <c r="C9368" s="1244" t="s">
        <v>3804</v>
      </c>
      <c r="D9368" s="1352">
        <v>32674.95</v>
      </c>
    </row>
    <row r="9369" spans="1:4" s="977" customFormat="1" ht="18" customHeight="1" x14ac:dyDescent="0.2">
      <c r="A9369" s="1351" t="s">
        <v>14272</v>
      </c>
      <c r="B9369" s="1244" t="s">
        <v>14194</v>
      </c>
      <c r="C9369" s="1244" t="s">
        <v>14195</v>
      </c>
      <c r="D9369" s="1352">
        <v>1305.25</v>
      </c>
    </row>
    <row r="9370" spans="1:4" s="977" customFormat="1" ht="18" customHeight="1" x14ac:dyDescent="0.2">
      <c r="A9370" s="1351" t="s">
        <v>14273</v>
      </c>
      <c r="B9370" s="1244" t="s">
        <v>14274</v>
      </c>
      <c r="C9370" s="1244" t="s">
        <v>14275</v>
      </c>
      <c r="D9370" s="1352">
        <v>886.83</v>
      </c>
    </row>
    <row r="9371" spans="1:4" s="977" customFormat="1" ht="18" customHeight="1" x14ac:dyDescent="0.2">
      <c r="A9371" s="1351" t="s">
        <v>14276</v>
      </c>
      <c r="B9371" s="1244" t="s">
        <v>3181</v>
      </c>
      <c r="C9371" s="1244" t="s">
        <v>3182</v>
      </c>
      <c r="D9371" s="1352">
        <v>818.8</v>
      </c>
    </row>
    <row r="9372" spans="1:4" s="977" customFormat="1" ht="18" customHeight="1" x14ac:dyDescent="0.2">
      <c r="A9372" s="1351" t="s">
        <v>14277</v>
      </c>
      <c r="B9372" s="1244" t="s">
        <v>1410</v>
      </c>
      <c r="C9372" s="1244" t="s">
        <v>1411</v>
      </c>
      <c r="D9372" s="1352">
        <v>750</v>
      </c>
    </row>
    <row r="9373" spans="1:4" s="977" customFormat="1" ht="18" customHeight="1" x14ac:dyDescent="0.2">
      <c r="A9373" s="1351" t="s">
        <v>14278</v>
      </c>
      <c r="B9373" s="1244" t="s">
        <v>1410</v>
      </c>
      <c r="C9373" s="1244" t="s">
        <v>1411</v>
      </c>
      <c r="D9373" s="1352">
        <v>750</v>
      </c>
    </row>
    <row r="9374" spans="1:4" s="977" customFormat="1" ht="18" customHeight="1" x14ac:dyDescent="0.2">
      <c r="A9374" s="1351" t="s">
        <v>14279</v>
      </c>
      <c r="B9374" s="1244" t="s">
        <v>2511</v>
      </c>
      <c r="C9374" s="1244" t="s">
        <v>1704</v>
      </c>
      <c r="D9374" s="1352">
        <v>1</v>
      </c>
    </row>
    <row r="9375" spans="1:4" s="977" customFormat="1" ht="18" customHeight="1" x14ac:dyDescent="0.2">
      <c r="A9375" s="1351" t="s">
        <v>14280</v>
      </c>
      <c r="B9375" s="1244" t="s">
        <v>14281</v>
      </c>
      <c r="C9375" s="1244" t="s">
        <v>7698</v>
      </c>
      <c r="D9375" s="1352">
        <v>640.32000000000005</v>
      </c>
    </row>
    <row r="9376" spans="1:4" s="977" customFormat="1" ht="18" customHeight="1" x14ac:dyDescent="0.2">
      <c r="A9376" s="1351" t="s">
        <v>14282</v>
      </c>
      <c r="B9376" s="1244" t="s">
        <v>14283</v>
      </c>
      <c r="C9376" s="1244" t="s">
        <v>14284</v>
      </c>
      <c r="D9376" s="1352">
        <v>850.85</v>
      </c>
    </row>
    <row r="9377" spans="1:4" s="977" customFormat="1" ht="18" customHeight="1" x14ac:dyDescent="0.2">
      <c r="A9377" s="1351" t="s">
        <v>14285</v>
      </c>
      <c r="B9377" s="1244" t="s">
        <v>14194</v>
      </c>
      <c r="C9377" s="1244" t="s">
        <v>14195</v>
      </c>
      <c r="D9377" s="1352">
        <v>1305.25</v>
      </c>
    </row>
    <row r="9378" spans="1:4" s="977" customFormat="1" ht="18" customHeight="1" x14ac:dyDescent="0.2">
      <c r="A9378" s="1351" t="s">
        <v>14286</v>
      </c>
      <c r="B9378" s="1244" t="s">
        <v>5456</v>
      </c>
      <c r="C9378" s="1244" t="s">
        <v>5457</v>
      </c>
      <c r="D9378" s="1352">
        <v>4282.96</v>
      </c>
    </row>
    <row r="9379" spans="1:4" s="977" customFormat="1" ht="18" customHeight="1" x14ac:dyDescent="0.2">
      <c r="A9379" s="1351" t="s">
        <v>14287</v>
      </c>
      <c r="B9379" s="1244" t="s">
        <v>4667</v>
      </c>
      <c r="C9379" s="1244" t="s">
        <v>4668</v>
      </c>
      <c r="D9379" s="1352">
        <v>621</v>
      </c>
    </row>
    <row r="9380" spans="1:4" s="977" customFormat="1" ht="18" customHeight="1" x14ac:dyDescent="0.2">
      <c r="A9380" s="1351" t="s">
        <v>14288</v>
      </c>
      <c r="B9380" s="1244" t="s">
        <v>2511</v>
      </c>
      <c r="C9380" s="1244" t="s">
        <v>1704</v>
      </c>
      <c r="D9380" s="1352">
        <v>1</v>
      </c>
    </row>
    <row r="9381" spans="1:4" s="977" customFormat="1" ht="18" customHeight="1" x14ac:dyDescent="0.2">
      <c r="A9381" s="1351" t="s">
        <v>14289</v>
      </c>
      <c r="B9381" s="1244" t="s">
        <v>1410</v>
      </c>
      <c r="C9381" s="1244" t="s">
        <v>1411</v>
      </c>
      <c r="D9381" s="1352">
        <v>750</v>
      </c>
    </row>
    <row r="9382" spans="1:4" s="977" customFormat="1" ht="18" customHeight="1" x14ac:dyDescent="0.2">
      <c r="A9382" s="1351" t="s">
        <v>14290</v>
      </c>
      <c r="B9382" s="1244" t="s">
        <v>2511</v>
      </c>
      <c r="C9382" s="1244" t="s">
        <v>1704</v>
      </c>
      <c r="D9382" s="1352">
        <v>1</v>
      </c>
    </row>
    <row r="9383" spans="1:4" s="977" customFormat="1" ht="18" customHeight="1" x14ac:dyDescent="0.2">
      <c r="A9383" s="1351" t="s">
        <v>14291</v>
      </c>
      <c r="B9383" s="1244" t="s">
        <v>4667</v>
      </c>
      <c r="C9383" s="1244" t="s">
        <v>4668</v>
      </c>
      <c r="D9383" s="1352">
        <v>621</v>
      </c>
    </row>
    <row r="9384" spans="1:4" s="977" customFormat="1" ht="18" customHeight="1" x14ac:dyDescent="0.2">
      <c r="A9384" s="1351" t="s">
        <v>14292</v>
      </c>
      <c r="B9384" s="1244" t="s">
        <v>4667</v>
      </c>
      <c r="C9384" s="1244" t="s">
        <v>4668</v>
      </c>
      <c r="D9384" s="1352">
        <v>575</v>
      </c>
    </row>
    <row r="9385" spans="1:4" s="977" customFormat="1" ht="18" customHeight="1" x14ac:dyDescent="0.2">
      <c r="A9385" s="1351" t="s">
        <v>14293</v>
      </c>
      <c r="B9385" s="1244" t="s">
        <v>4667</v>
      </c>
      <c r="C9385" s="1244" t="s">
        <v>4668</v>
      </c>
      <c r="D9385" s="1352">
        <v>414</v>
      </c>
    </row>
    <row r="9386" spans="1:4" s="977" customFormat="1" ht="18" customHeight="1" x14ac:dyDescent="0.2">
      <c r="A9386" s="1351" t="s">
        <v>14294</v>
      </c>
      <c r="B9386" s="1244" t="s">
        <v>14194</v>
      </c>
      <c r="C9386" s="1244" t="s">
        <v>14195</v>
      </c>
      <c r="D9386" s="1352">
        <v>1305.25</v>
      </c>
    </row>
    <row r="9387" spans="1:4" s="977" customFormat="1" ht="18" customHeight="1" x14ac:dyDescent="0.2">
      <c r="A9387" s="1351" t="s">
        <v>14295</v>
      </c>
      <c r="B9387" s="1244" t="s">
        <v>14283</v>
      </c>
      <c r="C9387" s="1244" t="s">
        <v>14284</v>
      </c>
      <c r="D9387" s="1352">
        <v>850.85</v>
      </c>
    </row>
    <row r="9388" spans="1:4" s="977" customFormat="1" ht="18" customHeight="1" x14ac:dyDescent="0.2">
      <c r="A9388" s="1351" t="s">
        <v>14296</v>
      </c>
      <c r="B9388" s="1244" t="s">
        <v>14297</v>
      </c>
      <c r="C9388" s="1244" t="s">
        <v>7698</v>
      </c>
      <c r="D9388" s="1352">
        <v>886.83</v>
      </c>
    </row>
    <row r="9389" spans="1:4" s="977" customFormat="1" ht="18" customHeight="1" x14ac:dyDescent="0.2">
      <c r="A9389" s="1351" t="s">
        <v>14298</v>
      </c>
      <c r="B9389" s="1244" t="s">
        <v>14283</v>
      </c>
      <c r="C9389" s="1244" t="s">
        <v>14284</v>
      </c>
      <c r="D9389" s="1352">
        <v>850.85</v>
      </c>
    </row>
    <row r="9390" spans="1:4" s="977" customFormat="1" ht="18" customHeight="1" x14ac:dyDescent="0.2">
      <c r="A9390" s="1351" t="s">
        <v>14299</v>
      </c>
      <c r="B9390" s="1244" t="s">
        <v>14274</v>
      </c>
      <c r="C9390" s="1244" t="s">
        <v>14275</v>
      </c>
      <c r="D9390" s="1352">
        <v>886.83</v>
      </c>
    </row>
    <row r="9391" spans="1:4" s="977" customFormat="1" ht="18" customHeight="1" x14ac:dyDescent="0.2">
      <c r="A9391" s="1351" t="s">
        <v>14300</v>
      </c>
      <c r="B9391" s="1244" t="s">
        <v>14301</v>
      </c>
      <c r="C9391" s="1244" t="s">
        <v>14301</v>
      </c>
      <c r="D9391" s="1352">
        <v>1184.5</v>
      </c>
    </row>
    <row r="9392" spans="1:4" s="977" customFormat="1" ht="18" customHeight="1" x14ac:dyDescent="0.2">
      <c r="A9392" s="1351" t="s">
        <v>14302</v>
      </c>
      <c r="B9392" s="1244" t="s">
        <v>14303</v>
      </c>
      <c r="C9392" s="1244" t="s">
        <v>14304</v>
      </c>
      <c r="D9392" s="1352">
        <v>3231.5</v>
      </c>
    </row>
    <row r="9393" spans="1:4" s="977" customFormat="1" ht="18" customHeight="1" x14ac:dyDescent="0.2">
      <c r="A9393" s="1351" t="s">
        <v>14305</v>
      </c>
      <c r="B9393" s="1244" t="s">
        <v>14194</v>
      </c>
      <c r="C9393" s="1244" t="s">
        <v>14195</v>
      </c>
      <c r="D9393" s="1352">
        <v>1305.25</v>
      </c>
    </row>
    <row r="9394" spans="1:4" s="977" customFormat="1" ht="18" customHeight="1" x14ac:dyDescent="0.2">
      <c r="A9394" s="1351" t="s">
        <v>14306</v>
      </c>
      <c r="B9394" s="1244" t="s">
        <v>14307</v>
      </c>
      <c r="C9394" s="1244" t="s">
        <v>7698</v>
      </c>
      <c r="D9394" s="1352">
        <v>847</v>
      </c>
    </row>
    <row r="9395" spans="1:4" s="977" customFormat="1" ht="18" customHeight="1" x14ac:dyDescent="0.2">
      <c r="A9395" s="1351" t="s">
        <v>14308</v>
      </c>
      <c r="B9395" s="1244" t="s">
        <v>1535</v>
      </c>
      <c r="C9395" s="1244" t="s">
        <v>1536</v>
      </c>
      <c r="D9395" s="1352">
        <v>1861.85</v>
      </c>
    </row>
    <row r="9396" spans="1:4" s="977" customFormat="1" ht="18" customHeight="1" x14ac:dyDescent="0.2">
      <c r="A9396" s="1351" t="s">
        <v>14309</v>
      </c>
      <c r="B9396" s="1244" t="s">
        <v>2681</v>
      </c>
      <c r="C9396" s="1244" t="s">
        <v>2682</v>
      </c>
      <c r="D9396" s="1352">
        <v>1347.5</v>
      </c>
    </row>
    <row r="9397" spans="1:4" s="977" customFormat="1" ht="18" customHeight="1" x14ac:dyDescent="0.2">
      <c r="A9397" s="1351" t="s">
        <v>14310</v>
      </c>
      <c r="B9397" s="1244" t="s">
        <v>3585</v>
      </c>
      <c r="C9397" s="1244" t="s">
        <v>2682</v>
      </c>
      <c r="D9397" s="1352">
        <v>1999</v>
      </c>
    </row>
    <row r="9398" spans="1:4" s="977" customFormat="1" ht="18" customHeight="1" x14ac:dyDescent="0.2">
      <c r="A9398" s="1351" t="s">
        <v>14311</v>
      </c>
      <c r="B9398" s="1244" t="s">
        <v>2511</v>
      </c>
      <c r="C9398" s="1244" t="s">
        <v>1704</v>
      </c>
      <c r="D9398" s="1352">
        <v>1</v>
      </c>
    </row>
    <row r="9399" spans="1:4" s="977" customFormat="1" ht="18" customHeight="1" x14ac:dyDescent="0.2">
      <c r="A9399" s="1351" t="s">
        <v>14312</v>
      </c>
      <c r="B9399" s="1244" t="s">
        <v>2511</v>
      </c>
      <c r="C9399" s="1244" t="s">
        <v>1704</v>
      </c>
      <c r="D9399" s="1352">
        <v>1</v>
      </c>
    </row>
    <row r="9400" spans="1:4" s="977" customFormat="1" ht="18" customHeight="1" x14ac:dyDescent="0.2">
      <c r="A9400" s="1351" t="s">
        <v>14313</v>
      </c>
      <c r="B9400" s="1244" t="s">
        <v>2511</v>
      </c>
      <c r="C9400" s="1244" t="s">
        <v>1704</v>
      </c>
      <c r="D9400" s="1352">
        <v>1</v>
      </c>
    </row>
    <row r="9401" spans="1:4" s="977" customFormat="1" ht="18" customHeight="1" x14ac:dyDescent="0.2">
      <c r="A9401" s="1351" t="s">
        <v>14314</v>
      </c>
      <c r="B9401" s="1244" t="s">
        <v>14315</v>
      </c>
      <c r="C9401" s="1244" t="s">
        <v>14316</v>
      </c>
      <c r="D9401" s="1352">
        <v>3850.2</v>
      </c>
    </row>
    <row r="9402" spans="1:4" s="977" customFormat="1" ht="18" customHeight="1" x14ac:dyDescent="0.2">
      <c r="A9402" s="1351" t="s">
        <v>14317</v>
      </c>
      <c r="B9402" s="1244" t="s">
        <v>14318</v>
      </c>
      <c r="C9402" s="1244" t="s">
        <v>14319</v>
      </c>
      <c r="D9402" s="1352">
        <v>1</v>
      </c>
    </row>
    <row r="9403" spans="1:4" s="977" customFormat="1" ht="18" customHeight="1" x14ac:dyDescent="0.2">
      <c r="A9403" s="1351" t="s">
        <v>14320</v>
      </c>
      <c r="B9403" s="1244" t="s">
        <v>14194</v>
      </c>
      <c r="C9403" s="1244" t="s">
        <v>14195</v>
      </c>
      <c r="D9403" s="1352">
        <v>1305.25</v>
      </c>
    </row>
    <row r="9404" spans="1:4" s="977" customFormat="1" ht="18" customHeight="1" x14ac:dyDescent="0.2">
      <c r="A9404" s="1351" t="s">
        <v>14321</v>
      </c>
      <c r="B9404" s="1244" t="s">
        <v>14322</v>
      </c>
      <c r="C9404" s="1244" t="s">
        <v>1704</v>
      </c>
      <c r="D9404" s="1352">
        <v>1418.55</v>
      </c>
    </row>
    <row r="9405" spans="1:4" s="977" customFormat="1" ht="18" customHeight="1" x14ac:dyDescent="0.2">
      <c r="A9405" s="1351" t="s">
        <v>14323</v>
      </c>
      <c r="B9405" s="1244" t="s">
        <v>2681</v>
      </c>
      <c r="C9405" s="1244" t="s">
        <v>2682</v>
      </c>
      <c r="D9405" s="1352">
        <v>5429.15</v>
      </c>
    </row>
    <row r="9406" spans="1:4" s="977" customFormat="1" ht="18" customHeight="1" x14ac:dyDescent="0.2">
      <c r="A9406" s="1351" t="s">
        <v>14324</v>
      </c>
      <c r="B9406" s="1244" t="s">
        <v>2436</v>
      </c>
      <c r="C9406" s="1244" t="s">
        <v>2437</v>
      </c>
      <c r="D9406" s="1352">
        <v>632.5</v>
      </c>
    </row>
    <row r="9407" spans="1:4" s="977" customFormat="1" ht="18" customHeight="1" x14ac:dyDescent="0.2">
      <c r="A9407" s="1351" t="s">
        <v>14325</v>
      </c>
      <c r="B9407" s="1244" t="s">
        <v>2436</v>
      </c>
      <c r="C9407" s="1244" t="s">
        <v>2437</v>
      </c>
      <c r="D9407" s="1352">
        <v>632.5</v>
      </c>
    </row>
    <row r="9408" spans="1:4" s="977" customFormat="1" ht="18" customHeight="1" x14ac:dyDescent="0.2">
      <c r="A9408" s="1351" t="s">
        <v>14326</v>
      </c>
      <c r="B9408" s="1244" t="s">
        <v>2436</v>
      </c>
      <c r="C9408" s="1244" t="s">
        <v>2437</v>
      </c>
      <c r="D9408" s="1352">
        <v>632.5</v>
      </c>
    </row>
    <row r="9409" spans="1:4" s="977" customFormat="1" ht="18" customHeight="1" x14ac:dyDescent="0.2">
      <c r="A9409" s="1351" t="s">
        <v>14327</v>
      </c>
      <c r="B9409" s="1244" t="s">
        <v>14328</v>
      </c>
      <c r="C9409" s="1244" t="s">
        <v>14329</v>
      </c>
      <c r="D9409" s="1352">
        <v>4588.5</v>
      </c>
    </row>
    <row r="9410" spans="1:4" s="977" customFormat="1" ht="18" customHeight="1" x14ac:dyDescent="0.2">
      <c r="A9410" s="1351" t="s">
        <v>14330</v>
      </c>
      <c r="B9410" s="1244" t="s">
        <v>14322</v>
      </c>
      <c r="C9410" s="1244" t="s">
        <v>1704</v>
      </c>
      <c r="D9410" s="1352">
        <v>1418.55</v>
      </c>
    </row>
    <row r="9411" spans="1:4" s="977" customFormat="1" ht="18" customHeight="1" x14ac:dyDescent="0.2">
      <c r="A9411" s="1351" t="s">
        <v>14331</v>
      </c>
      <c r="B9411" s="1244" t="s">
        <v>14322</v>
      </c>
      <c r="C9411" s="1244" t="s">
        <v>1704</v>
      </c>
      <c r="D9411" s="1352">
        <v>1418.55</v>
      </c>
    </row>
    <row r="9412" spans="1:4" s="977" customFormat="1" ht="18" customHeight="1" x14ac:dyDescent="0.2">
      <c r="A9412" s="1351" t="s">
        <v>14332</v>
      </c>
      <c r="B9412" s="1244" t="s">
        <v>14322</v>
      </c>
      <c r="C9412" s="1244" t="s">
        <v>1704</v>
      </c>
      <c r="D9412" s="1352">
        <v>1418.55</v>
      </c>
    </row>
    <row r="9413" spans="1:4" s="977" customFormat="1" ht="18" customHeight="1" x14ac:dyDescent="0.2">
      <c r="A9413" s="1351" t="s">
        <v>14333</v>
      </c>
      <c r="B9413" s="1244" t="s">
        <v>14322</v>
      </c>
      <c r="C9413" s="1244" t="s">
        <v>1704</v>
      </c>
      <c r="D9413" s="1352">
        <v>1418.55</v>
      </c>
    </row>
    <row r="9414" spans="1:4" s="977" customFormat="1" ht="18" customHeight="1" x14ac:dyDescent="0.2">
      <c r="A9414" s="1351" t="s">
        <v>14334</v>
      </c>
      <c r="B9414" s="1244" t="s">
        <v>14194</v>
      </c>
      <c r="C9414" s="1244" t="s">
        <v>14195</v>
      </c>
      <c r="D9414" s="1352">
        <v>1305.25</v>
      </c>
    </row>
    <row r="9415" spans="1:4" s="977" customFormat="1" ht="18" customHeight="1" x14ac:dyDescent="0.2">
      <c r="A9415" s="1351" t="s">
        <v>14335</v>
      </c>
      <c r="B9415" s="1244" t="s">
        <v>14322</v>
      </c>
      <c r="C9415" s="1244" t="s">
        <v>1704</v>
      </c>
      <c r="D9415" s="1352">
        <v>1418.55</v>
      </c>
    </row>
    <row r="9416" spans="1:4" s="977" customFormat="1" ht="18" customHeight="1" x14ac:dyDescent="0.2">
      <c r="A9416" s="1351" t="s">
        <v>14336</v>
      </c>
      <c r="B9416" s="1244" t="s">
        <v>14322</v>
      </c>
      <c r="C9416" s="1244" t="s">
        <v>1704</v>
      </c>
      <c r="D9416" s="1352">
        <v>1418.55</v>
      </c>
    </row>
    <row r="9417" spans="1:4" s="977" customFormat="1" ht="18" customHeight="1" x14ac:dyDescent="0.2">
      <c r="A9417" s="1351" t="s">
        <v>14337</v>
      </c>
      <c r="B9417" s="1244" t="s">
        <v>14322</v>
      </c>
      <c r="C9417" s="1244" t="s">
        <v>1704</v>
      </c>
      <c r="D9417" s="1352">
        <v>1418.55</v>
      </c>
    </row>
    <row r="9418" spans="1:4" s="977" customFormat="1" ht="18" customHeight="1" x14ac:dyDescent="0.2">
      <c r="A9418" s="1351" t="s">
        <v>14338</v>
      </c>
      <c r="B9418" s="1244" t="s">
        <v>14322</v>
      </c>
      <c r="C9418" s="1244" t="s">
        <v>1704</v>
      </c>
      <c r="D9418" s="1352">
        <v>1418.55</v>
      </c>
    </row>
    <row r="9419" spans="1:4" s="977" customFormat="1" ht="18" customHeight="1" x14ac:dyDescent="0.2">
      <c r="A9419" s="1351" t="s">
        <v>14339</v>
      </c>
      <c r="B9419" s="1244" t="s">
        <v>14322</v>
      </c>
      <c r="C9419" s="1244" t="s">
        <v>1704</v>
      </c>
      <c r="D9419" s="1352">
        <v>1418.55</v>
      </c>
    </row>
    <row r="9420" spans="1:4" s="977" customFormat="1" ht="18" customHeight="1" x14ac:dyDescent="0.2">
      <c r="A9420" s="1351" t="s">
        <v>14340</v>
      </c>
      <c r="B9420" s="1244" t="s">
        <v>14322</v>
      </c>
      <c r="C9420" s="1244" t="s">
        <v>1704</v>
      </c>
      <c r="D9420" s="1352">
        <v>1418.55</v>
      </c>
    </row>
    <row r="9421" spans="1:4" s="977" customFormat="1" ht="18" customHeight="1" x14ac:dyDescent="0.2">
      <c r="A9421" s="1351" t="s">
        <v>14341</v>
      </c>
      <c r="B9421" s="1244" t="s">
        <v>14322</v>
      </c>
      <c r="C9421" s="1244" t="s">
        <v>1704</v>
      </c>
      <c r="D9421" s="1352">
        <v>1418.55</v>
      </c>
    </row>
    <row r="9422" spans="1:4" s="977" customFormat="1" ht="18" customHeight="1" x14ac:dyDescent="0.2">
      <c r="A9422" s="1351" t="s">
        <v>14342</v>
      </c>
      <c r="B9422" s="1244" t="s">
        <v>14322</v>
      </c>
      <c r="C9422" s="1244" t="s">
        <v>1704</v>
      </c>
      <c r="D9422" s="1352">
        <v>1418.55</v>
      </c>
    </row>
    <row r="9423" spans="1:4" s="977" customFormat="1" ht="18" customHeight="1" x14ac:dyDescent="0.2">
      <c r="A9423" s="1351" t="s">
        <v>14343</v>
      </c>
      <c r="B9423" s="1244" t="s">
        <v>14322</v>
      </c>
      <c r="C9423" s="1244" t="s">
        <v>1704</v>
      </c>
      <c r="D9423" s="1352">
        <v>1418.55</v>
      </c>
    </row>
    <row r="9424" spans="1:4" s="977" customFormat="1" ht="18" customHeight="1" x14ac:dyDescent="0.2">
      <c r="A9424" s="1351" t="s">
        <v>14344</v>
      </c>
      <c r="B9424" s="1244" t="s">
        <v>14322</v>
      </c>
      <c r="C9424" s="1244" t="s">
        <v>1704</v>
      </c>
      <c r="D9424" s="1352">
        <v>1418.55</v>
      </c>
    </row>
    <row r="9425" spans="1:4" s="977" customFormat="1" ht="18" customHeight="1" x14ac:dyDescent="0.2">
      <c r="A9425" s="1351" t="s">
        <v>14345</v>
      </c>
      <c r="B9425" s="1244" t="s">
        <v>12603</v>
      </c>
      <c r="C9425" s="1244" t="s">
        <v>11860</v>
      </c>
      <c r="D9425" s="1352">
        <v>1</v>
      </c>
    </row>
    <row r="9426" spans="1:4" s="977" customFormat="1" ht="18" customHeight="1" x14ac:dyDescent="0.2">
      <c r="A9426" s="1351" t="s">
        <v>14346</v>
      </c>
      <c r="B9426" s="1244" t="s">
        <v>11560</v>
      </c>
      <c r="C9426" s="1244" t="s">
        <v>11561</v>
      </c>
      <c r="D9426" s="1352">
        <v>2560.38</v>
      </c>
    </row>
    <row r="9427" spans="1:4" s="977" customFormat="1" ht="18" customHeight="1" x14ac:dyDescent="0.2">
      <c r="A9427" s="1351" t="s">
        <v>14347</v>
      </c>
      <c r="B9427" s="1244" t="s">
        <v>14194</v>
      </c>
      <c r="C9427" s="1244" t="s">
        <v>14195</v>
      </c>
      <c r="D9427" s="1352">
        <v>1305.25</v>
      </c>
    </row>
    <row r="9428" spans="1:4" s="977" customFormat="1" ht="18" customHeight="1" x14ac:dyDescent="0.2">
      <c r="A9428" s="1351" t="s">
        <v>14348</v>
      </c>
      <c r="B9428" s="1244" t="s">
        <v>14322</v>
      </c>
      <c r="C9428" s="1244" t="s">
        <v>1704</v>
      </c>
      <c r="D9428" s="1352">
        <v>1418.55</v>
      </c>
    </row>
    <row r="9429" spans="1:4" s="977" customFormat="1" ht="18" customHeight="1" x14ac:dyDescent="0.2">
      <c r="A9429" s="1351" t="s">
        <v>14349</v>
      </c>
      <c r="B9429" s="1244" t="s">
        <v>14322</v>
      </c>
      <c r="C9429" s="1244" t="s">
        <v>1704</v>
      </c>
      <c r="D9429" s="1352">
        <v>1418.55</v>
      </c>
    </row>
    <row r="9430" spans="1:4" s="977" customFormat="1" ht="18" customHeight="1" x14ac:dyDescent="0.2">
      <c r="A9430" s="1351" t="s">
        <v>14350</v>
      </c>
      <c r="B9430" s="1244" t="s">
        <v>14322</v>
      </c>
      <c r="C9430" s="1244" t="s">
        <v>1704</v>
      </c>
      <c r="D9430" s="1352">
        <v>1418.55</v>
      </c>
    </row>
    <row r="9431" spans="1:4" s="977" customFormat="1" ht="18" customHeight="1" x14ac:dyDescent="0.2">
      <c r="A9431" s="1351" t="s">
        <v>14351</v>
      </c>
      <c r="B9431" s="1244" t="s">
        <v>14274</v>
      </c>
      <c r="C9431" s="1244" t="s">
        <v>14275</v>
      </c>
      <c r="D9431" s="1352">
        <v>886.83</v>
      </c>
    </row>
    <row r="9432" spans="1:4" s="977" customFormat="1" ht="18" customHeight="1" x14ac:dyDescent="0.2">
      <c r="A9432" s="1351" t="s">
        <v>14352</v>
      </c>
      <c r="B9432" s="1244" t="s">
        <v>14353</v>
      </c>
      <c r="C9432" s="1244" t="s">
        <v>14354</v>
      </c>
      <c r="D9432" s="1352">
        <v>32298.5</v>
      </c>
    </row>
    <row r="9433" spans="1:4" s="977" customFormat="1" ht="18" customHeight="1" x14ac:dyDescent="0.2">
      <c r="A9433" s="1351" t="s">
        <v>14355</v>
      </c>
      <c r="B9433" s="1244" t="s">
        <v>14283</v>
      </c>
      <c r="C9433" s="1244" t="s">
        <v>14284</v>
      </c>
      <c r="D9433" s="1352">
        <v>850.85</v>
      </c>
    </row>
    <row r="9434" spans="1:4" s="977" customFormat="1" ht="18" customHeight="1" x14ac:dyDescent="0.2">
      <c r="A9434" s="1351" t="s">
        <v>14356</v>
      </c>
      <c r="B9434" s="1244" t="s">
        <v>14194</v>
      </c>
      <c r="C9434" s="1244" t="s">
        <v>14195</v>
      </c>
      <c r="D9434" s="1352">
        <v>1305.25</v>
      </c>
    </row>
    <row r="9435" spans="1:4" s="977" customFormat="1" ht="18" customHeight="1" x14ac:dyDescent="0.2">
      <c r="A9435" s="1351" t="s">
        <v>14357</v>
      </c>
      <c r="B9435" s="1244" t="s">
        <v>2436</v>
      </c>
      <c r="C9435" s="1244" t="s">
        <v>2437</v>
      </c>
      <c r="D9435" s="1352">
        <v>632.5</v>
      </c>
    </row>
    <row r="9436" spans="1:4" s="977" customFormat="1" ht="18" customHeight="1" x14ac:dyDescent="0.2">
      <c r="A9436" s="1351" t="s">
        <v>14358</v>
      </c>
      <c r="B9436" s="1244" t="s">
        <v>2389</v>
      </c>
      <c r="C9436" s="1244" t="s">
        <v>2390</v>
      </c>
      <c r="D9436" s="1352">
        <v>2853.15</v>
      </c>
    </row>
    <row r="9437" spans="1:4" s="977" customFormat="1" ht="18" customHeight="1" x14ac:dyDescent="0.2">
      <c r="A9437" s="1351" t="s">
        <v>14359</v>
      </c>
      <c r="B9437" s="1244" t="s">
        <v>14194</v>
      </c>
      <c r="C9437" s="1244" t="s">
        <v>14195</v>
      </c>
      <c r="D9437" s="1352">
        <v>1305.25</v>
      </c>
    </row>
    <row r="9438" spans="1:4" s="977" customFormat="1" ht="18" customHeight="1" x14ac:dyDescent="0.2">
      <c r="A9438" s="1351" t="s">
        <v>14360</v>
      </c>
      <c r="B9438" s="1244" t="s">
        <v>14283</v>
      </c>
      <c r="C9438" s="1244" t="s">
        <v>14284</v>
      </c>
      <c r="D9438" s="1352">
        <v>850.85</v>
      </c>
    </row>
    <row r="9439" spans="1:4" s="977" customFormat="1" ht="18" customHeight="1" x14ac:dyDescent="0.2">
      <c r="A9439" s="1351" t="s">
        <v>14361</v>
      </c>
      <c r="B9439" s="1244" t="s">
        <v>14362</v>
      </c>
      <c r="C9439" s="1244" t="s">
        <v>14363</v>
      </c>
      <c r="D9439" s="1352">
        <v>1933</v>
      </c>
    </row>
    <row r="9440" spans="1:4" s="977" customFormat="1" ht="18" customHeight="1" x14ac:dyDescent="0.2">
      <c r="A9440" s="1351" t="s">
        <v>14364</v>
      </c>
      <c r="B9440" s="1244" t="s">
        <v>14362</v>
      </c>
      <c r="C9440" s="1244" t="s">
        <v>14365</v>
      </c>
      <c r="D9440" s="1352">
        <v>950</v>
      </c>
    </row>
    <row r="9441" spans="1:4" s="977" customFormat="1" ht="18" customHeight="1" x14ac:dyDescent="0.2">
      <c r="A9441" s="1351" t="s">
        <v>14366</v>
      </c>
      <c r="B9441" s="1244" t="s">
        <v>14367</v>
      </c>
      <c r="C9441" s="1244" t="s">
        <v>7698</v>
      </c>
      <c r="D9441" s="1352">
        <v>1</v>
      </c>
    </row>
    <row r="9442" spans="1:4" s="977" customFormat="1" ht="18" customHeight="1" x14ac:dyDescent="0.2">
      <c r="A9442" s="1351" t="s">
        <v>14368</v>
      </c>
      <c r="B9442" s="1244" t="s">
        <v>14194</v>
      </c>
      <c r="C9442" s="1244" t="s">
        <v>14195</v>
      </c>
      <c r="D9442" s="1352">
        <v>1305.25</v>
      </c>
    </row>
    <row r="9443" spans="1:4" s="977" customFormat="1" ht="18" customHeight="1" x14ac:dyDescent="0.2">
      <c r="A9443" s="1351" t="s">
        <v>14369</v>
      </c>
      <c r="B9443" s="1244" t="s">
        <v>14370</v>
      </c>
      <c r="C9443" s="1244" t="s">
        <v>14371</v>
      </c>
      <c r="D9443" s="1352">
        <v>8459.4</v>
      </c>
    </row>
    <row r="9444" spans="1:4" s="977" customFormat="1" ht="18" customHeight="1" x14ac:dyDescent="0.2">
      <c r="A9444" s="1351" t="s">
        <v>14372</v>
      </c>
      <c r="B9444" s="1244" t="s">
        <v>14370</v>
      </c>
      <c r="C9444" s="1244" t="s">
        <v>14371</v>
      </c>
      <c r="D9444" s="1352">
        <v>8459.4</v>
      </c>
    </row>
    <row r="9445" spans="1:4" s="977" customFormat="1" ht="18" customHeight="1" x14ac:dyDescent="0.2">
      <c r="A9445" s="1351" t="s">
        <v>14373</v>
      </c>
      <c r="B9445" s="1244" t="s">
        <v>14370</v>
      </c>
      <c r="C9445" s="1244" t="s">
        <v>14371</v>
      </c>
      <c r="D9445" s="1352">
        <v>8459.4</v>
      </c>
    </row>
    <row r="9446" spans="1:4" s="977" customFormat="1" ht="18" customHeight="1" x14ac:dyDescent="0.2">
      <c r="A9446" s="1351" t="s">
        <v>14374</v>
      </c>
      <c r="B9446" s="1244" t="s">
        <v>14370</v>
      </c>
      <c r="C9446" s="1244" t="s">
        <v>14371</v>
      </c>
      <c r="D9446" s="1352">
        <v>8459.4</v>
      </c>
    </row>
    <row r="9447" spans="1:4" s="977" customFormat="1" ht="18" customHeight="1" x14ac:dyDescent="0.2">
      <c r="A9447" s="1351" t="s">
        <v>14375</v>
      </c>
      <c r="B9447" s="1244" t="s">
        <v>14370</v>
      </c>
      <c r="C9447" s="1244" t="s">
        <v>14371</v>
      </c>
      <c r="D9447" s="1352">
        <v>8459.4</v>
      </c>
    </row>
    <row r="9448" spans="1:4" s="977" customFormat="1" ht="18" customHeight="1" x14ac:dyDescent="0.2">
      <c r="A9448" s="1351" t="s">
        <v>14376</v>
      </c>
      <c r="B9448" s="1244" t="s">
        <v>14377</v>
      </c>
      <c r="C9448" s="1244" t="s">
        <v>14371</v>
      </c>
      <c r="D9448" s="1352">
        <v>8459.4</v>
      </c>
    </row>
    <row r="9449" spans="1:4" s="977" customFormat="1" ht="18" customHeight="1" x14ac:dyDescent="0.2">
      <c r="A9449" s="1351" t="s">
        <v>14378</v>
      </c>
      <c r="B9449" s="1244" t="s">
        <v>14370</v>
      </c>
      <c r="C9449" s="1244" t="s">
        <v>14371</v>
      </c>
      <c r="D9449" s="1352">
        <v>8459.4</v>
      </c>
    </row>
    <row r="9450" spans="1:4" s="977" customFormat="1" ht="18" customHeight="1" x14ac:dyDescent="0.2">
      <c r="A9450" s="1351" t="s">
        <v>14379</v>
      </c>
      <c r="B9450" s="1244" t="s">
        <v>14377</v>
      </c>
      <c r="C9450" s="1244" t="s">
        <v>14371</v>
      </c>
      <c r="D9450" s="1352">
        <v>8459.4</v>
      </c>
    </row>
    <row r="9451" spans="1:4" s="977" customFormat="1" ht="18" customHeight="1" x14ac:dyDescent="0.2">
      <c r="A9451" s="1351" t="s">
        <v>14380</v>
      </c>
      <c r="B9451" s="1244" t="s">
        <v>14381</v>
      </c>
      <c r="C9451" s="1244" t="s">
        <v>14382</v>
      </c>
      <c r="D9451" s="1352">
        <v>4668.95</v>
      </c>
    </row>
    <row r="9452" spans="1:4" s="977" customFormat="1" ht="18" customHeight="1" x14ac:dyDescent="0.2">
      <c r="A9452" s="1351" t="s">
        <v>14383</v>
      </c>
      <c r="B9452" s="1244" t="s">
        <v>14381</v>
      </c>
      <c r="C9452" s="1244" t="s">
        <v>14382</v>
      </c>
      <c r="D9452" s="1352">
        <v>4668.95</v>
      </c>
    </row>
    <row r="9453" spans="1:4" s="977" customFormat="1" ht="18" customHeight="1" x14ac:dyDescent="0.2">
      <c r="A9453" s="1351" t="s">
        <v>14384</v>
      </c>
      <c r="B9453" s="1244" t="s">
        <v>14194</v>
      </c>
      <c r="C9453" s="1244" t="s">
        <v>14195</v>
      </c>
      <c r="D9453" s="1352">
        <v>1305.25</v>
      </c>
    </row>
    <row r="9454" spans="1:4" s="977" customFormat="1" ht="18" customHeight="1" x14ac:dyDescent="0.2">
      <c r="A9454" s="1351" t="s">
        <v>14385</v>
      </c>
      <c r="B9454" s="1244" t="s">
        <v>14381</v>
      </c>
      <c r="C9454" s="1244" t="s">
        <v>14382</v>
      </c>
      <c r="D9454" s="1352">
        <v>4668.95</v>
      </c>
    </row>
    <row r="9455" spans="1:4" s="977" customFormat="1" ht="18" customHeight="1" x14ac:dyDescent="0.2">
      <c r="A9455" s="1351" t="s">
        <v>14386</v>
      </c>
      <c r="B9455" s="1244" t="s">
        <v>14381</v>
      </c>
      <c r="C9455" s="1244" t="s">
        <v>14382</v>
      </c>
      <c r="D9455" s="1352">
        <v>4668.95</v>
      </c>
    </row>
    <row r="9456" spans="1:4" s="977" customFormat="1" ht="18" customHeight="1" x14ac:dyDescent="0.2">
      <c r="A9456" s="1351" t="s">
        <v>14387</v>
      </c>
      <c r="B9456" s="1244" t="s">
        <v>14381</v>
      </c>
      <c r="C9456" s="1244" t="s">
        <v>14382</v>
      </c>
      <c r="D9456" s="1352">
        <v>4668.95</v>
      </c>
    </row>
    <row r="9457" spans="1:4" s="977" customFormat="1" ht="18" customHeight="1" x14ac:dyDescent="0.2">
      <c r="A9457" s="1351" t="s">
        <v>14388</v>
      </c>
      <c r="B9457" s="1244" t="s">
        <v>14381</v>
      </c>
      <c r="C9457" s="1244" t="s">
        <v>14382</v>
      </c>
      <c r="D9457" s="1352">
        <v>4668.95</v>
      </c>
    </row>
    <row r="9458" spans="1:4" s="977" customFormat="1" ht="18" customHeight="1" x14ac:dyDescent="0.2">
      <c r="A9458" s="1351" t="s">
        <v>14389</v>
      </c>
      <c r="B9458" s="1244" t="s">
        <v>14381</v>
      </c>
      <c r="C9458" s="1244" t="s">
        <v>14382</v>
      </c>
      <c r="D9458" s="1352">
        <v>4668.95</v>
      </c>
    </row>
    <row r="9459" spans="1:4" s="977" customFormat="1" ht="18" customHeight="1" x14ac:dyDescent="0.2">
      <c r="A9459" s="1351" t="s">
        <v>14390</v>
      </c>
      <c r="B9459" s="1244" t="s">
        <v>14381</v>
      </c>
      <c r="C9459" s="1244" t="s">
        <v>14382</v>
      </c>
      <c r="D9459" s="1352">
        <v>4668.95</v>
      </c>
    </row>
    <row r="9460" spans="1:4" s="977" customFormat="1" ht="18" customHeight="1" x14ac:dyDescent="0.2">
      <c r="A9460" s="1351" t="s">
        <v>14391</v>
      </c>
      <c r="B9460" s="1244" t="s">
        <v>14381</v>
      </c>
      <c r="C9460" s="1244" t="s">
        <v>14382</v>
      </c>
      <c r="D9460" s="1352">
        <v>4668.95</v>
      </c>
    </row>
    <row r="9461" spans="1:4" s="977" customFormat="1" ht="18" customHeight="1" x14ac:dyDescent="0.2">
      <c r="A9461" s="1351" t="s">
        <v>14392</v>
      </c>
      <c r="B9461" s="1244" t="s">
        <v>14381</v>
      </c>
      <c r="C9461" s="1244" t="s">
        <v>14382</v>
      </c>
      <c r="D9461" s="1352">
        <v>4668.95</v>
      </c>
    </row>
    <row r="9462" spans="1:4" s="977" customFormat="1" ht="18" customHeight="1" x14ac:dyDescent="0.2">
      <c r="A9462" s="1351" t="s">
        <v>14393</v>
      </c>
      <c r="B9462" s="1244" t="s">
        <v>14381</v>
      </c>
      <c r="C9462" s="1244" t="s">
        <v>14382</v>
      </c>
      <c r="D9462" s="1352">
        <v>4668.95</v>
      </c>
    </row>
    <row r="9463" spans="1:4" s="977" customFormat="1" ht="18" customHeight="1" x14ac:dyDescent="0.2">
      <c r="A9463" s="1351" t="s">
        <v>14394</v>
      </c>
      <c r="B9463" s="1244" t="s">
        <v>14381</v>
      </c>
      <c r="C9463" s="1245"/>
      <c r="D9463" s="1352">
        <v>4668.95</v>
      </c>
    </row>
    <row r="9464" spans="1:4" s="977" customFormat="1" ht="18" customHeight="1" x14ac:dyDescent="0.2">
      <c r="A9464" s="1351" t="s">
        <v>14395</v>
      </c>
      <c r="B9464" s="1244" t="s">
        <v>14194</v>
      </c>
      <c r="C9464" s="1244" t="s">
        <v>14195</v>
      </c>
      <c r="D9464" s="1352">
        <v>1305.25</v>
      </c>
    </row>
    <row r="9465" spans="1:4" s="977" customFormat="1" ht="18" customHeight="1" x14ac:dyDescent="0.2">
      <c r="A9465" s="1351" t="s">
        <v>14396</v>
      </c>
      <c r="B9465" s="1244" t="s">
        <v>14381</v>
      </c>
      <c r="C9465" s="1244" t="s">
        <v>14382</v>
      </c>
      <c r="D9465" s="1352">
        <v>4668.95</v>
      </c>
    </row>
    <row r="9466" spans="1:4" s="977" customFormat="1" ht="18" customHeight="1" x14ac:dyDescent="0.2">
      <c r="A9466" s="1351" t="s">
        <v>14397</v>
      </c>
      <c r="B9466" s="1244" t="s">
        <v>14381</v>
      </c>
      <c r="C9466" s="1244" t="s">
        <v>14382</v>
      </c>
      <c r="D9466" s="1352">
        <v>4668.95</v>
      </c>
    </row>
    <row r="9467" spans="1:4" s="977" customFormat="1" ht="18" customHeight="1" x14ac:dyDescent="0.2">
      <c r="A9467" s="1351" t="s">
        <v>14398</v>
      </c>
      <c r="B9467" s="1244" t="s">
        <v>14381</v>
      </c>
      <c r="C9467" s="1244" t="s">
        <v>14382</v>
      </c>
      <c r="D9467" s="1352">
        <v>4668.95</v>
      </c>
    </row>
    <row r="9468" spans="1:4" s="977" customFormat="1" ht="18" customHeight="1" x14ac:dyDescent="0.2">
      <c r="A9468" s="1351" t="s">
        <v>14399</v>
      </c>
      <c r="B9468" s="1244" t="s">
        <v>14381</v>
      </c>
      <c r="C9468" s="1244" t="s">
        <v>14382</v>
      </c>
      <c r="D9468" s="1352">
        <v>3880.06</v>
      </c>
    </row>
    <row r="9469" spans="1:4" s="977" customFormat="1" ht="18" customHeight="1" x14ac:dyDescent="0.2">
      <c r="A9469" s="1351" t="s">
        <v>14400</v>
      </c>
      <c r="B9469" s="1244" t="s">
        <v>12147</v>
      </c>
      <c r="C9469" s="1244" t="s">
        <v>14382</v>
      </c>
      <c r="D9469" s="1352">
        <v>3880.06</v>
      </c>
    </row>
    <row r="9470" spans="1:4" s="977" customFormat="1" ht="18" customHeight="1" x14ac:dyDescent="0.2">
      <c r="A9470" s="1351" t="s">
        <v>14401</v>
      </c>
      <c r="B9470" s="1244" t="s">
        <v>14381</v>
      </c>
      <c r="C9470" s="1244" t="s">
        <v>14382</v>
      </c>
      <c r="D9470" s="1352">
        <v>3880.06</v>
      </c>
    </row>
    <row r="9471" spans="1:4" s="977" customFormat="1" ht="18" customHeight="1" x14ac:dyDescent="0.2">
      <c r="A9471" s="1351" t="s">
        <v>14402</v>
      </c>
      <c r="B9471" s="1244" t="s">
        <v>14381</v>
      </c>
      <c r="C9471" s="1244" t="s">
        <v>14382</v>
      </c>
      <c r="D9471" s="1352">
        <v>3880.06</v>
      </c>
    </row>
    <row r="9472" spans="1:4" s="977" customFormat="1" ht="18" customHeight="1" x14ac:dyDescent="0.2">
      <c r="A9472" s="1351" t="s">
        <v>14403</v>
      </c>
      <c r="B9472" s="1244" t="s">
        <v>14381</v>
      </c>
      <c r="C9472" s="1244" t="s">
        <v>14382</v>
      </c>
      <c r="D9472" s="1352">
        <v>3880.06</v>
      </c>
    </row>
    <row r="9473" spans="1:4" s="977" customFormat="1" ht="18" customHeight="1" x14ac:dyDescent="0.2">
      <c r="A9473" s="1351" t="s">
        <v>14404</v>
      </c>
      <c r="B9473" s="1244" t="s">
        <v>14381</v>
      </c>
      <c r="C9473" s="1244" t="s">
        <v>14382</v>
      </c>
      <c r="D9473" s="1352">
        <v>3880.06</v>
      </c>
    </row>
    <row r="9474" spans="1:4" s="977" customFormat="1" ht="18" customHeight="1" x14ac:dyDescent="0.2">
      <c r="A9474" s="1351" t="s">
        <v>14405</v>
      </c>
      <c r="B9474" s="1244" t="s">
        <v>14381</v>
      </c>
      <c r="C9474" s="1244" t="s">
        <v>14382</v>
      </c>
      <c r="D9474" s="1352">
        <v>3880.06</v>
      </c>
    </row>
    <row r="9475" spans="1:4" s="977" customFormat="1" ht="18" customHeight="1" x14ac:dyDescent="0.2">
      <c r="A9475" s="1351" t="s">
        <v>14406</v>
      </c>
      <c r="B9475" s="1244" t="s">
        <v>14194</v>
      </c>
      <c r="C9475" s="1244" t="s">
        <v>14195</v>
      </c>
      <c r="D9475" s="1352">
        <v>1305.25</v>
      </c>
    </row>
    <row r="9476" spans="1:4" s="977" customFormat="1" ht="18" customHeight="1" x14ac:dyDescent="0.2">
      <c r="A9476" s="1351" t="s">
        <v>14407</v>
      </c>
      <c r="B9476" s="1244" t="s">
        <v>14381</v>
      </c>
      <c r="C9476" s="1244" t="s">
        <v>14382</v>
      </c>
      <c r="D9476" s="1352">
        <v>3880.06</v>
      </c>
    </row>
    <row r="9477" spans="1:4" s="977" customFormat="1" ht="18" customHeight="1" x14ac:dyDescent="0.2">
      <c r="A9477" s="1351" t="s">
        <v>14408</v>
      </c>
      <c r="B9477" s="1244" t="s">
        <v>14381</v>
      </c>
      <c r="C9477" s="1244" t="s">
        <v>14382</v>
      </c>
      <c r="D9477" s="1352">
        <v>3880.06</v>
      </c>
    </row>
    <row r="9478" spans="1:4" s="977" customFormat="1" ht="18" customHeight="1" x14ac:dyDescent="0.2">
      <c r="A9478" s="1351" t="s">
        <v>14409</v>
      </c>
      <c r="B9478" s="1244" t="s">
        <v>14381</v>
      </c>
      <c r="C9478" s="1244" t="s">
        <v>14382</v>
      </c>
      <c r="D9478" s="1352">
        <v>3880.06</v>
      </c>
    </row>
    <row r="9479" spans="1:4" s="977" customFormat="1" ht="18" customHeight="1" x14ac:dyDescent="0.2">
      <c r="A9479" s="1351" t="s">
        <v>14410</v>
      </c>
      <c r="B9479" s="1244" t="s">
        <v>14411</v>
      </c>
      <c r="C9479" s="1244" t="s">
        <v>14412</v>
      </c>
      <c r="D9479" s="1352">
        <v>3278.73</v>
      </c>
    </row>
    <row r="9480" spans="1:4" s="977" customFormat="1" ht="18" customHeight="1" x14ac:dyDescent="0.2">
      <c r="A9480" s="1351" t="s">
        <v>14413</v>
      </c>
      <c r="B9480" s="1244" t="s">
        <v>14411</v>
      </c>
      <c r="C9480" s="1244" t="s">
        <v>14412</v>
      </c>
      <c r="D9480" s="1352">
        <v>3278.73</v>
      </c>
    </row>
    <row r="9481" spans="1:4" s="977" customFormat="1" ht="18" customHeight="1" x14ac:dyDescent="0.2">
      <c r="A9481" s="1351" t="s">
        <v>14414</v>
      </c>
      <c r="B9481" s="1244" t="s">
        <v>14415</v>
      </c>
      <c r="C9481" s="1244" t="s">
        <v>14416</v>
      </c>
      <c r="D9481" s="1352">
        <v>698</v>
      </c>
    </row>
    <row r="9482" spans="1:4" s="977" customFormat="1" ht="18" customHeight="1" x14ac:dyDescent="0.2">
      <c r="A9482" s="1351" t="s">
        <v>14417</v>
      </c>
      <c r="B9482" s="1244" t="s">
        <v>1720</v>
      </c>
      <c r="C9482" s="1244" t="s">
        <v>1721</v>
      </c>
      <c r="D9482" s="1352">
        <v>455</v>
      </c>
    </row>
    <row r="9483" spans="1:4" s="977" customFormat="1" ht="18" customHeight="1" x14ac:dyDescent="0.2">
      <c r="A9483" s="1351" t="s">
        <v>14418</v>
      </c>
      <c r="B9483" s="1244" t="s">
        <v>1720</v>
      </c>
      <c r="C9483" s="1244" t="s">
        <v>1721</v>
      </c>
      <c r="D9483" s="1352">
        <v>455</v>
      </c>
    </row>
    <row r="9484" spans="1:4" s="977" customFormat="1" ht="18" customHeight="1" x14ac:dyDescent="0.2">
      <c r="A9484" s="1351" t="s">
        <v>14419</v>
      </c>
      <c r="B9484" s="1244" t="s">
        <v>14194</v>
      </c>
      <c r="C9484" s="1244" t="s">
        <v>14195</v>
      </c>
      <c r="D9484" s="1352">
        <v>1305.25</v>
      </c>
    </row>
    <row r="9485" spans="1:4" s="977" customFormat="1" ht="18" customHeight="1" x14ac:dyDescent="0.2">
      <c r="A9485" s="1351" t="s">
        <v>14420</v>
      </c>
      <c r="B9485" s="1244" t="s">
        <v>1720</v>
      </c>
      <c r="C9485" s="1244" t="s">
        <v>1721</v>
      </c>
      <c r="D9485" s="1352">
        <v>455</v>
      </c>
    </row>
    <row r="9486" spans="1:4" s="977" customFormat="1" ht="18" customHeight="1" x14ac:dyDescent="0.2">
      <c r="A9486" s="1351" t="s">
        <v>14421</v>
      </c>
      <c r="B9486" s="1244" t="s">
        <v>1720</v>
      </c>
      <c r="C9486" s="1244" t="s">
        <v>1721</v>
      </c>
      <c r="D9486" s="1352">
        <v>455</v>
      </c>
    </row>
    <row r="9487" spans="1:4" s="977" customFormat="1" ht="18" customHeight="1" x14ac:dyDescent="0.2">
      <c r="A9487" s="1351" t="s">
        <v>14422</v>
      </c>
      <c r="B9487" s="1244" t="s">
        <v>1720</v>
      </c>
      <c r="C9487" s="1244" t="s">
        <v>1721</v>
      </c>
      <c r="D9487" s="1352">
        <v>455</v>
      </c>
    </row>
    <row r="9488" spans="1:4" s="977" customFormat="1" ht="18" customHeight="1" x14ac:dyDescent="0.2">
      <c r="A9488" s="1351" t="s">
        <v>14423</v>
      </c>
      <c r="B9488" s="1244" t="s">
        <v>1720</v>
      </c>
      <c r="C9488" s="1244" t="s">
        <v>1721</v>
      </c>
      <c r="D9488" s="1352">
        <v>455</v>
      </c>
    </row>
    <row r="9489" spans="1:4" s="977" customFormat="1" ht="18" customHeight="1" x14ac:dyDescent="0.2">
      <c r="A9489" s="1351" t="s">
        <v>14424</v>
      </c>
      <c r="B9489" s="1244" t="s">
        <v>1720</v>
      </c>
      <c r="C9489" s="1244" t="s">
        <v>1721</v>
      </c>
      <c r="D9489" s="1352">
        <v>4668.95</v>
      </c>
    </row>
    <row r="9490" spans="1:4" s="977" customFormat="1" ht="18" customHeight="1" x14ac:dyDescent="0.2">
      <c r="A9490" s="1351" t="s">
        <v>14425</v>
      </c>
      <c r="B9490" s="1244" t="s">
        <v>14426</v>
      </c>
      <c r="C9490" s="1244" t="s">
        <v>14427</v>
      </c>
      <c r="D9490" s="1352">
        <v>969.63</v>
      </c>
    </row>
    <row r="9491" spans="1:4" s="977" customFormat="1" ht="18" customHeight="1" x14ac:dyDescent="0.2">
      <c r="A9491" s="1351" t="s">
        <v>14428</v>
      </c>
      <c r="B9491" s="1244" t="s">
        <v>14194</v>
      </c>
      <c r="C9491" s="1244" t="s">
        <v>14195</v>
      </c>
      <c r="D9491" s="1352">
        <v>1305.25</v>
      </c>
    </row>
    <row r="9492" spans="1:4" s="977" customFormat="1" ht="18" customHeight="1" x14ac:dyDescent="0.2">
      <c r="A9492" s="1351" t="s">
        <v>14429</v>
      </c>
      <c r="B9492" s="1244" t="s">
        <v>1858</v>
      </c>
      <c r="C9492" s="1244" t="s">
        <v>1859</v>
      </c>
      <c r="D9492" s="1352">
        <v>2030.73</v>
      </c>
    </row>
    <row r="9493" spans="1:4" s="977" customFormat="1" ht="18" customHeight="1" x14ac:dyDescent="0.2">
      <c r="A9493" s="1351" t="s">
        <v>14430</v>
      </c>
      <c r="B9493" s="1244" t="s">
        <v>13321</v>
      </c>
      <c r="C9493" s="1244" t="s">
        <v>13322</v>
      </c>
      <c r="D9493" s="1352">
        <v>1477.98</v>
      </c>
    </row>
    <row r="9494" spans="1:4" s="977" customFormat="1" ht="18" customHeight="1" x14ac:dyDescent="0.2">
      <c r="A9494" s="1351" t="s">
        <v>14431</v>
      </c>
      <c r="B9494" s="1244" t="s">
        <v>14432</v>
      </c>
      <c r="C9494" s="1244" t="s">
        <v>14433</v>
      </c>
      <c r="D9494" s="1352">
        <v>1</v>
      </c>
    </row>
    <row r="9495" spans="1:4" s="977" customFormat="1" ht="18" customHeight="1" x14ac:dyDescent="0.2">
      <c r="A9495" s="1351" t="s">
        <v>14434</v>
      </c>
      <c r="B9495" s="1244" t="s">
        <v>14435</v>
      </c>
      <c r="C9495" s="1244" t="s">
        <v>14436</v>
      </c>
      <c r="D9495" s="1352">
        <v>1</v>
      </c>
    </row>
    <row r="9496" spans="1:4" s="977" customFormat="1" ht="18" customHeight="1" x14ac:dyDescent="0.2">
      <c r="A9496" s="1351" t="s">
        <v>14437</v>
      </c>
      <c r="B9496" s="1244" t="s">
        <v>11847</v>
      </c>
      <c r="C9496" s="1244" t="s">
        <v>11848</v>
      </c>
      <c r="D9496" s="1352">
        <v>265.98</v>
      </c>
    </row>
    <row r="9497" spans="1:4" s="977" customFormat="1" ht="18" customHeight="1" x14ac:dyDescent="0.2">
      <c r="A9497" s="1351" t="s">
        <v>14438</v>
      </c>
      <c r="B9497" s="1244" t="s">
        <v>14194</v>
      </c>
      <c r="C9497" s="1244" t="s">
        <v>14195</v>
      </c>
      <c r="D9497" s="1352">
        <v>1305.25</v>
      </c>
    </row>
    <row r="9498" spans="1:4" s="977" customFormat="1" ht="18" customHeight="1" x14ac:dyDescent="0.2">
      <c r="A9498" s="1351" t="s">
        <v>14439</v>
      </c>
      <c r="B9498" s="1244" t="s">
        <v>13016</v>
      </c>
      <c r="C9498" s="1244" t="s">
        <v>13017</v>
      </c>
      <c r="D9498" s="1352">
        <v>1127</v>
      </c>
    </row>
    <row r="9499" spans="1:4" s="977" customFormat="1" ht="18" customHeight="1" x14ac:dyDescent="0.2">
      <c r="A9499" s="1351" t="s">
        <v>14440</v>
      </c>
      <c r="B9499" s="1244" t="s">
        <v>13016</v>
      </c>
      <c r="C9499" s="1244" t="s">
        <v>13017</v>
      </c>
      <c r="D9499" s="1352">
        <v>1127</v>
      </c>
    </row>
    <row r="9500" spans="1:4" s="977" customFormat="1" ht="18" customHeight="1" x14ac:dyDescent="0.2">
      <c r="A9500" s="1351" t="s">
        <v>14441</v>
      </c>
      <c r="B9500" s="1244" t="s">
        <v>13016</v>
      </c>
      <c r="C9500" s="1244" t="s">
        <v>13017</v>
      </c>
      <c r="D9500" s="1352">
        <v>1127</v>
      </c>
    </row>
    <row r="9501" spans="1:4" s="977" customFormat="1" ht="18" customHeight="1" x14ac:dyDescent="0.2">
      <c r="A9501" s="1351" t="s">
        <v>14442</v>
      </c>
      <c r="B9501" s="1244" t="s">
        <v>13016</v>
      </c>
      <c r="C9501" s="1244" t="s">
        <v>13017</v>
      </c>
      <c r="D9501" s="1352">
        <v>1127</v>
      </c>
    </row>
    <row r="9502" spans="1:4" s="977" customFormat="1" ht="18" customHeight="1" x14ac:dyDescent="0.2">
      <c r="A9502" s="1351" t="s">
        <v>14443</v>
      </c>
      <c r="B9502" s="1244" t="s">
        <v>13016</v>
      </c>
      <c r="C9502" s="1244" t="s">
        <v>13017</v>
      </c>
      <c r="D9502" s="1352">
        <v>1127</v>
      </c>
    </row>
    <row r="9503" spans="1:4" s="977" customFormat="1" ht="18" customHeight="1" x14ac:dyDescent="0.2">
      <c r="A9503" s="1351" t="s">
        <v>14444</v>
      </c>
      <c r="B9503" s="1244" t="s">
        <v>13016</v>
      </c>
      <c r="C9503" s="1244" t="s">
        <v>13017</v>
      </c>
      <c r="D9503" s="1352">
        <v>1127</v>
      </c>
    </row>
    <row r="9504" spans="1:4" s="977" customFormat="1" ht="18" customHeight="1" x14ac:dyDescent="0.2">
      <c r="A9504" s="1351" t="s">
        <v>14445</v>
      </c>
      <c r="B9504" s="1244" t="s">
        <v>1285</v>
      </c>
      <c r="C9504" s="1244" t="s">
        <v>1286</v>
      </c>
      <c r="D9504" s="1352">
        <v>685.01</v>
      </c>
    </row>
    <row r="9505" spans="1:4" s="977" customFormat="1" ht="18" customHeight="1" x14ac:dyDescent="0.2">
      <c r="A9505" s="1351" t="s">
        <v>14446</v>
      </c>
      <c r="B9505" s="1244" t="s">
        <v>1271</v>
      </c>
      <c r="C9505" s="1244" t="s">
        <v>1272</v>
      </c>
      <c r="D9505" s="1352">
        <v>1</v>
      </c>
    </row>
    <row r="9506" spans="1:4" s="977" customFormat="1" ht="18" customHeight="1" x14ac:dyDescent="0.2">
      <c r="A9506" s="1351" t="s">
        <v>14447</v>
      </c>
      <c r="B9506" s="1244" t="s">
        <v>1271</v>
      </c>
      <c r="C9506" s="1244" t="s">
        <v>1272</v>
      </c>
      <c r="D9506" s="1352">
        <v>1</v>
      </c>
    </row>
    <row r="9507" spans="1:4" s="977" customFormat="1" ht="18" customHeight="1" x14ac:dyDescent="0.2">
      <c r="A9507" s="1351" t="s">
        <v>14448</v>
      </c>
      <c r="B9507" s="1244" t="s">
        <v>1271</v>
      </c>
      <c r="C9507" s="1244" t="s">
        <v>1272</v>
      </c>
      <c r="D9507" s="1352">
        <v>1</v>
      </c>
    </row>
    <row r="9508" spans="1:4" s="977" customFormat="1" ht="18" customHeight="1" x14ac:dyDescent="0.2">
      <c r="A9508" s="1351" t="s">
        <v>14449</v>
      </c>
      <c r="B9508" s="1244" t="s">
        <v>2472</v>
      </c>
      <c r="C9508" s="1244" t="s">
        <v>2473</v>
      </c>
      <c r="D9508" s="1352">
        <v>2070</v>
      </c>
    </row>
    <row r="9509" spans="1:4" s="977" customFormat="1" ht="18" customHeight="1" x14ac:dyDescent="0.2">
      <c r="A9509" s="1351" t="s">
        <v>14450</v>
      </c>
      <c r="B9509" s="1244" t="s">
        <v>14194</v>
      </c>
      <c r="C9509" s="1244" t="s">
        <v>14195</v>
      </c>
      <c r="D9509" s="1352">
        <v>1305.25</v>
      </c>
    </row>
    <row r="9510" spans="1:4" s="977" customFormat="1" ht="18" customHeight="1" x14ac:dyDescent="0.2">
      <c r="A9510" s="1351" t="s">
        <v>14451</v>
      </c>
      <c r="B9510" s="1244" t="s">
        <v>1271</v>
      </c>
      <c r="C9510" s="1244" t="s">
        <v>1272</v>
      </c>
      <c r="D9510" s="1352">
        <v>1</v>
      </c>
    </row>
    <row r="9511" spans="1:4" s="977" customFormat="1" ht="18" customHeight="1" x14ac:dyDescent="0.2">
      <c r="A9511" s="1351" t="s">
        <v>14452</v>
      </c>
      <c r="B9511" s="1244" t="s">
        <v>1271</v>
      </c>
      <c r="C9511" s="1244" t="s">
        <v>1272</v>
      </c>
      <c r="D9511" s="1352">
        <v>1</v>
      </c>
    </row>
    <row r="9512" spans="1:4" s="977" customFormat="1" ht="18" customHeight="1" x14ac:dyDescent="0.2">
      <c r="A9512" s="1351" t="s">
        <v>14453</v>
      </c>
      <c r="B9512" s="1244" t="s">
        <v>1271</v>
      </c>
      <c r="C9512" s="1244" t="s">
        <v>1272</v>
      </c>
      <c r="D9512" s="1352">
        <v>1</v>
      </c>
    </row>
    <row r="9513" spans="1:4" s="977" customFormat="1" ht="18" customHeight="1" x14ac:dyDescent="0.2">
      <c r="A9513" s="1351" t="s">
        <v>14454</v>
      </c>
      <c r="B9513" s="1244" t="s">
        <v>1271</v>
      </c>
      <c r="C9513" s="1244" t="s">
        <v>1272</v>
      </c>
      <c r="D9513" s="1352">
        <v>1</v>
      </c>
    </row>
    <row r="9514" spans="1:4" s="977" customFormat="1" ht="18" customHeight="1" x14ac:dyDescent="0.2">
      <c r="A9514" s="1351" t="s">
        <v>14455</v>
      </c>
      <c r="B9514" s="1244" t="s">
        <v>1271</v>
      </c>
      <c r="C9514" s="1244" t="s">
        <v>1272</v>
      </c>
      <c r="D9514" s="1352">
        <v>1</v>
      </c>
    </row>
    <row r="9515" spans="1:4" s="977" customFormat="1" ht="18" customHeight="1" x14ac:dyDescent="0.2">
      <c r="A9515" s="1351" t="s">
        <v>14456</v>
      </c>
      <c r="B9515" s="1244" t="s">
        <v>1271</v>
      </c>
      <c r="C9515" s="1244" t="s">
        <v>1272</v>
      </c>
      <c r="D9515" s="1352">
        <v>1</v>
      </c>
    </row>
    <row r="9516" spans="1:4" s="977" customFormat="1" ht="18" customHeight="1" x14ac:dyDescent="0.2">
      <c r="A9516" s="1351" t="s">
        <v>14457</v>
      </c>
      <c r="B9516" s="1244" t="s">
        <v>1271</v>
      </c>
      <c r="C9516" s="1244" t="s">
        <v>1272</v>
      </c>
      <c r="D9516" s="1352">
        <v>1</v>
      </c>
    </row>
    <row r="9517" spans="1:4" s="977" customFormat="1" ht="18" customHeight="1" x14ac:dyDescent="0.2">
      <c r="A9517" s="1351" t="s">
        <v>14458</v>
      </c>
      <c r="B9517" s="1244" t="s">
        <v>1271</v>
      </c>
      <c r="C9517" s="1244" t="s">
        <v>1272</v>
      </c>
      <c r="D9517" s="1352">
        <v>1</v>
      </c>
    </row>
    <row r="9518" spans="1:4" s="977" customFormat="1" ht="18" customHeight="1" x14ac:dyDescent="0.2">
      <c r="A9518" s="1351" t="s">
        <v>14459</v>
      </c>
      <c r="B9518" s="1244" t="s">
        <v>1271</v>
      </c>
      <c r="C9518" s="1244" t="s">
        <v>1272</v>
      </c>
      <c r="D9518" s="1352">
        <v>1</v>
      </c>
    </row>
    <row r="9519" spans="1:4" s="977" customFormat="1" ht="18" customHeight="1" x14ac:dyDescent="0.2">
      <c r="A9519" s="1351" t="s">
        <v>14460</v>
      </c>
      <c r="B9519" s="1244" t="s">
        <v>1271</v>
      </c>
      <c r="C9519" s="1244" t="s">
        <v>1272</v>
      </c>
      <c r="D9519" s="1352">
        <v>1</v>
      </c>
    </row>
    <row r="9520" spans="1:4" s="977" customFormat="1" ht="18" customHeight="1" x14ac:dyDescent="0.2">
      <c r="A9520" s="1351" t="s">
        <v>14461</v>
      </c>
      <c r="B9520" s="1244" t="s">
        <v>14194</v>
      </c>
      <c r="C9520" s="1244" t="s">
        <v>14195</v>
      </c>
      <c r="D9520" s="1352">
        <v>1305.25</v>
      </c>
    </row>
    <row r="9521" spans="1:4" s="977" customFormat="1" ht="18" customHeight="1" x14ac:dyDescent="0.2">
      <c r="A9521" s="1351" t="s">
        <v>14462</v>
      </c>
      <c r="B9521" s="1244" t="s">
        <v>1271</v>
      </c>
      <c r="C9521" s="1244" t="s">
        <v>1272</v>
      </c>
      <c r="D9521" s="1352">
        <v>1</v>
      </c>
    </row>
    <row r="9522" spans="1:4" s="977" customFormat="1" ht="18" customHeight="1" x14ac:dyDescent="0.2">
      <c r="A9522" s="1351" t="s">
        <v>14463</v>
      </c>
      <c r="B9522" s="1244" t="s">
        <v>1271</v>
      </c>
      <c r="C9522" s="1244" t="s">
        <v>1272</v>
      </c>
      <c r="D9522" s="1352">
        <v>1</v>
      </c>
    </row>
    <row r="9523" spans="1:4" s="977" customFormat="1" ht="18" customHeight="1" x14ac:dyDescent="0.2">
      <c r="A9523" s="1351" t="s">
        <v>14464</v>
      </c>
      <c r="B9523" s="1244" t="s">
        <v>1271</v>
      </c>
      <c r="C9523" s="1244" t="s">
        <v>1272</v>
      </c>
      <c r="D9523" s="1352">
        <v>1</v>
      </c>
    </row>
    <row r="9524" spans="1:4" s="977" customFormat="1" ht="18" customHeight="1" x14ac:dyDescent="0.2">
      <c r="A9524" s="1351" t="s">
        <v>14465</v>
      </c>
      <c r="B9524" s="1244" t="s">
        <v>1271</v>
      </c>
      <c r="C9524" s="1244" t="s">
        <v>1272</v>
      </c>
      <c r="D9524" s="1352">
        <v>1</v>
      </c>
    </row>
    <row r="9525" spans="1:4" s="977" customFormat="1" ht="18" customHeight="1" x14ac:dyDescent="0.2">
      <c r="A9525" s="1351" t="s">
        <v>14466</v>
      </c>
      <c r="B9525" s="1244" t="s">
        <v>1271</v>
      </c>
      <c r="C9525" s="1244" t="s">
        <v>1272</v>
      </c>
      <c r="D9525" s="1352">
        <v>1</v>
      </c>
    </row>
    <row r="9526" spans="1:4" s="977" customFormat="1" ht="18" customHeight="1" x14ac:dyDescent="0.2">
      <c r="A9526" s="1351" t="s">
        <v>14467</v>
      </c>
      <c r="B9526" s="1244" t="s">
        <v>1271</v>
      </c>
      <c r="C9526" s="1244" t="s">
        <v>1272</v>
      </c>
      <c r="D9526" s="1352">
        <v>1</v>
      </c>
    </row>
    <row r="9527" spans="1:4" s="977" customFormat="1" ht="18" customHeight="1" x14ac:dyDescent="0.2">
      <c r="A9527" s="1351" t="s">
        <v>14468</v>
      </c>
      <c r="B9527" s="1244" t="s">
        <v>1271</v>
      </c>
      <c r="C9527" s="1244" t="s">
        <v>1272</v>
      </c>
      <c r="D9527" s="1352">
        <v>1</v>
      </c>
    </row>
    <row r="9528" spans="1:4" s="977" customFormat="1" ht="18" customHeight="1" x14ac:dyDescent="0.2">
      <c r="A9528" s="1351" t="s">
        <v>14469</v>
      </c>
      <c r="B9528" s="1244" t="s">
        <v>1271</v>
      </c>
      <c r="C9528" s="1244" t="s">
        <v>1272</v>
      </c>
      <c r="D9528" s="1352">
        <v>1</v>
      </c>
    </row>
    <row r="9529" spans="1:4" s="977" customFormat="1" ht="18" customHeight="1" x14ac:dyDescent="0.2">
      <c r="A9529" s="1351" t="s">
        <v>14470</v>
      </c>
      <c r="B9529" s="1244" t="s">
        <v>1271</v>
      </c>
      <c r="C9529" s="1244" t="s">
        <v>1272</v>
      </c>
      <c r="D9529" s="1352">
        <v>1</v>
      </c>
    </row>
    <row r="9530" spans="1:4" s="977" customFormat="1" ht="18" customHeight="1" x14ac:dyDescent="0.2">
      <c r="A9530" s="1351" t="s">
        <v>14471</v>
      </c>
      <c r="B9530" s="1244" t="s">
        <v>1271</v>
      </c>
      <c r="C9530" s="1244" t="s">
        <v>1272</v>
      </c>
      <c r="D9530" s="1352">
        <v>1</v>
      </c>
    </row>
    <row r="9531" spans="1:4" s="977" customFormat="1" ht="18" customHeight="1" x14ac:dyDescent="0.2">
      <c r="A9531" s="1351" t="s">
        <v>14472</v>
      </c>
      <c r="B9531" s="1244" t="s">
        <v>14194</v>
      </c>
      <c r="C9531" s="1244" t="s">
        <v>14195</v>
      </c>
      <c r="D9531" s="1352">
        <v>1305.25</v>
      </c>
    </row>
    <row r="9532" spans="1:4" s="977" customFormat="1" ht="18" customHeight="1" x14ac:dyDescent="0.2">
      <c r="A9532" s="1351" t="s">
        <v>14473</v>
      </c>
      <c r="B9532" s="1244" t="s">
        <v>1271</v>
      </c>
      <c r="C9532" s="1244" t="s">
        <v>1272</v>
      </c>
      <c r="D9532" s="1352">
        <v>1</v>
      </c>
    </row>
    <row r="9533" spans="1:4" s="977" customFormat="1" ht="18" customHeight="1" x14ac:dyDescent="0.2">
      <c r="A9533" s="1351" t="s">
        <v>14474</v>
      </c>
      <c r="B9533" s="1244" t="s">
        <v>13027</v>
      </c>
      <c r="C9533" s="1244" t="s">
        <v>14475</v>
      </c>
      <c r="D9533" s="1352">
        <v>9084</v>
      </c>
    </row>
    <row r="9534" spans="1:4" s="977" customFormat="1" ht="18" customHeight="1" x14ac:dyDescent="0.2">
      <c r="A9534" s="1351" t="s">
        <v>14476</v>
      </c>
      <c r="B9534" s="1244" t="s">
        <v>13027</v>
      </c>
      <c r="C9534" s="1244" t="s">
        <v>14475</v>
      </c>
      <c r="D9534" s="1352">
        <v>9084</v>
      </c>
    </row>
    <row r="9535" spans="1:4" s="977" customFormat="1" ht="18" customHeight="1" x14ac:dyDescent="0.2">
      <c r="A9535" s="1351" t="s">
        <v>14477</v>
      </c>
      <c r="B9535" s="1244" t="s">
        <v>13027</v>
      </c>
      <c r="C9535" s="1244" t="s">
        <v>14475</v>
      </c>
      <c r="D9535" s="1352">
        <v>9084</v>
      </c>
    </row>
    <row r="9536" spans="1:4" s="977" customFormat="1" ht="18" customHeight="1" x14ac:dyDescent="0.2">
      <c r="A9536" s="1351" t="s">
        <v>14478</v>
      </c>
      <c r="B9536" s="1244" t="s">
        <v>13027</v>
      </c>
      <c r="C9536" s="1244" t="s">
        <v>14475</v>
      </c>
      <c r="D9536" s="1352">
        <v>9084</v>
      </c>
    </row>
    <row r="9537" spans="1:4" s="977" customFormat="1" ht="18" customHeight="1" x14ac:dyDescent="0.2">
      <c r="A9537" s="1351" t="s">
        <v>14479</v>
      </c>
      <c r="B9537" s="1244" t="s">
        <v>13027</v>
      </c>
      <c r="C9537" s="1244" t="s">
        <v>14475</v>
      </c>
      <c r="D9537" s="1352">
        <v>9084</v>
      </c>
    </row>
    <row r="9538" spans="1:4" s="977" customFormat="1" ht="18" customHeight="1" x14ac:dyDescent="0.2">
      <c r="A9538" s="1351" t="s">
        <v>14480</v>
      </c>
      <c r="B9538" s="1244" t="s">
        <v>13027</v>
      </c>
      <c r="C9538" s="1244" t="s">
        <v>14475</v>
      </c>
      <c r="D9538" s="1352">
        <v>9084</v>
      </c>
    </row>
    <row r="9539" spans="1:4" s="977" customFormat="1" ht="18" customHeight="1" x14ac:dyDescent="0.2">
      <c r="A9539" s="1351" t="s">
        <v>14481</v>
      </c>
      <c r="B9539" s="1244" t="s">
        <v>13027</v>
      </c>
      <c r="C9539" s="1244" t="s">
        <v>14475</v>
      </c>
      <c r="D9539" s="1352">
        <v>9084</v>
      </c>
    </row>
    <row r="9540" spans="1:4" s="977" customFormat="1" ht="18" customHeight="1" x14ac:dyDescent="0.2">
      <c r="A9540" s="1351" t="s">
        <v>14482</v>
      </c>
      <c r="B9540" s="1244" t="s">
        <v>13027</v>
      </c>
      <c r="C9540" s="1244" t="s">
        <v>14475</v>
      </c>
      <c r="D9540" s="1352">
        <v>9084</v>
      </c>
    </row>
    <row r="9541" spans="1:4" s="977" customFormat="1" ht="18" customHeight="1" x14ac:dyDescent="0.2">
      <c r="A9541" s="1351" t="s">
        <v>14483</v>
      </c>
      <c r="B9541" s="1244" t="s">
        <v>13027</v>
      </c>
      <c r="C9541" s="1244" t="s">
        <v>14475</v>
      </c>
      <c r="D9541" s="1352">
        <v>9084</v>
      </c>
    </row>
    <row r="9542" spans="1:4" s="977" customFormat="1" ht="18" customHeight="1" x14ac:dyDescent="0.2">
      <c r="A9542" s="1351" t="s">
        <v>14484</v>
      </c>
      <c r="B9542" s="1244" t="s">
        <v>14194</v>
      </c>
      <c r="C9542" s="1244" t="s">
        <v>14195</v>
      </c>
      <c r="D9542" s="1352">
        <v>1305.25</v>
      </c>
    </row>
    <row r="9543" spans="1:4" s="977" customFormat="1" ht="18" customHeight="1" x14ac:dyDescent="0.2">
      <c r="A9543" s="1351" t="s">
        <v>14485</v>
      </c>
      <c r="B9543" s="1244" t="s">
        <v>13027</v>
      </c>
      <c r="C9543" s="1244" t="s">
        <v>14475</v>
      </c>
      <c r="D9543" s="1352">
        <v>9084</v>
      </c>
    </row>
    <row r="9544" spans="1:4" s="977" customFormat="1" ht="18" customHeight="1" x14ac:dyDescent="0.2">
      <c r="A9544" s="1351" t="s">
        <v>14486</v>
      </c>
      <c r="B9544" s="1244" t="s">
        <v>13027</v>
      </c>
      <c r="C9544" s="1244" t="s">
        <v>14475</v>
      </c>
      <c r="D9544" s="1352">
        <v>9084</v>
      </c>
    </row>
    <row r="9545" spans="1:4" s="977" customFormat="1" ht="18" customHeight="1" x14ac:dyDescent="0.2">
      <c r="A9545" s="1351" t="s">
        <v>14487</v>
      </c>
      <c r="B9545" s="1244" t="s">
        <v>13027</v>
      </c>
      <c r="C9545" s="1244" t="s">
        <v>14475</v>
      </c>
      <c r="D9545" s="1352">
        <v>9084</v>
      </c>
    </row>
    <row r="9546" spans="1:4" s="977" customFormat="1" ht="18" customHeight="1" x14ac:dyDescent="0.2">
      <c r="A9546" s="1351" t="s">
        <v>14488</v>
      </c>
      <c r="B9546" s="1244" t="s">
        <v>13027</v>
      </c>
      <c r="C9546" s="1244" t="s">
        <v>14475</v>
      </c>
      <c r="D9546" s="1352">
        <v>9084</v>
      </c>
    </row>
    <row r="9547" spans="1:4" s="977" customFormat="1" ht="18" customHeight="1" x14ac:dyDescent="0.2">
      <c r="A9547" s="1351" t="s">
        <v>14489</v>
      </c>
      <c r="B9547" s="1244" t="s">
        <v>13027</v>
      </c>
      <c r="C9547" s="1244" t="s">
        <v>14475</v>
      </c>
      <c r="D9547" s="1352">
        <v>9084</v>
      </c>
    </row>
    <row r="9548" spans="1:4" s="977" customFormat="1" ht="18" customHeight="1" x14ac:dyDescent="0.2">
      <c r="A9548" s="1351" t="s">
        <v>14490</v>
      </c>
      <c r="B9548" s="1244" t="s">
        <v>13027</v>
      </c>
      <c r="C9548" s="1244" t="s">
        <v>14475</v>
      </c>
      <c r="D9548" s="1352">
        <v>9084</v>
      </c>
    </row>
    <row r="9549" spans="1:4" s="977" customFormat="1" ht="18" customHeight="1" x14ac:dyDescent="0.2">
      <c r="A9549" s="1351" t="s">
        <v>14491</v>
      </c>
      <c r="B9549" s="1244" t="s">
        <v>13027</v>
      </c>
      <c r="C9549" s="1244" t="s">
        <v>14475</v>
      </c>
      <c r="D9549" s="1352">
        <v>9084</v>
      </c>
    </row>
    <row r="9550" spans="1:4" s="977" customFormat="1" ht="18" customHeight="1" x14ac:dyDescent="0.2">
      <c r="A9550" s="1351" t="s">
        <v>14492</v>
      </c>
      <c r="B9550" s="1244" t="s">
        <v>13027</v>
      </c>
      <c r="C9550" s="1244" t="s">
        <v>14475</v>
      </c>
      <c r="D9550" s="1352">
        <v>9084</v>
      </c>
    </row>
    <row r="9551" spans="1:4" s="977" customFormat="1" ht="18" customHeight="1" x14ac:dyDescent="0.2">
      <c r="A9551" s="1351" t="s">
        <v>14493</v>
      </c>
      <c r="B9551" s="1244" t="s">
        <v>13027</v>
      </c>
      <c r="C9551" s="1244" t="s">
        <v>14475</v>
      </c>
      <c r="D9551" s="1352">
        <v>9084</v>
      </c>
    </row>
    <row r="9552" spans="1:4" s="977" customFormat="1" ht="18" customHeight="1" x14ac:dyDescent="0.2">
      <c r="A9552" s="1351" t="s">
        <v>14494</v>
      </c>
      <c r="B9552" s="1244" t="s">
        <v>13027</v>
      </c>
      <c r="C9552" s="1244" t="s">
        <v>14475</v>
      </c>
      <c r="D9552" s="1352">
        <v>9084</v>
      </c>
    </row>
    <row r="9553" spans="1:4" s="977" customFormat="1" ht="18" customHeight="1" x14ac:dyDescent="0.2">
      <c r="A9553" s="1351" t="s">
        <v>14495</v>
      </c>
      <c r="B9553" s="1244" t="s">
        <v>14194</v>
      </c>
      <c r="C9553" s="1244" t="s">
        <v>14195</v>
      </c>
      <c r="D9553" s="1352">
        <v>1305.25</v>
      </c>
    </row>
    <row r="9554" spans="1:4" s="977" customFormat="1" ht="18" customHeight="1" x14ac:dyDescent="0.2">
      <c r="A9554" s="1351" t="s">
        <v>14496</v>
      </c>
      <c r="B9554" s="1244" t="s">
        <v>13027</v>
      </c>
      <c r="C9554" s="1244" t="s">
        <v>14475</v>
      </c>
      <c r="D9554" s="1352">
        <v>9084</v>
      </c>
    </row>
    <row r="9555" spans="1:4" s="977" customFormat="1" ht="18" customHeight="1" x14ac:dyDescent="0.2">
      <c r="A9555" s="1351" t="s">
        <v>14497</v>
      </c>
      <c r="B9555" s="1244" t="s">
        <v>13027</v>
      </c>
      <c r="C9555" s="1244" t="s">
        <v>14475</v>
      </c>
      <c r="D9555" s="1352">
        <v>9084</v>
      </c>
    </row>
    <row r="9556" spans="1:4" s="977" customFormat="1" ht="18" customHeight="1" x14ac:dyDescent="0.2">
      <c r="A9556" s="1351" t="s">
        <v>14498</v>
      </c>
      <c r="B9556" s="1244" t="s">
        <v>13027</v>
      </c>
      <c r="C9556" s="1244" t="s">
        <v>14475</v>
      </c>
      <c r="D9556" s="1352">
        <v>9084</v>
      </c>
    </row>
    <row r="9557" spans="1:4" s="977" customFormat="1" ht="18" customHeight="1" x14ac:dyDescent="0.2">
      <c r="A9557" s="1351" t="s">
        <v>14499</v>
      </c>
      <c r="B9557" s="1244" t="s">
        <v>13027</v>
      </c>
      <c r="C9557" s="1244" t="s">
        <v>14475</v>
      </c>
      <c r="D9557" s="1352">
        <v>9084</v>
      </c>
    </row>
    <row r="9558" spans="1:4" s="977" customFormat="1" ht="18" customHeight="1" x14ac:dyDescent="0.2">
      <c r="A9558" s="1351" t="s">
        <v>14500</v>
      </c>
      <c r="B9558" s="1244" t="s">
        <v>4884</v>
      </c>
      <c r="C9558" s="1244" t="s">
        <v>4885</v>
      </c>
      <c r="D9558" s="1352">
        <v>575</v>
      </c>
    </row>
    <row r="9559" spans="1:4" s="977" customFormat="1" ht="18" customHeight="1" x14ac:dyDescent="0.2">
      <c r="A9559" s="1351" t="s">
        <v>14501</v>
      </c>
      <c r="B9559" s="1244" t="s">
        <v>4884</v>
      </c>
      <c r="C9559" s="1244" t="s">
        <v>4885</v>
      </c>
      <c r="D9559" s="1352">
        <v>575</v>
      </c>
    </row>
    <row r="9560" spans="1:4" s="977" customFormat="1" ht="18" customHeight="1" x14ac:dyDescent="0.2">
      <c r="A9560" s="1351" t="s">
        <v>14502</v>
      </c>
      <c r="B9560" s="1244" t="s">
        <v>4884</v>
      </c>
      <c r="C9560" s="1244" t="s">
        <v>4885</v>
      </c>
      <c r="D9560" s="1352">
        <v>575</v>
      </c>
    </row>
    <row r="9561" spans="1:4" s="977" customFormat="1" ht="18" customHeight="1" x14ac:dyDescent="0.2">
      <c r="A9561" s="1351" t="s">
        <v>14503</v>
      </c>
      <c r="B9561" s="1244" t="s">
        <v>4884</v>
      </c>
      <c r="C9561" s="1244" t="s">
        <v>4885</v>
      </c>
      <c r="D9561" s="1352">
        <v>575</v>
      </c>
    </row>
    <row r="9562" spans="1:4" s="977" customFormat="1" ht="18" customHeight="1" x14ac:dyDescent="0.2">
      <c r="A9562" s="1351" t="s">
        <v>14504</v>
      </c>
      <c r="B9562" s="1244" t="s">
        <v>4884</v>
      </c>
      <c r="C9562" s="1244" t="s">
        <v>4885</v>
      </c>
      <c r="D9562" s="1352">
        <v>575</v>
      </c>
    </row>
    <row r="9563" spans="1:4" s="977" customFormat="1" ht="18" customHeight="1" x14ac:dyDescent="0.2">
      <c r="A9563" s="1351" t="s">
        <v>14505</v>
      </c>
      <c r="B9563" s="1244" t="s">
        <v>4884</v>
      </c>
      <c r="C9563" s="1244" t="s">
        <v>4885</v>
      </c>
      <c r="D9563" s="1352">
        <v>575</v>
      </c>
    </row>
    <row r="9564" spans="1:4" s="977" customFormat="1" ht="18" customHeight="1" x14ac:dyDescent="0.2">
      <c r="A9564" s="1351" t="s">
        <v>14506</v>
      </c>
      <c r="B9564" s="1244" t="s">
        <v>14194</v>
      </c>
      <c r="C9564" s="1244" t="s">
        <v>14195</v>
      </c>
      <c r="D9564" s="1352">
        <v>1305.25</v>
      </c>
    </row>
    <row r="9565" spans="1:4" s="977" customFormat="1" ht="18" customHeight="1" x14ac:dyDescent="0.2">
      <c r="A9565" s="1351" t="s">
        <v>14507</v>
      </c>
      <c r="B9565" s="1244" t="s">
        <v>4884</v>
      </c>
      <c r="C9565" s="1244" t="s">
        <v>4885</v>
      </c>
      <c r="D9565" s="1352">
        <v>575</v>
      </c>
    </row>
    <row r="9566" spans="1:4" s="977" customFormat="1" ht="18" customHeight="1" x14ac:dyDescent="0.2">
      <c r="A9566" s="1351" t="s">
        <v>14508</v>
      </c>
      <c r="B9566" s="1244" t="s">
        <v>3552</v>
      </c>
      <c r="C9566" s="1244" t="s">
        <v>3553</v>
      </c>
      <c r="D9566" s="1352">
        <v>460</v>
      </c>
    </row>
    <row r="9567" spans="1:4" s="977" customFormat="1" ht="18" customHeight="1" x14ac:dyDescent="0.2">
      <c r="A9567" s="1351" t="s">
        <v>14509</v>
      </c>
      <c r="B9567" s="1244" t="s">
        <v>4884</v>
      </c>
      <c r="C9567" s="1244" t="s">
        <v>4885</v>
      </c>
      <c r="D9567" s="1352">
        <v>575</v>
      </c>
    </row>
    <row r="9568" spans="1:4" s="977" customFormat="1" ht="18" customHeight="1" x14ac:dyDescent="0.2">
      <c r="A9568" s="1351" t="s">
        <v>14510</v>
      </c>
      <c r="B9568" s="1244" t="s">
        <v>4884</v>
      </c>
      <c r="C9568" s="1244" t="s">
        <v>4885</v>
      </c>
      <c r="D9568" s="1352">
        <v>575</v>
      </c>
    </row>
    <row r="9569" spans="1:4" s="977" customFormat="1" ht="18" customHeight="1" x14ac:dyDescent="0.2">
      <c r="A9569" s="1351" t="s">
        <v>14511</v>
      </c>
      <c r="B9569" s="1244" t="s">
        <v>4884</v>
      </c>
      <c r="C9569" s="1244" t="s">
        <v>4885</v>
      </c>
      <c r="D9569" s="1352">
        <v>575</v>
      </c>
    </row>
    <row r="9570" spans="1:4" s="977" customFormat="1" ht="18" customHeight="1" x14ac:dyDescent="0.2">
      <c r="A9570" s="1351" t="s">
        <v>14512</v>
      </c>
      <c r="B9570" s="1244" t="s">
        <v>4884</v>
      </c>
      <c r="C9570" s="1244" t="s">
        <v>4885</v>
      </c>
      <c r="D9570" s="1352">
        <v>575</v>
      </c>
    </row>
    <row r="9571" spans="1:4" s="977" customFormat="1" ht="18" customHeight="1" x14ac:dyDescent="0.2">
      <c r="A9571" s="1351" t="s">
        <v>14513</v>
      </c>
      <c r="B9571" s="1244" t="s">
        <v>4884</v>
      </c>
      <c r="C9571" s="1244" t="s">
        <v>4885</v>
      </c>
      <c r="D9571" s="1352">
        <v>575</v>
      </c>
    </row>
    <row r="9572" spans="1:4" s="977" customFormat="1" ht="18" customHeight="1" x14ac:dyDescent="0.2">
      <c r="A9572" s="1351" t="s">
        <v>14514</v>
      </c>
      <c r="B9572" s="1244" t="s">
        <v>4884</v>
      </c>
      <c r="C9572" s="1244" t="s">
        <v>4885</v>
      </c>
      <c r="D9572" s="1352">
        <v>575</v>
      </c>
    </row>
    <row r="9573" spans="1:4" s="977" customFormat="1" ht="18" customHeight="1" x14ac:dyDescent="0.2">
      <c r="A9573" s="1351" t="s">
        <v>14515</v>
      </c>
      <c r="B9573" s="1244" t="s">
        <v>4884</v>
      </c>
      <c r="C9573" s="1244" t="s">
        <v>4885</v>
      </c>
      <c r="D9573" s="1352">
        <v>575</v>
      </c>
    </row>
    <row r="9574" spans="1:4" s="977" customFormat="1" ht="18" customHeight="1" x14ac:dyDescent="0.2">
      <c r="A9574" s="1351" t="s">
        <v>14516</v>
      </c>
      <c r="B9574" s="1244" t="s">
        <v>14194</v>
      </c>
      <c r="C9574" s="1244" t="s">
        <v>14195</v>
      </c>
      <c r="D9574" s="1352">
        <v>1305.25</v>
      </c>
    </row>
    <row r="9575" spans="1:4" s="977" customFormat="1" ht="18" customHeight="1" x14ac:dyDescent="0.2">
      <c r="A9575" s="1351" t="s">
        <v>14517</v>
      </c>
      <c r="B9575" s="1244" t="s">
        <v>4884</v>
      </c>
      <c r="C9575" s="1244" t="s">
        <v>4885</v>
      </c>
      <c r="D9575" s="1352">
        <v>575</v>
      </c>
    </row>
    <row r="9576" spans="1:4" s="977" customFormat="1" ht="18" customHeight="1" x14ac:dyDescent="0.2">
      <c r="A9576" s="1351" t="s">
        <v>14518</v>
      </c>
      <c r="B9576" s="1244" t="s">
        <v>4884</v>
      </c>
      <c r="C9576" s="1244" t="s">
        <v>4885</v>
      </c>
      <c r="D9576" s="1352">
        <v>575</v>
      </c>
    </row>
    <row r="9577" spans="1:4" s="977" customFormat="1" ht="18" customHeight="1" x14ac:dyDescent="0.2">
      <c r="A9577" s="1351" t="s">
        <v>14519</v>
      </c>
      <c r="B9577" s="1244" t="s">
        <v>4884</v>
      </c>
      <c r="C9577" s="1244" t="s">
        <v>4885</v>
      </c>
      <c r="D9577" s="1352">
        <v>575</v>
      </c>
    </row>
    <row r="9578" spans="1:4" s="977" customFormat="1" ht="18" customHeight="1" x14ac:dyDescent="0.2">
      <c r="A9578" s="1351" t="s">
        <v>14520</v>
      </c>
      <c r="B9578" s="1244" t="s">
        <v>14521</v>
      </c>
      <c r="C9578" s="1245"/>
      <c r="D9578" s="1352">
        <v>575</v>
      </c>
    </row>
    <row r="9579" spans="1:4" s="977" customFormat="1" ht="18" customHeight="1" x14ac:dyDescent="0.2">
      <c r="A9579" s="1351" t="s">
        <v>14522</v>
      </c>
      <c r="B9579" s="1244" t="s">
        <v>4884</v>
      </c>
      <c r="C9579" s="1244" t="s">
        <v>4885</v>
      </c>
      <c r="D9579" s="1352">
        <v>575</v>
      </c>
    </row>
    <row r="9580" spans="1:4" s="977" customFormat="1" ht="18" customHeight="1" x14ac:dyDescent="0.2">
      <c r="A9580" s="1351" t="s">
        <v>14523</v>
      </c>
      <c r="B9580" s="1244" t="s">
        <v>12342</v>
      </c>
      <c r="C9580" s="1244" t="s">
        <v>12343</v>
      </c>
      <c r="D9580" s="1352">
        <v>1955</v>
      </c>
    </row>
    <row r="9581" spans="1:4" s="977" customFormat="1" ht="18" customHeight="1" x14ac:dyDescent="0.2">
      <c r="A9581" s="1351" t="s">
        <v>14524</v>
      </c>
      <c r="B9581" s="1244" t="s">
        <v>13794</v>
      </c>
      <c r="C9581" s="1244" t="s">
        <v>13795</v>
      </c>
      <c r="D9581" s="1352">
        <v>828</v>
      </c>
    </row>
    <row r="9582" spans="1:4" s="977" customFormat="1" ht="18" customHeight="1" x14ac:dyDescent="0.2">
      <c r="A9582" s="1351" t="s">
        <v>14525</v>
      </c>
      <c r="B9582" s="1244" t="s">
        <v>2054</v>
      </c>
      <c r="C9582" s="1244" t="s">
        <v>13795</v>
      </c>
      <c r="D9582" s="1352">
        <v>828</v>
      </c>
    </row>
    <row r="9583" spans="1:4" s="977" customFormat="1" ht="18" customHeight="1" x14ac:dyDescent="0.2">
      <c r="A9583" s="1351" t="s">
        <v>14526</v>
      </c>
      <c r="B9583" s="1244" t="s">
        <v>12886</v>
      </c>
      <c r="C9583" s="1244" t="s">
        <v>14527</v>
      </c>
      <c r="D9583" s="1352">
        <v>713</v>
      </c>
    </row>
    <row r="9584" spans="1:4" s="977" customFormat="1" ht="18" customHeight="1" x14ac:dyDescent="0.2">
      <c r="A9584" s="1351" t="s">
        <v>14528</v>
      </c>
      <c r="B9584" s="1244" t="s">
        <v>1397</v>
      </c>
      <c r="C9584" s="1244" t="s">
        <v>1398</v>
      </c>
      <c r="D9584" s="1352">
        <v>1322.5</v>
      </c>
    </row>
    <row r="9585" spans="1:4" s="977" customFormat="1" ht="18" customHeight="1" x14ac:dyDescent="0.2">
      <c r="A9585" s="1351" t="s">
        <v>14529</v>
      </c>
      <c r="B9585" s="1244" t="s">
        <v>14194</v>
      </c>
      <c r="C9585" s="1244" t="s">
        <v>14195</v>
      </c>
      <c r="D9585" s="1352">
        <v>1305.25</v>
      </c>
    </row>
    <row r="9586" spans="1:4" s="977" customFormat="1" ht="18" customHeight="1" x14ac:dyDescent="0.2">
      <c r="A9586" s="1351" t="s">
        <v>14530</v>
      </c>
      <c r="B9586" s="1244" t="s">
        <v>12886</v>
      </c>
      <c r="C9586" s="1244" t="s">
        <v>12887</v>
      </c>
      <c r="D9586" s="1352">
        <v>713</v>
      </c>
    </row>
    <row r="9587" spans="1:4" s="977" customFormat="1" ht="18" customHeight="1" x14ac:dyDescent="0.2">
      <c r="A9587" s="1351" t="s">
        <v>14531</v>
      </c>
      <c r="B9587" s="1244" t="s">
        <v>2558</v>
      </c>
      <c r="C9587" s="1244" t="s">
        <v>2559</v>
      </c>
      <c r="D9587" s="1352">
        <v>1</v>
      </c>
    </row>
    <row r="9588" spans="1:4" s="977" customFormat="1" ht="18" customHeight="1" x14ac:dyDescent="0.2">
      <c r="A9588" s="1351" t="s">
        <v>14532</v>
      </c>
      <c r="B9588" s="1244" t="s">
        <v>12886</v>
      </c>
      <c r="C9588" s="1244" t="s">
        <v>12887</v>
      </c>
      <c r="D9588" s="1352">
        <v>713</v>
      </c>
    </row>
    <row r="9589" spans="1:4" s="977" customFormat="1" ht="18" customHeight="1" x14ac:dyDescent="0.2">
      <c r="A9589" s="1351" t="s">
        <v>14533</v>
      </c>
      <c r="B9589" s="1244" t="s">
        <v>2042</v>
      </c>
      <c r="C9589" s="1244" t="s">
        <v>2043</v>
      </c>
      <c r="D9589" s="1352">
        <v>1010</v>
      </c>
    </row>
    <row r="9590" spans="1:4" s="977" customFormat="1" ht="18" customHeight="1" x14ac:dyDescent="0.2">
      <c r="A9590" s="1351" t="s">
        <v>14534</v>
      </c>
      <c r="B9590" s="1244" t="s">
        <v>12886</v>
      </c>
      <c r="C9590" s="1244" t="s">
        <v>12887</v>
      </c>
      <c r="D9590" s="1352">
        <v>713</v>
      </c>
    </row>
    <row r="9591" spans="1:4" s="977" customFormat="1" ht="18" customHeight="1" x14ac:dyDescent="0.2">
      <c r="A9591" s="1351" t="s">
        <v>14535</v>
      </c>
      <c r="B9591" s="1244" t="s">
        <v>2511</v>
      </c>
      <c r="C9591" s="1244" t="s">
        <v>1704</v>
      </c>
      <c r="D9591" s="1352">
        <v>1853.23</v>
      </c>
    </row>
    <row r="9592" spans="1:4" s="977" customFormat="1" ht="18" customHeight="1" x14ac:dyDescent="0.2">
      <c r="A9592" s="1351" t="s">
        <v>14536</v>
      </c>
      <c r="B9592" s="1244" t="s">
        <v>2710</v>
      </c>
      <c r="C9592" s="1244" t="s">
        <v>2711</v>
      </c>
      <c r="D9592" s="1352">
        <v>2415</v>
      </c>
    </row>
    <row r="9593" spans="1:4" s="977" customFormat="1" ht="18" customHeight="1" x14ac:dyDescent="0.2">
      <c r="A9593" s="1351" t="s">
        <v>14537</v>
      </c>
      <c r="B9593" s="1244" t="s">
        <v>14538</v>
      </c>
      <c r="C9593" s="1244" t="s">
        <v>13971</v>
      </c>
      <c r="D9593" s="1352">
        <v>5692.5</v>
      </c>
    </row>
    <row r="9594" spans="1:4" s="977" customFormat="1" ht="18" customHeight="1" x14ac:dyDescent="0.2">
      <c r="A9594" s="1351" t="s">
        <v>14539</v>
      </c>
      <c r="B9594" s="1244" t="s">
        <v>1397</v>
      </c>
      <c r="C9594" s="1244" t="s">
        <v>1398</v>
      </c>
      <c r="D9594" s="1352">
        <v>3119.95</v>
      </c>
    </row>
    <row r="9595" spans="1:4" s="977" customFormat="1" ht="18" customHeight="1" x14ac:dyDescent="0.2">
      <c r="A9595" s="1351" t="s">
        <v>14540</v>
      </c>
      <c r="B9595" s="1244" t="s">
        <v>2185</v>
      </c>
      <c r="C9595" s="1245"/>
      <c r="D9595" s="1352">
        <v>13225.21</v>
      </c>
    </row>
    <row r="9596" spans="1:4" s="977" customFormat="1" ht="18" customHeight="1" x14ac:dyDescent="0.2">
      <c r="A9596" s="1351" t="s">
        <v>14541</v>
      </c>
      <c r="B9596" s="1244" t="s">
        <v>12886</v>
      </c>
      <c r="C9596" s="1244" t="s">
        <v>14527</v>
      </c>
      <c r="D9596" s="1352">
        <v>713</v>
      </c>
    </row>
    <row r="9597" spans="1:4" s="977" customFormat="1" ht="18" customHeight="1" x14ac:dyDescent="0.2">
      <c r="A9597" s="1351" t="s">
        <v>14542</v>
      </c>
      <c r="B9597" s="1244" t="s">
        <v>11859</v>
      </c>
      <c r="C9597" s="1244" t="s">
        <v>2711</v>
      </c>
      <c r="D9597" s="1352">
        <v>2127.5</v>
      </c>
    </row>
    <row r="9598" spans="1:4" s="977" customFormat="1" ht="18" customHeight="1" x14ac:dyDescent="0.2">
      <c r="A9598" s="1351" t="s">
        <v>14543</v>
      </c>
      <c r="B9598" s="1244" t="s">
        <v>2710</v>
      </c>
      <c r="C9598" s="1244" t="s">
        <v>2711</v>
      </c>
      <c r="D9598" s="1352">
        <v>2415</v>
      </c>
    </row>
    <row r="9599" spans="1:4" s="977" customFormat="1" ht="18" customHeight="1" x14ac:dyDescent="0.2">
      <c r="A9599" s="1351" t="s">
        <v>14544</v>
      </c>
      <c r="B9599" s="1244" t="s">
        <v>14545</v>
      </c>
      <c r="C9599" s="1244" t="s">
        <v>14546</v>
      </c>
      <c r="D9599" s="1352">
        <v>1289.1500000000001</v>
      </c>
    </row>
    <row r="9600" spans="1:4" s="977" customFormat="1" ht="18" customHeight="1" x14ac:dyDescent="0.2">
      <c r="A9600" s="1351" t="s">
        <v>14547</v>
      </c>
      <c r="B9600" s="1244" t="s">
        <v>3505</v>
      </c>
      <c r="C9600" s="1244" t="s">
        <v>2043</v>
      </c>
      <c r="D9600" s="1352">
        <v>657.8</v>
      </c>
    </row>
    <row r="9601" spans="1:4" s="977" customFormat="1" ht="18" customHeight="1" x14ac:dyDescent="0.2">
      <c r="A9601" s="1351" t="s">
        <v>14548</v>
      </c>
      <c r="B9601" s="1244" t="s">
        <v>2054</v>
      </c>
      <c r="C9601" s="1244" t="s">
        <v>14549</v>
      </c>
      <c r="D9601" s="1352">
        <v>713</v>
      </c>
    </row>
    <row r="9602" spans="1:4" s="977" customFormat="1" ht="18" customHeight="1" x14ac:dyDescent="0.2">
      <c r="A9602" s="1351" t="s">
        <v>14550</v>
      </c>
      <c r="B9602" s="1244" t="s">
        <v>2710</v>
      </c>
      <c r="C9602" s="1244" t="s">
        <v>2711</v>
      </c>
      <c r="D9602" s="1352">
        <v>2415</v>
      </c>
    </row>
    <row r="9603" spans="1:4" s="977" customFormat="1" ht="18" customHeight="1" x14ac:dyDescent="0.2">
      <c r="A9603" s="1351" t="s">
        <v>14551</v>
      </c>
      <c r="B9603" s="1244" t="s">
        <v>2054</v>
      </c>
      <c r="C9603" s="1244" t="s">
        <v>12887</v>
      </c>
      <c r="D9603" s="1352">
        <v>713</v>
      </c>
    </row>
    <row r="9604" spans="1:4" s="977" customFormat="1" ht="18" customHeight="1" x14ac:dyDescent="0.2">
      <c r="A9604" s="1351" t="s">
        <v>14552</v>
      </c>
      <c r="B9604" s="1244" t="s">
        <v>3505</v>
      </c>
      <c r="C9604" s="1244" t="s">
        <v>1398</v>
      </c>
      <c r="D9604" s="1352">
        <v>3119.95</v>
      </c>
    </row>
    <row r="9605" spans="1:4" s="977" customFormat="1" ht="18" customHeight="1" x14ac:dyDescent="0.2">
      <c r="A9605" s="1351" t="s">
        <v>14553</v>
      </c>
      <c r="B9605" s="1244" t="s">
        <v>12886</v>
      </c>
      <c r="C9605" s="1244" t="s">
        <v>14527</v>
      </c>
      <c r="D9605" s="1352">
        <v>713</v>
      </c>
    </row>
    <row r="9606" spans="1:4" s="977" customFormat="1" ht="18" customHeight="1" x14ac:dyDescent="0.2">
      <c r="A9606" s="1351" t="s">
        <v>14554</v>
      </c>
      <c r="B9606" s="1244" t="s">
        <v>2042</v>
      </c>
      <c r="C9606" s="1244" t="s">
        <v>2043</v>
      </c>
      <c r="D9606" s="1352">
        <v>625.9</v>
      </c>
    </row>
    <row r="9607" spans="1:4" s="977" customFormat="1" ht="18" customHeight="1" x14ac:dyDescent="0.2">
      <c r="A9607" s="1351" t="s">
        <v>14555</v>
      </c>
      <c r="B9607" s="1244" t="s">
        <v>14556</v>
      </c>
      <c r="C9607" s="1245"/>
      <c r="D9607" s="1352">
        <v>713</v>
      </c>
    </row>
    <row r="9608" spans="1:4" s="977" customFormat="1" ht="18" customHeight="1" x14ac:dyDescent="0.2">
      <c r="A9608" s="1351" t="s">
        <v>14557</v>
      </c>
      <c r="B9608" s="1244" t="s">
        <v>1353</v>
      </c>
      <c r="C9608" s="1244" t="s">
        <v>1354</v>
      </c>
      <c r="D9608" s="1352">
        <v>1</v>
      </c>
    </row>
    <row r="9609" spans="1:4" s="977" customFormat="1" ht="18" customHeight="1" x14ac:dyDescent="0.2">
      <c r="A9609" s="1351" t="s">
        <v>14558</v>
      </c>
      <c r="B9609" s="1244" t="s">
        <v>14559</v>
      </c>
      <c r="C9609" s="1244" t="s">
        <v>2682</v>
      </c>
      <c r="D9609" s="1352">
        <v>2696.99</v>
      </c>
    </row>
    <row r="9610" spans="1:4" s="977" customFormat="1" ht="18" customHeight="1" x14ac:dyDescent="0.2">
      <c r="A9610" s="1351" t="s">
        <v>14560</v>
      </c>
      <c r="B9610" s="1244" t="s">
        <v>12848</v>
      </c>
      <c r="C9610" s="1244" t="s">
        <v>14561</v>
      </c>
      <c r="D9610" s="1352">
        <v>11101.1</v>
      </c>
    </row>
    <row r="9611" spans="1:4" s="977" customFormat="1" ht="18" customHeight="1" x14ac:dyDescent="0.2">
      <c r="A9611" s="1351" t="s">
        <v>14562</v>
      </c>
      <c r="B9611" s="1244" t="s">
        <v>2719</v>
      </c>
      <c r="C9611" s="1244" t="s">
        <v>2720</v>
      </c>
      <c r="D9611" s="1352">
        <v>1</v>
      </c>
    </row>
    <row r="9612" spans="1:4" s="977" customFormat="1" ht="18" customHeight="1" x14ac:dyDescent="0.2">
      <c r="A9612" s="1351" t="s">
        <v>14563</v>
      </c>
      <c r="B9612" s="1244" t="s">
        <v>14564</v>
      </c>
      <c r="C9612" s="1244" t="s">
        <v>14565</v>
      </c>
      <c r="D9612" s="1352">
        <v>3455.75</v>
      </c>
    </row>
    <row r="9613" spans="1:4" s="977" customFormat="1" ht="18" customHeight="1" x14ac:dyDescent="0.2">
      <c r="A9613" s="1351" t="s">
        <v>14566</v>
      </c>
      <c r="B9613" s="1244" t="s">
        <v>2873</v>
      </c>
      <c r="C9613" s="1244" t="s">
        <v>2874</v>
      </c>
      <c r="D9613" s="1352">
        <v>2111.54</v>
      </c>
    </row>
    <row r="9614" spans="1:4" s="977" customFormat="1" ht="18" customHeight="1" x14ac:dyDescent="0.2">
      <c r="A9614" s="1351" t="s">
        <v>14567</v>
      </c>
      <c r="B9614" s="1244" t="s">
        <v>4285</v>
      </c>
      <c r="C9614" s="1244" t="s">
        <v>14568</v>
      </c>
      <c r="D9614" s="1352">
        <v>12106.05</v>
      </c>
    </row>
    <row r="9615" spans="1:4" s="977" customFormat="1" ht="18" customHeight="1" x14ac:dyDescent="0.2">
      <c r="A9615" s="1351" t="s">
        <v>14569</v>
      </c>
      <c r="B9615" s="1244" t="s">
        <v>2313</v>
      </c>
      <c r="C9615" s="1244" t="s">
        <v>2314</v>
      </c>
      <c r="D9615" s="1352">
        <v>749.98</v>
      </c>
    </row>
    <row r="9616" spans="1:4" s="977" customFormat="1" ht="18" customHeight="1" x14ac:dyDescent="0.2">
      <c r="A9616" s="1351" t="s">
        <v>14570</v>
      </c>
      <c r="B9616" s="1244" t="s">
        <v>14571</v>
      </c>
      <c r="C9616" s="1244" t="s">
        <v>14572</v>
      </c>
      <c r="D9616" s="1352">
        <v>808.21</v>
      </c>
    </row>
    <row r="9617" spans="1:4" s="977" customFormat="1" ht="18" customHeight="1" x14ac:dyDescent="0.2">
      <c r="A9617" s="1351" t="s">
        <v>14573</v>
      </c>
      <c r="B9617" s="1244" t="s">
        <v>1864</v>
      </c>
      <c r="C9617" s="1244" t="s">
        <v>1865</v>
      </c>
      <c r="D9617" s="1352">
        <v>9763.5</v>
      </c>
    </row>
    <row r="9618" spans="1:4" s="977" customFormat="1" ht="18" customHeight="1" x14ac:dyDescent="0.2">
      <c r="A9618" s="1351" t="s">
        <v>14574</v>
      </c>
      <c r="B9618" s="1244" t="s">
        <v>12853</v>
      </c>
      <c r="C9618" s="1244" t="s">
        <v>12854</v>
      </c>
      <c r="D9618" s="1352">
        <v>1822.75</v>
      </c>
    </row>
    <row r="9619" spans="1:4" s="977" customFormat="1" ht="18" customHeight="1" x14ac:dyDescent="0.2">
      <c r="A9619" s="1351" t="s">
        <v>14575</v>
      </c>
      <c r="B9619" s="1244" t="s">
        <v>2710</v>
      </c>
      <c r="C9619" s="1244" t="s">
        <v>2711</v>
      </c>
      <c r="D9619" s="1352">
        <v>2127.5</v>
      </c>
    </row>
    <row r="9620" spans="1:4" s="977" customFormat="1" ht="18" customHeight="1" x14ac:dyDescent="0.2">
      <c r="A9620" s="1351" t="s">
        <v>14576</v>
      </c>
      <c r="B9620" s="1244" t="s">
        <v>14577</v>
      </c>
      <c r="C9620" s="1244" t="s">
        <v>14578</v>
      </c>
      <c r="D9620" s="1352">
        <v>11350.5</v>
      </c>
    </row>
    <row r="9621" spans="1:4" s="977" customFormat="1" ht="18" customHeight="1" x14ac:dyDescent="0.2">
      <c r="A9621" s="1351" t="s">
        <v>14579</v>
      </c>
      <c r="B9621" s="1244" t="s">
        <v>14580</v>
      </c>
      <c r="C9621" s="1244" t="s">
        <v>14581</v>
      </c>
      <c r="D9621" s="1352">
        <v>3269</v>
      </c>
    </row>
    <row r="9622" spans="1:4" s="977" customFormat="1" ht="18" customHeight="1" x14ac:dyDescent="0.2">
      <c r="A9622" s="1351" t="s">
        <v>14582</v>
      </c>
      <c r="B9622" s="1244" t="s">
        <v>1683</v>
      </c>
      <c r="C9622" s="1244" t="s">
        <v>1411</v>
      </c>
      <c r="D9622" s="1352">
        <v>680</v>
      </c>
    </row>
    <row r="9623" spans="1:4" s="977" customFormat="1" ht="18" customHeight="1" x14ac:dyDescent="0.2">
      <c r="A9623" s="1351" t="s">
        <v>14583</v>
      </c>
      <c r="B9623" s="1244" t="s">
        <v>14584</v>
      </c>
      <c r="C9623" s="1244" t="s">
        <v>14585</v>
      </c>
      <c r="D9623" s="1352">
        <v>4998.59</v>
      </c>
    </row>
    <row r="9624" spans="1:4" s="977" customFormat="1" ht="18" customHeight="1" x14ac:dyDescent="0.2">
      <c r="A9624" s="1351" t="s">
        <v>14586</v>
      </c>
      <c r="B9624" s="1244" t="s">
        <v>12843</v>
      </c>
      <c r="C9624" s="1244" t="s">
        <v>14587</v>
      </c>
      <c r="D9624" s="1352">
        <v>11901.35</v>
      </c>
    </row>
    <row r="9625" spans="1:4" s="977" customFormat="1" ht="18" customHeight="1" x14ac:dyDescent="0.2">
      <c r="A9625" s="1351" t="s">
        <v>14588</v>
      </c>
      <c r="B9625" s="1244" t="s">
        <v>3508</v>
      </c>
      <c r="C9625" s="1244" t="s">
        <v>3509</v>
      </c>
      <c r="D9625" s="1352">
        <v>1374.25</v>
      </c>
    </row>
    <row r="9626" spans="1:4" s="977" customFormat="1" ht="18" customHeight="1" x14ac:dyDescent="0.2">
      <c r="A9626" s="1351" t="s">
        <v>14589</v>
      </c>
      <c r="B9626" s="1244" t="s">
        <v>14590</v>
      </c>
      <c r="C9626" s="1244" t="s">
        <v>4226</v>
      </c>
      <c r="D9626" s="1352">
        <v>934.78</v>
      </c>
    </row>
    <row r="9627" spans="1:4" s="977" customFormat="1" ht="18" customHeight="1" x14ac:dyDescent="0.2">
      <c r="A9627" s="1351" t="s">
        <v>14591</v>
      </c>
      <c r="B9627" s="1244" t="s">
        <v>14592</v>
      </c>
      <c r="C9627" s="1244" t="s">
        <v>14593</v>
      </c>
      <c r="D9627" s="1352">
        <v>34741.5</v>
      </c>
    </row>
    <row r="9628" spans="1:4" s="977" customFormat="1" ht="18" customHeight="1" x14ac:dyDescent="0.2">
      <c r="A9628" s="1351" t="s">
        <v>14594</v>
      </c>
      <c r="B9628" s="1244" t="s">
        <v>2412</v>
      </c>
      <c r="C9628" s="1244" t="s">
        <v>2413</v>
      </c>
      <c r="D9628" s="1352">
        <v>11518.69</v>
      </c>
    </row>
    <row r="9629" spans="1:4" s="977" customFormat="1" ht="18" customHeight="1" x14ac:dyDescent="0.2">
      <c r="A9629" s="1351" t="s">
        <v>14595</v>
      </c>
      <c r="B9629" s="1244" t="s">
        <v>12838</v>
      </c>
      <c r="C9629" s="1244" t="s">
        <v>2601</v>
      </c>
      <c r="D9629" s="1352">
        <v>2760</v>
      </c>
    </row>
    <row r="9630" spans="1:4" s="977" customFormat="1" ht="18" customHeight="1" x14ac:dyDescent="0.2">
      <c r="A9630" s="1351" t="s">
        <v>14596</v>
      </c>
      <c r="B9630" s="1244" t="s">
        <v>1864</v>
      </c>
      <c r="C9630" s="1244" t="s">
        <v>1865</v>
      </c>
      <c r="D9630" s="1352">
        <v>9763.5</v>
      </c>
    </row>
    <row r="9631" spans="1:4" s="977" customFormat="1" ht="18" customHeight="1" x14ac:dyDescent="0.2">
      <c r="A9631" s="1351" t="s">
        <v>14597</v>
      </c>
      <c r="B9631" s="1244" t="s">
        <v>1285</v>
      </c>
      <c r="C9631" s="1244" t="s">
        <v>1286</v>
      </c>
      <c r="D9631" s="1352">
        <v>695.52</v>
      </c>
    </row>
    <row r="9632" spans="1:4" s="977" customFormat="1" ht="18" customHeight="1" x14ac:dyDescent="0.2">
      <c r="A9632" s="1351" t="s">
        <v>14598</v>
      </c>
      <c r="B9632" s="1244" t="s">
        <v>1285</v>
      </c>
      <c r="C9632" s="1244" t="s">
        <v>1286</v>
      </c>
      <c r="D9632" s="1352">
        <v>695.52</v>
      </c>
    </row>
    <row r="9633" spans="1:4" s="977" customFormat="1" ht="18" customHeight="1" x14ac:dyDescent="0.2">
      <c r="A9633" s="1351" t="s">
        <v>14599</v>
      </c>
      <c r="B9633" s="1244" t="s">
        <v>1285</v>
      </c>
      <c r="C9633" s="1244" t="s">
        <v>1286</v>
      </c>
      <c r="D9633" s="1352">
        <v>685.01</v>
      </c>
    </row>
    <row r="9634" spans="1:4" s="977" customFormat="1" ht="18" customHeight="1" x14ac:dyDescent="0.2">
      <c r="A9634" s="1351" t="s">
        <v>14600</v>
      </c>
      <c r="B9634" s="1244" t="s">
        <v>1967</v>
      </c>
      <c r="C9634" s="1244" t="s">
        <v>1968</v>
      </c>
      <c r="D9634" s="1352">
        <v>3565</v>
      </c>
    </row>
    <row r="9635" spans="1:4" s="977" customFormat="1" ht="18" customHeight="1" x14ac:dyDescent="0.2">
      <c r="A9635" s="1351" t="s">
        <v>14601</v>
      </c>
      <c r="B9635" s="1244" t="s">
        <v>4884</v>
      </c>
      <c r="C9635" s="1244" t="s">
        <v>4885</v>
      </c>
      <c r="D9635" s="1352">
        <v>908.5</v>
      </c>
    </row>
    <row r="9636" spans="1:4" s="977" customFormat="1" ht="18" customHeight="1" x14ac:dyDescent="0.2">
      <c r="A9636" s="1351" t="s">
        <v>14602</v>
      </c>
      <c r="B9636" s="1244" t="s">
        <v>14603</v>
      </c>
      <c r="C9636" s="1244" t="s">
        <v>7371</v>
      </c>
      <c r="D9636" s="1352">
        <v>4406.91</v>
      </c>
    </row>
    <row r="9637" spans="1:4" s="977" customFormat="1" ht="18" customHeight="1" x14ac:dyDescent="0.2">
      <c r="A9637" s="1351" t="s">
        <v>14604</v>
      </c>
      <c r="B9637" s="1244" t="s">
        <v>11211</v>
      </c>
      <c r="C9637" s="1244" t="s">
        <v>14605</v>
      </c>
      <c r="D9637" s="1352">
        <v>96490</v>
      </c>
    </row>
    <row r="9638" spans="1:4" s="977" customFormat="1" ht="18" customHeight="1" x14ac:dyDescent="0.2">
      <c r="A9638" s="1351" t="s">
        <v>14606</v>
      </c>
      <c r="B9638" s="1244" t="s">
        <v>11211</v>
      </c>
      <c r="C9638" s="1244" t="s">
        <v>14607</v>
      </c>
      <c r="D9638" s="1352">
        <v>164000</v>
      </c>
    </row>
    <row r="9639" spans="1:4" s="977" customFormat="1" ht="18" customHeight="1" x14ac:dyDescent="0.2">
      <c r="A9639" s="1351" t="s">
        <v>14608</v>
      </c>
      <c r="B9639" s="1244" t="s">
        <v>2511</v>
      </c>
      <c r="C9639" s="1244" t="s">
        <v>1704</v>
      </c>
      <c r="D9639" s="1352">
        <v>1853.23</v>
      </c>
    </row>
    <row r="9640" spans="1:4" s="977" customFormat="1" ht="18" customHeight="1" x14ac:dyDescent="0.2">
      <c r="A9640" s="1351" t="s">
        <v>14609</v>
      </c>
      <c r="B9640" s="1244" t="s">
        <v>2511</v>
      </c>
      <c r="C9640" s="1244" t="s">
        <v>1704</v>
      </c>
      <c r="D9640" s="1352">
        <v>1853.23</v>
      </c>
    </row>
    <row r="9641" spans="1:4" s="977" customFormat="1" ht="18" customHeight="1" x14ac:dyDescent="0.2">
      <c r="A9641" s="1351" t="s">
        <v>14610</v>
      </c>
      <c r="B9641" s="1244" t="s">
        <v>2511</v>
      </c>
      <c r="C9641" s="1244" t="s">
        <v>1704</v>
      </c>
      <c r="D9641" s="1352">
        <v>1853.23</v>
      </c>
    </row>
    <row r="9642" spans="1:4" s="977" customFormat="1" ht="18" customHeight="1" x14ac:dyDescent="0.2">
      <c r="A9642" s="1351" t="s">
        <v>14611</v>
      </c>
      <c r="B9642" s="1244" t="s">
        <v>1720</v>
      </c>
      <c r="C9642" s="1244" t="s">
        <v>1721</v>
      </c>
      <c r="D9642" s="1352">
        <v>718.75</v>
      </c>
    </row>
    <row r="9643" spans="1:4" s="977" customFormat="1" ht="18" customHeight="1" x14ac:dyDescent="0.2">
      <c r="A9643" s="1351" t="s">
        <v>14612</v>
      </c>
      <c r="B9643" s="1244" t="s">
        <v>1720</v>
      </c>
      <c r="C9643" s="1244" t="s">
        <v>1721</v>
      </c>
      <c r="D9643" s="1352">
        <v>718.75</v>
      </c>
    </row>
    <row r="9644" spans="1:4" s="977" customFormat="1" ht="18" customHeight="1" x14ac:dyDescent="0.2">
      <c r="A9644" s="1351" t="s">
        <v>14613</v>
      </c>
      <c r="B9644" s="1244" t="s">
        <v>1720</v>
      </c>
      <c r="C9644" s="1244" t="s">
        <v>1721</v>
      </c>
      <c r="D9644" s="1352">
        <v>718.75</v>
      </c>
    </row>
    <row r="9645" spans="1:4" s="977" customFormat="1" ht="18" customHeight="1" x14ac:dyDescent="0.2">
      <c r="A9645" s="1351" t="s">
        <v>14614</v>
      </c>
      <c r="B9645" s="1244" t="s">
        <v>14615</v>
      </c>
      <c r="C9645" s="1244" t="s">
        <v>14616</v>
      </c>
      <c r="D9645" s="1352">
        <v>5168.1000000000004</v>
      </c>
    </row>
    <row r="9646" spans="1:4" s="977" customFormat="1" ht="18" customHeight="1" x14ac:dyDescent="0.2">
      <c r="A9646" s="1351" t="s">
        <v>14617</v>
      </c>
      <c r="B9646" s="1244" t="s">
        <v>14615</v>
      </c>
      <c r="C9646" s="1244" t="s">
        <v>14616</v>
      </c>
      <c r="D9646" s="1352">
        <v>5168.1000000000004</v>
      </c>
    </row>
    <row r="9647" spans="1:4" s="977" customFormat="1" ht="18" customHeight="1" x14ac:dyDescent="0.2">
      <c r="A9647" s="1351" t="s">
        <v>14618</v>
      </c>
      <c r="B9647" s="1244" t="s">
        <v>2873</v>
      </c>
      <c r="C9647" s="1244" t="s">
        <v>2874</v>
      </c>
      <c r="D9647" s="1352">
        <v>2216.9699999999998</v>
      </c>
    </row>
    <row r="9648" spans="1:4" s="977" customFormat="1" ht="18" customHeight="1" x14ac:dyDescent="0.2">
      <c r="A9648" s="1351" t="s">
        <v>14619</v>
      </c>
      <c r="B9648" s="1244" t="s">
        <v>14615</v>
      </c>
      <c r="C9648" s="1244" t="s">
        <v>14616</v>
      </c>
      <c r="D9648" s="1352">
        <v>5168.1000000000004</v>
      </c>
    </row>
    <row r="9649" spans="1:4" s="977" customFormat="1" ht="18" customHeight="1" x14ac:dyDescent="0.2">
      <c r="A9649" s="1351" t="s">
        <v>14620</v>
      </c>
      <c r="B9649" s="1244" t="s">
        <v>14615</v>
      </c>
      <c r="C9649" s="1244" t="s">
        <v>14616</v>
      </c>
      <c r="D9649" s="1352">
        <v>5168.1000000000004</v>
      </c>
    </row>
    <row r="9650" spans="1:4" s="977" customFormat="1" ht="18" customHeight="1" x14ac:dyDescent="0.2">
      <c r="A9650" s="1351" t="s">
        <v>14621</v>
      </c>
      <c r="B9650" s="1244" t="s">
        <v>14615</v>
      </c>
      <c r="C9650" s="1244" t="s">
        <v>14616</v>
      </c>
      <c r="D9650" s="1352">
        <v>5168.1000000000004</v>
      </c>
    </row>
    <row r="9651" spans="1:4" s="977" customFormat="1" ht="18" customHeight="1" x14ac:dyDescent="0.2">
      <c r="A9651" s="1351" t="s">
        <v>14622</v>
      </c>
      <c r="B9651" s="1244" t="s">
        <v>14623</v>
      </c>
      <c r="C9651" s="1244" t="s">
        <v>14624</v>
      </c>
      <c r="D9651" s="1352">
        <v>2792.99</v>
      </c>
    </row>
    <row r="9652" spans="1:4" s="977" customFormat="1" ht="18" customHeight="1" x14ac:dyDescent="0.2">
      <c r="A9652" s="1351" t="s">
        <v>14625</v>
      </c>
      <c r="B9652" s="1244" t="s">
        <v>14623</v>
      </c>
      <c r="C9652" s="1244" t="s">
        <v>14624</v>
      </c>
      <c r="D9652" s="1352">
        <v>2792.99</v>
      </c>
    </row>
    <row r="9653" spans="1:4" s="977" customFormat="1" ht="18" customHeight="1" x14ac:dyDescent="0.2">
      <c r="A9653" s="1351" t="s">
        <v>14626</v>
      </c>
      <c r="B9653" s="1244" t="s">
        <v>14623</v>
      </c>
      <c r="C9653" s="1244" t="s">
        <v>14624</v>
      </c>
      <c r="D9653" s="1352">
        <v>2793.01</v>
      </c>
    </row>
    <row r="9654" spans="1:4" s="977" customFormat="1" ht="18" customHeight="1" x14ac:dyDescent="0.2">
      <c r="A9654" s="1351" t="s">
        <v>14627</v>
      </c>
      <c r="B9654" s="1244" t="s">
        <v>14623</v>
      </c>
      <c r="C9654" s="1244" t="s">
        <v>14624</v>
      </c>
      <c r="D9654" s="1352">
        <v>2792.99</v>
      </c>
    </row>
    <row r="9655" spans="1:4" s="977" customFormat="1" ht="18" customHeight="1" x14ac:dyDescent="0.2">
      <c r="A9655" s="1351" t="s">
        <v>14628</v>
      </c>
      <c r="B9655" s="1244" t="s">
        <v>14623</v>
      </c>
      <c r="C9655" s="1244" t="s">
        <v>14624</v>
      </c>
      <c r="D9655" s="1352">
        <v>2792.99</v>
      </c>
    </row>
    <row r="9656" spans="1:4" s="977" customFormat="1" ht="18" customHeight="1" x14ac:dyDescent="0.2">
      <c r="A9656" s="1351" t="s">
        <v>14629</v>
      </c>
      <c r="B9656" s="1244" t="s">
        <v>14630</v>
      </c>
      <c r="C9656" s="1244" t="s">
        <v>14630</v>
      </c>
      <c r="D9656" s="1352">
        <v>669.01</v>
      </c>
    </row>
    <row r="9657" spans="1:4" s="977" customFormat="1" ht="18" customHeight="1" x14ac:dyDescent="0.2">
      <c r="A9657" s="1351" t="s">
        <v>14631</v>
      </c>
      <c r="B9657" s="1244" t="s">
        <v>14630</v>
      </c>
      <c r="C9657" s="1244" t="s">
        <v>14630</v>
      </c>
      <c r="D9657" s="1352">
        <v>669.01</v>
      </c>
    </row>
    <row r="9658" spans="1:4" s="977" customFormat="1" ht="18" customHeight="1" x14ac:dyDescent="0.2">
      <c r="A9658" s="1351" t="s">
        <v>14632</v>
      </c>
      <c r="B9658" s="1244" t="s">
        <v>14630</v>
      </c>
      <c r="C9658" s="1244" t="s">
        <v>14630</v>
      </c>
      <c r="D9658" s="1352">
        <v>669.01</v>
      </c>
    </row>
    <row r="9659" spans="1:4" s="977" customFormat="1" ht="18" customHeight="1" x14ac:dyDescent="0.2">
      <c r="A9659" s="1351" t="s">
        <v>14633</v>
      </c>
      <c r="B9659" s="1244" t="s">
        <v>14630</v>
      </c>
      <c r="C9659" s="1244" t="s">
        <v>14630</v>
      </c>
      <c r="D9659" s="1352">
        <v>669.01</v>
      </c>
    </row>
    <row r="9660" spans="1:4" s="977" customFormat="1" ht="18" customHeight="1" x14ac:dyDescent="0.2">
      <c r="A9660" s="1351" t="s">
        <v>14634</v>
      </c>
      <c r="B9660" s="1244" t="s">
        <v>14630</v>
      </c>
      <c r="C9660" s="1244" t="s">
        <v>14630</v>
      </c>
      <c r="D9660" s="1352">
        <v>669.01</v>
      </c>
    </row>
    <row r="9661" spans="1:4" s="977" customFormat="1" ht="18" customHeight="1" x14ac:dyDescent="0.2">
      <c r="A9661" s="1351" t="s">
        <v>14635</v>
      </c>
      <c r="B9661" s="1244" t="s">
        <v>14630</v>
      </c>
      <c r="C9661" s="1244" t="s">
        <v>14630</v>
      </c>
      <c r="D9661" s="1352">
        <v>669.01</v>
      </c>
    </row>
    <row r="9662" spans="1:4" s="977" customFormat="1" ht="18" customHeight="1" x14ac:dyDescent="0.2">
      <c r="A9662" s="1351" t="s">
        <v>14636</v>
      </c>
      <c r="B9662" s="1244" t="s">
        <v>14630</v>
      </c>
      <c r="C9662" s="1244" t="s">
        <v>14630</v>
      </c>
      <c r="D9662" s="1352">
        <v>669.01</v>
      </c>
    </row>
    <row r="9663" spans="1:4" s="977" customFormat="1" ht="18" customHeight="1" x14ac:dyDescent="0.2">
      <c r="A9663" s="1351" t="s">
        <v>14637</v>
      </c>
      <c r="B9663" s="1244" t="s">
        <v>14630</v>
      </c>
      <c r="C9663" s="1244" t="s">
        <v>14630</v>
      </c>
      <c r="D9663" s="1352">
        <v>669.01</v>
      </c>
    </row>
    <row r="9664" spans="1:4" s="977" customFormat="1" ht="18" customHeight="1" x14ac:dyDescent="0.2">
      <c r="A9664" s="1351" t="s">
        <v>14638</v>
      </c>
      <c r="B9664" s="1244" t="s">
        <v>14630</v>
      </c>
      <c r="C9664" s="1244" t="s">
        <v>14630</v>
      </c>
      <c r="D9664" s="1352">
        <v>669.01</v>
      </c>
    </row>
    <row r="9665" spans="1:4" s="977" customFormat="1" ht="18" customHeight="1" x14ac:dyDescent="0.2">
      <c r="A9665" s="1351" t="s">
        <v>14639</v>
      </c>
      <c r="B9665" s="1244" t="s">
        <v>14630</v>
      </c>
      <c r="C9665" s="1244" t="s">
        <v>14630</v>
      </c>
      <c r="D9665" s="1352">
        <v>669</v>
      </c>
    </row>
    <row r="9666" spans="1:4" s="977" customFormat="1" ht="18" customHeight="1" x14ac:dyDescent="0.2">
      <c r="A9666" s="1351" t="s">
        <v>14640</v>
      </c>
      <c r="B9666" s="1244" t="s">
        <v>14641</v>
      </c>
      <c r="C9666" s="1244" t="s">
        <v>14642</v>
      </c>
      <c r="D9666" s="1352">
        <v>2493.08</v>
      </c>
    </row>
    <row r="9667" spans="1:4" s="977" customFormat="1" ht="18" customHeight="1" x14ac:dyDescent="0.2">
      <c r="A9667" s="1351" t="s">
        <v>14643</v>
      </c>
      <c r="B9667" s="1244" t="s">
        <v>14641</v>
      </c>
      <c r="C9667" s="1244" t="s">
        <v>14642</v>
      </c>
      <c r="D9667" s="1352">
        <v>2493.08</v>
      </c>
    </row>
    <row r="9668" spans="1:4" s="977" customFormat="1" ht="18" customHeight="1" x14ac:dyDescent="0.2">
      <c r="A9668" s="1351" t="s">
        <v>14644</v>
      </c>
      <c r="B9668" s="1244" t="s">
        <v>1266</v>
      </c>
      <c r="C9668" s="1244" t="s">
        <v>1267</v>
      </c>
      <c r="D9668" s="1352">
        <v>1</v>
      </c>
    </row>
    <row r="9669" spans="1:4" s="977" customFormat="1" ht="18" customHeight="1" x14ac:dyDescent="0.2">
      <c r="A9669" s="1351" t="s">
        <v>14645</v>
      </c>
      <c r="B9669" s="1244" t="s">
        <v>14641</v>
      </c>
      <c r="C9669" s="1244" t="s">
        <v>14642</v>
      </c>
      <c r="D9669" s="1352">
        <v>2493.08</v>
      </c>
    </row>
    <row r="9670" spans="1:4" s="977" customFormat="1" ht="18" customHeight="1" x14ac:dyDescent="0.2">
      <c r="A9670" s="1351" t="s">
        <v>14646</v>
      </c>
      <c r="B9670" s="1244" t="s">
        <v>14641</v>
      </c>
      <c r="C9670" s="1244" t="s">
        <v>14642</v>
      </c>
      <c r="D9670" s="1352">
        <v>2493.08</v>
      </c>
    </row>
    <row r="9671" spans="1:4" s="977" customFormat="1" ht="18" customHeight="1" x14ac:dyDescent="0.2">
      <c r="A9671" s="1351" t="s">
        <v>14647</v>
      </c>
      <c r="B9671" s="1244" t="s">
        <v>14641</v>
      </c>
      <c r="C9671" s="1244" t="s">
        <v>14642</v>
      </c>
      <c r="D9671" s="1352">
        <v>2493.08</v>
      </c>
    </row>
    <row r="9672" spans="1:4" s="977" customFormat="1" ht="18" customHeight="1" x14ac:dyDescent="0.2">
      <c r="A9672" s="1351" t="s">
        <v>14648</v>
      </c>
      <c r="B9672" s="1244" t="s">
        <v>14641</v>
      </c>
      <c r="C9672" s="1244" t="s">
        <v>14642</v>
      </c>
      <c r="D9672" s="1352">
        <v>2493.08</v>
      </c>
    </row>
    <row r="9673" spans="1:4" s="977" customFormat="1" ht="18" customHeight="1" x14ac:dyDescent="0.2">
      <c r="A9673" s="1351" t="s">
        <v>14649</v>
      </c>
      <c r="B9673" s="1244" t="s">
        <v>14641</v>
      </c>
      <c r="C9673" s="1244" t="s">
        <v>14642</v>
      </c>
      <c r="D9673" s="1352">
        <v>2493.08</v>
      </c>
    </row>
    <row r="9674" spans="1:4" s="977" customFormat="1" ht="18" customHeight="1" x14ac:dyDescent="0.2">
      <c r="A9674" s="1351" t="s">
        <v>14650</v>
      </c>
      <c r="B9674" s="1244" t="s">
        <v>14641</v>
      </c>
      <c r="C9674" s="1244" t="s">
        <v>14642</v>
      </c>
      <c r="D9674" s="1352">
        <v>2493.08</v>
      </c>
    </row>
    <row r="9675" spans="1:4" s="977" customFormat="1" ht="18" customHeight="1" x14ac:dyDescent="0.2">
      <c r="A9675" s="1351" t="s">
        <v>14651</v>
      </c>
      <c r="B9675" s="1244" t="s">
        <v>14641</v>
      </c>
      <c r="C9675" s="1244" t="s">
        <v>14642</v>
      </c>
      <c r="D9675" s="1352">
        <v>2493.08</v>
      </c>
    </row>
    <row r="9676" spans="1:4" s="977" customFormat="1" ht="18" customHeight="1" x14ac:dyDescent="0.2">
      <c r="A9676" s="1351" t="s">
        <v>14652</v>
      </c>
      <c r="B9676" s="1244" t="s">
        <v>14641</v>
      </c>
      <c r="C9676" s="1244" t="s">
        <v>14642</v>
      </c>
      <c r="D9676" s="1352">
        <v>2493.08</v>
      </c>
    </row>
    <row r="9677" spans="1:4" s="977" customFormat="1" ht="18" customHeight="1" x14ac:dyDescent="0.2">
      <c r="A9677" s="1351" t="s">
        <v>14653</v>
      </c>
      <c r="B9677" s="1244" t="s">
        <v>14641</v>
      </c>
      <c r="C9677" s="1244" t="s">
        <v>14642</v>
      </c>
      <c r="D9677" s="1352">
        <v>2493.08</v>
      </c>
    </row>
    <row r="9678" spans="1:4" s="977" customFormat="1" ht="18" customHeight="1" x14ac:dyDescent="0.2">
      <c r="A9678" s="1351" t="s">
        <v>14654</v>
      </c>
      <c r="B9678" s="1244" t="s">
        <v>14641</v>
      </c>
      <c r="C9678" s="1244" t="s">
        <v>14642</v>
      </c>
      <c r="D9678" s="1352">
        <v>2493.0500000000002</v>
      </c>
    </row>
    <row r="9679" spans="1:4" s="977" customFormat="1" ht="18" customHeight="1" x14ac:dyDescent="0.2">
      <c r="A9679" s="1351" t="s">
        <v>14655</v>
      </c>
      <c r="B9679" s="1244" t="s">
        <v>10854</v>
      </c>
      <c r="C9679" s="1244" t="s">
        <v>10854</v>
      </c>
      <c r="D9679" s="1352">
        <v>604.99</v>
      </c>
    </row>
    <row r="9680" spans="1:4" s="977" customFormat="1" ht="18" customHeight="1" x14ac:dyDescent="0.2">
      <c r="A9680" s="1351" t="s">
        <v>14656</v>
      </c>
      <c r="B9680" s="1244" t="s">
        <v>10854</v>
      </c>
      <c r="C9680" s="1244" t="s">
        <v>10854</v>
      </c>
      <c r="D9680" s="1352">
        <v>604.99</v>
      </c>
    </row>
    <row r="9681" spans="1:4" s="977" customFormat="1" ht="18" customHeight="1" x14ac:dyDescent="0.2">
      <c r="A9681" s="1351" t="s">
        <v>14657</v>
      </c>
      <c r="B9681" s="1244" t="s">
        <v>10854</v>
      </c>
      <c r="C9681" s="1244" t="s">
        <v>10854</v>
      </c>
      <c r="D9681" s="1352">
        <v>604.99</v>
      </c>
    </row>
    <row r="9682" spans="1:4" s="977" customFormat="1" ht="18" customHeight="1" x14ac:dyDescent="0.2">
      <c r="A9682" s="1351" t="s">
        <v>14658</v>
      </c>
      <c r="B9682" s="1244" t="s">
        <v>10854</v>
      </c>
      <c r="C9682" s="1244" t="s">
        <v>10854</v>
      </c>
      <c r="D9682" s="1352">
        <v>604.99</v>
      </c>
    </row>
    <row r="9683" spans="1:4" s="977" customFormat="1" ht="18" customHeight="1" x14ac:dyDescent="0.2">
      <c r="A9683" s="1351" t="s">
        <v>14659</v>
      </c>
      <c r="B9683" s="1244" t="s">
        <v>10854</v>
      </c>
      <c r="C9683" s="1244" t="s">
        <v>10854</v>
      </c>
      <c r="D9683" s="1352">
        <v>604.99</v>
      </c>
    </row>
    <row r="9684" spans="1:4" s="977" customFormat="1" ht="18" customHeight="1" x14ac:dyDescent="0.2">
      <c r="A9684" s="1351" t="s">
        <v>14660</v>
      </c>
      <c r="B9684" s="1244" t="s">
        <v>10854</v>
      </c>
      <c r="C9684" s="1244" t="s">
        <v>10854</v>
      </c>
      <c r="D9684" s="1352">
        <v>604.99</v>
      </c>
    </row>
    <row r="9685" spans="1:4" s="977" customFormat="1" ht="18" customHeight="1" x14ac:dyDescent="0.2">
      <c r="A9685" s="1351" t="s">
        <v>14661</v>
      </c>
      <c r="B9685" s="1244" t="s">
        <v>10854</v>
      </c>
      <c r="C9685" s="1244" t="s">
        <v>10854</v>
      </c>
      <c r="D9685" s="1352">
        <v>604.99</v>
      </c>
    </row>
    <row r="9686" spans="1:4" s="977" customFormat="1" ht="18" customHeight="1" x14ac:dyDescent="0.2">
      <c r="A9686" s="1351" t="s">
        <v>14662</v>
      </c>
      <c r="B9686" s="1244" t="s">
        <v>10854</v>
      </c>
      <c r="C9686" s="1244" t="s">
        <v>10854</v>
      </c>
      <c r="D9686" s="1352">
        <v>604.99</v>
      </c>
    </row>
    <row r="9687" spans="1:4" s="977" customFormat="1" ht="18" customHeight="1" x14ac:dyDescent="0.2">
      <c r="A9687" s="1351" t="s">
        <v>14663</v>
      </c>
      <c r="B9687" s="1244" t="s">
        <v>10854</v>
      </c>
      <c r="C9687" s="1244" t="s">
        <v>10854</v>
      </c>
      <c r="D9687" s="1352">
        <v>604.98</v>
      </c>
    </row>
    <row r="9688" spans="1:4" s="977" customFormat="1" ht="18" customHeight="1" x14ac:dyDescent="0.2">
      <c r="A9688" s="1351" t="s">
        <v>14664</v>
      </c>
      <c r="B9688" s="1244" t="s">
        <v>14665</v>
      </c>
      <c r="C9688" s="1244" t="s">
        <v>14666</v>
      </c>
      <c r="D9688" s="1352">
        <v>3473.66</v>
      </c>
    </row>
    <row r="9689" spans="1:4" s="977" customFormat="1" ht="18" customHeight="1" x14ac:dyDescent="0.2">
      <c r="A9689" s="1351" t="s">
        <v>14667</v>
      </c>
      <c r="B9689" s="1244" t="s">
        <v>6617</v>
      </c>
      <c r="C9689" s="1244" t="s">
        <v>6618</v>
      </c>
      <c r="D9689" s="1352">
        <v>1016.14</v>
      </c>
    </row>
    <row r="9690" spans="1:4" s="977" customFormat="1" ht="18" customHeight="1" x14ac:dyDescent="0.2">
      <c r="A9690" s="1351" t="s">
        <v>14668</v>
      </c>
      <c r="B9690" s="1244" t="s">
        <v>14669</v>
      </c>
      <c r="C9690" s="1244" t="s">
        <v>14670</v>
      </c>
      <c r="D9690" s="1352">
        <v>802.4</v>
      </c>
    </row>
    <row r="9691" spans="1:4" s="977" customFormat="1" ht="18" customHeight="1" x14ac:dyDescent="0.2">
      <c r="A9691" s="1351" t="s">
        <v>14671</v>
      </c>
      <c r="B9691" s="1244" t="s">
        <v>14672</v>
      </c>
      <c r="C9691" s="1244" t="s">
        <v>14673</v>
      </c>
      <c r="D9691" s="1352">
        <v>1</v>
      </c>
    </row>
    <row r="9692" spans="1:4" s="977" customFormat="1" ht="18" customHeight="1" x14ac:dyDescent="0.2">
      <c r="A9692" s="1351" t="s">
        <v>14674</v>
      </c>
      <c r="B9692" s="1244" t="s">
        <v>14675</v>
      </c>
      <c r="C9692" s="1244" t="s">
        <v>14676</v>
      </c>
      <c r="D9692" s="1352">
        <v>376.65</v>
      </c>
    </row>
    <row r="9693" spans="1:4" s="977" customFormat="1" ht="18" customHeight="1" x14ac:dyDescent="0.2">
      <c r="A9693" s="1351" t="s">
        <v>14677</v>
      </c>
      <c r="B9693" s="1244" t="s">
        <v>14678</v>
      </c>
      <c r="C9693" s="1244" t="s">
        <v>14678</v>
      </c>
      <c r="D9693" s="1352">
        <v>376.65</v>
      </c>
    </row>
    <row r="9694" spans="1:4" s="977" customFormat="1" ht="18" customHeight="1" x14ac:dyDescent="0.2">
      <c r="A9694" s="1351" t="s">
        <v>14679</v>
      </c>
      <c r="B9694" s="1244" t="s">
        <v>14678</v>
      </c>
      <c r="C9694" s="1244" t="s">
        <v>14678</v>
      </c>
      <c r="D9694" s="1352">
        <v>376.65</v>
      </c>
    </row>
    <row r="9695" spans="1:4" s="977" customFormat="1" ht="18" customHeight="1" x14ac:dyDescent="0.2">
      <c r="A9695" s="1351" t="s">
        <v>14680</v>
      </c>
      <c r="B9695" s="1244" t="s">
        <v>14678</v>
      </c>
      <c r="C9695" s="1244" t="s">
        <v>14678</v>
      </c>
      <c r="D9695" s="1352">
        <v>376.65</v>
      </c>
    </row>
    <row r="9696" spans="1:4" s="977" customFormat="1" ht="18" customHeight="1" x14ac:dyDescent="0.2">
      <c r="A9696" s="1351" t="s">
        <v>14681</v>
      </c>
      <c r="B9696" s="1244" t="s">
        <v>14682</v>
      </c>
      <c r="C9696" s="1244" t="s">
        <v>14682</v>
      </c>
      <c r="D9696" s="1352">
        <v>1872.97</v>
      </c>
    </row>
    <row r="9697" spans="1:4" s="977" customFormat="1" ht="18" customHeight="1" x14ac:dyDescent="0.2">
      <c r="A9697" s="1351" t="s">
        <v>14683</v>
      </c>
      <c r="B9697" s="1244" t="s">
        <v>14678</v>
      </c>
      <c r="C9697" s="1244" t="s">
        <v>14678</v>
      </c>
      <c r="D9697" s="1352">
        <v>376.65</v>
      </c>
    </row>
    <row r="9698" spans="1:4" s="977" customFormat="1" ht="18" customHeight="1" x14ac:dyDescent="0.2">
      <c r="A9698" s="1351" t="s">
        <v>14684</v>
      </c>
      <c r="B9698" s="1244" t="s">
        <v>14685</v>
      </c>
      <c r="C9698" s="1244" t="s">
        <v>14686</v>
      </c>
      <c r="D9698" s="1352">
        <v>2985.47</v>
      </c>
    </row>
    <row r="9699" spans="1:4" s="977" customFormat="1" ht="18" customHeight="1" x14ac:dyDescent="0.2">
      <c r="A9699" s="1351" t="s">
        <v>14687</v>
      </c>
      <c r="B9699" s="1244" t="s">
        <v>3552</v>
      </c>
      <c r="C9699" s="1244" t="s">
        <v>3553</v>
      </c>
      <c r="D9699" s="1352">
        <v>764.75</v>
      </c>
    </row>
    <row r="9700" spans="1:4" s="977" customFormat="1" ht="18" customHeight="1" x14ac:dyDescent="0.2">
      <c r="A9700" s="1351" t="s">
        <v>14688</v>
      </c>
      <c r="B9700" s="1244" t="s">
        <v>1683</v>
      </c>
      <c r="C9700" s="1244" t="s">
        <v>1411</v>
      </c>
      <c r="D9700" s="1352">
        <v>816</v>
      </c>
    </row>
    <row r="9701" spans="1:4" s="977" customFormat="1" ht="18" customHeight="1" x14ac:dyDescent="0.2">
      <c r="A9701" s="1351" t="s">
        <v>14689</v>
      </c>
      <c r="B9701" s="1244" t="s">
        <v>3552</v>
      </c>
      <c r="C9701" s="1244" t="s">
        <v>3553</v>
      </c>
      <c r="D9701" s="1352">
        <v>764.75</v>
      </c>
    </row>
    <row r="9702" spans="1:4" s="977" customFormat="1" ht="18" customHeight="1" x14ac:dyDescent="0.2">
      <c r="A9702" s="1351" t="s">
        <v>14690</v>
      </c>
      <c r="B9702" s="1244" t="s">
        <v>3552</v>
      </c>
      <c r="C9702" s="1244" t="s">
        <v>3553</v>
      </c>
      <c r="D9702" s="1352">
        <v>764.75</v>
      </c>
    </row>
    <row r="9703" spans="1:4" s="977" customFormat="1" ht="18" customHeight="1" x14ac:dyDescent="0.2">
      <c r="A9703" s="1351" t="s">
        <v>14691</v>
      </c>
      <c r="B9703" s="1244" t="s">
        <v>4485</v>
      </c>
      <c r="C9703" s="1244" t="s">
        <v>4486</v>
      </c>
      <c r="D9703" s="1352">
        <v>869.4</v>
      </c>
    </row>
    <row r="9704" spans="1:4" s="977" customFormat="1" ht="18" customHeight="1" x14ac:dyDescent="0.2">
      <c r="A9704" s="1351" t="s">
        <v>14692</v>
      </c>
      <c r="B9704" s="1244" t="s">
        <v>4485</v>
      </c>
      <c r="C9704" s="1244" t="s">
        <v>4486</v>
      </c>
      <c r="D9704" s="1352">
        <v>869.4</v>
      </c>
    </row>
    <row r="9705" spans="1:4" s="977" customFormat="1" ht="18" customHeight="1" x14ac:dyDescent="0.2">
      <c r="A9705" s="1351" t="s">
        <v>14693</v>
      </c>
      <c r="B9705" s="1244" t="s">
        <v>4485</v>
      </c>
      <c r="C9705" s="1244" t="s">
        <v>4486</v>
      </c>
      <c r="D9705" s="1352">
        <v>869.4</v>
      </c>
    </row>
    <row r="9706" spans="1:4" s="977" customFormat="1" ht="18" customHeight="1" x14ac:dyDescent="0.2">
      <c r="A9706" s="1351" t="s">
        <v>14694</v>
      </c>
      <c r="B9706" s="1244" t="s">
        <v>4485</v>
      </c>
      <c r="C9706" s="1244" t="s">
        <v>4486</v>
      </c>
      <c r="D9706" s="1352">
        <v>869.4</v>
      </c>
    </row>
    <row r="9707" spans="1:4" s="977" customFormat="1" ht="18" customHeight="1" x14ac:dyDescent="0.2">
      <c r="A9707" s="1351" t="s">
        <v>14695</v>
      </c>
      <c r="B9707" s="1244" t="s">
        <v>4485</v>
      </c>
      <c r="C9707" s="1244" t="s">
        <v>4486</v>
      </c>
      <c r="D9707" s="1352">
        <v>869.4</v>
      </c>
    </row>
    <row r="9708" spans="1:4" s="977" customFormat="1" ht="18" customHeight="1" x14ac:dyDescent="0.2">
      <c r="A9708" s="1351" t="s">
        <v>14696</v>
      </c>
      <c r="B9708" s="1244" t="s">
        <v>4485</v>
      </c>
      <c r="C9708" s="1244" t="s">
        <v>4486</v>
      </c>
      <c r="D9708" s="1352">
        <v>869.4</v>
      </c>
    </row>
    <row r="9709" spans="1:4" s="977" customFormat="1" ht="18" customHeight="1" x14ac:dyDescent="0.2">
      <c r="A9709" s="1351" t="s">
        <v>14697</v>
      </c>
      <c r="B9709" s="1244" t="s">
        <v>2873</v>
      </c>
      <c r="C9709" s="1244" t="s">
        <v>2874</v>
      </c>
      <c r="D9709" s="1352">
        <v>1840</v>
      </c>
    </row>
    <row r="9710" spans="1:4" s="977" customFormat="1" ht="18" customHeight="1" x14ac:dyDescent="0.2">
      <c r="A9710" s="1351" t="s">
        <v>14698</v>
      </c>
      <c r="B9710" s="1244" t="s">
        <v>4485</v>
      </c>
      <c r="C9710" s="1244" t="s">
        <v>4486</v>
      </c>
      <c r="D9710" s="1352">
        <v>869.4</v>
      </c>
    </row>
    <row r="9711" spans="1:4" s="977" customFormat="1" ht="18" customHeight="1" x14ac:dyDescent="0.2">
      <c r="A9711" s="1351" t="s">
        <v>14699</v>
      </c>
      <c r="B9711" s="1244" t="s">
        <v>4485</v>
      </c>
      <c r="C9711" s="1244" t="s">
        <v>4486</v>
      </c>
      <c r="D9711" s="1352">
        <v>869.4</v>
      </c>
    </row>
    <row r="9712" spans="1:4" s="977" customFormat="1" ht="18" customHeight="1" x14ac:dyDescent="0.2">
      <c r="A9712" s="1351" t="s">
        <v>14700</v>
      </c>
      <c r="B9712" s="1244" t="s">
        <v>4485</v>
      </c>
      <c r="C9712" s="1244" t="s">
        <v>4486</v>
      </c>
      <c r="D9712" s="1352">
        <v>869.4</v>
      </c>
    </row>
    <row r="9713" spans="1:4" s="977" customFormat="1" ht="18" customHeight="1" x14ac:dyDescent="0.2">
      <c r="A9713" s="1351" t="s">
        <v>14701</v>
      </c>
      <c r="B9713" s="1244" t="s">
        <v>4485</v>
      </c>
      <c r="C9713" s="1244" t="s">
        <v>4486</v>
      </c>
      <c r="D9713" s="1352">
        <v>869.4</v>
      </c>
    </row>
    <row r="9714" spans="1:4" s="977" customFormat="1" ht="18" customHeight="1" x14ac:dyDescent="0.2">
      <c r="A9714" s="1351" t="s">
        <v>14702</v>
      </c>
      <c r="B9714" s="1244" t="s">
        <v>14033</v>
      </c>
      <c r="C9714" s="1244" t="s">
        <v>14034</v>
      </c>
      <c r="D9714" s="1352">
        <v>1</v>
      </c>
    </row>
    <row r="9715" spans="1:4" s="977" customFormat="1" ht="18" customHeight="1" x14ac:dyDescent="0.2">
      <c r="A9715" s="1351" t="s">
        <v>14703</v>
      </c>
      <c r="B9715" s="1244" t="s">
        <v>2574</v>
      </c>
      <c r="C9715" s="1244" t="s">
        <v>2575</v>
      </c>
      <c r="D9715" s="1352">
        <v>678.5</v>
      </c>
    </row>
    <row r="9716" spans="1:4" s="977" customFormat="1" ht="18" customHeight="1" x14ac:dyDescent="0.2">
      <c r="A9716" s="1351" t="s">
        <v>14704</v>
      </c>
      <c r="B9716" s="1244" t="s">
        <v>14033</v>
      </c>
      <c r="C9716" s="1244" t="s">
        <v>14034</v>
      </c>
      <c r="D9716" s="1352">
        <v>1</v>
      </c>
    </row>
    <row r="9717" spans="1:4" s="977" customFormat="1" ht="18" customHeight="1" x14ac:dyDescent="0.2">
      <c r="A9717" s="1351" t="s">
        <v>14705</v>
      </c>
      <c r="B9717" s="1244" t="s">
        <v>14033</v>
      </c>
      <c r="C9717" s="1244" t="s">
        <v>14034</v>
      </c>
      <c r="D9717" s="1352">
        <v>1</v>
      </c>
    </row>
    <row r="9718" spans="1:4" s="977" customFormat="1" ht="18" customHeight="1" x14ac:dyDescent="0.2">
      <c r="A9718" s="1351" t="s">
        <v>14706</v>
      </c>
      <c r="B9718" s="1244" t="s">
        <v>1397</v>
      </c>
      <c r="C9718" s="1244" t="s">
        <v>1398</v>
      </c>
      <c r="D9718" s="1352">
        <v>2357.5</v>
      </c>
    </row>
    <row r="9719" spans="1:4" s="977" customFormat="1" ht="18" customHeight="1" x14ac:dyDescent="0.2">
      <c r="A9719" s="1351" t="s">
        <v>14707</v>
      </c>
      <c r="B9719" s="1244" t="s">
        <v>1410</v>
      </c>
      <c r="C9719" s="1244" t="s">
        <v>1411</v>
      </c>
      <c r="D9719" s="1352">
        <v>4411.51</v>
      </c>
    </row>
    <row r="9720" spans="1:4" s="977" customFormat="1" ht="18" customHeight="1" x14ac:dyDescent="0.2">
      <c r="A9720" s="1351" t="s">
        <v>14708</v>
      </c>
      <c r="B9720" s="1244" t="s">
        <v>4485</v>
      </c>
      <c r="C9720" s="1244" t="s">
        <v>4486</v>
      </c>
      <c r="D9720" s="1352">
        <v>869.4</v>
      </c>
    </row>
    <row r="9721" spans="1:4" s="977" customFormat="1" ht="18" customHeight="1" x14ac:dyDescent="0.2">
      <c r="A9721" s="1351" t="s">
        <v>14709</v>
      </c>
      <c r="B9721" s="1244" t="s">
        <v>1285</v>
      </c>
      <c r="C9721" s="1244" t="s">
        <v>1286</v>
      </c>
      <c r="D9721" s="1352">
        <v>1221.3800000000001</v>
      </c>
    </row>
    <row r="9722" spans="1:4" s="977" customFormat="1" ht="18" customHeight="1" x14ac:dyDescent="0.2">
      <c r="A9722" s="1351" t="s">
        <v>14710</v>
      </c>
      <c r="B9722" s="1244" t="s">
        <v>1397</v>
      </c>
      <c r="C9722" s="1244" t="s">
        <v>1398</v>
      </c>
      <c r="D9722" s="1352">
        <v>2357.5</v>
      </c>
    </row>
    <row r="9723" spans="1:4" s="977" customFormat="1" ht="18" customHeight="1" x14ac:dyDescent="0.2">
      <c r="A9723" s="1351" t="s">
        <v>14711</v>
      </c>
      <c r="B9723" s="1244" t="s">
        <v>2710</v>
      </c>
      <c r="C9723" s="1244" t="s">
        <v>2711</v>
      </c>
      <c r="D9723" s="1352">
        <v>3820.3</v>
      </c>
    </row>
    <row r="9724" spans="1:4" s="977" customFormat="1" ht="18" customHeight="1" x14ac:dyDescent="0.2">
      <c r="A9724" s="1351" t="s">
        <v>14712</v>
      </c>
      <c r="B9724" s="1244" t="s">
        <v>14033</v>
      </c>
      <c r="C9724" s="1244" t="s">
        <v>14034</v>
      </c>
      <c r="D9724" s="1352">
        <v>1</v>
      </c>
    </row>
    <row r="9725" spans="1:4" s="977" customFormat="1" ht="18" customHeight="1" x14ac:dyDescent="0.2">
      <c r="A9725" s="1351" t="s">
        <v>14713</v>
      </c>
      <c r="B9725" s="1244" t="s">
        <v>2511</v>
      </c>
      <c r="C9725" s="1244" t="s">
        <v>1704</v>
      </c>
      <c r="D9725" s="1352">
        <v>1</v>
      </c>
    </row>
    <row r="9726" spans="1:4" s="977" customFormat="1" ht="18" customHeight="1" x14ac:dyDescent="0.2">
      <c r="A9726" s="1351" t="s">
        <v>14714</v>
      </c>
      <c r="B9726" s="1244" t="s">
        <v>2511</v>
      </c>
      <c r="C9726" s="1244" t="s">
        <v>1704</v>
      </c>
      <c r="D9726" s="1352">
        <v>1</v>
      </c>
    </row>
    <row r="9727" spans="1:4" s="977" customFormat="1" ht="18" customHeight="1" x14ac:dyDescent="0.2">
      <c r="A9727" s="1351" t="s">
        <v>14715</v>
      </c>
      <c r="B9727" s="1244" t="s">
        <v>2511</v>
      </c>
      <c r="C9727" s="1244" t="s">
        <v>1704</v>
      </c>
      <c r="D9727" s="1352">
        <v>1</v>
      </c>
    </row>
    <row r="9728" spans="1:4" s="977" customFormat="1" ht="18" customHeight="1" x14ac:dyDescent="0.2">
      <c r="A9728" s="1351" t="s">
        <v>14716</v>
      </c>
      <c r="B9728" s="1244" t="s">
        <v>2511</v>
      </c>
      <c r="C9728" s="1244" t="s">
        <v>1704</v>
      </c>
      <c r="D9728" s="1352">
        <v>1</v>
      </c>
    </row>
    <row r="9729" spans="1:4" s="977" customFormat="1" ht="18" customHeight="1" x14ac:dyDescent="0.2">
      <c r="A9729" s="1351" t="s">
        <v>14717</v>
      </c>
      <c r="B9729" s="1244" t="s">
        <v>14718</v>
      </c>
      <c r="C9729" s="1244" t="s">
        <v>14718</v>
      </c>
      <c r="D9729" s="1352">
        <v>57739.199999999997</v>
      </c>
    </row>
    <row r="9730" spans="1:4" s="977" customFormat="1" ht="18" customHeight="1" x14ac:dyDescent="0.2">
      <c r="A9730" s="1351" t="s">
        <v>14719</v>
      </c>
      <c r="B9730" s="1244" t="s">
        <v>14718</v>
      </c>
      <c r="C9730" s="1244" t="s">
        <v>14718</v>
      </c>
      <c r="D9730" s="1352">
        <v>57739.199999999997</v>
      </c>
    </row>
    <row r="9731" spans="1:4" s="977" customFormat="1" ht="18" customHeight="1" x14ac:dyDescent="0.2">
      <c r="A9731" s="1351" t="s">
        <v>14720</v>
      </c>
      <c r="B9731" s="1244" t="s">
        <v>14721</v>
      </c>
      <c r="C9731" s="1244" t="s">
        <v>14721</v>
      </c>
      <c r="D9731" s="1352">
        <v>118539.08</v>
      </c>
    </row>
    <row r="9732" spans="1:4" s="977" customFormat="1" ht="18" customHeight="1" x14ac:dyDescent="0.2">
      <c r="A9732" s="1351" t="s">
        <v>14722</v>
      </c>
      <c r="B9732" s="1244" t="s">
        <v>14723</v>
      </c>
      <c r="C9732" s="1244" t="s">
        <v>14724</v>
      </c>
      <c r="D9732" s="1352">
        <v>27600</v>
      </c>
    </row>
    <row r="9733" spans="1:4" s="977" customFormat="1" ht="18" customHeight="1" x14ac:dyDescent="0.2">
      <c r="A9733" s="1351" t="s">
        <v>14725</v>
      </c>
      <c r="B9733" s="1244" t="s">
        <v>14726</v>
      </c>
      <c r="C9733" s="1244" t="s">
        <v>14726</v>
      </c>
      <c r="D9733" s="1352">
        <v>18093.84</v>
      </c>
    </row>
    <row r="9734" spans="1:4" s="977" customFormat="1" ht="18" customHeight="1" x14ac:dyDescent="0.2">
      <c r="A9734" s="1351" t="s">
        <v>14727</v>
      </c>
      <c r="B9734" s="1244" t="s">
        <v>2439</v>
      </c>
      <c r="C9734" s="1244" t="s">
        <v>2440</v>
      </c>
      <c r="D9734" s="1352">
        <v>1150</v>
      </c>
    </row>
    <row r="9735" spans="1:4" s="977" customFormat="1" ht="18" customHeight="1" x14ac:dyDescent="0.2">
      <c r="A9735" s="1351" t="s">
        <v>14728</v>
      </c>
      <c r="B9735" s="1244" t="s">
        <v>14729</v>
      </c>
      <c r="C9735" s="1244" t="s">
        <v>14730</v>
      </c>
      <c r="D9735" s="1352">
        <v>1542.76</v>
      </c>
    </row>
    <row r="9736" spans="1:4" s="977" customFormat="1" ht="18" customHeight="1" x14ac:dyDescent="0.2">
      <c r="A9736" s="1351" t="s">
        <v>14731</v>
      </c>
      <c r="B9736" s="1244" t="s">
        <v>14732</v>
      </c>
      <c r="C9736" s="1244" t="s">
        <v>14733</v>
      </c>
      <c r="D9736" s="1352">
        <v>1542.76</v>
      </c>
    </row>
    <row r="9737" spans="1:4" s="977" customFormat="1" ht="18" customHeight="1" x14ac:dyDescent="0.2">
      <c r="A9737" s="1351" t="s">
        <v>14734</v>
      </c>
      <c r="B9737" s="1244" t="s">
        <v>14735</v>
      </c>
      <c r="C9737" s="1244" t="s">
        <v>14736</v>
      </c>
      <c r="D9737" s="1352">
        <v>1542.76</v>
      </c>
    </row>
    <row r="9738" spans="1:4" s="977" customFormat="1" ht="18" customHeight="1" x14ac:dyDescent="0.2">
      <c r="A9738" s="1351" t="s">
        <v>14737</v>
      </c>
      <c r="B9738" s="1244" t="s">
        <v>13189</v>
      </c>
      <c r="C9738" s="1244" t="s">
        <v>1411</v>
      </c>
      <c r="D9738" s="1352">
        <v>775.15</v>
      </c>
    </row>
    <row r="9739" spans="1:4" s="977" customFormat="1" ht="18" customHeight="1" x14ac:dyDescent="0.2">
      <c r="A9739" s="1351" t="s">
        <v>14738</v>
      </c>
      <c r="B9739" s="1244" t="s">
        <v>1285</v>
      </c>
      <c r="C9739" s="1244" t="s">
        <v>1286</v>
      </c>
      <c r="D9739" s="1352">
        <v>609.65</v>
      </c>
    </row>
    <row r="9740" spans="1:4" s="977" customFormat="1" ht="18" customHeight="1" x14ac:dyDescent="0.2">
      <c r="A9740" s="1351" t="s">
        <v>14739</v>
      </c>
      <c r="B9740" s="1244" t="s">
        <v>2873</v>
      </c>
      <c r="C9740" s="1244" t="s">
        <v>2874</v>
      </c>
      <c r="D9740" s="1352">
        <v>2216.9699999999998</v>
      </c>
    </row>
    <row r="9741" spans="1:4" s="977" customFormat="1" ht="18" customHeight="1" x14ac:dyDescent="0.2">
      <c r="A9741" s="1351" t="s">
        <v>14740</v>
      </c>
      <c r="B9741" s="1244" t="s">
        <v>14741</v>
      </c>
      <c r="C9741" s="1244" t="s">
        <v>14741</v>
      </c>
      <c r="D9741" s="1352">
        <v>11474.88</v>
      </c>
    </row>
    <row r="9742" spans="1:4" s="977" customFormat="1" ht="18" customHeight="1" x14ac:dyDescent="0.2">
      <c r="A9742" s="1351" t="s">
        <v>14742</v>
      </c>
      <c r="B9742" s="1244" t="s">
        <v>2574</v>
      </c>
      <c r="C9742" s="1244" t="s">
        <v>2575</v>
      </c>
      <c r="D9742" s="1352">
        <v>678.5</v>
      </c>
    </row>
    <row r="9743" spans="1:4" s="977" customFormat="1" ht="18" customHeight="1" x14ac:dyDescent="0.2">
      <c r="A9743" s="1351" t="s">
        <v>14743</v>
      </c>
      <c r="B9743" s="1244" t="s">
        <v>14744</v>
      </c>
      <c r="C9743" s="1244" t="s">
        <v>14745</v>
      </c>
      <c r="D9743" s="1352">
        <v>117397.68</v>
      </c>
    </row>
    <row r="9744" spans="1:4" s="977" customFormat="1" ht="18" customHeight="1" x14ac:dyDescent="0.2">
      <c r="A9744" s="1351" t="s">
        <v>14746</v>
      </c>
      <c r="B9744" s="1244" t="s">
        <v>1683</v>
      </c>
      <c r="C9744" s="1244" t="s">
        <v>1411</v>
      </c>
      <c r="D9744" s="1352">
        <v>680</v>
      </c>
    </row>
    <row r="9745" spans="1:4" s="977" customFormat="1" ht="18" customHeight="1" x14ac:dyDescent="0.2">
      <c r="A9745" s="1351" t="s">
        <v>14747</v>
      </c>
      <c r="B9745" s="1244" t="s">
        <v>14748</v>
      </c>
      <c r="C9745" s="1244" t="s">
        <v>14749</v>
      </c>
      <c r="D9745" s="1352">
        <v>2304.6</v>
      </c>
    </row>
    <row r="9746" spans="1:4" s="977" customFormat="1" ht="18" customHeight="1" x14ac:dyDescent="0.2">
      <c r="A9746" s="1351" t="s">
        <v>14750</v>
      </c>
      <c r="B9746" s="1244" t="s">
        <v>2544</v>
      </c>
      <c r="C9746" s="1244" t="s">
        <v>2545</v>
      </c>
      <c r="D9746" s="1352">
        <v>66199.429999999993</v>
      </c>
    </row>
    <row r="9747" spans="1:4" s="977" customFormat="1" ht="18" customHeight="1" x14ac:dyDescent="0.2">
      <c r="A9747" s="1351" t="s">
        <v>14751</v>
      </c>
      <c r="B9747" s="1244" t="s">
        <v>13309</v>
      </c>
      <c r="C9747" s="1244" t="s">
        <v>13310</v>
      </c>
      <c r="D9747" s="1352">
        <v>1158.1500000000001</v>
      </c>
    </row>
    <row r="9748" spans="1:4" s="977" customFormat="1" ht="18" customHeight="1" x14ac:dyDescent="0.2">
      <c r="A9748" s="1351" t="s">
        <v>14752</v>
      </c>
      <c r="B9748" s="1244" t="s">
        <v>13309</v>
      </c>
      <c r="C9748" s="1244" t="s">
        <v>13310</v>
      </c>
      <c r="D9748" s="1352">
        <v>1158.17</v>
      </c>
    </row>
    <row r="9749" spans="1:4" s="977" customFormat="1" ht="18" customHeight="1" x14ac:dyDescent="0.2">
      <c r="A9749" s="1351" t="s">
        <v>14753</v>
      </c>
      <c r="B9749" s="1244" t="s">
        <v>14754</v>
      </c>
      <c r="C9749" s="1244" t="s">
        <v>14754</v>
      </c>
      <c r="D9749" s="1352">
        <v>8826.82</v>
      </c>
    </row>
    <row r="9750" spans="1:4" s="977" customFormat="1" ht="18" customHeight="1" x14ac:dyDescent="0.2">
      <c r="A9750" s="1351" t="s">
        <v>14755</v>
      </c>
      <c r="B9750" s="1244" t="s">
        <v>6534</v>
      </c>
      <c r="C9750" s="1244" t="s">
        <v>6535</v>
      </c>
      <c r="D9750" s="1352">
        <v>1384.19</v>
      </c>
    </row>
    <row r="9751" spans="1:4" s="977" customFormat="1" ht="18" customHeight="1" x14ac:dyDescent="0.2">
      <c r="A9751" s="1351" t="s">
        <v>14756</v>
      </c>
      <c r="B9751" s="1244" t="s">
        <v>14757</v>
      </c>
      <c r="C9751" s="1244" t="s">
        <v>14757</v>
      </c>
      <c r="D9751" s="1352">
        <v>58997.81</v>
      </c>
    </row>
    <row r="9752" spans="1:4" s="977" customFormat="1" ht="18" customHeight="1" x14ac:dyDescent="0.2">
      <c r="A9752" s="1351" t="s">
        <v>14758</v>
      </c>
      <c r="B9752" s="1244" t="s">
        <v>14759</v>
      </c>
      <c r="C9752" s="1244" t="s">
        <v>14759</v>
      </c>
      <c r="D9752" s="1352">
        <v>72108</v>
      </c>
    </row>
    <row r="9753" spans="1:4" s="977" customFormat="1" ht="18" customHeight="1" x14ac:dyDescent="0.2">
      <c r="A9753" s="1351" t="s">
        <v>14760</v>
      </c>
      <c r="B9753" s="1244" t="s">
        <v>14761</v>
      </c>
      <c r="C9753" s="1244" t="s">
        <v>14762</v>
      </c>
      <c r="D9753" s="1352">
        <v>12653.11</v>
      </c>
    </row>
    <row r="9754" spans="1:4" s="977" customFormat="1" ht="18" customHeight="1" x14ac:dyDescent="0.2">
      <c r="A9754" s="1351" t="s">
        <v>14763</v>
      </c>
      <c r="B9754" s="1244" t="s">
        <v>14764</v>
      </c>
      <c r="C9754" s="1244" t="s">
        <v>14765</v>
      </c>
      <c r="D9754" s="1352">
        <v>131156.24</v>
      </c>
    </row>
    <row r="9755" spans="1:4" s="977" customFormat="1" ht="18" customHeight="1" x14ac:dyDescent="0.2">
      <c r="A9755" s="1351" t="s">
        <v>14766</v>
      </c>
      <c r="B9755" s="1244" t="s">
        <v>14767</v>
      </c>
      <c r="C9755" s="1244" t="s">
        <v>14767</v>
      </c>
      <c r="D9755" s="1352">
        <v>1</v>
      </c>
    </row>
    <row r="9756" spans="1:4" s="977" customFormat="1" ht="18" customHeight="1" x14ac:dyDescent="0.2">
      <c r="A9756" s="1351" t="s">
        <v>14768</v>
      </c>
      <c r="B9756" s="1244" t="s">
        <v>14769</v>
      </c>
      <c r="C9756" s="1244" t="s">
        <v>14769</v>
      </c>
      <c r="D9756" s="1352">
        <v>12586.5</v>
      </c>
    </row>
    <row r="9757" spans="1:4" s="977" customFormat="1" ht="18" customHeight="1" x14ac:dyDescent="0.2">
      <c r="A9757" s="1351" t="s">
        <v>14770</v>
      </c>
      <c r="B9757" s="1244" t="s">
        <v>6776</v>
      </c>
      <c r="C9757" s="1244" t="s">
        <v>6777</v>
      </c>
      <c r="D9757" s="1352">
        <v>20638.59</v>
      </c>
    </row>
    <row r="9758" spans="1:4" s="977" customFormat="1" ht="18" customHeight="1" x14ac:dyDescent="0.2">
      <c r="A9758" s="1351" t="s">
        <v>14771</v>
      </c>
      <c r="B9758" s="1244" t="s">
        <v>2538</v>
      </c>
      <c r="C9758" s="1244" t="s">
        <v>2539</v>
      </c>
      <c r="D9758" s="1352">
        <v>4104.58</v>
      </c>
    </row>
    <row r="9759" spans="1:4" s="977" customFormat="1" ht="18" customHeight="1" x14ac:dyDescent="0.2">
      <c r="A9759" s="1351" t="s">
        <v>14772</v>
      </c>
      <c r="B9759" s="1244" t="s">
        <v>2502</v>
      </c>
      <c r="C9759" s="1244" t="s">
        <v>2503</v>
      </c>
      <c r="D9759" s="1352">
        <v>1</v>
      </c>
    </row>
    <row r="9760" spans="1:4" s="977" customFormat="1" ht="18" customHeight="1" x14ac:dyDescent="0.2">
      <c r="A9760" s="1351" t="s">
        <v>14773</v>
      </c>
      <c r="B9760" s="1244" t="s">
        <v>14774</v>
      </c>
      <c r="C9760" s="1244" t="s">
        <v>6727</v>
      </c>
      <c r="D9760" s="1352">
        <v>28553.58</v>
      </c>
    </row>
    <row r="9761" spans="1:4" s="977" customFormat="1" ht="18" customHeight="1" x14ac:dyDescent="0.2">
      <c r="A9761" s="1351" t="s">
        <v>14775</v>
      </c>
      <c r="B9761" s="1244" t="s">
        <v>3501</v>
      </c>
      <c r="C9761" s="1244" t="s">
        <v>3502</v>
      </c>
      <c r="D9761" s="1352">
        <v>1150</v>
      </c>
    </row>
    <row r="9762" spans="1:4" s="977" customFormat="1" ht="18" customHeight="1" x14ac:dyDescent="0.2">
      <c r="A9762" s="1351" t="s">
        <v>14776</v>
      </c>
      <c r="B9762" s="1244" t="s">
        <v>14018</v>
      </c>
      <c r="C9762" s="1244" t="s">
        <v>14019</v>
      </c>
      <c r="D9762" s="1352">
        <v>5497.5</v>
      </c>
    </row>
    <row r="9763" spans="1:4" s="977" customFormat="1" ht="18" customHeight="1" x14ac:dyDescent="0.2">
      <c r="A9763" s="1351" t="s">
        <v>14777</v>
      </c>
      <c r="B9763" s="1244" t="s">
        <v>2590</v>
      </c>
      <c r="C9763" s="1244" t="s">
        <v>2591</v>
      </c>
      <c r="D9763" s="1352">
        <v>554.84</v>
      </c>
    </row>
    <row r="9764" spans="1:4" s="977" customFormat="1" ht="18" customHeight="1" x14ac:dyDescent="0.2">
      <c r="A9764" s="1351" t="s">
        <v>14778</v>
      </c>
      <c r="B9764" s="1244" t="s">
        <v>11925</v>
      </c>
      <c r="C9764" s="1244" t="s">
        <v>11926</v>
      </c>
      <c r="D9764" s="1352">
        <v>4863.5</v>
      </c>
    </row>
    <row r="9765" spans="1:4" s="977" customFormat="1" ht="18" customHeight="1" x14ac:dyDescent="0.2">
      <c r="A9765" s="1351" t="s">
        <v>14779</v>
      </c>
      <c r="B9765" s="1244" t="s">
        <v>1356</v>
      </c>
      <c r="C9765" s="1244" t="s">
        <v>1357</v>
      </c>
      <c r="D9765" s="1352">
        <v>1</v>
      </c>
    </row>
    <row r="9766" spans="1:4" s="977" customFormat="1" ht="18" customHeight="1" x14ac:dyDescent="0.2">
      <c r="A9766" s="1351" t="s">
        <v>14780</v>
      </c>
      <c r="B9766" s="1244" t="s">
        <v>1683</v>
      </c>
      <c r="C9766" s="1244" t="s">
        <v>1411</v>
      </c>
      <c r="D9766" s="1352">
        <v>1092.5</v>
      </c>
    </row>
    <row r="9767" spans="1:4" s="977" customFormat="1" ht="18" customHeight="1" x14ac:dyDescent="0.2">
      <c r="A9767" s="1351" t="s">
        <v>14781</v>
      </c>
      <c r="B9767" s="1244" t="s">
        <v>3501</v>
      </c>
      <c r="C9767" s="1244" t="s">
        <v>3502</v>
      </c>
      <c r="D9767" s="1352">
        <v>530.20000000000005</v>
      </c>
    </row>
    <row r="9768" spans="1:4" s="977" customFormat="1" ht="18" customHeight="1" x14ac:dyDescent="0.2">
      <c r="A9768" s="1351" t="s">
        <v>14782</v>
      </c>
      <c r="B9768" s="1244" t="s">
        <v>3508</v>
      </c>
      <c r="C9768" s="1244" t="s">
        <v>3509</v>
      </c>
      <c r="D9768" s="1352">
        <v>1045.45</v>
      </c>
    </row>
    <row r="9769" spans="1:4" s="977" customFormat="1" ht="18" customHeight="1" x14ac:dyDescent="0.2">
      <c r="A9769" s="1351" t="s">
        <v>14783</v>
      </c>
      <c r="B9769" s="1244" t="s">
        <v>1683</v>
      </c>
      <c r="C9769" s="1244" t="s">
        <v>1411</v>
      </c>
      <c r="D9769" s="1352">
        <v>1092.5</v>
      </c>
    </row>
    <row r="9770" spans="1:4" s="977" customFormat="1" ht="18" customHeight="1" x14ac:dyDescent="0.2">
      <c r="A9770" s="1351" t="s">
        <v>14784</v>
      </c>
      <c r="B9770" s="1244" t="s">
        <v>3501</v>
      </c>
      <c r="C9770" s="1244" t="s">
        <v>3502</v>
      </c>
      <c r="D9770" s="1352">
        <v>530.20000000000005</v>
      </c>
    </row>
    <row r="9771" spans="1:4" s="977" customFormat="1" ht="18" customHeight="1" x14ac:dyDescent="0.2">
      <c r="A9771" s="1351" t="s">
        <v>14785</v>
      </c>
      <c r="B9771" s="1244" t="s">
        <v>3508</v>
      </c>
      <c r="C9771" s="1244" t="s">
        <v>3509</v>
      </c>
      <c r="D9771" s="1352">
        <v>1045.3499999999999</v>
      </c>
    </row>
    <row r="9772" spans="1:4" s="977" customFormat="1" ht="18" customHeight="1" x14ac:dyDescent="0.2">
      <c r="A9772" s="1351" t="s">
        <v>14786</v>
      </c>
      <c r="B9772" s="1244" t="s">
        <v>14787</v>
      </c>
      <c r="C9772" s="1244" t="s">
        <v>1411</v>
      </c>
      <c r="D9772" s="1352">
        <v>680</v>
      </c>
    </row>
    <row r="9773" spans="1:4" s="977" customFormat="1" ht="18" customHeight="1" x14ac:dyDescent="0.2">
      <c r="A9773" s="1351" t="s">
        <v>14788</v>
      </c>
      <c r="B9773" s="1244" t="s">
        <v>3501</v>
      </c>
      <c r="C9773" s="1244" t="s">
        <v>3502</v>
      </c>
      <c r="D9773" s="1352">
        <v>1010</v>
      </c>
    </row>
    <row r="9774" spans="1:4" s="977" customFormat="1" ht="18" customHeight="1" x14ac:dyDescent="0.2">
      <c r="A9774" s="1351" t="s">
        <v>14789</v>
      </c>
      <c r="B9774" s="1244" t="s">
        <v>1683</v>
      </c>
      <c r="C9774" s="1244" t="s">
        <v>1411</v>
      </c>
      <c r="D9774" s="1352">
        <v>680</v>
      </c>
    </row>
    <row r="9775" spans="1:4" s="977" customFormat="1" ht="18" customHeight="1" x14ac:dyDescent="0.2">
      <c r="A9775" s="1351" t="s">
        <v>14790</v>
      </c>
      <c r="B9775" s="1244" t="s">
        <v>3501</v>
      </c>
      <c r="C9775" s="1244" t="s">
        <v>3502</v>
      </c>
      <c r="D9775" s="1352">
        <v>1010</v>
      </c>
    </row>
    <row r="9776" spans="1:4" s="977" customFormat="1" ht="18" customHeight="1" x14ac:dyDescent="0.2">
      <c r="A9776" s="1351" t="s">
        <v>14791</v>
      </c>
      <c r="B9776" s="1244" t="s">
        <v>1683</v>
      </c>
      <c r="C9776" s="1244" t="s">
        <v>1411</v>
      </c>
      <c r="D9776" s="1352">
        <v>1092.5</v>
      </c>
    </row>
    <row r="9777" spans="1:4" s="977" customFormat="1" ht="18" customHeight="1" x14ac:dyDescent="0.2">
      <c r="A9777" s="1351" t="s">
        <v>14792</v>
      </c>
      <c r="B9777" s="1244" t="s">
        <v>3501</v>
      </c>
      <c r="C9777" s="1244" t="s">
        <v>3502</v>
      </c>
      <c r="D9777" s="1352">
        <v>530.20000000000005</v>
      </c>
    </row>
    <row r="9778" spans="1:4" s="977" customFormat="1" ht="18" customHeight="1" x14ac:dyDescent="0.2">
      <c r="A9778" s="1351" t="s">
        <v>14793</v>
      </c>
      <c r="B9778" s="1244" t="s">
        <v>3508</v>
      </c>
      <c r="C9778" s="1244" t="s">
        <v>3509</v>
      </c>
      <c r="D9778" s="1352">
        <v>1045.3499999999999</v>
      </c>
    </row>
    <row r="9779" spans="1:4" s="977" customFormat="1" ht="18" customHeight="1" x14ac:dyDescent="0.2">
      <c r="A9779" s="1351" t="s">
        <v>14794</v>
      </c>
      <c r="B9779" s="1244" t="s">
        <v>3501</v>
      </c>
      <c r="C9779" s="1244" t="s">
        <v>3502</v>
      </c>
      <c r="D9779" s="1352">
        <v>530.20000000000005</v>
      </c>
    </row>
    <row r="9780" spans="1:4" s="977" customFormat="1" ht="18" customHeight="1" x14ac:dyDescent="0.2">
      <c r="A9780" s="1351" t="s">
        <v>14795</v>
      </c>
      <c r="B9780" s="1244" t="s">
        <v>3508</v>
      </c>
      <c r="C9780" s="1244" t="s">
        <v>3509</v>
      </c>
      <c r="D9780" s="1352">
        <v>1045.3499999999999</v>
      </c>
    </row>
    <row r="9781" spans="1:4" s="977" customFormat="1" ht="18" customHeight="1" x14ac:dyDescent="0.2">
      <c r="A9781" s="1351" t="s">
        <v>14796</v>
      </c>
      <c r="B9781" s="1244" t="s">
        <v>11832</v>
      </c>
      <c r="C9781" s="1244" t="s">
        <v>11833</v>
      </c>
      <c r="D9781" s="1352">
        <v>1300</v>
      </c>
    </row>
    <row r="9782" spans="1:4" s="977" customFormat="1" ht="18" customHeight="1" x14ac:dyDescent="0.2">
      <c r="A9782" s="1351" t="s">
        <v>14797</v>
      </c>
      <c r="B9782" s="1244" t="s">
        <v>1683</v>
      </c>
      <c r="C9782" s="1244" t="s">
        <v>1411</v>
      </c>
      <c r="D9782" s="1352">
        <v>1092.5</v>
      </c>
    </row>
    <row r="9783" spans="1:4" s="977" customFormat="1" ht="18" customHeight="1" x14ac:dyDescent="0.2">
      <c r="A9783" s="1351" t="s">
        <v>14798</v>
      </c>
      <c r="B9783" s="1244" t="s">
        <v>14799</v>
      </c>
      <c r="C9783" s="1244" t="s">
        <v>14436</v>
      </c>
      <c r="D9783" s="1352">
        <v>12016.5</v>
      </c>
    </row>
    <row r="9784" spans="1:4" s="977" customFormat="1" ht="18" customHeight="1" x14ac:dyDescent="0.2">
      <c r="A9784" s="1351" t="s">
        <v>14800</v>
      </c>
      <c r="B9784" s="1244" t="s">
        <v>14435</v>
      </c>
      <c r="C9784" s="1244" t="s">
        <v>14436</v>
      </c>
      <c r="D9784" s="1352">
        <v>1</v>
      </c>
    </row>
    <row r="9785" spans="1:4" s="977" customFormat="1" ht="18" customHeight="1" x14ac:dyDescent="0.2">
      <c r="A9785" s="1351" t="s">
        <v>14801</v>
      </c>
      <c r="B9785" s="1244" t="s">
        <v>3501</v>
      </c>
      <c r="C9785" s="1244" t="s">
        <v>3502</v>
      </c>
      <c r="D9785" s="1352">
        <v>1010</v>
      </c>
    </row>
    <row r="9786" spans="1:4" s="977" customFormat="1" ht="18" customHeight="1" x14ac:dyDescent="0.2">
      <c r="A9786" s="1351" t="s">
        <v>14802</v>
      </c>
      <c r="B9786" s="1244" t="s">
        <v>1683</v>
      </c>
      <c r="C9786" s="1244" t="s">
        <v>1411</v>
      </c>
      <c r="D9786" s="1352">
        <v>680</v>
      </c>
    </row>
    <row r="9787" spans="1:4" s="977" customFormat="1" ht="18" customHeight="1" x14ac:dyDescent="0.2">
      <c r="A9787" s="1351" t="s">
        <v>14803</v>
      </c>
      <c r="B9787" s="1244" t="s">
        <v>2298</v>
      </c>
      <c r="C9787" s="1244" t="s">
        <v>2299</v>
      </c>
      <c r="D9787" s="1352">
        <v>1</v>
      </c>
    </row>
    <row r="9788" spans="1:4" s="977" customFormat="1" ht="18" customHeight="1" x14ac:dyDescent="0.2">
      <c r="A9788" s="1351" t="s">
        <v>14804</v>
      </c>
      <c r="B9788" s="1244" t="s">
        <v>2574</v>
      </c>
      <c r="C9788" s="1244" t="s">
        <v>2575</v>
      </c>
      <c r="D9788" s="1352">
        <v>1576.65</v>
      </c>
    </row>
    <row r="9789" spans="1:4" s="977" customFormat="1" ht="18" customHeight="1" x14ac:dyDescent="0.2">
      <c r="A9789" s="1351" t="s">
        <v>14805</v>
      </c>
      <c r="B9789" s="1244" t="s">
        <v>2574</v>
      </c>
      <c r="C9789" s="1244" t="s">
        <v>2575</v>
      </c>
      <c r="D9789" s="1352">
        <v>1576.65</v>
      </c>
    </row>
    <row r="9790" spans="1:4" s="977" customFormat="1" ht="18" customHeight="1" x14ac:dyDescent="0.2">
      <c r="A9790" s="1351" t="s">
        <v>14806</v>
      </c>
      <c r="B9790" s="1244" t="s">
        <v>2574</v>
      </c>
      <c r="C9790" s="1244" t="s">
        <v>2575</v>
      </c>
      <c r="D9790" s="1352">
        <v>1576.65</v>
      </c>
    </row>
    <row r="9791" spans="1:4" s="977" customFormat="1" ht="18" customHeight="1" x14ac:dyDescent="0.2">
      <c r="A9791" s="1351" t="s">
        <v>14807</v>
      </c>
      <c r="B9791" s="1244" t="s">
        <v>2574</v>
      </c>
      <c r="C9791" s="1244" t="s">
        <v>2575</v>
      </c>
      <c r="D9791" s="1352">
        <v>1576.65</v>
      </c>
    </row>
    <row r="9792" spans="1:4" s="977" customFormat="1" ht="18" customHeight="1" x14ac:dyDescent="0.2">
      <c r="A9792" s="1351" t="s">
        <v>14808</v>
      </c>
      <c r="B9792" s="1244" t="s">
        <v>14809</v>
      </c>
      <c r="C9792" s="1244" t="s">
        <v>14810</v>
      </c>
      <c r="D9792" s="1352">
        <v>10292.5</v>
      </c>
    </row>
    <row r="9793" spans="1:4" s="977" customFormat="1" ht="18" customHeight="1" x14ac:dyDescent="0.2">
      <c r="A9793" s="1351" t="s">
        <v>14811</v>
      </c>
      <c r="B9793" s="1244" t="s">
        <v>2574</v>
      </c>
      <c r="C9793" s="1244" t="s">
        <v>2575</v>
      </c>
      <c r="D9793" s="1352">
        <v>1576.65</v>
      </c>
    </row>
    <row r="9794" spans="1:4" s="977" customFormat="1" ht="18" customHeight="1" x14ac:dyDescent="0.2">
      <c r="A9794" s="1351" t="s">
        <v>14812</v>
      </c>
      <c r="B9794" s="1244" t="s">
        <v>2574</v>
      </c>
      <c r="C9794" s="1244" t="s">
        <v>2575</v>
      </c>
      <c r="D9794" s="1352">
        <v>1576.65</v>
      </c>
    </row>
    <row r="9795" spans="1:4" s="977" customFormat="1" ht="18" customHeight="1" x14ac:dyDescent="0.2">
      <c r="A9795" s="1351" t="s">
        <v>14813</v>
      </c>
      <c r="B9795" s="1244" t="s">
        <v>2574</v>
      </c>
      <c r="C9795" s="1244" t="s">
        <v>2575</v>
      </c>
      <c r="D9795" s="1352">
        <v>1576.65</v>
      </c>
    </row>
    <row r="9796" spans="1:4" s="977" customFormat="1" ht="18" customHeight="1" x14ac:dyDescent="0.2">
      <c r="A9796" s="1351" t="s">
        <v>14814</v>
      </c>
      <c r="B9796" s="1244" t="s">
        <v>2574</v>
      </c>
      <c r="C9796" s="1244" t="s">
        <v>2575</v>
      </c>
      <c r="D9796" s="1352">
        <v>1576.65</v>
      </c>
    </row>
    <row r="9797" spans="1:4" s="977" customFormat="1" ht="18" customHeight="1" x14ac:dyDescent="0.2">
      <c r="A9797" s="1351" t="s">
        <v>14815</v>
      </c>
      <c r="B9797" s="1244" t="s">
        <v>2574</v>
      </c>
      <c r="C9797" s="1244" t="s">
        <v>2575</v>
      </c>
      <c r="D9797" s="1352">
        <v>1576.65</v>
      </c>
    </row>
    <row r="9798" spans="1:4" s="977" customFormat="1" ht="18" customHeight="1" x14ac:dyDescent="0.2">
      <c r="A9798" s="1351" t="s">
        <v>14816</v>
      </c>
      <c r="B9798" s="1244" t="s">
        <v>2574</v>
      </c>
      <c r="C9798" s="1244" t="s">
        <v>2575</v>
      </c>
      <c r="D9798" s="1352">
        <v>1576.65</v>
      </c>
    </row>
    <row r="9799" spans="1:4" s="977" customFormat="1" ht="18" customHeight="1" x14ac:dyDescent="0.2">
      <c r="A9799" s="1351" t="s">
        <v>14817</v>
      </c>
      <c r="B9799" s="1244" t="s">
        <v>2574</v>
      </c>
      <c r="C9799" s="1244" t="s">
        <v>2575</v>
      </c>
      <c r="D9799" s="1352">
        <v>1576.65</v>
      </c>
    </row>
    <row r="9800" spans="1:4" s="977" customFormat="1" ht="18" customHeight="1" x14ac:dyDescent="0.2">
      <c r="A9800" s="1351" t="s">
        <v>14818</v>
      </c>
      <c r="B9800" s="1244" t="s">
        <v>2574</v>
      </c>
      <c r="C9800" s="1244" t="s">
        <v>2575</v>
      </c>
      <c r="D9800" s="1352">
        <v>1576.65</v>
      </c>
    </row>
    <row r="9801" spans="1:4" s="977" customFormat="1" ht="18" customHeight="1" x14ac:dyDescent="0.2">
      <c r="A9801" s="1351" t="s">
        <v>14819</v>
      </c>
      <c r="B9801" s="1244" t="s">
        <v>2574</v>
      </c>
      <c r="C9801" s="1244" t="s">
        <v>2575</v>
      </c>
      <c r="D9801" s="1352">
        <v>1576.65</v>
      </c>
    </row>
    <row r="9802" spans="1:4" s="977" customFormat="1" ht="18" customHeight="1" x14ac:dyDescent="0.2">
      <c r="A9802" s="1351" t="s">
        <v>14820</v>
      </c>
      <c r="B9802" s="1244" t="s">
        <v>2574</v>
      </c>
      <c r="C9802" s="1244" t="s">
        <v>2575</v>
      </c>
      <c r="D9802" s="1352">
        <v>1576.65</v>
      </c>
    </row>
    <row r="9803" spans="1:4" s="977" customFormat="1" ht="18" customHeight="1" x14ac:dyDescent="0.2">
      <c r="A9803" s="1351" t="s">
        <v>14821</v>
      </c>
      <c r="B9803" s="1244" t="s">
        <v>1356</v>
      </c>
      <c r="C9803" s="1244" t="s">
        <v>1357</v>
      </c>
      <c r="D9803" s="1352">
        <v>1</v>
      </c>
    </row>
    <row r="9804" spans="1:4" s="977" customFormat="1" ht="18" customHeight="1" x14ac:dyDescent="0.2">
      <c r="A9804" s="1351" t="s">
        <v>14822</v>
      </c>
      <c r="B9804" s="1244" t="s">
        <v>6516</v>
      </c>
      <c r="C9804" s="1244" t="s">
        <v>6517</v>
      </c>
      <c r="D9804" s="1352">
        <v>1656</v>
      </c>
    </row>
    <row r="9805" spans="1:4" s="977" customFormat="1" ht="18" customHeight="1" x14ac:dyDescent="0.2">
      <c r="A9805" s="1351" t="s">
        <v>14823</v>
      </c>
      <c r="B9805" s="1244" t="s">
        <v>1285</v>
      </c>
      <c r="C9805" s="1244" t="s">
        <v>1286</v>
      </c>
      <c r="D9805" s="1352">
        <v>1690.5</v>
      </c>
    </row>
    <row r="9806" spans="1:4" s="977" customFormat="1" ht="18" customHeight="1" x14ac:dyDescent="0.2">
      <c r="A9806" s="1351" t="s">
        <v>14824</v>
      </c>
      <c r="B9806" s="1244" t="s">
        <v>1548</v>
      </c>
      <c r="C9806" s="1244" t="s">
        <v>1549</v>
      </c>
      <c r="D9806" s="1352">
        <v>494.59</v>
      </c>
    </row>
    <row r="9807" spans="1:4" s="977" customFormat="1" ht="18" customHeight="1" x14ac:dyDescent="0.2">
      <c r="A9807" s="1351" t="s">
        <v>14825</v>
      </c>
      <c r="B9807" s="1244" t="s">
        <v>1050</v>
      </c>
      <c r="C9807" s="1244" t="s">
        <v>1051</v>
      </c>
      <c r="D9807" s="1352">
        <v>2760</v>
      </c>
    </row>
    <row r="9808" spans="1:4" s="977" customFormat="1" ht="18" customHeight="1" x14ac:dyDescent="0.2">
      <c r="A9808" s="1351" t="s">
        <v>14826</v>
      </c>
      <c r="B9808" s="1244" t="s">
        <v>2298</v>
      </c>
      <c r="C9808" s="1244" t="s">
        <v>2299</v>
      </c>
      <c r="D9808" s="1352">
        <v>1</v>
      </c>
    </row>
    <row r="9809" spans="1:4" s="977" customFormat="1" ht="18" customHeight="1" x14ac:dyDescent="0.2">
      <c r="A9809" s="1351" t="s">
        <v>14827</v>
      </c>
      <c r="B9809" s="1244" t="s">
        <v>1285</v>
      </c>
      <c r="C9809" s="1244" t="s">
        <v>1286</v>
      </c>
      <c r="D9809" s="1352">
        <v>609.65</v>
      </c>
    </row>
    <row r="9810" spans="1:4" s="977" customFormat="1" ht="18" customHeight="1" x14ac:dyDescent="0.2">
      <c r="A9810" s="1351" t="s">
        <v>14828</v>
      </c>
      <c r="B9810" s="1244" t="s">
        <v>1285</v>
      </c>
      <c r="C9810" s="1244" t="s">
        <v>1286</v>
      </c>
      <c r="D9810" s="1352">
        <v>632.5</v>
      </c>
    </row>
    <row r="9811" spans="1:4" s="977" customFormat="1" ht="18" customHeight="1" x14ac:dyDescent="0.2">
      <c r="A9811" s="1351" t="s">
        <v>14829</v>
      </c>
      <c r="B9811" s="1244" t="s">
        <v>1285</v>
      </c>
      <c r="C9811" s="1244" t="s">
        <v>1286</v>
      </c>
      <c r="D9811" s="1352">
        <v>632.5</v>
      </c>
    </row>
    <row r="9812" spans="1:4" s="977" customFormat="1" ht="18" customHeight="1" x14ac:dyDescent="0.2">
      <c r="A9812" s="1351" t="s">
        <v>14830</v>
      </c>
      <c r="B9812" s="1244" t="s">
        <v>1285</v>
      </c>
      <c r="C9812" s="1244" t="s">
        <v>1286</v>
      </c>
      <c r="D9812" s="1352">
        <v>632.5</v>
      </c>
    </row>
    <row r="9813" spans="1:4" s="977" customFormat="1" ht="18" customHeight="1" x14ac:dyDescent="0.2">
      <c r="A9813" s="1351" t="s">
        <v>14831</v>
      </c>
      <c r="B9813" s="1244" t="s">
        <v>1285</v>
      </c>
      <c r="C9813" s="1244" t="s">
        <v>1286</v>
      </c>
      <c r="D9813" s="1352">
        <v>1690.5</v>
      </c>
    </row>
    <row r="9814" spans="1:4" s="977" customFormat="1" ht="18" customHeight="1" x14ac:dyDescent="0.2">
      <c r="A9814" s="1351" t="s">
        <v>14832</v>
      </c>
      <c r="B9814" s="1244" t="s">
        <v>8017</v>
      </c>
      <c r="C9814" s="1244" t="s">
        <v>8018</v>
      </c>
      <c r="D9814" s="1352">
        <v>2012.5</v>
      </c>
    </row>
    <row r="9815" spans="1:4" s="977" customFormat="1" ht="18" customHeight="1" x14ac:dyDescent="0.2">
      <c r="A9815" s="1351" t="s">
        <v>14833</v>
      </c>
      <c r="B9815" s="1244" t="s">
        <v>14435</v>
      </c>
      <c r="C9815" s="1244" t="s">
        <v>14436</v>
      </c>
      <c r="D9815" s="1352">
        <v>1</v>
      </c>
    </row>
    <row r="9816" spans="1:4" s="977" customFormat="1" ht="18" customHeight="1" x14ac:dyDescent="0.2">
      <c r="A9816" s="1351" t="s">
        <v>14834</v>
      </c>
      <c r="B9816" s="1244" t="s">
        <v>14435</v>
      </c>
      <c r="C9816" s="1244" t="s">
        <v>14436</v>
      </c>
      <c r="D9816" s="1352">
        <v>1</v>
      </c>
    </row>
    <row r="9817" spans="1:4" s="977" customFormat="1" ht="18" customHeight="1" x14ac:dyDescent="0.2">
      <c r="A9817" s="1351" t="s">
        <v>14835</v>
      </c>
      <c r="B9817" s="1244" t="s">
        <v>14435</v>
      </c>
      <c r="C9817" s="1244" t="s">
        <v>14436</v>
      </c>
      <c r="D9817" s="1352">
        <v>1</v>
      </c>
    </row>
    <row r="9818" spans="1:4" s="977" customFormat="1" ht="18" customHeight="1" x14ac:dyDescent="0.2">
      <c r="A9818" s="1351" t="s">
        <v>14836</v>
      </c>
      <c r="B9818" s="1244" t="s">
        <v>14435</v>
      </c>
      <c r="C9818" s="1244" t="s">
        <v>14436</v>
      </c>
      <c r="D9818" s="1352">
        <v>1</v>
      </c>
    </row>
    <row r="9819" spans="1:4" s="977" customFormat="1" ht="18" customHeight="1" x14ac:dyDescent="0.2">
      <c r="A9819" s="1351" t="s">
        <v>14837</v>
      </c>
      <c r="B9819" s="1244" t="s">
        <v>14435</v>
      </c>
      <c r="C9819" s="1244" t="s">
        <v>14436</v>
      </c>
      <c r="D9819" s="1352">
        <v>1</v>
      </c>
    </row>
    <row r="9820" spans="1:4" s="977" customFormat="1" ht="18" customHeight="1" x14ac:dyDescent="0.2">
      <c r="A9820" s="1351" t="s">
        <v>14838</v>
      </c>
      <c r="B9820" s="1244" t="s">
        <v>14435</v>
      </c>
      <c r="C9820" s="1244" t="s">
        <v>14436</v>
      </c>
      <c r="D9820" s="1352">
        <v>1</v>
      </c>
    </row>
    <row r="9821" spans="1:4" s="977" customFormat="1" ht="18" customHeight="1" x14ac:dyDescent="0.2">
      <c r="A9821" s="1351" t="s">
        <v>14839</v>
      </c>
      <c r="B9821" s="1244" t="s">
        <v>14435</v>
      </c>
      <c r="C9821" s="1244" t="s">
        <v>14436</v>
      </c>
      <c r="D9821" s="1352">
        <v>1</v>
      </c>
    </row>
    <row r="9822" spans="1:4" s="977" customFormat="1" ht="18" customHeight="1" x14ac:dyDescent="0.2">
      <c r="A9822" s="1351" t="s">
        <v>14840</v>
      </c>
      <c r="B9822" s="1244" t="s">
        <v>14435</v>
      </c>
      <c r="C9822" s="1244" t="s">
        <v>14436</v>
      </c>
      <c r="D9822" s="1352">
        <v>1</v>
      </c>
    </row>
    <row r="9823" spans="1:4" s="977" customFormat="1" ht="18" customHeight="1" x14ac:dyDescent="0.2">
      <c r="A9823" s="1351" t="s">
        <v>14841</v>
      </c>
      <c r="B9823" s="1244" t="s">
        <v>6516</v>
      </c>
      <c r="C9823" s="1244" t="s">
        <v>6517</v>
      </c>
      <c r="D9823" s="1352">
        <v>1656</v>
      </c>
    </row>
    <row r="9824" spans="1:4" s="977" customFormat="1" ht="18" customHeight="1" x14ac:dyDescent="0.2">
      <c r="A9824" s="1351" t="s">
        <v>14842</v>
      </c>
      <c r="B9824" s="1244" t="s">
        <v>14435</v>
      </c>
      <c r="C9824" s="1244" t="s">
        <v>14436</v>
      </c>
      <c r="D9824" s="1352">
        <v>1</v>
      </c>
    </row>
    <row r="9825" spans="1:4" s="977" customFormat="1" ht="18" customHeight="1" x14ac:dyDescent="0.2">
      <c r="A9825" s="1351" t="s">
        <v>14843</v>
      </c>
      <c r="B9825" s="1244" t="s">
        <v>14435</v>
      </c>
      <c r="C9825" s="1244" t="s">
        <v>14436</v>
      </c>
      <c r="D9825" s="1352">
        <v>1</v>
      </c>
    </row>
    <row r="9826" spans="1:4" s="977" customFormat="1" ht="18" customHeight="1" x14ac:dyDescent="0.2">
      <c r="A9826" s="1351" t="s">
        <v>14844</v>
      </c>
      <c r="B9826" s="1244" t="s">
        <v>14435</v>
      </c>
      <c r="C9826" s="1244" t="s">
        <v>14436</v>
      </c>
      <c r="D9826" s="1352">
        <v>1</v>
      </c>
    </row>
    <row r="9827" spans="1:4" s="977" customFormat="1" ht="18" customHeight="1" x14ac:dyDescent="0.2">
      <c r="A9827" s="1351" t="s">
        <v>14845</v>
      </c>
      <c r="B9827" s="1244" t="s">
        <v>14435</v>
      </c>
      <c r="C9827" s="1244" t="s">
        <v>14436</v>
      </c>
      <c r="D9827" s="1352">
        <v>1</v>
      </c>
    </row>
    <row r="9828" spans="1:4" s="977" customFormat="1" ht="18" customHeight="1" x14ac:dyDescent="0.2">
      <c r="A9828" s="1351" t="s">
        <v>14846</v>
      </c>
      <c r="B9828" s="1244" t="s">
        <v>14435</v>
      </c>
      <c r="C9828" s="1244" t="s">
        <v>14436</v>
      </c>
      <c r="D9828" s="1352">
        <v>1</v>
      </c>
    </row>
    <row r="9829" spans="1:4" s="977" customFormat="1" ht="18" customHeight="1" x14ac:dyDescent="0.2">
      <c r="A9829" s="1351" t="s">
        <v>14847</v>
      </c>
      <c r="B9829" s="1244" t="s">
        <v>14435</v>
      </c>
      <c r="C9829" s="1244" t="s">
        <v>14436</v>
      </c>
      <c r="D9829" s="1352">
        <v>1</v>
      </c>
    </row>
    <row r="9830" spans="1:4" s="977" customFormat="1" ht="18" customHeight="1" x14ac:dyDescent="0.2">
      <c r="A9830" s="1351" t="s">
        <v>14848</v>
      </c>
      <c r="B9830" s="1244" t="s">
        <v>14435</v>
      </c>
      <c r="C9830" s="1244" t="s">
        <v>14436</v>
      </c>
      <c r="D9830" s="1352">
        <v>1</v>
      </c>
    </row>
    <row r="9831" spans="1:4" s="977" customFormat="1" ht="18" customHeight="1" x14ac:dyDescent="0.2">
      <c r="A9831" s="1351" t="s">
        <v>14849</v>
      </c>
      <c r="B9831" s="1244" t="s">
        <v>14435</v>
      </c>
      <c r="C9831" s="1244" t="s">
        <v>14436</v>
      </c>
      <c r="D9831" s="1352">
        <v>1</v>
      </c>
    </row>
    <row r="9832" spans="1:4" s="977" customFormat="1" ht="18" customHeight="1" x14ac:dyDescent="0.2">
      <c r="A9832" s="1351" t="s">
        <v>14850</v>
      </c>
      <c r="B9832" s="1244" t="s">
        <v>14435</v>
      </c>
      <c r="C9832" s="1244" t="s">
        <v>14436</v>
      </c>
      <c r="D9832" s="1352">
        <v>1</v>
      </c>
    </row>
    <row r="9833" spans="1:4" s="977" customFormat="1" ht="18" customHeight="1" x14ac:dyDescent="0.2">
      <c r="A9833" s="1351" t="s">
        <v>14851</v>
      </c>
      <c r="B9833" s="1244" t="s">
        <v>8017</v>
      </c>
      <c r="C9833" s="1244" t="s">
        <v>8018</v>
      </c>
      <c r="D9833" s="1352">
        <v>2012.5</v>
      </c>
    </row>
    <row r="9834" spans="1:4" s="977" customFormat="1" ht="18" customHeight="1" x14ac:dyDescent="0.2">
      <c r="A9834" s="1351" t="s">
        <v>14852</v>
      </c>
      <c r="B9834" s="1244" t="s">
        <v>14435</v>
      </c>
      <c r="C9834" s="1244" t="s">
        <v>14436</v>
      </c>
      <c r="D9834" s="1352">
        <v>1</v>
      </c>
    </row>
    <row r="9835" spans="1:4" s="977" customFormat="1" ht="18" customHeight="1" x14ac:dyDescent="0.2">
      <c r="A9835" s="1351" t="s">
        <v>14853</v>
      </c>
      <c r="B9835" s="1244" t="s">
        <v>14435</v>
      </c>
      <c r="C9835" s="1244" t="s">
        <v>14436</v>
      </c>
      <c r="D9835" s="1352">
        <v>1</v>
      </c>
    </row>
    <row r="9836" spans="1:4" s="977" customFormat="1" ht="18" customHeight="1" x14ac:dyDescent="0.2">
      <c r="A9836" s="1351" t="s">
        <v>14854</v>
      </c>
      <c r="B9836" s="1244" t="s">
        <v>14435</v>
      </c>
      <c r="C9836" s="1244" t="s">
        <v>14436</v>
      </c>
      <c r="D9836" s="1352">
        <v>1</v>
      </c>
    </row>
    <row r="9837" spans="1:4" s="977" customFormat="1" ht="18" customHeight="1" x14ac:dyDescent="0.2">
      <c r="A9837" s="1351" t="s">
        <v>14855</v>
      </c>
      <c r="B9837" s="1244" t="s">
        <v>1360</v>
      </c>
      <c r="C9837" s="1244" t="s">
        <v>1361</v>
      </c>
      <c r="D9837" s="1352">
        <v>1</v>
      </c>
    </row>
    <row r="9838" spans="1:4" s="977" customFormat="1" ht="18" customHeight="1" x14ac:dyDescent="0.2">
      <c r="A9838" s="1351" t="s">
        <v>14856</v>
      </c>
      <c r="B9838" s="1244" t="s">
        <v>14435</v>
      </c>
      <c r="C9838" s="1244" t="s">
        <v>14436</v>
      </c>
      <c r="D9838" s="1352">
        <v>1</v>
      </c>
    </row>
    <row r="9839" spans="1:4" s="977" customFormat="1" ht="18" customHeight="1" x14ac:dyDescent="0.2">
      <c r="A9839" s="1351" t="s">
        <v>14857</v>
      </c>
      <c r="B9839" s="1244" t="s">
        <v>8017</v>
      </c>
      <c r="C9839" s="1244" t="s">
        <v>8018</v>
      </c>
      <c r="D9839" s="1352">
        <v>2012.5</v>
      </c>
    </row>
    <row r="9840" spans="1:4" s="977" customFormat="1" ht="18" customHeight="1" x14ac:dyDescent="0.2">
      <c r="A9840" s="1351" t="s">
        <v>14858</v>
      </c>
      <c r="B9840" s="1244" t="s">
        <v>14799</v>
      </c>
      <c r="C9840" s="1244" t="s">
        <v>14436</v>
      </c>
      <c r="D9840" s="1352">
        <v>12016.5</v>
      </c>
    </row>
    <row r="9841" spans="1:4" s="977" customFormat="1" ht="18" customHeight="1" x14ac:dyDescent="0.2">
      <c r="A9841" s="1351" t="s">
        <v>14859</v>
      </c>
      <c r="B9841" s="1244" t="s">
        <v>14799</v>
      </c>
      <c r="C9841" s="1244" t="s">
        <v>14436</v>
      </c>
      <c r="D9841" s="1352">
        <v>12016.5</v>
      </c>
    </row>
    <row r="9842" spans="1:4" s="977" customFormat="1" ht="18" customHeight="1" x14ac:dyDescent="0.2">
      <c r="A9842" s="1351" t="s">
        <v>14860</v>
      </c>
      <c r="B9842" s="1244" t="s">
        <v>14799</v>
      </c>
      <c r="C9842" s="1244" t="s">
        <v>14436</v>
      </c>
      <c r="D9842" s="1352">
        <v>12016.5</v>
      </c>
    </row>
    <row r="9843" spans="1:4" s="977" customFormat="1" ht="18" customHeight="1" x14ac:dyDescent="0.2">
      <c r="A9843" s="1351" t="s">
        <v>14861</v>
      </c>
      <c r="B9843" s="1244" t="s">
        <v>14799</v>
      </c>
      <c r="C9843" s="1244" t="s">
        <v>14436</v>
      </c>
      <c r="D9843" s="1352">
        <v>12016.5</v>
      </c>
    </row>
    <row r="9844" spans="1:4" s="977" customFormat="1" ht="18" customHeight="1" x14ac:dyDescent="0.2">
      <c r="A9844" s="1351" t="s">
        <v>14862</v>
      </c>
      <c r="B9844" s="1244" t="s">
        <v>14799</v>
      </c>
      <c r="C9844" s="1244" t="s">
        <v>14436</v>
      </c>
      <c r="D9844" s="1352">
        <v>12016.5</v>
      </c>
    </row>
    <row r="9845" spans="1:4" s="977" customFormat="1" ht="18" customHeight="1" x14ac:dyDescent="0.2">
      <c r="A9845" s="1351" t="s">
        <v>14863</v>
      </c>
      <c r="B9845" s="1244" t="s">
        <v>14799</v>
      </c>
      <c r="C9845" s="1244" t="s">
        <v>14436</v>
      </c>
      <c r="D9845" s="1352">
        <v>12016.5</v>
      </c>
    </row>
    <row r="9846" spans="1:4" s="977" customFormat="1" ht="18" customHeight="1" x14ac:dyDescent="0.2">
      <c r="A9846" s="1351" t="s">
        <v>14864</v>
      </c>
      <c r="B9846" s="1244" t="s">
        <v>14799</v>
      </c>
      <c r="C9846" s="1244" t="s">
        <v>14436</v>
      </c>
      <c r="D9846" s="1352">
        <v>12016.5</v>
      </c>
    </row>
    <row r="9847" spans="1:4" s="977" customFormat="1" ht="18" customHeight="1" x14ac:dyDescent="0.2">
      <c r="A9847" s="1351" t="s">
        <v>14865</v>
      </c>
      <c r="B9847" s="1244" t="s">
        <v>14799</v>
      </c>
      <c r="C9847" s="1244" t="s">
        <v>14436</v>
      </c>
      <c r="D9847" s="1352">
        <v>12016.5</v>
      </c>
    </row>
    <row r="9848" spans="1:4" s="977" customFormat="1" ht="18" customHeight="1" x14ac:dyDescent="0.2">
      <c r="A9848" s="1351" t="s">
        <v>14866</v>
      </c>
      <c r="B9848" s="1244" t="s">
        <v>14799</v>
      </c>
      <c r="C9848" s="1244" t="s">
        <v>14436</v>
      </c>
      <c r="D9848" s="1352">
        <v>12016.5</v>
      </c>
    </row>
    <row r="9849" spans="1:4" s="977" customFormat="1" ht="18" customHeight="1" x14ac:dyDescent="0.2">
      <c r="A9849" s="1351" t="s">
        <v>14867</v>
      </c>
      <c r="B9849" s="1244" t="s">
        <v>14799</v>
      </c>
      <c r="C9849" s="1244" t="s">
        <v>14436</v>
      </c>
      <c r="D9849" s="1352">
        <v>12016.5</v>
      </c>
    </row>
    <row r="9850" spans="1:4" s="977" customFormat="1" ht="18" customHeight="1" x14ac:dyDescent="0.2">
      <c r="A9850" s="1351" t="s">
        <v>14868</v>
      </c>
      <c r="B9850" s="1244" t="s">
        <v>8017</v>
      </c>
      <c r="C9850" s="1244" t="s">
        <v>8018</v>
      </c>
      <c r="D9850" s="1352">
        <v>2012.5</v>
      </c>
    </row>
    <row r="9851" spans="1:4" s="977" customFormat="1" ht="18" customHeight="1" x14ac:dyDescent="0.2">
      <c r="A9851" s="1351" t="s">
        <v>14869</v>
      </c>
      <c r="B9851" s="1244" t="s">
        <v>14799</v>
      </c>
      <c r="C9851" s="1244" t="s">
        <v>14436</v>
      </c>
      <c r="D9851" s="1352">
        <v>12016.5</v>
      </c>
    </row>
    <row r="9852" spans="1:4" s="977" customFormat="1" ht="18" customHeight="1" x14ac:dyDescent="0.2">
      <c r="A9852" s="1351" t="s">
        <v>14870</v>
      </c>
      <c r="B9852" s="1244" t="s">
        <v>14799</v>
      </c>
      <c r="C9852" s="1244" t="s">
        <v>14436</v>
      </c>
      <c r="D9852" s="1352">
        <v>12016.5</v>
      </c>
    </row>
    <row r="9853" spans="1:4" s="977" customFormat="1" ht="18" customHeight="1" x14ac:dyDescent="0.2">
      <c r="A9853" s="1351" t="s">
        <v>14871</v>
      </c>
      <c r="B9853" s="1244" t="s">
        <v>14799</v>
      </c>
      <c r="C9853" s="1244" t="s">
        <v>14436</v>
      </c>
      <c r="D9853" s="1352">
        <v>12016.5</v>
      </c>
    </row>
    <row r="9854" spans="1:4" s="977" customFormat="1" ht="18" customHeight="1" x14ac:dyDescent="0.2">
      <c r="A9854" s="1351" t="s">
        <v>14872</v>
      </c>
      <c r="B9854" s="1244" t="s">
        <v>14799</v>
      </c>
      <c r="C9854" s="1244" t="s">
        <v>14436</v>
      </c>
      <c r="D9854" s="1352">
        <v>12016.5</v>
      </c>
    </row>
    <row r="9855" spans="1:4" s="977" customFormat="1" ht="18" customHeight="1" x14ac:dyDescent="0.2">
      <c r="A9855" s="1351" t="s">
        <v>14873</v>
      </c>
      <c r="B9855" s="1244" t="s">
        <v>14799</v>
      </c>
      <c r="C9855" s="1244" t="s">
        <v>14436</v>
      </c>
      <c r="D9855" s="1352">
        <v>12016.5</v>
      </c>
    </row>
    <row r="9856" spans="1:4" s="977" customFormat="1" ht="18" customHeight="1" x14ac:dyDescent="0.2">
      <c r="A9856" s="1351" t="s">
        <v>14874</v>
      </c>
      <c r="B9856" s="1244" t="s">
        <v>14799</v>
      </c>
      <c r="C9856" s="1244" t="s">
        <v>14436</v>
      </c>
      <c r="D9856" s="1352">
        <v>12016.5</v>
      </c>
    </row>
    <row r="9857" spans="1:4" s="977" customFormat="1" ht="18" customHeight="1" x14ac:dyDescent="0.2">
      <c r="A9857" s="1351" t="s">
        <v>14875</v>
      </c>
      <c r="B9857" s="1244" t="s">
        <v>14799</v>
      </c>
      <c r="C9857" s="1244" t="s">
        <v>14436</v>
      </c>
      <c r="D9857" s="1352">
        <v>10624.17</v>
      </c>
    </row>
    <row r="9858" spans="1:4" s="977" customFormat="1" ht="18" customHeight="1" x14ac:dyDescent="0.2">
      <c r="A9858" s="1351" t="s">
        <v>14876</v>
      </c>
      <c r="B9858" s="1244" t="s">
        <v>14799</v>
      </c>
      <c r="C9858" s="1244" t="s">
        <v>14436</v>
      </c>
      <c r="D9858" s="1352">
        <v>12016.5</v>
      </c>
    </row>
    <row r="9859" spans="1:4" s="977" customFormat="1" ht="18" customHeight="1" x14ac:dyDescent="0.2">
      <c r="A9859" s="1351" t="s">
        <v>14877</v>
      </c>
      <c r="B9859" s="1244" t="s">
        <v>14799</v>
      </c>
      <c r="C9859" s="1244" t="s">
        <v>14436</v>
      </c>
      <c r="D9859" s="1352">
        <v>12016.5</v>
      </c>
    </row>
    <row r="9860" spans="1:4" s="977" customFormat="1" ht="18" customHeight="1" x14ac:dyDescent="0.2">
      <c r="A9860" s="1351" t="s">
        <v>14878</v>
      </c>
      <c r="B9860" s="1244" t="s">
        <v>14799</v>
      </c>
      <c r="C9860" s="1244" t="s">
        <v>14436</v>
      </c>
      <c r="D9860" s="1352">
        <v>12016.5</v>
      </c>
    </row>
    <row r="9861" spans="1:4" s="977" customFormat="1" ht="18" customHeight="1" x14ac:dyDescent="0.2">
      <c r="A9861" s="1351" t="s">
        <v>14879</v>
      </c>
      <c r="B9861" s="1244" t="s">
        <v>8017</v>
      </c>
      <c r="C9861" s="1244" t="s">
        <v>8018</v>
      </c>
      <c r="D9861" s="1352">
        <v>2012.5</v>
      </c>
    </row>
    <row r="9862" spans="1:4" s="977" customFormat="1" ht="18" customHeight="1" x14ac:dyDescent="0.2">
      <c r="A9862" s="1351" t="s">
        <v>14880</v>
      </c>
      <c r="B9862" s="1244" t="s">
        <v>14799</v>
      </c>
      <c r="C9862" s="1244" t="s">
        <v>14436</v>
      </c>
      <c r="D9862" s="1352">
        <v>12016.5</v>
      </c>
    </row>
    <row r="9863" spans="1:4" s="977" customFormat="1" ht="18" customHeight="1" x14ac:dyDescent="0.2">
      <c r="A9863" s="1351" t="s">
        <v>14881</v>
      </c>
      <c r="B9863" s="1244" t="s">
        <v>14799</v>
      </c>
      <c r="C9863" s="1244" t="s">
        <v>14436</v>
      </c>
      <c r="D9863" s="1352">
        <v>12016.5</v>
      </c>
    </row>
    <row r="9864" spans="1:4" s="977" customFormat="1" ht="18" customHeight="1" x14ac:dyDescent="0.2">
      <c r="A9864" s="1351" t="s">
        <v>14882</v>
      </c>
      <c r="B9864" s="1244" t="s">
        <v>14799</v>
      </c>
      <c r="C9864" s="1244" t="s">
        <v>14436</v>
      </c>
      <c r="D9864" s="1352">
        <v>12016.5</v>
      </c>
    </row>
    <row r="9865" spans="1:4" s="977" customFormat="1" ht="18" customHeight="1" x14ac:dyDescent="0.2">
      <c r="A9865" s="1351" t="s">
        <v>14883</v>
      </c>
      <c r="B9865" s="1244" t="s">
        <v>14799</v>
      </c>
      <c r="C9865" s="1244" t="s">
        <v>14436</v>
      </c>
      <c r="D9865" s="1352">
        <v>12016.5</v>
      </c>
    </row>
    <row r="9866" spans="1:4" s="977" customFormat="1" ht="18" customHeight="1" x14ac:dyDescent="0.2">
      <c r="A9866" s="1351" t="s">
        <v>14884</v>
      </c>
      <c r="B9866" s="1244" t="s">
        <v>14799</v>
      </c>
      <c r="C9866" s="1244" t="s">
        <v>14436</v>
      </c>
      <c r="D9866" s="1352">
        <v>12016.5</v>
      </c>
    </row>
    <row r="9867" spans="1:4" s="977" customFormat="1" ht="18" customHeight="1" x14ac:dyDescent="0.2">
      <c r="A9867" s="1351" t="s">
        <v>14885</v>
      </c>
      <c r="B9867" s="1244" t="s">
        <v>14799</v>
      </c>
      <c r="C9867" s="1244" t="s">
        <v>14436</v>
      </c>
      <c r="D9867" s="1352">
        <v>12016.5</v>
      </c>
    </row>
    <row r="9868" spans="1:4" s="977" customFormat="1" ht="18" customHeight="1" x14ac:dyDescent="0.2">
      <c r="A9868" s="1351" t="s">
        <v>14886</v>
      </c>
      <c r="B9868" s="1244" t="s">
        <v>14887</v>
      </c>
      <c r="C9868" s="1244" t="s">
        <v>2394</v>
      </c>
      <c r="D9868" s="1352">
        <v>6312.5</v>
      </c>
    </row>
    <row r="9869" spans="1:4" s="977" customFormat="1" ht="18" customHeight="1" x14ac:dyDescent="0.2">
      <c r="A9869" s="1351" t="s">
        <v>14888</v>
      </c>
      <c r="B9869" s="1244" t="s">
        <v>14799</v>
      </c>
      <c r="C9869" s="1244" t="s">
        <v>14436</v>
      </c>
      <c r="D9869" s="1352">
        <v>12016.5</v>
      </c>
    </row>
    <row r="9870" spans="1:4" s="977" customFormat="1" ht="18" customHeight="1" x14ac:dyDescent="0.2">
      <c r="A9870" s="1351" t="s">
        <v>14889</v>
      </c>
      <c r="B9870" s="1244" t="s">
        <v>14887</v>
      </c>
      <c r="C9870" s="1244" t="s">
        <v>2394</v>
      </c>
      <c r="D9870" s="1352">
        <v>6312.5</v>
      </c>
    </row>
    <row r="9871" spans="1:4" s="977" customFormat="1" ht="18" customHeight="1" x14ac:dyDescent="0.2">
      <c r="A9871" s="1351" t="s">
        <v>14890</v>
      </c>
      <c r="B9871" s="1244" t="s">
        <v>14799</v>
      </c>
      <c r="C9871" s="1244" t="s">
        <v>14436</v>
      </c>
      <c r="D9871" s="1352">
        <v>12016.5</v>
      </c>
    </row>
    <row r="9872" spans="1:4" s="977" customFormat="1" ht="18" customHeight="1" x14ac:dyDescent="0.2">
      <c r="A9872" s="1351" t="s">
        <v>14891</v>
      </c>
      <c r="B9872" s="1244" t="s">
        <v>8017</v>
      </c>
      <c r="C9872" s="1244" t="s">
        <v>8018</v>
      </c>
      <c r="D9872" s="1352">
        <v>2012.5</v>
      </c>
    </row>
    <row r="9873" spans="1:4" s="977" customFormat="1" ht="18" customHeight="1" x14ac:dyDescent="0.2">
      <c r="A9873" s="1351" t="s">
        <v>14892</v>
      </c>
      <c r="B9873" s="1244" t="s">
        <v>14893</v>
      </c>
      <c r="C9873" s="1244" t="s">
        <v>14894</v>
      </c>
      <c r="D9873" s="1352">
        <v>8015.5</v>
      </c>
    </row>
    <row r="9874" spans="1:4" s="977" customFormat="1" ht="18" customHeight="1" x14ac:dyDescent="0.2">
      <c r="A9874" s="1351" t="s">
        <v>14895</v>
      </c>
      <c r="B9874" s="1244" t="s">
        <v>1967</v>
      </c>
      <c r="C9874" s="1244" t="s">
        <v>1968</v>
      </c>
      <c r="D9874" s="1352">
        <v>3565</v>
      </c>
    </row>
    <row r="9875" spans="1:4" s="977" customFormat="1" ht="18" customHeight="1" x14ac:dyDescent="0.2">
      <c r="A9875" s="1351" t="s">
        <v>14896</v>
      </c>
      <c r="B9875" s="1244" t="s">
        <v>1285</v>
      </c>
      <c r="C9875" s="1244" t="s">
        <v>1286</v>
      </c>
      <c r="D9875" s="1352">
        <v>1150</v>
      </c>
    </row>
    <row r="9876" spans="1:4" s="977" customFormat="1" ht="18" customHeight="1" x14ac:dyDescent="0.2">
      <c r="A9876" s="1351" t="s">
        <v>14897</v>
      </c>
      <c r="B9876" s="1244" t="s">
        <v>1285</v>
      </c>
      <c r="C9876" s="1244" t="s">
        <v>1286</v>
      </c>
      <c r="D9876" s="1352">
        <v>1150</v>
      </c>
    </row>
    <row r="9877" spans="1:4" s="977" customFormat="1" ht="18" customHeight="1" x14ac:dyDescent="0.2">
      <c r="A9877" s="1351" t="s">
        <v>14898</v>
      </c>
      <c r="B9877" s="1244" t="s">
        <v>1285</v>
      </c>
      <c r="C9877" s="1244" t="s">
        <v>1286</v>
      </c>
      <c r="D9877" s="1352">
        <v>1150</v>
      </c>
    </row>
    <row r="9878" spans="1:4" s="977" customFormat="1" ht="18" customHeight="1" x14ac:dyDescent="0.2">
      <c r="A9878" s="1351" t="s">
        <v>14899</v>
      </c>
      <c r="B9878" s="1244" t="s">
        <v>1967</v>
      </c>
      <c r="C9878" s="1244" t="s">
        <v>1968</v>
      </c>
      <c r="D9878" s="1352">
        <v>3565</v>
      </c>
    </row>
    <row r="9879" spans="1:4" s="977" customFormat="1" ht="18" customHeight="1" x14ac:dyDescent="0.2">
      <c r="A9879" s="1351" t="s">
        <v>14900</v>
      </c>
      <c r="B9879" s="1244" t="s">
        <v>1285</v>
      </c>
      <c r="C9879" s="1244" t="s">
        <v>1286</v>
      </c>
      <c r="D9879" s="1352">
        <v>632.5</v>
      </c>
    </row>
    <row r="9880" spans="1:4" s="977" customFormat="1" ht="18" customHeight="1" x14ac:dyDescent="0.2">
      <c r="A9880" s="1351" t="s">
        <v>14901</v>
      </c>
      <c r="B9880" s="1244" t="s">
        <v>1967</v>
      </c>
      <c r="C9880" s="1244" t="s">
        <v>1968</v>
      </c>
      <c r="D9880" s="1352">
        <v>3565</v>
      </c>
    </row>
    <row r="9881" spans="1:4" s="977" customFormat="1" ht="18" customHeight="1" x14ac:dyDescent="0.2">
      <c r="A9881" s="1351" t="s">
        <v>14902</v>
      </c>
      <c r="B9881" s="1244" t="s">
        <v>1285</v>
      </c>
      <c r="C9881" s="1244" t="s">
        <v>1286</v>
      </c>
      <c r="D9881" s="1352">
        <v>1150</v>
      </c>
    </row>
    <row r="9882" spans="1:4" s="977" customFormat="1" ht="18" customHeight="1" x14ac:dyDescent="0.2">
      <c r="A9882" s="1351" t="s">
        <v>14903</v>
      </c>
      <c r="B9882" s="1244" t="s">
        <v>1285</v>
      </c>
      <c r="C9882" s="1244" t="s">
        <v>1286</v>
      </c>
      <c r="D9882" s="1352">
        <v>1150</v>
      </c>
    </row>
    <row r="9883" spans="1:4" s="977" customFormat="1" ht="18" customHeight="1" x14ac:dyDescent="0.2">
      <c r="A9883" s="1351" t="s">
        <v>14904</v>
      </c>
      <c r="B9883" s="1244" t="s">
        <v>6516</v>
      </c>
      <c r="C9883" s="1244" t="s">
        <v>6517</v>
      </c>
      <c r="D9883" s="1352">
        <v>1656</v>
      </c>
    </row>
    <row r="9884" spans="1:4" s="977" customFormat="1" ht="18" customHeight="1" x14ac:dyDescent="0.2">
      <c r="A9884" s="1351" t="s">
        <v>14905</v>
      </c>
      <c r="B9884" s="1244" t="s">
        <v>1285</v>
      </c>
      <c r="C9884" s="1244" t="s">
        <v>1286</v>
      </c>
      <c r="D9884" s="1352">
        <v>1150</v>
      </c>
    </row>
    <row r="9885" spans="1:4" s="977" customFormat="1" ht="18" customHeight="1" x14ac:dyDescent="0.2">
      <c r="A9885" s="1351" t="s">
        <v>14906</v>
      </c>
      <c r="B9885" s="1244" t="s">
        <v>3501</v>
      </c>
      <c r="C9885" s="1244" t="s">
        <v>3502</v>
      </c>
      <c r="D9885" s="1352">
        <v>530.20000000000005</v>
      </c>
    </row>
    <row r="9886" spans="1:4" s="977" customFormat="1" ht="18" customHeight="1" x14ac:dyDescent="0.2">
      <c r="A9886" s="1351" t="s">
        <v>14907</v>
      </c>
      <c r="B9886" s="1244" t="s">
        <v>1683</v>
      </c>
      <c r="C9886" s="1244" t="s">
        <v>1411</v>
      </c>
      <c r="D9886" s="1352">
        <v>1092.5</v>
      </c>
    </row>
    <row r="9887" spans="1:4" s="977" customFormat="1" ht="18" customHeight="1" x14ac:dyDescent="0.2">
      <c r="A9887" s="1351" t="s">
        <v>14908</v>
      </c>
      <c r="B9887" s="1244" t="s">
        <v>3508</v>
      </c>
      <c r="C9887" s="1244" t="s">
        <v>3509</v>
      </c>
      <c r="D9887" s="1352">
        <v>1045.3499999999999</v>
      </c>
    </row>
    <row r="9888" spans="1:4" s="977" customFormat="1" ht="18" customHeight="1" x14ac:dyDescent="0.2">
      <c r="A9888" s="1351" t="s">
        <v>14909</v>
      </c>
      <c r="B9888" s="1244" t="s">
        <v>1683</v>
      </c>
      <c r="C9888" s="1244" t="s">
        <v>1411</v>
      </c>
      <c r="D9888" s="1352">
        <v>680</v>
      </c>
    </row>
    <row r="9889" spans="1:4" s="977" customFormat="1" ht="18" customHeight="1" x14ac:dyDescent="0.2">
      <c r="A9889" s="1351" t="s">
        <v>14910</v>
      </c>
      <c r="B9889" s="1244" t="s">
        <v>1967</v>
      </c>
      <c r="C9889" s="1244" t="s">
        <v>1968</v>
      </c>
      <c r="D9889" s="1352">
        <v>3565</v>
      </c>
    </row>
    <row r="9890" spans="1:4" s="977" customFormat="1" ht="18" customHeight="1" x14ac:dyDescent="0.2">
      <c r="A9890" s="1351" t="s">
        <v>14911</v>
      </c>
      <c r="B9890" s="1244" t="s">
        <v>3501</v>
      </c>
      <c r="C9890" s="1244" t="s">
        <v>3502</v>
      </c>
      <c r="D9890" s="1352">
        <v>1010</v>
      </c>
    </row>
    <row r="9891" spans="1:4" s="977" customFormat="1" ht="18" customHeight="1" x14ac:dyDescent="0.2">
      <c r="A9891" s="1351" t="s">
        <v>14912</v>
      </c>
      <c r="B9891" s="1244" t="s">
        <v>8017</v>
      </c>
      <c r="C9891" s="1244" t="s">
        <v>8018</v>
      </c>
      <c r="D9891" s="1352">
        <v>2012.5</v>
      </c>
    </row>
    <row r="9892" spans="1:4" s="977" customFormat="1" ht="18" customHeight="1" x14ac:dyDescent="0.2">
      <c r="A9892" s="1351" t="s">
        <v>14913</v>
      </c>
      <c r="B9892" s="1244" t="s">
        <v>3508</v>
      </c>
      <c r="C9892" s="1244" t="s">
        <v>3509</v>
      </c>
      <c r="D9892" s="1352">
        <v>1093.5899999999999</v>
      </c>
    </row>
    <row r="9893" spans="1:4" s="977" customFormat="1" ht="18" customHeight="1" x14ac:dyDescent="0.2">
      <c r="A9893" s="1351" t="s">
        <v>14914</v>
      </c>
      <c r="B9893" s="1244" t="s">
        <v>13261</v>
      </c>
      <c r="C9893" s="1244" t="s">
        <v>13262</v>
      </c>
      <c r="D9893" s="1352">
        <v>1272.82</v>
      </c>
    </row>
    <row r="9894" spans="1:4" s="977" customFormat="1" ht="18" customHeight="1" x14ac:dyDescent="0.2">
      <c r="A9894" s="1351" t="s">
        <v>14915</v>
      </c>
      <c r="B9894" s="1244" t="s">
        <v>2511</v>
      </c>
      <c r="C9894" s="1244" t="s">
        <v>1704</v>
      </c>
      <c r="D9894" s="1352">
        <v>1</v>
      </c>
    </row>
    <row r="9895" spans="1:4" s="977" customFormat="1" ht="18" customHeight="1" x14ac:dyDescent="0.2">
      <c r="A9895" s="1351" t="s">
        <v>14916</v>
      </c>
      <c r="B9895" s="1244" t="s">
        <v>2511</v>
      </c>
      <c r="C9895" s="1244" t="s">
        <v>1704</v>
      </c>
      <c r="D9895" s="1352">
        <v>1</v>
      </c>
    </row>
    <row r="9896" spans="1:4" s="977" customFormat="1" ht="18" customHeight="1" x14ac:dyDescent="0.2">
      <c r="A9896" s="1351" t="s">
        <v>14917</v>
      </c>
      <c r="B9896" s="1244" t="s">
        <v>2511</v>
      </c>
      <c r="C9896" s="1244" t="s">
        <v>1704</v>
      </c>
      <c r="D9896" s="1352">
        <v>1</v>
      </c>
    </row>
    <row r="9897" spans="1:4" s="977" customFormat="1" ht="18" customHeight="1" x14ac:dyDescent="0.2">
      <c r="A9897" s="1351" t="s">
        <v>14918</v>
      </c>
      <c r="B9897" s="1244" t="s">
        <v>2511</v>
      </c>
      <c r="C9897" s="1244" t="s">
        <v>1704</v>
      </c>
      <c r="D9897" s="1352">
        <v>1</v>
      </c>
    </row>
    <row r="9898" spans="1:4" s="977" customFormat="1" ht="18" customHeight="1" x14ac:dyDescent="0.2">
      <c r="A9898" s="1351" t="s">
        <v>14919</v>
      </c>
      <c r="B9898" s="1244" t="s">
        <v>3508</v>
      </c>
      <c r="C9898" s="1244" t="s">
        <v>3509</v>
      </c>
      <c r="D9898" s="1352">
        <v>562.35</v>
      </c>
    </row>
    <row r="9899" spans="1:4" s="977" customFormat="1" ht="18" customHeight="1" x14ac:dyDescent="0.2">
      <c r="A9899" s="1351" t="s">
        <v>14920</v>
      </c>
      <c r="B9899" s="1244" t="s">
        <v>14921</v>
      </c>
      <c r="C9899" s="1244" t="s">
        <v>14922</v>
      </c>
      <c r="D9899" s="1352">
        <v>31289.88</v>
      </c>
    </row>
    <row r="9900" spans="1:4" s="977" customFormat="1" ht="18" customHeight="1" x14ac:dyDescent="0.2">
      <c r="A9900" s="1351" t="s">
        <v>14923</v>
      </c>
      <c r="B9900" s="1244" t="s">
        <v>8017</v>
      </c>
      <c r="C9900" s="1244" t="s">
        <v>8018</v>
      </c>
      <c r="D9900" s="1352">
        <v>2012.5</v>
      </c>
    </row>
    <row r="9901" spans="1:4" s="977" customFormat="1" ht="18" customHeight="1" x14ac:dyDescent="0.2">
      <c r="A9901" s="1351" t="s">
        <v>14924</v>
      </c>
      <c r="B9901" s="1244" t="s">
        <v>2710</v>
      </c>
      <c r="C9901" s="1244" t="s">
        <v>2711</v>
      </c>
      <c r="D9901" s="1352">
        <v>1725</v>
      </c>
    </row>
    <row r="9902" spans="1:4" s="977" customFormat="1" ht="18" customHeight="1" x14ac:dyDescent="0.2">
      <c r="A9902" s="1351" t="s">
        <v>14925</v>
      </c>
      <c r="B9902" s="1244" t="s">
        <v>14926</v>
      </c>
      <c r="C9902" s="1244" t="s">
        <v>14927</v>
      </c>
      <c r="D9902" s="1352">
        <v>9643.9</v>
      </c>
    </row>
    <row r="9903" spans="1:4" s="977" customFormat="1" ht="18" customHeight="1" x14ac:dyDescent="0.2">
      <c r="A9903" s="1351" t="s">
        <v>14928</v>
      </c>
      <c r="B9903" s="1244" t="s">
        <v>14929</v>
      </c>
      <c r="C9903" s="1244" t="s">
        <v>14930</v>
      </c>
      <c r="D9903" s="1352">
        <v>1357</v>
      </c>
    </row>
    <row r="9904" spans="1:4" s="977" customFormat="1" ht="18" customHeight="1" x14ac:dyDescent="0.2">
      <c r="A9904" s="1351" t="s">
        <v>14931</v>
      </c>
      <c r="B9904" s="1244" t="s">
        <v>13475</v>
      </c>
      <c r="C9904" s="1244" t="s">
        <v>13476</v>
      </c>
      <c r="D9904" s="1352">
        <v>3580</v>
      </c>
    </row>
    <row r="9905" spans="1:4" s="977" customFormat="1" ht="18" customHeight="1" x14ac:dyDescent="0.2">
      <c r="A9905" s="1351" t="s">
        <v>14932</v>
      </c>
      <c r="B9905" s="1244" t="s">
        <v>2443</v>
      </c>
      <c r="C9905" s="1244" t="s">
        <v>11806</v>
      </c>
      <c r="D9905" s="1352">
        <v>1035</v>
      </c>
    </row>
    <row r="9906" spans="1:4" s="977" customFormat="1" ht="18" customHeight="1" x14ac:dyDescent="0.2">
      <c r="A9906" s="1351" t="s">
        <v>14933</v>
      </c>
      <c r="B9906" s="1244" t="s">
        <v>14934</v>
      </c>
      <c r="C9906" s="1244" t="s">
        <v>14935</v>
      </c>
      <c r="D9906" s="1352">
        <v>9099.26</v>
      </c>
    </row>
    <row r="9907" spans="1:4" s="977" customFormat="1" ht="18" customHeight="1" x14ac:dyDescent="0.2">
      <c r="A9907" s="1351" t="s">
        <v>14936</v>
      </c>
      <c r="B9907" s="1244" t="s">
        <v>14937</v>
      </c>
      <c r="C9907" s="1244" t="s">
        <v>14938</v>
      </c>
      <c r="D9907" s="1352">
        <v>1897.5</v>
      </c>
    </row>
    <row r="9908" spans="1:4" s="977" customFormat="1" ht="18" customHeight="1" x14ac:dyDescent="0.2">
      <c r="A9908" s="1351" t="s">
        <v>14939</v>
      </c>
      <c r="B9908" s="1244" t="s">
        <v>14940</v>
      </c>
      <c r="C9908" s="1244" t="s">
        <v>14941</v>
      </c>
      <c r="D9908" s="1352">
        <v>34960</v>
      </c>
    </row>
    <row r="9909" spans="1:4" s="977" customFormat="1" ht="18" customHeight="1" x14ac:dyDescent="0.2">
      <c r="A9909" s="1351" t="s">
        <v>14942</v>
      </c>
      <c r="B9909" s="1244" t="s">
        <v>14943</v>
      </c>
      <c r="C9909" s="1244" t="s">
        <v>14944</v>
      </c>
      <c r="D9909" s="1352">
        <v>1325.95</v>
      </c>
    </row>
    <row r="9910" spans="1:4" s="977" customFormat="1" ht="18" customHeight="1" x14ac:dyDescent="0.2">
      <c r="A9910" s="1351" t="s">
        <v>14945</v>
      </c>
      <c r="B9910" s="1244" t="s">
        <v>7537</v>
      </c>
      <c r="C9910" s="1244" t="s">
        <v>7538</v>
      </c>
      <c r="D9910" s="1352">
        <v>2127.5</v>
      </c>
    </row>
    <row r="9911" spans="1:4" s="977" customFormat="1" ht="18" customHeight="1" x14ac:dyDescent="0.2">
      <c r="A9911" s="1351" t="s">
        <v>14946</v>
      </c>
      <c r="B9911" s="1244" t="s">
        <v>2753</v>
      </c>
      <c r="C9911" s="1244" t="s">
        <v>2754</v>
      </c>
      <c r="D9911" s="1352">
        <v>1533.87</v>
      </c>
    </row>
    <row r="9912" spans="1:4" s="977" customFormat="1" ht="18" customHeight="1" x14ac:dyDescent="0.2">
      <c r="A9912" s="1351" t="s">
        <v>14947</v>
      </c>
      <c r="B9912" s="1244" t="s">
        <v>14948</v>
      </c>
      <c r="C9912" s="1244" t="s">
        <v>14949</v>
      </c>
      <c r="D9912" s="1352">
        <v>4250</v>
      </c>
    </row>
    <row r="9913" spans="1:4" s="977" customFormat="1" ht="18" customHeight="1" x14ac:dyDescent="0.2">
      <c r="A9913" s="1351" t="s">
        <v>14950</v>
      </c>
      <c r="B9913" s="1244" t="s">
        <v>12600</v>
      </c>
      <c r="C9913" s="1244" t="s">
        <v>14951</v>
      </c>
      <c r="D9913" s="1352">
        <v>4715</v>
      </c>
    </row>
    <row r="9914" spans="1:4" s="977" customFormat="1" ht="18" customHeight="1" x14ac:dyDescent="0.2">
      <c r="A9914" s="1351" t="s">
        <v>14952</v>
      </c>
      <c r="B9914" s="1244" t="s">
        <v>14953</v>
      </c>
      <c r="C9914" s="1244" t="s">
        <v>14954</v>
      </c>
      <c r="D9914" s="1352">
        <v>1</v>
      </c>
    </row>
    <row r="9915" spans="1:4" s="977" customFormat="1" ht="18" customHeight="1" x14ac:dyDescent="0.2">
      <c r="A9915" s="1351" t="s">
        <v>14955</v>
      </c>
      <c r="B9915" s="1244" t="s">
        <v>14956</v>
      </c>
      <c r="C9915" s="1244" t="s">
        <v>14957</v>
      </c>
      <c r="D9915" s="1352">
        <v>19367.439999999999</v>
      </c>
    </row>
    <row r="9916" spans="1:4" s="977" customFormat="1" ht="18" customHeight="1" x14ac:dyDescent="0.2">
      <c r="A9916" s="1351" t="s">
        <v>14958</v>
      </c>
      <c r="B9916" s="1244" t="s">
        <v>14959</v>
      </c>
      <c r="C9916" s="1244" t="s">
        <v>14959</v>
      </c>
      <c r="D9916" s="1352">
        <v>2635.8</v>
      </c>
    </row>
    <row r="9917" spans="1:4" s="977" customFormat="1" ht="18" customHeight="1" x14ac:dyDescent="0.2">
      <c r="A9917" s="1351" t="s">
        <v>14960</v>
      </c>
      <c r="B9917" s="1244" t="s">
        <v>14961</v>
      </c>
      <c r="C9917" s="1244" t="s">
        <v>14961</v>
      </c>
      <c r="D9917" s="1352">
        <v>1648.64</v>
      </c>
    </row>
    <row r="9918" spans="1:4" s="977" customFormat="1" ht="18" customHeight="1" x14ac:dyDescent="0.2">
      <c r="A9918" s="1351" t="s">
        <v>14962</v>
      </c>
      <c r="B9918" s="1244" t="s">
        <v>14961</v>
      </c>
      <c r="C9918" s="1244" t="s">
        <v>14961</v>
      </c>
      <c r="D9918" s="1352">
        <v>1648.64</v>
      </c>
    </row>
    <row r="9919" spans="1:4" s="977" customFormat="1" ht="18" customHeight="1" x14ac:dyDescent="0.2">
      <c r="A9919" s="1351" t="s">
        <v>14963</v>
      </c>
      <c r="B9919" s="1244" t="s">
        <v>14964</v>
      </c>
      <c r="C9919" s="1244" t="s">
        <v>14964</v>
      </c>
      <c r="D9919" s="1352">
        <v>1846</v>
      </c>
    </row>
    <row r="9920" spans="1:4" s="977" customFormat="1" ht="18" customHeight="1" x14ac:dyDescent="0.2">
      <c r="A9920" s="1351" t="s">
        <v>14965</v>
      </c>
      <c r="B9920" s="1244" t="s">
        <v>2753</v>
      </c>
      <c r="C9920" s="1244" t="s">
        <v>2754</v>
      </c>
      <c r="D9920" s="1352">
        <v>1533.87</v>
      </c>
    </row>
    <row r="9921" spans="1:4" s="977" customFormat="1" ht="18" customHeight="1" x14ac:dyDescent="0.2">
      <c r="A9921" s="1351" t="s">
        <v>14966</v>
      </c>
      <c r="B9921" s="1244" t="s">
        <v>14967</v>
      </c>
      <c r="C9921" s="1244" t="s">
        <v>14967</v>
      </c>
      <c r="D9921" s="1352">
        <v>6743.6</v>
      </c>
    </row>
    <row r="9922" spans="1:4" s="977" customFormat="1" ht="18" customHeight="1" x14ac:dyDescent="0.2">
      <c r="A9922" s="1351" t="s">
        <v>14968</v>
      </c>
      <c r="B9922" s="1244" t="s">
        <v>14969</v>
      </c>
      <c r="C9922" s="1244" t="s">
        <v>14970</v>
      </c>
      <c r="D9922" s="1352">
        <v>11592.2</v>
      </c>
    </row>
    <row r="9923" spans="1:4" s="977" customFormat="1" ht="18" customHeight="1" x14ac:dyDescent="0.2">
      <c r="A9923" s="1351" t="s">
        <v>14971</v>
      </c>
      <c r="B9923" s="1244" t="s">
        <v>14972</v>
      </c>
      <c r="C9923" s="1244" t="s">
        <v>14973</v>
      </c>
      <c r="D9923" s="1352">
        <v>2656.5</v>
      </c>
    </row>
    <row r="9924" spans="1:4" s="977" customFormat="1" ht="18" customHeight="1" x14ac:dyDescent="0.2">
      <c r="A9924" s="1351" t="s">
        <v>14974</v>
      </c>
      <c r="B9924" s="1244" t="s">
        <v>14975</v>
      </c>
      <c r="C9924" s="1244" t="s">
        <v>14975</v>
      </c>
      <c r="D9924" s="1352">
        <v>2208</v>
      </c>
    </row>
    <row r="9925" spans="1:4" s="977" customFormat="1" ht="18" customHeight="1" x14ac:dyDescent="0.2">
      <c r="A9925" s="1351" t="s">
        <v>14976</v>
      </c>
      <c r="B9925" s="1244" t="s">
        <v>14977</v>
      </c>
      <c r="C9925" s="1244" t="s">
        <v>14977</v>
      </c>
      <c r="D9925" s="1352">
        <v>1151.1500000000001</v>
      </c>
    </row>
    <row r="9926" spans="1:4" s="977" customFormat="1" ht="18" customHeight="1" x14ac:dyDescent="0.2">
      <c r="A9926" s="1351" t="s">
        <v>14978</v>
      </c>
      <c r="B9926" s="1244" t="s">
        <v>14979</v>
      </c>
      <c r="C9926" s="1244" t="s">
        <v>14979</v>
      </c>
      <c r="D9926" s="1352">
        <v>2097.6</v>
      </c>
    </row>
    <row r="9927" spans="1:4" s="977" customFormat="1" ht="18" customHeight="1" x14ac:dyDescent="0.2">
      <c r="A9927" s="1351" t="s">
        <v>14980</v>
      </c>
      <c r="B9927" s="1244" t="s">
        <v>14981</v>
      </c>
      <c r="C9927" s="1244" t="s">
        <v>14981</v>
      </c>
      <c r="D9927" s="1352">
        <v>6693</v>
      </c>
    </row>
    <row r="9928" spans="1:4" s="977" customFormat="1" ht="18" customHeight="1" x14ac:dyDescent="0.2">
      <c r="A9928" s="1351" t="s">
        <v>14982</v>
      </c>
      <c r="B9928" s="1244" t="s">
        <v>14981</v>
      </c>
      <c r="C9928" s="1244" t="s">
        <v>14981</v>
      </c>
      <c r="D9928" s="1352">
        <v>5549.33</v>
      </c>
    </row>
    <row r="9929" spans="1:4" s="977" customFormat="1" ht="18" customHeight="1" x14ac:dyDescent="0.2">
      <c r="A9929" s="1351" t="s">
        <v>14983</v>
      </c>
      <c r="B9929" s="1244" t="s">
        <v>14984</v>
      </c>
      <c r="C9929" s="1244" t="s">
        <v>14985</v>
      </c>
      <c r="D9929" s="1352">
        <v>881.03</v>
      </c>
    </row>
    <row r="9930" spans="1:4" s="977" customFormat="1" ht="18" customHeight="1" x14ac:dyDescent="0.2">
      <c r="A9930" s="1351" t="s">
        <v>14986</v>
      </c>
      <c r="B9930" s="1244" t="s">
        <v>2753</v>
      </c>
      <c r="C9930" s="1244" t="s">
        <v>2754</v>
      </c>
      <c r="D9930" s="1352">
        <v>1533.87</v>
      </c>
    </row>
    <row r="9931" spans="1:4" s="977" customFormat="1" ht="18" customHeight="1" x14ac:dyDescent="0.2">
      <c r="A9931" s="1351" t="s">
        <v>14987</v>
      </c>
      <c r="B9931" s="1244" t="s">
        <v>14988</v>
      </c>
      <c r="C9931" s="1244" t="s">
        <v>14989</v>
      </c>
      <c r="D9931" s="1352">
        <v>1051.79</v>
      </c>
    </row>
    <row r="9932" spans="1:4" s="977" customFormat="1" ht="18" customHeight="1" x14ac:dyDescent="0.2">
      <c r="A9932" s="1351" t="s">
        <v>14990</v>
      </c>
      <c r="B9932" s="1244" t="s">
        <v>14991</v>
      </c>
      <c r="C9932" s="1244" t="s">
        <v>14991</v>
      </c>
      <c r="D9932" s="1352">
        <v>1</v>
      </c>
    </row>
    <row r="9933" spans="1:4" s="977" customFormat="1" ht="18" customHeight="1" x14ac:dyDescent="0.2">
      <c r="A9933" s="1351" t="s">
        <v>14992</v>
      </c>
      <c r="B9933" s="1244" t="s">
        <v>14993</v>
      </c>
      <c r="C9933" s="1244" t="s">
        <v>14993</v>
      </c>
      <c r="D9933" s="1352">
        <v>1201.75</v>
      </c>
    </row>
    <row r="9934" spans="1:4" s="977" customFormat="1" ht="18" customHeight="1" x14ac:dyDescent="0.2">
      <c r="A9934" s="1351" t="s">
        <v>14994</v>
      </c>
      <c r="B9934" s="1244" t="s">
        <v>14995</v>
      </c>
      <c r="C9934" s="1244" t="s">
        <v>14996</v>
      </c>
      <c r="D9934" s="1352">
        <v>2442.6</v>
      </c>
    </row>
    <row r="9935" spans="1:4" s="977" customFormat="1" ht="18" customHeight="1" x14ac:dyDescent="0.2">
      <c r="A9935" s="1351" t="s">
        <v>14997</v>
      </c>
      <c r="B9935" s="1244" t="s">
        <v>14998</v>
      </c>
      <c r="C9935" s="1244" t="s">
        <v>20817</v>
      </c>
      <c r="D9935" s="1352">
        <v>6551.9</v>
      </c>
    </row>
    <row r="9936" spans="1:4" s="977" customFormat="1" ht="18" customHeight="1" x14ac:dyDescent="0.2">
      <c r="A9936" s="1351" t="s">
        <v>14999</v>
      </c>
      <c r="B9936" s="1244" t="s">
        <v>15000</v>
      </c>
      <c r="C9936" s="1244" t="s">
        <v>15001</v>
      </c>
      <c r="D9936" s="1352">
        <v>1679.92</v>
      </c>
    </row>
    <row r="9937" spans="1:4" s="977" customFormat="1" ht="18" customHeight="1" x14ac:dyDescent="0.2">
      <c r="A9937" s="1351" t="s">
        <v>15002</v>
      </c>
      <c r="B9937" s="1244" t="s">
        <v>15003</v>
      </c>
      <c r="C9937" s="1244" t="s">
        <v>15004</v>
      </c>
      <c r="D9937" s="1352">
        <v>2736.43</v>
      </c>
    </row>
    <row r="9938" spans="1:4" s="977" customFormat="1" ht="18" customHeight="1" x14ac:dyDescent="0.2">
      <c r="A9938" s="1351" t="s">
        <v>15005</v>
      </c>
      <c r="B9938" s="1244" t="s">
        <v>15006</v>
      </c>
      <c r="C9938" s="1244" t="s">
        <v>15006</v>
      </c>
      <c r="D9938" s="1352">
        <v>6268</v>
      </c>
    </row>
    <row r="9939" spans="1:4" s="977" customFormat="1" ht="18" customHeight="1" x14ac:dyDescent="0.2">
      <c r="A9939" s="1351" t="s">
        <v>15007</v>
      </c>
      <c r="B9939" s="1244" t="s">
        <v>15008</v>
      </c>
      <c r="C9939" s="1244" t="s">
        <v>15009</v>
      </c>
      <c r="D9939" s="1352">
        <v>11094.5</v>
      </c>
    </row>
    <row r="9940" spans="1:4" s="977" customFormat="1" ht="18" customHeight="1" x14ac:dyDescent="0.2">
      <c r="A9940" s="1351" t="s">
        <v>15010</v>
      </c>
      <c r="B9940" s="1244" t="s">
        <v>15011</v>
      </c>
      <c r="C9940" s="1244" t="s">
        <v>15011</v>
      </c>
      <c r="D9940" s="1352">
        <v>588.34</v>
      </c>
    </row>
    <row r="9941" spans="1:4" s="977" customFormat="1" ht="18" customHeight="1" x14ac:dyDescent="0.2">
      <c r="A9941" s="1351" t="s">
        <v>15012</v>
      </c>
      <c r="B9941" s="1244" t="s">
        <v>2753</v>
      </c>
      <c r="C9941" s="1244" t="s">
        <v>2754</v>
      </c>
      <c r="D9941" s="1352">
        <v>1533.87</v>
      </c>
    </row>
    <row r="9942" spans="1:4" s="977" customFormat="1" ht="18" customHeight="1" x14ac:dyDescent="0.2">
      <c r="A9942" s="1351" t="s">
        <v>15013</v>
      </c>
      <c r="B9942" s="1244" t="s">
        <v>15014</v>
      </c>
      <c r="C9942" s="1244" t="s">
        <v>15014</v>
      </c>
      <c r="D9942" s="1352">
        <v>727.49</v>
      </c>
    </row>
    <row r="9943" spans="1:4" s="977" customFormat="1" ht="18" customHeight="1" x14ac:dyDescent="0.2">
      <c r="A9943" s="1351" t="s">
        <v>15015</v>
      </c>
      <c r="B9943" s="1244" t="s">
        <v>2541</v>
      </c>
      <c r="C9943" s="1244" t="s">
        <v>2542</v>
      </c>
      <c r="D9943" s="1352">
        <v>1</v>
      </c>
    </row>
    <row r="9944" spans="1:4" s="977" customFormat="1" ht="18" customHeight="1" x14ac:dyDescent="0.2">
      <c r="A9944" s="1351" t="s">
        <v>15016</v>
      </c>
      <c r="B9944" s="1244" t="s">
        <v>15017</v>
      </c>
      <c r="C9944" s="1244" t="s">
        <v>15017</v>
      </c>
      <c r="D9944" s="1352">
        <v>1687.05</v>
      </c>
    </row>
    <row r="9945" spans="1:4" s="977" customFormat="1" ht="18" customHeight="1" x14ac:dyDescent="0.2">
      <c r="A9945" s="1351" t="s">
        <v>15018</v>
      </c>
      <c r="B9945" s="1244" t="s">
        <v>15019</v>
      </c>
      <c r="C9945" s="1244" t="s">
        <v>15020</v>
      </c>
      <c r="D9945" s="1352">
        <v>6039.8</v>
      </c>
    </row>
    <row r="9946" spans="1:4" s="977" customFormat="1" ht="18" customHeight="1" x14ac:dyDescent="0.2">
      <c r="A9946" s="1351" t="s">
        <v>15021</v>
      </c>
      <c r="B9946" s="1244" t="s">
        <v>15022</v>
      </c>
      <c r="C9946" s="1244" t="s">
        <v>15022</v>
      </c>
      <c r="D9946" s="1352">
        <v>6898.85</v>
      </c>
    </row>
    <row r="9947" spans="1:4" s="977" customFormat="1" ht="18" customHeight="1" x14ac:dyDescent="0.2">
      <c r="A9947" s="1351" t="s">
        <v>15023</v>
      </c>
      <c r="B9947" s="1244" t="s">
        <v>15024</v>
      </c>
      <c r="C9947" s="1244" t="s">
        <v>15024</v>
      </c>
      <c r="D9947" s="1352">
        <v>1</v>
      </c>
    </row>
    <row r="9948" spans="1:4" s="977" customFormat="1" ht="18" customHeight="1" x14ac:dyDescent="0.2">
      <c r="A9948" s="1351" t="s">
        <v>15025</v>
      </c>
      <c r="B9948" s="1244" t="s">
        <v>2753</v>
      </c>
      <c r="C9948" s="1244" t="s">
        <v>2754</v>
      </c>
      <c r="D9948" s="1352">
        <v>1533.87</v>
      </c>
    </row>
    <row r="9949" spans="1:4" s="977" customFormat="1" ht="18" customHeight="1" x14ac:dyDescent="0.2">
      <c r="A9949" s="1351" t="s">
        <v>15026</v>
      </c>
      <c r="B9949" s="1244" t="s">
        <v>15027</v>
      </c>
      <c r="C9949" s="1244" t="s">
        <v>15028</v>
      </c>
      <c r="D9949" s="1352">
        <v>4900</v>
      </c>
    </row>
    <row r="9950" spans="1:4" s="977" customFormat="1" ht="18" customHeight="1" x14ac:dyDescent="0.2">
      <c r="A9950" s="1351" t="s">
        <v>15029</v>
      </c>
      <c r="B9950" s="1244" t="s">
        <v>15030</v>
      </c>
      <c r="C9950" s="1244" t="s">
        <v>15030</v>
      </c>
      <c r="D9950" s="1352">
        <v>1725</v>
      </c>
    </row>
    <row r="9951" spans="1:4" s="977" customFormat="1" ht="18" customHeight="1" x14ac:dyDescent="0.2">
      <c r="A9951" s="1351" t="s">
        <v>15031</v>
      </c>
      <c r="B9951" s="1244" t="s">
        <v>15032</v>
      </c>
      <c r="C9951" s="1244" t="s">
        <v>15033</v>
      </c>
      <c r="D9951" s="1352">
        <v>1443.25</v>
      </c>
    </row>
    <row r="9952" spans="1:4" s="977" customFormat="1" ht="18" customHeight="1" x14ac:dyDescent="0.2">
      <c r="A9952" s="1351" t="s">
        <v>15034</v>
      </c>
      <c r="B9952" s="1244" t="s">
        <v>15035</v>
      </c>
      <c r="C9952" s="1244" t="s">
        <v>15036</v>
      </c>
      <c r="D9952" s="1352">
        <v>1117.8</v>
      </c>
    </row>
    <row r="9953" spans="1:4" s="977" customFormat="1" ht="18" customHeight="1" x14ac:dyDescent="0.2">
      <c r="A9953" s="1351" t="s">
        <v>15037</v>
      </c>
      <c r="B9953" s="1244" t="s">
        <v>15035</v>
      </c>
      <c r="C9953" s="1244" t="s">
        <v>15036</v>
      </c>
      <c r="D9953" s="1352">
        <v>1117.8</v>
      </c>
    </row>
    <row r="9954" spans="1:4" s="977" customFormat="1" ht="18" customHeight="1" x14ac:dyDescent="0.2">
      <c r="A9954" s="1351" t="s">
        <v>15038</v>
      </c>
      <c r="B9954" s="1244" t="s">
        <v>15039</v>
      </c>
      <c r="C9954" s="1244" t="s">
        <v>15040</v>
      </c>
      <c r="D9954" s="1352">
        <v>4140</v>
      </c>
    </row>
    <row r="9955" spans="1:4" s="977" customFormat="1" ht="18" customHeight="1" x14ac:dyDescent="0.2">
      <c r="A9955" s="1351" t="s">
        <v>15041</v>
      </c>
      <c r="B9955" s="1244" t="s">
        <v>2753</v>
      </c>
      <c r="C9955" s="1244" t="s">
        <v>2754</v>
      </c>
      <c r="D9955" s="1352">
        <v>1533.87</v>
      </c>
    </row>
    <row r="9956" spans="1:4" s="977" customFormat="1" ht="18" customHeight="1" x14ac:dyDescent="0.2">
      <c r="A9956" s="1351" t="s">
        <v>15042</v>
      </c>
      <c r="B9956" s="1244" t="s">
        <v>15043</v>
      </c>
      <c r="C9956" s="1244" t="s">
        <v>15044</v>
      </c>
      <c r="D9956" s="1352">
        <v>1</v>
      </c>
    </row>
    <row r="9957" spans="1:4" s="977" customFormat="1" ht="18" customHeight="1" x14ac:dyDescent="0.2">
      <c r="A9957" s="1351" t="s">
        <v>15045</v>
      </c>
      <c r="B9957" s="1244" t="s">
        <v>15046</v>
      </c>
      <c r="C9957" s="1244" t="s">
        <v>15046</v>
      </c>
      <c r="D9957" s="1352">
        <v>1321.01</v>
      </c>
    </row>
    <row r="9958" spans="1:4" s="977" customFormat="1" ht="18" customHeight="1" x14ac:dyDescent="0.2">
      <c r="A9958" s="1351" t="s">
        <v>15047</v>
      </c>
      <c r="B9958" s="1244" t="s">
        <v>15048</v>
      </c>
      <c r="C9958" s="1244" t="s">
        <v>15049</v>
      </c>
      <c r="D9958" s="1352">
        <v>1105.1500000000001</v>
      </c>
    </row>
    <row r="9959" spans="1:4" s="977" customFormat="1" ht="18" customHeight="1" x14ac:dyDescent="0.2">
      <c r="A9959" s="1351" t="s">
        <v>15050</v>
      </c>
      <c r="B9959" s="1244" t="s">
        <v>15051</v>
      </c>
      <c r="C9959" s="1244" t="s">
        <v>15052</v>
      </c>
      <c r="D9959" s="1352">
        <v>2664.66</v>
      </c>
    </row>
    <row r="9960" spans="1:4" s="977" customFormat="1" ht="18" customHeight="1" x14ac:dyDescent="0.2">
      <c r="A9960" s="1351" t="s">
        <v>15053</v>
      </c>
      <c r="B9960" s="1244" t="s">
        <v>15054</v>
      </c>
      <c r="C9960" s="1244" t="s">
        <v>15055</v>
      </c>
      <c r="D9960" s="1352">
        <v>3540.59</v>
      </c>
    </row>
    <row r="9961" spans="1:4" s="977" customFormat="1" ht="18" customHeight="1" x14ac:dyDescent="0.2">
      <c r="A9961" s="1351" t="s">
        <v>15056</v>
      </c>
      <c r="B9961" s="1244" t="s">
        <v>15057</v>
      </c>
      <c r="C9961" s="1244" t="s">
        <v>15058</v>
      </c>
      <c r="D9961" s="1352">
        <v>702.07</v>
      </c>
    </row>
    <row r="9962" spans="1:4" s="977" customFormat="1" ht="18" customHeight="1" x14ac:dyDescent="0.2">
      <c r="A9962" s="1351" t="s">
        <v>15059</v>
      </c>
      <c r="B9962" s="1244" t="s">
        <v>15060</v>
      </c>
      <c r="C9962" s="1244" t="s">
        <v>15060</v>
      </c>
      <c r="D9962" s="1352">
        <v>1046.5</v>
      </c>
    </row>
    <row r="9963" spans="1:4" s="977" customFormat="1" ht="18" customHeight="1" x14ac:dyDescent="0.2">
      <c r="A9963" s="1351" t="s">
        <v>15061</v>
      </c>
      <c r="B9963" s="1244" t="s">
        <v>15062</v>
      </c>
      <c r="C9963" s="1244" t="s">
        <v>15062</v>
      </c>
      <c r="D9963" s="1352">
        <v>615.25</v>
      </c>
    </row>
    <row r="9964" spans="1:4" s="977" customFormat="1" ht="18" customHeight="1" x14ac:dyDescent="0.2">
      <c r="A9964" s="1351" t="s">
        <v>15063</v>
      </c>
      <c r="B9964" s="1244" t="s">
        <v>15064</v>
      </c>
      <c r="C9964" s="1244" t="s">
        <v>15064</v>
      </c>
      <c r="D9964" s="1352">
        <v>20470</v>
      </c>
    </row>
    <row r="9965" spans="1:4" s="977" customFormat="1" ht="18" customHeight="1" x14ac:dyDescent="0.2">
      <c r="A9965" s="1351" t="s">
        <v>15065</v>
      </c>
      <c r="B9965" s="1244" t="s">
        <v>15066</v>
      </c>
      <c r="C9965" s="1244" t="s">
        <v>15067</v>
      </c>
      <c r="D9965" s="1352">
        <v>15525</v>
      </c>
    </row>
    <row r="9966" spans="1:4" s="977" customFormat="1" ht="18" customHeight="1" x14ac:dyDescent="0.2">
      <c r="A9966" s="1351" t="s">
        <v>15068</v>
      </c>
      <c r="B9966" s="1244" t="s">
        <v>2753</v>
      </c>
      <c r="C9966" s="1244" t="s">
        <v>2754</v>
      </c>
      <c r="D9966" s="1352">
        <v>1533.87</v>
      </c>
    </row>
    <row r="9967" spans="1:4" s="977" customFormat="1" ht="18" customHeight="1" x14ac:dyDescent="0.2">
      <c r="A9967" s="1351" t="s">
        <v>15069</v>
      </c>
      <c r="B9967" s="1244" t="s">
        <v>12373</v>
      </c>
      <c r="C9967" s="1244" t="s">
        <v>12374</v>
      </c>
      <c r="D9967" s="1352">
        <v>734.63</v>
      </c>
    </row>
    <row r="9968" spans="1:4" s="977" customFormat="1" ht="18" customHeight="1" x14ac:dyDescent="0.2">
      <c r="A9968" s="1351" t="s">
        <v>15070</v>
      </c>
      <c r="B9968" s="1244" t="s">
        <v>12373</v>
      </c>
      <c r="C9968" s="1244" t="s">
        <v>12374</v>
      </c>
      <c r="D9968" s="1352">
        <v>734.63</v>
      </c>
    </row>
    <row r="9969" spans="1:4" s="977" customFormat="1" ht="18" customHeight="1" x14ac:dyDescent="0.2">
      <c r="A9969" s="1351" t="s">
        <v>15071</v>
      </c>
      <c r="B9969" s="1244" t="s">
        <v>2307</v>
      </c>
      <c r="C9969" s="1244" t="s">
        <v>2308</v>
      </c>
      <c r="D9969" s="1352">
        <v>1990</v>
      </c>
    </row>
    <row r="9970" spans="1:4" s="977" customFormat="1" ht="18" customHeight="1" x14ac:dyDescent="0.2">
      <c r="A9970" s="1351" t="s">
        <v>15072</v>
      </c>
      <c r="B9970" s="1244" t="s">
        <v>13347</v>
      </c>
      <c r="C9970" s="1244" t="s">
        <v>13348</v>
      </c>
      <c r="D9970" s="1352">
        <v>4011.82</v>
      </c>
    </row>
    <row r="9971" spans="1:4" s="977" customFormat="1" ht="18" customHeight="1" x14ac:dyDescent="0.2">
      <c r="A9971" s="1351" t="s">
        <v>15073</v>
      </c>
      <c r="B9971" s="1244" t="s">
        <v>15074</v>
      </c>
      <c r="C9971" s="1244" t="s">
        <v>15075</v>
      </c>
      <c r="D9971" s="1352">
        <v>1322.5</v>
      </c>
    </row>
    <row r="9972" spans="1:4" s="977" customFormat="1" ht="18" customHeight="1" x14ac:dyDescent="0.2">
      <c r="A9972" s="1351" t="s">
        <v>15076</v>
      </c>
      <c r="B9972" s="1244" t="s">
        <v>15077</v>
      </c>
      <c r="C9972" s="1244" t="s">
        <v>15078</v>
      </c>
      <c r="D9972" s="1352">
        <v>1408.75</v>
      </c>
    </row>
    <row r="9973" spans="1:4" s="977" customFormat="1" ht="18" customHeight="1" x14ac:dyDescent="0.2">
      <c r="A9973" s="1351" t="s">
        <v>15079</v>
      </c>
      <c r="B9973" s="1244" t="s">
        <v>15080</v>
      </c>
      <c r="C9973" s="1244" t="s">
        <v>15081</v>
      </c>
      <c r="D9973" s="1352">
        <v>1159.8900000000001</v>
      </c>
    </row>
    <row r="9974" spans="1:4" s="977" customFormat="1" ht="18" customHeight="1" x14ac:dyDescent="0.2">
      <c r="A9974" s="1351" t="s">
        <v>15082</v>
      </c>
      <c r="B9974" s="1244" t="s">
        <v>2753</v>
      </c>
      <c r="C9974" s="1244" t="s">
        <v>2754</v>
      </c>
      <c r="D9974" s="1352">
        <v>1533.87</v>
      </c>
    </row>
    <row r="9975" spans="1:4" s="977" customFormat="1" ht="18" customHeight="1" x14ac:dyDescent="0.2">
      <c r="A9975" s="1351" t="s">
        <v>15083</v>
      </c>
      <c r="B9975" s="1244" t="s">
        <v>15084</v>
      </c>
      <c r="C9975" s="1244" t="s">
        <v>15084</v>
      </c>
      <c r="D9975" s="1352">
        <v>10177.5</v>
      </c>
    </row>
    <row r="9976" spans="1:4" s="977" customFormat="1" ht="18" customHeight="1" x14ac:dyDescent="0.2">
      <c r="A9976" s="1351" t="s">
        <v>15085</v>
      </c>
      <c r="B9976" s="1244" t="s">
        <v>15084</v>
      </c>
      <c r="C9976" s="1244" t="s">
        <v>15084</v>
      </c>
      <c r="D9976" s="1352">
        <v>10177.5</v>
      </c>
    </row>
    <row r="9977" spans="1:4" s="977" customFormat="1" ht="18" customHeight="1" x14ac:dyDescent="0.2">
      <c r="A9977" s="1351" t="s">
        <v>15086</v>
      </c>
      <c r="B9977" s="1244" t="s">
        <v>15087</v>
      </c>
      <c r="C9977" s="1244" t="s">
        <v>15087</v>
      </c>
      <c r="D9977" s="1352">
        <v>6095</v>
      </c>
    </row>
    <row r="9978" spans="1:4" s="977" customFormat="1" ht="18" customHeight="1" x14ac:dyDescent="0.2">
      <c r="A9978" s="1351" t="s">
        <v>15088</v>
      </c>
      <c r="B9978" s="1244" t="s">
        <v>15087</v>
      </c>
      <c r="C9978" s="1244" t="s">
        <v>15087</v>
      </c>
      <c r="D9978" s="1352">
        <v>6095</v>
      </c>
    </row>
    <row r="9979" spans="1:4" s="977" customFormat="1" ht="18" customHeight="1" x14ac:dyDescent="0.2">
      <c r="A9979" s="1351" t="s">
        <v>15089</v>
      </c>
      <c r="B9979" s="1244" t="s">
        <v>15090</v>
      </c>
      <c r="C9979" s="1244" t="s">
        <v>15090</v>
      </c>
      <c r="D9979" s="1352">
        <v>800.4</v>
      </c>
    </row>
    <row r="9980" spans="1:4" s="977" customFormat="1" ht="18" customHeight="1" x14ac:dyDescent="0.2">
      <c r="A9980" s="1351" t="s">
        <v>15091</v>
      </c>
      <c r="B9980" s="1244" t="s">
        <v>15090</v>
      </c>
      <c r="C9980" s="1244" t="s">
        <v>15090</v>
      </c>
      <c r="D9980" s="1352">
        <v>800.4</v>
      </c>
    </row>
    <row r="9981" spans="1:4" s="977" customFormat="1" ht="18" customHeight="1" x14ac:dyDescent="0.2">
      <c r="A9981" s="1351" t="s">
        <v>15092</v>
      </c>
      <c r="B9981" s="1244" t="s">
        <v>15090</v>
      </c>
      <c r="C9981" s="1244" t="s">
        <v>15090</v>
      </c>
      <c r="D9981" s="1352">
        <v>800.4</v>
      </c>
    </row>
    <row r="9982" spans="1:4" s="977" customFormat="1" ht="18" customHeight="1" x14ac:dyDescent="0.2">
      <c r="A9982" s="1351" t="s">
        <v>15093</v>
      </c>
      <c r="B9982" s="1244" t="s">
        <v>15090</v>
      </c>
      <c r="C9982" s="1244" t="s">
        <v>15090</v>
      </c>
      <c r="D9982" s="1352">
        <v>800.4</v>
      </c>
    </row>
    <row r="9983" spans="1:4" s="977" customFormat="1" ht="18" customHeight="1" x14ac:dyDescent="0.2">
      <c r="A9983" s="1351" t="s">
        <v>15094</v>
      </c>
      <c r="B9983" s="1244" t="s">
        <v>15095</v>
      </c>
      <c r="C9983" s="1244" t="s">
        <v>15096</v>
      </c>
      <c r="D9983" s="1352">
        <v>3875.5</v>
      </c>
    </row>
    <row r="9984" spans="1:4" s="977" customFormat="1" ht="18" customHeight="1" x14ac:dyDescent="0.2">
      <c r="A9984" s="1351" t="s">
        <v>15097</v>
      </c>
      <c r="B9984" s="1244" t="s">
        <v>15095</v>
      </c>
      <c r="C9984" s="1244" t="s">
        <v>15096</v>
      </c>
      <c r="D9984" s="1352">
        <v>3875.5</v>
      </c>
    </row>
    <row r="9985" spans="1:4" s="977" customFormat="1" ht="18" customHeight="1" x14ac:dyDescent="0.2">
      <c r="A9985" s="1351" t="s">
        <v>15098</v>
      </c>
      <c r="B9985" s="1244" t="s">
        <v>2753</v>
      </c>
      <c r="C9985" s="1244" t="s">
        <v>2754</v>
      </c>
      <c r="D9985" s="1352">
        <v>1533.87</v>
      </c>
    </row>
    <row r="9986" spans="1:4" s="977" customFormat="1" ht="18" customHeight="1" x14ac:dyDescent="0.2">
      <c r="A9986" s="1351" t="s">
        <v>15099</v>
      </c>
      <c r="B9986" s="1244" t="s">
        <v>15100</v>
      </c>
      <c r="C9986" s="1244" t="s">
        <v>15100</v>
      </c>
      <c r="D9986" s="1352">
        <v>5428</v>
      </c>
    </row>
    <row r="9987" spans="1:4" s="977" customFormat="1" ht="18" customHeight="1" x14ac:dyDescent="0.2">
      <c r="A9987" s="1351" t="s">
        <v>15101</v>
      </c>
      <c r="B9987" s="1244" t="s">
        <v>15102</v>
      </c>
      <c r="C9987" s="1244" t="s">
        <v>15102</v>
      </c>
      <c r="D9987" s="1352">
        <v>2012.5</v>
      </c>
    </row>
    <row r="9988" spans="1:4" s="977" customFormat="1" ht="18" customHeight="1" x14ac:dyDescent="0.2">
      <c r="A9988" s="1351" t="s">
        <v>15103</v>
      </c>
      <c r="B9988" s="1244" t="s">
        <v>15102</v>
      </c>
      <c r="C9988" s="1244" t="s">
        <v>15102</v>
      </c>
      <c r="D9988" s="1352">
        <v>2012.5</v>
      </c>
    </row>
    <row r="9989" spans="1:4" s="977" customFormat="1" ht="18" customHeight="1" x14ac:dyDescent="0.2">
      <c r="A9989" s="1351" t="s">
        <v>15104</v>
      </c>
      <c r="B9989" s="1244" t="s">
        <v>15102</v>
      </c>
      <c r="C9989" s="1244" t="s">
        <v>15102</v>
      </c>
      <c r="D9989" s="1352">
        <v>2012.5</v>
      </c>
    </row>
    <row r="9990" spans="1:4" s="977" customFormat="1" ht="18" customHeight="1" x14ac:dyDescent="0.2">
      <c r="A9990" s="1351" t="s">
        <v>15105</v>
      </c>
      <c r="B9990" s="1244" t="s">
        <v>15102</v>
      </c>
      <c r="C9990" s="1244" t="s">
        <v>15102</v>
      </c>
      <c r="D9990" s="1352">
        <v>2012.5</v>
      </c>
    </row>
    <row r="9991" spans="1:4" s="977" customFormat="1" ht="18" customHeight="1" x14ac:dyDescent="0.2">
      <c r="A9991" s="1351" t="s">
        <v>15106</v>
      </c>
      <c r="B9991" s="1244" t="s">
        <v>15107</v>
      </c>
      <c r="C9991" s="1244" t="s">
        <v>15107</v>
      </c>
      <c r="D9991" s="1352">
        <v>2035.5</v>
      </c>
    </row>
    <row r="9992" spans="1:4" s="977" customFormat="1" ht="18" customHeight="1" x14ac:dyDescent="0.2">
      <c r="A9992" s="1351" t="s">
        <v>15108</v>
      </c>
      <c r="B9992" s="1244" t="s">
        <v>15107</v>
      </c>
      <c r="C9992" s="1244" t="s">
        <v>15107</v>
      </c>
      <c r="D9992" s="1352">
        <v>2035.5</v>
      </c>
    </row>
    <row r="9993" spans="1:4" s="977" customFormat="1" ht="18" customHeight="1" x14ac:dyDescent="0.2">
      <c r="A9993" s="1351" t="s">
        <v>15109</v>
      </c>
      <c r="B9993" s="1244" t="s">
        <v>15107</v>
      </c>
      <c r="C9993" s="1244" t="s">
        <v>15107</v>
      </c>
      <c r="D9993" s="1352">
        <v>2035.5</v>
      </c>
    </row>
    <row r="9994" spans="1:4" s="977" customFormat="1" ht="18" customHeight="1" x14ac:dyDescent="0.2">
      <c r="A9994" s="1351" t="s">
        <v>15110</v>
      </c>
      <c r="B9994" s="1244" t="s">
        <v>15111</v>
      </c>
      <c r="C9994" s="1244" t="s">
        <v>15111</v>
      </c>
      <c r="D9994" s="1352">
        <v>1219</v>
      </c>
    </row>
    <row r="9995" spans="1:4" s="977" customFormat="1" ht="18" customHeight="1" x14ac:dyDescent="0.2">
      <c r="A9995" s="1351" t="s">
        <v>15112</v>
      </c>
      <c r="B9995" s="1244" t="s">
        <v>15111</v>
      </c>
      <c r="C9995" s="1244" t="s">
        <v>15111</v>
      </c>
      <c r="D9995" s="1352">
        <v>1219</v>
      </c>
    </row>
    <row r="9996" spans="1:4" s="977" customFormat="1" ht="18" customHeight="1" x14ac:dyDescent="0.2">
      <c r="A9996" s="1351" t="s">
        <v>15113</v>
      </c>
      <c r="B9996" s="1244" t="s">
        <v>2753</v>
      </c>
      <c r="C9996" s="1244" t="s">
        <v>2754</v>
      </c>
      <c r="D9996" s="1352">
        <v>1533.87</v>
      </c>
    </row>
    <row r="9997" spans="1:4" s="977" customFormat="1" ht="18" customHeight="1" x14ac:dyDescent="0.2">
      <c r="A9997" s="1351" t="s">
        <v>15114</v>
      </c>
      <c r="B9997" s="1244" t="s">
        <v>15115</v>
      </c>
      <c r="C9997" s="1244" t="s">
        <v>15115</v>
      </c>
      <c r="D9997" s="1352">
        <v>5681</v>
      </c>
    </row>
    <row r="9998" spans="1:4" s="977" customFormat="1" ht="18" customHeight="1" x14ac:dyDescent="0.2">
      <c r="A9998" s="1351" t="s">
        <v>15116</v>
      </c>
      <c r="B9998" s="1244" t="s">
        <v>15115</v>
      </c>
      <c r="C9998" s="1244" t="s">
        <v>15115</v>
      </c>
      <c r="D9998" s="1352">
        <v>5681</v>
      </c>
    </row>
    <row r="9999" spans="1:4" s="977" customFormat="1" ht="18" customHeight="1" x14ac:dyDescent="0.2">
      <c r="A9999" s="1351" t="s">
        <v>15117</v>
      </c>
      <c r="B9999" s="1244" t="s">
        <v>15107</v>
      </c>
      <c r="C9999" s="1244" t="s">
        <v>15107</v>
      </c>
      <c r="D9999" s="1352">
        <v>2035.5</v>
      </c>
    </row>
    <row r="10000" spans="1:4" s="977" customFormat="1" ht="18" customHeight="1" x14ac:dyDescent="0.2">
      <c r="A10000" s="1351" t="s">
        <v>15118</v>
      </c>
      <c r="B10000" s="1244" t="s">
        <v>15119</v>
      </c>
      <c r="C10000" s="1244" t="s">
        <v>15119</v>
      </c>
      <c r="D10000" s="1352">
        <v>6895.4</v>
      </c>
    </row>
    <row r="10001" spans="1:4" s="977" customFormat="1" ht="18" customHeight="1" x14ac:dyDescent="0.2">
      <c r="A10001" s="1351" t="s">
        <v>15120</v>
      </c>
      <c r="B10001" s="1244" t="s">
        <v>15121</v>
      </c>
      <c r="C10001" s="1244" t="s">
        <v>15121</v>
      </c>
      <c r="D10001" s="1352">
        <v>30130</v>
      </c>
    </row>
    <row r="10002" spans="1:4" s="977" customFormat="1" ht="18" customHeight="1" x14ac:dyDescent="0.2">
      <c r="A10002" s="1351" t="s">
        <v>15122</v>
      </c>
      <c r="B10002" s="1244" t="s">
        <v>15100</v>
      </c>
      <c r="C10002" s="1244" t="s">
        <v>15100</v>
      </c>
      <c r="D10002" s="1352">
        <v>5428</v>
      </c>
    </row>
    <row r="10003" spans="1:4" s="977" customFormat="1" ht="18" customHeight="1" x14ac:dyDescent="0.2">
      <c r="A10003" s="1351" t="s">
        <v>15123</v>
      </c>
      <c r="B10003" s="1244" t="s">
        <v>15124</v>
      </c>
      <c r="C10003" s="1244" t="s">
        <v>15124</v>
      </c>
      <c r="D10003" s="1352">
        <v>3558.1</v>
      </c>
    </row>
    <row r="10004" spans="1:4" s="977" customFormat="1" ht="18" customHeight="1" x14ac:dyDescent="0.2">
      <c r="A10004" s="1351" t="s">
        <v>15125</v>
      </c>
      <c r="B10004" s="1244" t="s">
        <v>15126</v>
      </c>
      <c r="C10004" s="1244" t="s">
        <v>15127</v>
      </c>
      <c r="D10004" s="1352">
        <v>4393</v>
      </c>
    </row>
    <row r="10005" spans="1:4" s="977" customFormat="1" ht="18" customHeight="1" x14ac:dyDescent="0.2">
      <c r="A10005" s="1351" t="s">
        <v>15128</v>
      </c>
      <c r="B10005" s="1244" t="s">
        <v>15126</v>
      </c>
      <c r="C10005" s="1244" t="s">
        <v>15127</v>
      </c>
      <c r="D10005" s="1352">
        <v>4393</v>
      </c>
    </row>
    <row r="10006" spans="1:4" s="977" customFormat="1" ht="18" customHeight="1" x14ac:dyDescent="0.2">
      <c r="A10006" s="1351" t="s">
        <v>15129</v>
      </c>
      <c r="B10006" s="1244" t="s">
        <v>15130</v>
      </c>
      <c r="C10006" s="1244" t="s">
        <v>15130</v>
      </c>
      <c r="D10006" s="1352">
        <v>7908.55</v>
      </c>
    </row>
    <row r="10007" spans="1:4" s="977" customFormat="1" ht="18" customHeight="1" x14ac:dyDescent="0.2">
      <c r="A10007" s="1351" t="s">
        <v>15131</v>
      </c>
      <c r="B10007" s="1244" t="s">
        <v>2753</v>
      </c>
      <c r="C10007" s="1244" t="s">
        <v>2754</v>
      </c>
      <c r="D10007" s="1352">
        <v>1533.87</v>
      </c>
    </row>
    <row r="10008" spans="1:4" s="977" customFormat="1" ht="18" customHeight="1" x14ac:dyDescent="0.2">
      <c r="A10008" s="1351" t="s">
        <v>15132</v>
      </c>
      <c r="B10008" s="1244" t="s">
        <v>15133</v>
      </c>
      <c r="C10008" s="1244" t="s">
        <v>15134</v>
      </c>
      <c r="D10008" s="1352">
        <v>800.4</v>
      </c>
    </row>
    <row r="10009" spans="1:4" s="977" customFormat="1" ht="18" customHeight="1" x14ac:dyDescent="0.2">
      <c r="A10009" s="1351" t="s">
        <v>15135</v>
      </c>
      <c r="B10009" s="1244" t="s">
        <v>15133</v>
      </c>
      <c r="C10009" s="1244" t="s">
        <v>15134</v>
      </c>
      <c r="D10009" s="1352">
        <v>800.4</v>
      </c>
    </row>
    <row r="10010" spans="1:4" s="977" customFormat="1" ht="18" customHeight="1" x14ac:dyDescent="0.2">
      <c r="A10010" s="1351" t="s">
        <v>15136</v>
      </c>
      <c r="B10010" s="1244" t="s">
        <v>15137</v>
      </c>
      <c r="C10010" s="1244" t="s">
        <v>15138</v>
      </c>
      <c r="D10010" s="1352">
        <v>396611.37</v>
      </c>
    </row>
    <row r="10011" spans="1:4" s="977" customFormat="1" ht="18" customHeight="1" x14ac:dyDescent="0.2">
      <c r="A10011" s="1351" t="s">
        <v>15139</v>
      </c>
      <c r="B10011" s="1244" t="s">
        <v>15140</v>
      </c>
      <c r="C10011" s="1244" t="s">
        <v>15141</v>
      </c>
      <c r="D10011" s="1352">
        <v>831106.57</v>
      </c>
    </row>
    <row r="10012" spans="1:4" s="977" customFormat="1" ht="18" customHeight="1" x14ac:dyDescent="0.2">
      <c r="A10012" s="1351" t="s">
        <v>15142</v>
      </c>
      <c r="B10012" s="1244" t="s">
        <v>15143</v>
      </c>
      <c r="C10012" s="1244" t="s">
        <v>15144</v>
      </c>
      <c r="D10012" s="1352">
        <v>458681.96</v>
      </c>
    </row>
    <row r="10013" spans="1:4" s="977" customFormat="1" ht="18" customHeight="1" x14ac:dyDescent="0.2">
      <c r="A10013" s="1351" t="s">
        <v>15145</v>
      </c>
      <c r="B10013" s="1244" t="s">
        <v>1964</v>
      </c>
      <c r="C10013" s="1244" t="s">
        <v>1965</v>
      </c>
      <c r="D10013" s="1352">
        <v>575</v>
      </c>
    </row>
    <row r="10014" spans="1:4" s="977" customFormat="1" ht="18" customHeight="1" x14ac:dyDescent="0.2">
      <c r="A10014" s="1351" t="s">
        <v>15146</v>
      </c>
      <c r="B10014" s="1244" t="s">
        <v>2776</v>
      </c>
      <c r="C10014" s="1244" t="s">
        <v>2777</v>
      </c>
      <c r="D10014" s="1352">
        <v>9834.7800000000007</v>
      </c>
    </row>
    <row r="10015" spans="1:4" s="977" customFormat="1" ht="18" customHeight="1" x14ac:dyDescent="0.2">
      <c r="A10015" s="1351" t="s">
        <v>15147</v>
      </c>
      <c r="B10015" s="1244" t="s">
        <v>13680</v>
      </c>
      <c r="C10015" s="1244" t="s">
        <v>13681</v>
      </c>
      <c r="D10015" s="1352">
        <v>1833.1</v>
      </c>
    </row>
    <row r="10016" spans="1:4" s="977" customFormat="1" ht="18" customHeight="1" x14ac:dyDescent="0.2">
      <c r="A10016" s="1351" t="s">
        <v>15148</v>
      </c>
      <c r="B10016" s="1244" t="s">
        <v>13154</v>
      </c>
      <c r="C10016" s="1244" t="s">
        <v>15149</v>
      </c>
      <c r="D10016" s="1352">
        <v>828</v>
      </c>
    </row>
    <row r="10017" spans="1:4" s="977" customFormat="1" ht="18" customHeight="1" x14ac:dyDescent="0.2">
      <c r="A10017" s="1351" t="s">
        <v>15150</v>
      </c>
      <c r="B10017" s="1244" t="s">
        <v>2753</v>
      </c>
      <c r="C10017" s="1244" t="s">
        <v>2754</v>
      </c>
      <c r="D10017" s="1352">
        <v>1533.87</v>
      </c>
    </row>
    <row r="10018" spans="1:4" s="977" customFormat="1" ht="18" customHeight="1" x14ac:dyDescent="0.2">
      <c r="A10018" s="1351" t="s">
        <v>15151</v>
      </c>
      <c r="B10018" s="1244" t="s">
        <v>11925</v>
      </c>
      <c r="C10018" s="1244" t="s">
        <v>11926</v>
      </c>
      <c r="D10018" s="1352">
        <v>4864.5</v>
      </c>
    </row>
    <row r="10019" spans="1:4" s="977" customFormat="1" ht="18" customHeight="1" x14ac:dyDescent="0.2">
      <c r="A10019" s="1351" t="s">
        <v>15152</v>
      </c>
      <c r="B10019" s="1244" t="s">
        <v>15153</v>
      </c>
      <c r="C10019" s="1244" t="s">
        <v>15154</v>
      </c>
      <c r="D10019" s="1352">
        <v>13000</v>
      </c>
    </row>
    <row r="10020" spans="1:4" s="977" customFormat="1" ht="18" customHeight="1" x14ac:dyDescent="0.2">
      <c r="A10020" s="1351" t="s">
        <v>15155</v>
      </c>
      <c r="B10020" s="1244" t="s">
        <v>15156</v>
      </c>
      <c r="C10020" s="1244" t="s">
        <v>15157</v>
      </c>
      <c r="D10020" s="1352">
        <v>2072.98</v>
      </c>
    </row>
    <row r="10021" spans="1:4" s="977" customFormat="1" ht="18" customHeight="1" x14ac:dyDescent="0.2">
      <c r="A10021" s="1351" t="s">
        <v>15158</v>
      </c>
      <c r="B10021" s="1244" t="s">
        <v>3383</v>
      </c>
      <c r="C10021" s="1244" t="s">
        <v>1045</v>
      </c>
      <c r="D10021" s="1352">
        <v>15470.19</v>
      </c>
    </row>
    <row r="10022" spans="1:4" s="977" customFormat="1" ht="18" customHeight="1" x14ac:dyDescent="0.2">
      <c r="A10022" s="1351" t="s">
        <v>15159</v>
      </c>
      <c r="B10022" s="1244" t="s">
        <v>15160</v>
      </c>
      <c r="C10022" s="1244" t="s">
        <v>15161</v>
      </c>
      <c r="D10022" s="1352">
        <v>13144.5</v>
      </c>
    </row>
    <row r="10023" spans="1:4" s="977" customFormat="1" ht="18" customHeight="1" x14ac:dyDescent="0.2">
      <c r="A10023" s="1351" t="s">
        <v>15162</v>
      </c>
      <c r="B10023" s="1244" t="s">
        <v>1288</v>
      </c>
      <c r="C10023" s="1244" t="s">
        <v>1289</v>
      </c>
      <c r="D10023" s="1352">
        <v>2666.93</v>
      </c>
    </row>
    <row r="10024" spans="1:4" s="977" customFormat="1" ht="18" customHeight="1" x14ac:dyDescent="0.2">
      <c r="A10024" s="1351" t="s">
        <v>15163</v>
      </c>
      <c r="B10024" s="1244" t="s">
        <v>11560</v>
      </c>
      <c r="C10024" s="1244" t="s">
        <v>11561</v>
      </c>
      <c r="D10024" s="1352">
        <v>2695.14</v>
      </c>
    </row>
    <row r="10025" spans="1:4" s="977" customFormat="1" ht="18" customHeight="1" x14ac:dyDescent="0.2">
      <c r="A10025" s="1351" t="s">
        <v>15164</v>
      </c>
      <c r="B10025" s="1244" t="s">
        <v>2486</v>
      </c>
      <c r="C10025" s="1244" t="s">
        <v>2487</v>
      </c>
      <c r="D10025" s="1352">
        <v>1</v>
      </c>
    </row>
    <row r="10026" spans="1:4" s="977" customFormat="1" ht="18" customHeight="1" x14ac:dyDescent="0.2">
      <c r="A10026" s="1351" t="s">
        <v>15165</v>
      </c>
      <c r="B10026" s="1244" t="s">
        <v>1410</v>
      </c>
      <c r="C10026" s="1244" t="s">
        <v>1411</v>
      </c>
      <c r="D10026" s="1352">
        <v>710</v>
      </c>
    </row>
    <row r="10027" spans="1:4" s="977" customFormat="1" ht="18" customHeight="1" x14ac:dyDescent="0.2">
      <c r="A10027" s="1351" t="s">
        <v>15166</v>
      </c>
      <c r="B10027" s="1244" t="s">
        <v>2753</v>
      </c>
      <c r="C10027" s="1244" t="s">
        <v>2754</v>
      </c>
      <c r="D10027" s="1352">
        <v>1533.87</v>
      </c>
    </row>
    <row r="10028" spans="1:4" s="977" customFormat="1" ht="18" customHeight="1" x14ac:dyDescent="0.2">
      <c r="A10028" s="1351" t="s">
        <v>15167</v>
      </c>
      <c r="B10028" s="1244" t="s">
        <v>2472</v>
      </c>
      <c r="C10028" s="1244" t="s">
        <v>2473</v>
      </c>
      <c r="D10028" s="1352">
        <v>2300</v>
      </c>
    </row>
    <row r="10029" spans="1:4" s="977" customFormat="1" ht="18" customHeight="1" x14ac:dyDescent="0.2">
      <c r="A10029" s="1351" t="s">
        <v>15168</v>
      </c>
      <c r="B10029" s="1244" t="s">
        <v>2424</v>
      </c>
      <c r="C10029" s="1244" t="s">
        <v>2425</v>
      </c>
      <c r="D10029" s="1352">
        <v>2012.5</v>
      </c>
    </row>
    <row r="10030" spans="1:4" s="977" customFormat="1" ht="18" customHeight="1" x14ac:dyDescent="0.2">
      <c r="A10030" s="1351" t="s">
        <v>15169</v>
      </c>
      <c r="B10030" s="1244" t="s">
        <v>2424</v>
      </c>
      <c r="C10030" s="1245"/>
      <c r="D10030" s="1352">
        <v>1425.48</v>
      </c>
    </row>
    <row r="10031" spans="1:4" s="977" customFormat="1" ht="18" customHeight="1" x14ac:dyDescent="0.2">
      <c r="A10031" s="1351" t="s">
        <v>15170</v>
      </c>
      <c r="B10031" s="1244" t="s">
        <v>2424</v>
      </c>
      <c r="C10031" s="1244" t="s">
        <v>2425</v>
      </c>
      <c r="D10031" s="1352">
        <v>2012.5</v>
      </c>
    </row>
    <row r="10032" spans="1:4" s="977" customFormat="1" ht="18" customHeight="1" x14ac:dyDescent="0.2">
      <c r="A10032" s="1351" t="s">
        <v>15171</v>
      </c>
      <c r="B10032" s="1244" t="s">
        <v>2424</v>
      </c>
      <c r="C10032" s="1244" t="s">
        <v>2425</v>
      </c>
      <c r="D10032" s="1352">
        <v>2012.5</v>
      </c>
    </row>
    <row r="10033" spans="1:4" s="977" customFormat="1" ht="18" customHeight="1" x14ac:dyDescent="0.2">
      <c r="A10033" s="1351" t="s">
        <v>15172</v>
      </c>
      <c r="B10033" s="1244" t="s">
        <v>2424</v>
      </c>
      <c r="C10033" s="1244" t="s">
        <v>2425</v>
      </c>
      <c r="D10033" s="1352">
        <v>2012.5</v>
      </c>
    </row>
    <row r="10034" spans="1:4" s="977" customFormat="1" ht="18" customHeight="1" x14ac:dyDescent="0.2">
      <c r="A10034" s="1351" t="s">
        <v>15173</v>
      </c>
      <c r="B10034" s="1244" t="s">
        <v>2424</v>
      </c>
      <c r="C10034" s="1244" t="s">
        <v>2425</v>
      </c>
      <c r="D10034" s="1352">
        <v>2012.5</v>
      </c>
    </row>
    <row r="10035" spans="1:4" s="977" customFormat="1" ht="18" customHeight="1" x14ac:dyDescent="0.2">
      <c r="A10035" s="1351" t="s">
        <v>15174</v>
      </c>
      <c r="B10035" s="1244" t="s">
        <v>2424</v>
      </c>
      <c r="C10035" s="1244" t="s">
        <v>2425</v>
      </c>
      <c r="D10035" s="1352">
        <v>2012.5</v>
      </c>
    </row>
    <row r="10036" spans="1:4" s="977" customFormat="1" ht="18" customHeight="1" x14ac:dyDescent="0.2">
      <c r="A10036" s="1351" t="s">
        <v>15175</v>
      </c>
      <c r="B10036" s="1244" t="s">
        <v>2424</v>
      </c>
      <c r="C10036" s="1244" t="s">
        <v>2425</v>
      </c>
      <c r="D10036" s="1352">
        <v>2012.5</v>
      </c>
    </row>
    <row r="10037" spans="1:4" s="977" customFormat="1" ht="18" customHeight="1" x14ac:dyDescent="0.2">
      <c r="A10037" s="1351" t="s">
        <v>15176</v>
      </c>
      <c r="B10037" s="1244" t="s">
        <v>2753</v>
      </c>
      <c r="C10037" s="1244" t="s">
        <v>2754</v>
      </c>
      <c r="D10037" s="1352">
        <v>1533.87</v>
      </c>
    </row>
    <row r="10038" spans="1:4" s="977" customFormat="1" ht="18" customHeight="1" x14ac:dyDescent="0.2">
      <c r="A10038" s="1351" t="s">
        <v>15177</v>
      </c>
      <c r="B10038" s="1244" t="s">
        <v>15178</v>
      </c>
      <c r="C10038" s="1244" t="s">
        <v>15179</v>
      </c>
      <c r="D10038" s="1352">
        <v>7299.75</v>
      </c>
    </row>
    <row r="10039" spans="1:4" s="977" customFormat="1" ht="18" customHeight="1" x14ac:dyDescent="0.2">
      <c r="A10039" s="1351" t="s">
        <v>15180</v>
      </c>
      <c r="B10039" s="1244" t="s">
        <v>2472</v>
      </c>
      <c r="C10039" s="1244" t="s">
        <v>2473</v>
      </c>
      <c r="D10039" s="1352">
        <v>2300</v>
      </c>
    </row>
    <row r="10040" spans="1:4" s="977" customFormat="1" ht="18" customHeight="1" x14ac:dyDescent="0.2">
      <c r="A10040" s="1351" t="s">
        <v>15181</v>
      </c>
      <c r="B10040" s="1244" t="s">
        <v>11717</v>
      </c>
      <c r="C10040" s="1244" t="s">
        <v>4226</v>
      </c>
      <c r="D10040" s="1352">
        <v>1253.5</v>
      </c>
    </row>
    <row r="10041" spans="1:4" s="977" customFormat="1" ht="18" customHeight="1" x14ac:dyDescent="0.2">
      <c r="A10041" s="1351" t="s">
        <v>15182</v>
      </c>
      <c r="B10041" s="1244" t="s">
        <v>2853</v>
      </c>
      <c r="C10041" s="1244" t="s">
        <v>2854</v>
      </c>
      <c r="D10041" s="1352">
        <v>1712.35</v>
      </c>
    </row>
    <row r="10042" spans="1:4" s="977" customFormat="1" ht="18" customHeight="1" x14ac:dyDescent="0.2">
      <c r="A10042" s="1351" t="s">
        <v>15183</v>
      </c>
      <c r="B10042" s="1244" t="s">
        <v>12001</v>
      </c>
      <c r="C10042" s="1244" t="s">
        <v>15184</v>
      </c>
      <c r="D10042" s="1352">
        <v>828</v>
      </c>
    </row>
    <row r="10043" spans="1:4" s="977" customFormat="1" ht="18" customHeight="1" x14ac:dyDescent="0.2">
      <c r="A10043" s="1351" t="s">
        <v>15185</v>
      </c>
      <c r="B10043" s="1244" t="s">
        <v>15186</v>
      </c>
      <c r="C10043" s="1244" t="s">
        <v>15187</v>
      </c>
      <c r="D10043" s="1352">
        <v>475.1</v>
      </c>
    </row>
    <row r="10044" spans="1:4" s="977" customFormat="1" ht="18" customHeight="1" x14ac:dyDescent="0.2">
      <c r="A10044" s="1351" t="s">
        <v>15188</v>
      </c>
      <c r="B10044" s="1244" t="s">
        <v>2753</v>
      </c>
      <c r="C10044" s="1244" t="s">
        <v>2754</v>
      </c>
      <c r="D10044" s="1352">
        <v>1533.87</v>
      </c>
    </row>
    <row r="10045" spans="1:4" s="977" customFormat="1" ht="18" customHeight="1" x14ac:dyDescent="0.2">
      <c r="A10045" s="1351" t="s">
        <v>15189</v>
      </c>
      <c r="B10045" s="1244" t="s">
        <v>15190</v>
      </c>
      <c r="C10045" s="1244" t="s">
        <v>15191</v>
      </c>
      <c r="D10045" s="1352">
        <v>1</v>
      </c>
    </row>
    <row r="10046" spans="1:4" s="977" customFormat="1" ht="18" customHeight="1" x14ac:dyDescent="0.2">
      <c r="A10046" s="1351" t="s">
        <v>15192</v>
      </c>
      <c r="B10046" s="1244" t="s">
        <v>2753</v>
      </c>
      <c r="C10046" s="1244" t="s">
        <v>2754</v>
      </c>
      <c r="D10046" s="1352">
        <v>1533.87</v>
      </c>
    </row>
    <row r="10047" spans="1:4" s="977" customFormat="1" ht="18" customHeight="1" x14ac:dyDescent="0.2">
      <c r="A10047" s="1351" t="s">
        <v>15193</v>
      </c>
      <c r="B10047" s="1244" t="s">
        <v>8783</v>
      </c>
      <c r="C10047" s="1244" t="s">
        <v>1704</v>
      </c>
      <c r="D10047" s="1352">
        <v>1541.74</v>
      </c>
    </row>
    <row r="10048" spans="1:4" s="977" customFormat="1" ht="18" customHeight="1" x14ac:dyDescent="0.2">
      <c r="A10048" s="1351" t="s">
        <v>15194</v>
      </c>
      <c r="B10048" s="1244" t="s">
        <v>1641</v>
      </c>
      <c r="C10048" s="1244" t="s">
        <v>1642</v>
      </c>
      <c r="D10048" s="1352">
        <v>12650</v>
      </c>
    </row>
    <row r="10049" spans="1:4" s="977" customFormat="1" ht="18" customHeight="1" x14ac:dyDescent="0.2">
      <c r="A10049" s="1351" t="s">
        <v>15195</v>
      </c>
      <c r="B10049" s="1244" t="s">
        <v>3501</v>
      </c>
      <c r="C10049" s="1244" t="s">
        <v>3502</v>
      </c>
      <c r="D10049" s="1352">
        <v>530.20000000000005</v>
      </c>
    </row>
    <row r="10050" spans="1:4" s="977" customFormat="1" ht="18" customHeight="1" x14ac:dyDescent="0.2">
      <c r="A10050" s="1351" t="s">
        <v>15196</v>
      </c>
      <c r="B10050" s="1244" t="s">
        <v>2873</v>
      </c>
      <c r="C10050" s="1244" t="s">
        <v>2874</v>
      </c>
      <c r="D10050" s="1352">
        <v>2216.9699999999998</v>
      </c>
    </row>
    <row r="10051" spans="1:4" s="977" customFormat="1" ht="18" customHeight="1" x14ac:dyDescent="0.2">
      <c r="A10051" s="1351" t="s">
        <v>15197</v>
      </c>
      <c r="B10051" s="1244" t="s">
        <v>3585</v>
      </c>
      <c r="C10051" s="1244" t="s">
        <v>2682</v>
      </c>
      <c r="D10051" s="1352">
        <v>3622.5</v>
      </c>
    </row>
    <row r="10052" spans="1:4" s="977" customFormat="1" ht="18" customHeight="1" x14ac:dyDescent="0.2">
      <c r="A10052" s="1351" t="s">
        <v>15198</v>
      </c>
      <c r="B10052" s="1244" t="s">
        <v>2753</v>
      </c>
      <c r="C10052" s="1244" t="s">
        <v>2754</v>
      </c>
      <c r="D10052" s="1352">
        <v>1533.87</v>
      </c>
    </row>
    <row r="10053" spans="1:4" s="977" customFormat="1" ht="18" customHeight="1" x14ac:dyDescent="0.2">
      <c r="A10053" s="1351" t="s">
        <v>15199</v>
      </c>
      <c r="B10053" s="1244" t="s">
        <v>15200</v>
      </c>
      <c r="C10053" s="1244" t="s">
        <v>4668</v>
      </c>
      <c r="D10053" s="1352">
        <v>1145</v>
      </c>
    </row>
    <row r="10054" spans="1:4" s="977" customFormat="1" ht="18" customHeight="1" x14ac:dyDescent="0.2">
      <c r="A10054" s="1351" t="s">
        <v>15201</v>
      </c>
      <c r="B10054" s="1244" t="s">
        <v>7751</v>
      </c>
      <c r="C10054" s="1244" t="s">
        <v>2686</v>
      </c>
      <c r="D10054" s="1352">
        <v>2978.5</v>
      </c>
    </row>
    <row r="10055" spans="1:4" s="977" customFormat="1" ht="18" customHeight="1" x14ac:dyDescent="0.2">
      <c r="A10055" s="1351" t="s">
        <v>15202</v>
      </c>
      <c r="B10055" s="1244" t="s">
        <v>2681</v>
      </c>
      <c r="C10055" s="1244" t="s">
        <v>2682</v>
      </c>
      <c r="D10055" s="1352">
        <v>4082.5</v>
      </c>
    </row>
    <row r="10056" spans="1:4" s="977" customFormat="1" ht="18" customHeight="1" x14ac:dyDescent="0.2">
      <c r="A10056" s="1351" t="s">
        <v>15203</v>
      </c>
      <c r="B10056" s="1244" t="s">
        <v>1285</v>
      </c>
      <c r="C10056" s="1244" t="s">
        <v>1286</v>
      </c>
      <c r="D10056" s="1352">
        <v>1690.5</v>
      </c>
    </row>
    <row r="10057" spans="1:4" s="977" customFormat="1" ht="18" customHeight="1" x14ac:dyDescent="0.2">
      <c r="A10057" s="1351" t="s">
        <v>15204</v>
      </c>
      <c r="B10057" s="1244" t="s">
        <v>15205</v>
      </c>
      <c r="C10057" s="1244" t="s">
        <v>15206</v>
      </c>
      <c r="D10057" s="1352">
        <v>15649.47</v>
      </c>
    </row>
    <row r="10058" spans="1:4" s="977" customFormat="1" ht="18" customHeight="1" x14ac:dyDescent="0.2">
      <c r="A10058" s="1351" t="s">
        <v>15207</v>
      </c>
      <c r="B10058" s="1244" t="s">
        <v>2389</v>
      </c>
      <c r="C10058" s="1244" t="s">
        <v>2390</v>
      </c>
      <c r="D10058" s="1352">
        <v>2853.15</v>
      </c>
    </row>
    <row r="10059" spans="1:4" s="977" customFormat="1" ht="18" customHeight="1" x14ac:dyDescent="0.2">
      <c r="A10059" s="1351" t="s">
        <v>15208</v>
      </c>
      <c r="B10059" s="1244" t="s">
        <v>2511</v>
      </c>
      <c r="C10059" s="1244" t="s">
        <v>1704</v>
      </c>
      <c r="D10059" s="1352">
        <v>1</v>
      </c>
    </row>
    <row r="10060" spans="1:4" s="977" customFormat="1" ht="18" customHeight="1" x14ac:dyDescent="0.2">
      <c r="A10060" s="1351" t="s">
        <v>15209</v>
      </c>
      <c r="B10060" s="1244" t="s">
        <v>2753</v>
      </c>
      <c r="C10060" s="1244" t="s">
        <v>2754</v>
      </c>
      <c r="D10060" s="1352">
        <v>1533.87</v>
      </c>
    </row>
    <row r="10061" spans="1:4" s="977" customFormat="1" ht="18" customHeight="1" x14ac:dyDescent="0.2">
      <c r="A10061" s="1351" t="s">
        <v>15210</v>
      </c>
      <c r="B10061" s="1244" t="s">
        <v>1285</v>
      </c>
      <c r="C10061" s="1244" t="s">
        <v>1286</v>
      </c>
      <c r="D10061" s="1352">
        <v>687.7</v>
      </c>
    </row>
    <row r="10062" spans="1:4" s="977" customFormat="1" ht="18" customHeight="1" x14ac:dyDescent="0.2">
      <c r="A10062" s="1351" t="s">
        <v>15211</v>
      </c>
      <c r="B10062" s="1244" t="s">
        <v>1285</v>
      </c>
      <c r="C10062" s="1244" t="s">
        <v>1286</v>
      </c>
      <c r="D10062" s="1352">
        <v>687.7</v>
      </c>
    </row>
    <row r="10063" spans="1:4" s="977" customFormat="1" ht="18" customHeight="1" x14ac:dyDescent="0.2">
      <c r="A10063" s="1351" t="s">
        <v>15212</v>
      </c>
      <c r="B10063" s="1244" t="s">
        <v>4884</v>
      </c>
      <c r="C10063" s="1244" t="s">
        <v>4885</v>
      </c>
      <c r="D10063" s="1352">
        <v>1380</v>
      </c>
    </row>
    <row r="10064" spans="1:4" s="977" customFormat="1" ht="18" customHeight="1" x14ac:dyDescent="0.2">
      <c r="A10064" s="1351" t="s">
        <v>15213</v>
      </c>
      <c r="B10064" s="1244" t="s">
        <v>1285</v>
      </c>
      <c r="C10064" s="1244" t="s">
        <v>1286</v>
      </c>
      <c r="D10064" s="1352">
        <v>687.7</v>
      </c>
    </row>
    <row r="10065" spans="1:4" s="977" customFormat="1" ht="18" customHeight="1" x14ac:dyDescent="0.2">
      <c r="A10065" s="1351" t="s">
        <v>15214</v>
      </c>
      <c r="B10065" s="1244" t="s">
        <v>1285</v>
      </c>
      <c r="C10065" s="1244" t="s">
        <v>1286</v>
      </c>
      <c r="D10065" s="1352">
        <v>687.7</v>
      </c>
    </row>
    <row r="10066" spans="1:4" s="977" customFormat="1" ht="18" customHeight="1" x14ac:dyDescent="0.2">
      <c r="A10066" s="1351" t="s">
        <v>15215</v>
      </c>
      <c r="B10066" s="1244" t="s">
        <v>1285</v>
      </c>
      <c r="C10066" s="1244" t="s">
        <v>1286</v>
      </c>
      <c r="D10066" s="1352">
        <v>687.7</v>
      </c>
    </row>
    <row r="10067" spans="1:4" s="977" customFormat="1" ht="18" customHeight="1" x14ac:dyDescent="0.2">
      <c r="A10067" s="1351" t="s">
        <v>15216</v>
      </c>
      <c r="B10067" s="1244" t="s">
        <v>4884</v>
      </c>
      <c r="C10067" s="1244" t="s">
        <v>4885</v>
      </c>
      <c r="D10067" s="1352">
        <v>1380</v>
      </c>
    </row>
    <row r="10068" spans="1:4" s="977" customFormat="1" ht="18" customHeight="1" x14ac:dyDescent="0.2">
      <c r="A10068" s="1351" t="s">
        <v>15217</v>
      </c>
      <c r="B10068" s="1244" t="s">
        <v>2753</v>
      </c>
      <c r="C10068" s="1244" t="s">
        <v>2754</v>
      </c>
      <c r="D10068" s="1352">
        <v>1533.87</v>
      </c>
    </row>
    <row r="10069" spans="1:4" s="977" customFormat="1" ht="18" customHeight="1" x14ac:dyDescent="0.2">
      <c r="A10069" s="1351" t="s">
        <v>15218</v>
      </c>
      <c r="B10069" s="1244" t="s">
        <v>13932</v>
      </c>
      <c r="C10069" s="1244" t="s">
        <v>13932</v>
      </c>
      <c r="D10069" s="1352">
        <v>13886.25</v>
      </c>
    </row>
    <row r="10070" spans="1:4" s="977" customFormat="1" ht="18" customHeight="1" x14ac:dyDescent="0.2">
      <c r="A10070" s="1351" t="s">
        <v>15219</v>
      </c>
      <c r="B10070" s="1244" t="s">
        <v>13956</v>
      </c>
      <c r="C10070" s="1244" t="s">
        <v>13956</v>
      </c>
      <c r="D10070" s="1352">
        <v>15980.4</v>
      </c>
    </row>
    <row r="10071" spans="1:4" s="977" customFormat="1" ht="18" customHeight="1" x14ac:dyDescent="0.2">
      <c r="A10071" s="1351" t="s">
        <v>15220</v>
      </c>
      <c r="B10071" s="1244" t="s">
        <v>2681</v>
      </c>
      <c r="C10071" s="1244" t="s">
        <v>2682</v>
      </c>
      <c r="D10071" s="1352">
        <v>10005</v>
      </c>
    </row>
    <row r="10072" spans="1:4" s="977" customFormat="1" ht="18" customHeight="1" x14ac:dyDescent="0.2">
      <c r="A10072" s="1351" t="s">
        <v>15221</v>
      </c>
      <c r="B10072" s="1244" t="s">
        <v>13927</v>
      </c>
      <c r="C10072" s="1244" t="s">
        <v>13927</v>
      </c>
      <c r="D10072" s="1352">
        <v>12420</v>
      </c>
    </row>
    <row r="10073" spans="1:4" s="977" customFormat="1" ht="18" customHeight="1" x14ac:dyDescent="0.2">
      <c r="A10073" s="1351" t="s">
        <v>15222</v>
      </c>
      <c r="B10073" s="1244" t="s">
        <v>13927</v>
      </c>
      <c r="C10073" s="1244" t="s">
        <v>13927</v>
      </c>
      <c r="D10073" s="1352">
        <v>12420</v>
      </c>
    </row>
    <row r="10074" spans="1:4" s="977" customFormat="1" ht="18" customHeight="1" x14ac:dyDescent="0.2">
      <c r="A10074" s="1351" t="s">
        <v>15223</v>
      </c>
      <c r="B10074" s="1244" t="s">
        <v>13929</v>
      </c>
      <c r="C10074" s="1244" t="s">
        <v>15224</v>
      </c>
      <c r="D10074" s="1352">
        <v>4025</v>
      </c>
    </row>
    <row r="10075" spans="1:4" s="977" customFormat="1" ht="18" customHeight="1" x14ac:dyDescent="0.2">
      <c r="A10075" s="1351" t="s">
        <v>15225</v>
      </c>
      <c r="B10075" s="1244" t="s">
        <v>13958</v>
      </c>
      <c r="C10075" s="1244" t="s">
        <v>13958</v>
      </c>
      <c r="D10075" s="1352">
        <v>49368.4</v>
      </c>
    </row>
    <row r="10076" spans="1:4" s="977" customFormat="1" ht="18" customHeight="1" x14ac:dyDescent="0.2">
      <c r="A10076" s="1351" t="s">
        <v>15226</v>
      </c>
      <c r="B10076" s="1244" t="s">
        <v>15227</v>
      </c>
      <c r="C10076" s="1244" t="s">
        <v>15227</v>
      </c>
      <c r="D10076" s="1352">
        <v>66883.149999999994</v>
      </c>
    </row>
    <row r="10077" spans="1:4" s="977" customFormat="1" ht="18" customHeight="1" x14ac:dyDescent="0.2">
      <c r="A10077" s="1351" t="s">
        <v>15228</v>
      </c>
      <c r="B10077" s="1244" t="s">
        <v>15229</v>
      </c>
      <c r="C10077" s="1244" t="s">
        <v>15229</v>
      </c>
      <c r="D10077" s="1352">
        <v>32775</v>
      </c>
    </row>
    <row r="10078" spans="1:4" s="977" customFormat="1" ht="18" customHeight="1" x14ac:dyDescent="0.2">
      <c r="A10078" s="1351" t="s">
        <v>15230</v>
      </c>
      <c r="B10078" s="1244" t="s">
        <v>1285</v>
      </c>
      <c r="C10078" s="1244" t="s">
        <v>1286</v>
      </c>
      <c r="D10078" s="1352">
        <v>929.78</v>
      </c>
    </row>
    <row r="10079" spans="1:4" s="977" customFormat="1" ht="18" customHeight="1" x14ac:dyDescent="0.2">
      <c r="A10079" s="1351" t="s">
        <v>15231</v>
      </c>
      <c r="B10079" s="1244" t="s">
        <v>11711</v>
      </c>
      <c r="C10079" s="1244" t="s">
        <v>11712</v>
      </c>
      <c r="D10079" s="1352">
        <v>1400</v>
      </c>
    </row>
    <row r="10080" spans="1:4" s="977" customFormat="1" ht="18" customHeight="1" x14ac:dyDescent="0.2">
      <c r="A10080" s="1351" t="s">
        <v>15232</v>
      </c>
      <c r="B10080" s="1244" t="s">
        <v>2753</v>
      </c>
      <c r="C10080" s="1244" t="s">
        <v>2754</v>
      </c>
      <c r="D10080" s="1352">
        <v>1533.87</v>
      </c>
    </row>
    <row r="10081" spans="1:4" s="977" customFormat="1" ht="18" customHeight="1" x14ac:dyDescent="0.2">
      <c r="A10081" s="1351" t="s">
        <v>15233</v>
      </c>
      <c r="B10081" s="1244" t="s">
        <v>15234</v>
      </c>
      <c r="C10081" s="1244" t="s">
        <v>15234</v>
      </c>
      <c r="D10081" s="1352">
        <v>9986.6</v>
      </c>
    </row>
    <row r="10082" spans="1:4" s="977" customFormat="1" ht="18" customHeight="1" x14ac:dyDescent="0.2">
      <c r="A10082" s="1351" t="s">
        <v>15235</v>
      </c>
      <c r="B10082" s="1244" t="s">
        <v>15234</v>
      </c>
      <c r="C10082" s="1244" t="s">
        <v>15234</v>
      </c>
      <c r="D10082" s="1352">
        <v>9986.6</v>
      </c>
    </row>
    <row r="10083" spans="1:4" s="977" customFormat="1" ht="18" customHeight="1" x14ac:dyDescent="0.2">
      <c r="A10083" s="1351" t="s">
        <v>15236</v>
      </c>
      <c r="B10083" s="1244" t="s">
        <v>15234</v>
      </c>
      <c r="C10083" s="1244" t="s">
        <v>15234</v>
      </c>
      <c r="D10083" s="1352">
        <v>9986.6</v>
      </c>
    </row>
    <row r="10084" spans="1:4" s="977" customFormat="1" ht="18" customHeight="1" x14ac:dyDescent="0.2">
      <c r="A10084" s="1351" t="s">
        <v>15237</v>
      </c>
      <c r="B10084" s="1244" t="s">
        <v>15234</v>
      </c>
      <c r="C10084" s="1244" t="s">
        <v>15234</v>
      </c>
      <c r="D10084" s="1352">
        <v>9986.6</v>
      </c>
    </row>
    <row r="10085" spans="1:4" s="977" customFormat="1" ht="18" customHeight="1" x14ac:dyDescent="0.2">
      <c r="A10085" s="1351" t="s">
        <v>15238</v>
      </c>
      <c r="B10085" s="1244" t="s">
        <v>15234</v>
      </c>
      <c r="C10085" s="1244" t="s">
        <v>15234</v>
      </c>
      <c r="D10085" s="1352">
        <v>9986.6</v>
      </c>
    </row>
    <row r="10086" spans="1:4" s="977" customFormat="1" ht="18" customHeight="1" x14ac:dyDescent="0.2">
      <c r="A10086" s="1351" t="s">
        <v>15239</v>
      </c>
      <c r="B10086" s="1244" t="s">
        <v>13958</v>
      </c>
      <c r="C10086" s="1244" t="s">
        <v>13958</v>
      </c>
      <c r="D10086" s="1352">
        <v>53138.1</v>
      </c>
    </row>
    <row r="10087" spans="1:4" s="977" customFormat="1" ht="18" customHeight="1" x14ac:dyDescent="0.2">
      <c r="A10087" s="1351" t="s">
        <v>15240</v>
      </c>
      <c r="B10087" s="1244" t="s">
        <v>15241</v>
      </c>
      <c r="C10087" s="1244" t="s">
        <v>15242</v>
      </c>
      <c r="D10087" s="1352">
        <v>17497</v>
      </c>
    </row>
    <row r="10088" spans="1:4" s="977" customFormat="1" ht="18" customHeight="1" x14ac:dyDescent="0.2">
      <c r="A10088" s="1351" t="s">
        <v>15243</v>
      </c>
      <c r="B10088" s="1244" t="s">
        <v>15244</v>
      </c>
      <c r="C10088" s="1244" t="s">
        <v>15245</v>
      </c>
      <c r="D10088" s="1352">
        <v>3421.25</v>
      </c>
    </row>
    <row r="10089" spans="1:4" s="977" customFormat="1" ht="18" customHeight="1" x14ac:dyDescent="0.2">
      <c r="A10089" s="1351" t="s">
        <v>15246</v>
      </c>
      <c r="B10089" s="1244" t="s">
        <v>15244</v>
      </c>
      <c r="C10089" s="1244" t="s">
        <v>15245</v>
      </c>
      <c r="D10089" s="1352">
        <v>3421.25</v>
      </c>
    </row>
    <row r="10090" spans="1:4" s="977" customFormat="1" ht="18" customHeight="1" x14ac:dyDescent="0.2">
      <c r="A10090" s="1351" t="s">
        <v>15247</v>
      </c>
      <c r="B10090" s="1244" t="s">
        <v>15244</v>
      </c>
      <c r="C10090" s="1244" t="s">
        <v>15245</v>
      </c>
      <c r="D10090" s="1352">
        <v>3421.25</v>
      </c>
    </row>
    <row r="10091" spans="1:4" s="977" customFormat="1" ht="18" customHeight="1" x14ac:dyDescent="0.2">
      <c r="A10091" s="1351" t="s">
        <v>15248</v>
      </c>
      <c r="B10091" s="1244" t="s">
        <v>2681</v>
      </c>
      <c r="C10091" s="1244" t="s">
        <v>2682</v>
      </c>
      <c r="D10091" s="1352">
        <v>8399</v>
      </c>
    </row>
    <row r="10092" spans="1:4" s="977" customFormat="1" ht="18" customHeight="1" x14ac:dyDescent="0.2">
      <c r="A10092" s="1351" t="s">
        <v>15249</v>
      </c>
      <c r="B10092" s="1244" t="s">
        <v>15244</v>
      </c>
      <c r="C10092" s="1244" t="s">
        <v>15245</v>
      </c>
      <c r="D10092" s="1352">
        <v>3421.25</v>
      </c>
    </row>
    <row r="10093" spans="1:4" s="977" customFormat="1" ht="18" customHeight="1" x14ac:dyDescent="0.2">
      <c r="A10093" s="1351" t="s">
        <v>15250</v>
      </c>
      <c r="B10093" s="1244" t="s">
        <v>13984</v>
      </c>
      <c r="C10093" s="1244" t="s">
        <v>13985</v>
      </c>
      <c r="D10093" s="1352">
        <v>2357.5</v>
      </c>
    </row>
    <row r="10094" spans="1:4" s="977" customFormat="1" ht="18" customHeight="1" x14ac:dyDescent="0.2">
      <c r="A10094" s="1351" t="s">
        <v>15251</v>
      </c>
      <c r="B10094" s="1244" t="s">
        <v>13984</v>
      </c>
      <c r="C10094" s="1244" t="s">
        <v>13985</v>
      </c>
      <c r="D10094" s="1352">
        <v>2357.5</v>
      </c>
    </row>
    <row r="10095" spans="1:4" s="977" customFormat="1" ht="18" customHeight="1" x14ac:dyDescent="0.2">
      <c r="A10095" s="1351" t="s">
        <v>15252</v>
      </c>
      <c r="B10095" s="1244" t="s">
        <v>13984</v>
      </c>
      <c r="C10095" s="1244" t="s">
        <v>13985</v>
      </c>
      <c r="D10095" s="1352">
        <v>2357.5</v>
      </c>
    </row>
    <row r="10096" spans="1:4" s="977" customFormat="1" ht="18" customHeight="1" x14ac:dyDescent="0.2">
      <c r="A10096" s="1351" t="s">
        <v>15253</v>
      </c>
      <c r="B10096" s="1244" t="s">
        <v>15254</v>
      </c>
      <c r="C10096" s="1244" t="s">
        <v>15255</v>
      </c>
      <c r="D10096" s="1352">
        <v>49225.66</v>
      </c>
    </row>
    <row r="10097" spans="1:4" s="977" customFormat="1" ht="18" customHeight="1" x14ac:dyDescent="0.2">
      <c r="A10097" s="1351" t="s">
        <v>15256</v>
      </c>
      <c r="B10097" s="1244" t="s">
        <v>3501</v>
      </c>
      <c r="C10097" s="1244" t="s">
        <v>3502</v>
      </c>
      <c r="D10097" s="1352">
        <v>530.20000000000005</v>
      </c>
    </row>
    <row r="10098" spans="1:4" s="977" customFormat="1" ht="18" customHeight="1" x14ac:dyDescent="0.2">
      <c r="A10098" s="1351" t="s">
        <v>15257</v>
      </c>
      <c r="B10098" s="1244" t="s">
        <v>1683</v>
      </c>
      <c r="C10098" s="1244" t="s">
        <v>1411</v>
      </c>
      <c r="D10098" s="1352">
        <v>680</v>
      </c>
    </row>
    <row r="10099" spans="1:4" s="977" customFormat="1" ht="18" customHeight="1" x14ac:dyDescent="0.2">
      <c r="A10099" s="1351" t="s">
        <v>15258</v>
      </c>
      <c r="B10099" s="1244" t="s">
        <v>3210</v>
      </c>
      <c r="C10099" s="1244" t="s">
        <v>3211</v>
      </c>
      <c r="D10099" s="1352">
        <v>1608.82</v>
      </c>
    </row>
    <row r="10100" spans="1:4" s="977" customFormat="1" ht="18" customHeight="1" x14ac:dyDescent="0.2">
      <c r="A10100" s="1351" t="s">
        <v>15259</v>
      </c>
      <c r="B10100" s="1244" t="s">
        <v>3508</v>
      </c>
      <c r="C10100" s="1244" t="s">
        <v>3509</v>
      </c>
      <c r="D10100" s="1352">
        <v>1045.3499999999999</v>
      </c>
    </row>
    <row r="10101" spans="1:4" s="977" customFormat="1" ht="18" customHeight="1" x14ac:dyDescent="0.2">
      <c r="A10101" s="1351" t="s">
        <v>15260</v>
      </c>
      <c r="B10101" s="1244" t="s">
        <v>2424</v>
      </c>
      <c r="C10101" s="1244" t="s">
        <v>2425</v>
      </c>
      <c r="D10101" s="1352">
        <v>2012.5</v>
      </c>
    </row>
    <row r="10102" spans="1:4" s="977" customFormat="1" ht="18" customHeight="1" x14ac:dyDescent="0.2">
      <c r="A10102" s="1351" t="s">
        <v>15261</v>
      </c>
      <c r="B10102" s="1244" t="s">
        <v>2511</v>
      </c>
      <c r="C10102" s="1244" t="s">
        <v>1704</v>
      </c>
      <c r="D10102" s="1352">
        <v>2139</v>
      </c>
    </row>
    <row r="10103" spans="1:4" s="977" customFormat="1" ht="18" customHeight="1" x14ac:dyDescent="0.2">
      <c r="A10103" s="1351" t="s">
        <v>15262</v>
      </c>
      <c r="B10103" s="1244" t="s">
        <v>2511</v>
      </c>
      <c r="C10103" s="1244" t="s">
        <v>1704</v>
      </c>
      <c r="D10103" s="1352">
        <v>1</v>
      </c>
    </row>
    <row r="10104" spans="1:4" s="977" customFormat="1" ht="18" customHeight="1" x14ac:dyDescent="0.2">
      <c r="A10104" s="1351" t="s">
        <v>15263</v>
      </c>
      <c r="B10104" s="1244" t="s">
        <v>15264</v>
      </c>
      <c r="C10104" s="1244" t="s">
        <v>15265</v>
      </c>
      <c r="D10104" s="1352">
        <v>747.5</v>
      </c>
    </row>
    <row r="10105" spans="1:4" s="977" customFormat="1" ht="18" customHeight="1" x14ac:dyDescent="0.2">
      <c r="A10105" s="1351" t="s">
        <v>15266</v>
      </c>
      <c r="B10105" s="1244" t="s">
        <v>15264</v>
      </c>
      <c r="C10105" s="1244" t="s">
        <v>15265</v>
      </c>
      <c r="D10105" s="1352">
        <v>747.5</v>
      </c>
    </row>
    <row r="10106" spans="1:4" s="977" customFormat="1" ht="18" customHeight="1" x14ac:dyDescent="0.2">
      <c r="A10106" s="1351" t="s">
        <v>15267</v>
      </c>
      <c r="B10106" s="1244" t="s">
        <v>15268</v>
      </c>
      <c r="C10106" s="1244" t="s">
        <v>15269</v>
      </c>
      <c r="D10106" s="1352">
        <v>7130</v>
      </c>
    </row>
    <row r="10107" spans="1:4" s="977" customFormat="1" ht="18" customHeight="1" x14ac:dyDescent="0.2">
      <c r="A10107" s="1351" t="s">
        <v>15270</v>
      </c>
      <c r="B10107" s="1244" t="s">
        <v>15271</v>
      </c>
      <c r="C10107" s="1244" t="s">
        <v>15272</v>
      </c>
      <c r="D10107" s="1352">
        <v>3523.86</v>
      </c>
    </row>
    <row r="10108" spans="1:4" s="977" customFormat="1" ht="18" customHeight="1" x14ac:dyDescent="0.2">
      <c r="A10108" s="1351" t="s">
        <v>15273</v>
      </c>
      <c r="B10108" s="1244" t="s">
        <v>15271</v>
      </c>
      <c r="C10108" s="1244" t="s">
        <v>15272</v>
      </c>
      <c r="D10108" s="1352">
        <v>3523.86</v>
      </c>
    </row>
    <row r="10109" spans="1:4" s="977" customFormat="1" ht="18" customHeight="1" x14ac:dyDescent="0.2">
      <c r="A10109" s="1351" t="s">
        <v>15274</v>
      </c>
      <c r="B10109" s="1244" t="s">
        <v>15275</v>
      </c>
      <c r="C10109" s="1244" t="s">
        <v>15276</v>
      </c>
      <c r="D10109" s="1352">
        <v>3041.17</v>
      </c>
    </row>
    <row r="10110" spans="1:4" s="977" customFormat="1" ht="18" customHeight="1" x14ac:dyDescent="0.2">
      <c r="A10110" s="1351" t="s">
        <v>15277</v>
      </c>
      <c r="B10110" s="1244" t="s">
        <v>15278</v>
      </c>
      <c r="C10110" s="1244" t="s">
        <v>15278</v>
      </c>
      <c r="D10110" s="1352">
        <v>4840.3500000000004</v>
      </c>
    </row>
    <row r="10111" spans="1:4" s="977" customFormat="1" ht="18" customHeight="1" x14ac:dyDescent="0.2">
      <c r="A10111" s="1351" t="s">
        <v>15279</v>
      </c>
      <c r="B10111" s="1244" t="s">
        <v>15280</v>
      </c>
      <c r="C10111" s="1244" t="s">
        <v>15280</v>
      </c>
      <c r="D10111" s="1352">
        <v>8625</v>
      </c>
    </row>
    <row r="10112" spans="1:4" s="977" customFormat="1" ht="18" customHeight="1" x14ac:dyDescent="0.2">
      <c r="A10112" s="1351" t="s">
        <v>15281</v>
      </c>
      <c r="B10112" s="1244" t="s">
        <v>15282</v>
      </c>
      <c r="C10112" s="1244" t="s">
        <v>15283</v>
      </c>
      <c r="D10112" s="1352">
        <v>1</v>
      </c>
    </row>
    <row r="10113" spans="1:4" s="977" customFormat="1" ht="18" customHeight="1" x14ac:dyDescent="0.2">
      <c r="A10113" s="1351" t="s">
        <v>15284</v>
      </c>
      <c r="B10113" s="1244" t="s">
        <v>15285</v>
      </c>
      <c r="C10113" s="1244" t="s">
        <v>15286</v>
      </c>
      <c r="D10113" s="1352">
        <v>10793.9</v>
      </c>
    </row>
    <row r="10114" spans="1:4" s="977" customFormat="1" ht="18" customHeight="1" x14ac:dyDescent="0.2">
      <c r="A10114" s="1351" t="s">
        <v>15287</v>
      </c>
      <c r="B10114" s="1244" t="s">
        <v>15285</v>
      </c>
      <c r="C10114" s="1244" t="s">
        <v>15286</v>
      </c>
      <c r="D10114" s="1352">
        <v>10793.9</v>
      </c>
    </row>
    <row r="10115" spans="1:4" s="977" customFormat="1" ht="18" customHeight="1" x14ac:dyDescent="0.2">
      <c r="A10115" s="1351" t="s">
        <v>15288</v>
      </c>
      <c r="B10115" s="1244" t="s">
        <v>15285</v>
      </c>
      <c r="C10115" s="1244" t="s">
        <v>15286</v>
      </c>
      <c r="D10115" s="1352">
        <v>10793.9</v>
      </c>
    </row>
    <row r="10116" spans="1:4" s="977" customFormat="1" ht="18" customHeight="1" x14ac:dyDescent="0.2">
      <c r="A10116" s="1351" t="s">
        <v>15289</v>
      </c>
      <c r="B10116" s="1244" t="s">
        <v>15285</v>
      </c>
      <c r="C10116" s="1244" t="s">
        <v>15286</v>
      </c>
      <c r="D10116" s="1352">
        <v>10793.9</v>
      </c>
    </row>
    <row r="10117" spans="1:4" s="977" customFormat="1" ht="18" customHeight="1" x14ac:dyDescent="0.2">
      <c r="A10117" s="1351" t="s">
        <v>15290</v>
      </c>
      <c r="B10117" s="1244" t="s">
        <v>15291</v>
      </c>
      <c r="C10117" s="1244" t="s">
        <v>15292</v>
      </c>
      <c r="D10117" s="1352">
        <v>2702.5</v>
      </c>
    </row>
    <row r="10118" spans="1:4" s="977" customFormat="1" ht="18" customHeight="1" x14ac:dyDescent="0.2">
      <c r="A10118" s="1351" t="s">
        <v>15293</v>
      </c>
      <c r="B10118" s="1244" t="s">
        <v>15291</v>
      </c>
      <c r="C10118" s="1244" t="s">
        <v>15292</v>
      </c>
      <c r="D10118" s="1352">
        <v>2702.5</v>
      </c>
    </row>
    <row r="10119" spans="1:4" s="977" customFormat="1" ht="18" customHeight="1" x14ac:dyDescent="0.2">
      <c r="A10119" s="1351" t="s">
        <v>15294</v>
      </c>
      <c r="B10119" s="1244" t="s">
        <v>15295</v>
      </c>
      <c r="C10119" s="1244" t="s">
        <v>15295</v>
      </c>
      <c r="D10119" s="1352">
        <v>30475</v>
      </c>
    </row>
    <row r="10120" spans="1:4" s="977" customFormat="1" ht="18" customHeight="1" x14ac:dyDescent="0.2">
      <c r="A10120" s="1351" t="s">
        <v>15296</v>
      </c>
      <c r="B10120" s="1244" t="s">
        <v>15297</v>
      </c>
      <c r="C10120" s="1244" t="s">
        <v>15297</v>
      </c>
      <c r="D10120" s="1352">
        <v>16659.28</v>
      </c>
    </row>
    <row r="10121" spans="1:4" s="977" customFormat="1" ht="18" customHeight="1" x14ac:dyDescent="0.2">
      <c r="A10121" s="1351" t="s">
        <v>15298</v>
      </c>
      <c r="B10121" s="1244" t="s">
        <v>15299</v>
      </c>
      <c r="C10121" s="1244" t="s">
        <v>15299</v>
      </c>
      <c r="D10121" s="1352">
        <v>114252</v>
      </c>
    </row>
    <row r="10122" spans="1:4" s="977" customFormat="1" ht="18" customHeight="1" x14ac:dyDescent="0.2">
      <c r="A10122" s="1351" t="s">
        <v>15300</v>
      </c>
      <c r="B10122" s="1244" t="s">
        <v>15301</v>
      </c>
      <c r="C10122" s="1244" t="s">
        <v>15302</v>
      </c>
      <c r="D10122" s="1352">
        <v>18686</v>
      </c>
    </row>
    <row r="10123" spans="1:4" s="977" customFormat="1" ht="18" customHeight="1" x14ac:dyDescent="0.2">
      <c r="A10123" s="1351" t="s">
        <v>15303</v>
      </c>
      <c r="B10123" s="1244" t="s">
        <v>15304</v>
      </c>
      <c r="C10123" s="1244" t="s">
        <v>15304</v>
      </c>
      <c r="D10123" s="1352">
        <v>46535</v>
      </c>
    </row>
    <row r="10124" spans="1:4" s="977" customFormat="1" ht="18" customHeight="1" x14ac:dyDescent="0.2">
      <c r="A10124" s="1351" t="s">
        <v>15305</v>
      </c>
      <c r="B10124" s="1244" t="s">
        <v>15304</v>
      </c>
      <c r="C10124" s="1244" t="s">
        <v>15304</v>
      </c>
      <c r="D10124" s="1352">
        <v>46535</v>
      </c>
    </row>
    <row r="10125" spans="1:4" s="977" customFormat="1" ht="18" customHeight="1" x14ac:dyDescent="0.2">
      <c r="A10125" s="1351" t="s">
        <v>15306</v>
      </c>
      <c r="B10125" s="1244" t="s">
        <v>15307</v>
      </c>
      <c r="C10125" s="1244" t="s">
        <v>15307</v>
      </c>
      <c r="D10125" s="1352">
        <v>2109.1</v>
      </c>
    </row>
    <row r="10126" spans="1:4" s="977" customFormat="1" ht="18" customHeight="1" x14ac:dyDescent="0.2">
      <c r="A10126" s="1351" t="s">
        <v>15308</v>
      </c>
      <c r="B10126" s="1244" t="s">
        <v>15307</v>
      </c>
      <c r="C10126" s="1244" t="s">
        <v>15307</v>
      </c>
      <c r="D10126" s="1352">
        <v>2109.1</v>
      </c>
    </row>
    <row r="10127" spans="1:4" s="977" customFormat="1" ht="18" customHeight="1" x14ac:dyDescent="0.2">
      <c r="A10127" s="1351" t="s">
        <v>15309</v>
      </c>
      <c r="B10127" s="1244" t="s">
        <v>15310</v>
      </c>
      <c r="C10127" s="1244" t="s">
        <v>15311</v>
      </c>
      <c r="D10127" s="1352">
        <v>7844.15</v>
      </c>
    </row>
    <row r="10128" spans="1:4" s="977" customFormat="1" ht="18" customHeight="1" x14ac:dyDescent="0.2">
      <c r="A10128" s="1351" t="s">
        <v>15312</v>
      </c>
      <c r="B10128" s="1244" t="s">
        <v>15313</v>
      </c>
      <c r="C10128" s="1244" t="s">
        <v>15314</v>
      </c>
      <c r="D10128" s="1352">
        <v>24388.05</v>
      </c>
    </row>
    <row r="10129" spans="1:4" s="977" customFormat="1" ht="18" customHeight="1" x14ac:dyDescent="0.2">
      <c r="A10129" s="1351" t="s">
        <v>15315</v>
      </c>
      <c r="B10129" s="1244" t="s">
        <v>15316</v>
      </c>
      <c r="C10129" s="1244" t="s">
        <v>15317</v>
      </c>
      <c r="D10129" s="1352">
        <v>863.55</v>
      </c>
    </row>
    <row r="10130" spans="1:4" s="977" customFormat="1" ht="18" customHeight="1" x14ac:dyDescent="0.2">
      <c r="A10130" s="1351" t="s">
        <v>15318</v>
      </c>
      <c r="B10130" s="1244" t="s">
        <v>15313</v>
      </c>
      <c r="C10130" s="1244" t="s">
        <v>15314</v>
      </c>
      <c r="D10130" s="1352">
        <v>24388.05</v>
      </c>
    </row>
    <row r="10131" spans="1:4" s="977" customFormat="1" ht="18" customHeight="1" x14ac:dyDescent="0.2">
      <c r="A10131" s="1351" t="s">
        <v>15319</v>
      </c>
      <c r="B10131" s="1244" t="s">
        <v>15320</v>
      </c>
      <c r="C10131" s="1244" t="s">
        <v>15321</v>
      </c>
      <c r="D10131" s="1352">
        <v>97980</v>
      </c>
    </row>
    <row r="10132" spans="1:4" s="977" customFormat="1" ht="18" customHeight="1" x14ac:dyDescent="0.2">
      <c r="A10132" s="1351" t="s">
        <v>15322</v>
      </c>
      <c r="B10132" s="1244" t="s">
        <v>15323</v>
      </c>
      <c r="C10132" s="1244" t="s">
        <v>15324</v>
      </c>
      <c r="D10132" s="1352">
        <v>15191.35</v>
      </c>
    </row>
    <row r="10133" spans="1:4" s="977" customFormat="1" ht="18" customHeight="1" x14ac:dyDescent="0.2">
      <c r="A10133" s="1351" t="s">
        <v>15325</v>
      </c>
      <c r="B10133" s="1244" t="s">
        <v>15326</v>
      </c>
      <c r="C10133" s="1244" t="s">
        <v>15327</v>
      </c>
      <c r="D10133" s="1352">
        <v>21305.41</v>
      </c>
    </row>
    <row r="10134" spans="1:4" s="977" customFormat="1" ht="18" customHeight="1" x14ac:dyDescent="0.2">
      <c r="A10134" s="1351" t="s">
        <v>15328</v>
      </c>
      <c r="B10134" s="1244" t="s">
        <v>15329</v>
      </c>
      <c r="C10134" s="1244" t="s">
        <v>15330</v>
      </c>
      <c r="D10134" s="1352">
        <v>3018.75</v>
      </c>
    </row>
    <row r="10135" spans="1:4" s="977" customFormat="1" ht="18" customHeight="1" x14ac:dyDescent="0.2">
      <c r="A10135" s="1351" t="s">
        <v>15331</v>
      </c>
      <c r="B10135" s="1244" t="s">
        <v>15329</v>
      </c>
      <c r="C10135" s="1244" t="s">
        <v>15330</v>
      </c>
      <c r="D10135" s="1352">
        <v>3018.75</v>
      </c>
    </row>
    <row r="10136" spans="1:4" s="977" customFormat="1" ht="18" customHeight="1" x14ac:dyDescent="0.2">
      <c r="A10136" s="1351" t="s">
        <v>15332</v>
      </c>
      <c r="B10136" s="1244" t="s">
        <v>15333</v>
      </c>
      <c r="C10136" s="1244" t="s">
        <v>15334</v>
      </c>
      <c r="D10136" s="1352">
        <v>746.06</v>
      </c>
    </row>
    <row r="10137" spans="1:4" s="977" customFormat="1" ht="18" customHeight="1" x14ac:dyDescent="0.2">
      <c r="A10137" s="1351" t="s">
        <v>15335</v>
      </c>
      <c r="B10137" s="1244" t="s">
        <v>15333</v>
      </c>
      <c r="C10137" s="1244" t="s">
        <v>15334</v>
      </c>
      <c r="D10137" s="1352">
        <v>746.07</v>
      </c>
    </row>
    <row r="10138" spans="1:4" s="977" customFormat="1" ht="18" customHeight="1" x14ac:dyDescent="0.2">
      <c r="A10138" s="1351" t="s">
        <v>15336</v>
      </c>
      <c r="B10138" s="1244" t="s">
        <v>13984</v>
      </c>
      <c r="C10138" s="1244" t="s">
        <v>13985</v>
      </c>
      <c r="D10138" s="1352">
        <v>2357.5</v>
      </c>
    </row>
    <row r="10139" spans="1:4" s="977" customFormat="1" ht="18" customHeight="1" x14ac:dyDescent="0.2">
      <c r="A10139" s="1351" t="s">
        <v>15337</v>
      </c>
      <c r="B10139" s="1244" t="s">
        <v>1683</v>
      </c>
      <c r="C10139" s="1244" t="s">
        <v>1411</v>
      </c>
      <c r="D10139" s="1352">
        <v>845.25</v>
      </c>
    </row>
    <row r="10140" spans="1:4" s="977" customFormat="1" ht="18" customHeight="1" x14ac:dyDescent="0.2">
      <c r="A10140" s="1351" t="s">
        <v>15338</v>
      </c>
      <c r="B10140" s="1244" t="s">
        <v>15339</v>
      </c>
      <c r="C10140" s="1244" t="s">
        <v>15340</v>
      </c>
      <c r="D10140" s="1352">
        <v>2699</v>
      </c>
    </row>
    <row r="10141" spans="1:4" s="977" customFormat="1" ht="18" customHeight="1" x14ac:dyDescent="0.2">
      <c r="A10141" s="1351" t="s">
        <v>15341</v>
      </c>
      <c r="B10141" s="1244" t="s">
        <v>2313</v>
      </c>
      <c r="C10141" s="1244" t="s">
        <v>2314</v>
      </c>
      <c r="D10141" s="1352">
        <v>977.04</v>
      </c>
    </row>
    <row r="10142" spans="1:4" s="977" customFormat="1" ht="18" customHeight="1" x14ac:dyDescent="0.2">
      <c r="A10142" s="1351" t="s">
        <v>15342</v>
      </c>
      <c r="B10142" s="1244" t="s">
        <v>15343</v>
      </c>
      <c r="C10142" s="1244" t="s">
        <v>1704</v>
      </c>
      <c r="D10142" s="1352">
        <v>1</v>
      </c>
    </row>
    <row r="10143" spans="1:4" s="977" customFormat="1" ht="18" customHeight="1" x14ac:dyDescent="0.2">
      <c r="A10143" s="1351" t="s">
        <v>15344</v>
      </c>
      <c r="B10143" s="1244" t="s">
        <v>1410</v>
      </c>
      <c r="C10143" s="1244" t="s">
        <v>1411</v>
      </c>
      <c r="D10143" s="1352">
        <v>710</v>
      </c>
    </row>
    <row r="10144" spans="1:4" s="977" customFormat="1" ht="18" customHeight="1" x14ac:dyDescent="0.2">
      <c r="A10144" s="1351" t="s">
        <v>15345</v>
      </c>
      <c r="B10144" s="1244" t="s">
        <v>3210</v>
      </c>
      <c r="C10144" s="1244" t="s">
        <v>3211</v>
      </c>
      <c r="D10144" s="1352">
        <v>1533.87</v>
      </c>
    </row>
    <row r="10145" spans="1:4" s="977" customFormat="1" ht="18" customHeight="1" x14ac:dyDescent="0.2">
      <c r="A10145" s="1351" t="s">
        <v>15346</v>
      </c>
      <c r="B10145" s="1244" t="s">
        <v>3501</v>
      </c>
      <c r="C10145" s="1244" t="s">
        <v>3502</v>
      </c>
      <c r="D10145" s="1352">
        <v>530.20000000000005</v>
      </c>
    </row>
    <row r="10146" spans="1:4" s="977" customFormat="1" ht="18" customHeight="1" x14ac:dyDescent="0.2">
      <c r="A10146" s="1351" t="s">
        <v>15347</v>
      </c>
      <c r="B10146" s="1244" t="s">
        <v>1683</v>
      </c>
      <c r="C10146" s="1244" t="s">
        <v>1411</v>
      </c>
      <c r="D10146" s="1352">
        <v>680</v>
      </c>
    </row>
    <row r="10147" spans="1:4" s="977" customFormat="1" ht="18" customHeight="1" x14ac:dyDescent="0.2">
      <c r="A10147" s="1351" t="s">
        <v>15348</v>
      </c>
      <c r="B10147" s="1244" t="s">
        <v>3210</v>
      </c>
      <c r="C10147" s="1244" t="s">
        <v>3211</v>
      </c>
      <c r="D10147" s="1352">
        <v>1413.74</v>
      </c>
    </row>
    <row r="10148" spans="1:4" s="977" customFormat="1" ht="18" customHeight="1" x14ac:dyDescent="0.2">
      <c r="A10148" s="1351" t="s">
        <v>15349</v>
      </c>
      <c r="B10148" s="1244" t="s">
        <v>15350</v>
      </c>
      <c r="C10148" s="1244" t="s">
        <v>15350</v>
      </c>
      <c r="D10148" s="1352">
        <v>19078.5</v>
      </c>
    </row>
    <row r="10149" spans="1:4" s="977" customFormat="1" ht="18" customHeight="1" x14ac:dyDescent="0.2">
      <c r="A10149" s="1351" t="s">
        <v>15351</v>
      </c>
      <c r="B10149" s="1244" t="s">
        <v>2313</v>
      </c>
      <c r="C10149" s="1244" t="s">
        <v>2314</v>
      </c>
      <c r="D10149" s="1352">
        <v>667</v>
      </c>
    </row>
    <row r="10150" spans="1:4" s="977" customFormat="1" ht="18" customHeight="1" x14ac:dyDescent="0.2">
      <c r="A10150" s="1351" t="s">
        <v>15352</v>
      </c>
      <c r="B10150" s="1244" t="s">
        <v>13964</v>
      </c>
      <c r="C10150" s="1244" t="s">
        <v>13964</v>
      </c>
      <c r="D10150" s="1352">
        <v>7762.5</v>
      </c>
    </row>
    <row r="10151" spans="1:4" s="977" customFormat="1" ht="18" customHeight="1" x14ac:dyDescent="0.2">
      <c r="A10151" s="1351" t="s">
        <v>15353</v>
      </c>
      <c r="B10151" s="1244" t="s">
        <v>15354</v>
      </c>
      <c r="C10151" s="1244" t="s">
        <v>15354</v>
      </c>
      <c r="D10151" s="1352">
        <v>33235</v>
      </c>
    </row>
    <row r="10152" spans="1:4" s="977" customFormat="1" ht="18" customHeight="1" x14ac:dyDescent="0.2">
      <c r="A10152" s="1351" t="s">
        <v>15355</v>
      </c>
      <c r="B10152" s="1244" t="s">
        <v>15356</v>
      </c>
      <c r="C10152" s="1244" t="s">
        <v>15356</v>
      </c>
      <c r="D10152" s="1352">
        <v>12824.8</v>
      </c>
    </row>
    <row r="10153" spans="1:4" s="977" customFormat="1" ht="18" customHeight="1" x14ac:dyDescent="0.2">
      <c r="A10153" s="1351" t="s">
        <v>15357</v>
      </c>
      <c r="B10153" s="1244" t="s">
        <v>15358</v>
      </c>
      <c r="C10153" s="1244" t="s">
        <v>15358</v>
      </c>
      <c r="D10153" s="1352">
        <v>16659.28</v>
      </c>
    </row>
    <row r="10154" spans="1:4" s="977" customFormat="1" ht="18" customHeight="1" x14ac:dyDescent="0.2">
      <c r="A10154" s="1351" t="s">
        <v>15359</v>
      </c>
      <c r="B10154" s="1244" t="s">
        <v>15360</v>
      </c>
      <c r="C10154" s="1244" t="s">
        <v>15361</v>
      </c>
      <c r="D10154" s="1352">
        <v>6267.5</v>
      </c>
    </row>
    <row r="10155" spans="1:4" s="977" customFormat="1" ht="18" customHeight="1" x14ac:dyDescent="0.2">
      <c r="A10155" s="1351" t="s">
        <v>15362</v>
      </c>
      <c r="B10155" s="1244" t="s">
        <v>15363</v>
      </c>
      <c r="C10155" s="1244" t="s">
        <v>15364</v>
      </c>
      <c r="D10155" s="1352">
        <v>1</v>
      </c>
    </row>
    <row r="10156" spans="1:4" s="977" customFormat="1" ht="18" customHeight="1" x14ac:dyDescent="0.2">
      <c r="A10156" s="1351" t="s">
        <v>15365</v>
      </c>
      <c r="B10156" s="1244" t="s">
        <v>15366</v>
      </c>
      <c r="C10156" s="1244" t="s">
        <v>15366</v>
      </c>
      <c r="D10156" s="1352">
        <v>1</v>
      </c>
    </row>
    <row r="10157" spans="1:4" s="977" customFormat="1" ht="18" customHeight="1" x14ac:dyDescent="0.2">
      <c r="A10157" s="1351" t="s">
        <v>15367</v>
      </c>
      <c r="B10157" s="1244" t="s">
        <v>15368</v>
      </c>
      <c r="C10157" s="1244" t="s">
        <v>15368</v>
      </c>
      <c r="D10157" s="1352">
        <v>46057.5</v>
      </c>
    </row>
    <row r="10158" spans="1:4" s="977" customFormat="1" ht="18" customHeight="1" x14ac:dyDescent="0.2">
      <c r="A10158" s="1351" t="s">
        <v>15369</v>
      </c>
      <c r="B10158" s="1244" t="s">
        <v>15370</v>
      </c>
      <c r="C10158" s="1244" t="s">
        <v>15371</v>
      </c>
      <c r="D10158" s="1352">
        <v>8630.6</v>
      </c>
    </row>
    <row r="10159" spans="1:4" s="977" customFormat="1" ht="18" customHeight="1" x14ac:dyDescent="0.2">
      <c r="A10159" s="1351" t="s">
        <v>15372</v>
      </c>
      <c r="B10159" s="1244" t="s">
        <v>15370</v>
      </c>
      <c r="C10159" s="1244" t="s">
        <v>15371</v>
      </c>
      <c r="D10159" s="1352">
        <v>8630.6</v>
      </c>
    </row>
    <row r="10160" spans="1:4" s="977" customFormat="1" ht="18" customHeight="1" x14ac:dyDescent="0.2">
      <c r="A10160" s="1351" t="s">
        <v>15373</v>
      </c>
      <c r="B10160" s="1244" t="s">
        <v>15374</v>
      </c>
      <c r="C10160" s="1244" t="s">
        <v>15375</v>
      </c>
      <c r="D10160" s="1352">
        <v>476100</v>
      </c>
    </row>
    <row r="10161" spans="1:4" s="977" customFormat="1" ht="18" customHeight="1" x14ac:dyDescent="0.2">
      <c r="A10161" s="1351" t="s">
        <v>15376</v>
      </c>
      <c r="B10161" s="1244" t="s">
        <v>15377</v>
      </c>
      <c r="C10161" s="1244" t="s">
        <v>15378</v>
      </c>
      <c r="D10161" s="1352">
        <v>2944</v>
      </c>
    </row>
    <row r="10162" spans="1:4" s="977" customFormat="1" ht="18" customHeight="1" x14ac:dyDescent="0.2">
      <c r="A10162" s="1351" t="s">
        <v>15379</v>
      </c>
      <c r="B10162" s="1244" t="s">
        <v>14215</v>
      </c>
      <c r="C10162" s="1244" t="s">
        <v>14215</v>
      </c>
      <c r="D10162" s="1352">
        <v>1040.75</v>
      </c>
    </row>
    <row r="10163" spans="1:4" s="977" customFormat="1" ht="18" customHeight="1" x14ac:dyDescent="0.2">
      <c r="A10163" s="1351" t="s">
        <v>15380</v>
      </c>
      <c r="B10163" s="1244" t="s">
        <v>14215</v>
      </c>
      <c r="C10163" s="1244" t="s">
        <v>14215</v>
      </c>
      <c r="D10163" s="1352">
        <v>1040.75</v>
      </c>
    </row>
    <row r="10164" spans="1:4" s="977" customFormat="1" ht="18" customHeight="1" x14ac:dyDescent="0.2">
      <c r="A10164" s="1351" t="s">
        <v>15381</v>
      </c>
      <c r="B10164" s="1244" t="s">
        <v>14215</v>
      </c>
      <c r="C10164" s="1244" t="s">
        <v>14215</v>
      </c>
      <c r="D10164" s="1352">
        <v>1040.75</v>
      </c>
    </row>
    <row r="10165" spans="1:4" s="977" customFormat="1" ht="18" customHeight="1" x14ac:dyDescent="0.2">
      <c r="A10165" s="1351" t="s">
        <v>15382</v>
      </c>
      <c r="B10165" s="1244" t="s">
        <v>14215</v>
      </c>
      <c r="C10165" s="1244" t="s">
        <v>14215</v>
      </c>
      <c r="D10165" s="1352">
        <v>1040.75</v>
      </c>
    </row>
    <row r="10166" spans="1:4" s="977" customFormat="1" ht="18" customHeight="1" x14ac:dyDescent="0.2">
      <c r="A10166" s="1351" t="s">
        <v>15383</v>
      </c>
      <c r="B10166" s="1244" t="s">
        <v>14215</v>
      </c>
      <c r="C10166" s="1244" t="s">
        <v>14215</v>
      </c>
      <c r="D10166" s="1352">
        <v>1040.75</v>
      </c>
    </row>
    <row r="10167" spans="1:4" s="977" customFormat="1" ht="18" customHeight="1" x14ac:dyDescent="0.2">
      <c r="A10167" s="1351" t="s">
        <v>15384</v>
      </c>
      <c r="B10167" s="1244" t="s">
        <v>14215</v>
      </c>
      <c r="C10167" s="1244" t="s">
        <v>14215</v>
      </c>
      <c r="D10167" s="1352">
        <v>1040.75</v>
      </c>
    </row>
    <row r="10168" spans="1:4" s="977" customFormat="1" ht="18" customHeight="1" x14ac:dyDescent="0.2">
      <c r="A10168" s="1351" t="s">
        <v>15385</v>
      </c>
      <c r="B10168" s="1244" t="s">
        <v>14215</v>
      </c>
      <c r="C10168" s="1244" t="s">
        <v>14215</v>
      </c>
      <c r="D10168" s="1352">
        <v>1040.75</v>
      </c>
    </row>
    <row r="10169" spans="1:4" s="977" customFormat="1" ht="18" customHeight="1" x14ac:dyDescent="0.2">
      <c r="A10169" s="1351" t="s">
        <v>15386</v>
      </c>
      <c r="B10169" s="1244" t="s">
        <v>14215</v>
      </c>
      <c r="C10169" s="1244" t="s">
        <v>14215</v>
      </c>
      <c r="D10169" s="1352">
        <v>1040.75</v>
      </c>
    </row>
    <row r="10170" spans="1:4" s="977" customFormat="1" ht="18" customHeight="1" x14ac:dyDescent="0.2">
      <c r="A10170" s="1351" t="s">
        <v>15387</v>
      </c>
      <c r="B10170" s="1244" t="s">
        <v>14215</v>
      </c>
      <c r="C10170" s="1244" t="s">
        <v>14215</v>
      </c>
      <c r="D10170" s="1352">
        <v>1040.75</v>
      </c>
    </row>
    <row r="10171" spans="1:4" s="977" customFormat="1" ht="18" customHeight="1" x14ac:dyDescent="0.2">
      <c r="A10171" s="1351" t="s">
        <v>15388</v>
      </c>
      <c r="B10171" s="1244" t="s">
        <v>14215</v>
      </c>
      <c r="C10171" s="1244" t="s">
        <v>14215</v>
      </c>
      <c r="D10171" s="1352">
        <v>1040.75</v>
      </c>
    </row>
    <row r="10172" spans="1:4" s="977" customFormat="1" ht="18" customHeight="1" x14ac:dyDescent="0.2">
      <c r="A10172" s="1351" t="s">
        <v>15389</v>
      </c>
      <c r="B10172" s="1244" t="s">
        <v>15390</v>
      </c>
      <c r="C10172" s="1244" t="s">
        <v>15391</v>
      </c>
      <c r="D10172" s="1352">
        <v>25719</v>
      </c>
    </row>
    <row r="10173" spans="1:4" s="977" customFormat="1" ht="18" customHeight="1" x14ac:dyDescent="0.2">
      <c r="A10173" s="1351" t="s">
        <v>15392</v>
      </c>
      <c r="B10173" s="1244" t="s">
        <v>15393</v>
      </c>
      <c r="C10173" s="1244" t="s">
        <v>15393</v>
      </c>
      <c r="D10173" s="1352">
        <v>6862.71</v>
      </c>
    </row>
    <row r="10174" spans="1:4" s="977" customFormat="1" ht="18" customHeight="1" x14ac:dyDescent="0.2">
      <c r="A10174" s="1351" t="s">
        <v>15394</v>
      </c>
      <c r="B10174" s="1244" t="s">
        <v>15393</v>
      </c>
      <c r="C10174" s="1244" t="s">
        <v>15393</v>
      </c>
      <c r="D10174" s="1352">
        <v>6862.71</v>
      </c>
    </row>
    <row r="10175" spans="1:4" s="977" customFormat="1" ht="18" customHeight="1" x14ac:dyDescent="0.2">
      <c r="A10175" s="1351" t="s">
        <v>15395</v>
      </c>
      <c r="B10175" s="1244" t="s">
        <v>15396</v>
      </c>
      <c r="C10175" s="1244" t="s">
        <v>15396</v>
      </c>
      <c r="D10175" s="1352">
        <v>1421.4</v>
      </c>
    </row>
    <row r="10176" spans="1:4" s="977" customFormat="1" ht="18" customHeight="1" x14ac:dyDescent="0.2">
      <c r="A10176" s="1351" t="s">
        <v>15397</v>
      </c>
      <c r="B10176" s="1244" t="s">
        <v>15398</v>
      </c>
      <c r="C10176" s="1244" t="s">
        <v>15399</v>
      </c>
      <c r="D10176" s="1352">
        <v>3126.7</v>
      </c>
    </row>
    <row r="10177" spans="1:4" s="977" customFormat="1" ht="18" customHeight="1" x14ac:dyDescent="0.2">
      <c r="A10177" s="1351" t="s">
        <v>15400</v>
      </c>
      <c r="B10177" s="1244" t="s">
        <v>15398</v>
      </c>
      <c r="C10177" s="1244" t="s">
        <v>15399</v>
      </c>
      <c r="D10177" s="1352">
        <v>3126.7</v>
      </c>
    </row>
    <row r="10178" spans="1:4" s="977" customFormat="1" ht="18" customHeight="1" x14ac:dyDescent="0.2">
      <c r="A10178" s="1351" t="s">
        <v>15401</v>
      </c>
      <c r="B10178" s="1244" t="s">
        <v>15402</v>
      </c>
      <c r="C10178" s="1244" t="s">
        <v>15403</v>
      </c>
      <c r="D10178" s="1352">
        <v>4740.87</v>
      </c>
    </row>
    <row r="10179" spans="1:4" s="977" customFormat="1" ht="18" customHeight="1" x14ac:dyDescent="0.2">
      <c r="A10179" s="1351" t="s">
        <v>15404</v>
      </c>
      <c r="B10179" s="1244" t="s">
        <v>15402</v>
      </c>
      <c r="C10179" s="1244" t="s">
        <v>15403</v>
      </c>
      <c r="D10179" s="1352">
        <v>4740.88</v>
      </c>
    </row>
    <row r="10180" spans="1:4" s="977" customFormat="1" ht="18" customHeight="1" x14ac:dyDescent="0.2">
      <c r="A10180" s="1351" t="s">
        <v>15405</v>
      </c>
      <c r="B10180" s="1244" t="s">
        <v>15406</v>
      </c>
      <c r="C10180" s="1244" t="s">
        <v>15406</v>
      </c>
      <c r="D10180" s="1352">
        <v>1955</v>
      </c>
    </row>
    <row r="10181" spans="1:4" s="977" customFormat="1" ht="18" customHeight="1" x14ac:dyDescent="0.2">
      <c r="A10181" s="1351" t="s">
        <v>15407</v>
      </c>
      <c r="B10181" s="1244" t="s">
        <v>1410</v>
      </c>
      <c r="C10181" s="1244" t="s">
        <v>1411</v>
      </c>
      <c r="D10181" s="1352">
        <v>1279</v>
      </c>
    </row>
    <row r="10182" spans="1:4" s="977" customFormat="1" ht="18" customHeight="1" x14ac:dyDescent="0.2">
      <c r="A10182" s="1351" t="s">
        <v>15408</v>
      </c>
      <c r="B10182" s="1244" t="s">
        <v>15406</v>
      </c>
      <c r="C10182" s="1244" t="s">
        <v>15406</v>
      </c>
      <c r="D10182" s="1352">
        <v>1955</v>
      </c>
    </row>
    <row r="10183" spans="1:4" s="977" customFormat="1" ht="18" customHeight="1" x14ac:dyDescent="0.2">
      <c r="A10183" s="1351" t="s">
        <v>15409</v>
      </c>
      <c r="B10183" s="1244" t="s">
        <v>15410</v>
      </c>
      <c r="C10183" s="1244" t="s">
        <v>15410</v>
      </c>
      <c r="D10183" s="1352">
        <v>8577.26</v>
      </c>
    </row>
    <row r="10184" spans="1:4" s="977" customFormat="1" ht="18" customHeight="1" x14ac:dyDescent="0.2">
      <c r="A10184" s="1351" t="s">
        <v>15411</v>
      </c>
      <c r="B10184" s="1244" t="s">
        <v>15412</v>
      </c>
      <c r="C10184" s="1244" t="s">
        <v>15413</v>
      </c>
      <c r="D10184" s="1352">
        <v>670.45</v>
      </c>
    </row>
    <row r="10185" spans="1:4" s="977" customFormat="1" ht="18" customHeight="1" x14ac:dyDescent="0.2">
      <c r="A10185" s="1351" t="s">
        <v>15414</v>
      </c>
      <c r="B10185" s="1244" t="s">
        <v>15412</v>
      </c>
      <c r="C10185" s="1244" t="s">
        <v>15413</v>
      </c>
      <c r="D10185" s="1352">
        <v>670.45</v>
      </c>
    </row>
    <row r="10186" spans="1:4" s="977" customFormat="1" ht="18" customHeight="1" x14ac:dyDescent="0.2">
      <c r="A10186" s="1351" t="s">
        <v>15415</v>
      </c>
      <c r="B10186" s="1244" t="s">
        <v>15412</v>
      </c>
      <c r="C10186" s="1244" t="s">
        <v>15413</v>
      </c>
      <c r="D10186" s="1352">
        <v>670.45</v>
      </c>
    </row>
    <row r="10187" spans="1:4" s="977" customFormat="1" ht="18" customHeight="1" x14ac:dyDescent="0.2">
      <c r="A10187" s="1351" t="s">
        <v>15416</v>
      </c>
      <c r="B10187" s="1244" t="s">
        <v>15417</v>
      </c>
      <c r="C10187" s="1244" t="s">
        <v>15418</v>
      </c>
      <c r="D10187" s="1352">
        <v>570.4</v>
      </c>
    </row>
    <row r="10188" spans="1:4" s="977" customFormat="1" ht="18" customHeight="1" x14ac:dyDescent="0.2">
      <c r="A10188" s="1351" t="s">
        <v>15419</v>
      </c>
      <c r="B10188" s="1244" t="s">
        <v>15417</v>
      </c>
      <c r="C10188" s="1244" t="s">
        <v>15418</v>
      </c>
      <c r="D10188" s="1352">
        <v>570.4</v>
      </c>
    </row>
    <row r="10189" spans="1:4" s="977" customFormat="1" ht="18" customHeight="1" x14ac:dyDescent="0.2">
      <c r="A10189" s="1351" t="s">
        <v>15420</v>
      </c>
      <c r="B10189" s="1244" t="s">
        <v>15417</v>
      </c>
      <c r="C10189" s="1244" t="s">
        <v>15418</v>
      </c>
      <c r="D10189" s="1352">
        <v>570.4</v>
      </c>
    </row>
    <row r="10190" spans="1:4" s="977" customFormat="1" ht="18" customHeight="1" x14ac:dyDescent="0.2">
      <c r="A10190" s="1351" t="s">
        <v>15421</v>
      </c>
      <c r="B10190" s="1244" t="s">
        <v>15417</v>
      </c>
      <c r="C10190" s="1244" t="s">
        <v>15418</v>
      </c>
      <c r="D10190" s="1352">
        <v>570.4</v>
      </c>
    </row>
    <row r="10191" spans="1:4" s="977" customFormat="1" ht="18" customHeight="1" x14ac:dyDescent="0.2">
      <c r="A10191" s="1351" t="s">
        <v>15422</v>
      </c>
      <c r="B10191" s="1244" t="s">
        <v>15423</v>
      </c>
      <c r="C10191" s="1244" t="s">
        <v>15424</v>
      </c>
      <c r="D10191" s="1352">
        <v>1012</v>
      </c>
    </row>
    <row r="10192" spans="1:4" s="977" customFormat="1" ht="18" customHeight="1" x14ac:dyDescent="0.2">
      <c r="A10192" s="1351" t="s">
        <v>15425</v>
      </c>
      <c r="B10192" s="1244" t="s">
        <v>15423</v>
      </c>
      <c r="C10192" s="1244" t="s">
        <v>15424</v>
      </c>
      <c r="D10192" s="1352">
        <v>1012</v>
      </c>
    </row>
    <row r="10193" spans="1:4" s="977" customFormat="1" ht="18" customHeight="1" x14ac:dyDescent="0.2">
      <c r="A10193" s="1351" t="s">
        <v>15426</v>
      </c>
      <c r="B10193" s="1244" t="s">
        <v>15423</v>
      </c>
      <c r="C10193" s="1244" t="s">
        <v>15424</v>
      </c>
      <c r="D10193" s="1352">
        <v>1012</v>
      </c>
    </row>
    <row r="10194" spans="1:4" s="977" customFormat="1" ht="18" customHeight="1" x14ac:dyDescent="0.2">
      <c r="A10194" s="1351" t="s">
        <v>15427</v>
      </c>
      <c r="B10194" s="1244" t="s">
        <v>15423</v>
      </c>
      <c r="C10194" s="1244" t="s">
        <v>15424</v>
      </c>
      <c r="D10194" s="1352">
        <v>1012</v>
      </c>
    </row>
    <row r="10195" spans="1:4" s="977" customFormat="1" ht="18" customHeight="1" x14ac:dyDescent="0.2">
      <c r="A10195" s="1351" t="s">
        <v>15428</v>
      </c>
      <c r="B10195" s="1244" t="s">
        <v>15429</v>
      </c>
      <c r="C10195" s="1244" t="s">
        <v>15430</v>
      </c>
      <c r="D10195" s="1352">
        <v>1895.2</v>
      </c>
    </row>
    <row r="10196" spans="1:4" s="977" customFormat="1" ht="18" customHeight="1" x14ac:dyDescent="0.2">
      <c r="A10196" s="1351" t="s">
        <v>15431</v>
      </c>
      <c r="B10196" s="1244" t="s">
        <v>15429</v>
      </c>
      <c r="C10196" s="1244" t="s">
        <v>15430</v>
      </c>
      <c r="D10196" s="1352">
        <v>1895.2</v>
      </c>
    </row>
    <row r="10197" spans="1:4" s="977" customFormat="1" ht="18" customHeight="1" x14ac:dyDescent="0.2">
      <c r="A10197" s="1351" t="s">
        <v>15432</v>
      </c>
      <c r="B10197" s="1244" t="s">
        <v>15433</v>
      </c>
      <c r="C10197" s="1244" t="s">
        <v>15434</v>
      </c>
      <c r="D10197" s="1352">
        <v>3010.7</v>
      </c>
    </row>
    <row r="10198" spans="1:4" s="977" customFormat="1" ht="18" customHeight="1" x14ac:dyDescent="0.2">
      <c r="A10198" s="1351" t="s">
        <v>15435</v>
      </c>
      <c r="B10198" s="1244" t="s">
        <v>15436</v>
      </c>
      <c r="C10198" s="1244" t="s">
        <v>15437</v>
      </c>
      <c r="D10198" s="1352">
        <v>328.9</v>
      </c>
    </row>
    <row r="10199" spans="1:4" s="977" customFormat="1" ht="18" customHeight="1" x14ac:dyDescent="0.2">
      <c r="A10199" s="1351" t="s">
        <v>15438</v>
      </c>
      <c r="B10199" s="1244" t="s">
        <v>15436</v>
      </c>
      <c r="C10199" s="1244" t="s">
        <v>15437</v>
      </c>
      <c r="D10199" s="1352">
        <v>328.9</v>
      </c>
    </row>
    <row r="10200" spans="1:4" s="977" customFormat="1" ht="18" customHeight="1" x14ac:dyDescent="0.2">
      <c r="A10200" s="1351" t="s">
        <v>15439</v>
      </c>
      <c r="B10200" s="1244" t="s">
        <v>15436</v>
      </c>
      <c r="C10200" s="1244" t="s">
        <v>15437</v>
      </c>
      <c r="D10200" s="1352">
        <v>328.9</v>
      </c>
    </row>
    <row r="10201" spans="1:4" s="977" customFormat="1" ht="18" customHeight="1" x14ac:dyDescent="0.2">
      <c r="A10201" s="1351" t="s">
        <v>15440</v>
      </c>
      <c r="B10201" s="1244" t="s">
        <v>15436</v>
      </c>
      <c r="C10201" s="1244" t="s">
        <v>15437</v>
      </c>
      <c r="D10201" s="1352">
        <v>328.9</v>
      </c>
    </row>
    <row r="10202" spans="1:4" s="977" customFormat="1" ht="18" customHeight="1" x14ac:dyDescent="0.2">
      <c r="A10202" s="1351" t="s">
        <v>15441</v>
      </c>
      <c r="B10202" s="1244" t="s">
        <v>15442</v>
      </c>
      <c r="C10202" s="1244" t="s">
        <v>15443</v>
      </c>
      <c r="D10202" s="1352">
        <v>400.2</v>
      </c>
    </row>
    <row r="10203" spans="1:4" s="977" customFormat="1" ht="18" customHeight="1" x14ac:dyDescent="0.2">
      <c r="A10203" s="1351" t="s">
        <v>15444</v>
      </c>
      <c r="B10203" s="1244" t="s">
        <v>15442</v>
      </c>
      <c r="C10203" s="1244" t="s">
        <v>15443</v>
      </c>
      <c r="D10203" s="1352">
        <v>400.2</v>
      </c>
    </row>
    <row r="10204" spans="1:4" s="977" customFormat="1" ht="18" customHeight="1" x14ac:dyDescent="0.2">
      <c r="A10204" s="1351" t="s">
        <v>15445</v>
      </c>
      <c r="B10204" s="1244" t="s">
        <v>15442</v>
      </c>
      <c r="C10204" s="1244" t="s">
        <v>15443</v>
      </c>
      <c r="D10204" s="1352">
        <v>400.2</v>
      </c>
    </row>
    <row r="10205" spans="1:4" s="977" customFormat="1" ht="18" customHeight="1" x14ac:dyDescent="0.2">
      <c r="A10205" s="1351" t="s">
        <v>15446</v>
      </c>
      <c r="B10205" s="1244" t="s">
        <v>15442</v>
      </c>
      <c r="C10205" s="1244" t="s">
        <v>15443</v>
      </c>
      <c r="D10205" s="1352">
        <v>400.2</v>
      </c>
    </row>
    <row r="10206" spans="1:4" s="977" customFormat="1" ht="18" customHeight="1" x14ac:dyDescent="0.2">
      <c r="A10206" s="1351" t="s">
        <v>15447</v>
      </c>
      <c r="B10206" s="1244" t="s">
        <v>15448</v>
      </c>
      <c r="C10206" s="1244" t="s">
        <v>15449</v>
      </c>
      <c r="D10206" s="1352">
        <v>296.7</v>
      </c>
    </row>
    <row r="10207" spans="1:4" s="977" customFormat="1" ht="18" customHeight="1" x14ac:dyDescent="0.2">
      <c r="A10207" s="1351" t="s">
        <v>15450</v>
      </c>
      <c r="B10207" s="1244" t="s">
        <v>15448</v>
      </c>
      <c r="C10207" s="1244" t="s">
        <v>15449</v>
      </c>
      <c r="D10207" s="1352">
        <v>296.7</v>
      </c>
    </row>
    <row r="10208" spans="1:4" s="977" customFormat="1" ht="18" customHeight="1" x14ac:dyDescent="0.2">
      <c r="A10208" s="1351" t="s">
        <v>15451</v>
      </c>
      <c r="B10208" s="1244" t="s">
        <v>15452</v>
      </c>
      <c r="C10208" s="1244" t="s">
        <v>15453</v>
      </c>
      <c r="D10208" s="1352">
        <v>296.13</v>
      </c>
    </row>
    <row r="10209" spans="1:4" s="977" customFormat="1" ht="18" customHeight="1" x14ac:dyDescent="0.2">
      <c r="A10209" s="1351" t="s">
        <v>15454</v>
      </c>
      <c r="B10209" s="1244" t="s">
        <v>15452</v>
      </c>
      <c r="C10209" s="1244" t="s">
        <v>15453</v>
      </c>
      <c r="D10209" s="1352">
        <v>296.12</v>
      </c>
    </row>
    <row r="10210" spans="1:4" s="977" customFormat="1" ht="18" customHeight="1" x14ac:dyDescent="0.2">
      <c r="A10210" s="1351" t="s">
        <v>15455</v>
      </c>
      <c r="B10210" s="1244" t="s">
        <v>15452</v>
      </c>
      <c r="C10210" s="1244" t="s">
        <v>15453</v>
      </c>
      <c r="D10210" s="1352">
        <v>296.13</v>
      </c>
    </row>
    <row r="10211" spans="1:4" s="977" customFormat="1" ht="18" customHeight="1" x14ac:dyDescent="0.2">
      <c r="A10211" s="1351" t="s">
        <v>15456</v>
      </c>
      <c r="B10211" s="1244" t="s">
        <v>15457</v>
      </c>
      <c r="C10211" s="1244" t="s">
        <v>15457</v>
      </c>
      <c r="D10211" s="1352">
        <v>777.4</v>
      </c>
    </row>
    <row r="10212" spans="1:4" s="977" customFormat="1" ht="18" customHeight="1" x14ac:dyDescent="0.2">
      <c r="A10212" s="1351" t="s">
        <v>15458</v>
      </c>
      <c r="B10212" s="1244" t="s">
        <v>15459</v>
      </c>
      <c r="C10212" s="1244" t="s">
        <v>15460</v>
      </c>
      <c r="D10212" s="1352">
        <v>1667.5</v>
      </c>
    </row>
    <row r="10213" spans="1:4" s="977" customFormat="1" ht="18" customHeight="1" x14ac:dyDescent="0.2">
      <c r="A10213" s="1351" t="s">
        <v>15461</v>
      </c>
      <c r="B10213" s="1244" t="s">
        <v>15459</v>
      </c>
      <c r="C10213" s="1244" t="s">
        <v>15460</v>
      </c>
      <c r="D10213" s="1352">
        <v>1667.5</v>
      </c>
    </row>
    <row r="10214" spans="1:4" s="977" customFormat="1" ht="18" customHeight="1" x14ac:dyDescent="0.2">
      <c r="A10214" s="1351" t="s">
        <v>15462</v>
      </c>
      <c r="B10214" s="1244" t="s">
        <v>15459</v>
      </c>
      <c r="C10214" s="1244" t="s">
        <v>15460</v>
      </c>
      <c r="D10214" s="1352">
        <v>1667.5</v>
      </c>
    </row>
    <row r="10215" spans="1:4" s="977" customFormat="1" ht="18" customHeight="1" x14ac:dyDescent="0.2">
      <c r="A10215" s="1351" t="s">
        <v>15463</v>
      </c>
      <c r="B10215" s="1244" t="s">
        <v>15464</v>
      </c>
      <c r="C10215" s="1244" t="s">
        <v>15464</v>
      </c>
      <c r="D10215" s="1352">
        <v>16659.29</v>
      </c>
    </row>
    <row r="10216" spans="1:4" s="977" customFormat="1" ht="18" customHeight="1" x14ac:dyDescent="0.2">
      <c r="A10216" s="1351" t="s">
        <v>15465</v>
      </c>
      <c r="B10216" s="1244" t="s">
        <v>15466</v>
      </c>
      <c r="C10216" s="1244" t="s">
        <v>15466</v>
      </c>
      <c r="D10216" s="1352">
        <v>1</v>
      </c>
    </row>
    <row r="10217" spans="1:4" s="977" customFormat="1" ht="18" customHeight="1" x14ac:dyDescent="0.2">
      <c r="A10217" s="1351" t="s">
        <v>15467</v>
      </c>
      <c r="B10217" s="1244" t="s">
        <v>13961</v>
      </c>
      <c r="C10217" s="1244" t="s">
        <v>13962</v>
      </c>
      <c r="D10217" s="1352">
        <v>1</v>
      </c>
    </row>
    <row r="10218" spans="1:4" s="977" customFormat="1" ht="18" customHeight="1" x14ac:dyDescent="0.2">
      <c r="A10218" s="1351" t="s">
        <v>15468</v>
      </c>
      <c r="B10218" s="1244" t="s">
        <v>13961</v>
      </c>
      <c r="C10218" s="1244" t="s">
        <v>13962</v>
      </c>
      <c r="D10218" s="1352">
        <v>1</v>
      </c>
    </row>
    <row r="10219" spans="1:4" s="977" customFormat="1" ht="18" customHeight="1" x14ac:dyDescent="0.2">
      <c r="A10219" s="1351" t="s">
        <v>15469</v>
      </c>
      <c r="B10219" s="1244" t="s">
        <v>15470</v>
      </c>
      <c r="C10219" s="1244" t="s">
        <v>15471</v>
      </c>
      <c r="D10219" s="1352">
        <v>1</v>
      </c>
    </row>
    <row r="10220" spans="1:4" s="977" customFormat="1" ht="18" customHeight="1" x14ac:dyDescent="0.2">
      <c r="A10220" s="1351" t="s">
        <v>15472</v>
      </c>
      <c r="B10220" s="1244" t="s">
        <v>15473</v>
      </c>
      <c r="C10220" s="1244" t="s">
        <v>15474</v>
      </c>
      <c r="D10220" s="1352">
        <v>971.76</v>
      </c>
    </row>
    <row r="10221" spans="1:4" s="977" customFormat="1" ht="18" customHeight="1" x14ac:dyDescent="0.2">
      <c r="A10221" s="1351" t="s">
        <v>15475</v>
      </c>
      <c r="B10221" s="1244" t="s">
        <v>15473</v>
      </c>
      <c r="C10221" s="1244" t="s">
        <v>15474</v>
      </c>
      <c r="D10221" s="1352">
        <v>971.75</v>
      </c>
    </row>
    <row r="10222" spans="1:4" s="977" customFormat="1" ht="18" customHeight="1" x14ac:dyDescent="0.2">
      <c r="A10222" s="1351" t="s">
        <v>15476</v>
      </c>
      <c r="B10222" s="1244" t="s">
        <v>11211</v>
      </c>
      <c r="C10222" s="1244" t="s">
        <v>15477</v>
      </c>
      <c r="D10222" s="1352">
        <v>117400</v>
      </c>
    </row>
    <row r="10223" spans="1:4" s="977" customFormat="1" ht="18" customHeight="1" x14ac:dyDescent="0.2">
      <c r="A10223" s="1351" t="s">
        <v>15478</v>
      </c>
      <c r="B10223" s="1244" t="s">
        <v>15479</v>
      </c>
      <c r="C10223" s="1244" t="s">
        <v>15480</v>
      </c>
      <c r="D10223" s="1352">
        <v>24150</v>
      </c>
    </row>
    <row r="10224" spans="1:4" s="977" customFormat="1" ht="18" customHeight="1" x14ac:dyDescent="0.2">
      <c r="A10224" s="1351" t="s">
        <v>15481</v>
      </c>
      <c r="B10224" s="1244" t="s">
        <v>15482</v>
      </c>
      <c r="C10224" s="1244" t="s">
        <v>15483</v>
      </c>
      <c r="D10224" s="1352">
        <v>74156.5</v>
      </c>
    </row>
    <row r="10225" spans="1:4" s="977" customFormat="1" ht="18" customHeight="1" x14ac:dyDescent="0.2">
      <c r="A10225" s="1351" t="s">
        <v>15484</v>
      </c>
      <c r="B10225" s="1244" t="s">
        <v>15485</v>
      </c>
      <c r="C10225" s="1244" t="s">
        <v>15486</v>
      </c>
      <c r="D10225" s="1352">
        <v>530.15</v>
      </c>
    </row>
    <row r="10226" spans="1:4" s="977" customFormat="1" ht="18" customHeight="1" x14ac:dyDescent="0.2">
      <c r="A10226" s="1351" t="s">
        <v>15487</v>
      </c>
      <c r="B10226" s="1244" t="s">
        <v>15488</v>
      </c>
      <c r="C10226" s="1244" t="s">
        <v>3119</v>
      </c>
      <c r="D10226" s="1352">
        <v>2910650</v>
      </c>
    </row>
    <row r="10227" spans="1:4" s="977" customFormat="1" ht="18" customHeight="1" x14ac:dyDescent="0.2">
      <c r="A10227" s="1351" t="s">
        <v>15489</v>
      </c>
      <c r="B10227" s="1244" t="s">
        <v>15490</v>
      </c>
      <c r="C10227" s="1244" t="s">
        <v>5575</v>
      </c>
      <c r="D10227" s="1352">
        <v>767.05</v>
      </c>
    </row>
    <row r="10228" spans="1:4" s="977" customFormat="1" ht="18" customHeight="1" x14ac:dyDescent="0.2">
      <c r="A10228" s="1351" t="s">
        <v>15491</v>
      </c>
      <c r="B10228" s="1244" t="s">
        <v>15490</v>
      </c>
      <c r="C10228" s="1244" t="s">
        <v>5575</v>
      </c>
      <c r="D10228" s="1352">
        <v>767.05</v>
      </c>
    </row>
    <row r="10229" spans="1:4" s="977" customFormat="1" ht="18" customHeight="1" x14ac:dyDescent="0.2">
      <c r="A10229" s="1351" t="s">
        <v>15492</v>
      </c>
      <c r="B10229" s="1244" t="s">
        <v>15254</v>
      </c>
      <c r="C10229" s="1244" t="s">
        <v>15255</v>
      </c>
      <c r="D10229" s="1352">
        <v>40866.58</v>
      </c>
    </row>
    <row r="10230" spans="1:4" s="977" customFormat="1" ht="18" customHeight="1" x14ac:dyDescent="0.2">
      <c r="A10230" s="1351" t="s">
        <v>15493</v>
      </c>
      <c r="B10230" s="1244" t="s">
        <v>1683</v>
      </c>
      <c r="C10230" s="1244" t="s">
        <v>1411</v>
      </c>
      <c r="D10230" s="1352">
        <v>1092.5</v>
      </c>
    </row>
    <row r="10231" spans="1:4" s="977" customFormat="1" ht="18" customHeight="1" x14ac:dyDescent="0.2">
      <c r="A10231" s="1351" t="s">
        <v>15494</v>
      </c>
      <c r="B10231" s="1244" t="s">
        <v>3501</v>
      </c>
      <c r="C10231" s="1244" t="s">
        <v>3502</v>
      </c>
      <c r="D10231" s="1352">
        <v>530.20000000000005</v>
      </c>
    </row>
    <row r="10232" spans="1:4" s="977" customFormat="1" ht="18" customHeight="1" x14ac:dyDescent="0.2">
      <c r="A10232" s="1351" t="s">
        <v>15495</v>
      </c>
      <c r="B10232" s="1244" t="s">
        <v>13715</v>
      </c>
      <c r="C10232" s="1244" t="s">
        <v>13716</v>
      </c>
      <c r="D10232" s="1352">
        <v>9944.85</v>
      </c>
    </row>
    <row r="10233" spans="1:4" s="977" customFormat="1" ht="18" customHeight="1" x14ac:dyDescent="0.2">
      <c r="A10233" s="1351" t="s">
        <v>15496</v>
      </c>
      <c r="B10233" s="1244" t="s">
        <v>13715</v>
      </c>
      <c r="C10233" s="1244" t="s">
        <v>13716</v>
      </c>
      <c r="D10233" s="1352">
        <v>9944.85</v>
      </c>
    </row>
    <row r="10234" spans="1:4" s="977" customFormat="1" ht="18" customHeight="1" x14ac:dyDescent="0.2">
      <c r="A10234" s="1351" t="s">
        <v>15497</v>
      </c>
      <c r="B10234" s="1244" t="s">
        <v>13715</v>
      </c>
      <c r="C10234" s="1244" t="s">
        <v>13716</v>
      </c>
      <c r="D10234" s="1352">
        <v>9944.85</v>
      </c>
    </row>
    <row r="10235" spans="1:4" s="977" customFormat="1" ht="18" customHeight="1" x14ac:dyDescent="0.2">
      <c r="A10235" s="1351" t="s">
        <v>15498</v>
      </c>
      <c r="B10235" s="1244" t="s">
        <v>13715</v>
      </c>
      <c r="C10235" s="1244" t="s">
        <v>13716</v>
      </c>
      <c r="D10235" s="1352">
        <v>9944.85</v>
      </c>
    </row>
    <row r="10236" spans="1:4" s="977" customFormat="1" ht="18" customHeight="1" x14ac:dyDescent="0.2">
      <c r="A10236" s="1351" t="s">
        <v>15499</v>
      </c>
      <c r="B10236" s="1244" t="s">
        <v>13715</v>
      </c>
      <c r="C10236" s="1244" t="s">
        <v>13716</v>
      </c>
      <c r="D10236" s="1352">
        <v>9944.85</v>
      </c>
    </row>
    <row r="10237" spans="1:4" s="977" customFormat="1" ht="18" customHeight="1" x14ac:dyDescent="0.2">
      <c r="A10237" s="1351" t="s">
        <v>15500</v>
      </c>
      <c r="B10237" s="1244" t="s">
        <v>13715</v>
      </c>
      <c r="C10237" s="1244" t="s">
        <v>13716</v>
      </c>
      <c r="D10237" s="1352">
        <v>9944.85</v>
      </c>
    </row>
    <row r="10238" spans="1:4" s="977" customFormat="1" ht="18" customHeight="1" x14ac:dyDescent="0.2">
      <c r="A10238" s="1351" t="s">
        <v>15501</v>
      </c>
      <c r="B10238" s="1244" t="s">
        <v>13715</v>
      </c>
      <c r="C10238" s="1244" t="s">
        <v>13716</v>
      </c>
      <c r="D10238" s="1352">
        <v>9944.85</v>
      </c>
    </row>
    <row r="10239" spans="1:4" s="977" customFormat="1" ht="18" customHeight="1" x14ac:dyDescent="0.2">
      <c r="A10239" s="1351" t="s">
        <v>15502</v>
      </c>
      <c r="B10239" s="1244" t="s">
        <v>13715</v>
      </c>
      <c r="C10239" s="1244" t="s">
        <v>13716</v>
      </c>
      <c r="D10239" s="1352">
        <v>9944.85</v>
      </c>
    </row>
    <row r="10240" spans="1:4" s="977" customFormat="1" ht="18" customHeight="1" x14ac:dyDescent="0.2">
      <c r="A10240" s="1351" t="s">
        <v>15503</v>
      </c>
      <c r="B10240" s="1244" t="s">
        <v>13715</v>
      </c>
      <c r="C10240" s="1244" t="s">
        <v>13716</v>
      </c>
      <c r="D10240" s="1352">
        <v>9944.85</v>
      </c>
    </row>
    <row r="10241" spans="1:4" s="977" customFormat="1" ht="18" customHeight="1" x14ac:dyDescent="0.2">
      <c r="A10241" s="1351" t="s">
        <v>15504</v>
      </c>
      <c r="B10241" s="1244" t="s">
        <v>13715</v>
      </c>
      <c r="C10241" s="1244" t="s">
        <v>13716</v>
      </c>
      <c r="D10241" s="1352">
        <v>9944.85</v>
      </c>
    </row>
    <row r="10242" spans="1:4" s="977" customFormat="1" ht="18" customHeight="1" x14ac:dyDescent="0.2">
      <c r="A10242" s="1351" t="s">
        <v>15505</v>
      </c>
      <c r="B10242" s="1244" t="s">
        <v>13715</v>
      </c>
      <c r="C10242" s="1244" t="s">
        <v>13716</v>
      </c>
      <c r="D10242" s="1352">
        <v>9944.85</v>
      </c>
    </row>
    <row r="10243" spans="1:4" s="977" customFormat="1" ht="18" customHeight="1" x14ac:dyDescent="0.2">
      <c r="A10243" s="1351" t="s">
        <v>15506</v>
      </c>
      <c r="B10243" s="1244" t="s">
        <v>11901</v>
      </c>
      <c r="C10243" s="1244" t="s">
        <v>11902</v>
      </c>
      <c r="D10243" s="1352">
        <v>1733.63</v>
      </c>
    </row>
    <row r="10244" spans="1:4" s="977" customFormat="1" ht="18" customHeight="1" x14ac:dyDescent="0.2">
      <c r="A10244" s="1351" t="s">
        <v>15507</v>
      </c>
      <c r="B10244" s="1244" t="s">
        <v>13715</v>
      </c>
      <c r="C10244" s="1244" t="s">
        <v>13716</v>
      </c>
      <c r="D10244" s="1352">
        <v>9944.85</v>
      </c>
    </row>
    <row r="10245" spans="1:4" s="977" customFormat="1" ht="18" customHeight="1" x14ac:dyDescent="0.2">
      <c r="A10245" s="1351" t="s">
        <v>15508</v>
      </c>
      <c r="B10245" s="1244" t="s">
        <v>13715</v>
      </c>
      <c r="C10245" s="1244" t="s">
        <v>13716</v>
      </c>
      <c r="D10245" s="1352">
        <v>9944.85</v>
      </c>
    </row>
    <row r="10246" spans="1:4" s="977" customFormat="1" ht="18" customHeight="1" x14ac:dyDescent="0.2">
      <c r="A10246" s="1351" t="s">
        <v>15509</v>
      </c>
      <c r="B10246" s="1244" t="s">
        <v>13715</v>
      </c>
      <c r="C10246" s="1244" t="s">
        <v>13716</v>
      </c>
      <c r="D10246" s="1352">
        <v>9944.85</v>
      </c>
    </row>
    <row r="10247" spans="1:4" s="977" customFormat="1" ht="18" customHeight="1" x14ac:dyDescent="0.2">
      <c r="A10247" s="1351" t="s">
        <v>15510</v>
      </c>
      <c r="B10247" s="1244" t="s">
        <v>13715</v>
      </c>
      <c r="C10247" s="1244" t="s">
        <v>13716</v>
      </c>
      <c r="D10247" s="1352">
        <v>9944.85</v>
      </c>
    </row>
    <row r="10248" spans="1:4" s="977" customFormat="1" ht="18" customHeight="1" x14ac:dyDescent="0.2">
      <c r="A10248" s="1351" t="s">
        <v>15511</v>
      </c>
      <c r="B10248" s="1244" t="s">
        <v>13715</v>
      </c>
      <c r="C10248" s="1244" t="s">
        <v>13716</v>
      </c>
      <c r="D10248" s="1352">
        <v>9944.85</v>
      </c>
    </row>
    <row r="10249" spans="1:4" s="977" customFormat="1" ht="18" customHeight="1" x14ac:dyDescent="0.2">
      <c r="A10249" s="1351" t="s">
        <v>15512</v>
      </c>
      <c r="B10249" s="1244" t="s">
        <v>13715</v>
      </c>
      <c r="C10249" s="1244" t="s">
        <v>13716</v>
      </c>
      <c r="D10249" s="1352">
        <v>9944.85</v>
      </c>
    </row>
    <row r="10250" spans="1:4" s="977" customFormat="1" ht="18" customHeight="1" x14ac:dyDescent="0.2">
      <c r="A10250" s="1351" t="s">
        <v>15513</v>
      </c>
      <c r="B10250" s="1244" t="s">
        <v>13715</v>
      </c>
      <c r="C10250" s="1244" t="s">
        <v>13716</v>
      </c>
      <c r="D10250" s="1352">
        <v>9944.85</v>
      </c>
    </row>
    <row r="10251" spans="1:4" s="977" customFormat="1" ht="18" customHeight="1" x14ac:dyDescent="0.2">
      <c r="A10251" s="1351" t="s">
        <v>15514</v>
      </c>
      <c r="B10251" s="1244" t="s">
        <v>13715</v>
      </c>
      <c r="C10251" s="1244" t="s">
        <v>13716</v>
      </c>
      <c r="D10251" s="1352">
        <v>9944.85</v>
      </c>
    </row>
    <row r="10252" spans="1:4" s="977" customFormat="1" ht="18" customHeight="1" x14ac:dyDescent="0.2">
      <c r="A10252" s="1351" t="s">
        <v>15515</v>
      </c>
      <c r="B10252" s="1244" t="s">
        <v>13715</v>
      </c>
      <c r="C10252" s="1244" t="s">
        <v>13716</v>
      </c>
      <c r="D10252" s="1352">
        <v>9944.85</v>
      </c>
    </row>
    <row r="10253" spans="1:4" s="977" customFormat="1" ht="18" customHeight="1" x14ac:dyDescent="0.2">
      <c r="A10253" s="1351" t="s">
        <v>15516</v>
      </c>
      <c r="B10253" s="1244" t="s">
        <v>13715</v>
      </c>
      <c r="C10253" s="1244" t="s">
        <v>13716</v>
      </c>
      <c r="D10253" s="1352">
        <v>9944.85</v>
      </c>
    </row>
    <row r="10254" spans="1:4" s="977" customFormat="1" ht="18" customHeight="1" x14ac:dyDescent="0.2">
      <c r="A10254" s="1351" t="s">
        <v>15517</v>
      </c>
      <c r="B10254" s="1244" t="s">
        <v>13715</v>
      </c>
      <c r="C10254" s="1244" t="s">
        <v>13716</v>
      </c>
      <c r="D10254" s="1352">
        <v>9944.85</v>
      </c>
    </row>
    <row r="10255" spans="1:4" s="977" customFormat="1" ht="18" customHeight="1" x14ac:dyDescent="0.2">
      <c r="A10255" s="1351" t="s">
        <v>15518</v>
      </c>
      <c r="B10255" s="1244" t="s">
        <v>13715</v>
      </c>
      <c r="C10255" s="1244" t="s">
        <v>13716</v>
      </c>
      <c r="D10255" s="1352">
        <v>9944.85</v>
      </c>
    </row>
    <row r="10256" spans="1:4" s="977" customFormat="1" ht="18" customHeight="1" x14ac:dyDescent="0.2">
      <c r="A10256" s="1351" t="s">
        <v>15519</v>
      </c>
      <c r="B10256" s="1244" t="s">
        <v>13715</v>
      </c>
      <c r="C10256" s="1244" t="s">
        <v>13716</v>
      </c>
      <c r="D10256" s="1352">
        <v>9944.85</v>
      </c>
    </row>
    <row r="10257" spans="1:4" s="977" customFormat="1" ht="18" customHeight="1" x14ac:dyDescent="0.2">
      <c r="A10257" s="1351" t="s">
        <v>15520</v>
      </c>
      <c r="B10257" s="1244" t="s">
        <v>13715</v>
      </c>
      <c r="C10257" s="1244" t="s">
        <v>13716</v>
      </c>
      <c r="D10257" s="1352">
        <v>9944.85</v>
      </c>
    </row>
    <row r="10258" spans="1:4" s="977" customFormat="1" ht="18" customHeight="1" x14ac:dyDescent="0.2">
      <c r="A10258" s="1351" t="s">
        <v>15521</v>
      </c>
      <c r="B10258" s="1244" t="s">
        <v>1285</v>
      </c>
      <c r="C10258" s="1244" t="s">
        <v>1286</v>
      </c>
      <c r="D10258" s="1352">
        <v>1690.5</v>
      </c>
    </row>
    <row r="10259" spans="1:4" s="977" customFormat="1" ht="18" customHeight="1" x14ac:dyDescent="0.2">
      <c r="A10259" s="1351" t="s">
        <v>15522</v>
      </c>
      <c r="B10259" s="1244" t="s">
        <v>2556</v>
      </c>
      <c r="C10259" s="1244" t="s">
        <v>1286</v>
      </c>
      <c r="D10259" s="1352">
        <v>883.41</v>
      </c>
    </row>
    <row r="10260" spans="1:4" s="977" customFormat="1" ht="18" customHeight="1" x14ac:dyDescent="0.2">
      <c r="A10260" s="1351" t="s">
        <v>15523</v>
      </c>
      <c r="B10260" s="1244" t="s">
        <v>1548</v>
      </c>
      <c r="C10260" s="1244" t="s">
        <v>1549</v>
      </c>
      <c r="D10260" s="1352">
        <v>3593.75</v>
      </c>
    </row>
    <row r="10261" spans="1:4" s="977" customFormat="1" ht="18" customHeight="1" x14ac:dyDescent="0.2">
      <c r="A10261" s="1351" t="s">
        <v>15524</v>
      </c>
      <c r="B10261" s="1244" t="s">
        <v>15525</v>
      </c>
      <c r="C10261" s="1244" t="s">
        <v>15526</v>
      </c>
      <c r="D10261" s="1352">
        <v>11203.5</v>
      </c>
    </row>
    <row r="10262" spans="1:4" s="977" customFormat="1" ht="18" customHeight="1" x14ac:dyDescent="0.2">
      <c r="A10262" s="1351" t="s">
        <v>15527</v>
      </c>
      <c r="B10262" s="1244" t="s">
        <v>15525</v>
      </c>
      <c r="C10262" s="1244" t="s">
        <v>15526</v>
      </c>
      <c r="D10262" s="1352">
        <v>11203.5</v>
      </c>
    </row>
    <row r="10263" spans="1:4" s="977" customFormat="1" ht="18" customHeight="1" x14ac:dyDescent="0.2">
      <c r="A10263" s="1351" t="s">
        <v>15528</v>
      </c>
      <c r="B10263" s="1244" t="s">
        <v>15529</v>
      </c>
      <c r="C10263" s="1244" t="s">
        <v>15529</v>
      </c>
      <c r="D10263" s="1352">
        <v>21540.07</v>
      </c>
    </row>
    <row r="10264" spans="1:4" s="977" customFormat="1" ht="18" customHeight="1" x14ac:dyDescent="0.2">
      <c r="A10264" s="1351" t="s">
        <v>15530</v>
      </c>
      <c r="B10264" s="1244" t="s">
        <v>15531</v>
      </c>
      <c r="C10264" s="1244" t="s">
        <v>15532</v>
      </c>
      <c r="D10264" s="1352">
        <v>5750</v>
      </c>
    </row>
    <row r="10265" spans="1:4" s="977" customFormat="1" ht="18" customHeight="1" x14ac:dyDescent="0.2">
      <c r="A10265" s="1351" t="s">
        <v>15533</v>
      </c>
      <c r="B10265" s="1244" t="s">
        <v>15534</v>
      </c>
      <c r="C10265" s="1244" t="s">
        <v>15534</v>
      </c>
      <c r="D10265" s="1352">
        <v>1506.91</v>
      </c>
    </row>
    <row r="10266" spans="1:4" s="977" customFormat="1" ht="18" customHeight="1" x14ac:dyDescent="0.2">
      <c r="A10266" s="1351" t="s">
        <v>15535</v>
      </c>
      <c r="B10266" s="1244" t="s">
        <v>11211</v>
      </c>
      <c r="C10266" s="1244" t="s">
        <v>15536</v>
      </c>
      <c r="D10266" s="1352">
        <v>132300</v>
      </c>
    </row>
    <row r="10267" spans="1:4" s="977" customFormat="1" ht="18" customHeight="1" x14ac:dyDescent="0.2">
      <c r="A10267" s="1351" t="s">
        <v>15537</v>
      </c>
      <c r="B10267" s="1244" t="s">
        <v>3501</v>
      </c>
      <c r="C10267" s="1244" t="s">
        <v>3502</v>
      </c>
      <c r="D10267" s="1352">
        <v>530.20000000000005</v>
      </c>
    </row>
    <row r="10268" spans="1:4" s="977" customFormat="1" ht="18" customHeight="1" x14ac:dyDescent="0.2">
      <c r="A10268" s="1351" t="s">
        <v>15538</v>
      </c>
      <c r="B10268" s="1244" t="s">
        <v>3508</v>
      </c>
      <c r="C10268" s="1244" t="s">
        <v>3509</v>
      </c>
      <c r="D10268" s="1352">
        <v>1045.3499999999999</v>
      </c>
    </row>
    <row r="10269" spans="1:4" s="977" customFormat="1" ht="18" customHeight="1" x14ac:dyDescent="0.2">
      <c r="A10269" s="1351" t="s">
        <v>15539</v>
      </c>
      <c r="B10269" s="1244" t="s">
        <v>1683</v>
      </c>
      <c r="C10269" s="1244" t="s">
        <v>1411</v>
      </c>
      <c r="D10269" s="1352">
        <v>1092.5</v>
      </c>
    </row>
    <row r="10270" spans="1:4" s="977" customFormat="1" ht="18" customHeight="1" x14ac:dyDescent="0.2">
      <c r="A10270" s="1351" t="s">
        <v>15540</v>
      </c>
      <c r="B10270" s="1244" t="s">
        <v>1683</v>
      </c>
      <c r="C10270" s="1244" t="s">
        <v>1411</v>
      </c>
      <c r="D10270" s="1352">
        <v>680</v>
      </c>
    </row>
    <row r="10271" spans="1:4" s="977" customFormat="1" ht="18" customHeight="1" x14ac:dyDescent="0.2">
      <c r="A10271" s="1351" t="s">
        <v>15541</v>
      </c>
      <c r="B10271" s="1244" t="s">
        <v>3501</v>
      </c>
      <c r="C10271" s="1244" t="s">
        <v>3502</v>
      </c>
      <c r="D10271" s="1352">
        <v>1010</v>
      </c>
    </row>
    <row r="10272" spans="1:4" s="977" customFormat="1" ht="18" customHeight="1" x14ac:dyDescent="0.2">
      <c r="A10272" s="1351" t="s">
        <v>15542</v>
      </c>
      <c r="B10272" s="1244" t="s">
        <v>3501</v>
      </c>
      <c r="C10272" s="1244" t="s">
        <v>3502</v>
      </c>
      <c r="D10272" s="1352">
        <v>530.20000000000005</v>
      </c>
    </row>
    <row r="10273" spans="1:4" s="977" customFormat="1" ht="18" customHeight="1" x14ac:dyDescent="0.2">
      <c r="A10273" s="1351" t="s">
        <v>15543</v>
      </c>
      <c r="B10273" s="1244" t="s">
        <v>3508</v>
      </c>
      <c r="C10273" s="1244" t="s">
        <v>3509</v>
      </c>
      <c r="D10273" s="1352">
        <v>1045.45</v>
      </c>
    </row>
    <row r="10274" spans="1:4" s="977" customFormat="1" ht="18" customHeight="1" x14ac:dyDescent="0.2">
      <c r="A10274" s="1351" t="s">
        <v>15544</v>
      </c>
      <c r="B10274" s="1244" t="s">
        <v>15545</v>
      </c>
      <c r="C10274" s="1244" t="s">
        <v>15546</v>
      </c>
      <c r="D10274" s="1352">
        <v>1512.64</v>
      </c>
    </row>
    <row r="10275" spans="1:4" s="977" customFormat="1" ht="18" customHeight="1" x14ac:dyDescent="0.2">
      <c r="A10275" s="1351" t="s">
        <v>15547</v>
      </c>
      <c r="B10275" s="1244" t="s">
        <v>1683</v>
      </c>
      <c r="C10275" s="1244" t="s">
        <v>1411</v>
      </c>
      <c r="D10275" s="1352">
        <v>1092.5</v>
      </c>
    </row>
    <row r="10276" spans="1:4" s="977" customFormat="1" ht="18" customHeight="1" x14ac:dyDescent="0.2">
      <c r="A10276" s="1351" t="s">
        <v>15548</v>
      </c>
      <c r="B10276" s="1244" t="s">
        <v>14799</v>
      </c>
      <c r="C10276" s="1244" t="s">
        <v>14436</v>
      </c>
      <c r="D10276" s="1352">
        <v>12016.5</v>
      </c>
    </row>
    <row r="10277" spans="1:4" s="977" customFormat="1" ht="18" customHeight="1" x14ac:dyDescent="0.2">
      <c r="A10277" s="1351" t="s">
        <v>15549</v>
      </c>
      <c r="B10277" s="1244" t="s">
        <v>14887</v>
      </c>
      <c r="C10277" s="1244" t="s">
        <v>2394</v>
      </c>
      <c r="D10277" s="1352">
        <v>6312.5</v>
      </c>
    </row>
    <row r="10278" spans="1:4" s="977" customFormat="1" ht="18" customHeight="1" x14ac:dyDescent="0.2">
      <c r="A10278" s="1351" t="s">
        <v>15550</v>
      </c>
      <c r="B10278" s="1244" t="s">
        <v>1360</v>
      </c>
      <c r="C10278" s="1244" t="s">
        <v>1361</v>
      </c>
      <c r="D10278" s="1352">
        <v>1</v>
      </c>
    </row>
    <row r="10279" spans="1:4" s="977" customFormat="1" ht="18" customHeight="1" x14ac:dyDescent="0.2">
      <c r="A10279" s="1351" t="s">
        <v>15551</v>
      </c>
      <c r="B10279" s="1244" t="s">
        <v>3501</v>
      </c>
      <c r="C10279" s="1244" t="s">
        <v>3502</v>
      </c>
      <c r="D10279" s="1352">
        <v>530.20000000000005</v>
      </c>
    </row>
    <row r="10280" spans="1:4" s="977" customFormat="1" ht="18" customHeight="1" x14ac:dyDescent="0.2">
      <c r="A10280" s="1351" t="s">
        <v>15552</v>
      </c>
      <c r="B10280" s="1244" t="s">
        <v>3501</v>
      </c>
      <c r="C10280" s="1244" t="s">
        <v>3502</v>
      </c>
      <c r="D10280" s="1352">
        <v>530.20000000000005</v>
      </c>
    </row>
    <row r="10281" spans="1:4" s="977" customFormat="1" ht="18" customHeight="1" x14ac:dyDescent="0.2">
      <c r="A10281" s="1351" t="s">
        <v>15553</v>
      </c>
      <c r="B10281" s="1244" t="s">
        <v>1683</v>
      </c>
      <c r="C10281" s="1244" t="s">
        <v>1411</v>
      </c>
      <c r="D10281" s="1352">
        <v>1092.5</v>
      </c>
    </row>
    <row r="10282" spans="1:4" s="977" customFormat="1" ht="18" customHeight="1" x14ac:dyDescent="0.2">
      <c r="A10282" s="1351" t="s">
        <v>15554</v>
      </c>
      <c r="B10282" s="1244" t="s">
        <v>2436</v>
      </c>
      <c r="C10282" s="1244" t="s">
        <v>2437</v>
      </c>
      <c r="D10282" s="1352">
        <v>503.7</v>
      </c>
    </row>
    <row r="10283" spans="1:4" s="977" customFormat="1" ht="18" customHeight="1" x14ac:dyDescent="0.2">
      <c r="A10283" s="1351" t="s">
        <v>15555</v>
      </c>
      <c r="B10283" s="1244" t="s">
        <v>2428</v>
      </c>
      <c r="C10283" s="1244" t="s">
        <v>2429</v>
      </c>
      <c r="D10283" s="1352">
        <v>2794.5</v>
      </c>
    </row>
    <row r="10284" spans="1:4" s="977" customFormat="1" ht="18" customHeight="1" x14ac:dyDescent="0.2">
      <c r="A10284" s="1351" t="s">
        <v>15556</v>
      </c>
      <c r="B10284" s="1244" t="s">
        <v>1410</v>
      </c>
      <c r="C10284" s="1244" t="s">
        <v>1411</v>
      </c>
      <c r="D10284" s="1352">
        <v>710</v>
      </c>
    </row>
    <row r="10285" spans="1:4" s="977" customFormat="1" ht="18" customHeight="1" x14ac:dyDescent="0.2">
      <c r="A10285" s="1351" t="s">
        <v>15557</v>
      </c>
      <c r="B10285" s="1244" t="s">
        <v>1683</v>
      </c>
      <c r="C10285" s="1244" t="s">
        <v>1411</v>
      </c>
      <c r="D10285" s="1352">
        <v>695</v>
      </c>
    </row>
    <row r="10286" spans="1:4" s="977" customFormat="1" ht="18" customHeight="1" x14ac:dyDescent="0.2">
      <c r="A10286" s="1351" t="s">
        <v>15558</v>
      </c>
      <c r="B10286" s="1244" t="s">
        <v>1535</v>
      </c>
      <c r="C10286" s="1244" t="s">
        <v>1536</v>
      </c>
      <c r="D10286" s="1352">
        <v>1861.85</v>
      </c>
    </row>
    <row r="10287" spans="1:4" s="977" customFormat="1" ht="18" customHeight="1" x14ac:dyDescent="0.2">
      <c r="A10287" s="1351" t="s">
        <v>15559</v>
      </c>
      <c r="B10287" s="1244" t="s">
        <v>1548</v>
      </c>
      <c r="C10287" s="1244" t="s">
        <v>1549</v>
      </c>
      <c r="D10287" s="1352">
        <v>944.13</v>
      </c>
    </row>
    <row r="10288" spans="1:4" s="977" customFormat="1" ht="18" customHeight="1" x14ac:dyDescent="0.2">
      <c r="A10288" s="1351" t="s">
        <v>15560</v>
      </c>
      <c r="B10288" s="1244" t="s">
        <v>7370</v>
      </c>
      <c r="C10288" s="1244" t="s">
        <v>7371</v>
      </c>
      <c r="D10288" s="1352">
        <v>3140.25</v>
      </c>
    </row>
    <row r="10289" spans="1:4" s="977" customFormat="1" ht="18" customHeight="1" x14ac:dyDescent="0.2">
      <c r="A10289" s="1351" t="s">
        <v>15561</v>
      </c>
      <c r="B10289" s="1244" t="s">
        <v>15562</v>
      </c>
      <c r="C10289" s="1244" t="s">
        <v>15563</v>
      </c>
      <c r="D10289" s="1352">
        <v>6905.75</v>
      </c>
    </row>
    <row r="10290" spans="1:4" s="977" customFormat="1" ht="18" customHeight="1" x14ac:dyDescent="0.2">
      <c r="A10290" s="1351" t="s">
        <v>15564</v>
      </c>
      <c r="B10290" s="1244" t="s">
        <v>1288</v>
      </c>
      <c r="C10290" s="1244" t="s">
        <v>1289</v>
      </c>
      <c r="D10290" s="1352">
        <v>2666.94</v>
      </c>
    </row>
    <row r="10291" spans="1:4" s="977" customFormat="1" ht="18" customHeight="1" x14ac:dyDescent="0.2">
      <c r="A10291" s="1351" t="s">
        <v>15565</v>
      </c>
      <c r="B10291" s="1244" t="s">
        <v>11560</v>
      </c>
      <c r="C10291" s="1244" t="s">
        <v>11561</v>
      </c>
      <c r="D10291" s="1352">
        <v>2560.38</v>
      </c>
    </row>
    <row r="10292" spans="1:4" s="977" customFormat="1" ht="18" customHeight="1" x14ac:dyDescent="0.2">
      <c r="A10292" s="1351" t="s">
        <v>15566</v>
      </c>
      <c r="B10292" s="1244" t="s">
        <v>2460</v>
      </c>
      <c r="C10292" s="1244" t="s">
        <v>2461</v>
      </c>
      <c r="D10292" s="1352">
        <v>2695.14</v>
      </c>
    </row>
    <row r="10293" spans="1:4" s="977" customFormat="1" ht="18" customHeight="1" x14ac:dyDescent="0.2">
      <c r="A10293" s="1351" t="s">
        <v>15567</v>
      </c>
      <c r="B10293" s="1244" t="s">
        <v>1683</v>
      </c>
      <c r="C10293" s="1244" t="s">
        <v>1411</v>
      </c>
      <c r="D10293" s="1352">
        <v>695</v>
      </c>
    </row>
    <row r="10294" spans="1:4" s="977" customFormat="1" ht="18" customHeight="1" x14ac:dyDescent="0.2">
      <c r="A10294" s="1351" t="s">
        <v>15568</v>
      </c>
      <c r="B10294" s="1244" t="s">
        <v>2428</v>
      </c>
      <c r="C10294" s="1244" t="s">
        <v>2429</v>
      </c>
      <c r="D10294" s="1352">
        <v>2794.5</v>
      </c>
    </row>
    <row r="10295" spans="1:4" s="977" customFormat="1" ht="18" customHeight="1" x14ac:dyDescent="0.2">
      <c r="A10295" s="1351" t="s">
        <v>15569</v>
      </c>
      <c r="B10295" s="1244" t="s">
        <v>2298</v>
      </c>
      <c r="C10295" s="1244" t="s">
        <v>2299</v>
      </c>
      <c r="D10295" s="1352">
        <v>25990</v>
      </c>
    </row>
    <row r="10296" spans="1:4" s="977" customFormat="1" ht="18" customHeight="1" x14ac:dyDescent="0.2">
      <c r="A10296" s="1351" t="s">
        <v>15570</v>
      </c>
      <c r="B10296" s="1244" t="s">
        <v>15571</v>
      </c>
      <c r="C10296" s="1244" t="s">
        <v>15572</v>
      </c>
      <c r="D10296" s="1352">
        <v>2415</v>
      </c>
    </row>
    <row r="10297" spans="1:4" s="977" customFormat="1" ht="18" customHeight="1" x14ac:dyDescent="0.2">
      <c r="A10297" s="1351" t="s">
        <v>15573</v>
      </c>
      <c r="B10297" s="1244" t="s">
        <v>1683</v>
      </c>
      <c r="C10297" s="1244" t="s">
        <v>1411</v>
      </c>
      <c r="D10297" s="1352">
        <v>695</v>
      </c>
    </row>
    <row r="10298" spans="1:4" s="977" customFormat="1" ht="18" customHeight="1" x14ac:dyDescent="0.2">
      <c r="A10298" s="1351" t="s">
        <v>15574</v>
      </c>
      <c r="B10298" s="1244" t="s">
        <v>1410</v>
      </c>
      <c r="C10298" s="1244" t="s">
        <v>1411</v>
      </c>
      <c r="D10298" s="1352">
        <v>710</v>
      </c>
    </row>
    <row r="10299" spans="1:4" s="977" customFormat="1" ht="18" customHeight="1" x14ac:dyDescent="0.2">
      <c r="A10299" s="1351" t="s">
        <v>15575</v>
      </c>
      <c r="B10299" s="1244" t="s">
        <v>1410</v>
      </c>
      <c r="C10299" s="1244" t="s">
        <v>1411</v>
      </c>
      <c r="D10299" s="1352">
        <v>710</v>
      </c>
    </row>
    <row r="10300" spans="1:4" s="977" customFormat="1" ht="18" customHeight="1" x14ac:dyDescent="0.2">
      <c r="A10300" s="1351" t="s">
        <v>15576</v>
      </c>
      <c r="B10300" s="1244" t="s">
        <v>3508</v>
      </c>
      <c r="C10300" s="1244" t="s">
        <v>3509</v>
      </c>
      <c r="D10300" s="1352">
        <v>1045.3499999999999</v>
      </c>
    </row>
    <row r="10301" spans="1:4" s="977" customFormat="1" ht="18" customHeight="1" x14ac:dyDescent="0.2">
      <c r="A10301" s="1351" t="s">
        <v>15577</v>
      </c>
      <c r="B10301" s="1244" t="s">
        <v>3508</v>
      </c>
      <c r="C10301" s="1244" t="s">
        <v>3509</v>
      </c>
      <c r="D10301" s="1352">
        <v>645.97</v>
      </c>
    </row>
    <row r="10302" spans="1:4" s="977" customFormat="1" ht="18" customHeight="1" x14ac:dyDescent="0.2">
      <c r="A10302" s="1351" t="s">
        <v>15578</v>
      </c>
      <c r="B10302" s="1244" t="s">
        <v>3508</v>
      </c>
      <c r="C10302" s="1244" t="s">
        <v>3509</v>
      </c>
      <c r="D10302" s="1352">
        <v>1045.3499999999999</v>
      </c>
    </row>
    <row r="10303" spans="1:4" s="977" customFormat="1" ht="18" customHeight="1" x14ac:dyDescent="0.2">
      <c r="A10303" s="1351" t="s">
        <v>15579</v>
      </c>
      <c r="B10303" s="1244" t="s">
        <v>3585</v>
      </c>
      <c r="C10303" s="1244" t="s">
        <v>2682</v>
      </c>
      <c r="D10303" s="1352">
        <v>2909.5</v>
      </c>
    </row>
    <row r="10304" spans="1:4" s="977" customFormat="1" ht="18" customHeight="1" x14ac:dyDescent="0.2">
      <c r="A10304" s="1351" t="s">
        <v>15580</v>
      </c>
      <c r="B10304" s="1244" t="s">
        <v>2424</v>
      </c>
      <c r="C10304" s="1244" t="s">
        <v>2425</v>
      </c>
      <c r="D10304" s="1352">
        <v>2012.5</v>
      </c>
    </row>
    <row r="10305" spans="1:4" s="977" customFormat="1" ht="18" customHeight="1" x14ac:dyDescent="0.2">
      <c r="A10305" s="1351" t="s">
        <v>15581</v>
      </c>
      <c r="B10305" s="1244" t="s">
        <v>2424</v>
      </c>
      <c r="C10305" s="1244" t="s">
        <v>2425</v>
      </c>
      <c r="D10305" s="1352">
        <v>1472</v>
      </c>
    </row>
    <row r="10306" spans="1:4" s="977" customFormat="1" ht="18" customHeight="1" x14ac:dyDescent="0.2">
      <c r="A10306" s="1351" t="s">
        <v>15582</v>
      </c>
      <c r="B10306" s="1244" t="s">
        <v>2424</v>
      </c>
      <c r="C10306" s="1244" t="s">
        <v>2425</v>
      </c>
      <c r="D10306" s="1352">
        <v>2012.5</v>
      </c>
    </row>
    <row r="10307" spans="1:4" s="977" customFormat="1" ht="18" customHeight="1" x14ac:dyDescent="0.2">
      <c r="A10307" s="1351" t="s">
        <v>15583</v>
      </c>
      <c r="B10307" s="1244" t="s">
        <v>2424</v>
      </c>
      <c r="C10307" s="1244" t="s">
        <v>2425</v>
      </c>
      <c r="D10307" s="1352">
        <v>2012.5</v>
      </c>
    </row>
    <row r="10308" spans="1:4" s="977" customFormat="1" ht="18" customHeight="1" x14ac:dyDescent="0.2">
      <c r="A10308" s="1351" t="s">
        <v>15584</v>
      </c>
      <c r="B10308" s="1244" t="s">
        <v>2424</v>
      </c>
      <c r="C10308" s="1244" t="s">
        <v>2425</v>
      </c>
      <c r="D10308" s="1352">
        <v>2012.5</v>
      </c>
    </row>
    <row r="10309" spans="1:4" s="977" customFormat="1" ht="18" customHeight="1" x14ac:dyDescent="0.2">
      <c r="A10309" s="1351" t="s">
        <v>15585</v>
      </c>
      <c r="B10309" s="1244" t="s">
        <v>1967</v>
      </c>
      <c r="C10309" s="1244" t="s">
        <v>1968</v>
      </c>
      <c r="D10309" s="1352">
        <v>3565</v>
      </c>
    </row>
    <row r="10310" spans="1:4" s="977" customFormat="1" ht="18" customHeight="1" x14ac:dyDescent="0.2">
      <c r="A10310" s="1351" t="s">
        <v>15586</v>
      </c>
      <c r="B10310" s="1244" t="s">
        <v>1285</v>
      </c>
      <c r="C10310" s="1244" t="s">
        <v>1286</v>
      </c>
      <c r="D10310" s="1352">
        <v>632.5</v>
      </c>
    </row>
    <row r="10311" spans="1:4" s="977" customFormat="1" ht="18" customHeight="1" x14ac:dyDescent="0.2">
      <c r="A10311" s="1351" t="s">
        <v>15587</v>
      </c>
      <c r="B10311" s="1244" t="s">
        <v>1967</v>
      </c>
      <c r="C10311" s="1244" t="s">
        <v>1968</v>
      </c>
      <c r="D10311" s="1352">
        <v>3565</v>
      </c>
    </row>
    <row r="10312" spans="1:4" s="977" customFormat="1" ht="18" customHeight="1" x14ac:dyDescent="0.2">
      <c r="A10312" s="1351" t="s">
        <v>15588</v>
      </c>
      <c r="B10312" s="1244" t="s">
        <v>1285</v>
      </c>
      <c r="C10312" s="1244" t="s">
        <v>1286</v>
      </c>
      <c r="D10312" s="1352">
        <v>1150</v>
      </c>
    </row>
    <row r="10313" spans="1:4" s="977" customFormat="1" ht="18" customHeight="1" x14ac:dyDescent="0.2">
      <c r="A10313" s="1351" t="s">
        <v>15589</v>
      </c>
      <c r="B10313" s="1244" t="s">
        <v>1285</v>
      </c>
      <c r="C10313" s="1244" t="s">
        <v>1286</v>
      </c>
      <c r="D10313" s="1352">
        <v>632.5</v>
      </c>
    </row>
    <row r="10314" spans="1:4" s="977" customFormat="1" ht="18" customHeight="1" x14ac:dyDescent="0.2">
      <c r="A10314" s="1351" t="s">
        <v>15590</v>
      </c>
      <c r="B10314" s="1244" t="s">
        <v>1285</v>
      </c>
      <c r="C10314" s="1244" t="s">
        <v>1286</v>
      </c>
      <c r="D10314" s="1352">
        <v>632.5</v>
      </c>
    </row>
    <row r="10315" spans="1:4" s="977" customFormat="1" ht="18" customHeight="1" x14ac:dyDescent="0.2">
      <c r="A10315" s="1351" t="s">
        <v>15591</v>
      </c>
      <c r="B10315" s="1244" t="s">
        <v>1285</v>
      </c>
      <c r="C10315" s="1244" t="s">
        <v>1286</v>
      </c>
      <c r="D10315" s="1352">
        <v>632.5</v>
      </c>
    </row>
    <row r="10316" spans="1:4" s="977" customFormat="1" ht="18" customHeight="1" x14ac:dyDescent="0.2">
      <c r="A10316" s="1351" t="s">
        <v>15592</v>
      </c>
      <c r="B10316" s="1244" t="s">
        <v>15593</v>
      </c>
      <c r="C10316" s="1245"/>
      <c r="D10316" s="1352">
        <v>1035</v>
      </c>
    </row>
    <row r="10317" spans="1:4" s="977" customFormat="1" ht="18" customHeight="1" x14ac:dyDescent="0.2">
      <c r="A10317" s="1351" t="s">
        <v>15594</v>
      </c>
      <c r="B10317" s="1244" t="s">
        <v>2681</v>
      </c>
      <c r="C10317" s="1244" t="s">
        <v>2682</v>
      </c>
      <c r="D10317" s="1352">
        <v>4849</v>
      </c>
    </row>
    <row r="10318" spans="1:4" s="977" customFormat="1" ht="18" customHeight="1" x14ac:dyDescent="0.2">
      <c r="A10318" s="1351" t="s">
        <v>15595</v>
      </c>
      <c r="B10318" s="1244" t="s">
        <v>11708</v>
      </c>
      <c r="C10318" s="1244" t="s">
        <v>11709</v>
      </c>
      <c r="D10318" s="1352">
        <v>6210</v>
      </c>
    </row>
    <row r="10319" spans="1:4" s="977" customFormat="1" ht="18" customHeight="1" x14ac:dyDescent="0.2">
      <c r="A10319" s="1351" t="s">
        <v>15596</v>
      </c>
      <c r="B10319" s="1244" t="s">
        <v>2298</v>
      </c>
      <c r="C10319" s="1244" t="s">
        <v>2299</v>
      </c>
      <c r="D10319" s="1352">
        <v>1</v>
      </c>
    </row>
    <row r="10320" spans="1:4" s="977" customFormat="1" ht="18" customHeight="1" x14ac:dyDescent="0.2">
      <c r="A10320" s="1351" t="s">
        <v>15597</v>
      </c>
      <c r="B10320" s="1244" t="s">
        <v>15598</v>
      </c>
      <c r="C10320" s="1244" t="s">
        <v>15599</v>
      </c>
      <c r="D10320" s="1352">
        <v>8121.3</v>
      </c>
    </row>
    <row r="10321" spans="1:4" s="977" customFormat="1" ht="18" customHeight="1" x14ac:dyDescent="0.2">
      <c r="A10321" s="1351" t="s">
        <v>15600</v>
      </c>
      <c r="B10321" s="1244" t="s">
        <v>2298</v>
      </c>
      <c r="C10321" s="1244" t="s">
        <v>2299</v>
      </c>
      <c r="D10321" s="1352">
        <v>1</v>
      </c>
    </row>
    <row r="10322" spans="1:4" s="977" customFormat="1" ht="18" customHeight="1" x14ac:dyDescent="0.2">
      <c r="A10322" s="1351" t="s">
        <v>15601</v>
      </c>
      <c r="B10322" s="1244" t="s">
        <v>3501</v>
      </c>
      <c r="C10322" s="1245"/>
      <c r="D10322" s="1352">
        <v>530.20000000000005</v>
      </c>
    </row>
    <row r="10323" spans="1:4" s="977" customFormat="1" ht="18" customHeight="1" x14ac:dyDescent="0.2">
      <c r="A10323" s="1351" t="s">
        <v>15602</v>
      </c>
      <c r="B10323" s="1244" t="s">
        <v>3508</v>
      </c>
      <c r="C10323" s="1244" t="s">
        <v>3509</v>
      </c>
      <c r="D10323" s="1352">
        <v>1045.3499999999999</v>
      </c>
    </row>
    <row r="10324" spans="1:4" s="977" customFormat="1" ht="18" customHeight="1" x14ac:dyDescent="0.2">
      <c r="A10324" s="1351" t="s">
        <v>15603</v>
      </c>
      <c r="B10324" s="1244" t="s">
        <v>1683</v>
      </c>
      <c r="C10324" s="1244" t="s">
        <v>1411</v>
      </c>
      <c r="D10324" s="1352">
        <v>1092.5</v>
      </c>
    </row>
    <row r="10325" spans="1:4" s="977" customFormat="1" ht="18" customHeight="1" x14ac:dyDescent="0.2">
      <c r="A10325" s="1351" t="s">
        <v>15604</v>
      </c>
      <c r="B10325" s="1244" t="s">
        <v>3501</v>
      </c>
      <c r="C10325" s="1244" t="s">
        <v>3502</v>
      </c>
      <c r="D10325" s="1352">
        <v>530.20000000000005</v>
      </c>
    </row>
    <row r="10326" spans="1:4" s="977" customFormat="1" ht="18" customHeight="1" x14ac:dyDescent="0.2">
      <c r="A10326" s="1351" t="s">
        <v>15605</v>
      </c>
      <c r="B10326" s="1244" t="s">
        <v>1285</v>
      </c>
      <c r="C10326" s="1244" t="s">
        <v>1286</v>
      </c>
      <c r="D10326" s="1352">
        <v>609.65</v>
      </c>
    </row>
    <row r="10327" spans="1:4" s="977" customFormat="1" ht="18" customHeight="1" x14ac:dyDescent="0.2">
      <c r="A10327" s="1351" t="s">
        <v>15606</v>
      </c>
      <c r="B10327" s="1244" t="s">
        <v>2511</v>
      </c>
      <c r="C10327" s="1244" t="s">
        <v>1704</v>
      </c>
      <c r="D10327" s="1352">
        <v>1</v>
      </c>
    </row>
    <row r="10328" spans="1:4" s="977" customFormat="1" ht="18" customHeight="1" x14ac:dyDescent="0.2">
      <c r="A10328" s="1351" t="s">
        <v>15607</v>
      </c>
      <c r="B10328" s="1244" t="s">
        <v>2511</v>
      </c>
      <c r="C10328" s="1244" t="s">
        <v>1704</v>
      </c>
      <c r="D10328" s="1352">
        <v>1</v>
      </c>
    </row>
    <row r="10329" spans="1:4" s="977" customFormat="1" ht="18" customHeight="1" x14ac:dyDescent="0.2">
      <c r="A10329" s="1351" t="s">
        <v>15608</v>
      </c>
      <c r="B10329" s="1244" t="s">
        <v>2511</v>
      </c>
      <c r="C10329" s="1244" t="s">
        <v>1704</v>
      </c>
      <c r="D10329" s="1352">
        <v>1</v>
      </c>
    </row>
    <row r="10330" spans="1:4" s="977" customFormat="1" ht="18" customHeight="1" x14ac:dyDescent="0.2">
      <c r="A10330" s="1351" t="s">
        <v>15609</v>
      </c>
      <c r="B10330" s="1244" t="s">
        <v>2511</v>
      </c>
      <c r="C10330" s="1244" t="s">
        <v>1704</v>
      </c>
      <c r="D10330" s="1352">
        <v>1</v>
      </c>
    </row>
    <row r="10331" spans="1:4" s="977" customFormat="1" ht="18" customHeight="1" x14ac:dyDescent="0.2">
      <c r="A10331" s="1351" t="s">
        <v>15610</v>
      </c>
      <c r="B10331" s="1244" t="s">
        <v>2511</v>
      </c>
      <c r="C10331" s="1244" t="s">
        <v>1704</v>
      </c>
      <c r="D10331" s="1352">
        <v>1</v>
      </c>
    </row>
    <row r="10332" spans="1:4" s="977" customFormat="1" ht="18" customHeight="1" x14ac:dyDescent="0.2">
      <c r="A10332" s="1351" t="s">
        <v>15611</v>
      </c>
      <c r="B10332" s="1244" t="s">
        <v>2511</v>
      </c>
      <c r="C10332" s="1244" t="s">
        <v>1704</v>
      </c>
      <c r="D10332" s="1352">
        <v>1</v>
      </c>
    </row>
    <row r="10333" spans="1:4" s="977" customFormat="1" ht="18" customHeight="1" x14ac:dyDescent="0.2">
      <c r="A10333" s="1351" t="s">
        <v>15612</v>
      </c>
      <c r="B10333" s="1244" t="s">
        <v>2511</v>
      </c>
      <c r="C10333" s="1244" t="s">
        <v>1704</v>
      </c>
      <c r="D10333" s="1352">
        <v>1</v>
      </c>
    </row>
    <row r="10334" spans="1:4" s="977" customFormat="1" ht="18" customHeight="1" x14ac:dyDescent="0.2">
      <c r="A10334" s="1351" t="s">
        <v>15613</v>
      </c>
      <c r="B10334" s="1244" t="s">
        <v>2387</v>
      </c>
      <c r="C10334" s="1244" t="s">
        <v>1504</v>
      </c>
      <c r="D10334" s="1352">
        <v>1000.5</v>
      </c>
    </row>
    <row r="10335" spans="1:4" s="977" customFormat="1" ht="18" customHeight="1" x14ac:dyDescent="0.2">
      <c r="A10335" s="1351" t="s">
        <v>15614</v>
      </c>
      <c r="B10335" s="1244" t="s">
        <v>15615</v>
      </c>
      <c r="C10335" s="1244" t="s">
        <v>15616</v>
      </c>
      <c r="D10335" s="1352">
        <v>11690</v>
      </c>
    </row>
    <row r="10336" spans="1:4" s="977" customFormat="1" ht="18" customHeight="1" x14ac:dyDescent="0.2">
      <c r="A10336" s="1351" t="s">
        <v>15617</v>
      </c>
      <c r="B10336" s="1244" t="s">
        <v>15618</v>
      </c>
      <c r="C10336" s="1244" t="s">
        <v>15619</v>
      </c>
      <c r="D10336" s="1352">
        <v>6894.25</v>
      </c>
    </row>
    <row r="10337" spans="1:4" s="977" customFormat="1" ht="18" customHeight="1" x14ac:dyDescent="0.2">
      <c r="A10337" s="1351" t="s">
        <v>15620</v>
      </c>
      <c r="B10337" s="1244" t="s">
        <v>3718</v>
      </c>
      <c r="C10337" s="1244" t="s">
        <v>3719</v>
      </c>
      <c r="D10337" s="1352">
        <v>566.01</v>
      </c>
    </row>
    <row r="10338" spans="1:4" s="977" customFormat="1" ht="18" customHeight="1" x14ac:dyDescent="0.2">
      <c r="A10338" s="1351" t="s">
        <v>15621</v>
      </c>
      <c r="B10338" s="1244" t="s">
        <v>2678</v>
      </c>
      <c r="C10338" s="1244" t="s">
        <v>2679</v>
      </c>
      <c r="D10338" s="1352">
        <v>4542.5</v>
      </c>
    </row>
    <row r="10339" spans="1:4" s="977" customFormat="1" ht="18" customHeight="1" x14ac:dyDescent="0.2">
      <c r="A10339" s="1351" t="s">
        <v>15622</v>
      </c>
      <c r="B10339" s="1244" t="s">
        <v>2853</v>
      </c>
      <c r="C10339" s="1244" t="s">
        <v>2854</v>
      </c>
      <c r="D10339" s="1352">
        <v>2183.85</v>
      </c>
    </row>
    <row r="10340" spans="1:4" s="977" customFormat="1" ht="18" customHeight="1" x14ac:dyDescent="0.2">
      <c r="A10340" s="1351" t="s">
        <v>15623</v>
      </c>
      <c r="B10340" s="1244" t="s">
        <v>1683</v>
      </c>
      <c r="C10340" s="1244" t="s">
        <v>1411</v>
      </c>
      <c r="D10340" s="1352">
        <v>695</v>
      </c>
    </row>
    <row r="10341" spans="1:4" s="977" customFormat="1" ht="18" customHeight="1" x14ac:dyDescent="0.2">
      <c r="A10341" s="1351" t="s">
        <v>15624</v>
      </c>
      <c r="B10341" s="1244" t="s">
        <v>1683</v>
      </c>
      <c r="C10341" s="1244" t="s">
        <v>1411</v>
      </c>
      <c r="D10341" s="1352">
        <v>695</v>
      </c>
    </row>
    <row r="10342" spans="1:4" s="977" customFormat="1" ht="18" customHeight="1" x14ac:dyDescent="0.2">
      <c r="A10342" s="1351" t="s">
        <v>15625</v>
      </c>
      <c r="B10342" s="1244" t="s">
        <v>1410</v>
      </c>
      <c r="C10342" s="1244" t="s">
        <v>1411</v>
      </c>
      <c r="D10342" s="1352">
        <v>1518</v>
      </c>
    </row>
    <row r="10343" spans="1:4" s="977" customFormat="1" ht="18" customHeight="1" x14ac:dyDescent="0.2">
      <c r="A10343" s="1351" t="s">
        <v>15626</v>
      </c>
      <c r="B10343" s="1244" t="s">
        <v>2776</v>
      </c>
      <c r="C10343" s="1244" t="s">
        <v>2777</v>
      </c>
      <c r="D10343" s="1352">
        <v>9834.7800000000007</v>
      </c>
    </row>
    <row r="10344" spans="1:4" s="977" customFormat="1" ht="18" customHeight="1" x14ac:dyDescent="0.2">
      <c r="A10344" s="1351" t="s">
        <v>15627</v>
      </c>
      <c r="B10344" s="1244" t="s">
        <v>2107</v>
      </c>
      <c r="C10344" s="1244" t="s">
        <v>2108</v>
      </c>
      <c r="D10344" s="1352">
        <v>828</v>
      </c>
    </row>
    <row r="10345" spans="1:4" s="977" customFormat="1" ht="18" customHeight="1" x14ac:dyDescent="0.2">
      <c r="A10345" s="1351" t="s">
        <v>15628</v>
      </c>
      <c r="B10345" s="1244" t="s">
        <v>1410</v>
      </c>
      <c r="C10345" s="1244" t="s">
        <v>1411</v>
      </c>
      <c r="D10345" s="1352">
        <v>710</v>
      </c>
    </row>
    <row r="10346" spans="1:4" s="977" customFormat="1" ht="18" customHeight="1" x14ac:dyDescent="0.2">
      <c r="A10346" s="1351" t="s">
        <v>15629</v>
      </c>
      <c r="B10346" s="1244" t="s">
        <v>1410</v>
      </c>
      <c r="C10346" s="1244" t="s">
        <v>1411</v>
      </c>
      <c r="D10346" s="1352">
        <v>710</v>
      </c>
    </row>
    <row r="10347" spans="1:4" s="977" customFormat="1" ht="18" customHeight="1" x14ac:dyDescent="0.2">
      <c r="A10347" s="1351" t="s">
        <v>15630</v>
      </c>
      <c r="B10347" s="1244" t="s">
        <v>1683</v>
      </c>
      <c r="C10347" s="1244" t="s">
        <v>1411</v>
      </c>
      <c r="D10347" s="1352">
        <v>1092.5</v>
      </c>
    </row>
    <row r="10348" spans="1:4" s="977" customFormat="1" ht="18" customHeight="1" x14ac:dyDescent="0.2">
      <c r="A10348" s="1351" t="s">
        <v>15631</v>
      </c>
      <c r="B10348" s="1244" t="s">
        <v>2574</v>
      </c>
      <c r="C10348" s="1244" t="s">
        <v>15632</v>
      </c>
      <c r="D10348" s="1352">
        <v>678.5</v>
      </c>
    </row>
    <row r="10349" spans="1:4" s="977" customFormat="1" ht="18" customHeight="1" x14ac:dyDescent="0.2">
      <c r="A10349" s="1351" t="s">
        <v>15633</v>
      </c>
      <c r="B10349" s="1244" t="s">
        <v>2574</v>
      </c>
      <c r="C10349" s="1244" t="s">
        <v>2575</v>
      </c>
      <c r="D10349" s="1352">
        <v>678.5</v>
      </c>
    </row>
    <row r="10350" spans="1:4" s="977" customFormat="1" ht="18" customHeight="1" x14ac:dyDescent="0.2">
      <c r="A10350" s="1351" t="s">
        <v>15634</v>
      </c>
      <c r="B10350" s="1244" t="s">
        <v>15635</v>
      </c>
      <c r="C10350" s="1244" t="s">
        <v>15636</v>
      </c>
      <c r="D10350" s="1352">
        <v>2312.65</v>
      </c>
    </row>
    <row r="10351" spans="1:4" s="977" customFormat="1" ht="18" customHeight="1" x14ac:dyDescent="0.2">
      <c r="A10351" s="1351" t="s">
        <v>15637</v>
      </c>
      <c r="B10351" s="1244" t="s">
        <v>15638</v>
      </c>
      <c r="C10351" s="1244" t="s">
        <v>15639</v>
      </c>
      <c r="D10351" s="1352">
        <v>1595</v>
      </c>
    </row>
    <row r="10352" spans="1:4" s="977" customFormat="1" ht="18" customHeight="1" x14ac:dyDescent="0.2">
      <c r="A10352" s="1351" t="s">
        <v>15640</v>
      </c>
      <c r="B10352" s="1244" t="s">
        <v>3501</v>
      </c>
      <c r="C10352" s="1244" t="s">
        <v>3502</v>
      </c>
      <c r="D10352" s="1352">
        <v>530.20000000000005</v>
      </c>
    </row>
    <row r="10353" spans="1:4" s="977" customFormat="1" ht="18" customHeight="1" x14ac:dyDescent="0.2">
      <c r="A10353" s="1351" t="s">
        <v>15641</v>
      </c>
      <c r="B10353" s="1244" t="s">
        <v>7370</v>
      </c>
      <c r="C10353" s="1244" t="s">
        <v>7371</v>
      </c>
      <c r="D10353" s="1352">
        <v>1593.44</v>
      </c>
    </row>
    <row r="10354" spans="1:4" s="977" customFormat="1" ht="18" customHeight="1" x14ac:dyDescent="0.2">
      <c r="A10354" s="1351" t="s">
        <v>15642</v>
      </c>
      <c r="B10354" s="1244" t="s">
        <v>15545</v>
      </c>
      <c r="C10354" s="1244" t="s">
        <v>15546</v>
      </c>
      <c r="D10354" s="1352">
        <v>1093</v>
      </c>
    </row>
    <row r="10355" spans="1:4" s="977" customFormat="1" ht="18" customHeight="1" x14ac:dyDescent="0.2">
      <c r="A10355" s="1351" t="s">
        <v>15643</v>
      </c>
      <c r="B10355" s="1244" t="s">
        <v>4727</v>
      </c>
      <c r="C10355" s="1244" t="s">
        <v>15644</v>
      </c>
      <c r="D10355" s="1352">
        <v>7705</v>
      </c>
    </row>
    <row r="10356" spans="1:4" s="977" customFormat="1" ht="18" customHeight="1" x14ac:dyDescent="0.2">
      <c r="A10356" s="1351" t="s">
        <v>15645</v>
      </c>
      <c r="B10356" s="1244" t="s">
        <v>2428</v>
      </c>
      <c r="C10356" s="1244" t="s">
        <v>2429</v>
      </c>
      <c r="D10356" s="1352">
        <v>2794.5</v>
      </c>
    </row>
    <row r="10357" spans="1:4" s="977" customFormat="1" ht="18" customHeight="1" x14ac:dyDescent="0.2">
      <c r="A10357" s="1351" t="s">
        <v>15646</v>
      </c>
      <c r="B10357" s="1244" t="s">
        <v>3501</v>
      </c>
      <c r="C10357" s="1244" t="s">
        <v>3502</v>
      </c>
      <c r="D10357" s="1352">
        <v>530.20000000000005</v>
      </c>
    </row>
    <row r="10358" spans="1:4" s="977" customFormat="1" ht="18" customHeight="1" x14ac:dyDescent="0.2">
      <c r="A10358" s="1351" t="s">
        <v>15647</v>
      </c>
      <c r="B10358" s="1244" t="s">
        <v>1683</v>
      </c>
      <c r="C10358" s="1244" t="s">
        <v>1411</v>
      </c>
      <c r="D10358" s="1352">
        <v>1092.5</v>
      </c>
    </row>
    <row r="10359" spans="1:4" s="977" customFormat="1" ht="18" customHeight="1" x14ac:dyDescent="0.2">
      <c r="A10359" s="1351" t="s">
        <v>15648</v>
      </c>
      <c r="B10359" s="1244" t="s">
        <v>2389</v>
      </c>
      <c r="C10359" s="1244" t="s">
        <v>2390</v>
      </c>
      <c r="D10359" s="1352">
        <v>2853.15</v>
      </c>
    </row>
    <row r="10360" spans="1:4" s="977" customFormat="1" ht="18" customHeight="1" x14ac:dyDescent="0.2">
      <c r="A10360" s="1351" t="s">
        <v>15649</v>
      </c>
      <c r="B10360" s="1244" t="s">
        <v>2489</v>
      </c>
      <c r="C10360" s="1244" t="s">
        <v>1756</v>
      </c>
      <c r="D10360" s="1352">
        <v>5888</v>
      </c>
    </row>
    <row r="10361" spans="1:4" s="977" customFormat="1" ht="18" customHeight="1" x14ac:dyDescent="0.2">
      <c r="A10361" s="1351" t="s">
        <v>15650</v>
      </c>
      <c r="B10361" s="1244" t="s">
        <v>1500</v>
      </c>
      <c r="C10361" s="1244" t="s">
        <v>1501</v>
      </c>
      <c r="D10361" s="1352">
        <v>4245.57</v>
      </c>
    </row>
    <row r="10362" spans="1:4" s="977" customFormat="1" ht="18" customHeight="1" x14ac:dyDescent="0.2">
      <c r="A10362" s="1351" t="s">
        <v>15651</v>
      </c>
      <c r="B10362" s="1244" t="s">
        <v>11670</v>
      </c>
      <c r="C10362" s="1244" t="s">
        <v>11671</v>
      </c>
      <c r="D10362" s="1352">
        <v>2587.5</v>
      </c>
    </row>
    <row r="10363" spans="1:4" s="977" customFormat="1" ht="18" customHeight="1" x14ac:dyDescent="0.2">
      <c r="A10363" s="1351" t="s">
        <v>15652</v>
      </c>
      <c r="B10363" s="1244" t="s">
        <v>3508</v>
      </c>
      <c r="C10363" s="1244" t="s">
        <v>3509</v>
      </c>
      <c r="D10363" s="1352">
        <v>1045.3499999999999</v>
      </c>
    </row>
    <row r="10364" spans="1:4" s="977" customFormat="1" ht="18" customHeight="1" x14ac:dyDescent="0.2">
      <c r="A10364" s="1351" t="s">
        <v>15653</v>
      </c>
      <c r="B10364" s="1244" t="s">
        <v>14799</v>
      </c>
      <c r="C10364" s="1244" t="s">
        <v>14436</v>
      </c>
      <c r="D10364" s="1352">
        <v>12016.5</v>
      </c>
    </row>
    <row r="10365" spans="1:4" s="977" customFormat="1" ht="18" customHeight="1" x14ac:dyDescent="0.2">
      <c r="A10365" s="1351" t="s">
        <v>15654</v>
      </c>
      <c r="B10365" s="1244" t="s">
        <v>1044</v>
      </c>
      <c r="C10365" s="1244" t="s">
        <v>1045</v>
      </c>
      <c r="D10365" s="1352">
        <v>15060</v>
      </c>
    </row>
    <row r="10366" spans="1:4" s="977" customFormat="1" ht="18" customHeight="1" x14ac:dyDescent="0.2">
      <c r="A10366" s="1351" t="s">
        <v>15655</v>
      </c>
      <c r="B10366" s="1244" t="s">
        <v>14435</v>
      </c>
      <c r="C10366" s="1244" t="s">
        <v>14436</v>
      </c>
      <c r="D10366" s="1352">
        <v>1</v>
      </c>
    </row>
    <row r="10367" spans="1:4" s="977" customFormat="1" ht="18" customHeight="1" x14ac:dyDescent="0.2">
      <c r="A10367" s="1351" t="s">
        <v>15656</v>
      </c>
      <c r="B10367" s="1244" t="s">
        <v>3508</v>
      </c>
      <c r="C10367" s="1244" t="s">
        <v>3509</v>
      </c>
      <c r="D10367" s="1352">
        <v>1045.3499999999999</v>
      </c>
    </row>
    <row r="10368" spans="1:4" s="977" customFormat="1" ht="18" customHeight="1" x14ac:dyDescent="0.2">
      <c r="A10368" s="1351" t="s">
        <v>15657</v>
      </c>
      <c r="B10368" s="1244" t="s">
        <v>3508</v>
      </c>
      <c r="C10368" s="1244" t="s">
        <v>3509</v>
      </c>
      <c r="D10368" s="1352">
        <v>645.98</v>
      </c>
    </row>
    <row r="10369" spans="1:4" s="977" customFormat="1" ht="18" customHeight="1" x14ac:dyDescent="0.2">
      <c r="A10369" s="1351" t="s">
        <v>15658</v>
      </c>
      <c r="B10369" s="1244" t="s">
        <v>1574</v>
      </c>
      <c r="C10369" s="1244" t="s">
        <v>1575</v>
      </c>
      <c r="D10369" s="1352">
        <v>5768.4</v>
      </c>
    </row>
    <row r="10370" spans="1:4" s="977" customFormat="1" ht="18" customHeight="1" x14ac:dyDescent="0.2">
      <c r="A10370" s="1351" t="s">
        <v>15659</v>
      </c>
      <c r="B10370" s="1244" t="s">
        <v>1288</v>
      </c>
      <c r="C10370" s="1244" t="s">
        <v>1289</v>
      </c>
      <c r="D10370" s="1352">
        <v>2666.93</v>
      </c>
    </row>
    <row r="10371" spans="1:4" s="977" customFormat="1" ht="18" customHeight="1" x14ac:dyDescent="0.2">
      <c r="A10371" s="1351" t="s">
        <v>15660</v>
      </c>
      <c r="B10371" s="1244" t="s">
        <v>2574</v>
      </c>
      <c r="C10371" s="1244" t="s">
        <v>2575</v>
      </c>
      <c r="D10371" s="1352">
        <v>678.5</v>
      </c>
    </row>
    <row r="10372" spans="1:4" s="977" customFormat="1" ht="18" customHeight="1" x14ac:dyDescent="0.2">
      <c r="A10372" s="1351" t="s">
        <v>15661</v>
      </c>
      <c r="B10372" s="1244" t="s">
        <v>2574</v>
      </c>
      <c r="C10372" s="1244" t="s">
        <v>2575</v>
      </c>
      <c r="D10372" s="1352">
        <v>678.5</v>
      </c>
    </row>
    <row r="10373" spans="1:4" s="977" customFormat="1" ht="18" customHeight="1" x14ac:dyDescent="0.2">
      <c r="A10373" s="1351" t="s">
        <v>15662</v>
      </c>
      <c r="B10373" s="1244" t="s">
        <v>2574</v>
      </c>
      <c r="C10373" s="1244" t="s">
        <v>2575</v>
      </c>
      <c r="D10373" s="1352">
        <v>1576.65</v>
      </c>
    </row>
    <row r="10374" spans="1:4" s="977" customFormat="1" ht="18" customHeight="1" x14ac:dyDescent="0.2">
      <c r="A10374" s="1351" t="s">
        <v>15663</v>
      </c>
      <c r="B10374" s="1244" t="s">
        <v>2574</v>
      </c>
      <c r="C10374" s="1244" t="s">
        <v>2575</v>
      </c>
      <c r="D10374" s="1352">
        <v>1576.65</v>
      </c>
    </row>
    <row r="10375" spans="1:4" s="977" customFormat="1" ht="18" customHeight="1" x14ac:dyDescent="0.2">
      <c r="A10375" s="1351" t="s">
        <v>15664</v>
      </c>
      <c r="B10375" s="1244" t="s">
        <v>1858</v>
      </c>
      <c r="C10375" s="1244" t="s">
        <v>1859</v>
      </c>
      <c r="D10375" s="1352">
        <v>2077.0700000000002</v>
      </c>
    </row>
    <row r="10376" spans="1:4" s="977" customFormat="1" ht="18" customHeight="1" x14ac:dyDescent="0.2">
      <c r="A10376" s="1351" t="s">
        <v>15665</v>
      </c>
      <c r="B10376" s="1244" t="s">
        <v>2486</v>
      </c>
      <c r="C10376" s="1244" t="s">
        <v>2487</v>
      </c>
      <c r="D10376" s="1352">
        <v>1</v>
      </c>
    </row>
    <row r="10377" spans="1:4" s="977" customFormat="1" ht="18" customHeight="1" x14ac:dyDescent="0.2">
      <c r="A10377" s="1351" t="s">
        <v>15666</v>
      </c>
      <c r="B10377" s="1244" t="s">
        <v>1683</v>
      </c>
      <c r="C10377" s="1244" t="s">
        <v>1411</v>
      </c>
      <c r="D10377" s="1352">
        <v>1092.5</v>
      </c>
    </row>
    <row r="10378" spans="1:4" s="977" customFormat="1" ht="18" customHeight="1" x14ac:dyDescent="0.2">
      <c r="A10378" s="1351" t="s">
        <v>15667</v>
      </c>
      <c r="B10378" s="1244" t="s">
        <v>3501</v>
      </c>
      <c r="C10378" s="1244" t="s">
        <v>3502</v>
      </c>
      <c r="D10378" s="1352">
        <v>530.20000000000005</v>
      </c>
    </row>
    <row r="10379" spans="1:4" s="977" customFormat="1" ht="18" customHeight="1" x14ac:dyDescent="0.2">
      <c r="A10379" s="1351" t="s">
        <v>15668</v>
      </c>
      <c r="B10379" s="1244" t="s">
        <v>3508</v>
      </c>
      <c r="C10379" s="1244" t="s">
        <v>3509</v>
      </c>
      <c r="D10379" s="1352">
        <v>1045.3499999999999</v>
      </c>
    </row>
    <row r="10380" spans="1:4" s="977" customFormat="1" ht="18" customHeight="1" x14ac:dyDescent="0.2">
      <c r="A10380" s="1351" t="s">
        <v>15669</v>
      </c>
      <c r="B10380" s="1244" t="s">
        <v>15670</v>
      </c>
      <c r="C10380" s="1244" t="s">
        <v>15670</v>
      </c>
      <c r="D10380" s="1352">
        <v>4237.2</v>
      </c>
    </row>
    <row r="10381" spans="1:4" s="977" customFormat="1" ht="18" customHeight="1" x14ac:dyDescent="0.2">
      <c r="A10381" s="1351" t="s">
        <v>15671</v>
      </c>
      <c r="B10381" s="1244" t="s">
        <v>2558</v>
      </c>
      <c r="C10381" s="1244" t="s">
        <v>2559</v>
      </c>
      <c r="D10381" s="1352">
        <v>1552.5</v>
      </c>
    </row>
    <row r="10382" spans="1:4" s="977" customFormat="1" ht="18" customHeight="1" x14ac:dyDescent="0.2">
      <c r="A10382" s="1351" t="s">
        <v>15672</v>
      </c>
      <c r="B10382" s="1244" t="s">
        <v>1683</v>
      </c>
      <c r="C10382" s="1244" t="s">
        <v>1411</v>
      </c>
      <c r="D10382" s="1352">
        <v>695</v>
      </c>
    </row>
    <row r="10383" spans="1:4" s="977" customFormat="1" ht="18" customHeight="1" x14ac:dyDescent="0.2">
      <c r="A10383" s="1351" t="s">
        <v>15673</v>
      </c>
      <c r="B10383" s="1244" t="s">
        <v>13857</v>
      </c>
      <c r="C10383" s="1244" t="s">
        <v>13858</v>
      </c>
      <c r="D10383" s="1352">
        <v>1</v>
      </c>
    </row>
    <row r="10384" spans="1:4" s="977" customFormat="1" ht="18" customHeight="1" x14ac:dyDescent="0.2">
      <c r="A10384" s="1351" t="s">
        <v>15674</v>
      </c>
      <c r="B10384" s="1244" t="s">
        <v>13857</v>
      </c>
      <c r="C10384" s="1244" t="s">
        <v>13858</v>
      </c>
      <c r="D10384" s="1352">
        <v>1</v>
      </c>
    </row>
    <row r="10385" spans="1:4" s="977" customFormat="1" ht="18" customHeight="1" x14ac:dyDescent="0.2">
      <c r="A10385" s="1351" t="s">
        <v>15675</v>
      </c>
      <c r="B10385" s="1244" t="s">
        <v>1410</v>
      </c>
      <c r="C10385" s="1244" t="s">
        <v>1411</v>
      </c>
      <c r="D10385" s="1352">
        <v>710</v>
      </c>
    </row>
    <row r="10386" spans="1:4" s="977" customFormat="1" ht="18" customHeight="1" x14ac:dyDescent="0.2">
      <c r="A10386" s="1351" t="s">
        <v>15676</v>
      </c>
      <c r="B10386" s="1244" t="s">
        <v>2611</v>
      </c>
      <c r="C10386" s="1244" t="s">
        <v>2612</v>
      </c>
      <c r="D10386" s="1352">
        <v>16726.75</v>
      </c>
    </row>
    <row r="10387" spans="1:4" s="977" customFormat="1" ht="18" customHeight="1" x14ac:dyDescent="0.2">
      <c r="A10387" s="1351" t="s">
        <v>15677</v>
      </c>
      <c r="B10387" s="1244" t="s">
        <v>15678</v>
      </c>
      <c r="C10387" s="1244" t="s">
        <v>15679</v>
      </c>
      <c r="D10387" s="1352">
        <v>11960</v>
      </c>
    </row>
    <row r="10388" spans="1:4" s="977" customFormat="1" ht="18" customHeight="1" x14ac:dyDescent="0.2">
      <c r="A10388" s="1351" t="s">
        <v>15680</v>
      </c>
      <c r="B10388" s="1244" t="s">
        <v>1720</v>
      </c>
      <c r="C10388" s="1244" t="s">
        <v>1721</v>
      </c>
      <c r="D10388" s="1352">
        <v>1404.15</v>
      </c>
    </row>
    <row r="10389" spans="1:4" s="977" customFormat="1" ht="18" customHeight="1" x14ac:dyDescent="0.2">
      <c r="A10389" s="1351" t="s">
        <v>15681</v>
      </c>
      <c r="B10389" s="1244" t="s">
        <v>1285</v>
      </c>
      <c r="C10389" s="1244" t="s">
        <v>1286</v>
      </c>
      <c r="D10389" s="1352">
        <v>632.5</v>
      </c>
    </row>
    <row r="10390" spans="1:4" s="977" customFormat="1" ht="18" customHeight="1" x14ac:dyDescent="0.2">
      <c r="A10390" s="1351" t="s">
        <v>15682</v>
      </c>
      <c r="B10390" s="1244" t="s">
        <v>15683</v>
      </c>
      <c r="C10390" s="1244" t="s">
        <v>15683</v>
      </c>
      <c r="D10390" s="1352">
        <v>2662.17</v>
      </c>
    </row>
    <row r="10391" spans="1:4" s="977" customFormat="1" ht="18" customHeight="1" x14ac:dyDescent="0.2">
      <c r="A10391" s="1351" t="s">
        <v>15684</v>
      </c>
      <c r="B10391" s="1244" t="s">
        <v>15683</v>
      </c>
      <c r="C10391" s="1244" t="s">
        <v>15683</v>
      </c>
      <c r="D10391" s="1352">
        <v>2662.12</v>
      </c>
    </row>
    <row r="10392" spans="1:4" s="977" customFormat="1" ht="18" customHeight="1" x14ac:dyDescent="0.2">
      <c r="A10392" s="1351" t="s">
        <v>15685</v>
      </c>
      <c r="B10392" s="1244" t="s">
        <v>15683</v>
      </c>
      <c r="C10392" s="1244" t="s">
        <v>15683</v>
      </c>
      <c r="D10392" s="1352">
        <v>2662.17</v>
      </c>
    </row>
    <row r="10393" spans="1:4" s="977" customFormat="1" ht="18" customHeight="1" x14ac:dyDescent="0.2">
      <c r="A10393" s="1351" t="s">
        <v>15686</v>
      </c>
      <c r="B10393" s="1244" t="s">
        <v>15683</v>
      </c>
      <c r="C10393" s="1244" t="s">
        <v>15683</v>
      </c>
      <c r="D10393" s="1352">
        <v>2662.17</v>
      </c>
    </row>
    <row r="10394" spans="1:4" s="977" customFormat="1" ht="18" customHeight="1" x14ac:dyDescent="0.2">
      <c r="A10394" s="1351" t="s">
        <v>15687</v>
      </c>
      <c r="B10394" s="1244" t="s">
        <v>15683</v>
      </c>
      <c r="C10394" s="1244" t="s">
        <v>15683</v>
      </c>
      <c r="D10394" s="1352">
        <v>2662.17</v>
      </c>
    </row>
    <row r="10395" spans="1:4" s="977" customFormat="1" ht="18" customHeight="1" x14ac:dyDescent="0.2">
      <c r="A10395" s="1351" t="s">
        <v>15688</v>
      </c>
      <c r="B10395" s="1244" t="s">
        <v>15683</v>
      </c>
      <c r="C10395" s="1244" t="s">
        <v>15683</v>
      </c>
      <c r="D10395" s="1352">
        <v>2662.17</v>
      </c>
    </row>
    <row r="10396" spans="1:4" s="977" customFormat="1" ht="18" customHeight="1" x14ac:dyDescent="0.2">
      <c r="A10396" s="1351" t="s">
        <v>15689</v>
      </c>
      <c r="B10396" s="1244" t="s">
        <v>15683</v>
      </c>
      <c r="C10396" s="1244" t="s">
        <v>15683</v>
      </c>
      <c r="D10396" s="1352">
        <v>2662.17</v>
      </c>
    </row>
    <row r="10397" spans="1:4" s="977" customFormat="1" ht="18" customHeight="1" x14ac:dyDescent="0.2">
      <c r="A10397" s="1351" t="s">
        <v>15690</v>
      </c>
      <c r="B10397" s="1244" t="s">
        <v>15683</v>
      </c>
      <c r="C10397" s="1244" t="s">
        <v>15683</v>
      </c>
      <c r="D10397" s="1352">
        <v>2662.17</v>
      </c>
    </row>
    <row r="10398" spans="1:4" s="977" customFormat="1" ht="18" customHeight="1" x14ac:dyDescent="0.2">
      <c r="A10398" s="1351" t="s">
        <v>15691</v>
      </c>
      <c r="B10398" s="1244" t="s">
        <v>15683</v>
      </c>
      <c r="C10398" s="1244" t="s">
        <v>15683</v>
      </c>
      <c r="D10398" s="1352">
        <v>2662.17</v>
      </c>
    </row>
    <row r="10399" spans="1:4" s="977" customFormat="1" ht="18" customHeight="1" x14ac:dyDescent="0.2">
      <c r="A10399" s="1351" t="s">
        <v>15692</v>
      </c>
      <c r="B10399" s="1244" t="s">
        <v>15683</v>
      </c>
      <c r="C10399" s="1244" t="s">
        <v>15683</v>
      </c>
      <c r="D10399" s="1352">
        <v>2662.17</v>
      </c>
    </row>
    <row r="10400" spans="1:4" s="977" customFormat="1" ht="18" customHeight="1" x14ac:dyDescent="0.2">
      <c r="A10400" s="1351" t="s">
        <v>15693</v>
      </c>
      <c r="B10400" s="1244" t="s">
        <v>1967</v>
      </c>
      <c r="C10400" s="1244" t="s">
        <v>1968</v>
      </c>
      <c r="D10400" s="1352">
        <v>3565</v>
      </c>
    </row>
    <row r="10401" spans="1:4" s="977" customFormat="1" ht="18" customHeight="1" x14ac:dyDescent="0.2">
      <c r="A10401" s="1351" t="s">
        <v>15694</v>
      </c>
      <c r="B10401" s="1244" t="s">
        <v>15695</v>
      </c>
      <c r="C10401" s="1244" t="s">
        <v>15696</v>
      </c>
      <c r="D10401" s="1352">
        <v>1</v>
      </c>
    </row>
    <row r="10402" spans="1:4" s="977" customFormat="1" ht="18" customHeight="1" x14ac:dyDescent="0.2">
      <c r="A10402" s="1351" t="s">
        <v>15697</v>
      </c>
      <c r="B10402" s="1244" t="s">
        <v>15695</v>
      </c>
      <c r="C10402" s="1244" t="s">
        <v>15696</v>
      </c>
      <c r="D10402" s="1352">
        <v>1</v>
      </c>
    </row>
    <row r="10403" spans="1:4" s="977" customFormat="1" ht="18" customHeight="1" x14ac:dyDescent="0.2">
      <c r="A10403" s="1351" t="s">
        <v>15698</v>
      </c>
      <c r="B10403" s="1244" t="s">
        <v>15699</v>
      </c>
      <c r="C10403" s="1244" t="s">
        <v>15700</v>
      </c>
      <c r="D10403" s="1352">
        <v>40138.370000000003</v>
      </c>
    </row>
    <row r="10404" spans="1:4" s="977" customFormat="1" ht="18" customHeight="1" x14ac:dyDescent="0.2">
      <c r="A10404" s="1351" t="s">
        <v>15701</v>
      </c>
      <c r="B10404" s="1244" t="s">
        <v>15702</v>
      </c>
      <c r="C10404" s="1244" t="s">
        <v>15703</v>
      </c>
      <c r="D10404" s="1352">
        <v>31813.599999999999</v>
      </c>
    </row>
    <row r="10405" spans="1:4" s="977" customFormat="1" ht="18" customHeight="1" x14ac:dyDescent="0.2">
      <c r="A10405" s="1351" t="s">
        <v>15704</v>
      </c>
      <c r="B10405" s="1244" t="s">
        <v>15695</v>
      </c>
      <c r="C10405" s="1244" t="s">
        <v>15696</v>
      </c>
      <c r="D10405" s="1352">
        <v>1</v>
      </c>
    </row>
    <row r="10406" spans="1:4" s="977" customFormat="1" ht="18" customHeight="1" x14ac:dyDescent="0.2">
      <c r="A10406" s="1351" t="s">
        <v>15705</v>
      </c>
      <c r="B10406" s="1244" t="s">
        <v>15695</v>
      </c>
      <c r="C10406" s="1244" t="s">
        <v>15696</v>
      </c>
      <c r="D10406" s="1352">
        <v>1</v>
      </c>
    </row>
    <row r="10407" spans="1:4" s="977" customFormat="1" ht="18" customHeight="1" x14ac:dyDescent="0.2">
      <c r="A10407" s="1351" t="s">
        <v>15706</v>
      </c>
      <c r="B10407" s="1244" t="s">
        <v>15695</v>
      </c>
      <c r="C10407" s="1244" t="s">
        <v>15696</v>
      </c>
      <c r="D10407" s="1352">
        <v>1</v>
      </c>
    </row>
    <row r="10408" spans="1:4" s="977" customFormat="1" ht="18" customHeight="1" x14ac:dyDescent="0.2">
      <c r="A10408" s="1351" t="s">
        <v>15707</v>
      </c>
      <c r="B10408" s="1244" t="s">
        <v>15695</v>
      </c>
      <c r="C10408" s="1244" t="s">
        <v>15696</v>
      </c>
      <c r="D10408" s="1352">
        <v>1</v>
      </c>
    </row>
    <row r="10409" spans="1:4" s="977" customFormat="1" ht="18" customHeight="1" x14ac:dyDescent="0.2">
      <c r="A10409" s="1351" t="s">
        <v>15708</v>
      </c>
      <c r="B10409" s="1244" t="s">
        <v>15695</v>
      </c>
      <c r="C10409" s="1244" t="s">
        <v>15696</v>
      </c>
      <c r="D10409" s="1352">
        <v>1</v>
      </c>
    </row>
    <row r="10410" spans="1:4" s="977" customFormat="1" ht="18" customHeight="1" x14ac:dyDescent="0.2">
      <c r="A10410" s="1351" t="s">
        <v>15709</v>
      </c>
      <c r="B10410" s="1244" t="s">
        <v>11928</v>
      </c>
      <c r="C10410" s="1244" t="s">
        <v>11929</v>
      </c>
      <c r="D10410" s="1352">
        <v>1</v>
      </c>
    </row>
    <row r="10411" spans="1:4" s="977" customFormat="1" ht="18" customHeight="1" x14ac:dyDescent="0.2">
      <c r="A10411" s="1351" t="s">
        <v>15710</v>
      </c>
      <c r="B10411" s="1244" t="s">
        <v>15695</v>
      </c>
      <c r="C10411" s="1244" t="s">
        <v>15696</v>
      </c>
      <c r="D10411" s="1352">
        <v>1</v>
      </c>
    </row>
    <row r="10412" spans="1:4" s="977" customFormat="1" ht="18" customHeight="1" x14ac:dyDescent="0.2">
      <c r="A10412" s="1351" t="s">
        <v>15711</v>
      </c>
      <c r="B10412" s="1244" t="s">
        <v>15695</v>
      </c>
      <c r="C10412" s="1244" t="s">
        <v>15696</v>
      </c>
      <c r="D10412" s="1352">
        <v>1</v>
      </c>
    </row>
    <row r="10413" spans="1:4" s="977" customFormat="1" ht="18" customHeight="1" x14ac:dyDescent="0.2">
      <c r="A10413" s="1351" t="s">
        <v>15712</v>
      </c>
      <c r="B10413" s="1244" t="s">
        <v>15695</v>
      </c>
      <c r="C10413" s="1244" t="s">
        <v>15696</v>
      </c>
      <c r="D10413" s="1352">
        <v>1</v>
      </c>
    </row>
    <row r="10414" spans="1:4" s="977" customFormat="1" ht="18" customHeight="1" x14ac:dyDescent="0.2">
      <c r="A10414" s="1351" t="s">
        <v>15713</v>
      </c>
      <c r="B10414" s="1244" t="s">
        <v>1967</v>
      </c>
      <c r="C10414" s="1244" t="s">
        <v>1968</v>
      </c>
      <c r="D10414" s="1352">
        <v>3565</v>
      </c>
    </row>
    <row r="10415" spans="1:4" s="977" customFormat="1" ht="18" customHeight="1" x14ac:dyDescent="0.2">
      <c r="A10415" s="1351" t="s">
        <v>15714</v>
      </c>
      <c r="B10415" s="1244" t="s">
        <v>2574</v>
      </c>
      <c r="C10415" s="1244" t="s">
        <v>2575</v>
      </c>
      <c r="D10415" s="1352">
        <v>6486</v>
      </c>
    </row>
    <row r="10416" spans="1:4" s="977" customFormat="1" ht="18" customHeight="1" x14ac:dyDescent="0.2">
      <c r="A10416" s="1351" t="s">
        <v>15715</v>
      </c>
      <c r="B10416" s="1244" t="s">
        <v>2574</v>
      </c>
      <c r="C10416" s="1244" t="s">
        <v>2575</v>
      </c>
      <c r="D10416" s="1352">
        <v>6486</v>
      </c>
    </row>
    <row r="10417" spans="1:4" s="977" customFormat="1" ht="18" customHeight="1" x14ac:dyDescent="0.2">
      <c r="A10417" s="1351" t="s">
        <v>15716</v>
      </c>
      <c r="B10417" s="1244" t="s">
        <v>2574</v>
      </c>
      <c r="C10417" s="1244" t="s">
        <v>2575</v>
      </c>
      <c r="D10417" s="1352">
        <v>6486</v>
      </c>
    </row>
    <row r="10418" spans="1:4" s="977" customFormat="1" ht="18" customHeight="1" x14ac:dyDescent="0.2">
      <c r="A10418" s="1351" t="s">
        <v>15717</v>
      </c>
      <c r="B10418" s="1244" t="s">
        <v>15718</v>
      </c>
      <c r="C10418" s="1244" t="s">
        <v>15719</v>
      </c>
      <c r="D10418" s="1352">
        <v>16100</v>
      </c>
    </row>
    <row r="10419" spans="1:4" s="977" customFormat="1" ht="18" customHeight="1" x14ac:dyDescent="0.2">
      <c r="A10419" s="1351" t="s">
        <v>15720</v>
      </c>
      <c r="B10419" s="1244" t="s">
        <v>15721</v>
      </c>
      <c r="C10419" s="1244" t="s">
        <v>15721</v>
      </c>
      <c r="D10419" s="1352">
        <v>3850</v>
      </c>
    </row>
    <row r="10420" spans="1:4" s="977" customFormat="1" ht="18" customHeight="1" x14ac:dyDescent="0.2">
      <c r="A10420" s="1351" t="s">
        <v>15722</v>
      </c>
      <c r="B10420" s="1244" t="s">
        <v>15723</v>
      </c>
      <c r="C10420" s="1244" t="s">
        <v>15723</v>
      </c>
      <c r="D10420" s="1352">
        <v>4131.38</v>
      </c>
    </row>
    <row r="10421" spans="1:4" s="977" customFormat="1" ht="18" customHeight="1" x14ac:dyDescent="0.2">
      <c r="A10421" s="1351" t="s">
        <v>15724</v>
      </c>
      <c r="B10421" s="1244" t="s">
        <v>15725</v>
      </c>
      <c r="C10421" s="1244" t="s">
        <v>15725</v>
      </c>
      <c r="D10421" s="1352">
        <v>1589.34</v>
      </c>
    </row>
    <row r="10422" spans="1:4" s="977" customFormat="1" ht="18" customHeight="1" x14ac:dyDescent="0.2">
      <c r="A10422" s="1351" t="s">
        <v>15726</v>
      </c>
      <c r="B10422" s="1244" t="s">
        <v>15725</v>
      </c>
      <c r="C10422" s="1244" t="s">
        <v>15725</v>
      </c>
      <c r="D10422" s="1352">
        <v>1589.34</v>
      </c>
    </row>
    <row r="10423" spans="1:4" s="977" customFormat="1" ht="18" customHeight="1" x14ac:dyDescent="0.2">
      <c r="A10423" s="1351" t="s">
        <v>15727</v>
      </c>
      <c r="B10423" s="1244" t="s">
        <v>15728</v>
      </c>
      <c r="C10423" s="1244" t="s">
        <v>15728</v>
      </c>
      <c r="D10423" s="1352">
        <v>2175.0300000000002</v>
      </c>
    </row>
    <row r="10424" spans="1:4" s="977" customFormat="1" ht="18" customHeight="1" x14ac:dyDescent="0.2">
      <c r="A10424" s="1351" t="s">
        <v>15729</v>
      </c>
      <c r="B10424" s="1244" t="s">
        <v>15730</v>
      </c>
      <c r="C10424" s="1244" t="s">
        <v>15730</v>
      </c>
      <c r="D10424" s="1352">
        <v>3128.11</v>
      </c>
    </row>
    <row r="10425" spans="1:4" s="977" customFormat="1" ht="18" customHeight="1" x14ac:dyDescent="0.2">
      <c r="A10425" s="1351" t="s">
        <v>15731</v>
      </c>
      <c r="B10425" s="1244" t="s">
        <v>15732</v>
      </c>
      <c r="C10425" s="1244" t="s">
        <v>15732</v>
      </c>
      <c r="D10425" s="1352">
        <v>709.49</v>
      </c>
    </row>
    <row r="10426" spans="1:4" s="977" customFormat="1" ht="18" customHeight="1" x14ac:dyDescent="0.2">
      <c r="A10426" s="1351" t="s">
        <v>15733</v>
      </c>
      <c r="B10426" s="1244" t="s">
        <v>15030</v>
      </c>
      <c r="C10426" s="1244" t="s">
        <v>15030</v>
      </c>
      <c r="D10426" s="1352">
        <v>1485.8</v>
      </c>
    </row>
    <row r="10427" spans="1:4" s="977" customFormat="1" ht="18" customHeight="1" x14ac:dyDescent="0.2">
      <c r="A10427" s="1351" t="s">
        <v>15734</v>
      </c>
      <c r="B10427" s="1244" t="s">
        <v>15735</v>
      </c>
      <c r="C10427" s="1244" t="s">
        <v>15736</v>
      </c>
      <c r="D10427" s="1352">
        <v>6868.95</v>
      </c>
    </row>
    <row r="10428" spans="1:4" s="977" customFormat="1" ht="18" customHeight="1" x14ac:dyDescent="0.2">
      <c r="A10428" s="1351" t="s">
        <v>15737</v>
      </c>
      <c r="B10428" s="1244" t="s">
        <v>15738</v>
      </c>
      <c r="C10428" s="1244" t="s">
        <v>15739</v>
      </c>
      <c r="D10428" s="1352">
        <v>64975</v>
      </c>
    </row>
    <row r="10429" spans="1:4" s="977" customFormat="1" ht="18" customHeight="1" x14ac:dyDescent="0.2">
      <c r="A10429" s="1351" t="s">
        <v>15740</v>
      </c>
      <c r="B10429" s="1244" t="s">
        <v>15741</v>
      </c>
      <c r="C10429" s="1244" t="s">
        <v>15742</v>
      </c>
      <c r="D10429" s="1352">
        <v>967.55</v>
      </c>
    </row>
    <row r="10430" spans="1:4" s="977" customFormat="1" ht="18" customHeight="1" x14ac:dyDescent="0.2">
      <c r="A10430" s="1351" t="s">
        <v>15743</v>
      </c>
      <c r="B10430" s="1244" t="s">
        <v>15741</v>
      </c>
      <c r="C10430" s="1244" t="s">
        <v>15742</v>
      </c>
      <c r="D10430" s="1352">
        <v>967.56</v>
      </c>
    </row>
    <row r="10431" spans="1:4" s="977" customFormat="1" ht="18" customHeight="1" x14ac:dyDescent="0.2">
      <c r="A10431" s="1351" t="s">
        <v>15744</v>
      </c>
      <c r="B10431" s="1244" t="s">
        <v>1288</v>
      </c>
      <c r="C10431" s="1244" t="s">
        <v>1289</v>
      </c>
      <c r="D10431" s="1352">
        <v>2666.93</v>
      </c>
    </row>
    <row r="10432" spans="1:4" s="977" customFormat="1" ht="18" customHeight="1" x14ac:dyDescent="0.2">
      <c r="A10432" s="1351" t="s">
        <v>15745</v>
      </c>
      <c r="B10432" s="1244" t="s">
        <v>15746</v>
      </c>
      <c r="C10432" s="1244" t="s">
        <v>15747</v>
      </c>
      <c r="D10432" s="1352">
        <v>1</v>
      </c>
    </row>
    <row r="10433" spans="1:4" s="977" customFormat="1" ht="18" customHeight="1" x14ac:dyDescent="0.2">
      <c r="A10433" s="1351" t="s">
        <v>15748</v>
      </c>
      <c r="B10433" s="1244" t="s">
        <v>15746</v>
      </c>
      <c r="C10433" s="1244" t="s">
        <v>15747</v>
      </c>
      <c r="D10433" s="1352">
        <v>1</v>
      </c>
    </row>
    <row r="10434" spans="1:4" s="977" customFormat="1" ht="18" customHeight="1" x14ac:dyDescent="0.2">
      <c r="A10434" s="1351" t="s">
        <v>15749</v>
      </c>
      <c r="B10434" s="1244" t="s">
        <v>15746</v>
      </c>
      <c r="C10434" s="1244" t="s">
        <v>15747</v>
      </c>
      <c r="D10434" s="1352">
        <v>1</v>
      </c>
    </row>
    <row r="10435" spans="1:4" s="977" customFormat="1" ht="18" customHeight="1" x14ac:dyDescent="0.2">
      <c r="A10435" s="1351" t="s">
        <v>15750</v>
      </c>
      <c r="B10435" s="1244" t="s">
        <v>15473</v>
      </c>
      <c r="C10435" s="1244" t="s">
        <v>15474</v>
      </c>
      <c r="D10435" s="1352">
        <v>1</v>
      </c>
    </row>
    <row r="10436" spans="1:4" s="977" customFormat="1" ht="18" customHeight="1" x14ac:dyDescent="0.2">
      <c r="A10436" s="1351" t="s">
        <v>15751</v>
      </c>
      <c r="B10436" s="1244" t="s">
        <v>15752</v>
      </c>
      <c r="C10436" s="1244" t="s">
        <v>15753</v>
      </c>
      <c r="D10436" s="1352">
        <v>5778</v>
      </c>
    </row>
    <row r="10437" spans="1:4" s="977" customFormat="1" ht="18" customHeight="1" x14ac:dyDescent="0.2">
      <c r="A10437" s="1351" t="s">
        <v>15754</v>
      </c>
      <c r="B10437" s="1244" t="s">
        <v>11631</v>
      </c>
      <c r="C10437" s="1244" t="s">
        <v>11632</v>
      </c>
      <c r="D10437" s="1352">
        <v>789.46</v>
      </c>
    </row>
    <row r="10438" spans="1:4" s="977" customFormat="1" ht="18" customHeight="1" x14ac:dyDescent="0.2">
      <c r="A10438" s="1351" t="s">
        <v>15755</v>
      </c>
      <c r="B10438" s="1244" t="s">
        <v>4884</v>
      </c>
      <c r="C10438" s="1244" t="s">
        <v>4885</v>
      </c>
      <c r="D10438" s="1352">
        <v>1194.3900000000001</v>
      </c>
    </row>
    <row r="10439" spans="1:4" s="977" customFormat="1" ht="18" customHeight="1" x14ac:dyDescent="0.2">
      <c r="A10439" s="1351" t="s">
        <v>15756</v>
      </c>
      <c r="B10439" s="1244" t="s">
        <v>2681</v>
      </c>
      <c r="C10439" s="1244" t="s">
        <v>2682</v>
      </c>
      <c r="D10439" s="1352">
        <v>10637.5</v>
      </c>
    </row>
    <row r="10440" spans="1:4" s="977" customFormat="1" ht="18" customHeight="1" x14ac:dyDescent="0.2">
      <c r="A10440" s="1351" t="s">
        <v>15757</v>
      </c>
      <c r="B10440" s="1244" t="s">
        <v>15758</v>
      </c>
      <c r="C10440" s="1244" t="s">
        <v>15758</v>
      </c>
      <c r="D10440" s="1352">
        <v>64059.48</v>
      </c>
    </row>
    <row r="10441" spans="1:4" s="977" customFormat="1" ht="18" customHeight="1" x14ac:dyDescent="0.2">
      <c r="A10441" s="1351" t="s">
        <v>15759</v>
      </c>
      <c r="B10441" s="1244" t="s">
        <v>15758</v>
      </c>
      <c r="C10441" s="1244" t="s">
        <v>15758</v>
      </c>
      <c r="D10441" s="1352">
        <v>64059.48</v>
      </c>
    </row>
    <row r="10442" spans="1:4" s="977" customFormat="1" ht="18" customHeight="1" x14ac:dyDescent="0.2">
      <c r="A10442" s="1351" t="s">
        <v>15760</v>
      </c>
      <c r="B10442" s="1244" t="s">
        <v>2759</v>
      </c>
      <c r="C10442" s="1244" t="s">
        <v>2682</v>
      </c>
      <c r="D10442" s="1352">
        <v>1679</v>
      </c>
    </row>
    <row r="10443" spans="1:4" s="977" customFormat="1" ht="18" customHeight="1" x14ac:dyDescent="0.2">
      <c r="A10443" s="1351" t="s">
        <v>15761</v>
      </c>
      <c r="B10443" s="1244" t="s">
        <v>13711</v>
      </c>
      <c r="C10443" s="1244" t="s">
        <v>13712</v>
      </c>
      <c r="D10443" s="1352">
        <v>1</v>
      </c>
    </row>
    <row r="10444" spans="1:4" s="977" customFormat="1" ht="18" customHeight="1" x14ac:dyDescent="0.2">
      <c r="A10444" s="1351" t="s">
        <v>15762</v>
      </c>
      <c r="B10444" s="1244" t="s">
        <v>1659</v>
      </c>
      <c r="C10444" s="1244" t="s">
        <v>15763</v>
      </c>
      <c r="D10444" s="1352">
        <v>1</v>
      </c>
    </row>
    <row r="10445" spans="1:4" s="977" customFormat="1" ht="18" customHeight="1" x14ac:dyDescent="0.2">
      <c r="A10445" s="1351" t="s">
        <v>15764</v>
      </c>
      <c r="B10445" s="1244" t="s">
        <v>13711</v>
      </c>
      <c r="C10445" s="1244" t="s">
        <v>13712</v>
      </c>
      <c r="D10445" s="1352">
        <v>1</v>
      </c>
    </row>
    <row r="10446" spans="1:4" s="977" customFormat="1" ht="18" customHeight="1" x14ac:dyDescent="0.2">
      <c r="A10446" s="1351" t="s">
        <v>15765</v>
      </c>
      <c r="B10446" s="1244" t="s">
        <v>13711</v>
      </c>
      <c r="C10446" s="1244" t="s">
        <v>13712</v>
      </c>
      <c r="D10446" s="1352">
        <v>1</v>
      </c>
    </row>
    <row r="10447" spans="1:4" s="977" customFormat="1" ht="18" customHeight="1" x14ac:dyDescent="0.2">
      <c r="A10447" s="1351" t="s">
        <v>15766</v>
      </c>
      <c r="B10447" s="1244" t="s">
        <v>13711</v>
      </c>
      <c r="C10447" s="1244" t="s">
        <v>13712</v>
      </c>
      <c r="D10447" s="1352">
        <v>1</v>
      </c>
    </row>
    <row r="10448" spans="1:4" s="977" customFormat="1" ht="18" customHeight="1" x14ac:dyDescent="0.2">
      <c r="A10448" s="1351" t="s">
        <v>15767</v>
      </c>
      <c r="B10448" s="1244" t="s">
        <v>13711</v>
      </c>
      <c r="C10448" s="1244" t="s">
        <v>13712</v>
      </c>
      <c r="D10448" s="1352">
        <v>1</v>
      </c>
    </row>
    <row r="10449" spans="1:4" s="977" customFormat="1" ht="18" customHeight="1" x14ac:dyDescent="0.2">
      <c r="A10449" s="1351" t="s">
        <v>15768</v>
      </c>
      <c r="B10449" s="1244" t="s">
        <v>13711</v>
      </c>
      <c r="C10449" s="1244" t="s">
        <v>13712</v>
      </c>
      <c r="D10449" s="1352">
        <v>1</v>
      </c>
    </row>
    <row r="10450" spans="1:4" s="977" customFormat="1" ht="18" customHeight="1" x14ac:dyDescent="0.2">
      <c r="A10450" s="1351" t="s">
        <v>15769</v>
      </c>
      <c r="B10450" s="1244" t="s">
        <v>13711</v>
      </c>
      <c r="C10450" s="1244" t="s">
        <v>13712</v>
      </c>
      <c r="D10450" s="1352">
        <v>1</v>
      </c>
    </row>
    <row r="10451" spans="1:4" s="977" customFormat="1" ht="18" customHeight="1" x14ac:dyDescent="0.2">
      <c r="A10451" s="1351" t="s">
        <v>15770</v>
      </c>
      <c r="B10451" s="1244" t="s">
        <v>13711</v>
      </c>
      <c r="C10451" s="1244" t="s">
        <v>13712</v>
      </c>
      <c r="D10451" s="1352">
        <v>1</v>
      </c>
    </row>
    <row r="10452" spans="1:4" s="977" customFormat="1" ht="18" customHeight="1" x14ac:dyDescent="0.2">
      <c r="A10452" s="1351" t="s">
        <v>15771</v>
      </c>
      <c r="B10452" s="1244" t="s">
        <v>13711</v>
      </c>
      <c r="C10452" s="1244" t="s">
        <v>13712</v>
      </c>
      <c r="D10452" s="1352">
        <v>1</v>
      </c>
    </row>
    <row r="10453" spans="1:4" s="977" customFormat="1" ht="18" customHeight="1" x14ac:dyDescent="0.2">
      <c r="A10453" s="1351" t="s">
        <v>15772</v>
      </c>
      <c r="B10453" s="1244" t="s">
        <v>4954</v>
      </c>
      <c r="C10453" s="1244" t="s">
        <v>4955</v>
      </c>
      <c r="D10453" s="1352">
        <v>356.5</v>
      </c>
    </row>
    <row r="10454" spans="1:4" s="977" customFormat="1" ht="18" customHeight="1" x14ac:dyDescent="0.2">
      <c r="A10454" s="1351" t="s">
        <v>15773</v>
      </c>
      <c r="B10454" s="1244" t="s">
        <v>2759</v>
      </c>
      <c r="C10454" s="1244" t="s">
        <v>2682</v>
      </c>
      <c r="D10454" s="1352">
        <v>1679</v>
      </c>
    </row>
    <row r="10455" spans="1:4" s="977" customFormat="1" ht="18" customHeight="1" x14ac:dyDescent="0.2">
      <c r="A10455" s="1351" t="s">
        <v>15774</v>
      </c>
      <c r="B10455" s="1244" t="s">
        <v>13711</v>
      </c>
      <c r="C10455" s="1244" t="s">
        <v>13712</v>
      </c>
      <c r="D10455" s="1352">
        <v>1</v>
      </c>
    </row>
    <row r="10456" spans="1:4" s="977" customFormat="1" ht="18" customHeight="1" x14ac:dyDescent="0.2">
      <c r="A10456" s="1351" t="s">
        <v>15775</v>
      </c>
      <c r="B10456" s="1244" t="s">
        <v>13711</v>
      </c>
      <c r="C10456" s="1244" t="s">
        <v>13712</v>
      </c>
      <c r="D10456" s="1352">
        <v>1</v>
      </c>
    </row>
    <row r="10457" spans="1:4" s="977" customFormat="1" ht="18" customHeight="1" x14ac:dyDescent="0.2">
      <c r="A10457" s="1351" t="s">
        <v>15776</v>
      </c>
      <c r="B10457" s="1244" t="s">
        <v>13711</v>
      </c>
      <c r="C10457" s="1244" t="s">
        <v>13712</v>
      </c>
      <c r="D10457" s="1352">
        <v>1</v>
      </c>
    </row>
    <row r="10458" spans="1:4" s="977" customFormat="1" ht="18" customHeight="1" x14ac:dyDescent="0.2">
      <c r="A10458" s="1351" t="s">
        <v>15777</v>
      </c>
      <c r="B10458" s="1244" t="s">
        <v>13711</v>
      </c>
      <c r="C10458" s="1244" t="s">
        <v>13712</v>
      </c>
      <c r="D10458" s="1352">
        <v>1</v>
      </c>
    </row>
    <row r="10459" spans="1:4" s="977" customFormat="1" ht="18" customHeight="1" x14ac:dyDescent="0.2">
      <c r="A10459" s="1351" t="s">
        <v>15778</v>
      </c>
      <c r="B10459" s="1244" t="s">
        <v>13711</v>
      </c>
      <c r="C10459" s="1244" t="s">
        <v>13712</v>
      </c>
      <c r="D10459" s="1352">
        <v>1</v>
      </c>
    </row>
    <row r="10460" spans="1:4" s="977" customFormat="1" ht="18" customHeight="1" x14ac:dyDescent="0.2">
      <c r="A10460" s="1351" t="s">
        <v>15779</v>
      </c>
      <c r="B10460" s="1244" t="s">
        <v>13711</v>
      </c>
      <c r="C10460" s="1244" t="s">
        <v>13712</v>
      </c>
      <c r="D10460" s="1352">
        <v>1</v>
      </c>
    </row>
    <row r="10461" spans="1:4" s="977" customFormat="1" ht="18" customHeight="1" x14ac:dyDescent="0.2">
      <c r="A10461" s="1351" t="s">
        <v>15780</v>
      </c>
      <c r="B10461" s="1244" t="s">
        <v>13711</v>
      </c>
      <c r="C10461" s="1244" t="s">
        <v>13712</v>
      </c>
      <c r="D10461" s="1352">
        <v>1</v>
      </c>
    </row>
    <row r="10462" spans="1:4" s="977" customFormat="1" ht="18" customHeight="1" x14ac:dyDescent="0.2">
      <c r="A10462" s="1351" t="s">
        <v>15781</v>
      </c>
      <c r="B10462" s="1244" t="s">
        <v>13711</v>
      </c>
      <c r="C10462" s="1244" t="s">
        <v>13712</v>
      </c>
      <c r="D10462" s="1352">
        <v>1</v>
      </c>
    </row>
    <row r="10463" spans="1:4" s="977" customFormat="1" ht="18" customHeight="1" x14ac:dyDescent="0.2">
      <c r="A10463" s="1351" t="s">
        <v>15782</v>
      </c>
      <c r="B10463" s="1244" t="s">
        <v>13711</v>
      </c>
      <c r="C10463" s="1244" t="s">
        <v>13712</v>
      </c>
      <c r="D10463" s="1352">
        <v>1</v>
      </c>
    </row>
    <row r="10464" spans="1:4" s="977" customFormat="1" ht="18" customHeight="1" x14ac:dyDescent="0.2">
      <c r="A10464" s="1351" t="s">
        <v>15783</v>
      </c>
      <c r="B10464" s="1244" t="s">
        <v>13711</v>
      </c>
      <c r="C10464" s="1244" t="s">
        <v>13712</v>
      </c>
      <c r="D10464" s="1352">
        <v>1</v>
      </c>
    </row>
    <row r="10465" spans="1:4" s="977" customFormat="1" ht="18" customHeight="1" x14ac:dyDescent="0.2">
      <c r="A10465" s="1351" t="s">
        <v>15784</v>
      </c>
      <c r="B10465" s="1244" t="s">
        <v>2759</v>
      </c>
      <c r="C10465" s="1244" t="s">
        <v>2682</v>
      </c>
      <c r="D10465" s="1352">
        <v>1679</v>
      </c>
    </row>
    <row r="10466" spans="1:4" s="977" customFormat="1" ht="18" customHeight="1" x14ac:dyDescent="0.2">
      <c r="A10466" s="1351" t="s">
        <v>15785</v>
      </c>
      <c r="B10466" s="1244" t="s">
        <v>13711</v>
      </c>
      <c r="C10466" s="1244" t="s">
        <v>13712</v>
      </c>
      <c r="D10466" s="1352">
        <v>1</v>
      </c>
    </row>
    <row r="10467" spans="1:4" s="977" customFormat="1" ht="18" customHeight="1" x14ac:dyDescent="0.2">
      <c r="A10467" s="1351" t="s">
        <v>15786</v>
      </c>
      <c r="B10467" s="1244" t="s">
        <v>13711</v>
      </c>
      <c r="C10467" s="1244" t="s">
        <v>13712</v>
      </c>
      <c r="D10467" s="1352">
        <v>1</v>
      </c>
    </row>
    <row r="10468" spans="1:4" s="977" customFormat="1" ht="18" customHeight="1" x14ac:dyDescent="0.2">
      <c r="A10468" s="1351" t="s">
        <v>15787</v>
      </c>
      <c r="B10468" s="1244" t="s">
        <v>13711</v>
      </c>
      <c r="C10468" s="1244" t="s">
        <v>13712</v>
      </c>
      <c r="D10468" s="1352">
        <v>1</v>
      </c>
    </row>
    <row r="10469" spans="1:4" s="977" customFormat="1" ht="18" customHeight="1" x14ac:dyDescent="0.2">
      <c r="A10469" s="1351" t="s">
        <v>15788</v>
      </c>
      <c r="B10469" s="1244" t="s">
        <v>13711</v>
      </c>
      <c r="C10469" s="1244" t="s">
        <v>13712</v>
      </c>
      <c r="D10469" s="1352">
        <v>1</v>
      </c>
    </row>
    <row r="10470" spans="1:4" s="977" customFormat="1" ht="18" customHeight="1" x14ac:dyDescent="0.2">
      <c r="A10470" s="1351" t="s">
        <v>15789</v>
      </c>
      <c r="B10470" s="1244" t="s">
        <v>13711</v>
      </c>
      <c r="C10470" s="1244" t="s">
        <v>13712</v>
      </c>
      <c r="D10470" s="1352">
        <v>1</v>
      </c>
    </row>
    <row r="10471" spans="1:4" s="977" customFormat="1" ht="18" customHeight="1" x14ac:dyDescent="0.2">
      <c r="A10471" s="1351" t="s">
        <v>15790</v>
      </c>
      <c r="B10471" s="1244" t="s">
        <v>15791</v>
      </c>
      <c r="C10471" s="1244" t="s">
        <v>15792</v>
      </c>
      <c r="D10471" s="1352">
        <v>915.78</v>
      </c>
    </row>
    <row r="10472" spans="1:4" s="977" customFormat="1" ht="18" customHeight="1" x14ac:dyDescent="0.2">
      <c r="A10472" s="1351" t="s">
        <v>15793</v>
      </c>
      <c r="B10472" s="1244" t="s">
        <v>6277</v>
      </c>
      <c r="C10472" s="1244" t="s">
        <v>6278</v>
      </c>
      <c r="D10472" s="1352">
        <v>11086.7</v>
      </c>
    </row>
    <row r="10473" spans="1:4" s="977" customFormat="1" ht="18" customHeight="1" x14ac:dyDescent="0.2">
      <c r="A10473" s="1351" t="s">
        <v>15794</v>
      </c>
      <c r="B10473" s="1244" t="s">
        <v>15795</v>
      </c>
      <c r="C10473" s="1244" t="s">
        <v>15796</v>
      </c>
      <c r="D10473" s="1352">
        <v>1</v>
      </c>
    </row>
    <row r="10474" spans="1:4" s="977" customFormat="1" ht="18" customHeight="1" x14ac:dyDescent="0.2">
      <c r="A10474" s="1351" t="s">
        <v>15797</v>
      </c>
      <c r="B10474" s="1244" t="s">
        <v>15798</v>
      </c>
      <c r="C10474" s="1244" t="s">
        <v>15799</v>
      </c>
      <c r="D10474" s="1352">
        <v>56800.800000000003</v>
      </c>
    </row>
    <row r="10475" spans="1:4" s="977" customFormat="1" ht="18" customHeight="1" x14ac:dyDescent="0.2">
      <c r="A10475" s="1351" t="s">
        <v>15800</v>
      </c>
      <c r="B10475" s="1244" t="s">
        <v>1967</v>
      </c>
      <c r="C10475" s="1244" t="s">
        <v>1968</v>
      </c>
      <c r="D10475" s="1352">
        <v>3565</v>
      </c>
    </row>
    <row r="10476" spans="1:4" s="977" customFormat="1" ht="18" customHeight="1" x14ac:dyDescent="0.2">
      <c r="A10476" s="1351" t="s">
        <v>15801</v>
      </c>
      <c r="B10476" s="1244" t="s">
        <v>15802</v>
      </c>
      <c r="C10476" s="1244" t="s">
        <v>15803</v>
      </c>
      <c r="D10476" s="1352">
        <v>2557.6</v>
      </c>
    </row>
    <row r="10477" spans="1:4" s="977" customFormat="1" ht="18" customHeight="1" x14ac:dyDescent="0.2">
      <c r="A10477" s="1351" t="s">
        <v>15804</v>
      </c>
      <c r="B10477" s="1244" t="s">
        <v>15802</v>
      </c>
      <c r="C10477" s="1244" t="s">
        <v>15803</v>
      </c>
      <c r="D10477" s="1352">
        <v>2557.6</v>
      </c>
    </row>
    <row r="10478" spans="1:4" s="977" customFormat="1" ht="18" customHeight="1" x14ac:dyDescent="0.2">
      <c r="A10478" s="1351" t="s">
        <v>15805</v>
      </c>
      <c r="B10478" s="1244" t="s">
        <v>15806</v>
      </c>
      <c r="C10478" s="1244" t="s">
        <v>15807</v>
      </c>
      <c r="D10478" s="1352">
        <v>626329</v>
      </c>
    </row>
    <row r="10479" spans="1:4" s="977" customFormat="1" ht="18" customHeight="1" x14ac:dyDescent="0.2">
      <c r="A10479" s="1351" t="s">
        <v>15808</v>
      </c>
      <c r="B10479" s="1244" t="s">
        <v>8783</v>
      </c>
      <c r="C10479" s="1244" t="s">
        <v>1704</v>
      </c>
      <c r="D10479" s="1352">
        <v>1</v>
      </c>
    </row>
    <row r="10480" spans="1:4" s="977" customFormat="1" ht="18" customHeight="1" x14ac:dyDescent="0.2">
      <c r="A10480" s="1351" t="s">
        <v>15811</v>
      </c>
      <c r="B10480" s="1244" t="s">
        <v>15809</v>
      </c>
      <c r="C10480" s="1244" t="s">
        <v>15810</v>
      </c>
      <c r="D10480" s="1352">
        <v>5731.5</v>
      </c>
    </row>
    <row r="10481" spans="1:4" s="977" customFormat="1" ht="18" customHeight="1" x14ac:dyDescent="0.2">
      <c r="A10481" s="1351" t="s">
        <v>15812</v>
      </c>
      <c r="B10481" s="1244" t="s">
        <v>2681</v>
      </c>
      <c r="C10481" s="1244" t="s">
        <v>2682</v>
      </c>
      <c r="D10481" s="1352">
        <v>10637.5</v>
      </c>
    </row>
    <row r="10482" spans="1:4" s="977" customFormat="1" ht="18" customHeight="1" x14ac:dyDescent="0.2">
      <c r="A10482" s="1351" t="s">
        <v>15813</v>
      </c>
      <c r="B10482" s="1244" t="s">
        <v>1360</v>
      </c>
      <c r="C10482" s="1244" t="s">
        <v>1361</v>
      </c>
      <c r="D10482" s="1352">
        <v>1</v>
      </c>
    </row>
    <row r="10483" spans="1:4" s="977" customFormat="1" ht="18" customHeight="1" x14ac:dyDescent="0.2">
      <c r="A10483" s="1351" t="s">
        <v>15814</v>
      </c>
      <c r="B10483" s="1244" t="s">
        <v>3585</v>
      </c>
      <c r="C10483" s="1244" t="s">
        <v>2682</v>
      </c>
      <c r="D10483" s="1352">
        <v>1999</v>
      </c>
    </row>
    <row r="10484" spans="1:4" s="977" customFormat="1" ht="18" customHeight="1" x14ac:dyDescent="0.2">
      <c r="A10484" s="1351" t="s">
        <v>15815</v>
      </c>
      <c r="B10484" s="1244" t="s">
        <v>1360</v>
      </c>
      <c r="C10484" s="1244" t="s">
        <v>1361</v>
      </c>
      <c r="D10484" s="1352">
        <v>1</v>
      </c>
    </row>
    <row r="10485" spans="1:4" s="977" customFormat="1" ht="18" customHeight="1" x14ac:dyDescent="0.2">
      <c r="A10485" s="1351" t="s">
        <v>15816</v>
      </c>
      <c r="B10485" s="1244" t="s">
        <v>2393</v>
      </c>
      <c r="C10485" s="1244" t="s">
        <v>2394</v>
      </c>
      <c r="D10485" s="1352">
        <v>6531</v>
      </c>
    </row>
    <row r="10486" spans="1:4" s="977" customFormat="1" ht="18" customHeight="1" x14ac:dyDescent="0.2">
      <c r="A10486" s="1351" t="s">
        <v>15817</v>
      </c>
      <c r="B10486" s="1244" t="s">
        <v>2393</v>
      </c>
      <c r="C10486" s="1244" t="s">
        <v>2394</v>
      </c>
      <c r="D10486" s="1352">
        <v>6531</v>
      </c>
    </row>
    <row r="10487" spans="1:4" s="977" customFormat="1" ht="18" customHeight="1" x14ac:dyDescent="0.2">
      <c r="A10487" s="1351" t="s">
        <v>15818</v>
      </c>
      <c r="B10487" s="1244" t="s">
        <v>2393</v>
      </c>
      <c r="C10487" s="1244" t="s">
        <v>2394</v>
      </c>
      <c r="D10487" s="1352">
        <v>6531</v>
      </c>
    </row>
    <row r="10488" spans="1:4" s="977" customFormat="1" ht="18" customHeight="1" x14ac:dyDescent="0.2">
      <c r="A10488" s="1351" t="s">
        <v>15819</v>
      </c>
      <c r="B10488" s="1244" t="s">
        <v>2393</v>
      </c>
      <c r="C10488" s="1244" t="s">
        <v>2394</v>
      </c>
      <c r="D10488" s="1352">
        <v>6531</v>
      </c>
    </row>
    <row r="10489" spans="1:4" s="977" customFormat="1" ht="18" customHeight="1" x14ac:dyDescent="0.2">
      <c r="A10489" s="1351" t="s">
        <v>15820</v>
      </c>
      <c r="B10489" s="1244" t="s">
        <v>1356</v>
      </c>
      <c r="C10489" s="1244" t="s">
        <v>1357</v>
      </c>
      <c r="D10489" s="1352">
        <v>1</v>
      </c>
    </row>
    <row r="10490" spans="1:4" s="977" customFormat="1" ht="18" customHeight="1" x14ac:dyDescent="0.2">
      <c r="A10490" s="1351" t="s">
        <v>15821</v>
      </c>
      <c r="B10490" s="1244" t="s">
        <v>1967</v>
      </c>
      <c r="C10490" s="1244" t="s">
        <v>1968</v>
      </c>
      <c r="D10490" s="1352">
        <v>3565</v>
      </c>
    </row>
    <row r="10491" spans="1:4" s="977" customFormat="1" ht="18" customHeight="1" x14ac:dyDescent="0.2">
      <c r="A10491" s="1351" t="s">
        <v>15822</v>
      </c>
      <c r="B10491" s="1244" t="s">
        <v>15823</v>
      </c>
      <c r="C10491" s="1244" t="s">
        <v>15824</v>
      </c>
      <c r="D10491" s="1352">
        <v>1532.72</v>
      </c>
    </row>
    <row r="10492" spans="1:4" s="977" customFormat="1" ht="18" customHeight="1" x14ac:dyDescent="0.2">
      <c r="A10492" s="1351" t="s">
        <v>15825</v>
      </c>
      <c r="B10492" s="1244" t="s">
        <v>15823</v>
      </c>
      <c r="C10492" s="1244" t="s">
        <v>15824</v>
      </c>
      <c r="D10492" s="1352">
        <v>1532.72</v>
      </c>
    </row>
    <row r="10493" spans="1:4" s="977" customFormat="1" ht="18" customHeight="1" x14ac:dyDescent="0.2">
      <c r="A10493" s="1351" t="s">
        <v>15826</v>
      </c>
      <c r="B10493" s="1244" t="s">
        <v>15823</v>
      </c>
      <c r="C10493" s="1244" t="s">
        <v>15824</v>
      </c>
      <c r="D10493" s="1352">
        <v>1532.72</v>
      </c>
    </row>
    <row r="10494" spans="1:4" s="977" customFormat="1" ht="18" customHeight="1" x14ac:dyDescent="0.2">
      <c r="A10494" s="1351" t="s">
        <v>15827</v>
      </c>
      <c r="B10494" s="1244" t="s">
        <v>15823</v>
      </c>
      <c r="C10494" s="1244" t="s">
        <v>15824</v>
      </c>
      <c r="D10494" s="1352">
        <v>1532.72</v>
      </c>
    </row>
    <row r="10495" spans="1:4" s="977" customFormat="1" ht="18" customHeight="1" x14ac:dyDescent="0.2">
      <c r="A10495" s="1351" t="s">
        <v>15828</v>
      </c>
      <c r="B10495" s="1244" t="s">
        <v>15823</v>
      </c>
      <c r="C10495" s="1244" t="s">
        <v>15824</v>
      </c>
      <c r="D10495" s="1352">
        <v>1532.72</v>
      </c>
    </row>
    <row r="10496" spans="1:4" s="977" customFormat="1" ht="18" customHeight="1" x14ac:dyDescent="0.2">
      <c r="A10496" s="1351" t="s">
        <v>15829</v>
      </c>
      <c r="B10496" s="1244" t="s">
        <v>15823</v>
      </c>
      <c r="C10496" s="1244" t="s">
        <v>15824</v>
      </c>
      <c r="D10496" s="1352">
        <v>1532.72</v>
      </c>
    </row>
    <row r="10497" spans="1:4" s="977" customFormat="1" ht="18" customHeight="1" x14ac:dyDescent="0.2">
      <c r="A10497" s="1351" t="s">
        <v>15830</v>
      </c>
      <c r="B10497" s="1244" t="s">
        <v>15823</v>
      </c>
      <c r="C10497" s="1244" t="s">
        <v>15824</v>
      </c>
      <c r="D10497" s="1352">
        <v>1532.72</v>
      </c>
    </row>
    <row r="10498" spans="1:4" s="977" customFormat="1" ht="18" customHeight="1" x14ac:dyDescent="0.2">
      <c r="A10498" s="1351" t="s">
        <v>15831</v>
      </c>
      <c r="B10498" s="1244" t="s">
        <v>15823</v>
      </c>
      <c r="C10498" s="1244" t="s">
        <v>15824</v>
      </c>
      <c r="D10498" s="1352">
        <v>1532.72</v>
      </c>
    </row>
    <row r="10499" spans="1:4" s="977" customFormat="1" ht="18" customHeight="1" x14ac:dyDescent="0.2">
      <c r="A10499" s="1351" t="s">
        <v>15832</v>
      </c>
      <c r="B10499" s="1244" t="s">
        <v>1410</v>
      </c>
      <c r="C10499" s="1244" t="s">
        <v>1411</v>
      </c>
      <c r="D10499" s="1352">
        <v>1279</v>
      </c>
    </row>
    <row r="10500" spans="1:4" s="977" customFormat="1" ht="18" customHeight="1" x14ac:dyDescent="0.2">
      <c r="A10500" s="1351" t="s">
        <v>15833</v>
      </c>
      <c r="B10500" s="1244" t="s">
        <v>15823</v>
      </c>
      <c r="C10500" s="1244" t="s">
        <v>15824</v>
      </c>
      <c r="D10500" s="1352">
        <v>1532.72</v>
      </c>
    </row>
    <row r="10501" spans="1:4" s="977" customFormat="1" ht="18" customHeight="1" x14ac:dyDescent="0.2">
      <c r="A10501" s="1351" t="s">
        <v>15834</v>
      </c>
      <c r="B10501" s="1244" t="s">
        <v>1967</v>
      </c>
      <c r="C10501" s="1244" t="s">
        <v>1968</v>
      </c>
      <c r="D10501" s="1352">
        <v>3565</v>
      </c>
    </row>
    <row r="10502" spans="1:4" s="977" customFormat="1" ht="18" customHeight="1" x14ac:dyDescent="0.2">
      <c r="A10502" s="1351" t="s">
        <v>15835</v>
      </c>
      <c r="B10502" s="1244" t="s">
        <v>15836</v>
      </c>
      <c r="C10502" s="1244" t="s">
        <v>15837</v>
      </c>
      <c r="D10502" s="1352">
        <v>25037.51</v>
      </c>
    </row>
    <row r="10503" spans="1:4" s="977" customFormat="1" ht="18" customHeight="1" x14ac:dyDescent="0.2">
      <c r="A10503" s="1351" t="s">
        <v>15838</v>
      </c>
      <c r="B10503" s="1244" t="s">
        <v>15839</v>
      </c>
      <c r="C10503" s="1244" t="s">
        <v>15839</v>
      </c>
      <c r="D10503" s="1352">
        <v>4600</v>
      </c>
    </row>
    <row r="10504" spans="1:4" s="977" customFormat="1" ht="18" customHeight="1" x14ac:dyDescent="0.2">
      <c r="A10504" s="1351" t="s">
        <v>15840</v>
      </c>
      <c r="B10504" s="1244" t="s">
        <v>15841</v>
      </c>
      <c r="C10504" s="1244" t="s">
        <v>15841</v>
      </c>
      <c r="D10504" s="1352">
        <v>9170.1</v>
      </c>
    </row>
    <row r="10505" spans="1:4" s="977" customFormat="1" ht="18" customHeight="1" x14ac:dyDescent="0.2">
      <c r="A10505" s="1351" t="s">
        <v>15842</v>
      </c>
      <c r="B10505" s="1244" t="s">
        <v>15841</v>
      </c>
      <c r="C10505" s="1244" t="s">
        <v>15841</v>
      </c>
      <c r="D10505" s="1352">
        <v>9170.1</v>
      </c>
    </row>
    <row r="10506" spans="1:4" s="977" customFormat="1" ht="18" customHeight="1" x14ac:dyDescent="0.2">
      <c r="A10506" s="1351" t="s">
        <v>15843</v>
      </c>
      <c r="B10506" s="1244" t="s">
        <v>15844</v>
      </c>
      <c r="C10506" s="1244" t="s">
        <v>15844</v>
      </c>
      <c r="D10506" s="1352">
        <v>21157.13</v>
      </c>
    </row>
    <row r="10507" spans="1:4" s="977" customFormat="1" ht="18" customHeight="1" x14ac:dyDescent="0.2">
      <c r="A10507" s="1351" t="s">
        <v>15845</v>
      </c>
      <c r="B10507" s="1244" t="s">
        <v>15846</v>
      </c>
      <c r="C10507" s="1244" t="s">
        <v>15847</v>
      </c>
      <c r="D10507" s="1352">
        <v>3852.79</v>
      </c>
    </row>
    <row r="10508" spans="1:4" s="977" customFormat="1" ht="18" customHeight="1" x14ac:dyDescent="0.2">
      <c r="A10508" s="1351" t="s">
        <v>15848</v>
      </c>
      <c r="B10508" s="1244" t="s">
        <v>15846</v>
      </c>
      <c r="C10508" s="1244" t="s">
        <v>15847</v>
      </c>
      <c r="D10508" s="1352">
        <v>3663.87</v>
      </c>
    </row>
    <row r="10509" spans="1:4" s="977" customFormat="1" ht="18" customHeight="1" x14ac:dyDescent="0.2">
      <c r="A10509" s="1351" t="s">
        <v>15849</v>
      </c>
      <c r="B10509" s="1244" t="s">
        <v>15846</v>
      </c>
      <c r="C10509" s="1244" t="s">
        <v>15847</v>
      </c>
      <c r="D10509" s="1352">
        <v>3663.84</v>
      </c>
    </row>
    <row r="10510" spans="1:4" s="977" customFormat="1" ht="18" customHeight="1" x14ac:dyDescent="0.2">
      <c r="A10510" s="1351" t="s">
        <v>15850</v>
      </c>
      <c r="B10510" s="1244" t="s">
        <v>2042</v>
      </c>
      <c r="C10510" s="1244" t="s">
        <v>2043</v>
      </c>
      <c r="D10510" s="1352">
        <v>625.9</v>
      </c>
    </row>
    <row r="10511" spans="1:4" s="977" customFormat="1" ht="18" customHeight="1" x14ac:dyDescent="0.2">
      <c r="A10511" s="1351" t="s">
        <v>15851</v>
      </c>
      <c r="B10511" s="1244" t="s">
        <v>15852</v>
      </c>
      <c r="C10511" s="1244" t="s">
        <v>15852</v>
      </c>
      <c r="D10511" s="1352">
        <v>1</v>
      </c>
    </row>
    <row r="10512" spans="1:4" s="977" customFormat="1" ht="18" customHeight="1" x14ac:dyDescent="0.2">
      <c r="A10512" s="1351" t="s">
        <v>15853</v>
      </c>
      <c r="B10512" s="1244" t="s">
        <v>15854</v>
      </c>
      <c r="C10512" s="1244" t="s">
        <v>15855</v>
      </c>
      <c r="D10512" s="1352">
        <v>1969.4</v>
      </c>
    </row>
    <row r="10513" spans="1:4" s="977" customFormat="1" ht="18" customHeight="1" x14ac:dyDescent="0.2">
      <c r="A10513" s="1351" t="s">
        <v>15856</v>
      </c>
      <c r="B10513" s="1244" t="s">
        <v>15857</v>
      </c>
      <c r="C10513" s="1244" t="s">
        <v>15858</v>
      </c>
      <c r="D10513" s="1352">
        <v>5406.15</v>
      </c>
    </row>
    <row r="10514" spans="1:4" s="977" customFormat="1" ht="18" customHeight="1" x14ac:dyDescent="0.2">
      <c r="A10514" s="1351" t="s">
        <v>15859</v>
      </c>
      <c r="B10514" s="1244" t="s">
        <v>15860</v>
      </c>
      <c r="C10514" s="1244" t="s">
        <v>15860</v>
      </c>
      <c r="D10514" s="1352">
        <v>1</v>
      </c>
    </row>
    <row r="10515" spans="1:4" s="977" customFormat="1" ht="18" customHeight="1" x14ac:dyDescent="0.2">
      <c r="A10515" s="1351" t="s">
        <v>15861</v>
      </c>
      <c r="B10515" s="1244" t="s">
        <v>1285</v>
      </c>
      <c r="C10515" s="1244" t="s">
        <v>1286</v>
      </c>
      <c r="D10515" s="1352">
        <v>687.7</v>
      </c>
    </row>
    <row r="10516" spans="1:4" s="977" customFormat="1" ht="18" customHeight="1" x14ac:dyDescent="0.2">
      <c r="A10516" s="1351" t="s">
        <v>15862</v>
      </c>
      <c r="B10516" s="1244" t="s">
        <v>4884</v>
      </c>
      <c r="C10516" s="1244" t="s">
        <v>4885</v>
      </c>
      <c r="D10516" s="1352">
        <v>1380</v>
      </c>
    </row>
    <row r="10517" spans="1:4" s="977" customFormat="1" ht="18" customHeight="1" x14ac:dyDescent="0.2">
      <c r="A10517" s="1351" t="s">
        <v>15863</v>
      </c>
      <c r="B10517" s="1244" t="s">
        <v>2556</v>
      </c>
      <c r="C10517" s="1244" t="s">
        <v>1286</v>
      </c>
      <c r="D10517" s="1352">
        <v>881.3</v>
      </c>
    </row>
    <row r="10518" spans="1:4" s="977" customFormat="1" ht="18" customHeight="1" x14ac:dyDescent="0.2">
      <c r="A10518" s="1351" t="s">
        <v>15864</v>
      </c>
      <c r="B10518" s="1244" t="s">
        <v>1285</v>
      </c>
      <c r="C10518" s="1244" t="s">
        <v>1286</v>
      </c>
      <c r="D10518" s="1352">
        <v>687.7</v>
      </c>
    </row>
    <row r="10519" spans="1:4" s="977" customFormat="1" ht="18" customHeight="1" x14ac:dyDescent="0.2">
      <c r="A10519" s="1351" t="s">
        <v>15865</v>
      </c>
      <c r="B10519" s="1244" t="s">
        <v>4884</v>
      </c>
      <c r="C10519" s="1244" t="s">
        <v>4885</v>
      </c>
      <c r="D10519" s="1352">
        <v>1380</v>
      </c>
    </row>
    <row r="10520" spans="1:4" s="977" customFormat="1" ht="18" customHeight="1" x14ac:dyDescent="0.2">
      <c r="A10520" s="1351" t="s">
        <v>15866</v>
      </c>
      <c r="B10520" s="1244" t="s">
        <v>1285</v>
      </c>
      <c r="C10520" s="1244" t="s">
        <v>1286</v>
      </c>
      <c r="D10520" s="1352">
        <v>687.7</v>
      </c>
    </row>
    <row r="10521" spans="1:4" s="977" customFormat="1" ht="18" customHeight="1" x14ac:dyDescent="0.2">
      <c r="A10521" s="1351" t="s">
        <v>15867</v>
      </c>
      <c r="B10521" s="1244" t="s">
        <v>2873</v>
      </c>
      <c r="C10521" s="1244" t="s">
        <v>2874</v>
      </c>
      <c r="D10521" s="1352">
        <v>2216.9699999999998</v>
      </c>
    </row>
    <row r="10522" spans="1:4" s="977" customFormat="1" ht="18" customHeight="1" x14ac:dyDescent="0.2">
      <c r="A10522" s="1351" t="s">
        <v>15868</v>
      </c>
      <c r="B10522" s="1244" t="s">
        <v>2556</v>
      </c>
      <c r="C10522" s="1244" t="s">
        <v>1286</v>
      </c>
      <c r="D10522" s="1352">
        <v>1094.8</v>
      </c>
    </row>
    <row r="10523" spans="1:4" s="977" customFormat="1" ht="18" customHeight="1" x14ac:dyDescent="0.2">
      <c r="A10523" s="1351" t="s">
        <v>15869</v>
      </c>
      <c r="B10523" s="1244" t="s">
        <v>1285</v>
      </c>
      <c r="C10523" s="1244" t="s">
        <v>1286</v>
      </c>
      <c r="D10523" s="1352">
        <v>687.7</v>
      </c>
    </row>
    <row r="10524" spans="1:4" s="977" customFormat="1" ht="18" customHeight="1" x14ac:dyDescent="0.2">
      <c r="A10524" s="1351" t="s">
        <v>15870</v>
      </c>
      <c r="B10524" s="1244" t="s">
        <v>2556</v>
      </c>
      <c r="C10524" s="1244" t="s">
        <v>1286</v>
      </c>
      <c r="D10524" s="1352">
        <v>883.44</v>
      </c>
    </row>
    <row r="10525" spans="1:4" s="977" customFormat="1" ht="18" customHeight="1" x14ac:dyDescent="0.2">
      <c r="A10525" s="1351" t="s">
        <v>15871</v>
      </c>
      <c r="B10525" s="1244" t="s">
        <v>4884</v>
      </c>
      <c r="C10525" s="1245"/>
      <c r="D10525" s="1352">
        <v>1380</v>
      </c>
    </row>
    <row r="10526" spans="1:4" s="977" customFormat="1" ht="18" customHeight="1" x14ac:dyDescent="0.2">
      <c r="A10526" s="1351" t="s">
        <v>15872</v>
      </c>
      <c r="B10526" s="1244" t="s">
        <v>4884</v>
      </c>
      <c r="C10526" s="1244" t="s">
        <v>4885</v>
      </c>
      <c r="D10526" s="1352">
        <v>1380</v>
      </c>
    </row>
    <row r="10527" spans="1:4" s="977" customFormat="1" ht="18" customHeight="1" x14ac:dyDescent="0.2">
      <c r="A10527" s="1351" t="s">
        <v>15873</v>
      </c>
      <c r="B10527" s="1244" t="s">
        <v>2511</v>
      </c>
      <c r="C10527" s="1244" t="s">
        <v>1704</v>
      </c>
      <c r="D10527" s="1352">
        <v>1</v>
      </c>
    </row>
    <row r="10528" spans="1:4" s="977" customFormat="1" ht="18" customHeight="1" x14ac:dyDescent="0.2">
      <c r="A10528" s="1351" t="s">
        <v>15874</v>
      </c>
      <c r="B10528" s="1244" t="s">
        <v>2511</v>
      </c>
      <c r="C10528" s="1244" t="s">
        <v>1704</v>
      </c>
      <c r="D10528" s="1352">
        <v>1</v>
      </c>
    </row>
    <row r="10529" spans="1:4" s="977" customFormat="1" ht="18" customHeight="1" x14ac:dyDescent="0.2">
      <c r="A10529" s="1351" t="s">
        <v>15875</v>
      </c>
      <c r="B10529" s="1244" t="s">
        <v>2511</v>
      </c>
      <c r="C10529" s="1244" t="s">
        <v>1704</v>
      </c>
      <c r="D10529" s="1352">
        <v>1</v>
      </c>
    </row>
    <row r="10530" spans="1:4" s="977" customFormat="1" ht="18" customHeight="1" x14ac:dyDescent="0.2">
      <c r="A10530" s="1351" t="s">
        <v>15876</v>
      </c>
      <c r="B10530" s="1244" t="s">
        <v>2511</v>
      </c>
      <c r="C10530" s="1244" t="s">
        <v>1704</v>
      </c>
      <c r="D10530" s="1352">
        <v>1</v>
      </c>
    </row>
    <row r="10531" spans="1:4" s="977" customFormat="1" ht="18" customHeight="1" x14ac:dyDescent="0.2">
      <c r="A10531" s="1351" t="s">
        <v>15877</v>
      </c>
      <c r="B10531" s="1244" t="s">
        <v>1285</v>
      </c>
      <c r="C10531" s="1244" t="s">
        <v>1286</v>
      </c>
      <c r="D10531" s="1352">
        <v>687.7</v>
      </c>
    </row>
    <row r="10532" spans="1:4" s="977" customFormat="1" ht="18" customHeight="1" x14ac:dyDescent="0.2">
      <c r="A10532" s="1351" t="s">
        <v>15878</v>
      </c>
      <c r="B10532" s="1244" t="s">
        <v>15879</v>
      </c>
      <c r="C10532" s="1244" t="s">
        <v>2854</v>
      </c>
      <c r="D10532" s="1352">
        <v>2535.67</v>
      </c>
    </row>
    <row r="10533" spans="1:4" s="977" customFormat="1" ht="18" customHeight="1" x14ac:dyDescent="0.2">
      <c r="A10533" s="1351" t="s">
        <v>15880</v>
      </c>
      <c r="B10533" s="1244" t="s">
        <v>4884</v>
      </c>
      <c r="C10533" s="1244" t="s">
        <v>4885</v>
      </c>
      <c r="D10533" s="1352">
        <v>1380</v>
      </c>
    </row>
    <row r="10534" spans="1:4" s="977" customFormat="1" ht="18" customHeight="1" x14ac:dyDescent="0.2">
      <c r="A10534" s="1351" t="s">
        <v>15881</v>
      </c>
      <c r="B10534" s="1244" t="s">
        <v>1285</v>
      </c>
      <c r="C10534" s="1244" t="s">
        <v>1286</v>
      </c>
      <c r="D10534" s="1352">
        <v>687.7</v>
      </c>
    </row>
    <row r="10535" spans="1:4" s="977" customFormat="1" ht="18" customHeight="1" x14ac:dyDescent="0.2">
      <c r="A10535" s="1351" t="s">
        <v>15882</v>
      </c>
      <c r="B10535" s="1244" t="s">
        <v>12768</v>
      </c>
      <c r="C10535" s="1244" t="s">
        <v>12769</v>
      </c>
      <c r="D10535" s="1352">
        <v>3674.25</v>
      </c>
    </row>
    <row r="10536" spans="1:4" s="977" customFormat="1" ht="18" customHeight="1" x14ac:dyDescent="0.2">
      <c r="A10536" s="1351" t="s">
        <v>15883</v>
      </c>
      <c r="B10536" s="1244" t="s">
        <v>12768</v>
      </c>
      <c r="C10536" s="1244" t="s">
        <v>12769</v>
      </c>
      <c r="D10536" s="1352">
        <v>3674.25</v>
      </c>
    </row>
    <row r="10537" spans="1:4" s="977" customFormat="1" ht="18" customHeight="1" x14ac:dyDescent="0.2">
      <c r="A10537" s="1351" t="s">
        <v>15884</v>
      </c>
      <c r="B10537" s="1244" t="s">
        <v>12768</v>
      </c>
      <c r="C10537" s="1244" t="s">
        <v>12769</v>
      </c>
      <c r="D10537" s="1352">
        <v>3674.25</v>
      </c>
    </row>
    <row r="10538" spans="1:4" s="977" customFormat="1" ht="18" customHeight="1" x14ac:dyDescent="0.2">
      <c r="A10538" s="1351" t="s">
        <v>15885</v>
      </c>
      <c r="B10538" s="1244" t="s">
        <v>12768</v>
      </c>
      <c r="C10538" s="1244" t="s">
        <v>12769</v>
      </c>
      <c r="D10538" s="1352">
        <v>3674.25</v>
      </c>
    </row>
    <row r="10539" spans="1:4" s="977" customFormat="1" ht="18" customHeight="1" x14ac:dyDescent="0.2">
      <c r="A10539" s="1351" t="s">
        <v>15886</v>
      </c>
      <c r="B10539" s="1244" t="s">
        <v>12768</v>
      </c>
      <c r="C10539" s="1244" t="s">
        <v>12769</v>
      </c>
      <c r="D10539" s="1352">
        <v>3674.25</v>
      </c>
    </row>
    <row r="10540" spans="1:4" s="977" customFormat="1" ht="18" customHeight="1" x14ac:dyDescent="0.2">
      <c r="A10540" s="1351" t="s">
        <v>15887</v>
      </c>
      <c r="B10540" s="1244" t="s">
        <v>12768</v>
      </c>
      <c r="C10540" s="1244" t="s">
        <v>12769</v>
      </c>
      <c r="D10540" s="1352">
        <v>3674.25</v>
      </c>
    </row>
    <row r="10541" spans="1:4" s="977" customFormat="1" ht="18" customHeight="1" x14ac:dyDescent="0.2">
      <c r="A10541" s="1351" t="s">
        <v>15888</v>
      </c>
      <c r="B10541" s="1244" t="s">
        <v>12768</v>
      </c>
      <c r="C10541" s="1244" t="s">
        <v>12769</v>
      </c>
      <c r="D10541" s="1352">
        <v>3674.25</v>
      </c>
    </row>
    <row r="10542" spans="1:4" s="977" customFormat="1" ht="18" customHeight="1" x14ac:dyDescent="0.2">
      <c r="A10542" s="1351" t="s">
        <v>15889</v>
      </c>
      <c r="B10542" s="1244" t="s">
        <v>12768</v>
      </c>
      <c r="C10542" s="1244" t="s">
        <v>12769</v>
      </c>
      <c r="D10542" s="1352">
        <v>3674.25</v>
      </c>
    </row>
    <row r="10543" spans="1:4" s="977" customFormat="1" ht="18" customHeight="1" x14ac:dyDescent="0.2">
      <c r="A10543" s="1351" t="s">
        <v>15890</v>
      </c>
      <c r="B10543" s="1244" t="s">
        <v>12768</v>
      </c>
      <c r="C10543" s="1244" t="s">
        <v>12769</v>
      </c>
      <c r="D10543" s="1352">
        <v>3674.25</v>
      </c>
    </row>
    <row r="10544" spans="1:4" s="977" customFormat="1" ht="18" customHeight="1" x14ac:dyDescent="0.2">
      <c r="A10544" s="1351" t="s">
        <v>15891</v>
      </c>
      <c r="B10544" s="1244" t="s">
        <v>12768</v>
      </c>
      <c r="C10544" s="1244" t="s">
        <v>12769</v>
      </c>
      <c r="D10544" s="1352">
        <v>3674.25</v>
      </c>
    </row>
    <row r="10545" spans="1:4" s="977" customFormat="1" ht="18" customHeight="1" x14ac:dyDescent="0.2">
      <c r="A10545" s="1351" t="s">
        <v>15892</v>
      </c>
      <c r="B10545" s="1244" t="s">
        <v>12768</v>
      </c>
      <c r="C10545" s="1244" t="s">
        <v>12769</v>
      </c>
      <c r="D10545" s="1352">
        <v>3674.25</v>
      </c>
    </row>
    <row r="10546" spans="1:4" s="977" customFormat="1" ht="18" customHeight="1" x14ac:dyDescent="0.2">
      <c r="A10546" s="1351" t="s">
        <v>15893</v>
      </c>
      <c r="B10546" s="1244" t="s">
        <v>12768</v>
      </c>
      <c r="C10546" s="1244" t="s">
        <v>12769</v>
      </c>
      <c r="D10546" s="1352">
        <v>3674.25</v>
      </c>
    </row>
    <row r="10547" spans="1:4" s="977" customFormat="1" ht="18" customHeight="1" x14ac:dyDescent="0.2">
      <c r="A10547" s="1351" t="s">
        <v>15894</v>
      </c>
      <c r="B10547" s="1244" t="s">
        <v>12768</v>
      </c>
      <c r="C10547" s="1244" t="s">
        <v>12769</v>
      </c>
      <c r="D10547" s="1352">
        <v>3674.25</v>
      </c>
    </row>
    <row r="10548" spans="1:4" s="977" customFormat="1" ht="18" customHeight="1" x14ac:dyDescent="0.2">
      <c r="A10548" s="1351" t="s">
        <v>15895</v>
      </c>
      <c r="B10548" s="1244" t="s">
        <v>12768</v>
      </c>
      <c r="C10548" s="1244" t="s">
        <v>12769</v>
      </c>
      <c r="D10548" s="1352">
        <v>3674.25</v>
      </c>
    </row>
    <row r="10549" spans="1:4" s="977" customFormat="1" ht="18" customHeight="1" x14ac:dyDescent="0.2">
      <c r="A10549" s="1351" t="s">
        <v>15896</v>
      </c>
      <c r="B10549" s="1244" t="s">
        <v>12768</v>
      </c>
      <c r="C10549" s="1244" t="s">
        <v>12769</v>
      </c>
      <c r="D10549" s="1352">
        <v>3674.25</v>
      </c>
    </row>
    <row r="10550" spans="1:4" s="977" customFormat="1" ht="18" customHeight="1" x14ac:dyDescent="0.2">
      <c r="A10550" s="1351" t="s">
        <v>15897</v>
      </c>
      <c r="B10550" s="1244" t="s">
        <v>12768</v>
      </c>
      <c r="C10550" s="1244" t="s">
        <v>12769</v>
      </c>
      <c r="D10550" s="1352">
        <v>3674.25</v>
      </c>
    </row>
    <row r="10551" spans="1:4" s="977" customFormat="1" ht="18" customHeight="1" x14ac:dyDescent="0.2">
      <c r="A10551" s="1351" t="s">
        <v>15898</v>
      </c>
      <c r="B10551" s="1244" t="s">
        <v>12768</v>
      </c>
      <c r="C10551" s="1244" t="s">
        <v>12769</v>
      </c>
      <c r="D10551" s="1352">
        <v>3674.25</v>
      </c>
    </row>
    <row r="10552" spans="1:4" s="977" customFormat="1" ht="18" customHeight="1" x14ac:dyDescent="0.2">
      <c r="A10552" s="1351" t="s">
        <v>15899</v>
      </c>
      <c r="B10552" s="1244" t="s">
        <v>12768</v>
      </c>
      <c r="C10552" s="1244" t="s">
        <v>12769</v>
      </c>
      <c r="D10552" s="1352">
        <v>3674.25</v>
      </c>
    </row>
    <row r="10553" spans="1:4" s="977" customFormat="1" ht="18" customHeight="1" x14ac:dyDescent="0.2">
      <c r="A10553" s="1351" t="s">
        <v>15900</v>
      </c>
      <c r="B10553" s="1244" t="s">
        <v>12768</v>
      </c>
      <c r="C10553" s="1244" t="s">
        <v>12769</v>
      </c>
      <c r="D10553" s="1352">
        <v>3674.25</v>
      </c>
    </row>
    <row r="10554" spans="1:4" s="977" customFormat="1" ht="18" customHeight="1" x14ac:dyDescent="0.2">
      <c r="A10554" s="1351" t="s">
        <v>15901</v>
      </c>
      <c r="B10554" s="1244" t="s">
        <v>12768</v>
      </c>
      <c r="C10554" s="1244" t="s">
        <v>12769</v>
      </c>
      <c r="D10554" s="1352">
        <v>3674.25</v>
      </c>
    </row>
    <row r="10555" spans="1:4" s="977" customFormat="1" ht="18" customHeight="1" x14ac:dyDescent="0.2">
      <c r="A10555" s="1351" t="s">
        <v>15902</v>
      </c>
      <c r="B10555" s="1244" t="s">
        <v>12768</v>
      </c>
      <c r="C10555" s="1244" t="s">
        <v>12769</v>
      </c>
      <c r="D10555" s="1352">
        <v>3674.25</v>
      </c>
    </row>
    <row r="10556" spans="1:4" s="977" customFormat="1" ht="18" customHeight="1" x14ac:dyDescent="0.2">
      <c r="A10556" s="1351" t="s">
        <v>15903</v>
      </c>
      <c r="B10556" s="1244" t="s">
        <v>12768</v>
      </c>
      <c r="C10556" s="1244" t="s">
        <v>12769</v>
      </c>
      <c r="D10556" s="1352">
        <v>3674.25</v>
      </c>
    </row>
    <row r="10557" spans="1:4" s="977" customFormat="1" ht="18" customHeight="1" x14ac:dyDescent="0.2">
      <c r="A10557" s="1351" t="s">
        <v>15904</v>
      </c>
      <c r="B10557" s="1244" t="s">
        <v>12768</v>
      </c>
      <c r="C10557" s="1244" t="s">
        <v>12769</v>
      </c>
      <c r="D10557" s="1352">
        <v>3674.25</v>
      </c>
    </row>
    <row r="10558" spans="1:4" s="977" customFormat="1" ht="18" customHeight="1" x14ac:dyDescent="0.2">
      <c r="A10558" s="1351" t="s">
        <v>15905</v>
      </c>
      <c r="B10558" s="1244" t="s">
        <v>12768</v>
      </c>
      <c r="C10558" s="1244" t="s">
        <v>12769</v>
      </c>
      <c r="D10558" s="1352">
        <v>3674.25</v>
      </c>
    </row>
    <row r="10559" spans="1:4" s="977" customFormat="1" ht="18" customHeight="1" x14ac:dyDescent="0.2">
      <c r="A10559" s="1351" t="s">
        <v>15906</v>
      </c>
      <c r="B10559" s="1244" t="s">
        <v>12768</v>
      </c>
      <c r="C10559" s="1244" t="s">
        <v>12769</v>
      </c>
      <c r="D10559" s="1352">
        <v>3674.25</v>
      </c>
    </row>
    <row r="10560" spans="1:4" s="977" customFormat="1" ht="18" customHeight="1" x14ac:dyDescent="0.2">
      <c r="A10560" s="1351" t="s">
        <v>15907</v>
      </c>
      <c r="B10560" s="1244" t="s">
        <v>12768</v>
      </c>
      <c r="C10560" s="1244" t="s">
        <v>12769</v>
      </c>
      <c r="D10560" s="1352">
        <v>3674.25</v>
      </c>
    </row>
    <row r="10561" spans="1:4" s="977" customFormat="1" ht="18" customHeight="1" x14ac:dyDescent="0.2">
      <c r="A10561" s="1351" t="s">
        <v>15908</v>
      </c>
      <c r="B10561" s="1244" t="s">
        <v>1967</v>
      </c>
      <c r="C10561" s="1244" t="s">
        <v>1968</v>
      </c>
      <c r="D10561" s="1352">
        <v>3565</v>
      </c>
    </row>
    <row r="10562" spans="1:4" s="977" customFormat="1" ht="18" customHeight="1" x14ac:dyDescent="0.2">
      <c r="A10562" s="1351" t="s">
        <v>15909</v>
      </c>
      <c r="B10562" s="1244" t="s">
        <v>15910</v>
      </c>
      <c r="C10562" s="1244" t="s">
        <v>15910</v>
      </c>
      <c r="D10562" s="1352">
        <v>184575</v>
      </c>
    </row>
    <row r="10563" spans="1:4" s="977" customFormat="1" ht="18" customHeight="1" x14ac:dyDescent="0.2">
      <c r="A10563" s="1351" t="s">
        <v>15911</v>
      </c>
      <c r="B10563" s="1244" t="s">
        <v>11631</v>
      </c>
      <c r="C10563" s="1244" t="s">
        <v>11632</v>
      </c>
      <c r="D10563" s="1352">
        <v>789.46</v>
      </c>
    </row>
    <row r="10564" spans="1:4" s="977" customFormat="1" ht="18" customHeight="1" x14ac:dyDescent="0.2">
      <c r="A10564" s="1351" t="s">
        <v>15912</v>
      </c>
      <c r="B10564" s="1244" t="s">
        <v>15913</v>
      </c>
      <c r="C10564" s="1244" t="s">
        <v>15913</v>
      </c>
      <c r="D10564" s="1352">
        <v>2278.35</v>
      </c>
    </row>
    <row r="10565" spans="1:4" s="977" customFormat="1" ht="18" customHeight="1" x14ac:dyDescent="0.2">
      <c r="A10565" s="1351" t="s">
        <v>15914</v>
      </c>
      <c r="B10565" s="1244" t="s">
        <v>15915</v>
      </c>
      <c r="C10565" s="1244" t="s">
        <v>15915</v>
      </c>
      <c r="D10565" s="1352">
        <v>3867.88</v>
      </c>
    </row>
    <row r="10566" spans="1:4" s="977" customFormat="1" ht="18" customHeight="1" x14ac:dyDescent="0.2">
      <c r="A10566" s="1351" t="s">
        <v>15916</v>
      </c>
      <c r="B10566" s="1244" t="s">
        <v>15917</v>
      </c>
      <c r="C10566" s="1244" t="s">
        <v>15918</v>
      </c>
      <c r="D10566" s="1352">
        <v>1</v>
      </c>
    </row>
    <row r="10567" spans="1:4" s="977" customFormat="1" ht="18" customHeight="1" x14ac:dyDescent="0.2">
      <c r="A10567" s="1351" t="s">
        <v>15919</v>
      </c>
      <c r="B10567" s="1244" t="s">
        <v>2574</v>
      </c>
      <c r="C10567" s="1244" t="s">
        <v>2575</v>
      </c>
      <c r="D10567" s="1352">
        <v>1291.68</v>
      </c>
    </row>
    <row r="10568" spans="1:4" s="977" customFormat="1" ht="18" customHeight="1" x14ac:dyDescent="0.2">
      <c r="A10568" s="1351" t="s">
        <v>15920</v>
      </c>
      <c r="B10568" s="1244" t="s">
        <v>2574</v>
      </c>
      <c r="C10568" s="1244" t="s">
        <v>2575</v>
      </c>
      <c r="D10568" s="1352">
        <v>1291.68</v>
      </c>
    </row>
    <row r="10569" spans="1:4" s="977" customFormat="1" ht="18" customHeight="1" x14ac:dyDescent="0.2">
      <c r="A10569" s="1351" t="s">
        <v>15921</v>
      </c>
      <c r="B10569" s="1244" t="s">
        <v>2443</v>
      </c>
      <c r="C10569" s="1245"/>
      <c r="D10569" s="1352">
        <v>1035</v>
      </c>
    </row>
    <row r="10570" spans="1:4" s="977" customFormat="1" ht="18" customHeight="1" x14ac:dyDescent="0.2">
      <c r="A10570" s="1351" t="s">
        <v>15922</v>
      </c>
      <c r="B10570" s="1244" t="s">
        <v>2574</v>
      </c>
      <c r="C10570" s="1244" t="s">
        <v>2575</v>
      </c>
      <c r="D10570" s="1352">
        <v>1291.68</v>
      </c>
    </row>
    <row r="10571" spans="1:4" s="977" customFormat="1" ht="18" customHeight="1" x14ac:dyDescent="0.2">
      <c r="A10571" s="1351" t="s">
        <v>15923</v>
      </c>
      <c r="B10571" s="1244" t="s">
        <v>2574</v>
      </c>
      <c r="C10571" s="1244" t="s">
        <v>2575</v>
      </c>
      <c r="D10571" s="1352">
        <v>1291.68</v>
      </c>
    </row>
    <row r="10572" spans="1:4" s="977" customFormat="1" ht="18" customHeight="1" x14ac:dyDescent="0.2">
      <c r="A10572" s="1351" t="s">
        <v>15924</v>
      </c>
      <c r="B10572" s="1244" t="s">
        <v>2574</v>
      </c>
      <c r="C10572" s="1244" t="s">
        <v>2575</v>
      </c>
      <c r="D10572" s="1352">
        <v>1291.68</v>
      </c>
    </row>
    <row r="10573" spans="1:4" s="977" customFormat="1" ht="18" customHeight="1" x14ac:dyDescent="0.2">
      <c r="A10573" s="1351" t="s">
        <v>15925</v>
      </c>
      <c r="B10573" s="1244" t="s">
        <v>2574</v>
      </c>
      <c r="C10573" s="1244" t="s">
        <v>2575</v>
      </c>
      <c r="D10573" s="1352">
        <v>1291.68</v>
      </c>
    </row>
    <row r="10574" spans="1:4" s="977" customFormat="1" ht="18" customHeight="1" x14ac:dyDescent="0.2">
      <c r="A10574" s="1351" t="s">
        <v>15926</v>
      </c>
      <c r="B10574" s="1244" t="s">
        <v>2574</v>
      </c>
      <c r="C10574" s="1244" t="s">
        <v>2575</v>
      </c>
      <c r="D10574" s="1352">
        <v>1219.92</v>
      </c>
    </row>
    <row r="10575" spans="1:4" s="977" customFormat="1" ht="18" customHeight="1" x14ac:dyDescent="0.2">
      <c r="A10575" s="1351" t="s">
        <v>15927</v>
      </c>
      <c r="B10575" s="1244" t="s">
        <v>2574</v>
      </c>
      <c r="C10575" s="1244" t="s">
        <v>2575</v>
      </c>
      <c r="D10575" s="1352">
        <v>1219.92</v>
      </c>
    </row>
    <row r="10576" spans="1:4" s="977" customFormat="1" ht="18" customHeight="1" x14ac:dyDescent="0.2">
      <c r="A10576" s="1351" t="s">
        <v>15928</v>
      </c>
      <c r="B10576" s="1244" t="s">
        <v>2574</v>
      </c>
      <c r="C10576" s="1244" t="s">
        <v>2575</v>
      </c>
      <c r="D10576" s="1352">
        <v>1219.92</v>
      </c>
    </row>
    <row r="10577" spans="1:4" s="977" customFormat="1" ht="18" customHeight="1" x14ac:dyDescent="0.2">
      <c r="A10577" s="1351" t="s">
        <v>15929</v>
      </c>
      <c r="B10577" s="1244" t="s">
        <v>2574</v>
      </c>
      <c r="C10577" s="1244" t="s">
        <v>2575</v>
      </c>
      <c r="D10577" s="1352">
        <v>1291.68</v>
      </c>
    </row>
    <row r="10578" spans="1:4" s="977" customFormat="1" ht="18" customHeight="1" x14ac:dyDescent="0.2">
      <c r="A10578" s="1351" t="s">
        <v>15930</v>
      </c>
      <c r="B10578" s="1244" t="s">
        <v>2574</v>
      </c>
      <c r="C10578" s="1244" t="s">
        <v>2575</v>
      </c>
      <c r="D10578" s="1352">
        <v>1291.68</v>
      </c>
    </row>
    <row r="10579" spans="1:4" s="977" customFormat="1" ht="18" customHeight="1" x14ac:dyDescent="0.2">
      <c r="A10579" s="1351" t="s">
        <v>15931</v>
      </c>
      <c r="B10579" s="1244" t="s">
        <v>2574</v>
      </c>
      <c r="C10579" s="1244" t="s">
        <v>2575</v>
      </c>
      <c r="D10579" s="1352">
        <v>1291.68</v>
      </c>
    </row>
    <row r="10580" spans="1:4" s="977" customFormat="1" ht="18" customHeight="1" x14ac:dyDescent="0.2">
      <c r="A10580" s="1351" t="s">
        <v>15932</v>
      </c>
      <c r="B10580" s="1244" t="s">
        <v>15933</v>
      </c>
      <c r="C10580" s="1244" t="s">
        <v>15934</v>
      </c>
      <c r="D10580" s="1352">
        <v>276.25</v>
      </c>
    </row>
    <row r="10581" spans="1:4" s="977" customFormat="1" ht="18" customHeight="1" x14ac:dyDescent="0.2">
      <c r="A10581" s="1351" t="s">
        <v>15935</v>
      </c>
      <c r="B10581" s="1244" t="s">
        <v>2574</v>
      </c>
      <c r="C10581" s="1244" t="s">
        <v>2575</v>
      </c>
      <c r="D10581" s="1352">
        <v>1219.92</v>
      </c>
    </row>
    <row r="10582" spans="1:4" s="977" customFormat="1" ht="18" customHeight="1" x14ac:dyDescent="0.2">
      <c r="A10582" s="1351" t="s">
        <v>15936</v>
      </c>
      <c r="B10582" s="1244" t="s">
        <v>2574</v>
      </c>
      <c r="C10582" s="1244" t="s">
        <v>2575</v>
      </c>
      <c r="D10582" s="1352">
        <v>1219.92</v>
      </c>
    </row>
    <row r="10583" spans="1:4" s="977" customFormat="1" ht="18" customHeight="1" x14ac:dyDescent="0.2">
      <c r="A10583" s="1351" t="s">
        <v>15937</v>
      </c>
      <c r="B10583" s="1244" t="s">
        <v>2574</v>
      </c>
      <c r="C10583" s="1244" t="s">
        <v>2575</v>
      </c>
      <c r="D10583" s="1352">
        <v>1219.92</v>
      </c>
    </row>
    <row r="10584" spans="1:4" s="977" customFormat="1" ht="18" customHeight="1" x14ac:dyDescent="0.2">
      <c r="A10584" s="1351" t="s">
        <v>15938</v>
      </c>
      <c r="B10584" s="1244" t="s">
        <v>2574</v>
      </c>
      <c r="C10584" s="1244" t="s">
        <v>2575</v>
      </c>
      <c r="D10584" s="1352">
        <v>1291.68</v>
      </c>
    </row>
    <row r="10585" spans="1:4" s="977" customFormat="1" ht="18" customHeight="1" x14ac:dyDescent="0.2">
      <c r="A10585" s="1351" t="s">
        <v>15939</v>
      </c>
      <c r="B10585" s="1244" t="s">
        <v>2574</v>
      </c>
      <c r="C10585" s="1244" t="s">
        <v>2575</v>
      </c>
      <c r="D10585" s="1352">
        <v>1291.68</v>
      </c>
    </row>
    <row r="10586" spans="1:4" s="977" customFormat="1" ht="18" customHeight="1" x14ac:dyDescent="0.2">
      <c r="A10586" s="1351" t="s">
        <v>15940</v>
      </c>
      <c r="B10586" s="1244" t="s">
        <v>2574</v>
      </c>
      <c r="C10586" s="1244" t="s">
        <v>2575</v>
      </c>
      <c r="D10586" s="1352">
        <v>1291.68</v>
      </c>
    </row>
    <row r="10587" spans="1:4" s="977" customFormat="1" ht="18" customHeight="1" x14ac:dyDescent="0.2">
      <c r="A10587" s="1351" t="s">
        <v>15941</v>
      </c>
      <c r="B10587" s="1244" t="s">
        <v>2486</v>
      </c>
      <c r="C10587" s="1244" t="s">
        <v>2487</v>
      </c>
      <c r="D10587" s="1352">
        <v>1</v>
      </c>
    </row>
    <row r="10588" spans="1:4" s="977" customFormat="1" ht="18" customHeight="1" x14ac:dyDescent="0.2">
      <c r="A10588" s="1351" t="s">
        <v>15942</v>
      </c>
      <c r="B10588" s="1244" t="s">
        <v>11717</v>
      </c>
      <c r="C10588" s="1244" t="s">
        <v>4226</v>
      </c>
      <c r="D10588" s="1352">
        <v>1253.5</v>
      </c>
    </row>
    <row r="10589" spans="1:4" s="977" customFormat="1" ht="18" customHeight="1" x14ac:dyDescent="0.2">
      <c r="A10589" s="1351" t="s">
        <v>15943</v>
      </c>
      <c r="B10589" s="1244" t="s">
        <v>2681</v>
      </c>
      <c r="C10589" s="1244" t="s">
        <v>2682</v>
      </c>
      <c r="D10589" s="1352">
        <v>4082.5</v>
      </c>
    </row>
    <row r="10590" spans="1:4" s="977" customFormat="1" ht="18" customHeight="1" x14ac:dyDescent="0.2">
      <c r="A10590" s="1351" t="s">
        <v>15944</v>
      </c>
      <c r="B10590" s="1244" t="s">
        <v>7751</v>
      </c>
      <c r="C10590" s="1244" t="s">
        <v>2686</v>
      </c>
      <c r="D10590" s="1352">
        <v>2978.5</v>
      </c>
    </row>
    <row r="10591" spans="1:4" s="977" customFormat="1" ht="18" customHeight="1" x14ac:dyDescent="0.2">
      <c r="A10591" s="1351" t="s">
        <v>15945</v>
      </c>
      <c r="B10591" s="1244" t="s">
        <v>2988</v>
      </c>
      <c r="C10591" s="1244" t="s">
        <v>2989</v>
      </c>
      <c r="D10591" s="1352">
        <v>2399</v>
      </c>
    </row>
    <row r="10592" spans="1:4" s="977" customFormat="1" ht="18" customHeight="1" x14ac:dyDescent="0.2">
      <c r="A10592" s="1351" t="s">
        <v>15946</v>
      </c>
      <c r="B10592" s="1244" t="s">
        <v>15758</v>
      </c>
      <c r="C10592" s="1244" t="s">
        <v>15758</v>
      </c>
      <c r="D10592" s="1352">
        <v>64059.48</v>
      </c>
    </row>
    <row r="10593" spans="1:4" s="977" customFormat="1" ht="18" customHeight="1" x14ac:dyDescent="0.2">
      <c r="A10593" s="1351" t="s">
        <v>15947</v>
      </c>
      <c r="B10593" s="1244" t="s">
        <v>15758</v>
      </c>
      <c r="C10593" s="1244" t="s">
        <v>15758</v>
      </c>
      <c r="D10593" s="1352">
        <v>64059.48</v>
      </c>
    </row>
    <row r="10594" spans="1:4" s="977" customFormat="1" ht="18" customHeight="1" x14ac:dyDescent="0.2">
      <c r="A10594" s="1351" t="s">
        <v>15948</v>
      </c>
      <c r="B10594" s="1244" t="s">
        <v>15746</v>
      </c>
      <c r="C10594" s="1244" t="s">
        <v>15747</v>
      </c>
      <c r="D10594" s="1352">
        <v>1</v>
      </c>
    </row>
    <row r="10595" spans="1:4" s="977" customFormat="1" ht="18" customHeight="1" x14ac:dyDescent="0.2">
      <c r="A10595" s="1351" t="s">
        <v>15949</v>
      </c>
      <c r="B10595" s="1244" t="s">
        <v>15473</v>
      </c>
      <c r="C10595" s="1244" t="s">
        <v>15474</v>
      </c>
      <c r="D10595" s="1352">
        <v>1</v>
      </c>
    </row>
    <row r="10596" spans="1:4" s="977" customFormat="1" ht="18" customHeight="1" x14ac:dyDescent="0.2">
      <c r="A10596" s="1351" t="s">
        <v>15950</v>
      </c>
      <c r="B10596" s="1244" t="s">
        <v>15951</v>
      </c>
      <c r="C10596" s="1244" t="s">
        <v>15952</v>
      </c>
      <c r="D10596" s="1352">
        <v>1</v>
      </c>
    </row>
    <row r="10597" spans="1:4" s="977" customFormat="1" ht="18" customHeight="1" x14ac:dyDescent="0.2">
      <c r="A10597" s="1351" t="s">
        <v>15953</v>
      </c>
      <c r="B10597" s="1244" t="s">
        <v>15954</v>
      </c>
      <c r="C10597" s="1244" t="s">
        <v>15954</v>
      </c>
      <c r="D10597" s="1352">
        <v>121587.85</v>
      </c>
    </row>
    <row r="10598" spans="1:4" s="977" customFormat="1" ht="18" customHeight="1" x14ac:dyDescent="0.2">
      <c r="A10598" s="1351" t="s">
        <v>15955</v>
      </c>
      <c r="B10598" s="1244" t="s">
        <v>15956</v>
      </c>
      <c r="C10598" s="1244" t="s">
        <v>15957</v>
      </c>
      <c r="D10598" s="1352">
        <v>3169.12</v>
      </c>
    </row>
    <row r="10599" spans="1:4" s="977" customFormat="1" ht="18" customHeight="1" x14ac:dyDescent="0.2">
      <c r="A10599" s="1351" t="s">
        <v>15958</v>
      </c>
      <c r="B10599" s="1244" t="s">
        <v>15959</v>
      </c>
      <c r="C10599" s="1244" t="s">
        <v>15960</v>
      </c>
      <c r="D10599" s="1352">
        <v>20669.919999999998</v>
      </c>
    </row>
    <row r="10600" spans="1:4" s="977" customFormat="1" ht="18" customHeight="1" x14ac:dyDescent="0.2">
      <c r="A10600" s="1351" t="s">
        <v>15961</v>
      </c>
      <c r="B10600" s="1244" t="s">
        <v>15962</v>
      </c>
      <c r="C10600" s="1244" t="s">
        <v>15963</v>
      </c>
      <c r="D10600" s="1352">
        <v>1</v>
      </c>
    </row>
    <row r="10601" spans="1:4" s="977" customFormat="1" ht="18" customHeight="1" x14ac:dyDescent="0.2">
      <c r="A10601" s="1351" t="s">
        <v>15964</v>
      </c>
      <c r="B10601" s="1244" t="s">
        <v>2107</v>
      </c>
      <c r="C10601" s="1244" t="s">
        <v>2108</v>
      </c>
      <c r="D10601" s="1352">
        <v>828</v>
      </c>
    </row>
    <row r="10602" spans="1:4" s="977" customFormat="1" ht="18" customHeight="1" x14ac:dyDescent="0.2">
      <c r="A10602" s="1351" t="s">
        <v>15965</v>
      </c>
      <c r="B10602" s="1244" t="s">
        <v>1967</v>
      </c>
      <c r="C10602" s="1244" t="s">
        <v>1968</v>
      </c>
      <c r="D10602" s="1352">
        <v>3565</v>
      </c>
    </row>
    <row r="10603" spans="1:4" s="977" customFormat="1" ht="18" customHeight="1" x14ac:dyDescent="0.2">
      <c r="A10603" s="1351" t="s">
        <v>15966</v>
      </c>
      <c r="B10603" s="1244" t="s">
        <v>15967</v>
      </c>
      <c r="C10603" s="1244" t="s">
        <v>15968</v>
      </c>
      <c r="D10603" s="1352">
        <v>30062.44</v>
      </c>
    </row>
    <row r="10604" spans="1:4" s="977" customFormat="1" ht="18" customHeight="1" x14ac:dyDescent="0.2">
      <c r="A10604" s="1351" t="s">
        <v>15969</v>
      </c>
      <c r="B10604" s="1244" t="s">
        <v>15741</v>
      </c>
      <c r="C10604" s="1244" t="s">
        <v>15742</v>
      </c>
      <c r="D10604" s="1352">
        <v>967.55</v>
      </c>
    </row>
    <row r="10605" spans="1:4" s="977" customFormat="1" ht="18" customHeight="1" x14ac:dyDescent="0.2">
      <c r="A10605" s="1351" t="s">
        <v>15970</v>
      </c>
      <c r="B10605" s="1244" t="s">
        <v>15741</v>
      </c>
      <c r="C10605" s="1244" t="s">
        <v>15742</v>
      </c>
      <c r="D10605" s="1352">
        <v>967.55</v>
      </c>
    </row>
    <row r="10606" spans="1:4" s="977" customFormat="1" ht="18" customHeight="1" x14ac:dyDescent="0.2">
      <c r="A10606" s="1351" t="s">
        <v>15971</v>
      </c>
      <c r="B10606" s="1244" t="s">
        <v>1266</v>
      </c>
      <c r="C10606" s="1244" t="s">
        <v>1267</v>
      </c>
      <c r="D10606" s="1352">
        <v>15135.88</v>
      </c>
    </row>
    <row r="10607" spans="1:4" s="977" customFormat="1" ht="18" customHeight="1" x14ac:dyDescent="0.2">
      <c r="A10607" s="1351" t="s">
        <v>15972</v>
      </c>
      <c r="B10607" s="1244" t="s">
        <v>1356</v>
      </c>
      <c r="C10607" s="1244" t="s">
        <v>1357</v>
      </c>
      <c r="D10607" s="1352">
        <v>1</v>
      </c>
    </row>
    <row r="10608" spans="1:4" s="977" customFormat="1" ht="18" customHeight="1" x14ac:dyDescent="0.2">
      <c r="A10608" s="1351" t="s">
        <v>15973</v>
      </c>
      <c r="B10608" s="1244" t="s">
        <v>1266</v>
      </c>
      <c r="C10608" s="1244" t="s">
        <v>1267</v>
      </c>
      <c r="D10608" s="1352">
        <v>7472.85</v>
      </c>
    </row>
    <row r="10609" spans="1:4" s="977" customFormat="1" ht="18" customHeight="1" x14ac:dyDescent="0.2">
      <c r="A10609" s="1351" t="s">
        <v>15974</v>
      </c>
      <c r="B10609" s="1244" t="s">
        <v>1266</v>
      </c>
      <c r="C10609" s="1244" t="s">
        <v>1267</v>
      </c>
      <c r="D10609" s="1352">
        <v>6972.08</v>
      </c>
    </row>
    <row r="10610" spans="1:4" s="977" customFormat="1" ht="18" customHeight="1" x14ac:dyDescent="0.2">
      <c r="A10610" s="1351" t="s">
        <v>15975</v>
      </c>
      <c r="B10610" s="1244" t="s">
        <v>1266</v>
      </c>
      <c r="C10610" s="1244" t="s">
        <v>1267</v>
      </c>
      <c r="D10610" s="1352">
        <v>7472.85</v>
      </c>
    </row>
    <row r="10611" spans="1:4" s="977" customFormat="1" ht="18" customHeight="1" x14ac:dyDescent="0.2">
      <c r="A10611" s="1351" t="s">
        <v>15976</v>
      </c>
      <c r="B10611" s="1244" t="s">
        <v>1266</v>
      </c>
      <c r="C10611" s="1244" t="s">
        <v>1267</v>
      </c>
      <c r="D10611" s="1352">
        <v>7472.85</v>
      </c>
    </row>
    <row r="10612" spans="1:4" s="977" customFormat="1" ht="18" customHeight="1" x14ac:dyDescent="0.2">
      <c r="A10612" s="1351" t="s">
        <v>15977</v>
      </c>
      <c r="B10612" s="1244" t="s">
        <v>1266</v>
      </c>
      <c r="C10612" s="1244" t="s">
        <v>1267</v>
      </c>
      <c r="D10612" s="1352">
        <v>7472.85</v>
      </c>
    </row>
    <row r="10613" spans="1:4" s="977" customFormat="1" ht="18" customHeight="1" x14ac:dyDescent="0.2">
      <c r="A10613" s="1351" t="s">
        <v>15978</v>
      </c>
      <c r="B10613" s="1244" t="s">
        <v>1397</v>
      </c>
      <c r="C10613" s="1244" t="s">
        <v>1398</v>
      </c>
      <c r="D10613" s="1352">
        <v>1322.5</v>
      </c>
    </row>
    <row r="10614" spans="1:4" s="977" customFormat="1" ht="18" customHeight="1" x14ac:dyDescent="0.2">
      <c r="A10614" s="1351" t="s">
        <v>15979</v>
      </c>
      <c r="B10614" s="1244" t="s">
        <v>2574</v>
      </c>
      <c r="C10614" s="1244" t="s">
        <v>2575</v>
      </c>
      <c r="D10614" s="1352">
        <v>6486</v>
      </c>
    </row>
    <row r="10615" spans="1:4" s="977" customFormat="1" ht="18" customHeight="1" x14ac:dyDescent="0.2">
      <c r="A10615" s="1351" t="s">
        <v>15980</v>
      </c>
      <c r="B10615" s="1244" t="s">
        <v>2574</v>
      </c>
      <c r="C10615" s="1244" t="s">
        <v>2575</v>
      </c>
      <c r="D10615" s="1352">
        <v>6486</v>
      </c>
    </row>
    <row r="10616" spans="1:4" s="977" customFormat="1" ht="18" customHeight="1" x14ac:dyDescent="0.2">
      <c r="A10616" s="1351" t="s">
        <v>15981</v>
      </c>
      <c r="B10616" s="1244" t="s">
        <v>2574</v>
      </c>
      <c r="C10616" s="1244" t="s">
        <v>2575</v>
      </c>
      <c r="D10616" s="1352">
        <v>6486</v>
      </c>
    </row>
    <row r="10617" spans="1:4" s="977" customFormat="1" ht="18" customHeight="1" x14ac:dyDescent="0.2">
      <c r="A10617" s="1351" t="s">
        <v>15982</v>
      </c>
      <c r="B10617" s="1244" t="s">
        <v>2574</v>
      </c>
      <c r="C10617" s="1244" t="s">
        <v>2575</v>
      </c>
      <c r="D10617" s="1352">
        <v>678.5</v>
      </c>
    </row>
    <row r="10618" spans="1:4" s="977" customFormat="1" ht="18" customHeight="1" x14ac:dyDescent="0.2">
      <c r="A10618" s="1351" t="s">
        <v>15983</v>
      </c>
      <c r="B10618" s="1244" t="s">
        <v>2574</v>
      </c>
      <c r="C10618" s="1244" t="s">
        <v>2575</v>
      </c>
      <c r="D10618" s="1352">
        <v>678.5</v>
      </c>
    </row>
    <row r="10619" spans="1:4" s="977" customFormat="1" ht="18" customHeight="1" x14ac:dyDescent="0.2">
      <c r="A10619" s="1351" t="s">
        <v>15984</v>
      </c>
      <c r="B10619" s="1244" t="s">
        <v>2298</v>
      </c>
      <c r="C10619" s="1244" t="s">
        <v>2299</v>
      </c>
      <c r="D10619" s="1352">
        <v>20245.759999999998</v>
      </c>
    </row>
    <row r="10620" spans="1:4" s="977" customFormat="1" ht="18" customHeight="1" x14ac:dyDescent="0.2">
      <c r="A10620" s="1351" t="s">
        <v>15985</v>
      </c>
      <c r="B10620" s="1244" t="s">
        <v>15986</v>
      </c>
      <c r="C10620" s="1244" t="s">
        <v>15987</v>
      </c>
      <c r="D10620" s="1352">
        <v>1</v>
      </c>
    </row>
    <row r="10621" spans="1:4" s="977" customFormat="1" ht="18" customHeight="1" x14ac:dyDescent="0.2">
      <c r="A10621" s="1351" t="s">
        <v>15988</v>
      </c>
      <c r="B10621" s="1244" t="s">
        <v>4884</v>
      </c>
      <c r="C10621" s="1244" t="s">
        <v>4885</v>
      </c>
      <c r="D10621" s="1352">
        <v>1194.3900000000001</v>
      </c>
    </row>
    <row r="10622" spans="1:4" s="977" customFormat="1" ht="18" customHeight="1" x14ac:dyDescent="0.2">
      <c r="A10622" s="1351" t="s">
        <v>15989</v>
      </c>
      <c r="B10622" s="1244" t="s">
        <v>4884</v>
      </c>
      <c r="C10622" s="1244" t="s">
        <v>4885</v>
      </c>
      <c r="D10622" s="1352">
        <v>1194.3900000000001</v>
      </c>
    </row>
    <row r="10623" spans="1:4" s="977" customFormat="1" ht="18" customHeight="1" x14ac:dyDescent="0.2">
      <c r="A10623" s="1351" t="s">
        <v>15990</v>
      </c>
      <c r="B10623" s="1244" t="s">
        <v>4884</v>
      </c>
      <c r="C10623" s="1244" t="s">
        <v>4885</v>
      </c>
      <c r="D10623" s="1352">
        <v>1194.3900000000001</v>
      </c>
    </row>
    <row r="10624" spans="1:4" s="977" customFormat="1" ht="18" customHeight="1" x14ac:dyDescent="0.2">
      <c r="A10624" s="1351" t="s">
        <v>15991</v>
      </c>
      <c r="B10624" s="1244" t="s">
        <v>15992</v>
      </c>
      <c r="C10624" s="1244" t="s">
        <v>15993</v>
      </c>
      <c r="D10624" s="1352">
        <v>265.98</v>
      </c>
    </row>
    <row r="10625" spans="1:4" s="977" customFormat="1" ht="18" customHeight="1" x14ac:dyDescent="0.2">
      <c r="A10625" s="1351" t="s">
        <v>15994</v>
      </c>
      <c r="B10625" s="1244" t="s">
        <v>2574</v>
      </c>
      <c r="C10625" s="1244" t="s">
        <v>2575</v>
      </c>
      <c r="D10625" s="1352">
        <v>678.5</v>
      </c>
    </row>
    <row r="10626" spans="1:4" s="977" customFormat="1" ht="18" customHeight="1" x14ac:dyDescent="0.2">
      <c r="A10626" s="1351" t="s">
        <v>15995</v>
      </c>
      <c r="B10626" s="1244" t="s">
        <v>15996</v>
      </c>
      <c r="C10626" s="1244" t="s">
        <v>15997</v>
      </c>
      <c r="D10626" s="1352">
        <v>6659.31</v>
      </c>
    </row>
    <row r="10627" spans="1:4" s="977" customFormat="1" ht="18" customHeight="1" x14ac:dyDescent="0.2">
      <c r="A10627" s="1351" t="s">
        <v>15998</v>
      </c>
      <c r="B10627" s="1244" t="s">
        <v>1397</v>
      </c>
      <c r="C10627" s="1244" t="s">
        <v>1398</v>
      </c>
      <c r="D10627" s="1352">
        <v>1322.5</v>
      </c>
    </row>
    <row r="10628" spans="1:4" s="977" customFormat="1" ht="18" customHeight="1" x14ac:dyDescent="0.2">
      <c r="A10628" s="1351" t="s">
        <v>15999</v>
      </c>
      <c r="B10628" s="1244" t="s">
        <v>1050</v>
      </c>
      <c r="C10628" s="1244" t="s">
        <v>1051</v>
      </c>
      <c r="D10628" s="1352">
        <v>2760</v>
      </c>
    </row>
    <row r="10629" spans="1:4" s="977" customFormat="1" ht="18" customHeight="1" x14ac:dyDescent="0.2">
      <c r="A10629" s="1351" t="s">
        <v>16000</v>
      </c>
      <c r="B10629" s="1244" t="s">
        <v>16001</v>
      </c>
      <c r="C10629" s="1244" t="s">
        <v>16002</v>
      </c>
      <c r="D10629" s="1352">
        <v>3680</v>
      </c>
    </row>
    <row r="10630" spans="1:4" s="977" customFormat="1" ht="18" customHeight="1" x14ac:dyDescent="0.2">
      <c r="A10630" s="1351" t="s">
        <v>16003</v>
      </c>
      <c r="B10630" s="1244" t="s">
        <v>16004</v>
      </c>
      <c r="C10630" s="1244" t="s">
        <v>16004</v>
      </c>
      <c r="D10630" s="1352">
        <v>29765.03</v>
      </c>
    </row>
    <row r="10631" spans="1:4" s="977" customFormat="1" ht="18" customHeight="1" x14ac:dyDescent="0.2">
      <c r="A10631" s="1351" t="s">
        <v>16005</v>
      </c>
      <c r="B10631" s="1244" t="s">
        <v>16006</v>
      </c>
      <c r="C10631" s="1244" t="s">
        <v>16006</v>
      </c>
      <c r="D10631" s="1352">
        <v>5162.1499999999996</v>
      </c>
    </row>
    <row r="10632" spans="1:4" s="977" customFormat="1" ht="18" customHeight="1" x14ac:dyDescent="0.2">
      <c r="A10632" s="1351" t="s">
        <v>16007</v>
      </c>
      <c r="B10632" s="1244" t="s">
        <v>3661</v>
      </c>
      <c r="C10632" s="1244" t="s">
        <v>3662</v>
      </c>
      <c r="D10632" s="1352">
        <v>1833.1</v>
      </c>
    </row>
    <row r="10633" spans="1:4" s="977" customFormat="1" ht="18" customHeight="1" x14ac:dyDescent="0.2">
      <c r="A10633" s="1351" t="s">
        <v>16008</v>
      </c>
      <c r="B10633" s="1244" t="s">
        <v>16009</v>
      </c>
      <c r="C10633" s="1244" t="s">
        <v>16009</v>
      </c>
      <c r="D10633" s="1352">
        <v>2492.5100000000002</v>
      </c>
    </row>
    <row r="10634" spans="1:4" s="977" customFormat="1" ht="18" customHeight="1" x14ac:dyDescent="0.2">
      <c r="A10634" s="1351" t="s">
        <v>16010</v>
      </c>
      <c r="B10634" s="1244" t="s">
        <v>16011</v>
      </c>
      <c r="C10634" s="1244" t="s">
        <v>16011</v>
      </c>
      <c r="D10634" s="1352">
        <v>4282.9399999999996</v>
      </c>
    </row>
    <row r="10635" spans="1:4" s="977" customFormat="1" ht="18" customHeight="1" x14ac:dyDescent="0.2">
      <c r="A10635" s="1351" t="s">
        <v>16012</v>
      </c>
      <c r="B10635" s="1244" t="s">
        <v>16013</v>
      </c>
      <c r="C10635" s="1244" t="s">
        <v>16013</v>
      </c>
      <c r="D10635" s="1352">
        <v>1068.07</v>
      </c>
    </row>
    <row r="10636" spans="1:4" s="977" customFormat="1" ht="18" customHeight="1" x14ac:dyDescent="0.2">
      <c r="A10636" s="1351" t="s">
        <v>16014</v>
      </c>
      <c r="B10636" s="1244" t="s">
        <v>16015</v>
      </c>
      <c r="C10636" s="1244" t="s">
        <v>16016</v>
      </c>
      <c r="D10636" s="1352">
        <v>1</v>
      </c>
    </row>
    <row r="10637" spans="1:4" s="977" customFormat="1" ht="18" customHeight="1" x14ac:dyDescent="0.2">
      <c r="A10637" s="1351" t="s">
        <v>16017</v>
      </c>
      <c r="B10637" s="1244" t="s">
        <v>16015</v>
      </c>
      <c r="C10637" s="1244" t="s">
        <v>16016</v>
      </c>
      <c r="D10637" s="1352">
        <v>1</v>
      </c>
    </row>
    <row r="10638" spans="1:4" s="977" customFormat="1" ht="18" customHeight="1" x14ac:dyDescent="0.2">
      <c r="A10638" s="1351" t="s">
        <v>16018</v>
      </c>
      <c r="B10638" s="1244" t="s">
        <v>16019</v>
      </c>
      <c r="C10638" s="1244" t="s">
        <v>16020</v>
      </c>
      <c r="D10638" s="1352">
        <v>1</v>
      </c>
    </row>
    <row r="10639" spans="1:4" s="977" customFormat="1" ht="18" customHeight="1" x14ac:dyDescent="0.2">
      <c r="A10639" s="1351" t="s">
        <v>16021</v>
      </c>
      <c r="B10639" s="1244" t="s">
        <v>16022</v>
      </c>
      <c r="C10639" s="1244" t="s">
        <v>16022</v>
      </c>
      <c r="D10639" s="1352">
        <v>2254.5700000000002</v>
      </c>
    </row>
    <row r="10640" spans="1:4" s="977" customFormat="1" ht="18" customHeight="1" x14ac:dyDescent="0.2">
      <c r="A10640" s="1351" t="s">
        <v>16023</v>
      </c>
      <c r="B10640" s="1244" t="s">
        <v>16024</v>
      </c>
      <c r="C10640" s="1244" t="s">
        <v>16024</v>
      </c>
      <c r="D10640" s="1352">
        <v>30376.42</v>
      </c>
    </row>
    <row r="10641" spans="1:4" s="977" customFormat="1" ht="18" customHeight="1" x14ac:dyDescent="0.2">
      <c r="A10641" s="1351" t="s">
        <v>16025</v>
      </c>
      <c r="B10641" s="1244" t="s">
        <v>16026</v>
      </c>
      <c r="C10641" s="1244" t="s">
        <v>16027</v>
      </c>
      <c r="D10641" s="1352">
        <v>1</v>
      </c>
    </row>
    <row r="10642" spans="1:4" s="977" customFormat="1" ht="18" customHeight="1" x14ac:dyDescent="0.2">
      <c r="A10642" s="1351" t="s">
        <v>16028</v>
      </c>
      <c r="B10642" s="1244" t="s">
        <v>16029</v>
      </c>
      <c r="C10642" s="1244" t="s">
        <v>16030</v>
      </c>
      <c r="D10642" s="1352">
        <v>42364.17</v>
      </c>
    </row>
    <row r="10643" spans="1:4" s="977" customFormat="1" ht="18" customHeight="1" x14ac:dyDescent="0.2">
      <c r="A10643" s="1351" t="s">
        <v>16031</v>
      </c>
      <c r="B10643" s="1244" t="s">
        <v>2472</v>
      </c>
      <c r="C10643" s="1244" t="s">
        <v>2473</v>
      </c>
      <c r="D10643" s="1352">
        <v>2070</v>
      </c>
    </row>
    <row r="10644" spans="1:4" s="977" customFormat="1" ht="18" customHeight="1" x14ac:dyDescent="0.2">
      <c r="A10644" s="1351" t="s">
        <v>16032</v>
      </c>
      <c r="B10644" s="1244" t="s">
        <v>16033</v>
      </c>
      <c r="C10644" s="1244" t="s">
        <v>16033</v>
      </c>
      <c r="D10644" s="1352">
        <v>1</v>
      </c>
    </row>
    <row r="10645" spans="1:4" s="977" customFormat="1" ht="18" customHeight="1" x14ac:dyDescent="0.2">
      <c r="A10645" s="1351" t="s">
        <v>16034</v>
      </c>
      <c r="B10645" s="1244" t="s">
        <v>16035</v>
      </c>
      <c r="C10645" s="1244" t="s">
        <v>16035</v>
      </c>
      <c r="D10645" s="1352">
        <v>253793.42</v>
      </c>
    </row>
    <row r="10646" spans="1:4" s="977" customFormat="1" ht="18" customHeight="1" x14ac:dyDescent="0.2">
      <c r="A10646" s="1351" t="s">
        <v>16036</v>
      </c>
      <c r="B10646" s="1244" t="s">
        <v>1050</v>
      </c>
      <c r="C10646" s="1244" t="s">
        <v>1051</v>
      </c>
      <c r="D10646" s="1352">
        <v>2760</v>
      </c>
    </row>
    <row r="10647" spans="1:4" s="977" customFormat="1" ht="18" customHeight="1" x14ac:dyDescent="0.2">
      <c r="A10647" s="1351" t="s">
        <v>16037</v>
      </c>
      <c r="B10647" s="1244" t="s">
        <v>16038</v>
      </c>
      <c r="C10647" s="1244" t="s">
        <v>16038</v>
      </c>
      <c r="D10647" s="1352">
        <v>2898</v>
      </c>
    </row>
    <row r="10648" spans="1:4" s="977" customFormat="1" ht="18" customHeight="1" x14ac:dyDescent="0.2">
      <c r="A10648" s="1351" t="s">
        <v>16039</v>
      </c>
      <c r="B10648" s="1244" t="s">
        <v>16038</v>
      </c>
      <c r="C10648" s="1244" t="s">
        <v>16038</v>
      </c>
      <c r="D10648" s="1352">
        <v>2898</v>
      </c>
    </row>
    <row r="10649" spans="1:4" s="977" customFormat="1" ht="18" customHeight="1" x14ac:dyDescent="0.2">
      <c r="A10649" s="1351" t="s">
        <v>16040</v>
      </c>
      <c r="B10649" s="1244" t="s">
        <v>16041</v>
      </c>
      <c r="C10649" s="1244" t="s">
        <v>16042</v>
      </c>
      <c r="D10649" s="1352">
        <v>1782.18</v>
      </c>
    </row>
    <row r="10650" spans="1:4" s="977" customFormat="1" ht="18" customHeight="1" x14ac:dyDescent="0.2">
      <c r="A10650" s="1351" t="s">
        <v>16043</v>
      </c>
      <c r="B10650" s="1244" t="s">
        <v>16041</v>
      </c>
      <c r="C10650" s="1244" t="s">
        <v>16042</v>
      </c>
      <c r="D10650" s="1352">
        <v>1782.16</v>
      </c>
    </row>
    <row r="10651" spans="1:4" s="977" customFormat="1" ht="18" customHeight="1" x14ac:dyDescent="0.2">
      <c r="A10651" s="1351" t="s">
        <v>16044</v>
      </c>
      <c r="B10651" s="1244" t="s">
        <v>16045</v>
      </c>
      <c r="C10651" s="1244" t="s">
        <v>16046</v>
      </c>
      <c r="D10651" s="1352">
        <v>51966.83</v>
      </c>
    </row>
    <row r="10652" spans="1:4" s="977" customFormat="1" ht="18" customHeight="1" x14ac:dyDescent="0.2">
      <c r="A10652" s="1351" t="s">
        <v>16047</v>
      </c>
      <c r="B10652" s="1244" t="s">
        <v>16048</v>
      </c>
      <c r="C10652" s="1244" t="s">
        <v>16049</v>
      </c>
      <c r="D10652" s="1352">
        <v>826.4</v>
      </c>
    </row>
    <row r="10653" spans="1:4" s="977" customFormat="1" ht="18" customHeight="1" x14ac:dyDescent="0.2">
      <c r="A10653" s="1351" t="s">
        <v>16050</v>
      </c>
      <c r="B10653" s="1244" t="s">
        <v>16051</v>
      </c>
      <c r="C10653" s="1244" t="s">
        <v>16052</v>
      </c>
      <c r="D10653" s="1352">
        <v>3035.69</v>
      </c>
    </row>
    <row r="10654" spans="1:4" s="977" customFormat="1" ht="18" customHeight="1" x14ac:dyDescent="0.2">
      <c r="A10654" s="1351" t="s">
        <v>16053</v>
      </c>
      <c r="B10654" s="1244" t="s">
        <v>2313</v>
      </c>
      <c r="C10654" s="1244" t="s">
        <v>2314</v>
      </c>
      <c r="D10654" s="1352">
        <v>1304.0999999999999</v>
      </c>
    </row>
    <row r="10655" spans="1:4" s="977" customFormat="1" ht="18" customHeight="1" x14ac:dyDescent="0.2">
      <c r="A10655" s="1351" t="s">
        <v>16054</v>
      </c>
      <c r="B10655" s="1244" t="s">
        <v>16051</v>
      </c>
      <c r="C10655" s="1244" t="s">
        <v>16052</v>
      </c>
      <c r="D10655" s="1352">
        <v>3035.69</v>
      </c>
    </row>
    <row r="10656" spans="1:4" s="977" customFormat="1" ht="18" customHeight="1" x14ac:dyDescent="0.2">
      <c r="A10656" s="1351" t="s">
        <v>16055</v>
      </c>
      <c r="B10656" s="1244" t="s">
        <v>16056</v>
      </c>
      <c r="C10656" s="1244" t="s">
        <v>16057</v>
      </c>
      <c r="D10656" s="1352">
        <v>614.59</v>
      </c>
    </row>
    <row r="10657" spans="1:4" s="977" customFormat="1" ht="18" customHeight="1" x14ac:dyDescent="0.2">
      <c r="A10657" s="1351" t="s">
        <v>16058</v>
      </c>
      <c r="B10657" s="1244" t="s">
        <v>16056</v>
      </c>
      <c r="C10657" s="1244" t="s">
        <v>16057</v>
      </c>
      <c r="D10657" s="1352">
        <v>614.59</v>
      </c>
    </row>
    <row r="10658" spans="1:4" s="977" customFormat="1" ht="18" customHeight="1" x14ac:dyDescent="0.2">
      <c r="A10658" s="1351" t="s">
        <v>16059</v>
      </c>
      <c r="B10658" s="1244" t="s">
        <v>16060</v>
      </c>
      <c r="C10658" s="1244" t="s">
        <v>16057</v>
      </c>
      <c r="D10658" s="1352">
        <v>683.95</v>
      </c>
    </row>
    <row r="10659" spans="1:4" s="977" customFormat="1" ht="18" customHeight="1" x14ac:dyDescent="0.2">
      <c r="A10659" s="1351" t="s">
        <v>16061</v>
      </c>
      <c r="B10659" s="1244" t="s">
        <v>16060</v>
      </c>
      <c r="C10659" s="1244" t="s">
        <v>16057</v>
      </c>
      <c r="D10659" s="1352">
        <v>683.94</v>
      </c>
    </row>
    <row r="10660" spans="1:4" s="977" customFormat="1" ht="18" customHeight="1" x14ac:dyDescent="0.2">
      <c r="A10660" s="1351" t="s">
        <v>16062</v>
      </c>
      <c r="B10660" s="1244" t="s">
        <v>16063</v>
      </c>
      <c r="C10660" s="1244" t="s">
        <v>16057</v>
      </c>
      <c r="D10660" s="1352">
        <v>1628.25</v>
      </c>
    </row>
    <row r="10661" spans="1:4" s="977" customFormat="1" ht="18" customHeight="1" x14ac:dyDescent="0.2">
      <c r="A10661" s="1351" t="s">
        <v>16064</v>
      </c>
      <c r="B10661" s="1244" t="s">
        <v>16063</v>
      </c>
      <c r="C10661" s="1244" t="s">
        <v>16057</v>
      </c>
      <c r="D10661" s="1352">
        <v>1628.24</v>
      </c>
    </row>
    <row r="10662" spans="1:4" s="977" customFormat="1" ht="18" customHeight="1" x14ac:dyDescent="0.2">
      <c r="A10662" s="1351" t="s">
        <v>16065</v>
      </c>
      <c r="B10662" s="1244" t="s">
        <v>16063</v>
      </c>
      <c r="C10662" s="1244" t="s">
        <v>16057</v>
      </c>
      <c r="D10662" s="1352">
        <v>1628.24</v>
      </c>
    </row>
    <row r="10663" spans="1:4" s="977" customFormat="1" ht="18" customHeight="1" x14ac:dyDescent="0.2">
      <c r="A10663" s="1351" t="s">
        <v>16066</v>
      </c>
      <c r="B10663" s="1244" t="s">
        <v>16063</v>
      </c>
      <c r="C10663" s="1244" t="s">
        <v>16057</v>
      </c>
      <c r="D10663" s="1352">
        <v>1628.24</v>
      </c>
    </row>
    <row r="10664" spans="1:4" s="977" customFormat="1" ht="18" customHeight="1" x14ac:dyDescent="0.2">
      <c r="A10664" s="1351" t="s">
        <v>16067</v>
      </c>
      <c r="B10664" s="1244" t="s">
        <v>16068</v>
      </c>
      <c r="C10664" s="1244" t="s">
        <v>16069</v>
      </c>
      <c r="D10664" s="1352">
        <v>3645.5</v>
      </c>
    </row>
    <row r="10665" spans="1:4" s="977" customFormat="1" ht="18" customHeight="1" x14ac:dyDescent="0.2">
      <c r="A10665" s="1351" t="s">
        <v>16070</v>
      </c>
      <c r="B10665" s="1244" t="s">
        <v>1397</v>
      </c>
      <c r="C10665" s="1244" t="s">
        <v>1398</v>
      </c>
      <c r="D10665" s="1352">
        <v>1322.5</v>
      </c>
    </row>
    <row r="10666" spans="1:4" s="977" customFormat="1" ht="18" customHeight="1" x14ac:dyDescent="0.2">
      <c r="A10666" s="1351" t="s">
        <v>16071</v>
      </c>
      <c r="B10666" s="1244" t="s">
        <v>16068</v>
      </c>
      <c r="C10666" s="1244" t="s">
        <v>16069</v>
      </c>
      <c r="D10666" s="1352">
        <v>3645.5</v>
      </c>
    </row>
    <row r="10667" spans="1:4" s="977" customFormat="1" ht="18" customHeight="1" x14ac:dyDescent="0.2">
      <c r="A10667" s="1351" t="s">
        <v>16072</v>
      </c>
      <c r="B10667" s="1244" t="s">
        <v>16068</v>
      </c>
      <c r="C10667" s="1244" t="s">
        <v>16069</v>
      </c>
      <c r="D10667" s="1352">
        <v>3645.5</v>
      </c>
    </row>
    <row r="10668" spans="1:4" s="977" customFormat="1" ht="18" customHeight="1" x14ac:dyDescent="0.2">
      <c r="A10668" s="1351" t="s">
        <v>16073</v>
      </c>
      <c r="B10668" s="1244" t="s">
        <v>16068</v>
      </c>
      <c r="C10668" s="1244" t="s">
        <v>16069</v>
      </c>
      <c r="D10668" s="1352">
        <v>3645.5</v>
      </c>
    </row>
    <row r="10669" spans="1:4" s="977" customFormat="1" ht="18" customHeight="1" x14ac:dyDescent="0.2">
      <c r="A10669" s="1351" t="s">
        <v>16074</v>
      </c>
      <c r="B10669" s="1244" t="s">
        <v>16075</v>
      </c>
      <c r="C10669" s="1244" t="s">
        <v>16076</v>
      </c>
      <c r="D10669" s="1352">
        <v>3645.5</v>
      </c>
    </row>
    <row r="10670" spans="1:4" s="977" customFormat="1" ht="18" customHeight="1" x14ac:dyDescent="0.2">
      <c r="A10670" s="1351" t="s">
        <v>16077</v>
      </c>
      <c r="B10670" s="1244" t="s">
        <v>16075</v>
      </c>
      <c r="C10670" s="1244" t="s">
        <v>16076</v>
      </c>
      <c r="D10670" s="1352">
        <v>3645.5</v>
      </c>
    </row>
    <row r="10671" spans="1:4" s="977" customFormat="1" ht="18" customHeight="1" x14ac:dyDescent="0.2">
      <c r="A10671" s="1351" t="s">
        <v>16078</v>
      </c>
      <c r="B10671" s="1244" t="s">
        <v>16075</v>
      </c>
      <c r="C10671" s="1244" t="s">
        <v>16076</v>
      </c>
      <c r="D10671" s="1352">
        <v>3645.5</v>
      </c>
    </row>
    <row r="10672" spans="1:4" s="977" customFormat="1" ht="18" customHeight="1" x14ac:dyDescent="0.2">
      <c r="A10672" s="1351" t="s">
        <v>16079</v>
      </c>
      <c r="B10672" s="1244" t="s">
        <v>16075</v>
      </c>
      <c r="C10672" s="1244" t="s">
        <v>16076</v>
      </c>
      <c r="D10672" s="1352">
        <v>3645.5</v>
      </c>
    </row>
    <row r="10673" spans="1:4" s="977" customFormat="1" ht="18" customHeight="1" x14ac:dyDescent="0.2">
      <c r="A10673" s="1351" t="s">
        <v>16080</v>
      </c>
      <c r="B10673" s="1244" t="s">
        <v>16081</v>
      </c>
      <c r="C10673" s="1244" t="s">
        <v>16082</v>
      </c>
      <c r="D10673" s="1352">
        <v>1</v>
      </c>
    </row>
    <row r="10674" spans="1:4" s="977" customFormat="1" ht="18" customHeight="1" x14ac:dyDescent="0.2">
      <c r="A10674" s="1351" t="s">
        <v>16083</v>
      </c>
      <c r="B10674" s="1244" t="s">
        <v>16081</v>
      </c>
      <c r="C10674" s="1244" t="s">
        <v>16082</v>
      </c>
      <c r="D10674" s="1352">
        <v>1</v>
      </c>
    </row>
    <row r="10675" spans="1:4" s="977" customFormat="1" ht="18" customHeight="1" x14ac:dyDescent="0.2">
      <c r="A10675" s="1351" t="s">
        <v>16084</v>
      </c>
      <c r="B10675" s="1244" t="s">
        <v>16085</v>
      </c>
      <c r="C10675" s="1244" t="s">
        <v>16086</v>
      </c>
      <c r="D10675" s="1352">
        <v>1</v>
      </c>
    </row>
    <row r="10676" spans="1:4" s="977" customFormat="1" ht="18" customHeight="1" x14ac:dyDescent="0.2">
      <c r="A10676" s="1351" t="s">
        <v>16087</v>
      </c>
      <c r="B10676" s="1244" t="s">
        <v>1397</v>
      </c>
      <c r="C10676" s="1244" t="s">
        <v>1398</v>
      </c>
      <c r="D10676" s="1352">
        <v>1322.5</v>
      </c>
    </row>
    <row r="10677" spans="1:4" s="977" customFormat="1" ht="18" customHeight="1" x14ac:dyDescent="0.2">
      <c r="A10677" s="1351" t="s">
        <v>16088</v>
      </c>
      <c r="B10677" s="1244" t="s">
        <v>16085</v>
      </c>
      <c r="C10677" s="1244" t="s">
        <v>16086</v>
      </c>
      <c r="D10677" s="1352">
        <v>1</v>
      </c>
    </row>
    <row r="10678" spans="1:4" s="977" customFormat="1" ht="18" customHeight="1" x14ac:dyDescent="0.2">
      <c r="A10678" s="1351" t="s">
        <v>16089</v>
      </c>
      <c r="B10678" s="1244" t="s">
        <v>16090</v>
      </c>
      <c r="C10678" s="1244" t="s">
        <v>16091</v>
      </c>
      <c r="D10678" s="1352">
        <v>1</v>
      </c>
    </row>
    <row r="10679" spans="1:4" s="977" customFormat="1" ht="18" customHeight="1" x14ac:dyDescent="0.2">
      <c r="A10679" s="1351" t="s">
        <v>16092</v>
      </c>
      <c r="B10679" s="1244" t="s">
        <v>16093</v>
      </c>
      <c r="C10679" s="1244" t="s">
        <v>16094</v>
      </c>
      <c r="D10679" s="1352">
        <v>1</v>
      </c>
    </row>
    <row r="10680" spans="1:4" s="977" customFormat="1" ht="18" customHeight="1" x14ac:dyDescent="0.2">
      <c r="A10680" s="1351" t="s">
        <v>16095</v>
      </c>
      <c r="B10680" s="1244" t="s">
        <v>16096</v>
      </c>
      <c r="C10680" s="1244" t="s">
        <v>16096</v>
      </c>
      <c r="D10680" s="1352">
        <v>1324.8</v>
      </c>
    </row>
    <row r="10681" spans="1:4" s="977" customFormat="1" ht="18" customHeight="1" x14ac:dyDescent="0.2">
      <c r="A10681" s="1351" t="s">
        <v>16097</v>
      </c>
      <c r="B10681" s="1244" t="s">
        <v>16096</v>
      </c>
      <c r="C10681" s="1244" t="s">
        <v>16096</v>
      </c>
      <c r="D10681" s="1352">
        <v>1324.8</v>
      </c>
    </row>
    <row r="10682" spans="1:4" s="977" customFormat="1" ht="18" customHeight="1" x14ac:dyDescent="0.2">
      <c r="A10682" s="1351" t="s">
        <v>16098</v>
      </c>
      <c r="B10682" s="1244" t="s">
        <v>16096</v>
      </c>
      <c r="C10682" s="1244" t="s">
        <v>16096</v>
      </c>
      <c r="D10682" s="1352">
        <v>1324.8</v>
      </c>
    </row>
    <row r="10683" spans="1:4" s="977" customFormat="1" ht="18" customHeight="1" x14ac:dyDescent="0.2">
      <c r="A10683" s="1351" t="s">
        <v>16099</v>
      </c>
      <c r="B10683" s="1244" t="s">
        <v>16096</v>
      </c>
      <c r="C10683" s="1244" t="s">
        <v>16096</v>
      </c>
      <c r="D10683" s="1352">
        <v>1324.8</v>
      </c>
    </row>
    <row r="10684" spans="1:4" s="977" customFormat="1" ht="18" customHeight="1" x14ac:dyDescent="0.2">
      <c r="A10684" s="1351" t="s">
        <v>16100</v>
      </c>
      <c r="B10684" s="1244" t="s">
        <v>16096</v>
      </c>
      <c r="C10684" s="1244" t="s">
        <v>16096</v>
      </c>
      <c r="D10684" s="1352">
        <v>1324.8</v>
      </c>
    </row>
    <row r="10685" spans="1:4" s="977" customFormat="1" ht="18" customHeight="1" x14ac:dyDescent="0.2">
      <c r="A10685" s="1351" t="s">
        <v>16101</v>
      </c>
      <c r="B10685" s="1244" t="s">
        <v>16102</v>
      </c>
      <c r="C10685" s="1244" t="s">
        <v>16102</v>
      </c>
      <c r="D10685" s="1352">
        <v>7084</v>
      </c>
    </row>
    <row r="10686" spans="1:4" s="977" customFormat="1" ht="18" customHeight="1" x14ac:dyDescent="0.2">
      <c r="A10686" s="1351" t="s">
        <v>16103</v>
      </c>
      <c r="B10686" s="1244" t="s">
        <v>16104</v>
      </c>
      <c r="C10686" s="1244" t="s">
        <v>16104</v>
      </c>
      <c r="D10686" s="1352">
        <v>3148.7</v>
      </c>
    </row>
    <row r="10687" spans="1:4" s="977" customFormat="1" ht="18" customHeight="1" x14ac:dyDescent="0.2">
      <c r="A10687" s="1351" t="s">
        <v>16105</v>
      </c>
      <c r="B10687" s="1244" t="s">
        <v>16106</v>
      </c>
      <c r="C10687" s="1244" t="s">
        <v>16107</v>
      </c>
      <c r="D10687" s="1352">
        <v>1</v>
      </c>
    </row>
    <row r="10688" spans="1:4" s="977" customFormat="1" ht="18" customHeight="1" x14ac:dyDescent="0.2">
      <c r="A10688" s="1351" t="s">
        <v>16108</v>
      </c>
      <c r="B10688" s="1244" t="s">
        <v>16109</v>
      </c>
      <c r="C10688" s="1244" t="s">
        <v>16110</v>
      </c>
      <c r="D10688" s="1352">
        <v>1</v>
      </c>
    </row>
    <row r="10689" spans="1:4" s="977" customFormat="1" ht="18" customHeight="1" x14ac:dyDescent="0.2">
      <c r="A10689" s="1351" t="s">
        <v>16111</v>
      </c>
      <c r="B10689" s="1244" t="s">
        <v>16112</v>
      </c>
      <c r="C10689" s="1244" t="s">
        <v>16112</v>
      </c>
      <c r="D10689" s="1352">
        <v>16851.13</v>
      </c>
    </row>
    <row r="10690" spans="1:4" s="977" customFormat="1" ht="18" customHeight="1" x14ac:dyDescent="0.2">
      <c r="A10690" s="1351" t="s">
        <v>16113</v>
      </c>
      <c r="B10690" s="1244" t="s">
        <v>16114</v>
      </c>
      <c r="C10690" s="1244" t="s">
        <v>16115</v>
      </c>
      <c r="D10690" s="1352">
        <v>837.6</v>
      </c>
    </row>
    <row r="10691" spans="1:4" s="977" customFormat="1" ht="18" customHeight="1" x14ac:dyDescent="0.2">
      <c r="A10691" s="1351" t="s">
        <v>16116</v>
      </c>
      <c r="B10691" s="1244" t="s">
        <v>16114</v>
      </c>
      <c r="C10691" s="1244" t="s">
        <v>16115</v>
      </c>
      <c r="D10691" s="1352">
        <v>837.6</v>
      </c>
    </row>
    <row r="10692" spans="1:4" s="977" customFormat="1" ht="18" customHeight="1" x14ac:dyDescent="0.2">
      <c r="A10692" s="1351" t="s">
        <v>16117</v>
      </c>
      <c r="B10692" s="1244" t="s">
        <v>16118</v>
      </c>
      <c r="C10692" s="1244" t="s">
        <v>16119</v>
      </c>
      <c r="D10692" s="1352">
        <v>6352.92</v>
      </c>
    </row>
    <row r="10693" spans="1:4" s="977" customFormat="1" ht="18" customHeight="1" x14ac:dyDescent="0.2">
      <c r="A10693" s="1351" t="s">
        <v>16120</v>
      </c>
      <c r="B10693" s="1244" t="s">
        <v>16121</v>
      </c>
      <c r="C10693" s="1244" t="s">
        <v>16122</v>
      </c>
      <c r="D10693" s="1352">
        <v>2035.84</v>
      </c>
    </row>
    <row r="10694" spans="1:4" s="977" customFormat="1" ht="18" customHeight="1" x14ac:dyDescent="0.2">
      <c r="A10694" s="1351" t="s">
        <v>16123</v>
      </c>
      <c r="B10694" s="1244" t="s">
        <v>16124</v>
      </c>
      <c r="C10694" s="1244" t="s">
        <v>16125</v>
      </c>
      <c r="D10694" s="1352">
        <v>4797.2299999999996</v>
      </c>
    </row>
    <row r="10695" spans="1:4" s="977" customFormat="1" ht="18" customHeight="1" x14ac:dyDescent="0.2">
      <c r="A10695" s="1351" t="s">
        <v>16126</v>
      </c>
      <c r="B10695" s="1244" t="s">
        <v>16127</v>
      </c>
      <c r="C10695" s="1244" t="s">
        <v>16128</v>
      </c>
      <c r="D10695" s="1352">
        <v>11381.69</v>
      </c>
    </row>
    <row r="10696" spans="1:4" s="977" customFormat="1" ht="18" customHeight="1" x14ac:dyDescent="0.2">
      <c r="A10696" s="1351" t="s">
        <v>16129</v>
      </c>
      <c r="B10696" s="1244" t="s">
        <v>16130</v>
      </c>
      <c r="C10696" s="1244" t="s">
        <v>16131</v>
      </c>
      <c r="D10696" s="1352">
        <v>8270.32</v>
      </c>
    </row>
    <row r="10697" spans="1:4" s="977" customFormat="1" ht="18" customHeight="1" x14ac:dyDescent="0.2">
      <c r="A10697" s="1351" t="s">
        <v>16132</v>
      </c>
      <c r="B10697" s="1244" t="s">
        <v>16133</v>
      </c>
      <c r="C10697" s="1244" t="s">
        <v>16134</v>
      </c>
      <c r="D10697" s="1352">
        <v>1620.78</v>
      </c>
    </row>
    <row r="10698" spans="1:4" s="977" customFormat="1" ht="18" customHeight="1" x14ac:dyDescent="0.2">
      <c r="A10698" s="1351" t="s">
        <v>16135</v>
      </c>
      <c r="B10698" s="1244" t="s">
        <v>16133</v>
      </c>
      <c r="C10698" s="1244" t="s">
        <v>16134</v>
      </c>
      <c r="D10698" s="1352">
        <v>1620.77</v>
      </c>
    </row>
    <row r="10699" spans="1:4" s="977" customFormat="1" ht="18" customHeight="1" x14ac:dyDescent="0.2">
      <c r="A10699" s="1351" t="s">
        <v>16136</v>
      </c>
      <c r="B10699" s="1244" t="s">
        <v>16137</v>
      </c>
      <c r="C10699" s="1244" t="s">
        <v>16137</v>
      </c>
      <c r="D10699" s="1352">
        <v>1328.47</v>
      </c>
    </row>
    <row r="10700" spans="1:4" s="977" customFormat="1" ht="18" customHeight="1" x14ac:dyDescent="0.2">
      <c r="A10700" s="1351" t="s">
        <v>16138</v>
      </c>
      <c r="B10700" s="1244" t="s">
        <v>16137</v>
      </c>
      <c r="C10700" s="1244" t="s">
        <v>16137</v>
      </c>
      <c r="D10700" s="1352">
        <v>1328.47</v>
      </c>
    </row>
    <row r="10701" spans="1:4" s="977" customFormat="1" ht="18" customHeight="1" x14ac:dyDescent="0.2">
      <c r="A10701" s="1351" t="s">
        <v>16139</v>
      </c>
      <c r="B10701" s="1244" t="s">
        <v>16137</v>
      </c>
      <c r="C10701" s="1244" t="s">
        <v>16137</v>
      </c>
      <c r="D10701" s="1352">
        <v>1328.46</v>
      </c>
    </row>
    <row r="10702" spans="1:4" s="977" customFormat="1" ht="18" customHeight="1" x14ac:dyDescent="0.2">
      <c r="A10702" s="1351" t="s">
        <v>16140</v>
      </c>
      <c r="B10702" s="1244" t="s">
        <v>16141</v>
      </c>
      <c r="C10702" s="1244" t="s">
        <v>16142</v>
      </c>
      <c r="D10702" s="1352">
        <v>2045.11</v>
      </c>
    </row>
    <row r="10703" spans="1:4" s="977" customFormat="1" ht="18" customHeight="1" x14ac:dyDescent="0.2">
      <c r="A10703" s="1351" t="s">
        <v>16143</v>
      </c>
      <c r="B10703" s="1244" t="s">
        <v>16141</v>
      </c>
      <c r="C10703" s="1244" t="s">
        <v>16142</v>
      </c>
      <c r="D10703" s="1352">
        <v>2045.1</v>
      </c>
    </row>
    <row r="10704" spans="1:4" s="977" customFormat="1" ht="18" customHeight="1" x14ac:dyDescent="0.2">
      <c r="A10704" s="1351" t="s">
        <v>16144</v>
      </c>
      <c r="B10704" s="1244" t="s">
        <v>16141</v>
      </c>
      <c r="C10704" s="1244" t="s">
        <v>16142</v>
      </c>
      <c r="D10704" s="1352">
        <v>1</v>
      </c>
    </row>
    <row r="10705" spans="1:4" s="977" customFormat="1" ht="18" customHeight="1" x14ac:dyDescent="0.2">
      <c r="A10705" s="1351" t="s">
        <v>16145</v>
      </c>
      <c r="B10705" s="1244" t="s">
        <v>16141</v>
      </c>
      <c r="C10705" s="1244" t="s">
        <v>16142</v>
      </c>
      <c r="D10705" s="1352">
        <v>1</v>
      </c>
    </row>
    <row r="10706" spans="1:4" s="977" customFormat="1" ht="18" customHeight="1" x14ac:dyDescent="0.2">
      <c r="A10706" s="1351" t="s">
        <v>16146</v>
      </c>
      <c r="B10706" s="1244" t="s">
        <v>16141</v>
      </c>
      <c r="C10706" s="1244" t="s">
        <v>16142</v>
      </c>
      <c r="D10706" s="1352">
        <v>1</v>
      </c>
    </row>
    <row r="10707" spans="1:4" s="977" customFormat="1" ht="18" customHeight="1" x14ac:dyDescent="0.2">
      <c r="A10707" s="1351" t="s">
        <v>16147</v>
      </c>
      <c r="B10707" s="1244" t="s">
        <v>16148</v>
      </c>
      <c r="C10707" s="1244" t="s">
        <v>16149</v>
      </c>
      <c r="D10707" s="1352">
        <v>3161.52</v>
      </c>
    </row>
    <row r="10708" spans="1:4" s="977" customFormat="1" ht="18" customHeight="1" x14ac:dyDescent="0.2">
      <c r="A10708" s="1351" t="s">
        <v>16150</v>
      </c>
      <c r="B10708" s="1244" t="s">
        <v>16148</v>
      </c>
      <c r="C10708" s="1244" t="s">
        <v>16149</v>
      </c>
      <c r="D10708" s="1352">
        <v>3161.52</v>
      </c>
    </row>
    <row r="10709" spans="1:4" s="977" customFormat="1" ht="18" customHeight="1" x14ac:dyDescent="0.2">
      <c r="A10709" s="1351" t="s">
        <v>16151</v>
      </c>
      <c r="B10709" s="1244" t="s">
        <v>14669</v>
      </c>
      <c r="C10709" s="1244" t="s">
        <v>14670</v>
      </c>
      <c r="D10709" s="1352">
        <v>802.38</v>
      </c>
    </row>
    <row r="10710" spans="1:4" s="977" customFormat="1" ht="18" customHeight="1" x14ac:dyDescent="0.2">
      <c r="A10710" s="1351" t="s">
        <v>16152</v>
      </c>
      <c r="B10710" s="1244" t="s">
        <v>14669</v>
      </c>
      <c r="C10710" s="1244" t="s">
        <v>14670</v>
      </c>
      <c r="D10710" s="1352">
        <v>802.38</v>
      </c>
    </row>
    <row r="10711" spans="1:4" s="977" customFormat="1" ht="18" customHeight="1" x14ac:dyDescent="0.2">
      <c r="A10711" s="1351" t="s">
        <v>16153</v>
      </c>
      <c r="B10711" s="1244" t="s">
        <v>14669</v>
      </c>
      <c r="C10711" s="1244" t="s">
        <v>14670</v>
      </c>
      <c r="D10711" s="1352">
        <v>802.38</v>
      </c>
    </row>
    <row r="10712" spans="1:4" s="977" customFormat="1" ht="18" customHeight="1" x14ac:dyDescent="0.2">
      <c r="A10712" s="1351" t="s">
        <v>16154</v>
      </c>
      <c r="B10712" s="1244" t="s">
        <v>14669</v>
      </c>
      <c r="C10712" s="1244" t="s">
        <v>14670</v>
      </c>
      <c r="D10712" s="1352">
        <v>802.38</v>
      </c>
    </row>
    <row r="10713" spans="1:4" s="977" customFormat="1" ht="18" customHeight="1" x14ac:dyDescent="0.2">
      <c r="A10713" s="1351" t="s">
        <v>16155</v>
      </c>
      <c r="B10713" s="1244" t="s">
        <v>16156</v>
      </c>
      <c r="C10713" s="1244" t="s">
        <v>14670</v>
      </c>
      <c r="D10713" s="1352">
        <v>645.54</v>
      </c>
    </row>
    <row r="10714" spans="1:4" s="977" customFormat="1" ht="18" customHeight="1" x14ac:dyDescent="0.2">
      <c r="A10714" s="1351" t="s">
        <v>16157</v>
      </c>
      <c r="B10714" s="1244" t="s">
        <v>16158</v>
      </c>
      <c r="C10714" s="1244" t="s">
        <v>16159</v>
      </c>
      <c r="D10714" s="1352">
        <v>353.18</v>
      </c>
    </row>
    <row r="10715" spans="1:4" s="977" customFormat="1" ht="18" customHeight="1" x14ac:dyDescent="0.2">
      <c r="A10715" s="1351" t="s">
        <v>16160</v>
      </c>
      <c r="B10715" s="1244" t="s">
        <v>16158</v>
      </c>
      <c r="C10715" s="1244" t="s">
        <v>16159</v>
      </c>
      <c r="D10715" s="1352">
        <v>353.18</v>
      </c>
    </row>
    <row r="10716" spans="1:4" s="977" customFormat="1" ht="18" customHeight="1" x14ac:dyDescent="0.2">
      <c r="A10716" s="1351" t="s">
        <v>16161</v>
      </c>
      <c r="B10716" s="1244" t="s">
        <v>16158</v>
      </c>
      <c r="C10716" s="1244" t="s">
        <v>16159</v>
      </c>
      <c r="D10716" s="1352">
        <v>353.18</v>
      </c>
    </row>
    <row r="10717" spans="1:4" s="977" customFormat="1" ht="18" customHeight="1" x14ac:dyDescent="0.2">
      <c r="A10717" s="1351" t="s">
        <v>16162</v>
      </c>
      <c r="B10717" s="1244" t="s">
        <v>1397</v>
      </c>
      <c r="C10717" s="1244" t="s">
        <v>1398</v>
      </c>
      <c r="D10717" s="1352">
        <v>1322.5</v>
      </c>
    </row>
    <row r="10718" spans="1:4" s="977" customFormat="1" ht="18" customHeight="1" x14ac:dyDescent="0.2">
      <c r="A10718" s="1351" t="s">
        <v>16163</v>
      </c>
      <c r="B10718" s="1244" t="s">
        <v>16164</v>
      </c>
      <c r="C10718" s="1244" t="s">
        <v>16165</v>
      </c>
      <c r="D10718" s="1352">
        <v>448.5</v>
      </c>
    </row>
    <row r="10719" spans="1:4" s="977" customFormat="1" ht="18" customHeight="1" x14ac:dyDescent="0.2">
      <c r="A10719" s="1351" t="s">
        <v>16166</v>
      </c>
      <c r="B10719" s="1244" t="s">
        <v>16167</v>
      </c>
      <c r="C10719" s="1244" t="s">
        <v>16167</v>
      </c>
      <c r="D10719" s="1352">
        <v>792</v>
      </c>
    </row>
    <row r="10720" spans="1:4" s="977" customFormat="1" ht="18" customHeight="1" x14ac:dyDescent="0.2">
      <c r="A10720" s="1351" t="s">
        <v>16168</v>
      </c>
      <c r="B10720" s="1244" t="s">
        <v>16167</v>
      </c>
      <c r="C10720" s="1244" t="s">
        <v>16167</v>
      </c>
      <c r="D10720" s="1352">
        <v>792</v>
      </c>
    </row>
    <row r="10721" spans="1:4" s="977" customFormat="1" ht="18" customHeight="1" x14ac:dyDescent="0.2">
      <c r="A10721" s="1351" t="s">
        <v>16169</v>
      </c>
      <c r="B10721" s="1244" t="s">
        <v>16167</v>
      </c>
      <c r="C10721" s="1244" t="s">
        <v>16167</v>
      </c>
      <c r="D10721" s="1352">
        <v>792</v>
      </c>
    </row>
    <row r="10722" spans="1:4" s="977" customFormat="1" ht="18" customHeight="1" x14ac:dyDescent="0.2">
      <c r="A10722" s="1351" t="s">
        <v>16170</v>
      </c>
      <c r="B10722" s="1244" t="s">
        <v>16167</v>
      </c>
      <c r="C10722" s="1244" t="s">
        <v>16167</v>
      </c>
      <c r="D10722" s="1352">
        <v>792</v>
      </c>
    </row>
    <row r="10723" spans="1:4" s="977" customFormat="1" ht="18" customHeight="1" x14ac:dyDescent="0.2">
      <c r="A10723" s="1351" t="s">
        <v>16171</v>
      </c>
      <c r="B10723" s="1244" t="s">
        <v>16172</v>
      </c>
      <c r="C10723" s="1244" t="s">
        <v>16173</v>
      </c>
      <c r="D10723" s="1352">
        <v>1004.57</v>
      </c>
    </row>
    <row r="10724" spans="1:4" s="977" customFormat="1" ht="18" customHeight="1" x14ac:dyDescent="0.2">
      <c r="A10724" s="1351" t="s">
        <v>16174</v>
      </c>
      <c r="B10724" s="1244" t="s">
        <v>16172</v>
      </c>
      <c r="C10724" s="1244" t="s">
        <v>16173</v>
      </c>
      <c r="D10724" s="1352">
        <v>1004.57</v>
      </c>
    </row>
    <row r="10725" spans="1:4" s="977" customFormat="1" ht="18" customHeight="1" x14ac:dyDescent="0.2">
      <c r="A10725" s="1351" t="s">
        <v>16175</v>
      </c>
      <c r="B10725" s="1244" t="s">
        <v>16172</v>
      </c>
      <c r="C10725" s="1244" t="s">
        <v>16173</v>
      </c>
      <c r="D10725" s="1352">
        <v>1004.57</v>
      </c>
    </row>
    <row r="10726" spans="1:4" s="977" customFormat="1" ht="18" customHeight="1" x14ac:dyDescent="0.2">
      <c r="A10726" s="1351" t="s">
        <v>16176</v>
      </c>
      <c r="B10726" s="1244" t="s">
        <v>16172</v>
      </c>
      <c r="C10726" s="1244" t="s">
        <v>16173</v>
      </c>
      <c r="D10726" s="1352">
        <v>1004.57</v>
      </c>
    </row>
    <row r="10727" spans="1:4" s="977" customFormat="1" ht="18" customHeight="1" x14ac:dyDescent="0.2">
      <c r="A10727" s="1351" t="s">
        <v>16177</v>
      </c>
      <c r="B10727" s="1244" t="s">
        <v>16172</v>
      </c>
      <c r="C10727" s="1244" t="s">
        <v>16173</v>
      </c>
      <c r="D10727" s="1352">
        <v>1004.57</v>
      </c>
    </row>
    <row r="10728" spans="1:4" s="977" customFormat="1" ht="18" customHeight="1" x14ac:dyDescent="0.2">
      <c r="A10728" s="1351" t="s">
        <v>16178</v>
      </c>
      <c r="B10728" s="1244" t="s">
        <v>1397</v>
      </c>
      <c r="C10728" s="1244" t="s">
        <v>1398</v>
      </c>
      <c r="D10728" s="1352">
        <v>1322.5</v>
      </c>
    </row>
    <row r="10729" spans="1:4" s="977" customFormat="1" ht="18" customHeight="1" x14ac:dyDescent="0.2">
      <c r="A10729" s="1351" t="s">
        <v>16179</v>
      </c>
      <c r="B10729" s="1244" t="s">
        <v>16172</v>
      </c>
      <c r="C10729" s="1244" t="s">
        <v>16173</v>
      </c>
      <c r="D10729" s="1352">
        <v>1004.58</v>
      </c>
    </row>
    <row r="10730" spans="1:4" s="977" customFormat="1" ht="18" customHeight="1" x14ac:dyDescent="0.2">
      <c r="A10730" s="1351" t="s">
        <v>16180</v>
      </c>
      <c r="B10730" s="1244" t="s">
        <v>16181</v>
      </c>
      <c r="C10730" s="1244" t="s">
        <v>16181</v>
      </c>
      <c r="D10730" s="1352">
        <v>2785.09</v>
      </c>
    </row>
    <row r="10731" spans="1:4" s="977" customFormat="1" ht="18" customHeight="1" x14ac:dyDescent="0.2">
      <c r="A10731" s="1351" t="s">
        <v>16182</v>
      </c>
      <c r="B10731" s="1244" t="s">
        <v>16183</v>
      </c>
      <c r="C10731" s="1244" t="s">
        <v>16184</v>
      </c>
      <c r="D10731" s="1352">
        <v>1</v>
      </c>
    </row>
    <row r="10732" spans="1:4" s="977" customFormat="1" ht="18" customHeight="1" x14ac:dyDescent="0.2">
      <c r="A10732" s="1351" t="s">
        <v>16185</v>
      </c>
      <c r="B10732" s="1244" t="s">
        <v>16183</v>
      </c>
      <c r="C10732" s="1244" t="s">
        <v>16184</v>
      </c>
      <c r="D10732" s="1352">
        <v>1</v>
      </c>
    </row>
    <row r="10733" spans="1:4" s="977" customFormat="1" ht="18" customHeight="1" x14ac:dyDescent="0.2">
      <c r="A10733" s="1351" t="s">
        <v>16186</v>
      </c>
      <c r="B10733" s="1244" t="s">
        <v>16183</v>
      </c>
      <c r="C10733" s="1244" t="s">
        <v>16184</v>
      </c>
      <c r="D10733" s="1352">
        <v>1</v>
      </c>
    </row>
    <row r="10734" spans="1:4" s="977" customFormat="1" ht="18" customHeight="1" x14ac:dyDescent="0.2">
      <c r="A10734" s="1351" t="s">
        <v>16187</v>
      </c>
      <c r="B10734" s="1244" t="s">
        <v>16183</v>
      </c>
      <c r="C10734" s="1244" t="s">
        <v>16184</v>
      </c>
      <c r="D10734" s="1352">
        <v>1</v>
      </c>
    </row>
    <row r="10735" spans="1:4" s="977" customFormat="1" ht="18" customHeight="1" x14ac:dyDescent="0.2">
      <c r="A10735" s="1351" t="s">
        <v>16188</v>
      </c>
      <c r="B10735" s="1244" t="s">
        <v>16183</v>
      </c>
      <c r="C10735" s="1244" t="s">
        <v>16184</v>
      </c>
      <c r="D10735" s="1352">
        <v>1</v>
      </c>
    </row>
    <row r="10736" spans="1:4" s="977" customFormat="1" ht="18" customHeight="1" x14ac:dyDescent="0.2">
      <c r="A10736" s="1351" t="s">
        <v>16189</v>
      </c>
      <c r="B10736" s="1244" t="s">
        <v>16190</v>
      </c>
      <c r="C10736" s="1244" t="s">
        <v>16190</v>
      </c>
      <c r="D10736" s="1352">
        <v>2044.37</v>
      </c>
    </row>
    <row r="10737" spans="1:4" s="977" customFormat="1" ht="18" customHeight="1" x14ac:dyDescent="0.2">
      <c r="A10737" s="1351" t="s">
        <v>16191</v>
      </c>
      <c r="B10737" s="1244" t="s">
        <v>16192</v>
      </c>
      <c r="C10737" s="1244" t="s">
        <v>6382</v>
      </c>
      <c r="D10737" s="1352">
        <v>814.5</v>
      </c>
    </row>
    <row r="10738" spans="1:4" s="977" customFormat="1" ht="18" customHeight="1" x14ac:dyDescent="0.2">
      <c r="A10738" s="1351" t="s">
        <v>16193</v>
      </c>
      <c r="B10738" s="1244" t="s">
        <v>16192</v>
      </c>
      <c r="C10738" s="1244" t="s">
        <v>6382</v>
      </c>
      <c r="D10738" s="1352">
        <v>814.5</v>
      </c>
    </row>
    <row r="10739" spans="1:4" s="977" customFormat="1" ht="18" customHeight="1" x14ac:dyDescent="0.2">
      <c r="A10739" s="1351" t="s">
        <v>16194</v>
      </c>
      <c r="B10739" s="1244" t="s">
        <v>1397</v>
      </c>
      <c r="C10739" s="1244" t="s">
        <v>1398</v>
      </c>
      <c r="D10739" s="1352">
        <v>1</v>
      </c>
    </row>
    <row r="10740" spans="1:4" s="977" customFormat="1" ht="18" customHeight="1" x14ac:dyDescent="0.2">
      <c r="A10740" s="1351" t="s">
        <v>16195</v>
      </c>
      <c r="B10740" s="1244" t="s">
        <v>16192</v>
      </c>
      <c r="C10740" s="1244" t="s">
        <v>6382</v>
      </c>
      <c r="D10740" s="1352">
        <v>814.5</v>
      </c>
    </row>
    <row r="10741" spans="1:4" s="977" customFormat="1" ht="18" customHeight="1" x14ac:dyDescent="0.2">
      <c r="A10741" s="1351" t="s">
        <v>16196</v>
      </c>
      <c r="B10741" s="1244" t="s">
        <v>16192</v>
      </c>
      <c r="C10741" s="1244" t="s">
        <v>6382</v>
      </c>
      <c r="D10741" s="1352">
        <v>814.5</v>
      </c>
    </row>
    <row r="10742" spans="1:4" s="977" customFormat="1" ht="18" customHeight="1" x14ac:dyDescent="0.2">
      <c r="A10742" s="1351" t="s">
        <v>16197</v>
      </c>
      <c r="B10742" s="1244" t="s">
        <v>16192</v>
      </c>
      <c r="C10742" s="1244" t="s">
        <v>6382</v>
      </c>
      <c r="D10742" s="1352">
        <v>792</v>
      </c>
    </row>
    <row r="10743" spans="1:4" s="977" customFormat="1" ht="18" customHeight="1" x14ac:dyDescent="0.2">
      <c r="A10743" s="1351" t="s">
        <v>16198</v>
      </c>
      <c r="B10743" s="1244" t="s">
        <v>16192</v>
      </c>
      <c r="C10743" s="1244" t="s">
        <v>6382</v>
      </c>
      <c r="D10743" s="1352">
        <v>792</v>
      </c>
    </row>
    <row r="10744" spans="1:4" s="977" customFormat="1" ht="18" customHeight="1" x14ac:dyDescent="0.2">
      <c r="A10744" s="1351" t="s">
        <v>16199</v>
      </c>
      <c r="B10744" s="1244" t="s">
        <v>16192</v>
      </c>
      <c r="C10744" s="1244" t="s">
        <v>6382</v>
      </c>
      <c r="D10744" s="1352">
        <v>792</v>
      </c>
    </row>
    <row r="10745" spans="1:4" s="977" customFormat="1" ht="18" customHeight="1" x14ac:dyDescent="0.2">
      <c r="A10745" s="1351" t="s">
        <v>16200</v>
      </c>
      <c r="B10745" s="1244" t="s">
        <v>16192</v>
      </c>
      <c r="C10745" s="1244" t="s">
        <v>6382</v>
      </c>
      <c r="D10745" s="1352">
        <v>792</v>
      </c>
    </row>
    <row r="10746" spans="1:4" s="977" customFormat="1" ht="18" customHeight="1" x14ac:dyDescent="0.2">
      <c r="A10746" s="1351" t="s">
        <v>16201</v>
      </c>
      <c r="B10746" s="1244" t="s">
        <v>16192</v>
      </c>
      <c r="C10746" s="1244" t="s">
        <v>6382</v>
      </c>
      <c r="D10746" s="1352">
        <v>792</v>
      </c>
    </row>
    <row r="10747" spans="1:4" s="977" customFormat="1" ht="18" customHeight="1" x14ac:dyDescent="0.2">
      <c r="A10747" s="1351" t="s">
        <v>16202</v>
      </c>
      <c r="B10747" s="1244" t="s">
        <v>16192</v>
      </c>
      <c r="C10747" s="1244" t="s">
        <v>6382</v>
      </c>
      <c r="D10747" s="1352">
        <v>792</v>
      </c>
    </row>
    <row r="10748" spans="1:4" s="977" customFormat="1" ht="18" customHeight="1" x14ac:dyDescent="0.2">
      <c r="A10748" s="1351" t="s">
        <v>16203</v>
      </c>
      <c r="B10748" s="1244" t="s">
        <v>16192</v>
      </c>
      <c r="C10748" s="1244" t="s">
        <v>6382</v>
      </c>
      <c r="D10748" s="1352">
        <v>792</v>
      </c>
    </row>
    <row r="10749" spans="1:4" s="977" customFormat="1" ht="18" customHeight="1" x14ac:dyDescent="0.2">
      <c r="A10749" s="1351" t="s">
        <v>16204</v>
      </c>
      <c r="B10749" s="1244" t="s">
        <v>16192</v>
      </c>
      <c r="C10749" s="1244" t="s">
        <v>6382</v>
      </c>
      <c r="D10749" s="1352">
        <v>792</v>
      </c>
    </row>
    <row r="10750" spans="1:4" s="977" customFormat="1" ht="18" customHeight="1" x14ac:dyDescent="0.2">
      <c r="A10750" s="1351" t="s">
        <v>16205</v>
      </c>
      <c r="B10750" s="1244" t="s">
        <v>1410</v>
      </c>
      <c r="C10750" s="1244" t="s">
        <v>1411</v>
      </c>
      <c r="D10750" s="1352">
        <v>3335</v>
      </c>
    </row>
    <row r="10751" spans="1:4" s="977" customFormat="1" ht="18" customHeight="1" x14ac:dyDescent="0.2">
      <c r="A10751" s="1351" t="s">
        <v>16206</v>
      </c>
      <c r="B10751" s="1244" t="s">
        <v>14685</v>
      </c>
      <c r="C10751" s="1244" t="s">
        <v>14686</v>
      </c>
      <c r="D10751" s="1352">
        <v>2985.47</v>
      </c>
    </row>
    <row r="10752" spans="1:4" s="977" customFormat="1" ht="18" customHeight="1" x14ac:dyDescent="0.2">
      <c r="A10752" s="1351" t="s">
        <v>16207</v>
      </c>
      <c r="B10752" s="1244" t="s">
        <v>14685</v>
      </c>
      <c r="C10752" s="1244" t="s">
        <v>14686</v>
      </c>
      <c r="D10752" s="1352">
        <v>2985.47</v>
      </c>
    </row>
    <row r="10753" spans="1:4" s="977" customFormat="1" ht="18" customHeight="1" x14ac:dyDescent="0.2">
      <c r="A10753" s="1351" t="s">
        <v>16208</v>
      </c>
      <c r="B10753" s="1244" t="s">
        <v>14685</v>
      </c>
      <c r="C10753" s="1244" t="s">
        <v>14686</v>
      </c>
      <c r="D10753" s="1352">
        <v>2985.47</v>
      </c>
    </row>
    <row r="10754" spans="1:4" s="977" customFormat="1" ht="18" customHeight="1" x14ac:dyDescent="0.2">
      <c r="A10754" s="1351" t="s">
        <v>16209</v>
      </c>
      <c r="B10754" s="1244" t="s">
        <v>14685</v>
      </c>
      <c r="C10754" s="1244" t="s">
        <v>14686</v>
      </c>
      <c r="D10754" s="1352">
        <v>2985.47</v>
      </c>
    </row>
    <row r="10755" spans="1:4" s="977" customFormat="1" ht="18" customHeight="1" x14ac:dyDescent="0.2">
      <c r="A10755" s="1351" t="s">
        <v>16210</v>
      </c>
      <c r="B10755" s="1244" t="s">
        <v>14685</v>
      </c>
      <c r="C10755" s="1244" t="s">
        <v>14686</v>
      </c>
      <c r="D10755" s="1352">
        <v>2985.47</v>
      </c>
    </row>
    <row r="10756" spans="1:4" s="977" customFormat="1" ht="18" customHeight="1" x14ac:dyDescent="0.2">
      <c r="A10756" s="1351" t="s">
        <v>16211</v>
      </c>
      <c r="B10756" s="1244" t="s">
        <v>14685</v>
      </c>
      <c r="C10756" s="1244" t="s">
        <v>14686</v>
      </c>
      <c r="D10756" s="1352">
        <v>2985.47</v>
      </c>
    </row>
    <row r="10757" spans="1:4" s="977" customFormat="1" ht="18" customHeight="1" x14ac:dyDescent="0.2">
      <c r="A10757" s="1351" t="s">
        <v>16212</v>
      </c>
      <c r="B10757" s="1244" t="s">
        <v>14685</v>
      </c>
      <c r="C10757" s="1244" t="s">
        <v>14686</v>
      </c>
      <c r="D10757" s="1352">
        <v>2985.47</v>
      </c>
    </row>
    <row r="10758" spans="1:4" s="977" customFormat="1" ht="18" customHeight="1" x14ac:dyDescent="0.2">
      <c r="A10758" s="1351" t="s">
        <v>16213</v>
      </c>
      <c r="B10758" s="1244" t="s">
        <v>14685</v>
      </c>
      <c r="C10758" s="1244" t="s">
        <v>14686</v>
      </c>
      <c r="D10758" s="1352">
        <v>2985.47</v>
      </c>
    </row>
    <row r="10759" spans="1:4" s="977" customFormat="1" ht="18" customHeight="1" x14ac:dyDescent="0.2">
      <c r="A10759" s="1351" t="s">
        <v>16214</v>
      </c>
      <c r="B10759" s="1244" t="s">
        <v>14685</v>
      </c>
      <c r="C10759" s="1244" t="s">
        <v>14686</v>
      </c>
      <c r="D10759" s="1352">
        <v>2985.47</v>
      </c>
    </row>
    <row r="10760" spans="1:4" s="977" customFormat="1" ht="18" customHeight="1" x14ac:dyDescent="0.2">
      <c r="A10760" s="1351" t="s">
        <v>16215</v>
      </c>
      <c r="B10760" s="1244" t="s">
        <v>14685</v>
      </c>
      <c r="C10760" s="1244" t="s">
        <v>14686</v>
      </c>
      <c r="D10760" s="1352">
        <v>2985.47</v>
      </c>
    </row>
    <row r="10761" spans="1:4" s="977" customFormat="1" ht="18" customHeight="1" x14ac:dyDescent="0.2">
      <c r="A10761" s="1351" t="s">
        <v>16216</v>
      </c>
      <c r="B10761" s="1244" t="s">
        <v>2466</v>
      </c>
      <c r="C10761" s="1244" t="s">
        <v>2467</v>
      </c>
      <c r="D10761" s="1352">
        <v>1949.25</v>
      </c>
    </row>
    <row r="10762" spans="1:4" s="977" customFormat="1" ht="18" customHeight="1" x14ac:dyDescent="0.2">
      <c r="A10762" s="1351" t="s">
        <v>16217</v>
      </c>
      <c r="B10762" s="1244" t="s">
        <v>1397</v>
      </c>
      <c r="C10762" s="1244" t="s">
        <v>1398</v>
      </c>
      <c r="D10762" s="1352">
        <v>1138</v>
      </c>
    </row>
    <row r="10763" spans="1:4" s="977" customFormat="1" ht="18" customHeight="1" x14ac:dyDescent="0.2">
      <c r="A10763" s="1351" t="s">
        <v>16218</v>
      </c>
      <c r="B10763" s="1244" t="s">
        <v>14685</v>
      </c>
      <c r="C10763" s="1244" t="s">
        <v>14686</v>
      </c>
      <c r="D10763" s="1352">
        <v>2985.42</v>
      </c>
    </row>
    <row r="10764" spans="1:4" s="977" customFormat="1" ht="18" customHeight="1" x14ac:dyDescent="0.2">
      <c r="A10764" s="1351" t="s">
        <v>16219</v>
      </c>
      <c r="B10764" s="1244" t="s">
        <v>14675</v>
      </c>
      <c r="C10764" s="1244" t="s">
        <v>14676</v>
      </c>
      <c r="D10764" s="1352">
        <v>376.65</v>
      </c>
    </row>
    <row r="10765" spans="1:4" s="977" customFormat="1" ht="18" customHeight="1" x14ac:dyDescent="0.2">
      <c r="A10765" s="1351" t="s">
        <v>16220</v>
      </c>
      <c r="B10765" s="1244" t="s">
        <v>16221</v>
      </c>
      <c r="C10765" s="1244" t="s">
        <v>16222</v>
      </c>
      <c r="D10765" s="1352">
        <v>53216.63</v>
      </c>
    </row>
    <row r="10766" spans="1:4" s="977" customFormat="1" ht="18" customHeight="1" x14ac:dyDescent="0.2">
      <c r="A10766" s="1351" t="s">
        <v>16223</v>
      </c>
      <c r="B10766" s="1244" t="s">
        <v>16221</v>
      </c>
      <c r="C10766" s="1244" t="s">
        <v>16222</v>
      </c>
      <c r="D10766" s="1352">
        <v>53216.63</v>
      </c>
    </row>
    <row r="10767" spans="1:4" s="977" customFormat="1" ht="18" customHeight="1" x14ac:dyDescent="0.2">
      <c r="A10767" s="1351" t="s">
        <v>16224</v>
      </c>
      <c r="B10767" s="1244" t="s">
        <v>16221</v>
      </c>
      <c r="C10767" s="1244" t="s">
        <v>16222</v>
      </c>
      <c r="D10767" s="1352">
        <v>53216.62</v>
      </c>
    </row>
    <row r="10768" spans="1:4" s="977" customFormat="1" ht="18" customHeight="1" x14ac:dyDescent="0.2">
      <c r="A10768" s="1351" t="s">
        <v>16225</v>
      </c>
      <c r="B10768" s="1244" t="s">
        <v>16221</v>
      </c>
      <c r="C10768" s="1244" t="s">
        <v>16222</v>
      </c>
      <c r="D10768" s="1352">
        <v>53216.62</v>
      </c>
    </row>
    <row r="10769" spans="1:4" s="977" customFormat="1" ht="18" customHeight="1" x14ac:dyDescent="0.2">
      <c r="A10769" s="1351" t="s">
        <v>16226</v>
      </c>
      <c r="B10769" s="1244" t="s">
        <v>16227</v>
      </c>
      <c r="C10769" s="1244" t="s">
        <v>16228</v>
      </c>
      <c r="D10769" s="1352">
        <v>2105.6999999999998</v>
      </c>
    </row>
    <row r="10770" spans="1:4" s="977" customFormat="1" ht="18" customHeight="1" x14ac:dyDescent="0.2">
      <c r="A10770" s="1351" t="s">
        <v>16229</v>
      </c>
      <c r="B10770" s="1244" t="s">
        <v>16230</v>
      </c>
      <c r="C10770" s="1244" t="s">
        <v>16231</v>
      </c>
      <c r="D10770" s="1352">
        <v>2476.67</v>
      </c>
    </row>
    <row r="10771" spans="1:4" s="977" customFormat="1" ht="18" customHeight="1" x14ac:dyDescent="0.2">
      <c r="A10771" s="1351" t="s">
        <v>16232</v>
      </c>
      <c r="B10771" s="1244" t="s">
        <v>16230</v>
      </c>
      <c r="C10771" s="1244" t="s">
        <v>16231</v>
      </c>
      <c r="D10771" s="1352">
        <v>2476.67</v>
      </c>
    </row>
    <row r="10772" spans="1:4" s="977" customFormat="1" ht="18" customHeight="1" x14ac:dyDescent="0.2">
      <c r="A10772" s="1351" t="s">
        <v>16233</v>
      </c>
      <c r="B10772" s="1244" t="s">
        <v>16230</v>
      </c>
      <c r="C10772" s="1244" t="s">
        <v>16231</v>
      </c>
      <c r="D10772" s="1352">
        <v>2476.67</v>
      </c>
    </row>
    <row r="10773" spans="1:4" s="977" customFormat="1" ht="18" customHeight="1" x14ac:dyDescent="0.2">
      <c r="A10773" s="1351" t="s">
        <v>16234</v>
      </c>
      <c r="B10773" s="1244" t="s">
        <v>16230</v>
      </c>
      <c r="C10773" s="1244" t="s">
        <v>16231</v>
      </c>
      <c r="D10773" s="1352">
        <v>2476.67</v>
      </c>
    </row>
    <row r="10774" spans="1:4" s="977" customFormat="1" ht="18" customHeight="1" x14ac:dyDescent="0.2">
      <c r="A10774" s="1351" t="s">
        <v>16235</v>
      </c>
      <c r="B10774" s="1244" t="s">
        <v>16230</v>
      </c>
      <c r="C10774" s="1244" t="s">
        <v>16231</v>
      </c>
      <c r="D10774" s="1352">
        <v>2476.6799999999998</v>
      </c>
    </row>
    <row r="10775" spans="1:4" s="977" customFormat="1" ht="18" customHeight="1" x14ac:dyDescent="0.2">
      <c r="A10775" s="1351" t="s">
        <v>16236</v>
      </c>
      <c r="B10775" s="1244" t="s">
        <v>16230</v>
      </c>
      <c r="C10775" s="1244" t="s">
        <v>16231</v>
      </c>
      <c r="D10775" s="1352">
        <v>2476.6799999999998</v>
      </c>
    </row>
    <row r="10776" spans="1:4" s="977" customFormat="1" ht="18" customHeight="1" x14ac:dyDescent="0.2">
      <c r="A10776" s="1351" t="s">
        <v>16237</v>
      </c>
      <c r="B10776" s="1244" t="s">
        <v>16238</v>
      </c>
      <c r="C10776" s="1244" t="s">
        <v>16231</v>
      </c>
      <c r="D10776" s="1352">
        <v>2559.23</v>
      </c>
    </row>
    <row r="10777" spans="1:4" s="977" customFormat="1" ht="18" customHeight="1" x14ac:dyDescent="0.2">
      <c r="A10777" s="1351" t="s">
        <v>16239</v>
      </c>
      <c r="B10777" s="1244" t="s">
        <v>16238</v>
      </c>
      <c r="C10777" s="1244" t="s">
        <v>16231</v>
      </c>
      <c r="D10777" s="1352">
        <v>2559.23</v>
      </c>
    </row>
    <row r="10778" spans="1:4" s="977" customFormat="1" ht="18" customHeight="1" x14ac:dyDescent="0.2">
      <c r="A10778" s="1351" t="s">
        <v>16240</v>
      </c>
      <c r="B10778" s="1244" t="s">
        <v>16238</v>
      </c>
      <c r="C10778" s="1244" t="s">
        <v>16231</v>
      </c>
      <c r="D10778" s="1352">
        <v>2559.23</v>
      </c>
    </row>
    <row r="10779" spans="1:4" s="977" customFormat="1" ht="18" customHeight="1" x14ac:dyDescent="0.2">
      <c r="A10779" s="1351" t="s">
        <v>16241</v>
      </c>
      <c r="B10779" s="1244" t="s">
        <v>16238</v>
      </c>
      <c r="C10779" s="1244" t="s">
        <v>16231</v>
      </c>
      <c r="D10779" s="1352">
        <v>2559.23</v>
      </c>
    </row>
    <row r="10780" spans="1:4" s="977" customFormat="1" ht="18" customHeight="1" x14ac:dyDescent="0.2">
      <c r="A10780" s="1351" t="s">
        <v>16242</v>
      </c>
      <c r="B10780" s="1244" t="s">
        <v>16238</v>
      </c>
      <c r="C10780" s="1244" t="s">
        <v>16231</v>
      </c>
      <c r="D10780" s="1352">
        <v>2559.23</v>
      </c>
    </row>
    <row r="10781" spans="1:4" s="977" customFormat="1" ht="18" customHeight="1" x14ac:dyDescent="0.2">
      <c r="A10781" s="1351" t="s">
        <v>16243</v>
      </c>
      <c r="B10781" s="1244" t="s">
        <v>16238</v>
      </c>
      <c r="C10781" s="1244" t="s">
        <v>16231</v>
      </c>
      <c r="D10781" s="1352">
        <v>2559.25</v>
      </c>
    </row>
    <row r="10782" spans="1:4" s="977" customFormat="1" ht="18" customHeight="1" x14ac:dyDescent="0.2">
      <c r="A10782" s="1351" t="s">
        <v>16244</v>
      </c>
      <c r="B10782" s="1244" t="s">
        <v>16245</v>
      </c>
      <c r="C10782" s="1244" t="s">
        <v>16246</v>
      </c>
      <c r="D10782" s="1352">
        <v>2476.6799999999998</v>
      </c>
    </row>
    <row r="10783" spans="1:4" s="977" customFormat="1" ht="18" customHeight="1" x14ac:dyDescent="0.2">
      <c r="A10783" s="1351" t="s">
        <v>16247</v>
      </c>
      <c r="B10783" s="1244" t="s">
        <v>16245</v>
      </c>
      <c r="C10783" s="1244" t="s">
        <v>16246</v>
      </c>
      <c r="D10783" s="1352">
        <v>2476.6799999999998</v>
      </c>
    </row>
    <row r="10784" spans="1:4" s="977" customFormat="1" ht="18" customHeight="1" x14ac:dyDescent="0.2">
      <c r="A10784" s="1351" t="s">
        <v>16248</v>
      </c>
      <c r="B10784" s="1244" t="s">
        <v>16245</v>
      </c>
      <c r="C10784" s="1244" t="s">
        <v>16246</v>
      </c>
      <c r="D10784" s="1352">
        <v>2476.6799999999998</v>
      </c>
    </row>
    <row r="10785" spans="1:4" s="977" customFormat="1" ht="18" customHeight="1" x14ac:dyDescent="0.2">
      <c r="A10785" s="1351" t="s">
        <v>16249</v>
      </c>
      <c r="B10785" s="1244" t="s">
        <v>16245</v>
      </c>
      <c r="C10785" s="1244" t="s">
        <v>16246</v>
      </c>
      <c r="D10785" s="1352">
        <v>2476.67</v>
      </c>
    </row>
    <row r="10786" spans="1:4" s="977" customFormat="1" ht="18" customHeight="1" x14ac:dyDescent="0.2">
      <c r="A10786" s="1351" t="s">
        <v>16250</v>
      </c>
      <c r="B10786" s="1244" t="s">
        <v>16245</v>
      </c>
      <c r="C10786" s="1244" t="s">
        <v>16246</v>
      </c>
      <c r="D10786" s="1352">
        <v>2476.67</v>
      </c>
    </row>
    <row r="10787" spans="1:4" s="977" customFormat="1" ht="18" customHeight="1" x14ac:dyDescent="0.2">
      <c r="A10787" s="1351" t="s">
        <v>16251</v>
      </c>
      <c r="B10787" s="1244" t="s">
        <v>16245</v>
      </c>
      <c r="C10787" s="1244" t="s">
        <v>16246</v>
      </c>
      <c r="D10787" s="1352">
        <v>2476.67</v>
      </c>
    </row>
    <row r="10788" spans="1:4" s="977" customFormat="1" ht="18" customHeight="1" x14ac:dyDescent="0.2">
      <c r="A10788" s="1351" t="s">
        <v>16252</v>
      </c>
      <c r="B10788" s="1244" t="s">
        <v>16253</v>
      </c>
      <c r="C10788" s="1244" t="s">
        <v>16254</v>
      </c>
      <c r="D10788" s="1352">
        <v>611.88</v>
      </c>
    </row>
    <row r="10789" spans="1:4" s="977" customFormat="1" ht="18" customHeight="1" x14ac:dyDescent="0.2">
      <c r="A10789" s="1351" t="s">
        <v>16255</v>
      </c>
      <c r="B10789" s="1244" t="s">
        <v>16253</v>
      </c>
      <c r="C10789" s="1244" t="s">
        <v>16254</v>
      </c>
      <c r="D10789" s="1352">
        <v>611.88</v>
      </c>
    </row>
    <row r="10790" spans="1:4" s="977" customFormat="1" ht="18" customHeight="1" x14ac:dyDescent="0.2">
      <c r="A10790" s="1351" t="s">
        <v>16256</v>
      </c>
      <c r="B10790" s="1244" t="s">
        <v>16257</v>
      </c>
      <c r="C10790" s="1244" t="s">
        <v>16258</v>
      </c>
      <c r="D10790" s="1352">
        <v>1621.98</v>
      </c>
    </row>
    <row r="10791" spans="1:4" s="977" customFormat="1" ht="18" customHeight="1" x14ac:dyDescent="0.2">
      <c r="A10791" s="1351" t="s">
        <v>16259</v>
      </c>
      <c r="B10791" s="1244" t="s">
        <v>16257</v>
      </c>
      <c r="C10791" s="1244" t="s">
        <v>16258</v>
      </c>
      <c r="D10791" s="1352">
        <v>1621.98</v>
      </c>
    </row>
    <row r="10792" spans="1:4" s="977" customFormat="1" ht="18" customHeight="1" x14ac:dyDescent="0.2">
      <c r="A10792" s="1351" t="s">
        <v>16260</v>
      </c>
      <c r="B10792" s="1244" t="s">
        <v>16257</v>
      </c>
      <c r="C10792" s="1244" t="s">
        <v>16258</v>
      </c>
      <c r="D10792" s="1352">
        <v>1621.98</v>
      </c>
    </row>
    <row r="10793" spans="1:4" s="977" customFormat="1" ht="18" customHeight="1" x14ac:dyDescent="0.2">
      <c r="A10793" s="1351" t="s">
        <v>16261</v>
      </c>
      <c r="B10793" s="1244" t="s">
        <v>3501</v>
      </c>
      <c r="C10793" s="1244" t="s">
        <v>3502</v>
      </c>
      <c r="D10793" s="1352">
        <v>1566.99</v>
      </c>
    </row>
    <row r="10794" spans="1:4" s="977" customFormat="1" ht="18" customHeight="1" x14ac:dyDescent="0.2">
      <c r="A10794" s="1351" t="s">
        <v>16262</v>
      </c>
      <c r="B10794" s="1244" t="s">
        <v>16257</v>
      </c>
      <c r="C10794" s="1244" t="s">
        <v>16258</v>
      </c>
      <c r="D10794" s="1352">
        <v>1621.98</v>
      </c>
    </row>
    <row r="10795" spans="1:4" s="977" customFormat="1" ht="18" customHeight="1" x14ac:dyDescent="0.2">
      <c r="A10795" s="1351" t="s">
        <v>16263</v>
      </c>
      <c r="B10795" s="1244" t="s">
        <v>16264</v>
      </c>
      <c r="C10795" s="1244" t="s">
        <v>16265</v>
      </c>
      <c r="D10795" s="1352">
        <v>8668.3799999999992</v>
      </c>
    </row>
    <row r="10796" spans="1:4" s="977" customFormat="1" ht="18" customHeight="1" x14ac:dyDescent="0.2">
      <c r="A10796" s="1351" t="s">
        <v>16266</v>
      </c>
      <c r="B10796" s="1244" t="s">
        <v>16264</v>
      </c>
      <c r="C10796" s="1244" t="s">
        <v>16265</v>
      </c>
      <c r="D10796" s="1352">
        <v>8668.3799999999992</v>
      </c>
    </row>
    <row r="10797" spans="1:4" s="977" customFormat="1" ht="18" customHeight="1" x14ac:dyDescent="0.2">
      <c r="A10797" s="1351" t="s">
        <v>16267</v>
      </c>
      <c r="B10797" s="1244" t="s">
        <v>16264</v>
      </c>
      <c r="C10797" s="1244" t="s">
        <v>16265</v>
      </c>
      <c r="D10797" s="1352">
        <v>8668.3799999999992</v>
      </c>
    </row>
    <row r="10798" spans="1:4" s="977" customFormat="1" ht="18" customHeight="1" x14ac:dyDescent="0.2">
      <c r="A10798" s="1351" t="s">
        <v>16268</v>
      </c>
      <c r="B10798" s="1244" t="s">
        <v>16269</v>
      </c>
      <c r="C10798" s="1244" t="s">
        <v>16265</v>
      </c>
      <c r="D10798" s="1352">
        <v>8682.94</v>
      </c>
    </row>
    <row r="10799" spans="1:4" s="977" customFormat="1" ht="18" customHeight="1" x14ac:dyDescent="0.2">
      <c r="A10799" s="1351" t="s">
        <v>16270</v>
      </c>
      <c r="B10799" s="1244" t="s">
        <v>16271</v>
      </c>
      <c r="C10799" s="1244" t="s">
        <v>16272</v>
      </c>
      <c r="D10799" s="1352">
        <v>1403.45</v>
      </c>
    </row>
    <row r="10800" spans="1:4" s="977" customFormat="1" ht="18" customHeight="1" x14ac:dyDescent="0.2">
      <c r="A10800" s="1351" t="s">
        <v>16273</v>
      </c>
      <c r="B10800" s="1244" t="s">
        <v>16271</v>
      </c>
      <c r="C10800" s="1244" t="s">
        <v>16274</v>
      </c>
      <c r="D10800" s="1352">
        <v>1403.45</v>
      </c>
    </row>
    <row r="10801" spans="1:4" s="977" customFormat="1" ht="18" customHeight="1" x14ac:dyDescent="0.2">
      <c r="A10801" s="1351" t="s">
        <v>16275</v>
      </c>
      <c r="B10801" s="1244" t="s">
        <v>16276</v>
      </c>
      <c r="C10801" s="1244" t="s">
        <v>16277</v>
      </c>
      <c r="D10801" s="1352">
        <v>728.43</v>
      </c>
    </row>
    <row r="10802" spans="1:4" s="977" customFormat="1" ht="18" customHeight="1" x14ac:dyDescent="0.2">
      <c r="A10802" s="1351" t="s">
        <v>16278</v>
      </c>
      <c r="B10802" s="1244" t="s">
        <v>16276</v>
      </c>
      <c r="C10802" s="1244" t="s">
        <v>16277</v>
      </c>
      <c r="D10802" s="1352">
        <v>728.43</v>
      </c>
    </row>
    <row r="10803" spans="1:4" s="977" customFormat="1" ht="18" customHeight="1" x14ac:dyDescent="0.2">
      <c r="A10803" s="1351" t="s">
        <v>16279</v>
      </c>
      <c r="B10803" s="1244" t="s">
        <v>16280</v>
      </c>
      <c r="C10803" s="1244" t="s">
        <v>16281</v>
      </c>
      <c r="D10803" s="1352">
        <v>2816.62</v>
      </c>
    </row>
    <row r="10804" spans="1:4" s="977" customFormat="1" ht="18" customHeight="1" x14ac:dyDescent="0.2">
      <c r="A10804" s="1351" t="s">
        <v>16282</v>
      </c>
      <c r="B10804" s="1244" t="s">
        <v>3501</v>
      </c>
      <c r="C10804" s="1244" t="s">
        <v>3502</v>
      </c>
      <c r="D10804" s="1352">
        <v>1566.99</v>
      </c>
    </row>
    <row r="10805" spans="1:4" s="977" customFormat="1" ht="18" customHeight="1" x14ac:dyDescent="0.2">
      <c r="A10805" s="1351" t="s">
        <v>16283</v>
      </c>
      <c r="B10805" s="1244" t="s">
        <v>16280</v>
      </c>
      <c r="C10805" s="1244" t="s">
        <v>16281</v>
      </c>
      <c r="D10805" s="1352">
        <v>2816.62</v>
      </c>
    </row>
    <row r="10806" spans="1:4" s="977" customFormat="1" ht="18" customHeight="1" x14ac:dyDescent="0.2">
      <c r="A10806" s="1351" t="s">
        <v>16284</v>
      </c>
      <c r="B10806" s="1244" t="s">
        <v>16280</v>
      </c>
      <c r="C10806" s="1244" t="s">
        <v>16281</v>
      </c>
      <c r="D10806" s="1352">
        <v>2816.61</v>
      </c>
    </row>
    <row r="10807" spans="1:4" s="977" customFormat="1" ht="18" customHeight="1" x14ac:dyDescent="0.2">
      <c r="A10807" s="1351" t="s">
        <v>16285</v>
      </c>
      <c r="B10807" s="1244" t="s">
        <v>16280</v>
      </c>
      <c r="C10807" s="1244" t="s">
        <v>16281</v>
      </c>
      <c r="D10807" s="1352">
        <v>2816.61</v>
      </c>
    </row>
    <row r="10808" spans="1:4" s="977" customFormat="1" ht="18" customHeight="1" x14ac:dyDescent="0.2">
      <c r="A10808" s="1351" t="s">
        <v>16286</v>
      </c>
      <c r="B10808" s="1244" t="s">
        <v>16287</v>
      </c>
      <c r="C10808" s="1244" t="s">
        <v>16288</v>
      </c>
      <c r="D10808" s="1352">
        <v>7439.74</v>
      </c>
    </row>
    <row r="10809" spans="1:4" s="977" customFormat="1" ht="18" customHeight="1" x14ac:dyDescent="0.2">
      <c r="A10809" s="1351" t="s">
        <v>16289</v>
      </c>
      <c r="B10809" s="1244" t="s">
        <v>16290</v>
      </c>
      <c r="C10809" s="1244" t="s">
        <v>16291</v>
      </c>
      <c r="D10809" s="1352">
        <v>1942.48</v>
      </c>
    </row>
    <row r="10810" spans="1:4" s="977" customFormat="1" ht="18" customHeight="1" x14ac:dyDescent="0.2">
      <c r="A10810" s="1351" t="s">
        <v>16292</v>
      </c>
      <c r="B10810" s="1244" t="s">
        <v>16158</v>
      </c>
      <c r="C10810" s="1244" t="s">
        <v>16159</v>
      </c>
      <c r="D10810" s="1352">
        <v>353.17</v>
      </c>
    </row>
    <row r="10811" spans="1:4" s="977" customFormat="1" ht="18" customHeight="1" x14ac:dyDescent="0.2">
      <c r="A10811" s="1351" t="s">
        <v>16293</v>
      </c>
      <c r="B10811" s="1244" t="s">
        <v>16294</v>
      </c>
      <c r="C10811" s="1244" t="s">
        <v>16159</v>
      </c>
      <c r="D10811" s="1352">
        <v>410.8</v>
      </c>
    </row>
    <row r="10812" spans="1:4" s="977" customFormat="1" ht="18" customHeight="1" x14ac:dyDescent="0.2">
      <c r="A10812" s="1351" t="s">
        <v>16295</v>
      </c>
      <c r="B10812" s="1244" t="s">
        <v>16294</v>
      </c>
      <c r="C10812" s="1244" t="s">
        <v>16159</v>
      </c>
      <c r="D10812" s="1352">
        <v>410.79</v>
      </c>
    </row>
    <row r="10813" spans="1:4" s="977" customFormat="1" ht="18" customHeight="1" x14ac:dyDescent="0.2">
      <c r="A10813" s="1351" t="s">
        <v>16296</v>
      </c>
      <c r="B10813" s="1244" t="s">
        <v>16297</v>
      </c>
      <c r="C10813" s="1244" t="s">
        <v>16298</v>
      </c>
      <c r="D10813" s="1352">
        <v>10317.89</v>
      </c>
    </row>
    <row r="10814" spans="1:4" s="977" customFormat="1" ht="18" customHeight="1" x14ac:dyDescent="0.2">
      <c r="A10814" s="1351" t="s">
        <v>16299</v>
      </c>
      <c r="B10814" s="1244" t="s">
        <v>16300</v>
      </c>
      <c r="C10814" s="1244" t="s">
        <v>16301</v>
      </c>
      <c r="D10814" s="1352">
        <v>2143.6</v>
      </c>
    </row>
    <row r="10815" spans="1:4" s="977" customFormat="1" ht="18" customHeight="1" x14ac:dyDescent="0.2">
      <c r="A10815" s="1351" t="s">
        <v>16302</v>
      </c>
      <c r="B10815" s="1244" t="s">
        <v>16303</v>
      </c>
      <c r="C10815" s="1244" t="s">
        <v>16304</v>
      </c>
      <c r="D10815" s="1352">
        <v>2623.75</v>
      </c>
    </row>
    <row r="10816" spans="1:4" s="977" customFormat="1" ht="18" customHeight="1" x14ac:dyDescent="0.2">
      <c r="A10816" s="1351" t="s">
        <v>16305</v>
      </c>
      <c r="B10816" s="1244" t="s">
        <v>16306</v>
      </c>
      <c r="C10816" s="1244" t="s">
        <v>16307</v>
      </c>
      <c r="D10816" s="1352">
        <v>2069.98</v>
      </c>
    </row>
    <row r="10817" spans="1:4" s="977" customFormat="1" ht="18" customHeight="1" x14ac:dyDescent="0.2">
      <c r="A10817" s="1351" t="s">
        <v>16308</v>
      </c>
      <c r="B10817" s="1244" t="s">
        <v>16306</v>
      </c>
      <c r="C10817" s="1244" t="s">
        <v>16307</v>
      </c>
      <c r="D10817" s="1352">
        <v>2069.98</v>
      </c>
    </row>
    <row r="10818" spans="1:4" s="977" customFormat="1" ht="18" customHeight="1" x14ac:dyDescent="0.2">
      <c r="A10818" s="1351" t="s">
        <v>16309</v>
      </c>
      <c r="B10818" s="1244" t="s">
        <v>16310</v>
      </c>
      <c r="C10818" s="1244" t="s">
        <v>16310</v>
      </c>
      <c r="D10818" s="1352">
        <v>1440.45</v>
      </c>
    </row>
    <row r="10819" spans="1:4" s="977" customFormat="1" ht="18" customHeight="1" x14ac:dyDescent="0.2">
      <c r="A10819" s="1351" t="s">
        <v>16311</v>
      </c>
      <c r="B10819" s="1244" t="s">
        <v>16312</v>
      </c>
      <c r="C10819" s="1244" t="s">
        <v>16312</v>
      </c>
      <c r="D10819" s="1352">
        <v>2393.2800000000002</v>
      </c>
    </row>
    <row r="10820" spans="1:4" s="977" customFormat="1" ht="18" customHeight="1" x14ac:dyDescent="0.2">
      <c r="A10820" s="1351" t="s">
        <v>16313</v>
      </c>
      <c r="B10820" s="1244" t="s">
        <v>16314</v>
      </c>
      <c r="C10820" s="1244" t="s">
        <v>16315</v>
      </c>
      <c r="D10820" s="1352">
        <v>3846.15</v>
      </c>
    </row>
    <row r="10821" spans="1:4" s="977" customFormat="1" ht="18" customHeight="1" x14ac:dyDescent="0.2">
      <c r="A10821" s="1351" t="s">
        <v>16316</v>
      </c>
      <c r="B10821" s="1244" t="s">
        <v>16317</v>
      </c>
      <c r="C10821" s="1244" t="s">
        <v>16318</v>
      </c>
      <c r="D10821" s="1352">
        <v>1660.6</v>
      </c>
    </row>
    <row r="10822" spans="1:4" s="977" customFormat="1" ht="18" customHeight="1" x14ac:dyDescent="0.2">
      <c r="A10822" s="1351" t="s">
        <v>16319</v>
      </c>
      <c r="B10822" s="1244" t="s">
        <v>16320</v>
      </c>
      <c r="C10822" s="1244" t="s">
        <v>16321</v>
      </c>
      <c r="D10822" s="1352">
        <v>2099.44</v>
      </c>
    </row>
    <row r="10823" spans="1:4" s="977" customFormat="1" ht="18" customHeight="1" x14ac:dyDescent="0.2">
      <c r="A10823" s="1351" t="s">
        <v>16322</v>
      </c>
      <c r="B10823" s="1244" t="s">
        <v>16323</v>
      </c>
      <c r="C10823" s="1244" t="s">
        <v>16323</v>
      </c>
      <c r="D10823" s="1352">
        <v>925.17</v>
      </c>
    </row>
    <row r="10824" spans="1:4" s="977" customFormat="1" ht="18" customHeight="1" x14ac:dyDescent="0.2">
      <c r="A10824" s="1351" t="s">
        <v>16324</v>
      </c>
      <c r="B10824" s="1244" t="s">
        <v>16323</v>
      </c>
      <c r="C10824" s="1244" t="s">
        <v>16323</v>
      </c>
      <c r="D10824" s="1352">
        <v>925.17</v>
      </c>
    </row>
    <row r="10825" spans="1:4" s="977" customFormat="1" ht="18" customHeight="1" x14ac:dyDescent="0.2">
      <c r="A10825" s="1351" t="s">
        <v>16325</v>
      </c>
      <c r="B10825" s="1244" t="s">
        <v>16326</v>
      </c>
      <c r="C10825" s="1244" t="s">
        <v>16327</v>
      </c>
      <c r="D10825" s="1352">
        <v>7987.9</v>
      </c>
    </row>
    <row r="10826" spans="1:4" s="977" customFormat="1" ht="18" customHeight="1" x14ac:dyDescent="0.2">
      <c r="A10826" s="1351" t="s">
        <v>16328</v>
      </c>
      <c r="B10826" s="1244" t="s">
        <v>16326</v>
      </c>
      <c r="C10826" s="1244" t="s">
        <v>16327</v>
      </c>
      <c r="D10826" s="1352">
        <v>7987.9</v>
      </c>
    </row>
    <row r="10827" spans="1:4" s="977" customFormat="1" ht="18" customHeight="1" x14ac:dyDescent="0.2">
      <c r="A10827" s="1351" t="s">
        <v>16329</v>
      </c>
      <c r="B10827" s="1244" t="s">
        <v>16326</v>
      </c>
      <c r="C10827" s="1244" t="s">
        <v>16327</v>
      </c>
      <c r="D10827" s="1352">
        <v>7987.9</v>
      </c>
    </row>
    <row r="10828" spans="1:4" s="977" customFormat="1" ht="18" customHeight="1" x14ac:dyDescent="0.2">
      <c r="A10828" s="1351" t="s">
        <v>16330</v>
      </c>
      <c r="B10828" s="1244" t="s">
        <v>16326</v>
      </c>
      <c r="C10828" s="1244" t="s">
        <v>16327</v>
      </c>
      <c r="D10828" s="1352">
        <v>7987.9</v>
      </c>
    </row>
    <row r="10829" spans="1:4" s="977" customFormat="1" ht="18" customHeight="1" x14ac:dyDescent="0.2">
      <c r="A10829" s="1351" t="s">
        <v>16331</v>
      </c>
      <c r="B10829" s="1244" t="s">
        <v>16332</v>
      </c>
      <c r="C10829" s="1244" t="s">
        <v>16333</v>
      </c>
      <c r="D10829" s="1352">
        <v>4447.05</v>
      </c>
    </row>
    <row r="10830" spans="1:4" s="977" customFormat="1" ht="18" customHeight="1" x14ac:dyDescent="0.2">
      <c r="A10830" s="1351" t="s">
        <v>16334</v>
      </c>
      <c r="B10830" s="1244" t="s">
        <v>16332</v>
      </c>
      <c r="C10830" s="1244" t="s">
        <v>16333</v>
      </c>
      <c r="D10830" s="1352">
        <v>4447.05</v>
      </c>
    </row>
    <row r="10831" spans="1:4" s="977" customFormat="1" ht="18" customHeight="1" x14ac:dyDescent="0.2">
      <c r="A10831" s="1351" t="s">
        <v>16335</v>
      </c>
      <c r="B10831" s="1244" t="s">
        <v>16332</v>
      </c>
      <c r="C10831" s="1244" t="s">
        <v>16333</v>
      </c>
      <c r="D10831" s="1352">
        <v>4447.05</v>
      </c>
    </row>
    <row r="10832" spans="1:4" s="977" customFormat="1" ht="18" customHeight="1" x14ac:dyDescent="0.2">
      <c r="A10832" s="1351" t="s">
        <v>16336</v>
      </c>
      <c r="B10832" s="1244" t="s">
        <v>16332</v>
      </c>
      <c r="C10832" s="1244" t="s">
        <v>16333</v>
      </c>
      <c r="D10832" s="1352">
        <v>4447.05</v>
      </c>
    </row>
    <row r="10833" spans="1:4" s="977" customFormat="1" ht="18" customHeight="1" x14ac:dyDescent="0.2">
      <c r="A10833" s="1351" t="s">
        <v>16337</v>
      </c>
      <c r="B10833" s="1244" t="s">
        <v>16338</v>
      </c>
      <c r="C10833" s="1244" t="s">
        <v>16339</v>
      </c>
      <c r="D10833" s="1352">
        <v>11207.9</v>
      </c>
    </row>
    <row r="10834" spans="1:4" s="977" customFormat="1" ht="18" customHeight="1" x14ac:dyDescent="0.2">
      <c r="A10834" s="1351" t="s">
        <v>16340</v>
      </c>
      <c r="B10834" s="1244" t="s">
        <v>16338</v>
      </c>
      <c r="C10834" s="1244" t="s">
        <v>16339</v>
      </c>
      <c r="D10834" s="1352">
        <v>11207.9</v>
      </c>
    </row>
    <row r="10835" spans="1:4" s="977" customFormat="1" ht="18" customHeight="1" x14ac:dyDescent="0.2">
      <c r="A10835" s="1351" t="s">
        <v>16341</v>
      </c>
      <c r="B10835" s="1244" t="s">
        <v>16342</v>
      </c>
      <c r="C10835" s="1244" t="s">
        <v>16343</v>
      </c>
      <c r="D10835" s="1352">
        <v>2924.81</v>
      </c>
    </row>
    <row r="10836" spans="1:4" s="977" customFormat="1" ht="18" customHeight="1" x14ac:dyDescent="0.2">
      <c r="A10836" s="1351" t="s">
        <v>16344</v>
      </c>
      <c r="B10836" s="1244" t="s">
        <v>16342</v>
      </c>
      <c r="C10836" s="1244" t="s">
        <v>16343</v>
      </c>
      <c r="D10836" s="1352">
        <v>2924.81</v>
      </c>
    </row>
    <row r="10837" spans="1:4" s="977" customFormat="1" ht="18" customHeight="1" x14ac:dyDescent="0.2">
      <c r="A10837" s="1351" t="s">
        <v>16345</v>
      </c>
      <c r="B10837" s="1244" t="s">
        <v>16346</v>
      </c>
      <c r="C10837" s="1244" t="s">
        <v>16347</v>
      </c>
      <c r="D10837" s="1352">
        <v>2924.81</v>
      </c>
    </row>
    <row r="10838" spans="1:4" s="977" customFormat="1" ht="18" customHeight="1" x14ac:dyDescent="0.2">
      <c r="A10838" s="1351" t="s">
        <v>16348</v>
      </c>
      <c r="B10838" s="1244" t="s">
        <v>16346</v>
      </c>
      <c r="C10838" s="1244" t="s">
        <v>16347</v>
      </c>
      <c r="D10838" s="1352">
        <v>2924.81</v>
      </c>
    </row>
    <row r="10839" spans="1:4" s="977" customFormat="1" ht="18" customHeight="1" x14ac:dyDescent="0.2">
      <c r="A10839" s="1351" t="s">
        <v>16349</v>
      </c>
      <c r="B10839" s="1244" t="s">
        <v>16350</v>
      </c>
      <c r="C10839" s="1244" t="s">
        <v>16351</v>
      </c>
      <c r="D10839" s="1352">
        <v>2924.81</v>
      </c>
    </row>
    <row r="10840" spans="1:4" s="977" customFormat="1" ht="18" customHeight="1" x14ac:dyDescent="0.2">
      <c r="A10840" s="1351" t="s">
        <v>16352</v>
      </c>
      <c r="B10840" s="1244" t="s">
        <v>16350</v>
      </c>
      <c r="C10840" s="1244" t="s">
        <v>16351</v>
      </c>
      <c r="D10840" s="1352">
        <v>2924.81</v>
      </c>
    </row>
    <row r="10841" spans="1:4" s="977" customFormat="1" ht="18" customHeight="1" x14ac:dyDescent="0.2">
      <c r="A10841" s="1351" t="s">
        <v>16353</v>
      </c>
      <c r="B10841" s="1244" t="s">
        <v>16354</v>
      </c>
      <c r="C10841" s="1244" t="s">
        <v>16355</v>
      </c>
      <c r="D10841" s="1352">
        <v>2924.81</v>
      </c>
    </row>
    <row r="10842" spans="1:4" s="977" customFormat="1" ht="18" customHeight="1" x14ac:dyDescent="0.2">
      <c r="A10842" s="1351" t="s">
        <v>16356</v>
      </c>
      <c r="B10842" s="1244" t="s">
        <v>16354</v>
      </c>
      <c r="C10842" s="1244" t="s">
        <v>16355</v>
      </c>
      <c r="D10842" s="1352">
        <v>2924.8</v>
      </c>
    </row>
    <row r="10843" spans="1:4" s="977" customFormat="1" ht="18" customHeight="1" x14ac:dyDescent="0.2">
      <c r="A10843" s="1351" t="s">
        <v>16357</v>
      </c>
      <c r="B10843" s="1244" t="s">
        <v>16358</v>
      </c>
      <c r="C10843" s="1244" t="s">
        <v>16359</v>
      </c>
      <c r="D10843" s="1352">
        <v>2924.8</v>
      </c>
    </row>
    <row r="10844" spans="1:4" s="977" customFormat="1" ht="18" customHeight="1" x14ac:dyDescent="0.2">
      <c r="A10844" s="1351" t="s">
        <v>16360</v>
      </c>
      <c r="B10844" s="1244" t="s">
        <v>16358</v>
      </c>
      <c r="C10844" s="1244" t="s">
        <v>16359</v>
      </c>
      <c r="D10844" s="1352">
        <v>2924.8</v>
      </c>
    </row>
    <row r="10845" spans="1:4" s="977" customFormat="1" ht="18" customHeight="1" x14ac:dyDescent="0.2">
      <c r="A10845" s="1351" t="s">
        <v>16361</v>
      </c>
      <c r="B10845" s="1244" t="s">
        <v>1397</v>
      </c>
      <c r="C10845" s="1244" t="s">
        <v>1398</v>
      </c>
      <c r="D10845" s="1352">
        <v>1322.5</v>
      </c>
    </row>
    <row r="10846" spans="1:4" s="977" customFormat="1" ht="18" customHeight="1" x14ac:dyDescent="0.2">
      <c r="A10846" s="1351" t="s">
        <v>16362</v>
      </c>
      <c r="B10846" s="1244" t="s">
        <v>16363</v>
      </c>
      <c r="C10846" s="1244" t="s">
        <v>16364</v>
      </c>
      <c r="D10846" s="1352">
        <v>2924.81</v>
      </c>
    </row>
    <row r="10847" spans="1:4" s="977" customFormat="1" ht="18" customHeight="1" x14ac:dyDescent="0.2">
      <c r="A10847" s="1351" t="s">
        <v>16365</v>
      </c>
      <c r="B10847" s="1244" t="s">
        <v>16363</v>
      </c>
      <c r="C10847" s="1244" t="s">
        <v>16364</v>
      </c>
      <c r="D10847" s="1352">
        <v>2924.81</v>
      </c>
    </row>
    <row r="10848" spans="1:4" s="977" customFormat="1" ht="18" customHeight="1" x14ac:dyDescent="0.2">
      <c r="A10848" s="1351" t="s">
        <v>16366</v>
      </c>
      <c r="B10848" s="1244" t="s">
        <v>16367</v>
      </c>
      <c r="C10848" s="1244" t="s">
        <v>16367</v>
      </c>
      <c r="D10848" s="1352">
        <v>3131.45</v>
      </c>
    </row>
    <row r="10849" spans="1:4" s="977" customFormat="1" ht="18" customHeight="1" x14ac:dyDescent="0.2">
      <c r="A10849" s="1351" t="s">
        <v>16368</v>
      </c>
      <c r="B10849" s="1244" t="s">
        <v>16367</v>
      </c>
      <c r="C10849" s="1244" t="s">
        <v>16367</v>
      </c>
      <c r="D10849" s="1352">
        <v>3131.45</v>
      </c>
    </row>
    <row r="10850" spans="1:4" s="977" customFormat="1" ht="18" customHeight="1" x14ac:dyDescent="0.2">
      <c r="A10850" s="1351" t="s">
        <v>16369</v>
      </c>
      <c r="B10850" s="1244" t="s">
        <v>16367</v>
      </c>
      <c r="C10850" s="1244" t="s">
        <v>16367</v>
      </c>
      <c r="D10850" s="1352">
        <v>3131.45</v>
      </c>
    </row>
    <row r="10851" spans="1:4" s="977" customFormat="1" ht="18" customHeight="1" x14ac:dyDescent="0.2">
      <c r="A10851" s="1351" t="s">
        <v>16370</v>
      </c>
      <c r="B10851" s="1244" t="s">
        <v>16371</v>
      </c>
      <c r="C10851" s="1244" t="s">
        <v>16372</v>
      </c>
      <c r="D10851" s="1352">
        <v>7401.34</v>
      </c>
    </row>
    <row r="10852" spans="1:4" s="977" customFormat="1" ht="18" customHeight="1" x14ac:dyDescent="0.2">
      <c r="A10852" s="1351" t="s">
        <v>16373</v>
      </c>
      <c r="B10852" s="1244" t="s">
        <v>16371</v>
      </c>
      <c r="C10852" s="1244" t="s">
        <v>16372</v>
      </c>
      <c r="D10852" s="1352">
        <v>7401.34</v>
      </c>
    </row>
    <row r="10853" spans="1:4" s="977" customFormat="1" ht="18" customHeight="1" x14ac:dyDescent="0.2">
      <c r="A10853" s="1351" t="s">
        <v>16374</v>
      </c>
      <c r="B10853" s="1244" t="s">
        <v>16375</v>
      </c>
      <c r="C10853" s="1244" t="s">
        <v>16376</v>
      </c>
      <c r="D10853" s="1352">
        <v>5961.38</v>
      </c>
    </row>
    <row r="10854" spans="1:4" s="977" customFormat="1" ht="18" customHeight="1" x14ac:dyDescent="0.2">
      <c r="A10854" s="1351" t="s">
        <v>16377</v>
      </c>
      <c r="B10854" s="1244" t="s">
        <v>16375</v>
      </c>
      <c r="C10854" s="1244" t="s">
        <v>16376</v>
      </c>
      <c r="D10854" s="1352">
        <v>5961.38</v>
      </c>
    </row>
    <row r="10855" spans="1:4" s="977" customFormat="1" ht="18" customHeight="1" x14ac:dyDescent="0.2">
      <c r="A10855" s="1351" t="s">
        <v>16378</v>
      </c>
      <c r="B10855" s="1244" t="s">
        <v>16379</v>
      </c>
      <c r="C10855" s="1244" t="s">
        <v>16380</v>
      </c>
      <c r="D10855" s="1352">
        <v>3222.87</v>
      </c>
    </row>
    <row r="10856" spans="1:4" s="977" customFormat="1" ht="18" customHeight="1" x14ac:dyDescent="0.2">
      <c r="A10856" s="1351" t="s">
        <v>16381</v>
      </c>
      <c r="B10856" s="1244" t="s">
        <v>1271</v>
      </c>
      <c r="C10856" s="1244" t="s">
        <v>1272</v>
      </c>
      <c r="D10856" s="1352">
        <v>1</v>
      </c>
    </row>
    <row r="10857" spans="1:4" s="977" customFormat="1" ht="18" customHeight="1" x14ac:dyDescent="0.2">
      <c r="A10857" s="1351" t="s">
        <v>16382</v>
      </c>
      <c r="B10857" s="1244" t="s">
        <v>16379</v>
      </c>
      <c r="C10857" s="1244" t="s">
        <v>16380</v>
      </c>
      <c r="D10857" s="1352">
        <v>3222.87</v>
      </c>
    </row>
    <row r="10858" spans="1:4" s="977" customFormat="1" ht="18" customHeight="1" x14ac:dyDescent="0.2">
      <c r="A10858" s="1351" t="s">
        <v>16383</v>
      </c>
      <c r="B10858" s="1244" t="s">
        <v>16379</v>
      </c>
      <c r="C10858" s="1244" t="s">
        <v>16380</v>
      </c>
      <c r="D10858" s="1352">
        <v>3222.87</v>
      </c>
    </row>
    <row r="10859" spans="1:4" s="977" customFormat="1" ht="18" customHeight="1" x14ac:dyDescent="0.2">
      <c r="A10859" s="1351" t="s">
        <v>16384</v>
      </c>
      <c r="B10859" s="1244" t="s">
        <v>16379</v>
      </c>
      <c r="C10859" s="1244" t="s">
        <v>16380</v>
      </c>
      <c r="D10859" s="1352">
        <v>3222.87</v>
      </c>
    </row>
    <row r="10860" spans="1:4" s="977" customFormat="1" ht="18" customHeight="1" x14ac:dyDescent="0.2">
      <c r="A10860" s="1351" t="s">
        <v>16385</v>
      </c>
      <c r="B10860" s="1244" t="s">
        <v>16379</v>
      </c>
      <c r="C10860" s="1244" t="s">
        <v>16380</v>
      </c>
      <c r="D10860" s="1352">
        <v>3222.87</v>
      </c>
    </row>
    <row r="10861" spans="1:4" s="977" customFormat="1" ht="18" customHeight="1" x14ac:dyDescent="0.2">
      <c r="A10861" s="1351" t="s">
        <v>16386</v>
      </c>
      <c r="B10861" s="1244" t="s">
        <v>16379</v>
      </c>
      <c r="C10861" s="1244" t="s">
        <v>16380</v>
      </c>
      <c r="D10861" s="1352">
        <v>3222.87</v>
      </c>
    </row>
    <row r="10862" spans="1:4" s="977" customFormat="1" ht="18" customHeight="1" x14ac:dyDescent="0.2">
      <c r="A10862" s="1351" t="s">
        <v>16387</v>
      </c>
      <c r="B10862" s="1244" t="s">
        <v>16379</v>
      </c>
      <c r="C10862" s="1244" t="s">
        <v>16380</v>
      </c>
      <c r="D10862" s="1352">
        <v>3222.87</v>
      </c>
    </row>
    <row r="10863" spans="1:4" s="977" customFormat="1" ht="18" customHeight="1" x14ac:dyDescent="0.2">
      <c r="A10863" s="1351" t="s">
        <v>16388</v>
      </c>
      <c r="B10863" s="1244" t="s">
        <v>16379</v>
      </c>
      <c r="C10863" s="1244" t="s">
        <v>16380</v>
      </c>
      <c r="D10863" s="1352">
        <v>3222.87</v>
      </c>
    </row>
    <row r="10864" spans="1:4" s="977" customFormat="1" ht="18" customHeight="1" x14ac:dyDescent="0.2">
      <c r="A10864" s="1351" t="s">
        <v>16389</v>
      </c>
      <c r="B10864" s="1244" t="s">
        <v>16379</v>
      </c>
      <c r="C10864" s="1244" t="s">
        <v>16380</v>
      </c>
      <c r="D10864" s="1352">
        <v>3222.87</v>
      </c>
    </row>
    <row r="10865" spans="1:4" s="977" customFormat="1" ht="18" customHeight="1" x14ac:dyDescent="0.2">
      <c r="A10865" s="1351" t="s">
        <v>16390</v>
      </c>
      <c r="B10865" s="1244" t="s">
        <v>16379</v>
      </c>
      <c r="C10865" s="1244" t="s">
        <v>16380</v>
      </c>
      <c r="D10865" s="1352">
        <v>3222.87</v>
      </c>
    </row>
    <row r="10866" spans="1:4" s="977" customFormat="1" ht="18" customHeight="1" x14ac:dyDescent="0.2">
      <c r="A10866" s="1351" t="s">
        <v>16391</v>
      </c>
      <c r="B10866" s="1244" t="s">
        <v>16392</v>
      </c>
      <c r="C10866" s="1244" t="s">
        <v>16393</v>
      </c>
      <c r="D10866" s="1352">
        <v>4657.33</v>
      </c>
    </row>
    <row r="10867" spans="1:4" s="977" customFormat="1" ht="18" customHeight="1" x14ac:dyDescent="0.2">
      <c r="A10867" s="1351" t="s">
        <v>16394</v>
      </c>
      <c r="B10867" s="1244" t="s">
        <v>1654</v>
      </c>
      <c r="C10867" s="1244" t="s">
        <v>1655</v>
      </c>
      <c r="D10867" s="1352">
        <v>4082.5</v>
      </c>
    </row>
    <row r="10868" spans="1:4" s="977" customFormat="1" ht="18" customHeight="1" x14ac:dyDescent="0.2">
      <c r="A10868" s="1351" t="s">
        <v>16395</v>
      </c>
      <c r="B10868" s="1244" t="s">
        <v>16392</v>
      </c>
      <c r="C10868" s="1244" t="s">
        <v>16393</v>
      </c>
      <c r="D10868" s="1352">
        <v>4657.33</v>
      </c>
    </row>
    <row r="10869" spans="1:4" s="977" customFormat="1" ht="18" customHeight="1" x14ac:dyDescent="0.2">
      <c r="A10869" s="1351" t="s">
        <v>16396</v>
      </c>
      <c r="B10869" s="1244" t="s">
        <v>16392</v>
      </c>
      <c r="C10869" s="1244" t="s">
        <v>16393</v>
      </c>
      <c r="D10869" s="1352">
        <v>4657.33</v>
      </c>
    </row>
    <row r="10870" spans="1:4" s="977" customFormat="1" ht="18" customHeight="1" x14ac:dyDescent="0.2">
      <c r="A10870" s="1351" t="s">
        <v>16397</v>
      </c>
      <c r="B10870" s="1244" t="s">
        <v>16392</v>
      </c>
      <c r="C10870" s="1244" t="s">
        <v>16393</v>
      </c>
      <c r="D10870" s="1352">
        <v>4657.33</v>
      </c>
    </row>
    <row r="10871" spans="1:4" s="977" customFormat="1" ht="18" customHeight="1" x14ac:dyDescent="0.2">
      <c r="A10871" s="1351" t="s">
        <v>16398</v>
      </c>
      <c r="B10871" s="1244" t="s">
        <v>16320</v>
      </c>
      <c r="C10871" s="1244" t="s">
        <v>16321</v>
      </c>
      <c r="D10871" s="1352">
        <v>2099.44</v>
      </c>
    </row>
    <row r="10872" spans="1:4" s="977" customFormat="1" ht="18" customHeight="1" x14ac:dyDescent="0.2">
      <c r="A10872" s="1351" t="s">
        <v>16399</v>
      </c>
      <c r="B10872" s="1244" t="s">
        <v>16400</v>
      </c>
      <c r="C10872" s="1244" t="s">
        <v>16401</v>
      </c>
      <c r="D10872" s="1352">
        <v>848.18</v>
      </c>
    </row>
    <row r="10873" spans="1:4" s="977" customFormat="1" ht="18" customHeight="1" x14ac:dyDescent="0.2">
      <c r="A10873" s="1351" t="s">
        <v>16402</v>
      </c>
      <c r="B10873" s="1244" t="s">
        <v>16400</v>
      </c>
      <c r="C10873" s="1244" t="s">
        <v>16401</v>
      </c>
      <c r="D10873" s="1352">
        <v>848.18</v>
      </c>
    </row>
    <row r="10874" spans="1:4" s="977" customFormat="1" ht="18" customHeight="1" x14ac:dyDescent="0.2">
      <c r="A10874" s="1351" t="s">
        <v>16403</v>
      </c>
      <c r="B10874" s="1244" t="s">
        <v>16400</v>
      </c>
      <c r="C10874" s="1244" t="s">
        <v>16401</v>
      </c>
      <c r="D10874" s="1352">
        <v>848.19</v>
      </c>
    </row>
    <row r="10875" spans="1:4" s="977" customFormat="1" ht="18" customHeight="1" x14ac:dyDescent="0.2">
      <c r="A10875" s="1351" t="s">
        <v>16404</v>
      </c>
      <c r="B10875" s="1244" t="s">
        <v>16405</v>
      </c>
      <c r="C10875" s="1244" t="s">
        <v>16406</v>
      </c>
      <c r="D10875" s="1352">
        <v>2132.9299999999998</v>
      </c>
    </row>
    <row r="10876" spans="1:4" s="977" customFormat="1" ht="18" customHeight="1" x14ac:dyDescent="0.2">
      <c r="A10876" s="1351" t="s">
        <v>16407</v>
      </c>
      <c r="B10876" s="1244" t="s">
        <v>16405</v>
      </c>
      <c r="C10876" s="1244" t="s">
        <v>16406</v>
      </c>
      <c r="D10876" s="1352">
        <v>2132.9299999999998</v>
      </c>
    </row>
    <row r="10877" spans="1:4" s="977" customFormat="1" ht="18" customHeight="1" x14ac:dyDescent="0.2">
      <c r="A10877" s="1351" t="s">
        <v>16408</v>
      </c>
      <c r="B10877" s="1244" t="s">
        <v>16409</v>
      </c>
      <c r="C10877" s="1244" t="s">
        <v>16409</v>
      </c>
      <c r="D10877" s="1352">
        <v>1719.38</v>
      </c>
    </row>
    <row r="10878" spans="1:4" s="977" customFormat="1" ht="18" customHeight="1" x14ac:dyDescent="0.2">
      <c r="A10878" s="1351" t="s">
        <v>16410</v>
      </c>
      <c r="B10878" s="1244" t="s">
        <v>1266</v>
      </c>
      <c r="C10878" s="1244" t="s">
        <v>1267</v>
      </c>
      <c r="D10878" s="1352">
        <v>7472.85</v>
      </c>
    </row>
    <row r="10879" spans="1:4" s="977" customFormat="1" ht="18" customHeight="1" x14ac:dyDescent="0.2">
      <c r="A10879" s="1351" t="s">
        <v>16411</v>
      </c>
      <c r="B10879" s="1244" t="s">
        <v>16409</v>
      </c>
      <c r="C10879" s="1244" t="s">
        <v>16409</v>
      </c>
      <c r="D10879" s="1352">
        <v>1719.37</v>
      </c>
    </row>
    <row r="10880" spans="1:4" s="977" customFormat="1" ht="18" customHeight="1" x14ac:dyDescent="0.2">
      <c r="A10880" s="1351" t="s">
        <v>16412</v>
      </c>
      <c r="B10880" s="1244" t="s">
        <v>16409</v>
      </c>
      <c r="C10880" s="1244" t="s">
        <v>16409</v>
      </c>
      <c r="D10880" s="1352">
        <v>1719.38</v>
      </c>
    </row>
    <row r="10881" spans="1:4" s="977" customFormat="1" ht="18" customHeight="1" x14ac:dyDescent="0.2">
      <c r="A10881" s="1351" t="s">
        <v>16413</v>
      </c>
      <c r="B10881" s="1244" t="s">
        <v>16409</v>
      </c>
      <c r="C10881" s="1244" t="s">
        <v>16409</v>
      </c>
      <c r="D10881" s="1352">
        <v>1719.37</v>
      </c>
    </row>
    <row r="10882" spans="1:4" s="977" customFormat="1" ht="18" customHeight="1" x14ac:dyDescent="0.2">
      <c r="A10882" s="1351" t="s">
        <v>16414</v>
      </c>
      <c r="B10882" s="1244" t="s">
        <v>16415</v>
      </c>
      <c r="C10882" s="1244" t="s">
        <v>16416</v>
      </c>
      <c r="D10882" s="1352">
        <v>888.57</v>
      </c>
    </row>
    <row r="10883" spans="1:4" s="977" customFormat="1" ht="18" customHeight="1" x14ac:dyDescent="0.2">
      <c r="A10883" s="1351" t="s">
        <v>16417</v>
      </c>
      <c r="B10883" s="1244" t="s">
        <v>2491</v>
      </c>
      <c r="C10883" s="1244" t="s">
        <v>2491</v>
      </c>
      <c r="D10883" s="1352">
        <v>1</v>
      </c>
    </row>
    <row r="10884" spans="1:4" s="977" customFormat="1" ht="18" customHeight="1" x14ac:dyDescent="0.2">
      <c r="A10884" s="1351" t="s">
        <v>16418</v>
      </c>
      <c r="B10884" s="1244" t="s">
        <v>16419</v>
      </c>
      <c r="C10884" s="1244" t="s">
        <v>16420</v>
      </c>
      <c r="D10884" s="1352">
        <v>1</v>
      </c>
    </row>
    <row r="10885" spans="1:4" s="977" customFormat="1" ht="18" customHeight="1" x14ac:dyDescent="0.2">
      <c r="A10885" s="1351" t="s">
        <v>16421</v>
      </c>
      <c r="B10885" s="1244" t="s">
        <v>16422</v>
      </c>
      <c r="C10885" s="1244" t="s">
        <v>16422</v>
      </c>
      <c r="D10885" s="1352">
        <v>1725</v>
      </c>
    </row>
    <row r="10886" spans="1:4" s="977" customFormat="1" ht="18" customHeight="1" x14ac:dyDescent="0.2">
      <c r="A10886" s="1351" t="s">
        <v>16423</v>
      </c>
      <c r="B10886" s="1244" t="s">
        <v>14669</v>
      </c>
      <c r="C10886" s="1244" t="s">
        <v>14670</v>
      </c>
      <c r="D10886" s="1352">
        <v>802.38</v>
      </c>
    </row>
    <row r="10887" spans="1:4" s="977" customFormat="1" ht="18" customHeight="1" x14ac:dyDescent="0.2">
      <c r="A10887" s="1351" t="s">
        <v>16424</v>
      </c>
      <c r="B10887" s="1244" t="s">
        <v>1397</v>
      </c>
      <c r="C10887" s="1244" t="s">
        <v>1398</v>
      </c>
      <c r="D10887" s="1352">
        <v>1322.5</v>
      </c>
    </row>
    <row r="10888" spans="1:4" s="977" customFormat="1" ht="18" customHeight="1" x14ac:dyDescent="0.2">
      <c r="A10888" s="1351" t="s">
        <v>16425</v>
      </c>
      <c r="B10888" s="1244" t="s">
        <v>16426</v>
      </c>
      <c r="C10888" s="1244" t="s">
        <v>16427</v>
      </c>
      <c r="D10888" s="1352">
        <v>3337.94</v>
      </c>
    </row>
    <row r="10889" spans="1:4" s="977" customFormat="1" ht="18" customHeight="1" x14ac:dyDescent="0.2">
      <c r="A10889" s="1351" t="s">
        <v>16428</v>
      </c>
      <c r="B10889" s="1244" t="s">
        <v>16429</v>
      </c>
      <c r="C10889" s="1244" t="s">
        <v>16430</v>
      </c>
      <c r="D10889" s="1352">
        <v>697.32</v>
      </c>
    </row>
    <row r="10890" spans="1:4" s="977" customFormat="1" ht="18" customHeight="1" x14ac:dyDescent="0.2">
      <c r="A10890" s="1351" t="s">
        <v>16431</v>
      </c>
      <c r="B10890" s="1244" t="s">
        <v>16429</v>
      </c>
      <c r="C10890" s="1244" t="s">
        <v>16430</v>
      </c>
      <c r="D10890" s="1352">
        <v>697.31</v>
      </c>
    </row>
    <row r="10891" spans="1:4" s="977" customFormat="1" ht="18" customHeight="1" x14ac:dyDescent="0.2">
      <c r="A10891" s="1351" t="s">
        <v>16432</v>
      </c>
      <c r="B10891" s="1244" t="s">
        <v>16433</v>
      </c>
      <c r="C10891" s="1244" t="s">
        <v>16434</v>
      </c>
      <c r="D10891" s="1352">
        <v>7935</v>
      </c>
    </row>
    <row r="10892" spans="1:4" s="977" customFormat="1" ht="18" customHeight="1" x14ac:dyDescent="0.2">
      <c r="A10892" s="1351" t="s">
        <v>16435</v>
      </c>
      <c r="B10892" s="1244" t="s">
        <v>16433</v>
      </c>
      <c r="C10892" s="1244" t="s">
        <v>16434</v>
      </c>
      <c r="D10892" s="1352">
        <v>7935</v>
      </c>
    </row>
    <row r="10893" spans="1:4" s="977" customFormat="1" ht="18" customHeight="1" x14ac:dyDescent="0.2">
      <c r="A10893" s="1351" t="s">
        <v>16436</v>
      </c>
      <c r="B10893" s="1244" t="s">
        <v>16317</v>
      </c>
      <c r="C10893" s="1244" t="s">
        <v>16318</v>
      </c>
      <c r="D10893" s="1352">
        <v>1660.6</v>
      </c>
    </row>
    <row r="10894" spans="1:4" s="977" customFormat="1" ht="18" customHeight="1" x14ac:dyDescent="0.2">
      <c r="A10894" s="1351" t="s">
        <v>16437</v>
      </c>
      <c r="B10894" s="1244" t="s">
        <v>16317</v>
      </c>
      <c r="C10894" s="1244" t="s">
        <v>16318</v>
      </c>
      <c r="D10894" s="1352">
        <v>1660.6</v>
      </c>
    </row>
    <row r="10895" spans="1:4" s="977" customFormat="1" ht="18" customHeight="1" x14ac:dyDescent="0.2">
      <c r="A10895" s="1351" t="s">
        <v>16438</v>
      </c>
      <c r="B10895" s="1244" t="s">
        <v>16317</v>
      </c>
      <c r="C10895" s="1244" t="s">
        <v>16318</v>
      </c>
      <c r="D10895" s="1352">
        <v>1660.6</v>
      </c>
    </row>
    <row r="10896" spans="1:4" s="977" customFormat="1" ht="18" customHeight="1" x14ac:dyDescent="0.2">
      <c r="A10896" s="1351" t="s">
        <v>16439</v>
      </c>
      <c r="B10896" s="1244" t="s">
        <v>16317</v>
      </c>
      <c r="C10896" s="1244" t="s">
        <v>16318</v>
      </c>
      <c r="D10896" s="1352">
        <v>1660.6</v>
      </c>
    </row>
    <row r="10897" spans="1:4" s="977" customFormat="1" ht="18" customHeight="1" x14ac:dyDescent="0.2">
      <c r="A10897" s="1351" t="s">
        <v>16440</v>
      </c>
      <c r="B10897" s="1244" t="s">
        <v>16441</v>
      </c>
      <c r="C10897" s="1244" t="s">
        <v>16442</v>
      </c>
      <c r="D10897" s="1352">
        <v>7935</v>
      </c>
    </row>
    <row r="10898" spans="1:4" s="977" customFormat="1" ht="18" customHeight="1" x14ac:dyDescent="0.2">
      <c r="A10898" s="1351" t="s">
        <v>16443</v>
      </c>
      <c r="B10898" s="1244" t="s">
        <v>1942</v>
      </c>
      <c r="C10898" s="1244" t="s">
        <v>1943</v>
      </c>
      <c r="D10898" s="1352">
        <v>1477.98</v>
      </c>
    </row>
    <row r="10899" spans="1:4" s="977" customFormat="1" ht="18" customHeight="1" x14ac:dyDescent="0.2">
      <c r="A10899" s="1351" t="s">
        <v>16444</v>
      </c>
      <c r="B10899" s="1244" t="s">
        <v>16441</v>
      </c>
      <c r="C10899" s="1244" t="s">
        <v>16442</v>
      </c>
      <c r="D10899" s="1352">
        <v>7935</v>
      </c>
    </row>
    <row r="10900" spans="1:4" s="977" customFormat="1" ht="18" customHeight="1" x14ac:dyDescent="0.2">
      <c r="A10900" s="1351" t="s">
        <v>16445</v>
      </c>
      <c r="B10900" s="1244" t="s">
        <v>16446</v>
      </c>
      <c r="C10900" s="1244" t="s">
        <v>16447</v>
      </c>
      <c r="D10900" s="1352">
        <v>6900</v>
      </c>
    </row>
    <row r="10901" spans="1:4" s="977" customFormat="1" ht="18" customHeight="1" x14ac:dyDescent="0.2">
      <c r="A10901" s="1351" t="s">
        <v>16448</v>
      </c>
      <c r="B10901" s="1244" t="s">
        <v>16446</v>
      </c>
      <c r="C10901" s="1244" t="s">
        <v>16447</v>
      </c>
      <c r="D10901" s="1352">
        <v>6900</v>
      </c>
    </row>
    <row r="10902" spans="1:4" s="977" customFormat="1" ht="18" customHeight="1" x14ac:dyDescent="0.2">
      <c r="A10902" s="1351" t="s">
        <v>16449</v>
      </c>
      <c r="B10902" s="1244" t="s">
        <v>16450</v>
      </c>
      <c r="C10902" s="1244" t="s">
        <v>16450</v>
      </c>
      <c r="D10902" s="1352">
        <v>1457.05</v>
      </c>
    </row>
    <row r="10903" spans="1:4" s="977" customFormat="1" ht="18" customHeight="1" x14ac:dyDescent="0.2">
      <c r="A10903" s="1351" t="s">
        <v>16451</v>
      </c>
      <c r="B10903" s="1244" t="s">
        <v>16452</v>
      </c>
      <c r="C10903" s="1244" t="s">
        <v>16453</v>
      </c>
      <c r="D10903" s="1352">
        <v>8749.4</v>
      </c>
    </row>
    <row r="10904" spans="1:4" s="977" customFormat="1" ht="18" customHeight="1" x14ac:dyDescent="0.2">
      <c r="A10904" s="1351" t="s">
        <v>16455</v>
      </c>
      <c r="B10904" s="1244" t="s">
        <v>16454</v>
      </c>
      <c r="C10904" s="1244" t="s">
        <v>16456</v>
      </c>
      <c r="D10904" s="1352">
        <v>19780</v>
      </c>
    </row>
    <row r="10905" spans="1:4" s="977" customFormat="1" ht="18" customHeight="1" x14ac:dyDescent="0.2">
      <c r="A10905" s="1351" t="s">
        <v>16457</v>
      </c>
      <c r="B10905" s="1244" t="s">
        <v>16458</v>
      </c>
      <c r="C10905" s="1244" t="s">
        <v>16458</v>
      </c>
      <c r="D10905" s="1352">
        <v>2484.58</v>
      </c>
    </row>
    <row r="10906" spans="1:4" s="977" customFormat="1" ht="18" customHeight="1" x14ac:dyDescent="0.2">
      <c r="A10906" s="1351" t="s">
        <v>16459</v>
      </c>
      <c r="B10906" s="1244" t="s">
        <v>3585</v>
      </c>
      <c r="C10906" s="1244" t="s">
        <v>2682</v>
      </c>
      <c r="D10906" s="1352">
        <v>1128</v>
      </c>
    </row>
    <row r="10907" spans="1:4" s="977" customFormat="1" ht="18" customHeight="1" x14ac:dyDescent="0.2">
      <c r="A10907" s="1351" t="s">
        <v>16460</v>
      </c>
      <c r="B10907" s="1244" t="s">
        <v>6244</v>
      </c>
      <c r="C10907" s="1244" t="s">
        <v>6245</v>
      </c>
      <c r="D10907" s="1352">
        <v>1</v>
      </c>
    </row>
    <row r="10908" spans="1:4" s="977" customFormat="1" ht="18" customHeight="1" x14ac:dyDescent="0.2">
      <c r="A10908" s="1351" t="s">
        <v>16461</v>
      </c>
      <c r="B10908" s="1244" t="s">
        <v>1044</v>
      </c>
      <c r="C10908" s="1244" t="s">
        <v>1045</v>
      </c>
      <c r="D10908" s="1352">
        <v>15060</v>
      </c>
    </row>
    <row r="10909" spans="1:4" s="977" customFormat="1" ht="18" customHeight="1" x14ac:dyDescent="0.2">
      <c r="A10909" s="1351" t="s">
        <v>16462</v>
      </c>
      <c r="B10909" s="1244" t="s">
        <v>16463</v>
      </c>
      <c r="C10909" s="1244" t="s">
        <v>16464</v>
      </c>
      <c r="D10909" s="1352">
        <v>126132.2</v>
      </c>
    </row>
    <row r="10910" spans="1:4" s="977" customFormat="1" ht="18" customHeight="1" x14ac:dyDescent="0.2">
      <c r="A10910" s="1351" t="s">
        <v>16465</v>
      </c>
      <c r="B10910" s="1244" t="s">
        <v>15741</v>
      </c>
      <c r="C10910" s="1244" t="s">
        <v>15742</v>
      </c>
      <c r="D10910" s="1352">
        <v>967.56</v>
      </c>
    </row>
    <row r="10911" spans="1:4" s="977" customFormat="1" ht="18" customHeight="1" x14ac:dyDescent="0.2">
      <c r="A10911" s="1351" t="s">
        <v>16466</v>
      </c>
      <c r="B10911" s="1244" t="s">
        <v>15746</v>
      </c>
      <c r="C10911" s="1244" t="s">
        <v>15747</v>
      </c>
      <c r="D10911" s="1352">
        <v>1</v>
      </c>
    </row>
    <row r="10912" spans="1:4" s="977" customFormat="1" ht="18" customHeight="1" x14ac:dyDescent="0.2">
      <c r="A10912" s="1351" t="s">
        <v>16467</v>
      </c>
      <c r="B10912" s="1244" t="s">
        <v>16468</v>
      </c>
      <c r="C10912" s="1244" t="s">
        <v>16469</v>
      </c>
      <c r="D10912" s="1352">
        <v>1978.71</v>
      </c>
    </row>
    <row r="10913" spans="1:4" s="977" customFormat="1" ht="18" customHeight="1" x14ac:dyDescent="0.2">
      <c r="A10913" s="1351" t="s">
        <v>16470</v>
      </c>
      <c r="B10913" s="1244" t="s">
        <v>16471</v>
      </c>
      <c r="C10913" s="1244" t="s">
        <v>16471</v>
      </c>
      <c r="D10913" s="1352">
        <v>667</v>
      </c>
    </row>
    <row r="10914" spans="1:4" s="977" customFormat="1" ht="18" customHeight="1" x14ac:dyDescent="0.2">
      <c r="A10914" s="1351" t="s">
        <v>16472</v>
      </c>
      <c r="B10914" s="1244" t="s">
        <v>16473</v>
      </c>
      <c r="C10914" s="1244" t="s">
        <v>16474</v>
      </c>
      <c r="D10914" s="1352">
        <v>19412.46</v>
      </c>
    </row>
    <row r="10915" spans="1:4" s="977" customFormat="1" ht="18" customHeight="1" x14ac:dyDescent="0.2">
      <c r="A10915" s="1351" t="s">
        <v>16475</v>
      </c>
      <c r="B10915" s="1244" t="s">
        <v>16473</v>
      </c>
      <c r="C10915" s="1244" t="s">
        <v>16474</v>
      </c>
      <c r="D10915" s="1352">
        <v>1</v>
      </c>
    </row>
    <row r="10916" spans="1:4" s="977" customFormat="1" ht="18" customHeight="1" x14ac:dyDescent="0.2">
      <c r="A10916" s="1351" t="s">
        <v>16476</v>
      </c>
      <c r="B10916" s="1244" t="s">
        <v>16477</v>
      </c>
      <c r="C10916" s="1244" t="s">
        <v>16478</v>
      </c>
      <c r="D10916" s="1352">
        <v>21332.04</v>
      </c>
    </row>
    <row r="10917" spans="1:4" s="977" customFormat="1" ht="18" customHeight="1" x14ac:dyDescent="0.2">
      <c r="A10917" s="1351" t="s">
        <v>16479</v>
      </c>
      <c r="B10917" s="1244" t="s">
        <v>11847</v>
      </c>
      <c r="C10917" s="1244" t="s">
        <v>11848</v>
      </c>
      <c r="D10917" s="1352">
        <v>265.98</v>
      </c>
    </row>
    <row r="10918" spans="1:4" s="977" customFormat="1" ht="18" customHeight="1" x14ac:dyDescent="0.2">
      <c r="A10918" s="1351" t="s">
        <v>16480</v>
      </c>
      <c r="B10918" s="1244" t="s">
        <v>11847</v>
      </c>
      <c r="C10918" s="1244" t="s">
        <v>11848</v>
      </c>
      <c r="D10918" s="1352">
        <v>265.98</v>
      </c>
    </row>
    <row r="10919" spans="1:4" s="977" customFormat="1" ht="18" customHeight="1" x14ac:dyDescent="0.2">
      <c r="A10919" s="1351" t="s">
        <v>16481</v>
      </c>
      <c r="B10919" s="1244" t="s">
        <v>1683</v>
      </c>
      <c r="C10919" s="1244" t="s">
        <v>1411</v>
      </c>
      <c r="D10919" s="1352">
        <v>680</v>
      </c>
    </row>
    <row r="10920" spans="1:4" s="977" customFormat="1" ht="18" customHeight="1" x14ac:dyDescent="0.2">
      <c r="A10920" s="1351" t="s">
        <v>16482</v>
      </c>
      <c r="B10920" s="1244" t="s">
        <v>16483</v>
      </c>
      <c r="C10920" s="1244" t="s">
        <v>16484</v>
      </c>
      <c r="D10920" s="1352">
        <v>9194.25</v>
      </c>
    </row>
    <row r="10921" spans="1:4" s="977" customFormat="1" ht="18" customHeight="1" x14ac:dyDescent="0.2">
      <c r="A10921" s="1351" t="s">
        <v>16485</v>
      </c>
      <c r="B10921" s="1244" t="s">
        <v>2710</v>
      </c>
      <c r="C10921" s="1244" t="s">
        <v>2711</v>
      </c>
      <c r="D10921" s="1352">
        <v>2384.81</v>
      </c>
    </row>
    <row r="10922" spans="1:4" s="977" customFormat="1" ht="18" customHeight="1" x14ac:dyDescent="0.2">
      <c r="A10922" s="1351" t="s">
        <v>16486</v>
      </c>
      <c r="B10922" s="1244" t="s">
        <v>15473</v>
      </c>
      <c r="C10922" s="1244" t="s">
        <v>15474</v>
      </c>
      <c r="D10922" s="1352">
        <v>1</v>
      </c>
    </row>
    <row r="10923" spans="1:4" s="977" customFormat="1" ht="18" customHeight="1" x14ac:dyDescent="0.2">
      <c r="A10923" s="1351" t="s">
        <v>16487</v>
      </c>
      <c r="B10923" s="1244" t="s">
        <v>2472</v>
      </c>
      <c r="C10923" s="1244" t="s">
        <v>2473</v>
      </c>
      <c r="D10923" s="1352">
        <v>2070</v>
      </c>
    </row>
    <row r="10924" spans="1:4" s="977" customFormat="1" ht="18" customHeight="1" x14ac:dyDescent="0.2">
      <c r="A10924" s="1351" t="s">
        <v>16488</v>
      </c>
      <c r="B10924" s="1244" t="s">
        <v>2544</v>
      </c>
      <c r="C10924" s="1244" t="s">
        <v>2545</v>
      </c>
      <c r="D10924" s="1352">
        <v>66132.22</v>
      </c>
    </row>
    <row r="10925" spans="1:4" s="977" customFormat="1" ht="18" customHeight="1" x14ac:dyDescent="0.2">
      <c r="A10925" s="1351" t="s">
        <v>16489</v>
      </c>
      <c r="B10925" s="1244" t="s">
        <v>2298</v>
      </c>
      <c r="C10925" s="1244" t="s">
        <v>2299</v>
      </c>
      <c r="D10925" s="1352">
        <v>20245.759999999998</v>
      </c>
    </row>
    <row r="10926" spans="1:4" s="977" customFormat="1" ht="18" customHeight="1" x14ac:dyDescent="0.2">
      <c r="A10926" s="1351" t="s">
        <v>16490</v>
      </c>
      <c r="B10926" s="1244" t="s">
        <v>11847</v>
      </c>
      <c r="C10926" s="1244" t="s">
        <v>11848</v>
      </c>
      <c r="D10926" s="1352">
        <v>265.98</v>
      </c>
    </row>
    <row r="10927" spans="1:4" s="977" customFormat="1" ht="18" customHeight="1" x14ac:dyDescent="0.2">
      <c r="A10927" s="1351" t="s">
        <v>16491</v>
      </c>
      <c r="B10927" s="1244" t="s">
        <v>1942</v>
      </c>
      <c r="C10927" s="1244" t="s">
        <v>1943</v>
      </c>
      <c r="D10927" s="1352">
        <v>1477.98</v>
      </c>
    </row>
    <row r="10928" spans="1:4" s="977" customFormat="1" ht="18" customHeight="1" x14ac:dyDescent="0.2">
      <c r="A10928" s="1351" t="s">
        <v>16492</v>
      </c>
      <c r="B10928" s="1244" t="s">
        <v>16493</v>
      </c>
      <c r="C10928" s="1244" t="s">
        <v>16494</v>
      </c>
      <c r="D10928" s="1352">
        <v>5716.46</v>
      </c>
    </row>
    <row r="10929" spans="1:4" s="977" customFormat="1" ht="18" customHeight="1" x14ac:dyDescent="0.2">
      <c r="A10929" s="1351" t="s">
        <v>16495</v>
      </c>
      <c r="B10929" s="1244" t="s">
        <v>16496</v>
      </c>
      <c r="C10929" s="1244" t="s">
        <v>16496</v>
      </c>
      <c r="D10929" s="1352">
        <v>2858.13</v>
      </c>
    </row>
    <row r="10930" spans="1:4" s="977" customFormat="1" ht="18" customHeight="1" x14ac:dyDescent="0.2">
      <c r="A10930" s="1351" t="s">
        <v>16497</v>
      </c>
      <c r="B10930" s="1244" t="s">
        <v>16498</v>
      </c>
      <c r="C10930" s="1244" t="s">
        <v>16499</v>
      </c>
      <c r="D10930" s="1352">
        <v>1146.07</v>
      </c>
    </row>
    <row r="10931" spans="1:4" s="977" customFormat="1" ht="18" customHeight="1" x14ac:dyDescent="0.2">
      <c r="A10931" s="1351" t="s">
        <v>16500</v>
      </c>
      <c r="B10931" s="1244" t="s">
        <v>1397</v>
      </c>
      <c r="C10931" s="1244" t="s">
        <v>1398</v>
      </c>
      <c r="D10931" s="1352">
        <v>1322.5</v>
      </c>
    </row>
    <row r="10932" spans="1:4" s="977" customFormat="1" ht="18" customHeight="1" x14ac:dyDescent="0.2">
      <c r="A10932" s="1351" t="s">
        <v>16501</v>
      </c>
      <c r="B10932" s="1244" t="s">
        <v>16498</v>
      </c>
      <c r="C10932" s="1244" t="s">
        <v>16499</v>
      </c>
      <c r="D10932" s="1352">
        <v>1146.07</v>
      </c>
    </row>
    <row r="10933" spans="1:4" s="977" customFormat="1" ht="18" customHeight="1" x14ac:dyDescent="0.2">
      <c r="A10933" s="1351" t="s">
        <v>16502</v>
      </c>
      <c r="B10933" s="1244" t="s">
        <v>16498</v>
      </c>
      <c r="C10933" s="1244" t="s">
        <v>16499</v>
      </c>
      <c r="D10933" s="1352">
        <v>1146.07</v>
      </c>
    </row>
    <row r="10934" spans="1:4" s="977" customFormat="1" ht="18" customHeight="1" x14ac:dyDescent="0.2">
      <c r="A10934" s="1351" t="s">
        <v>16503</v>
      </c>
      <c r="B10934" s="1244" t="s">
        <v>16498</v>
      </c>
      <c r="C10934" s="1244" t="s">
        <v>16499</v>
      </c>
      <c r="D10934" s="1352">
        <v>1146.07</v>
      </c>
    </row>
    <row r="10935" spans="1:4" s="977" customFormat="1" ht="18" customHeight="1" x14ac:dyDescent="0.2">
      <c r="A10935" s="1351" t="s">
        <v>16504</v>
      </c>
      <c r="B10935" s="1244" t="s">
        <v>16498</v>
      </c>
      <c r="C10935" s="1244" t="s">
        <v>16499</v>
      </c>
      <c r="D10935" s="1352">
        <v>1146.07</v>
      </c>
    </row>
    <row r="10936" spans="1:4" s="977" customFormat="1" ht="18" customHeight="1" x14ac:dyDescent="0.2">
      <c r="A10936" s="1351" t="s">
        <v>16505</v>
      </c>
      <c r="B10936" s="1244" t="s">
        <v>16498</v>
      </c>
      <c r="C10936" s="1244" t="s">
        <v>16499</v>
      </c>
      <c r="D10936" s="1352">
        <v>1146.07</v>
      </c>
    </row>
    <row r="10937" spans="1:4" s="977" customFormat="1" ht="18" customHeight="1" x14ac:dyDescent="0.2">
      <c r="A10937" s="1351" t="s">
        <v>16506</v>
      </c>
      <c r="B10937" s="1244" t="s">
        <v>14967</v>
      </c>
      <c r="C10937" s="1244" t="s">
        <v>14967</v>
      </c>
      <c r="D10937" s="1352">
        <v>771.09</v>
      </c>
    </row>
    <row r="10938" spans="1:4" s="977" customFormat="1" ht="18" customHeight="1" x14ac:dyDescent="0.2">
      <c r="A10938" s="1351" t="s">
        <v>16507</v>
      </c>
      <c r="B10938" s="1244" t="s">
        <v>14967</v>
      </c>
      <c r="C10938" s="1244" t="s">
        <v>14967</v>
      </c>
      <c r="D10938" s="1352">
        <v>771.09</v>
      </c>
    </row>
    <row r="10939" spans="1:4" s="977" customFormat="1" ht="18" customHeight="1" x14ac:dyDescent="0.2">
      <c r="A10939" s="1351" t="s">
        <v>16508</v>
      </c>
      <c r="B10939" s="1244" t="s">
        <v>14967</v>
      </c>
      <c r="C10939" s="1244" t="s">
        <v>14967</v>
      </c>
      <c r="D10939" s="1352">
        <v>1694.65</v>
      </c>
    </row>
    <row r="10940" spans="1:4" s="977" customFormat="1" ht="18" customHeight="1" x14ac:dyDescent="0.2">
      <c r="A10940" s="1351" t="s">
        <v>16509</v>
      </c>
      <c r="B10940" s="1244" t="s">
        <v>16510</v>
      </c>
      <c r="C10940" s="1244" t="s">
        <v>16510</v>
      </c>
      <c r="D10940" s="1352">
        <v>5359</v>
      </c>
    </row>
    <row r="10941" spans="1:4" s="977" customFormat="1" ht="18" customHeight="1" x14ac:dyDescent="0.2">
      <c r="A10941" s="1351" t="s">
        <v>16511</v>
      </c>
      <c r="B10941" s="1244" t="s">
        <v>16512</v>
      </c>
      <c r="C10941" s="1244" t="s">
        <v>16513</v>
      </c>
      <c r="D10941" s="1352">
        <v>5135.8999999999996</v>
      </c>
    </row>
    <row r="10942" spans="1:4" s="977" customFormat="1" ht="18" customHeight="1" x14ac:dyDescent="0.2">
      <c r="A10942" s="1351" t="s">
        <v>16514</v>
      </c>
      <c r="B10942" s="1244" t="s">
        <v>2681</v>
      </c>
      <c r="C10942" s="1244" t="s">
        <v>2682</v>
      </c>
      <c r="D10942" s="1352">
        <v>4082.5</v>
      </c>
    </row>
    <row r="10943" spans="1:4" s="977" customFormat="1" ht="18" customHeight="1" x14ac:dyDescent="0.2">
      <c r="A10943" s="1351" t="s">
        <v>16515</v>
      </c>
      <c r="B10943" s="1244" t="s">
        <v>16516</v>
      </c>
      <c r="C10943" s="1244" t="s">
        <v>16516</v>
      </c>
      <c r="D10943" s="1352">
        <v>3496</v>
      </c>
    </row>
    <row r="10944" spans="1:4" s="977" customFormat="1" ht="18" customHeight="1" x14ac:dyDescent="0.2">
      <c r="A10944" s="1351" t="s">
        <v>16517</v>
      </c>
      <c r="B10944" s="1244" t="s">
        <v>2574</v>
      </c>
      <c r="C10944" s="1244" t="s">
        <v>2575</v>
      </c>
      <c r="D10944" s="1352">
        <v>6486</v>
      </c>
    </row>
    <row r="10945" spans="1:4" s="977" customFormat="1" ht="18" customHeight="1" x14ac:dyDescent="0.2">
      <c r="A10945" s="1351" t="s">
        <v>16518</v>
      </c>
      <c r="B10945" s="1244" t="s">
        <v>2574</v>
      </c>
      <c r="C10945" s="1244" t="s">
        <v>2575</v>
      </c>
      <c r="D10945" s="1352">
        <v>6486</v>
      </c>
    </row>
    <row r="10946" spans="1:4" s="977" customFormat="1" ht="18" customHeight="1" x14ac:dyDescent="0.2">
      <c r="A10946" s="1351" t="s">
        <v>16519</v>
      </c>
      <c r="B10946" s="1244" t="s">
        <v>2574</v>
      </c>
      <c r="C10946" s="1244" t="s">
        <v>2575</v>
      </c>
      <c r="D10946" s="1352">
        <v>6486</v>
      </c>
    </row>
    <row r="10947" spans="1:4" s="977" customFormat="1" ht="18" customHeight="1" x14ac:dyDescent="0.2">
      <c r="A10947" s="1351" t="s">
        <v>16520</v>
      </c>
      <c r="B10947" s="1244" t="s">
        <v>2574</v>
      </c>
      <c r="C10947" s="1244" t="s">
        <v>2575</v>
      </c>
      <c r="D10947" s="1352">
        <v>6486</v>
      </c>
    </row>
    <row r="10948" spans="1:4" s="977" customFormat="1" ht="18" customHeight="1" x14ac:dyDescent="0.2">
      <c r="A10948" s="1351" t="s">
        <v>16521</v>
      </c>
      <c r="B10948" s="1244" t="s">
        <v>2574</v>
      </c>
      <c r="C10948" s="1244" t="s">
        <v>2575</v>
      </c>
      <c r="D10948" s="1352">
        <v>6486</v>
      </c>
    </row>
    <row r="10949" spans="1:4" s="977" customFormat="1" ht="18" customHeight="1" x14ac:dyDescent="0.2">
      <c r="A10949" s="1351" t="s">
        <v>16522</v>
      </c>
      <c r="B10949" s="1244" t="s">
        <v>2574</v>
      </c>
      <c r="C10949" s="1244" t="s">
        <v>2575</v>
      </c>
      <c r="D10949" s="1352">
        <v>678.5</v>
      </c>
    </row>
    <row r="10950" spans="1:4" s="977" customFormat="1" ht="18" customHeight="1" x14ac:dyDescent="0.2">
      <c r="A10950" s="1351" t="s">
        <v>16523</v>
      </c>
      <c r="B10950" s="1244" t="s">
        <v>1535</v>
      </c>
      <c r="C10950" s="1244" t="s">
        <v>1536</v>
      </c>
      <c r="D10950" s="1352">
        <v>1861.85</v>
      </c>
    </row>
    <row r="10951" spans="1:4" s="977" customFormat="1" ht="18" customHeight="1" x14ac:dyDescent="0.2">
      <c r="A10951" s="1351" t="s">
        <v>16524</v>
      </c>
      <c r="B10951" s="1244" t="s">
        <v>11824</v>
      </c>
      <c r="C10951" s="1244" t="s">
        <v>2473</v>
      </c>
      <c r="D10951" s="1352">
        <v>392.26</v>
      </c>
    </row>
    <row r="10952" spans="1:4" s="977" customFormat="1" ht="18" customHeight="1" x14ac:dyDescent="0.2">
      <c r="A10952" s="1351" t="s">
        <v>16525</v>
      </c>
      <c r="B10952" s="1244" t="s">
        <v>7751</v>
      </c>
      <c r="C10952" s="1244" t="s">
        <v>2686</v>
      </c>
      <c r="D10952" s="1352">
        <v>2978.5</v>
      </c>
    </row>
    <row r="10953" spans="1:4" s="977" customFormat="1" ht="18" customHeight="1" x14ac:dyDescent="0.2">
      <c r="A10953" s="1351" t="s">
        <v>16526</v>
      </c>
      <c r="B10953" s="1244" t="s">
        <v>16192</v>
      </c>
      <c r="C10953" s="1244" t="s">
        <v>6382</v>
      </c>
      <c r="D10953" s="1352">
        <v>792</v>
      </c>
    </row>
    <row r="10954" spans="1:4" s="977" customFormat="1" ht="18" customHeight="1" x14ac:dyDescent="0.2">
      <c r="A10954" s="1351" t="s">
        <v>16527</v>
      </c>
      <c r="B10954" s="1244" t="s">
        <v>16192</v>
      </c>
      <c r="C10954" s="1244" t="s">
        <v>6382</v>
      </c>
      <c r="D10954" s="1352">
        <v>792</v>
      </c>
    </row>
    <row r="10955" spans="1:4" s="977" customFormat="1" ht="18" customHeight="1" x14ac:dyDescent="0.2">
      <c r="A10955" s="1351" t="s">
        <v>16528</v>
      </c>
      <c r="B10955" s="1244" t="s">
        <v>16192</v>
      </c>
      <c r="C10955" s="1244" t="s">
        <v>6382</v>
      </c>
      <c r="D10955" s="1352">
        <v>792</v>
      </c>
    </row>
    <row r="10956" spans="1:4" s="977" customFormat="1" ht="18" customHeight="1" x14ac:dyDescent="0.2">
      <c r="A10956" s="1351" t="s">
        <v>16529</v>
      </c>
      <c r="B10956" s="1244" t="s">
        <v>16192</v>
      </c>
      <c r="C10956" s="1244" t="s">
        <v>6382</v>
      </c>
      <c r="D10956" s="1352">
        <v>792</v>
      </c>
    </row>
    <row r="10957" spans="1:4" s="977" customFormat="1" ht="18" customHeight="1" x14ac:dyDescent="0.2">
      <c r="A10957" s="1351" t="s">
        <v>16530</v>
      </c>
      <c r="B10957" s="1244" t="s">
        <v>16192</v>
      </c>
      <c r="C10957" s="1244" t="s">
        <v>6382</v>
      </c>
      <c r="D10957" s="1352">
        <v>792</v>
      </c>
    </row>
    <row r="10958" spans="1:4" s="977" customFormat="1" ht="18" customHeight="1" x14ac:dyDescent="0.2">
      <c r="A10958" s="1351" t="s">
        <v>16531</v>
      </c>
      <c r="B10958" s="1244" t="s">
        <v>16192</v>
      </c>
      <c r="C10958" s="1244" t="s">
        <v>6382</v>
      </c>
      <c r="D10958" s="1352">
        <v>792</v>
      </c>
    </row>
    <row r="10959" spans="1:4" s="977" customFormat="1" ht="18" customHeight="1" x14ac:dyDescent="0.2">
      <c r="A10959" s="1351" t="s">
        <v>16532</v>
      </c>
      <c r="B10959" s="1244" t="s">
        <v>16192</v>
      </c>
      <c r="C10959" s="1244" t="s">
        <v>6382</v>
      </c>
      <c r="D10959" s="1352">
        <v>792</v>
      </c>
    </row>
    <row r="10960" spans="1:4" s="977" customFormat="1" ht="18" customHeight="1" x14ac:dyDescent="0.2">
      <c r="A10960" s="1351" t="s">
        <v>16533</v>
      </c>
      <c r="B10960" s="1244" t="s">
        <v>16192</v>
      </c>
      <c r="C10960" s="1244" t="s">
        <v>6382</v>
      </c>
      <c r="D10960" s="1352">
        <v>792</v>
      </c>
    </row>
    <row r="10961" spans="1:4" s="977" customFormat="1" ht="18" customHeight="1" x14ac:dyDescent="0.2">
      <c r="A10961" s="1351" t="s">
        <v>16534</v>
      </c>
      <c r="B10961" s="1244" t="s">
        <v>16192</v>
      </c>
      <c r="C10961" s="1244" t="s">
        <v>6382</v>
      </c>
      <c r="D10961" s="1352">
        <v>792</v>
      </c>
    </row>
    <row r="10962" spans="1:4" s="977" customFormat="1" ht="18" customHeight="1" x14ac:dyDescent="0.2">
      <c r="A10962" s="1351" t="s">
        <v>16535</v>
      </c>
      <c r="B10962" s="1244" t="s">
        <v>16192</v>
      </c>
      <c r="C10962" s="1244" t="s">
        <v>6382</v>
      </c>
      <c r="D10962" s="1352">
        <v>792</v>
      </c>
    </row>
    <row r="10963" spans="1:4" s="977" customFormat="1" ht="18" customHeight="1" x14ac:dyDescent="0.2">
      <c r="A10963" s="1351" t="s">
        <v>16536</v>
      </c>
      <c r="B10963" s="1244" t="s">
        <v>16192</v>
      </c>
      <c r="C10963" s="1244" t="s">
        <v>6382</v>
      </c>
      <c r="D10963" s="1352">
        <v>792</v>
      </c>
    </row>
    <row r="10964" spans="1:4" s="977" customFormat="1" ht="18" customHeight="1" x14ac:dyDescent="0.2">
      <c r="A10964" s="1351" t="s">
        <v>16537</v>
      </c>
      <c r="B10964" s="1244" t="s">
        <v>16192</v>
      </c>
      <c r="C10964" s="1244" t="s">
        <v>6382</v>
      </c>
      <c r="D10964" s="1352">
        <v>792</v>
      </c>
    </row>
    <row r="10965" spans="1:4" s="977" customFormat="1" ht="18" customHeight="1" x14ac:dyDescent="0.2">
      <c r="A10965" s="1351" t="s">
        <v>16538</v>
      </c>
      <c r="B10965" s="1244" t="s">
        <v>16192</v>
      </c>
      <c r="C10965" s="1244" t="s">
        <v>6382</v>
      </c>
      <c r="D10965" s="1352">
        <v>792</v>
      </c>
    </row>
    <row r="10966" spans="1:4" s="977" customFormat="1" ht="18" customHeight="1" x14ac:dyDescent="0.2">
      <c r="A10966" s="1351" t="s">
        <v>16539</v>
      </c>
      <c r="B10966" s="1244" t="s">
        <v>16192</v>
      </c>
      <c r="C10966" s="1244" t="s">
        <v>6382</v>
      </c>
      <c r="D10966" s="1352">
        <v>792</v>
      </c>
    </row>
    <row r="10967" spans="1:4" s="977" customFormat="1" ht="18" customHeight="1" x14ac:dyDescent="0.2">
      <c r="A10967" s="1351" t="s">
        <v>16540</v>
      </c>
      <c r="B10967" s="1244" t="s">
        <v>16541</v>
      </c>
      <c r="C10967" s="1244" t="s">
        <v>16542</v>
      </c>
      <c r="D10967" s="1352">
        <v>2438</v>
      </c>
    </row>
    <row r="10968" spans="1:4" s="977" customFormat="1" ht="18" customHeight="1" x14ac:dyDescent="0.2">
      <c r="A10968" s="1351" t="s">
        <v>16543</v>
      </c>
      <c r="B10968" s="1244" t="s">
        <v>2681</v>
      </c>
      <c r="C10968" s="1244" t="s">
        <v>2682</v>
      </c>
      <c r="D10968" s="1352">
        <v>10637.5</v>
      </c>
    </row>
    <row r="10969" spans="1:4" s="977" customFormat="1" ht="18" customHeight="1" x14ac:dyDescent="0.2">
      <c r="A10969" s="1351" t="s">
        <v>16544</v>
      </c>
      <c r="B10969" s="1244" t="s">
        <v>16545</v>
      </c>
      <c r="C10969" s="1244" t="s">
        <v>16546</v>
      </c>
      <c r="D10969" s="1352">
        <v>2921.77</v>
      </c>
    </row>
    <row r="10970" spans="1:4" s="977" customFormat="1" ht="18" customHeight="1" x14ac:dyDescent="0.2">
      <c r="A10970" s="1351" t="s">
        <v>16547</v>
      </c>
      <c r="B10970" s="1244" t="s">
        <v>16548</v>
      </c>
      <c r="C10970" s="1244" t="s">
        <v>16548</v>
      </c>
      <c r="D10970" s="1352">
        <v>3147.11</v>
      </c>
    </row>
    <row r="10971" spans="1:4" s="977" customFormat="1" ht="18" customHeight="1" x14ac:dyDescent="0.2">
      <c r="A10971" s="1351" t="s">
        <v>16549</v>
      </c>
      <c r="B10971" s="1244" t="s">
        <v>16548</v>
      </c>
      <c r="C10971" s="1244" t="s">
        <v>16548</v>
      </c>
      <c r="D10971" s="1352">
        <v>3147.12</v>
      </c>
    </row>
    <row r="10972" spans="1:4" s="977" customFormat="1" ht="18" customHeight="1" x14ac:dyDescent="0.2">
      <c r="A10972" s="1351" t="s">
        <v>16550</v>
      </c>
      <c r="B10972" s="1244" t="s">
        <v>16551</v>
      </c>
      <c r="C10972" s="1244" t="s">
        <v>16552</v>
      </c>
      <c r="D10972" s="1352">
        <v>4977.4399999999996</v>
      </c>
    </row>
    <row r="10973" spans="1:4" s="977" customFormat="1" ht="18" customHeight="1" x14ac:dyDescent="0.2">
      <c r="A10973" s="1351" t="s">
        <v>16553</v>
      </c>
      <c r="B10973" s="1244" t="s">
        <v>16551</v>
      </c>
      <c r="C10973" s="1244" t="s">
        <v>16552</v>
      </c>
      <c r="D10973" s="1352">
        <v>4977.4399999999996</v>
      </c>
    </row>
    <row r="10974" spans="1:4" s="977" customFormat="1" ht="18" customHeight="1" x14ac:dyDescent="0.2">
      <c r="A10974" s="1351" t="s">
        <v>16554</v>
      </c>
      <c r="B10974" s="1244" t="s">
        <v>7751</v>
      </c>
      <c r="C10974" s="1244" t="s">
        <v>2686</v>
      </c>
      <c r="D10974" s="1352">
        <v>2978.5</v>
      </c>
    </row>
    <row r="10975" spans="1:4" s="977" customFormat="1" ht="18" customHeight="1" x14ac:dyDescent="0.2">
      <c r="A10975" s="1351" t="s">
        <v>16555</v>
      </c>
      <c r="B10975" s="1244" t="s">
        <v>16556</v>
      </c>
      <c r="C10975" s="1244" t="s">
        <v>16557</v>
      </c>
      <c r="D10975" s="1352">
        <v>2584.88</v>
      </c>
    </row>
    <row r="10976" spans="1:4" s="977" customFormat="1" ht="18" customHeight="1" x14ac:dyDescent="0.2">
      <c r="A10976" s="1351" t="s">
        <v>16558</v>
      </c>
      <c r="B10976" s="1244" t="s">
        <v>16559</v>
      </c>
      <c r="C10976" s="1244" t="s">
        <v>16559</v>
      </c>
      <c r="D10976" s="1352">
        <v>8520.73</v>
      </c>
    </row>
    <row r="10977" spans="1:4" s="977" customFormat="1" ht="18" customHeight="1" x14ac:dyDescent="0.2">
      <c r="A10977" s="1351" t="s">
        <v>16560</v>
      </c>
      <c r="B10977" s="1244" t="s">
        <v>16559</v>
      </c>
      <c r="C10977" s="1244" t="s">
        <v>16559</v>
      </c>
      <c r="D10977" s="1352">
        <v>8520.73</v>
      </c>
    </row>
    <row r="10978" spans="1:4" s="977" customFormat="1" ht="18" customHeight="1" x14ac:dyDescent="0.2">
      <c r="A10978" s="1351" t="s">
        <v>16561</v>
      </c>
      <c r="B10978" s="1244" t="s">
        <v>16559</v>
      </c>
      <c r="C10978" s="1244" t="s">
        <v>16559</v>
      </c>
      <c r="D10978" s="1352">
        <v>8520.73</v>
      </c>
    </row>
    <row r="10979" spans="1:4" s="977" customFormat="1" ht="18" customHeight="1" x14ac:dyDescent="0.2">
      <c r="A10979" s="1351" t="s">
        <v>16562</v>
      </c>
      <c r="B10979" s="1244" t="s">
        <v>16563</v>
      </c>
      <c r="C10979" s="1244" t="s">
        <v>16563</v>
      </c>
      <c r="D10979" s="1352">
        <v>3917.09</v>
      </c>
    </row>
    <row r="10980" spans="1:4" s="977" customFormat="1" ht="18" customHeight="1" x14ac:dyDescent="0.2">
      <c r="A10980" s="1351" t="s">
        <v>16564</v>
      </c>
      <c r="B10980" s="1244" t="s">
        <v>16563</v>
      </c>
      <c r="C10980" s="1244" t="s">
        <v>16563</v>
      </c>
      <c r="D10980" s="1352">
        <v>3917.09</v>
      </c>
    </row>
    <row r="10981" spans="1:4" s="977" customFormat="1" ht="18" customHeight="1" x14ac:dyDescent="0.2">
      <c r="A10981" s="1351" t="s">
        <v>16565</v>
      </c>
      <c r="B10981" s="1244" t="s">
        <v>16563</v>
      </c>
      <c r="C10981" s="1244" t="s">
        <v>16563</v>
      </c>
      <c r="D10981" s="1352">
        <v>3917.09</v>
      </c>
    </row>
    <row r="10982" spans="1:4" s="977" customFormat="1" ht="18" customHeight="1" x14ac:dyDescent="0.2">
      <c r="A10982" s="1351" t="s">
        <v>16566</v>
      </c>
      <c r="B10982" s="1244" t="s">
        <v>16567</v>
      </c>
      <c r="C10982" s="1244" t="s">
        <v>16568</v>
      </c>
      <c r="D10982" s="1352">
        <v>1930.17</v>
      </c>
    </row>
    <row r="10983" spans="1:4" s="977" customFormat="1" ht="18" customHeight="1" x14ac:dyDescent="0.2">
      <c r="A10983" s="1351" t="s">
        <v>16569</v>
      </c>
      <c r="B10983" s="1244" t="s">
        <v>16567</v>
      </c>
      <c r="C10983" s="1244" t="s">
        <v>16568</v>
      </c>
      <c r="D10983" s="1352">
        <v>1930.17</v>
      </c>
    </row>
    <row r="10984" spans="1:4" s="977" customFormat="1" ht="18" customHeight="1" x14ac:dyDescent="0.2">
      <c r="A10984" s="1351" t="s">
        <v>16570</v>
      </c>
      <c r="B10984" s="1244" t="s">
        <v>16567</v>
      </c>
      <c r="C10984" s="1244" t="s">
        <v>16568</v>
      </c>
      <c r="D10984" s="1352">
        <v>1930.17</v>
      </c>
    </row>
    <row r="10985" spans="1:4" s="977" customFormat="1" ht="18" customHeight="1" x14ac:dyDescent="0.2">
      <c r="A10985" s="1351" t="s">
        <v>16571</v>
      </c>
      <c r="B10985" s="1244" t="s">
        <v>14318</v>
      </c>
      <c r="C10985" s="1244" t="s">
        <v>14319</v>
      </c>
      <c r="D10985" s="1352">
        <v>1</v>
      </c>
    </row>
    <row r="10986" spans="1:4" s="977" customFormat="1" ht="18" customHeight="1" x14ac:dyDescent="0.2">
      <c r="A10986" s="1351" t="s">
        <v>16572</v>
      </c>
      <c r="B10986" s="1244" t="s">
        <v>16573</v>
      </c>
      <c r="C10986" s="1244" t="s">
        <v>16574</v>
      </c>
      <c r="D10986" s="1352">
        <v>7428.27</v>
      </c>
    </row>
    <row r="10987" spans="1:4" s="977" customFormat="1" ht="18" customHeight="1" x14ac:dyDescent="0.2">
      <c r="A10987" s="1351" t="s">
        <v>16575</v>
      </c>
      <c r="B10987" s="1244" t="s">
        <v>16573</v>
      </c>
      <c r="C10987" s="1244" t="s">
        <v>16574</v>
      </c>
      <c r="D10987" s="1352">
        <v>7428.27</v>
      </c>
    </row>
    <row r="10988" spans="1:4" s="977" customFormat="1" ht="18" customHeight="1" x14ac:dyDescent="0.2">
      <c r="A10988" s="1351" t="s">
        <v>16576</v>
      </c>
      <c r="B10988" s="1244" t="s">
        <v>16573</v>
      </c>
      <c r="C10988" s="1244" t="s">
        <v>16574</v>
      </c>
      <c r="D10988" s="1352">
        <v>7428.27</v>
      </c>
    </row>
    <row r="10989" spans="1:4" s="977" customFormat="1" ht="18" customHeight="1" x14ac:dyDescent="0.2">
      <c r="A10989" s="1351" t="s">
        <v>16577</v>
      </c>
      <c r="B10989" s="1244" t="s">
        <v>16573</v>
      </c>
      <c r="C10989" s="1244" t="s">
        <v>16574</v>
      </c>
      <c r="D10989" s="1352">
        <v>7428.29</v>
      </c>
    </row>
    <row r="10990" spans="1:4" s="977" customFormat="1" ht="18" customHeight="1" x14ac:dyDescent="0.2">
      <c r="A10990" s="1351" t="s">
        <v>16578</v>
      </c>
      <c r="B10990" s="1244" t="s">
        <v>16579</v>
      </c>
      <c r="C10990" s="1244" t="s">
        <v>16580</v>
      </c>
      <c r="D10990" s="1352">
        <v>13982.63</v>
      </c>
    </row>
    <row r="10991" spans="1:4" s="977" customFormat="1" ht="18" customHeight="1" x14ac:dyDescent="0.2">
      <c r="A10991" s="1351" t="s">
        <v>16581</v>
      </c>
      <c r="B10991" s="1244" t="s">
        <v>16579</v>
      </c>
      <c r="C10991" s="1244" t="s">
        <v>16580</v>
      </c>
      <c r="D10991" s="1352">
        <v>13982.64</v>
      </c>
    </row>
    <row r="10992" spans="1:4" s="977" customFormat="1" ht="18" customHeight="1" x14ac:dyDescent="0.2">
      <c r="A10992" s="1351" t="s">
        <v>16582</v>
      </c>
      <c r="B10992" s="1244" t="s">
        <v>16579</v>
      </c>
      <c r="C10992" s="1244" t="s">
        <v>16580</v>
      </c>
      <c r="D10992" s="1352">
        <v>13982.64</v>
      </c>
    </row>
    <row r="10993" spans="1:4" s="977" customFormat="1" ht="18" customHeight="1" x14ac:dyDescent="0.2">
      <c r="A10993" s="1351" t="s">
        <v>16583</v>
      </c>
      <c r="B10993" s="1244" t="s">
        <v>16579</v>
      </c>
      <c r="C10993" s="1244" t="s">
        <v>16580</v>
      </c>
      <c r="D10993" s="1352">
        <v>13982.62</v>
      </c>
    </row>
    <row r="10994" spans="1:4" s="977" customFormat="1" ht="18" customHeight="1" x14ac:dyDescent="0.2">
      <c r="A10994" s="1351" t="s">
        <v>16584</v>
      </c>
      <c r="B10994" s="1244" t="s">
        <v>16585</v>
      </c>
      <c r="C10994" s="1244" t="s">
        <v>16585</v>
      </c>
      <c r="D10994" s="1352">
        <v>8940.0499999999993</v>
      </c>
    </row>
    <row r="10995" spans="1:4" s="977" customFormat="1" ht="18" customHeight="1" x14ac:dyDescent="0.2">
      <c r="A10995" s="1351" t="s">
        <v>16586</v>
      </c>
      <c r="B10995" s="1244" t="s">
        <v>16585</v>
      </c>
      <c r="C10995" s="1244" t="s">
        <v>16585</v>
      </c>
      <c r="D10995" s="1352">
        <v>8940.0499999999993</v>
      </c>
    </row>
    <row r="10996" spans="1:4" s="977" customFormat="1" ht="18" customHeight="1" x14ac:dyDescent="0.2">
      <c r="A10996" s="1351" t="s">
        <v>16587</v>
      </c>
      <c r="B10996" s="1244" t="s">
        <v>16585</v>
      </c>
      <c r="C10996" s="1244" t="s">
        <v>16585</v>
      </c>
      <c r="D10996" s="1352">
        <v>8940.0499999999993</v>
      </c>
    </row>
    <row r="10997" spans="1:4" s="977" customFormat="1" ht="18" customHeight="1" x14ac:dyDescent="0.2">
      <c r="A10997" s="1351" t="s">
        <v>16588</v>
      </c>
      <c r="B10997" s="1244" t="s">
        <v>16589</v>
      </c>
      <c r="C10997" s="1244" t="s">
        <v>16589</v>
      </c>
      <c r="D10997" s="1352">
        <v>1</v>
      </c>
    </row>
    <row r="10998" spans="1:4" s="977" customFormat="1" ht="18" customHeight="1" x14ac:dyDescent="0.2">
      <c r="A10998" s="1351" t="s">
        <v>16590</v>
      </c>
      <c r="B10998" s="1244" t="s">
        <v>16591</v>
      </c>
      <c r="C10998" s="1244" t="s">
        <v>16592</v>
      </c>
      <c r="D10998" s="1352">
        <v>1618.05</v>
      </c>
    </row>
    <row r="10999" spans="1:4" s="977" customFormat="1" ht="18" customHeight="1" x14ac:dyDescent="0.2">
      <c r="A10999" s="1351" t="s">
        <v>16593</v>
      </c>
      <c r="B10999" s="1244" t="s">
        <v>3552</v>
      </c>
      <c r="C10999" s="1244" t="s">
        <v>3553</v>
      </c>
      <c r="D10999" s="1352">
        <v>1035</v>
      </c>
    </row>
    <row r="11000" spans="1:4" s="977" customFormat="1" ht="18" customHeight="1" x14ac:dyDescent="0.2">
      <c r="A11000" s="1351" t="s">
        <v>16594</v>
      </c>
      <c r="B11000" s="1244" t="s">
        <v>3552</v>
      </c>
      <c r="C11000" s="1244" t="s">
        <v>3553</v>
      </c>
      <c r="D11000" s="1352">
        <v>1035</v>
      </c>
    </row>
    <row r="11001" spans="1:4" s="977" customFormat="1" ht="18" customHeight="1" x14ac:dyDescent="0.2">
      <c r="A11001" s="1351" t="s">
        <v>16595</v>
      </c>
      <c r="B11001" s="1244" t="s">
        <v>3552</v>
      </c>
      <c r="C11001" s="1244" t="s">
        <v>3553</v>
      </c>
      <c r="D11001" s="1352">
        <v>1035</v>
      </c>
    </row>
    <row r="11002" spans="1:4" s="977" customFormat="1" ht="18" customHeight="1" x14ac:dyDescent="0.2">
      <c r="A11002" s="1351" t="s">
        <v>16596</v>
      </c>
      <c r="B11002" s="1244" t="s">
        <v>3552</v>
      </c>
      <c r="C11002" s="1244" t="s">
        <v>3553</v>
      </c>
      <c r="D11002" s="1352">
        <v>1035</v>
      </c>
    </row>
    <row r="11003" spans="1:4" s="977" customFormat="1" ht="18" customHeight="1" x14ac:dyDescent="0.2">
      <c r="A11003" s="1351" t="s">
        <v>16597</v>
      </c>
      <c r="B11003" s="1244" t="s">
        <v>3552</v>
      </c>
      <c r="C11003" s="1244" t="s">
        <v>3553</v>
      </c>
      <c r="D11003" s="1352">
        <v>1035</v>
      </c>
    </row>
    <row r="11004" spans="1:4" s="977" customFormat="1" ht="18" customHeight="1" x14ac:dyDescent="0.2">
      <c r="A11004" s="1351" t="s">
        <v>16598</v>
      </c>
      <c r="B11004" s="1244" t="s">
        <v>3552</v>
      </c>
      <c r="C11004" s="1244" t="s">
        <v>3553</v>
      </c>
      <c r="D11004" s="1352">
        <v>1035</v>
      </c>
    </row>
    <row r="11005" spans="1:4" s="977" customFormat="1" ht="18" customHeight="1" x14ac:dyDescent="0.2">
      <c r="A11005" s="1351" t="s">
        <v>16599</v>
      </c>
      <c r="B11005" s="1244" t="s">
        <v>3552</v>
      </c>
      <c r="C11005" s="1244" t="s">
        <v>3553</v>
      </c>
      <c r="D11005" s="1352">
        <v>1035</v>
      </c>
    </row>
    <row r="11006" spans="1:4" s="977" customFormat="1" ht="18" customHeight="1" x14ac:dyDescent="0.2">
      <c r="A11006" s="1351" t="s">
        <v>16600</v>
      </c>
      <c r="B11006" s="1244" t="s">
        <v>3552</v>
      </c>
      <c r="C11006" s="1244" t="s">
        <v>3553</v>
      </c>
      <c r="D11006" s="1352">
        <v>1035</v>
      </c>
    </row>
    <row r="11007" spans="1:4" s="977" customFormat="1" ht="18" customHeight="1" x14ac:dyDescent="0.2">
      <c r="A11007" s="1351" t="s">
        <v>16601</v>
      </c>
      <c r="B11007" s="1244" t="s">
        <v>3552</v>
      </c>
      <c r="C11007" s="1244" t="s">
        <v>3553</v>
      </c>
      <c r="D11007" s="1352">
        <v>1035</v>
      </c>
    </row>
    <row r="11008" spans="1:4" s="977" customFormat="1" ht="18" customHeight="1" x14ac:dyDescent="0.2">
      <c r="A11008" s="1351" t="s">
        <v>16602</v>
      </c>
      <c r="B11008" s="1244" t="s">
        <v>16603</v>
      </c>
      <c r="C11008" s="1244" t="s">
        <v>16604</v>
      </c>
      <c r="D11008" s="1352">
        <v>4824.09</v>
      </c>
    </row>
    <row r="11009" spans="1:4" s="977" customFormat="1" ht="18" customHeight="1" x14ac:dyDescent="0.2">
      <c r="A11009" s="1351" t="s">
        <v>16605</v>
      </c>
      <c r="B11009" s="1244" t="s">
        <v>16606</v>
      </c>
      <c r="C11009" s="1244" t="s">
        <v>16607</v>
      </c>
      <c r="D11009" s="1352">
        <v>2541.67</v>
      </c>
    </row>
    <row r="11010" spans="1:4" s="977" customFormat="1" ht="18" customHeight="1" x14ac:dyDescent="0.2">
      <c r="A11010" s="1351" t="s">
        <v>16608</v>
      </c>
      <c r="B11010" s="1244" t="s">
        <v>11750</v>
      </c>
      <c r="C11010" s="1244" t="s">
        <v>11751</v>
      </c>
      <c r="D11010" s="1352">
        <v>5980</v>
      </c>
    </row>
    <row r="11011" spans="1:4" s="977" customFormat="1" ht="18" customHeight="1" x14ac:dyDescent="0.2">
      <c r="A11011" s="1351" t="s">
        <v>16609</v>
      </c>
      <c r="B11011" s="1244" t="s">
        <v>16610</v>
      </c>
      <c r="C11011" s="1244" t="s">
        <v>16611</v>
      </c>
      <c r="D11011" s="1352">
        <v>1265</v>
      </c>
    </row>
    <row r="11012" spans="1:4" s="977" customFormat="1" ht="18" customHeight="1" x14ac:dyDescent="0.2">
      <c r="A11012" s="1351" t="s">
        <v>16612</v>
      </c>
      <c r="B11012" s="1244" t="s">
        <v>16610</v>
      </c>
      <c r="C11012" s="1244" t="s">
        <v>16611</v>
      </c>
      <c r="D11012" s="1352">
        <v>1265</v>
      </c>
    </row>
    <row r="11013" spans="1:4" s="977" customFormat="1" ht="18" customHeight="1" x14ac:dyDescent="0.2">
      <c r="A11013" s="1351" t="s">
        <v>16613</v>
      </c>
      <c r="B11013" s="1244" t="s">
        <v>16610</v>
      </c>
      <c r="C11013" s="1244" t="s">
        <v>16611</v>
      </c>
      <c r="D11013" s="1352">
        <v>1265</v>
      </c>
    </row>
    <row r="11014" spans="1:4" s="977" customFormat="1" ht="18" customHeight="1" x14ac:dyDescent="0.2">
      <c r="A11014" s="1351" t="s">
        <v>16614</v>
      </c>
      <c r="B11014" s="1244" t="s">
        <v>16610</v>
      </c>
      <c r="C11014" s="1244" t="s">
        <v>16611</v>
      </c>
      <c r="D11014" s="1352">
        <v>1265</v>
      </c>
    </row>
    <row r="11015" spans="1:4" s="977" customFormat="1" ht="18" customHeight="1" x14ac:dyDescent="0.2">
      <c r="A11015" s="1351" t="s">
        <v>16615</v>
      </c>
      <c r="B11015" s="1244" t="s">
        <v>16610</v>
      </c>
      <c r="C11015" s="1244" t="s">
        <v>16611</v>
      </c>
      <c r="D11015" s="1352">
        <v>1265</v>
      </c>
    </row>
    <row r="11016" spans="1:4" s="977" customFormat="1" ht="18" customHeight="1" x14ac:dyDescent="0.2">
      <c r="A11016" s="1351" t="s">
        <v>16616</v>
      </c>
      <c r="B11016" s="1244" t="s">
        <v>16610</v>
      </c>
      <c r="C11016" s="1244" t="s">
        <v>16611</v>
      </c>
      <c r="D11016" s="1352">
        <v>1265</v>
      </c>
    </row>
    <row r="11017" spans="1:4" s="977" customFormat="1" ht="18" customHeight="1" x14ac:dyDescent="0.2">
      <c r="A11017" s="1351" t="s">
        <v>16617</v>
      </c>
      <c r="B11017" s="1244" t="s">
        <v>16610</v>
      </c>
      <c r="C11017" s="1244" t="s">
        <v>16611</v>
      </c>
      <c r="D11017" s="1352">
        <v>1265</v>
      </c>
    </row>
    <row r="11018" spans="1:4" s="977" customFormat="1" ht="18" customHeight="1" x14ac:dyDescent="0.2">
      <c r="A11018" s="1351" t="s">
        <v>16618</v>
      </c>
      <c r="B11018" s="1244" t="s">
        <v>16610</v>
      </c>
      <c r="C11018" s="1244" t="s">
        <v>16611</v>
      </c>
      <c r="D11018" s="1352">
        <v>1265</v>
      </c>
    </row>
    <row r="11019" spans="1:4" s="977" customFormat="1" ht="18" customHeight="1" x14ac:dyDescent="0.2">
      <c r="A11019" s="1351" t="s">
        <v>16619</v>
      </c>
      <c r="B11019" s="1244" t="s">
        <v>16610</v>
      </c>
      <c r="C11019" s="1244" t="s">
        <v>16611</v>
      </c>
      <c r="D11019" s="1352">
        <v>1265</v>
      </c>
    </row>
    <row r="11020" spans="1:4" s="977" customFormat="1" ht="18" customHeight="1" x14ac:dyDescent="0.2">
      <c r="A11020" s="1351" t="s">
        <v>16620</v>
      </c>
      <c r="B11020" s="1244" t="s">
        <v>16610</v>
      </c>
      <c r="C11020" s="1244" t="s">
        <v>16611</v>
      </c>
      <c r="D11020" s="1352">
        <v>1265</v>
      </c>
    </row>
    <row r="11021" spans="1:4" s="977" customFormat="1" ht="18" customHeight="1" x14ac:dyDescent="0.2">
      <c r="A11021" s="1351" t="s">
        <v>16621</v>
      </c>
      <c r="B11021" s="1244" t="s">
        <v>16610</v>
      </c>
      <c r="C11021" s="1244" t="s">
        <v>16611</v>
      </c>
      <c r="D11021" s="1352">
        <v>1265</v>
      </c>
    </row>
    <row r="11022" spans="1:4" s="977" customFormat="1" ht="18" customHeight="1" x14ac:dyDescent="0.2">
      <c r="A11022" s="1351" t="s">
        <v>16622</v>
      </c>
      <c r="B11022" s="1244" t="s">
        <v>16610</v>
      </c>
      <c r="C11022" s="1244" t="s">
        <v>16611</v>
      </c>
      <c r="D11022" s="1352">
        <v>1265</v>
      </c>
    </row>
    <row r="11023" spans="1:4" s="977" customFormat="1" ht="18" customHeight="1" x14ac:dyDescent="0.2">
      <c r="A11023" s="1351" t="s">
        <v>16623</v>
      </c>
      <c r="B11023" s="1244" t="s">
        <v>16610</v>
      </c>
      <c r="C11023" s="1244" t="s">
        <v>16611</v>
      </c>
      <c r="D11023" s="1352">
        <v>1265</v>
      </c>
    </row>
    <row r="11024" spans="1:4" s="977" customFormat="1" ht="18" customHeight="1" x14ac:dyDescent="0.2">
      <c r="A11024" s="1351" t="s">
        <v>16624</v>
      </c>
      <c r="B11024" s="1244" t="s">
        <v>16625</v>
      </c>
      <c r="C11024" s="1244" t="s">
        <v>16611</v>
      </c>
      <c r="D11024" s="1352">
        <v>1299.5</v>
      </c>
    </row>
    <row r="11025" spans="1:4" s="977" customFormat="1" ht="18" customHeight="1" x14ac:dyDescent="0.2">
      <c r="A11025" s="1351" t="s">
        <v>16626</v>
      </c>
      <c r="B11025" s="1244" t="s">
        <v>16625</v>
      </c>
      <c r="C11025" s="1244" t="s">
        <v>16611</v>
      </c>
      <c r="D11025" s="1352">
        <v>1299.5</v>
      </c>
    </row>
    <row r="11026" spans="1:4" s="977" customFormat="1" ht="18" customHeight="1" x14ac:dyDescent="0.2">
      <c r="A11026" s="1351" t="s">
        <v>16627</v>
      </c>
      <c r="B11026" s="1244" t="s">
        <v>16625</v>
      </c>
      <c r="C11026" s="1244" t="s">
        <v>16611</v>
      </c>
      <c r="D11026" s="1352">
        <v>1299.5</v>
      </c>
    </row>
    <row r="11027" spans="1:4" s="977" customFormat="1" ht="18" customHeight="1" x14ac:dyDescent="0.2">
      <c r="A11027" s="1351" t="s">
        <v>16628</v>
      </c>
      <c r="B11027" s="1244" t="s">
        <v>16625</v>
      </c>
      <c r="C11027" s="1244" t="s">
        <v>16611</v>
      </c>
      <c r="D11027" s="1352">
        <v>1299.5</v>
      </c>
    </row>
    <row r="11028" spans="1:4" s="977" customFormat="1" ht="18" customHeight="1" x14ac:dyDescent="0.2">
      <c r="A11028" s="1351" t="s">
        <v>16629</v>
      </c>
      <c r="B11028" s="1244" t="s">
        <v>16625</v>
      </c>
      <c r="C11028" s="1244" t="s">
        <v>16611</v>
      </c>
      <c r="D11028" s="1352">
        <v>1299.5</v>
      </c>
    </row>
    <row r="11029" spans="1:4" s="977" customFormat="1" ht="18" customHeight="1" x14ac:dyDescent="0.2">
      <c r="A11029" s="1351" t="s">
        <v>16630</v>
      </c>
      <c r="B11029" s="1244" t="s">
        <v>16631</v>
      </c>
      <c r="C11029" s="1244" t="s">
        <v>16611</v>
      </c>
      <c r="D11029" s="1352">
        <v>1426</v>
      </c>
    </row>
    <row r="11030" spans="1:4" s="977" customFormat="1" ht="18" customHeight="1" x14ac:dyDescent="0.2">
      <c r="A11030" s="1351" t="s">
        <v>16632</v>
      </c>
      <c r="B11030" s="1244" t="s">
        <v>16631</v>
      </c>
      <c r="C11030" s="1244" t="s">
        <v>16611</v>
      </c>
      <c r="D11030" s="1352">
        <v>1426</v>
      </c>
    </row>
    <row r="11031" spans="1:4" s="977" customFormat="1" ht="18" customHeight="1" x14ac:dyDescent="0.2">
      <c r="A11031" s="1351" t="s">
        <v>16633</v>
      </c>
      <c r="B11031" s="1244" t="s">
        <v>2472</v>
      </c>
      <c r="C11031" s="1244" t="s">
        <v>2473</v>
      </c>
      <c r="D11031" s="1352">
        <v>1840</v>
      </c>
    </row>
    <row r="11032" spans="1:4" s="977" customFormat="1" ht="18" customHeight="1" x14ac:dyDescent="0.2">
      <c r="A11032" s="1351" t="s">
        <v>16634</v>
      </c>
      <c r="B11032" s="1244" t="s">
        <v>1266</v>
      </c>
      <c r="C11032" s="1244" t="s">
        <v>1267</v>
      </c>
      <c r="D11032" s="1352">
        <v>7472.85</v>
      </c>
    </row>
    <row r="11033" spans="1:4" s="977" customFormat="1" ht="18" customHeight="1" x14ac:dyDescent="0.2">
      <c r="A11033" s="1351" t="s">
        <v>16635</v>
      </c>
      <c r="B11033" s="1244" t="s">
        <v>2472</v>
      </c>
      <c r="C11033" s="1244" t="s">
        <v>2473</v>
      </c>
      <c r="D11033" s="1352">
        <v>2070</v>
      </c>
    </row>
    <row r="11034" spans="1:4" s="977" customFormat="1" ht="18" customHeight="1" x14ac:dyDescent="0.2">
      <c r="A11034" s="1351" t="s">
        <v>16636</v>
      </c>
      <c r="B11034" s="1244" t="s">
        <v>1266</v>
      </c>
      <c r="C11034" s="1244" t="s">
        <v>1267</v>
      </c>
      <c r="D11034" s="1352">
        <v>7472.85</v>
      </c>
    </row>
    <row r="11035" spans="1:4" s="977" customFormat="1" ht="18" customHeight="1" x14ac:dyDescent="0.2">
      <c r="A11035" s="1351" t="s">
        <v>16637</v>
      </c>
      <c r="B11035" s="1244" t="s">
        <v>1266</v>
      </c>
      <c r="C11035" s="1244" t="s">
        <v>1267</v>
      </c>
      <c r="D11035" s="1352">
        <v>7472.85</v>
      </c>
    </row>
    <row r="11036" spans="1:4" s="977" customFormat="1" ht="18" customHeight="1" x14ac:dyDescent="0.2">
      <c r="A11036" s="1351" t="s">
        <v>16638</v>
      </c>
      <c r="B11036" s="1244" t="s">
        <v>1266</v>
      </c>
      <c r="C11036" s="1244" t="s">
        <v>1267</v>
      </c>
      <c r="D11036" s="1352">
        <v>7472.85</v>
      </c>
    </row>
    <row r="11037" spans="1:4" s="977" customFormat="1" ht="18" customHeight="1" x14ac:dyDescent="0.2">
      <c r="A11037" s="1351" t="s">
        <v>16639</v>
      </c>
      <c r="B11037" s="1244" t="s">
        <v>2313</v>
      </c>
      <c r="C11037" s="1244" t="s">
        <v>2314</v>
      </c>
      <c r="D11037" s="1352">
        <v>1304.0999999999999</v>
      </c>
    </row>
    <row r="11038" spans="1:4" s="977" customFormat="1" ht="18" customHeight="1" x14ac:dyDescent="0.2">
      <c r="A11038" s="1351" t="s">
        <v>16640</v>
      </c>
      <c r="B11038" s="1244" t="s">
        <v>1397</v>
      </c>
      <c r="C11038" s="1244" t="s">
        <v>1398</v>
      </c>
      <c r="D11038" s="1352">
        <v>1322.5</v>
      </c>
    </row>
    <row r="11039" spans="1:4" s="977" customFormat="1" ht="18" customHeight="1" x14ac:dyDescent="0.2">
      <c r="A11039" s="1351" t="s">
        <v>16641</v>
      </c>
      <c r="B11039" s="1244" t="s">
        <v>1266</v>
      </c>
      <c r="C11039" s="1244" t="s">
        <v>1267</v>
      </c>
      <c r="D11039" s="1352">
        <v>7472.85</v>
      </c>
    </row>
    <row r="11040" spans="1:4" s="977" customFormat="1" ht="18" customHeight="1" x14ac:dyDescent="0.2">
      <c r="A11040" s="1351" t="s">
        <v>16642</v>
      </c>
      <c r="B11040" s="1244" t="s">
        <v>1266</v>
      </c>
      <c r="C11040" s="1244" t="s">
        <v>1267</v>
      </c>
      <c r="D11040" s="1352">
        <v>7472.85</v>
      </c>
    </row>
    <row r="11041" spans="1:4" s="977" customFormat="1" ht="18" customHeight="1" x14ac:dyDescent="0.2">
      <c r="A11041" s="1351" t="s">
        <v>16643</v>
      </c>
      <c r="B11041" s="1244" t="s">
        <v>1266</v>
      </c>
      <c r="C11041" s="1244" t="s">
        <v>1267</v>
      </c>
      <c r="D11041" s="1352">
        <v>7472.85</v>
      </c>
    </row>
    <row r="11042" spans="1:4" s="977" customFormat="1" ht="18" customHeight="1" x14ac:dyDescent="0.2">
      <c r="A11042" s="1351" t="s">
        <v>16644</v>
      </c>
      <c r="B11042" s="1244" t="s">
        <v>1266</v>
      </c>
      <c r="C11042" s="1244" t="s">
        <v>1267</v>
      </c>
      <c r="D11042" s="1352">
        <v>7472.85</v>
      </c>
    </row>
    <row r="11043" spans="1:4" s="977" customFormat="1" ht="18" customHeight="1" x14ac:dyDescent="0.2">
      <c r="A11043" s="1351" t="s">
        <v>16645</v>
      </c>
      <c r="B11043" s="1244" t="s">
        <v>1356</v>
      </c>
      <c r="C11043" s="1244" t="s">
        <v>1357</v>
      </c>
      <c r="D11043" s="1352">
        <v>1</v>
      </c>
    </row>
    <row r="11044" spans="1:4" s="977" customFormat="1" ht="18" customHeight="1" x14ac:dyDescent="0.2">
      <c r="A11044" s="1351" t="s">
        <v>16646</v>
      </c>
      <c r="B11044" s="1244" t="s">
        <v>1356</v>
      </c>
      <c r="C11044" s="1244" t="s">
        <v>1357</v>
      </c>
      <c r="D11044" s="1352">
        <v>1</v>
      </c>
    </row>
    <row r="11045" spans="1:4" s="977" customFormat="1" ht="18" customHeight="1" x14ac:dyDescent="0.2">
      <c r="A11045" s="1351" t="s">
        <v>16647</v>
      </c>
      <c r="B11045" s="1244" t="s">
        <v>1356</v>
      </c>
      <c r="C11045" s="1244" t="s">
        <v>1357</v>
      </c>
      <c r="D11045" s="1352">
        <v>1</v>
      </c>
    </row>
    <row r="11046" spans="1:4" s="977" customFormat="1" ht="18" customHeight="1" x14ac:dyDescent="0.2">
      <c r="A11046" s="1351" t="s">
        <v>16648</v>
      </c>
      <c r="B11046" s="1244" t="s">
        <v>1356</v>
      </c>
      <c r="C11046" s="1244" t="s">
        <v>1357</v>
      </c>
      <c r="D11046" s="1352">
        <v>1</v>
      </c>
    </row>
    <row r="11047" spans="1:4" s="977" customFormat="1" ht="18" customHeight="1" x14ac:dyDescent="0.2">
      <c r="A11047" s="1351" t="s">
        <v>16649</v>
      </c>
      <c r="B11047" s="1244" t="s">
        <v>1266</v>
      </c>
      <c r="C11047" s="1244" t="s">
        <v>1267</v>
      </c>
      <c r="D11047" s="1352">
        <v>7472.85</v>
      </c>
    </row>
    <row r="11048" spans="1:4" s="977" customFormat="1" ht="18" customHeight="1" x14ac:dyDescent="0.2">
      <c r="A11048" s="1351" t="s">
        <v>16650</v>
      </c>
      <c r="B11048" s="1244" t="s">
        <v>1266</v>
      </c>
      <c r="C11048" s="1244" t="s">
        <v>1267</v>
      </c>
      <c r="D11048" s="1352">
        <v>7472.85</v>
      </c>
    </row>
    <row r="11049" spans="1:4" s="977" customFormat="1" ht="18" customHeight="1" x14ac:dyDescent="0.2">
      <c r="A11049" s="1351" t="s">
        <v>16651</v>
      </c>
      <c r="B11049" s="1244" t="s">
        <v>1356</v>
      </c>
      <c r="C11049" s="1244" t="s">
        <v>1357</v>
      </c>
      <c r="D11049" s="1352">
        <v>1</v>
      </c>
    </row>
    <row r="11050" spans="1:4" s="977" customFormat="1" ht="18" customHeight="1" x14ac:dyDescent="0.2">
      <c r="A11050" s="1351" t="s">
        <v>16652</v>
      </c>
      <c r="B11050" s="1244" t="s">
        <v>16653</v>
      </c>
      <c r="C11050" s="1244" t="s">
        <v>16654</v>
      </c>
      <c r="D11050" s="1352">
        <v>9648.5</v>
      </c>
    </row>
    <row r="11051" spans="1:4" s="977" customFormat="1" ht="18" customHeight="1" x14ac:dyDescent="0.2">
      <c r="A11051" s="1351" t="s">
        <v>16655</v>
      </c>
      <c r="B11051" s="1244" t="s">
        <v>1410</v>
      </c>
      <c r="C11051" s="1244" t="s">
        <v>1411</v>
      </c>
      <c r="D11051" s="1352">
        <v>2103.12</v>
      </c>
    </row>
    <row r="11052" spans="1:4" s="977" customFormat="1" ht="18" customHeight="1" x14ac:dyDescent="0.2">
      <c r="A11052" s="1351" t="s">
        <v>16656</v>
      </c>
      <c r="B11052" s="1244" t="s">
        <v>1356</v>
      </c>
      <c r="C11052" s="1244" t="s">
        <v>1357</v>
      </c>
      <c r="D11052" s="1352">
        <v>1</v>
      </c>
    </row>
    <row r="11053" spans="1:4" s="977" customFormat="1" ht="18" customHeight="1" x14ac:dyDescent="0.2">
      <c r="A11053" s="1351" t="s">
        <v>16657</v>
      </c>
      <c r="B11053" s="1244" t="s">
        <v>1356</v>
      </c>
      <c r="C11053" s="1244" t="s">
        <v>1357</v>
      </c>
      <c r="D11053" s="1352">
        <v>1</v>
      </c>
    </row>
    <row r="11054" spans="1:4" s="977" customFormat="1" ht="18" customHeight="1" x14ac:dyDescent="0.2">
      <c r="A11054" s="1351" t="s">
        <v>16658</v>
      </c>
      <c r="B11054" s="1244" t="s">
        <v>16477</v>
      </c>
      <c r="C11054" s="1244" t="s">
        <v>16478</v>
      </c>
      <c r="D11054" s="1352">
        <v>22037.68</v>
      </c>
    </row>
    <row r="11055" spans="1:4" s="977" customFormat="1" ht="18" customHeight="1" x14ac:dyDescent="0.2">
      <c r="A11055" s="1351" t="s">
        <v>16659</v>
      </c>
      <c r="B11055" s="1244" t="s">
        <v>1266</v>
      </c>
      <c r="C11055" s="1244" t="s">
        <v>1267</v>
      </c>
      <c r="D11055" s="1352">
        <v>7472.85</v>
      </c>
    </row>
    <row r="11056" spans="1:4" s="977" customFormat="1" ht="18" customHeight="1" x14ac:dyDescent="0.2">
      <c r="A11056" s="1351" t="s">
        <v>16660</v>
      </c>
      <c r="B11056" s="1244" t="s">
        <v>1397</v>
      </c>
      <c r="C11056" s="1244" t="s">
        <v>1398</v>
      </c>
      <c r="D11056" s="1352">
        <v>1322.5</v>
      </c>
    </row>
    <row r="11057" spans="1:4" s="977" customFormat="1" ht="18" customHeight="1" x14ac:dyDescent="0.2">
      <c r="A11057" s="1351" t="s">
        <v>16661</v>
      </c>
      <c r="B11057" s="1244" t="s">
        <v>16662</v>
      </c>
      <c r="C11057" s="1244" t="s">
        <v>16663</v>
      </c>
      <c r="D11057" s="1352">
        <v>111550</v>
      </c>
    </row>
    <row r="11058" spans="1:4" s="977" customFormat="1" ht="18" customHeight="1" x14ac:dyDescent="0.2">
      <c r="A11058" s="1351" t="s">
        <v>16664</v>
      </c>
      <c r="B11058" s="1244" t="s">
        <v>16665</v>
      </c>
      <c r="C11058" s="1244" t="s">
        <v>16665</v>
      </c>
      <c r="D11058" s="1352">
        <v>5634.31</v>
      </c>
    </row>
    <row r="11059" spans="1:4" s="977" customFormat="1" ht="18" customHeight="1" x14ac:dyDescent="0.2">
      <c r="A11059" s="1351" t="s">
        <v>16666</v>
      </c>
      <c r="B11059" s="1244" t="s">
        <v>13189</v>
      </c>
      <c r="C11059" s="1244" t="s">
        <v>1411</v>
      </c>
      <c r="D11059" s="1352">
        <v>4668.95</v>
      </c>
    </row>
    <row r="11060" spans="1:4" s="977" customFormat="1" ht="18" customHeight="1" x14ac:dyDescent="0.2">
      <c r="A11060" s="1351" t="s">
        <v>16667</v>
      </c>
      <c r="B11060" s="1244" t="s">
        <v>16668</v>
      </c>
      <c r="C11060" s="1244" t="s">
        <v>16669</v>
      </c>
      <c r="D11060" s="1352">
        <v>5520</v>
      </c>
    </row>
    <row r="11061" spans="1:4" s="977" customFormat="1" ht="18" customHeight="1" x14ac:dyDescent="0.2">
      <c r="A11061" s="1351" t="s">
        <v>16670</v>
      </c>
      <c r="B11061" s="1244" t="s">
        <v>16668</v>
      </c>
      <c r="C11061" s="1244" t="s">
        <v>16669</v>
      </c>
      <c r="D11061" s="1352">
        <v>5520</v>
      </c>
    </row>
    <row r="11062" spans="1:4" s="977" customFormat="1" ht="18" customHeight="1" x14ac:dyDescent="0.2">
      <c r="A11062" s="1351" t="s">
        <v>16671</v>
      </c>
      <c r="B11062" s="1244" t="s">
        <v>13189</v>
      </c>
      <c r="C11062" s="1244" t="s">
        <v>1411</v>
      </c>
      <c r="D11062" s="1352">
        <v>4668.95</v>
      </c>
    </row>
    <row r="11063" spans="1:4" s="977" customFormat="1" ht="18" customHeight="1" x14ac:dyDescent="0.2">
      <c r="A11063" s="1351" t="s">
        <v>16672</v>
      </c>
      <c r="B11063" s="1244" t="s">
        <v>3143</v>
      </c>
      <c r="C11063" s="1244" t="s">
        <v>3144</v>
      </c>
      <c r="D11063" s="1352">
        <v>718.75</v>
      </c>
    </row>
    <row r="11064" spans="1:4" s="977" customFormat="1" ht="18" customHeight="1" x14ac:dyDescent="0.2">
      <c r="A11064" s="1351" t="s">
        <v>16673</v>
      </c>
      <c r="B11064" s="1244" t="s">
        <v>3143</v>
      </c>
      <c r="C11064" s="1244" t="s">
        <v>3144</v>
      </c>
      <c r="D11064" s="1352">
        <v>718.75</v>
      </c>
    </row>
    <row r="11065" spans="1:4" s="977" customFormat="1" ht="18" customHeight="1" x14ac:dyDescent="0.2">
      <c r="A11065" s="1351" t="s">
        <v>16674</v>
      </c>
      <c r="B11065" s="1244" t="s">
        <v>1397</v>
      </c>
      <c r="C11065" s="1244" t="s">
        <v>1398</v>
      </c>
      <c r="D11065" s="1352">
        <v>1322.5</v>
      </c>
    </row>
    <row r="11066" spans="1:4" s="977" customFormat="1" ht="18" customHeight="1" x14ac:dyDescent="0.2">
      <c r="A11066" s="1351" t="s">
        <v>16675</v>
      </c>
      <c r="B11066" s="1244" t="s">
        <v>16676</v>
      </c>
      <c r="C11066" s="1244" t="s">
        <v>16676</v>
      </c>
      <c r="D11066" s="1352">
        <v>14808.55</v>
      </c>
    </row>
    <row r="11067" spans="1:4" s="977" customFormat="1" ht="18" customHeight="1" x14ac:dyDescent="0.2">
      <c r="A11067" s="1351" t="s">
        <v>16677</v>
      </c>
      <c r="B11067" s="1244" t="s">
        <v>16676</v>
      </c>
      <c r="C11067" s="1244" t="s">
        <v>16676</v>
      </c>
      <c r="D11067" s="1352">
        <v>14808.55</v>
      </c>
    </row>
    <row r="11068" spans="1:4" s="977" customFormat="1" ht="18" customHeight="1" x14ac:dyDescent="0.2">
      <c r="A11068" s="1351" t="s">
        <v>16678</v>
      </c>
      <c r="B11068" s="1244" t="s">
        <v>16676</v>
      </c>
      <c r="C11068" s="1244" t="s">
        <v>16676</v>
      </c>
      <c r="D11068" s="1352">
        <v>15479</v>
      </c>
    </row>
    <row r="11069" spans="1:4" s="977" customFormat="1" ht="18" customHeight="1" x14ac:dyDescent="0.2">
      <c r="A11069" s="1351" t="s">
        <v>16679</v>
      </c>
      <c r="B11069" s="1244" t="s">
        <v>16676</v>
      </c>
      <c r="C11069" s="1244" t="s">
        <v>16680</v>
      </c>
      <c r="D11069" s="1352">
        <v>14808.55</v>
      </c>
    </row>
    <row r="11070" spans="1:4" s="977" customFormat="1" ht="18" customHeight="1" x14ac:dyDescent="0.2">
      <c r="A11070" s="1351" t="s">
        <v>16681</v>
      </c>
      <c r="B11070" s="1244" t="s">
        <v>1410</v>
      </c>
      <c r="C11070" s="1244" t="s">
        <v>1411</v>
      </c>
      <c r="D11070" s="1352">
        <v>2103.12</v>
      </c>
    </row>
    <row r="11071" spans="1:4" s="977" customFormat="1" ht="18" customHeight="1" x14ac:dyDescent="0.2">
      <c r="A11071" s="1351" t="s">
        <v>16682</v>
      </c>
      <c r="B11071" s="1244" t="s">
        <v>16668</v>
      </c>
      <c r="C11071" s="1244" t="s">
        <v>16669</v>
      </c>
      <c r="D11071" s="1352">
        <v>5520</v>
      </c>
    </row>
    <row r="11072" spans="1:4" s="977" customFormat="1" ht="18" customHeight="1" x14ac:dyDescent="0.2">
      <c r="A11072" s="1351" t="s">
        <v>16683</v>
      </c>
      <c r="B11072" s="1244" t="s">
        <v>16668</v>
      </c>
      <c r="C11072" s="1244" t="s">
        <v>16669</v>
      </c>
      <c r="D11072" s="1352">
        <v>5520</v>
      </c>
    </row>
    <row r="11073" spans="1:4" s="977" customFormat="1" ht="18" customHeight="1" x14ac:dyDescent="0.2">
      <c r="A11073" s="1351" t="s">
        <v>16684</v>
      </c>
      <c r="B11073" s="1244" t="s">
        <v>16668</v>
      </c>
      <c r="C11073" s="1244" t="s">
        <v>16669</v>
      </c>
      <c r="D11073" s="1352">
        <v>5520</v>
      </c>
    </row>
    <row r="11074" spans="1:4" s="977" customFormat="1" ht="18" customHeight="1" x14ac:dyDescent="0.2">
      <c r="A11074" s="1351" t="s">
        <v>16685</v>
      </c>
      <c r="B11074" s="1244" t="s">
        <v>16668</v>
      </c>
      <c r="C11074" s="1244" t="s">
        <v>16669</v>
      </c>
      <c r="D11074" s="1352">
        <v>5520</v>
      </c>
    </row>
    <row r="11075" spans="1:4" s="977" customFormat="1" ht="18" customHeight="1" x14ac:dyDescent="0.2">
      <c r="A11075" s="1351" t="s">
        <v>16686</v>
      </c>
      <c r="B11075" s="1244" t="s">
        <v>1285</v>
      </c>
      <c r="C11075" s="1244" t="s">
        <v>1286</v>
      </c>
      <c r="D11075" s="1352">
        <v>609.65</v>
      </c>
    </row>
    <row r="11076" spans="1:4" s="977" customFormat="1" ht="18" customHeight="1" x14ac:dyDescent="0.2">
      <c r="A11076" s="1351" t="s">
        <v>16687</v>
      </c>
      <c r="B11076" s="1244" t="s">
        <v>2511</v>
      </c>
      <c r="C11076" s="1244" t="s">
        <v>1704</v>
      </c>
      <c r="D11076" s="1352">
        <v>2139</v>
      </c>
    </row>
    <row r="11077" spans="1:4" s="977" customFormat="1" ht="18" customHeight="1" x14ac:dyDescent="0.2">
      <c r="A11077" s="1351" t="s">
        <v>16688</v>
      </c>
      <c r="B11077" s="1244" t="s">
        <v>2177</v>
      </c>
      <c r="C11077" s="1244" t="s">
        <v>2178</v>
      </c>
      <c r="D11077" s="1352">
        <v>790</v>
      </c>
    </row>
    <row r="11078" spans="1:4" s="977" customFormat="1" ht="18" customHeight="1" x14ac:dyDescent="0.2">
      <c r="A11078" s="1351" t="s">
        <v>16689</v>
      </c>
      <c r="B11078" s="1244" t="s">
        <v>1720</v>
      </c>
      <c r="C11078" s="1244" t="s">
        <v>7698</v>
      </c>
      <c r="D11078" s="1352">
        <v>1040.75</v>
      </c>
    </row>
    <row r="11079" spans="1:4" s="977" customFormat="1" ht="18" customHeight="1" x14ac:dyDescent="0.2">
      <c r="A11079" s="1351" t="s">
        <v>16690</v>
      </c>
      <c r="B11079" s="1244" t="s">
        <v>2177</v>
      </c>
      <c r="C11079" s="1244" t="s">
        <v>2178</v>
      </c>
      <c r="D11079" s="1352">
        <v>790</v>
      </c>
    </row>
    <row r="11080" spans="1:4" s="977" customFormat="1" ht="18" customHeight="1" x14ac:dyDescent="0.2">
      <c r="A11080" s="1351" t="s">
        <v>16691</v>
      </c>
      <c r="B11080" s="1244" t="s">
        <v>2177</v>
      </c>
      <c r="C11080" s="1244" t="s">
        <v>2178</v>
      </c>
      <c r="D11080" s="1352">
        <v>790</v>
      </c>
    </row>
    <row r="11081" spans="1:4" s="977" customFormat="1" ht="18" customHeight="1" x14ac:dyDescent="0.2">
      <c r="A11081" s="1351" t="s">
        <v>16692</v>
      </c>
      <c r="B11081" s="1244" t="s">
        <v>2177</v>
      </c>
      <c r="C11081" s="1244" t="s">
        <v>2178</v>
      </c>
      <c r="D11081" s="1352">
        <v>790</v>
      </c>
    </row>
    <row r="11082" spans="1:4" s="977" customFormat="1" ht="18" customHeight="1" x14ac:dyDescent="0.2">
      <c r="A11082" s="1351" t="s">
        <v>16693</v>
      </c>
      <c r="B11082" s="1244" t="s">
        <v>2177</v>
      </c>
      <c r="C11082" s="1244" t="s">
        <v>2178</v>
      </c>
      <c r="D11082" s="1352">
        <v>790</v>
      </c>
    </row>
    <row r="11083" spans="1:4" s="977" customFormat="1" ht="18" customHeight="1" x14ac:dyDescent="0.2">
      <c r="A11083" s="1351" t="s">
        <v>16694</v>
      </c>
      <c r="B11083" s="1244" t="s">
        <v>2177</v>
      </c>
      <c r="C11083" s="1244" t="s">
        <v>2178</v>
      </c>
      <c r="D11083" s="1352">
        <v>790</v>
      </c>
    </row>
    <row r="11084" spans="1:4" s="977" customFormat="1" ht="18" customHeight="1" x14ac:dyDescent="0.2">
      <c r="A11084" s="1351" t="s">
        <v>16695</v>
      </c>
      <c r="B11084" s="1244" t="s">
        <v>2177</v>
      </c>
      <c r="C11084" s="1244" t="s">
        <v>2178</v>
      </c>
      <c r="D11084" s="1352">
        <v>790</v>
      </c>
    </row>
    <row r="11085" spans="1:4" s="977" customFormat="1" ht="18" customHeight="1" x14ac:dyDescent="0.2">
      <c r="A11085" s="1351" t="s">
        <v>16696</v>
      </c>
      <c r="B11085" s="1244" t="s">
        <v>2177</v>
      </c>
      <c r="C11085" s="1244" t="s">
        <v>2178</v>
      </c>
      <c r="D11085" s="1352">
        <v>790</v>
      </c>
    </row>
    <row r="11086" spans="1:4" s="977" customFormat="1" ht="18" customHeight="1" x14ac:dyDescent="0.2">
      <c r="A11086" s="1351" t="s">
        <v>16697</v>
      </c>
      <c r="B11086" s="1244" t="s">
        <v>2177</v>
      </c>
      <c r="C11086" s="1244" t="s">
        <v>2178</v>
      </c>
      <c r="D11086" s="1352">
        <v>790</v>
      </c>
    </row>
    <row r="11087" spans="1:4" s="977" customFormat="1" ht="18" customHeight="1" x14ac:dyDescent="0.2">
      <c r="A11087" s="1351" t="s">
        <v>16698</v>
      </c>
      <c r="B11087" s="1244" t="s">
        <v>2177</v>
      </c>
      <c r="C11087" s="1244" t="s">
        <v>2178</v>
      </c>
      <c r="D11087" s="1352">
        <v>517.5</v>
      </c>
    </row>
    <row r="11088" spans="1:4" s="977" customFormat="1" ht="18" customHeight="1" x14ac:dyDescent="0.2">
      <c r="A11088" s="1351" t="s">
        <v>16699</v>
      </c>
      <c r="B11088" s="1244" t="s">
        <v>2177</v>
      </c>
      <c r="C11088" s="1244" t="s">
        <v>2178</v>
      </c>
      <c r="D11088" s="1352">
        <v>517.5</v>
      </c>
    </row>
    <row r="11089" spans="1:4" s="977" customFormat="1" ht="18" customHeight="1" x14ac:dyDescent="0.2">
      <c r="A11089" s="1351" t="s">
        <v>16700</v>
      </c>
      <c r="B11089" s="1244" t="s">
        <v>1720</v>
      </c>
      <c r="C11089" s="1244" t="s">
        <v>7698</v>
      </c>
      <c r="D11089" s="1352">
        <v>1104</v>
      </c>
    </row>
    <row r="11090" spans="1:4" s="977" customFormat="1" ht="18" customHeight="1" x14ac:dyDescent="0.2">
      <c r="A11090" s="1351" t="s">
        <v>16701</v>
      </c>
      <c r="B11090" s="1244" t="s">
        <v>1356</v>
      </c>
      <c r="C11090" s="1244" t="s">
        <v>1357</v>
      </c>
      <c r="D11090" s="1352">
        <v>1</v>
      </c>
    </row>
    <row r="11091" spans="1:4" s="977" customFormat="1" ht="18" customHeight="1" x14ac:dyDescent="0.2">
      <c r="A11091" s="1351" t="s">
        <v>16702</v>
      </c>
      <c r="B11091" s="1244" t="s">
        <v>1356</v>
      </c>
      <c r="C11091" s="1244" t="s">
        <v>1357</v>
      </c>
      <c r="D11091" s="1352">
        <v>1</v>
      </c>
    </row>
    <row r="11092" spans="1:4" s="977" customFormat="1" ht="18" customHeight="1" x14ac:dyDescent="0.2">
      <c r="A11092" s="1351" t="s">
        <v>16703</v>
      </c>
      <c r="B11092" s="1244" t="s">
        <v>1360</v>
      </c>
      <c r="C11092" s="1244" t="s">
        <v>1361</v>
      </c>
      <c r="D11092" s="1352">
        <v>1</v>
      </c>
    </row>
    <row r="11093" spans="1:4" s="977" customFormat="1" ht="18" customHeight="1" x14ac:dyDescent="0.2">
      <c r="A11093" s="1351" t="s">
        <v>16704</v>
      </c>
      <c r="B11093" s="1244" t="s">
        <v>4954</v>
      </c>
      <c r="C11093" s="1244" t="s">
        <v>4955</v>
      </c>
      <c r="D11093" s="1352">
        <v>356.5</v>
      </c>
    </row>
    <row r="11094" spans="1:4" s="977" customFormat="1" ht="18" customHeight="1" x14ac:dyDescent="0.2">
      <c r="A11094" s="1351" t="s">
        <v>16705</v>
      </c>
      <c r="B11094" s="1244" t="s">
        <v>16706</v>
      </c>
      <c r="C11094" s="1244" t="s">
        <v>16707</v>
      </c>
      <c r="D11094" s="1352">
        <v>2395.4499999999998</v>
      </c>
    </row>
    <row r="11095" spans="1:4" s="977" customFormat="1" ht="18" customHeight="1" x14ac:dyDescent="0.2">
      <c r="A11095" s="1351" t="s">
        <v>16708</v>
      </c>
      <c r="B11095" s="1244" t="s">
        <v>5988</v>
      </c>
      <c r="C11095" s="1244" t="s">
        <v>5989</v>
      </c>
      <c r="D11095" s="1352">
        <v>3131.45</v>
      </c>
    </row>
    <row r="11096" spans="1:4" s="977" customFormat="1" ht="18" customHeight="1" x14ac:dyDescent="0.2">
      <c r="A11096" s="1351" t="s">
        <v>16709</v>
      </c>
      <c r="B11096" s="1244" t="s">
        <v>5988</v>
      </c>
      <c r="C11096" s="1244" t="s">
        <v>5989</v>
      </c>
      <c r="D11096" s="1352">
        <v>1</v>
      </c>
    </row>
    <row r="11097" spans="1:4" s="977" customFormat="1" ht="18" customHeight="1" x14ac:dyDescent="0.2">
      <c r="A11097" s="1351" t="s">
        <v>16710</v>
      </c>
      <c r="B11097" s="1244" t="s">
        <v>16711</v>
      </c>
      <c r="C11097" s="1244" t="s">
        <v>16712</v>
      </c>
      <c r="D11097" s="1352">
        <v>3251.87</v>
      </c>
    </row>
    <row r="11098" spans="1:4" s="977" customFormat="1" ht="18" customHeight="1" x14ac:dyDescent="0.2">
      <c r="A11098" s="1351" t="s">
        <v>16713</v>
      </c>
      <c r="B11098" s="1244" t="s">
        <v>16714</v>
      </c>
      <c r="C11098" s="1244" t="s">
        <v>16715</v>
      </c>
      <c r="D11098" s="1352">
        <v>3422.5</v>
      </c>
    </row>
    <row r="11099" spans="1:4" s="977" customFormat="1" ht="18" customHeight="1" x14ac:dyDescent="0.2">
      <c r="A11099" s="1351" t="s">
        <v>16716</v>
      </c>
      <c r="B11099" s="1244" t="s">
        <v>16706</v>
      </c>
      <c r="C11099" s="1244" t="s">
        <v>16707</v>
      </c>
      <c r="D11099" s="1352">
        <v>2395.4499999999998</v>
      </c>
    </row>
    <row r="11100" spans="1:4" s="977" customFormat="1" ht="18" customHeight="1" x14ac:dyDescent="0.2">
      <c r="A11100" s="1351" t="s">
        <v>16717</v>
      </c>
      <c r="B11100" s="1244" t="s">
        <v>16718</v>
      </c>
      <c r="C11100" s="1244" t="s">
        <v>16719</v>
      </c>
      <c r="D11100" s="1352">
        <v>2894.55</v>
      </c>
    </row>
    <row r="11101" spans="1:4" s="977" customFormat="1" ht="18" customHeight="1" x14ac:dyDescent="0.2">
      <c r="A11101" s="1351" t="s">
        <v>16720</v>
      </c>
      <c r="B11101" s="1244" t="s">
        <v>14283</v>
      </c>
      <c r="C11101" s="1244" t="s">
        <v>14284</v>
      </c>
      <c r="D11101" s="1352">
        <v>667</v>
      </c>
    </row>
    <row r="11102" spans="1:4" s="977" customFormat="1" ht="18" customHeight="1" x14ac:dyDescent="0.2">
      <c r="A11102" s="1351" t="s">
        <v>16721</v>
      </c>
      <c r="B11102" s="1244" t="s">
        <v>16706</v>
      </c>
      <c r="C11102" s="1244" t="s">
        <v>16707</v>
      </c>
      <c r="D11102" s="1352">
        <v>2395.4499999999998</v>
      </c>
    </row>
    <row r="11103" spans="1:4" s="977" customFormat="1" ht="18" customHeight="1" x14ac:dyDescent="0.2">
      <c r="A11103" s="1351" t="s">
        <v>16722</v>
      </c>
      <c r="B11103" s="1244" t="s">
        <v>14283</v>
      </c>
      <c r="C11103" s="1244" t="s">
        <v>14284</v>
      </c>
      <c r="D11103" s="1352">
        <v>667</v>
      </c>
    </row>
    <row r="11104" spans="1:4" s="977" customFormat="1" ht="18" customHeight="1" x14ac:dyDescent="0.2">
      <c r="A11104" s="1351" t="s">
        <v>16723</v>
      </c>
      <c r="B11104" s="1244" t="s">
        <v>14283</v>
      </c>
      <c r="C11104" s="1244" t="s">
        <v>14284</v>
      </c>
      <c r="D11104" s="1352">
        <v>667</v>
      </c>
    </row>
    <row r="11105" spans="1:4" s="977" customFormat="1" ht="18" customHeight="1" x14ac:dyDescent="0.2">
      <c r="A11105" s="1351" t="s">
        <v>16724</v>
      </c>
      <c r="B11105" s="1244" t="s">
        <v>14283</v>
      </c>
      <c r="C11105" s="1244" t="s">
        <v>14284</v>
      </c>
      <c r="D11105" s="1352">
        <v>667</v>
      </c>
    </row>
    <row r="11106" spans="1:4" s="977" customFormat="1" ht="18" customHeight="1" x14ac:dyDescent="0.2">
      <c r="A11106" s="1351" t="s">
        <v>16725</v>
      </c>
      <c r="B11106" s="1244" t="s">
        <v>14283</v>
      </c>
      <c r="C11106" s="1244" t="s">
        <v>14284</v>
      </c>
      <c r="D11106" s="1352">
        <v>667</v>
      </c>
    </row>
    <row r="11107" spans="1:4" s="977" customFormat="1" ht="18" customHeight="1" x14ac:dyDescent="0.2">
      <c r="A11107" s="1351" t="s">
        <v>16726</v>
      </c>
      <c r="B11107" s="1244" t="s">
        <v>14283</v>
      </c>
      <c r="C11107" s="1244" t="s">
        <v>14284</v>
      </c>
      <c r="D11107" s="1352">
        <v>667</v>
      </c>
    </row>
    <row r="11108" spans="1:4" s="977" customFormat="1" ht="18" customHeight="1" x14ac:dyDescent="0.2">
      <c r="A11108" s="1351" t="s">
        <v>16727</v>
      </c>
      <c r="B11108" s="1244" t="s">
        <v>14283</v>
      </c>
      <c r="C11108" s="1244" t="s">
        <v>14284</v>
      </c>
      <c r="D11108" s="1352">
        <v>667</v>
      </c>
    </row>
    <row r="11109" spans="1:4" s="977" customFormat="1" ht="18" customHeight="1" x14ac:dyDescent="0.2">
      <c r="A11109" s="1351" t="s">
        <v>16728</v>
      </c>
      <c r="B11109" s="1244" t="s">
        <v>14283</v>
      </c>
      <c r="C11109" s="1244" t="s">
        <v>14284</v>
      </c>
      <c r="D11109" s="1352">
        <v>667</v>
      </c>
    </row>
    <row r="11110" spans="1:4" s="977" customFormat="1" ht="18" customHeight="1" x14ac:dyDescent="0.2">
      <c r="A11110" s="1351" t="s">
        <v>16729</v>
      </c>
      <c r="B11110" s="1244" t="s">
        <v>14283</v>
      </c>
      <c r="C11110" s="1244" t="s">
        <v>14284</v>
      </c>
      <c r="D11110" s="1352">
        <v>667</v>
      </c>
    </row>
    <row r="11111" spans="1:4" s="977" customFormat="1" ht="18" customHeight="1" x14ac:dyDescent="0.2">
      <c r="A11111" s="1351" t="s">
        <v>16730</v>
      </c>
      <c r="B11111" s="1244" t="s">
        <v>14283</v>
      </c>
      <c r="C11111" s="1244" t="s">
        <v>14284</v>
      </c>
      <c r="D11111" s="1352">
        <v>667</v>
      </c>
    </row>
    <row r="11112" spans="1:4" s="977" customFormat="1" ht="18" customHeight="1" x14ac:dyDescent="0.2">
      <c r="A11112" s="1351" t="s">
        <v>16731</v>
      </c>
      <c r="B11112" s="1244" t="s">
        <v>14283</v>
      </c>
      <c r="C11112" s="1244" t="s">
        <v>14284</v>
      </c>
      <c r="D11112" s="1352">
        <v>667</v>
      </c>
    </row>
    <row r="11113" spans="1:4" s="977" customFormat="1" ht="18" customHeight="1" x14ac:dyDescent="0.2">
      <c r="A11113" s="1351" t="s">
        <v>16732</v>
      </c>
      <c r="B11113" s="1244" t="s">
        <v>1654</v>
      </c>
      <c r="C11113" s="1244" t="s">
        <v>1655</v>
      </c>
      <c r="D11113" s="1352">
        <v>4087.7</v>
      </c>
    </row>
    <row r="11114" spans="1:4" s="977" customFormat="1" ht="18" customHeight="1" x14ac:dyDescent="0.2">
      <c r="A11114" s="1351" t="s">
        <v>16733</v>
      </c>
      <c r="B11114" s="1244" t="s">
        <v>14283</v>
      </c>
      <c r="C11114" s="1244" t="s">
        <v>14284</v>
      </c>
      <c r="D11114" s="1352">
        <v>667</v>
      </c>
    </row>
    <row r="11115" spans="1:4" s="977" customFormat="1" ht="18" customHeight="1" x14ac:dyDescent="0.2">
      <c r="A11115" s="1351" t="s">
        <v>16734</v>
      </c>
      <c r="B11115" s="1244" t="s">
        <v>14283</v>
      </c>
      <c r="C11115" s="1244" t="s">
        <v>14284</v>
      </c>
      <c r="D11115" s="1352">
        <v>667</v>
      </c>
    </row>
    <row r="11116" spans="1:4" s="977" customFormat="1" ht="18" customHeight="1" x14ac:dyDescent="0.2">
      <c r="A11116" s="1351" t="s">
        <v>16735</v>
      </c>
      <c r="B11116" s="1244" t="s">
        <v>14283</v>
      </c>
      <c r="C11116" s="1244" t="s">
        <v>14284</v>
      </c>
      <c r="D11116" s="1352">
        <v>667</v>
      </c>
    </row>
    <row r="11117" spans="1:4" s="977" customFormat="1" ht="18" customHeight="1" x14ac:dyDescent="0.2">
      <c r="A11117" s="1351" t="s">
        <v>16736</v>
      </c>
      <c r="B11117" s="1244" t="s">
        <v>14283</v>
      </c>
      <c r="C11117" s="1244" t="s">
        <v>14284</v>
      </c>
      <c r="D11117" s="1352">
        <v>667</v>
      </c>
    </row>
    <row r="11118" spans="1:4" s="977" customFormat="1" ht="18" customHeight="1" x14ac:dyDescent="0.2">
      <c r="A11118" s="1351" t="s">
        <v>16737</v>
      </c>
      <c r="B11118" s="1244" t="s">
        <v>14283</v>
      </c>
      <c r="C11118" s="1244" t="s">
        <v>14284</v>
      </c>
      <c r="D11118" s="1352">
        <v>667</v>
      </c>
    </row>
    <row r="11119" spans="1:4" s="977" customFormat="1" ht="18" customHeight="1" x14ac:dyDescent="0.2">
      <c r="A11119" s="1351" t="s">
        <v>16738</v>
      </c>
      <c r="B11119" s="1244" t="s">
        <v>14283</v>
      </c>
      <c r="C11119" s="1244" t="s">
        <v>14284</v>
      </c>
      <c r="D11119" s="1352">
        <v>667</v>
      </c>
    </row>
    <row r="11120" spans="1:4" s="977" customFormat="1" ht="18" customHeight="1" x14ac:dyDescent="0.2">
      <c r="A11120" s="1351" t="s">
        <v>16739</v>
      </c>
      <c r="B11120" s="1244" t="s">
        <v>14283</v>
      </c>
      <c r="C11120" s="1244" t="s">
        <v>14284</v>
      </c>
      <c r="D11120" s="1352">
        <v>667</v>
      </c>
    </row>
    <row r="11121" spans="1:4" s="977" customFormat="1" ht="18" customHeight="1" x14ac:dyDescent="0.2">
      <c r="A11121" s="1351" t="s">
        <v>16740</v>
      </c>
      <c r="B11121" s="1244" t="s">
        <v>14283</v>
      </c>
      <c r="C11121" s="1244" t="s">
        <v>14284</v>
      </c>
      <c r="D11121" s="1352">
        <v>667</v>
      </c>
    </row>
    <row r="11122" spans="1:4" s="977" customFormat="1" ht="18" customHeight="1" x14ac:dyDescent="0.2">
      <c r="A11122" s="1351" t="s">
        <v>16741</v>
      </c>
      <c r="B11122" s="1244" t="s">
        <v>14283</v>
      </c>
      <c r="C11122" s="1244" t="s">
        <v>14284</v>
      </c>
      <c r="D11122" s="1352">
        <v>667</v>
      </c>
    </row>
    <row r="11123" spans="1:4" s="977" customFormat="1" ht="18" customHeight="1" x14ac:dyDescent="0.2">
      <c r="A11123" s="1351" t="s">
        <v>16742</v>
      </c>
      <c r="B11123" s="1244" t="s">
        <v>1285</v>
      </c>
      <c r="C11123" s="1244" t="s">
        <v>1286</v>
      </c>
      <c r="D11123" s="1352">
        <v>1140.71</v>
      </c>
    </row>
    <row r="11124" spans="1:4" s="977" customFormat="1" ht="18" customHeight="1" x14ac:dyDescent="0.2">
      <c r="A11124" s="1351" t="s">
        <v>16743</v>
      </c>
      <c r="B11124" s="1244" t="s">
        <v>16718</v>
      </c>
      <c r="C11124" s="1244" t="s">
        <v>16719</v>
      </c>
      <c r="D11124" s="1352">
        <v>2894.55</v>
      </c>
    </row>
    <row r="11125" spans="1:4" s="977" customFormat="1" ht="18" customHeight="1" x14ac:dyDescent="0.2">
      <c r="A11125" s="1351" t="s">
        <v>16744</v>
      </c>
      <c r="B11125" s="1244" t="s">
        <v>16718</v>
      </c>
      <c r="C11125" s="1244" t="s">
        <v>16719</v>
      </c>
      <c r="D11125" s="1352">
        <v>2894.55</v>
      </c>
    </row>
    <row r="11126" spans="1:4" s="977" customFormat="1" ht="18" customHeight="1" x14ac:dyDescent="0.2">
      <c r="A11126" s="1351" t="s">
        <v>16745</v>
      </c>
      <c r="B11126" s="1244" t="s">
        <v>16718</v>
      </c>
      <c r="C11126" s="1244" t="s">
        <v>16719</v>
      </c>
      <c r="D11126" s="1352">
        <v>2894.55</v>
      </c>
    </row>
    <row r="11127" spans="1:4" s="977" customFormat="1" ht="18" customHeight="1" x14ac:dyDescent="0.2">
      <c r="A11127" s="1351" t="s">
        <v>16746</v>
      </c>
      <c r="B11127" s="1244" t="s">
        <v>16718</v>
      </c>
      <c r="C11127" s="1244" t="s">
        <v>16719</v>
      </c>
      <c r="D11127" s="1352">
        <v>2894.55</v>
      </c>
    </row>
    <row r="11128" spans="1:4" s="977" customFormat="1" ht="18" customHeight="1" x14ac:dyDescent="0.2">
      <c r="A11128" s="1351" t="s">
        <v>16747</v>
      </c>
      <c r="B11128" s="1244" t="s">
        <v>16718</v>
      </c>
      <c r="C11128" s="1244" t="s">
        <v>16719</v>
      </c>
      <c r="D11128" s="1352">
        <v>2894.55</v>
      </c>
    </row>
    <row r="11129" spans="1:4" s="977" customFormat="1" ht="18" customHeight="1" x14ac:dyDescent="0.2">
      <c r="A11129" s="1351" t="s">
        <v>16748</v>
      </c>
      <c r="B11129" s="1244" t="s">
        <v>16718</v>
      </c>
      <c r="C11129" s="1244" t="s">
        <v>16719</v>
      </c>
      <c r="D11129" s="1352">
        <v>2894.55</v>
      </c>
    </row>
    <row r="11130" spans="1:4" s="977" customFormat="1" ht="18" customHeight="1" x14ac:dyDescent="0.2">
      <c r="A11130" s="1351" t="s">
        <v>16749</v>
      </c>
      <c r="B11130" s="1244" t="s">
        <v>16718</v>
      </c>
      <c r="C11130" s="1244" t="s">
        <v>16719</v>
      </c>
      <c r="D11130" s="1352">
        <v>2894.55</v>
      </c>
    </row>
    <row r="11131" spans="1:4" s="977" customFormat="1" ht="18" customHeight="1" x14ac:dyDescent="0.2">
      <c r="A11131" s="1351" t="s">
        <v>16750</v>
      </c>
      <c r="B11131" s="1244" t="s">
        <v>16718</v>
      </c>
      <c r="C11131" s="1244" t="s">
        <v>16719</v>
      </c>
      <c r="D11131" s="1352">
        <v>2894.55</v>
      </c>
    </row>
    <row r="11132" spans="1:4" s="977" customFormat="1" ht="18" customHeight="1" x14ac:dyDescent="0.2">
      <c r="A11132" s="1351" t="s">
        <v>16751</v>
      </c>
      <c r="B11132" s="1244" t="s">
        <v>16718</v>
      </c>
      <c r="C11132" s="1244" t="s">
        <v>16719</v>
      </c>
      <c r="D11132" s="1352">
        <v>2894.55</v>
      </c>
    </row>
    <row r="11133" spans="1:4" s="977" customFormat="1" ht="18" customHeight="1" x14ac:dyDescent="0.2">
      <c r="A11133" s="1351" t="s">
        <v>16752</v>
      </c>
      <c r="B11133" s="1244" t="s">
        <v>16718</v>
      </c>
      <c r="C11133" s="1244" t="s">
        <v>16719</v>
      </c>
      <c r="D11133" s="1352">
        <v>2894.55</v>
      </c>
    </row>
    <row r="11134" spans="1:4" s="977" customFormat="1" ht="18" customHeight="1" x14ac:dyDescent="0.2">
      <c r="A11134" s="1351" t="s">
        <v>16753</v>
      </c>
      <c r="B11134" s="1244" t="s">
        <v>1050</v>
      </c>
      <c r="C11134" s="1244" t="s">
        <v>1051</v>
      </c>
      <c r="D11134" s="1352">
        <v>4830</v>
      </c>
    </row>
    <row r="11135" spans="1:4" s="977" customFormat="1" ht="18" customHeight="1" x14ac:dyDescent="0.2">
      <c r="A11135" s="1351" t="s">
        <v>16754</v>
      </c>
      <c r="B11135" s="1244" t="s">
        <v>16718</v>
      </c>
      <c r="C11135" s="1244" t="s">
        <v>16719</v>
      </c>
      <c r="D11135" s="1352">
        <v>2894.55</v>
      </c>
    </row>
    <row r="11136" spans="1:4" s="977" customFormat="1" ht="18" customHeight="1" x14ac:dyDescent="0.2">
      <c r="A11136" s="1351" t="s">
        <v>16755</v>
      </c>
      <c r="B11136" s="1244" t="s">
        <v>16718</v>
      </c>
      <c r="C11136" s="1244" t="s">
        <v>16719</v>
      </c>
      <c r="D11136" s="1352">
        <v>2894.55</v>
      </c>
    </row>
    <row r="11137" spans="1:4" s="977" customFormat="1" ht="18" customHeight="1" x14ac:dyDescent="0.2">
      <c r="A11137" s="1351" t="s">
        <v>16756</v>
      </c>
      <c r="B11137" s="1244" t="s">
        <v>16718</v>
      </c>
      <c r="C11137" s="1244" t="s">
        <v>16719</v>
      </c>
      <c r="D11137" s="1352">
        <v>2894.55</v>
      </c>
    </row>
    <row r="11138" spans="1:4" s="977" customFormat="1" ht="18" customHeight="1" x14ac:dyDescent="0.2">
      <c r="A11138" s="1351" t="s">
        <v>16757</v>
      </c>
      <c r="B11138" s="1244" t="s">
        <v>16718</v>
      </c>
      <c r="C11138" s="1244" t="s">
        <v>16719</v>
      </c>
      <c r="D11138" s="1352">
        <v>2894.55</v>
      </c>
    </row>
    <row r="11139" spans="1:4" s="977" customFormat="1" ht="18" customHeight="1" x14ac:dyDescent="0.2">
      <c r="A11139" s="1351" t="s">
        <v>16758</v>
      </c>
      <c r="B11139" s="1244" t="s">
        <v>16718</v>
      </c>
      <c r="C11139" s="1244" t="s">
        <v>16719</v>
      </c>
      <c r="D11139" s="1352">
        <v>2894.55</v>
      </c>
    </row>
    <row r="11140" spans="1:4" s="977" customFormat="1" ht="18" customHeight="1" x14ac:dyDescent="0.2">
      <c r="A11140" s="1351" t="s">
        <v>16759</v>
      </c>
      <c r="B11140" s="1244" t="s">
        <v>1285</v>
      </c>
      <c r="C11140" s="1244" t="s">
        <v>1286</v>
      </c>
      <c r="D11140" s="1352">
        <v>609.65</v>
      </c>
    </row>
    <row r="11141" spans="1:4" s="977" customFormat="1" ht="18" customHeight="1" x14ac:dyDescent="0.2">
      <c r="A11141" s="1351" t="s">
        <v>16760</v>
      </c>
      <c r="B11141" s="1244" t="s">
        <v>14283</v>
      </c>
      <c r="C11141" s="1244" t="s">
        <v>14284</v>
      </c>
      <c r="D11141" s="1352">
        <v>667</v>
      </c>
    </row>
    <row r="11142" spans="1:4" s="977" customFormat="1" ht="18" customHeight="1" x14ac:dyDescent="0.2">
      <c r="A11142" s="1351" t="s">
        <v>16761</v>
      </c>
      <c r="B11142" s="1244" t="s">
        <v>14283</v>
      </c>
      <c r="C11142" s="1244" t="s">
        <v>14284</v>
      </c>
      <c r="D11142" s="1352">
        <v>667</v>
      </c>
    </row>
    <row r="11143" spans="1:4" s="977" customFormat="1" ht="18" customHeight="1" x14ac:dyDescent="0.2">
      <c r="A11143" s="1351" t="s">
        <v>16762</v>
      </c>
      <c r="B11143" s="1244" t="s">
        <v>14283</v>
      </c>
      <c r="C11143" s="1244" t="s">
        <v>14284</v>
      </c>
      <c r="D11143" s="1352">
        <v>667</v>
      </c>
    </row>
    <row r="11144" spans="1:4" s="977" customFormat="1" ht="18" customHeight="1" x14ac:dyDescent="0.2">
      <c r="A11144" s="1351" t="s">
        <v>16763</v>
      </c>
      <c r="B11144" s="1244" t="s">
        <v>14283</v>
      </c>
      <c r="C11144" s="1244" t="s">
        <v>14284</v>
      </c>
      <c r="D11144" s="1352">
        <v>667</v>
      </c>
    </row>
    <row r="11145" spans="1:4" s="977" customFormat="1" ht="18" customHeight="1" x14ac:dyDescent="0.2">
      <c r="A11145" s="1351" t="s">
        <v>16764</v>
      </c>
      <c r="B11145" s="1244" t="s">
        <v>14283</v>
      </c>
      <c r="C11145" s="1244" t="s">
        <v>14284</v>
      </c>
      <c r="D11145" s="1352">
        <v>667</v>
      </c>
    </row>
    <row r="11146" spans="1:4" s="977" customFormat="1" ht="18" customHeight="1" x14ac:dyDescent="0.2">
      <c r="A11146" s="1351" t="s">
        <v>16765</v>
      </c>
      <c r="B11146" s="1244" t="s">
        <v>14283</v>
      </c>
      <c r="C11146" s="1244" t="s">
        <v>14284</v>
      </c>
      <c r="D11146" s="1352">
        <v>667</v>
      </c>
    </row>
    <row r="11147" spans="1:4" s="977" customFormat="1" ht="18" customHeight="1" x14ac:dyDescent="0.2">
      <c r="A11147" s="1351" t="s">
        <v>16766</v>
      </c>
      <c r="B11147" s="1244" t="s">
        <v>14283</v>
      </c>
      <c r="C11147" s="1244" t="s">
        <v>14284</v>
      </c>
      <c r="D11147" s="1352">
        <v>667</v>
      </c>
    </row>
    <row r="11148" spans="1:4" s="977" customFormat="1" ht="18" customHeight="1" x14ac:dyDescent="0.2">
      <c r="A11148" s="1351" t="s">
        <v>16767</v>
      </c>
      <c r="B11148" s="1244" t="s">
        <v>14283</v>
      </c>
      <c r="C11148" s="1244" t="s">
        <v>14284</v>
      </c>
      <c r="D11148" s="1352">
        <v>667</v>
      </c>
    </row>
    <row r="11149" spans="1:4" s="977" customFormat="1" ht="18" customHeight="1" x14ac:dyDescent="0.2">
      <c r="A11149" s="1351" t="s">
        <v>16768</v>
      </c>
      <c r="B11149" s="1244" t="s">
        <v>14283</v>
      </c>
      <c r="C11149" s="1245"/>
      <c r="D11149" s="1352">
        <v>667</v>
      </c>
    </row>
    <row r="11150" spans="1:4" s="977" customFormat="1" ht="18" customHeight="1" x14ac:dyDescent="0.2">
      <c r="A11150" s="1351" t="s">
        <v>16769</v>
      </c>
      <c r="B11150" s="1244" t="s">
        <v>16770</v>
      </c>
      <c r="C11150" s="1244" t="s">
        <v>16771</v>
      </c>
      <c r="D11150" s="1352">
        <v>479850</v>
      </c>
    </row>
    <row r="11151" spans="1:4" s="977" customFormat="1" ht="18" customHeight="1" x14ac:dyDescent="0.2">
      <c r="A11151" s="1351" t="s">
        <v>16772</v>
      </c>
      <c r="B11151" s="1244" t="s">
        <v>5988</v>
      </c>
      <c r="C11151" s="1244" t="s">
        <v>5989</v>
      </c>
      <c r="D11151" s="1352">
        <v>3313.15</v>
      </c>
    </row>
    <row r="11152" spans="1:4" s="977" customFormat="1" ht="18" customHeight="1" x14ac:dyDescent="0.2">
      <c r="A11152" s="1351" t="s">
        <v>16773</v>
      </c>
      <c r="B11152" s="1244" t="s">
        <v>5988</v>
      </c>
      <c r="C11152" s="1244" t="s">
        <v>5989</v>
      </c>
      <c r="D11152" s="1352">
        <v>3313.15</v>
      </c>
    </row>
    <row r="11153" spans="1:4" s="977" customFormat="1" ht="18" customHeight="1" x14ac:dyDescent="0.2">
      <c r="A11153" s="1351" t="s">
        <v>16774</v>
      </c>
      <c r="B11153" s="1244" t="s">
        <v>3044</v>
      </c>
      <c r="C11153" s="1244" t="s">
        <v>3045</v>
      </c>
      <c r="D11153" s="1352">
        <v>22952.16</v>
      </c>
    </row>
    <row r="11154" spans="1:4" s="977" customFormat="1" ht="18" customHeight="1" x14ac:dyDescent="0.2">
      <c r="A11154" s="1351" t="s">
        <v>16775</v>
      </c>
      <c r="B11154" s="1244" t="s">
        <v>5988</v>
      </c>
      <c r="C11154" s="1244" t="s">
        <v>5989</v>
      </c>
      <c r="D11154" s="1352">
        <v>3131.45</v>
      </c>
    </row>
    <row r="11155" spans="1:4" s="977" customFormat="1" ht="18" customHeight="1" x14ac:dyDescent="0.2">
      <c r="A11155" s="1351" t="s">
        <v>16776</v>
      </c>
      <c r="B11155" s="1244" t="s">
        <v>5988</v>
      </c>
      <c r="C11155" s="1244" t="s">
        <v>5989</v>
      </c>
      <c r="D11155" s="1352">
        <v>3131.45</v>
      </c>
    </row>
    <row r="11156" spans="1:4" s="977" customFormat="1" ht="18" customHeight="1" x14ac:dyDescent="0.2">
      <c r="A11156" s="1351" t="s">
        <v>16777</v>
      </c>
      <c r="B11156" s="1244" t="s">
        <v>5988</v>
      </c>
      <c r="C11156" s="1244" t="s">
        <v>5989</v>
      </c>
      <c r="D11156" s="1352">
        <v>3131.45</v>
      </c>
    </row>
    <row r="11157" spans="1:4" s="977" customFormat="1" ht="18" customHeight="1" x14ac:dyDescent="0.2">
      <c r="A11157" s="1351" t="s">
        <v>16778</v>
      </c>
      <c r="B11157" s="1244" t="s">
        <v>5988</v>
      </c>
      <c r="C11157" s="1244" t="s">
        <v>5989</v>
      </c>
      <c r="D11157" s="1352">
        <v>1</v>
      </c>
    </row>
    <row r="11158" spans="1:4" s="977" customFormat="1" ht="18" customHeight="1" x14ac:dyDescent="0.2">
      <c r="A11158" s="1351" t="s">
        <v>16779</v>
      </c>
      <c r="B11158" s="1244" t="s">
        <v>16780</v>
      </c>
      <c r="C11158" s="1244" t="s">
        <v>16781</v>
      </c>
      <c r="D11158" s="1352">
        <v>18785.25</v>
      </c>
    </row>
    <row r="11159" spans="1:4" s="977" customFormat="1" ht="18" customHeight="1" x14ac:dyDescent="0.2">
      <c r="A11159" s="1351" t="s">
        <v>16782</v>
      </c>
      <c r="B11159" s="1244" t="s">
        <v>16783</v>
      </c>
      <c r="C11159" s="1244" t="s">
        <v>16781</v>
      </c>
      <c r="D11159" s="1352">
        <v>18785.25</v>
      </c>
    </row>
    <row r="11160" spans="1:4" s="977" customFormat="1" ht="18" customHeight="1" x14ac:dyDescent="0.2">
      <c r="A11160" s="1351" t="s">
        <v>16784</v>
      </c>
      <c r="B11160" s="1244" t="s">
        <v>16785</v>
      </c>
      <c r="C11160" s="1244" t="s">
        <v>16786</v>
      </c>
      <c r="D11160" s="1352">
        <v>20933.54</v>
      </c>
    </row>
    <row r="11161" spans="1:4" s="977" customFormat="1" ht="18" customHeight="1" x14ac:dyDescent="0.2">
      <c r="A11161" s="1351" t="s">
        <v>16787</v>
      </c>
      <c r="B11161" s="1244" t="s">
        <v>16785</v>
      </c>
      <c r="C11161" s="1244" t="s">
        <v>16786</v>
      </c>
      <c r="D11161" s="1352">
        <v>20933.54</v>
      </c>
    </row>
    <row r="11162" spans="1:4" s="977" customFormat="1" ht="18" customHeight="1" x14ac:dyDescent="0.2">
      <c r="A11162" s="1351" t="s">
        <v>16788</v>
      </c>
      <c r="B11162" s="1244" t="s">
        <v>16789</v>
      </c>
      <c r="C11162" s="1244" t="s">
        <v>16789</v>
      </c>
      <c r="D11162" s="1352">
        <v>13753.08</v>
      </c>
    </row>
    <row r="11163" spans="1:4" s="977" customFormat="1" ht="18" customHeight="1" x14ac:dyDescent="0.2">
      <c r="A11163" s="1351" t="s">
        <v>16790</v>
      </c>
      <c r="B11163" s="1244" t="s">
        <v>16791</v>
      </c>
      <c r="C11163" s="1244" t="s">
        <v>16791</v>
      </c>
      <c r="D11163" s="1352">
        <v>1043.21</v>
      </c>
    </row>
    <row r="11164" spans="1:4" s="977" customFormat="1" ht="18" customHeight="1" x14ac:dyDescent="0.2">
      <c r="A11164" s="1351" t="s">
        <v>16792</v>
      </c>
      <c r="B11164" s="1244" t="s">
        <v>16793</v>
      </c>
      <c r="C11164" s="1244" t="s">
        <v>16793</v>
      </c>
      <c r="D11164" s="1352">
        <v>967.64</v>
      </c>
    </row>
    <row r="11165" spans="1:4" s="977" customFormat="1" ht="18" customHeight="1" x14ac:dyDescent="0.2">
      <c r="A11165" s="1351" t="s">
        <v>16794</v>
      </c>
      <c r="B11165" s="1244" t="s">
        <v>16793</v>
      </c>
      <c r="C11165" s="1244" t="s">
        <v>16793</v>
      </c>
      <c r="D11165" s="1352">
        <v>967.64</v>
      </c>
    </row>
    <row r="11166" spans="1:4" s="977" customFormat="1" ht="18" customHeight="1" x14ac:dyDescent="0.2">
      <c r="A11166" s="1351" t="s">
        <v>16795</v>
      </c>
      <c r="B11166" s="1244" t="s">
        <v>16796</v>
      </c>
      <c r="C11166" s="1244" t="s">
        <v>16797</v>
      </c>
      <c r="D11166" s="1352">
        <v>6463.23</v>
      </c>
    </row>
    <row r="11167" spans="1:4" s="977" customFormat="1" ht="18" customHeight="1" x14ac:dyDescent="0.2">
      <c r="A11167" s="1351" t="s">
        <v>16798</v>
      </c>
      <c r="B11167" s="1244" t="s">
        <v>16799</v>
      </c>
      <c r="C11167" s="1244" t="s">
        <v>16799</v>
      </c>
      <c r="D11167" s="1352">
        <v>3532.8</v>
      </c>
    </row>
    <row r="11168" spans="1:4" s="977" customFormat="1" ht="18" customHeight="1" x14ac:dyDescent="0.2">
      <c r="A11168" s="1351" t="s">
        <v>16800</v>
      </c>
      <c r="B11168" s="1244" t="s">
        <v>16801</v>
      </c>
      <c r="C11168" s="1244" t="s">
        <v>16801</v>
      </c>
      <c r="D11168" s="1352">
        <v>6768.9</v>
      </c>
    </row>
    <row r="11169" spans="1:4" s="977" customFormat="1" ht="18" customHeight="1" x14ac:dyDescent="0.2">
      <c r="A11169" s="1351" t="s">
        <v>16802</v>
      </c>
      <c r="B11169" s="1244" t="s">
        <v>16801</v>
      </c>
      <c r="C11169" s="1244" t="s">
        <v>16801</v>
      </c>
      <c r="D11169" s="1352">
        <v>6768.9</v>
      </c>
    </row>
    <row r="11170" spans="1:4" s="977" customFormat="1" ht="18" customHeight="1" x14ac:dyDescent="0.2">
      <c r="A11170" s="1351" t="s">
        <v>16803</v>
      </c>
      <c r="B11170" s="1244" t="s">
        <v>16801</v>
      </c>
      <c r="C11170" s="1244" t="s">
        <v>16801</v>
      </c>
      <c r="D11170" s="1352">
        <v>6768.9</v>
      </c>
    </row>
    <row r="11171" spans="1:4" s="977" customFormat="1" ht="18" customHeight="1" x14ac:dyDescent="0.2">
      <c r="A11171" s="1351" t="s">
        <v>16804</v>
      </c>
      <c r="B11171" s="1244" t="s">
        <v>1628</v>
      </c>
      <c r="C11171" s="1244" t="s">
        <v>1629</v>
      </c>
      <c r="D11171" s="1352">
        <v>5778.75</v>
      </c>
    </row>
    <row r="11172" spans="1:4" s="977" customFormat="1" ht="18" customHeight="1" x14ac:dyDescent="0.2">
      <c r="A11172" s="1351" t="s">
        <v>16805</v>
      </c>
      <c r="B11172" s="1244" t="s">
        <v>16801</v>
      </c>
      <c r="C11172" s="1244" t="s">
        <v>16801</v>
      </c>
      <c r="D11172" s="1352">
        <v>6768.9</v>
      </c>
    </row>
    <row r="11173" spans="1:4" s="977" customFormat="1" ht="18" customHeight="1" x14ac:dyDescent="0.2">
      <c r="A11173" s="1351" t="s">
        <v>16806</v>
      </c>
      <c r="B11173" s="1244" t="s">
        <v>16801</v>
      </c>
      <c r="C11173" s="1244" t="s">
        <v>16801</v>
      </c>
      <c r="D11173" s="1352">
        <v>6768.9</v>
      </c>
    </row>
    <row r="11174" spans="1:4" s="977" customFormat="1" ht="18" customHeight="1" x14ac:dyDescent="0.2">
      <c r="A11174" s="1351" t="s">
        <v>16807</v>
      </c>
      <c r="B11174" s="1244" t="s">
        <v>16801</v>
      </c>
      <c r="C11174" s="1244" t="s">
        <v>16801</v>
      </c>
      <c r="D11174" s="1352">
        <v>6768.9</v>
      </c>
    </row>
    <row r="11175" spans="1:4" s="977" customFormat="1" ht="18" customHeight="1" x14ac:dyDescent="0.2">
      <c r="A11175" s="1351" t="s">
        <v>16808</v>
      </c>
      <c r="B11175" s="1244" t="s">
        <v>16801</v>
      </c>
      <c r="C11175" s="1244" t="s">
        <v>16801</v>
      </c>
      <c r="D11175" s="1352">
        <v>6768.9</v>
      </c>
    </row>
    <row r="11176" spans="1:4" s="977" customFormat="1" ht="18" customHeight="1" x14ac:dyDescent="0.2">
      <c r="A11176" s="1351" t="s">
        <v>16809</v>
      </c>
      <c r="B11176" s="1244" t="s">
        <v>16801</v>
      </c>
      <c r="C11176" s="1244" t="s">
        <v>16801</v>
      </c>
      <c r="D11176" s="1352">
        <v>6768.9</v>
      </c>
    </row>
    <row r="11177" spans="1:4" s="977" customFormat="1" ht="18" customHeight="1" x14ac:dyDescent="0.2">
      <c r="A11177" s="1351" t="s">
        <v>16810</v>
      </c>
      <c r="B11177" s="1244" t="s">
        <v>16801</v>
      </c>
      <c r="C11177" s="1244" t="s">
        <v>16801</v>
      </c>
      <c r="D11177" s="1352">
        <v>6768.9</v>
      </c>
    </row>
    <row r="11178" spans="1:4" s="977" customFormat="1" ht="18" customHeight="1" x14ac:dyDescent="0.2">
      <c r="A11178" s="1351" t="s">
        <v>16811</v>
      </c>
      <c r="B11178" s="1244" t="s">
        <v>16801</v>
      </c>
      <c r="C11178" s="1244" t="s">
        <v>16801</v>
      </c>
      <c r="D11178" s="1352">
        <v>6768.9</v>
      </c>
    </row>
    <row r="11179" spans="1:4" s="977" customFormat="1" ht="18" customHeight="1" x14ac:dyDescent="0.2">
      <c r="A11179" s="1351" t="s">
        <v>16812</v>
      </c>
      <c r="B11179" s="1244" t="s">
        <v>16813</v>
      </c>
      <c r="C11179" s="1244" t="s">
        <v>16814</v>
      </c>
      <c r="D11179" s="1352">
        <v>703.8</v>
      </c>
    </row>
    <row r="11180" spans="1:4" s="977" customFormat="1" ht="18" customHeight="1" x14ac:dyDescent="0.2">
      <c r="A11180" s="1351" t="s">
        <v>16815</v>
      </c>
      <c r="B11180" s="1244" t="s">
        <v>16813</v>
      </c>
      <c r="C11180" s="1244" t="s">
        <v>16814</v>
      </c>
      <c r="D11180" s="1352">
        <v>703.8</v>
      </c>
    </row>
    <row r="11181" spans="1:4" s="977" customFormat="1" ht="18" customHeight="1" x14ac:dyDescent="0.2">
      <c r="A11181" s="1351" t="s">
        <v>16816</v>
      </c>
      <c r="B11181" s="1244" t="s">
        <v>16817</v>
      </c>
      <c r="C11181" s="1244" t="s">
        <v>16817</v>
      </c>
      <c r="D11181" s="1352">
        <v>1</v>
      </c>
    </row>
    <row r="11182" spans="1:4" s="977" customFormat="1" ht="18" customHeight="1" x14ac:dyDescent="0.2">
      <c r="A11182" s="1351" t="s">
        <v>16818</v>
      </c>
      <c r="B11182" s="1244" t="s">
        <v>10800</v>
      </c>
      <c r="C11182" s="1244" t="s">
        <v>10801</v>
      </c>
      <c r="D11182" s="1352">
        <v>4668</v>
      </c>
    </row>
    <row r="11183" spans="1:4" s="977" customFormat="1" ht="18" customHeight="1" x14ac:dyDescent="0.2">
      <c r="A11183" s="1351" t="s">
        <v>16819</v>
      </c>
      <c r="B11183" s="1244" t="s">
        <v>5983</v>
      </c>
      <c r="C11183" s="1244" t="s">
        <v>5984</v>
      </c>
      <c r="D11183" s="1352">
        <v>2530</v>
      </c>
    </row>
    <row r="11184" spans="1:4" s="977" customFormat="1" ht="18" customHeight="1" x14ac:dyDescent="0.2">
      <c r="A11184" s="1351" t="s">
        <v>16820</v>
      </c>
      <c r="B11184" s="1244" t="s">
        <v>16821</v>
      </c>
      <c r="C11184" s="1244" t="s">
        <v>16822</v>
      </c>
      <c r="D11184" s="1352">
        <v>23454.76</v>
      </c>
    </row>
    <row r="11185" spans="1:4" s="977" customFormat="1" ht="18" customHeight="1" x14ac:dyDescent="0.2">
      <c r="A11185" s="1351" t="s">
        <v>16823</v>
      </c>
      <c r="B11185" s="1244" t="s">
        <v>16821</v>
      </c>
      <c r="C11185" s="1244" t="s">
        <v>16822</v>
      </c>
      <c r="D11185" s="1352">
        <v>23454.76</v>
      </c>
    </row>
    <row r="11186" spans="1:4" s="977" customFormat="1" ht="18" customHeight="1" x14ac:dyDescent="0.2">
      <c r="A11186" s="1351" t="s">
        <v>16824</v>
      </c>
      <c r="B11186" s="1244" t="s">
        <v>16821</v>
      </c>
      <c r="C11186" s="1244" t="s">
        <v>16822</v>
      </c>
      <c r="D11186" s="1352">
        <v>23454.76</v>
      </c>
    </row>
    <row r="11187" spans="1:4" s="977" customFormat="1" ht="18" customHeight="1" x14ac:dyDescent="0.2">
      <c r="A11187" s="1351" t="s">
        <v>16825</v>
      </c>
      <c r="B11187" s="1244" t="s">
        <v>16821</v>
      </c>
      <c r="C11187" s="1244" t="s">
        <v>16822</v>
      </c>
      <c r="D11187" s="1352">
        <v>23454.76</v>
      </c>
    </row>
    <row r="11188" spans="1:4" s="977" customFormat="1" ht="18" customHeight="1" x14ac:dyDescent="0.2">
      <c r="A11188" s="1351" t="s">
        <v>16826</v>
      </c>
      <c r="B11188" s="1244" t="s">
        <v>16821</v>
      </c>
      <c r="C11188" s="1244" t="s">
        <v>16822</v>
      </c>
      <c r="D11188" s="1352">
        <v>23454.76</v>
      </c>
    </row>
    <row r="11189" spans="1:4" s="977" customFormat="1" ht="18" customHeight="1" x14ac:dyDescent="0.2">
      <c r="A11189" s="1351" t="s">
        <v>16827</v>
      </c>
      <c r="B11189" s="1244" t="s">
        <v>16828</v>
      </c>
      <c r="C11189" s="1244" t="s">
        <v>16829</v>
      </c>
      <c r="D11189" s="1352">
        <v>9351.23</v>
      </c>
    </row>
    <row r="11190" spans="1:4" s="977" customFormat="1" ht="18" customHeight="1" x14ac:dyDescent="0.2">
      <c r="A11190" s="1351" t="s">
        <v>16830</v>
      </c>
      <c r="B11190" s="1244" t="s">
        <v>16828</v>
      </c>
      <c r="C11190" s="1244" t="s">
        <v>16829</v>
      </c>
      <c r="D11190" s="1352">
        <v>9351.23</v>
      </c>
    </row>
    <row r="11191" spans="1:4" s="977" customFormat="1" ht="18" customHeight="1" x14ac:dyDescent="0.2">
      <c r="A11191" s="1351" t="s">
        <v>16831</v>
      </c>
      <c r="B11191" s="1244" t="s">
        <v>16828</v>
      </c>
      <c r="C11191" s="1244" t="s">
        <v>16829</v>
      </c>
      <c r="D11191" s="1352">
        <v>9351.23</v>
      </c>
    </row>
    <row r="11192" spans="1:4" s="977" customFormat="1" ht="18" customHeight="1" x14ac:dyDescent="0.2">
      <c r="A11192" s="1351" t="s">
        <v>16832</v>
      </c>
      <c r="B11192" s="1244" t="s">
        <v>16828</v>
      </c>
      <c r="C11192" s="1244" t="s">
        <v>16829</v>
      </c>
      <c r="D11192" s="1352">
        <v>9351.23</v>
      </c>
    </row>
    <row r="11193" spans="1:4" s="977" customFormat="1" ht="18" customHeight="1" x14ac:dyDescent="0.2">
      <c r="A11193" s="1351" t="s">
        <v>16833</v>
      </c>
      <c r="B11193" s="1244" t="s">
        <v>16834</v>
      </c>
      <c r="C11193" s="1244" t="s">
        <v>16835</v>
      </c>
      <c r="D11193" s="1352">
        <v>12782.25</v>
      </c>
    </row>
    <row r="11194" spans="1:4" s="977" customFormat="1" ht="18" customHeight="1" x14ac:dyDescent="0.2">
      <c r="A11194" s="1351" t="s">
        <v>16836</v>
      </c>
      <c r="B11194" s="1244" t="s">
        <v>16837</v>
      </c>
      <c r="C11194" s="1244" t="s">
        <v>16838</v>
      </c>
      <c r="D11194" s="1352">
        <v>45964.12</v>
      </c>
    </row>
    <row r="11195" spans="1:4" s="977" customFormat="1" ht="18" customHeight="1" x14ac:dyDescent="0.2">
      <c r="A11195" s="1351" t="s">
        <v>16839</v>
      </c>
      <c r="B11195" s="1244" t="s">
        <v>16837</v>
      </c>
      <c r="C11195" s="1244" t="s">
        <v>16838</v>
      </c>
      <c r="D11195" s="1352">
        <v>45964.12</v>
      </c>
    </row>
    <row r="11196" spans="1:4" s="977" customFormat="1" ht="18" customHeight="1" x14ac:dyDescent="0.2">
      <c r="A11196" s="1351" t="s">
        <v>16840</v>
      </c>
      <c r="B11196" s="1244" t="s">
        <v>16837</v>
      </c>
      <c r="C11196" s="1244" t="s">
        <v>16838</v>
      </c>
      <c r="D11196" s="1352">
        <v>45964.12</v>
      </c>
    </row>
    <row r="11197" spans="1:4" s="977" customFormat="1" ht="18" customHeight="1" x14ac:dyDescent="0.2">
      <c r="A11197" s="1351" t="s">
        <v>16841</v>
      </c>
      <c r="B11197" s="1244" t="s">
        <v>16837</v>
      </c>
      <c r="C11197" s="1244" t="s">
        <v>16838</v>
      </c>
      <c r="D11197" s="1352">
        <v>45964.12</v>
      </c>
    </row>
    <row r="11198" spans="1:4" s="977" customFormat="1" ht="18" customHeight="1" x14ac:dyDescent="0.2">
      <c r="A11198" s="1351" t="s">
        <v>16842</v>
      </c>
      <c r="B11198" s="1244" t="s">
        <v>15752</v>
      </c>
      <c r="C11198" s="1244" t="s">
        <v>16843</v>
      </c>
      <c r="D11198" s="1352">
        <v>5778</v>
      </c>
    </row>
    <row r="11199" spans="1:4" s="977" customFormat="1" ht="18" customHeight="1" x14ac:dyDescent="0.2">
      <c r="A11199" s="1351" t="s">
        <v>16844</v>
      </c>
      <c r="B11199" s="1244" t="s">
        <v>15752</v>
      </c>
      <c r="C11199" s="1244" t="s">
        <v>16843</v>
      </c>
      <c r="D11199" s="1352">
        <v>5778</v>
      </c>
    </row>
    <row r="11200" spans="1:4" s="977" customFormat="1" ht="18" customHeight="1" x14ac:dyDescent="0.2">
      <c r="A11200" s="1351" t="s">
        <v>16845</v>
      </c>
      <c r="B11200" s="1244" t="s">
        <v>15752</v>
      </c>
      <c r="C11200" s="1244" t="s">
        <v>16843</v>
      </c>
      <c r="D11200" s="1352">
        <v>5778</v>
      </c>
    </row>
    <row r="11201" spans="1:4" s="977" customFormat="1" ht="18" customHeight="1" x14ac:dyDescent="0.2">
      <c r="A11201" s="1351" t="s">
        <v>16846</v>
      </c>
      <c r="B11201" s="1244" t="s">
        <v>16548</v>
      </c>
      <c r="C11201" s="1244" t="s">
        <v>16548</v>
      </c>
      <c r="D11201" s="1352">
        <v>3147.11</v>
      </c>
    </row>
    <row r="11202" spans="1:4" s="977" customFormat="1" ht="18" customHeight="1" x14ac:dyDescent="0.2">
      <c r="A11202" s="1351" t="s">
        <v>16847</v>
      </c>
      <c r="B11202" s="1244" t="s">
        <v>16848</v>
      </c>
      <c r="C11202" s="1244" t="s">
        <v>16849</v>
      </c>
      <c r="D11202" s="1352">
        <v>1455.8</v>
      </c>
    </row>
    <row r="11203" spans="1:4" s="977" customFormat="1" ht="18" customHeight="1" x14ac:dyDescent="0.2">
      <c r="A11203" s="1351" t="s">
        <v>16850</v>
      </c>
      <c r="B11203" s="1244" t="s">
        <v>16848</v>
      </c>
      <c r="C11203" s="1244" t="s">
        <v>16849</v>
      </c>
      <c r="D11203" s="1352">
        <v>1455.8</v>
      </c>
    </row>
    <row r="11204" spans="1:4" s="977" customFormat="1" ht="18" customHeight="1" x14ac:dyDescent="0.2">
      <c r="A11204" s="1351" t="s">
        <v>16851</v>
      </c>
      <c r="B11204" s="1244" t="s">
        <v>16852</v>
      </c>
      <c r="C11204" s="1244" t="s">
        <v>16853</v>
      </c>
      <c r="D11204" s="1352">
        <v>1934.94</v>
      </c>
    </row>
    <row r="11205" spans="1:4" s="977" customFormat="1" ht="18" customHeight="1" x14ac:dyDescent="0.2">
      <c r="A11205" s="1351" t="s">
        <v>16854</v>
      </c>
      <c r="B11205" s="1244" t="s">
        <v>16855</v>
      </c>
      <c r="C11205" s="1244" t="s">
        <v>16855</v>
      </c>
      <c r="D11205" s="1352">
        <v>1834.74</v>
      </c>
    </row>
    <row r="11206" spans="1:4" s="977" customFormat="1" ht="18" customHeight="1" x14ac:dyDescent="0.2">
      <c r="A11206" s="1351" t="s">
        <v>16856</v>
      </c>
      <c r="B11206" s="1244" t="s">
        <v>16855</v>
      </c>
      <c r="C11206" s="1244" t="s">
        <v>16855</v>
      </c>
      <c r="D11206" s="1352">
        <v>1834.74</v>
      </c>
    </row>
    <row r="11207" spans="1:4" s="977" customFormat="1" ht="18" customHeight="1" x14ac:dyDescent="0.2">
      <c r="A11207" s="1351" t="s">
        <v>16857</v>
      </c>
      <c r="B11207" s="1244" t="s">
        <v>16852</v>
      </c>
      <c r="C11207" s="1244" t="s">
        <v>16853</v>
      </c>
      <c r="D11207" s="1352">
        <v>1934.94</v>
      </c>
    </row>
    <row r="11208" spans="1:4" s="977" customFormat="1" ht="18" customHeight="1" x14ac:dyDescent="0.2">
      <c r="A11208" s="1351" t="s">
        <v>16858</v>
      </c>
      <c r="B11208" s="1244" t="s">
        <v>16859</v>
      </c>
      <c r="C11208" s="1244" t="s">
        <v>16860</v>
      </c>
      <c r="D11208" s="1352">
        <v>32890</v>
      </c>
    </row>
    <row r="11209" spans="1:4" s="977" customFormat="1" ht="18" customHeight="1" x14ac:dyDescent="0.2">
      <c r="A11209" s="1351" t="s">
        <v>16861</v>
      </c>
      <c r="B11209" s="1244" t="s">
        <v>16862</v>
      </c>
      <c r="C11209" s="1244" t="s">
        <v>16863</v>
      </c>
      <c r="D11209" s="1352">
        <v>4927.75</v>
      </c>
    </row>
    <row r="11210" spans="1:4" s="977" customFormat="1" ht="18" customHeight="1" x14ac:dyDescent="0.2">
      <c r="A11210" s="1351" t="s">
        <v>16864</v>
      </c>
      <c r="B11210" s="1244" t="s">
        <v>16865</v>
      </c>
      <c r="C11210" s="1244" t="s">
        <v>16866</v>
      </c>
      <c r="D11210" s="1352">
        <v>4482.05</v>
      </c>
    </row>
    <row r="11211" spans="1:4" s="977" customFormat="1" ht="18" customHeight="1" x14ac:dyDescent="0.2">
      <c r="A11211" s="1351" t="s">
        <v>16867</v>
      </c>
      <c r="B11211" s="1244" t="s">
        <v>16865</v>
      </c>
      <c r="C11211" s="1244" t="s">
        <v>16866</v>
      </c>
      <c r="D11211" s="1352">
        <v>4482.05</v>
      </c>
    </row>
    <row r="11212" spans="1:4" s="977" customFormat="1" ht="18" customHeight="1" x14ac:dyDescent="0.2">
      <c r="A11212" s="1351" t="s">
        <v>16868</v>
      </c>
      <c r="B11212" s="1244" t="s">
        <v>16865</v>
      </c>
      <c r="C11212" s="1244" t="s">
        <v>16866</v>
      </c>
      <c r="D11212" s="1352">
        <v>4482.05</v>
      </c>
    </row>
    <row r="11213" spans="1:4" s="977" customFormat="1" ht="18" customHeight="1" x14ac:dyDescent="0.2">
      <c r="A11213" s="1351" t="s">
        <v>16869</v>
      </c>
      <c r="B11213" s="1244" t="s">
        <v>16865</v>
      </c>
      <c r="C11213" s="1244" t="s">
        <v>16866</v>
      </c>
      <c r="D11213" s="1352">
        <v>4482.07</v>
      </c>
    </row>
    <row r="11214" spans="1:4" s="977" customFormat="1" ht="18" customHeight="1" x14ac:dyDescent="0.2">
      <c r="A11214" s="1351" t="s">
        <v>16870</v>
      </c>
      <c r="B11214" s="1244" t="s">
        <v>16871</v>
      </c>
      <c r="C11214" s="1244" t="s">
        <v>16871</v>
      </c>
      <c r="D11214" s="1352">
        <v>1159.2</v>
      </c>
    </row>
    <row r="11215" spans="1:4" s="977" customFormat="1" ht="18" customHeight="1" x14ac:dyDescent="0.2">
      <c r="A11215" s="1351" t="s">
        <v>16872</v>
      </c>
      <c r="B11215" s="1244" t="s">
        <v>16871</v>
      </c>
      <c r="C11215" s="1244" t="s">
        <v>16871</v>
      </c>
      <c r="D11215" s="1352">
        <v>1159.2</v>
      </c>
    </row>
    <row r="11216" spans="1:4" s="977" customFormat="1" ht="18" customHeight="1" x14ac:dyDescent="0.2">
      <c r="A11216" s="1351" t="s">
        <v>16873</v>
      </c>
      <c r="B11216" s="1244" t="s">
        <v>16874</v>
      </c>
      <c r="C11216" s="1244" t="s">
        <v>16874</v>
      </c>
      <c r="D11216" s="1352">
        <v>1530.88</v>
      </c>
    </row>
    <row r="11217" spans="1:4" s="977" customFormat="1" ht="18" customHeight="1" x14ac:dyDescent="0.2">
      <c r="A11217" s="1351" t="s">
        <v>16875</v>
      </c>
      <c r="B11217" s="1244" t="s">
        <v>16874</v>
      </c>
      <c r="C11217" s="1244" t="s">
        <v>16874</v>
      </c>
      <c r="D11217" s="1352">
        <v>1530.88</v>
      </c>
    </row>
    <row r="11218" spans="1:4" s="977" customFormat="1" ht="18" customHeight="1" x14ac:dyDescent="0.2">
      <c r="A11218" s="1351" t="s">
        <v>16876</v>
      </c>
      <c r="B11218" s="1244" t="s">
        <v>16874</v>
      </c>
      <c r="C11218" s="1244" t="s">
        <v>16874</v>
      </c>
      <c r="D11218" s="1352">
        <v>1530.88</v>
      </c>
    </row>
    <row r="11219" spans="1:4" s="977" customFormat="1" ht="18" customHeight="1" x14ac:dyDescent="0.2">
      <c r="A11219" s="1351" t="s">
        <v>16877</v>
      </c>
      <c r="B11219" s="1244" t="s">
        <v>16874</v>
      </c>
      <c r="C11219" s="1244" t="s">
        <v>16874</v>
      </c>
      <c r="D11219" s="1352">
        <v>1530.88</v>
      </c>
    </row>
    <row r="11220" spans="1:4" s="977" customFormat="1" ht="18" customHeight="1" x14ac:dyDescent="0.2">
      <c r="A11220" s="1351" t="s">
        <v>16878</v>
      </c>
      <c r="B11220" s="1244" t="s">
        <v>16879</v>
      </c>
      <c r="C11220" s="1244" t="s">
        <v>16880</v>
      </c>
      <c r="D11220" s="1352">
        <v>1243.3800000000001</v>
      </c>
    </row>
    <row r="11221" spans="1:4" s="977" customFormat="1" ht="18" customHeight="1" x14ac:dyDescent="0.2">
      <c r="A11221" s="1351" t="s">
        <v>16881</v>
      </c>
      <c r="B11221" s="1244" t="s">
        <v>16879</v>
      </c>
      <c r="C11221" s="1244" t="s">
        <v>16880</v>
      </c>
      <c r="D11221" s="1352">
        <v>1243.3800000000001</v>
      </c>
    </row>
    <row r="11222" spans="1:4" s="977" customFormat="1" ht="18" customHeight="1" x14ac:dyDescent="0.2">
      <c r="A11222" s="1351" t="s">
        <v>16882</v>
      </c>
      <c r="B11222" s="1244" t="s">
        <v>16883</v>
      </c>
      <c r="C11222" s="1244" t="s">
        <v>16884</v>
      </c>
      <c r="D11222" s="1352">
        <v>2659.95</v>
      </c>
    </row>
    <row r="11223" spans="1:4" s="977" customFormat="1" ht="18" customHeight="1" x14ac:dyDescent="0.2">
      <c r="A11223" s="1351" t="s">
        <v>16885</v>
      </c>
      <c r="B11223" s="1244" t="s">
        <v>16883</v>
      </c>
      <c r="C11223" s="1244" t="s">
        <v>16884</v>
      </c>
      <c r="D11223" s="1352">
        <v>2659.95</v>
      </c>
    </row>
    <row r="11224" spans="1:4" s="977" customFormat="1" ht="18" customHeight="1" x14ac:dyDescent="0.2">
      <c r="A11224" s="1351" t="s">
        <v>16886</v>
      </c>
      <c r="B11224" s="1244" t="s">
        <v>16887</v>
      </c>
      <c r="C11224" s="1244" t="s">
        <v>16887</v>
      </c>
      <c r="D11224" s="1352">
        <v>1</v>
      </c>
    </row>
    <row r="11225" spans="1:4" s="977" customFormat="1" ht="18" customHeight="1" x14ac:dyDescent="0.2">
      <c r="A11225" s="1351" t="s">
        <v>16888</v>
      </c>
      <c r="B11225" s="1244" t="s">
        <v>16889</v>
      </c>
      <c r="C11225" s="1244" t="s">
        <v>16890</v>
      </c>
      <c r="D11225" s="1352">
        <v>3427.69</v>
      </c>
    </row>
    <row r="11226" spans="1:4" s="977" customFormat="1" ht="18" customHeight="1" x14ac:dyDescent="0.2">
      <c r="A11226" s="1351" t="s">
        <v>16891</v>
      </c>
      <c r="B11226" s="1244" t="s">
        <v>16892</v>
      </c>
      <c r="C11226" s="1244" t="s">
        <v>16890</v>
      </c>
      <c r="D11226" s="1352">
        <v>1900.26</v>
      </c>
    </row>
    <row r="11227" spans="1:4" s="977" customFormat="1" ht="18" customHeight="1" x14ac:dyDescent="0.2">
      <c r="A11227" s="1351" t="s">
        <v>16893</v>
      </c>
      <c r="B11227" s="1244" t="s">
        <v>16894</v>
      </c>
      <c r="C11227" s="1244" t="s">
        <v>16895</v>
      </c>
      <c r="D11227" s="1352">
        <v>1802.96</v>
      </c>
    </row>
    <row r="11228" spans="1:4" s="977" customFormat="1" ht="18" customHeight="1" x14ac:dyDescent="0.2">
      <c r="A11228" s="1351" t="s">
        <v>16896</v>
      </c>
      <c r="B11228" s="1244" t="s">
        <v>16894</v>
      </c>
      <c r="C11228" s="1244" t="s">
        <v>16895</v>
      </c>
      <c r="D11228" s="1352">
        <v>1802.96</v>
      </c>
    </row>
    <row r="11229" spans="1:4" s="977" customFormat="1" ht="18" customHeight="1" x14ac:dyDescent="0.2">
      <c r="A11229" s="1351" t="s">
        <v>16897</v>
      </c>
      <c r="B11229" s="1244" t="s">
        <v>16894</v>
      </c>
      <c r="C11229" s="1244" t="s">
        <v>16895</v>
      </c>
      <c r="D11229" s="1352">
        <v>1802.96</v>
      </c>
    </row>
    <row r="11230" spans="1:4" s="977" customFormat="1" ht="18" customHeight="1" x14ac:dyDescent="0.2">
      <c r="A11230" s="1351" t="s">
        <v>16898</v>
      </c>
      <c r="B11230" s="1244" t="s">
        <v>16899</v>
      </c>
      <c r="C11230" s="1244" t="s">
        <v>16900</v>
      </c>
      <c r="D11230" s="1352">
        <v>2690.9</v>
      </c>
    </row>
    <row r="11231" spans="1:4" s="977" customFormat="1" ht="18" customHeight="1" x14ac:dyDescent="0.2">
      <c r="A11231" s="1351" t="s">
        <v>16901</v>
      </c>
      <c r="B11231" s="1244" t="s">
        <v>16899</v>
      </c>
      <c r="C11231" s="1244" t="s">
        <v>16900</v>
      </c>
      <c r="D11231" s="1352">
        <v>2690.9</v>
      </c>
    </row>
    <row r="11232" spans="1:4" s="977" customFormat="1" ht="18" customHeight="1" x14ac:dyDescent="0.2">
      <c r="A11232" s="1351" t="s">
        <v>16902</v>
      </c>
      <c r="B11232" s="1244" t="s">
        <v>16899</v>
      </c>
      <c r="C11232" s="1244" t="s">
        <v>16900</v>
      </c>
      <c r="D11232" s="1352">
        <v>2690.9</v>
      </c>
    </row>
    <row r="11233" spans="1:4" s="977" customFormat="1" ht="18" customHeight="1" x14ac:dyDescent="0.2">
      <c r="A11233" s="1351" t="s">
        <v>16903</v>
      </c>
      <c r="B11233" s="1244" t="s">
        <v>16899</v>
      </c>
      <c r="C11233" s="1244" t="s">
        <v>16900</v>
      </c>
      <c r="D11233" s="1352">
        <v>2690.9</v>
      </c>
    </row>
    <row r="11234" spans="1:4" s="977" customFormat="1" ht="18" customHeight="1" x14ac:dyDescent="0.2">
      <c r="A11234" s="1351" t="s">
        <v>16904</v>
      </c>
      <c r="B11234" s="1244" t="s">
        <v>16899</v>
      </c>
      <c r="C11234" s="1244" t="s">
        <v>16900</v>
      </c>
      <c r="D11234" s="1352">
        <v>2690.87</v>
      </c>
    </row>
    <row r="11235" spans="1:4" s="977" customFormat="1" ht="18" customHeight="1" x14ac:dyDescent="0.2">
      <c r="A11235" s="1351" t="s">
        <v>16905</v>
      </c>
      <c r="B11235" s="1244" t="s">
        <v>1356</v>
      </c>
      <c r="C11235" s="1244" t="s">
        <v>1357</v>
      </c>
      <c r="D11235" s="1352">
        <v>1</v>
      </c>
    </row>
    <row r="11236" spans="1:4" s="977" customFormat="1" ht="18" customHeight="1" x14ac:dyDescent="0.2">
      <c r="A11236" s="1351" t="s">
        <v>16906</v>
      </c>
      <c r="B11236" s="1244" t="s">
        <v>16907</v>
      </c>
      <c r="C11236" s="1244" t="s">
        <v>16907</v>
      </c>
      <c r="D11236" s="1352">
        <v>2369</v>
      </c>
    </row>
    <row r="11237" spans="1:4" s="977" customFormat="1" ht="18" customHeight="1" x14ac:dyDescent="0.2">
      <c r="A11237" s="1351" t="s">
        <v>16908</v>
      </c>
      <c r="B11237" s="1244" t="s">
        <v>16907</v>
      </c>
      <c r="C11237" s="1244" t="s">
        <v>16907</v>
      </c>
      <c r="D11237" s="1352">
        <v>2369</v>
      </c>
    </row>
    <row r="11238" spans="1:4" s="977" customFormat="1" ht="18" customHeight="1" x14ac:dyDescent="0.2">
      <c r="A11238" s="1351" t="s">
        <v>16909</v>
      </c>
      <c r="B11238" s="1244" t="s">
        <v>16907</v>
      </c>
      <c r="C11238" s="1244" t="s">
        <v>16907</v>
      </c>
      <c r="D11238" s="1352">
        <v>2369</v>
      </c>
    </row>
    <row r="11239" spans="1:4" s="977" customFormat="1" ht="18" customHeight="1" x14ac:dyDescent="0.2">
      <c r="A11239" s="1351" t="s">
        <v>16910</v>
      </c>
      <c r="B11239" s="1244" t="s">
        <v>16907</v>
      </c>
      <c r="C11239" s="1244" t="s">
        <v>16907</v>
      </c>
      <c r="D11239" s="1352">
        <v>2369</v>
      </c>
    </row>
    <row r="11240" spans="1:4" s="977" customFormat="1" ht="18" customHeight="1" x14ac:dyDescent="0.2">
      <c r="A11240" s="1351" t="s">
        <v>16911</v>
      </c>
      <c r="B11240" s="1244" t="s">
        <v>16912</v>
      </c>
      <c r="C11240" s="1244" t="s">
        <v>16913</v>
      </c>
      <c r="D11240" s="1352">
        <v>7438.3</v>
      </c>
    </row>
    <row r="11241" spans="1:4" s="977" customFormat="1" ht="18" customHeight="1" x14ac:dyDescent="0.2">
      <c r="A11241" s="1351" t="s">
        <v>16914</v>
      </c>
      <c r="B11241" s="1244" t="s">
        <v>1628</v>
      </c>
      <c r="C11241" s="1244" t="s">
        <v>1629</v>
      </c>
      <c r="D11241" s="1352">
        <v>5778.75</v>
      </c>
    </row>
    <row r="11242" spans="1:4" s="977" customFormat="1" ht="18" customHeight="1" x14ac:dyDescent="0.2">
      <c r="A11242" s="1351" t="s">
        <v>16915</v>
      </c>
      <c r="B11242" s="1244" t="s">
        <v>2486</v>
      </c>
      <c r="C11242" s="1244" t="s">
        <v>2487</v>
      </c>
      <c r="D11242" s="1352">
        <v>1</v>
      </c>
    </row>
    <row r="11243" spans="1:4" s="977" customFormat="1" ht="18" customHeight="1" x14ac:dyDescent="0.2">
      <c r="A11243" s="1351" t="s">
        <v>16916</v>
      </c>
      <c r="B11243" s="1244" t="s">
        <v>2298</v>
      </c>
      <c r="C11243" s="1244" t="s">
        <v>2299</v>
      </c>
      <c r="D11243" s="1352">
        <v>25990</v>
      </c>
    </row>
    <row r="11244" spans="1:4" s="977" customFormat="1" ht="18" customHeight="1" x14ac:dyDescent="0.2">
      <c r="A11244" s="1351" t="s">
        <v>16917</v>
      </c>
      <c r="B11244" s="1244" t="s">
        <v>16918</v>
      </c>
      <c r="C11244" s="1244" t="s">
        <v>16919</v>
      </c>
      <c r="D11244" s="1352">
        <v>19407.400000000001</v>
      </c>
    </row>
    <row r="11245" spans="1:4" s="977" customFormat="1" ht="18" customHeight="1" x14ac:dyDescent="0.2">
      <c r="A11245" s="1351" t="s">
        <v>16920</v>
      </c>
      <c r="B11245" s="1244" t="s">
        <v>16921</v>
      </c>
      <c r="C11245" s="1245"/>
      <c r="D11245" s="1352">
        <v>1</v>
      </c>
    </row>
    <row r="11246" spans="1:4" s="977" customFormat="1" ht="18" customHeight="1" x14ac:dyDescent="0.2">
      <c r="A11246" s="1351" t="s">
        <v>16922</v>
      </c>
      <c r="B11246" s="1244" t="s">
        <v>1050</v>
      </c>
      <c r="C11246" s="1244" t="s">
        <v>1051</v>
      </c>
      <c r="D11246" s="1352">
        <v>2760</v>
      </c>
    </row>
    <row r="11247" spans="1:4" s="977" customFormat="1" ht="18" customHeight="1" x14ac:dyDescent="0.2">
      <c r="A11247" s="1351" t="s">
        <v>16923</v>
      </c>
      <c r="B11247" s="1244" t="s">
        <v>1285</v>
      </c>
      <c r="C11247" s="1244" t="s">
        <v>1286</v>
      </c>
      <c r="D11247" s="1352">
        <v>1690.5</v>
      </c>
    </row>
    <row r="11248" spans="1:4" s="977" customFormat="1" ht="18" customHeight="1" x14ac:dyDescent="0.2">
      <c r="A11248" s="1351" t="s">
        <v>16924</v>
      </c>
      <c r="B11248" s="1244" t="s">
        <v>3585</v>
      </c>
      <c r="C11248" s="1244" t="s">
        <v>2682</v>
      </c>
      <c r="D11248" s="1352">
        <v>3622.5</v>
      </c>
    </row>
    <row r="11249" spans="1:4" s="977" customFormat="1" ht="18" customHeight="1" x14ac:dyDescent="0.2">
      <c r="A11249" s="1351" t="s">
        <v>16925</v>
      </c>
      <c r="B11249" s="1244" t="s">
        <v>7751</v>
      </c>
      <c r="C11249" s="1244" t="s">
        <v>2686</v>
      </c>
      <c r="D11249" s="1352">
        <v>2978.5</v>
      </c>
    </row>
    <row r="11250" spans="1:4" s="977" customFormat="1" ht="18" customHeight="1" x14ac:dyDescent="0.2">
      <c r="A11250" s="1351" t="s">
        <v>16926</v>
      </c>
      <c r="B11250" s="1244" t="s">
        <v>11708</v>
      </c>
      <c r="C11250" s="1244" t="s">
        <v>11709</v>
      </c>
      <c r="D11250" s="1352">
        <v>6210</v>
      </c>
    </row>
    <row r="11251" spans="1:4" s="977" customFormat="1" ht="18" customHeight="1" x14ac:dyDescent="0.2">
      <c r="A11251" s="1351" t="s">
        <v>16927</v>
      </c>
      <c r="B11251" s="1244" t="s">
        <v>16928</v>
      </c>
      <c r="C11251" s="1244" t="s">
        <v>16929</v>
      </c>
      <c r="D11251" s="1352">
        <v>3246.63</v>
      </c>
    </row>
    <row r="11252" spans="1:4" s="977" customFormat="1" ht="18" customHeight="1" x14ac:dyDescent="0.2">
      <c r="A11252" s="1351" t="s">
        <v>16930</v>
      </c>
      <c r="B11252" s="1244" t="s">
        <v>2681</v>
      </c>
      <c r="C11252" s="1244" t="s">
        <v>2682</v>
      </c>
      <c r="D11252" s="1352">
        <v>19090</v>
      </c>
    </row>
    <row r="11253" spans="1:4" s="977" customFormat="1" ht="18" customHeight="1" x14ac:dyDescent="0.2">
      <c r="A11253" s="1351" t="s">
        <v>16931</v>
      </c>
      <c r="B11253" s="1244" t="s">
        <v>4884</v>
      </c>
      <c r="C11253" s="1244" t="s">
        <v>4885</v>
      </c>
      <c r="D11253" s="1352">
        <v>1380</v>
      </c>
    </row>
    <row r="11254" spans="1:4" s="977" customFormat="1" ht="18" customHeight="1" x14ac:dyDescent="0.2">
      <c r="A11254" s="1351" t="s">
        <v>16932</v>
      </c>
      <c r="B11254" s="1244" t="s">
        <v>2556</v>
      </c>
      <c r="C11254" s="1244" t="s">
        <v>1286</v>
      </c>
      <c r="D11254" s="1352">
        <v>883.44</v>
      </c>
    </row>
    <row r="11255" spans="1:4" s="977" customFormat="1" ht="18" customHeight="1" x14ac:dyDescent="0.2">
      <c r="A11255" s="1351" t="s">
        <v>16933</v>
      </c>
      <c r="B11255" s="1244" t="s">
        <v>4884</v>
      </c>
      <c r="C11255" s="1244" t="s">
        <v>4885</v>
      </c>
      <c r="D11255" s="1352">
        <v>1380</v>
      </c>
    </row>
    <row r="11256" spans="1:4" s="977" customFormat="1" ht="18" customHeight="1" x14ac:dyDescent="0.2">
      <c r="A11256" s="1351" t="s">
        <v>16934</v>
      </c>
      <c r="B11256" s="1244" t="s">
        <v>2556</v>
      </c>
      <c r="C11256" s="1244" t="s">
        <v>1286</v>
      </c>
      <c r="D11256" s="1352">
        <v>881.31</v>
      </c>
    </row>
    <row r="11257" spans="1:4" s="977" customFormat="1" ht="18" customHeight="1" x14ac:dyDescent="0.2">
      <c r="A11257" s="1351" t="s">
        <v>16935</v>
      </c>
      <c r="B11257" s="1244" t="s">
        <v>2556</v>
      </c>
      <c r="C11257" s="1244" t="s">
        <v>1286</v>
      </c>
      <c r="D11257" s="1352">
        <v>881.3</v>
      </c>
    </row>
    <row r="11258" spans="1:4" s="977" customFormat="1" ht="18" customHeight="1" x14ac:dyDescent="0.2">
      <c r="A11258" s="1351" t="s">
        <v>16936</v>
      </c>
      <c r="B11258" s="1244" t="s">
        <v>4884</v>
      </c>
      <c r="C11258" s="1244" t="s">
        <v>4885</v>
      </c>
      <c r="D11258" s="1352">
        <v>1380</v>
      </c>
    </row>
    <row r="11259" spans="1:4" s="977" customFormat="1" ht="18" customHeight="1" x14ac:dyDescent="0.2">
      <c r="A11259" s="1351" t="s">
        <v>16937</v>
      </c>
      <c r="B11259" s="1244" t="s">
        <v>1967</v>
      </c>
      <c r="C11259" s="1244" t="s">
        <v>1968</v>
      </c>
      <c r="D11259" s="1352">
        <v>3565</v>
      </c>
    </row>
    <row r="11260" spans="1:4" s="977" customFormat="1" ht="18" customHeight="1" x14ac:dyDescent="0.2">
      <c r="A11260" s="1351" t="s">
        <v>16938</v>
      </c>
      <c r="B11260" s="1244" t="s">
        <v>2556</v>
      </c>
      <c r="C11260" s="1244" t="s">
        <v>1286</v>
      </c>
      <c r="D11260" s="1352">
        <v>881.3</v>
      </c>
    </row>
    <row r="11261" spans="1:4" s="977" customFormat="1" ht="18" customHeight="1" x14ac:dyDescent="0.2">
      <c r="A11261" s="1351" t="s">
        <v>16939</v>
      </c>
      <c r="B11261" s="1244" t="s">
        <v>1285</v>
      </c>
      <c r="C11261" s="1244" t="s">
        <v>1286</v>
      </c>
      <c r="D11261" s="1352">
        <v>687.7</v>
      </c>
    </row>
    <row r="11262" spans="1:4" s="977" customFormat="1" ht="18" customHeight="1" x14ac:dyDescent="0.2">
      <c r="A11262" s="1351" t="s">
        <v>16940</v>
      </c>
      <c r="B11262" s="1244" t="s">
        <v>1967</v>
      </c>
      <c r="C11262" s="1244" t="s">
        <v>1968</v>
      </c>
      <c r="D11262" s="1352">
        <v>3565</v>
      </c>
    </row>
    <row r="11263" spans="1:4" s="977" customFormat="1" ht="18" customHeight="1" x14ac:dyDescent="0.2">
      <c r="A11263" s="1351" t="s">
        <v>16941</v>
      </c>
      <c r="B11263" s="1244" t="s">
        <v>2556</v>
      </c>
      <c r="C11263" s="1244" t="s">
        <v>1286</v>
      </c>
      <c r="D11263" s="1352">
        <v>883.44</v>
      </c>
    </row>
    <row r="11264" spans="1:4" s="977" customFormat="1" ht="18" customHeight="1" x14ac:dyDescent="0.2">
      <c r="A11264" s="1351" t="s">
        <v>16942</v>
      </c>
      <c r="B11264" s="1244" t="s">
        <v>4884</v>
      </c>
      <c r="C11264" s="1244" t="s">
        <v>4885</v>
      </c>
      <c r="D11264" s="1352">
        <v>1380</v>
      </c>
    </row>
    <row r="11265" spans="1:4" s="977" customFormat="1" ht="18" customHeight="1" x14ac:dyDescent="0.2">
      <c r="A11265" s="1351" t="s">
        <v>16943</v>
      </c>
      <c r="B11265" s="1244" t="s">
        <v>4884</v>
      </c>
      <c r="C11265" s="1244" t="s">
        <v>4885</v>
      </c>
      <c r="D11265" s="1352">
        <v>1380</v>
      </c>
    </row>
    <row r="11266" spans="1:4" s="977" customFormat="1" ht="18" customHeight="1" x14ac:dyDescent="0.2">
      <c r="A11266" s="1351" t="s">
        <v>16944</v>
      </c>
      <c r="B11266" s="1244" t="s">
        <v>4884</v>
      </c>
      <c r="C11266" s="1244" t="s">
        <v>4885</v>
      </c>
      <c r="D11266" s="1352">
        <v>1380</v>
      </c>
    </row>
    <row r="11267" spans="1:4" s="977" customFormat="1" ht="18" customHeight="1" x14ac:dyDescent="0.2">
      <c r="A11267" s="1351" t="s">
        <v>16945</v>
      </c>
      <c r="B11267" s="1244" t="s">
        <v>4884</v>
      </c>
      <c r="C11267" s="1244" t="s">
        <v>4885</v>
      </c>
      <c r="D11267" s="1352">
        <v>1380</v>
      </c>
    </row>
    <row r="11268" spans="1:4" s="977" customFormat="1" ht="18" customHeight="1" x14ac:dyDescent="0.2">
      <c r="A11268" s="1351" t="s">
        <v>16946</v>
      </c>
      <c r="B11268" s="1244" t="s">
        <v>1967</v>
      </c>
      <c r="C11268" s="1244" t="s">
        <v>1968</v>
      </c>
      <c r="D11268" s="1352">
        <v>3565</v>
      </c>
    </row>
    <row r="11269" spans="1:4" s="977" customFormat="1" ht="18" customHeight="1" x14ac:dyDescent="0.2">
      <c r="A11269" s="1351" t="s">
        <v>16947</v>
      </c>
      <c r="B11269" s="1244" t="s">
        <v>2556</v>
      </c>
      <c r="C11269" s="1244" t="s">
        <v>1286</v>
      </c>
      <c r="D11269" s="1352">
        <v>881.3</v>
      </c>
    </row>
    <row r="11270" spans="1:4" s="977" customFormat="1" ht="18" customHeight="1" x14ac:dyDescent="0.2">
      <c r="A11270" s="1351" t="s">
        <v>16948</v>
      </c>
      <c r="B11270" s="1244" t="s">
        <v>4884</v>
      </c>
      <c r="C11270" s="1244" t="s">
        <v>4885</v>
      </c>
      <c r="D11270" s="1352">
        <v>1380</v>
      </c>
    </row>
    <row r="11271" spans="1:4" s="977" customFormat="1" ht="18" customHeight="1" x14ac:dyDescent="0.2">
      <c r="A11271" s="1351" t="s">
        <v>16949</v>
      </c>
      <c r="B11271" s="1244" t="s">
        <v>4884</v>
      </c>
      <c r="C11271" s="1244" t="s">
        <v>4885</v>
      </c>
      <c r="D11271" s="1352">
        <v>1380</v>
      </c>
    </row>
    <row r="11272" spans="1:4" s="977" customFormat="1" ht="18" customHeight="1" x14ac:dyDescent="0.2">
      <c r="A11272" s="1351" t="s">
        <v>16950</v>
      </c>
      <c r="B11272" s="1244" t="s">
        <v>2489</v>
      </c>
      <c r="C11272" s="1244" t="s">
        <v>1756</v>
      </c>
      <c r="D11272" s="1352">
        <v>5888</v>
      </c>
    </row>
    <row r="11273" spans="1:4" s="977" customFormat="1" ht="18" customHeight="1" x14ac:dyDescent="0.2">
      <c r="A11273" s="1351" t="s">
        <v>16951</v>
      </c>
      <c r="B11273" s="1244" t="s">
        <v>2387</v>
      </c>
      <c r="C11273" s="1244" t="s">
        <v>1504</v>
      </c>
      <c r="D11273" s="1352">
        <v>1000.5</v>
      </c>
    </row>
    <row r="11274" spans="1:4" s="977" customFormat="1" ht="18" customHeight="1" x14ac:dyDescent="0.2">
      <c r="A11274" s="1351" t="s">
        <v>16952</v>
      </c>
      <c r="B11274" s="1244" t="s">
        <v>1574</v>
      </c>
      <c r="C11274" s="1244" t="s">
        <v>1575</v>
      </c>
      <c r="D11274" s="1352">
        <v>5768.4</v>
      </c>
    </row>
    <row r="11275" spans="1:4" s="977" customFormat="1" ht="18" customHeight="1" x14ac:dyDescent="0.2">
      <c r="A11275" s="1351" t="s">
        <v>16953</v>
      </c>
      <c r="B11275" s="1244" t="s">
        <v>2177</v>
      </c>
      <c r="C11275" s="1244" t="s">
        <v>2178</v>
      </c>
      <c r="D11275" s="1352">
        <v>805</v>
      </c>
    </row>
    <row r="11276" spans="1:4" s="977" customFormat="1" ht="18" customHeight="1" x14ac:dyDescent="0.2">
      <c r="A11276" s="1351" t="s">
        <v>16954</v>
      </c>
      <c r="B11276" s="1244" t="s">
        <v>2177</v>
      </c>
      <c r="C11276" s="1244" t="s">
        <v>2178</v>
      </c>
      <c r="D11276" s="1352">
        <v>805</v>
      </c>
    </row>
    <row r="11277" spans="1:4" s="977" customFormat="1" ht="18" customHeight="1" x14ac:dyDescent="0.2">
      <c r="A11277" s="1351" t="s">
        <v>16955</v>
      </c>
      <c r="B11277" s="1244" t="s">
        <v>2177</v>
      </c>
      <c r="C11277" s="1244" t="s">
        <v>2178</v>
      </c>
      <c r="D11277" s="1352">
        <v>805</v>
      </c>
    </row>
    <row r="11278" spans="1:4" s="977" customFormat="1" ht="18" customHeight="1" x14ac:dyDescent="0.2">
      <c r="A11278" s="1351" t="s">
        <v>16956</v>
      </c>
      <c r="B11278" s="1244" t="s">
        <v>2177</v>
      </c>
      <c r="C11278" s="1244" t="s">
        <v>2178</v>
      </c>
      <c r="D11278" s="1352">
        <v>805</v>
      </c>
    </row>
    <row r="11279" spans="1:4" s="977" customFormat="1" ht="18" customHeight="1" x14ac:dyDescent="0.2">
      <c r="A11279" s="1351" t="s">
        <v>16957</v>
      </c>
      <c r="B11279" s="1244" t="s">
        <v>2177</v>
      </c>
      <c r="C11279" s="1244" t="s">
        <v>2178</v>
      </c>
      <c r="D11279" s="1352">
        <v>805</v>
      </c>
    </row>
    <row r="11280" spans="1:4" s="977" customFormat="1" ht="18" customHeight="1" x14ac:dyDescent="0.2">
      <c r="A11280" s="1351" t="s">
        <v>16958</v>
      </c>
      <c r="B11280" s="1244" t="s">
        <v>2177</v>
      </c>
      <c r="C11280" s="1244" t="s">
        <v>2178</v>
      </c>
      <c r="D11280" s="1352">
        <v>805</v>
      </c>
    </row>
    <row r="11281" spans="1:4" s="977" customFormat="1" ht="18" customHeight="1" x14ac:dyDescent="0.2">
      <c r="A11281" s="1351" t="s">
        <v>16959</v>
      </c>
      <c r="B11281" s="1244" t="s">
        <v>2177</v>
      </c>
      <c r="C11281" s="1244" t="s">
        <v>2178</v>
      </c>
      <c r="D11281" s="1352">
        <v>805</v>
      </c>
    </row>
    <row r="11282" spans="1:4" s="977" customFormat="1" ht="18" customHeight="1" x14ac:dyDescent="0.2">
      <c r="A11282" s="1351" t="s">
        <v>16960</v>
      </c>
      <c r="B11282" s="1244" t="s">
        <v>2177</v>
      </c>
      <c r="C11282" s="1244" t="s">
        <v>2178</v>
      </c>
      <c r="D11282" s="1352">
        <v>805</v>
      </c>
    </row>
    <row r="11283" spans="1:4" s="977" customFormat="1" ht="18" customHeight="1" x14ac:dyDescent="0.2">
      <c r="A11283" s="1351" t="s">
        <v>16961</v>
      </c>
      <c r="B11283" s="1244" t="s">
        <v>2177</v>
      </c>
      <c r="C11283" s="1244" t="s">
        <v>2178</v>
      </c>
      <c r="D11283" s="1352">
        <v>805</v>
      </c>
    </row>
    <row r="11284" spans="1:4" s="977" customFormat="1" ht="18" customHeight="1" x14ac:dyDescent="0.2">
      <c r="A11284" s="1351" t="s">
        <v>16962</v>
      </c>
      <c r="B11284" s="1244" t="s">
        <v>2177</v>
      </c>
      <c r="C11284" s="1244" t="s">
        <v>2178</v>
      </c>
      <c r="D11284" s="1352">
        <v>805</v>
      </c>
    </row>
    <row r="11285" spans="1:4" s="977" customFormat="1" ht="18" customHeight="1" x14ac:dyDescent="0.2">
      <c r="A11285" s="1351" t="s">
        <v>16963</v>
      </c>
      <c r="B11285" s="1244" t="s">
        <v>2177</v>
      </c>
      <c r="C11285" s="1244" t="s">
        <v>2178</v>
      </c>
      <c r="D11285" s="1352">
        <v>805</v>
      </c>
    </row>
    <row r="11286" spans="1:4" s="977" customFormat="1" ht="18" customHeight="1" x14ac:dyDescent="0.2">
      <c r="A11286" s="1351" t="s">
        <v>16964</v>
      </c>
      <c r="B11286" s="1244" t="s">
        <v>2177</v>
      </c>
      <c r="C11286" s="1244" t="s">
        <v>2178</v>
      </c>
      <c r="D11286" s="1352">
        <v>805</v>
      </c>
    </row>
    <row r="11287" spans="1:4" s="977" customFormat="1" ht="18" customHeight="1" x14ac:dyDescent="0.2">
      <c r="A11287" s="1351" t="s">
        <v>16965</v>
      </c>
      <c r="B11287" s="1244" t="s">
        <v>2177</v>
      </c>
      <c r="C11287" s="1244" t="s">
        <v>2178</v>
      </c>
      <c r="D11287" s="1352">
        <v>805</v>
      </c>
    </row>
    <row r="11288" spans="1:4" s="977" customFormat="1" ht="18" customHeight="1" x14ac:dyDescent="0.2">
      <c r="A11288" s="1351" t="s">
        <v>16966</v>
      </c>
      <c r="B11288" s="1244" t="s">
        <v>2177</v>
      </c>
      <c r="C11288" s="1244" t="s">
        <v>2178</v>
      </c>
      <c r="D11288" s="1352">
        <v>805</v>
      </c>
    </row>
    <row r="11289" spans="1:4" s="977" customFormat="1" ht="18" customHeight="1" x14ac:dyDescent="0.2">
      <c r="A11289" s="1351" t="s">
        <v>16967</v>
      </c>
      <c r="B11289" s="1244" t="s">
        <v>2177</v>
      </c>
      <c r="C11289" s="1244" t="s">
        <v>2178</v>
      </c>
      <c r="D11289" s="1352">
        <v>805</v>
      </c>
    </row>
    <row r="11290" spans="1:4" s="977" customFormat="1" ht="18" customHeight="1" x14ac:dyDescent="0.2">
      <c r="A11290" s="1351" t="s">
        <v>16968</v>
      </c>
      <c r="B11290" s="1244" t="s">
        <v>2177</v>
      </c>
      <c r="C11290" s="1244" t="s">
        <v>2178</v>
      </c>
      <c r="D11290" s="1352">
        <v>805</v>
      </c>
    </row>
    <row r="11291" spans="1:4" s="977" customFormat="1" ht="18" customHeight="1" x14ac:dyDescent="0.2">
      <c r="A11291" s="1351" t="s">
        <v>16969</v>
      </c>
      <c r="B11291" s="1244" t="s">
        <v>2177</v>
      </c>
      <c r="C11291" s="1244" t="s">
        <v>2178</v>
      </c>
      <c r="D11291" s="1352">
        <v>805</v>
      </c>
    </row>
    <row r="11292" spans="1:4" s="977" customFormat="1" ht="18" customHeight="1" x14ac:dyDescent="0.2">
      <c r="A11292" s="1351" t="s">
        <v>16970</v>
      </c>
      <c r="B11292" s="1244" t="s">
        <v>2177</v>
      </c>
      <c r="C11292" s="1244" t="s">
        <v>2178</v>
      </c>
      <c r="D11292" s="1352">
        <v>805</v>
      </c>
    </row>
    <row r="11293" spans="1:4" s="977" customFormat="1" ht="18" customHeight="1" x14ac:dyDescent="0.2">
      <c r="A11293" s="1351" t="s">
        <v>16971</v>
      </c>
      <c r="B11293" s="1244" t="s">
        <v>2177</v>
      </c>
      <c r="C11293" s="1244" t="s">
        <v>2178</v>
      </c>
      <c r="D11293" s="1352">
        <v>805</v>
      </c>
    </row>
    <row r="11294" spans="1:4" s="977" customFormat="1" ht="18" customHeight="1" x14ac:dyDescent="0.2">
      <c r="A11294" s="1351" t="s">
        <v>16972</v>
      </c>
      <c r="B11294" s="1244" t="s">
        <v>2177</v>
      </c>
      <c r="C11294" s="1244" t="s">
        <v>2178</v>
      </c>
      <c r="D11294" s="1352">
        <v>805</v>
      </c>
    </row>
    <row r="11295" spans="1:4" s="977" customFormat="1" ht="18" customHeight="1" x14ac:dyDescent="0.2">
      <c r="A11295" s="1351" t="s">
        <v>16973</v>
      </c>
      <c r="B11295" s="1244" t="s">
        <v>2177</v>
      </c>
      <c r="C11295" s="1244" t="s">
        <v>2178</v>
      </c>
      <c r="D11295" s="1352">
        <v>805</v>
      </c>
    </row>
    <row r="11296" spans="1:4" s="977" customFormat="1" ht="18" customHeight="1" x14ac:dyDescent="0.2">
      <c r="A11296" s="1351" t="s">
        <v>16974</v>
      </c>
      <c r="B11296" s="1244" t="s">
        <v>2177</v>
      </c>
      <c r="C11296" s="1244" t="s">
        <v>2178</v>
      </c>
      <c r="D11296" s="1352">
        <v>805</v>
      </c>
    </row>
    <row r="11297" spans="1:4" s="977" customFormat="1" ht="18" customHeight="1" x14ac:dyDescent="0.2">
      <c r="A11297" s="1351" t="s">
        <v>16975</v>
      </c>
      <c r="B11297" s="1244" t="s">
        <v>2177</v>
      </c>
      <c r="C11297" s="1244" t="s">
        <v>2178</v>
      </c>
      <c r="D11297" s="1352">
        <v>805</v>
      </c>
    </row>
    <row r="11298" spans="1:4" s="977" customFormat="1" ht="18" customHeight="1" x14ac:dyDescent="0.2">
      <c r="A11298" s="1351" t="s">
        <v>16976</v>
      </c>
      <c r="B11298" s="1244" t="s">
        <v>2177</v>
      </c>
      <c r="C11298" s="1244" t="s">
        <v>2178</v>
      </c>
      <c r="D11298" s="1352">
        <v>805</v>
      </c>
    </row>
    <row r="11299" spans="1:4" s="977" customFormat="1" ht="18" customHeight="1" x14ac:dyDescent="0.2">
      <c r="A11299" s="1351" t="s">
        <v>16977</v>
      </c>
      <c r="B11299" s="1244" t="s">
        <v>2177</v>
      </c>
      <c r="C11299" s="1244" t="s">
        <v>2178</v>
      </c>
      <c r="D11299" s="1352">
        <v>805</v>
      </c>
    </row>
    <row r="11300" spans="1:4" s="977" customFormat="1" ht="18" customHeight="1" x14ac:dyDescent="0.2">
      <c r="A11300" s="1351" t="s">
        <v>16978</v>
      </c>
      <c r="B11300" s="1244" t="s">
        <v>2177</v>
      </c>
      <c r="C11300" s="1244" t="s">
        <v>2178</v>
      </c>
      <c r="D11300" s="1352">
        <v>805</v>
      </c>
    </row>
    <row r="11301" spans="1:4" s="977" customFormat="1" ht="18" customHeight="1" x14ac:dyDescent="0.2">
      <c r="A11301" s="1351" t="s">
        <v>16979</v>
      </c>
      <c r="B11301" s="1244" t="s">
        <v>2177</v>
      </c>
      <c r="C11301" s="1244" t="s">
        <v>2178</v>
      </c>
      <c r="D11301" s="1352">
        <v>805</v>
      </c>
    </row>
    <row r="11302" spans="1:4" s="977" customFormat="1" ht="18" customHeight="1" x14ac:dyDescent="0.2">
      <c r="A11302" s="1351" t="s">
        <v>16980</v>
      </c>
      <c r="B11302" s="1244" t="s">
        <v>2177</v>
      </c>
      <c r="C11302" s="1244" t="s">
        <v>2178</v>
      </c>
      <c r="D11302" s="1352">
        <v>805</v>
      </c>
    </row>
    <row r="11303" spans="1:4" s="977" customFormat="1" ht="18" customHeight="1" x14ac:dyDescent="0.2">
      <c r="A11303" s="1351" t="s">
        <v>16981</v>
      </c>
      <c r="B11303" s="1244" t="s">
        <v>2177</v>
      </c>
      <c r="C11303" s="1244" t="s">
        <v>2178</v>
      </c>
      <c r="D11303" s="1352">
        <v>805</v>
      </c>
    </row>
    <row r="11304" spans="1:4" s="977" customFormat="1" ht="18" customHeight="1" x14ac:dyDescent="0.2">
      <c r="A11304" s="1351" t="s">
        <v>16982</v>
      </c>
      <c r="B11304" s="1244" t="s">
        <v>2177</v>
      </c>
      <c r="C11304" s="1244" t="s">
        <v>2178</v>
      </c>
      <c r="D11304" s="1352">
        <v>805</v>
      </c>
    </row>
    <row r="11305" spans="1:4" s="977" customFormat="1" ht="18" customHeight="1" x14ac:dyDescent="0.2">
      <c r="A11305" s="1351" t="s">
        <v>16983</v>
      </c>
      <c r="B11305" s="1244" t="s">
        <v>2177</v>
      </c>
      <c r="C11305" s="1244" t="s">
        <v>2178</v>
      </c>
      <c r="D11305" s="1352">
        <v>805</v>
      </c>
    </row>
    <row r="11306" spans="1:4" s="977" customFormat="1" ht="18" customHeight="1" x14ac:dyDescent="0.2">
      <c r="A11306" s="1351" t="s">
        <v>16984</v>
      </c>
      <c r="B11306" s="1244" t="s">
        <v>2177</v>
      </c>
      <c r="C11306" s="1244" t="s">
        <v>2178</v>
      </c>
      <c r="D11306" s="1352">
        <v>805</v>
      </c>
    </row>
    <row r="11307" spans="1:4" s="977" customFormat="1" ht="18" customHeight="1" x14ac:dyDescent="0.2">
      <c r="A11307" s="1351" t="s">
        <v>16985</v>
      </c>
      <c r="B11307" s="1244" t="s">
        <v>2177</v>
      </c>
      <c r="C11307" s="1244" t="s">
        <v>2178</v>
      </c>
      <c r="D11307" s="1352">
        <v>805</v>
      </c>
    </row>
    <row r="11308" spans="1:4" s="977" customFormat="1" ht="18" customHeight="1" x14ac:dyDescent="0.2">
      <c r="A11308" s="1351" t="s">
        <v>16986</v>
      </c>
      <c r="B11308" s="1244" t="s">
        <v>2177</v>
      </c>
      <c r="C11308" s="1244" t="s">
        <v>2178</v>
      </c>
      <c r="D11308" s="1352">
        <v>805</v>
      </c>
    </row>
    <row r="11309" spans="1:4" s="977" customFormat="1" ht="18" customHeight="1" x14ac:dyDescent="0.2">
      <c r="A11309" s="1351" t="s">
        <v>16987</v>
      </c>
      <c r="B11309" s="1244" t="s">
        <v>2177</v>
      </c>
      <c r="C11309" s="1244" t="s">
        <v>2178</v>
      </c>
      <c r="D11309" s="1352">
        <v>805</v>
      </c>
    </row>
    <row r="11310" spans="1:4" s="977" customFormat="1" ht="18" customHeight="1" x14ac:dyDescent="0.2">
      <c r="A11310" s="1351" t="s">
        <v>16988</v>
      </c>
      <c r="B11310" s="1244" t="s">
        <v>2177</v>
      </c>
      <c r="C11310" s="1244" t="s">
        <v>2178</v>
      </c>
      <c r="D11310" s="1352">
        <v>805</v>
      </c>
    </row>
    <row r="11311" spans="1:4" s="977" customFormat="1" ht="18" customHeight="1" x14ac:dyDescent="0.2">
      <c r="A11311" s="1351" t="s">
        <v>16989</v>
      </c>
      <c r="B11311" s="1244" t="s">
        <v>2177</v>
      </c>
      <c r="C11311" s="1244" t="s">
        <v>2178</v>
      </c>
      <c r="D11311" s="1352">
        <v>805</v>
      </c>
    </row>
    <row r="11312" spans="1:4" s="977" customFormat="1" ht="18" customHeight="1" x14ac:dyDescent="0.2">
      <c r="A11312" s="1351" t="s">
        <v>16990</v>
      </c>
      <c r="B11312" s="1244" t="s">
        <v>2177</v>
      </c>
      <c r="C11312" s="1244" t="s">
        <v>2178</v>
      </c>
      <c r="D11312" s="1352">
        <v>805</v>
      </c>
    </row>
    <row r="11313" spans="1:4" s="977" customFormat="1" ht="18" customHeight="1" x14ac:dyDescent="0.2">
      <c r="A11313" s="1351" t="s">
        <v>16991</v>
      </c>
      <c r="B11313" s="1244" t="s">
        <v>2177</v>
      </c>
      <c r="C11313" s="1244" t="s">
        <v>2178</v>
      </c>
      <c r="D11313" s="1352">
        <v>805</v>
      </c>
    </row>
    <row r="11314" spans="1:4" s="977" customFormat="1" ht="18" customHeight="1" x14ac:dyDescent="0.2">
      <c r="A11314" s="1351" t="s">
        <v>16992</v>
      </c>
      <c r="B11314" s="1244" t="s">
        <v>2177</v>
      </c>
      <c r="C11314" s="1244" t="s">
        <v>2178</v>
      </c>
      <c r="D11314" s="1352">
        <v>805</v>
      </c>
    </row>
    <row r="11315" spans="1:4" s="977" customFormat="1" ht="18" customHeight="1" x14ac:dyDescent="0.2">
      <c r="A11315" s="1351" t="s">
        <v>16993</v>
      </c>
      <c r="B11315" s="1244" t="s">
        <v>2177</v>
      </c>
      <c r="C11315" s="1244" t="s">
        <v>2178</v>
      </c>
      <c r="D11315" s="1352">
        <v>805</v>
      </c>
    </row>
    <row r="11316" spans="1:4" s="977" customFormat="1" ht="18" customHeight="1" x14ac:dyDescent="0.2">
      <c r="A11316" s="1351" t="s">
        <v>16994</v>
      </c>
      <c r="B11316" s="1244" t="s">
        <v>2177</v>
      </c>
      <c r="C11316" s="1244" t="s">
        <v>2178</v>
      </c>
      <c r="D11316" s="1352">
        <v>805</v>
      </c>
    </row>
    <row r="11317" spans="1:4" s="977" customFormat="1" ht="18" customHeight="1" x14ac:dyDescent="0.2">
      <c r="A11317" s="1351" t="s">
        <v>16995</v>
      </c>
      <c r="B11317" s="1244" t="s">
        <v>2177</v>
      </c>
      <c r="C11317" s="1244" t="s">
        <v>2178</v>
      </c>
      <c r="D11317" s="1352">
        <v>805</v>
      </c>
    </row>
    <row r="11318" spans="1:4" s="977" customFormat="1" ht="18" customHeight="1" x14ac:dyDescent="0.2">
      <c r="A11318" s="1351" t="s">
        <v>16996</v>
      </c>
      <c r="B11318" s="1244" t="s">
        <v>2177</v>
      </c>
      <c r="C11318" s="1244" t="s">
        <v>2178</v>
      </c>
      <c r="D11318" s="1352">
        <v>805</v>
      </c>
    </row>
    <row r="11319" spans="1:4" s="977" customFormat="1" ht="18" customHeight="1" x14ac:dyDescent="0.2">
      <c r="A11319" s="1351" t="s">
        <v>16997</v>
      </c>
      <c r="B11319" s="1244" t="s">
        <v>2177</v>
      </c>
      <c r="C11319" s="1244" t="s">
        <v>2178</v>
      </c>
      <c r="D11319" s="1352">
        <v>805</v>
      </c>
    </row>
    <row r="11320" spans="1:4" s="977" customFormat="1" ht="18" customHeight="1" x14ac:dyDescent="0.2">
      <c r="A11320" s="1351" t="s">
        <v>16998</v>
      </c>
      <c r="B11320" s="1244" t="s">
        <v>2177</v>
      </c>
      <c r="C11320" s="1244" t="s">
        <v>2178</v>
      </c>
      <c r="D11320" s="1352">
        <v>805</v>
      </c>
    </row>
    <row r="11321" spans="1:4" s="977" customFormat="1" ht="18" customHeight="1" x14ac:dyDescent="0.2">
      <c r="A11321" s="1351" t="s">
        <v>16999</v>
      </c>
      <c r="B11321" s="1244" t="s">
        <v>2177</v>
      </c>
      <c r="C11321" s="1244" t="s">
        <v>2178</v>
      </c>
      <c r="D11321" s="1352">
        <v>805</v>
      </c>
    </row>
    <row r="11322" spans="1:4" s="977" customFormat="1" ht="18" customHeight="1" x14ac:dyDescent="0.2">
      <c r="A11322" s="1351" t="s">
        <v>17000</v>
      </c>
      <c r="B11322" s="1244" t="s">
        <v>2177</v>
      </c>
      <c r="C11322" s="1244" t="s">
        <v>2178</v>
      </c>
      <c r="D11322" s="1352">
        <v>805</v>
      </c>
    </row>
    <row r="11323" spans="1:4" s="977" customFormat="1" ht="18" customHeight="1" x14ac:dyDescent="0.2">
      <c r="A11323" s="1351" t="s">
        <v>17001</v>
      </c>
      <c r="B11323" s="1244" t="s">
        <v>12705</v>
      </c>
      <c r="C11323" s="1244" t="s">
        <v>7698</v>
      </c>
      <c r="D11323" s="1352">
        <v>155</v>
      </c>
    </row>
    <row r="11324" spans="1:4" s="977" customFormat="1" ht="18" customHeight="1" x14ac:dyDescent="0.2">
      <c r="A11324" s="1351" t="s">
        <v>17002</v>
      </c>
      <c r="B11324" s="1244" t="s">
        <v>17003</v>
      </c>
      <c r="C11324" s="1244" t="s">
        <v>17004</v>
      </c>
      <c r="D11324" s="1352">
        <v>39629</v>
      </c>
    </row>
    <row r="11325" spans="1:4" s="977" customFormat="1" ht="18" customHeight="1" x14ac:dyDescent="0.2">
      <c r="A11325" s="1351" t="s">
        <v>17005</v>
      </c>
      <c r="B11325" s="1244" t="s">
        <v>17006</v>
      </c>
      <c r="C11325" s="1244" t="s">
        <v>17007</v>
      </c>
      <c r="D11325" s="1352">
        <v>28553.58</v>
      </c>
    </row>
    <row r="11326" spans="1:4" s="977" customFormat="1" ht="18" customHeight="1" x14ac:dyDescent="0.2">
      <c r="A11326" s="1351" t="s">
        <v>17008</v>
      </c>
      <c r="B11326" s="1244" t="s">
        <v>1285</v>
      </c>
      <c r="C11326" s="1244" t="s">
        <v>1286</v>
      </c>
      <c r="D11326" s="1352">
        <v>1690.5</v>
      </c>
    </row>
    <row r="11327" spans="1:4" s="977" customFormat="1" ht="18" customHeight="1" x14ac:dyDescent="0.2">
      <c r="A11327" s="1351" t="s">
        <v>17009</v>
      </c>
      <c r="B11327" s="1244" t="s">
        <v>2556</v>
      </c>
      <c r="C11327" s="1244" t="s">
        <v>1286</v>
      </c>
      <c r="D11327" s="1352">
        <v>883.44</v>
      </c>
    </row>
    <row r="11328" spans="1:4" s="977" customFormat="1" ht="18" customHeight="1" x14ac:dyDescent="0.2">
      <c r="A11328" s="1351" t="s">
        <v>17010</v>
      </c>
      <c r="B11328" s="1244" t="s">
        <v>1548</v>
      </c>
      <c r="C11328" s="1244" t="s">
        <v>1549</v>
      </c>
      <c r="D11328" s="1352">
        <v>4140</v>
      </c>
    </row>
    <row r="11329" spans="1:4" s="977" customFormat="1" ht="18" customHeight="1" x14ac:dyDescent="0.2">
      <c r="A11329" s="1351" t="s">
        <v>17011</v>
      </c>
      <c r="B11329" s="1244" t="s">
        <v>12895</v>
      </c>
      <c r="C11329" s="1244" t="s">
        <v>12896</v>
      </c>
      <c r="D11329" s="1352">
        <v>667</v>
      </c>
    </row>
    <row r="11330" spans="1:4" s="977" customFormat="1" ht="18" customHeight="1" x14ac:dyDescent="0.2">
      <c r="A11330" s="1351" t="s">
        <v>17012</v>
      </c>
      <c r="B11330" s="1244" t="s">
        <v>1266</v>
      </c>
      <c r="C11330" s="1244" t="s">
        <v>1267</v>
      </c>
      <c r="D11330" s="1352">
        <v>7472.85</v>
      </c>
    </row>
    <row r="11331" spans="1:4" s="977" customFormat="1" ht="18" customHeight="1" x14ac:dyDescent="0.2">
      <c r="A11331" s="1351" t="s">
        <v>17013</v>
      </c>
      <c r="B11331" s="1244" t="s">
        <v>1266</v>
      </c>
      <c r="C11331" s="1244" t="s">
        <v>1267</v>
      </c>
      <c r="D11331" s="1352">
        <v>7472.85</v>
      </c>
    </row>
    <row r="11332" spans="1:4" s="977" customFormat="1" ht="18" customHeight="1" x14ac:dyDescent="0.2">
      <c r="A11332" s="1351" t="s">
        <v>17014</v>
      </c>
      <c r="B11332" s="1244" t="s">
        <v>1266</v>
      </c>
      <c r="C11332" s="1244" t="s">
        <v>1267</v>
      </c>
      <c r="D11332" s="1352">
        <v>7472.85</v>
      </c>
    </row>
    <row r="11333" spans="1:4" s="977" customFormat="1" ht="18" customHeight="1" x14ac:dyDescent="0.2">
      <c r="A11333" s="1351" t="s">
        <v>17015</v>
      </c>
      <c r="B11333" s="1244" t="s">
        <v>1266</v>
      </c>
      <c r="C11333" s="1244" t="s">
        <v>1267</v>
      </c>
      <c r="D11333" s="1352">
        <v>7472.85</v>
      </c>
    </row>
    <row r="11334" spans="1:4" s="977" customFormat="1" ht="18" customHeight="1" x14ac:dyDescent="0.2">
      <c r="A11334" s="1351" t="s">
        <v>17016</v>
      </c>
      <c r="B11334" s="1244" t="s">
        <v>1266</v>
      </c>
      <c r="C11334" s="1244" t="s">
        <v>1267</v>
      </c>
      <c r="D11334" s="1352">
        <v>7472.85</v>
      </c>
    </row>
    <row r="11335" spans="1:4" s="977" customFormat="1" ht="18" customHeight="1" x14ac:dyDescent="0.2">
      <c r="A11335" s="1351" t="s">
        <v>17017</v>
      </c>
      <c r="B11335" s="1244" t="s">
        <v>1266</v>
      </c>
      <c r="C11335" s="1244" t="s">
        <v>1267</v>
      </c>
      <c r="D11335" s="1352">
        <v>7472.85</v>
      </c>
    </row>
    <row r="11336" spans="1:4" s="977" customFormat="1" ht="18" customHeight="1" x14ac:dyDescent="0.2">
      <c r="A11336" s="1351" t="s">
        <v>17018</v>
      </c>
      <c r="B11336" s="1244" t="s">
        <v>1266</v>
      </c>
      <c r="C11336" s="1244" t="s">
        <v>1267</v>
      </c>
      <c r="D11336" s="1352">
        <v>7472.85</v>
      </c>
    </row>
    <row r="11337" spans="1:4" s="977" customFormat="1" ht="18" customHeight="1" x14ac:dyDescent="0.2">
      <c r="A11337" s="1351" t="s">
        <v>17019</v>
      </c>
      <c r="B11337" s="1244" t="s">
        <v>1266</v>
      </c>
      <c r="C11337" s="1244" t="s">
        <v>1267</v>
      </c>
      <c r="D11337" s="1352">
        <v>7472.85</v>
      </c>
    </row>
    <row r="11338" spans="1:4" s="977" customFormat="1" ht="18" customHeight="1" x14ac:dyDescent="0.2">
      <c r="A11338" s="1351" t="s">
        <v>17020</v>
      </c>
      <c r="B11338" s="1244" t="s">
        <v>1266</v>
      </c>
      <c r="C11338" s="1244" t="s">
        <v>1267</v>
      </c>
      <c r="D11338" s="1352">
        <v>7472.85</v>
      </c>
    </row>
    <row r="11339" spans="1:4" s="977" customFormat="1" ht="18" customHeight="1" x14ac:dyDescent="0.2">
      <c r="A11339" s="1351" t="s">
        <v>17021</v>
      </c>
      <c r="B11339" s="1244" t="s">
        <v>1266</v>
      </c>
      <c r="C11339" s="1244" t="s">
        <v>1267</v>
      </c>
      <c r="D11339" s="1352">
        <v>7472.85</v>
      </c>
    </row>
    <row r="11340" spans="1:4" s="977" customFormat="1" ht="18" customHeight="1" x14ac:dyDescent="0.2">
      <c r="A11340" s="1351" t="s">
        <v>17022</v>
      </c>
      <c r="B11340" s="1244" t="s">
        <v>1266</v>
      </c>
      <c r="C11340" s="1244" t="s">
        <v>1267</v>
      </c>
      <c r="D11340" s="1352">
        <v>7472.85</v>
      </c>
    </row>
    <row r="11341" spans="1:4" s="977" customFormat="1" ht="18" customHeight="1" x14ac:dyDescent="0.2">
      <c r="A11341" s="1351" t="s">
        <v>17023</v>
      </c>
      <c r="B11341" s="1244" t="s">
        <v>2486</v>
      </c>
      <c r="C11341" s="1244" t="s">
        <v>2487</v>
      </c>
      <c r="D11341" s="1352">
        <v>1</v>
      </c>
    </row>
    <row r="11342" spans="1:4" s="977" customFormat="1" ht="18" customHeight="1" x14ac:dyDescent="0.2">
      <c r="A11342" s="1351" t="s">
        <v>17024</v>
      </c>
      <c r="B11342" s="1244" t="s">
        <v>2574</v>
      </c>
      <c r="C11342" s="1244" t="s">
        <v>2575</v>
      </c>
      <c r="D11342" s="1352">
        <v>1219.92</v>
      </c>
    </row>
    <row r="11343" spans="1:4" s="977" customFormat="1" ht="18" customHeight="1" x14ac:dyDescent="0.2">
      <c r="A11343" s="1351" t="s">
        <v>17025</v>
      </c>
      <c r="B11343" s="1244" t="s">
        <v>2574</v>
      </c>
      <c r="C11343" s="1244" t="s">
        <v>2575</v>
      </c>
      <c r="D11343" s="1352">
        <v>1219.92</v>
      </c>
    </row>
    <row r="11344" spans="1:4" s="977" customFormat="1" ht="18" customHeight="1" x14ac:dyDescent="0.2">
      <c r="A11344" s="1351" t="s">
        <v>17026</v>
      </c>
      <c r="B11344" s="1244" t="s">
        <v>2574</v>
      </c>
      <c r="C11344" s="1244" t="s">
        <v>2575</v>
      </c>
      <c r="D11344" s="1352">
        <v>1219.92</v>
      </c>
    </row>
    <row r="11345" spans="1:4" s="977" customFormat="1" ht="18" customHeight="1" x14ac:dyDescent="0.2">
      <c r="A11345" s="1351" t="s">
        <v>17027</v>
      </c>
      <c r="B11345" s="1244" t="s">
        <v>2574</v>
      </c>
      <c r="C11345" s="1244" t="s">
        <v>2575</v>
      </c>
      <c r="D11345" s="1352">
        <v>1219.92</v>
      </c>
    </row>
    <row r="11346" spans="1:4" s="977" customFormat="1" ht="18" customHeight="1" x14ac:dyDescent="0.2">
      <c r="A11346" s="1351" t="s">
        <v>17028</v>
      </c>
      <c r="B11346" s="1244" t="s">
        <v>2574</v>
      </c>
      <c r="C11346" s="1244" t="s">
        <v>2575</v>
      </c>
      <c r="D11346" s="1352">
        <v>1219.92</v>
      </c>
    </row>
    <row r="11347" spans="1:4" s="977" customFormat="1" ht="18" customHeight="1" x14ac:dyDescent="0.2">
      <c r="A11347" s="1351" t="s">
        <v>17029</v>
      </c>
      <c r="B11347" s="1244" t="s">
        <v>2574</v>
      </c>
      <c r="C11347" s="1244" t="s">
        <v>2575</v>
      </c>
      <c r="D11347" s="1352">
        <v>1219.92</v>
      </c>
    </row>
    <row r="11348" spans="1:4" s="977" customFormat="1" ht="18" customHeight="1" x14ac:dyDescent="0.2">
      <c r="A11348" s="1351" t="s">
        <v>17030</v>
      </c>
      <c r="B11348" s="1244" t="s">
        <v>2574</v>
      </c>
      <c r="C11348" s="1244" t="s">
        <v>2575</v>
      </c>
      <c r="D11348" s="1352">
        <v>1219.92</v>
      </c>
    </row>
    <row r="11349" spans="1:4" s="977" customFormat="1" ht="18" customHeight="1" x14ac:dyDescent="0.2">
      <c r="A11349" s="1351" t="s">
        <v>17031</v>
      </c>
      <c r="B11349" s="1244" t="s">
        <v>2574</v>
      </c>
      <c r="C11349" s="1244" t="s">
        <v>2575</v>
      </c>
      <c r="D11349" s="1352">
        <v>1219.92</v>
      </c>
    </row>
    <row r="11350" spans="1:4" s="977" customFormat="1" ht="18" customHeight="1" x14ac:dyDescent="0.2">
      <c r="A11350" s="1351" t="s">
        <v>17032</v>
      </c>
      <c r="B11350" s="1244" t="s">
        <v>2574</v>
      </c>
      <c r="C11350" s="1244" t="s">
        <v>2575</v>
      </c>
      <c r="D11350" s="1352">
        <v>1219.92</v>
      </c>
    </row>
    <row r="11351" spans="1:4" s="977" customFormat="1" ht="18" customHeight="1" x14ac:dyDescent="0.2">
      <c r="A11351" s="1351" t="s">
        <v>17033</v>
      </c>
      <c r="B11351" s="1244" t="s">
        <v>2574</v>
      </c>
      <c r="C11351" s="1244" t="s">
        <v>2575</v>
      </c>
      <c r="D11351" s="1352">
        <v>1219.92</v>
      </c>
    </row>
    <row r="11352" spans="1:4" s="977" customFormat="1" ht="18" customHeight="1" x14ac:dyDescent="0.2">
      <c r="A11352" s="1351" t="s">
        <v>17034</v>
      </c>
      <c r="B11352" s="1244" t="s">
        <v>2574</v>
      </c>
      <c r="C11352" s="1244" t="s">
        <v>2575</v>
      </c>
      <c r="D11352" s="1352">
        <v>1219.92</v>
      </c>
    </row>
    <row r="11353" spans="1:4" s="977" customFormat="1" ht="18" customHeight="1" x14ac:dyDescent="0.2">
      <c r="A11353" s="1351" t="s">
        <v>17035</v>
      </c>
      <c r="B11353" s="1244" t="s">
        <v>2574</v>
      </c>
      <c r="C11353" s="1244" t="s">
        <v>2575</v>
      </c>
      <c r="D11353" s="1352">
        <v>1219.92</v>
      </c>
    </row>
    <row r="11354" spans="1:4" s="977" customFormat="1" ht="18" customHeight="1" x14ac:dyDescent="0.2">
      <c r="A11354" s="1351" t="s">
        <v>17036</v>
      </c>
      <c r="B11354" s="1244" t="s">
        <v>2574</v>
      </c>
      <c r="C11354" s="1244" t="s">
        <v>2575</v>
      </c>
      <c r="D11354" s="1352">
        <v>1219.92</v>
      </c>
    </row>
    <row r="11355" spans="1:4" s="977" customFormat="1" ht="18" customHeight="1" x14ac:dyDescent="0.2">
      <c r="A11355" s="1351" t="s">
        <v>17037</v>
      </c>
      <c r="B11355" s="1244" t="s">
        <v>2574</v>
      </c>
      <c r="C11355" s="1244" t="s">
        <v>2575</v>
      </c>
      <c r="D11355" s="1352">
        <v>1219.92</v>
      </c>
    </row>
    <row r="11356" spans="1:4" s="977" customFormat="1" ht="18" customHeight="1" x14ac:dyDescent="0.2">
      <c r="A11356" s="1351" t="s">
        <v>17038</v>
      </c>
      <c r="B11356" s="1244" t="s">
        <v>2574</v>
      </c>
      <c r="C11356" s="1244" t="s">
        <v>2575</v>
      </c>
      <c r="D11356" s="1352">
        <v>1219.92</v>
      </c>
    </row>
    <row r="11357" spans="1:4" s="977" customFormat="1" ht="18" customHeight="1" x14ac:dyDescent="0.2">
      <c r="A11357" s="1351" t="s">
        <v>17039</v>
      </c>
      <c r="B11357" s="1244" t="s">
        <v>2574</v>
      </c>
      <c r="C11357" s="1244" t="s">
        <v>2575</v>
      </c>
      <c r="D11357" s="1352">
        <v>1219.92</v>
      </c>
    </row>
    <row r="11358" spans="1:4" s="977" customFormat="1" ht="18" customHeight="1" x14ac:dyDescent="0.2">
      <c r="A11358" s="1351" t="s">
        <v>17040</v>
      </c>
      <c r="B11358" s="1244" t="s">
        <v>2574</v>
      </c>
      <c r="C11358" s="1244" t="s">
        <v>2575</v>
      </c>
      <c r="D11358" s="1352">
        <v>1219.92</v>
      </c>
    </row>
    <row r="11359" spans="1:4" s="977" customFormat="1" ht="18" customHeight="1" x14ac:dyDescent="0.2">
      <c r="A11359" s="1351" t="s">
        <v>17041</v>
      </c>
      <c r="B11359" s="1244" t="s">
        <v>2574</v>
      </c>
      <c r="C11359" s="1244" t="s">
        <v>2575</v>
      </c>
      <c r="D11359" s="1352">
        <v>1219.92</v>
      </c>
    </row>
    <row r="11360" spans="1:4" s="977" customFormat="1" ht="18" customHeight="1" x14ac:dyDescent="0.2">
      <c r="A11360" s="1351" t="s">
        <v>17042</v>
      </c>
      <c r="B11360" s="1244" t="s">
        <v>1285</v>
      </c>
      <c r="C11360" s="1244" t="s">
        <v>1286</v>
      </c>
      <c r="D11360" s="1352">
        <v>1690.5</v>
      </c>
    </row>
    <row r="11361" spans="1:4" s="977" customFormat="1" ht="18" customHeight="1" x14ac:dyDescent="0.2">
      <c r="A11361" s="1351" t="s">
        <v>17043</v>
      </c>
      <c r="B11361" s="1244" t="s">
        <v>2042</v>
      </c>
      <c r="C11361" s="1244" t="s">
        <v>2043</v>
      </c>
      <c r="D11361" s="1352">
        <v>530.20000000000005</v>
      </c>
    </row>
    <row r="11362" spans="1:4" s="977" customFormat="1" ht="18" customHeight="1" x14ac:dyDescent="0.2">
      <c r="A11362" s="1351" t="s">
        <v>17044</v>
      </c>
      <c r="B11362" s="1244" t="s">
        <v>2439</v>
      </c>
      <c r="C11362" s="1244" t="s">
        <v>2440</v>
      </c>
      <c r="D11362" s="1352">
        <v>1150</v>
      </c>
    </row>
    <row r="11363" spans="1:4" s="977" customFormat="1" ht="18" customHeight="1" x14ac:dyDescent="0.2">
      <c r="A11363" s="1351" t="s">
        <v>17045</v>
      </c>
      <c r="B11363" s="1244" t="s">
        <v>2443</v>
      </c>
      <c r="C11363" s="1244" t="s">
        <v>17046</v>
      </c>
      <c r="D11363" s="1352">
        <v>1035</v>
      </c>
    </row>
    <row r="11364" spans="1:4" s="977" customFormat="1" ht="18" customHeight="1" x14ac:dyDescent="0.2">
      <c r="A11364" s="1351" t="s">
        <v>17047</v>
      </c>
      <c r="B11364" s="1244" t="s">
        <v>13238</v>
      </c>
      <c r="C11364" s="1244" t="s">
        <v>13239</v>
      </c>
      <c r="D11364" s="1352">
        <v>18990.12</v>
      </c>
    </row>
    <row r="11365" spans="1:4" s="977" customFormat="1" ht="18" customHeight="1" x14ac:dyDescent="0.2">
      <c r="A11365" s="1351" t="s">
        <v>17048</v>
      </c>
      <c r="B11365" s="1244" t="s">
        <v>1410</v>
      </c>
      <c r="C11365" s="1244" t="s">
        <v>1411</v>
      </c>
      <c r="D11365" s="1352">
        <v>718.75</v>
      </c>
    </row>
    <row r="11366" spans="1:4" s="977" customFormat="1" ht="18" customHeight="1" x14ac:dyDescent="0.2">
      <c r="A11366" s="1351" t="s">
        <v>17049</v>
      </c>
      <c r="B11366" s="1244" t="s">
        <v>1266</v>
      </c>
      <c r="C11366" s="1244" t="s">
        <v>1267</v>
      </c>
      <c r="D11366" s="1352">
        <v>7472.85</v>
      </c>
    </row>
    <row r="11367" spans="1:4" s="977" customFormat="1" ht="18" customHeight="1" x14ac:dyDescent="0.2">
      <c r="A11367" s="1351" t="s">
        <v>17050</v>
      </c>
      <c r="B11367" s="1244" t="s">
        <v>1356</v>
      </c>
      <c r="C11367" s="1244" t="s">
        <v>1357</v>
      </c>
      <c r="D11367" s="1352">
        <v>1</v>
      </c>
    </row>
    <row r="11368" spans="1:4" s="977" customFormat="1" ht="18" customHeight="1" x14ac:dyDescent="0.2">
      <c r="A11368" s="1351" t="s">
        <v>17051</v>
      </c>
      <c r="B11368" s="1244" t="s">
        <v>1410</v>
      </c>
      <c r="C11368" s="1244" t="s">
        <v>1411</v>
      </c>
      <c r="D11368" s="1352">
        <v>718.75</v>
      </c>
    </row>
    <row r="11369" spans="1:4" s="977" customFormat="1" ht="18" customHeight="1" x14ac:dyDescent="0.2">
      <c r="A11369" s="1351" t="s">
        <v>17052</v>
      </c>
      <c r="B11369" s="1244" t="s">
        <v>12001</v>
      </c>
      <c r="C11369" s="1244" t="s">
        <v>12002</v>
      </c>
      <c r="D11369" s="1352">
        <v>828</v>
      </c>
    </row>
    <row r="11370" spans="1:4" s="977" customFormat="1" ht="18" customHeight="1" x14ac:dyDescent="0.2">
      <c r="A11370" s="1351" t="s">
        <v>17053</v>
      </c>
      <c r="B11370" s="1244" t="s">
        <v>1356</v>
      </c>
      <c r="C11370" s="1244" t="s">
        <v>1357</v>
      </c>
      <c r="D11370" s="1352">
        <v>1</v>
      </c>
    </row>
    <row r="11371" spans="1:4" s="977" customFormat="1" ht="18" customHeight="1" x14ac:dyDescent="0.2">
      <c r="A11371" s="1351" t="s">
        <v>17054</v>
      </c>
      <c r="B11371" s="1244" t="s">
        <v>12001</v>
      </c>
      <c r="C11371" s="1244" t="s">
        <v>17055</v>
      </c>
      <c r="D11371" s="1352">
        <v>828</v>
      </c>
    </row>
    <row r="11372" spans="1:4" s="977" customFormat="1" ht="18" customHeight="1" x14ac:dyDescent="0.2">
      <c r="A11372" s="1351" t="s">
        <v>17056</v>
      </c>
      <c r="B11372" s="1244" t="s">
        <v>13680</v>
      </c>
      <c r="C11372" s="1244" t="s">
        <v>13681</v>
      </c>
      <c r="D11372" s="1352">
        <v>1437.5</v>
      </c>
    </row>
    <row r="11373" spans="1:4" s="977" customFormat="1" ht="18" customHeight="1" x14ac:dyDescent="0.2">
      <c r="A11373" s="1351" t="s">
        <v>17057</v>
      </c>
      <c r="B11373" s="1244" t="s">
        <v>1410</v>
      </c>
      <c r="C11373" s="1244" t="s">
        <v>1411</v>
      </c>
      <c r="D11373" s="1352">
        <v>718.75</v>
      </c>
    </row>
    <row r="11374" spans="1:4" s="977" customFormat="1" ht="18" customHeight="1" x14ac:dyDescent="0.2">
      <c r="A11374" s="1351" t="s">
        <v>17058</v>
      </c>
      <c r="B11374" s="1244" t="s">
        <v>2428</v>
      </c>
      <c r="C11374" s="1244" t="s">
        <v>2429</v>
      </c>
      <c r="D11374" s="1352">
        <v>2299.0100000000002</v>
      </c>
    </row>
    <row r="11375" spans="1:4" s="977" customFormat="1" ht="18" customHeight="1" x14ac:dyDescent="0.2">
      <c r="A11375" s="1351" t="s">
        <v>17059</v>
      </c>
      <c r="B11375" s="1244" t="s">
        <v>1285</v>
      </c>
      <c r="C11375" s="1244" t="s">
        <v>1286</v>
      </c>
      <c r="D11375" s="1352">
        <v>1690.5</v>
      </c>
    </row>
    <row r="11376" spans="1:4" s="977" customFormat="1" ht="18" customHeight="1" x14ac:dyDescent="0.2">
      <c r="A11376" s="1351" t="s">
        <v>17060</v>
      </c>
      <c r="B11376" s="1244" t="s">
        <v>2873</v>
      </c>
      <c r="C11376" s="1244" t="s">
        <v>2874</v>
      </c>
      <c r="D11376" s="1352">
        <v>1896.35</v>
      </c>
    </row>
    <row r="11377" spans="1:4" s="977" customFormat="1" ht="18" customHeight="1" x14ac:dyDescent="0.2">
      <c r="A11377" s="1351" t="s">
        <v>17061</v>
      </c>
      <c r="B11377" s="1244" t="s">
        <v>1410</v>
      </c>
      <c r="C11377" s="1244" t="s">
        <v>1411</v>
      </c>
      <c r="D11377" s="1352">
        <v>718.75</v>
      </c>
    </row>
    <row r="11378" spans="1:4" s="977" customFormat="1" ht="18" customHeight="1" x14ac:dyDescent="0.2">
      <c r="A11378" s="1351" t="s">
        <v>17062</v>
      </c>
      <c r="B11378" s="1244" t="s">
        <v>12001</v>
      </c>
      <c r="C11378" s="1244" t="s">
        <v>17055</v>
      </c>
      <c r="D11378" s="1352">
        <v>828</v>
      </c>
    </row>
    <row r="11379" spans="1:4" s="977" customFormat="1" ht="18" customHeight="1" x14ac:dyDescent="0.2">
      <c r="A11379" s="1351" t="s">
        <v>17063</v>
      </c>
      <c r="B11379" s="1244" t="s">
        <v>1285</v>
      </c>
      <c r="C11379" s="1244" t="s">
        <v>1286</v>
      </c>
      <c r="D11379" s="1352">
        <v>685.01</v>
      </c>
    </row>
    <row r="11380" spans="1:4" s="977" customFormat="1" ht="18" customHeight="1" x14ac:dyDescent="0.2">
      <c r="A11380" s="1351" t="s">
        <v>17064</v>
      </c>
      <c r="B11380" s="1244" t="s">
        <v>2574</v>
      </c>
      <c r="C11380" s="1244" t="s">
        <v>2575</v>
      </c>
      <c r="D11380" s="1352">
        <v>3910</v>
      </c>
    </row>
    <row r="11381" spans="1:4" s="977" customFormat="1" ht="18" customHeight="1" x14ac:dyDescent="0.2">
      <c r="A11381" s="1351" t="s">
        <v>17065</v>
      </c>
      <c r="B11381" s="1244" t="s">
        <v>2574</v>
      </c>
      <c r="C11381" s="1244" t="s">
        <v>2575</v>
      </c>
      <c r="D11381" s="1352">
        <v>3910</v>
      </c>
    </row>
    <row r="11382" spans="1:4" s="977" customFormat="1" ht="18" customHeight="1" x14ac:dyDescent="0.2">
      <c r="A11382" s="1351" t="s">
        <v>17066</v>
      </c>
      <c r="B11382" s="1244" t="s">
        <v>2574</v>
      </c>
      <c r="C11382" s="1244" t="s">
        <v>2575</v>
      </c>
      <c r="D11382" s="1352">
        <v>3910</v>
      </c>
    </row>
    <row r="11383" spans="1:4" s="977" customFormat="1" ht="18" customHeight="1" x14ac:dyDescent="0.2">
      <c r="A11383" s="1351" t="s">
        <v>17067</v>
      </c>
      <c r="B11383" s="1244" t="s">
        <v>2574</v>
      </c>
      <c r="C11383" s="1244" t="s">
        <v>2575</v>
      </c>
      <c r="D11383" s="1352">
        <v>3910</v>
      </c>
    </row>
    <row r="11384" spans="1:4" s="977" customFormat="1" ht="18" customHeight="1" x14ac:dyDescent="0.2">
      <c r="A11384" s="1351" t="s">
        <v>17068</v>
      </c>
      <c r="B11384" s="1244" t="s">
        <v>2574</v>
      </c>
      <c r="C11384" s="1244" t="s">
        <v>2575</v>
      </c>
      <c r="D11384" s="1352">
        <v>3910</v>
      </c>
    </row>
    <row r="11385" spans="1:4" s="977" customFormat="1" ht="18" customHeight="1" x14ac:dyDescent="0.2">
      <c r="A11385" s="1351" t="s">
        <v>17069</v>
      </c>
      <c r="B11385" s="1244" t="s">
        <v>2574</v>
      </c>
      <c r="C11385" s="1244" t="s">
        <v>2575</v>
      </c>
      <c r="D11385" s="1352">
        <v>3910</v>
      </c>
    </row>
    <row r="11386" spans="1:4" s="977" customFormat="1" ht="18" customHeight="1" x14ac:dyDescent="0.2">
      <c r="A11386" s="1351" t="s">
        <v>17070</v>
      </c>
      <c r="B11386" s="1244" t="s">
        <v>2574</v>
      </c>
      <c r="C11386" s="1244" t="s">
        <v>2575</v>
      </c>
      <c r="D11386" s="1352">
        <v>5290</v>
      </c>
    </row>
    <row r="11387" spans="1:4" s="977" customFormat="1" ht="18" customHeight="1" x14ac:dyDescent="0.2">
      <c r="A11387" s="1351" t="s">
        <v>17071</v>
      </c>
      <c r="B11387" s="1244" t="s">
        <v>2574</v>
      </c>
      <c r="C11387" s="1244" t="s">
        <v>2575</v>
      </c>
      <c r="D11387" s="1352">
        <v>5290</v>
      </c>
    </row>
    <row r="11388" spans="1:4" s="977" customFormat="1" ht="18" customHeight="1" x14ac:dyDescent="0.2">
      <c r="A11388" s="1351" t="s">
        <v>17072</v>
      </c>
      <c r="B11388" s="1244" t="s">
        <v>2574</v>
      </c>
      <c r="C11388" s="1244" t="s">
        <v>2575</v>
      </c>
      <c r="D11388" s="1352">
        <v>5290</v>
      </c>
    </row>
    <row r="11389" spans="1:4" s="977" customFormat="1" ht="18" customHeight="1" x14ac:dyDescent="0.2">
      <c r="A11389" s="1351" t="s">
        <v>17073</v>
      </c>
      <c r="B11389" s="1244" t="s">
        <v>2574</v>
      </c>
      <c r="C11389" s="1244" t="s">
        <v>2575</v>
      </c>
      <c r="D11389" s="1352">
        <v>5290</v>
      </c>
    </row>
    <row r="11390" spans="1:4" s="977" customFormat="1" ht="18" customHeight="1" x14ac:dyDescent="0.2">
      <c r="A11390" s="1351" t="s">
        <v>17074</v>
      </c>
      <c r="B11390" s="1244" t="s">
        <v>2574</v>
      </c>
      <c r="C11390" s="1244" t="s">
        <v>2575</v>
      </c>
      <c r="D11390" s="1352">
        <v>5290</v>
      </c>
    </row>
    <row r="11391" spans="1:4" s="977" customFormat="1" ht="18" customHeight="1" x14ac:dyDescent="0.2">
      <c r="A11391" s="1351" t="s">
        <v>17075</v>
      </c>
      <c r="B11391" s="1244" t="s">
        <v>2574</v>
      </c>
      <c r="C11391" s="1244" t="s">
        <v>2575</v>
      </c>
      <c r="D11391" s="1352">
        <v>5290</v>
      </c>
    </row>
    <row r="11392" spans="1:4" s="977" customFormat="1" ht="18" customHeight="1" x14ac:dyDescent="0.2">
      <c r="A11392" s="1351" t="s">
        <v>17076</v>
      </c>
      <c r="B11392" s="1244" t="s">
        <v>3508</v>
      </c>
      <c r="C11392" s="1244" t="s">
        <v>3509</v>
      </c>
      <c r="D11392" s="1352">
        <v>1501.58</v>
      </c>
    </row>
    <row r="11393" spans="1:4" s="977" customFormat="1" ht="18" customHeight="1" x14ac:dyDescent="0.2">
      <c r="A11393" s="1351" t="s">
        <v>17077</v>
      </c>
      <c r="B11393" s="1244" t="s">
        <v>3508</v>
      </c>
      <c r="C11393" s="1244" t="s">
        <v>3509</v>
      </c>
      <c r="D11393" s="1352">
        <v>1501.58</v>
      </c>
    </row>
    <row r="11394" spans="1:4" s="977" customFormat="1" ht="18" customHeight="1" x14ac:dyDescent="0.2">
      <c r="A11394" s="1351" t="s">
        <v>17078</v>
      </c>
      <c r="B11394" s="1244" t="s">
        <v>3508</v>
      </c>
      <c r="C11394" s="1244" t="s">
        <v>3509</v>
      </c>
      <c r="D11394" s="1352">
        <v>1501.58</v>
      </c>
    </row>
    <row r="11395" spans="1:4" s="977" customFormat="1" ht="18" customHeight="1" x14ac:dyDescent="0.2">
      <c r="A11395" s="1351" t="s">
        <v>17079</v>
      </c>
      <c r="B11395" s="1244" t="s">
        <v>3508</v>
      </c>
      <c r="C11395" s="1244" t="s">
        <v>3509</v>
      </c>
      <c r="D11395" s="1352">
        <v>1501.58</v>
      </c>
    </row>
    <row r="11396" spans="1:4" s="977" customFormat="1" ht="18" customHeight="1" x14ac:dyDescent="0.2">
      <c r="A11396" s="1351" t="s">
        <v>17080</v>
      </c>
      <c r="B11396" s="1244" t="s">
        <v>3508</v>
      </c>
      <c r="C11396" s="1244" t="s">
        <v>3509</v>
      </c>
      <c r="D11396" s="1352">
        <v>1501.58</v>
      </c>
    </row>
    <row r="11397" spans="1:4" s="977" customFormat="1" ht="18" customHeight="1" x14ac:dyDescent="0.2">
      <c r="A11397" s="1351" t="s">
        <v>17081</v>
      </c>
      <c r="B11397" s="1244" t="s">
        <v>15186</v>
      </c>
      <c r="C11397" s="1244" t="s">
        <v>15187</v>
      </c>
      <c r="D11397" s="1352">
        <v>475.1</v>
      </c>
    </row>
    <row r="11398" spans="1:4" s="977" customFormat="1" ht="18" customHeight="1" x14ac:dyDescent="0.2">
      <c r="A11398" s="1351" t="s">
        <v>17082</v>
      </c>
      <c r="B11398" s="1244" t="s">
        <v>2439</v>
      </c>
      <c r="C11398" s="1244" t="s">
        <v>2440</v>
      </c>
      <c r="D11398" s="1352">
        <v>994.73</v>
      </c>
    </row>
    <row r="11399" spans="1:4" s="977" customFormat="1" ht="18" customHeight="1" x14ac:dyDescent="0.2">
      <c r="A11399" s="1351" t="s">
        <v>17083</v>
      </c>
      <c r="B11399" s="1244" t="s">
        <v>1683</v>
      </c>
      <c r="C11399" s="1244" t="s">
        <v>1411</v>
      </c>
      <c r="D11399" s="1352">
        <v>1092.5</v>
      </c>
    </row>
    <row r="11400" spans="1:4" s="977" customFormat="1" ht="18" customHeight="1" x14ac:dyDescent="0.2">
      <c r="A11400" s="1351" t="s">
        <v>17084</v>
      </c>
      <c r="B11400" s="1244" t="s">
        <v>1397</v>
      </c>
      <c r="C11400" s="1244" t="s">
        <v>1398</v>
      </c>
      <c r="D11400" s="1352">
        <v>1381.84</v>
      </c>
    </row>
    <row r="11401" spans="1:4" s="977" customFormat="1" ht="18" customHeight="1" x14ac:dyDescent="0.2">
      <c r="A11401" s="1351" t="s">
        <v>17085</v>
      </c>
      <c r="B11401" s="1244" t="s">
        <v>1266</v>
      </c>
      <c r="C11401" s="1244" t="s">
        <v>1267</v>
      </c>
      <c r="D11401" s="1352">
        <v>7472.85</v>
      </c>
    </row>
    <row r="11402" spans="1:4" s="977" customFormat="1" ht="18" customHeight="1" x14ac:dyDescent="0.2">
      <c r="A11402" s="1351" t="s">
        <v>17086</v>
      </c>
      <c r="B11402" s="1244" t="s">
        <v>1356</v>
      </c>
      <c r="C11402" s="1244" t="s">
        <v>1357</v>
      </c>
      <c r="D11402" s="1352">
        <v>1</v>
      </c>
    </row>
    <row r="11403" spans="1:4" s="977" customFormat="1" ht="18" customHeight="1" x14ac:dyDescent="0.2">
      <c r="A11403" s="1351" t="s">
        <v>17087</v>
      </c>
      <c r="B11403" s="1244" t="s">
        <v>1410</v>
      </c>
      <c r="C11403" s="1244" t="s">
        <v>1411</v>
      </c>
      <c r="D11403" s="1352">
        <v>718.75</v>
      </c>
    </row>
    <row r="11404" spans="1:4" s="977" customFormat="1" ht="18" customHeight="1" x14ac:dyDescent="0.2">
      <c r="A11404" s="1351" t="s">
        <v>17088</v>
      </c>
      <c r="B11404" s="1244" t="s">
        <v>1356</v>
      </c>
      <c r="C11404" s="1244" t="s">
        <v>1357</v>
      </c>
      <c r="D11404" s="1352">
        <v>1</v>
      </c>
    </row>
    <row r="11405" spans="1:4" s="977" customFormat="1" ht="18" customHeight="1" x14ac:dyDescent="0.2">
      <c r="A11405" s="1351" t="s">
        <v>17089</v>
      </c>
      <c r="B11405" s="1244" t="s">
        <v>2439</v>
      </c>
      <c r="C11405" s="1244" t="s">
        <v>2440</v>
      </c>
      <c r="D11405" s="1352">
        <v>1023</v>
      </c>
    </row>
    <row r="11406" spans="1:4" s="977" customFormat="1" ht="18" customHeight="1" x14ac:dyDescent="0.2">
      <c r="A11406" s="1351" t="s">
        <v>17090</v>
      </c>
      <c r="B11406" s="1244" t="s">
        <v>2443</v>
      </c>
      <c r="C11406" s="1244" t="s">
        <v>2444</v>
      </c>
      <c r="D11406" s="1352">
        <v>1035</v>
      </c>
    </row>
    <row r="11407" spans="1:4" s="977" customFormat="1" ht="18" customHeight="1" x14ac:dyDescent="0.2">
      <c r="A11407" s="1351" t="s">
        <v>17091</v>
      </c>
      <c r="B11407" s="1244" t="s">
        <v>1266</v>
      </c>
      <c r="C11407" s="1244" t="s">
        <v>1267</v>
      </c>
      <c r="D11407" s="1352">
        <v>6971.94</v>
      </c>
    </row>
    <row r="11408" spans="1:4" s="977" customFormat="1" ht="18" customHeight="1" x14ac:dyDescent="0.2">
      <c r="A11408" s="1351" t="s">
        <v>17092</v>
      </c>
      <c r="B11408" s="1244" t="s">
        <v>1356</v>
      </c>
      <c r="C11408" s="1244" t="s">
        <v>1357</v>
      </c>
      <c r="D11408" s="1352">
        <v>1</v>
      </c>
    </row>
    <row r="11409" spans="1:4" s="977" customFormat="1" ht="18" customHeight="1" x14ac:dyDescent="0.2">
      <c r="A11409" s="1351" t="s">
        <v>17093</v>
      </c>
      <c r="B11409" s="1244" t="s">
        <v>3501</v>
      </c>
      <c r="C11409" s="1244" t="s">
        <v>3502</v>
      </c>
      <c r="D11409" s="1352">
        <v>1566.99</v>
      </c>
    </row>
    <row r="11410" spans="1:4" s="977" customFormat="1" ht="18" customHeight="1" x14ac:dyDescent="0.2">
      <c r="A11410" s="1351" t="s">
        <v>17094</v>
      </c>
      <c r="B11410" s="1244" t="s">
        <v>2443</v>
      </c>
      <c r="C11410" s="1244" t="s">
        <v>11806</v>
      </c>
      <c r="D11410" s="1352">
        <v>1035</v>
      </c>
    </row>
    <row r="11411" spans="1:4" s="977" customFormat="1" ht="18" customHeight="1" x14ac:dyDescent="0.2">
      <c r="A11411" s="1351" t="s">
        <v>17095</v>
      </c>
      <c r="B11411" s="1244" t="s">
        <v>2443</v>
      </c>
      <c r="C11411" s="1244" t="s">
        <v>17046</v>
      </c>
      <c r="D11411" s="1352">
        <v>1035</v>
      </c>
    </row>
    <row r="11412" spans="1:4" s="977" customFormat="1" ht="18" customHeight="1" x14ac:dyDescent="0.2">
      <c r="A11412" s="1351" t="s">
        <v>17096</v>
      </c>
      <c r="B11412" s="1244" t="s">
        <v>13818</v>
      </c>
      <c r="C11412" s="1244" t="s">
        <v>1411</v>
      </c>
      <c r="D11412" s="1352">
        <v>718.75</v>
      </c>
    </row>
    <row r="11413" spans="1:4" s="977" customFormat="1" ht="18" customHeight="1" x14ac:dyDescent="0.2">
      <c r="A11413" s="1351" t="s">
        <v>17097</v>
      </c>
      <c r="B11413" s="1244" t="s">
        <v>2439</v>
      </c>
      <c r="C11413" s="1244" t="s">
        <v>2440</v>
      </c>
      <c r="D11413" s="1352">
        <v>2064.83</v>
      </c>
    </row>
    <row r="11414" spans="1:4" s="977" customFormat="1" ht="18" customHeight="1" x14ac:dyDescent="0.2">
      <c r="A11414" s="1351" t="s">
        <v>17098</v>
      </c>
      <c r="B11414" s="1244" t="s">
        <v>4884</v>
      </c>
      <c r="C11414" s="1244" t="s">
        <v>4885</v>
      </c>
      <c r="D11414" s="1352">
        <v>1380</v>
      </c>
    </row>
    <row r="11415" spans="1:4" s="977" customFormat="1" ht="18" customHeight="1" x14ac:dyDescent="0.2">
      <c r="A11415" s="1351" t="s">
        <v>17099</v>
      </c>
      <c r="B11415" s="1244" t="s">
        <v>3115</v>
      </c>
      <c r="C11415" s="1244" t="s">
        <v>1411</v>
      </c>
      <c r="D11415" s="1352">
        <v>1092.5</v>
      </c>
    </row>
    <row r="11416" spans="1:4" s="977" customFormat="1" ht="18" customHeight="1" x14ac:dyDescent="0.2">
      <c r="A11416" s="1351" t="s">
        <v>17100</v>
      </c>
      <c r="B11416" s="1244" t="s">
        <v>2439</v>
      </c>
      <c r="C11416" s="1244" t="s">
        <v>2440</v>
      </c>
      <c r="D11416" s="1352">
        <v>2064.8200000000002</v>
      </c>
    </row>
    <row r="11417" spans="1:4" s="977" customFormat="1" ht="18" customHeight="1" x14ac:dyDescent="0.2">
      <c r="A11417" s="1351" t="s">
        <v>17101</v>
      </c>
      <c r="B11417" s="1244" t="s">
        <v>1356</v>
      </c>
      <c r="C11417" s="1244" t="s">
        <v>1357</v>
      </c>
      <c r="D11417" s="1352">
        <v>1</v>
      </c>
    </row>
    <row r="11418" spans="1:4" s="977" customFormat="1" ht="18" customHeight="1" x14ac:dyDescent="0.2">
      <c r="A11418" s="1351" t="s">
        <v>17102</v>
      </c>
      <c r="B11418" s="1244" t="s">
        <v>2439</v>
      </c>
      <c r="C11418" s="1244" t="s">
        <v>2440</v>
      </c>
      <c r="D11418" s="1352">
        <v>2252.16</v>
      </c>
    </row>
    <row r="11419" spans="1:4" s="977" customFormat="1" ht="18" customHeight="1" x14ac:dyDescent="0.2">
      <c r="A11419" s="1351" t="s">
        <v>17103</v>
      </c>
      <c r="B11419" s="1244" t="s">
        <v>2424</v>
      </c>
      <c r="C11419" s="1244" t="s">
        <v>2425</v>
      </c>
      <c r="D11419" s="1352">
        <v>1425.5</v>
      </c>
    </row>
    <row r="11420" spans="1:4" s="977" customFormat="1" ht="18" customHeight="1" x14ac:dyDescent="0.2">
      <c r="A11420" s="1351" t="s">
        <v>17104</v>
      </c>
      <c r="B11420" s="1244" t="s">
        <v>1683</v>
      </c>
      <c r="C11420" s="1244" t="s">
        <v>1411</v>
      </c>
      <c r="D11420" s="1352">
        <v>1092.5</v>
      </c>
    </row>
    <row r="11421" spans="1:4" s="977" customFormat="1" ht="18" customHeight="1" x14ac:dyDescent="0.2">
      <c r="A11421" s="1351" t="s">
        <v>17105</v>
      </c>
      <c r="B11421" s="1244" t="s">
        <v>2443</v>
      </c>
      <c r="C11421" s="1244" t="s">
        <v>17046</v>
      </c>
      <c r="D11421" s="1352">
        <v>1035</v>
      </c>
    </row>
    <row r="11422" spans="1:4" s="977" customFormat="1" ht="18" customHeight="1" x14ac:dyDescent="0.2">
      <c r="A11422" s="1351" t="s">
        <v>17106</v>
      </c>
      <c r="B11422" s="1244" t="s">
        <v>1044</v>
      </c>
      <c r="C11422" s="1244" t="s">
        <v>1045</v>
      </c>
      <c r="D11422" s="1352">
        <v>15470.19</v>
      </c>
    </row>
    <row r="11423" spans="1:4" s="977" customFormat="1" ht="18" customHeight="1" x14ac:dyDescent="0.2">
      <c r="A11423" s="1351" t="s">
        <v>17107</v>
      </c>
      <c r="B11423" s="1244" t="s">
        <v>2439</v>
      </c>
      <c r="C11423" s="1244" t="s">
        <v>2440</v>
      </c>
      <c r="D11423" s="1352">
        <v>2064.8200000000002</v>
      </c>
    </row>
    <row r="11424" spans="1:4" s="977" customFormat="1" ht="18" customHeight="1" x14ac:dyDescent="0.2">
      <c r="A11424" s="1351" t="s">
        <v>17108</v>
      </c>
      <c r="B11424" s="1244" t="s">
        <v>1410</v>
      </c>
      <c r="C11424" s="1244" t="s">
        <v>1411</v>
      </c>
      <c r="D11424" s="1352">
        <v>718.75</v>
      </c>
    </row>
    <row r="11425" spans="1:4" s="977" customFormat="1" ht="18" customHeight="1" x14ac:dyDescent="0.2">
      <c r="A11425" s="1351" t="s">
        <v>17109</v>
      </c>
      <c r="B11425" s="1244" t="s">
        <v>1266</v>
      </c>
      <c r="C11425" s="1244" t="s">
        <v>1267</v>
      </c>
      <c r="D11425" s="1352">
        <v>6971.94</v>
      </c>
    </row>
    <row r="11426" spans="1:4" s="977" customFormat="1" ht="18" customHeight="1" x14ac:dyDescent="0.2">
      <c r="A11426" s="1351" t="s">
        <v>17110</v>
      </c>
      <c r="B11426" s="1244" t="s">
        <v>2439</v>
      </c>
      <c r="C11426" s="1244" t="s">
        <v>2440</v>
      </c>
      <c r="D11426" s="1352">
        <v>2064.83</v>
      </c>
    </row>
    <row r="11427" spans="1:4" s="977" customFormat="1" ht="18" customHeight="1" x14ac:dyDescent="0.2">
      <c r="A11427" s="1351" t="s">
        <v>17111</v>
      </c>
      <c r="B11427" s="1244" t="s">
        <v>1410</v>
      </c>
      <c r="C11427" s="1244" t="s">
        <v>1411</v>
      </c>
      <c r="D11427" s="1352">
        <v>718.75</v>
      </c>
    </row>
    <row r="11428" spans="1:4" s="977" customFormat="1" ht="18" customHeight="1" x14ac:dyDescent="0.2">
      <c r="A11428" s="1351" t="s">
        <v>17112</v>
      </c>
      <c r="B11428" s="1244" t="s">
        <v>1356</v>
      </c>
      <c r="C11428" s="1244" t="s">
        <v>1357</v>
      </c>
      <c r="D11428" s="1352">
        <v>1</v>
      </c>
    </row>
    <row r="11429" spans="1:4" s="977" customFormat="1" ht="18" customHeight="1" x14ac:dyDescent="0.2">
      <c r="A11429" s="1351" t="s">
        <v>17113</v>
      </c>
      <c r="B11429" s="1244" t="s">
        <v>2439</v>
      </c>
      <c r="C11429" s="1244" t="s">
        <v>2440</v>
      </c>
      <c r="D11429" s="1352">
        <v>2064.8200000000002</v>
      </c>
    </row>
    <row r="11430" spans="1:4" s="977" customFormat="1" ht="18" customHeight="1" x14ac:dyDescent="0.2">
      <c r="A11430" s="1351" t="s">
        <v>17114</v>
      </c>
      <c r="B11430" s="1244" t="s">
        <v>20818</v>
      </c>
      <c r="C11430" s="1245"/>
      <c r="D11430" s="1352">
        <v>718.75</v>
      </c>
    </row>
    <row r="11431" spans="1:4" s="977" customFormat="1" ht="18" customHeight="1" x14ac:dyDescent="0.2">
      <c r="A11431" s="1351" t="s">
        <v>17115</v>
      </c>
      <c r="B11431" s="1244" t="s">
        <v>2443</v>
      </c>
      <c r="C11431" s="1244" t="s">
        <v>17046</v>
      </c>
      <c r="D11431" s="1352">
        <v>1035</v>
      </c>
    </row>
    <row r="11432" spans="1:4" s="977" customFormat="1" ht="18" customHeight="1" x14ac:dyDescent="0.2">
      <c r="A11432" s="1351" t="s">
        <v>17116</v>
      </c>
      <c r="B11432" s="1244" t="s">
        <v>1266</v>
      </c>
      <c r="C11432" s="1244" t="s">
        <v>1267</v>
      </c>
      <c r="D11432" s="1352">
        <v>6971.94</v>
      </c>
    </row>
    <row r="11433" spans="1:4" s="977" customFormat="1" ht="18" customHeight="1" x14ac:dyDescent="0.2">
      <c r="A11433" s="1351" t="s">
        <v>17117</v>
      </c>
      <c r="B11433" s="1244" t="s">
        <v>13703</v>
      </c>
      <c r="C11433" s="1244" t="s">
        <v>13704</v>
      </c>
      <c r="D11433" s="1352">
        <v>1024.8800000000001</v>
      </c>
    </row>
    <row r="11434" spans="1:4" s="977" customFormat="1" ht="18" customHeight="1" x14ac:dyDescent="0.2">
      <c r="A11434" s="1351" t="s">
        <v>17118</v>
      </c>
      <c r="B11434" s="1244" t="s">
        <v>2443</v>
      </c>
      <c r="C11434" s="1244" t="s">
        <v>2444</v>
      </c>
      <c r="D11434" s="1352">
        <v>1035</v>
      </c>
    </row>
    <row r="11435" spans="1:4" s="977" customFormat="1" ht="18" customHeight="1" x14ac:dyDescent="0.2">
      <c r="A11435" s="1351" t="s">
        <v>17119</v>
      </c>
      <c r="B11435" s="1244" t="s">
        <v>1266</v>
      </c>
      <c r="C11435" s="1244" t="s">
        <v>1267</v>
      </c>
      <c r="D11435" s="1352">
        <v>7472.85</v>
      </c>
    </row>
    <row r="11436" spans="1:4" s="977" customFormat="1" ht="18" customHeight="1" x14ac:dyDescent="0.2">
      <c r="A11436" s="1351" t="s">
        <v>17120</v>
      </c>
      <c r="B11436" s="1244" t="s">
        <v>1410</v>
      </c>
      <c r="C11436" s="1244" t="s">
        <v>1411</v>
      </c>
      <c r="D11436" s="1352">
        <v>718.75</v>
      </c>
    </row>
    <row r="11437" spans="1:4" s="977" customFormat="1" ht="18" customHeight="1" x14ac:dyDescent="0.2">
      <c r="A11437" s="1351" t="s">
        <v>17121</v>
      </c>
      <c r="B11437" s="1244" t="s">
        <v>2443</v>
      </c>
      <c r="C11437" s="1244" t="s">
        <v>17122</v>
      </c>
      <c r="D11437" s="1352">
        <v>1035</v>
      </c>
    </row>
    <row r="11438" spans="1:4" s="977" customFormat="1" ht="18" customHeight="1" x14ac:dyDescent="0.2">
      <c r="A11438" s="1351" t="s">
        <v>17123</v>
      </c>
      <c r="B11438" s="1244" t="s">
        <v>2439</v>
      </c>
      <c r="C11438" s="1244" t="s">
        <v>2440</v>
      </c>
      <c r="D11438" s="1352">
        <v>2064.83</v>
      </c>
    </row>
    <row r="11439" spans="1:4" s="977" customFormat="1" ht="18" customHeight="1" x14ac:dyDescent="0.2">
      <c r="A11439" s="1351" t="s">
        <v>17124</v>
      </c>
      <c r="B11439" s="1244" t="s">
        <v>1535</v>
      </c>
      <c r="C11439" s="1244" t="s">
        <v>1536</v>
      </c>
      <c r="D11439" s="1352">
        <v>1861.85</v>
      </c>
    </row>
    <row r="11440" spans="1:4" s="977" customFormat="1" ht="18" customHeight="1" x14ac:dyDescent="0.2">
      <c r="A11440" s="1351" t="s">
        <v>17125</v>
      </c>
      <c r="B11440" s="1244" t="s">
        <v>15795</v>
      </c>
      <c r="C11440" s="1244" t="s">
        <v>15796</v>
      </c>
      <c r="D11440" s="1352">
        <v>1</v>
      </c>
    </row>
    <row r="11441" spans="1:4" s="977" customFormat="1" ht="18" customHeight="1" x14ac:dyDescent="0.2">
      <c r="A11441" s="1351" t="s">
        <v>17126</v>
      </c>
      <c r="B11441" s="1244" t="s">
        <v>1518</v>
      </c>
      <c r="C11441" s="1244" t="s">
        <v>1519</v>
      </c>
      <c r="D11441" s="1352">
        <v>2173.5</v>
      </c>
    </row>
    <row r="11442" spans="1:4" s="977" customFormat="1" ht="18" customHeight="1" x14ac:dyDescent="0.2">
      <c r="A11442" s="1351" t="s">
        <v>17127</v>
      </c>
      <c r="B11442" s="1244" t="s">
        <v>1683</v>
      </c>
      <c r="C11442" s="1244" t="s">
        <v>1411</v>
      </c>
      <c r="D11442" s="1352">
        <v>1092.5</v>
      </c>
    </row>
    <row r="11443" spans="1:4" s="977" customFormat="1" ht="18" customHeight="1" x14ac:dyDescent="0.2">
      <c r="A11443" s="1351" t="s">
        <v>17128</v>
      </c>
      <c r="B11443" s="1244" t="s">
        <v>2439</v>
      </c>
      <c r="C11443" s="1244" t="s">
        <v>2440</v>
      </c>
      <c r="D11443" s="1352">
        <v>2064.83</v>
      </c>
    </row>
    <row r="11444" spans="1:4" s="977" customFormat="1" ht="18" customHeight="1" x14ac:dyDescent="0.2">
      <c r="A11444" s="1351" t="s">
        <v>17129</v>
      </c>
      <c r="B11444" s="1244" t="s">
        <v>2443</v>
      </c>
      <c r="C11444" s="1244" t="s">
        <v>17046</v>
      </c>
      <c r="D11444" s="1352">
        <v>1035</v>
      </c>
    </row>
    <row r="11445" spans="1:4" s="977" customFormat="1" ht="18" customHeight="1" x14ac:dyDescent="0.2">
      <c r="A11445" s="1351" t="s">
        <v>17130</v>
      </c>
      <c r="B11445" s="1244" t="s">
        <v>1044</v>
      </c>
      <c r="C11445" s="1244" t="s">
        <v>1045</v>
      </c>
      <c r="D11445" s="1352">
        <v>15470.19</v>
      </c>
    </row>
    <row r="11446" spans="1:4" s="977" customFormat="1" ht="18" customHeight="1" x14ac:dyDescent="0.2">
      <c r="A11446" s="1351" t="s">
        <v>17131</v>
      </c>
      <c r="B11446" s="1244" t="s">
        <v>1683</v>
      </c>
      <c r="C11446" s="1244" t="s">
        <v>1411</v>
      </c>
      <c r="D11446" s="1352">
        <v>1092.5</v>
      </c>
    </row>
    <row r="11447" spans="1:4" s="977" customFormat="1" ht="18" customHeight="1" x14ac:dyDescent="0.2">
      <c r="A11447" s="1351" t="s">
        <v>17132</v>
      </c>
      <c r="B11447" s="1244" t="s">
        <v>2439</v>
      </c>
      <c r="C11447" s="1244" t="s">
        <v>2440</v>
      </c>
      <c r="D11447" s="1352">
        <v>994.73</v>
      </c>
    </row>
    <row r="11448" spans="1:4" s="977" customFormat="1" ht="18" customHeight="1" x14ac:dyDescent="0.2">
      <c r="A11448" s="1351" t="s">
        <v>17133</v>
      </c>
      <c r="B11448" s="1244" t="s">
        <v>2443</v>
      </c>
      <c r="C11448" s="1244" t="s">
        <v>11806</v>
      </c>
      <c r="D11448" s="1352">
        <v>1035</v>
      </c>
    </row>
    <row r="11449" spans="1:4" s="977" customFormat="1" ht="18" customHeight="1" x14ac:dyDescent="0.2">
      <c r="A11449" s="1351" t="s">
        <v>17134</v>
      </c>
      <c r="B11449" s="1244" t="s">
        <v>17135</v>
      </c>
      <c r="C11449" s="1245"/>
      <c r="D11449" s="1352">
        <v>155</v>
      </c>
    </row>
    <row r="11450" spans="1:4" s="977" customFormat="1" ht="18" customHeight="1" x14ac:dyDescent="0.2">
      <c r="A11450" s="1351" t="s">
        <v>17136</v>
      </c>
      <c r="B11450" s="1244" t="s">
        <v>17137</v>
      </c>
      <c r="C11450" s="1244" t="s">
        <v>17138</v>
      </c>
      <c r="D11450" s="1352">
        <v>155</v>
      </c>
    </row>
    <row r="11451" spans="1:4" s="977" customFormat="1" ht="18" customHeight="1" x14ac:dyDescent="0.2">
      <c r="A11451" s="1351" t="s">
        <v>17139</v>
      </c>
      <c r="B11451" s="1244" t="s">
        <v>2439</v>
      </c>
      <c r="C11451" s="1244" t="s">
        <v>2440</v>
      </c>
      <c r="D11451" s="1352">
        <v>994.73</v>
      </c>
    </row>
    <row r="11452" spans="1:4" s="977" customFormat="1" ht="18" customHeight="1" x14ac:dyDescent="0.2">
      <c r="A11452" s="1351" t="s">
        <v>17140</v>
      </c>
      <c r="B11452" s="1244" t="s">
        <v>17137</v>
      </c>
      <c r="C11452" s="1244" t="s">
        <v>17138</v>
      </c>
      <c r="D11452" s="1352">
        <v>155</v>
      </c>
    </row>
    <row r="11453" spans="1:4" s="977" customFormat="1" ht="18" customHeight="1" x14ac:dyDescent="0.2">
      <c r="A11453" s="1351" t="s">
        <v>17141</v>
      </c>
      <c r="B11453" s="1244" t="s">
        <v>11960</v>
      </c>
      <c r="C11453" s="1244" t="s">
        <v>11961</v>
      </c>
      <c r="D11453" s="1352">
        <v>19089</v>
      </c>
    </row>
    <row r="11454" spans="1:4" s="977" customFormat="1" ht="18" customHeight="1" x14ac:dyDescent="0.2">
      <c r="A11454" s="1351" t="s">
        <v>17142</v>
      </c>
      <c r="B11454" s="1244" t="s">
        <v>13209</v>
      </c>
      <c r="C11454" s="1244" t="s">
        <v>13210</v>
      </c>
      <c r="D11454" s="1352">
        <v>9814.25</v>
      </c>
    </row>
    <row r="11455" spans="1:4" s="977" customFormat="1" ht="18" customHeight="1" x14ac:dyDescent="0.2">
      <c r="A11455" s="1351" t="s">
        <v>17143</v>
      </c>
      <c r="B11455" s="1244" t="s">
        <v>13219</v>
      </c>
      <c r="C11455" s="1244" t="s">
        <v>13220</v>
      </c>
      <c r="D11455" s="1352">
        <v>1</v>
      </c>
    </row>
    <row r="11456" spans="1:4" s="977" customFormat="1" ht="18" customHeight="1" x14ac:dyDescent="0.2">
      <c r="A11456" s="1351" t="s">
        <v>17144</v>
      </c>
      <c r="B11456" s="1244" t="s">
        <v>13247</v>
      </c>
      <c r="C11456" s="1244" t="s">
        <v>13248</v>
      </c>
      <c r="D11456" s="1352">
        <v>475.1</v>
      </c>
    </row>
    <row r="11457" spans="1:4" s="977" customFormat="1" ht="18" customHeight="1" x14ac:dyDescent="0.2">
      <c r="A11457" s="1351" t="s">
        <v>17145</v>
      </c>
      <c r="B11457" s="1244" t="s">
        <v>2466</v>
      </c>
      <c r="C11457" s="1244" t="s">
        <v>2467</v>
      </c>
      <c r="D11457" s="1352">
        <v>1269</v>
      </c>
    </row>
    <row r="11458" spans="1:4" s="977" customFormat="1" ht="18" customHeight="1" x14ac:dyDescent="0.2">
      <c r="A11458" s="1351" t="s">
        <v>17146</v>
      </c>
      <c r="B11458" s="1244" t="s">
        <v>1397</v>
      </c>
      <c r="C11458" s="1244" t="s">
        <v>1398</v>
      </c>
      <c r="D11458" s="1352">
        <v>1322.5</v>
      </c>
    </row>
    <row r="11459" spans="1:4" s="977" customFormat="1" ht="18" customHeight="1" x14ac:dyDescent="0.2">
      <c r="A11459" s="1351" t="s">
        <v>17147</v>
      </c>
      <c r="B11459" s="1244" t="s">
        <v>2313</v>
      </c>
      <c r="C11459" s="1244" t="s">
        <v>2314</v>
      </c>
      <c r="D11459" s="1352">
        <v>475.67</v>
      </c>
    </row>
    <row r="11460" spans="1:4" s="977" customFormat="1" ht="18" customHeight="1" x14ac:dyDescent="0.2">
      <c r="A11460" s="1351" t="s">
        <v>17148</v>
      </c>
      <c r="B11460" s="1244" t="s">
        <v>17149</v>
      </c>
      <c r="C11460" s="1244" t="s">
        <v>17150</v>
      </c>
      <c r="D11460" s="1352">
        <v>13384.99</v>
      </c>
    </row>
    <row r="11461" spans="1:4" s="977" customFormat="1" ht="18" customHeight="1" x14ac:dyDescent="0.2">
      <c r="A11461" s="1351" t="s">
        <v>17151</v>
      </c>
      <c r="B11461" s="1244" t="s">
        <v>13209</v>
      </c>
      <c r="C11461" s="1244" t="s">
        <v>13210</v>
      </c>
      <c r="D11461" s="1352">
        <v>9814.25</v>
      </c>
    </row>
    <row r="11462" spans="1:4" s="977" customFormat="1" ht="18" customHeight="1" x14ac:dyDescent="0.2">
      <c r="A11462" s="1351" t="s">
        <v>17152</v>
      </c>
      <c r="B11462" s="1244" t="s">
        <v>13219</v>
      </c>
      <c r="C11462" s="1244" t="s">
        <v>13220</v>
      </c>
      <c r="D11462" s="1352">
        <v>1</v>
      </c>
    </row>
    <row r="11463" spans="1:4" s="977" customFormat="1" ht="18" customHeight="1" x14ac:dyDescent="0.2">
      <c r="A11463" s="1351" t="s">
        <v>17153</v>
      </c>
      <c r="B11463" s="1244" t="s">
        <v>7315</v>
      </c>
      <c r="C11463" s="1244" t="s">
        <v>7316</v>
      </c>
      <c r="D11463" s="1352">
        <v>1281.33</v>
      </c>
    </row>
    <row r="11464" spans="1:4" s="977" customFormat="1" ht="18" customHeight="1" x14ac:dyDescent="0.2">
      <c r="A11464" s="1351" t="s">
        <v>17154</v>
      </c>
      <c r="B11464" s="1244" t="s">
        <v>17155</v>
      </c>
      <c r="C11464" s="1244" t="s">
        <v>17156</v>
      </c>
      <c r="D11464" s="1352">
        <v>2070</v>
      </c>
    </row>
    <row r="11465" spans="1:4" s="977" customFormat="1" ht="18" customHeight="1" x14ac:dyDescent="0.2">
      <c r="A11465" s="1351" t="s">
        <v>17157</v>
      </c>
      <c r="B11465" s="1244" t="s">
        <v>17158</v>
      </c>
      <c r="C11465" s="1244" t="s">
        <v>17159</v>
      </c>
      <c r="D11465" s="1352">
        <v>347.76</v>
      </c>
    </row>
    <row r="11466" spans="1:4" s="977" customFormat="1" ht="18" customHeight="1" x14ac:dyDescent="0.2">
      <c r="A11466" s="1351" t="s">
        <v>17160</v>
      </c>
      <c r="B11466" s="1244" t="s">
        <v>17161</v>
      </c>
      <c r="C11466" s="1244" t="s">
        <v>17162</v>
      </c>
      <c r="D11466" s="1352">
        <v>2066.5500000000002</v>
      </c>
    </row>
    <row r="11467" spans="1:4" s="977" customFormat="1" ht="18" customHeight="1" x14ac:dyDescent="0.2">
      <c r="A11467" s="1351" t="s">
        <v>17163</v>
      </c>
      <c r="B11467" s="1244" t="s">
        <v>17161</v>
      </c>
      <c r="C11467" s="1244" t="s">
        <v>17162</v>
      </c>
      <c r="D11467" s="1352">
        <v>2066.5500000000002</v>
      </c>
    </row>
    <row r="11468" spans="1:4" s="977" customFormat="1" ht="18" customHeight="1" x14ac:dyDescent="0.2">
      <c r="A11468" s="1351" t="s">
        <v>17164</v>
      </c>
      <c r="B11468" s="1244" t="s">
        <v>7642</v>
      </c>
      <c r="C11468" s="1244" t="s">
        <v>7643</v>
      </c>
      <c r="D11468" s="1352">
        <v>1424.14</v>
      </c>
    </row>
    <row r="11469" spans="1:4" s="977" customFormat="1" ht="18" customHeight="1" x14ac:dyDescent="0.2">
      <c r="A11469" s="1351" t="s">
        <v>17165</v>
      </c>
      <c r="B11469" s="1244" t="s">
        <v>2873</v>
      </c>
      <c r="C11469" s="1244" t="s">
        <v>2874</v>
      </c>
      <c r="D11469" s="1352">
        <v>2111.54</v>
      </c>
    </row>
    <row r="11470" spans="1:4" s="977" customFormat="1" ht="18" customHeight="1" x14ac:dyDescent="0.2">
      <c r="A11470" s="1351" t="s">
        <v>17166</v>
      </c>
      <c r="B11470" s="1244" t="s">
        <v>2177</v>
      </c>
      <c r="C11470" s="1244" t="s">
        <v>2178</v>
      </c>
      <c r="D11470" s="1352">
        <v>517.5</v>
      </c>
    </row>
    <row r="11471" spans="1:4" s="977" customFormat="1" ht="18" customHeight="1" x14ac:dyDescent="0.2">
      <c r="A11471" s="1351" t="s">
        <v>17167</v>
      </c>
      <c r="B11471" s="1244" t="s">
        <v>2177</v>
      </c>
      <c r="C11471" s="1244" t="s">
        <v>2178</v>
      </c>
      <c r="D11471" s="1352">
        <v>517.5</v>
      </c>
    </row>
    <row r="11472" spans="1:4" s="977" customFormat="1" ht="18" customHeight="1" x14ac:dyDescent="0.2">
      <c r="A11472" s="1351" t="s">
        <v>17168</v>
      </c>
      <c r="B11472" s="1244" t="s">
        <v>2177</v>
      </c>
      <c r="C11472" s="1244" t="s">
        <v>2178</v>
      </c>
      <c r="D11472" s="1352">
        <v>517.5</v>
      </c>
    </row>
    <row r="11473" spans="1:4" s="977" customFormat="1" ht="18" customHeight="1" x14ac:dyDescent="0.2">
      <c r="A11473" s="1351" t="s">
        <v>17169</v>
      </c>
      <c r="B11473" s="1244" t="s">
        <v>2177</v>
      </c>
      <c r="C11473" s="1244" t="s">
        <v>2178</v>
      </c>
      <c r="D11473" s="1352">
        <v>517.5</v>
      </c>
    </row>
    <row r="11474" spans="1:4" s="977" customFormat="1" ht="18" customHeight="1" x14ac:dyDescent="0.2">
      <c r="A11474" s="1351" t="s">
        <v>17170</v>
      </c>
      <c r="B11474" s="1244" t="s">
        <v>2177</v>
      </c>
      <c r="C11474" s="1244" t="s">
        <v>2178</v>
      </c>
      <c r="D11474" s="1352">
        <v>517.5</v>
      </c>
    </row>
    <row r="11475" spans="1:4" s="977" customFormat="1" ht="18" customHeight="1" x14ac:dyDescent="0.2">
      <c r="A11475" s="1351" t="s">
        <v>17171</v>
      </c>
      <c r="B11475" s="1244" t="s">
        <v>2177</v>
      </c>
      <c r="C11475" s="1244" t="s">
        <v>2178</v>
      </c>
      <c r="D11475" s="1352">
        <v>517.5</v>
      </c>
    </row>
    <row r="11476" spans="1:4" s="977" customFormat="1" ht="18" customHeight="1" x14ac:dyDescent="0.2">
      <c r="A11476" s="1351" t="s">
        <v>17172</v>
      </c>
      <c r="B11476" s="1244" t="s">
        <v>2177</v>
      </c>
      <c r="C11476" s="1244" t="s">
        <v>2178</v>
      </c>
      <c r="D11476" s="1352">
        <v>517.5</v>
      </c>
    </row>
    <row r="11477" spans="1:4" s="977" customFormat="1" ht="18" customHeight="1" x14ac:dyDescent="0.2">
      <c r="A11477" s="1351" t="s">
        <v>17173</v>
      </c>
      <c r="B11477" s="1244" t="s">
        <v>2177</v>
      </c>
      <c r="C11477" s="1244" t="s">
        <v>2178</v>
      </c>
      <c r="D11477" s="1352">
        <v>517.5</v>
      </c>
    </row>
    <row r="11478" spans="1:4" s="977" customFormat="1" ht="18" customHeight="1" x14ac:dyDescent="0.2">
      <c r="A11478" s="1351" t="s">
        <v>17174</v>
      </c>
      <c r="B11478" s="1244" t="s">
        <v>2177</v>
      </c>
      <c r="C11478" s="1244" t="s">
        <v>2178</v>
      </c>
      <c r="D11478" s="1352">
        <v>517.5</v>
      </c>
    </row>
    <row r="11479" spans="1:4" s="977" customFormat="1" ht="18" customHeight="1" x14ac:dyDescent="0.2">
      <c r="A11479" s="1351" t="s">
        <v>17175</v>
      </c>
      <c r="B11479" s="1244" t="s">
        <v>2177</v>
      </c>
      <c r="C11479" s="1244" t="s">
        <v>2178</v>
      </c>
      <c r="D11479" s="1352">
        <v>517.5</v>
      </c>
    </row>
    <row r="11480" spans="1:4" s="977" customFormat="1" ht="18" customHeight="1" x14ac:dyDescent="0.2">
      <c r="A11480" s="1351" t="s">
        <v>17176</v>
      </c>
      <c r="B11480" s="1244" t="s">
        <v>2466</v>
      </c>
      <c r="C11480" s="1244" t="s">
        <v>2467</v>
      </c>
      <c r="D11480" s="1352">
        <v>962.85</v>
      </c>
    </row>
    <row r="11481" spans="1:4" s="977" customFormat="1" ht="18" customHeight="1" x14ac:dyDescent="0.2">
      <c r="A11481" s="1351" t="s">
        <v>17177</v>
      </c>
      <c r="B11481" s="1244" t="s">
        <v>2177</v>
      </c>
      <c r="C11481" s="1244" t="s">
        <v>2178</v>
      </c>
      <c r="D11481" s="1352">
        <v>517.5</v>
      </c>
    </row>
    <row r="11482" spans="1:4" s="977" customFormat="1" ht="18" customHeight="1" x14ac:dyDescent="0.2">
      <c r="A11482" s="1351" t="s">
        <v>17178</v>
      </c>
      <c r="B11482" s="1244" t="s">
        <v>2177</v>
      </c>
      <c r="C11482" s="1244" t="s">
        <v>2178</v>
      </c>
      <c r="D11482" s="1352">
        <v>517.5</v>
      </c>
    </row>
    <row r="11483" spans="1:4" s="977" customFormat="1" ht="18" customHeight="1" x14ac:dyDescent="0.2">
      <c r="A11483" s="1351" t="s">
        <v>17179</v>
      </c>
      <c r="B11483" s="1244" t="s">
        <v>2177</v>
      </c>
      <c r="C11483" s="1244" t="s">
        <v>2178</v>
      </c>
      <c r="D11483" s="1352">
        <v>517.5</v>
      </c>
    </row>
    <row r="11484" spans="1:4" s="977" customFormat="1" ht="18" customHeight="1" x14ac:dyDescent="0.2">
      <c r="A11484" s="1351" t="s">
        <v>17180</v>
      </c>
      <c r="B11484" s="1244" t="s">
        <v>2177</v>
      </c>
      <c r="C11484" s="1244" t="s">
        <v>2178</v>
      </c>
      <c r="D11484" s="1352">
        <v>517.5</v>
      </c>
    </row>
    <row r="11485" spans="1:4" s="977" customFormat="1" ht="18" customHeight="1" x14ac:dyDescent="0.2">
      <c r="A11485" s="1351" t="s">
        <v>17181</v>
      </c>
      <c r="B11485" s="1244" t="s">
        <v>2177</v>
      </c>
      <c r="C11485" s="1244" t="s">
        <v>2178</v>
      </c>
      <c r="D11485" s="1352">
        <v>517.5</v>
      </c>
    </row>
    <row r="11486" spans="1:4" s="977" customFormat="1" ht="18" customHeight="1" x14ac:dyDescent="0.2">
      <c r="A11486" s="1351" t="s">
        <v>17182</v>
      </c>
      <c r="B11486" s="1244" t="s">
        <v>2177</v>
      </c>
      <c r="C11486" s="1244" t="s">
        <v>2178</v>
      </c>
      <c r="D11486" s="1352">
        <v>517.5</v>
      </c>
    </row>
    <row r="11487" spans="1:4" s="977" customFormat="1" ht="18" customHeight="1" x14ac:dyDescent="0.2">
      <c r="A11487" s="1351" t="s">
        <v>17183</v>
      </c>
      <c r="B11487" s="1244" t="s">
        <v>2177</v>
      </c>
      <c r="C11487" s="1244" t="s">
        <v>2178</v>
      </c>
      <c r="D11487" s="1352">
        <v>517.5</v>
      </c>
    </row>
    <row r="11488" spans="1:4" s="977" customFormat="1" ht="18" customHeight="1" x14ac:dyDescent="0.2">
      <c r="A11488" s="1351" t="s">
        <v>17184</v>
      </c>
      <c r="B11488" s="1244" t="s">
        <v>2177</v>
      </c>
      <c r="C11488" s="1244" t="s">
        <v>2178</v>
      </c>
      <c r="D11488" s="1352">
        <v>517.5</v>
      </c>
    </row>
    <row r="11489" spans="1:4" s="977" customFormat="1" ht="18" customHeight="1" x14ac:dyDescent="0.2">
      <c r="A11489" s="1351" t="s">
        <v>17185</v>
      </c>
      <c r="B11489" s="1244" t="s">
        <v>2177</v>
      </c>
      <c r="C11489" s="1244" t="s">
        <v>2178</v>
      </c>
      <c r="D11489" s="1352">
        <v>517.5</v>
      </c>
    </row>
    <row r="11490" spans="1:4" s="977" customFormat="1" ht="18" customHeight="1" x14ac:dyDescent="0.2">
      <c r="A11490" s="1351" t="s">
        <v>17186</v>
      </c>
      <c r="B11490" s="1244" t="s">
        <v>2177</v>
      </c>
      <c r="C11490" s="1244" t="s">
        <v>2178</v>
      </c>
      <c r="D11490" s="1352">
        <v>517.5</v>
      </c>
    </row>
    <row r="11491" spans="1:4" s="977" customFormat="1" ht="18" customHeight="1" x14ac:dyDescent="0.2">
      <c r="A11491" s="1351" t="s">
        <v>17187</v>
      </c>
      <c r="B11491" s="1244" t="s">
        <v>2177</v>
      </c>
      <c r="C11491" s="1244" t="s">
        <v>2178</v>
      </c>
      <c r="D11491" s="1352">
        <v>517.5</v>
      </c>
    </row>
    <row r="11492" spans="1:4" s="977" customFormat="1" ht="18" customHeight="1" x14ac:dyDescent="0.2">
      <c r="A11492" s="1351" t="s">
        <v>17188</v>
      </c>
      <c r="B11492" s="1244" t="s">
        <v>2177</v>
      </c>
      <c r="C11492" s="1244" t="s">
        <v>2178</v>
      </c>
      <c r="D11492" s="1352">
        <v>517.5</v>
      </c>
    </row>
    <row r="11493" spans="1:4" s="977" customFormat="1" ht="18" customHeight="1" x14ac:dyDescent="0.2">
      <c r="A11493" s="1351" t="s">
        <v>17189</v>
      </c>
      <c r="B11493" s="1244" t="s">
        <v>2177</v>
      </c>
      <c r="C11493" s="1244" t="s">
        <v>2178</v>
      </c>
      <c r="D11493" s="1352">
        <v>517.5</v>
      </c>
    </row>
    <row r="11494" spans="1:4" s="977" customFormat="1" ht="18" customHeight="1" x14ac:dyDescent="0.2">
      <c r="A11494" s="1351" t="s">
        <v>17190</v>
      </c>
      <c r="B11494" s="1244" t="s">
        <v>2177</v>
      </c>
      <c r="C11494" s="1244" t="s">
        <v>2178</v>
      </c>
      <c r="D11494" s="1352">
        <v>517.5</v>
      </c>
    </row>
    <row r="11495" spans="1:4" s="977" customFormat="1" ht="18" customHeight="1" x14ac:dyDescent="0.2">
      <c r="A11495" s="1351" t="s">
        <v>17191</v>
      </c>
      <c r="B11495" s="1244" t="s">
        <v>2177</v>
      </c>
      <c r="C11495" s="1244" t="s">
        <v>2178</v>
      </c>
      <c r="D11495" s="1352">
        <v>517.5</v>
      </c>
    </row>
    <row r="11496" spans="1:4" s="977" customFormat="1" ht="18" customHeight="1" x14ac:dyDescent="0.2">
      <c r="A11496" s="1351" t="s">
        <v>17192</v>
      </c>
      <c r="B11496" s="1244" t="s">
        <v>2177</v>
      </c>
      <c r="C11496" s="1244" t="s">
        <v>2178</v>
      </c>
      <c r="D11496" s="1352">
        <v>517.5</v>
      </c>
    </row>
    <row r="11497" spans="1:4" s="977" customFormat="1" ht="18" customHeight="1" x14ac:dyDescent="0.2">
      <c r="A11497" s="1351" t="s">
        <v>17193</v>
      </c>
      <c r="B11497" s="1244" t="s">
        <v>2177</v>
      </c>
      <c r="C11497" s="1244" t="s">
        <v>2178</v>
      </c>
      <c r="D11497" s="1352">
        <v>517.5</v>
      </c>
    </row>
    <row r="11498" spans="1:4" s="977" customFormat="1" ht="18" customHeight="1" x14ac:dyDescent="0.2">
      <c r="A11498" s="1351" t="s">
        <v>17194</v>
      </c>
      <c r="B11498" s="1244" t="s">
        <v>2177</v>
      </c>
      <c r="C11498" s="1244" t="s">
        <v>2178</v>
      </c>
      <c r="D11498" s="1352">
        <v>517.5</v>
      </c>
    </row>
    <row r="11499" spans="1:4" s="977" customFormat="1" ht="18" customHeight="1" x14ac:dyDescent="0.2">
      <c r="A11499" s="1351" t="s">
        <v>17195</v>
      </c>
      <c r="B11499" s="1244" t="s">
        <v>2177</v>
      </c>
      <c r="C11499" s="1244" t="s">
        <v>2178</v>
      </c>
      <c r="D11499" s="1352">
        <v>517.5</v>
      </c>
    </row>
    <row r="11500" spans="1:4" s="977" customFormat="1" ht="18" customHeight="1" x14ac:dyDescent="0.2">
      <c r="A11500" s="1351" t="s">
        <v>17196</v>
      </c>
      <c r="B11500" s="1244" t="s">
        <v>2177</v>
      </c>
      <c r="C11500" s="1244" t="s">
        <v>2178</v>
      </c>
      <c r="D11500" s="1352">
        <v>517.5</v>
      </c>
    </row>
    <row r="11501" spans="1:4" s="977" customFormat="1" ht="18" customHeight="1" x14ac:dyDescent="0.2">
      <c r="A11501" s="1351" t="s">
        <v>17197</v>
      </c>
      <c r="B11501" s="1244" t="s">
        <v>17198</v>
      </c>
      <c r="C11501" s="1244" t="s">
        <v>17199</v>
      </c>
      <c r="D11501" s="1352">
        <v>1</v>
      </c>
    </row>
    <row r="11502" spans="1:4" s="977" customFormat="1" ht="18" customHeight="1" x14ac:dyDescent="0.2">
      <c r="A11502" s="1351" t="s">
        <v>17200</v>
      </c>
      <c r="B11502" s="1244" t="s">
        <v>2177</v>
      </c>
      <c r="C11502" s="1244" t="s">
        <v>2178</v>
      </c>
      <c r="D11502" s="1352">
        <v>517.5</v>
      </c>
    </row>
    <row r="11503" spans="1:4" s="977" customFormat="1" ht="18" customHeight="1" x14ac:dyDescent="0.2">
      <c r="A11503" s="1351" t="s">
        <v>17201</v>
      </c>
      <c r="B11503" s="1244" t="s">
        <v>2177</v>
      </c>
      <c r="C11503" s="1244" t="s">
        <v>2178</v>
      </c>
      <c r="D11503" s="1352">
        <v>517.5</v>
      </c>
    </row>
    <row r="11504" spans="1:4" s="977" customFormat="1" ht="18" customHeight="1" x14ac:dyDescent="0.2">
      <c r="A11504" s="1351" t="s">
        <v>17202</v>
      </c>
      <c r="B11504" s="1244" t="s">
        <v>2177</v>
      </c>
      <c r="C11504" s="1244" t="s">
        <v>2178</v>
      </c>
      <c r="D11504" s="1352">
        <v>517.5</v>
      </c>
    </row>
    <row r="11505" spans="1:4" s="977" customFormat="1" ht="18" customHeight="1" x14ac:dyDescent="0.2">
      <c r="A11505" s="1351" t="s">
        <v>17203</v>
      </c>
      <c r="B11505" s="1244" t="s">
        <v>2177</v>
      </c>
      <c r="C11505" s="1244" t="s">
        <v>2178</v>
      </c>
      <c r="D11505" s="1352">
        <v>517.5</v>
      </c>
    </row>
    <row r="11506" spans="1:4" s="977" customFormat="1" ht="18" customHeight="1" x14ac:dyDescent="0.2">
      <c r="A11506" s="1351" t="s">
        <v>17204</v>
      </c>
      <c r="B11506" s="1244" t="s">
        <v>2177</v>
      </c>
      <c r="C11506" s="1244" t="s">
        <v>2178</v>
      </c>
      <c r="D11506" s="1352">
        <v>517.5</v>
      </c>
    </row>
    <row r="11507" spans="1:4" s="977" customFormat="1" ht="18" customHeight="1" x14ac:dyDescent="0.2">
      <c r="A11507" s="1351" t="s">
        <v>17205</v>
      </c>
      <c r="B11507" s="1244" t="s">
        <v>2177</v>
      </c>
      <c r="C11507" s="1244" t="s">
        <v>2178</v>
      </c>
      <c r="D11507" s="1352">
        <v>517.5</v>
      </c>
    </row>
    <row r="11508" spans="1:4" s="977" customFormat="1" ht="18" customHeight="1" x14ac:dyDescent="0.2">
      <c r="A11508" s="1351" t="s">
        <v>17206</v>
      </c>
      <c r="B11508" s="1244" t="s">
        <v>2177</v>
      </c>
      <c r="C11508" s="1244" t="s">
        <v>2178</v>
      </c>
      <c r="D11508" s="1352">
        <v>517.5</v>
      </c>
    </row>
    <row r="11509" spans="1:4" s="977" customFormat="1" ht="18" customHeight="1" x14ac:dyDescent="0.2">
      <c r="A11509" s="1351" t="s">
        <v>17207</v>
      </c>
      <c r="B11509" s="1244" t="s">
        <v>2177</v>
      </c>
      <c r="C11509" s="1244" t="s">
        <v>2178</v>
      </c>
      <c r="D11509" s="1352">
        <v>517.5</v>
      </c>
    </row>
    <row r="11510" spans="1:4" s="977" customFormat="1" ht="18" customHeight="1" x14ac:dyDescent="0.2">
      <c r="A11510" s="1351" t="s">
        <v>17208</v>
      </c>
      <c r="B11510" s="1244" t="s">
        <v>2177</v>
      </c>
      <c r="C11510" s="1244" t="s">
        <v>2178</v>
      </c>
      <c r="D11510" s="1352">
        <v>517.5</v>
      </c>
    </row>
    <row r="11511" spans="1:4" s="977" customFormat="1" ht="18" customHeight="1" x14ac:dyDescent="0.2">
      <c r="A11511" s="1351" t="s">
        <v>17209</v>
      </c>
      <c r="B11511" s="1244" t="s">
        <v>2177</v>
      </c>
      <c r="C11511" s="1244" t="s">
        <v>2178</v>
      </c>
      <c r="D11511" s="1352">
        <v>517.5</v>
      </c>
    </row>
    <row r="11512" spans="1:4" s="977" customFormat="1" ht="18" customHeight="1" x14ac:dyDescent="0.2">
      <c r="A11512" s="1351" t="s">
        <v>17210</v>
      </c>
      <c r="B11512" s="1244" t="s">
        <v>2177</v>
      </c>
      <c r="C11512" s="1244" t="s">
        <v>2178</v>
      </c>
      <c r="D11512" s="1352">
        <v>517.5</v>
      </c>
    </row>
    <row r="11513" spans="1:4" s="977" customFormat="1" ht="18" customHeight="1" x14ac:dyDescent="0.2">
      <c r="A11513" s="1351" t="s">
        <v>17211</v>
      </c>
      <c r="B11513" s="1244" t="s">
        <v>2177</v>
      </c>
      <c r="C11513" s="1244" t="s">
        <v>2178</v>
      </c>
      <c r="D11513" s="1352">
        <v>517.5</v>
      </c>
    </row>
    <row r="11514" spans="1:4" s="977" customFormat="1" ht="18" customHeight="1" x14ac:dyDescent="0.2">
      <c r="A11514" s="1351" t="s">
        <v>17212</v>
      </c>
      <c r="B11514" s="1244" t="s">
        <v>2177</v>
      </c>
      <c r="C11514" s="1244" t="s">
        <v>2178</v>
      </c>
      <c r="D11514" s="1352">
        <v>517.5</v>
      </c>
    </row>
    <row r="11515" spans="1:4" s="977" customFormat="1" ht="18" customHeight="1" x14ac:dyDescent="0.2">
      <c r="A11515" s="1351" t="s">
        <v>17213</v>
      </c>
      <c r="B11515" s="1244" t="s">
        <v>2177</v>
      </c>
      <c r="C11515" s="1244" t="s">
        <v>2178</v>
      </c>
      <c r="D11515" s="1352">
        <v>517.5</v>
      </c>
    </row>
    <row r="11516" spans="1:4" s="977" customFormat="1" ht="18" customHeight="1" x14ac:dyDescent="0.2">
      <c r="A11516" s="1351" t="s">
        <v>17214</v>
      </c>
      <c r="B11516" s="1244" t="s">
        <v>2177</v>
      </c>
      <c r="C11516" s="1244" t="s">
        <v>2178</v>
      </c>
      <c r="D11516" s="1352">
        <v>517.5</v>
      </c>
    </row>
    <row r="11517" spans="1:4" s="977" customFormat="1" ht="18" customHeight="1" x14ac:dyDescent="0.2">
      <c r="A11517" s="1351" t="s">
        <v>17215</v>
      </c>
      <c r="B11517" s="1244" t="s">
        <v>2177</v>
      </c>
      <c r="C11517" s="1244" t="s">
        <v>2178</v>
      </c>
      <c r="D11517" s="1352">
        <v>517.5</v>
      </c>
    </row>
    <row r="11518" spans="1:4" s="977" customFormat="1" ht="18" customHeight="1" x14ac:dyDescent="0.2">
      <c r="A11518" s="1351" t="s">
        <v>17216</v>
      </c>
      <c r="B11518" s="1244" t="s">
        <v>2177</v>
      </c>
      <c r="C11518" s="1244" t="s">
        <v>2178</v>
      </c>
      <c r="D11518" s="1352">
        <v>517.5</v>
      </c>
    </row>
    <row r="11519" spans="1:4" s="977" customFormat="1" ht="18" customHeight="1" x14ac:dyDescent="0.2">
      <c r="A11519" s="1351" t="s">
        <v>17217</v>
      </c>
      <c r="B11519" s="1244" t="s">
        <v>2177</v>
      </c>
      <c r="C11519" s="1244" t="s">
        <v>2178</v>
      </c>
      <c r="D11519" s="1352">
        <v>517.5</v>
      </c>
    </row>
    <row r="11520" spans="1:4" s="977" customFormat="1" ht="18" customHeight="1" x14ac:dyDescent="0.2">
      <c r="A11520" s="1351" t="s">
        <v>17218</v>
      </c>
      <c r="B11520" s="1244" t="s">
        <v>2177</v>
      </c>
      <c r="C11520" s="1244" t="s">
        <v>2178</v>
      </c>
      <c r="D11520" s="1352">
        <v>517.5</v>
      </c>
    </row>
    <row r="11521" spans="1:4" s="977" customFormat="1" ht="18" customHeight="1" x14ac:dyDescent="0.2">
      <c r="A11521" s="1351" t="s">
        <v>17219</v>
      </c>
      <c r="B11521" s="1244" t="s">
        <v>2177</v>
      </c>
      <c r="C11521" s="1244" t="s">
        <v>2178</v>
      </c>
      <c r="D11521" s="1352">
        <v>517.5</v>
      </c>
    </row>
    <row r="11522" spans="1:4" s="977" customFormat="1" ht="18" customHeight="1" x14ac:dyDescent="0.2">
      <c r="A11522" s="1351" t="s">
        <v>17220</v>
      </c>
      <c r="B11522" s="1244" t="s">
        <v>2177</v>
      </c>
      <c r="C11522" s="1244" t="s">
        <v>2178</v>
      </c>
      <c r="D11522" s="1352">
        <v>517.5</v>
      </c>
    </row>
    <row r="11523" spans="1:4" s="977" customFormat="1" ht="18" customHeight="1" x14ac:dyDescent="0.2">
      <c r="A11523" s="1351" t="s">
        <v>17221</v>
      </c>
      <c r="B11523" s="1244" t="s">
        <v>2177</v>
      </c>
      <c r="C11523" s="1244" t="s">
        <v>2178</v>
      </c>
      <c r="D11523" s="1352">
        <v>517.5</v>
      </c>
    </row>
    <row r="11524" spans="1:4" s="977" customFormat="1" ht="18" customHeight="1" x14ac:dyDescent="0.2">
      <c r="A11524" s="1351" t="s">
        <v>17222</v>
      </c>
      <c r="B11524" s="1244" t="s">
        <v>2177</v>
      </c>
      <c r="C11524" s="1244" t="s">
        <v>2178</v>
      </c>
      <c r="D11524" s="1352">
        <v>517.5</v>
      </c>
    </row>
    <row r="11525" spans="1:4" s="977" customFormat="1" ht="18" customHeight="1" x14ac:dyDescent="0.2">
      <c r="A11525" s="1351" t="s">
        <v>17223</v>
      </c>
      <c r="B11525" s="1244" t="s">
        <v>2177</v>
      </c>
      <c r="C11525" s="1244" t="s">
        <v>2178</v>
      </c>
      <c r="D11525" s="1352">
        <v>517.5</v>
      </c>
    </row>
    <row r="11526" spans="1:4" s="977" customFormat="1" ht="18" customHeight="1" x14ac:dyDescent="0.2">
      <c r="A11526" s="1351" t="s">
        <v>17224</v>
      </c>
      <c r="B11526" s="1244" t="s">
        <v>2177</v>
      </c>
      <c r="C11526" s="1244" t="s">
        <v>2178</v>
      </c>
      <c r="D11526" s="1352">
        <v>517.5</v>
      </c>
    </row>
    <row r="11527" spans="1:4" s="977" customFormat="1" ht="18" customHeight="1" x14ac:dyDescent="0.2">
      <c r="A11527" s="1351" t="s">
        <v>17225</v>
      </c>
      <c r="B11527" s="1244" t="s">
        <v>2177</v>
      </c>
      <c r="C11527" s="1244" t="s">
        <v>2178</v>
      </c>
      <c r="D11527" s="1352">
        <v>517.5</v>
      </c>
    </row>
    <row r="11528" spans="1:4" s="977" customFormat="1" ht="18" customHeight="1" x14ac:dyDescent="0.2">
      <c r="A11528" s="1351" t="s">
        <v>17226</v>
      </c>
      <c r="B11528" s="1244" t="s">
        <v>2177</v>
      </c>
      <c r="C11528" s="1244" t="s">
        <v>2178</v>
      </c>
      <c r="D11528" s="1352">
        <v>517.5</v>
      </c>
    </row>
    <row r="11529" spans="1:4" s="977" customFormat="1" ht="18" customHeight="1" x14ac:dyDescent="0.2">
      <c r="A11529" s="1351" t="s">
        <v>17227</v>
      </c>
      <c r="B11529" s="1244" t="s">
        <v>2177</v>
      </c>
      <c r="C11529" s="1244" t="s">
        <v>2178</v>
      </c>
      <c r="D11529" s="1352">
        <v>517.5</v>
      </c>
    </row>
    <row r="11530" spans="1:4" s="977" customFormat="1" ht="18" customHeight="1" x14ac:dyDescent="0.2">
      <c r="A11530" s="1351" t="s">
        <v>17228</v>
      </c>
      <c r="B11530" s="1244" t="s">
        <v>2177</v>
      </c>
      <c r="C11530" s="1244" t="s">
        <v>2178</v>
      </c>
      <c r="D11530" s="1352">
        <v>517.5</v>
      </c>
    </row>
    <row r="11531" spans="1:4" s="977" customFormat="1" ht="18" customHeight="1" x14ac:dyDescent="0.2">
      <c r="A11531" s="1351" t="s">
        <v>17229</v>
      </c>
      <c r="B11531" s="1244" t="s">
        <v>2177</v>
      </c>
      <c r="C11531" s="1244" t="s">
        <v>2178</v>
      </c>
      <c r="D11531" s="1352">
        <v>517.5</v>
      </c>
    </row>
    <row r="11532" spans="1:4" s="977" customFormat="1" ht="18" customHeight="1" x14ac:dyDescent="0.2">
      <c r="A11532" s="1351" t="s">
        <v>17230</v>
      </c>
      <c r="B11532" s="1244" t="s">
        <v>2177</v>
      </c>
      <c r="C11532" s="1244" t="s">
        <v>2178</v>
      </c>
      <c r="D11532" s="1352">
        <v>517.5</v>
      </c>
    </row>
    <row r="11533" spans="1:4" s="977" customFormat="1" ht="18" customHeight="1" x14ac:dyDescent="0.2">
      <c r="A11533" s="1351" t="s">
        <v>17231</v>
      </c>
      <c r="B11533" s="1244" t="s">
        <v>2177</v>
      </c>
      <c r="C11533" s="1244" t="s">
        <v>2178</v>
      </c>
      <c r="D11533" s="1352">
        <v>517.5</v>
      </c>
    </row>
    <row r="11534" spans="1:4" s="977" customFormat="1" ht="18" customHeight="1" x14ac:dyDescent="0.2">
      <c r="A11534" s="1351" t="s">
        <v>17232</v>
      </c>
      <c r="B11534" s="1244" t="s">
        <v>2177</v>
      </c>
      <c r="C11534" s="1244" t="s">
        <v>2178</v>
      </c>
      <c r="D11534" s="1352">
        <v>517.5</v>
      </c>
    </row>
    <row r="11535" spans="1:4" s="977" customFormat="1" ht="18" customHeight="1" x14ac:dyDescent="0.2">
      <c r="A11535" s="1351" t="s">
        <v>17233</v>
      </c>
      <c r="B11535" s="1244" t="s">
        <v>2177</v>
      </c>
      <c r="C11535" s="1244" t="s">
        <v>2178</v>
      </c>
      <c r="D11535" s="1352">
        <v>517.5</v>
      </c>
    </row>
    <row r="11536" spans="1:4" s="977" customFormat="1" ht="18" customHeight="1" x14ac:dyDescent="0.2">
      <c r="A11536" s="1351" t="s">
        <v>17234</v>
      </c>
      <c r="B11536" s="1244" t="s">
        <v>2177</v>
      </c>
      <c r="C11536" s="1244" t="s">
        <v>2178</v>
      </c>
      <c r="D11536" s="1352">
        <v>517.5</v>
      </c>
    </row>
    <row r="11537" spans="1:4" s="977" customFormat="1" ht="18" customHeight="1" x14ac:dyDescent="0.2">
      <c r="A11537" s="1351" t="s">
        <v>17235</v>
      </c>
      <c r="B11537" s="1244" t="s">
        <v>2177</v>
      </c>
      <c r="C11537" s="1244" t="s">
        <v>2178</v>
      </c>
      <c r="D11537" s="1352">
        <v>790</v>
      </c>
    </row>
    <row r="11538" spans="1:4" s="977" customFormat="1" ht="18" customHeight="1" x14ac:dyDescent="0.2">
      <c r="A11538" s="1351" t="s">
        <v>17236</v>
      </c>
      <c r="B11538" s="1244" t="s">
        <v>2177</v>
      </c>
      <c r="C11538" s="1244" t="s">
        <v>2178</v>
      </c>
      <c r="D11538" s="1352">
        <v>790</v>
      </c>
    </row>
    <row r="11539" spans="1:4" s="977" customFormat="1" ht="18" customHeight="1" x14ac:dyDescent="0.2">
      <c r="A11539" s="1351" t="s">
        <v>17237</v>
      </c>
      <c r="B11539" s="1244" t="s">
        <v>2177</v>
      </c>
      <c r="C11539" s="1244" t="s">
        <v>2178</v>
      </c>
      <c r="D11539" s="1352">
        <v>790</v>
      </c>
    </row>
    <row r="11540" spans="1:4" s="977" customFormat="1" ht="18" customHeight="1" x14ac:dyDescent="0.2">
      <c r="A11540" s="1351" t="s">
        <v>17238</v>
      </c>
      <c r="B11540" s="1244" t="s">
        <v>2177</v>
      </c>
      <c r="C11540" s="1244" t="s">
        <v>2178</v>
      </c>
      <c r="D11540" s="1352">
        <v>790</v>
      </c>
    </row>
    <row r="11541" spans="1:4" s="977" customFormat="1" ht="18" customHeight="1" x14ac:dyDescent="0.2">
      <c r="A11541" s="1351" t="s">
        <v>17239</v>
      </c>
      <c r="B11541" s="1244" t="s">
        <v>2177</v>
      </c>
      <c r="C11541" s="1244" t="s">
        <v>2178</v>
      </c>
      <c r="D11541" s="1352">
        <v>790</v>
      </c>
    </row>
    <row r="11542" spans="1:4" s="977" customFormat="1" ht="18" customHeight="1" x14ac:dyDescent="0.2">
      <c r="A11542" s="1351" t="s">
        <v>17240</v>
      </c>
      <c r="B11542" s="1244" t="s">
        <v>2177</v>
      </c>
      <c r="C11542" s="1244" t="s">
        <v>2178</v>
      </c>
      <c r="D11542" s="1352">
        <v>790</v>
      </c>
    </row>
    <row r="11543" spans="1:4" s="977" customFormat="1" ht="18" customHeight="1" x14ac:dyDescent="0.2">
      <c r="A11543" s="1351" t="s">
        <v>17241</v>
      </c>
      <c r="B11543" s="1244" t="s">
        <v>2177</v>
      </c>
      <c r="C11543" s="1244" t="s">
        <v>2178</v>
      </c>
      <c r="D11543" s="1352">
        <v>790</v>
      </c>
    </row>
    <row r="11544" spans="1:4" s="977" customFormat="1" ht="18" customHeight="1" x14ac:dyDescent="0.2">
      <c r="A11544" s="1351" t="s">
        <v>17242</v>
      </c>
      <c r="B11544" s="1244" t="s">
        <v>2177</v>
      </c>
      <c r="C11544" s="1244" t="s">
        <v>2178</v>
      </c>
      <c r="D11544" s="1352">
        <v>790</v>
      </c>
    </row>
    <row r="11545" spans="1:4" s="977" customFormat="1" ht="18" customHeight="1" x14ac:dyDescent="0.2">
      <c r="A11545" s="1351" t="s">
        <v>17243</v>
      </c>
      <c r="B11545" s="1244" t="s">
        <v>2177</v>
      </c>
      <c r="C11545" s="1244" t="s">
        <v>2178</v>
      </c>
      <c r="D11545" s="1352">
        <v>790</v>
      </c>
    </row>
    <row r="11546" spans="1:4" s="977" customFormat="1" ht="18" customHeight="1" x14ac:dyDescent="0.2">
      <c r="A11546" s="1351" t="s">
        <v>17244</v>
      </c>
      <c r="B11546" s="1244" t="s">
        <v>2177</v>
      </c>
      <c r="C11546" s="1244" t="s">
        <v>2178</v>
      </c>
      <c r="D11546" s="1352">
        <v>790</v>
      </c>
    </row>
    <row r="11547" spans="1:4" s="977" customFormat="1" ht="18" customHeight="1" x14ac:dyDescent="0.2">
      <c r="A11547" s="1351" t="s">
        <v>17245</v>
      </c>
      <c r="B11547" s="1244" t="s">
        <v>2177</v>
      </c>
      <c r="C11547" s="1244" t="s">
        <v>2178</v>
      </c>
      <c r="D11547" s="1352">
        <v>790</v>
      </c>
    </row>
    <row r="11548" spans="1:4" s="977" customFormat="1" ht="18" customHeight="1" x14ac:dyDescent="0.2">
      <c r="A11548" s="1351" t="s">
        <v>17246</v>
      </c>
      <c r="B11548" s="1244" t="s">
        <v>2177</v>
      </c>
      <c r="C11548" s="1244" t="s">
        <v>2178</v>
      </c>
      <c r="D11548" s="1352">
        <v>790</v>
      </c>
    </row>
    <row r="11549" spans="1:4" s="977" customFormat="1" ht="18" customHeight="1" x14ac:dyDescent="0.2">
      <c r="A11549" s="1351" t="s">
        <v>17247</v>
      </c>
      <c r="B11549" s="1244" t="s">
        <v>2177</v>
      </c>
      <c r="C11549" s="1244" t="s">
        <v>2178</v>
      </c>
      <c r="D11549" s="1352">
        <v>790</v>
      </c>
    </row>
    <row r="11550" spans="1:4" s="977" customFormat="1" ht="18" customHeight="1" x14ac:dyDescent="0.2">
      <c r="A11550" s="1351" t="s">
        <v>17248</v>
      </c>
      <c r="B11550" s="1244" t="s">
        <v>2177</v>
      </c>
      <c r="C11550" s="1244" t="s">
        <v>2178</v>
      </c>
      <c r="D11550" s="1352">
        <v>790</v>
      </c>
    </row>
    <row r="11551" spans="1:4" s="977" customFormat="1" ht="18" customHeight="1" x14ac:dyDescent="0.2">
      <c r="A11551" s="1351" t="s">
        <v>17249</v>
      </c>
      <c r="B11551" s="1244" t="s">
        <v>2177</v>
      </c>
      <c r="C11551" s="1244" t="s">
        <v>2178</v>
      </c>
      <c r="D11551" s="1352">
        <v>790</v>
      </c>
    </row>
    <row r="11552" spans="1:4" s="977" customFormat="1" ht="18" customHeight="1" x14ac:dyDescent="0.2">
      <c r="A11552" s="1351" t="s">
        <v>17250</v>
      </c>
      <c r="B11552" s="1244" t="s">
        <v>2177</v>
      </c>
      <c r="C11552" s="1244" t="s">
        <v>2178</v>
      </c>
      <c r="D11552" s="1352">
        <v>790</v>
      </c>
    </row>
    <row r="11553" spans="1:4" s="977" customFormat="1" ht="18" customHeight="1" x14ac:dyDescent="0.2">
      <c r="A11553" s="1351" t="s">
        <v>17251</v>
      </c>
      <c r="B11553" s="1244" t="s">
        <v>2177</v>
      </c>
      <c r="C11553" s="1244" t="s">
        <v>2178</v>
      </c>
      <c r="D11553" s="1352">
        <v>790</v>
      </c>
    </row>
    <row r="11554" spans="1:4" s="977" customFormat="1" ht="18" customHeight="1" x14ac:dyDescent="0.2">
      <c r="A11554" s="1351" t="s">
        <v>17252</v>
      </c>
      <c r="B11554" s="1244" t="s">
        <v>2177</v>
      </c>
      <c r="C11554" s="1244" t="s">
        <v>2178</v>
      </c>
      <c r="D11554" s="1352">
        <v>790</v>
      </c>
    </row>
    <row r="11555" spans="1:4" s="977" customFormat="1" ht="18" customHeight="1" x14ac:dyDescent="0.2">
      <c r="A11555" s="1351" t="s">
        <v>17253</v>
      </c>
      <c r="B11555" s="1244" t="s">
        <v>2177</v>
      </c>
      <c r="C11555" s="1244" t="s">
        <v>2178</v>
      </c>
      <c r="D11555" s="1352">
        <v>790</v>
      </c>
    </row>
    <row r="11556" spans="1:4" s="977" customFormat="1" ht="18" customHeight="1" x14ac:dyDescent="0.2">
      <c r="A11556" s="1351" t="s">
        <v>17254</v>
      </c>
      <c r="B11556" s="1244" t="s">
        <v>2177</v>
      </c>
      <c r="C11556" s="1244" t="s">
        <v>2178</v>
      </c>
      <c r="D11556" s="1352">
        <v>790</v>
      </c>
    </row>
    <row r="11557" spans="1:4" s="977" customFormat="1" ht="18" customHeight="1" x14ac:dyDescent="0.2">
      <c r="A11557" s="1351" t="s">
        <v>17255</v>
      </c>
      <c r="B11557" s="1244" t="s">
        <v>2177</v>
      </c>
      <c r="C11557" s="1244" t="s">
        <v>2178</v>
      </c>
      <c r="D11557" s="1352">
        <v>790</v>
      </c>
    </row>
    <row r="11558" spans="1:4" s="977" customFormat="1" ht="18" customHeight="1" x14ac:dyDescent="0.2">
      <c r="A11558" s="1351" t="s">
        <v>17256</v>
      </c>
      <c r="B11558" s="1244" t="s">
        <v>2177</v>
      </c>
      <c r="C11558" s="1244" t="s">
        <v>2178</v>
      </c>
      <c r="D11558" s="1352">
        <v>790</v>
      </c>
    </row>
    <row r="11559" spans="1:4" s="977" customFormat="1" ht="18" customHeight="1" x14ac:dyDescent="0.2">
      <c r="A11559" s="1351" t="s">
        <v>17257</v>
      </c>
      <c r="B11559" s="1244" t="s">
        <v>2177</v>
      </c>
      <c r="C11559" s="1244" t="s">
        <v>2178</v>
      </c>
      <c r="D11559" s="1352">
        <v>790</v>
      </c>
    </row>
    <row r="11560" spans="1:4" s="977" customFormat="1" ht="18" customHeight="1" x14ac:dyDescent="0.2">
      <c r="A11560" s="1351" t="s">
        <v>17258</v>
      </c>
      <c r="B11560" s="1244" t="s">
        <v>2177</v>
      </c>
      <c r="C11560" s="1244" t="s">
        <v>2178</v>
      </c>
      <c r="D11560" s="1352">
        <v>1265</v>
      </c>
    </row>
    <row r="11561" spans="1:4" s="977" customFormat="1" ht="18" customHeight="1" x14ac:dyDescent="0.2">
      <c r="A11561" s="1351" t="s">
        <v>17259</v>
      </c>
      <c r="B11561" s="1244" t="s">
        <v>2177</v>
      </c>
      <c r="C11561" s="1244" t="s">
        <v>2178</v>
      </c>
      <c r="D11561" s="1352">
        <v>1265</v>
      </c>
    </row>
    <row r="11562" spans="1:4" s="977" customFormat="1" ht="18" customHeight="1" x14ac:dyDescent="0.2">
      <c r="A11562" s="1351" t="s">
        <v>17260</v>
      </c>
      <c r="B11562" s="1244" t="s">
        <v>2177</v>
      </c>
      <c r="C11562" s="1244" t="s">
        <v>2178</v>
      </c>
      <c r="D11562" s="1352">
        <v>1265</v>
      </c>
    </row>
    <row r="11563" spans="1:4" s="977" customFormat="1" ht="18" customHeight="1" x14ac:dyDescent="0.2">
      <c r="A11563" s="1351" t="s">
        <v>17261</v>
      </c>
      <c r="B11563" s="1244" t="s">
        <v>2177</v>
      </c>
      <c r="C11563" s="1244" t="s">
        <v>2178</v>
      </c>
      <c r="D11563" s="1352">
        <v>1265</v>
      </c>
    </row>
    <row r="11564" spans="1:4" s="977" customFormat="1" ht="18" customHeight="1" x14ac:dyDescent="0.2">
      <c r="A11564" s="1351" t="s">
        <v>17262</v>
      </c>
      <c r="B11564" s="1244" t="s">
        <v>2177</v>
      </c>
      <c r="C11564" s="1244" t="s">
        <v>2178</v>
      </c>
      <c r="D11564" s="1352">
        <v>1265</v>
      </c>
    </row>
    <row r="11565" spans="1:4" s="977" customFormat="1" ht="18" customHeight="1" x14ac:dyDescent="0.2">
      <c r="A11565" s="1351" t="s">
        <v>17263</v>
      </c>
      <c r="B11565" s="1244" t="s">
        <v>2177</v>
      </c>
      <c r="C11565" s="1244" t="s">
        <v>2178</v>
      </c>
      <c r="D11565" s="1352">
        <v>1265</v>
      </c>
    </row>
    <row r="11566" spans="1:4" s="977" customFormat="1" ht="18" customHeight="1" x14ac:dyDescent="0.2">
      <c r="A11566" s="1351" t="s">
        <v>17264</v>
      </c>
      <c r="B11566" s="1244" t="s">
        <v>2177</v>
      </c>
      <c r="C11566" s="1244" t="s">
        <v>2178</v>
      </c>
      <c r="D11566" s="1352">
        <v>1265</v>
      </c>
    </row>
    <row r="11567" spans="1:4" s="977" customFormat="1" ht="18" customHeight="1" x14ac:dyDescent="0.2">
      <c r="A11567" s="1351" t="s">
        <v>17265</v>
      </c>
      <c r="B11567" s="1244" t="s">
        <v>2177</v>
      </c>
      <c r="C11567" s="1244" t="s">
        <v>2178</v>
      </c>
      <c r="D11567" s="1352">
        <v>1265</v>
      </c>
    </row>
    <row r="11568" spans="1:4" s="977" customFormat="1" ht="18" customHeight="1" x14ac:dyDescent="0.2">
      <c r="A11568" s="1351" t="s">
        <v>17266</v>
      </c>
      <c r="B11568" s="1244" t="s">
        <v>2177</v>
      </c>
      <c r="C11568" s="1244" t="s">
        <v>2178</v>
      </c>
      <c r="D11568" s="1352">
        <v>1265</v>
      </c>
    </row>
    <row r="11569" spans="1:4" s="977" customFormat="1" ht="18" customHeight="1" x14ac:dyDescent="0.2">
      <c r="A11569" s="1351" t="s">
        <v>17267</v>
      </c>
      <c r="B11569" s="1244" t="s">
        <v>2177</v>
      </c>
      <c r="C11569" s="1244" t="s">
        <v>2178</v>
      </c>
      <c r="D11569" s="1352">
        <v>1265</v>
      </c>
    </row>
    <row r="11570" spans="1:4" s="977" customFormat="1" ht="18" customHeight="1" x14ac:dyDescent="0.2">
      <c r="A11570" s="1351" t="s">
        <v>17268</v>
      </c>
      <c r="B11570" s="1244" t="s">
        <v>2177</v>
      </c>
      <c r="C11570" s="1244" t="s">
        <v>2178</v>
      </c>
      <c r="D11570" s="1352">
        <v>1265</v>
      </c>
    </row>
    <row r="11571" spans="1:4" s="977" customFormat="1" ht="18" customHeight="1" x14ac:dyDescent="0.2">
      <c r="A11571" s="1351" t="s">
        <v>17269</v>
      </c>
      <c r="B11571" s="1244" t="s">
        <v>2177</v>
      </c>
      <c r="C11571" s="1244" t="s">
        <v>2178</v>
      </c>
      <c r="D11571" s="1352">
        <v>1265</v>
      </c>
    </row>
    <row r="11572" spans="1:4" s="977" customFormat="1" ht="18" customHeight="1" x14ac:dyDescent="0.2">
      <c r="A11572" s="1351" t="s">
        <v>17270</v>
      </c>
      <c r="B11572" s="1244" t="s">
        <v>2486</v>
      </c>
      <c r="C11572" s="1244" t="s">
        <v>2487</v>
      </c>
      <c r="D11572" s="1352">
        <v>1</v>
      </c>
    </row>
    <row r="11573" spans="1:4" s="977" customFormat="1" ht="18" customHeight="1" x14ac:dyDescent="0.2">
      <c r="A11573" s="1351" t="s">
        <v>17271</v>
      </c>
      <c r="B11573" s="1244" t="s">
        <v>2177</v>
      </c>
      <c r="C11573" s="1244" t="s">
        <v>2178</v>
      </c>
      <c r="D11573" s="1352">
        <v>1265</v>
      </c>
    </row>
    <row r="11574" spans="1:4" s="977" customFormat="1" ht="18" customHeight="1" x14ac:dyDescent="0.2">
      <c r="A11574" s="1351" t="s">
        <v>17272</v>
      </c>
      <c r="B11574" s="1244" t="s">
        <v>2177</v>
      </c>
      <c r="C11574" s="1244" t="s">
        <v>2178</v>
      </c>
      <c r="D11574" s="1352">
        <v>1265</v>
      </c>
    </row>
    <row r="11575" spans="1:4" s="977" customFormat="1" ht="18" customHeight="1" x14ac:dyDescent="0.2">
      <c r="A11575" s="1351" t="s">
        <v>17273</v>
      </c>
      <c r="B11575" s="1244" t="s">
        <v>2177</v>
      </c>
      <c r="C11575" s="1244" t="s">
        <v>2178</v>
      </c>
      <c r="D11575" s="1352">
        <v>1265</v>
      </c>
    </row>
    <row r="11576" spans="1:4" s="977" customFormat="1" ht="18" customHeight="1" x14ac:dyDescent="0.2">
      <c r="A11576" s="1351" t="s">
        <v>17274</v>
      </c>
      <c r="B11576" s="1244" t="s">
        <v>2177</v>
      </c>
      <c r="C11576" s="1244" t="s">
        <v>2178</v>
      </c>
      <c r="D11576" s="1352">
        <v>1265</v>
      </c>
    </row>
    <row r="11577" spans="1:4" s="977" customFormat="1" ht="18" customHeight="1" x14ac:dyDescent="0.2">
      <c r="A11577" s="1351" t="s">
        <v>17275</v>
      </c>
      <c r="B11577" s="1244" t="s">
        <v>2177</v>
      </c>
      <c r="C11577" s="1244" t="s">
        <v>2178</v>
      </c>
      <c r="D11577" s="1352">
        <v>1265</v>
      </c>
    </row>
    <row r="11578" spans="1:4" s="977" customFormat="1" ht="18" customHeight="1" x14ac:dyDescent="0.2">
      <c r="A11578" s="1351" t="s">
        <v>17276</v>
      </c>
      <c r="B11578" s="1244" t="s">
        <v>2177</v>
      </c>
      <c r="C11578" s="1244" t="s">
        <v>2178</v>
      </c>
      <c r="D11578" s="1352">
        <v>1265</v>
      </c>
    </row>
    <row r="11579" spans="1:4" s="977" customFormat="1" ht="18" customHeight="1" x14ac:dyDescent="0.2">
      <c r="A11579" s="1351" t="s">
        <v>17277</v>
      </c>
      <c r="B11579" s="1244" t="s">
        <v>2177</v>
      </c>
      <c r="C11579" s="1244" t="s">
        <v>2178</v>
      </c>
      <c r="D11579" s="1352">
        <v>1265</v>
      </c>
    </row>
    <row r="11580" spans="1:4" s="977" customFormat="1" ht="18" customHeight="1" x14ac:dyDescent="0.2">
      <c r="A11580" s="1351" t="s">
        <v>17278</v>
      </c>
      <c r="B11580" s="1244" t="s">
        <v>2177</v>
      </c>
      <c r="C11580" s="1244" t="s">
        <v>2178</v>
      </c>
      <c r="D11580" s="1352">
        <v>1265</v>
      </c>
    </row>
    <row r="11581" spans="1:4" s="977" customFormat="1" ht="18" customHeight="1" x14ac:dyDescent="0.2">
      <c r="A11581" s="1351" t="s">
        <v>17279</v>
      </c>
      <c r="B11581" s="1244" t="s">
        <v>2177</v>
      </c>
      <c r="C11581" s="1244" t="s">
        <v>2178</v>
      </c>
      <c r="D11581" s="1352">
        <v>1265</v>
      </c>
    </row>
    <row r="11582" spans="1:4" s="977" customFormat="1" ht="18" customHeight="1" x14ac:dyDescent="0.2">
      <c r="A11582" s="1351" t="s">
        <v>17280</v>
      </c>
      <c r="B11582" s="1244" t="s">
        <v>2177</v>
      </c>
      <c r="C11582" s="1244" t="s">
        <v>2178</v>
      </c>
      <c r="D11582" s="1352">
        <v>1265</v>
      </c>
    </row>
    <row r="11583" spans="1:4" s="977" customFormat="1" ht="18" customHeight="1" x14ac:dyDescent="0.2">
      <c r="A11583" s="1351" t="s">
        <v>17281</v>
      </c>
      <c r="B11583" s="1244" t="s">
        <v>2472</v>
      </c>
      <c r="C11583" s="1244" t="s">
        <v>2473</v>
      </c>
      <c r="D11583" s="1352">
        <v>2070</v>
      </c>
    </row>
    <row r="11584" spans="1:4" s="977" customFormat="1" ht="18" customHeight="1" x14ac:dyDescent="0.2">
      <c r="A11584" s="1351" t="s">
        <v>17282</v>
      </c>
      <c r="B11584" s="1244" t="s">
        <v>1285</v>
      </c>
      <c r="C11584" s="1244" t="s">
        <v>1286</v>
      </c>
      <c r="D11584" s="1352">
        <v>685.01</v>
      </c>
    </row>
    <row r="11585" spans="1:4" s="977" customFormat="1" ht="18" customHeight="1" x14ac:dyDescent="0.2">
      <c r="A11585" s="1351" t="s">
        <v>17283</v>
      </c>
      <c r="B11585" s="1244" t="s">
        <v>2177</v>
      </c>
      <c r="C11585" s="1244" t="s">
        <v>2178</v>
      </c>
      <c r="D11585" s="1352">
        <v>1265</v>
      </c>
    </row>
    <row r="11586" spans="1:4" s="977" customFormat="1" ht="18" customHeight="1" x14ac:dyDescent="0.2">
      <c r="A11586" s="1351" t="s">
        <v>17284</v>
      </c>
      <c r="B11586" s="1244" t="s">
        <v>2177</v>
      </c>
      <c r="C11586" s="1244" t="s">
        <v>2178</v>
      </c>
      <c r="D11586" s="1352">
        <v>1265</v>
      </c>
    </row>
    <row r="11587" spans="1:4" s="977" customFormat="1" ht="18" customHeight="1" x14ac:dyDescent="0.2">
      <c r="A11587" s="1351" t="s">
        <v>17285</v>
      </c>
      <c r="B11587" s="1244" t="s">
        <v>2177</v>
      </c>
      <c r="C11587" s="1244" t="s">
        <v>2178</v>
      </c>
      <c r="D11587" s="1352">
        <v>1265</v>
      </c>
    </row>
    <row r="11588" spans="1:4" s="977" customFormat="1" ht="18" customHeight="1" x14ac:dyDescent="0.2">
      <c r="A11588" s="1351" t="s">
        <v>17286</v>
      </c>
      <c r="B11588" s="1244" t="s">
        <v>2177</v>
      </c>
      <c r="C11588" s="1244" t="s">
        <v>2178</v>
      </c>
      <c r="D11588" s="1352">
        <v>1265</v>
      </c>
    </row>
    <row r="11589" spans="1:4" s="977" customFormat="1" ht="18" customHeight="1" x14ac:dyDescent="0.2">
      <c r="A11589" s="1351" t="s">
        <v>17287</v>
      </c>
      <c r="B11589" s="1244" t="s">
        <v>2177</v>
      </c>
      <c r="C11589" s="1244" t="s">
        <v>2178</v>
      </c>
      <c r="D11589" s="1352">
        <v>1265</v>
      </c>
    </row>
    <row r="11590" spans="1:4" s="977" customFormat="1" ht="18" customHeight="1" x14ac:dyDescent="0.2">
      <c r="A11590" s="1351" t="s">
        <v>17288</v>
      </c>
      <c r="B11590" s="1244" t="s">
        <v>2177</v>
      </c>
      <c r="C11590" s="1244" t="s">
        <v>2178</v>
      </c>
      <c r="D11590" s="1352">
        <v>1265</v>
      </c>
    </row>
    <row r="11591" spans="1:4" s="977" customFormat="1" ht="18" customHeight="1" x14ac:dyDescent="0.2">
      <c r="A11591" s="1351" t="s">
        <v>17289</v>
      </c>
      <c r="B11591" s="1244" t="s">
        <v>2177</v>
      </c>
      <c r="C11591" s="1244" t="s">
        <v>2178</v>
      </c>
      <c r="D11591" s="1352">
        <v>1265</v>
      </c>
    </row>
    <row r="11592" spans="1:4" s="977" customFormat="1" ht="18" customHeight="1" x14ac:dyDescent="0.2">
      <c r="A11592" s="1351" t="s">
        <v>17290</v>
      </c>
      <c r="B11592" s="1244" t="s">
        <v>2177</v>
      </c>
      <c r="C11592" s="1244" t="s">
        <v>2178</v>
      </c>
      <c r="D11592" s="1352">
        <v>1265</v>
      </c>
    </row>
    <row r="11593" spans="1:4" s="977" customFormat="1" ht="18" customHeight="1" x14ac:dyDescent="0.2">
      <c r="A11593" s="1351" t="s">
        <v>17291</v>
      </c>
      <c r="B11593" s="1244" t="s">
        <v>2177</v>
      </c>
      <c r="C11593" s="1244" t="s">
        <v>2178</v>
      </c>
      <c r="D11593" s="1352">
        <v>1265</v>
      </c>
    </row>
    <row r="11594" spans="1:4" s="977" customFormat="1" ht="18" customHeight="1" x14ac:dyDescent="0.2">
      <c r="A11594" s="1351" t="s">
        <v>17292</v>
      </c>
      <c r="B11594" s="1244" t="s">
        <v>1050</v>
      </c>
      <c r="C11594" s="1244" t="s">
        <v>1051</v>
      </c>
      <c r="D11594" s="1352">
        <v>4830</v>
      </c>
    </row>
    <row r="11595" spans="1:4" s="977" customFormat="1" ht="18" customHeight="1" x14ac:dyDescent="0.2">
      <c r="A11595" s="1351" t="s">
        <v>17293</v>
      </c>
      <c r="B11595" s="1244" t="s">
        <v>2177</v>
      </c>
      <c r="C11595" s="1244" t="s">
        <v>2178</v>
      </c>
      <c r="D11595" s="1352">
        <v>1265</v>
      </c>
    </row>
    <row r="11596" spans="1:4" s="977" customFormat="1" ht="18" customHeight="1" x14ac:dyDescent="0.2">
      <c r="A11596" s="1351" t="s">
        <v>17294</v>
      </c>
      <c r="B11596" s="1244" t="s">
        <v>2177</v>
      </c>
      <c r="C11596" s="1244" t="s">
        <v>2178</v>
      </c>
      <c r="D11596" s="1352">
        <v>1265</v>
      </c>
    </row>
    <row r="11597" spans="1:4" s="977" customFormat="1" ht="18" customHeight="1" x14ac:dyDescent="0.2">
      <c r="A11597" s="1351" t="s">
        <v>17295</v>
      </c>
      <c r="B11597" s="1244" t="s">
        <v>2177</v>
      </c>
      <c r="C11597" s="1244" t="s">
        <v>2178</v>
      </c>
      <c r="D11597" s="1352">
        <v>1265</v>
      </c>
    </row>
    <row r="11598" spans="1:4" s="977" customFormat="1" ht="18" customHeight="1" x14ac:dyDescent="0.2">
      <c r="A11598" s="1351" t="s">
        <v>17296</v>
      </c>
      <c r="B11598" s="1244" t="s">
        <v>2177</v>
      </c>
      <c r="C11598" s="1244" t="s">
        <v>2178</v>
      </c>
      <c r="D11598" s="1352">
        <v>1265</v>
      </c>
    </row>
    <row r="11599" spans="1:4" s="977" customFormat="1" ht="18" customHeight="1" x14ac:dyDescent="0.2">
      <c r="A11599" s="1351" t="s">
        <v>17297</v>
      </c>
      <c r="B11599" s="1244" t="s">
        <v>2177</v>
      </c>
      <c r="C11599" s="1244" t="s">
        <v>2178</v>
      </c>
      <c r="D11599" s="1352">
        <v>1265</v>
      </c>
    </row>
    <row r="11600" spans="1:4" s="977" customFormat="1" ht="18" customHeight="1" x14ac:dyDescent="0.2">
      <c r="A11600" s="1351" t="s">
        <v>17298</v>
      </c>
      <c r="B11600" s="1244" t="s">
        <v>2177</v>
      </c>
      <c r="C11600" s="1244" t="s">
        <v>2178</v>
      </c>
      <c r="D11600" s="1352">
        <v>517.5</v>
      </c>
    </row>
    <row r="11601" spans="1:4" s="977" customFormat="1" ht="18" customHeight="1" x14ac:dyDescent="0.2">
      <c r="A11601" s="1351" t="s">
        <v>17299</v>
      </c>
      <c r="B11601" s="1244" t="s">
        <v>2177</v>
      </c>
      <c r="C11601" s="1244" t="s">
        <v>2178</v>
      </c>
      <c r="D11601" s="1352">
        <v>517.5</v>
      </c>
    </row>
    <row r="11602" spans="1:4" s="977" customFormat="1" ht="18" customHeight="1" x14ac:dyDescent="0.2">
      <c r="A11602" s="1351" t="s">
        <v>17300</v>
      </c>
      <c r="B11602" s="1244" t="s">
        <v>2177</v>
      </c>
      <c r="C11602" s="1244" t="s">
        <v>2178</v>
      </c>
      <c r="D11602" s="1352">
        <v>517.5</v>
      </c>
    </row>
    <row r="11603" spans="1:4" s="977" customFormat="1" ht="18" customHeight="1" x14ac:dyDescent="0.2">
      <c r="A11603" s="1351" t="s">
        <v>17301</v>
      </c>
      <c r="B11603" s="1244" t="s">
        <v>2177</v>
      </c>
      <c r="C11603" s="1244" t="s">
        <v>2178</v>
      </c>
      <c r="D11603" s="1352">
        <v>517.5</v>
      </c>
    </row>
    <row r="11604" spans="1:4" s="977" customFormat="1" ht="18" customHeight="1" x14ac:dyDescent="0.2">
      <c r="A11604" s="1351" t="s">
        <v>17302</v>
      </c>
      <c r="B11604" s="1244" t="s">
        <v>2177</v>
      </c>
      <c r="C11604" s="1244" t="s">
        <v>2178</v>
      </c>
      <c r="D11604" s="1352">
        <v>517.5</v>
      </c>
    </row>
    <row r="11605" spans="1:4" s="977" customFormat="1" ht="18" customHeight="1" x14ac:dyDescent="0.2">
      <c r="A11605" s="1351" t="s">
        <v>17303</v>
      </c>
      <c r="B11605" s="1244" t="s">
        <v>2574</v>
      </c>
      <c r="C11605" s="1244" t="s">
        <v>2575</v>
      </c>
      <c r="D11605" s="1352">
        <v>4370</v>
      </c>
    </row>
    <row r="11606" spans="1:4" s="977" customFormat="1" ht="18" customHeight="1" x14ac:dyDescent="0.2">
      <c r="A11606" s="1351" t="s">
        <v>17304</v>
      </c>
      <c r="B11606" s="1244" t="s">
        <v>2177</v>
      </c>
      <c r="C11606" s="1244" t="s">
        <v>2178</v>
      </c>
      <c r="D11606" s="1352">
        <v>517.5</v>
      </c>
    </row>
    <row r="11607" spans="1:4" s="977" customFormat="1" ht="18" customHeight="1" x14ac:dyDescent="0.2">
      <c r="A11607" s="1351" t="s">
        <v>17305</v>
      </c>
      <c r="B11607" s="1244" t="s">
        <v>2177</v>
      </c>
      <c r="C11607" s="1244" t="s">
        <v>2178</v>
      </c>
      <c r="D11607" s="1352">
        <v>517.5</v>
      </c>
    </row>
    <row r="11608" spans="1:4" s="977" customFormat="1" ht="18" customHeight="1" x14ac:dyDescent="0.2">
      <c r="A11608" s="1351" t="s">
        <v>17306</v>
      </c>
      <c r="B11608" s="1244" t="s">
        <v>2177</v>
      </c>
      <c r="C11608" s="1244" t="s">
        <v>2178</v>
      </c>
      <c r="D11608" s="1352">
        <v>517.5</v>
      </c>
    </row>
    <row r="11609" spans="1:4" s="977" customFormat="1" ht="18" customHeight="1" x14ac:dyDescent="0.2">
      <c r="A11609" s="1351" t="s">
        <v>17307</v>
      </c>
      <c r="B11609" s="1244" t="s">
        <v>2177</v>
      </c>
      <c r="C11609" s="1244" t="s">
        <v>2178</v>
      </c>
      <c r="D11609" s="1352">
        <v>517.5</v>
      </c>
    </row>
    <row r="11610" spans="1:4" s="977" customFormat="1" ht="18" customHeight="1" x14ac:dyDescent="0.2">
      <c r="A11610" s="1351" t="s">
        <v>17308</v>
      </c>
      <c r="B11610" s="1244" t="s">
        <v>2177</v>
      </c>
      <c r="C11610" s="1244" t="s">
        <v>2178</v>
      </c>
      <c r="D11610" s="1352">
        <v>517.5</v>
      </c>
    </row>
    <row r="11611" spans="1:4" s="977" customFormat="1" ht="18" customHeight="1" x14ac:dyDescent="0.2">
      <c r="A11611" s="1351" t="s">
        <v>17309</v>
      </c>
      <c r="B11611" s="1244" t="s">
        <v>2177</v>
      </c>
      <c r="C11611" s="1244" t="s">
        <v>2178</v>
      </c>
      <c r="D11611" s="1352">
        <v>517.5</v>
      </c>
    </row>
    <row r="11612" spans="1:4" s="977" customFormat="1" ht="18" customHeight="1" x14ac:dyDescent="0.2">
      <c r="A11612" s="1351" t="s">
        <v>17310</v>
      </c>
      <c r="B11612" s="1244" t="s">
        <v>2177</v>
      </c>
      <c r="C11612" s="1244" t="s">
        <v>2178</v>
      </c>
      <c r="D11612" s="1352">
        <v>517.5</v>
      </c>
    </row>
    <row r="11613" spans="1:4" s="977" customFormat="1" ht="18" customHeight="1" x14ac:dyDescent="0.2">
      <c r="A11613" s="1351" t="s">
        <v>17311</v>
      </c>
      <c r="B11613" s="1244" t="s">
        <v>2177</v>
      </c>
      <c r="C11613" s="1244" t="s">
        <v>2178</v>
      </c>
      <c r="D11613" s="1352">
        <v>517.5</v>
      </c>
    </row>
    <row r="11614" spans="1:4" s="977" customFormat="1" ht="18" customHeight="1" x14ac:dyDescent="0.2">
      <c r="A11614" s="1351" t="s">
        <v>17312</v>
      </c>
      <c r="B11614" s="1244" t="s">
        <v>2177</v>
      </c>
      <c r="C11614" s="1244" t="s">
        <v>2178</v>
      </c>
      <c r="D11614" s="1352">
        <v>517.5</v>
      </c>
    </row>
    <row r="11615" spans="1:4" s="977" customFormat="1" ht="18" customHeight="1" x14ac:dyDescent="0.2">
      <c r="A11615" s="1351" t="s">
        <v>17313</v>
      </c>
      <c r="B11615" s="1244" t="s">
        <v>2177</v>
      </c>
      <c r="C11615" s="1244" t="s">
        <v>2178</v>
      </c>
      <c r="D11615" s="1352">
        <v>517.5</v>
      </c>
    </row>
    <row r="11616" spans="1:4" s="977" customFormat="1" ht="18" customHeight="1" x14ac:dyDescent="0.2">
      <c r="A11616" s="1351" t="s">
        <v>17314</v>
      </c>
      <c r="B11616" s="1244" t="s">
        <v>2574</v>
      </c>
      <c r="C11616" s="1244" t="s">
        <v>2575</v>
      </c>
      <c r="D11616" s="1352">
        <v>4370</v>
      </c>
    </row>
    <row r="11617" spans="1:4" s="977" customFormat="1" ht="18" customHeight="1" x14ac:dyDescent="0.2">
      <c r="A11617" s="1351" t="s">
        <v>17315</v>
      </c>
      <c r="B11617" s="1244" t="s">
        <v>2177</v>
      </c>
      <c r="C11617" s="1244" t="s">
        <v>2178</v>
      </c>
      <c r="D11617" s="1352">
        <v>517.5</v>
      </c>
    </row>
    <row r="11618" spans="1:4" s="977" customFormat="1" ht="18" customHeight="1" x14ac:dyDescent="0.2">
      <c r="A11618" s="1351" t="s">
        <v>17316</v>
      </c>
      <c r="B11618" s="1244" t="s">
        <v>2177</v>
      </c>
      <c r="C11618" s="1244" t="s">
        <v>2178</v>
      </c>
      <c r="D11618" s="1352">
        <v>517.5</v>
      </c>
    </row>
    <row r="11619" spans="1:4" s="977" customFormat="1" ht="18" customHeight="1" x14ac:dyDescent="0.2">
      <c r="A11619" s="1351" t="s">
        <v>17317</v>
      </c>
      <c r="B11619" s="1244" t="s">
        <v>2177</v>
      </c>
      <c r="C11619" s="1244" t="s">
        <v>2178</v>
      </c>
      <c r="D11619" s="1352">
        <v>517.5</v>
      </c>
    </row>
    <row r="11620" spans="1:4" s="977" customFormat="1" ht="18" customHeight="1" x14ac:dyDescent="0.2">
      <c r="A11620" s="1351" t="s">
        <v>17318</v>
      </c>
      <c r="B11620" s="1244" t="s">
        <v>2177</v>
      </c>
      <c r="C11620" s="1244" t="s">
        <v>2178</v>
      </c>
      <c r="D11620" s="1352">
        <v>517.5</v>
      </c>
    </row>
    <row r="11621" spans="1:4" s="977" customFormat="1" ht="18" customHeight="1" x14ac:dyDescent="0.2">
      <c r="A11621" s="1351" t="s">
        <v>17319</v>
      </c>
      <c r="B11621" s="1244" t="s">
        <v>2177</v>
      </c>
      <c r="C11621" s="1244" t="s">
        <v>2178</v>
      </c>
      <c r="D11621" s="1352">
        <v>517.5</v>
      </c>
    </row>
    <row r="11622" spans="1:4" s="977" customFormat="1" ht="18" customHeight="1" x14ac:dyDescent="0.2">
      <c r="A11622" s="1351" t="s">
        <v>17320</v>
      </c>
      <c r="B11622" s="1244" t="s">
        <v>2177</v>
      </c>
      <c r="C11622" s="1244" t="s">
        <v>2178</v>
      </c>
      <c r="D11622" s="1352">
        <v>517.5</v>
      </c>
    </row>
    <row r="11623" spans="1:4" s="977" customFormat="1" ht="18" customHeight="1" x14ac:dyDescent="0.2">
      <c r="A11623" s="1351" t="s">
        <v>17321</v>
      </c>
      <c r="B11623" s="1244" t="s">
        <v>2177</v>
      </c>
      <c r="C11623" s="1244" t="s">
        <v>2178</v>
      </c>
      <c r="D11623" s="1352">
        <v>517.5</v>
      </c>
    </row>
    <row r="11624" spans="1:4" s="977" customFormat="1" ht="18" customHeight="1" x14ac:dyDescent="0.2">
      <c r="A11624" s="1351" t="s">
        <v>17322</v>
      </c>
      <c r="B11624" s="1244" t="s">
        <v>2177</v>
      </c>
      <c r="C11624" s="1244" t="s">
        <v>2178</v>
      </c>
      <c r="D11624" s="1352">
        <v>517.5</v>
      </c>
    </row>
    <row r="11625" spans="1:4" s="977" customFormat="1" ht="18" customHeight="1" x14ac:dyDescent="0.2">
      <c r="A11625" s="1351" t="s">
        <v>17323</v>
      </c>
      <c r="B11625" s="1244" t="s">
        <v>2177</v>
      </c>
      <c r="C11625" s="1244" t="s">
        <v>2178</v>
      </c>
      <c r="D11625" s="1352">
        <v>517.5</v>
      </c>
    </row>
    <row r="11626" spans="1:4" s="977" customFormat="1" ht="18" customHeight="1" x14ac:dyDescent="0.2">
      <c r="A11626" s="1351" t="s">
        <v>17324</v>
      </c>
      <c r="B11626" s="1244" t="s">
        <v>2177</v>
      </c>
      <c r="C11626" s="1244" t="s">
        <v>2178</v>
      </c>
      <c r="D11626" s="1352">
        <v>517.5</v>
      </c>
    </row>
    <row r="11627" spans="1:4" s="977" customFormat="1" ht="18" customHeight="1" x14ac:dyDescent="0.2">
      <c r="A11627" s="1351" t="s">
        <v>17325</v>
      </c>
      <c r="B11627" s="1244" t="s">
        <v>2574</v>
      </c>
      <c r="C11627" s="1244" t="s">
        <v>2575</v>
      </c>
      <c r="D11627" s="1352">
        <v>4370</v>
      </c>
    </row>
    <row r="11628" spans="1:4" s="977" customFormat="1" ht="18" customHeight="1" x14ac:dyDescent="0.2">
      <c r="A11628" s="1351" t="s">
        <v>17326</v>
      </c>
      <c r="B11628" s="1244" t="s">
        <v>2177</v>
      </c>
      <c r="C11628" s="1244" t="s">
        <v>2178</v>
      </c>
      <c r="D11628" s="1352">
        <v>517.5</v>
      </c>
    </row>
    <row r="11629" spans="1:4" s="977" customFormat="1" ht="18" customHeight="1" x14ac:dyDescent="0.2">
      <c r="A11629" s="1351" t="s">
        <v>17327</v>
      </c>
      <c r="B11629" s="1244" t="s">
        <v>2177</v>
      </c>
      <c r="C11629" s="1244" t="s">
        <v>2178</v>
      </c>
      <c r="D11629" s="1352">
        <v>517.5</v>
      </c>
    </row>
    <row r="11630" spans="1:4" s="977" customFormat="1" ht="18" customHeight="1" x14ac:dyDescent="0.2">
      <c r="A11630" s="1351" t="s">
        <v>17328</v>
      </c>
      <c r="B11630" s="1244" t="s">
        <v>2177</v>
      </c>
      <c r="C11630" s="1244" t="s">
        <v>2178</v>
      </c>
      <c r="D11630" s="1352">
        <v>517.5</v>
      </c>
    </row>
    <row r="11631" spans="1:4" s="977" customFormat="1" ht="18" customHeight="1" x14ac:dyDescent="0.2">
      <c r="A11631" s="1351" t="s">
        <v>17329</v>
      </c>
      <c r="B11631" s="1244" t="s">
        <v>2177</v>
      </c>
      <c r="C11631" s="1244" t="s">
        <v>2178</v>
      </c>
      <c r="D11631" s="1352">
        <v>517.5</v>
      </c>
    </row>
    <row r="11632" spans="1:4" s="977" customFormat="1" ht="18" customHeight="1" x14ac:dyDescent="0.2">
      <c r="A11632" s="1351" t="s">
        <v>17330</v>
      </c>
      <c r="B11632" s="1244" t="s">
        <v>2177</v>
      </c>
      <c r="C11632" s="1244" t="s">
        <v>2178</v>
      </c>
      <c r="D11632" s="1352">
        <v>517.5</v>
      </c>
    </row>
    <row r="11633" spans="1:4" s="977" customFormat="1" ht="18" customHeight="1" x14ac:dyDescent="0.2">
      <c r="A11633" s="1351" t="s">
        <v>17331</v>
      </c>
      <c r="B11633" s="1244" t="s">
        <v>2177</v>
      </c>
      <c r="C11633" s="1244" t="s">
        <v>2178</v>
      </c>
      <c r="D11633" s="1352">
        <v>517.5</v>
      </c>
    </row>
    <row r="11634" spans="1:4" s="977" customFormat="1" ht="18" customHeight="1" x14ac:dyDescent="0.2">
      <c r="A11634" s="1351" t="s">
        <v>17332</v>
      </c>
      <c r="B11634" s="1244" t="s">
        <v>2177</v>
      </c>
      <c r="C11634" s="1244" t="s">
        <v>2178</v>
      </c>
      <c r="D11634" s="1352">
        <v>517.5</v>
      </c>
    </row>
    <row r="11635" spans="1:4" s="977" customFormat="1" ht="18" customHeight="1" x14ac:dyDescent="0.2">
      <c r="A11635" s="1351" t="s">
        <v>17333</v>
      </c>
      <c r="B11635" s="1244" t="s">
        <v>2177</v>
      </c>
      <c r="C11635" s="1244" t="s">
        <v>2178</v>
      </c>
      <c r="D11635" s="1352">
        <v>517.5</v>
      </c>
    </row>
    <row r="11636" spans="1:4" s="977" customFormat="1" ht="18" customHeight="1" x14ac:dyDescent="0.2">
      <c r="A11636" s="1351" t="s">
        <v>17334</v>
      </c>
      <c r="B11636" s="1244" t="s">
        <v>2177</v>
      </c>
      <c r="C11636" s="1244" t="s">
        <v>2178</v>
      </c>
      <c r="D11636" s="1352">
        <v>517.5</v>
      </c>
    </row>
    <row r="11637" spans="1:4" s="977" customFormat="1" ht="18" customHeight="1" x14ac:dyDescent="0.2">
      <c r="A11637" s="1351" t="s">
        <v>17335</v>
      </c>
      <c r="B11637" s="1244" t="s">
        <v>2177</v>
      </c>
      <c r="C11637" s="1244" t="s">
        <v>2178</v>
      </c>
      <c r="D11637" s="1352">
        <v>517.5</v>
      </c>
    </row>
    <row r="11638" spans="1:4" s="977" customFormat="1" ht="18" customHeight="1" x14ac:dyDescent="0.2">
      <c r="A11638" s="1351" t="s">
        <v>17336</v>
      </c>
      <c r="B11638" s="1244" t="s">
        <v>2574</v>
      </c>
      <c r="C11638" s="1244" t="s">
        <v>2575</v>
      </c>
      <c r="D11638" s="1352">
        <v>4370</v>
      </c>
    </row>
    <row r="11639" spans="1:4" s="977" customFormat="1" ht="18" customHeight="1" x14ac:dyDescent="0.2">
      <c r="A11639" s="1351" t="s">
        <v>17337</v>
      </c>
      <c r="B11639" s="1244" t="s">
        <v>2177</v>
      </c>
      <c r="C11639" s="1244" t="s">
        <v>2178</v>
      </c>
      <c r="D11639" s="1352">
        <v>517.5</v>
      </c>
    </row>
    <row r="11640" spans="1:4" s="977" customFormat="1" ht="18" customHeight="1" x14ac:dyDescent="0.2">
      <c r="A11640" s="1351" t="s">
        <v>17338</v>
      </c>
      <c r="B11640" s="1244" t="s">
        <v>2177</v>
      </c>
      <c r="C11640" s="1244" t="s">
        <v>2178</v>
      </c>
      <c r="D11640" s="1352">
        <v>517.5</v>
      </c>
    </row>
    <row r="11641" spans="1:4" s="977" customFormat="1" ht="18" customHeight="1" x14ac:dyDescent="0.2">
      <c r="A11641" s="1351" t="s">
        <v>17339</v>
      </c>
      <c r="B11641" s="1244" t="s">
        <v>2177</v>
      </c>
      <c r="C11641" s="1244" t="s">
        <v>2178</v>
      </c>
      <c r="D11641" s="1352">
        <v>517.5</v>
      </c>
    </row>
    <row r="11642" spans="1:4" s="977" customFormat="1" ht="18" customHeight="1" x14ac:dyDescent="0.2">
      <c r="A11642" s="1351" t="s">
        <v>17340</v>
      </c>
      <c r="B11642" s="1244" t="s">
        <v>2177</v>
      </c>
      <c r="C11642" s="1244" t="s">
        <v>2178</v>
      </c>
      <c r="D11642" s="1352">
        <v>517.5</v>
      </c>
    </row>
    <row r="11643" spans="1:4" s="977" customFormat="1" ht="18" customHeight="1" x14ac:dyDescent="0.2">
      <c r="A11643" s="1351" t="s">
        <v>17341</v>
      </c>
      <c r="B11643" s="1244" t="s">
        <v>2177</v>
      </c>
      <c r="C11643" s="1244" t="s">
        <v>2178</v>
      </c>
      <c r="D11643" s="1352">
        <v>517.5</v>
      </c>
    </row>
    <row r="11644" spans="1:4" s="977" customFormat="1" ht="18" customHeight="1" x14ac:dyDescent="0.2">
      <c r="A11644" s="1351" t="s">
        <v>17342</v>
      </c>
      <c r="B11644" s="1244" t="s">
        <v>2177</v>
      </c>
      <c r="C11644" s="1244" t="s">
        <v>2178</v>
      </c>
      <c r="D11644" s="1352">
        <v>517.5</v>
      </c>
    </row>
    <row r="11645" spans="1:4" s="977" customFormat="1" ht="18" customHeight="1" x14ac:dyDescent="0.2">
      <c r="A11645" s="1351" t="s">
        <v>17343</v>
      </c>
      <c r="B11645" s="1244" t="s">
        <v>2177</v>
      </c>
      <c r="C11645" s="1244" t="s">
        <v>2178</v>
      </c>
      <c r="D11645" s="1352">
        <v>517.5</v>
      </c>
    </row>
    <row r="11646" spans="1:4" s="977" customFormat="1" ht="18" customHeight="1" x14ac:dyDescent="0.2">
      <c r="A11646" s="1351" t="s">
        <v>17344</v>
      </c>
      <c r="B11646" s="1244" t="s">
        <v>2177</v>
      </c>
      <c r="C11646" s="1244" t="s">
        <v>2178</v>
      </c>
      <c r="D11646" s="1352">
        <v>517.5</v>
      </c>
    </row>
    <row r="11647" spans="1:4" s="977" customFormat="1" ht="18" customHeight="1" x14ac:dyDescent="0.2">
      <c r="A11647" s="1351" t="s">
        <v>17345</v>
      </c>
      <c r="B11647" s="1244" t="s">
        <v>2177</v>
      </c>
      <c r="C11647" s="1244" t="s">
        <v>2178</v>
      </c>
      <c r="D11647" s="1352">
        <v>517.5</v>
      </c>
    </row>
    <row r="11648" spans="1:4" s="977" customFormat="1" ht="18" customHeight="1" x14ac:dyDescent="0.2">
      <c r="A11648" s="1351" t="s">
        <v>17346</v>
      </c>
      <c r="B11648" s="1244" t="s">
        <v>2177</v>
      </c>
      <c r="C11648" s="1244" t="s">
        <v>2178</v>
      </c>
      <c r="D11648" s="1352">
        <v>517.5</v>
      </c>
    </row>
    <row r="11649" spans="1:4" s="977" customFormat="1" ht="18" customHeight="1" x14ac:dyDescent="0.2">
      <c r="A11649" s="1351" t="s">
        <v>17347</v>
      </c>
      <c r="B11649" s="1244" t="s">
        <v>2574</v>
      </c>
      <c r="C11649" s="1244" t="s">
        <v>2575</v>
      </c>
      <c r="D11649" s="1352">
        <v>4370</v>
      </c>
    </row>
    <row r="11650" spans="1:4" s="977" customFormat="1" ht="18" customHeight="1" x14ac:dyDescent="0.2">
      <c r="A11650" s="1351" t="s">
        <v>17348</v>
      </c>
      <c r="B11650" s="1244" t="s">
        <v>2177</v>
      </c>
      <c r="C11650" s="1244" t="s">
        <v>2178</v>
      </c>
      <c r="D11650" s="1352">
        <v>517.5</v>
      </c>
    </row>
    <row r="11651" spans="1:4" s="977" customFormat="1" ht="18" customHeight="1" x14ac:dyDescent="0.2">
      <c r="A11651" s="1351" t="s">
        <v>17349</v>
      </c>
      <c r="B11651" s="1244" t="s">
        <v>2177</v>
      </c>
      <c r="C11651" s="1244" t="s">
        <v>2178</v>
      </c>
      <c r="D11651" s="1352">
        <v>517.5</v>
      </c>
    </row>
    <row r="11652" spans="1:4" s="977" customFormat="1" ht="18" customHeight="1" x14ac:dyDescent="0.2">
      <c r="A11652" s="1351" t="s">
        <v>17350</v>
      </c>
      <c r="B11652" s="1244" t="s">
        <v>2177</v>
      </c>
      <c r="C11652" s="1244" t="s">
        <v>2178</v>
      </c>
      <c r="D11652" s="1352">
        <v>517.5</v>
      </c>
    </row>
    <row r="11653" spans="1:4" s="977" customFormat="1" ht="18" customHeight="1" x14ac:dyDescent="0.2">
      <c r="A11653" s="1351" t="s">
        <v>17351</v>
      </c>
      <c r="B11653" s="1244" t="s">
        <v>2177</v>
      </c>
      <c r="C11653" s="1244" t="s">
        <v>2178</v>
      </c>
      <c r="D11653" s="1352">
        <v>517.5</v>
      </c>
    </row>
    <row r="11654" spans="1:4" s="977" customFormat="1" ht="18" customHeight="1" x14ac:dyDescent="0.2">
      <c r="A11654" s="1351" t="s">
        <v>17352</v>
      </c>
      <c r="B11654" s="1244" t="s">
        <v>2177</v>
      </c>
      <c r="C11654" s="1244" t="s">
        <v>2178</v>
      </c>
      <c r="D11654" s="1352">
        <v>517.5</v>
      </c>
    </row>
    <row r="11655" spans="1:4" s="977" customFormat="1" ht="18" customHeight="1" x14ac:dyDescent="0.2">
      <c r="A11655" s="1351" t="s">
        <v>17353</v>
      </c>
      <c r="B11655" s="1244" t="s">
        <v>2177</v>
      </c>
      <c r="C11655" s="1244" t="s">
        <v>2178</v>
      </c>
      <c r="D11655" s="1352">
        <v>517.5</v>
      </c>
    </row>
    <row r="11656" spans="1:4" s="977" customFormat="1" ht="18" customHeight="1" x14ac:dyDescent="0.2">
      <c r="A11656" s="1351" t="s">
        <v>17354</v>
      </c>
      <c r="B11656" s="1244" t="s">
        <v>2177</v>
      </c>
      <c r="C11656" s="1244" t="s">
        <v>2178</v>
      </c>
      <c r="D11656" s="1352">
        <v>517.5</v>
      </c>
    </row>
    <row r="11657" spans="1:4" s="977" customFormat="1" ht="18" customHeight="1" x14ac:dyDescent="0.2">
      <c r="A11657" s="1351" t="s">
        <v>17355</v>
      </c>
      <c r="B11657" s="1244" t="s">
        <v>2177</v>
      </c>
      <c r="C11657" s="1244" t="s">
        <v>2178</v>
      </c>
      <c r="D11657" s="1352">
        <v>517.5</v>
      </c>
    </row>
    <row r="11658" spans="1:4" s="977" customFormat="1" ht="18" customHeight="1" x14ac:dyDescent="0.2">
      <c r="A11658" s="1351" t="s">
        <v>17356</v>
      </c>
      <c r="B11658" s="1244" t="s">
        <v>2177</v>
      </c>
      <c r="C11658" s="1244" t="s">
        <v>2178</v>
      </c>
      <c r="D11658" s="1352">
        <v>517.5</v>
      </c>
    </row>
    <row r="11659" spans="1:4" s="977" customFormat="1" ht="18" customHeight="1" x14ac:dyDescent="0.2">
      <c r="A11659" s="1351" t="s">
        <v>17357</v>
      </c>
      <c r="B11659" s="1244" t="s">
        <v>2177</v>
      </c>
      <c r="C11659" s="1244" t="s">
        <v>2178</v>
      </c>
      <c r="D11659" s="1352">
        <v>517.5</v>
      </c>
    </row>
    <row r="11660" spans="1:4" s="977" customFormat="1" ht="18" customHeight="1" x14ac:dyDescent="0.2">
      <c r="A11660" s="1351" t="s">
        <v>17358</v>
      </c>
      <c r="B11660" s="1244" t="s">
        <v>2574</v>
      </c>
      <c r="C11660" s="1244" t="s">
        <v>2575</v>
      </c>
      <c r="D11660" s="1352">
        <v>4370</v>
      </c>
    </row>
    <row r="11661" spans="1:4" s="977" customFormat="1" ht="18" customHeight="1" x14ac:dyDescent="0.2">
      <c r="A11661" s="1351" t="s">
        <v>17359</v>
      </c>
      <c r="B11661" s="1244" t="s">
        <v>2177</v>
      </c>
      <c r="C11661" s="1244" t="s">
        <v>2178</v>
      </c>
      <c r="D11661" s="1352">
        <v>517.5</v>
      </c>
    </row>
    <row r="11662" spans="1:4" s="977" customFormat="1" ht="18" customHeight="1" x14ac:dyDescent="0.2">
      <c r="A11662" s="1351" t="s">
        <v>17360</v>
      </c>
      <c r="B11662" s="1244" t="s">
        <v>2177</v>
      </c>
      <c r="C11662" s="1244" t="s">
        <v>2178</v>
      </c>
      <c r="D11662" s="1352">
        <v>517.5</v>
      </c>
    </row>
    <row r="11663" spans="1:4" s="977" customFormat="1" ht="18" customHeight="1" x14ac:dyDescent="0.2">
      <c r="A11663" s="1351" t="s">
        <v>17361</v>
      </c>
      <c r="B11663" s="1244" t="s">
        <v>2177</v>
      </c>
      <c r="C11663" s="1244" t="s">
        <v>2178</v>
      </c>
      <c r="D11663" s="1352">
        <v>517.5</v>
      </c>
    </row>
    <row r="11664" spans="1:4" s="977" customFormat="1" ht="18" customHeight="1" x14ac:dyDescent="0.2">
      <c r="A11664" s="1351" t="s">
        <v>17362</v>
      </c>
      <c r="B11664" s="1244" t="s">
        <v>2177</v>
      </c>
      <c r="C11664" s="1244" t="s">
        <v>2178</v>
      </c>
      <c r="D11664" s="1352">
        <v>517.5</v>
      </c>
    </row>
    <row r="11665" spans="1:4" s="977" customFormat="1" ht="18" customHeight="1" x14ac:dyDescent="0.2">
      <c r="A11665" s="1351" t="s">
        <v>17363</v>
      </c>
      <c r="B11665" s="1244" t="s">
        <v>2177</v>
      </c>
      <c r="C11665" s="1244" t="s">
        <v>2178</v>
      </c>
      <c r="D11665" s="1352">
        <v>517.5</v>
      </c>
    </row>
    <row r="11666" spans="1:4" s="977" customFormat="1" ht="18" customHeight="1" x14ac:dyDescent="0.2">
      <c r="A11666" s="1351" t="s">
        <v>17364</v>
      </c>
      <c r="B11666" s="1244" t="s">
        <v>2177</v>
      </c>
      <c r="C11666" s="1244" t="s">
        <v>2178</v>
      </c>
      <c r="D11666" s="1352">
        <v>517.5</v>
      </c>
    </row>
    <row r="11667" spans="1:4" s="977" customFormat="1" ht="18" customHeight="1" x14ac:dyDescent="0.2">
      <c r="A11667" s="1351" t="s">
        <v>17365</v>
      </c>
      <c r="B11667" s="1244" t="s">
        <v>2177</v>
      </c>
      <c r="C11667" s="1244" t="s">
        <v>2178</v>
      </c>
      <c r="D11667" s="1352">
        <v>1265</v>
      </c>
    </row>
    <row r="11668" spans="1:4" s="977" customFormat="1" ht="18" customHeight="1" x14ac:dyDescent="0.2">
      <c r="A11668" s="1351" t="s">
        <v>17366</v>
      </c>
      <c r="B11668" s="1244" t="s">
        <v>2177</v>
      </c>
      <c r="C11668" s="1244" t="s">
        <v>2178</v>
      </c>
      <c r="D11668" s="1352">
        <v>1265</v>
      </c>
    </row>
    <row r="11669" spans="1:4" s="977" customFormat="1" ht="18" customHeight="1" x14ac:dyDescent="0.2">
      <c r="A11669" s="1351" t="s">
        <v>17367</v>
      </c>
      <c r="B11669" s="1244" t="s">
        <v>2177</v>
      </c>
      <c r="C11669" s="1244" t="s">
        <v>2178</v>
      </c>
      <c r="D11669" s="1352">
        <v>790</v>
      </c>
    </row>
    <row r="11670" spans="1:4" s="977" customFormat="1" ht="18" customHeight="1" x14ac:dyDescent="0.2">
      <c r="A11670" s="1351" t="s">
        <v>17368</v>
      </c>
      <c r="B11670" s="1244" t="s">
        <v>2177</v>
      </c>
      <c r="C11670" s="1244" t="s">
        <v>2178</v>
      </c>
      <c r="D11670" s="1352">
        <v>790</v>
      </c>
    </row>
    <row r="11671" spans="1:4" s="977" customFormat="1" ht="18" customHeight="1" x14ac:dyDescent="0.2">
      <c r="A11671" s="1351" t="s">
        <v>17369</v>
      </c>
      <c r="B11671" s="1244" t="s">
        <v>2574</v>
      </c>
      <c r="C11671" s="1244" t="s">
        <v>2575</v>
      </c>
      <c r="D11671" s="1352">
        <v>4370</v>
      </c>
    </row>
    <row r="11672" spans="1:4" s="977" customFormat="1" ht="18" customHeight="1" x14ac:dyDescent="0.2">
      <c r="A11672" s="1351" t="s">
        <v>17370</v>
      </c>
      <c r="B11672" s="1244" t="s">
        <v>2177</v>
      </c>
      <c r="C11672" s="1244" t="s">
        <v>2178</v>
      </c>
      <c r="D11672" s="1352">
        <v>790</v>
      </c>
    </row>
    <row r="11673" spans="1:4" s="977" customFormat="1" ht="18" customHeight="1" x14ac:dyDescent="0.2">
      <c r="A11673" s="1351" t="s">
        <v>17371</v>
      </c>
      <c r="B11673" s="1244" t="s">
        <v>2177</v>
      </c>
      <c r="C11673" s="1244" t="s">
        <v>2178</v>
      </c>
      <c r="D11673" s="1352">
        <v>790</v>
      </c>
    </row>
    <row r="11674" spans="1:4" s="977" customFormat="1" ht="18" customHeight="1" x14ac:dyDescent="0.2">
      <c r="A11674" s="1351" t="s">
        <v>17372</v>
      </c>
      <c r="B11674" s="1244" t="s">
        <v>2177</v>
      </c>
      <c r="C11674" s="1244" t="s">
        <v>2178</v>
      </c>
      <c r="D11674" s="1352">
        <v>790</v>
      </c>
    </row>
    <row r="11675" spans="1:4" s="977" customFormat="1" ht="18" customHeight="1" x14ac:dyDescent="0.2">
      <c r="A11675" s="1351" t="s">
        <v>17373</v>
      </c>
      <c r="B11675" s="1244" t="s">
        <v>2177</v>
      </c>
      <c r="C11675" s="1244" t="s">
        <v>2178</v>
      </c>
      <c r="D11675" s="1352">
        <v>790</v>
      </c>
    </row>
    <row r="11676" spans="1:4" s="977" customFormat="1" ht="18" customHeight="1" x14ac:dyDescent="0.2">
      <c r="A11676" s="1351" t="s">
        <v>17374</v>
      </c>
      <c r="B11676" s="1244" t="s">
        <v>2177</v>
      </c>
      <c r="C11676" s="1244" t="s">
        <v>2178</v>
      </c>
      <c r="D11676" s="1352">
        <v>790</v>
      </c>
    </row>
    <row r="11677" spans="1:4" s="977" customFormat="1" ht="18" customHeight="1" x14ac:dyDescent="0.2">
      <c r="A11677" s="1351" t="s">
        <v>17375</v>
      </c>
      <c r="B11677" s="1244" t="s">
        <v>2177</v>
      </c>
      <c r="C11677" s="1244" t="s">
        <v>2178</v>
      </c>
      <c r="D11677" s="1352">
        <v>790</v>
      </c>
    </row>
    <row r="11678" spans="1:4" s="977" customFormat="1" ht="18" customHeight="1" x14ac:dyDescent="0.2">
      <c r="A11678" s="1351" t="s">
        <v>17376</v>
      </c>
      <c r="B11678" s="1244" t="s">
        <v>2177</v>
      </c>
      <c r="C11678" s="1244" t="s">
        <v>2178</v>
      </c>
      <c r="D11678" s="1352">
        <v>790</v>
      </c>
    </row>
    <row r="11679" spans="1:4" s="977" customFormat="1" ht="18" customHeight="1" x14ac:dyDescent="0.2">
      <c r="A11679" s="1351" t="s">
        <v>17377</v>
      </c>
      <c r="B11679" s="1244" t="s">
        <v>2177</v>
      </c>
      <c r="C11679" s="1244" t="s">
        <v>2178</v>
      </c>
      <c r="D11679" s="1352">
        <v>790</v>
      </c>
    </row>
    <row r="11680" spans="1:4" s="977" customFormat="1" ht="18" customHeight="1" x14ac:dyDescent="0.2">
      <c r="A11680" s="1351" t="s">
        <v>17378</v>
      </c>
      <c r="B11680" s="1244" t="s">
        <v>2177</v>
      </c>
      <c r="C11680" s="1244" t="s">
        <v>2178</v>
      </c>
      <c r="D11680" s="1352">
        <v>790</v>
      </c>
    </row>
    <row r="11681" spans="1:4" s="977" customFormat="1" ht="18" customHeight="1" x14ac:dyDescent="0.2">
      <c r="A11681" s="1351" t="s">
        <v>17379</v>
      </c>
      <c r="B11681" s="1244" t="s">
        <v>2177</v>
      </c>
      <c r="C11681" s="1244" t="s">
        <v>2178</v>
      </c>
      <c r="D11681" s="1352">
        <v>790</v>
      </c>
    </row>
    <row r="11682" spans="1:4" s="977" customFormat="1" ht="18" customHeight="1" x14ac:dyDescent="0.2">
      <c r="A11682" s="1351" t="s">
        <v>17380</v>
      </c>
      <c r="B11682" s="1244" t="s">
        <v>2574</v>
      </c>
      <c r="C11682" s="1244" t="s">
        <v>2575</v>
      </c>
      <c r="D11682" s="1352">
        <v>4370</v>
      </c>
    </row>
    <row r="11683" spans="1:4" s="977" customFormat="1" ht="18" customHeight="1" x14ac:dyDescent="0.2">
      <c r="A11683" s="1351" t="s">
        <v>17381</v>
      </c>
      <c r="B11683" s="1244" t="s">
        <v>2177</v>
      </c>
      <c r="C11683" s="1244" t="s">
        <v>2178</v>
      </c>
      <c r="D11683" s="1352">
        <v>790</v>
      </c>
    </row>
    <row r="11684" spans="1:4" s="977" customFormat="1" ht="18" customHeight="1" x14ac:dyDescent="0.2">
      <c r="A11684" s="1351" t="s">
        <v>17382</v>
      </c>
      <c r="B11684" s="1244" t="s">
        <v>2177</v>
      </c>
      <c r="C11684" s="1244" t="s">
        <v>2178</v>
      </c>
      <c r="D11684" s="1352">
        <v>790</v>
      </c>
    </row>
    <row r="11685" spans="1:4" s="977" customFormat="1" ht="18" customHeight="1" x14ac:dyDescent="0.2">
      <c r="A11685" s="1351" t="s">
        <v>17383</v>
      </c>
      <c r="B11685" s="1244" t="s">
        <v>2177</v>
      </c>
      <c r="C11685" s="1244" t="s">
        <v>2178</v>
      </c>
      <c r="D11685" s="1352">
        <v>790</v>
      </c>
    </row>
    <row r="11686" spans="1:4" s="977" customFormat="1" ht="18" customHeight="1" x14ac:dyDescent="0.2">
      <c r="A11686" s="1351" t="s">
        <v>17384</v>
      </c>
      <c r="B11686" s="1244" t="s">
        <v>2177</v>
      </c>
      <c r="C11686" s="1244" t="s">
        <v>2178</v>
      </c>
      <c r="D11686" s="1352">
        <v>790</v>
      </c>
    </row>
    <row r="11687" spans="1:4" s="977" customFormat="1" ht="18" customHeight="1" x14ac:dyDescent="0.2">
      <c r="A11687" s="1351" t="s">
        <v>17385</v>
      </c>
      <c r="B11687" s="1244" t="s">
        <v>2177</v>
      </c>
      <c r="C11687" s="1244" t="s">
        <v>2178</v>
      </c>
      <c r="D11687" s="1352">
        <v>790</v>
      </c>
    </row>
    <row r="11688" spans="1:4" s="977" customFormat="1" ht="18" customHeight="1" x14ac:dyDescent="0.2">
      <c r="A11688" s="1351" t="s">
        <v>17386</v>
      </c>
      <c r="B11688" s="1244" t="s">
        <v>2177</v>
      </c>
      <c r="C11688" s="1244" t="s">
        <v>2178</v>
      </c>
      <c r="D11688" s="1352">
        <v>790</v>
      </c>
    </row>
    <row r="11689" spans="1:4" s="977" customFormat="1" ht="18" customHeight="1" x14ac:dyDescent="0.2">
      <c r="A11689" s="1351" t="s">
        <v>17387</v>
      </c>
      <c r="B11689" s="1244" t="s">
        <v>2177</v>
      </c>
      <c r="C11689" s="1244" t="s">
        <v>2178</v>
      </c>
      <c r="D11689" s="1352">
        <v>790</v>
      </c>
    </row>
    <row r="11690" spans="1:4" s="977" customFormat="1" ht="18" customHeight="1" x14ac:dyDescent="0.2">
      <c r="A11690" s="1351" t="s">
        <v>17388</v>
      </c>
      <c r="B11690" s="1244" t="s">
        <v>2177</v>
      </c>
      <c r="C11690" s="1244" t="s">
        <v>2178</v>
      </c>
      <c r="D11690" s="1352">
        <v>790</v>
      </c>
    </row>
    <row r="11691" spans="1:4" s="977" customFormat="1" ht="18" customHeight="1" x14ac:dyDescent="0.2">
      <c r="A11691" s="1351" t="s">
        <v>17389</v>
      </c>
      <c r="B11691" s="1244" t="s">
        <v>2177</v>
      </c>
      <c r="C11691" s="1244" t="s">
        <v>2178</v>
      </c>
      <c r="D11691" s="1352">
        <v>790</v>
      </c>
    </row>
    <row r="11692" spans="1:4" s="977" customFormat="1" ht="18" customHeight="1" x14ac:dyDescent="0.2">
      <c r="A11692" s="1351" t="s">
        <v>17390</v>
      </c>
      <c r="B11692" s="1244" t="s">
        <v>2177</v>
      </c>
      <c r="C11692" s="1244" t="s">
        <v>2178</v>
      </c>
      <c r="D11692" s="1352">
        <v>790</v>
      </c>
    </row>
    <row r="11693" spans="1:4" s="977" customFormat="1" ht="18" customHeight="1" x14ac:dyDescent="0.2">
      <c r="A11693" s="1351" t="s">
        <v>17391</v>
      </c>
      <c r="B11693" s="1244" t="s">
        <v>2574</v>
      </c>
      <c r="C11693" s="1245"/>
      <c r="D11693" s="1352">
        <v>4370</v>
      </c>
    </row>
    <row r="11694" spans="1:4" s="977" customFormat="1" ht="18" customHeight="1" x14ac:dyDescent="0.2">
      <c r="A11694" s="1351" t="s">
        <v>17392</v>
      </c>
      <c r="B11694" s="1244" t="s">
        <v>2177</v>
      </c>
      <c r="C11694" s="1244" t="s">
        <v>2178</v>
      </c>
      <c r="D11694" s="1352">
        <v>790</v>
      </c>
    </row>
    <row r="11695" spans="1:4" s="977" customFormat="1" ht="18" customHeight="1" x14ac:dyDescent="0.2">
      <c r="A11695" s="1351" t="s">
        <v>17393</v>
      </c>
      <c r="B11695" s="1244" t="s">
        <v>2177</v>
      </c>
      <c r="C11695" s="1244" t="s">
        <v>2178</v>
      </c>
      <c r="D11695" s="1352">
        <v>790</v>
      </c>
    </row>
    <row r="11696" spans="1:4" s="977" customFormat="1" ht="18" customHeight="1" x14ac:dyDescent="0.2">
      <c r="A11696" s="1351" t="s">
        <v>17394</v>
      </c>
      <c r="B11696" s="1244" t="s">
        <v>2177</v>
      </c>
      <c r="C11696" s="1244" t="s">
        <v>2178</v>
      </c>
      <c r="D11696" s="1352">
        <v>790</v>
      </c>
    </row>
    <row r="11697" spans="1:4" s="977" customFormat="1" ht="18" customHeight="1" x14ac:dyDescent="0.2">
      <c r="A11697" s="1351" t="s">
        <v>17395</v>
      </c>
      <c r="B11697" s="1244" t="s">
        <v>2177</v>
      </c>
      <c r="C11697" s="1244" t="s">
        <v>2178</v>
      </c>
      <c r="D11697" s="1352">
        <v>790</v>
      </c>
    </row>
    <row r="11698" spans="1:4" s="977" customFormat="1" ht="18" customHeight="1" x14ac:dyDescent="0.2">
      <c r="A11698" s="1351" t="s">
        <v>17396</v>
      </c>
      <c r="B11698" s="1244" t="s">
        <v>2177</v>
      </c>
      <c r="C11698" s="1244" t="s">
        <v>2178</v>
      </c>
      <c r="D11698" s="1352">
        <v>790</v>
      </c>
    </row>
    <row r="11699" spans="1:4" s="977" customFormat="1" ht="18" customHeight="1" x14ac:dyDescent="0.2">
      <c r="A11699" s="1351" t="s">
        <v>17397</v>
      </c>
      <c r="B11699" s="1244" t="s">
        <v>2177</v>
      </c>
      <c r="C11699" s="1244" t="s">
        <v>2178</v>
      </c>
      <c r="D11699" s="1352">
        <v>790</v>
      </c>
    </row>
    <row r="11700" spans="1:4" s="977" customFormat="1" ht="18" customHeight="1" x14ac:dyDescent="0.2">
      <c r="A11700" s="1351" t="s">
        <v>17398</v>
      </c>
      <c r="B11700" s="1244" t="s">
        <v>2177</v>
      </c>
      <c r="C11700" s="1244" t="s">
        <v>2178</v>
      </c>
      <c r="D11700" s="1352">
        <v>790</v>
      </c>
    </row>
    <row r="11701" spans="1:4" s="977" customFormat="1" ht="18" customHeight="1" x14ac:dyDescent="0.2">
      <c r="A11701" s="1351" t="s">
        <v>17399</v>
      </c>
      <c r="B11701" s="1244" t="s">
        <v>2177</v>
      </c>
      <c r="C11701" s="1244" t="s">
        <v>2178</v>
      </c>
      <c r="D11701" s="1352">
        <v>790</v>
      </c>
    </row>
    <row r="11702" spans="1:4" s="977" customFormat="1" ht="18" customHeight="1" x14ac:dyDescent="0.2">
      <c r="A11702" s="1351" t="s">
        <v>17400</v>
      </c>
      <c r="B11702" s="1244" t="s">
        <v>2177</v>
      </c>
      <c r="C11702" s="1244" t="s">
        <v>2178</v>
      </c>
      <c r="D11702" s="1352">
        <v>790</v>
      </c>
    </row>
    <row r="11703" spans="1:4" s="977" customFormat="1" ht="18" customHeight="1" x14ac:dyDescent="0.2">
      <c r="A11703" s="1351" t="s">
        <v>17401</v>
      </c>
      <c r="B11703" s="1244" t="s">
        <v>2177</v>
      </c>
      <c r="C11703" s="1244" t="s">
        <v>2178</v>
      </c>
      <c r="D11703" s="1352">
        <v>790</v>
      </c>
    </row>
    <row r="11704" spans="1:4" s="977" customFormat="1" ht="18" customHeight="1" x14ac:dyDescent="0.2">
      <c r="A11704" s="1351" t="s">
        <v>17402</v>
      </c>
      <c r="B11704" s="1244" t="s">
        <v>2574</v>
      </c>
      <c r="C11704" s="1245"/>
      <c r="D11704" s="1352">
        <v>6486</v>
      </c>
    </row>
    <row r="11705" spans="1:4" s="977" customFormat="1" ht="18" customHeight="1" x14ac:dyDescent="0.2">
      <c r="A11705" s="1351" t="s">
        <v>17403</v>
      </c>
      <c r="B11705" s="1244" t="s">
        <v>2177</v>
      </c>
      <c r="C11705" s="1244" t="s">
        <v>2178</v>
      </c>
      <c r="D11705" s="1352">
        <v>790</v>
      </c>
    </row>
    <row r="11706" spans="1:4" s="977" customFormat="1" ht="18" customHeight="1" x14ac:dyDescent="0.2">
      <c r="A11706" s="1351" t="s">
        <v>17404</v>
      </c>
      <c r="B11706" s="1244" t="s">
        <v>2177</v>
      </c>
      <c r="C11706" s="1244" t="s">
        <v>2178</v>
      </c>
      <c r="D11706" s="1352">
        <v>790</v>
      </c>
    </row>
    <row r="11707" spans="1:4" s="977" customFormat="1" ht="18" customHeight="1" x14ac:dyDescent="0.2">
      <c r="A11707" s="1351" t="s">
        <v>17405</v>
      </c>
      <c r="B11707" s="1244" t="s">
        <v>2177</v>
      </c>
      <c r="C11707" s="1244" t="s">
        <v>2178</v>
      </c>
      <c r="D11707" s="1352">
        <v>790</v>
      </c>
    </row>
    <row r="11708" spans="1:4" s="977" customFormat="1" ht="18" customHeight="1" x14ac:dyDescent="0.2">
      <c r="A11708" s="1351" t="s">
        <v>17406</v>
      </c>
      <c r="B11708" s="1244" t="s">
        <v>2177</v>
      </c>
      <c r="C11708" s="1244" t="s">
        <v>2178</v>
      </c>
      <c r="D11708" s="1352">
        <v>790</v>
      </c>
    </row>
    <row r="11709" spans="1:4" s="977" customFormat="1" ht="18" customHeight="1" x14ac:dyDescent="0.2">
      <c r="A11709" s="1351" t="s">
        <v>17407</v>
      </c>
      <c r="B11709" s="1244" t="s">
        <v>2177</v>
      </c>
      <c r="C11709" s="1244" t="s">
        <v>2178</v>
      </c>
      <c r="D11709" s="1352">
        <v>790</v>
      </c>
    </row>
    <row r="11710" spans="1:4" s="977" customFormat="1" ht="18" customHeight="1" x14ac:dyDescent="0.2">
      <c r="A11710" s="1351" t="s">
        <v>17408</v>
      </c>
      <c r="B11710" s="1244" t="s">
        <v>2177</v>
      </c>
      <c r="C11710" s="1244" t="s">
        <v>2178</v>
      </c>
      <c r="D11710" s="1352">
        <v>790</v>
      </c>
    </row>
    <row r="11711" spans="1:4" s="977" customFormat="1" ht="18" customHeight="1" x14ac:dyDescent="0.2">
      <c r="A11711" s="1351" t="s">
        <v>17409</v>
      </c>
      <c r="B11711" s="1244" t="s">
        <v>2177</v>
      </c>
      <c r="C11711" s="1244" t="s">
        <v>2178</v>
      </c>
      <c r="D11711" s="1352">
        <v>790</v>
      </c>
    </row>
    <row r="11712" spans="1:4" s="977" customFormat="1" ht="18" customHeight="1" x14ac:dyDescent="0.2">
      <c r="A11712" s="1351" t="s">
        <v>17410</v>
      </c>
      <c r="B11712" s="1244" t="s">
        <v>2177</v>
      </c>
      <c r="C11712" s="1244" t="s">
        <v>2178</v>
      </c>
      <c r="D11712" s="1352">
        <v>790</v>
      </c>
    </row>
    <row r="11713" spans="1:4" s="977" customFormat="1" ht="18" customHeight="1" x14ac:dyDescent="0.2">
      <c r="A11713" s="1351" t="s">
        <v>17411</v>
      </c>
      <c r="B11713" s="1244" t="s">
        <v>2177</v>
      </c>
      <c r="C11713" s="1244" t="s">
        <v>2178</v>
      </c>
      <c r="D11713" s="1352">
        <v>790</v>
      </c>
    </row>
    <row r="11714" spans="1:4" s="977" customFormat="1" ht="18" customHeight="1" x14ac:dyDescent="0.2">
      <c r="A11714" s="1351" t="s">
        <v>17412</v>
      </c>
      <c r="B11714" s="1244" t="s">
        <v>2177</v>
      </c>
      <c r="C11714" s="1244" t="s">
        <v>2178</v>
      </c>
      <c r="D11714" s="1352">
        <v>790</v>
      </c>
    </row>
    <row r="11715" spans="1:4" s="977" customFormat="1" ht="18" customHeight="1" x14ac:dyDescent="0.2">
      <c r="A11715" s="1351" t="s">
        <v>17413</v>
      </c>
      <c r="B11715" s="1244" t="s">
        <v>2574</v>
      </c>
      <c r="C11715" s="1244" t="s">
        <v>2575</v>
      </c>
      <c r="D11715" s="1352">
        <v>6486</v>
      </c>
    </row>
    <row r="11716" spans="1:4" s="977" customFormat="1" ht="18" customHeight="1" x14ac:dyDescent="0.2">
      <c r="A11716" s="1351" t="s">
        <v>17414</v>
      </c>
      <c r="B11716" s="1244" t="s">
        <v>2177</v>
      </c>
      <c r="C11716" s="1244" t="s">
        <v>2178</v>
      </c>
      <c r="D11716" s="1352">
        <v>790</v>
      </c>
    </row>
    <row r="11717" spans="1:4" s="977" customFormat="1" ht="18" customHeight="1" x14ac:dyDescent="0.2">
      <c r="A11717" s="1351" t="s">
        <v>17415</v>
      </c>
      <c r="B11717" s="1244" t="s">
        <v>2177</v>
      </c>
      <c r="C11717" s="1244" t="s">
        <v>2178</v>
      </c>
      <c r="D11717" s="1352">
        <v>790</v>
      </c>
    </row>
    <row r="11718" spans="1:4" s="977" customFormat="1" ht="18" customHeight="1" x14ac:dyDescent="0.2">
      <c r="A11718" s="1351" t="s">
        <v>17416</v>
      </c>
      <c r="B11718" s="1244" t="s">
        <v>2177</v>
      </c>
      <c r="C11718" s="1244" t="s">
        <v>2178</v>
      </c>
      <c r="D11718" s="1352">
        <v>790</v>
      </c>
    </row>
    <row r="11719" spans="1:4" s="977" customFormat="1" ht="18" customHeight="1" x14ac:dyDescent="0.2">
      <c r="A11719" s="1351" t="s">
        <v>17417</v>
      </c>
      <c r="B11719" s="1244" t="s">
        <v>2177</v>
      </c>
      <c r="C11719" s="1244" t="s">
        <v>2178</v>
      </c>
      <c r="D11719" s="1352">
        <v>790</v>
      </c>
    </row>
    <row r="11720" spans="1:4" s="977" customFormat="1" ht="18" customHeight="1" x14ac:dyDescent="0.2">
      <c r="A11720" s="1351" t="s">
        <v>17418</v>
      </c>
      <c r="B11720" s="1244" t="s">
        <v>2177</v>
      </c>
      <c r="C11720" s="1244" t="s">
        <v>2178</v>
      </c>
      <c r="D11720" s="1352">
        <v>790</v>
      </c>
    </row>
    <row r="11721" spans="1:4" s="977" customFormat="1" ht="18" customHeight="1" x14ac:dyDescent="0.2">
      <c r="A11721" s="1351" t="s">
        <v>17419</v>
      </c>
      <c r="B11721" s="1244" t="s">
        <v>2177</v>
      </c>
      <c r="C11721" s="1244" t="s">
        <v>2178</v>
      </c>
      <c r="D11721" s="1352">
        <v>790</v>
      </c>
    </row>
    <row r="11722" spans="1:4" s="977" customFormat="1" ht="18" customHeight="1" x14ac:dyDescent="0.2">
      <c r="A11722" s="1351" t="s">
        <v>17420</v>
      </c>
      <c r="B11722" s="1244" t="s">
        <v>2177</v>
      </c>
      <c r="C11722" s="1244" t="s">
        <v>2178</v>
      </c>
      <c r="D11722" s="1352">
        <v>790</v>
      </c>
    </row>
    <row r="11723" spans="1:4" s="977" customFormat="1" ht="18" customHeight="1" x14ac:dyDescent="0.2">
      <c r="A11723" s="1351" t="s">
        <v>17421</v>
      </c>
      <c r="B11723" s="1244" t="s">
        <v>2177</v>
      </c>
      <c r="C11723" s="1244" t="s">
        <v>2178</v>
      </c>
      <c r="D11723" s="1352">
        <v>790</v>
      </c>
    </row>
    <row r="11724" spans="1:4" s="977" customFormat="1" ht="18" customHeight="1" x14ac:dyDescent="0.2">
      <c r="A11724" s="1351" t="s">
        <v>17422</v>
      </c>
      <c r="B11724" s="1244" t="s">
        <v>2177</v>
      </c>
      <c r="C11724" s="1244" t="s">
        <v>2178</v>
      </c>
      <c r="D11724" s="1352">
        <v>790</v>
      </c>
    </row>
    <row r="11725" spans="1:4" s="977" customFormat="1" ht="18" customHeight="1" x14ac:dyDescent="0.2">
      <c r="A11725" s="1351" t="s">
        <v>17423</v>
      </c>
      <c r="B11725" s="1244" t="s">
        <v>2177</v>
      </c>
      <c r="C11725" s="1244" t="s">
        <v>2178</v>
      </c>
      <c r="D11725" s="1352">
        <v>790</v>
      </c>
    </row>
    <row r="11726" spans="1:4" s="977" customFormat="1" ht="18" customHeight="1" x14ac:dyDescent="0.2">
      <c r="A11726" s="1351" t="s">
        <v>17424</v>
      </c>
      <c r="B11726" s="1244" t="s">
        <v>2574</v>
      </c>
      <c r="C11726" s="1244" t="s">
        <v>2575</v>
      </c>
      <c r="D11726" s="1352">
        <v>6486</v>
      </c>
    </row>
    <row r="11727" spans="1:4" s="977" customFormat="1" ht="18" customHeight="1" x14ac:dyDescent="0.2">
      <c r="A11727" s="1351" t="s">
        <v>17425</v>
      </c>
      <c r="B11727" s="1244" t="s">
        <v>2177</v>
      </c>
      <c r="C11727" s="1244" t="s">
        <v>2178</v>
      </c>
      <c r="D11727" s="1352">
        <v>790</v>
      </c>
    </row>
    <row r="11728" spans="1:4" s="977" customFormat="1" ht="18" customHeight="1" x14ac:dyDescent="0.2">
      <c r="A11728" s="1351" t="s">
        <v>17426</v>
      </c>
      <c r="B11728" s="1244" t="s">
        <v>2177</v>
      </c>
      <c r="C11728" s="1244" t="s">
        <v>2178</v>
      </c>
      <c r="D11728" s="1352">
        <v>790</v>
      </c>
    </row>
    <row r="11729" spans="1:4" s="977" customFormat="1" ht="18" customHeight="1" x14ac:dyDescent="0.2">
      <c r="A11729" s="1351" t="s">
        <v>17427</v>
      </c>
      <c r="B11729" s="1244" t="s">
        <v>2177</v>
      </c>
      <c r="C11729" s="1244" t="s">
        <v>2178</v>
      </c>
      <c r="D11729" s="1352">
        <v>790</v>
      </c>
    </row>
    <row r="11730" spans="1:4" s="977" customFormat="1" ht="18" customHeight="1" x14ac:dyDescent="0.2">
      <c r="A11730" s="1351" t="s">
        <v>17428</v>
      </c>
      <c r="B11730" s="1244" t="s">
        <v>2177</v>
      </c>
      <c r="C11730" s="1244" t="s">
        <v>2178</v>
      </c>
      <c r="D11730" s="1352">
        <v>790</v>
      </c>
    </row>
    <row r="11731" spans="1:4" s="977" customFormat="1" ht="18" customHeight="1" x14ac:dyDescent="0.2">
      <c r="A11731" s="1351" t="s">
        <v>17429</v>
      </c>
      <c r="B11731" s="1244" t="s">
        <v>2177</v>
      </c>
      <c r="C11731" s="1244" t="s">
        <v>2178</v>
      </c>
      <c r="D11731" s="1352">
        <v>790</v>
      </c>
    </row>
    <row r="11732" spans="1:4" s="977" customFormat="1" ht="18" customHeight="1" x14ac:dyDescent="0.2">
      <c r="A11732" s="1351" t="s">
        <v>17430</v>
      </c>
      <c r="B11732" s="1244" t="s">
        <v>2177</v>
      </c>
      <c r="C11732" s="1244" t="s">
        <v>2178</v>
      </c>
      <c r="D11732" s="1352">
        <v>790</v>
      </c>
    </row>
    <row r="11733" spans="1:4" s="977" customFormat="1" ht="18" customHeight="1" x14ac:dyDescent="0.2">
      <c r="A11733" s="1351" t="s">
        <v>17431</v>
      </c>
      <c r="B11733" s="1244" t="s">
        <v>2177</v>
      </c>
      <c r="C11733" s="1244" t="s">
        <v>2178</v>
      </c>
      <c r="D11733" s="1352">
        <v>790</v>
      </c>
    </row>
    <row r="11734" spans="1:4" s="977" customFormat="1" ht="18" customHeight="1" x14ac:dyDescent="0.2">
      <c r="A11734" s="1351" t="s">
        <v>17432</v>
      </c>
      <c r="B11734" s="1244" t="s">
        <v>2177</v>
      </c>
      <c r="C11734" s="1244" t="s">
        <v>2178</v>
      </c>
      <c r="D11734" s="1352">
        <v>790</v>
      </c>
    </row>
    <row r="11735" spans="1:4" s="977" customFormat="1" ht="18" customHeight="1" x14ac:dyDescent="0.2">
      <c r="A11735" s="1351" t="s">
        <v>17433</v>
      </c>
      <c r="B11735" s="1244" t="s">
        <v>2177</v>
      </c>
      <c r="C11735" s="1244" t="s">
        <v>2178</v>
      </c>
      <c r="D11735" s="1352">
        <v>790</v>
      </c>
    </row>
    <row r="11736" spans="1:4" s="977" customFormat="1" ht="18" customHeight="1" x14ac:dyDescent="0.2">
      <c r="A11736" s="1351" t="s">
        <v>17434</v>
      </c>
      <c r="B11736" s="1244" t="s">
        <v>2177</v>
      </c>
      <c r="C11736" s="1244" t="s">
        <v>2178</v>
      </c>
      <c r="D11736" s="1352">
        <v>790</v>
      </c>
    </row>
    <row r="11737" spans="1:4" s="977" customFormat="1" ht="18" customHeight="1" x14ac:dyDescent="0.2">
      <c r="A11737" s="1351" t="s">
        <v>17435</v>
      </c>
      <c r="B11737" s="1244" t="s">
        <v>2574</v>
      </c>
      <c r="C11737" s="1244" t="s">
        <v>2575</v>
      </c>
      <c r="D11737" s="1352">
        <v>4370</v>
      </c>
    </row>
    <row r="11738" spans="1:4" s="977" customFormat="1" ht="18" customHeight="1" x14ac:dyDescent="0.2">
      <c r="A11738" s="1351" t="s">
        <v>17436</v>
      </c>
      <c r="B11738" s="1244" t="s">
        <v>2177</v>
      </c>
      <c r="C11738" s="1244" t="s">
        <v>2178</v>
      </c>
      <c r="D11738" s="1352">
        <v>790</v>
      </c>
    </row>
    <row r="11739" spans="1:4" s="977" customFormat="1" ht="18" customHeight="1" x14ac:dyDescent="0.2">
      <c r="A11739" s="1351" t="s">
        <v>17437</v>
      </c>
      <c r="B11739" s="1244" t="s">
        <v>2177</v>
      </c>
      <c r="C11739" s="1244" t="s">
        <v>2178</v>
      </c>
      <c r="D11739" s="1352">
        <v>790</v>
      </c>
    </row>
    <row r="11740" spans="1:4" s="977" customFormat="1" ht="18" customHeight="1" x14ac:dyDescent="0.2">
      <c r="A11740" s="1351" t="s">
        <v>17438</v>
      </c>
      <c r="B11740" s="1244" t="s">
        <v>17439</v>
      </c>
      <c r="C11740" s="1244" t="s">
        <v>17439</v>
      </c>
      <c r="D11740" s="1352">
        <v>1</v>
      </c>
    </row>
    <row r="11741" spans="1:4" s="977" customFormat="1" ht="18" customHeight="1" x14ac:dyDescent="0.2">
      <c r="A11741" s="1351" t="s">
        <v>17440</v>
      </c>
      <c r="B11741" s="1244" t="s">
        <v>2574</v>
      </c>
      <c r="C11741" s="1244" t="s">
        <v>2575</v>
      </c>
      <c r="D11741" s="1352">
        <v>4370</v>
      </c>
    </row>
    <row r="11742" spans="1:4" s="977" customFormat="1" ht="18" customHeight="1" x14ac:dyDescent="0.2">
      <c r="A11742" s="1351" t="s">
        <v>17441</v>
      </c>
      <c r="B11742" s="1244" t="s">
        <v>17442</v>
      </c>
      <c r="C11742" s="1244" t="s">
        <v>17442</v>
      </c>
      <c r="D11742" s="1352">
        <v>12104.27</v>
      </c>
    </row>
    <row r="11743" spans="1:4" s="977" customFormat="1" ht="18" customHeight="1" x14ac:dyDescent="0.2">
      <c r="A11743" s="1351" t="s">
        <v>17443</v>
      </c>
      <c r="B11743" s="1244" t="s">
        <v>17442</v>
      </c>
      <c r="C11743" s="1244" t="s">
        <v>17442</v>
      </c>
      <c r="D11743" s="1352">
        <v>12104.27</v>
      </c>
    </row>
    <row r="11744" spans="1:4" s="977" customFormat="1" ht="18" customHeight="1" x14ac:dyDescent="0.2">
      <c r="A11744" s="1351" t="s">
        <v>17444</v>
      </c>
      <c r="B11744" s="1244" t="s">
        <v>17442</v>
      </c>
      <c r="C11744" s="1244" t="s">
        <v>17442</v>
      </c>
      <c r="D11744" s="1352">
        <v>12104.27</v>
      </c>
    </row>
    <row r="11745" spans="1:4" s="977" customFormat="1" ht="18" customHeight="1" x14ac:dyDescent="0.2">
      <c r="A11745" s="1351" t="s">
        <v>17445</v>
      </c>
      <c r="B11745" s="1244" t="s">
        <v>17442</v>
      </c>
      <c r="C11745" s="1244" t="s">
        <v>17442</v>
      </c>
      <c r="D11745" s="1352">
        <v>12104.27</v>
      </c>
    </row>
    <row r="11746" spans="1:4" s="977" customFormat="1" ht="18" customHeight="1" x14ac:dyDescent="0.2">
      <c r="A11746" s="1351" t="s">
        <v>17446</v>
      </c>
      <c r="B11746" s="1244" t="s">
        <v>17442</v>
      </c>
      <c r="C11746" s="1244" t="s">
        <v>17442</v>
      </c>
      <c r="D11746" s="1352">
        <v>12104.27</v>
      </c>
    </row>
    <row r="11747" spans="1:4" s="977" customFormat="1" ht="18" customHeight="1" x14ac:dyDescent="0.2">
      <c r="A11747" s="1351" t="s">
        <v>17447</v>
      </c>
      <c r="B11747" s="1244" t="s">
        <v>17448</v>
      </c>
      <c r="C11747" s="1244" t="s">
        <v>17448</v>
      </c>
      <c r="D11747" s="1352">
        <v>129917</v>
      </c>
    </row>
    <row r="11748" spans="1:4" s="977" customFormat="1" ht="18" customHeight="1" x14ac:dyDescent="0.2">
      <c r="A11748" s="1351" t="s">
        <v>17449</v>
      </c>
      <c r="B11748" s="1244" t="s">
        <v>17448</v>
      </c>
      <c r="C11748" s="1244" t="s">
        <v>17448</v>
      </c>
      <c r="D11748" s="1352">
        <v>129917</v>
      </c>
    </row>
    <row r="11749" spans="1:4" s="977" customFormat="1" ht="18" customHeight="1" x14ac:dyDescent="0.2">
      <c r="A11749" s="1351" t="s">
        <v>17450</v>
      </c>
      <c r="B11749" s="1244" t="s">
        <v>17451</v>
      </c>
      <c r="C11749" s="1244" t="s">
        <v>17451</v>
      </c>
      <c r="D11749" s="1352">
        <v>1824.13</v>
      </c>
    </row>
    <row r="11750" spans="1:4" s="977" customFormat="1" ht="18" customHeight="1" x14ac:dyDescent="0.2">
      <c r="A11750" s="1351" t="s">
        <v>17452</v>
      </c>
      <c r="B11750" s="1244" t="s">
        <v>17451</v>
      </c>
      <c r="C11750" s="1244" t="s">
        <v>17451</v>
      </c>
      <c r="D11750" s="1352">
        <v>1824.13</v>
      </c>
    </row>
    <row r="11751" spans="1:4" s="977" customFormat="1" ht="18" customHeight="1" x14ac:dyDescent="0.2">
      <c r="A11751" s="1351" t="s">
        <v>17453</v>
      </c>
      <c r="B11751" s="1244" t="s">
        <v>2574</v>
      </c>
      <c r="C11751" s="1244" t="s">
        <v>2575</v>
      </c>
      <c r="D11751" s="1352">
        <v>6486</v>
      </c>
    </row>
    <row r="11752" spans="1:4" s="977" customFormat="1" ht="18" customHeight="1" x14ac:dyDescent="0.2">
      <c r="A11752" s="1351" t="s">
        <v>17454</v>
      </c>
      <c r="B11752" s="1244" t="s">
        <v>17451</v>
      </c>
      <c r="C11752" s="1244" t="s">
        <v>17451</v>
      </c>
      <c r="D11752" s="1352">
        <v>4500</v>
      </c>
    </row>
    <row r="11753" spans="1:4" s="977" customFormat="1" ht="18" customHeight="1" x14ac:dyDescent="0.2">
      <c r="A11753" s="1351" t="s">
        <v>17455</v>
      </c>
      <c r="B11753" s="1244" t="s">
        <v>17451</v>
      </c>
      <c r="C11753" s="1244" t="s">
        <v>17451</v>
      </c>
      <c r="D11753" s="1352">
        <v>4500</v>
      </c>
    </row>
    <row r="11754" spans="1:4" s="977" customFormat="1" ht="18" customHeight="1" x14ac:dyDescent="0.2">
      <c r="A11754" s="1351" t="s">
        <v>17456</v>
      </c>
      <c r="B11754" s="1244" t="s">
        <v>17451</v>
      </c>
      <c r="C11754" s="1244" t="s">
        <v>17451</v>
      </c>
      <c r="D11754" s="1352">
        <v>4500</v>
      </c>
    </row>
    <row r="11755" spans="1:4" s="977" customFormat="1" ht="18" customHeight="1" x14ac:dyDescent="0.2">
      <c r="A11755" s="1351" t="s">
        <v>17457</v>
      </c>
      <c r="B11755" s="1244" t="s">
        <v>17458</v>
      </c>
      <c r="C11755" s="1244" t="s">
        <v>17458</v>
      </c>
      <c r="D11755" s="1352">
        <v>2806</v>
      </c>
    </row>
    <row r="11756" spans="1:4" s="977" customFormat="1" ht="18" customHeight="1" x14ac:dyDescent="0.2">
      <c r="A11756" s="1351" t="s">
        <v>17459</v>
      </c>
      <c r="B11756" s="1244" t="s">
        <v>17460</v>
      </c>
      <c r="C11756" s="1244" t="s">
        <v>17460</v>
      </c>
      <c r="D11756" s="1352">
        <v>1790.55</v>
      </c>
    </row>
    <row r="11757" spans="1:4" s="977" customFormat="1" ht="18" customHeight="1" x14ac:dyDescent="0.2">
      <c r="A11757" s="1351" t="s">
        <v>17461</v>
      </c>
      <c r="B11757" s="1244" t="s">
        <v>17460</v>
      </c>
      <c r="C11757" s="1244" t="s">
        <v>17460</v>
      </c>
      <c r="D11757" s="1352">
        <v>1790.55</v>
      </c>
    </row>
    <row r="11758" spans="1:4" s="977" customFormat="1" ht="18" customHeight="1" x14ac:dyDescent="0.2">
      <c r="A11758" s="1351" t="s">
        <v>17462</v>
      </c>
      <c r="B11758" s="1244" t="s">
        <v>17463</v>
      </c>
      <c r="C11758" s="1244" t="s">
        <v>17463</v>
      </c>
      <c r="D11758" s="1352">
        <v>1</v>
      </c>
    </row>
    <row r="11759" spans="1:4" s="977" customFormat="1" ht="18" customHeight="1" x14ac:dyDescent="0.2">
      <c r="A11759" s="1351" t="s">
        <v>17464</v>
      </c>
      <c r="B11759" s="1244" t="s">
        <v>17465</v>
      </c>
      <c r="C11759" s="1244" t="s">
        <v>17466</v>
      </c>
      <c r="D11759" s="1352">
        <v>23128.99</v>
      </c>
    </row>
    <row r="11760" spans="1:4" s="977" customFormat="1" ht="18" customHeight="1" x14ac:dyDescent="0.2">
      <c r="A11760" s="1351" t="s">
        <v>17467</v>
      </c>
      <c r="B11760" s="1244" t="s">
        <v>17465</v>
      </c>
      <c r="C11760" s="1244" t="s">
        <v>17466</v>
      </c>
      <c r="D11760" s="1352">
        <v>23128.99</v>
      </c>
    </row>
    <row r="11761" spans="1:4" s="977" customFormat="1" ht="18" customHeight="1" x14ac:dyDescent="0.2">
      <c r="A11761" s="1351" t="s">
        <v>17468</v>
      </c>
      <c r="B11761" s="1244" t="s">
        <v>17469</v>
      </c>
      <c r="C11761" s="1244" t="s">
        <v>17469</v>
      </c>
      <c r="D11761" s="1352">
        <v>3254.01</v>
      </c>
    </row>
    <row r="11762" spans="1:4" s="977" customFormat="1" ht="18" customHeight="1" x14ac:dyDescent="0.2">
      <c r="A11762" s="1351" t="s">
        <v>17470</v>
      </c>
      <c r="B11762" s="1244" t="s">
        <v>2574</v>
      </c>
      <c r="C11762" s="1244" t="s">
        <v>2575</v>
      </c>
      <c r="D11762" s="1352">
        <v>6486</v>
      </c>
    </row>
    <row r="11763" spans="1:4" s="977" customFormat="1" ht="18" customHeight="1" x14ac:dyDescent="0.2">
      <c r="A11763" s="1351" t="s">
        <v>17471</v>
      </c>
      <c r="B11763" s="1244" t="s">
        <v>17469</v>
      </c>
      <c r="C11763" s="1244" t="s">
        <v>17469</v>
      </c>
      <c r="D11763" s="1352">
        <v>3254.01</v>
      </c>
    </row>
    <row r="11764" spans="1:4" s="977" customFormat="1" ht="18" customHeight="1" x14ac:dyDescent="0.2">
      <c r="A11764" s="1351" t="s">
        <v>17472</v>
      </c>
      <c r="B11764" s="1244" t="s">
        <v>17473</v>
      </c>
      <c r="C11764" s="1244" t="s">
        <v>17473</v>
      </c>
      <c r="D11764" s="1352">
        <v>1</v>
      </c>
    </row>
    <row r="11765" spans="1:4" s="977" customFormat="1" ht="18" customHeight="1" x14ac:dyDescent="0.2">
      <c r="A11765" s="1351" t="s">
        <v>17474</v>
      </c>
      <c r="B11765" s="1244" t="s">
        <v>17475</v>
      </c>
      <c r="C11765" s="1244" t="s">
        <v>17475</v>
      </c>
      <c r="D11765" s="1352">
        <v>1320.41</v>
      </c>
    </row>
    <row r="11766" spans="1:4" s="977" customFormat="1" ht="18" customHeight="1" x14ac:dyDescent="0.2">
      <c r="A11766" s="1351" t="s">
        <v>17476</v>
      </c>
      <c r="B11766" s="1244" t="s">
        <v>17475</v>
      </c>
      <c r="C11766" s="1244" t="s">
        <v>17475</v>
      </c>
      <c r="D11766" s="1352">
        <v>1320.41</v>
      </c>
    </row>
    <row r="11767" spans="1:4" s="977" customFormat="1" ht="18" customHeight="1" x14ac:dyDescent="0.2">
      <c r="A11767" s="1351" t="s">
        <v>17477</v>
      </c>
      <c r="B11767" s="1244" t="s">
        <v>17475</v>
      </c>
      <c r="C11767" s="1244" t="s">
        <v>17475</v>
      </c>
      <c r="D11767" s="1352">
        <v>1320.41</v>
      </c>
    </row>
    <row r="11768" spans="1:4" s="977" customFormat="1" ht="18" customHeight="1" x14ac:dyDescent="0.2">
      <c r="A11768" s="1351" t="s">
        <v>17478</v>
      </c>
      <c r="B11768" s="1244" t="s">
        <v>17475</v>
      </c>
      <c r="C11768" s="1244" t="s">
        <v>17475</v>
      </c>
      <c r="D11768" s="1352">
        <v>1320.41</v>
      </c>
    </row>
    <row r="11769" spans="1:4" s="977" customFormat="1" ht="18" customHeight="1" x14ac:dyDescent="0.2">
      <c r="A11769" s="1351" t="s">
        <v>17479</v>
      </c>
      <c r="B11769" s="1244" t="s">
        <v>17475</v>
      </c>
      <c r="C11769" s="1244" t="s">
        <v>17475</v>
      </c>
      <c r="D11769" s="1352">
        <v>1320.41</v>
      </c>
    </row>
    <row r="11770" spans="1:4" s="977" customFormat="1" ht="18" customHeight="1" x14ac:dyDescent="0.2">
      <c r="A11770" s="1351" t="s">
        <v>17480</v>
      </c>
      <c r="B11770" s="1244" t="s">
        <v>2574</v>
      </c>
      <c r="C11770" s="1244" t="s">
        <v>2575</v>
      </c>
      <c r="D11770" s="1352">
        <v>6486</v>
      </c>
    </row>
    <row r="11771" spans="1:4" s="977" customFormat="1" ht="18" customHeight="1" x14ac:dyDescent="0.2">
      <c r="A11771" s="1351" t="s">
        <v>17481</v>
      </c>
      <c r="B11771" s="1244" t="s">
        <v>17475</v>
      </c>
      <c r="C11771" s="1244" t="s">
        <v>17475</v>
      </c>
      <c r="D11771" s="1352">
        <v>1320.41</v>
      </c>
    </row>
    <row r="11772" spans="1:4" s="977" customFormat="1" ht="18" customHeight="1" x14ac:dyDescent="0.2">
      <c r="A11772" s="1351" t="s">
        <v>17482</v>
      </c>
      <c r="B11772" s="1244" t="s">
        <v>17483</v>
      </c>
      <c r="C11772" s="1244" t="s">
        <v>17483</v>
      </c>
      <c r="D11772" s="1352">
        <v>2458</v>
      </c>
    </row>
    <row r="11773" spans="1:4" s="977" customFormat="1" ht="18" customHeight="1" x14ac:dyDescent="0.2">
      <c r="A11773" s="1351" t="s">
        <v>17484</v>
      </c>
      <c r="B11773" s="1244" t="s">
        <v>17485</v>
      </c>
      <c r="C11773" s="1244" t="s">
        <v>17486</v>
      </c>
      <c r="D11773" s="1352">
        <v>1</v>
      </c>
    </row>
    <row r="11774" spans="1:4" s="977" customFormat="1" ht="18" customHeight="1" x14ac:dyDescent="0.2">
      <c r="A11774" s="1351" t="s">
        <v>17487</v>
      </c>
      <c r="B11774" s="1244" t="s">
        <v>4409</v>
      </c>
      <c r="C11774" s="1244" t="s">
        <v>4409</v>
      </c>
      <c r="D11774" s="1352">
        <v>1</v>
      </c>
    </row>
    <row r="11775" spans="1:4" s="977" customFormat="1" ht="18" customHeight="1" x14ac:dyDescent="0.2">
      <c r="A11775" s="1351" t="s">
        <v>17488</v>
      </c>
      <c r="B11775" s="1244" t="s">
        <v>2574</v>
      </c>
      <c r="C11775" s="1244" t="s">
        <v>2575</v>
      </c>
      <c r="D11775" s="1352">
        <v>6486</v>
      </c>
    </row>
    <row r="11776" spans="1:4" s="977" customFormat="1" ht="18" customHeight="1" x14ac:dyDescent="0.2">
      <c r="A11776" s="1351" t="s">
        <v>17489</v>
      </c>
      <c r="B11776" s="1244" t="s">
        <v>17490</v>
      </c>
      <c r="C11776" s="1244" t="s">
        <v>17490</v>
      </c>
      <c r="D11776" s="1352">
        <v>6093</v>
      </c>
    </row>
    <row r="11777" spans="1:4" s="977" customFormat="1" ht="18" customHeight="1" x14ac:dyDescent="0.2">
      <c r="A11777" s="1351" t="s">
        <v>17491</v>
      </c>
      <c r="B11777" s="1244" t="s">
        <v>17492</v>
      </c>
      <c r="C11777" s="1244" t="s">
        <v>17492</v>
      </c>
      <c r="D11777" s="1352">
        <v>814.15</v>
      </c>
    </row>
    <row r="11778" spans="1:4" s="977" customFormat="1" ht="18" customHeight="1" x14ac:dyDescent="0.2">
      <c r="A11778" s="1351" t="s">
        <v>17493</v>
      </c>
      <c r="B11778" s="1244" t="s">
        <v>17492</v>
      </c>
      <c r="C11778" s="1244" t="s">
        <v>17492</v>
      </c>
      <c r="D11778" s="1352">
        <v>814.15</v>
      </c>
    </row>
    <row r="11779" spans="1:4" s="977" customFormat="1" ht="18" customHeight="1" x14ac:dyDescent="0.2">
      <c r="A11779" s="1351" t="s">
        <v>17494</v>
      </c>
      <c r="B11779" s="1244" t="s">
        <v>17492</v>
      </c>
      <c r="C11779" s="1244" t="s">
        <v>17492</v>
      </c>
      <c r="D11779" s="1352">
        <v>814.15</v>
      </c>
    </row>
    <row r="11780" spans="1:4" s="977" customFormat="1" ht="18" customHeight="1" x14ac:dyDescent="0.2">
      <c r="A11780" s="1351" t="s">
        <v>17495</v>
      </c>
      <c r="B11780" s="1244" t="s">
        <v>17492</v>
      </c>
      <c r="C11780" s="1244" t="s">
        <v>17492</v>
      </c>
      <c r="D11780" s="1352">
        <v>814.15</v>
      </c>
    </row>
    <row r="11781" spans="1:4" s="977" customFormat="1" ht="18" customHeight="1" x14ac:dyDescent="0.2">
      <c r="A11781" s="1351" t="s">
        <v>17496</v>
      </c>
      <c r="B11781" s="1244" t="s">
        <v>17492</v>
      </c>
      <c r="C11781" s="1244" t="s">
        <v>17492</v>
      </c>
      <c r="D11781" s="1352">
        <v>814.15</v>
      </c>
    </row>
    <row r="11782" spans="1:4" s="977" customFormat="1" ht="18" customHeight="1" x14ac:dyDescent="0.2">
      <c r="A11782" s="1351" t="s">
        <v>17497</v>
      </c>
      <c r="B11782" s="1244" t="s">
        <v>17492</v>
      </c>
      <c r="C11782" s="1244" t="s">
        <v>17492</v>
      </c>
      <c r="D11782" s="1352">
        <v>814.15</v>
      </c>
    </row>
    <row r="11783" spans="1:4" s="977" customFormat="1" ht="18" customHeight="1" x14ac:dyDescent="0.2">
      <c r="A11783" s="1351" t="s">
        <v>17498</v>
      </c>
      <c r="B11783" s="1244" t="s">
        <v>1410</v>
      </c>
      <c r="C11783" s="1244" t="s">
        <v>1411</v>
      </c>
      <c r="D11783" s="1352">
        <v>2414.4299999999998</v>
      </c>
    </row>
    <row r="11784" spans="1:4" s="977" customFormat="1" ht="18" customHeight="1" x14ac:dyDescent="0.2">
      <c r="A11784" s="1351" t="s">
        <v>17499</v>
      </c>
      <c r="B11784" s="1244" t="s">
        <v>17492</v>
      </c>
      <c r="C11784" s="1244" t="s">
        <v>17492</v>
      </c>
      <c r="D11784" s="1352">
        <v>814.15</v>
      </c>
    </row>
    <row r="11785" spans="1:4" s="977" customFormat="1" ht="18" customHeight="1" x14ac:dyDescent="0.2">
      <c r="A11785" s="1351" t="s">
        <v>17500</v>
      </c>
      <c r="B11785" s="1244" t="s">
        <v>17492</v>
      </c>
      <c r="C11785" s="1244" t="s">
        <v>17492</v>
      </c>
      <c r="D11785" s="1352">
        <v>814.15</v>
      </c>
    </row>
    <row r="11786" spans="1:4" s="977" customFormat="1" ht="18" customHeight="1" x14ac:dyDescent="0.2">
      <c r="A11786" s="1351" t="s">
        <v>17501</v>
      </c>
      <c r="B11786" s="1244" t="s">
        <v>17492</v>
      </c>
      <c r="C11786" s="1244" t="s">
        <v>17492</v>
      </c>
      <c r="D11786" s="1352">
        <v>814.15</v>
      </c>
    </row>
    <row r="11787" spans="1:4" s="977" customFormat="1" ht="18" customHeight="1" x14ac:dyDescent="0.2">
      <c r="A11787" s="1351" t="s">
        <v>17502</v>
      </c>
      <c r="B11787" s="1244" t="s">
        <v>17492</v>
      </c>
      <c r="C11787" s="1244" t="s">
        <v>17492</v>
      </c>
      <c r="D11787" s="1352">
        <v>814.15</v>
      </c>
    </row>
    <row r="11788" spans="1:4" s="977" customFormat="1" ht="18" customHeight="1" x14ac:dyDescent="0.2">
      <c r="A11788" s="1351" t="s">
        <v>17503</v>
      </c>
      <c r="B11788" s="1244" t="s">
        <v>17492</v>
      </c>
      <c r="C11788" s="1244" t="s">
        <v>17492</v>
      </c>
      <c r="D11788" s="1352">
        <v>814.15</v>
      </c>
    </row>
    <row r="11789" spans="1:4" s="977" customFormat="1" ht="18" customHeight="1" x14ac:dyDescent="0.2">
      <c r="A11789" s="1351" t="s">
        <v>17504</v>
      </c>
      <c r="B11789" s="1244" t="s">
        <v>17492</v>
      </c>
      <c r="C11789" s="1244" t="s">
        <v>17492</v>
      </c>
      <c r="D11789" s="1352">
        <v>814.15</v>
      </c>
    </row>
    <row r="11790" spans="1:4" s="977" customFormat="1" ht="18" customHeight="1" x14ac:dyDescent="0.2">
      <c r="A11790" s="1351" t="s">
        <v>17505</v>
      </c>
      <c r="B11790" s="1244" t="s">
        <v>17492</v>
      </c>
      <c r="C11790" s="1244" t="s">
        <v>17492</v>
      </c>
      <c r="D11790" s="1352">
        <v>814.15</v>
      </c>
    </row>
    <row r="11791" spans="1:4" s="977" customFormat="1" ht="18" customHeight="1" x14ac:dyDescent="0.2">
      <c r="A11791" s="1351" t="s">
        <v>17506</v>
      </c>
      <c r="B11791" s="1244" t="s">
        <v>17492</v>
      </c>
      <c r="C11791" s="1244" t="s">
        <v>17492</v>
      </c>
      <c r="D11791" s="1352">
        <v>814.15</v>
      </c>
    </row>
    <row r="11792" spans="1:4" s="977" customFormat="1" ht="18" customHeight="1" x14ac:dyDescent="0.2">
      <c r="A11792" s="1351" t="s">
        <v>17507</v>
      </c>
      <c r="B11792" s="1244" t="s">
        <v>17492</v>
      </c>
      <c r="C11792" s="1244" t="s">
        <v>17492</v>
      </c>
      <c r="D11792" s="1352">
        <v>814.15</v>
      </c>
    </row>
    <row r="11793" spans="1:4" s="977" customFormat="1" ht="18" customHeight="1" x14ac:dyDescent="0.2">
      <c r="A11793" s="1351" t="s">
        <v>17508</v>
      </c>
      <c r="B11793" s="1244" t="s">
        <v>17509</v>
      </c>
      <c r="C11793" s="1244" t="s">
        <v>17510</v>
      </c>
      <c r="D11793" s="1352">
        <v>19412.46</v>
      </c>
    </row>
    <row r="11794" spans="1:4" s="977" customFormat="1" ht="18" customHeight="1" x14ac:dyDescent="0.2">
      <c r="A11794" s="1351" t="s">
        <v>17511</v>
      </c>
      <c r="B11794" s="1244" t="s">
        <v>17492</v>
      </c>
      <c r="C11794" s="1244" t="s">
        <v>17492</v>
      </c>
      <c r="D11794" s="1352">
        <v>814.15</v>
      </c>
    </row>
    <row r="11795" spans="1:4" s="977" customFormat="1" ht="18" customHeight="1" x14ac:dyDescent="0.2">
      <c r="A11795" s="1351" t="s">
        <v>17512</v>
      </c>
      <c r="B11795" s="1244" t="s">
        <v>17492</v>
      </c>
      <c r="C11795" s="1244" t="s">
        <v>17492</v>
      </c>
      <c r="D11795" s="1352">
        <v>814.15</v>
      </c>
    </row>
    <row r="11796" spans="1:4" s="977" customFormat="1" ht="18" customHeight="1" x14ac:dyDescent="0.2">
      <c r="A11796" s="1351" t="s">
        <v>17513</v>
      </c>
      <c r="B11796" s="1244" t="s">
        <v>17514</v>
      </c>
      <c r="C11796" s="1244" t="s">
        <v>17514</v>
      </c>
      <c r="D11796" s="1352">
        <v>5112.8999999999996</v>
      </c>
    </row>
    <row r="11797" spans="1:4" s="977" customFormat="1" ht="18" customHeight="1" x14ac:dyDescent="0.2">
      <c r="A11797" s="1351" t="s">
        <v>17515</v>
      </c>
      <c r="B11797" s="1244" t="s">
        <v>17514</v>
      </c>
      <c r="C11797" s="1244" t="s">
        <v>17514</v>
      </c>
      <c r="D11797" s="1352">
        <v>5112.8999999999996</v>
      </c>
    </row>
    <row r="11798" spans="1:4" s="977" customFormat="1" ht="18" customHeight="1" x14ac:dyDescent="0.2">
      <c r="A11798" s="1351" t="s">
        <v>17516</v>
      </c>
      <c r="B11798" s="1244" t="s">
        <v>17517</v>
      </c>
      <c r="C11798" s="1244" t="s">
        <v>17518</v>
      </c>
      <c r="D11798" s="1352">
        <v>12624.7</v>
      </c>
    </row>
    <row r="11799" spans="1:4" s="977" customFormat="1" ht="18" customHeight="1" x14ac:dyDescent="0.2">
      <c r="A11799" s="1351" t="s">
        <v>17519</v>
      </c>
      <c r="B11799" s="1244" t="s">
        <v>17517</v>
      </c>
      <c r="C11799" s="1244" t="s">
        <v>17518</v>
      </c>
      <c r="D11799" s="1352">
        <v>12624.7</v>
      </c>
    </row>
    <row r="11800" spans="1:4" s="977" customFormat="1" ht="18" customHeight="1" x14ac:dyDescent="0.2">
      <c r="A11800" s="1351" t="s">
        <v>17520</v>
      </c>
      <c r="B11800" s="1244" t="s">
        <v>17521</v>
      </c>
      <c r="C11800" s="1244" t="s">
        <v>17522</v>
      </c>
      <c r="D11800" s="1352">
        <v>3790.4</v>
      </c>
    </row>
    <row r="11801" spans="1:4" s="977" customFormat="1" ht="18" customHeight="1" x14ac:dyDescent="0.2">
      <c r="A11801" s="1351" t="s">
        <v>17523</v>
      </c>
      <c r="B11801" s="1244" t="s">
        <v>17524</v>
      </c>
      <c r="C11801" s="1244" t="s">
        <v>17522</v>
      </c>
      <c r="D11801" s="1352">
        <v>4880.6000000000004</v>
      </c>
    </row>
    <row r="11802" spans="1:4" s="977" customFormat="1" ht="18" customHeight="1" x14ac:dyDescent="0.2">
      <c r="A11802" s="1351" t="s">
        <v>17525</v>
      </c>
      <c r="B11802" s="1244" t="s">
        <v>17526</v>
      </c>
      <c r="C11802" s="1244" t="s">
        <v>17527</v>
      </c>
      <c r="D11802" s="1352">
        <v>1</v>
      </c>
    </row>
    <row r="11803" spans="1:4" s="977" customFormat="1" ht="18" customHeight="1" x14ac:dyDescent="0.2">
      <c r="A11803" s="1351" t="s">
        <v>17528</v>
      </c>
      <c r="B11803" s="1244" t="s">
        <v>17529</v>
      </c>
      <c r="C11803" s="1244" t="s">
        <v>17530</v>
      </c>
      <c r="D11803" s="1352">
        <v>8331.75</v>
      </c>
    </row>
    <row r="11804" spans="1:4" s="977" customFormat="1" ht="18" customHeight="1" x14ac:dyDescent="0.2">
      <c r="A11804" s="1351" t="s">
        <v>17531</v>
      </c>
      <c r="B11804" s="1244" t="s">
        <v>16426</v>
      </c>
      <c r="C11804" s="1244" t="s">
        <v>17532</v>
      </c>
      <c r="D11804" s="1352">
        <v>3337.94</v>
      </c>
    </row>
    <row r="11805" spans="1:4" s="977" customFormat="1" ht="18" customHeight="1" x14ac:dyDescent="0.2">
      <c r="A11805" s="1351" t="s">
        <v>17533</v>
      </c>
      <c r="B11805" s="1244" t="s">
        <v>16426</v>
      </c>
      <c r="C11805" s="1244" t="s">
        <v>17532</v>
      </c>
      <c r="D11805" s="1352">
        <v>3337.94</v>
      </c>
    </row>
    <row r="11806" spans="1:4" s="977" customFormat="1" ht="18" customHeight="1" x14ac:dyDescent="0.2">
      <c r="A11806" s="1351" t="s">
        <v>17534</v>
      </c>
      <c r="B11806" s="1244" t="s">
        <v>16426</v>
      </c>
      <c r="C11806" s="1244" t="s">
        <v>17532</v>
      </c>
      <c r="D11806" s="1352">
        <v>3337.94</v>
      </c>
    </row>
    <row r="11807" spans="1:4" s="977" customFormat="1" ht="18" customHeight="1" x14ac:dyDescent="0.2">
      <c r="A11807" s="1351" t="s">
        <v>17535</v>
      </c>
      <c r="B11807" s="1244" t="s">
        <v>16426</v>
      </c>
      <c r="C11807" s="1244" t="s">
        <v>17532</v>
      </c>
      <c r="D11807" s="1352">
        <v>3337.94</v>
      </c>
    </row>
    <row r="11808" spans="1:4" s="977" customFormat="1" ht="18" customHeight="1" x14ac:dyDescent="0.2">
      <c r="A11808" s="1351" t="s">
        <v>17536</v>
      </c>
      <c r="B11808" s="1244" t="s">
        <v>16426</v>
      </c>
      <c r="C11808" s="1244" t="s">
        <v>17532</v>
      </c>
      <c r="D11808" s="1352">
        <v>3337.94</v>
      </c>
    </row>
    <row r="11809" spans="1:4" s="977" customFormat="1" ht="18" customHeight="1" x14ac:dyDescent="0.2">
      <c r="A11809" s="1351" t="s">
        <v>17537</v>
      </c>
      <c r="B11809" s="1244" t="s">
        <v>15752</v>
      </c>
      <c r="C11809" s="1244" t="s">
        <v>16843</v>
      </c>
      <c r="D11809" s="1352">
        <v>5777.98</v>
      </c>
    </row>
    <row r="11810" spans="1:4" s="977" customFormat="1" ht="18" customHeight="1" x14ac:dyDescent="0.2">
      <c r="A11810" s="1351" t="s">
        <v>17538</v>
      </c>
      <c r="B11810" s="1244" t="s">
        <v>15752</v>
      </c>
      <c r="C11810" s="1244" t="s">
        <v>16843</v>
      </c>
      <c r="D11810" s="1352">
        <v>5778</v>
      </c>
    </row>
    <row r="11811" spans="1:4" s="977" customFormat="1" ht="18" customHeight="1" x14ac:dyDescent="0.2">
      <c r="A11811" s="1351" t="s">
        <v>17539</v>
      </c>
      <c r="B11811" s="1244" t="s">
        <v>17540</v>
      </c>
      <c r="C11811" s="1244" t="s">
        <v>17540</v>
      </c>
      <c r="D11811" s="1352">
        <v>3285.71</v>
      </c>
    </row>
    <row r="11812" spans="1:4" s="977" customFormat="1" ht="18" customHeight="1" x14ac:dyDescent="0.2">
      <c r="A11812" s="1351" t="s">
        <v>17541</v>
      </c>
      <c r="B11812" s="1244" t="s">
        <v>17542</v>
      </c>
      <c r="C11812" s="1244" t="s">
        <v>17543</v>
      </c>
      <c r="D11812" s="1352">
        <v>9958.5</v>
      </c>
    </row>
    <row r="11813" spans="1:4" s="977" customFormat="1" ht="18" customHeight="1" x14ac:dyDescent="0.2">
      <c r="A11813" s="1351" t="s">
        <v>17544</v>
      </c>
      <c r="B11813" s="1244" t="s">
        <v>17545</v>
      </c>
      <c r="C11813" s="1244" t="s">
        <v>17545</v>
      </c>
      <c r="D11813" s="1352">
        <v>1253.5</v>
      </c>
    </row>
    <row r="11814" spans="1:4" s="977" customFormat="1" ht="18" customHeight="1" x14ac:dyDescent="0.2">
      <c r="A11814" s="1351" t="s">
        <v>17546</v>
      </c>
      <c r="B11814" s="1244" t="s">
        <v>17547</v>
      </c>
      <c r="C11814" s="1244" t="s">
        <v>17547</v>
      </c>
      <c r="D11814" s="1352">
        <v>27232</v>
      </c>
    </row>
    <row r="11815" spans="1:4" s="977" customFormat="1" ht="18" customHeight="1" x14ac:dyDescent="0.2">
      <c r="A11815" s="1351" t="s">
        <v>17548</v>
      </c>
      <c r="B11815" s="1244" t="s">
        <v>17549</v>
      </c>
      <c r="C11815" s="1244" t="s">
        <v>17549</v>
      </c>
      <c r="D11815" s="1352">
        <v>1449</v>
      </c>
    </row>
    <row r="11816" spans="1:4" s="977" customFormat="1" ht="18" customHeight="1" x14ac:dyDescent="0.2">
      <c r="A11816" s="1351" t="s">
        <v>17550</v>
      </c>
      <c r="B11816" s="1244" t="s">
        <v>17549</v>
      </c>
      <c r="C11816" s="1244" t="s">
        <v>17549</v>
      </c>
      <c r="D11816" s="1352">
        <v>1449</v>
      </c>
    </row>
    <row r="11817" spans="1:4" s="977" customFormat="1" ht="18" customHeight="1" x14ac:dyDescent="0.2">
      <c r="A11817" s="1351" t="s">
        <v>17551</v>
      </c>
      <c r="B11817" s="1244" t="s">
        <v>17549</v>
      </c>
      <c r="C11817" s="1244" t="s">
        <v>17549</v>
      </c>
      <c r="D11817" s="1352">
        <v>1449</v>
      </c>
    </row>
    <row r="11818" spans="1:4" s="977" customFormat="1" ht="18" customHeight="1" x14ac:dyDescent="0.2">
      <c r="A11818" s="1351" t="s">
        <v>17552</v>
      </c>
      <c r="B11818" s="1244" t="s">
        <v>17549</v>
      </c>
      <c r="C11818" s="1244" t="s">
        <v>17549</v>
      </c>
      <c r="D11818" s="1352">
        <v>1449</v>
      </c>
    </row>
    <row r="11819" spans="1:4" s="977" customFormat="1" ht="18" customHeight="1" x14ac:dyDescent="0.2">
      <c r="A11819" s="1351" t="s">
        <v>17553</v>
      </c>
      <c r="B11819" s="1244" t="s">
        <v>17554</v>
      </c>
      <c r="C11819" s="1244" t="s">
        <v>17555</v>
      </c>
      <c r="D11819" s="1352">
        <v>1</v>
      </c>
    </row>
    <row r="11820" spans="1:4" s="977" customFormat="1" ht="18" customHeight="1" x14ac:dyDescent="0.2">
      <c r="A11820" s="1351" t="s">
        <v>17556</v>
      </c>
      <c r="B11820" s="1244" t="s">
        <v>17554</v>
      </c>
      <c r="C11820" s="1244" t="s">
        <v>17555</v>
      </c>
      <c r="D11820" s="1352">
        <v>1</v>
      </c>
    </row>
    <row r="11821" spans="1:4" s="977" customFormat="1" ht="18" customHeight="1" x14ac:dyDescent="0.2">
      <c r="A11821" s="1351" t="s">
        <v>17557</v>
      </c>
      <c r="B11821" s="1244" t="s">
        <v>17554</v>
      </c>
      <c r="C11821" s="1244" t="s">
        <v>17555</v>
      </c>
      <c r="D11821" s="1352">
        <v>1</v>
      </c>
    </row>
    <row r="11822" spans="1:4" s="977" customFormat="1" ht="18" customHeight="1" x14ac:dyDescent="0.2">
      <c r="A11822" s="1351" t="s">
        <v>17558</v>
      </c>
      <c r="B11822" s="1244" t="s">
        <v>17554</v>
      </c>
      <c r="C11822" s="1244" t="s">
        <v>17555</v>
      </c>
      <c r="D11822" s="1352">
        <v>1</v>
      </c>
    </row>
    <row r="11823" spans="1:4" s="977" customFormat="1" ht="18" customHeight="1" x14ac:dyDescent="0.2">
      <c r="A11823" s="1351" t="s">
        <v>17559</v>
      </c>
      <c r="B11823" s="1244" t="s">
        <v>17560</v>
      </c>
      <c r="C11823" s="1244" t="s">
        <v>17561</v>
      </c>
      <c r="D11823" s="1352">
        <v>888.95</v>
      </c>
    </row>
    <row r="11824" spans="1:4" s="977" customFormat="1" ht="18" customHeight="1" x14ac:dyDescent="0.2">
      <c r="A11824" s="1351" t="s">
        <v>17562</v>
      </c>
      <c r="B11824" s="1244" t="s">
        <v>17560</v>
      </c>
      <c r="C11824" s="1244" t="s">
        <v>17561</v>
      </c>
      <c r="D11824" s="1352">
        <v>888.95</v>
      </c>
    </row>
    <row r="11825" spans="1:4" s="977" customFormat="1" ht="18" customHeight="1" x14ac:dyDescent="0.2">
      <c r="A11825" s="1351" t="s">
        <v>17563</v>
      </c>
      <c r="B11825" s="1244" t="s">
        <v>2389</v>
      </c>
      <c r="C11825" s="1244" t="s">
        <v>2390</v>
      </c>
      <c r="D11825" s="1352">
        <v>2853.15</v>
      </c>
    </row>
    <row r="11826" spans="1:4" s="977" customFormat="1" ht="18" customHeight="1" x14ac:dyDescent="0.2">
      <c r="A11826" s="1351" t="s">
        <v>17564</v>
      </c>
      <c r="B11826" s="1244" t="s">
        <v>2307</v>
      </c>
      <c r="C11826" s="1244" t="s">
        <v>2308</v>
      </c>
      <c r="D11826" s="1352">
        <v>396</v>
      </c>
    </row>
    <row r="11827" spans="1:4" s="977" customFormat="1" ht="18" customHeight="1" x14ac:dyDescent="0.2">
      <c r="A11827" s="1351" t="s">
        <v>17565</v>
      </c>
      <c r="B11827" s="1244" t="s">
        <v>17566</v>
      </c>
      <c r="C11827" s="1244" t="s">
        <v>17567</v>
      </c>
      <c r="D11827" s="1352">
        <v>681.49</v>
      </c>
    </row>
    <row r="11828" spans="1:4" s="977" customFormat="1" ht="18" customHeight="1" x14ac:dyDescent="0.2">
      <c r="A11828" s="1351" t="s">
        <v>17568</v>
      </c>
      <c r="B11828" s="1244" t="s">
        <v>17569</v>
      </c>
      <c r="C11828" s="1244" t="s">
        <v>17570</v>
      </c>
      <c r="D11828" s="1352">
        <v>13857.5</v>
      </c>
    </row>
    <row r="11829" spans="1:4" s="977" customFormat="1" ht="18" customHeight="1" x14ac:dyDescent="0.2">
      <c r="A11829" s="1351" t="s">
        <v>17571</v>
      </c>
      <c r="B11829" s="1244" t="s">
        <v>1071</v>
      </c>
      <c r="C11829" s="1244" t="s">
        <v>1072</v>
      </c>
      <c r="D11829" s="1352">
        <v>4869.91</v>
      </c>
    </row>
    <row r="11830" spans="1:4" s="977" customFormat="1" ht="18" customHeight="1" x14ac:dyDescent="0.2">
      <c r="A11830" s="1351" t="s">
        <v>17572</v>
      </c>
      <c r="B11830" s="1244" t="s">
        <v>1353</v>
      </c>
      <c r="C11830" s="1244" t="s">
        <v>1354</v>
      </c>
      <c r="D11830" s="1352">
        <v>1</v>
      </c>
    </row>
    <row r="11831" spans="1:4" s="977" customFormat="1" ht="18" customHeight="1" x14ac:dyDescent="0.2">
      <c r="A11831" s="1351" t="s">
        <v>17573</v>
      </c>
      <c r="B11831" s="1244" t="s">
        <v>1071</v>
      </c>
      <c r="C11831" s="1244" t="s">
        <v>1072</v>
      </c>
      <c r="D11831" s="1352">
        <v>4869.91</v>
      </c>
    </row>
    <row r="11832" spans="1:4" s="977" customFormat="1" ht="18" customHeight="1" x14ac:dyDescent="0.2">
      <c r="A11832" s="1351" t="s">
        <v>17574</v>
      </c>
      <c r="B11832" s="1244" t="s">
        <v>1266</v>
      </c>
      <c r="C11832" s="1244" t="s">
        <v>1267</v>
      </c>
      <c r="D11832" s="1352">
        <v>5732.75</v>
      </c>
    </row>
    <row r="11833" spans="1:4" s="977" customFormat="1" ht="18" customHeight="1" x14ac:dyDescent="0.2">
      <c r="A11833" s="1351" t="s">
        <v>17575</v>
      </c>
      <c r="B11833" s="1244" t="s">
        <v>1353</v>
      </c>
      <c r="C11833" s="1244" t="s">
        <v>1354</v>
      </c>
      <c r="D11833" s="1352">
        <v>1</v>
      </c>
    </row>
    <row r="11834" spans="1:4" s="977" customFormat="1" ht="18" customHeight="1" x14ac:dyDescent="0.2">
      <c r="A11834" s="1351" t="s">
        <v>17576</v>
      </c>
      <c r="B11834" s="1244" t="s">
        <v>1356</v>
      </c>
      <c r="C11834" s="1244" t="s">
        <v>1357</v>
      </c>
      <c r="D11834" s="1352">
        <v>1</v>
      </c>
    </row>
    <row r="11835" spans="1:4" s="977" customFormat="1" ht="18" customHeight="1" x14ac:dyDescent="0.2">
      <c r="A11835" s="1351" t="s">
        <v>17577</v>
      </c>
      <c r="B11835" s="1244" t="s">
        <v>1356</v>
      </c>
      <c r="C11835" s="1244" t="s">
        <v>1357</v>
      </c>
      <c r="D11835" s="1352">
        <v>1</v>
      </c>
    </row>
    <row r="11836" spans="1:4" s="977" customFormat="1" ht="18" customHeight="1" x14ac:dyDescent="0.2">
      <c r="A11836" s="1351" t="s">
        <v>17578</v>
      </c>
      <c r="B11836" s="1244" t="s">
        <v>1050</v>
      </c>
      <c r="C11836" s="1244" t="s">
        <v>1051</v>
      </c>
      <c r="D11836" s="1352">
        <v>4830</v>
      </c>
    </row>
    <row r="11837" spans="1:4" s="977" customFormat="1" ht="18" customHeight="1" x14ac:dyDescent="0.2">
      <c r="A11837" s="1351" t="s">
        <v>17579</v>
      </c>
      <c r="B11837" s="1244" t="s">
        <v>2177</v>
      </c>
      <c r="C11837" s="1244" t="s">
        <v>2178</v>
      </c>
      <c r="D11837" s="1352">
        <v>517.5</v>
      </c>
    </row>
    <row r="11838" spans="1:4" s="977" customFormat="1" ht="18" customHeight="1" x14ac:dyDescent="0.2">
      <c r="A11838" s="1351" t="s">
        <v>17580</v>
      </c>
      <c r="B11838" s="1244" t="s">
        <v>2177</v>
      </c>
      <c r="C11838" s="1244" t="s">
        <v>2178</v>
      </c>
      <c r="D11838" s="1352">
        <v>517.5</v>
      </c>
    </row>
    <row r="11839" spans="1:4" s="977" customFormat="1" ht="18" customHeight="1" x14ac:dyDescent="0.2">
      <c r="A11839" s="1351" t="s">
        <v>17581</v>
      </c>
      <c r="B11839" s="1244" t="s">
        <v>2177</v>
      </c>
      <c r="C11839" s="1244" t="s">
        <v>2178</v>
      </c>
      <c r="D11839" s="1352">
        <v>517.5</v>
      </c>
    </row>
    <row r="11840" spans="1:4" s="977" customFormat="1" ht="18" customHeight="1" x14ac:dyDescent="0.2">
      <c r="A11840" s="1351" t="s">
        <v>17582</v>
      </c>
      <c r="B11840" s="1244" t="s">
        <v>2177</v>
      </c>
      <c r="C11840" s="1244" t="s">
        <v>2178</v>
      </c>
      <c r="D11840" s="1352">
        <v>517.5</v>
      </c>
    </row>
    <row r="11841" spans="1:4" s="977" customFormat="1" ht="18" customHeight="1" x14ac:dyDescent="0.2">
      <c r="A11841" s="1351" t="s">
        <v>17583</v>
      </c>
      <c r="B11841" s="1244" t="s">
        <v>2177</v>
      </c>
      <c r="C11841" s="1244" t="s">
        <v>2178</v>
      </c>
      <c r="D11841" s="1352">
        <v>517.5</v>
      </c>
    </row>
    <row r="11842" spans="1:4" s="977" customFormat="1" ht="18" customHeight="1" x14ac:dyDescent="0.2">
      <c r="A11842" s="1351" t="s">
        <v>17584</v>
      </c>
      <c r="B11842" s="1244" t="s">
        <v>2177</v>
      </c>
      <c r="C11842" s="1244" t="s">
        <v>2178</v>
      </c>
      <c r="D11842" s="1352">
        <v>517.5</v>
      </c>
    </row>
    <row r="11843" spans="1:4" s="977" customFormat="1" ht="18" customHeight="1" x14ac:dyDescent="0.2">
      <c r="A11843" s="1351" t="s">
        <v>17585</v>
      </c>
      <c r="B11843" s="1244" t="s">
        <v>2177</v>
      </c>
      <c r="C11843" s="1244" t="s">
        <v>2178</v>
      </c>
      <c r="D11843" s="1352">
        <v>517.5</v>
      </c>
    </row>
    <row r="11844" spans="1:4" s="977" customFormat="1" ht="18" customHeight="1" x14ac:dyDescent="0.2">
      <c r="A11844" s="1351" t="s">
        <v>17586</v>
      </c>
      <c r="B11844" s="1244" t="s">
        <v>2177</v>
      </c>
      <c r="C11844" s="1244" t="s">
        <v>2178</v>
      </c>
      <c r="D11844" s="1352">
        <v>517.5</v>
      </c>
    </row>
    <row r="11845" spans="1:4" s="977" customFormat="1" ht="18" customHeight="1" x14ac:dyDescent="0.2">
      <c r="A11845" s="1351" t="s">
        <v>17587</v>
      </c>
      <c r="B11845" s="1244" t="s">
        <v>2177</v>
      </c>
      <c r="C11845" s="1244" t="s">
        <v>2178</v>
      </c>
      <c r="D11845" s="1352">
        <v>517.5</v>
      </c>
    </row>
    <row r="11846" spans="1:4" s="977" customFormat="1" ht="18" customHeight="1" x14ac:dyDescent="0.2">
      <c r="A11846" s="1351" t="s">
        <v>17588</v>
      </c>
      <c r="B11846" s="1244" t="s">
        <v>2177</v>
      </c>
      <c r="C11846" s="1244" t="s">
        <v>2178</v>
      </c>
      <c r="D11846" s="1352">
        <v>517.5</v>
      </c>
    </row>
    <row r="11847" spans="1:4" s="977" customFormat="1" ht="18" customHeight="1" x14ac:dyDescent="0.2">
      <c r="A11847" s="1351" t="s">
        <v>17589</v>
      </c>
      <c r="B11847" s="1244" t="s">
        <v>2988</v>
      </c>
      <c r="C11847" s="1244" t="s">
        <v>2989</v>
      </c>
      <c r="D11847" s="1352">
        <v>1620.46</v>
      </c>
    </row>
    <row r="11848" spans="1:4" s="977" customFormat="1" ht="18" customHeight="1" x14ac:dyDescent="0.2">
      <c r="A11848" s="1351" t="s">
        <v>17590</v>
      </c>
      <c r="B11848" s="1244" t="s">
        <v>2177</v>
      </c>
      <c r="C11848" s="1244" t="s">
        <v>2178</v>
      </c>
      <c r="D11848" s="1352">
        <v>517.5</v>
      </c>
    </row>
    <row r="11849" spans="1:4" s="977" customFormat="1" ht="18" customHeight="1" x14ac:dyDescent="0.2">
      <c r="A11849" s="1351" t="s">
        <v>17591</v>
      </c>
      <c r="B11849" s="1244" t="s">
        <v>2177</v>
      </c>
      <c r="C11849" s="1244" t="s">
        <v>2178</v>
      </c>
      <c r="D11849" s="1352">
        <v>517.5</v>
      </c>
    </row>
    <row r="11850" spans="1:4" s="977" customFormat="1" ht="18" customHeight="1" x14ac:dyDescent="0.2">
      <c r="A11850" s="1351" t="s">
        <v>17592</v>
      </c>
      <c r="B11850" s="1244" t="s">
        <v>2177</v>
      </c>
      <c r="C11850" s="1244" t="s">
        <v>2178</v>
      </c>
      <c r="D11850" s="1352">
        <v>517.5</v>
      </c>
    </row>
    <row r="11851" spans="1:4" s="977" customFormat="1" ht="18" customHeight="1" x14ac:dyDescent="0.2">
      <c r="A11851" s="1351" t="s">
        <v>17593</v>
      </c>
      <c r="B11851" s="1244" t="s">
        <v>2177</v>
      </c>
      <c r="C11851" s="1244" t="s">
        <v>2178</v>
      </c>
      <c r="D11851" s="1352">
        <v>517.5</v>
      </c>
    </row>
    <row r="11852" spans="1:4" s="977" customFormat="1" ht="18" customHeight="1" x14ac:dyDescent="0.2">
      <c r="A11852" s="1351" t="s">
        <v>17594</v>
      </c>
      <c r="B11852" s="1244" t="s">
        <v>2177</v>
      </c>
      <c r="C11852" s="1244" t="s">
        <v>2178</v>
      </c>
      <c r="D11852" s="1352">
        <v>517.5</v>
      </c>
    </row>
    <row r="11853" spans="1:4" s="977" customFormat="1" ht="18" customHeight="1" x14ac:dyDescent="0.2">
      <c r="A11853" s="1351" t="s">
        <v>17595</v>
      </c>
      <c r="B11853" s="1244" t="s">
        <v>2177</v>
      </c>
      <c r="C11853" s="1244" t="s">
        <v>2178</v>
      </c>
      <c r="D11853" s="1352">
        <v>517.5</v>
      </c>
    </row>
    <row r="11854" spans="1:4" s="977" customFormat="1" ht="18" customHeight="1" x14ac:dyDescent="0.2">
      <c r="A11854" s="1351" t="s">
        <v>17596</v>
      </c>
      <c r="B11854" s="1244" t="s">
        <v>2177</v>
      </c>
      <c r="C11854" s="1244" t="s">
        <v>2178</v>
      </c>
      <c r="D11854" s="1352">
        <v>517.5</v>
      </c>
    </row>
    <row r="11855" spans="1:4" s="977" customFormat="1" ht="18" customHeight="1" x14ac:dyDescent="0.2">
      <c r="A11855" s="1351" t="s">
        <v>17597</v>
      </c>
      <c r="B11855" s="1244" t="s">
        <v>2177</v>
      </c>
      <c r="C11855" s="1244" t="s">
        <v>2178</v>
      </c>
      <c r="D11855" s="1352">
        <v>517.5</v>
      </c>
    </row>
    <row r="11856" spans="1:4" s="977" customFormat="1" ht="18" customHeight="1" x14ac:dyDescent="0.2">
      <c r="A11856" s="1351" t="s">
        <v>17598</v>
      </c>
      <c r="B11856" s="1244" t="s">
        <v>2177</v>
      </c>
      <c r="C11856" s="1244" t="s">
        <v>2178</v>
      </c>
      <c r="D11856" s="1352">
        <v>517.5</v>
      </c>
    </row>
    <row r="11857" spans="1:4" s="977" customFormat="1" ht="18" customHeight="1" x14ac:dyDescent="0.2">
      <c r="A11857" s="1351" t="s">
        <v>17599</v>
      </c>
      <c r="B11857" s="1244" t="s">
        <v>2177</v>
      </c>
      <c r="C11857" s="1244" t="s">
        <v>2178</v>
      </c>
      <c r="D11857" s="1352">
        <v>517.5</v>
      </c>
    </row>
    <row r="11858" spans="1:4" s="977" customFormat="1" ht="18" customHeight="1" x14ac:dyDescent="0.2">
      <c r="A11858" s="1351" t="s">
        <v>17600</v>
      </c>
      <c r="B11858" s="1244" t="s">
        <v>1050</v>
      </c>
      <c r="C11858" s="1244" t="s">
        <v>1051</v>
      </c>
      <c r="D11858" s="1352">
        <v>4830</v>
      </c>
    </row>
    <row r="11859" spans="1:4" s="977" customFormat="1" ht="18" customHeight="1" x14ac:dyDescent="0.2">
      <c r="A11859" s="1351" t="s">
        <v>17601</v>
      </c>
      <c r="B11859" s="1244" t="s">
        <v>2177</v>
      </c>
      <c r="C11859" s="1244" t="s">
        <v>2178</v>
      </c>
      <c r="D11859" s="1352">
        <v>517.5</v>
      </c>
    </row>
    <row r="11860" spans="1:4" s="977" customFormat="1" ht="18" customHeight="1" x14ac:dyDescent="0.2">
      <c r="A11860" s="1351" t="s">
        <v>17602</v>
      </c>
      <c r="B11860" s="1244" t="s">
        <v>2177</v>
      </c>
      <c r="C11860" s="1244" t="s">
        <v>2178</v>
      </c>
      <c r="D11860" s="1352">
        <v>517.5</v>
      </c>
    </row>
    <row r="11861" spans="1:4" s="977" customFormat="1" ht="18" customHeight="1" x14ac:dyDescent="0.2">
      <c r="A11861" s="1351" t="s">
        <v>17603</v>
      </c>
      <c r="B11861" s="1244" t="s">
        <v>2177</v>
      </c>
      <c r="C11861" s="1244" t="s">
        <v>2178</v>
      </c>
      <c r="D11861" s="1352">
        <v>517.5</v>
      </c>
    </row>
    <row r="11862" spans="1:4" s="977" customFormat="1" ht="18" customHeight="1" x14ac:dyDescent="0.2">
      <c r="A11862" s="1351" t="s">
        <v>17604</v>
      </c>
      <c r="B11862" s="1244" t="s">
        <v>2177</v>
      </c>
      <c r="C11862" s="1244" t="s">
        <v>2178</v>
      </c>
      <c r="D11862" s="1352">
        <v>517.5</v>
      </c>
    </row>
    <row r="11863" spans="1:4" s="977" customFormat="1" ht="18" customHeight="1" x14ac:dyDescent="0.2">
      <c r="A11863" s="1351" t="s">
        <v>17605</v>
      </c>
      <c r="B11863" s="1244" t="s">
        <v>2177</v>
      </c>
      <c r="C11863" s="1244" t="s">
        <v>2178</v>
      </c>
      <c r="D11863" s="1352">
        <v>517.5</v>
      </c>
    </row>
    <row r="11864" spans="1:4" s="977" customFormat="1" ht="18" customHeight="1" x14ac:dyDescent="0.2">
      <c r="A11864" s="1351" t="s">
        <v>17606</v>
      </c>
      <c r="B11864" s="1244" t="s">
        <v>2177</v>
      </c>
      <c r="C11864" s="1244" t="s">
        <v>2178</v>
      </c>
      <c r="D11864" s="1352">
        <v>517.5</v>
      </c>
    </row>
    <row r="11865" spans="1:4" s="977" customFormat="1" ht="18" customHeight="1" x14ac:dyDescent="0.2">
      <c r="A11865" s="1351" t="s">
        <v>17607</v>
      </c>
      <c r="B11865" s="1244" t="s">
        <v>2177</v>
      </c>
      <c r="C11865" s="1244" t="s">
        <v>2178</v>
      </c>
      <c r="D11865" s="1352">
        <v>517.5</v>
      </c>
    </row>
    <row r="11866" spans="1:4" s="977" customFormat="1" ht="18" customHeight="1" x14ac:dyDescent="0.2">
      <c r="A11866" s="1351" t="s">
        <v>17608</v>
      </c>
      <c r="B11866" s="1244" t="s">
        <v>2177</v>
      </c>
      <c r="C11866" s="1244" t="s">
        <v>2178</v>
      </c>
      <c r="D11866" s="1352">
        <v>517.5</v>
      </c>
    </row>
    <row r="11867" spans="1:4" s="977" customFormat="1" ht="18" customHeight="1" x14ac:dyDescent="0.2">
      <c r="A11867" s="1351" t="s">
        <v>17609</v>
      </c>
      <c r="B11867" s="1244" t="s">
        <v>2177</v>
      </c>
      <c r="C11867" s="1244" t="s">
        <v>2178</v>
      </c>
      <c r="D11867" s="1352">
        <v>517.5</v>
      </c>
    </row>
    <row r="11868" spans="1:4" s="977" customFormat="1" ht="18" customHeight="1" x14ac:dyDescent="0.2">
      <c r="A11868" s="1351" t="s">
        <v>17610</v>
      </c>
      <c r="B11868" s="1244" t="s">
        <v>2177</v>
      </c>
      <c r="C11868" s="1244" t="s">
        <v>2178</v>
      </c>
      <c r="D11868" s="1352">
        <v>517.5</v>
      </c>
    </row>
    <row r="11869" spans="1:4" s="977" customFormat="1" ht="18" customHeight="1" x14ac:dyDescent="0.2">
      <c r="A11869" s="1351" t="s">
        <v>17611</v>
      </c>
      <c r="B11869" s="1244" t="s">
        <v>2177</v>
      </c>
      <c r="C11869" s="1244" t="s">
        <v>2178</v>
      </c>
      <c r="D11869" s="1352">
        <v>517.5</v>
      </c>
    </row>
    <row r="11870" spans="1:4" s="977" customFormat="1" ht="18" customHeight="1" x14ac:dyDescent="0.2">
      <c r="A11870" s="1351" t="s">
        <v>17612</v>
      </c>
      <c r="B11870" s="1244" t="s">
        <v>2177</v>
      </c>
      <c r="C11870" s="1244" t="s">
        <v>2178</v>
      </c>
      <c r="D11870" s="1352">
        <v>517.5</v>
      </c>
    </row>
    <row r="11871" spans="1:4" s="977" customFormat="1" ht="18" customHeight="1" x14ac:dyDescent="0.2">
      <c r="A11871" s="1351" t="s">
        <v>17613</v>
      </c>
      <c r="B11871" s="1244" t="s">
        <v>2177</v>
      </c>
      <c r="C11871" s="1244" t="s">
        <v>2178</v>
      </c>
      <c r="D11871" s="1352">
        <v>517.5</v>
      </c>
    </row>
    <row r="11872" spans="1:4" s="977" customFormat="1" ht="18" customHeight="1" x14ac:dyDescent="0.2">
      <c r="A11872" s="1351" t="s">
        <v>17614</v>
      </c>
      <c r="B11872" s="1244" t="s">
        <v>2177</v>
      </c>
      <c r="C11872" s="1244" t="s">
        <v>2178</v>
      </c>
      <c r="D11872" s="1352">
        <v>517.5</v>
      </c>
    </row>
    <row r="11873" spans="1:4" s="977" customFormat="1" ht="18" customHeight="1" x14ac:dyDescent="0.2">
      <c r="A11873" s="1351" t="s">
        <v>17615</v>
      </c>
      <c r="B11873" s="1244" t="s">
        <v>2177</v>
      </c>
      <c r="C11873" s="1244" t="s">
        <v>2178</v>
      </c>
      <c r="D11873" s="1352">
        <v>517.5</v>
      </c>
    </row>
    <row r="11874" spans="1:4" s="977" customFormat="1" ht="18" customHeight="1" x14ac:dyDescent="0.2">
      <c r="A11874" s="1351" t="s">
        <v>17616</v>
      </c>
      <c r="B11874" s="1244" t="s">
        <v>2177</v>
      </c>
      <c r="C11874" s="1244" t="s">
        <v>2178</v>
      </c>
      <c r="D11874" s="1352">
        <v>517.5</v>
      </c>
    </row>
    <row r="11875" spans="1:4" s="977" customFormat="1" ht="18" customHeight="1" x14ac:dyDescent="0.2">
      <c r="A11875" s="1351" t="s">
        <v>17617</v>
      </c>
      <c r="B11875" s="1244" t="s">
        <v>2177</v>
      </c>
      <c r="C11875" s="1244" t="s">
        <v>2178</v>
      </c>
      <c r="D11875" s="1352">
        <v>517.5</v>
      </c>
    </row>
    <row r="11876" spans="1:4" s="977" customFormat="1" ht="18" customHeight="1" x14ac:dyDescent="0.2">
      <c r="A11876" s="1351" t="s">
        <v>17618</v>
      </c>
      <c r="B11876" s="1244" t="s">
        <v>2177</v>
      </c>
      <c r="C11876" s="1244" t="s">
        <v>2178</v>
      </c>
      <c r="D11876" s="1352">
        <v>517.5</v>
      </c>
    </row>
    <row r="11877" spans="1:4" s="977" customFormat="1" ht="18" customHeight="1" x14ac:dyDescent="0.2">
      <c r="A11877" s="1351" t="s">
        <v>17619</v>
      </c>
      <c r="B11877" s="1244" t="s">
        <v>2177</v>
      </c>
      <c r="C11877" s="1244" t="s">
        <v>2178</v>
      </c>
      <c r="D11877" s="1352">
        <v>517.5</v>
      </c>
    </row>
    <row r="11878" spans="1:4" s="977" customFormat="1" ht="18" customHeight="1" x14ac:dyDescent="0.2">
      <c r="A11878" s="1351" t="s">
        <v>17620</v>
      </c>
      <c r="B11878" s="1244" t="s">
        <v>2177</v>
      </c>
      <c r="C11878" s="1244" t="s">
        <v>2178</v>
      </c>
      <c r="D11878" s="1352">
        <v>517.5</v>
      </c>
    </row>
    <row r="11879" spans="1:4" s="977" customFormat="1" ht="18" customHeight="1" x14ac:dyDescent="0.2">
      <c r="A11879" s="1351" t="s">
        <v>17621</v>
      </c>
      <c r="B11879" s="1244" t="s">
        <v>1071</v>
      </c>
      <c r="C11879" s="1244" t="s">
        <v>1072</v>
      </c>
      <c r="D11879" s="1352">
        <v>4869.91</v>
      </c>
    </row>
    <row r="11880" spans="1:4" s="977" customFormat="1" ht="18" customHeight="1" x14ac:dyDescent="0.2">
      <c r="A11880" s="1351" t="s">
        <v>17622</v>
      </c>
      <c r="B11880" s="1244" t="s">
        <v>2177</v>
      </c>
      <c r="C11880" s="1244" t="s">
        <v>2178</v>
      </c>
      <c r="D11880" s="1352">
        <v>517.5</v>
      </c>
    </row>
    <row r="11881" spans="1:4" s="977" customFormat="1" ht="18" customHeight="1" x14ac:dyDescent="0.2">
      <c r="A11881" s="1351" t="s">
        <v>17623</v>
      </c>
      <c r="B11881" s="1244" t="s">
        <v>2177</v>
      </c>
      <c r="C11881" s="1244" t="s">
        <v>2178</v>
      </c>
      <c r="D11881" s="1352">
        <v>517.5</v>
      </c>
    </row>
    <row r="11882" spans="1:4" s="977" customFormat="1" ht="18" customHeight="1" x14ac:dyDescent="0.2">
      <c r="A11882" s="1351" t="s">
        <v>17624</v>
      </c>
      <c r="B11882" s="1244" t="s">
        <v>2177</v>
      </c>
      <c r="C11882" s="1244" t="s">
        <v>2178</v>
      </c>
      <c r="D11882" s="1352">
        <v>517.5</v>
      </c>
    </row>
    <row r="11883" spans="1:4" s="977" customFormat="1" ht="18" customHeight="1" x14ac:dyDescent="0.2">
      <c r="A11883" s="1351" t="s">
        <v>17625</v>
      </c>
      <c r="B11883" s="1244" t="s">
        <v>2177</v>
      </c>
      <c r="C11883" s="1244" t="s">
        <v>2178</v>
      </c>
      <c r="D11883" s="1352">
        <v>517.5</v>
      </c>
    </row>
    <row r="11884" spans="1:4" s="977" customFormat="1" ht="18" customHeight="1" x14ac:dyDescent="0.2">
      <c r="A11884" s="1351" t="s">
        <v>17626</v>
      </c>
      <c r="B11884" s="1244" t="s">
        <v>2177</v>
      </c>
      <c r="C11884" s="1244" t="s">
        <v>2178</v>
      </c>
      <c r="D11884" s="1352">
        <v>517.5</v>
      </c>
    </row>
    <row r="11885" spans="1:4" s="977" customFormat="1" ht="18" customHeight="1" x14ac:dyDescent="0.2">
      <c r="A11885" s="1351" t="s">
        <v>17627</v>
      </c>
      <c r="B11885" s="1244" t="s">
        <v>2177</v>
      </c>
      <c r="C11885" s="1244" t="s">
        <v>2178</v>
      </c>
      <c r="D11885" s="1352">
        <v>517.5</v>
      </c>
    </row>
    <row r="11886" spans="1:4" s="977" customFormat="1" ht="18" customHeight="1" x14ac:dyDescent="0.2">
      <c r="A11886" s="1351" t="s">
        <v>17628</v>
      </c>
      <c r="B11886" s="1244" t="s">
        <v>2177</v>
      </c>
      <c r="C11886" s="1244" t="s">
        <v>2178</v>
      </c>
      <c r="D11886" s="1352">
        <v>517.5</v>
      </c>
    </row>
    <row r="11887" spans="1:4" s="977" customFormat="1" ht="18" customHeight="1" x14ac:dyDescent="0.2">
      <c r="A11887" s="1351" t="s">
        <v>17629</v>
      </c>
      <c r="B11887" s="1244" t="s">
        <v>2177</v>
      </c>
      <c r="C11887" s="1244" t="s">
        <v>2178</v>
      </c>
      <c r="D11887" s="1352">
        <v>517.5</v>
      </c>
    </row>
    <row r="11888" spans="1:4" s="977" customFormat="1" ht="18" customHeight="1" x14ac:dyDescent="0.2">
      <c r="A11888" s="1351" t="s">
        <v>17630</v>
      </c>
      <c r="B11888" s="1244" t="s">
        <v>2177</v>
      </c>
      <c r="C11888" s="1244" t="s">
        <v>2178</v>
      </c>
      <c r="D11888" s="1352">
        <v>517.5</v>
      </c>
    </row>
    <row r="11889" spans="1:4" s="977" customFormat="1" ht="18" customHeight="1" x14ac:dyDescent="0.2">
      <c r="A11889" s="1351" t="s">
        <v>17631</v>
      </c>
      <c r="B11889" s="1244" t="s">
        <v>2177</v>
      </c>
      <c r="C11889" s="1244" t="s">
        <v>2178</v>
      </c>
      <c r="D11889" s="1352">
        <v>517.5</v>
      </c>
    </row>
    <row r="11890" spans="1:4" s="977" customFormat="1" ht="18" customHeight="1" x14ac:dyDescent="0.2">
      <c r="A11890" s="1351" t="s">
        <v>17632</v>
      </c>
      <c r="B11890" s="1244" t="s">
        <v>1071</v>
      </c>
      <c r="C11890" s="1244" t="s">
        <v>1072</v>
      </c>
      <c r="D11890" s="1352">
        <v>4869.91</v>
      </c>
    </row>
    <row r="11891" spans="1:4" s="977" customFormat="1" ht="18" customHeight="1" x14ac:dyDescent="0.2">
      <c r="A11891" s="1351" t="s">
        <v>17633</v>
      </c>
      <c r="B11891" s="1244" t="s">
        <v>2177</v>
      </c>
      <c r="C11891" s="1244" t="s">
        <v>2178</v>
      </c>
      <c r="D11891" s="1352">
        <v>517.5</v>
      </c>
    </row>
    <row r="11892" spans="1:4" s="977" customFormat="1" ht="18" customHeight="1" x14ac:dyDescent="0.2">
      <c r="A11892" s="1351" t="s">
        <v>17634</v>
      </c>
      <c r="B11892" s="1244" t="s">
        <v>2177</v>
      </c>
      <c r="C11892" s="1244" t="s">
        <v>2178</v>
      </c>
      <c r="D11892" s="1352">
        <v>517.5</v>
      </c>
    </row>
    <row r="11893" spans="1:4" s="977" customFormat="1" ht="18" customHeight="1" x14ac:dyDescent="0.2">
      <c r="A11893" s="1351" t="s">
        <v>17635</v>
      </c>
      <c r="B11893" s="1244" t="s">
        <v>2177</v>
      </c>
      <c r="C11893" s="1244" t="s">
        <v>2178</v>
      </c>
      <c r="D11893" s="1352">
        <v>517.5</v>
      </c>
    </row>
    <row r="11894" spans="1:4" s="977" customFormat="1" ht="18" customHeight="1" x14ac:dyDescent="0.2">
      <c r="A11894" s="1351" t="s">
        <v>17636</v>
      </c>
      <c r="B11894" s="1244" t="s">
        <v>2177</v>
      </c>
      <c r="C11894" s="1244" t="s">
        <v>2178</v>
      </c>
      <c r="D11894" s="1352">
        <v>517.5</v>
      </c>
    </row>
    <row r="11895" spans="1:4" s="977" customFormat="1" ht="18" customHeight="1" x14ac:dyDescent="0.2">
      <c r="A11895" s="1351" t="s">
        <v>17637</v>
      </c>
      <c r="B11895" s="1244" t="s">
        <v>2177</v>
      </c>
      <c r="C11895" s="1244" t="s">
        <v>2178</v>
      </c>
      <c r="D11895" s="1352">
        <v>517.5</v>
      </c>
    </row>
    <row r="11896" spans="1:4" s="977" customFormat="1" ht="18" customHeight="1" x14ac:dyDescent="0.2">
      <c r="A11896" s="1351" t="s">
        <v>17638</v>
      </c>
      <c r="B11896" s="1244" t="s">
        <v>2177</v>
      </c>
      <c r="C11896" s="1244" t="s">
        <v>2178</v>
      </c>
      <c r="D11896" s="1352">
        <v>517.5</v>
      </c>
    </row>
    <row r="11897" spans="1:4" s="977" customFormat="1" ht="18" customHeight="1" x14ac:dyDescent="0.2">
      <c r="A11897" s="1351" t="s">
        <v>17639</v>
      </c>
      <c r="B11897" s="1244" t="s">
        <v>2177</v>
      </c>
      <c r="C11897" s="1244" t="s">
        <v>2178</v>
      </c>
      <c r="D11897" s="1352">
        <v>517.5</v>
      </c>
    </row>
    <row r="11898" spans="1:4" s="977" customFormat="1" ht="18" customHeight="1" x14ac:dyDescent="0.2">
      <c r="A11898" s="1351" t="s">
        <v>17640</v>
      </c>
      <c r="B11898" s="1244" t="s">
        <v>2177</v>
      </c>
      <c r="C11898" s="1244" t="s">
        <v>2178</v>
      </c>
      <c r="D11898" s="1352">
        <v>517.5</v>
      </c>
    </row>
    <row r="11899" spans="1:4" s="977" customFormat="1" ht="18" customHeight="1" x14ac:dyDescent="0.2">
      <c r="A11899" s="1351" t="s">
        <v>17641</v>
      </c>
      <c r="B11899" s="1244" t="s">
        <v>2177</v>
      </c>
      <c r="C11899" s="1244" t="s">
        <v>2178</v>
      </c>
      <c r="D11899" s="1352">
        <v>517.5</v>
      </c>
    </row>
    <row r="11900" spans="1:4" s="977" customFormat="1" ht="18" customHeight="1" x14ac:dyDescent="0.2">
      <c r="A11900" s="1351" t="s">
        <v>17642</v>
      </c>
      <c r="B11900" s="1244" t="s">
        <v>2177</v>
      </c>
      <c r="C11900" s="1244" t="s">
        <v>2178</v>
      </c>
      <c r="D11900" s="1352">
        <v>517.5</v>
      </c>
    </row>
    <row r="11901" spans="1:4" s="977" customFormat="1" ht="18" customHeight="1" x14ac:dyDescent="0.2">
      <c r="A11901" s="1351" t="s">
        <v>17643</v>
      </c>
      <c r="B11901" s="1244" t="s">
        <v>1050</v>
      </c>
      <c r="C11901" s="1244" t="s">
        <v>1051</v>
      </c>
      <c r="D11901" s="1352">
        <v>4830</v>
      </c>
    </row>
    <row r="11902" spans="1:4" s="977" customFormat="1" ht="18" customHeight="1" x14ac:dyDescent="0.2">
      <c r="A11902" s="1351" t="s">
        <v>17644</v>
      </c>
      <c r="B11902" s="1244" t="s">
        <v>1356</v>
      </c>
      <c r="C11902" s="1244" t="s">
        <v>1357</v>
      </c>
      <c r="D11902" s="1352">
        <v>1</v>
      </c>
    </row>
    <row r="11903" spans="1:4" s="977" customFormat="1" ht="18" customHeight="1" x14ac:dyDescent="0.2">
      <c r="A11903" s="1351" t="s">
        <v>17645</v>
      </c>
      <c r="B11903" s="1244" t="s">
        <v>2177</v>
      </c>
      <c r="C11903" s="1244" t="s">
        <v>2178</v>
      </c>
      <c r="D11903" s="1352">
        <v>517.5</v>
      </c>
    </row>
    <row r="11904" spans="1:4" s="977" customFormat="1" ht="18" customHeight="1" x14ac:dyDescent="0.2">
      <c r="A11904" s="1351" t="s">
        <v>17646</v>
      </c>
      <c r="B11904" s="1244" t="s">
        <v>2177</v>
      </c>
      <c r="C11904" s="1244" t="s">
        <v>2178</v>
      </c>
      <c r="D11904" s="1352">
        <v>517.5</v>
      </c>
    </row>
    <row r="11905" spans="1:4" s="977" customFormat="1" ht="18" customHeight="1" x14ac:dyDescent="0.2">
      <c r="A11905" s="1351" t="s">
        <v>17647</v>
      </c>
      <c r="B11905" s="1244" t="s">
        <v>2177</v>
      </c>
      <c r="C11905" s="1244" t="s">
        <v>2178</v>
      </c>
      <c r="D11905" s="1352">
        <v>517.5</v>
      </c>
    </row>
    <row r="11906" spans="1:4" s="977" customFormat="1" ht="18" customHeight="1" x14ac:dyDescent="0.2">
      <c r="A11906" s="1351" t="s">
        <v>17648</v>
      </c>
      <c r="B11906" s="1244" t="s">
        <v>2177</v>
      </c>
      <c r="C11906" s="1244" t="s">
        <v>2178</v>
      </c>
      <c r="D11906" s="1352">
        <v>517.5</v>
      </c>
    </row>
    <row r="11907" spans="1:4" s="977" customFormat="1" ht="18" customHeight="1" x14ac:dyDescent="0.2">
      <c r="A11907" s="1351" t="s">
        <v>17649</v>
      </c>
      <c r="B11907" s="1244" t="s">
        <v>12406</v>
      </c>
      <c r="C11907" s="1244" t="s">
        <v>17650</v>
      </c>
      <c r="D11907" s="1352">
        <v>14834</v>
      </c>
    </row>
    <row r="11908" spans="1:4" s="977" customFormat="1" ht="18" customHeight="1" x14ac:dyDescent="0.2">
      <c r="A11908" s="1351" t="s">
        <v>17651</v>
      </c>
      <c r="B11908" s="1244" t="s">
        <v>12406</v>
      </c>
      <c r="C11908" s="1244" t="s">
        <v>17650</v>
      </c>
      <c r="D11908" s="1352">
        <v>14834</v>
      </c>
    </row>
    <row r="11909" spans="1:4" s="977" customFormat="1" ht="18" customHeight="1" x14ac:dyDescent="0.2">
      <c r="A11909" s="1351" t="s">
        <v>17652</v>
      </c>
      <c r="B11909" s="1244" t="s">
        <v>12406</v>
      </c>
      <c r="C11909" s="1244" t="s">
        <v>17650</v>
      </c>
      <c r="D11909" s="1352">
        <v>14834</v>
      </c>
    </row>
    <row r="11910" spans="1:4" s="977" customFormat="1" ht="18" customHeight="1" x14ac:dyDescent="0.2">
      <c r="A11910" s="1351" t="s">
        <v>17653</v>
      </c>
      <c r="B11910" s="1244" t="s">
        <v>1071</v>
      </c>
      <c r="C11910" s="1244" t="s">
        <v>1072</v>
      </c>
      <c r="D11910" s="1352">
        <v>4869.91</v>
      </c>
    </row>
    <row r="11911" spans="1:4" s="977" customFormat="1" ht="18" customHeight="1" x14ac:dyDescent="0.2">
      <c r="A11911" s="1351" t="s">
        <v>17654</v>
      </c>
      <c r="B11911" s="1244" t="s">
        <v>12406</v>
      </c>
      <c r="C11911" s="1244" t="s">
        <v>17650</v>
      </c>
      <c r="D11911" s="1352">
        <v>14834</v>
      </c>
    </row>
    <row r="11912" spans="1:4" s="977" customFormat="1" ht="18" customHeight="1" x14ac:dyDescent="0.2">
      <c r="A11912" s="1351" t="s">
        <v>17655</v>
      </c>
      <c r="B11912" s="1244" t="s">
        <v>12406</v>
      </c>
      <c r="C11912" s="1244" t="s">
        <v>17650</v>
      </c>
      <c r="D11912" s="1352">
        <v>14834</v>
      </c>
    </row>
    <row r="11913" spans="1:4" s="977" customFormat="1" ht="18" customHeight="1" x14ac:dyDescent="0.2">
      <c r="A11913" s="1351" t="s">
        <v>17656</v>
      </c>
      <c r="B11913" s="1244" t="s">
        <v>16668</v>
      </c>
      <c r="C11913" s="1244" t="s">
        <v>16669</v>
      </c>
      <c r="D11913" s="1352">
        <v>9660</v>
      </c>
    </row>
    <row r="11914" spans="1:4" s="977" customFormat="1" ht="18" customHeight="1" x14ac:dyDescent="0.2">
      <c r="A11914" s="1351" t="s">
        <v>17657</v>
      </c>
      <c r="B11914" s="1244" t="s">
        <v>16668</v>
      </c>
      <c r="C11914" s="1244" t="s">
        <v>16669</v>
      </c>
      <c r="D11914" s="1352">
        <v>9660</v>
      </c>
    </row>
    <row r="11915" spans="1:4" s="977" customFormat="1" ht="18" customHeight="1" x14ac:dyDescent="0.2">
      <c r="A11915" s="1351" t="s">
        <v>17658</v>
      </c>
      <c r="B11915" s="1244" t="s">
        <v>16668</v>
      </c>
      <c r="C11915" s="1244" t="s">
        <v>16669</v>
      </c>
      <c r="D11915" s="1352">
        <v>9660</v>
      </c>
    </row>
    <row r="11916" spans="1:4" s="977" customFormat="1" ht="18" customHeight="1" x14ac:dyDescent="0.2">
      <c r="A11916" s="1351" t="s">
        <v>17659</v>
      </c>
      <c r="B11916" s="1244" t="s">
        <v>17660</v>
      </c>
      <c r="C11916" s="1244" t="s">
        <v>17661</v>
      </c>
      <c r="D11916" s="1352">
        <v>1</v>
      </c>
    </row>
    <row r="11917" spans="1:4" s="977" customFormat="1" ht="18" customHeight="1" x14ac:dyDescent="0.2">
      <c r="A11917" s="1351" t="s">
        <v>17662</v>
      </c>
      <c r="B11917" s="1244" t="s">
        <v>1071</v>
      </c>
      <c r="C11917" s="1244" t="s">
        <v>1072</v>
      </c>
      <c r="D11917" s="1352">
        <v>4869.91</v>
      </c>
    </row>
    <row r="11918" spans="1:4" s="977" customFormat="1" ht="18" customHeight="1" x14ac:dyDescent="0.2">
      <c r="A11918" s="1351" t="s">
        <v>17663</v>
      </c>
      <c r="B11918" s="1244" t="s">
        <v>16668</v>
      </c>
      <c r="C11918" s="1244" t="s">
        <v>16669</v>
      </c>
      <c r="D11918" s="1352">
        <v>9660</v>
      </c>
    </row>
    <row r="11919" spans="1:4" s="977" customFormat="1" ht="18" customHeight="1" x14ac:dyDescent="0.2">
      <c r="A11919" s="1351" t="s">
        <v>17664</v>
      </c>
      <c r="B11919" s="1244" t="s">
        <v>16668</v>
      </c>
      <c r="C11919" s="1244" t="s">
        <v>16669</v>
      </c>
      <c r="D11919" s="1352">
        <v>9660</v>
      </c>
    </row>
    <row r="11920" spans="1:4" s="977" customFormat="1" ht="18" customHeight="1" x14ac:dyDescent="0.2">
      <c r="A11920" s="1351" t="s">
        <v>17665</v>
      </c>
      <c r="B11920" s="1244" t="s">
        <v>16668</v>
      </c>
      <c r="C11920" s="1244" t="s">
        <v>16669</v>
      </c>
      <c r="D11920" s="1352">
        <v>9660</v>
      </c>
    </row>
    <row r="11921" spans="1:4" s="977" customFormat="1" ht="18" customHeight="1" x14ac:dyDescent="0.2">
      <c r="A11921" s="1351" t="s">
        <v>17666</v>
      </c>
      <c r="B11921" s="1244" t="s">
        <v>2313</v>
      </c>
      <c r="C11921" s="1244" t="s">
        <v>2314</v>
      </c>
      <c r="D11921" s="1352">
        <v>990.15</v>
      </c>
    </row>
    <row r="11922" spans="1:4" s="977" customFormat="1" ht="18" customHeight="1" x14ac:dyDescent="0.2">
      <c r="A11922" s="1351" t="s">
        <v>17667</v>
      </c>
      <c r="B11922" s="1244" t="s">
        <v>3143</v>
      </c>
      <c r="C11922" s="1244" t="s">
        <v>3144</v>
      </c>
      <c r="D11922" s="1352">
        <v>729.79</v>
      </c>
    </row>
    <row r="11923" spans="1:4" s="977" customFormat="1" ht="18" customHeight="1" x14ac:dyDescent="0.2">
      <c r="A11923" s="1351" t="s">
        <v>17668</v>
      </c>
      <c r="B11923" s="1244" t="s">
        <v>3143</v>
      </c>
      <c r="C11923" s="1244" t="s">
        <v>3144</v>
      </c>
      <c r="D11923" s="1352">
        <v>729.67</v>
      </c>
    </row>
    <row r="11924" spans="1:4" s="977" customFormat="1" ht="18" customHeight="1" x14ac:dyDescent="0.2">
      <c r="A11924" s="1351" t="s">
        <v>17669</v>
      </c>
      <c r="B11924" s="1244" t="s">
        <v>3143</v>
      </c>
      <c r="C11924" s="1244" t="s">
        <v>3144</v>
      </c>
      <c r="D11924" s="1352">
        <v>729.67</v>
      </c>
    </row>
    <row r="11925" spans="1:4" s="977" customFormat="1" ht="18" customHeight="1" x14ac:dyDescent="0.2">
      <c r="A11925" s="1351" t="s">
        <v>17670</v>
      </c>
      <c r="B11925" s="1244" t="s">
        <v>3143</v>
      </c>
      <c r="C11925" s="1244" t="s">
        <v>3144</v>
      </c>
      <c r="D11925" s="1352">
        <v>729.67</v>
      </c>
    </row>
    <row r="11926" spans="1:4" s="977" customFormat="1" ht="18" customHeight="1" x14ac:dyDescent="0.2">
      <c r="A11926" s="1351" t="s">
        <v>17671</v>
      </c>
      <c r="B11926" s="1244" t="s">
        <v>1071</v>
      </c>
      <c r="C11926" s="1244" t="s">
        <v>1072</v>
      </c>
      <c r="D11926" s="1352">
        <v>4869.91</v>
      </c>
    </row>
    <row r="11927" spans="1:4" s="977" customFormat="1" ht="18" customHeight="1" x14ac:dyDescent="0.2">
      <c r="A11927" s="1351" t="s">
        <v>17672</v>
      </c>
      <c r="B11927" s="1244" t="s">
        <v>3143</v>
      </c>
      <c r="C11927" s="1244" t="s">
        <v>3144</v>
      </c>
      <c r="D11927" s="1352">
        <v>729.67</v>
      </c>
    </row>
    <row r="11928" spans="1:4" s="977" customFormat="1" ht="18" customHeight="1" x14ac:dyDescent="0.2">
      <c r="A11928" s="1351" t="s">
        <v>17673</v>
      </c>
      <c r="B11928" s="1244" t="s">
        <v>3143</v>
      </c>
      <c r="C11928" s="1244" t="s">
        <v>3144</v>
      </c>
      <c r="D11928" s="1352">
        <v>729.67</v>
      </c>
    </row>
    <row r="11929" spans="1:4" s="977" customFormat="1" ht="18" customHeight="1" x14ac:dyDescent="0.2">
      <c r="A11929" s="1351" t="s">
        <v>17674</v>
      </c>
      <c r="B11929" s="1244" t="s">
        <v>3143</v>
      </c>
      <c r="C11929" s="1244" t="s">
        <v>3144</v>
      </c>
      <c r="D11929" s="1352">
        <v>729.67</v>
      </c>
    </row>
    <row r="11930" spans="1:4" s="977" customFormat="1" ht="18" customHeight="1" x14ac:dyDescent="0.2">
      <c r="A11930" s="1351" t="s">
        <v>17675</v>
      </c>
      <c r="B11930" s="1244" t="s">
        <v>1353</v>
      </c>
      <c r="C11930" s="1244" t="s">
        <v>1354</v>
      </c>
      <c r="D11930" s="1352">
        <v>1</v>
      </c>
    </row>
    <row r="11931" spans="1:4" s="977" customFormat="1" ht="18" customHeight="1" x14ac:dyDescent="0.2">
      <c r="A11931" s="1351" t="s">
        <v>17676</v>
      </c>
      <c r="B11931" s="1244" t="s">
        <v>1353</v>
      </c>
      <c r="C11931" s="1244" t="s">
        <v>1354</v>
      </c>
      <c r="D11931" s="1352">
        <v>1</v>
      </c>
    </row>
    <row r="11932" spans="1:4" s="977" customFormat="1" ht="18" customHeight="1" x14ac:dyDescent="0.2">
      <c r="A11932" s="1351" t="s">
        <v>17677</v>
      </c>
      <c r="B11932" s="1244" t="s">
        <v>1353</v>
      </c>
      <c r="C11932" s="1244" t="s">
        <v>1354</v>
      </c>
      <c r="D11932" s="1352">
        <v>1</v>
      </c>
    </row>
    <row r="11933" spans="1:4" s="977" customFormat="1" ht="18" customHeight="1" x14ac:dyDescent="0.2">
      <c r="A11933" s="1351" t="s">
        <v>17678</v>
      </c>
      <c r="B11933" s="1244" t="s">
        <v>1353</v>
      </c>
      <c r="C11933" s="1244" t="s">
        <v>1354</v>
      </c>
      <c r="D11933" s="1352">
        <v>1</v>
      </c>
    </row>
    <row r="11934" spans="1:4" s="977" customFormat="1" ht="18" customHeight="1" x14ac:dyDescent="0.2">
      <c r="A11934" s="1351" t="s">
        <v>17679</v>
      </c>
      <c r="B11934" s="1244" t="s">
        <v>1353</v>
      </c>
      <c r="C11934" s="1244" t="s">
        <v>1354</v>
      </c>
      <c r="D11934" s="1352">
        <v>1</v>
      </c>
    </row>
    <row r="11935" spans="1:4" s="977" customFormat="1" ht="18" customHeight="1" x14ac:dyDescent="0.2">
      <c r="A11935" s="1351" t="s">
        <v>17680</v>
      </c>
      <c r="B11935" s="1244" t="s">
        <v>1353</v>
      </c>
      <c r="C11935" s="1244" t="s">
        <v>1354</v>
      </c>
      <c r="D11935" s="1352">
        <v>1</v>
      </c>
    </row>
    <row r="11936" spans="1:4" s="977" customFormat="1" ht="18" customHeight="1" x14ac:dyDescent="0.2">
      <c r="A11936" s="1351" t="s">
        <v>17681</v>
      </c>
      <c r="B11936" s="1244" t="s">
        <v>1353</v>
      </c>
      <c r="C11936" s="1244" t="s">
        <v>1354</v>
      </c>
      <c r="D11936" s="1352">
        <v>1</v>
      </c>
    </row>
    <row r="11937" spans="1:4" s="977" customFormat="1" ht="18" customHeight="1" x14ac:dyDescent="0.2">
      <c r="A11937" s="1351" t="s">
        <v>17682</v>
      </c>
      <c r="B11937" s="1244" t="s">
        <v>1353</v>
      </c>
      <c r="C11937" s="1244" t="s">
        <v>1354</v>
      </c>
      <c r="D11937" s="1352">
        <v>1</v>
      </c>
    </row>
    <row r="11938" spans="1:4" s="977" customFormat="1" ht="18" customHeight="1" x14ac:dyDescent="0.2">
      <c r="A11938" s="1351" t="s">
        <v>17683</v>
      </c>
      <c r="B11938" s="1244" t="s">
        <v>17684</v>
      </c>
      <c r="C11938" s="1244" t="s">
        <v>17685</v>
      </c>
      <c r="D11938" s="1352">
        <v>3877.32</v>
      </c>
    </row>
    <row r="11939" spans="1:4" s="977" customFormat="1" ht="18" customHeight="1" x14ac:dyDescent="0.2">
      <c r="A11939" s="1351" t="s">
        <v>17686</v>
      </c>
      <c r="B11939" s="1244" t="s">
        <v>2574</v>
      </c>
      <c r="C11939" s="1244" t="s">
        <v>2575</v>
      </c>
      <c r="D11939" s="1352">
        <v>1150</v>
      </c>
    </row>
    <row r="11940" spans="1:4" s="977" customFormat="1" ht="18" customHeight="1" x14ac:dyDescent="0.2">
      <c r="A11940" s="1351" t="s">
        <v>17687</v>
      </c>
      <c r="B11940" s="1244" t="s">
        <v>2574</v>
      </c>
      <c r="C11940" s="1244" t="s">
        <v>2575</v>
      </c>
      <c r="D11940" s="1352">
        <v>1150</v>
      </c>
    </row>
    <row r="11941" spans="1:4" s="977" customFormat="1" ht="18" customHeight="1" x14ac:dyDescent="0.2">
      <c r="A11941" s="1351" t="s">
        <v>17688</v>
      </c>
      <c r="B11941" s="1244" t="s">
        <v>2574</v>
      </c>
      <c r="C11941" s="1244" t="s">
        <v>2575</v>
      </c>
      <c r="D11941" s="1352">
        <v>1150</v>
      </c>
    </row>
    <row r="11942" spans="1:4" s="977" customFormat="1" ht="18" customHeight="1" x14ac:dyDescent="0.2">
      <c r="A11942" s="1351" t="s">
        <v>17689</v>
      </c>
      <c r="B11942" s="1244" t="s">
        <v>2574</v>
      </c>
      <c r="C11942" s="1244" t="s">
        <v>2575</v>
      </c>
      <c r="D11942" s="1352">
        <v>1150</v>
      </c>
    </row>
    <row r="11943" spans="1:4" s="977" customFormat="1" ht="18" customHeight="1" x14ac:dyDescent="0.2">
      <c r="A11943" s="1351" t="s">
        <v>17690</v>
      </c>
      <c r="B11943" s="1244" t="s">
        <v>3508</v>
      </c>
      <c r="C11943" s="1244" t="s">
        <v>3509</v>
      </c>
      <c r="D11943" s="1352">
        <v>1501.58</v>
      </c>
    </row>
    <row r="11944" spans="1:4" s="977" customFormat="1" ht="18" customHeight="1" x14ac:dyDescent="0.2">
      <c r="A11944" s="1351" t="s">
        <v>17691</v>
      </c>
      <c r="B11944" s="1244" t="s">
        <v>1353</v>
      </c>
      <c r="C11944" s="1244" t="s">
        <v>1354</v>
      </c>
      <c r="D11944" s="1352">
        <v>1</v>
      </c>
    </row>
    <row r="11945" spans="1:4" s="977" customFormat="1" ht="18" customHeight="1" x14ac:dyDescent="0.2">
      <c r="A11945" s="1351" t="s">
        <v>17692</v>
      </c>
      <c r="B11945" s="1244" t="s">
        <v>3508</v>
      </c>
      <c r="C11945" s="1244" t="s">
        <v>3509</v>
      </c>
      <c r="D11945" s="1352">
        <v>1501.54</v>
      </c>
    </row>
    <row r="11946" spans="1:4" s="977" customFormat="1" ht="18" customHeight="1" x14ac:dyDescent="0.2">
      <c r="A11946" s="1351" t="s">
        <v>17693</v>
      </c>
      <c r="B11946" s="1244" t="s">
        <v>3508</v>
      </c>
      <c r="C11946" s="1244" t="s">
        <v>3509</v>
      </c>
      <c r="D11946" s="1352">
        <v>1501.58</v>
      </c>
    </row>
    <row r="11947" spans="1:4" s="977" customFormat="1" ht="18" customHeight="1" x14ac:dyDescent="0.2">
      <c r="A11947" s="1351" t="s">
        <v>17694</v>
      </c>
      <c r="B11947" s="1244" t="s">
        <v>3508</v>
      </c>
      <c r="C11947" s="1244" t="s">
        <v>3509</v>
      </c>
      <c r="D11947" s="1352">
        <v>1501.58</v>
      </c>
    </row>
    <row r="11948" spans="1:4" s="977" customFormat="1" ht="18" customHeight="1" x14ac:dyDescent="0.2">
      <c r="A11948" s="1351" t="s">
        <v>17695</v>
      </c>
      <c r="B11948" s="1244" t="s">
        <v>3508</v>
      </c>
      <c r="C11948" s="1244" t="s">
        <v>3509</v>
      </c>
      <c r="D11948" s="1352">
        <v>1501.58</v>
      </c>
    </row>
    <row r="11949" spans="1:4" s="977" customFormat="1" ht="18" customHeight="1" x14ac:dyDescent="0.2">
      <c r="A11949" s="1351" t="s">
        <v>17696</v>
      </c>
      <c r="B11949" s="1244" t="s">
        <v>3508</v>
      </c>
      <c r="C11949" s="1244" t="s">
        <v>3509</v>
      </c>
      <c r="D11949" s="1352">
        <v>1501.58</v>
      </c>
    </row>
    <row r="11950" spans="1:4" s="977" customFormat="1" ht="18" customHeight="1" x14ac:dyDescent="0.2">
      <c r="A11950" s="1351" t="s">
        <v>17697</v>
      </c>
      <c r="B11950" s="1244" t="s">
        <v>3508</v>
      </c>
      <c r="C11950" s="1244" t="s">
        <v>3509</v>
      </c>
      <c r="D11950" s="1352">
        <v>1501.58</v>
      </c>
    </row>
    <row r="11951" spans="1:4" s="977" customFormat="1" ht="18" customHeight="1" x14ac:dyDescent="0.2">
      <c r="A11951" s="1351" t="s">
        <v>17698</v>
      </c>
      <c r="B11951" s="1244" t="s">
        <v>3508</v>
      </c>
      <c r="C11951" s="1244" t="s">
        <v>3509</v>
      </c>
      <c r="D11951" s="1352">
        <v>1501.58</v>
      </c>
    </row>
    <row r="11952" spans="1:4" s="977" customFormat="1" ht="18" customHeight="1" x14ac:dyDescent="0.2">
      <c r="A11952" s="1351" t="s">
        <v>17699</v>
      </c>
      <c r="B11952" s="1244" t="s">
        <v>3508</v>
      </c>
      <c r="C11952" s="1244" t="s">
        <v>3509</v>
      </c>
      <c r="D11952" s="1352">
        <v>1501.58</v>
      </c>
    </row>
    <row r="11953" spans="1:4" s="977" customFormat="1" ht="18" customHeight="1" x14ac:dyDescent="0.2">
      <c r="A11953" s="1351" t="s">
        <v>17700</v>
      </c>
      <c r="B11953" s="1244" t="s">
        <v>3508</v>
      </c>
      <c r="C11953" s="1245"/>
      <c r="D11953" s="1352">
        <v>1501.58</v>
      </c>
    </row>
    <row r="11954" spans="1:4" s="977" customFormat="1" ht="18" customHeight="1" x14ac:dyDescent="0.2">
      <c r="A11954" s="1351" t="s">
        <v>17701</v>
      </c>
      <c r="B11954" s="1244" t="s">
        <v>3508</v>
      </c>
      <c r="C11954" s="1244" t="s">
        <v>3509</v>
      </c>
      <c r="D11954" s="1352">
        <v>1501.58</v>
      </c>
    </row>
    <row r="11955" spans="1:4" s="977" customFormat="1" ht="18" customHeight="1" x14ac:dyDescent="0.2">
      <c r="A11955" s="1351" t="s">
        <v>17702</v>
      </c>
      <c r="B11955" s="1244" t="s">
        <v>3508</v>
      </c>
      <c r="C11955" s="1244" t="s">
        <v>3509</v>
      </c>
      <c r="D11955" s="1352">
        <v>1501.58</v>
      </c>
    </row>
    <row r="11956" spans="1:4" s="977" customFormat="1" ht="18" customHeight="1" x14ac:dyDescent="0.2">
      <c r="A11956" s="1351" t="s">
        <v>17703</v>
      </c>
      <c r="B11956" s="1244" t="s">
        <v>16477</v>
      </c>
      <c r="C11956" s="1244" t="s">
        <v>16478</v>
      </c>
      <c r="D11956" s="1352">
        <v>22037.68</v>
      </c>
    </row>
    <row r="11957" spans="1:4" s="977" customFormat="1" ht="18" customHeight="1" x14ac:dyDescent="0.2">
      <c r="A11957" s="1351" t="s">
        <v>17704</v>
      </c>
      <c r="B11957" s="1244" t="s">
        <v>12409</v>
      </c>
      <c r="C11957" s="1244" t="s">
        <v>12410</v>
      </c>
      <c r="D11957" s="1352">
        <v>1</v>
      </c>
    </row>
    <row r="11958" spans="1:4" s="977" customFormat="1" ht="18" customHeight="1" x14ac:dyDescent="0.2">
      <c r="A11958" s="1351" t="s">
        <v>17705</v>
      </c>
      <c r="B11958" s="1244" t="s">
        <v>12409</v>
      </c>
      <c r="C11958" s="1244" t="s">
        <v>12410</v>
      </c>
      <c r="D11958" s="1352">
        <v>1</v>
      </c>
    </row>
    <row r="11959" spans="1:4" s="977" customFormat="1" ht="18" customHeight="1" x14ac:dyDescent="0.2">
      <c r="A11959" s="1351" t="s">
        <v>17706</v>
      </c>
      <c r="B11959" s="1244" t="s">
        <v>12409</v>
      </c>
      <c r="C11959" s="1244" t="s">
        <v>12410</v>
      </c>
      <c r="D11959" s="1352">
        <v>1</v>
      </c>
    </row>
    <row r="11960" spans="1:4" s="977" customFormat="1" ht="18" customHeight="1" x14ac:dyDescent="0.2">
      <c r="A11960" s="1351" t="s">
        <v>17707</v>
      </c>
      <c r="B11960" s="1244" t="s">
        <v>12409</v>
      </c>
      <c r="C11960" s="1244" t="s">
        <v>12410</v>
      </c>
      <c r="D11960" s="1352">
        <v>1</v>
      </c>
    </row>
    <row r="11961" spans="1:4" s="977" customFormat="1" ht="18" customHeight="1" x14ac:dyDescent="0.2">
      <c r="A11961" s="1351" t="s">
        <v>17708</v>
      </c>
      <c r="B11961" s="1244" t="s">
        <v>3143</v>
      </c>
      <c r="C11961" s="1244" t="s">
        <v>3144</v>
      </c>
      <c r="D11961" s="1352">
        <v>729.67</v>
      </c>
    </row>
    <row r="11962" spans="1:4" s="977" customFormat="1" ht="18" customHeight="1" x14ac:dyDescent="0.2">
      <c r="A11962" s="1351" t="s">
        <v>17709</v>
      </c>
      <c r="B11962" s="1244" t="s">
        <v>3143</v>
      </c>
      <c r="C11962" s="1244" t="s">
        <v>3144</v>
      </c>
      <c r="D11962" s="1352">
        <v>729.67</v>
      </c>
    </row>
    <row r="11963" spans="1:4" s="977" customFormat="1" ht="18" customHeight="1" x14ac:dyDescent="0.2">
      <c r="A11963" s="1351" t="s">
        <v>17710</v>
      </c>
      <c r="B11963" s="1244" t="s">
        <v>3143</v>
      </c>
      <c r="C11963" s="1244" t="s">
        <v>3144</v>
      </c>
      <c r="D11963" s="1352">
        <v>729.67</v>
      </c>
    </row>
    <row r="11964" spans="1:4" s="977" customFormat="1" ht="18" customHeight="1" x14ac:dyDescent="0.2">
      <c r="A11964" s="1351" t="s">
        <v>17711</v>
      </c>
      <c r="B11964" s="1244" t="s">
        <v>3143</v>
      </c>
      <c r="C11964" s="1244" t="s">
        <v>3144</v>
      </c>
      <c r="D11964" s="1352">
        <v>729.67</v>
      </c>
    </row>
    <row r="11965" spans="1:4" s="977" customFormat="1" ht="18" customHeight="1" x14ac:dyDescent="0.2">
      <c r="A11965" s="1351" t="s">
        <v>17712</v>
      </c>
      <c r="B11965" s="1244" t="s">
        <v>3143</v>
      </c>
      <c r="C11965" s="1244" t="s">
        <v>3144</v>
      </c>
      <c r="D11965" s="1352">
        <v>729.67</v>
      </c>
    </row>
    <row r="11966" spans="1:4" s="977" customFormat="1" ht="18" customHeight="1" x14ac:dyDescent="0.2">
      <c r="A11966" s="1351" t="s">
        <v>17713</v>
      </c>
      <c r="B11966" s="1244" t="s">
        <v>3143</v>
      </c>
      <c r="C11966" s="1244" t="s">
        <v>3144</v>
      </c>
      <c r="D11966" s="1352">
        <v>729.67</v>
      </c>
    </row>
    <row r="11967" spans="1:4" s="977" customFormat="1" ht="18" customHeight="1" x14ac:dyDescent="0.2">
      <c r="A11967" s="1351" t="s">
        <v>17714</v>
      </c>
      <c r="B11967" s="1244" t="s">
        <v>2511</v>
      </c>
      <c r="C11967" s="1244" t="s">
        <v>1704</v>
      </c>
      <c r="D11967" s="1352">
        <v>1</v>
      </c>
    </row>
    <row r="11968" spans="1:4" s="977" customFormat="1" ht="18" customHeight="1" x14ac:dyDescent="0.2">
      <c r="A11968" s="1351" t="s">
        <v>17715</v>
      </c>
      <c r="B11968" s="1244" t="s">
        <v>13780</v>
      </c>
      <c r="C11968" s="1244" t="s">
        <v>13781</v>
      </c>
      <c r="D11968" s="1352">
        <v>19089</v>
      </c>
    </row>
    <row r="11969" spans="1:4" s="977" customFormat="1" ht="18" customHeight="1" x14ac:dyDescent="0.2">
      <c r="A11969" s="1351" t="s">
        <v>17716</v>
      </c>
      <c r="B11969" s="1244" t="s">
        <v>17509</v>
      </c>
      <c r="C11969" s="1244" t="s">
        <v>17510</v>
      </c>
      <c r="D11969" s="1352">
        <v>17480</v>
      </c>
    </row>
    <row r="11970" spans="1:4" s="977" customFormat="1" ht="18" customHeight="1" x14ac:dyDescent="0.2">
      <c r="A11970" s="1351" t="s">
        <v>17717</v>
      </c>
      <c r="B11970" s="1244" t="s">
        <v>17718</v>
      </c>
      <c r="C11970" s="1244" t="s">
        <v>17719</v>
      </c>
      <c r="D11970" s="1352">
        <v>239065.45</v>
      </c>
    </row>
    <row r="11971" spans="1:4" s="977" customFormat="1" ht="18" customHeight="1" x14ac:dyDescent="0.2">
      <c r="A11971" s="1351" t="s">
        <v>17720</v>
      </c>
      <c r="B11971" s="1244" t="s">
        <v>17721</v>
      </c>
      <c r="C11971" s="1244" t="s">
        <v>17722</v>
      </c>
      <c r="D11971" s="1352">
        <v>1</v>
      </c>
    </row>
    <row r="11972" spans="1:4" s="977" customFormat="1" ht="18" customHeight="1" x14ac:dyDescent="0.2">
      <c r="A11972" s="1351" t="s">
        <v>17723</v>
      </c>
      <c r="B11972" s="1244" t="s">
        <v>2616</v>
      </c>
      <c r="C11972" s="1244" t="s">
        <v>2617</v>
      </c>
      <c r="D11972" s="1352">
        <v>9648.5</v>
      </c>
    </row>
    <row r="11973" spans="1:4" s="977" customFormat="1" ht="18" customHeight="1" x14ac:dyDescent="0.2">
      <c r="A11973" s="1351" t="s">
        <v>17724</v>
      </c>
      <c r="B11973" s="1244" t="s">
        <v>2486</v>
      </c>
      <c r="C11973" s="1244" t="s">
        <v>2487</v>
      </c>
      <c r="D11973" s="1352">
        <v>1</v>
      </c>
    </row>
    <row r="11974" spans="1:4" s="977" customFormat="1" ht="18" customHeight="1" x14ac:dyDescent="0.2">
      <c r="A11974" s="1351" t="s">
        <v>17727</v>
      </c>
      <c r="B11974" s="1244" t="s">
        <v>17728</v>
      </c>
      <c r="C11974" s="1244" t="s">
        <v>1704</v>
      </c>
      <c r="D11974" s="1352">
        <v>1</v>
      </c>
    </row>
    <row r="11975" spans="1:4" s="977" customFormat="1" ht="18" customHeight="1" x14ac:dyDescent="0.2">
      <c r="A11975" s="1351" t="s">
        <v>17729</v>
      </c>
      <c r="B11975" s="1244" t="s">
        <v>17730</v>
      </c>
      <c r="C11975" s="1244" t="s">
        <v>17731</v>
      </c>
      <c r="D11975" s="1352">
        <v>377</v>
      </c>
    </row>
    <row r="11976" spans="1:4" s="977" customFormat="1" ht="18" customHeight="1" x14ac:dyDescent="0.2">
      <c r="A11976" s="1351" t="s">
        <v>17732</v>
      </c>
      <c r="B11976" s="1244" t="s">
        <v>1266</v>
      </c>
      <c r="C11976" s="1244" t="s">
        <v>1267</v>
      </c>
      <c r="D11976" s="1352">
        <v>1</v>
      </c>
    </row>
    <row r="11977" spans="1:4" s="977" customFormat="1" ht="18" customHeight="1" x14ac:dyDescent="0.2">
      <c r="A11977" s="1351" t="s">
        <v>17733</v>
      </c>
      <c r="B11977" s="1244" t="s">
        <v>1356</v>
      </c>
      <c r="C11977" s="1244" t="s">
        <v>1357</v>
      </c>
      <c r="D11977" s="1352">
        <v>1</v>
      </c>
    </row>
    <row r="11978" spans="1:4" s="977" customFormat="1" ht="18" customHeight="1" x14ac:dyDescent="0.2">
      <c r="A11978" s="1351" t="s">
        <v>17734</v>
      </c>
      <c r="B11978" s="1244" t="s">
        <v>1356</v>
      </c>
      <c r="C11978" s="1244" t="s">
        <v>1357</v>
      </c>
      <c r="D11978" s="1352">
        <v>1</v>
      </c>
    </row>
    <row r="11979" spans="1:4" s="977" customFormat="1" ht="18" customHeight="1" x14ac:dyDescent="0.2">
      <c r="A11979" s="1351" t="s">
        <v>17735</v>
      </c>
      <c r="B11979" s="1244" t="s">
        <v>2873</v>
      </c>
      <c r="C11979" s="1244" t="s">
        <v>2874</v>
      </c>
      <c r="D11979" s="1352">
        <v>2216.9699999999998</v>
      </c>
    </row>
    <row r="11980" spans="1:4" s="977" customFormat="1" ht="18" customHeight="1" x14ac:dyDescent="0.2">
      <c r="A11980" s="1351" t="s">
        <v>17736</v>
      </c>
      <c r="B11980" s="1244" t="s">
        <v>1266</v>
      </c>
      <c r="C11980" s="1244" t="s">
        <v>1267</v>
      </c>
      <c r="D11980" s="1352">
        <v>7472.85</v>
      </c>
    </row>
    <row r="11981" spans="1:4" s="977" customFormat="1" ht="18" customHeight="1" x14ac:dyDescent="0.2">
      <c r="A11981" s="1351" t="s">
        <v>17737</v>
      </c>
      <c r="B11981" s="1244" t="s">
        <v>1356</v>
      </c>
      <c r="C11981" s="1244" t="s">
        <v>1357</v>
      </c>
      <c r="D11981" s="1352">
        <v>1</v>
      </c>
    </row>
    <row r="11982" spans="1:4" s="977" customFormat="1" ht="18" customHeight="1" x14ac:dyDescent="0.2">
      <c r="A11982" s="1351" t="s">
        <v>17738</v>
      </c>
      <c r="B11982" s="1244" t="s">
        <v>3508</v>
      </c>
      <c r="C11982" s="1244" t="s">
        <v>3509</v>
      </c>
      <c r="D11982" s="1352">
        <v>1501.58</v>
      </c>
    </row>
    <row r="11983" spans="1:4" s="977" customFormat="1" ht="18" customHeight="1" x14ac:dyDescent="0.2">
      <c r="A11983" s="1351" t="s">
        <v>17739</v>
      </c>
      <c r="B11983" s="1244" t="s">
        <v>3508</v>
      </c>
      <c r="C11983" s="1244" t="s">
        <v>3509</v>
      </c>
      <c r="D11983" s="1352">
        <v>1501.58</v>
      </c>
    </row>
    <row r="11984" spans="1:4" s="977" customFormat="1" ht="18" customHeight="1" x14ac:dyDescent="0.2">
      <c r="A11984" s="1351" t="s">
        <v>17740</v>
      </c>
      <c r="B11984" s="1244" t="s">
        <v>12164</v>
      </c>
      <c r="C11984" s="1244" t="s">
        <v>12165</v>
      </c>
      <c r="D11984" s="1352">
        <v>16617.5</v>
      </c>
    </row>
    <row r="11985" spans="1:4" s="977" customFormat="1" ht="18" customHeight="1" x14ac:dyDescent="0.2">
      <c r="A11985" s="1351" t="s">
        <v>17741</v>
      </c>
      <c r="B11985" s="1244" t="s">
        <v>1353</v>
      </c>
      <c r="C11985" s="1244" t="s">
        <v>1354</v>
      </c>
      <c r="D11985" s="1352">
        <v>1</v>
      </c>
    </row>
    <row r="11986" spans="1:4" s="977" customFormat="1" ht="18" customHeight="1" x14ac:dyDescent="0.2">
      <c r="A11986" s="1351" t="s">
        <v>17742</v>
      </c>
      <c r="B11986" s="1244" t="s">
        <v>1353</v>
      </c>
      <c r="C11986" s="1244" t="s">
        <v>1354</v>
      </c>
      <c r="D11986" s="1352">
        <v>1</v>
      </c>
    </row>
    <row r="11987" spans="1:4" s="977" customFormat="1" ht="18" customHeight="1" x14ac:dyDescent="0.2">
      <c r="A11987" s="1351" t="s">
        <v>17743</v>
      </c>
      <c r="B11987" s="1244" t="s">
        <v>1353</v>
      </c>
      <c r="C11987" s="1244" t="s">
        <v>1354</v>
      </c>
      <c r="D11987" s="1352">
        <v>1</v>
      </c>
    </row>
    <row r="11988" spans="1:4" s="977" customFormat="1" ht="18" customHeight="1" x14ac:dyDescent="0.2">
      <c r="A11988" s="1351" t="s">
        <v>17744</v>
      </c>
      <c r="B11988" s="1244" t="s">
        <v>2600</v>
      </c>
      <c r="C11988" s="1244" t="s">
        <v>17745</v>
      </c>
      <c r="D11988" s="1352">
        <v>2701.35</v>
      </c>
    </row>
    <row r="11989" spans="1:4" s="977" customFormat="1" ht="18" customHeight="1" x14ac:dyDescent="0.2">
      <c r="A11989" s="1351" t="s">
        <v>17746</v>
      </c>
      <c r="B11989" s="1244" t="s">
        <v>3122</v>
      </c>
      <c r="C11989" s="1244" t="s">
        <v>3123</v>
      </c>
      <c r="D11989" s="1352">
        <v>1</v>
      </c>
    </row>
    <row r="11990" spans="1:4" s="977" customFormat="1" ht="18" customHeight="1" x14ac:dyDescent="0.2">
      <c r="A11990" s="1351" t="s">
        <v>17747</v>
      </c>
      <c r="B11990" s="1244" t="s">
        <v>3122</v>
      </c>
      <c r="C11990" s="1244" t="s">
        <v>3123</v>
      </c>
      <c r="D11990" s="1352">
        <v>1</v>
      </c>
    </row>
    <row r="11991" spans="1:4" s="977" customFormat="1" ht="18" customHeight="1" x14ac:dyDescent="0.2">
      <c r="A11991" s="1351" t="s">
        <v>17748</v>
      </c>
      <c r="B11991" s="1244" t="s">
        <v>2574</v>
      </c>
      <c r="C11991" s="1244" t="s">
        <v>2575</v>
      </c>
      <c r="D11991" s="1352">
        <v>2099.9</v>
      </c>
    </row>
    <row r="11992" spans="1:4" s="977" customFormat="1" ht="18" customHeight="1" x14ac:dyDescent="0.2">
      <c r="A11992" s="1351" t="s">
        <v>17749</v>
      </c>
      <c r="B11992" s="1244" t="s">
        <v>2574</v>
      </c>
      <c r="C11992" s="1244" t="s">
        <v>2575</v>
      </c>
      <c r="D11992" s="1352">
        <v>2099.9</v>
      </c>
    </row>
    <row r="11993" spans="1:4" s="977" customFormat="1" ht="18" customHeight="1" x14ac:dyDescent="0.2">
      <c r="A11993" s="1351" t="s">
        <v>17750</v>
      </c>
      <c r="B11993" s="1244" t="s">
        <v>2574</v>
      </c>
      <c r="C11993" s="1244" t="s">
        <v>2575</v>
      </c>
      <c r="D11993" s="1352">
        <v>2099.9</v>
      </c>
    </row>
    <row r="11994" spans="1:4" s="977" customFormat="1" ht="18" customHeight="1" x14ac:dyDescent="0.2">
      <c r="A11994" s="1351" t="s">
        <v>17751</v>
      </c>
      <c r="B11994" s="1244" t="s">
        <v>2574</v>
      </c>
      <c r="C11994" s="1244" t="s">
        <v>2575</v>
      </c>
      <c r="D11994" s="1352">
        <v>2099.9</v>
      </c>
    </row>
    <row r="11995" spans="1:4" s="977" customFormat="1" ht="18" customHeight="1" x14ac:dyDescent="0.2">
      <c r="A11995" s="1351" t="s">
        <v>17752</v>
      </c>
      <c r="B11995" s="1244" t="s">
        <v>2574</v>
      </c>
      <c r="C11995" s="1244" t="s">
        <v>2575</v>
      </c>
      <c r="D11995" s="1352">
        <v>2099.9</v>
      </c>
    </row>
    <row r="11996" spans="1:4" s="977" customFormat="1" ht="18" customHeight="1" x14ac:dyDescent="0.2">
      <c r="A11996" s="1351" t="s">
        <v>17753</v>
      </c>
      <c r="B11996" s="1244" t="s">
        <v>2574</v>
      </c>
      <c r="C11996" s="1244" t="s">
        <v>2575</v>
      </c>
      <c r="D11996" s="1352">
        <v>2099.9</v>
      </c>
    </row>
    <row r="11997" spans="1:4" s="977" customFormat="1" ht="18" customHeight="1" x14ac:dyDescent="0.2">
      <c r="A11997" s="1351" t="s">
        <v>17754</v>
      </c>
      <c r="B11997" s="1244" t="s">
        <v>2574</v>
      </c>
      <c r="C11997" s="1244" t="s">
        <v>2575</v>
      </c>
      <c r="D11997" s="1352">
        <v>2099.9</v>
      </c>
    </row>
    <row r="11998" spans="1:4" s="977" customFormat="1" ht="18" customHeight="1" x14ac:dyDescent="0.2">
      <c r="A11998" s="1351" t="s">
        <v>17755</v>
      </c>
      <c r="B11998" s="1244" t="s">
        <v>2574</v>
      </c>
      <c r="C11998" s="1244" t="s">
        <v>2575</v>
      </c>
      <c r="D11998" s="1352">
        <v>2099.9</v>
      </c>
    </row>
    <row r="11999" spans="1:4" s="977" customFormat="1" ht="18" customHeight="1" x14ac:dyDescent="0.2">
      <c r="A11999" s="1351" t="s">
        <v>17756</v>
      </c>
      <c r="B11999" s="1244" t="s">
        <v>2574</v>
      </c>
      <c r="C11999" s="1244" t="s">
        <v>2575</v>
      </c>
      <c r="D11999" s="1352">
        <v>2099.9</v>
      </c>
    </row>
    <row r="12000" spans="1:4" s="977" customFormat="1" ht="18" customHeight="1" x14ac:dyDescent="0.2">
      <c r="A12000" s="1351" t="s">
        <v>17757</v>
      </c>
      <c r="B12000" s="1244" t="s">
        <v>4884</v>
      </c>
      <c r="C12000" s="1244" t="s">
        <v>4885</v>
      </c>
      <c r="D12000" s="1352">
        <v>1340.33</v>
      </c>
    </row>
    <row r="12001" spans="1:4" s="977" customFormat="1" ht="18" customHeight="1" x14ac:dyDescent="0.2">
      <c r="A12001" s="1351" t="s">
        <v>17758</v>
      </c>
      <c r="B12001" s="1244" t="s">
        <v>1509</v>
      </c>
      <c r="C12001" s="1244" t="s">
        <v>1510</v>
      </c>
      <c r="D12001" s="1352">
        <v>1</v>
      </c>
    </row>
    <row r="12002" spans="1:4" s="977" customFormat="1" ht="18" customHeight="1" x14ac:dyDescent="0.2">
      <c r="A12002" s="1351" t="s">
        <v>17759</v>
      </c>
      <c r="B12002" s="1244" t="s">
        <v>17760</v>
      </c>
      <c r="C12002" s="1244" t="s">
        <v>17761</v>
      </c>
      <c r="D12002" s="1352">
        <v>1475.64</v>
      </c>
    </row>
    <row r="12003" spans="1:4" s="977" customFormat="1" ht="18" customHeight="1" x14ac:dyDescent="0.2">
      <c r="A12003" s="1351" t="s">
        <v>17762</v>
      </c>
      <c r="B12003" s="1244" t="s">
        <v>17760</v>
      </c>
      <c r="C12003" s="1244" t="s">
        <v>17761</v>
      </c>
      <c r="D12003" s="1352">
        <v>1475.64</v>
      </c>
    </row>
    <row r="12004" spans="1:4" s="977" customFormat="1" ht="18" customHeight="1" x14ac:dyDescent="0.2">
      <c r="A12004" s="1351" t="s">
        <v>17763</v>
      </c>
      <c r="B12004" s="1244" t="s">
        <v>17760</v>
      </c>
      <c r="C12004" s="1244" t="s">
        <v>17761</v>
      </c>
      <c r="D12004" s="1352">
        <v>1475.64</v>
      </c>
    </row>
    <row r="12005" spans="1:4" s="977" customFormat="1" ht="18" customHeight="1" x14ac:dyDescent="0.2">
      <c r="A12005" s="1351" t="s">
        <v>17764</v>
      </c>
      <c r="B12005" s="1244" t="s">
        <v>17760</v>
      </c>
      <c r="C12005" s="1244" t="s">
        <v>17761</v>
      </c>
      <c r="D12005" s="1352">
        <v>1475.64</v>
      </c>
    </row>
    <row r="12006" spans="1:4" s="977" customFormat="1" ht="18" customHeight="1" x14ac:dyDescent="0.2">
      <c r="A12006" s="1351" t="s">
        <v>17765</v>
      </c>
      <c r="B12006" s="1244" t="s">
        <v>17766</v>
      </c>
      <c r="C12006" s="1244" t="s">
        <v>17767</v>
      </c>
      <c r="D12006" s="1352">
        <v>2070</v>
      </c>
    </row>
    <row r="12007" spans="1:4" s="977" customFormat="1" ht="18" customHeight="1" x14ac:dyDescent="0.2">
      <c r="A12007" s="1351" t="s">
        <v>17768</v>
      </c>
      <c r="B12007" s="1244" t="s">
        <v>17769</v>
      </c>
      <c r="C12007" s="1244" t="s">
        <v>17769</v>
      </c>
      <c r="D12007" s="1352">
        <v>1090.8900000000001</v>
      </c>
    </row>
    <row r="12008" spans="1:4" s="977" customFormat="1" ht="18" customHeight="1" x14ac:dyDescent="0.2">
      <c r="A12008" s="1351" t="s">
        <v>17770</v>
      </c>
      <c r="B12008" s="1244" t="s">
        <v>17769</v>
      </c>
      <c r="C12008" s="1244" t="s">
        <v>17769</v>
      </c>
      <c r="D12008" s="1352">
        <v>1090.8900000000001</v>
      </c>
    </row>
    <row r="12009" spans="1:4" s="977" customFormat="1" ht="18" customHeight="1" x14ac:dyDescent="0.2">
      <c r="A12009" s="1351" t="s">
        <v>17771</v>
      </c>
      <c r="B12009" s="1244" t="s">
        <v>17772</v>
      </c>
      <c r="C12009" s="1244" t="s">
        <v>17772</v>
      </c>
      <c r="D12009" s="1352">
        <v>1026.72</v>
      </c>
    </row>
    <row r="12010" spans="1:4" s="977" customFormat="1" ht="18" customHeight="1" x14ac:dyDescent="0.2">
      <c r="A12010" s="1351" t="s">
        <v>17773</v>
      </c>
      <c r="B12010" s="1244" t="s">
        <v>1285</v>
      </c>
      <c r="C12010" s="1244" t="s">
        <v>1286</v>
      </c>
      <c r="D12010" s="1352">
        <v>1364.47</v>
      </c>
    </row>
    <row r="12011" spans="1:4" s="977" customFormat="1" ht="18" customHeight="1" x14ac:dyDescent="0.2">
      <c r="A12011" s="1351" t="s">
        <v>17774</v>
      </c>
      <c r="B12011" s="1244" t="s">
        <v>17772</v>
      </c>
      <c r="C12011" s="1244" t="s">
        <v>17772</v>
      </c>
      <c r="D12011" s="1352">
        <v>1026.72</v>
      </c>
    </row>
    <row r="12012" spans="1:4" s="977" customFormat="1" ht="18" customHeight="1" x14ac:dyDescent="0.2">
      <c r="A12012" s="1351" t="s">
        <v>17775</v>
      </c>
      <c r="B12012" s="1244" t="s">
        <v>17776</v>
      </c>
      <c r="C12012" s="1244" t="s">
        <v>17776</v>
      </c>
      <c r="D12012" s="1352">
        <v>4922.74</v>
      </c>
    </row>
    <row r="12013" spans="1:4" s="977" customFormat="1" ht="18" customHeight="1" x14ac:dyDescent="0.2">
      <c r="A12013" s="1351" t="s">
        <v>17777</v>
      </c>
      <c r="B12013" s="1244" t="s">
        <v>17778</v>
      </c>
      <c r="C12013" s="1244" t="s">
        <v>17778</v>
      </c>
      <c r="D12013" s="1352">
        <v>1</v>
      </c>
    </row>
    <row r="12014" spans="1:4" s="977" customFormat="1" ht="18" customHeight="1" x14ac:dyDescent="0.2">
      <c r="A12014" s="1351" t="s">
        <v>17779</v>
      </c>
      <c r="B12014" s="1244" t="s">
        <v>2628</v>
      </c>
      <c r="C12014" s="1244" t="s">
        <v>2628</v>
      </c>
      <c r="D12014" s="1352">
        <v>9680.1299999999992</v>
      </c>
    </row>
    <row r="12015" spans="1:4" s="977" customFormat="1" ht="18" customHeight="1" x14ac:dyDescent="0.2">
      <c r="A12015" s="1351" t="s">
        <v>17780</v>
      </c>
      <c r="B12015" s="1244" t="s">
        <v>17778</v>
      </c>
      <c r="C12015" s="1244" t="s">
        <v>17778</v>
      </c>
      <c r="D12015" s="1352">
        <v>1</v>
      </c>
    </row>
    <row r="12016" spans="1:4" s="977" customFormat="1" ht="18" customHeight="1" x14ac:dyDescent="0.2">
      <c r="A12016" s="1351" t="s">
        <v>17781</v>
      </c>
      <c r="B12016" s="1244" t="s">
        <v>17782</v>
      </c>
      <c r="C12016" s="1244" t="s">
        <v>17782</v>
      </c>
      <c r="D12016" s="1352">
        <v>14445.73</v>
      </c>
    </row>
    <row r="12017" spans="1:4" s="977" customFormat="1" ht="18" customHeight="1" x14ac:dyDescent="0.2">
      <c r="A12017" s="1351" t="s">
        <v>17783</v>
      </c>
      <c r="B12017" s="1244" t="s">
        <v>17782</v>
      </c>
      <c r="C12017" s="1244" t="s">
        <v>17782</v>
      </c>
      <c r="D12017" s="1352">
        <v>9680.1299999999992</v>
      </c>
    </row>
    <row r="12018" spans="1:4" s="977" customFormat="1" ht="18" customHeight="1" x14ac:dyDescent="0.2">
      <c r="A12018" s="1351" t="s">
        <v>17784</v>
      </c>
      <c r="B12018" s="1244" t="s">
        <v>1548</v>
      </c>
      <c r="C12018" s="1244" t="s">
        <v>1549</v>
      </c>
      <c r="D12018" s="1352">
        <v>644.62</v>
      </c>
    </row>
    <row r="12019" spans="1:4" s="977" customFormat="1" ht="18" customHeight="1" x14ac:dyDescent="0.2">
      <c r="A12019" s="1351" t="s">
        <v>17785</v>
      </c>
      <c r="B12019" s="1244" t="s">
        <v>1720</v>
      </c>
      <c r="C12019" s="1244" t="s">
        <v>1721</v>
      </c>
      <c r="D12019" s="1352">
        <v>1213.25</v>
      </c>
    </row>
    <row r="12020" spans="1:4" s="977" customFormat="1" ht="18" customHeight="1" x14ac:dyDescent="0.2">
      <c r="A12020" s="1351" t="s">
        <v>17786</v>
      </c>
      <c r="B12020" s="1244" t="s">
        <v>14283</v>
      </c>
      <c r="C12020" s="1244" t="s">
        <v>14284</v>
      </c>
      <c r="D12020" s="1352">
        <v>667</v>
      </c>
    </row>
    <row r="12021" spans="1:4" s="977" customFormat="1" ht="18" customHeight="1" x14ac:dyDescent="0.2">
      <c r="A12021" s="1351" t="s">
        <v>17787</v>
      </c>
      <c r="B12021" s="1244" t="s">
        <v>17788</v>
      </c>
      <c r="C12021" s="1244" t="s">
        <v>17789</v>
      </c>
      <c r="D12021" s="1352">
        <v>803.69</v>
      </c>
    </row>
    <row r="12022" spans="1:4" s="977" customFormat="1" ht="18" customHeight="1" x14ac:dyDescent="0.2">
      <c r="A12022" s="1351" t="s">
        <v>17790</v>
      </c>
      <c r="B12022" s="1244" t="s">
        <v>17788</v>
      </c>
      <c r="C12022" s="1244" t="s">
        <v>17789</v>
      </c>
      <c r="D12022" s="1352">
        <v>803.69</v>
      </c>
    </row>
    <row r="12023" spans="1:4" s="977" customFormat="1" ht="18" customHeight="1" x14ac:dyDescent="0.2">
      <c r="A12023" s="1351" t="s">
        <v>17791</v>
      </c>
      <c r="B12023" s="1244" t="s">
        <v>17788</v>
      </c>
      <c r="C12023" s="1244" t="s">
        <v>17789</v>
      </c>
      <c r="D12023" s="1352">
        <v>803.69</v>
      </c>
    </row>
    <row r="12024" spans="1:4" s="977" customFormat="1" ht="18" customHeight="1" x14ac:dyDescent="0.2">
      <c r="A12024" s="1351" t="s">
        <v>17792</v>
      </c>
      <c r="B12024" s="1244" t="s">
        <v>17788</v>
      </c>
      <c r="C12024" s="1244" t="s">
        <v>17789</v>
      </c>
      <c r="D12024" s="1352">
        <v>803.69</v>
      </c>
    </row>
    <row r="12025" spans="1:4" s="977" customFormat="1" ht="18" customHeight="1" x14ac:dyDescent="0.2">
      <c r="A12025" s="1351" t="s">
        <v>17793</v>
      </c>
      <c r="B12025" s="1244" t="s">
        <v>2574</v>
      </c>
      <c r="C12025" s="1244" t="s">
        <v>2575</v>
      </c>
      <c r="D12025" s="1352">
        <v>1340.33</v>
      </c>
    </row>
    <row r="12026" spans="1:4" s="977" customFormat="1" ht="18" customHeight="1" x14ac:dyDescent="0.2">
      <c r="A12026" s="1351" t="s">
        <v>17794</v>
      </c>
      <c r="B12026" s="1244" t="s">
        <v>2574</v>
      </c>
      <c r="C12026" s="1244" t="s">
        <v>2575</v>
      </c>
      <c r="D12026" s="1352">
        <v>1340.33</v>
      </c>
    </row>
    <row r="12027" spans="1:4" s="977" customFormat="1" ht="18" customHeight="1" x14ac:dyDescent="0.2">
      <c r="A12027" s="1351" t="s">
        <v>17795</v>
      </c>
      <c r="B12027" s="1244" t="s">
        <v>13715</v>
      </c>
      <c r="C12027" s="1244" t="s">
        <v>13716</v>
      </c>
      <c r="D12027" s="1352">
        <v>9944.85</v>
      </c>
    </row>
    <row r="12028" spans="1:4" s="977" customFormat="1" ht="18" customHeight="1" x14ac:dyDescent="0.2">
      <c r="A12028" s="1351" t="s">
        <v>17796</v>
      </c>
      <c r="B12028" s="1244" t="s">
        <v>13715</v>
      </c>
      <c r="C12028" s="1244" t="s">
        <v>13716</v>
      </c>
      <c r="D12028" s="1352">
        <v>9944.85</v>
      </c>
    </row>
    <row r="12029" spans="1:4" s="977" customFormat="1" ht="18" customHeight="1" x14ac:dyDescent="0.2">
      <c r="A12029" s="1351" t="s">
        <v>17797</v>
      </c>
      <c r="B12029" s="1244" t="s">
        <v>2574</v>
      </c>
      <c r="C12029" s="1244" t="s">
        <v>2575</v>
      </c>
      <c r="D12029" s="1352">
        <v>1340.33</v>
      </c>
    </row>
    <row r="12030" spans="1:4" s="977" customFormat="1" ht="18" customHeight="1" x14ac:dyDescent="0.2">
      <c r="A12030" s="1351" t="s">
        <v>17798</v>
      </c>
      <c r="B12030" s="1244" t="s">
        <v>2574</v>
      </c>
      <c r="C12030" s="1244" t="s">
        <v>2575</v>
      </c>
      <c r="D12030" s="1352">
        <v>1340.27</v>
      </c>
    </row>
    <row r="12031" spans="1:4" s="977" customFormat="1" ht="18" customHeight="1" x14ac:dyDescent="0.2">
      <c r="A12031" s="1351" t="s">
        <v>17799</v>
      </c>
      <c r="B12031" s="1244" t="s">
        <v>17725</v>
      </c>
      <c r="C12031" s="1244" t="s">
        <v>17726</v>
      </c>
      <c r="D12031" s="1352">
        <v>2070</v>
      </c>
    </row>
    <row r="12032" spans="1:4" s="977" customFormat="1" ht="18" customHeight="1" x14ac:dyDescent="0.2">
      <c r="A12032" s="1351" t="s">
        <v>17800</v>
      </c>
      <c r="B12032" s="1244" t="s">
        <v>16477</v>
      </c>
      <c r="C12032" s="1244" t="s">
        <v>16478</v>
      </c>
      <c r="D12032" s="1352">
        <v>22363.360000000001</v>
      </c>
    </row>
    <row r="12033" spans="1:4" s="977" customFormat="1" ht="18" customHeight="1" x14ac:dyDescent="0.2">
      <c r="A12033" s="1351" t="s">
        <v>17801</v>
      </c>
      <c r="B12033" s="1244" t="s">
        <v>13711</v>
      </c>
      <c r="C12033" s="1244" t="s">
        <v>13712</v>
      </c>
      <c r="D12033" s="1352">
        <v>1</v>
      </c>
    </row>
    <row r="12034" spans="1:4" s="977" customFormat="1" ht="18" customHeight="1" x14ac:dyDescent="0.2">
      <c r="A12034" s="1351" t="s">
        <v>17802</v>
      </c>
      <c r="B12034" s="1244" t="s">
        <v>13711</v>
      </c>
      <c r="C12034" s="1244" t="s">
        <v>13712</v>
      </c>
      <c r="D12034" s="1352">
        <v>1</v>
      </c>
    </row>
    <row r="12035" spans="1:4" s="977" customFormat="1" ht="18" customHeight="1" x14ac:dyDescent="0.2">
      <c r="A12035" s="1351" t="s">
        <v>17803</v>
      </c>
      <c r="B12035" s="1244" t="s">
        <v>13711</v>
      </c>
      <c r="C12035" s="1244" t="s">
        <v>13712</v>
      </c>
      <c r="D12035" s="1352">
        <v>1</v>
      </c>
    </row>
    <row r="12036" spans="1:4" s="977" customFormat="1" ht="18" customHeight="1" x14ac:dyDescent="0.2">
      <c r="A12036" s="1351" t="s">
        <v>17804</v>
      </c>
      <c r="B12036" s="1244" t="s">
        <v>13711</v>
      </c>
      <c r="C12036" s="1244" t="s">
        <v>13712</v>
      </c>
      <c r="D12036" s="1352">
        <v>1</v>
      </c>
    </row>
    <row r="12037" spans="1:4" s="977" customFormat="1" ht="18" customHeight="1" x14ac:dyDescent="0.2">
      <c r="A12037" s="1351" t="s">
        <v>17805</v>
      </c>
      <c r="B12037" s="1244" t="s">
        <v>2574</v>
      </c>
      <c r="C12037" s="1244" t="s">
        <v>2575</v>
      </c>
      <c r="D12037" s="1352">
        <v>1334</v>
      </c>
    </row>
    <row r="12038" spans="1:4" s="977" customFormat="1" ht="18" customHeight="1" x14ac:dyDescent="0.2">
      <c r="A12038" s="1351" t="s">
        <v>17806</v>
      </c>
      <c r="B12038" s="1244" t="s">
        <v>13711</v>
      </c>
      <c r="C12038" s="1244" t="s">
        <v>13712</v>
      </c>
      <c r="D12038" s="1352">
        <v>1</v>
      </c>
    </row>
    <row r="12039" spans="1:4" s="977" customFormat="1" ht="18" customHeight="1" x14ac:dyDescent="0.2">
      <c r="A12039" s="1351" t="s">
        <v>17807</v>
      </c>
      <c r="B12039" s="1244" t="s">
        <v>13711</v>
      </c>
      <c r="C12039" s="1244" t="s">
        <v>13712</v>
      </c>
      <c r="D12039" s="1352">
        <v>1</v>
      </c>
    </row>
    <row r="12040" spans="1:4" s="977" customFormat="1" ht="18" customHeight="1" x14ac:dyDescent="0.2">
      <c r="A12040" s="1351" t="s">
        <v>17808</v>
      </c>
      <c r="B12040" s="1244" t="s">
        <v>13711</v>
      </c>
      <c r="C12040" s="1244" t="s">
        <v>13712</v>
      </c>
      <c r="D12040" s="1352">
        <v>1</v>
      </c>
    </row>
    <row r="12041" spans="1:4" s="977" customFormat="1" ht="18" customHeight="1" x14ac:dyDescent="0.2">
      <c r="A12041" s="1351" t="s">
        <v>17809</v>
      </c>
      <c r="B12041" s="1244" t="s">
        <v>13711</v>
      </c>
      <c r="C12041" s="1244" t="s">
        <v>13712</v>
      </c>
      <c r="D12041" s="1352">
        <v>1</v>
      </c>
    </row>
    <row r="12042" spans="1:4" s="977" customFormat="1" ht="18" customHeight="1" x14ac:dyDescent="0.2">
      <c r="A12042" s="1351" t="s">
        <v>17810</v>
      </c>
      <c r="B12042" s="1244" t="s">
        <v>13711</v>
      </c>
      <c r="C12042" s="1244" t="s">
        <v>13712</v>
      </c>
      <c r="D12042" s="1352">
        <v>1</v>
      </c>
    </row>
    <row r="12043" spans="1:4" s="977" customFormat="1" ht="18" customHeight="1" x14ac:dyDescent="0.2">
      <c r="A12043" s="1351" t="s">
        <v>17811</v>
      </c>
      <c r="B12043" s="1244" t="s">
        <v>13711</v>
      </c>
      <c r="C12043" s="1244" t="s">
        <v>13712</v>
      </c>
      <c r="D12043" s="1352">
        <v>1</v>
      </c>
    </row>
    <row r="12044" spans="1:4" s="977" customFormat="1" ht="18" customHeight="1" x14ac:dyDescent="0.2">
      <c r="A12044" s="1351" t="s">
        <v>17812</v>
      </c>
      <c r="B12044" s="1244" t="s">
        <v>13711</v>
      </c>
      <c r="C12044" s="1244" t="s">
        <v>13712</v>
      </c>
      <c r="D12044" s="1352">
        <v>1</v>
      </c>
    </row>
    <row r="12045" spans="1:4" s="977" customFormat="1" ht="18" customHeight="1" x14ac:dyDescent="0.2">
      <c r="A12045" s="1351" t="s">
        <v>17813</v>
      </c>
      <c r="B12045" s="1244" t="s">
        <v>13711</v>
      </c>
      <c r="C12045" s="1244" t="s">
        <v>13712</v>
      </c>
      <c r="D12045" s="1352">
        <v>1</v>
      </c>
    </row>
    <row r="12046" spans="1:4" s="977" customFormat="1" ht="18" customHeight="1" x14ac:dyDescent="0.2">
      <c r="A12046" s="1351" t="s">
        <v>17814</v>
      </c>
      <c r="B12046" s="1244" t="s">
        <v>13711</v>
      </c>
      <c r="C12046" s="1244" t="s">
        <v>13712</v>
      </c>
      <c r="D12046" s="1352">
        <v>1</v>
      </c>
    </row>
    <row r="12047" spans="1:4" s="977" customFormat="1" ht="18" customHeight="1" x14ac:dyDescent="0.2">
      <c r="A12047" s="1351" t="s">
        <v>17815</v>
      </c>
      <c r="B12047" s="1244" t="s">
        <v>13711</v>
      </c>
      <c r="C12047" s="1244" t="s">
        <v>13712</v>
      </c>
      <c r="D12047" s="1352">
        <v>1</v>
      </c>
    </row>
    <row r="12048" spans="1:4" s="977" customFormat="1" ht="18" customHeight="1" x14ac:dyDescent="0.2">
      <c r="A12048" s="1351" t="s">
        <v>17816</v>
      </c>
      <c r="B12048" s="1244" t="s">
        <v>2574</v>
      </c>
      <c r="C12048" s="1244" t="s">
        <v>2575</v>
      </c>
      <c r="D12048" s="1352">
        <v>1340.33</v>
      </c>
    </row>
    <row r="12049" spans="1:4" s="977" customFormat="1" ht="18" customHeight="1" x14ac:dyDescent="0.2">
      <c r="A12049" s="1351" t="s">
        <v>17817</v>
      </c>
      <c r="B12049" s="1244" t="s">
        <v>13711</v>
      </c>
      <c r="C12049" s="1244" t="s">
        <v>13712</v>
      </c>
      <c r="D12049" s="1352">
        <v>1</v>
      </c>
    </row>
    <row r="12050" spans="1:4" s="977" customFormat="1" ht="18" customHeight="1" x14ac:dyDescent="0.2">
      <c r="A12050" s="1351" t="s">
        <v>17818</v>
      </c>
      <c r="B12050" s="1244" t="s">
        <v>13711</v>
      </c>
      <c r="C12050" s="1244" t="s">
        <v>13712</v>
      </c>
      <c r="D12050" s="1352">
        <v>1</v>
      </c>
    </row>
    <row r="12051" spans="1:4" s="977" customFormat="1" ht="18" customHeight="1" x14ac:dyDescent="0.2">
      <c r="A12051" s="1351" t="s">
        <v>17819</v>
      </c>
      <c r="B12051" s="1244" t="s">
        <v>13711</v>
      </c>
      <c r="C12051" s="1244" t="s">
        <v>13712</v>
      </c>
      <c r="D12051" s="1352">
        <v>1</v>
      </c>
    </row>
    <row r="12052" spans="1:4" s="977" customFormat="1" ht="18" customHeight="1" x14ac:dyDescent="0.2">
      <c r="A12052" s="1351" t="s">
        <v>17820</v>
      </c>
      <c r="B12052" s="1244" t="s">
        <v>13711</v>
      </c>
      <c r="C12052" s="1244" t="s">
        <v>13712</v>
      </c>
      <c r="D12052" s="1352">
        <v>1</v>
      </c>
    </row>
    <row r="12053" spans="1:4" s="977" customFormat="1" ht="18" customHeight="1" x14ac:dyDescent="0.2">
      <c r="A12053" s="1351" t="s">
        <v>17821</v>
      </c>
      <c r="B12053" s="1244" t="s">
        <v>13711</v>
      </c>
      <c r="C12053" s="1244" t="s">
        <v>13712</v>
      </c>
      <c r="D12053" s="1352">
        <v>1</v>
      </c>
    </row>
    <row r="12054" spans="1:4" s="977" customFormat="1" ht="18" customHeight="1" x14ac:dyDescent="0.2">
      <c r="A12054" s="1351" t="s">
        <v>17822</v>
      </c>
      <c r="B12054" s="1244" t="s">
        <v>13711</v>
      </c>
      <c r="C12054" s="1244" t="s">
        <v>13712</v>
      </c>
      <c r="D12054" s="1352">
        <v>1</v>
      </c>
    </row>
    <row r="12055" spans="1:4" s="977" customFormat="1" ht="18" customHeight="1" x14ac:dyDescent="0.2">
      <c r="A12055" s="1351" t="s">
        <v>17823</v>
      </c>
      <c r="B12055" s="1244" t="s">
        <v>13711</v>
      </c>
      <c r="C12055" s="1244" t="s">
        <v>13712</v>
      </c>
      <c r="D12055" s="1352">
        <v>1</v>
      </c>
    </row>
    <row r="12056" spans="1:4" s="977" customFormat="1" ht="18" customHeight="1" x14ac:dyDescent="0.2">
      <c r="A12056" s="1351" t="s">
        <v>17824</v>
      </c>
      <c r="B12056" s="1244" t="s">
        <v>13711</v>
      </c>
      <c r="C12056" s="1244" t="s">
        <v>13712</v>
      </c>
      <c r="D12056" s="1352">
        <v>1</v>
      </c>
    </row>
    <row r="12057" spans="1:4" s="977" customFormat="1" ht="18" customHeight="1" x14ac:dyDescent="0.2">
      <c r="A12057" s="1351" t="s">
        <v>17825</v>
      </c>
      <c r="B12057" s="1244" t="s">
        <v>13711</v>
      </c>
      <c r="C12057" s="1244" t="s">
        <v>13712</v>
      </c>
      <c r="D12057" s="1352">
        <v>1</v>
      </c>
    </row>
    <row r="12058" spans="1:4" s="977" customFormat="1" ht="18" customHeight="1" x14ac:dyDescent="0.2">
      <c r="A12058" s="1351" t="s">
        <v>17826</v>
      </c>
      <c r="B12058" s="1244" t="s">
        <v>13711</v>
      </c>
      <c r="C12058" s="1244" t="s">
        <v>13712</v>
      </c>
      <c r="D12058" s="1352">
        <v>1</v>
      </c>
    </row>
    <row r="12059" spans="1:4" s="977" customFormat="1" ht="18" customHeight="1" x14ac:dyDescent="0.2">
      <c r="A12059" s="1351" t="s">
        <v>17827</v>
      </c>
      <c r="B12059" s="1244" t="s">
        <v>2574</v>
      </c>
      <c r="C12059" s="1244" t="s">
        <v>2575</v>
      </c>
      <c r="D12059" s="1352">
        <v>1340.33</v>
      </c>
    </row>
    <row r="12060" spans="1:4" s="977" customFormat="1" ht="18" customHeight="1" x14ac:dyDescent="0.2">
      <c r="A12060" s="1351" t="s">
        <v>17828</v>
      </c>
      <c r="B12060" s="1244" t="s">
        <v>13711</v>
      </c>
      <c r="C12060" s="1244" t="s">
        <v>13712</v>
      </c>
      <c r="D12060" s="1352">
        <v>1</v>
      </c>
    </row>
    <row r="12061" spans="1:4" s="977" customFormat="1" ht="18" customHeight="1" x14ac:dyDescent="0.2">
      <c r="A12061" s="1351" t="s">
        <v>17829</v>
      </c>
      <c r="B12061" s="1244" t="s">
        <v>13711</v>
      </c>
      <c r="C12061" s="1244" t="s">
        <v>13712</v>
      </c>
      <c r="D12061" s="1352">
        <v>1</v>
      </c>
    </row>
    <row r="12062" spans="1:4" s="977" customFormat="1" ht="18" customHeight="1" x14ac:dyDescent="0.2">
      <c r="A12062" s="1351" t="s">
        <v>17830</v>
      </c>
      <c r="B12062" s="1244" t="s">
        <v>17766</v>
      </c>
      <c r="C12062" s="1244" t="s">
        <v>17767</v>
      </c>
      <c r="D12062" s="1352">
        <v>2070</v>
      </c>
    </row>
    <row r="12063" spans="1:4" s="977" customFormat="1" ht="18" customHeight="1" x14ac:dyDescent="0.2">
      <c r="A12063" s="1351" t="s">
        <v>17831</v>
      </c>
      <c r="B12063" s="1244" t="s">
        <v>17766</v>
      </c>
      <c r="C12063" s="1244" t="s">
        <v>17767</v>
      </c>
      <c r="D12063" s="1352">
        <v>2070</v>
      </c>
    </row>
    <row r="12064" spans="1:4" s="977" customFormat="1" ht="18" customHeight="1" x14ac:dyDescent="0.2">
      <c r="A12064" s="1351" t="s">
        <v>17832</v>
      </c>
      <c r="B12064" s="1244" t="s">
        <v>17833</v>
      </c>
      <c r="C12064" s="1244" t="s">
        <v>17834</v>
      </c>
      <c r="D12064" s="1352">
        <v>3133.75</v>
      </c>
    </row>
    <row r="12065" spans="1:4" s="977" customFormat="1" ht="18" customHeight="1" x14ac:dyDescent="0.2">
      <c r="A12065" s="1351" t="s">
        <v>17835</v>
      </c>
      <c r="B12065" s="1244" t="s">
        <v>17833</v>
      </c>
      <c r="C12065" s="1244" t="s">
        <v>17834</v>
      </c>
      <c r="D12065" s="1352">
        <v>2369</v>
      </c>
    </row>
    <row r="12066" spans="1:4" s="977" customFormat="1" ht="18" customHeight="1" x14ac:dyDescent="0.2">
      <c r="A12066" s="1351" t="s">
        <v>17836</v>
      </c>
      <c r="B12066" s="1244" t="s">
        <v>17833</v>
      </c>
      <c r="C12066" s="1244" t="s">
        <v>17834</v>
      </c>
      <c r="D12066" s="1352">
        <v>2392</v>
      </c>
    </row>
    <row r="12067" spans="1:4" s="977" customFormat="1" ht="18" customHeight="1" x14ac:dyDescent="0.2">
      <c r="A12067" s="1351" t="s">
        <v>17837</v>
      </c>
      <c r="B12067" s="1244" t="s">
        <v>17838</v>
      </c>
      <c r="C12067" s="1244" t="s">
        <v>17838</v>
      </c>
      <c r="D12067" s="1352">
        <v>5535</v>
      </c>
    </row>
    <row r="12068" spans="1:4" s="977" customFormat="1" ht="18" customHeight="1" x14ac:dyDescent="0.2">
      <c r="A12068" s="1351" t="s">
        <v>17839</v>
      </c>
      <c r="B12068" s="1244" t="s">
        <v>17840</v>
      </c>
      <c r="C12068" s="1244" t="s">
        <v>17840</v>
      </c>
      <c r="D12068" s="1352">
        <v>3780</v>
      </c>
    </row>
    <row r="12069" spans="1:4" s="977" customFormat="1" ht="18" customHeight="1" x14ac:dyDescent="0.2">
      <c r="A12069" s="1351" t="s">
        <v>17841</v>
      </c>
      <c r="B12069" s="1244" t="s">
        <v>13189</v>
      </c>
      <c r="C12069" s="1244" t="s">
        <v>1411</v>
      </c>
      <c r="D12069" s="1352">
        <v>775.15</v>
      </c>
    </row>
    <row r="12070" spans="1:4" s="977" customFormat="1" ht="18" customHeight="1" x14ac:dyDescent="0.2">
      <c r="A12070" s="1351" t="s">
        <v>17842</v>
      </c>
      <c r="B12070" s="1244" t="s">
        <v>2574</v>
      </c>
      <c r="C12070" s="1244" t="s">
        <v>2575</v>
      </c>
      <c r="D12070" s="1352">
        <v>1340.33</v>
      </c>
    </row>
    <row r="12071" spans="1:4" s="977" customFormat="1" ht="18" customHeight="1" x14ac:dyDescent="0.2">
      <c r="A12071" s="1351" t="s">
        <v>17843</v>
      </c>
      <c r="B12071" s="1244" t="s">
        <v>13189</v>
      </c>
      <c r="C12071" s="1244" t="s">
        <v>1411</v>
      </c>
      <c r="D12071" s="1352">
        <v>6225.27</v>
      </c>
    </row>
    <row r="12072" spans="1:4" s="977" customFormat="1" ht="18" customHeight="1" x14ac:dyDescent="0.2">
      <c r="A12072" s="1351" t="s">
        <v>17844</v>
      </c>
      <c r="B12072" s="1244" t="s">
        <v>13189</v>
      </c>
      <c r="C12072" s="1244" t="s">
        <v>1411</v>
      </c>
      <c r="D12072" s="1352">
        <v>775.15</v>
      </c>
    </row>
    <row r="12073" spans="1:4" s="977" customFormat="1" ht="18" customHeight="1" x14ac:dyDescent="0.2">
      <c r="A12073" s="1351" t="s">
        <v>17845</v>
      </c>
      <c r="B12073" s="1244" t="s">
        <v>13189</v>
      </c>
      <c r="C12073" s="1244" t="s">
        <v>1411</v>
      </c>
      <c r="D12073" s="1352">
        <v>775.22</v>
      </c>
    </row>
    <row r="12074" spans="1:4" s="977" customFormat="1" ht="18" customHeight="1" x14ac:dyDescent="0.2">
      <c r="A12074" s="1351" t="s">
        <v>17846</v>
      </c>
      <c r="B12074" s="1244" t="s">
        <v>13189</v>
      </c>
      <c r="C12074" s="1244" t="s">
        <v>1411</v>
      </c>
      <c r="D12074" s="1352">
        <v>6225.27</v>
      </c>
    </row>
    <row r="12075" spans="1:4" s="977" customFormat="1" ht="18" customHeight="1" x14ac:dyDescent="0.2">
      <c r="A12075" s="1351" t="s">
        <v>17847</v>
      </c>
      <c r="B12075" s="1244" t="s">
        <v>13189</v>
      </c>
      <c r="C12075" s="1244" t="s">
        <v>1411</v>
      </c>
      <c r="D12075" s="1352">
        <v>6225.27</v>
      </c>
    </row>
    <row r="12076" spans="1:4" s="977" customFormat="1" ht="18" customHeight="1" x14ac:dyDescent="0.2">
      <c r="A12076" s="1351" t="s">
        <v>17848</v>
      </c>
      <c r="B12076" s="1244" t="s">
        <v>13189</v>
      </c>
      <c r="C12076" s="1244" t="s">
        <v>1411</v>
      </c>
      <c r="D12076" s="1352">
        <v>6225.27</v>
      </c>
    </row>
    <row r="12077" spans="1:4" s="977" customFormat="1" ht="18" customHeight="1" x14ac:dyDescent="0.2">
      <c r="A12077" s="1351" t="s">
        <v>17849</v>
      </c>
      <c r="B12077" s="1244" t="s">
        <v>13189</v>
      </c>
      <c r="C12077" s="1244" t="s">
        <v>1411</v>
      </c>
      <c r="D12077" s="1352">
        <v>4668.95</v>
      </c>
    </row>
    <row r="12078" spans="1:4" s="977" customFormat="1" ht="18" customHeight="1" x14ac:dyDescent="0.2">
      <c r="A12078" s="1351" t="s">
        <v>17850</v>
      </c>
      <c r="B12078" s="1244" t="s">
        <v>13189</v>
      </c>
      <c r="C12078" s="1244" t="s">
        <v>1411</v>
      </c>
      <c r="D12078" s="1352">
        <v>4668.95</v>
      </c>
    </row>
    <row r="12079" spans="1:4" s="977" customFormat="1" ht="18" customHeight="1" x14ac:dyDescent="0.2">
      <c r="A12079" s="1351" t="s">
        <v>17851</v>
      </c>
      <c r="B12079" s="1244" t="s">
        <v>13189</v>
      </c>
      <c r="C12079" s="1244" t="s">
        <v>1411</v>
      </c>
      <c r="D12079" s="1352">
        <v>4668.95</v>
      </c>
    </row>
    <row r="12080" spans="1:4" s="977" customFormat="1" ht="18" customHeight="1" x14ac:dyDescent="0.2">
      <c r="A12080" s="1351" t="s">
        <v>17852</v>
      </c>
      <c r="B12080" s="1244" t="s">
        <v>13189</v>
      </c>
      <c r="C12080" s="1244" t="s">
        <v>1411</v>
      </c>
      <c r="D12080" s="1352">
        <v>4668.95</v>
      </c>
    </row>
    <row r="12081" spans="1:4" s="977" customFormat="1" ht="18" customHeight="1" x14ac:dyDescent="0.2">
      <c r="A12081" s="1351" t="s">
        <v>17853</v>
      </c>
      <c r="B12081" s="1244" t="s">
        <v>17509</v>
      </c>
      <c r="C12081" s="1244" t="s">
        <v>17510</v>
      </c>
      <c r="D12081" s="1352">
        <v>19412.46</v>
      </c>
    </row>
    <row r="12082" spans="1:4" s="977" customFormat="1" ht="18" customHeight="1" x14ac:dyDescent="0.2">
      <c r="A12082" s="1351" t="s">
        <v>17854</v>
      </c>
      <c r="B12082" s="1244" t="s">
        <v>13189</v>
      </c>
      <c r="C12082" s="1244" t="s">
        <v>1411</v>
      </c>
      <c r="D12082" s="1352">
        <v>1</v>
      </c>
    </row>
    <row r="12083" spans="1:4" s="977" customFormat="1" ht="18" customHeight="1" x14ac:dyDescent="0.2">
      <c r="A12083" s="1351" t="s">
        <v>17855</v>
      </c>
      <c r="B12083" s="1244" t="s">
        <v>11824</v>
      </c>
      <c r="C12083" s="1244" t="s">
        <v>2473</v>
      </c>
      <c r="D12083" s="1352">
        <v>392.26</v>
      </c>
    </row>
    <row r="12084" spans="1:4" s="977" customFormat="1" ht="18" customHeight="1" x14ac:dyDescent="0.2">
      <c r="A12084" s="1351" t="s">
        <v>17856</v>
      </c>
      <c r="B12084" s="1244" t="s">
        <v>1397</v>
      </c>
      <c r="C12084" s="1244" t="s">
        <v>1398</v>
      </c>
      <c r="D12084" s="1352">
        <v>1440</v>
      </c>
    </row>
    <row r="12085" spans="1:4" s="977" customFormat="1" ht="18" customHeight="1" x14ac:dyDescent="0.2">
      <c r="A12085" s="1351" t="s">
        <v>17857</v>
      </c>
      <c r="B12085" s="1244" t="s">
        <v>16415</v>
      </c>
      <c r="C12085" s="1244" t="s">
        <v>16416</v>
      </c>
      <c r="D12085" s="1352">
        <v>888.57</v>
      </c>
    </row>
    <row r="12086" spans="1:4" s="977" customFormat="1" ht="18" customHeight="1" x14ac:dyDescent="0.2">
      <c r="A12086" s="1351" t="s">
        <v>17858</v>
      </c>
      <c r="B12086" s="1244" t="s">
        <v>2313</v>
      </c>
      <c r="C12086" s="1245"/>
      <c r="D12086" s="1352">
        <v>703.12</v>
      </c>
    </row>
    <row r="12087" spans="1:4" s="977" customFormat="1" ht="18" customHeight="1" x14ac:dyDescent="0.2">
      <c r="A12087" s="1351" t="s">
        <v>17859</v>
      </c>
      <c r="B12087" s="1244" t="s">
        <v>1285</v>
      </c>
      <c r="C12087" s="1244" t="s">
        <v>1286</v>
      </c>
      <c r="D12087" s="1352">
        <v>609.65</v>
      </c>
    </row>
    <row r="12088" spans="1:4" s="977" customFormat="1" ht="18" customHeight="1" x14ac:dyDescent="0.2">
      <c r="A12088" s="1351" t="s">
        <v>17860</v>
      </c>
      <c r="B12088" s="1244" t="s">
        <v>3289</v>
      </c>
      <c r="C12088" s="1244" t="s">
        <v>3290</v>
      </c>
      <c r="D12088" s="1352">
        <v>1371.8</v>
      </c>
    </row>
    <row r="12089" spans="1:4" s="977" customFormat="1" ht="18" customHeight="1" x14ac:dyDescent="0.2">
      <c r="A12089" s="1351" t="s">
        <v>17861</v>
      </c>
      <c r="B12089" s="1244" t="s">
        <v>2563</v>
      </c>
      <c r="C12089" s="1244" t="s">
        <v>2564</v>
      </c>
      <c r="D12089" s="1352">
        <v>1145.76</v>
      </c>
    </row>
    <row r="12090" spans="1:4" s="977" customFormat="1" ht="18" customHeight="1" x14ac:dyDescent="0.2">
      <c r="A12090" s="1351" t="s">
        <v>17862</v>
      </c>
      <c r="B12090" s="1244" t="s">
        <v>1285</v>
      </c>
      <c r="C12090" s="1244" t="s">
        <v>1286</v>
      </c>
      <c r="D12090" s="1352">
        <v>1253.6500000000001</v>
      </c>
    </row>
    <row r="12091" spans="1:4" s="977" customFormat="1" ht="18" customHeight="1" x14ac:dyDescent="0.2">
      <c r="A12091" s="1351" t="s">
        <v>17863</v>
      </c>
      <c r="B12091" s="1244" t="s">
        <v>2563</v>
      </c>
      <c r="C12091" s="1244" t="s">
        <v>2564</v>
      </c>
      <c r="D12091" s="1352">
        <v>1145.76</v>
      </c>
    </row>
    <row r="12092" spans="1:4" s="977" customFormat="1" ht="18" customHeight="1" x14ac:dyDescent="0.2">
      <c r="A12092" s="1351" t="s">
        <v>17864</v>
      </c>
      <c r="B12092" s="1244" t="s">
        <v>2563</v>
      </c>
      <c r="C12092" s="1244" t="s">
        <v>2564</v>
      </c>
      <c r="D12092" s="1352">
        <v>1145.76</v>
      </c>
    </row>
    <row r="12093" spans="1:4" s="977" customFormat="1" ht="18" customHeight="1" x14ac:dyDescent="0.2">
      <c r="A12093" s="1351" t="s">
        <v>17865</v>
      </c>
      <c r="B12093" s="1244" t="s">
        <v>2563</v>
      </c>
      <c r="C12093" s="1244" t="s">
        <v>2564</v>
      </c>
      <c r="D12093" s="1352">
        <v>1145.76</v>
      </c>
    </row>
    <row r="12094" spans="1:4" s="977" customFormat="1" ht="18" customHeight="1" x14ac:dyDescent="0.2">
      <c r="A12094" s="1351" t="s">
        <v>17866</v>
      </c>
      <c r="B12094" s="1244" t="s">
        <v>2563</v>
      </c>
      <c r="C12094" s="1244" t="s">
        <v>2564</v>
      </c>
      <c r="D12094" s="1352">
        <v>1145.76</v>
      </c>
    </row>
    <row r="12095" spans="1:4" s="977" customFormat="1" ht="18" customHeight="1" x14ac:dyDescent="0.2">
      <c r="A12095" s="1351" t="s">
        <v>17867</v>
      </c>
      <c r="B12095" s="1244" t="s">
        <v>2563</v>
      </c>
      <c r="C12095" s="1244" t="s">
        <v>2564</v>
      </c>
      <c r="D12095" s="1352">
        <v>1145.76</v>
      </c>
    </row>
    <row r="12096" spans="1:4" s="977" customFormat="1" ht="18" customHeight="1" x14ac:dyDescent="0.2">
      <c r="A12096" s="1351" t="s">
        <v>17868</v>
      </c>
      <c r="B12096" s="1244" t="s">
        <v>2563</v>
      </c>
      <c r="C12096" s="1244" t="s">
        <v>2564</v>
      </c>
      <c r="D12096" s="1352">
        <v>1145.76</v>
      </c>
    </row>
    <row r="12097" spans="1:4" s="977" customFormat="1" ht="18" customHeight="1" x14ac:dyDescent="0.2">
      <c r="A12097" s="1351" t="s">
        <v>17869</v>
      </c>
      <c r="B12097" s="1244" t="s">
        <v>2563</v>
      </c>
      <c r="C12097" s="1244" t="s">
        <v>2564</v>
      </c>
      <c r="D12097" s="1352">
        <v>1145.76</v>
      </c>
    </row>
    <row r="12098" spans="1:4" s="977" customFormat="1" ht="18" customHeight="1" x14ac:dyDescent="0.2">
      <c r="A12098" s="1351" t="s">
        <v>17870</v>
      </c>
      <c r="B12098" s="1244" t="s">
        <v>2563</v>
      </c>
      <c r="C12098" s="1244" t="s">
        <v>2564</v>
      </c>
      <c r="D12098" s="1352">
        <v>1145.76</v>
      </c>
    </row>
    <row r="12099" spans="1:4" s="977" customFormat="1" ht="18" customHeight="1" x14ac:dyDescent="0.2">
      <c r="A12099" s="1351" t="s">
        <v>17871</v>
      </c>
      <c r="B12099" s="1244" t="s">
        <v>2563</v>
      </c>
      <c r="C12099" s="1244" t="s">
        <v>2564</v>
      </c>
      <c r="D12099" s="1352">
        <v>1145.76</v>
      </c>
    </row>
    <row r="12100" spans="1:4" s="977" customFormat="1" ht="18" customHeight="1" x14ac:dyDescent="0.2">
      <c r="A12100" s="1351" t="s">
        <v>17872</v>
      </c>
      <c r="B12100" s="1244" t="s">
        <v>2563</v>
      </c>
      <c r="C12100" s="1244" t="s">
        <v>2564</v>
      </c>
      <c r="D12100" s="1352">
        <v>1145.76</v>
      </c>
    </row>
    <row r="12101" spans="1:4" s="977" customFormat="1" ht="18" customHeight="1" x14ac:dyDescent="0.2">
      <c r="A12101" s="1351" t="s">
        <v>17873</v>
      </c>
      <c r="B12101" s="1244" t="s">
        <v>1285</v>
      </c>
      <c r="C12101" s="1244" t="s">
        <v>1286</v>
      </c>
      <c r="D12101" s="1352">
        <v>1253.6500000000001</v>
      </c>
    </row>
    <row r="12102" spans="1:4" s="977" customFormat="1" ht="18" customHeight="1" x14ac:dyDescent="0.2">
      <c r="A12102" s="1351" t="s">
        <v>17874</v>
      </c>
      <c r="B12102" s="1244" t="s">
        <v>2563</v>
      </c>
      <c r="C12102" s="1244" t="s">
        <v>2564</v>
      </c>
      <c r="D12102" s="1352">
        <v>1145.76</v>
      </c>
    </row>
    <row r="12103" spans="1:4" s="977" customFormat="1" ht="18" customHeight="1" x14ac:dyDescent="0.2">
      <c r="A12103" s="1351" t="s">
        <v>17875</v>
      </c>
      <c r="B12103" s="1244" t="s">
        <v>2563</v>
      </c>
      <c r="C12103" s="1244" t="s">
        <v>2564</v>
      </c>
      <c r="D12103" s="1352">
        <v>1145.76</v>
      </c>
    </row>
    <row r="12104" spans="1:4" s="977" customFormat="1" ht="18" customHeight="1" x14ac:dyDescent="0.2">
      <c r="A12104" s="1351" t="s">
        <v>17876</v>
      </c>
      <c r="B12104" s="1244" t="s">
        <v>17877</v>
      </c>
      <c r="C12104" s="1244" t="s">
        <v>17878</v>
      </c>
      <c r="D12104" s="1352">
        <v>1</v>
      </c>
    </row>
    <row r="12105" spans="1:4" s="977" customFormat="1" ht="18" customHeight="1" x14ac:dyDescent="0.2">
      <c r="A12105" s="1351" t="s">
        <v>17879</v>
      </c>
      <c r="B12105" s="1244" t="s">
        <v>17877</v>
      </c>
      <c r="C12105" s="1244" t="s">
        <v>17878</v>
      </c>
      <c r="D12105" s="1352">
        <v>1</v>
      </c>
    </row>
    <row r="12106" spans="1:4" s="977" customFormat="1" ht="18" customHeight="1" x14ac:dyDescent="0.2">
      <c r="A12106" s="1351" t="s">
        <v>17880</v>
      </c>
      <c r="B12106" s="1244" t="s">
        <v>17877</v>
      </c>
      <c r="C12106" s="1244" t="s">
        <v>17878</v>
      </c>
      <c r="D12106" s="1352">
        <v>1</v>
      </c>
    </row>
    <row r="12107" spans="1:4" s="977" customFormat="1" ht="18" customHeight="1" x14ac:dyDescent="0.2">
      <c r="A12107" s="1351" t="s">
        <v>17881</v>
      </c>
      <c r="B12107" s="1244" t="s">
        <v>17877</v>
      </c>
      <c r="C12107" s="1244" t="s">
        <v>17878</v>
      </c>
      <c r="D12107" s="1352">
        <v>1</v>
      </c>
    </row>
    <row r="12108" spans="1:4" s="977" customFormat="1" ht="18" customHeight="1" x14ac:dyDescent="0.2">
      <c r="A12108" s="1351" t="s">
        <v>17882</v>
      </c>
      <c r="B12108" s="1244" t="s">
        <v>1720</v>
      </c>
      <c r="C12108" s="1244" t="s">
        <v>1721</v>
      </c>
      <c r="D12108" s="1352">
        <v>1040.75</v>
      </c>
    </row>
    <row r="12109" spans="1:4" s="977" customFormat="1" ht="18" customHeight="1" x14ac:dyDescent="0.2">
      <c r="A12109" s="1351" t="s">
        <v>17883</v>
      </c>
      <c r="B12109" s="1244" t="s">
        <v>1356</v>
      </c>
      <c r="C12109" s="1244" t="s">
        <v>1357</v>
      </c>
      <c r="D12109" s="1352">
        <v>1</v>
      </c>
    </row>
    <row r="12110" spans="1:4" s="977" customFormat="1" ht="18" customHeight="1" x14ac:dyDescent="0.2">
      <c r="A12110" s="1351" t="s">
        <v>17884</v>
      </c>
      <c r="B12110" s="1244" t="s">
        <v>1266</v>
      </c>
      <c r="C12110" s="1244" t="s">
        <v>1267</v>
      </c>
      <c r="D12110" s="1352">
        <v>14926</v>
      </c>
    </row>
    <row r="12111" spans="1:4" s="977" customFormat="1" ht="18" customHeight="1" x14ac:dyDescent="0.2">
      <c r="A12111" s="1351" t="s">
        <v>17885</v>
      </c>
      <c r="B12111" s="1244" t="s">
        <v>17886</v>
      </c>
      <c r="C12111" s="1244" t="s">
        <v>17887</v>
      </c>
      <c r="D12111" s="1352">
        <v>802.7</v>
      </c>
    </row>
    <row r="12112" spans="1:4" s="977" customFormat="1" ht="18" customHeight="1" x14ac:dyDescent="0.2">
      <c r="A12112" s="1351" t="s">
        <v>17888</v>
      </c>
      <c r="B12112" s="1244" t="s">
        <v>1266</v>
      </c>
      <c r="C12112" s="1244" t="s">
        <v>1267</v>
      </c>
      <c r="D12112" s="1352">
        <v>1</v>
      </c>
    </row>
    <row r="12113" spans="1:4" s="977" customFormat="1" ht="18" customHeight="1" x14ac:dyDescent="0.2">
      <c r="A12113" s="1351" t="s">
        <v>17889</v>
      </c>
      <c r="B12113" s="1244" t="s">
        <v>1356</v>
      </c>
      <c r="C12113" s="1244" t="s">
        <v>1357</v>
      </c>
      <c r="D12113" s="1352">
        <v>1</v>
      </c>
    </row>
    <row r="12114" spans="1:4" s="977" customFormat="1" ht="18" customHeight="1" x14ac:dyDescent="0.2">
      <c r="A12114" s="1351" t="s">
        <v>17890</v>
      </c>
      <c r="B12114" s="1244" t="s">
        <v>1356</v>
      </c>
      <c r="C12114" s="1244" t="s">
        <v>1357</v>
      </c>
      <c r="D12114" s="1352">
        <v>1</v>
      </c>
    </row>
    <row r="12115" spans="1:4" s="977" customFormat="1" ht="18" customHeight="1" x14ac:dyDescent="0.2">
      <c r="A12115" s="1351" t="s">
        <v>17891</v>
      </c>
      <c r="B12115" s="1244" t="s">
        <v>1356</v>
      </c>
      <c r="C12115" s="1244" t="s">
        <v>1357</v>
      </c>
      <c r="D12115" s="1352">
        <v>1</v>
      </c>
    </row>
    <row r="12116" spans="1:4" s="977" customFormat="1" ht="18" customHeight="1" x14ac:dyDescent="0.2">
      <c r="A12116" s="1351" t="s">
        <v>17892</v>
      </c>
      <c r="B12116" s="1244" t="s">
        <v>1356</v>
      </c>
      <c r="C12116" s="1244" t="s">
        <v>1357</v>
      </c>
      <c r="D12116" s="1352">
        <v>1</v>
      </c>
    </row>
    <row r="12117" spans="1:4" s="977" customFormat="1" ht="18" customHeight="1" x14ac:dyDescent="0.2">
      <c r="A12117" s="1351" t="s">
        <v>17893</v>
      </c>
      <c r="B12117" s="1244" t="s">
        <v>1266</v>
      </c>
      <c r="C12117" s="1244" t="s">
        <v>1267</v>
      </c>
      <c r="D12117" s="1352">
        <v>7472.85</v>
      </c>
    </row>
    <row r="12118" spans="1:4" s="977" customFormat="1" ht="18" customHeight="1" x14ac:dyDescent="0.2">
      <c r="A12118" s="1351" t="s">
        <v>17894</v>
      </c>
      <c r="B12118" s="1244" t="s">
        <v>1266</v>
      </c>
      <c r="C12118" s="1244" t="s">
        <v>1267</v>
      </c>
      <c r="D12118" s="1352">
        <v>6427.5</v>
      </c>
    </row>
    <row r="12119" spans="1:4" s="977" customFormat="1" ht="18" customHeight="1" x14ac:dyDescent="0.2">
      <c r="A12119" s="1351" t="s">
        <v>17895</v>
      </c>
      <c r="B12119" s="1244" t="s">
        <v>13711</v>
      </c>
      <c r="C12119" s="1244" t="s">
        <v>13712</v>
      </c>
      <c r="D12119" s="1352">
        <v>1</v>
      </c>
    </row>
    <row r="12120" spans="1:4" s="977" customFormat="1" ht="18" customHeight="1" x14ac:dyDescent="0.2">
      <c r="A12120" s="1351" t="s">
        <v>17896</v>
      </c>
      <c r="B12120" s="1244" t="s">
        <v>13715</v>
      </c>
      <c r="C12120" s="1244" t="s">
        <v>13716</v>
      </c>
      <c r="D12120" s="1352">
        <v>9944.85</v>
      </c>
    </row>
    <row r="12121" spans="1:4" s="977" customFormat="1" ht="18" customHeight="1" x14ac:dyDescent="0.2">
      <c r="A12121" s="1351" t="s">
        <v>17897</v>
      </c>
      <c r="B12121" s="1244" t="s">
        <v>13711</v>
      </c>
      <c r="C12121" s="1244" t="s">
        <v>13712</v>
      </c>
      <c r="D12121" s="1352">
        <v>1</v>
      </c>
    </row>
    <row r="12122" spans="1:4" s="977" customFormat="1" ht="18" customHeight="1" x14ac:dyDescent="0.2">
      <c r="A12122" s="1351" t="s">
        <v>17898</v>
      </c>
      <c r="B12122" s="1244" t="s">
        <v>1266</v>
      </c>
      <c r="C12122" s="1244" t="s">
        <v>1267</v>
      </c>
      <c r="D12122" s="1352">
        <v>7472.85</v>
      </c>
    </row>
    <row r="12123" spans="1:4" s="977" customFormat="1" ht="18" customHeight="1" x14ac:dyDescent="0.2">
      <c r="A12123" s="1351" t="s">
        <v>17899</v>
      </c>
      <c r="B12123" s="1244" t="s">
        <v>13715</v>
      </c>
      <c r="C12123" s="1244" t="s">
        <v>13716</v>
      </c>
      <c r="D12123" s="1352">
        <v>9944.85</v>
      </c>
    </row>
    <row r="12124" spans="1:4" s="977" customFormat="1" ht="18" customHeight="1" x14ac:dyDescent="0.2">
      <c r="A12124" s="1351" t="s">
        <v>17900</v>
      </c>
      <c r="B12124" s="1244" t="s">
        <v>13711</v>
      </c>
      <c r="C12124" s="1244" t="s">
        <v>13712</v>
      </c>
      <c r="D12124" s="1352">
        <v>1</v>
      </c>
    </row>
    <row r="12125" spans="1:4" s="977" customFormat="1" ht="18" customHeight="1" x14ac:dyDescent="0.2">
      <c r="A12125" s="1351" t="s">
        <v>17901</v>
      </c>
      <c r="B12125" s="1244" t="s">
        <v>13715</v>
      </c>
      <c r="C12125" s="1244" t="s">
        <v>13716</v>
      </c>
      <c r="D12125" s="1352">
        <v>9944.85</v>
      </c>
    </row>
    <row r="12126" spans="1:4" s="977" customFormat="1" ht="18" customHeight="1" x14ac:dyDescent="0.2">
      <c r="A12126" s="1351" t="s">
        <v>17902</v>
      </c>
      <c r="B12126" s="1244" t="s">
        <v>13711</v>
      </c>
      <c r="C12126" s="1244" t="s">
        <v>13712</v>
      </c>
      <c r="D12126" s="1352">
        <v>1</v>
      </c>
    </row>
    <row r="12127" spans="1:4" s="977" customFormat="1" ht="18" customHeight="1" x14ac:dyDescent="0.2">
      <c r="A12127" s="1351" t="s">
        <v>17903</v>
      </c>
      <c r="B12127" s="1244" t="s">
        <v>13715</v>
      </c>
      <c r="C12127" s="1244" t="s">
        <v>13716</v>
      </c>
      <c r="D12127" s="1352">
        <v>9944.85</v>
      </c>
    </row>
    <row r="12128" spans="1:4" s="977" customFormat="1" ht="18" customHeight="1" x14ac:dyDescent="0.2">
      <c r="A12128" s="1351" t="s">
        <v>17904</v>
      </c>
      <c r="B12128" s="1244" t="s">
        <v>13711</v>
      </c>
      <c r="C12128" s="1244" t="s">
        <v>13712</v>
      </c>
      <c r="D12128" s="1352">
        <v>1</v>
      </c>
    </row>
    <row r="12129" spans="1:4" s="977" customFormat="1" ht="18" customHeight="1" x14ac:dyDescent="0.2">
      <c r="A12129" s="1351" t="s">
        <v>17905</v>
      </c>
      <c r="B12129" s="1244" t="s">
        <v>13715</v>
      </c>
      <c r="C12129" s="1244" t="s">
        <v>13716</v>
      </c>
      <c r="D12129" s="1352">
        <v>9944.85</v>
      </c>
    </row>
    <row r="12130" spans="1:4" s="977" customFormat="1" ht="18" customHeight="1" x14ac:dyDescent="0.2">
      <c r="A12130" s="1351" t="s">
        <v>17906</v>
      </c>
      <c r="B12130" s="1244" t="s">
        <v>1266</v>
      </c>
      <c r="C12130" s="1244" t="s">
        <v>1267</v>
      </c>
      <c r="D12130" s="1352">
        <v>1</v>
      </c>
    </row>
    <row r="12131" spans="1:4" s="977" customFormat="1" ht="18" customHeight="1" x14ac:dyDescent="0.2">
      <c r="A12131" s="1351" t="s">
        <v>17907</v>
      </c>
      <c r="B12131" s="1244" t="s">
        <v>1266</v>
      </c>
      <c r="C12131" s="1244" t="s">
        <v>1267</v>
      </c>
      <c r="D12131" s="1352">
        <v>1</v>
      </c>
    </row>
    <row r="12132" spans="1:4" s="977" customFormat="1" ht="18" customHeight="1" x14ac:dyDescent="0.2">
      <c r="A12132" s="1351" t="s">
        <v>17908</v>
      </c>
      <c r="B12132" s="1244" t="s">
        <v>1356</v>
      </c>
      <c r="C12132" s="1244" t="s">
        <v>1357</v>
      </c>
      <c r="D12132" s="1352">
        <v>1</v>
      </c>
    </row>
    <row r="12133" spans="1:4" s="977" customFormat="1" ht="18" customHeight="1" x14ac:dyDescent="0.2">
      <c r="A12133" s="1351" t="s">
        <v>17909</v>
      </c>
      <c r="B12133" s="1244" t="s">
        <v>1356</v>
      </c>
      <c r="C12133" s="1244" t="s">
        <v>1357</v>
      </c>
      <c r="D12133" s="1352">
        <v>1</v>
      </c>
    </row>
    <row r="12134" spans="1:4" s="977" customFormat="1" ht="18" customHeight="1" x14ac:dyDescent="0.2">
      <c r="A12134" s="1351" t="s">
        <v>17910</v>
      </c>
      <c r="B12134" s="1244" t="s">
        <v>1356</v>
      </c>
      <c r="C12134" s="1244" t="s">
        <v>1357</v>
      </c>
      <c r="D12134" s="1352">
        <v>1</v>
      </c>
    </row>
    <row r="12135" spans="1:4" s="977" customFormat="1" ht="18" customHeight="1" x14ac:dyDescent="0.2">
      <c r="A12135" s="1351" t="s">
        <v>17911</v>
      </c>
      <c r="B12135" s="1244" t="s">
        <v>1356</v>
      </c>
      <c r="C12135" s="1244" t="s">
        <v>1357</v>
      </c>
      <c r="D12135" s="1352">
        <v>1</v>
      </c>
    </row>
    <row r="12136" spans="1:4" s="977" customFormat="1" ht="18" customHeight="1" x14ac:dyDescent="0.2">
      <c r="A12136" s="1351" t="s">
        <v>17912</v>
      </c>
      <c r="B12136" s="1244" t="s">
        <v>17725</v>
      </c>
      <c r="C12136" s="1244" t="s">
        <v>17726</v>
      </c>
      <c r="D12136" s="1352">
        <v>2070</v>
      </c>
    </row>
    <row r="12137" spans="1:4" s="977" customFormat="1" ht="18" customHeight="1" x14ac:dyDescent="0.2">
      <c r="A12137" s="1351" t="s">
        <v>17913</v>
      </c>
      <c r="B12137" s="1244" t="s">
        <v>1266</v>
      </c>
      <c r="C12137" s="1244" t="s">
        <v>1267</v>
      </c>
      <c r="D12137" s="1352">
        <v>7472.85</v>
      </c>
    </row>
    <row r="12138" spans="1:4" s="977" customFormat="1" ht="18" customHeight="1" x14ac:dyDescent="0.2">
      <c r="A12138" s="1351" t="s">
        <v>17914</v>
      </c>
      <c r="B12138" s="1244" t="s">
        <v>1266</v>
      </c>
      <c r="C12138" s="1244" t="s">
        <v>1267</v>
      </c>
      <c r="D12138" s="1352">
        <v>1</v>
      </c>
    </row>
    <row r="12139" spans="1:4" s="977" customFormat="1" ht="18" customHeight="1" x14ac:dyDescent="0.2">
      <c r="A12139" s="1351" t="s">
        <v>17915</v>
      </c>
      <c r="B12139" s="1244" t="s">
        <v>1266</v>
      </c>
      <c r="C12139" s="1244" t="s">
        <v>1267</v>
      </c>
      <c r="D12139" s="1352">
        <v>1</v>
      </c>
    </row>
    <row r="12140" spans="1:4" s="977" customFormat="1" ht="18" customHeight="1" x14ac:dyDescent="0.2">
      <c r="A12140" s="1351" t="s">
        <v>17916</v>
      </c>
      <c r="B12140" s="1244" t="s">
        <v>1266</v>
      </c>
      <c r="C12140" s="1244" t="s">
        <v>1267</v>
      </c>
      <c r="D12140" s="1352">
        <v>1</v>
      </c>
    </row>
    <row r="12141" spans="1:4" s="977" customFormat="1" ht="18" customHeight="1" x14ac:dyDescent="0.2">
      <c r="A12141" s="1351" t="s">
        <v>17917</v>
      </c>
      <c r="B12141" s="1244" t="s">
        <v>1266</v>
      </c>
      <c r="C12141" s="1244" t="s">
        <v>1267</v>
      </c>
      <c r="D12141" s="1352">
        <v>1</v>
      </c>
    </row>
    <row r="12142" spans="1:4" s="977" customFormat="1" ht="18" customHeight="1" x14ac:dyDescent="0.2">
      <c r="A12142" s="1351" t="s">
        <v>17918</v>
      </c>
      <c r="B12142" s="1244" t="s">
        <v>1356</v>
      </c>
      <c r="C12142" s="1244" t="s">
        <v>1357</v>
      </c>
      <c r="D12142" s="1352">
        <v>1</v>
      </c>
    </row>
    <row r="12143" spans="1:4" s="977" customFormat="1" ht="18" customHeight="1" x14ac:dyDescent="0.2">
      <c r="A12143" s="1351" t="s">
        <v>17919</v>
      </c>
      <c r="B12143" s="1244" t="s">
        <v>1356</v>
      </c>
      <c r="C12143" s="1244" t="s">
        <v>1357</v>
      </c>
      <c r="D12143" s="1352">
        <v>1</v>
      </c>
    </row>
    <row r="12144" spans="1:4" s="977" customFormat="1" ht="18" customHeight="1" x14ac:dyDescent="0.2">
      <c r="A12144" s="1351" t="s">
        <v>17920</v>
      </c>
      <c r="B12144" s="1244" t="s">
        <v>1356</v>
      </c>
      <c r="C12144" s="1244" t="s">
        <v>1357</v>
      </c>
      <c r="D12144" s="1352">
        <v>1</v>
      </c>
    </row>
    <row r="12145" spans="1:4" s="977" customFormat="1" ht="18" customHeight="1" x14ac:dyDescent="0.2">
      <c r="A12145" s="1351" t="s">
        <v>17921</v>
      </c>
      <c r="B12145" s="1244" t="s">
        <v>1356</v>
      </c>
      <c r="C12145" s="1244" t="s">
        <v>1357</v>
      </c>
      <c r="D12145" s="1352">
        <v>1</v>
      </c>
    </row>
    <row r="12146" spans="1:4" s="977" customFormat="1" ht="18" customHeight="1" x14ac:dyDescent="0.2">
      <c r="A12146" s="1351" t="s">
        <v>17922</v>
      </c>
      <c r="B12146" s="1244" t="s">
        <v>1356</v>
      </c>
      <c r="C12146" s="1244" t="s">
        <v>1357</v>
      </c>
      <c r="D12146" s="1352">
        <v>1</v>
      </c>
    </row>
    <row r="12147" spans="1:4" s="977" customFormat="1" ht="18" customHeight="1" x14ac:dyDescent="0.2">
      <c r="A12147" s="1351" t="s">
        <v>17923</v>
      </c>
      <c r="B12147" s="1244" t="s">
        <v>1356</v>
      </c>
      <c r="C12147" s="1244" t="s">
        <v>1357</v>
      </c>
      <c r="D12147" s="1352">
        <v>1</v>
      </c>
    </row>
    <row r="12148" spans="1:4" s="977" customFormat="1" ht="18" customHeight="1" x14ac:dyDescent="0.2">
      <c r="A12148" s="1351" t="s">
        <v>17924</v>
      </c>
      <c r="B12148" s="1244" t="s">
        <v>1266</v>
      </c>
      <c r="C12148" s="1244" t="s">
        <v>1267</v>
      </c>
      <c r="D12148" s="1352">
        <v>7472.85</v>
      </c>
    </row>
    <row r="12149" spans="1:4" s="977" customFormat="1" ht="18" customHeight="1" x14ac:dyDescent="0.2">
      <c r="A12149" s="1351" t="s">
        <v>17925</v>
      </c>
      <c r="B12149" s="1244" t="s">
        <v>1356</v>
      </c>
      <c r="C12149" s="1244" t="s">
        <v>1357</v>
      </c>
      <c r="D12149" s="1352">
        <v>1</v>
      </c>
    </row>
    <row r="12150" spans="1:4" s="977" customFormat="1" ht="18" customHeight="1" x14ac:dyDescent="0.2">
      <c r="A12150" s="1351" t="s">
        <v>17926</v>
      </c>
      <c r="B12150" s="1244" t="s">
        <v>1356</v>
      </c>
      <c r="C12150" s="1244" t="s">
        <v>1357</v>
      </c>
      <c r="D12150" s="1352">
        <v>1</v>
      </c>
    </row>
    <row r="12151" spans="1:4" s="977" customFormat="1" ht="18" customHeight="1" x14ac:dyDescent="0.2">
      <c r="A12151" s="1351" t="s">
        <v>17927</v>
      </c>
      <c r="B12151" s="1244" t="s">
        <v>1356</v>
      </c>
      <c r="C12151" s="1244" t="s">
        <v>1357</v>
      </c>
      <c r="D12151" s="1352">
        <v>1</v>
      </c>
    </row>
    <row r="12152" spans="1:4" s="977" customFormat="1" ht="18" customHeight="1" x14ac:dyDescent="0.2">
      <c r="A12152" s="1351" t="s">
        <v>17928</v>
      </c>
      <c r="B12152" s="1244" t="s">
        <v>1356</v>
      </c>
      <c r="C12152" s="1244" t="s">
        <v>1357</v>
      </c>
      <c r="D12152" s="1352">
        <v>1</v>
      </c>
    </row>
    <row r="12153" spans="1:4" s="977" customFormat="1" ht="18" customHeight="1" x14ac:dyDescent="0.2">
      <c r="A12153" s="1351" t="s">
        <v>17929</v>
      </c>
      <c r="B12153" s="1244" t="s">
        <v>1266</v>
      </c>
      <c r="C12153" s="1244" t="s">
        <v>1267</v>
      </c>
      <c r="D12153" s="1352">
        <v>1</v>
      </c>
    </row>
    <row r="12154" spans="1:4" s="977" customFormat="1" ht="18" customHeight="1" x14ac:dyDescent="0.2">
      <c r="A12154" s="1351" t="s">
        <v>17930</v>
      </c>
      <c r="B12154" s="1244" t="s">
        <v>1356</v>
      </c>
      <c r="C12154" s="1244" t="s">
        <v>1357</v>
      </c>
      <c r="D12154" s="1352">
        <v>1</v>
      </c>
    </row>
    <row r="12155" spans="1:4" s="977" customFormat="1" ht="18" customHeight="1" x14ac:dyDescent="0.2">
      <c r="A12155" s="1351" t="s">
        <v>17931</v>
      </c>
      <c r="B12155" s="1244" t="s">
        <v>1266</v>
      </c>
      <c r="C12155" s="1244" t="s">
        <v>1267</v>
      </c>
      <c r="D12155" s="1352">
        <v>1</v>
      </c>
    </row>
    <row r="12156" spans="1:4" s="977" customFormat="1" ht="18" customHeight="1" x14ac:dyDescent="0.2">
      <c r="A12156" s="1351" t="s">
        <v>17932</v>
      </c>
      <c r="B12156" s="1244" t="s">
        <v>1356</v>
      </c>
      <c r="C12156" s="1244" t="s">
        <v>1357</v>
      </c>
      <c r="D12156" s="1352">
        <v>1</v>
      </c>
    </row>
    <row r="12157" spans="1:4" s="977" customFormat="1" ht="18" customHeight="1" x14ac:dyDescent="0.2">
      <c r="A12157" s="1351" t="s">
        <v>17933</v>
      </c>
      <c r="B12157" s="1244" t="s">
        <v>1356</v>
      </c>
      <c r="C12157" s="1244" t="s">
        <v>1357</v>
      </c>
      <c r="D12157" s="1352">
        <v>1</v>
      </c>
    </row>
    <row r="12158" spans="1:4" s="977" customFormat="1" ht="18" customHeight="1" x14ac:dyDescent="0.2">
      <c r="A12158" s="1351" t="s">
        <v>17934</v>
      </c>
      <c r="B12158" s="1244" t="s">
        <v>1266</v>
      </c>
      <c r="C12158" s="1244" t="s">
        <v>1267</v>
      </c>
      <c r="D12158" s="1352">
        <v>1</v>
      </c>
    </row>
    <row r="12159" spans="1:4" s="977" customFormat="1" ht="18" customHeight="1" x14ac:dyDescent="0.2">
      <c r="A12159" s="1351" t="s">
        <v>17935</v>
      </c>
      <c r="B12159" s="1244" t="s">
        <v>1266</v>
      </c>
      <c r="C12159" s="1244" t="s">
        <v>1267</v>
      </c>
      <c r="D12159" s="1352">
        <v>7472.85</v>
      </c>
    </row>
    <row r="12160" spans="1:4" s="977" customFormat="1" ht="18" customHeight="1" x14ac:dyDescent="0.2">
      <c r="A12160" s="1351" t="s">
        <v>17936</v>
      </c>
      <c r="B12160" s="1244" t="s">
        <v>1356</v>
      </c>
      <c r="C12160" s="1244" t="s">
        <v>1357</v>
      </c>
      <c r="D12160" s="1352">
        <v>1</v>
      </c>
    </row>
    <row r="12161" spans="1:4" s="977" customFormat="1" ht="18" customHeight="1" x14ac:dyDescent="0.2">
      <c r="A12161" s="1351" t="s">
        <v>17937</v>
      </c>
      <c r="B12161" s="1244" t="s">
        <v>1356</v>
      </c>
      <c r="C12161" s="1244" t="s">
        <v>1357</v>
      </c>
      <c r="D12161" s="1352">
        <v>1</v>
      </c>
    </row>
    <row r="12162" spans="1:4" s="977" customFormat="1" ht="18" customHeight="1" x14ac:dyDescent="0.2">
      <c r="A12162" s="1351" t="s">
        <v>17938</v>
      </c>
      <c r="B12162" s="1244" t="s">
        <v>1356</v>
      </c>
      <c r="C12162" s="1244" t="s">
        <v>1357</v>
      </c>
      <c r="D12162" s="1352">
        <v>1</v>
      </c>
    </row>
    <row r="12163" spans="1:4" s="977" customFormat="1" ht="18" customHeight="1" x14ac:dyDescent="0.2">
      <c r="A12163" s="1351" t="s">
        <v>17939</v>
      </c>
      <c r="B12163" s="1244" t="s">
        <v>3143</v>
      </c>
      <c r="C12163" s="1244" t="s">
        <v>3144</v>
      </c>
      <c r="D12163" s="1352">
        <v>959.1</v>
      </c>
    </row>
    <row r="12164" spans="1:4" s="977" customFormat="1" ht="18" customHeight="1" x14ac:dyDescent="0.2">
      <c r="A12164" s="1351" t="s">
        <v>17940</v>
      </c>
      <c r="B12164" s="1244" t="s">
        <v>3143</v>
      </c>
      <c r="C12164" s="1244" t="s">
        <v>3144</v>
      </c>
      <c r="D12164" s="1352">
        <v>959.1</v>
      </c>
    </row>
    <row r="12165" spans="1:4" s="977" customFormat="1" ht="18" customHeight="1" x14ac:dyDescent="0.2">
      <c r="A12165" s="1351" t="s">
        <v>17941</v>
      </c>
      <c r="B12165" s="1244" t="s">
        <v>3143</v>
      </c>
      <c r="C12165" s="1244" t="s">
        <v>3144</v>
      </c>
      <c r="D12165" s="1352">
        <v>959.1</v>
      </c>
    </row>
    <row r="12166" spans="1:4" s="977" customFormat="1" ht="18" customHeight="1" x14ac:dyDescent="0.2">
      <c r="A12166" s="1351" t="s">
        <v>17942</v>
      </c>
      <c r="B12166" s="1244" t="s">
        <v>3143</v>
      </c>
      <c r="C12166" s="1244" t="s">
        <v>3144</v>
      </c>
      <c r="D12166" s="1352">
        <v>959.1</v>
      </c>
    </row>
    <row r="12167" spans="1:4" s="977" customFormat="1" ht="18" customHeight="1" x14ac:dyDescent="0.2">
      <c r="A12167" s="1351" t="s">
        <v>17943</v>
      </c>
      <c r="B12167" s="1244" t="s">
        <v>3143</v>
      </c>
      <c r="C12167" s="1244" t="s">
        <v>3144</v>
      </c>
      <c r="D12167" s="1352">
        <v>959.1</v>
      </c>
    </row>
    <row r="12168" spans="1:4" s="977" customFormat="1" ht="18" customHeight="1" x14ac:dyDescent="0.2">
      <c r="A12168" s="1351" t="s">
        <v>17944</v>
      </c>
      <c r="B12168" s="1244" t="s">
        <v>3143</v>
      </c>
      <c r="C12168" s="1244" t="s">
        <v>3144</v>
      </c>
      <c r="D12168" s="1352">
        <v>959.1</v>
      </c>
    </row>
    <row r="12169" spans="1:4" s="977" customFormat="1" ht="18" customHeight="1" x14ac:dyDescent="0.2">
      <c r="A12169" s="1351" t="s">
        <v>17945</v>
      </c>
      <c r="B12169" s="1244" t="s">
        <v>3143</v>
      </c>
      <c r="C12169" s="1244" t="s">
        <v>3144</v>
      </c>
      <c r="D12169" s="1352">
        <v>959.1</v>
      </c>
    </row>
    <row r="12170" spans="1:4" s="977" customFormat="1" ht="18" customHeight="1" x14ac:dyDescent="0.2">
      <c r="A12170" s="1351" t="s">
        <v>17946</v>
      </c>
      <c r="B12170" s="1244" t="s">
        <v>3143</v>
      </c>
      <c r="C12170" s="1244" t="s">
        <v>3144</v>
      </c>
      <c r="D12170" s="1352">
        <v>959.1</v>
      </c>
    </row>
    <row r="12171" spans="1:4" s="977" customFormat="1" ht="18" customHeight="1" x14ac:dyDescent="0.2">
      <c r="A12171" s="1351" t="s">
        <v>17947</v>
      </c>
      <c r="B12171" s="1244" t="s">
        <v>3143</v>
      </c>
      <c r="C12171" s="1244" t="s">
        <v>3144</v>
      </c>
      <c r="D12171" s="1352">
        <v>959.1</v>
      </c>
    </row>
    <row r="12172" spans="1:4" s="977" customFormat="1" ht="18" customHeight="1" x14ac:dyDescent="0.2">
      <c r="A12172" s="1351" t="s">
        <v>17948</v>
      </c>
      <c r="B12172" s="1244" t="s">
        <v>3143</v>
      </c>
      <c r="C12172" s="1244" t="s">
        <v>3144</v>
      </c>
      <c r="D12172" s="1352">
        <v>959.1</v>
      </c>
    </row>
    <row r="12173" spans="1:4" s="977" customFormat="1" ht="18" customHeight="1" x14ac:dyDescent="0.2">
      <c r="A12173" s="1351" t="s">
        <v>17949</v>
      </c>
      <c r="B12173" s="1244" t="s">
        <v>3143</v>
      </c>
      <c r="C12173" s="1244" t="s">
        <v>3144</v>
      </c>
      <c r="D12173" s="1352">
        <v>959.1</v>
      </c>
    </row>
    <row r="12174" spans="1:4" s="977" customFormat="1" ht="18" customHeight="1" x14ac:dyDescent="0.2">
      <c r="A12174" s="1351" t="s">
        <v>17950</v>
      </c>
      <c r="B12174" s="1244" t="s">
        <v>3143</v>
      </c>
      <c r="C12174" s="1244" t="s">
        <v>3144</v>
      </c>
      <c r="D12174" s="1352">
        <v>959.1</v>
      </c>
    </row>
    <row r="12175" spans="1:4" s="977" customFormat="1" ht="18" customHeight="1" x14ac:dyDescent="0.2">
      <c r="A12175" s="1351" t="s">
        <v>17951</v>
      </c>
      <c r="B12175" s="1244" t="s">
        <v>3143</v>
      </c>
      <c r="C12175" s="1244" t="s">
        <v>3144</v>
      </c>
      <c r="D12175" s="1352">
        <v>959.1</v>
      </c>
    </row>
    <row r="12176" spans="1:4" s="977" customFormat="1" ht="18" customHeight="1" x14ac:dyDescent="0.2">
      <c r="A12176" s="1351" t="s">
        <v>17952</v>
      </c>
      <c r="B12176" s="1244" t="s">
        <v>3143</v>
      </c>
      <c r="C12176" s="1244" t="s">
        <v>3144</v>
      </c>
      <c r="D12176" s="1352">
        <v>959.1</v>
      </c>
    </row>
    <row r="12177" spans="1:4" s="977" customFormat="1" ht="18" customHeight="1" x14ac:dyDescent="0.2">
      <c r="A12177" s="1351" t="s">
        <v>17953</v>
      </c>
      <c r="B12177" s="1244" t="s">
        <v>4424</v>
      </c>
      <c r="C12177" s="1244" t="s">
        <v>4425</v>
      </c>
      <c r="D12177" s="1352">
        <v>265.08</v>
      </c>
    </row>
    <row r="12178" spans="1:4" s="977" customFormat="1" ht="18" customHeight="1" x14ac:dyDescent="0.2">
      <c r="A12178" s="1351" t="s">
        <v>17954</v>
      </c>
      <c r="B12178" s="1244" t="s">
        <v>3143</v>
      </c>
      <c r="C12178" s="1244" t="s">
        <v>3144</v>
      </c>
      <c r="D12178" s="1352">
        <v>959.1</v>
      </c>
    </row>
    <row r="12179" spans="1:4" s="977" customFormat="1" ht="18" customHeight="1" x14ac:dyDescent="0.2">
      <c r="A12179" s="1351" t="s">
        <v>17955</v>
      </c>
      <c r="B12179" s="1244" t="s">
        <v>3143</v>
      </c>
      <c r="C12179" s="1244" t="s">
        <v>3144</v>
      </c>
      <c r="D12179" s="1352">
        <v>959.1</v>
      </c>
    </row>
    <row r="12180" spans="1:4" s="977" customFormat="1" ht="18" customHeight="1" x14ac:dyDescent="0.2">
      <c r="A12180" s="1351" t="s">
        <v>17956</v>
      </c>
      <c r="B12180" s="1244" t="s">
        <v>3143</v>
      </c>
      <c r="C12180" s="1244" t="s">
        <v>3144</v>
      </c>
      <c r="D12180" s="1352">
        <v>959.1</v>
      </c>
    </row>
    <row r="12181" spans="1:4" s="977" customFormat="1" ht="18" customHeight="1" x14ac:dyDescent="0.2">
      <c r="A12181" s="1351" t="s">
        <v>17957</v>
      </c>
      <c r="B12181" s="1244" t="s">
        <v>3143</v>
      </c>
      <c r="C12181" s="1244" t="s">
        <v>3144</v>
      </c>
      <c r="D12181" s="1352">
        <v>959.1</v>
      </c>
    </row>
    <row r="12182" spans="1:4" s="977" customFormat="1" ht="18" customHeight="1" x14ac:dyDescent="0.2">
      <c r="A12182" s="1351" t="s">
        <v>17958</v>
      </c>
      <c r="B12182" s="1244" t="s">
        <v>3143</v>
      </c>
      <c r="C12182" s="1244" t="s">
        <v>3144</v>
      </c>
      <c r="D12182" s="1352">
        <v>959.1</v>
      </c>
    </row>
    <row r="12183" spans="1:4" s="977" customFormat="1" ht="18" customHeight="1" x14ac:dyDescent="0.2">
      <c r="A12183" s="1351" t="s">
        <v>17959</v>
      </c>
      <c r="B12183" s="1244" t="s">
        <v>3143</v>
      </c>
      <c r="C12183" s="1244" t="s">
        <v>3144</v>
      </c>
      <c r="D12183" s="1352">
        <v>959.1</v>
      </c>
    </row>
    <row r="12184" spans="1:4" s="977" customFormat="1" ht="18" customHeight="1" x14ac:dyDescent="0.2">
      <c r="A12184" s="1351" t="s">
        <v>17960</v>
      </c>
      <c r="B12184" s="1244" t="s">
        <v>3143</v>
      </c>
      <c r="C12184" s="1244" t="s">
        <v>3144</v>
      </c>
      <c r="D12184" s="1352">
        <v>959.1</v>
      </c>
    </row>
    <row r="12185" spans="1:4" s="977" customFormat="1" ht="18" customHeight="1" x14ac:dyDescent="0.2">
      <c r="A12185" s="1351" t="s">
        <v>17961</v>
      </c>
      <c r="B12185" s="1244" t="s">
        <v>3143</v>
      </c>
      <c r="C12185" s="1244" t="s">
        <v>3144</v>
      </c>
      <c r="D12185" s="1352">
        <v>959.1</v>
      </c>
    </row>
    <row r="12186" spans="1:4" s="977" customFormat="1" ht="18" customHeight="1" x14ac:dyDescent="0.2">
      <c r="A12186" s="1351" t="s">
        <v>17962</v>
      </c>
      <c r="B12186" s="1244" t="s">
        <v>3143</v>
      </c>
      <c r="C12186" s="1244" t="s">
        <v>3144</v>
      </c>
      <c r="D12186" s="1352">
        <v>959.1</v>
      </c>
    </row>
    <row r="12187" spans="1:4" s="977" customFormat="1" ht="18" customHeight="1" x14ac:dyDescent="0.2">
      <c r="A12187" s="1351" t="s">
        <v>17963</v>
      </c>
      <c r="B12187" s="1244" t="s">
        <v>3143</v>
      </c>
      <c r="C12187" s="1244" t="s">
        <v>3144</v>
      </c>
      <c r="D12187" s="1352">
        <v>959.1</v>
      </c>
    </row>
    <row r="12188" spans="1:4" s="977" customFormat="1" ht="18" customHeight="1" x14ac:dyDescent="0.2">
      <c r="A12188" s="1351" t="s">
        <v>17964</v>
      </c>
      <c r="B12188" s="1244" t="s">
        <v>3143</v>
      </c>
      <c r="C12188" s="1244" t="s">
        <v>3144</v>
      </c>
      <c r="D12188" s="1352">
        <v>959.1</v>
      </c>
    </row>
    <row r="12189" spans="1:4" s="977" customFormat="1" ht="18" customHeight="1" x14ac:dyDescent="0.2">
      <c r="A12189" s="1351" t="s">
        <v>17965</v>
      </c>
      <c r="B12189" s="1244" t="s">
        <v>1353</v>
      </c>
      <c r="C12189" s="1244" t="s">
        <v>1354</v>
      </c>
      <c r="D12189" s="1352">
        <v>1</v>
      </c>
    </row>
    <row r="12190" spans="1:4" s="977" customFormat="1" ht="18" customHeight="1" x14ac:dyDescent="0.2">
      <c r="A12190" s="1351" t="s">
        <v>17966</v>
      </c>
      <c r="B12190" s="1244" t="s">
        <v>1266</v>
      </c>
      <c r="C12190" s="1244" t="s">
        <v>1267</v>
      </c>
      <c r="D12190" s="1352">
        <v>7472.85</v>
      </c>
    </row>
    <row r="12191" spans="1:4" s="977" customFormat="1" ht="18" customHeight="1" x14ac:dyDescent="0.2">
      <c r="A12191" s="1351" t="s">
        <v>17967</v>
      </c>
      <c r="B12191" s="1244" t="s">
        <v>17968</v>
      </c>
      <c r="C12191" s="1244" t="s">
        <v>17969</v>
      </c>
      <c r="D12191" s="1352">
        <v>14547.5</v>
      </c>
    </row>
    <row r="12192" spans="1:4" s="977" customFormat="1" ht="18" customHeight="1" x14ac:dyDescent="0.2">
      <c r="A12192" s="1351" t="s">
        <v>17970</v>
      </c>
      <c r="B12192" s="1244" t="s">
        <v>17971</v>
      </c>
      <c r="C12192" s="1244" t="s">
        <v>17972</v>
      </c>
      <c r="D12192" s="1352">
        <v>2737</v>
      </c>
    </row>
    <row r="12193" spans="1:4" s="977" customFormat="1" ht="18" customHeight="1" x14ac:dyDescent="0.2">
      <c r="A12193" s="1351" t="s">
        <v>17973</v>
      </c>
      <c r="B12193" s="1244" t="s">
        <v>17971</v>
      </c>
      <c r="C12193" s="1244" t="s">
        <v>17972</v>
      </c>
      <c r="D12193" s="1352">
        <v>2737</v>
      </c>
    </row>
    <row r="12194" spans="1:4" s="977" customFormat="1" ht="18" customHeight="1" x14ac:dyDescent="0.2">
      <c r="A12194" s="1351" t="s">
        <v>17974</v>
      </c>
      <c r="B12194" s="1244" t="s">
        <v>17975</v>
      </c>
      <c r="C12194" s="1244" t="s">
        <v>17976</v>
      </c>
      <c r="D12194" s="1352">
        <v>48638.47</v>
      </c>
    </row>
    <row r="12195" spans="1:4" s="977" customFormat="1" ht="18" customHeight="1" x14ac:dyDescent="0.2">
      <c r="A12195" s="1351" t="s">
        <v>17977</v>
      </c>
      <c r="B12195" s="1244" t="s">
        <v>13261</v>
      </c>
      <c r="C12195" s="1244" t="s">
        <v>13262</v>
      </c>
      <c r="D12195" s="1352">
        <v>1208.1400000000001</v>
      </c>
    </row>
    <row r="12196" spans="1:4" s="977" customFormat="1" ht="18" customHeight="1" x14ac:dyDescent="0.2">
      <c r="A12196" s="1351" t="s">
        <v>17978</v>
      </c>
      <c r="B12196" s="1244" t="s">
        <v>17979</v>
      </c>
      <c r="C12196" s="1244" t="s">
        <v>17980</v>
      </c>
      <c r="D12196" s="1352">
        <v>1</v>
      </c>
    </row>
    <row r="12197" spans="1:4" s="977" customFormat="1" ht="18" customHeight="1" x14ac:dyDescent="0.2">
      <c r="A12197" s="1351" t="s">
        <v>17981</v>
      </c>
      <c r="B12197" s="1244" t="s">
        <v>17982</v>
      </c>
      <c r="C12197" s="1244" t="s">
        <v>17983</v>
      </c>
      <c r="D12197" s="1352">
        <v>5290</v>
      </c>
    </row>
    <row r="12198" spans="1:4" s="977" customFormat="1" ht="18" customHeight="1" x14ac:dyDescent="0.2">
      <c r="A12198" s="1351" t="s">
        <v>17984</v>
      </c>
      <c r="B12198" s="1244" t="s">
        <v>17982</v>
      </c>
      <c r="C12198" s="1244" t="s">
        <v>17983</v>
      </c>
      <c r="D12198" s="1352">
        <v>5290</v>
      </c>
    </row>
    <row r="12199" spans="1:4" s="977" customFormat="1" ht="18" customHeight="1" x14ac:dyDescent="0.2">
      <c r="A12199" s="1351" t="s">
        <v>17985</v>
      </c>
      <c r="B12199" s="1244" t="s">
        <v>17982</v>
      </c>
      <c r="C12199" s="1244" t="s">
        <v>17983</v>
      </c>
      <c r="D12199" s="1352">
        <v>5290</v>
      </c>
    </row>
    <row r="12200" spans="1:4" s="977" customFormat="1" ht="18" customHeight="1" x14ac:dyDescent="0.2">
      <c r="A12200" s="1351" t="s">
        <v>17986</v>
      </c>
      <c r="B12200" s="1244" t="s">
        <v>1266</v>
      </c>
      <c r="C12200" s="1244" t="s">
        <v>1267</v>
      </c>
      <c r="D12200" s="1352">
        <v>7472.85</v>
      </c>
    </row>
    <row r="12201" spans="1:4" s="977" customFormat="1" ht="18" customHeight="1" x14ac:dyDescent="0.2">
      <c r="A12201" s="1351" t="s">
        <v>17987</v>
      </c>
      <c r="B12201" s="1244" t="s">
        <v>17982</v>
      </c>
      <c r="C12201" s="1244" t="s">
        <v>17983</v>
      </c>
      <c r="D12201" s="1352">
        <v>5290</v>
      </c>
    </row>
    <row r="12202" spans="1:4" s="977" customFormat="1" ht="18" customHeight="1" x14ac:dyDescent="0.2">
      <c r="A12202" s="1351" t="s">
        <v>17988</v>
      </c>
      <c r="B12202" s="1244" t="s">
        <v>17982</v>
      </c>
      <c r="C12202" s="1244" t="s">
        <v>17983</v>
      </c>
      <c r="D12202" s="1352">
        <v>5290</v>
      </c>
    </row>
    <row r="12203" spans="1:4" s="977" customFormat="1" ht="18" customHeight="1" x14ac:dyDescent="0.2">
      <c r="A12203" s="1351" t="s">
        <v>17989</v>
      </c>
      <c r="B12203" s="1244" t="s">
        <v>17982</v>
      </c>
      <c r="C12203" s="1244" t="s">
        <v>17983</v>
      </c>
      <c r="D12203" s="1352">
        <v>5290</v>
      </c>
    </row>
    <row r="12204" spans="1:4" s="977" customFormat="1" ht="18" customHeight="1" x14ac:dyDescent="0.2">
      <c r="A12204" s="1351" t="s">
        <v>17990</v>
      </c>
      <c r="B12204" s="1244" t="s">
        <v>17982</v>
      </c>
      <c r="C12204" s="1244" t="s">
        <v>17983</v>
      </c>
      <c r="D12204" s="1352">
        <v>5290</v>
      </c>
    </row>
    <row r="12205" spans="1:4" s="977" customFormat="1" ht="18" customHeight="1" x14ac:dyDescent="0.2">
      <c r="A12205" s="1351" t="s">
        <v>17991</v>
      </c>
      <c r="B12205" s="1244" t="s">
        <v>17982</v>
      </c>
      <c r="C12205" s="1244" t="s">
        <v>17983</v>
      </c>
      <c r="D12205" s="1352">
        <v>6670</v>
      </c>
    </row>
    <row r="12206" spans="1:4" s="977" customFormat="1" ht="18" customHeight="1" x14ac:dyDescent="0.2">
      <c r="A12206" s="1351" t="s">
        <v>17992</v>
      </c>
      <c r="B12206" s="1244" t="s">
        <v>1266</v>
      </c>
      <c r="C12206" s="1244" t="s">
        <v>1267</v>
      </c>
      <c r="D12206" s="1352">
        <v>7472.85</v>
      </c>
    </row>
    <row r="12207" spans="1:4" s="977" customFormat="1" ht="18" customHeight="1" x14ac:dyDescent="0.2">
      <c r="A12207" s="1351" t="s">
        <v>17995</v>
      </c>
      <c r="B12207" s="1244" t="s">
        <v>1353</v>
      </c>
      <c r="C12207" s="1244" t="s">
        <v>1354</v>
      </c>
      <c r="D12207" s="1352">
        <v>1</v>
      </c>
    </row>
    <row r="12208" spans="1:4" s="977" customFormat="1" ht="18" customHeight="1" x14ac:dyDescent="0.2">
      <c r="A12208" s="1351" t="s">
        <v>17996</v>
      </c>
      <c r="B12208" s="1244" t="s">
        <v>2502</v>
      </c>
      <c r="C12208" s="1244" t="s">
        <v>2503</v>
      </c>
      <c r="D12208" s="1352">
        <v>1119.99</v>
      </c>
    </row>
    <row r="12209" spans="1:4" s="977" customFormat="1" ht="18" customHeight="1" x14ac:dyDescent="0.2">
      <c r="A12209" s="1351" t="s">
        <v>17997</v>
      </c>
      <c r="B12209" s="1244" t="s">
        <v>17998</v>
      </c>
      <c r="C12209" s="1244" t="s">
        <v>17999</v>
      </c>
      <c r="D12209" s="1352">
        <v>2754.25</v>
      </c>
    </row>
    <row r="12210" spans="1:4" s="977" customFormat="1" ht="18" customHeight="1" x14ac:dyDescent="0.2">
      <c r="A12210" s="1351" t="s">
        <v>18000</v>
      </c>
      <c r="B12210" s="1244" t="s">
        <v>17998</v>
      </c>
      <c r="C12210" s="1244" t="s">
        <v>18001</v>
      </c>
      <c r="D12210" s="1352">
        <v>2754.25</v>
      </c>
    </row>
    <row r="12211" spans="1:4" s="977" customFormat="1" ht="18" customHeight="1" x14ac:dyDescent="0.2">
      <c r="A12211" s="1351" t="s">
        <v>18002</v>
      </c>
      <c r="B12211" s="1244" t="s">
        <v>17998</v>
      </c>
      <c r="C12211" s="1244" t="s">
        <v>18001</v>
      </c>
      <c r="D12211" s="1352">
        <v>2754.25</v>
      </c>
    </row>
    <row r="12212" spans="1:4" s="977" customFormat="1" ht="18" customHeight="1" x14ac:dyDescent="0.2">
      <c r="A12212" s="1351" t="s">
        <v>18003</v>
      </c>
      <c r="B12212" s="1244" t="s">
        <v>17998</v>
      </c>
      <c r="C12212" s="1244" t="s">
        <v>18001</v>
      </c>
      <c r="D12212" s="1352">
        <v>2754.25</v>
      </c>
    </row>
    <row r="12213" spans="1:4" s="977" customFormat="1" ht="18" customHeight="1" x14ac:dyDescent="0.2">
      <c r="A12213" s="1351" t="s">
        <v>18004</v>
      </c>
      <c r="B12213" s="1244" t="s">
        <v>1266</v>
      </c>
      <c r="C12213" s="1244" t="s">
        <v>1267</v>
      </c>
      <c r="D12213" s="1352">
        <v>7472.85</v>
      </c>
    </row>
    <row r="12214" spans="1:4" s="977" customFormat="1" ht="18" customHeight="1" x14ac:dyDescent="0.2">
      <c r="A12214" s="1351" t="s">
        <v>18005</v>
      </c>
      <c r="B12214" s="1244" t="s">
        <v>17998</v>
      </c>
      <c r="C12214" s="1244" t="s">
        <v>18001</v>
      </c>
      <c r="D12214" s="1352">
        <v>2754.25</v>
      </c>
    </row>
    <row r="12215" spans="1:4" s="977" customFormat="1" ht="18" customHeight="1" x14ac:dyDescent="0.2">
      <c r="A12215" s="1351" t="s">
        <v>18006</v>
      </c>
      <c r="B12215" s="1244" t="s">
        <v>18007</v>
      </c>
      <c r="C12215" s="1244" t="s">
        <v>18008</v>
      </c>
      <c r="D12215" s="1352">
        <v>1713.5</v>
      </c>
    </row>
    <row r="12216" spans="1:4" s="977" customFormat="1" ht="18" customHeight="1" x14ac:dyDescent="0.2">
      <c r="A12216" s="1351" t="s">
        <v>18009</v>
      </c>
      <c r="B12216" s="1244" t="s">
        <v>17998</v>
      </c>
      <c r="C12216" s="1244" t="s">
        <v>18001</v>
      </c>
      <c r="D12216" s="1352">
        <v>2754.25</v>
      </c>
    </row>
    <row r="12217" spans="1:4" s="977" customFormat="1" ht="18" customHeight="1" x14ac:dyDescent="0.2">
      <c r="A12217" s="1351" t="s">
        <v>18010</v>
      </c>
      <c r="B12217" s="1244" t="s">
        <v>17998</v>
      </c>
      <c r="C12217" s="1244" t="s">
        <v>18001</v>
      </c>
      <c r="D12217" s="1352">
        <v>2754.25</v>
      </c>
    </row>
    <row r="12218" spans="1:4" s="977" customFormat="1" ht="18" customHeight="1" x14ac:dyDescent="0.2">
      <c r="A12218" s="1351" t="s">
        <v>18011</v>
      </c>
      <c r="B12218" s="1244" t="s">
        <v>18012</v>
      </c>
      <c r="C12218" s="1244" t="s">
        <v>18013</v>
      </c>
      <c r="D12218" s="1352">
        <v>4561.13</v>
      </c>
    </row>
    <row r="12219" spans="1:4" s="977" customFormat="1" ht="18" customHeight="1" x14ac:dyDescent="0.2">
      <c r="A12219" s="1351" t="s">
        <v>18014</v>
      </c>
      <c r="B12219" s="1244" t="s">
        <v>17993</v>
      </c>
      <c r="C12219" s="1244" t="s">
        <v>17994</v>
      </c>
      <c r="D12219" s="1352">
        <v>1926.92</v>
      </c>
    </row>
    <row r="12220" spans="1:4" s="977" customFormat="1" ht="18" customHeight="1" x14ac:dyDescent="0.2">
      <c r="A12220" s="1351" t="s">
        <v>18015</v>
      </c>
      <c r="B12220" s="1244" t="s">
        <v>1518</v>
      </c>
      <c r="C12220" s="1244" t="s">
        <v>1519</v>
      </c>
      <c r="D12220" s="1352">
        <v>2173.5</v>
      </c>
    </row>
    <row r="12221" spans="1:4" s="977" customFormat="1" ht="18" customHeight="1" x14ac:dyDescent="0.2">
      <c r="A12221" s="1351" t="s">
        <v>18016</v>
      </c>
      <c r="B12221" s="1244" t="s">
        <v>17993</v>
      </c>
      <c r="C12221" s="1244" t="s">
        <v>17994</v>
      </c>
      <c r="D12221" s="1352">
        <v>1936.94</v>
      </c>
    </row>
    <row r="12222" spans="1:4" s="977" customFormat="1" ht="18" customHeight="1" x14ac:dyDescent="0.2">
      <c r="A12222" s="1351" t="s">
        <v>18017</v>
      </c>
      <c r="B12222" s="1244" t="s">
        <v>1353</v>
      </c>
      <c r="C12222" s="1244" t="s">
        <v>1354</v>
      </c>
      <c r="D12222" s="1352">
        <v>1</v>
      </c>
    </row>
    <row r="12223" spans="1:4" s="977" customFormat="1" ht="18" customHeight="1" x14ac:dyDescent="0.2">
      <c r="A12223" s="1351" t="s">
        <v>18018</v>
      </c>
      <c r="B12223" s="1244" t="s">
        <v>1353</v>
      </c>
      <c r="C12223" s="1244" t="s">
        <v>1354</v>
      </c>
      <c r="D12223" s="1352">
        <v>1</v>
      </c>
    </row>
    <row r="12224" spans="1:4" s="977" customFormat="1" ht="18" customHeight="1" x14ac:dyDescent="0.2">
      <c r="A12224" s="1351" t="s">
        <v>18019</v>
      </c>
      <c r="B12224" s="1244" t="s">
        <v>1353</v>
      </c>
      <c r="C12224" s="1244" t="s">
        <v>1354</v>
      </c>
      <c r="D12224" s="1352">
        <v>1</v>
      </c>
    </row>
    <row r="12225" spans="1:4" s="977" customFormat="1" ht="18" customHeight="1" x14ac:dyDescent="0.2">
      <c r="A12225" s="1351" t="s">
        <v>18020</v>
      </c>
      <c r="B12225" s="1244" t="s">
        <v>18021</v>
      </c>
      <c r="C12225" s="1244" t="s">
        <v>18022</v>
      </c>
      <c r="D12225" s="1352">
        <v>15285.72</v>
      </c>
    </row>
    <row r="12226" spans="1:4" s="977" customFormat="1" ht="18" customHeight="1" x14ac:dyDescent="0.2">
      <c r="A12226" s="1351" t="s">
        <v>18023</v>
      </c>
      <c r="B12226" s="1244" t="s">
        <v>18024</v>
      </c>
      <c r="C12226" s="1244" t="s">
        <v>18024</v>
      </c>
      <c r="D12226" s="1352">
        <v>1</v>
      </c>
    </row>
    <row r="12227" spans="1:4" s="977" customFormat="1" ht="18" customHeight="1" x14ac:dyDescent="0.2">
      <c r="A12227" s="1351" t="s">
        <v>18025</v>
      </c>
      <c r="B12227" s="1244" t="s">
        <v>18026</v>
      </c>
      <c r="C12227" s="1244" t="s">
        <v>18026</v>
      </c>
      <c r="D12227" s="1352">
        <v>10538.6</v>
      </c>
    </row>
    <row r="12228" spans="1:4" s="977" customFormat="1" ht="18" customHeight="1" x14ac:dyDescent="0.2">
      <c r="A12228" s="1351" t="s">
        <v>18027</v>
      </c>
      <c r="B12228" s="1244" t="s">
        <v>18026</v>
      </c>
      <c r="C12228" s="1244" t="s">
        <v>18026</v>
      </c>
      <c r="D12228" s="1352">
        <v>13001.56</v>
      </c>
    </row>
    <row r="12229" spans="1:4" s="977" customFormat="1" ht="18" customHeight="1" x14ac:dyDescent="0.2">
      <c r="A12229" s="1351" t="s">
        <v>18028</v>
      </c>
      <c r="B12229" s="1244" t="s">
        <v>18029</v>
      </c>
      <c r="C12229" s="1244" t="s">
        <v>18029</v>
      </c>
      <c r="D12229" s="1352">
        <v>16497.439999999999</v>
      </c>
    </row>
    <row r="12230" spans="1:4" s="977" customFormat="1" ht="18" customHeight="1" x14ac:dyDescent="0.2">
      <c r="A12230" s="1351" t="s">
        <v>18030</v>
      </c>
      <c r="B12230" s="1244" t="s">
        <v>18029</v>
      </c>
      <c r="C12230" s="1244" t="s">
        <v>18029</v>
      </c>
      <c r="D12230" s="1352">
        <v>16497.439999999999</v>
      </c>
    </row>
    <row r="12231" spans="1:4" s="977" customFormat="1" ht="18" customHeight="1" x14ac:dyDescent="0.2">
      <c r="A12231" s="1351" t="s">
        <v>18031</v>
      </c>
      <c r="B12231" s="1244" t="s">
        <v>18029</v>
      </c>
      <c r="C12231" s="1244" t="s">
        <v>18029</v>
      </c>
      <c r="D12231" s="1352">
        <v>16497.43</v>
      </c>
    </row>
    <row r="12232" spans="1:4" s="977" customFormat="1" ht="18" customHeight="1" x14ac:dyDescent="0.2">
      <c r="A12232" s="1351" t="s">
        <v>18032</v>
      </c>
      <c r="B12232" s="1244" t="s">
        <v>1356</v>
      </c>
      <c r="C12232" s="1244" t="s">
        <v>1357</v>
      </c>
      <c r="D12232" s="1352">
        <v>1</v>
      </c>
    </row>
    <row r="12233" spans="1:4" s="977" customFormat="1" ht="18" customHeight="1" x14ac:dyDescent="0.2">
      <c r="A12233" s="1351" t="s">
        <v>18033</v>
      </c>
      <c r="B12233" s="1244" t="s">
        <v>11810</v>
      </c>
      <c r="C12233" s="1244" t="s">
        <v>11811</v>
      </c>
      <c r="D12233" s="1352">
        <v>667.34</v>
      </c>
    </row>
    <row r="12234" spans="1:4" s="977" customFormat="1" ht="18" customHeight="1" x14ac:dyDescent="0.2">
      <c r="A12234" s="1351" t="s">
        <v>18034</v>
      </c>
      <c r="B12234" s="1244" t="s">
        <v>4288</v>
      </c>
      <c r="C12234" s="1244" t="s">
        <v>4289</v>
      </c>
      <c r="D12234" s="1352">
        <v>914.25</v>
      </c>
    </row>
    <row r="12235" spans="1:4" s="977" customFormat="1" ht="18" customHeight="1" x14ac:dyDescent="0.2">
      <c r="A12235" s="1351" t="s">
        <v>18035</v>
      </c>
      <c r="B12235" s="1244" t="s">
        <v>1353</v>
      </c>
      <c r="C12235" s="1244" t="s">
        <v>1354</v>
      </c>
      <c r="D12235" s="1352">
        <v>1</v>
      </c>
    </row>
    <row r="12236" spans="1:4" s="977" customFormat="1" ht="18" customHeight="1" x14ac:dyDescent="0.2">
      <c r="A12236" s="1351" t="s">
        <v>18036</v>
      </c>
      <c r="B12236" s="1244" t="s">
        <v>18024</v>
      </c>
      <c r="C12236" s="1244" t="s">
        <v>18024</v>
      </c>
      <c r="D12236" s="1352">
        <v>1</v>
      </c>
    </row>
    <row r="12237" spans="1:4" s="977" customFormat="1" ht="18" customHeight="1" x14ac:dyDescent="0.2">
      <c r="A12237" s="1351" t="s">
        <v>18037</v>
      </c>
      <c r="B12237" s="1244" t="s">
        <v>18024</v>
      </c>
      <c r="C12237" s="1244" t="s">
        <v>18024</v>
      </c>
      <c r="D12237" s="1352">
        <v>1</v>
      </c>
    </row>
    <row r="12238" spans="1:4" s="977" customFormat="1" ht="18" customHeight="1" x14ac:dyDescent="0.2">
      <c r="A12238" s="1351" t="s">
        <v>18038</v>
      </c>
      <c r="B12238" s="1244" t="s">
        <v>3289</v>
      </c>
      <c r="C12238" s="1244" t="s">
        <v>3290</v>
      </c>
      <c r="D12238" s="1352">
        <v>1371.8</v>
      </c>
    </row>
    <row r="12239" spans="1:4" s="977" customFormat="1" ht="18" customHeight="1" x14ac:dyDescent="0.2">
      <c r="A12239" s="1351" t="s">
        <v>18039</v>
      </c>
      <c r="B12239" s="1244" t="s">
        <v>13261</v>
      </c>
      <c r="C12239" s="1244" t="s">
        <v>13262</v>
      </c>
      <c r="D12239" s="1352">
        <v>1208.1400000000001</v>
      </c>
    </row>
    <row r="12240" spans="1:4" s="977" customFormat="1" ht="18" customHeight="1" x14ac:dyDescent="0.2">
      <c r="A12240" s="1351" t="s">
        <v>18040</v>
      </c>
      <c r="B12240" s="1244" t="s">
        <v>18041</v>
      </c>
      <c r="C12240" s="1244" t="s">
        <v>18042</v>
      </c>
      <c r="D12240" s="1352">
        <v>8261.6</v>
      </c>
    </row>
    <row r="12241" spans="1:4" s="977" customFormat="1" ht="18" customHeight="1" x14ac:dyDescent="0.2">
      <c r="A12241" s="1351" t="s">
        <v>18043</v>
      </c>
      <c r="B12241" s="1244" t="s">
        <v>1683</v>
      </c>
      <c r="C12241" s="1244" t="s">
        <v>1411</v>
      </c>
      <c r="D12241" s="1352">
        <v>680</v>
      </c>
    </row>
    <row r="12242" spans="1:4" s="977" customFormat="1" ht="18" customHeight="1" x14ac:dyDescent="0.2">
      <c r="A12242" s="1351" t="s">
        <v>18044</v>
      </c>
      <c r="B12242" s="1244" t="s">
        <v>1620</v>
      </c>
      <c r="C12242" s="1244" t="s">
        <v>1621</v>
      </c>
      <c r="D12242" s="1352">
        <v>722.9</v>
      </c>
    </row>
    <row r="12243" spans="1:4" s="977" customFormat="1" ht="18" customHeight="1" x14ac:dyDescent="0.2">
      <c r="A12243" s="1351" t="s">
        <v>18045</v>
      </c>
      <c r="B12243" s="1244" t="s">
        <v>1620</v>
      </c>
      <c r="C12243" s="1244" t="s">
        <v>1621</v>
      </c>
      <c r="D12243" s="1352">
        <v>722.9</v>
      </c>
    </row>
    <row r="12244" spans="1:4" s="977" customFormat="1" ht="18" customHeight="1" x14ac:dyDescent="0.2">
      <c r="A12244" s="1351" t="s">
        <v>18046</v>
      </c>
      <c r="B12244" s="1244" t="s">
        <v>1620</v>
      </c>
      <c r="C12244" s="1244" t="s">
        <v>1621</v>
      </c>
      <c r="D12244" s="1352">
        <v>722.9</v>
      </c>
    </row>
    <row r="12245" spans="1:4" s="977" customFormat="1" ht="18" customHeight="1" x14ac:dyDescent="0.2">
      <c r="A12245" s="1351" t="s">
        <v>18047</v>
      </c>
      <c r="B12245" s="1244" t="s">
        <v>18048</v>
      </c>
      <c r="C12245" s="1244" t="s">
        <v>18048</v>
      </c>
      <c r="D12245" s="1352">
        <v>21974.39</v>
      </c>
    </row>
    <row r="12246" spans="1:4" s="977" customFormat="1" ht="18" customHeight="1" x14ac:dyDescent="0.2">
      <c r="A12246" s="1351" t="s">
        <v>18049</v>
      </c>
      <c r="B12246" s="1244" t="s">
        <v>18048</v>
      </c>
      <c r="C12246" s="1244" t="s">
        <v>18048</v>
      </c>
      <c r="D12246" s="1352">
        <v>31123.05</v>
      </c>
    </row>
    <row r="12247" spans="1:4" s="977" customFormat="1" ht="18" customHeight="1" x14ac:dyDescent="0.2">
      <c r="A12247" s="1351" t="s">
        <v>18050</v>
      </c>
      <c r="B12247" s="1244" t="s">
        <v>18048</v>
      </c>
      <c r="C12247" s="1244" t="s">
        <v>18048</v>
      </c>
      <c r="D12247" s="1352">
        <v>21974.39</v>
      </c>
    </row>
    <row r="12248" spans="1:4" s="977" customFormat="1" ht="18" customHeight="1" x14ac:dyDescent="0.2">
      <c r="A12248" s="1351" t="s">
        <v>18051</v>
      </c>
      <c r="B12248" s="1244" t="s">
        <v>18026</v>
      </c>
      <c r="C12248" s="1244" t="s">
        <v>18026</v>
      </c>
      <c r="D12248" s="1352">
        <v>13001.56</v>
      </c>
    </row>
    <row r="12249" spans="1:4" s="977" customFormat="1" ht="18" customHeight="1" x14ac:dyDescent="0.2">
      <c r="A12249" s="1351" t="s">
        <v>18052</v>
      </c>
      <c r="B12249" s="1244" t="s">
        <v>18026</v>
      </c>
      <c r="C12249" s="1244" t="s">
        <v>18026</v>
      </c>
      <c r="D12249" s="1352">
        <v>10538.6</v>
      </c>
    </row>
    <row r="12250" spans="1:4" s="977" customFormat="1" ht="18" customHeight="1" x14ac:dyDescent="0.2">
      <c r="A12250" s="1351" t="s">
        <v>18053</v>
      </c>
      <c r="B12250" s="1244" t="s">
        <v>18026</v>
      </c>
      <c r="C12250" s="1244" t="s">
        <v>18026</v>
      </c>
      <c r="D12250" s="1352">
        <v>13001.56</v>
      </c>
    </row>
    <row r="12251" spans="1:4" s="977" customFormat="1" ht="18" customHeight="1" x14ac:dyDescent="0.2">
      <c r="A12251" s="1351" t="s">
        <v>18054</v>
      </c>
      <c r="B12251" s="1244" t="s">
        <v>18026</v>
      </c>
      <c r="C12251" s="1244" t="s">
        <v>18026</v>
      </c>
      <c r="D12251" s="1352">
        <v>13001.56</v>
      </c>
    </row>
    <row r="12252" spans="1:4" s="977" customFormat="1" ht="18" customHeight="1" x14ac:dyDescent="0.2">
      <c r="A12252" s="1351" t="s">
        <v>18055</v>
      </c>
      <c r="B12252" s="1244" t="s">
        <v>18056</v>
      </c>
      <c r="C12252" s="1244" t="s">
        <v>18056</v>
      </c>
      <c r="D12252" s="1352">
        <v>4556.75</v>
      </c>
    </row>
    <row r="12253" spans="1:4" s="977" customFormat="1" ht="18" customHeight="1" x14ac:dyDescent="0.2">
      <c r="A12253" s="1351" t="s">
        <v>18057</v>
      </c>
      <c r="B12253" s="1244" t="s">
        <v>1266</v>
      </c>
      <c r="C12253" s="1244" t="s">
        <v>1267</v>
      </c>
      <c r="D12253" s="1352">
        <v>14926</v>
      </c>
    </row>
    <row r="12254" spans="1:4" s="977" customFormat="1" ht="18" customHeight="1" x14ac:dyDescent="0.2">
      <c r="A12254" s="1351" t="s">
        <v>18058</v>
      </c>
      <c r="B12254" s="1244" t="s">
        <v>1266</v>
      </c>
      <c r="C12254" s="1244" t="s">
        <v>1267</v>
      </c>
      <c r="D12254" s="1352">
        <v>6427.5</v>
      </c>
    </row>
    <row r="12255" spans="1:4" s="977" customFormat="1" ht="18" customHeight="1" x14ac:dyDescent="0.2">
      <c r="A12255" s="1351" t="s">
        <v>18059</v>
      </c>
      <c r="B12255" s="1244" t="s">
        <v>18060</v>
      </c>
      <c r="C12255" s="1244" t="s">
        <v>18061</v>
      </c>
      <c r="D12255" s="1352">
        <v>15273.1</v>
      </c>
    </row>
    <row r="12256" spans="1:4" s="977" customFormat="1" ht="18" customHeight="1" x14ac:dyDescent="0.2">
      <c r="A12256" s="1351" t="s">
        <v>18062</v>
      </c>
      <c r="B12256" s="1244" t="s">
        <v>18060</v>
      </c>
      <c r="C12256" s="1244" t="s">
        <v>18061</v>
      </c>
      <c r="D12256" s="1352">
        <v>15273.1</v>
      </c>
    </row>
    <row r="12257" spans="1:4" s="977" customFormat="1" ht="18" customHeight="1" x14ac:dyDescent="0.2">
      <c r="A12257" s="1351" t="s">
        <v>18063</v>
      </c>
      <c r="B12257" s="1244" t="s">
        <v>18060</v>
      </c>
      <c r="C12257" s="1244" t="s">
        <v>18061</v>
      </c>
      <c r="D12257" s="1352">
        <v>15273.1</v>
      </c>
    </row>
    <row r="12258" spans="1:4" s="977" customFormat="1" ht="18" customHeight="1" x14ac:dyDescent="0.2">
      <c r="A12258" s="1351" t="s">
        <v>18064</v>
      </c>
      <c r="B12258" s="1244" t="s">
        <v>18060</v>
      </c>
      <c r="C12258" s="1244" t="s">
        <v>18061</v>
      </c>
      <c r="D12258" s="1352">
        <v>15273.1</v>
      </c>
    </row>
    <row r="12259" spans="1:4" s="977" customFormat="1" ht="18" customHeight="1" x14ac:dyDescent="0.2">
      <c r="A12259" s="1351" t="s">
        <v>18065</v>
      </c>
      <c r="B12259" s="1244" t="s">
        <v>18060</v>
      </c>
      <c r="C12259" s="1244" t="s">
        <v>18061</v>
      </c>
      <c r="D12259" s="1352">
        <v>15273.1</v>
      </c>
    </row>
    <row r="12260" spans="1:4" s="977" customFormat="1" ht="18" customHeight="1" x14ac:dyDescent="0.2">
      <c r="A12260" s="1351" t="s">
        <v>18066</v>
      </c>
      <c r="B12260" s="1244" t="s">
        <v>18060</v>
      </c>
      <c r="C12260" s="1244" t="s">
        <v>18061</v>
      </c>
      <c r="D12260" s="1352">
        <v>15273.1</v>
      </c>
    </row>
    <row r="12261" spans="1:4" s="977" customFormat="1" ht="18" customHeight="1" x14ac:dyDescent="0.2">
      <c r="A12261" s="1351" t="s">
        <v>18067</v>
      </c>
      <c r="B12261" s="1244" t="s">
        <v>18068</v>
      </c>
      <c r="C12261" s="1244" t="s">
        <v>18068</v>
      </c>
      <c r="D12261" s="1352">
        <v>7339.02</v>
      </c>
    </row>
    <row r="12262" spans="1:4" s="977" customFormat="1" ht="18" customHeight="1" x14ac:dyDescent="0.2">
      <c r="A12262" s="1351" t="s">
        <v>18069</v>
      </c>
      <c r="B12262" s="1244" t="s">
        <v>18068</v>
      </c>
      <c r="C12262" s="1244" t="s">
        <v>18068</v>
      </c>
      <c r="D12262" s="1352">
        <v>7339.02</v>
      </c>
    </row>
    <row r="12263" spans="1:4" s="977" customFormat="1" ht="18" customHeight="1" x14ac:dyDescent="0.2">
      <c r="A12263" s="1351" t="s">
        <v>18070</v>
      </c>
      <c r="B12263" s="1244" t="s">
        <v>18068</v>
      </c>
      <c r="C12263" s="1244" t="s">
        <v>18068</v>
      </c>
      <c r="D12263" s="1352">
        <v>7339.02</v>
      </c>
    </row>
    <row r="12264" spans="1:4" s="977" customFormat="1" ht="18" customHeight="1" x14ac:dyDescent="0.2">
      <c r="A12264" s="1351" t="s">
        <v>18071</v>
      </c>
      <c r="B12264" s="1244" t="s">
        <v>17725</v>
      </c>
      <c r="C12264" s="1244" t="s">
        <v>17726</v>
      </c>
      <c r="D12264" s="1352">
        <v>2070</v>
      </c>
    </row>
    <row r="12265" spans="1:4" s="977" customFormat="1" ht="18" customHeight="1" x14ac:dyDescent="0.2">
      <c r="A12265" s="1351" t="s">
        <v>18072</v>
      </c>
      <c r="B12265" s="1244" t="s">
        <v>2753</v>
      </c>
      <c r="C12265" s="1244" t="s">
        <v>2754</v>
      </c>
      <c r="D12265" s="1352">
        <v>1533.87</v>
      </c>
    </row>
    <row r="12266" spans="1:4" s="977" customFormat="1" ht="18" customHeight="1" x14ac:dyDescent="0.2">
      <c r="A12266" s="1351" t="s">
        <v>18073</v>
      </c>
      <c r="B12266" s="1244" t="s">
        <v>1266</v>
      </c>
      <c r="C12266" s="1244" t="s">
        <v>1267</v>
      </c>
      <c r="D12266" s="1352">
        <v>7472.85</v>
      </c>
    </row>
    <row r="12267" spans="1:4" s="977" customFormat="1" ht="18" customHeight="1" x14ac:dyDescent="0.2">
      <c r="A12267" s="1351" t="s">
        <v>18074</v>
      </c>
      <c r="B12267" s="1244" t="s">
        <v>1984</v>
      </c>
      <c r="C12267" s="1244" t="s">
        <v>1985</v>
      </c>
      <c r="D12267" s="1352">
        <v>1150</v>
      </c>
    </row>
    <row r="12268" spans="1:4" s="977" customFormat="1" ht="18" customHeight="1" x14ac:dyDescent="0.2">
      <c r="A12268" s="1351" t="s">
        <v>18075</v>
      </c>
      <c r="B12268" s="1244" t="s">
        <v>18076</v>
      </c>
      <c r="C12268" s="1244" t="s">
        <v>7698</v>
      </c>
      <c r="D12268" s="1352">
        <v>500</v>
      </c>
    </row>
    <row r="12269" spans="1:4" s="977" customFormat="1" ht="18" customHeight="1" x14ac:dyDescent="0.2">
      <c r="A12269" s="1351" t="s">
        <v>18077</v>
      </c>
      <c r="B12269" s="1244" t="s">
        <v>2574</v>
      </c>
      <c r="C12269" s="1244" t="s">
        <v>2575</v>
      </c>
      <c r="D12269" s="1352">
        <v>552</v>
      </c>
    </row>
    <row r="12270" spans="1:4" s="977" customFormat="1" ht="18" customHeight="1" x14ac:dyDescent="0.2">
      <c r="A12270" s="1351" t="s">
        <v>18078</v>
      </c>
      <c r="B12270" s="1244" t="s">
        <v>18079</v>
      </c>
      <c r="C12270" s="1244" t="s">
        <v>18080</v>
      </c>
      <c r="D12270" s="1352">
        <v>1242.0999999999999</v>
      </c>
    </row>
    <row r="12271" spans="1:4" s="977" customFormat="1" ht="18" customHeight="1" x14ac:dyDescent="0.2">
      <c r="A12271" s="1351" t="s">
        <v>18081</v>
      </c>
      <c r="B12271" s="1244" t="s">
        <v>1266</v>
      </c>
      <c r="C12271" s="1244" t="s">
        <v>1267</v>
      </c>
      <c r="D12271" s="1352">
        <v>7472.85</v>
      </c>
    </row>
    <row r="12272" spans="1:4" s="977" customFormat="1" ht="18" customHeight="1" x14ac:dyDescent="0.2">
      <c r="A12272" s="1351" t="s">
        <v>18082</v>
      </c>
      <c r="B12272" s="1244" t="s">
        <v>1266</v>
      </c>
      <c r="C12272" s="1244" t="s">
        <v>1267</v>
      </c>
      <c r="D12272" s="1352">
        <v>7472.85</v>
      </c>
    </row>
    <row r="12273" spans="1:4" s="977" customFormat="1" ht="18" customHeight="1" x14ac:dyDescent="0.2">
      <c r="A12273" s="1351" t="s">
        <v>18083</v>
      </c>
      <c r="B12273" s="1244" t="s">
        <v>5605</v>
      </c>
      <c r="C12273" s="1244" t="s">
        <v>5606</v>
      </c>
      <c r="D12273" s="1352">
        <v>1092.5</v>
      </c>
    </row>
    <row r="12274" spans="1:4" s="977" customFormat="1" ht="18" customHeight="1" x14ac:dyDescent="0.2">
      <c r="A12274" s="1351" t="s">
        <v>18084</v>
      </c>
      <c r="B12274" s="1244" t="s">
        <v>17725</v>
      </c>
      <c r="C12274" s="1244" t="s">
        <v>17726</v>
      </c>
      <c r="D12274" s="1352">
        <v>2070</v>
      </c>
    </row>
    <row r="12275" spans="1:4" s="977" customFormat="1" ht="18" customHeight="1" x14ac:dyDescent="0.2">
      <c r="A12275" s="1351" t="s">
        <v>18085</v>
      </c>
      <c r="B12275" s="1244" t="s">
        <v>2753</v>
      </c>
      <c r="C12275" s="1244" t="s">
        <v>2754</v>
      </c>
      <c r="D12275" s="1352">
        <v>1533.87</v>
      </c>
    </row>
    <row r="12276" spans="1:4" s="977" customFormat="1" ht="18" customHeight="1" x14ac:dyDescent="0.2">
      <c r="A12276" s="1351" t="s">
        <v>18086</v>
      </c>
      <c r="B12276" s="1244" t="s">
        <v>2727</v>
      </c>
      <c r="C12276" s="1244" t="s">
        <v>2728</v>
      </c>
      <c r="D12276" s="1352">
        <v>10823.7</v>
      </c>
    </row>
    <row r="12277" spans="1:4" s="977" customFormat="1" ht="18" customHeight="1" x14ac:dyDescent="0.2">
      <c r="A12277" s="1351" t="s">
        <v>18087</v>
      </c>
      <c r="B12277" s="1244" t="s">
        <v>2548</v>
      </c>
      <c r="C12277" s="1244" t="s">
        <v>2549</v>
      </c>
      <c r="D12277" s="1352">
        <v>1</v>
      </c>
    </row>
    <row r="12278" spans="1:4" s="977" customFormat="1" ht="18" customHeight="1" x14ac:dyDescent="0.2">
      <c r="A12278" s="1351" t="s">
        <v>18088</v>
      </c>
      <c r="B12278" s="1244" t="s">
        <v>2574</v>
      </c>
      <c r="C12278" s="1244" t="s">
        <v>2575</v>
      </c>
      <c r="D12278" s="1352">
        <v>1061.68</v>
      </c>
    </row>
    <row r="12279" spans="1:4" s="977" customFormat="1" ht="18" customHeight="1" x14ac:dyDescent="0.2">
      <c r="A12279" s="1351" t="s">
        <v>18089</v>
      </c>
      <c r="B12279" s="1244" t="s">
        <v>2574</v>
      </c>
      <c r="C12279" s="1244" t="s">
        <v>2575</v>
      </c>
      <c r="D12279" s="1352">
        <v>552</v>
      </c>
    </row>
    <row r="12280" spans="1:4" s="977" customFormat="1" ht="18" customHeight="1" x14ac:dyDescent="0.2">
      <c r="A12280" s="1351" t="s">
        <v>18090</v>
      </c>
      <c r="B12280" s="1244" t="s">
        <v>1356</v>
      </c>
      <c r="C12280" s="1244" t="s">
        <v>1357</v>
      </c>
      <c r="D12280" s="1352">
        <v>1</v>
      </c>
    </row>
    <row r="12281" spans="1:4" s="977" customFormat="1" ht="18" customHeight="1" x14ac:dyDescent="0.2">
      <c r="A12281" s="1351" t="s">
        <v>18091</v>
      </c>
      <c r="B12281" s="1244" t="s">
        <v>1360</v>
      </c>
      <c r="C12281" s="1244" t="s">
        <v>1361</v>
      </c>
      <c r="D12281" s="1352">
        <v>1</v>
      </c>
    </row>
    <row r="12282" spans="1:4" s="977" customFormat="1" ht="18" customHeight="1" x14ac:dyDescent="0.2">
      <c r="A12282" s="1351" t="s">
        <v>18092</v>
      </c>
      <c r="B12282" s="1244" t="s">
        <v>2511</v>
      </c>
      <c r="C12282" s="1244" t="s">
        <v>1704</v>
      </c>
      <c r="D12282" s="1352">
        <v>1</v>
      </c>
    </row>
    <row r="12283" spans="1:4" s="977" customFormat="1" ht="18" customHeight="1" x14ac:dyDescent="0.2">
      <c r="A12283" s="1351" t="s">
        <v>18093</v>
      </c>
      <c r="B12283" s="1244" t="s">
        <v>2511</v>
      </c>
      <c r="C12283" s="1244" t="s">
        <v>1704</v>
      </c>
      <c r="D12283" s="1352">
        <v>1</v>
      </c>
    </row>
    <row r="12284" spans="1:4" s="977" customFormat="1" ht="18" customHeight="1" x14ac:dyDescent="0.2">
      <c r="A12284" s="1351" t="s">
        <v>18094</v>
      </c>
      <c r="B12284" s="1244" t="s">
        <v>1266</v>
      </c>
      <c r="C12284" s="1244" t="s">
        <v>1267</v>
      </c>
      <c r="D12284" s="1352">
        <v>7472.85</v>
      </c>
    </row>
    <row r="12285" spans="1:4" s="977" customFormat="1" ht="18" customHeight="1" x14ac:dyDescent="0.2">
      <c r="A12285" s="1351" t="s">
        <v>18095</v>
      </c>
      <c r="B12285" s="1244" t="s">
        <v>2753</v>
      </c>
      <c r="C12285" s="1244" t="s">
        <v>2754</v>
      </c>
      <c r="D12285" s="1352">
        <v>1533.87</v>
      </c>
    </row>
    <row r="12286" spans="1:4" s="977" customFormat="1" ht="18" customHeight="1" x14ac:dyDescent="0.2">
      <c r="A12286" s="1351" t="s">
        <v>18096</v>
      </c>
      <c r="B12286" s="1244" t="s">
        <v>2313</v>
      </c>
      <c r="C12286" s="1244" t="s">
        <v>2314</v>
      </c>
      <c r="D12286" s="1352">
        <v>594.32000000000005</v>
      </c>
    </row>
    <row r="12287" spans="1:4" s="977" customFormat="1" ht="18" customHeight="1" x14ac:dyDescent="0.2">
      <c r="A12287" s="1351" t="s">
        <v>18097</v>
      </c>
      <c r="B12287" s="1244" t="s">
        <v>2574</v>
      </c>
      <c r="C12287" s="1244" t="s">
        <v>2575</v>
      </c>
      <c r="D12287" s="1352">
        <v>678.5</v>
      </c>
    </row>
    <row r="12288" spans="1:4" s="977" customFormat="1" ht="18" customHeight="1" x14ac:dyDescent="0.2">
      <c r="A12288" s="1351" t="s">
        <v>18098</v>
      </c>
      <c r="B12288" s="1244" t="s">
        <v>18099</v>
      </c>
      <c r="C12288" s="1244" t="s">
        <v>18100</v>
      </c>
      <c r="D12288" s="1352">
        <v>1</v>
      </c>
    </row>
    <row r="12289" spans="1:4" s="977" customFormat="1" ht="18" customHeight="1" x14ac:dyDescent="0.2">
      <c r="A12289" s="1351" t="s">
        <v>18101</v>
      </c>
      <c r="B12289" s="1244" t="s">
        <v>1353</v>
      </c>
      <c r="C12289" s="1244" t="s">
        <v>1354</v>
      </c>
      <c r="D12289" s="1352">
        <v>1</v>
      </c>
    </row>
    <row r="12290" spans="1:4" s="977" customFormat="1" ht="18" customHeight="1" x14ac:dyDescent="0.2">
      <c r="A12290" s="1351" t="s">
        <v>18102</v>
      </c>
      <c r="B12290" s="1244" t="s">
        <v>1266</v>
      </c>
      <c r="C12290" s="1244" t="s">
        <v>1267</v>
      </c>
      <c r="D12290" s="1352">
        <v>7472.85</v>
      </c>
    </row>
    <row r="12291" spans="1:4" s="977" customFormat="1" ht="18" customHeight="1" x14ac:dyDescent="0.2">
      <c r="A12291" s="1351" t="s">
        <v>18103</v>
      </c>
      <c r="B12291" s="1244" t="s">
        <v>17725</v>
      </c>
      <c r="C12291" s="1244" t="s">
        <v>17726</v>
      </c>
      <c r="D12291" s="1352">
        <v>2070</v>
      </c>
    </row>
    <row r="12292" spans="1:4" s="977" customFormat="1" ht="18" customHeight="1" x14ac:dyDescent="0.2">
      <c r="A12292" s="1351" t="s">
        <v>18104</v>
      </c>
      <c r="B12292" s="1244" t="s">
        <v>17725</v>
      </c>
      <c r="C12292" s="1244" t="s">
        <v>17726</v>
      </c>
      <c r="D12292" s="1352">
        <v>2070</v>
      </c>
    </row>
    <row r="12293" spans="1:4" s="977" customFormat="1" ht="18" customHeight="1" x14ac:dyDescent="0.2">
      <c r="A12293" s="1351" t="s">
        <v>18105</v>
      </c>
      <c r="B12293" s="1244" t="s">
        <v>2313</v>
      </c>
      <c r="C12293" s="1244" t="s">
        <v>2314</v>
      </c>
      <c r="D12293" s="1352">
        <v>594.32000000000005</v>
      </c>
    </row>
    <row r="12294" spans="1:4" s="977" customFormat="1" ht="18" customHeight="1" x14ac:dyDescent="0.2">
      <c r="A12294" s="1351" t="s">
        <v>18106</v>
      </c>
      <c r="B12294" s="1244" t="s">
        <v>1288</v>
      </c>
      <c r="C12294" s="1244" t="s">
        <v>1289</v>
      </c>
      <c r="D12294" s="1352">
        <v>3463.32</v>
      </c>
    </row>
    <row r="12295" spans="1:4" s="977" customFormat="1" ht="18" customHeight="1" x14ac:dyDescent="0.2">
      <c r="A12295" s="1351" t="s">
        <v>18107</v>
      </c>
      <c r="B12295" s="1244" t="s">
        <v>1288</v>
      </c>
      <c r="C12295" s="1244" t="s">
        <v>1289</v>
      </c>
      <c r="D12295" s="1352">
        <v>3463.32</v>
      </c>
    </row>
    <row r="12296" spans="1:4" s="977" customFormat="1" ht="18" customHeight="1" x14ac:dyDescent="0.2">
      <c r="A12296" s="1351" t="s">
        <v>18108</v>
      </c>
      <c r="B12296" s="1244" t="s">
        <v>1288</v>
      </c>
      <c r="C12296" s="1244" t="s">
        <v>1289</v>
      </c>
      <c r="D12296" s="1352">
        <v>3463.32</v>
      </c>
    </row>
    <row r="12297" spans="1:4" s="977" customFormat="1" ht="18" customHeight="1" x14ac:dyDescent="0.2">
      <c r="A12297" s="1351" t="s">
        <v>18109</v>
      </c>
      <c r="B12297" s="1244" t="s">
        <v>2496</v>
      </c>
      <c r="C12297" s="1244" t="s">
        <v>2497</v>
      </c>
      <c r="D12297" s="1352">
        <v>1</v>
      </c>
    </row>
    <row r="12298" spans="1:4" s="977" customFormat="1" ht="18" customHeight="1" x14ac:dyDescent="0.2">
      <c r="A12298" s="1351" t="s">
        <v>18110</v>
      </c>
      <c r="B12298" s="1244" t="s">
        <v>2873</v>
      </c>
      <c r="C12298" s="1244" t="s">
        <v>2874</v>
      </c>
      <c r="D12298" s="1352">
        <v>1840</v>
      </c>
    </row>
    <row r="12299" spans="1:4" s="977" customFormat="1" ht="18" customHeight="1" x14ac:dyDescent="0.2">
      <c r="A12299" s="1351" t="s">
        <v>18111</v>
      </c>
      <c r="B12299" s="1244" t="s">
        <v>2753</v>
      </c>
      <c r="C12299" s="1244" t="s">
        <v>2754</v>
      </c>
      <c r="D12299" s="1352">
        <v>1533.87</v>
      </c>
    </row>
    <row r="12300" spans="1:4" s="977" customFormat="1" ht="18" customHeight="1" x14ac:dyDescent="0.2">
      <c r="A12300" s="1351" t="s">
        <v>18112</v>
      </c>
      <c r="B12300" s="1244" t="s">
        <v>2902</v>
      </c>
      <c r="C12300" s="1244" t="s">
        <v>2903</v>
      </c>
      <c r="D12300" s="1352">
        <v>847</v>
      </c>
    </row>
    <row r="12301" spans="1:4" s="977" customFormat="1" ht="18" customHeight="1" x14ac:dyDescent="0.2">
      <c r="A12301" s="1351" t="s">
        <v>18113</v>
      </c>
      <c r="B12301" s="1244" t="s">
        <v>18114</v>
      </c>
      <c r="C12301" s="1244" t="s">
        <v>18115</v>
      </c>
      <c r="D12301" s="1352">
        <v>1</v>
      </c>
    </row>
    <row r="12302" spans="1:4" s="977" customFormat="1" ht="18" customHeight="1" x14ac:dyDescent="0.2">
      <c r="A12302" s="1351" t="s">
        <v>18116</v>
      </c>
      <c r="B12302" s="1244" t="s">
        <v>2753</v>
      </c>
      <c r="C12302" s="1244" t="s">
        <v>2754</v>
      </c>
      <c r="D12302" s="1352">
        <v>1533.87</v>
      </c>
    </row>
    <row r="12303" spans="1:4" s="977" customFormat="1" ht="18" customHeight="1" x14ac:dyDescent="0.2">
      <c r="A12303" s="1351" t="s">
        <v>18117</v>
      </c>
      <c r="B12303" s="1244" t="s">
        <v>5340</v>
      </c>
      <c r="C12303" s="1244" t="s">
        <v>5341</v>
      </c>
      <c r="D12303" s="1352">
        <v>1758.09</v>
      </c>
    </row>
    <row r="12304" spans="1:4" s="977" customFormat="1" ht="18" customHeight="1" x14ac:dyDescent="0.2">
      <c r="A12304" s="1351" t="s">
        <v>18118</v>
      </c>
      <c r="B12304" s="1244" t="s">
        <v>18119</v>
      </c>
      <c r="C12304" s="1244" t="s">
        <v>18120</v>
      </c>
      <c r="D12304" s="1352">
        <v>847.53</v>
      </c>
    </row>
    <row r="12305" spans="1:4" s="977" customFormat="1" ht="18" customHeight="1" x14ac:dyDescent="0.2">
      <c r="A12305" s="1351" t="s">
        <v>18121</v>
      </c>
      <c r="B12305" s="1244" t="s">
        <v>18122</v>
      </c>
      <c r="C12305" s="1244" t="s">
        <v>18123</v>
      </c>
      <c r="D12305" s="1352">
        <v>1462.8</v>
      </c>
    </row>
    <row r="12306" spans="1:4" s="977" customFormat="1" ht="18" customHeight="1" x14ac:dyDescent="0.2">
      <c r="A12306" s="1351" t="s">
        <v>18124</v>
      </c>
      <c r="B12306" s="1244" t="s">
        <v>2313</v>
      </c>
      <c r="C12306" s="1244" t="s">
        <v>2314</v>
      </c>
      <c r="D12306" s="1352">
        <v>667</v>
      </c>
    </row>
    <row r="12307" spans="1:4" s="977" customFormat="1" ht="18" customHeight="1" x14ac:dyDescent="0.2">
      <c r="A12307" s="1351" t="s">
        <v>18125</v>
      </c>
      <c r="B12307" s="1244" t="s">
        <v>1266</v>
      </c>
      <c r="C12307" s="1244" t="s">
        <v>1267</v>
      </c>
      <c r="D12307" s="1352">
        <v>7472.85</v>
      </c>
    </row>
    <row r="12308" spans="1:4" s="977" customFormat="1" ht="18" customHeight="1" x14ac:dyDescent="0.2">
      <c r="A12308" s="1351" t="s">
        <v>18126</v>
      </c>
      <c r="B12308" s="1244" t="s">
        <v>1266</v>
      </c>
      <c r="C12308" s="1244" t="s">
        <v>1267</v>
      </c>
      <c r="D12308" s="1352">
        <v>7472.85</v>
      </c>
    </row>
    <row r="12309" spans="1:4" s="977" customFormat="1" ht="18" customHeight="1" x14ac:dyDescent="0.2">
      <c r="A12309" s="1351" t="s">
        <v>18127</v>
      </c>
      <c r="B12309" s="1244" t="s">
        <v>18128</v>
      </c>
      <c r="C12309" s="1244" t="s">
        <v>18129</v>
      </c>
      <c r="D12309" s="1352">
        <v>1</v>
      </c>
    </row>
    <row r="12310" spans="1:4" s="977" customFormat="1" ht="18" customHeight="1" x14ac:dyDescent="0.2">
      <c r="A12310" s="1351" t="s">
        <v>18130</v>
      </c>
      <c r="B12310" s="1244" t="s">
        <v>18131</v>
      </c>
      <c r="C12310" s="1244" t="s">
        <v>2308</v>
      </c>
      <c r="D12310" s="1352">
        <v>1035</v>
      </c>
    </row>
    <row r="12311" spans="1:4" s="977" customFormat="1" ht="18" customHeight="1" x14ac:dyDescent="0.2">
      <c r="A12311" s="1351" t="s">
        <v>18132</v>
      </c>
      <c r="B12311" s="1244" t="s">
        <v>18133</v>
      </c>
      <c r="C12311" s="1244" t="s">
        <v>18134</v>
      </c>
      <c r="D12311" s="1352">
        <v>1937.52</v>
      </c>
    </row>
    <row r="12312" spans="1:4" s="977" customFormat="1" ht="18" customHeight="1" x14ac:dyDescent="0.2">
      <c r="A12312" s="1351" t="s">
        <v>18135</v>
      </c>
      <c r="B12312" s="1244" t="s">
        <v>1419</v>
      </c>
      <c r="C12312" s="1244" t="s">
        <v>1267</v>
      </c>
      <c r="D12312" s="1352">
        <v>7472.85</v>
      </c>
    </row>
    <row r="12313" spans="1:4" s="977" customFormat="1" ht="18" customHeight="1" x14ac:dyDescent="0.2">
      <c r="A12313" s="1351" t="s">
        <v>18136</v>
      </c>
      <c r="B12313" s="1244" t="s">
        <v>1353</v>
      </c>
      <c r="C12313" s="1244" t="s">
        <v>1354</v>
      </c>
      <c r="D12313" s="1352">
        <v>1</v>
      </c>
    </row>
    <row r="12314" spans="1:4" s="977" customFormat="1" ht="18" customHeight="1" x14ac:dyDescent="0.2">
      <c r="A12314" s="1351" t="s">
        <v>18137</v>
      </c>
      <c r="B12314" s="1244" t="s">
        <v>1356</v>
      </c>
      <c r="C12314" s="1244" t="s">
        <v>1357</v>
      </c>
      <c r="D12314" s="1352">
        <v>1</v>
      </c>
    </row>
    <row r="12315" spans="1:4" s="977" customFormat="1" ht="18" customHeight="1" x14ac:dyDescent="0.2">
      <c r="A12315" s="1351" t="s">
        <v>18138</v>
      </c>
      <c r="B12315" s="1244" t="s">
        <v>2600</v>
      </c>
      <c r="C12315" s="1244" t="s">
        <v>2601</v>
      </c>
      <c r="D12315" s="1352">
        <v>2701.35</v>
      </c>
    </row>
    <row r="12316" spans="1:4" s="977" customFormat="1" ht="18" customHeight="1" x14ac:dyDescent="0.2">
      <c r="A12316" s="1351" t="s">
        <v>18139</v>
      </c>
      <c r="B12316" s="1244" t="s">
        <v>17728</v>
      </c>
      <c r="C12316" s="1244" t="s">
        <v>1704</v>
      </c>
      <c r="D12316" s="1352">
        <v>1</v>
      </c>
    </row>
    <row r="12317" spans="1:4" s="977" customFormat="1" ht="18" customHeight="1" x14ac:dyDescent="0.2">
      <c r="A12317" s="1351" t="s">
        <v>18140</v>
      </c>
      <c r="B12317" s="1244" t="s">
        <v>18141</v>
      </c>
      <c r="C12317" s="1244" t="s">
        <v>18142</v>
      </c>
      <c r="D12317" s="1352">
        <v>1811.25</v>
      </c>
    </row>
    <row r="12318" spans="1:4" s="977" customFormat="1" ht="18" customHeight="1" x14ac:dyDescent="0.2">
      <c r="A12318" s="1351" t="s">
        <v>18143</v>
      </c>
      <c r="B12318" s="1244" t="s">
        <v>1353</v>
      </c>
      <c r="C12318" s="1244" t="s">
        <v>1354</v>
      </c>
      <c r="D12318" s="1352">
        <v>1</v>
      </c>
    </row>
    <row r="12319" spans="1:4" s="977" customFormat="1" ht="18" customHeight="1" x14ac:dyDescent="0.2">
      <c r="A12319" s="1351" t="s">
        <v>18144</v>
      </c>
      <c r="B12319" s="1244" t="s">
        <v>1356</v>
      </c>
      <c r="C12319" s="1244" t="s">
        <v>1357</v>
      </c>
      <c r="D12319" s="1352">
        <v>1</v>
      </c>
    </row>
    <row r="12320" spans="1:4" s="977" customFormat="1" ht="18" customHeight="1" x14ac:dyDescent="0.2">
      <c r="A12320" s="1351" t="s">
        <v>18145</v>
      </c>
      <c r="B12320" s="1244" t="s">
        <v>1353</v>
      </c>
      <c r="C12320" s="1244" t="s">
        <v>1354</v>
      </c>
      <c r="D12320" s="1352">
        <v>1</v>
      </c>
    </row>
    <row r="12321" spans="1:4" s="977" customFormat="1" ht="18" customHeight="1" x14ac:dyDescent="0.2">
      <c r="A12321" s="1351" t="s">
        <v>18146</v>
      </c>
      <c r="B12321" s="1244" t="s">
        <v>14943</v>
      </c>
      <c r="C12321" s="1244" t="s">
        <v>14944</v>
      </c>
      <c r="D12321" s="1352">
        <v>1325.95</v>
      </c>
    </row>
    <row r="12322" spans="1:4" s="977" customFormat="1" ht="18" customHeight="1" x14ac:dyDescent="0.2">
      <c r="A12322" s="1351" t="s">
        <v>18147</v>
      </c>
      <c r="B12322" s="1244" t="s">
        <v>18148</v>
      </c>
      <c r="C12322" s="1244" t="s">
        <v>18149</v>
      </c>
      <c r="D12322" s="1352">
        <v>1</v>
      </c>
    </row>
    <row r="12323" spans="1:4" s="977" customFormat="1" ht="18" customHeight="1" x14ac:dyDescent="0.2">
      <c r="A12323" s="1351" t="s">
        <v>18150</v>
      </c>
      <c r="B12323" s="1244" t="s">
        <v>13715</v>
      </c>
      <c r="C12323" s="1244" t="s">
        <v>13716</v>
      </c>
      <c r="D12323" s="1352">
        <v>9944.85</v>
      </c>
    </row>
    <row r="12324" spans="1:4" s="977" customFormat="1" ht="18" customHeight="1" x14ac:dyDescent="0.2">
      <c r="A12324" s="1351" t="s">
        <v>18151</v>
      </c>
      <c r="B12324" s="1244" t="s">
        <v>13715</v>
      </c>
      <c r="C12324" s="1244" t="s">
        <v>13716</v>
      </c>
      <c r="D12324" s="1352">
        <v>9944.85</v>
      </c>
    </row>
    <row r="12325" spans="1:4" s="977" customFormat="1" ht="18" customHeight="1" x14ac:dyDescent="0.2">
      <c r="A12325" s="1351" t="s">
        <v>18152</v>
      </c>
      <c r="B12325" s="1244" t="s">
        <v>1641</v>
      </c>
      <c r="C12325" s="1244" t="s">
        <v>1642</v>
      </c>
      <c r="D12325" s="1352">
        <v>10558.15</v>
      </c>
    </row>
    <row r="12326" spans="1:4" s="977" customFormat="1" ht="18" customHeight="1" x14ac:dyDescent="0.2">
      <c r="A12326" s="1351" t="s">
        <v>18153</v>
      </c>
      <c r="B12326" s="1244" t="s">
        <v>1356</v>
      </c>
      <c r="C12326" s="1244" t="s">
        <v>1357</v>
      </c>
      <c r="D12326" s="1352">
        <v>1</v>
      </c>
    </row>
    <row r="12327" spans="1:4" s="977" customFormat="1" ht="18" customHeight="1" x14ac:dyDescent="0.2">
      <c r="A12327" s="1351" t="s">
        <v>18154</v>
      </c>
      <c r="B12327" s="1244" t="s">
        <v>18155</v>
      </c>
      <c r="C12327" s="1244" t="s">
        <v>18156</v>
      </c>
      <c r="D12327" s="1352">
        <v>1219.56</v>
      </c>
    </row>
    <row r="12328" spans="1:4" s="977" customFormat="1" ht="18" customHeight="1" x14ac:dyDescent="0.2">
      <c r="A12328" s="1351" t="s">
        <v>18157</v>
      </c>
      <c r="B12328" s="1244" t="s">
        <v>1356</v>
      </c>
      <c r="C12328" s="1244" t="s">
        <v>1357</v>
      </c>
      <c r="D12328" s="1352">
        <v>1</v>
      </c>
    </row>
    <row r="12329" spans="1:4" s="977" customFormat="1" ht="18" customHeight="1" x14ac:dyDescent="0.2">
      <c r="A12329" s="1351" t="s">
        <v>18158</v>
      </c>
      <c r="B12329" s="1244" t="s">
        <v>13711</v>
      </c>
      <c r="C12329" s="1244" t="s">
        <v>13712</v>
      </c>
      <c r="D12329" s="1352">
        <v>1</v>
      </c>
    </row>
    <row r="12330" spans="1:4" s="977" customFormat="1" ht="18" customHeight="1" x14ac:dyDescent="0.2">
      <c r="A12330" s="1351" t="s">
        <v>18159</v>
      </c>
      <c r="B12330" s="1244" t="s">
        <v>13711</v>
      </c>
      <c r="C12330" s="1244" t="s">
        <v>13712</v>
      </c>
      <c r="D12330" s="1352">
        <v>1</v>
      </c>
    </row>
    <row r="12331" spans="1:4" s="977" customFormat="1" ht="18" customHeight="1" x14ac:dyDescent="0.2">
      <c r="A12331" s="1351" t="s">
        <v>18160</v>
      </c>
      <c r="B12331" s="1244" t="s">
        <v>13711</v>
      </c>
      <c r="C12331" s="1244" t="s">
        <v>13712</v>
      </c>
      <c r="D12331" s="1352">
        <v>1</v>
      </c>
    </row>
    <row r="12332" spans="1:4" s="977" customFormat="1" ht="18" customHeight="1" x14ac:dyDescent="0.2">
      <c r="A12332" s="1351" t="s">
        <v>18161</v>
      </c>
      <c r="B12332" s="1244" t="s">
        <v>13711</v>
      </c>
      <c r="C12332" s="1244" t="s">
        <v>13712</v>
      </c>
      <c r="D12332" s="1352">
        <v>1</v>
      </c>
    </row>
    <row r="12333" spans="1:4" s="977" customFormat="1" ht="18" customHeight="1" x14ac:dyDescent="0.2">
      <c r="A12333" s="1351" t="s">
        <v>18162</v>
      </c>
      <c r="B12333" s="1244" t="s">
        <v>13711</v>
      </c>
      <c r="C12333" s="1244" t="s">
        <v>13712</v>
      </c>
      <c r="D12333" s="1352">
        <v>1</v>
      </c>
    </row>
    <row r="12334" spans="1:4" s="977" customFormat="1" ht="18" customHeight="1" x14ac:dyDescent="0.2">
      <c r="A12334" s="1351" t="s">
        <v>18163</v>
      </c>
      <c r="B12334" s="1244" t="s">
        <v>13711</v>
      </c>
      <c r="C12334" s="1244" t="s">
        <v>13712</v>
      </c>
      <c r="D12334" s="1352">
        <v>1</v>
      </c>
    </row>
    <row r="12335" spans="1:4" s="977" customFormat="1" ht="18" customHeight="1" x14ac:dyDescent="0.2">
      <c r="A12335" s="1351" t="s">
        <v>18164</v>
      </c>
      <c r="B12335" s="1244" t="s">
        <v>13711</v>
      </c>
      <c r="C12335" s="1244" t="s">
        <v>13712</v>
      </c>
      <c r="D12335" s="1352">
        <v>1</v>
      </c>
    </row>
    <row r="12336" spans="1:4" s="977" customFormat="1" ht="18" customHeight="1" x14ac:dyDescent="0.2">
      <c r="A12336" s="1351" t="s">
        <v>18165</v>
      </c>
      <c r="B12336" s="1244" t="s">
        <v>13711</v>
      </c>
      <c r="C12336" s="1244" t="s">
        <v>13712</v>
      </c>
      <c r="D12336" s="1352">
        <v>1</v>
      </c>
    </row>
    <row r="12337" spans="1:4" s="977" customFormat="1" ht="18" customHeight="1" x14ac:dyDescent="0.2">
      <c r="A12337" s="1351" t="s">
        <v>18166</v>
      </c>
      <c r="B12337" s="1244" t="s">
        <v>1353</v>
      </c>
      <c r="C12337" s="1244" t="s">
        <v>1354</v>
      </c>
      <c r="D12337" s="1352">
        <v>1</v>
      </c>
    </row>
    <row r="12338" spans="1:4" s="977" customFormat="1" ht="18" customHeight="1" x14ac:dyDescent="0.2">
      <c r="A12338" s="1351" t="s">
        <v>18167</v>
      </c>
      <c r="B12338" s="1244" t="s">
        <v>1353</v>
      </c>
      <c r="C12338" s="1244" t="s">
        <v>1354</v>
      </c>
      <c r="D12338" s="1352">
        <v>1</v>
      </c>
    </row>
    <row r="12339" spans="1:4" s="977" customFormat="1" ht="18" customHeight="1" x14ac:dyDescent="0.2">
      <c r="A12339" s="1351" t="s">
        <v>18168</v>
      </c>
      <c r="B12339" s="1244" t="s">
        <v>1353</v>
      </c>
      <c r="C12339" s="1244" t="s">
        <v>1354</v>
      </c>
      <c r="D12339" s="1352">
        <v>1</v>
      </c>
    </row>
    <row r="12340" spans="1:4" s="977" customFormat="1" ht="18" customHeight="1" x14ac:dyDescent="0.2">
      <c r="A12340" s="1351" t="s">
        <v>18169</v>
      </c>
      <c r="B12340" s="1244" t="s">
        <v>1353</v>
      </c>
      <c r="C12340" s="1244" t="s">
        <v>1354</v>
      </c>
      <c r="D12340" s="1352">
        <v>1</v>
      </c>
    </row>
    <row r="12341" spans="1:4" s="977" customFormat="1" ht="18" customHeight="1" x14ac:dyDescent="0.2">
      <c r="A12341" s="1351" t="s">
        <v>18170</v>
      </c>
      <c r="B12341" s="1244" t="s">
        <v>1356</v>
      </c>
      <c r="C12341" s="1244" t="s">
        <v>1357</v>
      </c>
      <c r="D12341" s="1352">
        <v>1</v>
      </c>
    </row>
    <row r="12342" spans="1:4" s="977" customFormat="1" ht="18" customHeight="1" x14ac:dyDescent="0.2">
      <c r="A12342" s="1351" t="s">
        <v>18171</v>
      </c>
      <c r="B12342" s="1244" t="s">
        <v>1353</v>
      </c>
      <c r="C12342" s="1244" t="s">
        <v>1354</v>
      </c>
      <c r="D12342" s="1352">
        <v>1</v>
      </c>
    </row>
    <row r="12343" spans="1:4" s="977" customFormat="1" ht="18" customHeight="1" x14ac:dyDescent="0.2">
      <c r="A12343" s="1351" t="s">
        <v>18172</v>
      </c>
      <c r="B12343" s="1244" t="s">
        <v>1353</v>
      </c>
      <c r="C12343" s="1244" t="s">
        <v>1354</v>
      </c>
      <c r="D12343" s="1352">
        <v>1</v>
      </c>
    </row>
    <row r="12344" spans="1:4" s="977" customFormat="1" ht="18" customHeight="1" x14ac:dyDescent="0.2">
      <c r="A12344" s="1351" t="s">
        <v>18173</v>
      </c>
      <c r="B12344" s="1244" t="s">
        <v>1353</v>
      </c>
      <c r="C12344" s="1244" t="s">
        <v>1354</v>
      </c>
      <c r="D12344" s="1352">
        <v>1</v>
      </c>
    </row>
    <row r="12345" spans="1:4" s="977" customFormat="1" ht="18" customHeight="1" x14ac:dyDescent="0.2">
      <c r="A12345" s="1351" t="s">
        <v>18174</v>
      </c>
      <c r="B12345" s="1244" t="s">
        <v>1353</v>
      </c>
      <c r="C12345" s="1244" t="s">
        <v>1354</v>
      </c>
      <c r="D12345" s="1352">
        <v>1</v>
      </c>
    </row>
    <row r="12346" spans="1:4" s="977" customFormat="1" ht="18" customHeight="1" x14ac:dyDescent="0.2">
      <c r="A12346" s="1351" t="s">
        <v>18175</v>
      </c>
      <c r="B12346" s="1244" t="s">
        <v>2574</v>
      </c>
      <c r="C12346" s="1244" t="s">
        <v>2575</v>
      </c>
      <c r="D12346" s="1352">
        <v>1061.68</v>
      </c>
    </row>
    <row r="12347" spans="1:4" s="977" customFormat="1" ht="18" customHeight="1" x14ac:dyDescent="0.2">
      <c r="A12347" s="1351" t="s">
        <v>18176</v>
      </c>
      <c r="B12347" s="1244" t="s">
        <v>2574</v>
      </c>
      <c r="C12347" s="1244" t="s">
        <v>2575</v>
      </c>
      <c r="D12347" s="1352">
        <v>1061.68</v>
      </c>
    </row>
    <row r="12348" spans="1:4" s="977" customFormat="1" ht="18" customHeight="1" x14ac:dyDescent="0.2">
      <c r="A12348" s="1351" t="s">
        <v>18177</v>
      </c>
      <c r="B12348" s="1244" t="s">
        <v>2574</v>
      </c>
      <c r="C12348" s="1244" t="s">
        <v>2575</v>
      </c>
      <c r="D12348" s="1352">
        <v>552</v>
      </c>
    </row>
    <row r="12349" spans="1:4" s="977" customFormat="1" ht="18" customHeight="1" x14ac:dyDescent="0.2">
      <c r="A12349" s="1351" t="s">
        <v>18178</v>
      </c>
      <c r="B12349" s="1244" t="s">
        <v>2574</v>
      </c>
      <c r="C12349" s="1244" t="s">
        <v>2575</v>
      </c>
      <c r="D12349" s="1352">
        <v>552</v>
      </c>
    </row>
    <row r="12350" spans="1:4" s="977" customFormat="1" ht="18" customHeight="1" x14ac:dyDescent="0.2">
      <c r="A12350" s="1351" t="s">
        <v>18179</v>
      </c>
      <c r="B12350" s="1244" t="s">
        <v>2574</v>
      </c>
      <c r="C12350" s="1244" t="s">
        <v>2575</v>
      </c>
      <c r="D12350" s="1352">
        <v>552</v>
      </c>
    </row>
    <row r="12351" spans="1:4" s="977" customFormat="1" ht="18" customHeight="1" x14ac:dyDescent="0.2">
      <c r="A12351" s="1351" t="s">
        <v>18180</v>
      </c>
      <c r="B12351" s="1244" t="s">
        <v>2574</v>
      </c>
      <c r="C12351" s="1244" t="s">
        <v>2575</v>
      </c>
      <c r="D12351" s="1352">
        <v>552</v>
      </c>
    </row>
    <row r="12352" spans="1:4" s="977" customFormat="1" ht="18" customHeight="1" x14ac:dyDescent="0.2">
      <c r="A12352" s="1351" t="s">
        <v>18181</v>
      </c>
      <c r="B12352" s="1244" t="s">
        <v>2574</v>
      </c>
      <c r="C12352" s="1244" t="s">
        <v>2575</v>
      </c>
      <c r="D12352" s="1352">
        <v>552</v>
      </c>
    </row>
    <row r="12353" spans="1:4" s="977" customFormat="1" ht="18" customHeight="1" x14ac:dyDescent="0.2">
      <c r="A12353" s="1351" t="s">
        <v>18182</v>
      </c>
      <c r="B12353" s="1244" t="s">
        <v>2574</v>
      </c>
      <c r="C12353" s="1244" t="s">
        <v>2575</v>
      </c>
      <c r="D12353" s="1352">
        <v>552</v>
      </c>
    </row>
    <row r="12354" spans="1:4" s="977" customFormat="1" ht="18" customHeight="1" x14ac:dyDescent="0.2">
      <c r="A12354" s="1351" t="s">
        <v>18183</v>
      </c>
      <c r="B12354" s="1244" t="s">
        <v>2574</v>
      </c>
      <c r="C12354" s="1244" t="s">
        <v>2575</v>
      </c>
      <c r="D12354" s="1352">
        <v>552</v>
      </c>
    </row>
    <row r="12355" spans="1:4" s="977" customFormat="1" ht="18" customHeight="1" x14ac:dyDescent="0.2">
      <c r="A12355" s="1351" t="s">
        <v>18184</v>
      </c>
      <c r="B12355" s="1244" t="s">
        <v>2574</v>
      </c>
      <c r="C12355" s="1244" t="s">
        <v>2575</v>
      </c>
      <c r="D12355" s="1352">
        <v>552</v>
      </c>
    </row>
    <row r="12356" spans="1:4" s="977" customFormat="1" ht="18" customHeight="1" x14ac:dyDescent="0.2">
      <c r="A12356" s="1351" t="s">
        <v>18185</v>
      </c>
      <c r="B12356" s="1244" t="s">
        <v>2574</v>
      </c>
      <c r="C12356" s="1244" t="s">
        <v>2575</v>
      </c>
      <c r="D12356" s="1352">
        <v>552</v>
      </c>
    </row>
    <row r="12357" spans="1:4" s="977" customFormat="1" ht="18" customHeight="1" x14ac:dyDescent="0.2">
      <c r="A12357" s="1351" t="s">
        <v>18186</v>
      </c>
      <c r="B12357" s="1244" t="s">
        <v>2574</v>
      </c>
      <c r="C12357" s="1244" t="s">
        <v>2575</v>
      </c>
      <c r="D12357" s="1352">
        <v>552</v>
      </c>
    </row>
    <row r="12358" spans="1:4" s="977" customFormat="1" ht="18" customHeight="1" x14ac:dyDescent="0.2">
      <c r="A12358" s="1351" t="s">
        <v>18187</v>
      </c>
      <c r="B12358" s="1244" t="s">
        <v>2574</v>
      </c>
      <c r="C12358" s="1244" t="s">
        <v>2575</v>
      </c>
      <c r="D12358" s="1352">
        <v>552</v>
      </c>
    </row>
    <row r="12359" spans="1:4" s="977" customFormat="1" ht="18" customHeight="1" x14ac:dyDescent="0.2">
      <c r="A12359" s="1351" t="s">
        <v>18188</v>
      </c>
      <c r="B12359" s="1244" t="s">
        <v>13715</v>
      </c>
      <c r="C12359" s="1244" t="s">
        <v>13716</v>
      </c>
      <c r="D12359" s="1352">
        <v>9944.85</v>
      </c>
    </row>
    <row r="12360" spans="1:4" s="977" customFormat="1" ht="18" customHeight="1" x14ac:dyDescent="0.2">
      <c r="A12360" s="1351" t="s">
        <v>18189</v>
      </c>
      <c r="B12360" s="1244" t="s">
        <v>13715</v>
      </c>
      <c r="C12360" s="1244" t="s">
        <v>13716</v>
      </c>
      <c r="D12360" s="1352">
        <v>9944.85</v>
      </c>
    </row>
    <row r="12361" spans="1:4" s="977" customFormat="1" ht="18" customHeight="1" x14ac:dyDescent="0.2">
      <c r="A12361" s="1351" t="s">
        <v>18190</v>
      </c>
      <c r="B12361" s="1244" t="s">
        <v>2574</v>
      </c>
      <c r="C12361" s="1244" t="s">
        <v>2575</v>
      </c>
      <c r="D12361" s="1352">
        <v>1061.68</v>
      </c>
    </row>
    <row r="12362" spans="1:4" s="977" customFormat="1" ht="18" customHeight="1" x14ac:dyDescent="0.2">
      <c r="A12362" s="1351" t="s">
        <v>18191</v>
      </c>
      <c r="B12362" s="1244" t="s">
        <v>2753</v>
      </c>
      <c r="C12362" s="1244" t="s">
        <v>2754</v>
      </c>
      <c r="D12362" s="1352">
        <v>1533.87</v>
      </c>
    </row>
    <row r="12363" spans="1:4" s="977" customFormat="1" ht="18" customHeight="1" x14ac:dyDescent="0.2">
      <c r="A12363" s="1351" t="s">
        <v>18192</v>
      </c>
      <c r="B12363" s="1244" t="s">
        <v>1641</v>
      </c>
      <c r="C12363" s="1244" t="s">
        <v>1642</v>
      </c>
      <c r="D12363" s="1352">
        <v>10558.15</v>
      </c>
    </row>
    <row r="12364" spans="1:4" s="977" customFormat="1" ht="18" customHeight="1" x14ac:dyDescent="0.2">
      <c r="A12364" s="1351" t="s">
        <v>18193</v>
      </c>
      <c r="B12364" s="1244" t="s">
        <v>2753</v>
      </c>
      <c r="C12364" s="1244" t="s">
        <v>2754</v>
      </c>
      <c r="D12364" s="1352">
        <v>1533.87</v>
      </c>
    </row>
    <row r="12365" spans="1:4" s="977" customFormat="1" ht="18" customHeight="1" x14ac:dyDescent="0.2">
      <c r="A12365" s="1351" t="s">
        <v>18194</v>
      </c>
      <c r="B12365" s="1244" t="s">
        <v>2486</v>
      </c>
      <c r="C12365" s="1244" t="s">
        <v>2487</v>
      </c>
      <c r="D12365" s="1352">
        <v>1</v>
      </c>
    </row>
    <row r="12366" spans="1:4" s="977" customFormat="1" ht="18" customHeight="1" x14ac:dyDescent="0.2">
      <c r="A12366" s="1351" t="s">
        <v>18195</v>
      </c>
      <c r="B12366" s="1244" t="s">
        <v>1356</v>
      </c>
      <c r="C12366" s="1244" t="s">
        <v>1357</v>
      </c>
      <c r="D12366" s="1352">
        <v>1</v>
      </c>
    </row>
    <row r="12367" spans="1:4" s="977" customFormat="1" ht="18" customHeight="1" x14ac:dyDescent="0.2">
      <c r="A12367" s="1351" t="s">
        <v>18196</v>
      </c>
      <c r="B12367" s="1244" t="s">
        <v>18197</v>
      </c>
      <c r="C12367" s="1244" t="s">
        <v>18198</v>
      </c>
      <c r="D12367" s="1352">
        <v>21006.400000000001</v>
      </c>
    </row>
    <row r="12368" spans="1:4" s="977" customFormat="1" ht="18" customHeight="1" x14ac:dyDescent="0.2">
      <c r="A12368" s="1351" t="s">
        <v>18199</v>
      </c>
      <c r="B12368" s="1244" t="s">
        <v>18197</v>
      </c>
      <c r="C12368" s="1244" t="s">
        <v>18198</v>
      </c>
      <c r="D12368" s="1352">
        <v>21006.400000000001</v>
      </c>
    </row>
    <row r="12369" spans="1:4" s="977" customFormat="1" ht="18" customHeight="1" x14ac:dyDescent="0.2">
      <c r="A12369" s="1351" t="s">
        <v>18200</v>
      </c>
      <c r="B12369" s="1244" t="s">
        <v>18197</v>
      </c>
      <c r="C12369" s="1244" t="s">
        <v>18198</v>
      </c>
      <c r="D12369" s="1352">
        <v>21006.28</v>
      </c>
    </row>
    <row r="12370" spans="1:4" s="977" customFormat="1" ht="18" customHeight="1" x14ac:dyDescent="0.2">
      <c r="A12370" s="1351" t="s">
        <v>18201</v>
      </c>
      <c r="B12370" s="1244" t="s">
        <v>13715</v>
      </c>
      <c r="C12370" s="1244" t="s">
        <v>13716</v>
      </c>
      <c r="D12370" s="1352">
        <v>9944.85</v>
      </c>
    </row>
    <row r="12371" spans="1:4" s="977" customFormat="1" ht="18" customHeight="1" x14ac:dyDescent="0.2">
      <c r="A12371" s="1351" t="s">
        <v>18202</v>
      </c>
      <c r="B12371" s="1244" t="s">
        <v>1419</v>
      </c>
      <c r="C12371" s="1244" t="s">
        <v>18203</v>
      </c>
      <c r="D12371" s="1352">
        <v>9944.85</v>
      </c>
    </row>
    <row r="12372" spans="1:4" s="977" customFormat="1" ht="18" customHeight="1" x14ac:dyDescent="0.2">
      <c r="A12372" s="1351" t="s">
        <v>18204</v>
      </c>
      <c r="B12372" s="1244" t="s">
        <v>13715</v>
      </c>
      <c r="C12372" s="1244" t="s">
        <v>13716</v>
      </c>
      <c r="D12372" s="1352">
        <v>9944.85</v>
      </c>
    </row>
    <row r="12373" spans="1:4" s="977" customFormat="1" ht="18" customHeight="1" x14ac:dyDescent="0.2">
      <c r="A12373" s="1351" t="s">
        <v>18205</v>
      </c>
      <c r="B12373" s="1244" t="s">
        <v>2574</v>
      </c>
      <c r="C12373" s="1244" t="s">
        <v>2575</v>
      </c>
      <c r="D12373" s="1352">
        <v>4370</v>
      </c>
    </row>
    <row r="12374" spans="1:4" s="977" customFormat="1" ht="18" customHeight="1" x14ac:dyDescent="0.2">
      <c r="A12374" s="1351" t="s">
        <v>18206</v>
      </c>
      <c r="B12374" s="1244" t="s">
        <v>13715</v>
      </c>
      <c r="C12374" s="1244" t="s">
        <v>13716</v>
      </c>
      <c r="D12374" s="1352">
        <v>9944.85</v>
      </c>
    </row>
    <row r="12375" spans="1:4" s="977" customFormat="1" ht="18" customHeight="1" x14ac:dyDescent="0.2">
      <c r="A12375" s="1351" t="s">
        <v>18207</v>
      </c>
      <c r="B12375" s="1244" t="s">
        <v>13715</v>
      </c>
      <c r="C12375" s="1244" t="s">
        <v>13716</v>
      </c>
      <c r="D12375" s="1352">
        <v>9945.3799999999992</v>
      </c>
    </row>
    <row r="12376" spans="1:4" s="977" customFormat="1" ht="18" customHeight="1" x14ac:dyDescent="0.2">
      <c r="A12376" s="1351" t="s">
        <v>18208</v>
      </c>
      <c r="B12376" s="1244" t="s">
        <v>13715</v>
      </c>
      <c r="C12376" s="1244" t="s">
        <v>13716</v>
      </c>
      <c r="D12376" s="1352">
        <v>9944.85</v>
      </c>
    </row>
    <row r="12377" spans="1:4" s="977" customFormat="1" ht="18" customHeight="1" x14ac:dyDescent="0.2">
      <c r="A12377" s="1351" t="s">
        <v>18209</v>
      </c>
      <c r="B12377" s="1244" t="s">
        <v>13715</v>
      </c>
      <c r="C12377" s="1244" t="s">
        <v>13716</v>
      </c>
      <c r="D12377" s="1352">
        <v>9944.85</v>
      </c>
    </row>
    <row r="12378" spans="1:4" s="977" customFormat="1" ht="18" customHeight="1" x14ac:dyDescent="0.2">
      <c r="A12378" s="1351" t="s">
        <v>18210</v>
      </c>
      <c r="B12378" s="1244" t="s">
        <v>1419</v>
      </c>
      <c r="C12378" s="1244" t="s">
        <v>18211</v>
      </c>
      <c r="D12378" s="1352">
        <v>9944.85</v>
      </c>
    </row>
    <row r="12379" spans="1:4" s="977" customFormat="1" ht="18" customHeight="1" x14ac:dyDescent="0.2">
      <c r="A12379" s="1351" t="s">
        <v>18212</v>
      </c>
      <c r="B12379" s="1244" t="s">
        <v>2574</v>
      </c>
      <c r="C12379" s="1244" t="s">
        <v>2575</v>
      </c>
      <c r="D12379" s="1352">
        <v>4370</v>
      </c>
    </row>
    <row r="12380" spans="1:4" s="977" customFormat="1" ht="18" customHeight="1" x14ac:dyDescent="0.2">
      <c r="A12380" s="1351" t="s">
        <v>18213</v>
      </c>
      <c r="B12380" s="1244" t="s">
        <v>8340</v>
      </c>
      <c r="C12380" s="1244" t="s">
        <v>8341</v>
      </c>
      <c r="D12380" s="1352">
        <v>621</v>
      </c>
    </row>
    <row r="12381" spans="1:4" s="977" customFormat="1" ht="18" customHeight="1" x14ac:dyDescent="0.2">
      <c r="A12381" s="1351" t="s">
        <v>18214</v>
      </c>
      <c r="B12381" s="1244" t="s">
        <v>2574</v>
      </c>
      <c r="C12381" s="1244" t="s">
        <v>2575</v>
      </c>
      <c r="D12381" s="1352">
        <v>4370</v>
      </c>
    </row>
    <row r="12382" spans="1:4" s="977" customFormat="1" ht="18" customHeight="1" x14ac:dyDescent="0.2">
      <c r="A12382" s="1351" t="s">
        <v>18215</v>
      </c>
      <c r="B12382" s="1244" t="s">
        <v>2574</v>
      </c>
      <c r="C12382" s="1244" t="s">
        <v>2575</v>
      </c>
      <c r="D12382" s="1352">
        <v>4370</v>
      </c>
    </row>
    <row r="12383" spans="1:4" s="977" customFormat="1" ht="18" customHeight="1" x14ac:dyDescent="0.2">
      <c r="A12383" s="1351" t="s">
        <v>18216</v>
      </c>
      <c r="B12383" s="1244" t="s">
        <v>2574</v>
      </c>
      <c r="C12383" s="1244" t="s">
        <v>2575</v>
      </c>
      <c r="D12383" s="1352">
        <v>4370</v>
      </c>
    </row>
    <row r="12384" spans="1:4" s="977" customFormat="1" ht="18" customHeight="1" x14ac:dyDescent="0.2">
      <c r="A12384" s="1351" t="s">
        <v>18217</v>
      </c>
      <c r="B12384" s="1244" t="s">
        <v>1353</v>
      </c>
      <c r="C12384" s="1244" t="s">
        <v>1354</v>
      </c>
      <c r="D12384" s="1352">
        <v>1</v>
      </c>
    </row>
    <row r="12385" spans="1:4" s="977" customFormat="1" ht="18" customHeight="1" x14ac:dyDescent="0.2">
      <c r="A12385" s="1351" t="s">
        <v>18218</v>
      </c>
      <c r="B12385" s="1244" t="s">
        <v>1353</v>
      </c>
      <c r="C12385" s="1244" t="s">
        <v>1354</v>
      </c>
      <c r="D12385" s="1352">
        <v>1</v>
      </c>
    </row>
    <row r="12386" spans="1:4" s="977" customFormat="1" ht="18" customHeight="1" x14ac:dyDescent="0.2">
      <c r="A12386" s="1351" t="s">
        <v>18219</v>
      </c>
      <c r="B12386" s="1244" t="s">
        <v>1353</v>
      </c>
      <c r="C12386" s="1244" t="s">
        <v>1354</v>
      </c>
      <c r="D12386" s="1352">
        <v>1</v>
      </c>
    </row>
    <row r="12387" spans="1:4" s="977" customFormat="1" ht="18" customHeight="1" x14ac:dyDescent="0.2">
      <c r="A12387" s="1351" t="s">
        <v>18220</v>
      </c>
      <c r="B12387" s="1244" t="s">
        <v>1353</v>
      </c>
      <c r="C12387" s="1244" t="s">
        <v>1354</v>
      </c>
      <c r="D12387" s="1352">
        <v>1</v>
      </c>
    </row>
    <row r="12388" spans="1:4" s="977" customFormat="1" ht="18" customHeight="1" x14ac:dyDescent="0.2">
      <c r="A12388" s="1351" t="s">
        <v>18221</v>
      </c>
      <c r="B12388" s="1244" t="s">
        <v>1353</v>
      </c>
      <c r="C12388" s="1244" t="s">
        <v>1354</v>
      </c>
      <c r="D12388" s="1352">
        <v>1</v>
      </c>
    </row>
    <row r="12389" spans="1:4" s="977" customFormat="1" ht="18" customHeight="1" x14ac:dyDescent="0.2">
      <c r="A12389" s="1351" t="s">
        <v>18222</v>
      </c>
      <c r="B12389" s="1244" t="s">
        <v>2574</v>
      </c>
      <c r="C12389" s="1244" t="s">
        <v>2575</v>
      </c>
      <c r="D12389" s="1352">
        <v>4370</v>
      </c>
    </row>
    <row r="12390" spans="1:4" s="977" customFormat="1" ht="18" customHeight="1" x14ac:dyDescent="0.2">
      <c r="A12390" s="1351" t="s">
        <v>18223</v>
      </c>
      <c r="B12390" s="1244" t="s">
        <v>1353</v>
      </c>
      <c r="C12390" s="1244" t="s">
        <v>1354</v>
      </c>
      <c r="D12390" s="1352">
        <v>1</v>
      </c>
    </row>
    <row r="12391" spans="1:4" s="977" customFormat="1" ht="18" customHeight="1" x14ac:dyDescent="0.2">
      <c r="A12391" s="1351" t="s">
        <v>18224</v>
      </c>
      <c r="B12391" s="1244" t="s">
        <v>1353</v>
      </c>
      <c r="C12391" s="1244" t="s">
        <v>1354</v>
      </c>
      <c r="D12391" s="1352">
        <v>1</v>
      </c>
    </row>
    <row r="12392" spans="1:4" s="977" customFormat="1" ht="18" customHeight="1" x14ac:dyDescent="0.2">
      <c r="A12392" s="1351" t="s">
        <v>18225</v>
      </c>
      <c r="B12392" s="1244" t="s">
        <v>1353</v>
      </c>
      <c r="C12392" s="1244" t="s">
        <v>1354</v>
      </c>
      <c r="D12392" s="1352">
        <v>1</v>
      </c>
    </row>
    <row r="12393" spans="1:4" s="977" customFormat="1" ht="18" customHeight="1" x14ac:dyDescent="0.2">
      <c r="A12393" s="1351" t="s">
        <v>18226</v>
      </c>
      <c r="B12393" s="1244" t="s">
        <v>1353</v>
      </c>
      <c r="C12393" s="1244" t="s">
        <v>1354</v>
      </c>
      <c r="D12393" s="1352">
        <v>1</v>
      </c>
    </row>
    <row r="12394" spans="1:4" s="977" customFormat="1" ht="18" customHeight="1" x14ac:dyDescent="0.2">
      <c r="A12394" s="1351" t="s">
        <v>18227</v>
      </c>
      <c r="B12394" s="1244" t="s">
        <v>1353</v>
      </c>
      <c r="C12394" s="1244" t="s">
        <v>1354</v>
      </c>
      <c r="D12394" s="1352">
        <v>1</v>
      </c>
    </row>
    <row r="12395" spans="1:4" s="977" customFormat="1" ht="18" customHeight="1" x14ac:dyDescent="0.2">
      <c r="A12395" s="1351" t="s">
        <v>18228</v>
      </c>
      <c r="B12395" s="1244" t="s">
        <v>1353</v>
      </c>
      <c r="C12395" s="1244" t="s">
        <v>1354</v>
      </c>
      <c r="D12395" s="1352">
        <v>1</v>
      </c>
    </row>
    <row r="12396" spans="1:4" s="977" customFormat="1" ht="18" customHeight="1" x14ac:dyDescent="0.2">
      <c r="A12396" s="1351" t="s">
        <v>18229</v>
      </c>
      <c r="B12396" s="1244" t="s">
        <v>1353</v>
      </c>
      <c r="C12396" s="1244" t="s">
        <v>1354</v>
      </c>
      <c r="D12396" s="1352">
        <v>1</v>
      </c>
    </row>
    <row r="12397" spans="1:4" s="977" customFormat="1" ht="18" customHeight="1" x14ac:dyDescent="0.2">
      <c r="A12397" s="1351" t="s">
        <v>18230</v>
      </c>
      <c r="B12397" s="1244" t="s">
        <v>1353</v>
      </c>
      <c r="C12397" s="1244" t="s">
        <v>1354</v>
      </c>
      <c r="D12397" s="1352">
        <v>1</v>
      </c>
    </row>
    <row r="12398" spans="1:4" s="977" customFormat="1" ht="18" customHeight="1" x14ac:dyDescent="0.2">
      <c r="A12398" s="1351" t="s">
        <v>18231</v>
      </c>
      <c r="B12398" s="1244" t="s">
        <v>2574</v>
      </c>
      <c r="C12398" s="1244" t="s">
        <v>2575</v>
      </c>
      <c r="D12398" s="1352">
        <v>1219.92</v>
      </c>
    </row>
    <row r="12399" spans="1:4" s="977" customFormat="1" ht="18" customHeight="1" x14ac:dyDescent="0.2">
      <c r="A12399" s="1351" t="s">
        <v>18232</v>
      </c>
      <c r="B12399" s="1244" t="s">
        <v>2574</v>
      </c>
      <c r="C12399" s="1244" t="s">
        <v>2575</v>
      </c>
      <c r="D12399" s="1352">
        <v>1219.92</v>
      </c>
    </row>
    <row r="12400" spans="1:4" s="977" customFormat="1" ht="18" customHeight="1" x14ac:dyDescent="0.2">
      <c r="A12400" s="1351" t="s">
        <v>18233</v>
      </c>
      <c r="B12400" s="1244" t="s">
        <v>2574</v>
      </c>
      <c r="C12400" s="1244" t="s">
        <v>2575</v>
      </c>
      <c r="D12400" s="1352">
        <v>1061.68</v>
      </c>
    </row>
    <row r="12401" spans="1:4" s="977" customFormat="1" ht="18" customHeight="1" x14ac:dyDescent="0.2">
      <c r="A12401" s="1351" t="s">
        <v>18234</v>
      </c>
      <c r="B12401" s="1244" t="s">
        <v>2574</v>
      </c>
      <c r="C12401" s="1244" t="s">
        <v>2575</v>
      </c>
      <c r="D12401" s="1352">
        <v>552</v>
      </c>
    </row>
    <row r="12402" spans="1:4" s="977" customFormat="1" ht="18" customHeight="1" x14ac:dyDescent="0.2">
      <c r="A12402" s="1351" t="s">
        <v>18235</v>
      </c>
      <c r="B12402" s="1244" t="s">
        <v>2574</v>
      </c>
      <c r="C12402" s="1244" t="s">
        <v>15632</v>
      </c>
      <c r="D12402" s="1352">
        <v>1061.68</v>
      </c>
    </row>
    <row r="12403" spans="1:4" s="977" customFormat="1" ht="18" customHeight="1" x14ac:dyDescent="0.2">
      <c r="A12403" s="1351" t="s">
        <v>18236</v>
      </c>
      <c r="B12403" s="1244" t="s">
        <v>2997</v>
      </c>
      <c r="C12403" s="1244" t="s">
        <v>2998</v>
      </c>
      <c r="D12403" s="1352">
        <v>5927.45</v>
      </c>
    </row>
    <row r="12404" spans="1:4" s="977" customFormat="1" ht="18" customHeight="1" x14ac:dyDescent="0.2">
      <c r="A12404" s="1351" t="s">
        <v>18237</v>
      </c>
      <c r="B12404" s="1244" t="s">
        <v>18238</v>
      </c>
      <c r="C12404" s="1244" t="s">
        <v>18239</v>
      </c>
      <c r="D12404" s="1352">
        <v>1041.9000000000001</v>
      </c>
    </row>
    <row r="12405" spans="1:4" s="977" customFormat="1" ht="18" customHeight="1" x14ac:dyDescent="0.2">
      <c r="A12405" s="1351" t="s">
        <v>18240</v>
      </c>
      <c r="B12405" s="1244" t="s">
        <v>2574</v>
      </c>
      <c r="C12405" s="1244" t="s">
        <v>2575</v>
      </c>
      <c r="D12405" s="1352">
        <v>552</v>
      </c>
    </row>
    <row r="12406" spans="1:4" s="977" customFormat="1" ht="18" customHeight="1" x14ac:dyDescent="0.2">
      <c r="A12406" s="1351" t="s">
        <v>18241</v>
      </c>
      <c r="B12406" s="1244" t="s">
        <v>2574</v>
      </c>
      <c r="C12406" s="1244" t="s">
        <v>2575</v>
      </c>
      <c r="D12406" s="1352">
        <v>552</v>
      </c>
    </row>
    <row r="12407" spans="1:4" s="977" customFormat="1" ht="18" customHeight="1" x14ac:dyDescent="0.2">
      <c r="A12407" s="1351" t="s">
        <v>18242</v>
      </c>
      <c r="B12407" s="1244" t="s">
        <v>2574</v>
      </c>
      <c r="C12407" s="1244" t="s">
        <v>2575</v>
      </c>
      <c r="D12407" s="1352">
        <v>552</v>
      </c>
    </row>
    <row r="12408" spans="1:4" s="977" customFormat="1" ht="18" customHeight="1" x14ac:dyDescent="0.2">
      <c r="A12408" s="1351" t="s">
        <v>18243</v>
      </c>
      <c r="B12408" s="1244" t="s">
        <v>2574</v>
      </c>
      <c r="C12408" s="1244" t="s">
        <v>2575</v>
      </c>
      <c r="D12408" s="1352">
        <v>552</v>
      </c>
    </row>
    <row r="12409" spans="1:4" s="977" customFormat="1" ht="18" customHeight="1" x14ac:dyDescent="0.2">
      <c r="A12409" s="1351" t="s">
        <v>18244</v>
      </c>
      <c r="B12409" s="1244" t="s">
        <v>2574</v>
      </c>
      <c r="C12409" s="1244" t="s">
        <v>2575</v>
      </c>
      <c r="D12409" s="1352">
        <v>1219.92</v>
      </c>
    </row>
    <row r="12410" spans="1:4" s="977" customFormat="1" ht="18" customHeight="1" x14ac:dyDescent="0.2">
      <c r="A12410" s="1351" t="s">
        <v>18245</v>
      </c>
      <c r="B12410" s="1244" t="s">
        <v>2574</v>
      </c>
      <c r="C12410" s="1244" t="s">
        <v>2575</v>
      </c>
      <c r="D12410" s="1352">
        <v>552</v>
      </c>
    </row>
    <row r="12411" spans="1:4" s="977" customFormat="1" ht="18" customHeight="1" x14ac:dyDescent="0.2">
      <c r="A12411" s="1351" t="s">
        <v>18246</v>
      </c>
      <c r="B12411" s="1244" t="s">
        <v>2574</v>
      </c>
      <c r="C12411" s="1244" t="s">
        <v>15632</v>
      </c>
      <c r="D12411" s="1352">
        <v>552</v>
      </c>
    </row>
    <row r="12412" spans="1:4" s="977" customFormat="1" ht="18" customHeight="1" x14ac:dyDescent="0.2">
      <c r="A12412" s="1351" t="s">
        <v>18247</v>
      </c>
      <c r="B12412" s="1244" t="s">
        <v>2574</v>
      </c>
      <c r="C12412" s="1244" t="s">
        <v>2575</v>
      </c>
      <c r="D12412" s="1352">
        <v>552</v>
      </c>
    </row>
    <row r="12413" spans="1:4" s="977" customFormat="1" ht="18" customHeight="1" x14ac:dyDescent="0.2">
      <c r="A12413" s="1351" t="s">
        <v>18248</v>
      </c>
      <c r="B12413" s="1244" t="s">
        <v>2574</v>
      </c>
      <c r="C12413" s="1244" t="s">
        <v>2575</v>
      </c>
      <c r="D12413" s="1352">
        <v>552</v>
      </c>
    </row>
    <row r="12414" spans="1:4" s="977" customFormat="1" ht="18" customHeight="1" x14ac:dyDescent="0.2">
      <c r="A12414" s="1351" t="s">
        <v>18249</v>
      </c>
      <c r="B12414" s="1244" t="s">
        <v>2574</v>
      </c>
      <c r="C12414" s="1244" t="s">
        <v>2575</v>
      </c>
      <c r="D12414" s="1352">
        <v>552</v>
      </c>
    </row>
    <row r="12415" spans="1:4" s="977" customFormat="1" ht="18" customHeight="1" x14ac:dyDescent="0.2">
      <c r="A12415" s="1351" t="s">
        <v>18250</v>
      </c>
      <c r="B12415" s="1244" t="s">
        <v>2574</v>
      </c>
      <c r="C12415" s="1244" t="s">
        <v>2575</v>
      </c>
      <c r="D12415" s="1352">
        <v>552</v>
      </c>
    </row>
    <row r="12416" spans="1:4" s="977" customFormat="1" ht="18" customHeight="1" x14ac:dyDescent="0.2">
      <c r="A12416" s="1351" t="s">
        <v>18251</v>
      </c>
      <c r="B12416" s="1244" t="s">
        <v>2574</v>
      </c>
      <c r="C12416" s="1244" t="s">
        <v>2575</v>
      </c>
      <c r="D12416" s="1352">
        <v>552</v>
      </c>
    </row>
    <row r="12417" spans="1:4" s="977" customFormat="1" ht="18" customHeight="1" x14ac:dyDescent="0.2">
      <c r="A12417" s="1351" t="s">
        <v>18252</v>
      </c>
      <c r="B12417" s="1244" t="s">
        <v>2574</v>
      </c>
      <c r="C12417" s="1244" t="s">
        <v>2575</v>
      </c>
      <c r="D12417" s="1352">
        <v>552</v>
      </c>
    </row>
    <row r="12418" spans="1:4" s="977" customFormat="1" ht="18" customHeight="1" x14ac:dyDescent="0.2">
      <c r="A12418" s="1351" t="s">
        <v>18253</v>
      </c>
      <c r="B12418" s="1244" t="s">
        <v>1353</v>
      </c>
      <c r="C12418" s="1244" t="s">
        <v>1354</v>
      </c>
      <c r="D12418" s="1352">
        <v>1</v>
      </c>
    </row>
    <row r="12419" spans="1:4" s="977" customFormat="1" ht="18" customHeight="1" x14ac:dyDescent="0.2">
      <c r="A12419" s="1351" t="s">
        <v>18254</v>
      </c>
      <c r="B12419" s="1244" t="s">
        <v>1659</v>
      </c>
      <c r="C12419" s="1244" t="s">
        <v>18255</v>
      </c>
      <c r="D12419" s="1352">
        <v>1</v>
      </c>
    </row>
    <row r="12420" spans="1:4" s="977" customFormat="1" ht="18" customHeight="1" x14ac:dyDescent="0.2">
      <c r="A12420" s="1351" t="s">
        <v>18256</v>
      </c>
      <c r="B12420" s="1244" t="s">
        <v>2574</v>
      </c>
      <c r="C12420" s="1244" t="s">
        <v>2575</v>
      </c>
      <c r="D12420" s="1352">
        <v>1219.92</v>
      </c>
    </row>
    <row r="12421" spans="1:4" s="977" customFormat="1" ht="18" customHeight="1" x14ac:dyDescent="0.2">
      <c r="A12421" s="1351" t="s">
        <v>18257</v>
      </c>
      <c r="B12421" s="1244" t="s">
        <v>1353</v>
      </c>
      <c r="C12421" s="1244" t="s">
        <v>1354</v>
      </c>
      <c r="D12421" s="1352">
        <v>1</v>
      </c>
    </row>
    <row r="12422" spans="1:4" s="977" customFormat="1" ht="18" customHeight="1" x14ac:dyDescent="0.2">
      <c r="A12422" s="1351" t="s">
        <v>18258</v>
      </c>
      <c r="B12422" s="1244" t="s">
        <v>13711</v>
      </c>
      <c r="C12422" s="1244" t="s">
        <v>13712</v>
      </c>
      <c r="D12422" s="1352">
        <v>1</v>
      </c>
    </row>
    <row r="12423" spans="1:4" s="977" customFormat="1" ht="18" customHeight="1" x14ac:dyDescent="0.2">
      <c r="A12423" s="1351" t="s">
        <v>18259</v>
      </c>
      <c r="B12423" s="1244" t="s">
        <v>13711</v>
      </c>
      <c r="C12423" s="1244" t="s">
        <v>13712</v>
      </c>
      <c r="D12423" s="1352">
        <v>1</v>
      </c>
    </row>
    <row r="12424" spans="1:4" s="977" customFormat="1" ht="18" customHeight="1" x14ac:dyDescent="0.2">
      <c r="A12424" s="1351" t="s">
        <v>18260</v>
      </c>
      <c r="B12424" s="1244" t="s">
        <v>13711</v>
      </c>
      <c r="C12424" s="1244" t="s">
        <v>13712</v>
      </c>
      <c r="D12424" s="1352">
        <v>1</v>
      </c>
    </row>
    <row r="12425" spans="1:4" s="977" customFormat="1" ht="18" customHeight="1" x14ac:dyDescent="0.2">
      <c r="A12425" s="1351" t="s">
        <v>18261</v>
      </c>
      <c r="B12425" s="1244" t="s">
        <v>13711</v>
      </c>
      <c r="C12425" s="1244" t="s">
        <v>13712</v>
      </c>
      <c r="D12425" s="1352">
        <v>1</v>
      </c>
    </row>
    <row r="12426" spans="1:4" s="977" customFormat="1" ht="18" customHeight="1" x14ac:dyDescent="0.2">
      <c r="A12426" s="1351" t="s">
        <v>18262</v>
      </c>
      <c r="B12426" s="1244" t="s">
        <v>13711</v>
      </c>
      <c r="C12426" s="1244" t="s">
        <v>13712</v>
      </c>
      <c r="D12426" s="1352">
        <v>1</v>
      </c>
    </row>
    <row r="12427" spans="1:4" s="977" customFormat="1" ht="18" customHeight="1" x14ac:dyDescent="0.2">
      <c r="A12427" s="1351" t="s">
        <v>18263</v>
      </c>
      <c r="B12427" s="1244" t="s">
        <v>13711</v>
      </c>
      <c r="C12427" s="1244" t="s">
        <v>13712</v>
      </c>
      <c r="D12427" s="1352">
        <v>1</v>
      </c>
    </row>
    <row r="12428" spans="1:4" s="977" customFormat="1" ht="18" customHeight="1" x14ac:dyDescent="0.2">
      <c r="A12428" s="1351" t="s">
        <v>18264</v>
      </c>
      <c r="B12428" s="1244" t="s">
        <v>13711</v>
      </c>
      <c r="C12428" s="1244" t="s">
        <v>13712</v>
      </c>
      <c r="D12428" s="1352">
        <v>1</v>
      </c>
    </row>
    <row r="12429" spans="1:4" s="977" customFormat="1" ht="18" customHeight="1" x14ac:dyDescent="0.2">
      <c r="A12429" s="1351" t="s">
        <v>18265</v>
      </c>
      <c r="B12429" s="1244" t="s">
        <v>2574</v>
      </c>
      <c r="C12429" s="1244" t="s">
        <v>2575</v>
      </c>
      <c r="D12429" s="1352">
        <v>1219.92</v>
      </c>
    </row>
    <row r="12430" spans="1:4" s="977" customFormat="1" ht="18" customHeight="1" x14ac:dyDescent="0.2">
      <c r="A12430" s="1351" t="s">
        <v>18266</v>
      </c>
      <c r="B12430" s="1244" t="s">
        <v>13711</v>
      </c>
      <c r="C12430" s="1244" t="s">
        <v>13712</v>
      </c>
      <c r="D12430" s="1352">
        <v>1</v>
      </c>
    </row>
    <row r="12431" spans="1:4" s="977" customFormat="1" ht="18" customHeight="1" x14ac:dyDescent="0.2">
      <c r="A12431" s="1351" t="s">
        <v>18267</v>
      </c>
      <c r="B12431" s="1244" t="s">
        <v>1353</v>
      </c>
      <c r="C12431" s="1244" t="s">
        <v>1354</v>
      </c>
      <c r="D12431" s="1352">
        <v>1</v>
      </c>
    </row>
    <row r="12432" spans="1:4" s="977" customFormat="1" ht="18" customHeight="1" x14ac:dyDescent="0.2">
      <c r="A12432" s="1351" t="s">
        <v>18268</v>
      </c>
      <c r="B12432" s="1244" t="s">
        <v>1353</v>
      </c>
      <c r="C12432" s="1244" t="s">
        <v>1354</v>
      </c>
      <c r="D12432" s="1352">
        <v>1</v>
      </c>
    </row>
    <row r="12433" spans="1:4" s="977" customFormat="1" ht="18" customHeight="1" x14ac:dyDescent="0.2">
      <c r="A12433" s="1351" t="s">
        <v>18269</v>
      </c>
      <c r="B12433" s="1244" t="s">
        <v>1353</v>
      </c>
      <c r="C12433" s="1244" t="s">
        <v>1354</v>
      </c>
      <c r="D12433" s="1352">
        <v>1</v>
      </c>
    </row>
    <row r="12434" spans="1:4" s="977" customFormat="1" ht="18" customHeight="1" x14ac:dyDescent="0.2">
      <c r="A12434" s="1351" t="s">
        <v>18270</v>
      </c>
      <c r="B12434" s="1244" t="s">
        <v>1353</v>
      </c>
      <c r="C12434" s="1244" t="s">
        <v>1354</v>
      </c>
      <c r="D12434" s="1352">
        <v>1</v>
      </c>
    </row>
    <row r="12435" spans="1:4" s="977" customFormat="1" ht="18" customHeight="1" x14ac:dyDescent="0.2">
      <c r="A12435" s="1351" t="s">
        <v>18271</v>
      </c>
      <c r="B12435" s="1244" t="s">
        <v>1353</v>
      </c>
      <c r="C12435" s="1244" t="s">
        <v>1354</v>
      </c>
      <c r="D12435" s="1352">
        <v>1</v>
      </c>
    </row>
    <row r="12436" spans="1:4" s="977" customFormat="1" ht="18" customHeight="1" x14ac:dyDescent="0.2">
      <c r="A12436" s="1351" t="s">
        <v>18272</v>
      </c>
      <c r="B12436" s="1244" t="s">
        <v>1353</v>
      </c>
      <c r="C12436" s="1244" t="s">
        <v>1354</v>
      </c>
      <c r="D12436" s="1352">
        <v>1</v>
      </c>
    </row>
    <row r="12437" spans="1:4" s="977" customFormat="1" ht="18" customHeight="1" x14ac:dyDescent="0.2">
      <c r="A12437" s="1351" t="s">
        <v>18273</v>
      </c>
      <c r="B12437" s="1244" t="s">
        <v>1353</v>
      </c>
      <c r="C12437" s="1244" t="s">
        <v>1354</v>
      </c>
      <c r="D12437" s="1352">
        <v>1</v>
      </c>
    </row>
    <row r="12438" spans="1:4" s="977" customFormat="1" ht="18" customHeight="1" x14ac:dyDescent="0.2">
      <c r="A12438" s="1351" t="s">
        <v>18274</v>
      </c>
      <c r="B12438" s="1244" t="s">
        <v>1353</v>
      </c>
      <c r="C12438" s="1244" t="s">
        <v>1354</v>
      </c>
      <c r="D12438" s="1352">
        <v>1</v>
      </c>
    </row>
    <row r="12439" spans="1:4" s="977" customFormat="1" ht="18" customHeight="1" x14ac:dyDescent="0.2">
      <c r="A12439" s="1351" t="s">
        <v>18275</v>
      </c>
      <c r="B12439" s="1244" t="s">
        <v>2574</v>
      </c>
      <c r="C12439" s="1244" t="s">
        <v>2575</v>
      </c>
      <c r="D12439" s="1352">
        <v>4370</v>
      </c>
    </row>
    <row r="12440" spans="1:4" s="977" customFormat="1" ht="18" customHeight="1" x14ac:dyDescent="0.2">
      <c r="A12440" s="1351" t="s">
        <v>18276</v>
      </c>
      <c r="B12440" s="1244" t="s">
        <v>1353</v>
      </c>
      <c r="C12440" s="1244" t="s">
        <v>1354</v>
      </c>
      <c r="D12440" s="1352">
        <v>1</v>
      </c>
    </row>
    <row r="12441" spans="1:4" s="977" customFormat="1" ht="18" customHeight="1" x14ac:dyDescent="0.2">
      <c r="A12441" s="1351" t="s">
        <v>18277</v>
      </c>
      <c r="B12441" s="1244" t="s">
        <v>1353</v>
      </c>
      <c r="C12441" s="1244" t="s">
        <v>1354</v>
      </c>
      <c r="D12441" s="1352">
        <v>1</v>
      </c>
    </row>
    <row r="12442" spans="1:4" s="977" customFormat="1" ht="18" customHeight="1" x14ac:dyDescent="0.2">
      <c r="A12442" s="1351" t="s">
        <v>18278</v>
      </c>
      <c r="B12442" s="1244" t="s">
        <v>1353</v>
      </c>
      <c r="C12442" s="1244" t="s">
        <v>1354</v>
      </c>
      <c r="D12442" s="1352">
        <v>1</v>
      </c>
    </row>
    <row r="12443" spans="1:4" s="977" customFormat="1" ht="18" customHeight="1" x14ac:dyDescent="0.2">
      <c r="A12443" s="1351" t="s">
        <v>18279</v>
      </c>
      <c r="B12443" s="1244" t="s">
        <v>1353</v>
      </c>
      <c r="C12443" s="1244" t="s">
        <v>1354</v>
      </c>
      <c r="D12443" s="1352">
        <v>1</v>
      </c>
    </row>
    <row r="12444" spans="1:4" s="977" customFormat="1" ht="18" customHeight="1" x14ac:dyDescent="0.2">
      <c r="A12444" s="1351" t="s">
        <v>18280</v>
      </c>
      <c r="B12444" s="1244" t="s">
        <v>1535</v>
      </c>
      <c r="C12444" s="1244" t="s">
        <v>1536</v>
      </c>
      <c r="D12444" s="1352">
        <v>1861.85</v>
      </c>
    </row>
    <row r="12445" spans="1:4" s="977" customFormat="1" ht="18" customHeight="1" x14ac:dyDescent="0.2">
      <c r="A12445" s="1351" t="s">
        <v>18281</v>
      </c>
      <c r="B12445" s="1244" t="s">
        <v>1266</v>
      </c>
      <c r="C12445" s="1244" t="s">
        <v>1267</v>
      </c>
      <c r="D12445" s="1352">
        <v>6850.84</v>
      </c>
    </row>
    <row r="12446" spans="1:4" s="977" customFormat="1" ht="18" customHeight="1" x14ac:dyDescent="0.2">
      <c r="A12446" s="1351" t="s">
        <v>18282</v>
      </c>
      <c r="B12446" s="1244" t="s">
        <v>2574</v>
      </c>
      <c r="C12446" s="1244" t="s">
        <v>2575</v>
      </c>
      <c r="D12446" s="1352">
        <v>1219.92</v>
      </c>
    </row>
    <row r="12447" spans="1:4" s="977" customFormat="1" ht="18" customHeight="1" x14ac:dyDescent="0.2">
      <c r="A12447" s="1351" t="s">
        <v>18283</v>
      </c>
      <c r="B12447" s="1244" t="s">
        <v>2548</v>
      </c>
      <c r="C12447" s="1244" t="s">
        <v>2549</v>
      </c>
      <c r="D12447" s="1352">
        <v>1</v>
      </c>
    </row>
    <row r="12448" spans="1:4" s="977" customFormat="1" ht="18" customHeight="1" x14ac:dyDescent="0.2">
      <c r="A12448" s="1351" t="s">
        <v>18284</v>
      </c>
      <c r="B12448" s="1244" t="s">
        <v>2548</v>
      </c>
      <c r="C12448" s="1244" t="s">
        <v>2549</v>
      </c>
      <c r="D12448" s="1352">
        <v>1</v>
      </c>
    </row>
    <row r="12449" spans="1:4" s="977" customFormat="1" ht="18" customHeight="1" x14ac:dyDescent="0.2">
      <c r="A12449" s="1351" t="s">
        <v>18285</v>
      </c>
      <c r="B12449" s="1244" t="s">
        <v>2645</v>
      </c>
      <c r="C12449" s="1244" t="s">
        <v>2646</v>
      </c>
      <c r="D12449" s="1352">
        <v>2285.63</v>
      </c>
    </row>
    <row r="12450" spans="1:4" s="977" customFormat="1" ht="18" customHeight="1" x14ac:dyDescent="0.2">
      <c r="A12450" s="1351" t="s">
        <v>18286</v>
      </c>
      <c r="B12450" s="1244" t="s">
        <v>2574</v>
      </c>
      <c r="C12450" s="1244" t="s">
        <v>2575</v>
      </c>
      <c r="D12450" s="1352">
        <v>552</v>
      </c>
    </row>
    <row r="12451" spans="1:4" s="977" customFormat="1" ht="18" customHeight="1" x14ac:dyDescent="0.2">
      <c r="A12451" s="1351" t="s">
        <v>18287</v>
      </c>
      <c r="B12451" s="1244" t="s">
        <v>2574</v>
      </c>
      <c r="C12451" s="1244" t="s">
        <v>2575</v>
      </c>
      <c r="D12451" s="1352">
        <v>552</v>
      </c>
    </row>
    <row r="12452" spans="1:4" s="977" customFormat="1" ht="18" customHeight="1" x14ac:dyDescent="0.2">
      <c r="A12452" s="1351" t="s">
        <v>18288</v>
      </c>
      <c r="B12452" s="1244" t="s">
        <v>2574</v>
      </c>
      <c r="C12452" s="1244" t="s">
        <v>2575</v>
      </c>
      <c r="D12452" s="1352">
        <v>552</v>
      </c>
    </row>
    <row r="12453" spans="1:4" s="977" customFormat="1" ht="18" customHeight="1" x14ac:dyDescent="0.2">
      <c r="A12453" s="1351" t="s">
        <v>18289</v>
      </c>
      <c r="B12453" s="1244" t="s">
        <v>2574</v>
      </c>
      <c r="C12453" s="1244" t="s">
        <v>2575</v>
      </c>
      <c r="D12453" s="1352">
        <v>1340.33</v>
      </c>
    </row>
    <row r="12454" spans="1:4" s="977" customFormat="1" ht="18" customHeight="1" x14ac:dyDescent="0.2">
      <c r="A12454" s="1351" t="s">
        <v>18290</v>
      </c>
      <c r="B12454" s="1244" t="s">
        <v>18291</v>
      </c>
      <c r="C12454" s="1244" t="s">
        <v>18292</v>
      </c>
      <c r="D12454" s="1352">
        <v>18618.5</v>
      </c>
    </row>
    <row r="12455" spans="1:4" s="977" customFormat="1" ht="18" customHeight="1" x14ac:dyDescent="0.2">
      <c r="A12455" s="1351" t="s">
        <v>18293</v>
      </c>
      <c r="B12455" s="1244" t="s">
        <v>14943</v>
      </c>
      <c r="C12455" s="1244" t="s">
        <v>14944</v>
      </c>
      <c r="D12455" s="1352">
        <v>1325.95</v>
      </c>
    </row>
    <row r="12456" spans="1:4" s="977" customFormat="1" ht="18" customHeight="1" x14ac:dyDescent="0.2">
      <c r="A12456" s="1351" t="s">
        <v>18294</v>
      </c>
      <c r="B12456" s="1244" t="s">
        <v>17149</v>
      </c>
      <c r="C12456" s="1244" t="s">
        <v>17150</v>
      </c>
      <c r="D12456" s="1352">
        <v>33925</v>
      </c>
    </row>
    <row r="12457" spans="1:4" s="977" customFormat="1" ht="18" customHeight="1" x14ac:dyDescent="0.2">
      <c r="A12457" s="1351" t="s">
        <v>18295</v>
      </c>
      <c r="B12457" s="1244" t="s">
        <v>18296</v>
      </c>
      <c r="C12457" s="1244" t="s">
        <v>18297</v>
      </c>
      <c r="D12457" s="1352">
        <v>1</v>
      </c>
    </row>
    <row r="12458" spans="1:4" s="977" customFormat="1" ht="18" customHeight="1" x14ac:dyDescent="0.2">
      <c r="A12458" s="1351" t="s">
        <v>18298</v>
      </c>
      <c r="B12458" s="1244" t="s">
        <v>18299</v>
      </c>
      <c r="C12458" s="1244" t="s">
        <v>18299</v>
      </c>
      <c r="D12458" s="1352">
        <v>802.88</v>
      </c>
    </row>
    <row r="12459" spans="1:4" s="977" customFormat="1" ht="18" customHeight="1" x14ac:dyDescent="0.2">
      <c r="A12459" s="1351" t="s">
        <v>18300</v>
      </c>
      <c r="B12459" s="1244" t="s">
        <v>2511</v>
      </c>
      <c r="C12459" s="1244" t="s">
        <v>1704</v>
      </c>
      <c r="D12459" s="1352">
        <v>2139</v>
      </c>
    </row>
    <row r="12460" spans="1:4" s="977" customFormat="1" ht="18" customHeight="1" x14ac:dyDescent="0.2">
      <c r="A12460" s="1351" t="s">
        <v>18301</v>
      </c>
      <c r="B12460" s="1244" t="s">
        <v>2574</v>
      </c>
      <c r="C12460" s="1244" t="s">
        <v>2575</v>
      </c>
      <c r="D12460" s="1352">
        <v>1340.33</v>
      </c>
    </row>
    <row r="12461" spans="1:4" s="977" customFormat="1" ht="18" customHeight="1" x14ac:dyDescent="0.2">
      <c r="A12461" s="1351" t="s">
        <v>18302</v>
      </c>
      <c r="B12461" s="1244" t="s">
        <v>18303</v>
      </c>
      <c r="C12461" s="1244" t="s">
        <v>18304</v>
      </c>
      <c r="D12461" s="1352">
        <v>27425.35</v>
      </c>
    </row>
    <row r="12462" spans="1:4" s="977" customFormat="1" ht="18" customHeight="1" x14ac:dyDescent="0.2">
      <c r="A12462" s="1351" t="s">
        <v>18305</v>
      </c>
      <c r="B12462" s="1244" t="s">
        <v>2574</v>
      </c>
      <c r="C12462" s="1244" t="s">
        <v>2575</v>
      </c>
      <c r="D12462" s="1352">
        <v>1340.33</v>
      </c>
    </row>
    <row r="12463" spans="1:4" s="977" customFormat="1" ht="18" customHeight="1" x14ac:dyDescent="0.2">
      <c r="A12463" s="1351" t="s">
        <v>18306</v>
      </c>
      <c r="B12463" s="1244" t="s">
        <v>3127</v>
      </c>
      <c r="C12463" s="1244" t="s">
        <v>3128</v>
      </c>
      <c r="D12463" s="1352">
        <v>12489</v>
      </c>
    </row>
    <row r="12464" spans="1:4" s="977" customFormat="1" ht="18" customHeight="1" x14ac:dyDescent="0.2">
      <c r="A12464" s="1351" t="s">
        <v>18307</v>
      </c>
      <c r="B12464" s="1244" t="s">
        <v>2486</v>
      </c>
      <c r="C12464" s="1244" t="s">
        <v>2487</v>
      </c>
      <c r="D12464" s="1352">
        <v>1</v>
      </c>
    </row>
    <row r="12465" spans="1:4" s="977" customFormat="1" ht="18" customHeight="1" x14ac:dyDescent="0.2">
      <c r="A12465" s="1351" t="s">
        <v>18308</v>
      </c>
      <c r="B12465" s="1244" t="s">
        <v>2869</v>
      </c>
      <c r="C12465" s="1244" t="s">
        <v>2870</v>
      </c>
      <c r="D12465" s="1352">
        <v>52948.19</v>
      </c>
    </row>
    <row r="12466" spans="1:4" s="977" customFormat="1" ht="18" customHeight="1" x14ac:dyDescent="0.2">
      <c r="A12466" s="1351" t="s">
        <v>18309</v>
      </c>
      <c r="B12466" s="1244" t="s">
        <v>2876</v>
      </c>
      <c r="C12466" s="1244" t="s">
        <v>2877</v>
      </c>
      <c r="D12466" s="1352">
        <v>5300.12</v>
      </c>
    </row>
    <row r="12467" spans="1:4" s="977" customFormat="1" ht="18" customHeight="1" x14ac:dyDescent="0.2">
      <c r="A12467" s="1351" t="s">
        <v>18310</v>
      </c>
      <c r="B12467" s="1244" t="s">
        <v>1397</v>
      </c>
      <c r="C12467" s="1244" t="s">
        <v>1398</v>
      </c>
      <c r="D12467" s="1352">
        <v>1440</v>
      </c>
    </row>
    <row r="12468" spans="1:4" s="977" customFormat="1" ht="18" customHeight="1" x14ac:dyDescent="0.2">
      <c r="A12468" s="1351" t="s">
        <v>18311</v>
      </c>
      <c r="B12468" s="1244" t="s">
        <v>2574</v>
      </c>
      <c r="C12468" s="1244" t="s">
        <v>2575</v>
      </c>
      <c r="D12468" s="1352">
        <v>1340.33</v>
      </c>
    </row>
    <row r="12469" spans="1:4" s="977" customFormat="1" ht="18" customHeight="1" x14ac:dyDescent="0.2">
      <c r="A12469" s="1351" t="s">
        <v>18312</v>
      </c>
      <c r="B12469" s="1244" t="s">
        <v>2313</v>
      </c>
      <c r="C12469" s="1244" t="s">
        <v>2314</v>
      </c>
      <c r="D12469" s="1352">
        <v>667</v>
      </c>
    </row>
    <row r="12470" spans="1:4" s="977" customFormat="1" ht="18" customHeight="1" x14ac:dyDescent="0.2">
      <c r="A12470" s="1351" t="s">
        <v>18313</v>
      </c>
      <c r="B12470" s="1244" t="s">
        <v>1683</v>
      </c>
      <c r="C12470" s="1244" t="s">
        <v>1411</v>
      </c>
      <c r="D12470" s="1352">
        <v>680</v>
      </c>
    </row>
    <row r="12471" spans="1:4" s="977" customFormat="1" ht="18" customHeight="1" x14ac:dyDescent="0.2">
      <c r="A12471" s="1351" t="s">
        <v>18314</v>
      </c>
      <c r="B12471" s="1244" t="s">
        <v>1654</v>
      </c>
      <c r="C12471" s="1244" t="s">
        <v>1655</v>
      </c>
      <c r="D12471" s="1352">
        <v>1477.98</v>
      </c>
    </row>
    <row r="12472" spans="1:4" s="977" customFormat="1" ht="18" customHeight="1" x14ac:dyDescent="0.2">
      <c r="A12472" s="1351" t="s">
        <v>18315</v>
      </c>
      <c r="B12472" s="1244" t="s">
        <v>17979</v>
      </c>
      <c r="C12472" s="1244" t="s">
        <v>17980</v>
      </c>
      <c r="D12472" s="1352">
        <v>32016.11</v>
      </c>
    </row>
    <row r="12473" spans="1:4" s="977" customFormat="1" ht="18" customHeight="1" x14ac:dyDescent="0.2">
      <c r="A12473" s="1351" t="s">
        <v>18316</v>
      </c>
      <c r="B12473" s="1244" t="s">
        <v>1586</v>
      </c>
      <c r="C12473" s="1244" t="s">
        <v>1587</v>
      </c>
      <c r="D12473" s="1352">
        <v>1</v>
      </c>
    </row>
    <row r="12474" spans="1:4" s="977" customFormat="1" ht="18" customHeight="1" x14ac:dyDescent="0.2">
      <c r="A12474" s="1351" t="s">
        <v>18317</v>
      </c>
      <c r="B12474" s="1244" t="s">
        <v>18318</v>
      </c>
      <c r="C12474" s="1244" t="s">
        <v>18319</v>
      </c>
      <c r="D12474" s="1352">
        <v>20305.55</v>
      </c>
    </row>
    <row r="12475" spans="1:4" s="977" customFormat="1" ht="18" customHeight="1" x14ac:dyDescent="0.2">
      <c r="A12475" s="1351" t="s">
        <v>18320</v>
      </c>
      <c r="B12475" s="1244" t="s">
        <v>18321</v>
      </c>
      <c r="C12475" s="1244" t="s">
        <v>18322</v>
      </c>
      <c r="D12475" s="1352">
        <v>346943.34</v>
      </c>
    </row>
    <row r="12476" spans="1:4" s="977" customFormat="1" ht="18" customHeight="1" x14ac:dyDescent="0.2">
      <c r="A12476" s="1351" t="s">
        <v>18323</v>
      </c>
      <c r="B12476" s="1244" t="s">
        <v>18324</v>
      </c>
      <c r="C12476" s="1244" t="s">
        <v>18325</v>
      </c>
      <c r="D12476" s="1352">
        <v>1</v>
      </c>
    </row>
    <row r="12477" spans="1:4" s="977" customFormat="1" ht="18" customHeight="1" x14ac:dyDescent="0.2">
      <c r="A12477" s="1351" t="s">
        <v>18326</v>
      </c>
      <c r="B12477" s="1244" t="s">
        <v>12377</v>
      </c>
      <c r="C12477" s="1244" t="s">
        <v>12378</v>
      </c>
      <c r="D12477" s="1352">
        <v>1284.55</v>
      </c>
    </row>
    <row r="12478" spans="1:4" s="977" customFormat="1" ht="18" customHeight="1" x14ac:dyDescent="0.2">
      <c r="A12478" s="1351" t="s">
        <v>18327</v>
      </c>
      <c r="B12478" s="1244" t="s">
        <v>2548</v>
      </c>
      <c r="C12478" s="1244" t="s">
        <v>2549</v>
      </c>
      <c r="D12478" s="1352">
        <v>1</v>
      </c>
    </row>
    <row r="12479" spans="1:4" s="977" customFormat="1" ht="18" customHeight="1" x14ac:dyDescent="0.2">
      <c r="A12479" s="1351" t="s">
        <v>18328</v>
      </c>
      <c r="B12479" s="1244" t="s">
        <v>18329</v>
      </c>
      <c r="C12479" s="1244" t="s">
        <v>18330</v>
      </c>
      <c r="D12479" s="1352">
        <v>46218.49</v>
      </c>
    </row>
    <row r="12480" spans="1:4" s="977" customFormat="1" ht="18" customHeight="1" x14ac:dyDescent="0.2">
      <c r="A12480" s="1351" t="s">
        <v>18331</v>
      </c>
      <c r="B12480" s="1244" t="s">
        <v>2776</v>
      </c>
      <c r="C12480" s="1244" t="s">
        <v>2777</v>
      </c>
      <c r="D12480" s="1352">
        <v>9834.7800000000007</v>
      </c>
    </row>
    <row r="12481" spans="1:4" s="977" customFormat="1" ht="18" customHeight="1" x14ac:dyDescent="0.2">
      <c r="A12481" s="1351" t="s">
        <v>18332</v>
      </c>
      <c r="B12481" s="1244" t="s">
        <v>2424</v>
      </c>
      <c r="C12481" s="1244" t="s">
        <v>2425</v>
      </c>
      <c r="D12481" s="1352">
        <v>1473.15</v>
      </c>
    </row>
    <row r="12482" spans="1:4" s="977" customFormat="1" ht="18" customHeight="1" x14ac:dyDescent="0.2">
      <c r="A12482" s="1351" t="s">
        <v>18333</v>
      </c>
      <c r="B12482" s="1244" t="s">
        <v>2544</v>
      </c>
      <c r="C12482" s="1244" t="s">
        <v>2545</v>
      </c>
      <c r="D12482" s="1352">
        <v>66199.429999999993</v>
      </c>
    </row>
    <row r="12483" spans="1:4" s="977" customFormat="1" ht="18" customHeight="1" x14ac:dyDescent="0.2">
      <c r="A12483" s="1351" t="s">
        <v>18334</v>
      </c>
      <c r="B12483" s="1244" t="s">
        <v>2511</v>
      </c>
      <c r="C12483" s="1244" t="s">
        <v>1704</v>
      </c>
      <c r="D12483" s="1352">
        <v>2139</v>
      </c>
    </row>
    <row r="12484" spans="1:4" s="977" customFormat="1" ht="18" customHeight="1" x14ac:dyDescent="0.2">
      <c r="A12484" s="1351" t="s">
        <v>18335</v>
      </c>
      <c r="B12484" s="1244" t="s">
        <v>1285</v>
      </c>
      <c r="C12484" s="1244" t="s">
        <v>1286</v>
      </c>
      <c r="D12484" s="1352">
        <v>1253.6500000000001</v>
      </c>
    </row>
    <row r="12485" spans="1:4" s="977" customFormat="1" ht="18" customHeight="1" x14ac:dyDescent="0.2">
      <c r="A12485" s="1351" t="s">
        <v>18336</v>
      </c>
      <c r="B12485" s="1244" t="s">
        <v>1410</v>
      </c>
      <c r="C12485" s="1244" t="s">
        <v>1411</v>
      </c>
      <c r="D12485" s="1352">
        <v>2234.56</v>
      </c>
    </row>
    <row r="12486" spans="1:4" s="977" customFormat="1" ht="18" customHeight="1" x14ac:dyDescent="0.2">
      <c r="A12486" s="1351" t="s">
        <v>18337</v>
      </c>
      <c r="B12486" s="1244" t="s">
        <v>1410</v>
      </c>
      <c r="C12486" s="1244" t="s">
        <v>1411</v>
      </c>
      <c r="D12486" s="1352">
        <v>710</v>
      </c>
    </row>
    <row r="12487" spans="1:4" s="977" customFormat="1" ht="18" customHeight="1" x14ac:dyDescent="0.2">
      <c r="A12487" s="1351" t="s">
        <v>18338</v>
      </c>
      <c r="B12487" s="1244" t="s">
        <v>1683</v>
      </c>
      <c r="C12487" s="1244" t="s">
        <v>1411</v>
      </c>
      <c r="D12487" s="1352">
        <v>680</v>
      </c>
    </row>
    <row r="12488" spans="1:4" s="977" customFormat="1" ht="18" customHeight="1" x14ac:dyDescent="0.2">
      <c r="A12488" s="1351" t="s">
        <v>18339</v>
      </c>
      <c r="B12488" s="1244" t="s">
        <v>3501</v>
      </c>
      <c r="C12488" s="1244" t="s">
        <v>3502</v>
      </c>
      <c r="D12488" s="1352">
        <v>1010</v>
      </c>
    </row>
    <row r="12489" spans="1:4" s="977" customFormat="1" ht="18" customHeight="1" x14ac:dyDescent="0.2">
      <c r="A12489" s="1351" t="s">
        <v>18340</v>
      </c>
      <c r="B12489" s="1244" t="s">
        <v>11560</v>
      </c>
      <c r="C12489" s="1244" t="s">
        <v>11561</v>
      </c>
      <c r="D12489" s="1352">
        <v>2695.14</v>
      </c>
    </row>
    <row r="12490" spans="1:4" s="977" customFormat="1" ht="18" customHeight="1" x14ac:dyDescent="0.2">
      <c r="A12490" s="1351" t="s">
        <v>18341</v>
      </c>
      <c r="B12490" s="1244" t="s">
        <v>1266</v>
      </c>
      <c r="C12490" s="1244" t="s">
        <v>1267</v>
      </c>
      <c r="D12490" s="1352">
        <v>7472.85</v>
      </c>
    </row>
    <row r="12491" spans="1:4" s="977" customFormat="1" ht="18" customHeight="1" x14ac:dyDescent="0.2">
      <c r="A12491" s="1351" t="s">
        <v>18342</v>
      </c>
      <c r="B12491" s="1244" t="s">
        <v>18343</v>
      </c>
      <c r="C12491" s="1244" t="s">
        <v>18344</v>
      </c>
      <c r="D12491" s="1352">
        <v>1</v>
      </c>
    </row>
    <row r="12492" spans="1:4" s="977" customFormat="1" ht="18" customHeight="1" x14ac:dyDescent="0.2">
      <c r="A12492" s="1351" t="s">
        <v>18345</v>
      </c>
      <c r="B12492" s="1244" t="s">
        <v>1356</v>
      </c>
      <c r="C12492" s="1244" t="s">
        <v>1357</v>
      </c>
      <c r="D12492" s="1352">
        <v>1</v>
      </c>
    </row>
    <row r="12493" spans="1:4" s="977" customFormat="1" ht="18" customHeight="1" x14ac:dyDescent="0.2">
      <c r="A12493" s="1351" t="s">
        <v>18346</v>
      </c>
      <c r="B12493" s="1244" t="s">
        <v>1050</v>
      </c>
      <c r="C12493" s="1244" t="s">
        <v>1051</v>
      </c>
      <c r="D12493" s="1352">
        <v>2875</v>
      </c>
    </row>
    <row r="12494" spans="1:4" s="977" customFormat="1" ht="18" customHeight="1" x14ac:dyDescent="0.2">
      <c r="A12494" s="1351" t="s">
        <v>18347</v>
      </c>
      <c r="B12494" s="1244" t="s">
        <v>1266</v>
      </c>
      <c r="C12494" s="1244" t="s">
        <v>1267</v>
      </c>
      <c r="D12494" s="1352">
        <v>7472.85</v>
      </c>
    </row>
    <row r="12495" spans="1:4" s="977" customFormat="1" ht="18" customHeight="1" x14ac:dyDescent="0.2">
      <c r="A12495" s="1351" t="s">
        <v>18348</v>
      </c>
      <c r="B12495" s="1244" t="s">
        <v>2511</v>
      </c>
      <c r="C12495" s="1244" t="s">
        <v>1704</v>
      </c>
      <c r="D12495" s="1352">
        <v>1</v>
      </c>
    </row>
    <row r="12496" spans="1:4" s="977" customFormat="1" ht="18" customHeight="1" x14ac:dyDescent="0.2">
      <c r="A12496" s="1351" t="s">
        <v>18349</v>
      </c>
      <c r="B12496" s="1244" t="s">
        <v>18350</v>
      </c>
      <c r="C12496" s="1244" t="s">
        <v>18351</v>
      </c>
      <c r="D12496" s="1352">
        <v>180566.1</v>
      </c>
    </row>
    <row r="12497" spans="1:4" s="977" customFormat="1" ht="18" customHeight="1" x14ac:dyDescent="0.2">
      <c r="A12497" s="1351" t="s">
        <v>18352</v>
      </c>
      <c r="B12497" s="1244" t="s">
        <v>18353</v>
      </c>
      <c r="C12497" s="1244" t="s">
        <v>18354</v>
      </c>
      <c r="D12497" s="1352">
        <v>15363.61</v>
      </c>
    </row>
    <row r="12498" spans="1:4" s="977" customFormat="1" ht="18" customHeight="1" x14ac:dyDescent="0.2">
      <c r="A12498" s="1351" t="s">
        <v>18355</v>
      </c>
      <c r="B12498" s="1244" t="s">
        <v>18356</v>
      </c>
      <c r="C12498" s="1244" t="s">
        <v>18357</v>
      </c>
      <c r="D12498" s="1352">
        <v>2023.08</v>
      </c>
    </row>
    <row r="12499" spans="1:4" s="977" customFormat="1" ht="18" customHeight="1" x14ac:dyDescent="0.2">
      <c r="A12499" s="1351" t="s">
        <v>18358</v>
      </c>
      <c r="B12499" s="1244" t="s">
        <v>18356</v>
      </c>
      <c r="C12499" s="1244" t="s">
        <v>18357</v>
      </c>
      <c r="D12499" s="1352">
        <v>2023.08</v>
      </c>
    </row>
    <row r="12500" spans="1:4" s="977" customFormat="1" ht="18" customHeight="1" x14ac:dyDescent="0.2">
      <c r="A12500" s="1351" t="s">
        <v>18359</v>
      </c>
      <c r="B12500" s="1244" t="s">
        <v>18360</v>
      </c>
      <c r="C12500" s="1244" t="s">
        <v>18361</v>
      </c>
      <c r="D12500" s="1352">
        <v>2688.66</v>
      </c>
    </row>
    <row r="12501" spans="1:4" s="977" customFormat="1" ht="18" customHeight="1" x14ac:dyDescent="0.2">
      <c r="A12501" s="1351" t="s">
        <v>18362</v>
      </c>
      <c r="B12501" s="1244" t="s">
        <v>18360</v>
      </c>
      <c r="C12501" s="1244" t="s">
        <v>18361</v>
      </c>
      <c r="D12501" s="1352">
        <v>2688.67</v>
      </c>
    </row>
    <row r="12502" spans="1:4" s="977" customFormat="1" ht="18" customHeight="1" x14ac:dyDescent="0.2">
      <c r="A12502" s="1351" t="s">
        <v>18363</v>
      </c>
      <c r="B12502" s="1244" t="s">
        <v>18364</v>
      </c>
      <c r="C12502" s="1244" t="s">
        <v>18365</v>
      </c>
      <c r="D12502" s="1352">
        <v>2838.35</v>
      </c>
    </row>
    <row r="12503" spans="1:4" s="977" customFormat="1" ht="18" customHeight="1" x14ac:dyDescent="0.2">
      <c r="A12503" s="1351" t="s">
        <v>18366</v>
      </c>
      <c r="B12503" s="1244" t="s">
        <v>1285</v>
      </c>
      <c r="C12503" s="1244" t="s">
        <v>1286</v>
      </c>
      <c r="D12503" s="1352">
        <v>1253.6500000000001</v>
      </c>
    </row>
    <row r="12504" spans="1:4" s="977" customFormat="1" ht="18" customHeight="1" x14ac:dyDescent="0.2">
      <c r="A12504" s="1351" t="s">
        <v>18367</v>
      </c>
      <c r="B12504" s="1244" t="s">
        <v>18364</v>
      </c>
      <c r="C12504" s="1244" t="s">
        <v>18365</v>
      </c>
      <c r="D12504" s="1352">
        <v>2838.35</v>
      </c>
    </row>
    <row r="12505" spans="1:4" s="977" customFormat="1" ht="18" customHeight="1" x14ac:dyDescent="0.2">
      <c r="A12505" s="1351" t="s">
        <v>18368</v>
      </c>
      <c r="B12505" s="1244" t="s">
        <v>18369</v>
      </c>
      <c r="C12505" s="1244" t="s">
        <v>18370</v>
      </c>
      <c r="D12505" s="1352">
        <v>1166.44</v>
      </c>
    </row>
    <row r="12506" spans="1:4" s="977" customFormat="1" ht="18" customHeight="1" x14ac:dyDescent="0.2">
      <c r="A12506" s="1351" t="s">
        <v>18371</v>
      </c>
      <c r="B12506" s="1244" t="s">
        <v>18372</v>
      </c>
      <c r="C12506" s="1244" t="s">
        <v>18373</v>
      </c>
      <c r="D12506" s="1352">
        <v>1166.44</v>
      </c>
    </row>
    <row r="12507" spans="1:4" s="977" customFormat="1" ht="18" customHeight="1" x14ac:dyDescent="0.2">
      <c r="A12507" s="1351" t="s">
        <v>18374</v>
      </c>
      <c r="B12507" s="1244" t="s">
        <v>18375</v>
      </c>
      <c r="C12507" s="1244" t="s">
        <v>18376</v>
      </c>
      <c r="D12507" s="1352">
        <v>1051.0999999999999</v>
      </c>
    </row>
    <row r="12508" spans="1:4" s="977" customFormat="1" ht="18" customHeight="1" x14ac:dyDescent="0.2">
      <c r="A12508" s="1351" t="s">
        <v>18377</v>
      </c>
      <c r="B12508" s="1244" t="s">
        <v>18375</v>
      </c>
      <c r="C12508" s="1244" t="s">
        <v>18376</v>
      </c>
      <c r="D12508" s="1352">
        <v>1051.0999999999999</v>
      </c>
    </row>
    <row r="12509" spans="1:4" s="977" customFormat="1" ht="18" customHeight="1" x14ac:dyDescent="0.2">
      <c r="A12509" s="1351" t="s">
        <v>18378</v>
      </c>
      <c r="B12509" s="1244" t="s">
        <v>18375</v>
      </c>
      <c r="C12509" s="1244" t="s">
        <v>18376</v>
      </c>
      <c r="D12509" s="1352">
        <v>1051.0999999999999</v>
      </c>
    </row>
    <row r="12510" spans="1:4" s="977" customFormat="1" ht="18" customHeight="1" x14ac:dyDescent="0.2">
      <c r="A12510" s="1351" t="s">
        <v>18379</v>
      </c>
      <c r="B12510" s="1244" t="s">
        <v>18380</v>
      </c>
      <c r="C12510" s="1244" t="s">
        <v>18381</v>
      </c>
      <c r="D12510" s="1352">
        <v>34306.800000000003</v>
      </c>
    </row>
    <row r="12511" spans="1:4" s="977" customFormat="1" ht="18" customHeight="1" x14ac:dyDescent="0.2">
      <c r="A12511" s="1351" t="s">
        <v>18382</v>
      </c>
      <c r="B12511" s="1244" t="s">
        <v>18383</v>
      </c>
      <c r="C12511" s="1244" t="s">
        <v>18384</v>
      </c>
      <c r="D12511" s="1352">
        <v>30268</v>
      </c>
    </row>
    <row r="12512" spans="1:4" s="977" customFormat="1" ht="18" customHeight="1" x14ac:dyDescent="0.2">
      <c r="A12512" s="1351" t="s">
        <v>18385</v>
      </c>
      <c r="B12512" s="1244" t="s">
        <v>18386</v>
      </c>
      <c r="C12512" s="1244" t="s">
        <v>18387</v>
      </c>
      <c r="D12512" s="1352">
        <v>34081.4</v>
      </c>
    </row>
    <row r="12513" spans="1:4" s="977" customFormat="1" ht="18" customHeight="1" x14ac:dyDescent="0.2">
      <c r="A12513" s="1351" t="s">
        <v>18388</v>
      </c>
      <c r="B12513" s="1244" t="s">
        <v>18386</v>
      </c>
      <c r="C12513" s="1244" t="s">
        <v>18389</v>
      </c>
      <c r="D12513" s="1352">
        <v>34081.4</v>
      </c>
    </row>
    <row r="12514" spans="1:4" s="977" customFormat="1" ht="18" customHeight="1" x14ac:dyDescent="0.2">
      <c r="A12514" s="1351" t="s">
        <v>18390</v>
      </c>
      <c r="B12514" s="1244" t="s">
        <v>1050</v>
      </c>
      <c r="C12514" s="1244" t="s">
        <v>1051</v>
      </c>
      <c r="D12514" s="1352">
        <v>2760</v>
      </c>
    </row>
    <row r="12515" spans="1:4" s="977" customFormat="1" ht="18" customHeight="1" x14ac:dyDescent="0.2">
      <c r="A12515" s="1351" t="s">
        <v>18391</v>
      </c>
      <c r="B12515" s="1244" t="s">
        <v>18392</v>
      </c>
      <c r="C12515" s="1244" t="s">
        <v>18393</v>
      </c>
      <c r="D12515" s="1352">
        <v>40480</v>
      </c>
    </row>
    <row r="12516" spans="1:4" s="977" customFormat="1" ht="18" customHeight="1" x14ac:dyDescent="0.2">
      <c r="A12516" s="1351" t="s">
        <v>18394</v>
      </c>
      <c r="B12516" s="1244" t="s">
        <v>2788</v>
      </c>
      <c r="C12516" s="1244" t="s">
        <v>2789</v>
      </c>
      <c r="D12516" s="1352">
        <v>114712.5</v>
      </c>
    </row>
    <row r="12517" spans="1:4" s="977" customFormat="1" ht="18" customHeight="1" x14ac:dyDescent="0.2">
      <c r="A12517" s="1351" t="s">
        <v>18395</v>
      </c>
      <c r="B12517" s="1244" t="s">
        <v>18396</v>
      </c>
      <c r="C12517" s="1244" t="s">
        <v>18397</v>
      </c>
      <c r="D12517" s="1352">
        <v>6374.22</v>
      </c>
    </row>
    <row r="12518" spans="1:4" s="977" customFormat="1" ht="18" customHeight="1" x14ac:dyDescent="0.2">
      <c r="A12518" s="1351" t="s">
        <v>18398</v>
      </c>
      <c r="B12518" s="1244" t="s">
        <v>18399</v>
      </c>
      <c r="C12518" s="1244" t="s">
        <v>18400</v>
      </c>
      <c r="D12518" s="1352">
        <v>7092.57</v>
      </c>
    </row>
    <row r="12519" spans="1:4" s="977" customFormat="1" ht="18" customHeight="1" x14ac:dyDescent="0.2">
      <c r="A12519" s="1351" t="s">
        <v>18401</v>
      </c>
      <c r="B12519" s="1244" t="s">
        <v>18402</v>
      </c>
      <c r="C12519" s="1244" t="s">
        <v>18403</v>
      </c>
      <c r="D12519" s="1352">
        <v>75014.25</v>
      </c>
    </row>
    <row r="12520" spans="1:4" s="977" customFormat="1" ht="18" customHeight="1" x14ac:dyDescent="0.2">
      <c r="A12520" s="1351" t="s">
        <v>18404</v>
      </c>
      <c r="B12520" s="1244" t="s">
        <v>18405</v>
      </c>
      <c r="C12520" s="1244" t="s">
        <v>18406</v>
      </c>
      <c r="D12520" s="1352">
        <v>14683.2</v>
      </c>
    </row>
    <row r="12521" spans="1:4" s="977" customFormat="1" ht="18" customHeight="1" x14ac:dyDescent="0.2">
      <c r="A12521" s="1351" t="s">
        <v>18407</v>
      </c>
      <c r="B12521" s="1244" t="s">
        <v>18408</v>
      </c>
      <c r="C12521" s="1244" t="s">
        <v>18409</v>
      </c>
      <c r="D12521" s="1352">
        <v>27412.26</v>
      </c>
    </row>
    <row r="12522" spans="1:4" s="977" customFormat="1" ht="18" customHeight="1" x14ac:dyDescent="0.2">
      <c r="A12522" s="1351" t="s">
        <v>18410</v>
      </c>
      <c r="B12522" s="1244" t="s">
        <v>18411</v>
      </c>
      <c r="C12522" s="1244" t="s">
        <v>18412</v>
      </c>
      <c r="D12522" s="1352">
        <v>85824.5</v>
      </c>
    </row>
    <row r="12523" spans="1:4" s="977" customFormat="1" ht="18" customHeight="1" x14ac:dyDescent="0.2">
      <c r="A12523" s="1351" t="s">
        <v>18413</v>
      </c>
      <c r="B12523" s="1244" t="s">
        <v>18414</v>
      </c>
      <c r="C12523" s="1244" t="s">
        <v>18415</v>
      </c>
      <c r="D12523" s="1352">
        <v>444669.12</v>
      </c>
    </row>
    <row r="12524" spans="1:4" s="977" customFormat="1" ht="18" customHeight="1" x14ac:dyDescent="0.2">
      <c r="A12524" s="1351" t="s">
        <v>18416</v>
      </c>
      <c r="B12524" s="1244" t="s">
        <v>18417</v>
      </c>
      <c r="C12524" s="1244" t="s">
        <v>18418</v>
      </c>
      <c r="D12524" s="1352">
        <v>5212.71</v>
      </c>
    </row>
    <row r="12525" spans="1:4" s="977" customFormat="1" ht="18" customHeight="1" x14ac:dyDescent="0.2">
      <c r="A12525" s="1351" t="s">
        <v>18419</v>
      </c>
      <c r="B12525" s="1244" t="s">
        <v>1285</v>
      </c>
      <c r="C12525" s="1244" t="s">
        <v>1286</v>
      </c>
      <c r="D12525" s="1352">
        <v>1253.6400000000001</v>
      </c>
    </row>
    <row r="12526" spans="1:4" s="977" customFormat="1" ht="18" customHeight="1" x14ac:dyDescent="0.2">
      <c r="A12526" s="1351" t="s">
        <v>18420</v>
      </c>
      <c r="B12526" s="1244" t="s">
        <v>1050</v>
      </c>
      <c r="C12526" s="1244" t="s">
        <v>1051</v>
      </c>
      <c r="D12526" s="1352">
        <v>2875</v>
      </c>
    </row>
    <row r="12527" spans="1:4" s="977" customFormat="1" ht="18" customHeight="1" x14ac:dyDescent="0.2">
      <c r="A12527" s="1351" t="s">
        <v>18421</v>
      </c>
      <c r="B12527" s="1244" t="s">
        <v>2574</v>
      </c>
      <c r="C12527" s="1244" t="s">
        <v>18422</v>
      </c>
      <c r="D12527" s="1352">
        <v>671</v>
      </c>
    </row>
    <row r="12528" spans="1:4" s="977" customFormat="1" ht="18" customHeight="1" x14ac:dyDescent="0.2">
      <c r="A12528" s="1351" t="s">
        <v>18423</v>
      </c>
      <c r="B12528" s="1244" t="s">
        <v>2574</v>
      </c>
      <c r="C12528" s="1244" t="s">
        <v>18422</v>
      </c>
      <c r="D12528" s="1352">
        <v>671</v>
      </c>
    </row>
    <row r="12529" spans="1:4" s="977" customFormat="1" ht="18" customHeight="1" x14ac:dyDescent="0.2">
      <c r="A12529" s="1351" t="s">
        <v>18424</v>
      </c>
      <c r="B12529" s="1244" t="s">
        <v>2574</v>
      </c>
      <c r="C12529" s="1244" t="s">
        <v>18422</v>
      </c>
      <c r="D12529" s="1352">
        <v>671</v>
      </c>
    </row>
    <row r="12530" spans="1:4" s="977" customFormat="1" ht="18" customHeight="1" x14ac:dyDescent="0.2">
      <c r="A12530" s="1351" t="s">
        <v>18425</v>
      </c>
      <c r="B12530" s="1244" t="s">
        <v>2574</v>
      </c>
      <c r="C12530" s="1244" t="s">
        <v>18422</v>
      </c>
      <c r="D12530" s="1352">
        <v>671</v>
      </c>
    </row>
    <row r="12531" spans="1:4" s="977" customFormat="1" ht="18" customHeight="1" x14ac:dyDescent="0.2">
      <c r="A12531" s="1351" t="s">
        <v>18426</v>
      </c>
      <c r="B12531" s="1244" t="s">
        <v>2574</v>
      </c>
      <c r="C12531" s="1244" t="s">
        <v>18422</v>
      </c>
      <c r="D12531" s="1352">
        <v>671</v>
      </c>
    </row>
    <row r="12532" spans="1:4" s="977" customFormat="1" ht="18" customHeight="1" x14ac:dyDescent="0.2">
      <c r="A12532" s="1351" t="s">
        <v>18427</v>
      </c>
      <c r="B12532" s="1244" t="s">
        <v>1050</v>
      </c>
      <c r="C12532" s="1244" t="s">
        <v>1051</v>
      </c>
      <c r="D12532" s="1352">
        <v>2875</v>
      </c>
    </row>
    <row r="12533" spans="1:4" s="977" customFormat="1" ht="18" customHeight="1" x14ac:dyDescent="0.2">
      <c r="A12533" s="1351" t="s">
        <v>18428</v>
      </c>
      <c r="B12533" s="1244" t="s">
        <v>2574</v>
      </c>
      <c r="C12533" s="1244" t="s">
        <v>18422</v>
      </c>
      <c r="D12533" s="1352">
        <v>671</v>
      </c>
    </row>
    <row r="12534" spans="1:4" s="977" customFormat="1" ht="18" customHeight="1" x14ac:dyDescent="0.2">
      <c r="A12534" s="1351" t="s">
        <v>18429</v>
      </c>
      <c r="B12534" s="1244" t="s">
        <v>2574</v>
      </c>
      <c r="C12534" s="1244" t="s">
        <v>18422</v>
      </c>
      <c r="D12534" s="1352">
        <v>671</v>
      </c>
    </row>
    <row r="12535" spans="1:4" s="977" customFormat="1" ht="18" customHeight="1" x14ac:dyDescent="0.2">
      <c r="A12535" s="1351" t="s">
        <v>18430</v>
      </c>
      <c r="B12535" s="1244" t="s">
        <v>2574</v>
      </c>
      <c r="C12535" s="1244" t="s">
        <v>18422</v>
      </c>
      <c r="D12535" s="1352">
        <v>671</v>
      </c>
    </row>
    <row r="12536" spans="1:4" s="977" customFormat="1" ht="18" customHeight="1" x14ac:dyDescent="0.2">
      <c r="A12536" s="1351" t="s">
        <v>18431</v>
      </c>
      <c r="B12536" s="1244" t="s">
        <v>2574</v>
      </c>
      <c r="C12536" s="1244" t="s">
        <v>18422</v>
      </c>
      <c r="D12536" s="1352">
        <v>671</v>
      </c>
    </row>
    <row r="12537" spans="1:4" s="977" customFormat="1" ht="18" customHeight="1" x14ac:dyDescent="0.2">
      <c r="A12537" s="1351" t="s">
        <v>18432</v>
      </c>
      <c r="B12537" s="1244" t="s">
        <v>2574</v>
      </c>
      <c r="C12537" s="1244" t="s">
        <v>18422</v>
      </c>
      <c r="D12537" s="1352">
        <v>671</v>
      </c>
    </row>
    <row r="12538" spans="1:4" s="977" customFormat="1" ht="18" customHeight="1" x14ac:dyDescent="0.2">
      <c r="A12538" s="1351" t="s">
        <v>18433</v>
      </c>
      <c r="B12538" s="1244" t="s">
        <v>2574</v>
      </c>
      <c r="C12538" s="1244" t="s">
        <v>18422</v>
      </c>
      <c r="D12538" s="1352">
        <v>1219.92</v>
      </c>
    </row>
    <row r="12539" spans="1:4" s="977" customFormat="1" ht="18" customHeight="1" x14ac:dyDescent="0.2">
      <c r="A12539" s="1351" t="s">
        <v>18434</v>
      </c>
      <c r="B12539" s="1244" t="s">
        <v>2574</v>
      </c>
      <c r="C12539" s="1244" t="s">
        <v>18422</v>
      </c>
      <c r="D12539" s="1352">
        <v>1219.92</v>
      </c>
    </row>
    <row r="12540" spans="1:4" s="977" customFormat="1" ht="18" customHeight="1" x14ac:dyDescent="0.2">
      <c r="A12540" s="1351" t="s">
        <v>18435</v>
      </c>
      <c r="B12540" s="1244" t="s">
        <v>1050</v>
      </c>
      <c r="C12540" s="1244" t="s">
        <v>1051</v>
      </c>
      <c r="D12540" s="1352">
        <v>2875</v>
      </c>
    </row>
    <row r="12541" spans="1:4" s="977" customFormat="1" ht="18" customHeight="1" x14ac:dyDescent="0.2">
      <c r="A12541" s="1351" t="s">
        <v>18436</v>
      </c>
      <c r="B12541" s="1244" t="s">
        <v>2393</v>
      </c>
      <c r="C12541" s="1244" t="s">
        <v>2394</v>
      </c>
      <c r="D12541" s="1352">
        <v>6531</v>
      </c>
    </row>
    <row r="12542" spans="1:4" s="977" customFormat="1" ht="18" customHeight="1" x14ac:dyDescent="0.2">
      <c r="A12542" s="1351" t="s">
        <v>18437</v>
      </c>
      <c r="B12542" s="1244" t="s">
        <v>1285</v>
      </c>
      <c r="C12542" s="1244" t="s">
        <v>1286</v>
      </c>
      <c r="D12542" s="1352">
        <v>1253.6500000000001</v>
      </c>
    </row>
    <row r="12543" spans="1:4" s="977" customFormat="1" ht="18" customHeight="1" x14ac:dyDescent="0.2">
      <c r="A12543" s="1351" t="s">
        <v>18438</v>
      </c>
      <c r="B12543" s="1244" t="s">
        <v>15695</v>
      </c>
      <c r="C12543" s="1244" t="s">
        <v>18422</v>
      </c>
      <c r="D12543" s="1352">
        <v>1</v>
      </c>
    </row>
    <row r="12544" spans="1:4" s="977" customFormat="1" ht="18" customHeight="1" x14ac:dyDescent="0.2">
      <c r="A12544" s="1351" t="s">
        <v>18439</v>
      </c>
      <c r="B12544" s="1244" t="s">
        <v>15695</v>
      </c>
      <c r="C12544" s="1244" t="s">
        <v>18422</v>
      </c>
      <c r="D12544" s="1352">
        <v>1</v>
      </c>
    </row>
    <row r="12545" spans="1:4" s="977" customFormat="1" ht="18" customHeight="1" x14ac:dyDescent="0.2">
      <c r="A12545" s="1351" t="s">
        <v>18440</v>
      </c>
      <c r="B12545" s="1244" t="s">
        <v>15695</v>
      </c>
      <c r="C12545" s="1244" t="s">
        <v>18422</v>
      </c>
      <c r="D12545" s="1352">
        <v>1</v>
      </c>
    </row>
    <row r="12546" spans="1:4" s="977" customFormat="1" ht="18" customHeight="1" x14ac:dyDescent="0.2">
      <c r="A12546" s="1351" t="s">
        <v>18441</v>
      </c>
      <c r="B12546" s="1244" t="s">
        <v>1050</v>
      </c>
      <c r="C12546" s="1244" t="s">
        <v>1051</v>
      </c>
      <c r="D12546" s="1352">
        <v>2875</v>
      </c>
    </row>
    <row r="12547" spans="1:4" s="977" customFormat="1" ht="18" customHeight="1" x14ac:dyDescent="0.2">
      <c r="A12547" s="1351" t="s">
        <v>18442</v>
      </c>
      <c r="B12547" s="1244" t="s">
        <v>15695</v>
      </c>
      <c r="C12547" s="1244" t="s">
        <v>18422</v>
      </c>
      <c r="D12547" s="1352">
        <v>1</v>
      </c>
    </row>
    <row r="12548" spans="1:4" s="977" customFormat="1" ht="18" customHeight="1" x14ac:dyDescent="0.2">
      <c r="A12548" s="1351" t="s">
        <v>18443</v>
      </c>
      <c r="B12548" s="1244" t="s">
        <v>15695</v>
      </c>
      <c r="C12548" s="1244" t="s">
        <v>18422</v>
      </c>
      <c r="D12548" s="1352">
        <v>1</v>
      </c>
    </row>
    <row r="12549" spans="1:4" s="977" customFormat="1" ht="18" customHeight="1" x14ac:dyDescent="0.2">
      <c r="A12549" s="1351" t="s">
        <v>18444</v>
      </c>
      <c r="B12549" s="1244" t="s">
        <v>15695</v>
      </c>
      <c r="C12549" s="1244" t="s">
        <v>18422</v>
      </c>
      <c r="D12549" s="1352">
        <v>1</v>
      </c>
    </row>
    <row r="12550" spans="1:4" s="977" customFormat="1" ht="18" customHeight="1" x14ac:dyDescent="0.2">
      <c r="A12550" s="1351" t="s">
        <v>18445</v>
      </c>
      <c r="B12550" s="1244" t="s">
        <v>15695</v>
      </c>
      <c r="C12550" s="1244" t="s">
        <v>18422</v>
      </c>
      <c r="D12550" s="1352">
        <v>1</v>
      </c>
    </row>
    <row r="12551" spans="1:4" s="977" customFormat="1" ht="18" customHeight="1" x14ac:dyDescent="0.2">
      <c r="A12551" s="1351" t="s">
        <v>18446</v>
      </c>
      <c r="B12551" s="1244" t="s">
        <v>15695</v>
      </c>
      <c r="C12551" s="1244" t="s">
        <v>18422</v>
      </c>
      <c r="D12551" s="1352">
        <v>1</v>
      </c>
    </row>
    <row r="12552" spans="1:4" s="977" customFormat="1" ht="18" customHeight="1" x14ac:dyDescent="0.2">
      <c r="A12552" s="1351" t="s">
        <v>18447</v>
      </c>
      <c r="B12552" s="1244" t="s">
        <v>15695</v>
      </c>
      <c r="C12552" s="1244" t="s">
        <v>18422</v>
      </c>
      <c r="D12552" s="1352">
        <v>1</v>
      </c>
    </row>
    <row r="12553" spans="1:4" s="977" customFormat="1" ht="18" customHeight="1" x14ac:dyDescent="0.2">
      <c r="A12553" s="1351" t="s">
        <v>18448</v>
      </c>
      <c r="B12553" s="1244" t="s">
        <v>15695</v>
      </c>
      <c r="C12553" s="1244" t="s">
        <v>18422</v>
      </c>
      <c r="D12553" s="1352">
        <v>1</v>
      </c>
    </row>
    <row r="12554" spans="1:4" s="977" customFormat="1" ht="18" customHeight="1" x14ac:dyDescent="0.2">
      <c r="A12554" s="1351" t="s">
        <v>18449</v>
      </c>
      <c r="B12554" s="1244" t="s">
        <v>15695</v>
      </c>
      <c r="C12554" s="1244" t="s">
        <v>18422</v>
      </c>
      <c r="D12554" s="1352">
        <v>1</v>
      </c>
    </row>
    <row r="12555" spans="1:4" s="977" customFormat="1" ht="18" customHeight="1" x14ac:dyDescent="0.2">
      <c r="A12555" s="1351" t="s">
        <v>18450</v>
      </c>
      <c r="B12555" s="1244" t="s">
        <v>16493</v>
      </c>
      <c r="C12555" s="1244" t="s">
        <v>16494</v>
      </c>
      <c r="D12555" s="1352">
        <v>5716.47</v>
      </c>
    </row>
    <row r="12556" spans="1:4" s="977" customFormat="1" ht="18" customHeight="1" x14ac:dyDescent="0.2">
      <c r="A12556" s="1351" t="s">
        <v>18451</v>
      </c>
      <c r="B12556" s="1244" t="s">
        <v>1285</v>
      </c>
      <c r="C12556" s="1244" t="s">
        <v>1286</v>
      </c>
      <c r="D12556" s="1352">
        <v>1253.6500000000001</v>
      </c>
    </row>
    <row r="12557" spans="1:4" s="977" customFormat="1" ht="18" customHeight="1" x14ac:dyDescent="0.2">
      <c r="A12557" s="1351" t="s">
        <v>18452</v>
      </c>
      <c r="B12557" s="1244" t="s">
        <v>18453</v>
      </c>
      <c r="C12557" s="1244" t="s">
        <v>18454</v>
      </c>
      <c r="D12557" s="1352">
        <v>1</v>
      </c>
    </row>
    <row r="12558" spans="1:4" s="977" customFormat="1" ht="18" customHeight="1" x14ac:dyDescent="0.2">
      <c r="A12558" s="1351" t="s">
        <v>18455</v>
      </c>
      <c r="B12558" s="1244" t="s">
        <v>15473</v>
      </c>
      <c r="C12558" s="1244" t="s">
        <v>15474</v>
      </c>
      <c r="D12558" s="1352">
        <v>1</v>
      </c>
    </row>
    <row r="12559" spans="1:4" s="977" customFormat="1" ht="18" customHeight="1" x14ac:dyDescent="0.2">
      <c r="A12559" s="1351" t="s">
        <v>18456</v>
      </c>
      <c r="B12559" s="1244" t="s">
        <v>1967</v>
      </c>
      <c r="C12559" s="1244" t="s">
        <v>1968</v>
      </c>
      <c r="D12559" s="1352">
        <v>3565</v>
      </c>
    </row>
    <row r="12560" spans="1:4" s="977" customFormat="1" ht="18" customHeight="1" x14ac:dyDescent="0.2">
      <c r="A12560" s="1351" t="s">
        <v>18457</v>
      </c>
      <c r="B12560" s="1244" t="s">
        <v>18458</v>
      </c>
      <c r="C12560" s="1244" t="s">
        <v>18458</v>
      </c>
      <c r="D12560" s="1352">
        <v>2035.5</v>
      </c>
    </row>
    <row r="12561" spans="1:4" s="977" customFormat="1" ht="18" customHeight="1" x14ac:dyDescent="0.2">
      <c r="A12561" s="1351" t="s">
        <v>18459</v>
      </c>
      <c r="B12561" s="1244" t="s">
        <v>1050</v>
      </c>
      <c r="C12561" s="1244" t="s">
        <v>1051</v>
      </c>
      <c r="D12561" s="1352">
        <v>2760</v>
      </c>
    </row>
    <row r="12562" spans="1:4" s="977" customFormat="1" ht="18" customHeight="1" x14ac:dyDescent="0.2">
      <c r="A12562" s="1351" t="s">
        <v>18460</v>
      </c>
      <c r="B12562" s="1244" t="s">
        <v>15695</v>
      </c>
      <c r="C12562" s="1244" t="s">
        <v>18422</v>
      </c>
      <c r="D12562" s="1352">
        <v>1</v>
      </c>
    </row>
    <row r="12563" spans="1:4" s="977" customFormat="1" ht="18" customHeight="1" x14ac:dyDescent="0.2">
      <c r="A12563" s="1351" t="s">
        <v>18461</v>
      </c>
      <c r="B12563" s="1244" t="s">
        <v>15695</v>
      </c>
      <c r="C12563" s="1244" t="s">
        <v>18422</v>
      </c>
      <c r="D12563" s="1352">
        <v>1</v>
      </c>
    </row>
    <row r="12564" spans="1:4" s="977" customFormat="1" ht="18" customHeight="1" x14ac:dyDescent="0.2">
      <c r="A12564" s="1351" t="s">
        <v>18462</v>
      </c>
      <c r="B12564" s="1244" t="s">
        <v>15695</v>
      </c>
      <c r="C12564" s="1244" t="s">
        <v>18422</v>
      </c>
      <c r="D12564" s="1352">
        <v>1</v>
      </c>
    </row>
    <row r="12565" spans="1:4" s="977" customFormat="1" ht="18" customHeight="1" x14ac:dyDescent="0.2">
      <c r="A12565" s="1351" t="s">
        <v>18463</v>
      </c>
      <c r="B12565" s="1244" t="s">
        <v>1949</v>
      </c>
      <c r="C12565" s="1244" t="s">
        <v>1950</v>
      </c>
      <c r="D12565" s="1352">
        <v>1</v>
      </c>
    </row>
    <row r="12566" spans="1:4" s="977" customFormat="1" ht="18" customHeight="1" x14ac:dyDescent="0.2">
      <c r="A12566" s="1351" t="s">
        <v>18464</v>
      </c>
      <c r="B12566" s="1244" t="s">
        <v>18465</v>
      </c>
      <c r="C12566" s="1244" t="s">
        <v>15703</v>
      </c>
      <c r="D12566" s="1352">
        <v>183411.20000000001</v>
      </c>
    </row>
    <row r="12567" spans="1:4" s="977" customFormat="1" ht="18" customHeight="1" x14ac:dyDescent="0.2">
      <c r="A12567" s="1351" t="s">
        <v>18466</v>
      </c>
      <c r="B12567" s="1244" t="s">
        <v>1967</v>
      </c>
      <c r="C12567" s="1244" t="s">
        <v>1968</v>
      </c>
      <c r="D12567" s="1352">
        <v>3565</v>
      </c>
    </row>
    <row r="12568" spans="1:4" s="977" customFormat="1" ht="18" customHeight="1" x14ac:dyDescent="0.2">
      <c r="A12568" s="1351" t="s">
        <v>18467</v>
      </c>
      <c r="B12568" s="1244" t="s">
        <v>18468</v>
      </c>
      <c r="C12568" s="1244" t="s">
        <v>18469</v>
      </c>
      <c r="D12568" s="1352">
        <v>2379.41</v>
      </c>
    </row>
    <row r="12569" spans="1:4" s="977" customFormat="1" ht="18" customHeight="1" x14ac:dyDescent="0.2">
      <c r="A12569" s="1351" t="s">
        <v>18470</v>
      </c>
      <c r="B12569" s="1244" t="s">
        <v>18471</v>
      </c>
      <c r="C12569" s="1244" t="s">
        <v>18472</v>
      </c>
      <c r="D12569" s="1352">
        <v>119504</v>
      </c>
    </row>
    <row r="12570" spans="1:4" s="977" customFormat="1" ht="18" customHeight="1" x14ac:dyDescent="0.2">
      <c r="A12570" s="1351" t="s">
        <v>18473</v>
      </c>
      <c r="B12570" s="1244" t="s">
        <v>14964</v>
      </c>
      <c r="C12570" s="1244" t="s">
        <v>14964</v>
      </c>
      <c r="D12570" s="1352">
        <v>1757.89</v>
      </c>
    </row>
    <row r="12571" spans="1:4" s="977" customFormat="1" ht="18" customHeight="1" x14ac:dyDescent="0.2">
      <c r="A12571" s="1351" t="s">
        <v>18474</v>
      </c>
      <c r="B12571" s="1244" t="s">
        <v>18475</v>
      </c>
      <c r="C12571" s="1244" t="s">
        <v>18475</v>
      </c>
      <c r="D12571" s="1352">
        <v>170775</v>
      </c>
    </row>
    <row r="12572" spans="1:4" s="977" customFormat="1" ht="18" customHeight="1" x14ac:dyDescent="0.2">
      <c r="A12572" s="1351" t="s">
        <v>18476</v>
      </c>
      <c r="B12572" s="1244" t="s">
        <v>18477</v>
      </c>
      <c r="C12572" s="1244" t="s">
        <v>18478</v>
      </c>
      <c r="D12572" s="1352">
        <v>6727.5</v>
      </c>
    </row>
    <row r="12573" spans="1:4" s="977" customFormat="1" ht="18" customHeight="1" x14ac:dyDescent="0.2">
      <c r="A12573" s="1351" t="s">
        <v>18479</v>
      </c>
      <c r="B12573" s="1244" t="s">
        <v>1285</v>
      </c>
      <c r="C12573" s="1244" t="s">
        <v>1286</v>
      </c>
      <c r="D12573" s="1352">
        <v>1253.6500000000001</v>
      </c>
    </row>
    <row r="12574" spans="1:4" s="977" customFormat="1" ht="18" customHeight="1" x14ac:dyDescent="0.2">
      <c r="A12574" s="1351" t="s">
        <v>18480</v>
      </c>
      <c r="B12574" s="1244" t="s">
        <v>18481</v>
      </c>
      <c r="C12574" s="1244" t="s">
        <v>18482</v>
      </c>
      <c r="D12574" s="1352">
        <v>1</v>
      </c>
    </row>
    <row r="12575" spans="1:4" s="977" customFormat="1" ht="18" customHeight="1" x14ac:dyDescent="0.2">
      <c r="A12575" s="1351" t="s">
        <v>18483</v>
      </c>
      <c r="B12575" s="1244" t="s">
        <v>18484</v>
      </c>
      <c r="C12575" s="1244" t="s">
        <v>18484</v>
      </c>
      <c r="D12575" s="1352">
        <v>170775</v>
      </c>
    </row>
    <row r="12576" spans="1:4" s="977" customFormat="1" ht="18" customHeight="1" x14ac:dyDescent="0.2">
      <c r="A12576" s="1351" t="s">
        <v>18485</v>
      </c>
      <c r="B12576" s="1244" t="s">
        <v>1967</v>
      </c>
      <c r="C12576" s="1244" t="s">
        <v>1968</v>
      </c>
      <c r="D12576" s="1352">
        <v>3565</v>
      </c>
    </row>
    <row r="12577" spans="1:4" s="977" customFormat="1" ht="18" customHeight="1" x14ac:dyDescent="0.2">
      <c r="A12577" s="1351" t="s">
        <v>18486</v>
      </c>
      <c r="B12577" s="1244" t="s">
        <v>18487</v>
      </c>
      <c r="C12577" s="1244" t="s">
        <v>18487</v>
      </c>
      <c r="D12577" s="1352">
        <v>45543.68</v>
      </c>
    </row>
    <row r="12578" spans="1:4" s="977" customFormat="1" ht="18" customHeight="1" x14ac:dyDescent="0.2">
      <c r="A12578" s="1351" t="s">
        <v>18488</v>
      </c>
      <c r="B12578" s="1244" t="s">
        <v>2511</v>
      </c>
      <c r="C12578" s="1244" t="s">
        <v>1704</v>
      </c>
      <c r="D12578" s="1352">
        <v>1</v>
      </c>
    </row>
    <row r="12579" spans="1:4" s="977" customFormat="1" ht="18" customHeight="1" x14ac:dyDescent="0.2">
      <c r="A12579" s="1351" t="s">
        <v>18489</v>
      </c>
      <c r="B12579" s="1244" t="s">
        <v>2511</v>
      </c>
      <c r="C12579" s="1244" t="s">
        <v>1704</v>
      </c>
      <c r="D12579" s="1352">
        <v>1</v>
      </c>
    </row>
    <row r="12580" spans="1:4" s="977" customFormat="1" ht="18" customHeight="1" x14ac:dyDescent="0.2">
      <c r="A12580" s="1351" t="s">
        <v>18490</v>
      </c>
      <c r="B12580" s="1244" t="s">
        <v>1967</v>
      </c>
      <c r="C12580" s="1244" t="s">
        <v>1968</v>
      </c>
      <c r="D12580" s="1352">
        <v>3565</v>
      </c>
    </row>
    <row r="12581" spans="1:4" s="977" customFormat="1" ht="18" customHeight="1" x14ac:dyDescent="0.2">
      <c r="A12581" s="1351" t="s">
        <v>18491</v>
      </c>
      <c r="B12581" s="1244" t="s">
        <v>18492</v>
      </c>
      <c r="C12581" s="1244" t="s">
        <v>18493</v>
      </c>
      <c r="D12581" s="1352">
        <v>90038.8</v>
      </c>
    </row>
    <row r="12582" spans="1:4" s="977" customFormat="1" ht="18" customHeight="1" x14ac:dyDescent="0.2">
      <c r="A12582" s="1351" t="s">
        <v>18494</v>
      </c>
      <c r="B12582" s="1244" t="s">
        <v>18495</v>
      </c>
      <c r="C12582" s="1244" t="s">
        <v>18496</v>
      </c>
      <c r="D12582" s="1352">
        <v>210090.17</v>
      </c>
    </row>
    <row r="12583" spans="1:4" s="977" customFormat="1" ht="18" customHeight="1" x14ac:dyDescent="0.2">
      <c r="A12583" s="1351" t="s">
        <v>18497</v>
      </c>
      <c r="B12583" s="1244" t="s">
        <v>1050</v>
      </c>
      <c r="C12583" s="1244" t="s">
        <v>1051</v>
      </c>
      <c r="D12583" s="1352">
        <v>2875</v>
      </c>
    </row>
    <row r="12584" spans="1:4" s="977" customFormat="1" ht="18" customHeight="1" x14ac:dyDescent="0.2">
      <c r="A12584" s="1351" t="s">
        <v>18498</v>
      </c>
      <c r="B12584" s="1244" t="s">
        <v>18495</v>
      </c>
      <c r="C12584" s="1244" t="s">
        <v>18496</v>
      </c>
      <c r="D12584" s="1352">
        <v>210090.16</v>
      </c>
    </row>
    <row r="12585" spans="1:4" s="977" customFormat="1" ht="18" customHeight="1" x14ac:dyDescent="0.2">
      <c r="A12585" s="1351" t="s">
        <v>18499</v>
      </c>
      <c r="B12585" s="1244" t="s">
        <v>18492</v>
      </c>
      <c r="C12585" s="1244" t="s">
        <v>18493</v>
      </c>
      <c r="D12585" s="1352">
        <v>90038.79</v>
      </c>
    </row>
    <row r="12586" spans="1:4" s="977" customFormat="1" ht="18" customHeight="1" x14ac:dyDescent="0.2">
      <c r="A12586" s="1351" t="s">
        <v>18500</v>
      </c>
      <c r="B12586" s="1244" t="s">
        <v>18501</v>
      </c>
      <c r="C12586" s="1244" t="s">
        <v>18502</v>
      </c>
      <c r="D12586" s="1352">
        <v>157409.18</v>
      </c>
    </row>
    <row r="12587" spans="1:4" s="977" customFormat="1" ht="18" customHeight="1" x14ac:dyDescent="0.2">
      <c r="A12587" s="1351" t="s">
        <v>18503</v>
      </c>
      <c r="B12587" s="1244" t="s">
        <v>18501</v>
      </c>
      <c r="C12587" s="1244" t="s">
        <v>18502</v>
      </c>
      <c r="D12587" s="1352">
        <v>157409.17000000001</v>
      </c>
    </row>
    <row r="12588" spans="1:4" s="977" customFormat="1" ht="18" customHeight="1" x14ac:dyDescent="0.2">
      <c r="A12588" s="1351" t="s">
        <v>18504</v>
      </c>
      <c r="B12588" s="1244" t="s">
        <v>18505</v>
      </c>
      <c r="C12588" s="1244" t="s">
        <v>18506</v>
      </c>
      <c r="D12588" s="1352">
        <v>4816.4399999999996</v>
      </c>
    </row>
    <row r="12589" spans="1:4" s="977" customFormat="1" ht="18" customHeight="1" x14ac:dyDescent="0.2">
      <c r="A12589" s="1351" t="s">
        <v>18507</v>
      </c>
      <c r="B12589" s="1244" t="s">
        <v>18505</v>
      </c>
      <c r="C12589" s="1244" t="s">
        <v>18506</v>
      </c>
      <c r="D12589" s="1352">
        <v>4816.4399999999996</v>
      </c>
    </row>
    <row r="12590" spans="1:4" s="977" customFormat="1" ht="18" customHeight="1" x14ac:dyDescent="0.2">
      <c r="A12590" s="1351" t="s">
        <v>18508</v>
      </c>
      <c r="B12590" s="1244" t="s">
        <v>16512</v>
      </c>
      <c r="C12590" s="1244" t="s">
        <v>16513</v>
      </c>
      <c r="D12590" s="1352">
        <v>4136.16</v>
      </c>
    </row>
    <row r="12591" spans="1:4" s="977" customFormat="1" ht="18" customHeight="1" x14ac:dyDescent="0.2">
      <c r="A12591" s="1351" t="s">
        <v>18509</v>
      </c>
      <c r="B12591" s="1244" t="s">
        <v>12377</v>
      </c>
      <c r="C12591" s="1244" t="s">
        <v>12378</v>
      </c>
      <c r="D12591" s="1352">
        <v>1284.55</v>
      </c>
    </row>
    <row r="12592" spans="1:4" s="977" customFormat="1" ht="18" customHeight="1" x14ac:dyDescent="0.2">
      <c r="A12592" s="1351" t="s">
        <v>18510</v>
      </c>
      <c r="B12592" s="1244" t="s">
        <v>18511</v>
      </c>
      <c r="C12592" s="1244" t="s">
        <v>18512</v>
      </c>
      <c r="D12592" s="1352">
        <v>2022.27</v>
      </c>
    </row>
    <row r="12593" spans="1:4" s="977" customFormat="1" ht="18" customHeight="1" x14ac:dyDescent="0.2">
      <c r="A12593" s="1351" t="s">
        <v>18513</v>
      </c>
      <c r="B12593" s="1244" t="s">
        <v>1050</v>
      </c>
      <c r="C12593" s="1244" t="s">
        <v>1051</v>
      </c>
      <c r="D12593" s="1352">
        <v>2760</v>
      </c>
    </row>
    <row r="12594" spans="1:4" s="977" customFormat="1" ht="18" customHeight="1" x14ac:dyDescent="0.2">
      <c r="A12594" s="1351" t="s">
        <v>18514</v>
      </c>
      <c r="B12594" s="1244" t="s">
        <v>1548</v>
      </c>
      <c r="C12594" s="1244" t="s">
        <v>1549</v>
      </c>
      <c r="D12594" s="1352">
        <v>1052.25</v>
      </c>
    </row>
    <row r="12595" spans="1:4" s="977" customFormat="1" ht="18" customHeight="1" x14ac:dyDescent="0.2">
      <c r="A12595" s="1351" t="s">
        <v>18515</v>
      </c>
      <c r="B12595" s="1244" t="s">
        <v>18516</v>
      </c>
      <c r="C12595" s="1244" t="s">
        <v>18517</v>
      </c>
      <c r="D12595" s="1352">
        <v>2185</v>
      </c>
    </row>
    <row r="12596" spans="1:4" s="977" customFormat="1" ht="18" customHeight="1" x14ac:dyDescent="0.2">
      <c r="A12596" s="1351" t="s">
        <v>18518</v>
      </c>
      <c r="B12596" s="1244" t="s">
        <v>18516</v>
      </c>
      <c r="C12596" s="1244" t="s">
        <v>18517</v>
      </c>
      <c r="D12596" s="1352">
        <v>2185</v>
      </c>
    </row>
    <row r="12597" spans="1:4" s="977" customFormat="1" ht="18" customHeight="1" x14ac:dyDescent="0.2">
      <c r="A12597" s="1351" t="s">
        <v>18519</v>
      </c>
      <c r="B12597" s="1244" t="s">
        <v>18516</v>
      </c>
      <c r="C12597" s="1244" t="s">
        <v>18517</v>
      </c>
      <c r="D12597" s="1352">
        <v>2185</v>
      </c>
    </row>
    <row r="12598" spans="1:4" s="977" customFormat="1" ht="18" customHeight="1" x14ac:dyDescent="0.2">
      <c r="A12598" s="1351" t="s">
        <v>18520</v>
      </c>
      <c r="B12598" s="1244" t="s">
        <v>18516</v>
      </c>
      <c r="C12598" s="1244" t="s">
        <v>18517</v>
      </c>
      <c r="D12598" s="1352">
        <v>2185</v>
      </c>
    </row>
    <row r="12599" spans="1:4" s="977" customFormat="1" ht="18" customHeight="1" x14ac:dyDescent="0.2">
      <c r="A12599" s="1351" t="s">
        <v>18521</v>
      </c>
      <c r="B12599" s="1244" t="s">
        <v>18516</v>
      </c>
      <c r="C12599" s="1244" t="s">
        <v>18517</v>
      </c>
      <c r="D12599" s="1352">
        <v>2185</v>
      </c>
    </row>
    <row r="12600" spans="1:4" s="977" customFormat="1" ht="18" customHeight="1" x14ac:dyDescent="0.2">
      <c r="A12600" s="1351" t="s">
        <v>18522</v>
      </c>
      <c r="B12600" s="1244" t="s">
        <v>12377</v>
      </c>
      <c r="C12600" s="1244" t="s">
        <v>12378</v>
      </c>
      <c r="D12600" s="1352">
        <v>1284.55</v>
      </c>
    </row>
    <row r="12601" spans="1:4" s="977" customFormat="1" ht="18" customHeight="1" x14ac:dyDescent="0.2">
      <c r="A12601" s="1351" t="s">
        <v>18523</v>
      </c>
      <c r="B12601" s="1244" t="s">
        <v>18516</v>
      </c>
      <c r="C12601" s="1244" t="s">
        <v>18517</v>
      </c>
      <c r="D12601" s="1352">
        <v>2185</v>
      </c>
    </row>
    <row r="12602" spans="1:4" s="977" customFormat="1" ht="18" customHeight="1" x14ac:dyDescent="0.2">
      <c r="A12602" s="1351" t="s">
        <v>18524</v>
      </c>
      <c r="B12602" s="1244" t="s">
        <v>18516</v>
      </c>
      <c r="C12602" s="1244" t="s">
        <v>18517</v>
      </c>
      <c r="D12602" s="1352">
        <v>2185</v>
      </c>
    </row>
    <row r="12603" spans="1:4" s="977" customFormat="1" ht="18" customHeight="1" x14ac:dyDescent="0.2">
      <c r="A12603" s="1351" t="s">
        <v>18525</v>
      </c>
      <c r="B12603" s="1244" t="s">
        <v>18516</v>
      </c>
      <c r="C12603" s="1244" t="s">
        <v>18517</v>
      </c>
      <c r="D12603" s="1352">
        <v>2185</v>
      </c>
    </row>
    <row r="12604" spans="1:4" s="977" customFormat="1" ht="18" customHeight="1" x14ac:dyDescent="0.2">
      <c r="A12604" s="1351" t="s">
        <v>18526</v>
      </c>
      <c r="B12604" s="1244" t="s">
        <v>18516</v>
      </c>
      <c r="C12604" s="1244" t="s">
        <v>18517</v>
      </c>
      <c r="D12604" s="1352">
        <v>2185</v>
      </c>
    </row>
    <row r="12605" spans="1:4" s="977" customFormat="1" ht="18" customHeight="1" x14ac:dyDescent="0.2">
      <c r="A12605" s="1351" t="s">
        <v>18527</v>
      </c>
      <c r="B12605" s="1244" t="s">
        <v>18516</v>
      </c>
      <c r="C12605" s="1244" t="s">
        <v>18517</v>
      </c>
      <c r="D12605" s="1352">
        <v>2185</v>
      </c>
    </row>
    <row r="12606" spans="1:4" s="977" customFormat="1" ht="18" customHeight="1" x14ac:dyDescent="0.2">
      <c r="A12606" s="1351" t="s">
        <v>18528</v>
      </c>
      <c r="B12606" s="1244" t="s">
        <v>18529</v>
      </c>
      <c r="C12606" s="1244" t="s">
        <v>18530</v>
      </c>
      <c r="D12606" s="1352">
        <v>16790</v>
      </c>
    </row>
    <row r="12607" spans="1:4" s="977" customFormat="1" ht="18" customHeight="1" x14ac:dyDescent="0.2">
      <c r="A12607" s="1351" t="s">
        <v>18531</v>
      </c>
      <c r="B12607" s="1244" t="s">
        <v>18529</v>
      </c>
      <c r="C12607" s="1244" t="s">
        <v>18530</v>
      </c>
      <c r="D12607" s="1352">
        <v>16790</v>
      </c>
    </row>
    <row r="12608" spans="1:4" s="977" customFormat="1" ht="18" customHeight="1" x14ac:dyDescent="0.2">
      <c r="A12608" s="1351" t="s">
        <v>18532</v>
      </c>
      <c r="B12608" s="1244" t="s">
        <v>1285</v>
      </c>
      <c r="C12608" s="1244" t="s">
        <v>1286</v>
      </c>
      <c r="D12608" s="1352">
        <v>2415</v>
      </c>
    </row>
    <row r="12609" spans="1:4" s="977" customFormat="1" ht="18" customHeight="1" x14ac:dyDescent="0.2">
      <c r="A12609" s="1351" t="s">
        <v>18533</v>
      </c>
      <c r="B12609" s="1244" t="s">
        <v>1949</v>
      </c>
      <c r="C12609" s="1244" t="s">
        <v>1950</v>
      </c>
      <c r="D12609" s="1352">
        <v>1</v>
      </c>
    </row>
    <row r="12610" spans="1:4" s="977" customFormat="1" ht="18" customHeight="1" x14ac:dyDescent="0.2">
      <c r="A12610" s="1351" t="s">
        <v>18534</v>
      </c>
      <c r="B12610" s="1244" t="s">
        <v>15913</v>
      </c>
      <c r="C12610" s="1244" t="s">
        <v>15913</v>
      </c>
      <c r="D12610" s="1352">
        <v>1214.68</v>
      </c>
    </row>
    <row r="12611" spans="1:4" s="977" customFormat="1" ht="18" customHeight="1" x14ac:dyDescent="0.2">
      <c r="A12611" s="1351" t="s">
        <v>18535</v>
      </c>
      <c r="B12611" s="1244" t="s">
        <v>15741</v>
      </c>
      <c r="C12611" s="1244" t="s">
        <v>18536</v>
      </c>
      <c r="D12611" s="1352">
        <v>967.55</v>
      </c>
    </row>
    <row r="12612" spans="1:4" s="977" customFormat="1" ht="18" customHeight="1" x14ac:dyDescent="0.2">
      <c r="A12612" s="1351" t="s">
        <v>18537</v>
      </c>
      <c r="B12612" s="1244" t="s">
        <v>1949</v>
      </c>
      <c r="C12612" s="1244" t="s">
        <v>1950</v>
      </c>
      <c r="D12612" s="1352">
        <v>1</v>
      </c>
    </row>
    <row r="12613" spans="1:4" s="977" customFormat="1" ht="18" customHeight="1" x14ac:dyDescent="0.2">
      <c r="A12613" s="1351" t="s">
        <v>18538</v>
      </c>
      <c r="B12613" s="1244" t="s">
        <v>18539</v>
      </c>
      <c r="C12613" s="1244" t="s">
        <v>18539</v>
      </c>
      <c r="D12613" s="1352">
        <v>1</v>
      </c>
    </row>
    <row r="12614" spans="1:4" s="977" customFormat="1" ht="18" customHeight="1" x14ac:dyDescent="0.2">
      <c r="A12614" s="1351" t="s">
        <v>18540</v>
      </c>
      <c r="B12614" s="1244" t="s">
        <v>15473</v>
      </c>
      <c r="C12614" s="1244" t="s">
        <v>15474</v>
      </c>
      <c r="D12614" s="1352">
        <v>1</v>
      </c>
    </row>
    <row r="12615" spans="1:4" s="977" customFormat="1" ht="18" customHeight="1" x14ac:dyDescent="0.2">
      <c r="A12615" s="1351" t="s">
        <v>18541</v>
      </c>
      <c r="B12615" s="1244" t="s">
        <v>18542</v>
      </c>
      <c r="C12615" s="1244" t="s">
        <v>18543</v>
      </c>
      <c r="D12615" s="1352">
        <v>1</v>
      </c>
    </row>
    <row r="12616" spans="1:4" s="977" customFormat="1" ht="18" customHeight="1" x14ac:dyDescent="0.2">
      <c r="A12616" s="1351" t="s">
        <v>18544</v>
      </c>
      <c r="B12616" s="1244" t="s">
        <v>18542</v>
      </c>
      <c r="C12616" s="1244" t="s">
        <v>18543</v>
      </c>
      <c r="D12616" s="1352">
        <v>1</v>
      </c>
    </row>
    <row r="12617" spans="1:4" s="977" customFormat="1" ht="18" customHeight="1" x14ac:dyDescent="0.2">
      <c r="A12617" s="1351" t="s">
        <v>18545</v>
      </c>
      <c r="B12617" s="1244" t="s">
        <v>4884</v>
      </c>
      <c r="C12617" s="1244" t="s">
        <v>4885</v>
      </c>
      <c r="D12617" s="1352">
        <v>1194.3900000000001</v>
      </c>
    </row>
    <row r="12618" spans="1:4" s="977" customFormat="1" ht="18" customHeight="1" x14ac:dyDescent="0.2">
      <c r="A12618" s="1351" t="s">
        <v>18546</v>
      </c>
      <c r="B12618" s="1244" t="s">
        <v>4884</v>
      </c>
      <c r="C12618" s="1244" t="s">
        <v>4885</v>
      </c>
      <c r="D12618" s="1352">
        <v>1194.3900000000001</v>
      </c>
    </row>
    <row r="12619" spans="1:4" s="977" customFormat="1" ht="18" customHeight="1" x14ac:dyDescent="0.2">
      <c r="A12619" s="1351" t="s">
        <v>18547</v>
      </c>
      <c r="B12619" s="1244" t="s">
        <v>4884</v>
      </c>
      <c r="C12619" s="1244" t="s">
        <v>4885</v>
      </c>
      <c r="D12619" s="1352">
        <v>1194.3900000000001</v>
      </c>
    </row>
    <row r="12620" spans="1:4" s="977" customFormat="1" ht="18" customHeight="1" x14ac:dyDescent="0.2">
      <c r="A12620" s="1351" t="s">
        <v>18548</v>
      </c>
      <c r="B12620" s="1244" t="s">
        <v>12377</v>
      </c>
      <c r="C12620" s="1244" t="s">
        <v>12378</v>
      </c>
      <c r="D12620" s="1352">
        <v>1284.55</v>
      </c>
    </row>
    <row r="12621" spans="1:4" s="977" customFormat="1" ht="18" customHeight="1" x14ac:dyDescent="0.2">
      <c r="A12621" s="1351" t="s">
        <v>18549</v>
      </c>
      <c r="B12621" s="1244" t="s">
        <v>4884</v>
      </c>
      <c r="C12621" s="1244" t="s">
        <v>4885</v>
      </c>
      <c r="D12621" s="1352">
        <v>1194.3900000000001</v>
      </c>
    </row>
    <row r="12622" spans="1:4" s="977" customFormat="1" ht="18" customHeight="1" x14ac:dyDescent="0.2">
      <c r="A12622" s="1351" t="s">
        <v>18550</v>
      </c>
      <c r="B12622" s="1244" t="s">
        <v>4884</v>
      </c>
      <c r="C12622" s="1244" t="s">
        <v>4885</v>
      </c>
      <c r="D12622" s="1352">
        <v>1194.3900000000001</v>
      </c>
    </row>
    <row r="12623" spans="1:4" s="977" customFormat="1" ht="18" customHeight="1" x14ac:dyDescent="0.2">
      <c r="A12623" s="1351" t="s">
        <v>18551</v>
      </c>
      <c r="B12623" s="1244" t="s">
        <v>4884</v>
      </c>
      <c r="C12623" s="1244" t="s">
        <v>4885</v>
      </c>
      <c r="D12623" s="1352">
        <v>1194.3900000000001</v>
      </c>
    </row>
    <row r="12624" spans="1:4" s="977" customFormat="1" ht="18" customHeight="1" x14ac:dyDescent="0.2">
      <c r="A12624" s="1351" t="s">
        <v>18552</v>
      </c>
      <c r="B12624" s="1244" t="s">
        <v>4884</v>
      </c>
      <c r="C12624" s="1244" t="s">
        <v>4885</v>
      </c>
      <c r="D12624" s="1352">
        <v>1194.3900000000001</v>
      </c>
    </row>
    <row r="12625" spans="1:4" s="977" customFormat="1" ht="18" customHeight="1" x14ac:dyDescent="0.2">
      <c r="A12625" s="1351" t="s">
        <v>18553</v>
      </c>
      <c r="B12625" s="1244" t="s">
        <v>4884</v>
      </c>
      <c r="C12625" s="1244" t="s">
        <v>4885</v>
      </c>
      <c r="D12625" s="1352">
        <v>1194.3900000000001</v>
      </c>
    </row>
    <row r="12626" spans="1:4" s="977" customFormat="1" ht="18" customHeight="1" x14ac:dyDescent="0.2">
      <c r="A12626" s="1351" t="s">
        <v>18554</v>
      </c>
      <c r="B12626" s="1244" t="s">
        <v>1967</v>
      </c>
      <c r="C12626" s="1244" t="s">
        <v>1968</v>
      </c>
      <c r="D12626" s="1352">
        <v>3565</v>
      </c>
    </row>
    <row r="12627" spans="1:4" s="977" customFormat="1" ht="18" customHeight="1" x14ac:dyDescent="0.2">
      <c r="A12627" s="1351" t="s">
        <v>18555</v>
      </c>
      <c r="B12627" s="1244" t="s">
        <v>1967</v>
      </c>
      <c r="C12627" s="1244" t="s">
        <v>1968</v>
      </c>
      <c r="D12627" s="1352">
        <v>3565</v>
      </c>
    </row>
    <row r="12628" spans="1:4" s="977" customFormat="1" ht="18" customHeight="1" x14ac:dyDescent="0.2">
      <c r="A12628" s="1351" t="s">
        <v>18556</v>
      </c>
      <c r="B12628" s="1244" t="s">
        <v>12377</v>
      </c>
      <c r="C12628" s="1244" t="s">
        <v>12378</v>
      </c>
      <c r="D12628" s="1352">
        <v>1284.55</v>
      </c>
    </row>
    <row r="12629" spans="1:4" s="977" customFormat="1" ht="18" customHeight="1" x14ac:dyDescent="0.2">
      <c r="A12629" s="1351" t="s">
        <v>18557</v>
      </c>
      <c r="B12629" s="1244" t="s">
        <v>3968</v>
      </c>
      <c r="C12629" s="1244" t="s">
        <v>3969</v>
      </c>
      <c r="D12629" s="1352">
        <v>1</v>
      </c>
    </row>
    <row r="12630" spans="1:4" s="977" customFormat="1" ht="18" customHeight="1" x14ac:dyDescent="0.2">
      <c r="A12630" s="1351" t="s">
        <v>18558</v>
      </c>
      <c r="B12630" s="1244" t="s">
        <v>2466</v>
      </c>
      <c r="C12630" s="1244" t="s">
        <v>2467</v>
      </c>
      <c r="D12630" s="1352">
        <v>2185</v>
      </c>
    </row>
    <row r="12631" spans="1:4" s="977" customFormat="1" ht="18" customHeight="1" x14ac:dyDescent="0.2">
      <c r="A12631" s="1351" t="s">
        <v>18559</v>
      </c>
      <c r="B12631" s="1244" t="s">
        <v>1548</v>
      </c>
      <c r="C12631" s="1244" t="s">
        <v>1549</v>
      </c>
      <c r="D12631" s="1352">
        <v>1052.25</v>
      </c>
    </row>
    <row r="12632" spans="1:4" s="977" customFormat="1" ht="18" customHeight="1" x14ac:dyDescent="0.2">
      <c r="A12632" s="1351" t="s">
        <v>18560</v>
      </c>
      <c r="B12632" s="1244" t="s">
        <v>2558</v>
      </c>
      <c r="C12632" s="1244" t="s">
        <v>2559</v>
      </c>
      <c r="D12632" s="1352">
        <v>1</v>
      </c>
    </row>
    <row r="12633" spans="1:4" s="977" customFormat="1" ht="18" customHeight="1" x14ac:dyDescent="0.2">
      <c r="A12633" s="1351" t="s">
        <v>18561</v>
      </c>
      <c r="B12633" s="1244" t="s">
        <v>18562</v>
      </c>
      <c r="C12633" s="1244" t="s">
        <v>18563</v>
      </c>
      <c r="D12633" s="1352">
        <v>980.95</v>
      </c>
    </row>
    <row r="12634" spans="1:4" s="977" customFormat="1" ht="18" customHeight="1" x14ac:dyDescent="0.2">
      <c r="A12634" s="1351" t="s">
        <v>18564</v>
      </c>
      <c r="B12634" s="1244" t="s">
        <v>11859</v>
      </c>
      <c r="C12634" s="1244" t="s">
        <v>2425</v>
      </c>
      <c r="D12634" s="1352">
        <v>1845.75</v>
      </c>
    </row>
    <row r="12635" spans="1:4" s="977" customFormat="1" ht="18" customHeight="1" x14ac:dyDescent="0.2">
      <c r="A12635" s="1351" t="s">
        <v>18565</v>
      </c>
      <c r="B12635" s="1244" t="s">
        <v>18566</v>
      </c>
      <c r="C12635" s="1244" t="s">
        <v>18567</v>
      </c>
      <c r="D12635" s="1352">
        <v>7999</v>
      </c>
    </row>
    <row r="12636" spans="1:4" s="977" customFormat="1" ht="18" customHeight="1" x14ac:dyDescent="0.2">
      <c r="A12636" s="1351" t="s">
        <v>18568</v>
      </c>
      <c r="B12636" s="1244" t="s">
        <v>1548</v>
      </c>
      <c r="C12636" s="1244" t="s">
        <v>1549</v>
      </c>
      <c r="D12636" s="1352">
        <v>1052.25</v>
      </c>
    </row>
    <row r="12637" spans="1:4" s="977" customFormat="1" ht="18" customHeight="1" x14ac:dyDescent="0.2">
      <c r="A12637" s="1351" t="s">
        <v>18569</v>
      </c>
      <c r="B12637" s="1244" t="s">
        <v>14934</v>
      </c>
      <c r="C12637" s="1244" t="s">
        <v>14935</v>
      </c>
      <c r="D12637" s="1352">
        <v>9099.26</v>
      </c>
    </row>
    <row r="12638" spans="1:4" s="977" customFormat="1" ht="18" customHeight="1" x14ac:dyDescent="0.2">
      <c r="A12638" s="1351" t="s">
        <v>18570</v>
      </c>
      <c r="B12638" s="1244" t="s">
        <v>18571</v>
      </c>
      <c r="C12638" s="1244" t="s">
        <v>18572</v>
      </c>
      <c r="D12638" s="1352">
        <v>1484.65</v>
      </c>
    </row>
    <row r="12639" spans="1:4" s="977" customFormat="1" ht="18" customHeight="1" x14ac:dyDescent="0.2">
      <c r="A12639" s="1351" t="s">
        <v>18573</v>
      </c>
      <c r="B12639" s="1244" t="s">
        <v>18574</v>
      </c>
      <c r="C12639" s="1244" t="s">
        <v>18575</v>
      </c>
      <c r="D12639" s="1352">
        <v>993.6</v>
      </c>
    </row>
    <row r="12640" spans="1:4" s="977" customFormat="1" ht="18" customHeight="1" x14ac:dyDescent="0.2">
      <c r="A12640" s="1351" t="s">
        <v>18576</v>
      </c>
      <c r="B12640" s="1244" t="s">
        <v>18574</v>
      </c>
      <c r="C12640" s="1244" t="s">
        <v>18575</v>
      </c>
      <c r="D12640" s="1352">
        <v>993.6</v>
      </c>
    </row>
    <row r="12641" spans="1:4" s="977" customFormat="1" ht="18" customHeight="1" x14ac:dyDescent="0.2">
      <c r="A12641" s="1351" t="s">
        <v>18577</v>
      </c>
      <c r="B12641" s="1244" t="s">
        <v>18574</v>
      </c>
      <c r="C12641" s="1244" t="s">
        <v>18575</v>
      </c>
      <c r="D12641" s="1352">
        <v>993.6</v>
      </c>
    </row>
    <row r="12642" spans="1:4" s="977" customFormat="1" ht="18" customHeight="1" x14ac:dyDescent="0.2">
      <c r="A12642" s="1351" t="s">
        <v>18578</v>
      </c>
      <c r="B12642" s="1244" t="s">
        <v>18574</v>
      </c>
      <c r="C12642" s="1244" t="s">
        <v>18575</v>
      </c>
      <c r="D12642" s="1352">
        <v>993.6</v>
      </c>
    </row>
    <row r="12643" spans="1:4" s="977" customFormat="1" ht="18" customHeight="1" x14ac:dyDescent="0.2">
      <c r="A12643" s="1351" t="s">
        <v>18579</v>
      </c>
      <c r="B12643" s="1244" t="s">
        <v>18574</v>
      </c>
      <c r="C12643" s="1244" t="s">
        <v>18575</v>
      </c>
      <c r="D12643" s="1352">
        <v>993.6</v>
      </c>
    </row>
    <row r="12644" spans="1:4" s="977" customFormat="1" ht="18" customHeight="1" x14ac:dyDescent="0.2">
      <c r="A12644" s="1351" t="s">
        <v>18580</v>
      </c>
      <c r="B12644" s="1244" t="s">
        <v>18574</v>
      </c>
      <c r="C12644" s="1244" t="s">
        <v>18575</v>
      </c>
      <c r="D12644" s="1352">
        <v>993.6</v>
      </c>
    </row>
    <row r="12645" spans="1:4" s="977" customFormat="1" ht="18" customHeight="1" x14ac:dyDescent="0.2">
      <c r="A12645" s="1351" t="s">
        <v>18581</v>
      </c>
      <c r="B12645" s="1244" t="s">
        <v>18574</v>
      </c>
      <c r="C12645" s="1244" t="s">
        <v>18575</v>
      </c>
      <c r="D12645" s="1352">
        <v>993.6</v>
      </c>
    </row>
    <row r="12646" spans="1:4" s="977" customFormat="1" ht="18" customHeight="1" x14ac:dyDescent="0.2">
      <c r="A12646" s="1351" t="s">
        <v>18582</v>
      </c>
      <c r="B12646" s="1244" t="s">
        <v>18574</v>
      </c>
      <c r="C12646" s="1244" t="s">
        <v>18575</v>
      </c>
      <c r="D12646" s="1352">
        <v>993.6</v>
      </c>
    </row>
    <row r="12647" spans="1:4" s="977" customFormat="1" ht="18" customHeight="1" x14ac:dyDescent="0.2">
      <c r="A12647" s="1351" t="s">
        <v>18583</v>
      </c>
      <c r="B12647" s="1244" t="s">
        <v>18584</v>
      </c>
      <c r="C12647" s="1244" t="s">
        <v>18585</v>
      </c>
      <c r="D12647" s="1352">
        <v>4066.4</v>
      </c>
    </row>
    <row r="12648" spans="1:4" s="977" customFormat="1" ht="18" customHeight="1" x14ac:dyDescent="0.2">
      <c r="A12648" s="1351" t="s">
        <v>18586</v>
      </c>
      <c r="B12648" s="1244" t="s">
        <v>18584</v>
      </c>
      <c r="C12648" s="1244" t="s">
        <v>18585</v>
      </c>
      <c r="D12648" s="1352">
        <v>4066.4</v>
      </c>
    </row>
    <row r="12649" spans="1:4" s="977" customFormat="1" ht="18" customHeight="1" x14ac:dyDescent="0.2">
      <c r="A12649" s="1351" t="s">
        <v>18587</v>
      </c>
      <c r="B12649" s="1244" t="s">
        <v>18574</v>
      </c>
      <c r="C12649" s="1244" t="s">
        <v>18575</v>
      </c>
      <c r="D12649" s="1352">
        <v>993.6</v>
      </c>
    </row>
    <row r="12650" spans="1:4" s="977" customFormat="1" ht="18" customHeight="1" x14ac:dyDescent="0.2">
      <c r="A12650" s="1351" t="s">
        <v>18588</v>
      </c>
      <c r="B12650" s="1244" t="s">
        <v>18574</v>
      </c>
      <c r="C12650" s="1244" t="s">
        <v>18575</v>
      </c>
      <c r="D12650" s="1352">
        <v>993.6</v>
      </c>
    </row>
    <row r="12651" spans="1:4" s="977" customFormat="1" ht="18" customHeight="1" x14ac:dyDescent="0.2">
      <c r="A12651" s="1351" t="s">
        <v>18589</v>
      </c>
      <c r="B12651" s="1244" t="s">
        <v>14934</v>
      </c>
      <c r="C12651" s="1244" t="s">
        <v>14935</v>
      </c>
      <c r="D12651" s="1352">
        <v>9099.26</v>
      </c>
    </row>
    <row r="12652" spans="1:4" s="977" customFormat="1" ht="18" customHeight="1" x14ac:dyDescent="0.2">
      <c r="A12652" s="1351" t="s">
        <v>18590</v>
      </c>
      <c r="B12652" s="1244" t="s">
        <v>13857</v>
      </c>
      <c r="C12652" s="1244" t="s">
        <v>13858</v>
      </c>
      <c r="D12652" s="1352">
        <v>1</v>
      </c>
    </row>
    <row r="12653" spans="1:4" s="977" customFormat="1" ht="18" customHeight="1" x14ac:dyDescent="0.2">
      <c r="A12653" s="1351" t="s">
        <v>18591</v>
      </c>
      <c r="B12653" s="1244" t="s">
        <v>12358</v>
      </c>
      <c r="C12653" s="1244" t="s">
        <v>12359</v>
      </c>
      <c r="D12653" s="1352">
        <v>1</v>
      </c>
    </row>
    <row r="12654" spans="1:4" s="977" customFormat="1" ht="18" customHeight="1" x14ac:dyDescent="0.2">
      <c r="A12654" s="1351" t="s">
        <v>18592</v>
      </c>
      <c r="B12654" s="1244" t="s">
        <v>18593</v>
      </c>
      <c r="C12654" s="1244" t="s">
        <v>18594</v>
      </c>
      <c r="D12654" s="1352">
        <v>268.97000000000003</v>
      </c>
    </row>
    <row r="12655" spans="1:4" s="977" customFormat="1" ht="18" customHeight="1" x14ac:dyDescent="0.2">
      <c r="A12655" s="1351" t="s">
        <v>18595</v>
      </c>
      <c r="B12655" s="1244" t="s">
        <v>18596</v>
      </c>
      <c r="C12655" s="1244" t="s">
        <v>18597</v>
      </c>
      <c r="D12655" s="1352">
        <v>1129.7</v>
      </c>
    </row>
    <row r="12656" spans="1:4" s="977" customFormat="1" ht="18" customHeight="1" x14ac:dyDescent="0.2">
      <c r="A12656" s="1351" t="s">
        <v>18598</v>
      </c>
      <c r="B12656" s="1244" t="s">
        <v>11928</v>
      </c>
      <c r="C12656" s="1244" t="s">
        <v>11929</v>
      </c>
      <c r="D12656" s="1352">
        <v>1</v>
      </c>
    </row>
    <row r="12657" spans="1:4" s="977" customFormat="1" ht="18" customHeight="1" x14ac:dyDescent="0.2">
      <c r="A12657" s="1351" t="s">
        <v>18599</v>
      </c>
      <c r="B12657" s="1244" t="s">
        <v>18600</v>
      </c>
      <c r="C12657" s="1244" t="s">
        <v>18601</v>
      </c>
      <c r="D12657" s="1352">
        <v>5000</v>
      </c>
    </row>
    <row r="12658" spans="1:4" s="977" customFormat="1" ht="18" customHeight="1" x14ac:dyDescent="0.2">
      <c r="A12658" s="1351" t="s">
        <v>18602</v>
      </c>
      <c r="B12658" s="1244" t="s">
        <v>18603</v>
      </c>
      <c r="C12658" s="1244" t="s">
        <v>18604</v>
      </c>
      <c r="D12658" s="1352">
        <v>32292</v>
      </c>
    </row>
    <row r="12659" spans="1:4" s="977" customFormat="1" ht="18" customHeight="1" x14ac:dyDescent="0.2">
      <c r="A12659" s="1351" t="s">
        <v>18605</v>
      </c>
      <c r="B12659" s="1244" t="s">
        <v>18606</v>
      </c>
      <c r="C12659" s="1244" t="s">
        <v>18607</v>
      </c>
      <c r="D12659" s="1352">
        <v>29325</v>
      </c>
    </row>
    <row r="12660" spans="1:4" s="977" customFormat="1" ht="18" customHeight="1" x14ac:dyDescent="0.2">
      <c r="A12660" s="1351" t="s">
        <v>18608</v>
      </c>
      <c r="B12660" s="1244" t="s">
        <v>18609</v>
      </c>
      <c r="C12660" s="1244" t="s">
        <v>18610</v>
      </c>
      <c r="D12660" s="1352">
        <v>23115</v>
      </c>
    </row>
    <row r="12661" spans="1:4" s="977" customFormat="1" ht="18" customHeight="1" x14ac:dyDescent="0.2">
      <c r="A12661" s="1351" t="s">
        <v>18611</v>
      </c>
      <c r="B12661" s="1244" t="s">
        <v>18612</v>
      </c>
      <c r="C12661" s="1244" t="s">
        <v>18613</v>
      </c>
      <c r="D12661" s="1352">
        <v>201858.64</v>
      </c>
    </row>
    <row r="12662" spans="1:4" s="977" customFormat="1" ht="18" customHeight="1" x14ac:dyDescent="0.2">
      <c r="A12662" s="1351" t="s">
        <v>18614</v>
      </c>
      <c r="B12662" s="1244" t="s">
        <v>18615</v>
      </c>
      <c r="C12662" s="1244" t="s">
        <v>18616</v>
      </c>
      <c r="D12662" s="1352">
        <v>26105</v>
      </c>
    </row>
    <row r="12663" spans="1:4" s="977" customFormat="1" ht="18" customHeight="1" x14ac:dyDescent="0.2">
      <c r="A12663" s="1351" t="s">
        <v>18617</v>
      </c>
      <c r="B12663" s="1244" t="s">
        <v>18618</v>
      </c>
      <c r="C12663" s="1244" t="s">
        <v>18619</v>
      </c>
      <c r="D12663" s="1352">
        <v>44850</v>
      </c>
    </row>
    <row r="12664" spans="1:4" s="977" customFormat="1" ht="18" customHeight="1" x14ac:dyDescent="0.2">
      <c r="A12664" s="1351" t="s">
        <v>18620</v>
      </c>
      <c r="B12664" s="1244" t="s">
        <v>18621</v>
      </c>
      <c r="C12664" s="1244" t="s">
        <v>18622</v>
      </c>
      <c r="D12664" s="1352">
        <v>41572.5</v>
      </c>
    </row>
    <row r="12665" spans="1:4" s="977" customFormat="1" ht="18" customHeight="1" x14ac:dyDescent="0.2">
      <c r="A12665" s="1351" t="s">
        <v>18623</v>
      </c>
      <c r="B12665" s="1244" t="s">
        <v>18624</v>
      </c>
      <c r="C12665" s="1244" t="s">
        <v>18625</v>
      </c>
      <c r="D12665" s="1352">
        <v>46718.75</v>
      </c>
    </row>
    <row r="12666" spans="1:4" s="977" customFormat="1" ht="18" customHeight="1" x14ac:dyDescent="0.2">
      <c r="A12666" s="1351" t="s">
        <v>18626</v>
      </c>
      <c r="B12666" s="1244" t="s">
        <v>18627</v>
      </c>
      <c r="C12666" s="1244" t="s">
        <v>18628</v>
      </c>
      <c r="D12666" s="1352">
        <v>211041.92000000001</v>
      </c>
    </row>
    <row r="12667" spans="1:4" s="977" customFormat="1" ht="18" customHeight="1" x14ac:dyDescent="0.2">
      <c r="A12667" s="1351" t="s">
        <v>18629</v>
      </c>
      <c r="B12667" s="1244" t="s">
        <v>18630</v>
      </c>
      <c r="C12667" s="1244" t="s">
        <v>18631</v>
      </c>
      <c r="D12667" s="1352">
        <v>74689.08</v>
      </c>
    </row>
    <row r="12668" spans="1:4" s="977" customFormat="1" ht="18" customHeight="1" x14ac:dyDescent="0.2">
      <c r="A12668" s="1351" t="s">
        <v>18632</v>
      </c>
      <c r="B12668" s="1244" t="s">
        <v>18633</v>
      </c>
      <c r="C12668" s="1244" t="s">
        <v>18634</v>
      </c>
      <c r="D12668" s="1352">
        <v>32216.1</v>
      </c>
    </row>
    <row r="12669" spans="1:4" s="977" customFormat="1" ht="18" customHeight="1" x14ac:dyDescent="0.2">
      <c r="A12669" s="1351" t="s">
        <v>18635</v>
      </c>
      <c r="B12669" s="1244" t="s">
        <v>18636</v>
      </c>
      <c r="C12669" s="1244" t="s">
        <v>18637</v>
      </c>
      <c r="D12669" s="1352">
        <v>243535.5</v>
      </c>
    </row>
    <row r="12670" spans="1:4" s="977" customFormat="1" ht="18" customHeight="1" x14ac:dyDescent="0.2">
      <c r="A12670" s="1351" t="s">
        <v>18638</v>
      </c>
      <c r="B12670" s="1244" t="s">
        <v>18639</v>
      </c>
      <c r="C12670" s="1244" t="s">
        <v>18640</v>
      </c>
      <c r="D12670" s="1352">
        <v>70348.95</v>
      </c>
    </row>
    <row r="12671" spans="1:4" s="977" customFormat="1" ht="18" customHeight="1" x14ac:dyDescent="0.2">
      <c r="A12671" s="1351" t="s">
        <v>18641</v>
      </c>
      <c r="B12671" s="1244" t="s">
        <v>13238</v>
      </c>
      <c r="C12671" s="1244" t="s">
        <v>13239</v>
      </c>
      <c r="D12671" s="1352">
        <v>18990.13</v>
      </c>
    </row>
    <row r="12672" spans="1:4" s="977" customFormat="1" ht="18" customHeight="1" x14ac:dyDescent="0.2">
      <c r="A12672" s="1351" t="s">
        <v>18642</v>
      </c>
      <c r="B12672" s="1244" t="s">
        <v>18643</v>
      </c>
      <c r="C12672" s="1244" t="s">
        <v>18644</v>
      </c>
      <c r="D12672" s="1352">
        <v>11875.42</v>
      </c>
    </row>
    <row r="12673" spans="1:4" s="977" customFormat="1" ht="18" customHeight="1" x14ac:dyDescent="0.2">
      <c r="A12673" s="1351" t="s">
        <v>18645</v>
      </c>
      <c r="B12673" s="1244" t="s">
        <v>18643</v>
      </c>
      <c r="C12673" s="1244" t="s">
        <v>18644</v>
      </c>
      <c r="D12673" s="1352">
        <v>11875.42</v>
      </c>
    </row>
    <row r="12674" spans="1:4" s="977" customFormat="1" ht="18" customHeight="1" x14ac:dyDescent="0.2">
      <c r="A12674" s="1351" t="s">
        <v>18646</v>
      </c>
      <c r="B12674" s="1244" t="s">
        <v>18643</v>
      </c>
      <c r="C12674" s="1244" t="s">
        <v>18644</v>
      </c>
      <c r="D12674" s="1352">
        <v>11875.42</v>
      </c>
    </row>
    <row r="12675" spans="1:4" s="977" customFormat="1" ht="18" customHeight="1" x14ac:dyDescent="0.2">
      <c r="A12675" s="1351" t="s">
        <v>18647</v>
      </c>
      <c r="B12675" s="1244" t="s">
        <v>18648</v>
      </c>
      <c r="C12675" s="1244" t="s">
        <v>18649</v>
      </c>
      <c r="D12675" s="1352">
        <v>25088.33</v>
      </c>
    </row>
    <row r="12676" spans="1:4" s="977" customFormat="1" ht="18" customHeight="1" x14ac:dyDescent="0.2">
      <c r="A12676" s="1351" t="s">
        <v>18650</v>
      </c>
      <c r="B12676" s="1244" t="s">
        <v>18648</v>
      </c>
      <c r="C12676" s="1244" t="s">
        <v>18649</v>
      </c>
      <c r="D12676" s="1352">
        <v>25088.33</v>
      </c>
    </row>
    <row r="12677" spans="1:4" s="977" customFormat="1" ht="18" customHeight="1" x14ac:dyDescent="0.2">
      <c r="A12677" s="1351" t="s">
        <v>18651</v>
      </c>
      <c r="B12677" s="1244" t="s">
        <v>18648</v>
      </c>
      <c r="C12677" s="1244" t="s">
        <v>18649</v>
      </c>
      <c r="D12677" s="1352">
        <v>25088.33</v>
      </c>
    </row>
    <row r="12678" spans="1:4" s="977" customFormat="1" ht="18" customHeight="1" x14ac:dyDescent="0.2">
      <c r="A12678" s="1351" t="s">
        <v>18652</v>
      </c>
      <c r="B12678" s="1244" t="s">
        <v>18648</v>
      </c>
      <c r="C12678" s="1244" t="s">
        <v>18649</v>
      </c>
      <c r="D12678" s="1352">
        <v>25088.33</v>
      </c>
    </row>
    <row r="12679" spans="1:4" s="977" customFormat="1" ht="18" customHeight="1" x14ac:dyDescent="0.2">
      <c r="A12679" s="1351" t="s">
        <v>18653</v>
      </c>
      <c r="B12679" s="1244" t="s">
        <v>18654</v>
      </c>
      <c r="C12679" s="1244" t="s">
        <v>18655</v>
      </c>
      <c r="D12679" s="1352">
        <v>1</v>
      </c>
    </row>
    <row r="12680" spans="1:4" s="977" customFormat="1" ht="18" customHeight="1" x14ac:dyDescent="0.2">
      <c r="A12680" s="1351" t="s">
        <v>18656</v>
      </c>
      <c r="B12680" s="1244" t="s">
        <v>11925</v>
      </c>
      <c r="C12680" s="1244" t="s">
        <v>11926</v>
      </c>
      <c r="D12680" s="1352">
        <v>4864.5</v>
      </c>
    </row>
    <row r="12681" spans="1:4" s="977" customFormat="1" ht="18" customHeight="1" x14ac:dyDescent="0.2">
      <c r="A12681" s="1351" t="s">
        <v>18657</v>
      </c>
      <c r="B12681" s="1244" t="s">
        <v>12662</v>
      </c>
      <c r="C12681" s="1244" t="s">
        <v>12661</v>
      </c>
      <c r="D12681" s="1352">
        <v>9543.81</v>
      </c>
    </row>
    <row r="12682" spans="1:4" s="977" customFormat="1" ht="18" customHeight="1" x14ac:dyDescent="0.2">
      <c r="A12682" s="1351" t="s">
        <v>18658</v>
      </c>
      <c r="B12682" s="1244" t="s">
        <v>18659</v>
      </c>
      <c r="C12682" s="1244" t="s">
        <v>18660</v>
      </c>
      <c r="D12682" s="1352">
        <v>847.53</v>
      </c>
    </row>
    <row r="12683" spans="1:4" s="977" customFormat="1" ht="18" customHeight="1" x14ac:dyDescent="0.2">
      <c r="A12683" s="1351" t="s">
        <v>18661</v>
      </c>
      <c r="B12683" s="1244" t="s">
        <v>18662</v>
      </c>
      <c r="C12683" s="1244" t="s">
        <v>18663</v>
      </c>
      <c r="D12683" s="1352">
        <v>9628.08</v>
      </c>
    </row>
    <row r="12684" spans="1:4" s="977" customFormat="1" ht="18" customHeight="1" x14ac:dyDescent="0.2">
      <c r="A12684" s="1351" t="s">
        <v>18664</v>
      </c>
      <c r="B12684" s="1244" t="s">
        <v>2313</v>
      </c>
      <c r="C12684" s="1244" t="s">
        <v>2314</v>
      </c>
      <c r="D12684" s="1352">
        <v>667</v>
      </c>
    </row>
    <row r="12685" spans="1:4" s="977" customFormat="1" ht="18" customHeight="1" x14ac:dyDescent="0.2">
      <c r="A12685" s="1351" t="s">
        <v>18665</v>
      </c>
      <c r="B12685" s="1244" t="s">
        <v>1288</v>
      </c>
      <c r="C12685" s="1244" t="s">
        <v>1289</v>
      </c>
      <c r="D12685" s="1352">
        <v>2666.93</v>
      </c>
    </row>
    <row r="12686" spans="1:4" s="977" customFormat="1" ht="18" customHeight="1" x14ac:dyDescent="0.2">
      <c r="A12686" s="1351" t="s">
        <v>18666</v>
      </c>
      <c r="B12686" s="1244" t="s">
        <v>14590</v>
      </c>
      <c r="C12686" s="1244" t="s">
        <v>4226</v>
      </c>
      <c r="D12686" s="1352">
        <v>779</v>
      </c>
    </row>
    <row r="12687" spans="1:4" s="977" customFormat="1" ht="18" customHeight="1" x14ac:dyDescent="0.2">
      <c r="A12687" s="1351" t="s">
        <v>18667</v>
      </c>
      <c r="B12687" s="1244" t="s">
        <v>18668</v>
      </c>
      <c r="C12687" s="1244" t="s">
        <v>18669</v>
      </c>
      <c r="D12687" s="1352">
        <v>1</v>
      </c>
    </row>
    <row r="12688" spans="1:4" s="977" customFormat="1" ht="18" customHeight="1" x14ac:dyDescent="0.2">
      <c r="A12688" s="1351" t="s">
        <v>18670</v>
      </c>
      <c r="B12688" s="1244" t="s">
        <v>1918</v>
      </c>
      <c r="C12688" s="1244" t="s">
        <v>1919</v>
      </c>
      <c r="D12688" s="1352">
        <v>1</v>
      </c>
    </row>
    <row r="12689" spans="1:4" s="977" customFormat="1" ht="18" customHeight="1" x14ac:dyDescent="0.2">
      <c r="A12689" s="1351" t="s">
        <v>18671</v>
      </c>
      <c r="B12689" s="1244" t="s">
        <v>18672</v>
      </c>
      <c r="C12689" s="1244" t="s">
        <v>18673</v>
      </c>
      <c r="D12689" s="1352">
        <v>666.62</v>
      </c>
    </row>
    <row r="12690" spans="1:4" s="977" customFormat="1" ht="18" customHeight="1" x14ac:dyDescent="0.2">
      <c r="A12690" s="1351" t="s">
        <v>18674</v>
      </c>
      <c r="B12690" s="1244" t="s">
        <v>1285</v>
      </c>
      <c r="C12690" s="1244" t="s">
        <v>1286</v>
      </c>
      <c r="D12690" s="1352">
        <v>632.5</v>
      </c>
    </row>
    <row r="12691" spans="1:4" s="977" customFormat="1" ht="18" customHeight="1" x14ac:dyDescent="0.2">
      <c r="A12691" s="1351" t="s">
        <v>18675</v>
      </c>
      <c r="B12691" s="1244" t="s">
        <v>18676</v>
      </c>
      <c r="C12691" s="1244" t="s">
        <v>18677</v>
      </c>
      <c r="D12691" s="1352">
        <v>437.03</v>
      </c>
    </row>
    <row r="12692" spans="1:4" s="977" customFormat="1" ht="18" customHeight="1" x14ac:dyDescent="0.2">
      <c r="A12692" s="1351" t="s">
        <v>18678</v>
      </c>
      <c r="B12692" s="1244" t="s">
        <v>18679</v>
      </c>
      <c r="C12692" s="1244" t="s">
        <v>18680</v>
      </c>
      <c r="D12692" s="1352">
        <v>475.1</v>
      </c>
    </row>
    <row r="12693" spans="1:4" s="977" customFormat="1" ht="18" customHeight="1" x14ac:dyDescent="0.2">
      <c r="A12693" s="1351" t="s">
        <v>18681</v>
      </c>
      <c r="B12693" s="1244" t="s">
        <v>14926</v>
      </c>
      <c r="C12693" s="1244" t="s">
        <v>14927</v>
      </c>
      <c r="D12693" s="1352">
        <v>20125</v>
      </c>
    </row>
    <row r="12694" spans="1:4" s="977" customFormat="1" ht="18" customHeight="1" x14ac:dyDescent="0.2">
      <c r="A12694" s="1351" t="s">
        <v>18682</v>
      </c>
      <c r="B12694" s="1244" t="s">
        <v>18683</v>
      </c>
      <c r="C12694" s="1244" t="s">
        <v>18684</v>
      </c>
      <c r="D12694" s="1352">
        <v>1</v>
      </c>
    </row>
    <row r="12695" spans="1:4" s="977" customFormat="1" ht="18" customHeight="1" x14ac:dyDescent="0.2">
      <c r="A12695" s="1351" t="s">
        <v>18685</v>
      </c>
      <c r="B12695" s="1244" t="s">
        <v>14943</v>
      </c>
      <c r="C12695" s="1244" t="s">
        <v>14944</v>
      </c>
      <c r="D12695" s="1352">
        <v>1325.95</v>
      </c>
    </row>
    <row r="12696" spans="1:4" s="977" customFormat="1" ht="18" customHeight="1" x14ac:dyDescent="0.2">
      <c r="A12696" s="1351" t="s">
        <v>18686</v>
      </c>
      <c r="B12696" s="1244" t="s">
        <v>16653</v>
      </c>
      <c r="C12696" s="1244" t="s">
        <v>16654</v>
      </c>
      <c r="D12696" s="1352">
        <v>9648.5</v>
      </c>
    </row>
    <row r="12697" spans="1:4" s="977" customFormat="1" ht="18" customHeight="1" x14ac:dyDescent="0.2">
      <c r="A12697" s="1351" t="s">
        <v>18687</v>
      </c>
      <c r="B12697" s="1244" t="s">
        <v>3661</v>
      </c>
      <c r="C12697" s="1244" t="s">
        <v>3662</v>
      </c>
      <c r="D12697" s="1352">
        <v>1833.1</v>
      </c>
    </row>
    <row r="12698" spans="1:4" s="977" customFormat="1" ht="18" customHeight="1" x14ac:dyDescent="0.2">
      <c r="A12698" s="1351" t="s">
        <v>18688</v>
      </c>
      <c r="B12698" s="1244" t="s">
        <v>1623</v>
      </c>
      <c r="C12698" s="1244" t="s">
        <v>1624</v>
      </c>
      <c r="D12698" s="1352">
        <v>1</v>
      </c>
    </row>
    <row r="12699" spans="1:4" s="977" customFormat="1" ht="18" customHeight="1" x14ac:dyDescent="0.2">
      <c r="A12699" s="1351" t="s">
        <v>18689</v>
      </c>
      <c r="B12699" s="1244" t="s">
        <v>17721</v>
      </c>
      <c r="C12699" s="1244" t="s">
        <v>17722</v>
      </c>
      <c r="D12699" s="1352">
        <v>1</v>
      </c>
    </row>
    <row r="12700" spans="1:4" s="977" customFormat="1" ht="18" customHeight="1" x14ac:dyDescent="0.2">
      <c r="A12700" s="1351" t="s">
        <v>18690</v>
      </c>
      <c r="B12700" s="1244" t="s">
        <v>14943</v>
      </c>
      <c r="C12700" s="1244" t="s">
        <v>14944</v>
      </c>
      <c r="D12700" s="1352">
        <v>1325.95</v>
      </c>
    </row>
    <row r="12701" spans="1:4" s="977" customFormat="1" ht="18" customHeight="1" x14ac:dyDescent="0.2">
      <c r="A12701" s="1351" t="s">
        <v>18691</v>
      </c>
      <c r="B12701" s="1244" t="s">
        <v>2548</v>
      </c>
      <c r="C12701" s="1244" t="s">
        <v>2549</v>
      </c>
      <c r="D12701" s="1352">
        <v>708</v>
      </c>
    </row>
    <row r="12702" spans="1:4" s="977" customFormat="1" ht="18" customHeight="1" x14ac:dyDescent="0.2">
      <c r="A12702" s="1351" t="s">
        <v>18692</v>
      </c>
      <c r="B12702" s="1244" t="s">
        <v>16653</v>
      </c>
      <c r="C12702" s="1244" t="s">
        <v>16654</v>
      </c>
      <c r="D12702" s="1352">
        <v>9648.5</v>
      </c>
    </row>
    <row r="12703" spans="1:4" s="977" customFormat="1" ht="18" customHeight="1" x14ac:dyDescent="0.2">
      <c r="A12703" s="1351" t="s">
        <v>18693</v>
      </c>
      <c r="B12703" s="1244" t="s">
        <v>12536</v>
      </c>
      <c r="C12703" s="1244" t="s">
        <v>12537</v>
      </c>
      <c r="D12703" s="1352">
        <v>2185</v>
      </c>
    </row>
    <row r="12704" spans="1:4" s="977" customFormat="1" ht="18" customHeight="1" x14ac:dyDescent="0.2">
      <c r="A12704" s="1351" t="s">
        <v>18694</v>
      </c>
      <c r="B12704" s="1244" t="s">
        <v>2548</v>
      </c>
      <c r="C12704" s="1244" t="s">
        <v>2549</v>
      </c>
      <c r="D12704" s="1352">
        <v>1</v>
      </c>
    </row>
    <row r="12705" spans="1:4" s="977" customFormat="1" ht="18" customHeight="1" x14ac:dyDescent="0.2">
      <c r="A12705" s="1351" t="s">
        <v>18695</v>
      </c>
      <c r="B12705" s="1244" t="s">
        <v>17721</v>
      </c>
      <c r="C12705" s="1244" t="s">
        <v>17722</v>
      </c>
      <c r="D12705" s="1352">
        <v>1</v>
      </c>
    </row>
    <row r="12706" spans="1:4" s="977" customFormat="1" ht="18" customHeight="1" x14ac:dyDescent="0.2">
      <c r="A12706" s="1351" t="s">
        <v>18696</v>
      </c>
      <c r="B12706" s="1244" t="s">
        <v>2645</v>
      </c>
      <c r="C12706" s="1244" t="s">
        <v>2646</v>
      </c>
      <c r="D12706" s="1352">
        <v>2285.63</v>
      </c>
    </row>
    <row r="12707" spans="1:4" s="977" customFormat="1" ht="18" customHeight="1" x14ac:dyDescent="0.2">
      <c r="A12707" s="1351" t="s">
        <v>18697</v>
      </c>
      <c r="B12707" s="1244" t="s">
        <v>14943</v>
      </c>
      <c r="C12707" s="1244" t="s">
        <v>14944</v>
      </c>
      <c r="D12707" s="1352">
        <v>1325.95</v>
      </c>
    </row>
    <row r="12708" spans="1:4" s="977" customFormat="1" ht="18" customHeight="1" x14ac:dyDescent="0.2">
      <c r="A12708" s="1351" t="s">
        <v>18698</v>
      </c>
      <c r="B12708" s="1244" t="s">
        <v>1623</v>
      </c>
      <c r="C12708" s="1244" t="s">
        <v>1624</v>
      </c>
      <c r="D12708" s="1352">
        <v>1</v>
      </c>
    </row>
    <row r="12709" spans="1:4" s="977" customFormat="1" ht="18" customHeight="1" x14ac:dyDescent="0.2">
      <c r="A12709" s="1351" t="s">
        <v>18699</v>
      </c>
      <c r="B12709" s="1244" t="s">
        <v>18700</v>
      </c>
      <c r="C12709" s="1244" t="s">
        <v>18701</v>
      </c>
      <c r="D12709" s="1352">
        <v>1</v>
      </c>
    </row>
    <row r="12710" spans="1:4" s="977" customFormat="1" ht="18" customHeight="1" x14ac:dyDescent="0.2">
      <c r="A12710" s="1351" t="s">
        <v>18702</v>
      </c>
      <c r="B12710" s="1244" t="s">
        <v>18703</v>
      </c>
      <c r="C12710" s="1244" t="s">
        <v>18704</v>
      </c>
      <c r="D12710" s="1352">
        <v>4249.25</v>
      </c>
    </row>
    <row r="12711" spans="1:4" s="977" customFormat="1" ht="18" customHeight="1" x14ac:dyDescent="0.2">
      <c r="A12711" s="1351" t="s">
        <v>18705</v>
      </c>
      <c r="B12711" s="1244" t="s">
        <v>1623</v>
      </c>
      <c r="C12711" s="1244" t="s">
        <v>1624</v>
      </c>
      <c r="D12711" s="1352">
        <v>1</v>
      </c>
    </row>
    <row r="12712" spans="1:4" s="977" customFormat="1" ht="18" customHeight="1" x14ac:dyDescent="0.2">
      <c r="A12712" s="1351" t="s">
        <v>18706</v>
      </c>
      <c r="B12712" s="1244" t="s">
        <v>17721</v>
      </c>
      <c r="C12712" s="1244" t="s">
        <v>17722</v>
      </c>
      <c r="D12712" s="1352">
        <v>1</v>
      </c>
    </row>
    <row r="12713" spans="1:4" s="977" customFormat="1" ht="18" customHeight="1" x14ac:dyDescent="0.2">
      <c r="A12713" s="1351" t="s">
        <v>18707</v>
      </c>
      <c r="B12713" s="1244" t="s">
        <v>3661</v>
      </c>
      <c r="C12713" s="1244" t="s">
        <v>3662</v>
      </c>
      <c r="D12713" s="1352">
        <v>1955</v>
      </c>
    </row>
    <row r="12714" spans="1:4" s="977" customFormat="1" ht="18" customHeight="1" x14ac:dyDescent="0.2">
      <c r="A12714" s="1351" t="s">
        <v>18708</v>
      </c>
      <c r="B12714" s="1244" t="s">
        <v>2645</v>
      </c>
      <c r="C12714" s="1244" t="s">
        <v>2646</v>
      </c>
      <c r="D12714" s="1352">
        <v>2285.63</v>
      </c>
    </row>
    <row r="12715" spans="1:4" s="977" customFormat="1" ht="18" customHeight="1" x14ac:dyDescent="0.2">
      <c r="A12715" s="1351" t="s">
        <v>18709</v>
      </c>
      <c r="B12715" s="1244" t="s">
        <v>14943</v>
      </c>
      <c r="C12715" s="1244" t="s">
        <v>14944</v>
      </c>
      <c r="D12715" s="1352">
        <v>1325.95</v>
      </c>
    </row>
    <row r="12716" spans="1:4" s="977" customFormat="1" ht="18" customHeight="1" x14ac:dyDescent="0.2">
      <c r="A12716" s="1351" t="s">
        <v>18710</v>
      </c>
      <c r="B12716" s="1244" t="s">
        <v>2548</v>
      </c>
      <c r="C12716" s="1244" t="s">
        <v>2549</v>
      </c>
      <c r="D12716" s="1352">
        <v>708</v>
      </c>
    </row>
    <row r="12717" spans="1:4" s="977" customFormat="1" ht="18" customHeight="1" x14ac:dyDescent="0.2">
      <c r="A12717" s="1351" t="s">
        <v>18711</v>
      </c>
      <c r="B12717" s="1244" t="s">
        <v>14926</v>
      </c>
      <c r="C12717" s="1244" t="s">
        <v>14927</v>
      </c>
      <c r="D12717" s="1352">
        <v>20125</v>
      </c>
    </row>
    <row r="12718" spans="1:4" s="977" customFormat="1" ht="18" customHeight="1" x14ac:dyDescent="0.2">
      <c r="A12718" s="1351" t="s">
        <v>18712</v>
      </c>
      <c r="B12718" s="1244" t="s">
        <v>2548</v>
      </c>
      <c r="C12718" s="1244" t="s">
        <v>2549</v>
      </c>
      <c r="D12718" s="1352">
        <v>708</v>
      </c>
    </row>
    <row r="12719" spans="1:4" s="977" customFormat="1" ht="18" customHeight="1" x14ac:dyDescent="0.2">
      <c r="A12719" s="1351" t="s">
        <v>18713</v>
      </c>
      <c r="B12719" s="1244" t="s">
        <v>9810</v>
      </c>
      <c r="C12719" s="1244" t="s">
        <v>18714</v>
      </c>
      <c r="D12719" s="1352">
        <v>6208.85</v>
      </c>
    </row>
    <row r="12720" spans="1:4" s="977" customFormat="1" ht="18" customHeight="1" x14ac:dyDescent="0.2">
      <c r="A12720" s="1351" t="s">
        <v>18715</v>
      </c>
      <c r="B12720" s="1244" t="s">
        <v>18716</v>
      </c>
      <c r="C12720" s="1244" t="s">
        <v>18717</v>
      </c>
      <c r="D12720" s="1352">
        <v>1</v>
      </c>
    </row>
    <row r="12721" spans="1:4" s="977" customFormat="1" ht="18" customHeight="1" x14ac:dyDescent="0.2">
      <c r="A12721" s="1351" t="s">
        <v>18718</v>
      </c>
      <c r="B12721" s="1244" t="s">
        <v>18716</v>
      </c>
      <c r="C12721" s="1244" t="s">
        <v>18717</v>
      </c>
      <c r="D12721" s="1352">
        <v>1</v>
      </c>
    </row>
    <row r="12722" spans="1:4" s="977" customFormat="1" ht="18" customHeight="1" x14ac:dyDescent="0.2">
      <c r="A12722" s="1351" t="s">
        <v>18719</v>
      </c>
      <c r="B12722" s="1244" t="s">
        <v>18720</v>
      </c>
      <c r="C12722" s="1244" t="s">
        <v>18721</v>
      </c>
      <c r="D12722" s="1352">
        <v>1</v>
      </c>
    </row>
    <row r="12723" spans="1:4" s="977" customFormat="1" ht="18" customHeight="1" x14ac:dyDescent="0.2">
      <c r="A12723" s="1351" t="s">
        <v>18722</v>
      </c>
      <c r="B12723" s="1244" t="s">
        <v>12536</v>
      </c>
      <c r="C12723" s="1244" t="s">
        <v>12537</v>
      </c>
      <c r="D12723" s="1352">
        <v>1368.5</v>
      </c>
    </row>
    <row r="12724" spans="1:4" s="977" customFormat="1" ht="18" customHeight="1" x14ac:dyDescent="0.2">
      <c r="A12724" s="1351" t="s">
        <v>18723</v>
      </c>
      <c r="B12724" s="1244" t="s">
        <v>14943</v>
      </c>
      <c r="C12724" s="1244" t="s">
        <v>14944</v>
      </c>
      <c r="D12724" s="1352">
        <v>1325.95</v>
      </c>
    </row>
    <row r="12725" spans="1:4" s="977" customFormat="1" ht="18" customHeight="1" x14ac:dyDescent="0.2">
      <c r="A12725" s="1351" t="s">
        <v>18724</v>
      </c>
      <c r="B12725" s="1244" t="s">
        <v>18679</v>
      </c>
      <c r="C12725" s="1244" t="s">
        <v>18680</v>
      </c>
      <c r="D12725" s="1352">
        <v>1</v>
      </c>
    </row>
    <row r="12726" spans="1:4" s="977" customFormat="1" ht="18" customHeight="1" x14ac:dyDescent="0.2">
      <c r="A12726" s="1351" t="s">
        <v>18725</v>
      </c>
      <c r="B12726" s="1244" t="s">
        <v>18726</v>
      </c>
      <c r="C12726" s="1244" t="s">
        <v>18727</v>
      </c>
      <c r="D12726" s="1352">
        <v>3574.95</v>
      </c>
    </row>
    <row r="12727" spans="1:4" s="977" customFormat="1" ht="18" customHeight="1" x14ac:dyDescent="0.2">
      <c r="A12727" s="1351" t="s">
        <v>18728</v>
      </c>
      <c r="B12727" s="1244" t="s">
        <v>18729</v>
      </c>
      <c r="C12727" s="1244" t="s">
        <v>18730</v>
      </c>
      <c r="D12727" s="1352">
        <v>1</v>
      </c>
    </row>
    <row r="12728" spans="1:4" s="977" customFormat="1" ht="18" customHeight="1" x14ac:dyDescent="0.2">
      <c r="A12728" s="1351" t="s">
        <v>18731</v>
      </c>
      <c r="B12728" s="1244" t="s">
        <v>1683</v>
      </c>
      <c r="C12728" s="1244" t="s">
        <v>1411</v>
      </c>
      <c r="D12728" s="1352">
        <v>680</v>
      </c>
    </row>
    <row r="12729" spans="1:4" s="977" customFormat="1" ht="18" customHeight="1" x14ac:dyDescent="0.2">
      <c r="A12729" s="1351" t="s">
        <v>18732</v>
      </c>
      <c r="B12729" s="1244" t="s">
        <v>14943</v>
      </c>
      <c r="C12729" s="1244" t="s">
        <v>14944</v>
      </c>
      <c r="D12729" s="1352">
        <v>1325.95</v>
      </c>
    </row>
    <row r="12730" spans="1:4" s="977" customFormat="1" ht="18" customHeight="1" x14ac:dyDescent="0.2">
      <c r="A12730" s="1351" t="s">
        <v>18733</v>
      </c>
      <c r="B12730" s="1244" t="s">
        <v>18716</v>
      </c>
      <c r="C12730" s="1244" t="s">
        <v>18717</v>
      </c>
      <c r="D12730" s="1352">
        <v>1</v>
      </c>
    </row>
    <row r="12731" spans="1:4" s="977" customFormat="1" ht="18" customHeight="1" x14ac:dyDescent="0.2">
      <c r="A12731" s="1351" t="s">
        <v>18734</v>
      </c>
      <c r="B12731" s="1244" t="s">
        <v>18716</v>
      </c>
      <c r="C12731" s="1244" t="s">
        <v>18717</v>
      </c>
      <c r="D12731" s="1352">
        <v>1</v>
      </c>
    </row>
    <row r="12732" spans="1:4" s="977" customFormat="1" ht="18" customHeight="1" x14ac:dyDescent="0.2">
      <c r="A12732" s="1351" t="s">
        <v>18735</v>
      </c>
      <c r="B12732" s="1244" t="s">
        <v>1623</v>
      </c>
      <c r="C12732" s="1244" t="s">
        <v>1624</v>
      </c>
      <c r="D12732" s="1352">
        <v>1</v>
      </c>
    </row>
    <row r="12733" spans="1:4" s="977" customFormat="1" ht="18" customHeight="1" x14ac:dyDescent="0.2">
      <c r="A12733" s="1351" t="s">
        <v>18736</v>
      </c>
      <c r="B12733" s="1244" t="s">
        <v>18737</v>
      </c>
      <c r="C12733" s="1244" t="s">
        <v>18738</v>
      </c>
      <c r="D12733" s="1352">
        <v>1043.53</v>
      </c>
    </row>
    <row r="12734" spans="1:4" s="977" customFormat="1" ht="18" customHeight="1" x14ac:dyDescent="0.2">
      <c r="A12734" s="1351" t="s">
        <v>18739</v>
      </c>
      <c r="B12734" s="1244" t="s">
        <v>3501</v>
      </c>
      <c r="C12734" s="1244" t="s">
        <v>3502</v>
      </c>
      <c r="D12734" s="1352">
        <v>1010</v>
      </c>
    </row>
    <row r="12735" spans="1:4" s="977" customFormat="1" ht="18" customHeight="1" x14ac:dyDescent="0.2">
      <c r="A12735" s="1351" t="s">
        <v>18740</v>
      </c>
      <c r="B12735" s="1244" t="s">
        <v>18741</v>
      </c>
      <c r="C12735" s="1244" t="s">
        <v>18742</v>
      </c>
      <c r="D12735" s="1352">
        <v>2438</v>
      </c>
    </row>
    <row r="12736" spans="1:4" s="977" customFormat="1" ht="18" customHeight="1" x14ac:dyDescent="0.2">
      <c r="A12736" s="1351" t="s">
        <v>18743</v>
      </c>
      <c r="B12736" s="1244" t="s">
        <v>3918</v>
      </c>
      <c r="C12736" s="1244" t="s">
        <v>18744</v>
      </c>
      <c r="D12736" s="1352">
        <v>1245.45</v>
      </c>
    </row>
    <row r="12737" spans="1:4" s="977" customFormat="1" ht="18" customHeight="1" x14ac:dyDescent="0.2">
      <c r="A12737" s="1351" t="s">
        <v>18745</v>
      </c>
      <c r="B12737" s="1244" t="s">
        <v>3918</v>
      </c>
      <c r="C12737" s="1244" t="s">
        <v>18744</v>
      </c>
      <c r="D12737" s="1352">
        <v>1245.45</v>
      </c>
    </row>
    <row r="12738" spans="1:4" s="977" customFormat="1" ht="18" customHeight="1" x14ac:dyDescent="0.2">
      <c r="A12738" s="1351" t="s">
        <v>18746</v>
      </c>
      <c r="B12738" s="1244" t="s">
        <v>18747</v>
      </c>
      <c r="C12738" s="1244" t="s">
        <v>18747</v>
      </c>
      <c r="D12738" s="1352">
        <v>700</v>
      </c>
    </row>
    <row r="12739" spans="1:4" s="977" customFormat="1" ht="18" customHeight="1" x14ac:dyDescent="0.2">
      <c r="A12739" s="1351" t="s">
        <v>18748</v>
      </c>
      <c r="B12739" s="1244" t="s">
        <v>3210</v>
      </c>
      <c r="C12739" s="1244" t="s">
        <v>3211</v>
      </c>
      <c r="D12739" s="1352">
        <v>1533.87</v>
      </c>
    </row>
    <row r="12740" spans="1:4" s="977" customFormat="1" ht="18" customHeight="1" x14ac:dyDescent="0.2">
      <c r="A12740" s="1351" t="s">
        <v>18749</v>
      </c>
      <c r="B12740" s="1244" t="s">
        <v>18750</v>
      </c>
      <c r="C12740" s="1244" t="s">
        <v>18751</v>
      </c>
      <c r="D12740" s="1352">
        <v>18973.849999999999</v>
      </c>
    </row>
    <row r="12741" spans="1:4" s="977" customFormat="1" ht="18" customHeight="1" x14ac:dyDescent="0.2">
      <c r="A12741" s="1351" t="s">
        <v>18752</v>
      </c>
      <c r="B12741" s="1244" t="s">
        <v>18750</v>
      </c>
      <c r="C12741" s="1244" t="s">
        <v>18751</v>
      </c>
      <c r="D12741" s="1352">
        <v>18973.849999999999</v>
      </c>
    </row>
    <row r="12742" spans="1:4" s="977" customFormat="1" ht="18" customHeight="1" x14ac:dyDescent="0.2">
      <c r="A12742" s="1351" t="s">
        <v>18753</v>
      </c>
      <c r="B12742" s="1244" t="s">
        <v>2511</v>
      </c>
      <c r="C12742" s="1244" t="s">
        <v>1704</v>
      </c>
      <c r="D12742" s="1352">
        <v>1</v>
      </c>
    </row>
    <row r="12743" spans="1:4" s="977" customFormat="1" ht="18" customHeight="1" x14ac:dyDescent="0.2">
      <c r="A12743" s="1351" t="s">
        <v>18754</v>
      </c>
      <c r="B12743" s="1244" t="s">
        <v>18755</v>
      </c>
      <c r="C12743" s="1244" t="s">
        <v>18756</v>
      </c>
      <c r="D12743" s="1352">
        <v>1</v>
      </c>
    </row>
    <row r="12744" spans="1:4" s="977" customFormat="1" ht="18" customHeight="1" x14ac:dyDescent="0.2">
      <c r="A12744" s="1351" t="s">
        <v>18757</v>
      </c>
      <c r="B12744" s="1244" t="s">
        <v>18758</v>
      </c>
      <c r="C12744" s="1244" t="s">
        <v>18759</v>
      </c>
      <c r="D12744" s="1352">
        <v>1</v>
      </c>
    </row>
    <row r="12745" spans="1:4" s="977" customFormat="1" ht="18" customHeight="1" x14ac:dyDescent="0.2">
      <c r="A12745" s="1351" t="s">
        <v>18760</v>
      </c>
      <c r="B12745" s="1244" t="s">
        <v>18755</v>
      </c>
      <c r="C12745" s="1244" t="s">
        <v>18756</v>
      </c>
      <c r="D12745" s="1352">
        <v>1</v>
      </c>
    </row>
    <row r="12746" spans="1:4" s="977" customFormat="1" ht="18" customHeight="1" x14ac:dyDescent="0.2">
      <c r="A12746" s="1351" t="s">
        <v>18761</v>
      </c>
      <c r="B12746" s="1244" t="s">
        <v>18762</v>
      </c>
      <c r="C12746" s="1244" t="s">
        <v>18763</v>
      </c>
      <c r="D12746" s="1352">
        <v>1</v>
      </c>
    </row>
    <row r="12747" spans="1:4" s="977" customFormat="1" ht="18" customHeight="1" x14ac:dyDescent="0.2">
      <c r="A12747" s="1351" t="s">
        <v>18764</v>
      </c>
      <c r="B12747" s="1244" t="s">
        <v>18765</v>
      </c>
      <c r="C12747" s="1244" t="s">
        <v>18765</v>
      </c>
      <c r="D12747" s="1352">
        <v>1197.1300000000001</v>
      </c>
    </row>
    <row r="12748" spans="1:4" s="977" customFormat="1" ht="18" customHeight="1" x14ac:dyDescent="0.2">
      <c r="A12748" s="1351" t="s">
        <v>18766</v>
      </c>
      <c r="B12748" s="1244" t="s">
        <v>18765</v>
      </c>
      <c r="C12748" s="1244" t="s">
        <v>18765</v>
      </c>
      <c r="D12748" s="1352">
        <v>1197.1300000000001</v>
      </c>
    </row>
    <row r="12749" spans="1:4" s="977" customFormat="1" ht="18" customHeight="1" x14ac:dyDescent="0.2">
      <c r="A12749" s="1351" t="s">
        <v>18767</v>
      </c>
      <c r="B12749" s="1244" t="s">
        <v>2611</v>
      </c>
      <c r="C12749" s="1244" t="s">
        <v>2612</v>
      </c>
      <c r="D12749" s="1352">
        <v>16726.75</v>
      </c>
    </row>
    <row r="12750" spans="1:4" s="977" customFormat="1" ht="18" customHeight="1" x14ac:dyDescent="0.2">
      <c r="A12750" s="1351" t="s">
        <v>18768</v>
      </c>
      <c r="B12750" s="1244" t="s">
        <v>18769</v>
      </c>
      <c r="C12750" s="1244" t="s">
        <v>18770</v>
      </c>
      <c r="D12750" s="1352">
        <v>3109</v>
      </c>
    </row>
    <row r="12751" spans="1:4" s="977" customFormat="1" ht="18" customHeight="1" x14ac:dyDescent="0.2">
      <c r="A12751" s="1351" t="s">
        <v>18771</v>
      </c>
      <c r="B12751" s="1244" t="s">
        <v>18772</v>
      </c>
      <c r="C12751" s="1244" t="s">
        <v>18773</v>
      </c>
      <c r="D12751" s="1352">
        <v>1425.82</v>
      </c>
    </row>
    <row r="12752" spans="1:4" s="977" customFormat="1" ht="18" customHeight="1" x14ac:dyDescent="0.2">
      <c r="A12752" s="1351" t="s">
        <v>18774</v>
      </c>
      <c r="B12752" s="1244" t="s">
        <v>18772</v>
      </c>
      <c r="C12752" s="1244" t="s">
        <v>18773</v>
      </c>
      <c r="D12752" s="1352">
        <v>1425.82</v>
      </c>
    </row>
    <row r="12753" spans="1:4" s="977" customFormat="1" ht="18" customHeight="1" x14ac:dyDescent="0.2">
      <c r="A12753" s="1351" t="s">
        <v>18775</v>
      </c>
      <c r="B12753" s="1244" t="s">
        <v>1050</v>
      </c>
      <c r="C12753" s="1244" t="s">
        <v>1051</v>
      </c>
      <c r="D12753" s="1352">
        <v>4485</v>
      </c>
    </row>
    <row r="12754" spans="1:4" s="977" customFormat="1" ht="18" customHeight="1" x14ac:dyDescent="0.2">
      <c r="A12754" s="1351" t="s">
        <v>18776</v>
      </c>
      <c r="B12754" s="1244" t="s">
        <v>1548</v>
      </c>
      <c r="C12754" s="1244" t="s">
        <v>1549</v>
      </c>
      <c r="D12754" s="1352">
        <v>494.6</v>
      </c>
    </row>
    <row r="12755" spans="1:4" s="977" customFormat="1" ht="18" customHeight="1" x14ac:dyDescent="0.2">
      <c r="A12755" s="1351" t="s">
        <v>18777</v>
      </c>
      <c r="B12755" s="1244" t="s">
        <v>1548</v>
      </c>
      <c r="C12755" s="1244" t="s">
        <v>1549</v>
      </c>
      <c r="D12755" s="1352">
        <v>494.6</v>
      </c>
    </row>
    <row r="12756" spans="1:4" s="977" customFormat="1" ht="18" customHeight="1" x14ac:dyDescent="0.2">
      <c r="A12756" s="1351" t="s">
        <v>18778</v>
      </c>
      <c r="B12756" s="1244" t="s">
        <v>18779</v>
      </c>
      <c r="C12756" s="1244" t="s">
        <v>18780</v>
      </c>
      <c r="D12756" s="1352">
        <v>1</v>
      </c>
    </row>
    <row r="12757" spans="1:4" s="977" customFormat="1" ht="18" customHeight="1" x14ac:dyDescent="0.2">
      <c r="A12757" s="1351" t="s">
        <v>18781</v>
      </c>
      <c r="B12757" s="1244" t="s">
        <v>2502</v>
      </c>
      <c r="C12757" s="1244" t="s">
        <v>2503</v>
      </c>
      <c r="D12757" s="1352">
        <v>1</v>
      </c>
    </row>
    <row r="12758" spans="1:4" s="977" customFormat="1" ht="18" customHeight="1" x14ac:dyDescent="0.2">
      <c r="A12758" s="1351" t="s">
        <v>18782</v>
      </c>
      <c r="B12758" s="1244" t="s">
        <v>1535</v>
      </c>
      <c r="C12758" s="1244" t="s">
        <v>1536</v>
      </c>
      <c r="D12758" s="1352">
        <v>1861.85</v>
      </c>
    </row>
    <row r="12759" spans="1:4" s="977" customFormat="1" ht="18" customHeight="1" x14ac:dyDescent="0.2">
      <c r="A12759" s="1351" t="s">
        <v>18783</v>
      </c>
      <c r="B12759" s="1244" t="s">
        <v>18784</v>
      </c>
      <c r="C12759" s="1244" t="s">
        <v>18785</v>
      </c>
      <c r="D12759" s="1352">
        <v>1</v>
      </c>
    </row>
    <row r="12760" spans="1:4" s="977" customFormat="1" ht="18" customHeight="1" x14ac:dyDescent="0.2">
      <c r="A12760" s="1351" t="s">
        <v>18786</v>
      </c>
      <c r="B12760" s="1244" t="s">
        <v>2541</v>
      </c>
      <c r="C12760" s="1244" t="s">
        <v>2542</v>
      </c>
      <c r="D12760" s="1352">
        <v>1</v>
      </c>
    </row>
    <row r="12761" spans="1:4" s="977" customFormat="1" ht="18" customHeight="1" x14ac:dyDescent="0.2">
      <c r="A12761" s="1351" t="s">
        <v>18787</v>
      </c>
      <c r="B12761" s="1244" t="s">
        <v>18788</v>
      </c>
      <c r="C12761" s="1244" t="s">
        <v>18789</v>
      </c>
      <c r="D12761" s="1352">
        <v>1</v>
      </c>
    </row>
    <row r="12762" spans="1:4" s="977" customFormat="1" ht="18" customHeight="1" x14ac:dyDescent="0.2">
      <c r="A12762" s="1351" t="s">
        <v>18790</v>
      </c>
      <c r="B12762" s="1244" t="s">
        <v>18791</v>
      </c>
      <c r="C12762" s="1244" t="s">
        <v>18792</v>
      </c>
      <c r="D12762" s="1352">
        <v>1</v>
      </c>
    </row>
    <row r="12763" spans="1:4" s="977" customFormat="1" ht="18" customHeight="1" x14ac:dyDescent="0.2">
      <c r="A12763" s="1351" t="s">
        <v>18793</v>
      </c>
      <c r="B12763" s="1244" t="s">
        <v>18794</v>
      </c>
      <c r="C12763" s="1244" t="s">
        <v>18794</v>
      </c>
      <c r="D12763" s="1352">
        <v>6182.38</v>
      </c>
    </row>
    <row r="12764" spans="1:4" s="977" customFormat="1" ht="18" customHeight="1" x14ac:dyDescent="0.2">
      <c r="A12764" s="1351" t="s">
        <v>18795</v>
      </c>
      <c r="B12764" s="1244" t="s">
        <v>18796</v>
      </c>
      <c r="C12764" s="1244" t="s">
        <v>18797</v>
      </c>
      <c r="D12764" s="1352">
        <v>9919.51</v>
      </c>
    </row>
    <row r="12765" spans="1:4" s="977" customFormat="1" ht="18" customHeight="1" x14ac:dyDescent="0.2">
      <c r="A12765" s="1351" t="s">
        <v>18798</v>
      </c>
      <c r="B12765" s="1244" t="s">
        <v>18799</v>
      </c>
      <c r="C12765" s="1244" t="s">
        <v>18799</v>
      </c>
      <c r="D12765" s="1352">
        <v>11419.94</v>
      </c>
    </row>
    <row r="12766" spans="1:4" s="977" customFormat="1" ht="18" customHeight="1" x14ac:dyDescent="0.2">
      <c r="A12766" s="1351" t="s">
        <v>18800</v>
      </c>
      <c r="B12766" s="1244" t="s">
        <v>18801</v>
      </c>
      <c r="C12766" s="1244" t="s">
        <v>18801</v>
      </c>
      <c r="D12766" s="1352">
        <v>5070.95</v>
      </c>
    </row>
    <row r="12767" spans="1:4" s="977" customFormat="1" ht="18" customHeight="1" x14ac:dyDescent="0.2">
      <c r="A12767" s="1351" t="s">
        <v>18802</v>
      </c>
      <c r="B12767" s="1244" t="s">
        <v>1548</v>
      </c>
      <c r="C12767" s="1244" t="s">
        <v>1549</v>
      </c>
      <c r="D12767" s="1352">
        <v>1052.25</v>
      </c>
    </row>
    <row r="12768" spans="1:4" s="977" customFormat="1" ht="18" customHeight="1" x14ac:dyDescent="0.2">
      <c r="A12768" s="1351" t="s">
        <v>18803</v>
      </c>
      <c r="B12768" s="1244" t="s">
        <v>18804</v>
      </c>
      <c r="C12768" s="1244" t="s">
        <v>18804</v>
      </c>
      <c r="D12768" s="1352">
        <v>1361.49</v>
      </c>
    </row>
    <row r="12769" spans="1:4" s="977" customFormat="1" ht="18" customHeight="1" x14ac:dyDescent="0.2">
      <c r="A12769" s="1351" t="s">
        <v>18805</v>
      </c>
      <c r="B12769" s="1244" t="s">
        <v>18542</v>
      </c>
      <c r="C12769" s="1244" t="s">
        <v>18543</v>
      </c>
      <c r="D12769" s="1352">
        <v>1</v>
      </c>
    </row>
    <row r="12770" spans="1:4" s="977" customFormat="1" ht="18" customHeight="1" x14ac:dyDescent="0.2">
      <c r="A12770" s="1351" t="s">
        <v>18806</v>
      </c>
      <c r="B12770" s="1244" t="s">
        <v>18542</v>
      </c>
      <c r="C12770" s="1244" t="s">
        <v>18543</v>
      </c>
      <c r="D12770" s="1352">
        <v>1</v>
      </c>
    </row>
    <row r="12771" spans="1:4" s="977" customFormat="1" ht="18" customHeight="1" x14ac:dyDescent="0.2">
      <c r="A12771" s="1351" t="s">
        <v>18807</v>
      </c>
      <c r="B12771" s="1244" t="s">
        <v>18542</v>
      </c>
      <c r="C12771" s="1244" t="s">
        <v>18543</v>
      </c>
      <c r="D12771" s="1352">
        <v>1</v>
      </c>
    </row>
    <row r="12772" spans="1:4" s="977" customFormat="1" ht="18" customHeight="1" x14ac:dyDescent="0.2">
      <c r="A12772" s="1351" t="s">
        <v>18808</v>
      </c>
      <c r="B12772" s="1244" t="s">
        <v>18809</v>
      </c>
      <c r="C12772" s="1244" t="s">
        <v>18810</v>
      </c>
      <c r="D12772" s="1352">
        <v>1</v>
      </c>
    </row>
    <row r="12773" spans="1:4" s="977" customFormat="1" ht="18" customHeight="1" x14ac:dyDescent="0.2">
      <c r="A12773" s="1351" t="s">
        <v>18811</v>
      </c>
      <c r="B12773" s="1244" t="s">
        <v>18542</v>
      </c>
      <c r="C12773" s="1244" t="s">
        <v>18543</v>
      </c>
      <c r="D12773" s="1352">
        <v>1</v>
      </c>
    </row>
    <row r="12774" spans="1:4" s="977" customFormat="1" ht="18" customHeight="1" x14ac:dyDescent="0.2">
      <c r="A12774" s="1351" t="s">
        <v>18812</v>
      </c>
      <c r="B12774" s="1244" t="s">
        <v>18542</v>
      </c>
      <c r="C12774" s="1244" t="s">
        <v>18543</v>
      </c>
      <c r="D12774" s="1352">
        <v>1</v>
      </c>
    </row>
    <row r="12775" spans="1:4" s="977" customFormat="1" ht="18" customHeight="1" x14ac:dyDescent="0.2">
      <c r="A12775" s="1351" t="s">
        <v>18813</v>
      </c>
      <c r="B12775" s="1244" t="s">
        <v>18542</v>
      </c>
      <c r="C12775" s="1244" t="s">
        <v>18543</v>
      </c>
      <c r="D12775" s="1352">
        <v>1</v>
      </c>
    </row>
    <row r="12776" spans="1:4" s="977" customFormat="1" ht="18" customHeight="1" x14ac:dyDescent="0.2">
      <c r="A12776" s="1351" t="s">
        <v>18814</v>
      </c>
      <c r="B12776" s="1244" t="s">
        <v>18542</v>
      </c>
      <c r="C12776" s="1244" t="s">
        <v>18543</v>
      </c>
      <c r="D12776" s="1352">
        <v>1</v>
      </c>
    </row>
    <row r="12777" spans="1:4" s="977" customFormat="1" ht="18" customHeight="1" x14ac:dyDescent="0.2">
      <c r="A12777" s="1351" t="s">
        <v>18815</v>
      </c>
      <c r="B12777" s="1244" t="s">
        <v>18816</v>
      </c>
      <c r="C12777" s="1244" t="s">
        <v>18816</v>
      </c>
      <c r="D12777" s="1352">
        <v>2927.72</v>
      </c>
    </row>
    <row r="12778" spans="1:4" s="977" customFormat="1" ht="18" customHeight="1" x14ac:dyDescent="0.2">
      <c r="A12778" s="1351" t="s">
        <v>18817</v>
      </c>
      <c r="B12778" s="1244" t="s">
        <v>11781</v>
      </c>
      <c r="C12778" s="1244" t="s">
        <v>11782</v>
      </c>
      <c r="D12778" s="1352">
        <v>1886</v>
      </c>
    </row>
    <row r="12779" spans="1:4" s="977" customFormat="1" ht="18" customHeight="1" x14ac:dyDescent="0.2">
      <c r="A12779" s="1351" t="s">
        <v>18818</v>
      </c>
      <c r="B12779" s="1244" t="s">
        <v>1967</v>
      </c>
      <c r="C12779" s="1244" t="s">
        <v>1968</v>
      </c>
      <c r="D12779" s="1352">
        <v>3565</v>
      </c>
    </row>
    <row r="12780" spans="1:4" s="977" customFormat="1" ht="18" customHeight="1" x14ac:dyDescent="0.2">
      <c r="A12780" s="1351" t="s">
        <v>18819</v>
      </c>
      <c r="B12780" s="1244" t="s">
        <v>18453</v>
      </c>
      <c r="C12780" s="1244" t="s">
        <v>18454</v>
      </c>
      <c r="D12780" s="1352">
        <v>1</v>
      </c>
    </row>
    <row r="12781" spans="1:4" s="977" customFormat="1" ht="18" customHeight="1" x14ac:dyDescent="0.2">
      <c r="A12781" s="1351" t="s">
        <v>18820</v>
      </c>
      <c r="B12781" s="1244" t="s">
        <v>18453</v>
      </c>
      <c r="C12781" s="1244" t="s">
        <v>18454</v>
      </c>
      <c r="D12781" s="1352">
        <v>5820.32</v>
      </c>
    </row>
    <row r="12782" spans="1:4" s="977" customFormat="1" ht="18" customHeight="1" x14ac:dyDescent="0.2">
      <c r="A12782" s="1351" t="s">
        <v>18821</v>
      </c>
      <c r="B12782" s="1244" t="s">
        <v>18453</v>
      </c>
      <c r="C12782" s="1244" t="s">
        <v>18454</v>
      </c>
      <c r="D12782" s="1352">
        <v>5820.32</v>
      </c>
    </row>
    <row r="12783" spans="1:4" s="977" customFormat="1" ht="18" customHeight="1" x14ac:dyDescent="0.2">
      <c r="A12783" s="1351" t="s">
        <v>18822</v>
      </c>
      <c r="B12783" s="1244" t="s">
        <v>18453</v>
      </c>
      <c r="C12783" s="1244" t="s">
        <v>18454</v>
      </c>
      <c r="D12783" s="1352">
        <v>5229.8599999999997</v>
      </c>
    </row>
    <row r="12784" spans="1:4" s="977" customFormat="1" ht="18" customHeight="1" x14ac:dyDescent="0.2">
      <c r="A12784" s="1351" t="s">
        <v>18823</v>
      </c>
      <c r="B12784" s="1244" t="s">
        <v>18824</v>
      </c>
      <c r="C12784" s="1244" t="s">
        <v>18825</v>
      </c>
      <c r="D12784" s="1352">
        <v>12811</v>
      </c>
    </row>
    <row r="12785" spans="1:4" s="977" customFormat="1" ht="18" customHeight="1" x14ac:dyDescent="0.2">
      <c r="A12785" s="1351" t="s">
        <v>18826</v>
      </c>
      <c r="B12785" s="1244" t="s">
        <v>18824</v>
      </c>
      <c r="C12785" s="1244" t="s">
        <v>18825</v>
      </c>
      <c r="D12785" s="1352">
        <v>12811</v>
      </c>
    </row>
    <row r="12786" spans="1:4" s="977" customFormat="1" ht="18" customHeight="1" x14ac:dyDescent="0.2">
      <c r="A12786" s="1351" t="s">
        <v>18827</v>
      </c>
      <c r="B12786" s="1244" t="s">
        <v>18824</v>
      </c>
      <c r="C12786" s="1244" t="s">
        <v>18825</v>
      </c>
      <c r="D12786" s="1352">
        <v>12811</v>
      </c>
    </row>
    <row r="12787" spans="1:4" s="977" customFormat="1" ht="18" customHeight="1" x14ac:dyDescent="0.2">
      <c r="A12787" s="1351" t="s">
        <v>18828</v>
      </c>
      <c r="B12787" s="1244" t="s">
        <v>18824</v>
      </c>
      <c r="C12787" s="1244" t="s">
        <v>18825</v>
      </c>
      <c r="D12787" s="1352">
        <v>12811</v>
      </c>
    </row>
    <row r="12788" spans="1:4" s="977" customFormat="1" ht="18" customHeight="1" x14ac:dyDescent="0.2">
      <c r="A12788" s="1351" t="s">
        <v>18829</v>
      </c>
      <c r="B12788" s="1244" t="s">
        <v>18830</v>
      </c>
      <c r="C12788" s="1244" t="s">
        <v>18831</v>
      </c>
      <c r="D12788" s="1352">
        <v>3885.3</v>
      </c>
    </row>
    <row r="12789" spans="1:4" s="977" customFormat="1" ht="18" customHeight="1" x14ac:dyDescent="0.2">
      <c r="A12789" s="1351" t="s">
        <v>18832</v>
      </c>
      <c r="B12789" s="1244" t="s">
        <v>18833</v>
      </c>
      <c r="C12789" s="1244" t="s">
        <v>18834</v>
      </c>
      <c r="D12789" s="1352">
        <v>335.87</v>
      </c>
    </row>
    <row r="12790" spans="1:4" s="977" customFormat="1" ht="18" customHeight="1" x14ac:dyDescent="0.2">
      <c r="A12790" s="1351" t="s">
        <v>18835</v>
      </c>
      <c r="B12790" s="1244" t="s">
        <v>18836</v>
      </c>
      <c r="C12790" s="1244" t="s">
        <v>18837</v>
      </c>
      <c r="D12790" s="1352">
        <v>1</v>
      </c>
    </row>
    <row r="12791" spans="1:4" s="977" customFormat="1" ht="18" customHeight="1" x14ac:dyDescent="0.2">
      <c r="A12791" s="1351" t="s">
        <v>18838</v>
      </c>
      <c r="B12791" s="1244" t="s">
        <v>18836</v>
      </c>
      <c r="C12791" s="1244" t="s">
        <v>18837</v>
      </c>
      <c r="D12791" s="1352">
        <v>1</v>
      </c>
    </row>
    <row r="12792" spans="1:4" s="977" customFormat="1" ht="18" customHeight="1" x14ac:dyDescent="0.2">
      <c r="A12792" s="1351" t="s">
        <v>18839</v>
      </c>
      <c r="B12792" s="1244" t="s">
        <v>18816</v>
      </c>
      <c r="C12792" s="1244" t="s">
        <v>18816</v>
      </c>
      <c r="D12792" s="1352">
        <v>2927.72</v>
      </c>
    </row>
    <row r="12793" spans="1:4" s="977" customFormat="1" ht="18" customHeight="1" x14ac:dyDescent="0.2">
      <c r="A12793" s="1351" t="s">
        <v>18840</v>
      </c>
      <c r="B12793" s="1244" t="s">
        <v>18816</v>
      </c>
      <c r="C12793" s="1244" t="s">
        <v>18816</v>
      </c>
      <c r="D12793" s="1352">
        <v>2927.72</v>
      </c>
    </row>
    <row r="12794" spans="1:4" s="977" customFormat="1" ht="18" customHeight="1" x14ac:dyDescent="0.2">
      <c r="A12794" s="1351" t="s">
        <v>18841</v>
      </c>
      <c r="B12794" s="1244" t="s">
        <v>18816</v>
      </c>
      <c r="C12794" s="1244" t="s">
        <v>18816</v>
      </c>
      <c r="D12794" s="1352">
        <v>2927.7</v>
      </c>
    </row>
    <row r="12795" spans="1:4" s="977" customFormat="1" ht="18" customHeight="1" x14ac:dyDescent="0.2">
      <c r="A12795" s="1351" t="s">
        <v>18842</v>
      </c>
      <c r="B12795" s="1244" t="s">
        <v>18843</v>
      </c>
      <c r="C12795" s="1244" t="s">
        <v>18843</v>
      </c>
      <c r="D12795" s="1352">
        <v>1725</v>
      </c>
    </row>
    <row r="12796" spans="1:4" s="977" customFormat="1" ht="18" customHeight="1" x14ac:dyDescent="0.2">
      <c r="A12796" s="1351" t="s">
        <v>18844</v>
      </c>
      <c r="B12796" s="1244" t="s">
        <v>18845</v>
      </c>
      <c r="C12796" s="1244" t="s">
        <v>18845</v>
      </c>
      <c r="D12796" s="1352">
        <v>427.23</v>
      </c>
    </row>
    <row r="12797" spans="1:4" s="977" customFormat="1" ht="18" customHeight="1" x14ac:dyDescent="0.2">
      <c r="A12797" s="1351" t="s">
        <v>18846</v>
      </c>
      <c r="B12797" s="1244" t="s">
        <v>18847</v>
      </c>
      <c r="C12797" s="1244" t="s">
        <v>18847</v>
      </c>
      <c r="D12797" s="1352">
        <v>1897.5</v>
      </c>
    </row>
    <row r="12798" spans="1:4" s="977" customFormat="1" ht="18" customHeight="1" x14ac:dyDescent="0.2">
      <c r="A12798" s="1351" t="s">
        <v>18848</v>
      </c>
      <c r="B12798" s="1244" t="s">
        <v>18847</v>
      </c>
      <c r="C12798" s="1244" t="s">
        <v>18847</v>
      </c>
      <c r="D12798" s="1352">
        <v>1897.5</v>
      </c>
    </row>
    <row r="12799" spans="1:4" s="977" customFormat="1" ht="18" customHeight="1" x14ac:dyDescent="0.2">
      <c r="A12799" s="1351" t="s">
        <v>18849</v>
      </c>
      <c r="B12799" s="1244" t="s">
        <v>18847</v>
      </c>
      <c r="C12799" s="1244" t="s">
        <v>18847</v>
      </c>
      <c r="D12799" s="1352">
        <v>1897.5</v>
      </c>
    </row>
    <row r="12800" spans="1:4" s="977" customFormat="1" ht="18" customHeight="1" x14ac:dyDescent="0.2">
      <c r="A12800" s="1351" t="s">
        <v>18850</v>
      </c>
      <c r="B12800" s="1244" t="s">
        <v>18833</v>
      </c>
      <c r="C12800" s="1244" t="s">
        <v>18834</v>
      </c>
      <c r="D12800" s="1352">
        <v>335.87</v>
      </c>
    </row>
    <row r="12801" spans="1:4" s="977" customFormat="1" ht="18" customHeight="1" x14ac:dyDescent="0.2">
      <c r="A12801" s="1351" t="s">
        <v>18851</v>
      </c>
      <c r="B12801" s="1244" t="s">
        <v>18847</v>
      </c>
      <c r="C12801" s="1244" t="s">
        <v>18847</v>
      </c>
      <c r="D12801" s="1352">
        <v>1897.5</v>
      </c>
    </row>
    <row r="12802" spans="1:4" s="977" customFormat="1" ht="18" customHeight="1" x14ac:dyDescent="0.2">
      <c r="A12802" s="1351" t="s">
        <v>18852</v>
      </c>
      <c r="B12802" s="1244" t="s">
        <v>18847</v>
      </c>
      <c r="C12802" s="1244" t="s">
        <v>18847</v>
      </c>
      <c r="D12802" s="1352">
        <v>1897.5</v>
      </c>
    </row>
    <row r="12803" spans="1:4" s="977" customFormat="1" ht="18" customHeight="1" x14ac:dyDescent="0.2">
      <c r="A12803" s="1351" t="s">
        <v>18853</v>
      </c>
      <c r="B12803" s="1244" t="s">
        <v>18847</v>
      </c>
      <c r="C12803" s="1244" t="s">
        <v>18847</v>
      </c>
      <c r="D12803" s="1352">
        <v>1897.5</v>
      </c>
    </row>
    <row r="12804" spans="1:4" s="977" customFormat="1" ht="18" customHeight="1" x14ac:dyDescent="0.2">
      <c r="A12804" s="1351" t="s">
        <v>18854</v>
      </c>
      <c r="B12804" s="1244" t="s">
        <v>2538</v>
      </c>
      <c r="C12804" s="1244" t="s">
        <v>2539</v>
      </c>
      <c r="D12804" s="1352">
        <v>4104.58</v>
      </c>
    </row>
    <row r="12805" spans="1:4" s="977" customFormat="1" ht="18" customHeight="1" x14ac:dyDescent="0.2">
      <c r="A12805" s="1351" t="s">
        <v>18855</v>
      </c>
      <c r="B12805" s="1244" t="s">
        <v>18856</v>
      </c>
      <c r="C12805" s="1244" t="s">
        <v>18857</v>
      </c>
      <c r="D12805" s="1352">
        <v>775.15</v>
      </c>
    </row>
    <row r="12806" spans="1:4" s="977" customFormat="1" ht="18" customHeight="1" x14ac:dyDescent="0.2">
      <c r="A12806" s="1351" t="s">
        <v>18858</v>
      </c>
      <c r="B12806" s="1244" t="s">
        <v>18859</v>
      </c>
      <c r="C12806" s="1244" t="s">
        <v>18860</v>
      </c>
      <c r="D12806" s="1352">
        <v>775.15</v>
      </c>
    </row>
    <row r="12807" spans="1:4" s="977" customFormat="1" ht="18" customHeight="1" x14ac:dyDescent="0.2">
      <c r="A12807" s="1351" t="s">
        <v>18861</v>
      </c>
      <c r="B12807" s="1244" t="s">
        <v>18862</v>
      </c>
      <c r="C12807" s="1244" t="s">
        <v>18862</v>
      </c>
      <c r="D12807" s="1352">
        <v>1</v>
      </c>
    </row>
    <row r="12808" spans="1:4" s="977" customFormat="1" ht="18" customHeight="1" x14ac:dyDescent="0.2">
      <c r="A12808" s="1351" t="s">
        <v>18863</v>
      </c>
      <c r="B12808" s="1244" t="s">
        <v>18862</v>
      </c>
      <c r="C12808" s="1244" t="s">
        <v>18862</v>
      </c>
      <c r="D12808" s="1352">
        <v>1</v>
      </c>
    </row>
    <row r="12809" spans="1:4" s="977" customFormat="1" ht="18" customHeight="1" x14ac:dyDescent="0.2">
      <c r="A12809" s="1351" t="s">
        <v>18864</v>
      </c>
      <c r="B12809" s="1244" t="s">
        <v>18865</v>
      </c>
      <c r="C12809" s="1244" t="s">
        <v>18865</v>
      </c>
      <c r="D12809" s="1352">
        <v>3431.72</v>
      </c>
    </row>
    <row r="12810" spans="1:4" s="977" customFormat="1" ht="18" customHeight="1" x14ac:dyDescent="0.2">
      <c r="A12810" s="1351" t="s">
        <v>18866</v>
      </c>
      <c r="B12810" s="1244" t="s">
        <v>9096</v>
      </c>
      <c r="C12810" s="1244" t="s">
        <v>9097</v>
      </c>
      <c r="D12810" s="1352">
        <v>627.9</v>
      </c>
    </row>
    <row r="12811" spans="1:4" s="977" customFormat="1" ht="18" customHeight="1" x14ac:dyDescent="0.2">
      <c r="A12811" s="1351" t="s">
        <v>18867</v>
      </c>
      <c r="B12811" s="1244" t="s">
        <v>18868</v>
      </c>
      <c r="C12811" s="1244" t="s">
        <v>18868</v>
      </c>
      <c r="D12811" s="1352">
        <v>38318</v>
      </c>
    </row>
    <row r="12812" spans="1:4" s="977" customFormat="1" ht="18" customHeight="1" x14ac:dyDescent="0.2">
      <c r="A12812" s="1351" t="s">
        <v>18869</v>
      </c>
      <c r="B12812" s="1244" t="s">
        <v>18868</v>
      </c>
      <c r="C12812" s="1244" t="s">
        <v>18868</v>
      </c>
      <c r="D12812" s="1352">
        <v>38318</v>
      </c>
    </row>
    <row r="12813" spans="1:4" s="977" customFormat="1" ht="18" customHeight="1" x14ac:dyDescent="0.2">
      <c r="A12813" s="1351" t="s">
        <v>18870</v>
      </c>
      <c r="B12813" s="1244" t="s">
        <v>18871</v>
      </c>
      <c r="C12813" s="1244" t="s">
        <v>18871</v>
      </c>
      <c r="D12813" s="1352">
        <v>4500</v>
      </c>
    </row>
    <row r="12814" spans="1:4" s="977" customFormat="1" ht="18" customHeight="1" x14ac:dyDescent="0.2">
      <c r="A12814" s="1351" t="s">
        <v>18872</v>
      </c>
      <c r="B12814" s="1244" t="s">
        <v>18873</v>
      </c>
      <c r="C12814" s="1244" t="s">
        <v>18874</v>
      </c>
      <c r="D12814" s="1352">
        <v>1897.5</v>
      </c>
    </row>
    <row r="12815" spans="1:4" s="977" customFormat="1" ht="18" customHeight="1" x14ac:dyDescent="0.2">
      <c r="A12815" s="1351" t="s">
        <v>18875</v>
      </c>
      <c r="B12815" s="1244" t="s">
        <v>18873</v>
      </c>
      <c r="C12815" s="1244" t="s">
        <v>18874</v>
      </c>
      <c r="D12815" s="1352">
        <v>1897.5</v>
      </c>
    </row>
    <row r="12816" spans="1:4" s="977" customFormat="1" ht="18" customHeight="1" x14ac:dyDescent="0.2">
      <c r="A12816" s="1351" t="s">
        <v>18876</v>
      </c>
      <c r="B12816" s="1244" t="s">
        <v>18877</v>
      </c>
      <c r="C12816" s="1244" t="s">
        <v>18877</v>
      </c>
      <c r="D12816" s="1352">
        <v>5955.21</v>
      </c>
    </row>
    <row r="12817" spans="1:4" s="977" customFormat="1" ht="18" customHeight="1" x14ac:dyDescent="0.2">
      <c r="A12817" s="1351" t="s">
        <v>18878</v>
      </c>
      <c r="B12817" s="1244" t="s">
        <v>18877</v>
      </c>
      <c r="C12817" s="1244" t="s">
        <v>18877</v>
      </c>
      <c r="D12817" s="1352">
        <v>5955.21</v>
      </c>
    </row>
    <row r="12818" spans="1:4" s="977" customFormat="1" ht="18" customHeight="1" x14ac:dyDescent="0.2">
      <c r="A12818" s="1351" t="s">
        <v>18879</v>
      </c>
      <c r="B12818" s="1244" t="s">
        <v>18877</v>
      </c>
      <c r="C12818" s="1244" t="s">
        <v>18877</v>
      </c>
      <c r="D12818" s="1352">
        <v>5955.21</v>
      </c>
    </row>
    <row r="12819" spans="1:4" s="977" customFormat="1" ht="18" customHeight="1" x14ac:dyDescent="0.2">
      <c r="A12819" s="1351" t="s">
        <v>18880</v>
      </c>
      <c r="B12819" s="1244" t="s">
        <v>18881</v>
      </c>
      <c r="C12819" s="1244" t="s">
        <v>18881</v>
      </c>
      <c r="D12819" s="1352">
        <v>1</v>
      </c>
    </row>
    <row r="12820" spans="1:4" s="977" customFormat="1" ht="18" customHeight="1" x14ac:dyDescent="0.2">
      <c r="A12820" s="1351" t="s">
        <v>18882</v>
      </c>
      <c r="B12820" s="1244" t="s">
        <v>9096</v>
      </c>
      <c r="C12820" s="1244" t="s">
        <v>9097</v>
      </c>
      <c r="D12820" s="1352">
        <v>627.9</v>
      </c>
    </row>
    <row r="12821" spans="1:4" s="977" customFormat="1" ht="18" customHeight="1" x14ac:dyDescent="0.2">
      <c r="A12821" s="1351" t="s">
        <v>18883</v>
      </c>
      <c r="B12821" s="1244" t="s">
        <v>18884</v>
      </c>
      <c r="C12821" s="1244" t="s">
        <v>18885</v>
      </c>
      <c r="D12821" s="1352">
        <v>1</v>
      </c>
    </row>
    <row r="12822" spans="1:4" s="977" customFormat="1" ht="18" customHeight="1" x14ac:dyDescent="0.2">
      <c r="A12822" s="1351" t="s">
        <v>18886</v>
      </c>
      <c r="B12822" s="1244" t="s">
        <v>18887</v>
      </c>
      <c r="C12822" s="1244" t="s">
        <v>18885</v>
      </c>
      <c r="D12822" s="1352">
        <v>1</v>
      </c>
    </row>
    <row r="12823" spans="1:4" s="977" customFormat="1" ht="18" customHeight="1" x14ac:dyDescent="0.2">
      <c r="A12823" s="1351" t="s">
        <v>18888</v>
      </c>
      <c r="B12823" s="1244" t="s">
        <v>18889</v>
      </c>
      <c r="C12823" s="1244" t="s">
        <v>18889</v>
      </c>
      <c r="D12823" s="1352">
        <v>1</v>
      </c>
    </row>
    <row r="12824" spans="1:4" s="977" customFormat="1" ht="18" customHeight="1" x14ac:dyDescent="0.2">
      <c r="A12824" s="1351" t="s">
        <v>18890</v>
      </c>
      <c r="B12824" s="1244" t="s">
        <v>18891</v>
      </c>
      <c r="C12824" s="1244" t="s">
        <v>18891</v>
      </c>
      <c r="D12824" s="1352">
        <v>1</v>
      </c>
    </row>
    <row r="12825" spans="1:4" s="977" customFormat="1" ht="18" customHeight="1" x14ac:dyDescent="0.2">
      <c r="A12825" s="1351" t="s">
        <v>18892</v>
      </c>
      <c r="B12825" s="1244" t="s">
        <v>18891</v>
      </c>
      <c r="C12825" s="1244" t="s">
        <v>18891</v>
      </c>
      <c r="D12825" s="1352">
        <v>1</v>
      </c>
    </row>
    <row r="12826" spans="1:4" s="977" customFormat="1" ht="18" customHeight="1" x14ac:dyDescent="0.2">
      <c r="A12826" s="1351" t="s">
        <v>18893</v>
      </c>
      <c r="B12826" s="1244" t="s">
        <v>18891</v>
      </c>
      <c r="C12826" s="1244" t="s">
        <v>18891</v>
      </c>
      <c r="D12826" s="1352">
        <v>1</v>
      </c>
    </row>
    <row r="12827" spans="1:4" s="977" customFormat="1" ht="18" customHeight="1" x14ac:dyDescent="0.2">
      <c r="A12827" s="1351" t="s">
        <v>18894</v>
      </c>
      <c r="B12827" s="1244" t="s">
        <v>18891</v>
      </c>
      <c r="C12827" s="1244" t="s">
        <v>18891</v>
      </c>
      <c r="D12827" s="1352">
        <v>1</v>
      </c>
    </row>
    <row r="12828" spans="1:4" s="977" customFormat="1" ht="18" customHeight="1" x14ac:dyDescent="0.2">
      <c r="A12828" s="1351" t="s">
        <v>18895</v>
      </c>
      <c r="B12828" s="1244" t="s">
        <v>18896</v>
      </c>
      <c r="C12828" s="1244" t="s">
        <v>18896</v>
      </c>
      <c r="D12828" s="1352">
        <v>21838.5</v>
      </c>
    </row>
    <row r="12829" spans="1:4" s="977" customFormat="1" ht="18" customHeight="1" x14ac:dyDescent="0.2">
      <c r="A12829" s="1351" t="s">
        <v>18897</v>
      </c>
      <c r="B12829" s="1244" t="s">
        <v>16865</v>
      </c>
      <c r="C12829" s="1244" t="s">
        <v>16865</v>
      </c>
      <c r="D12829" s="1352">
        <v>1506.5</v>
      </c>
    </row>
    <row r="12830" spans="1:4" s="977" customFormat="1" ht="18" customHeight="1" x14ac:dyDescent="0.2">
      <c r="A12830" s="1351" t="s">
        <v>18898</v>
      </c>
      <c r="B12830" s="1244" t="s">
        <v>16865</v>
      </c>
      <c r="C12830" s="1244" t="s">
        <v>16865</v>
      </c>
      <c r="D12830" s="1352">
        <v>1506.5</v>
      </c>
    </row>
    <row r="12831" spans="1:4" s="977" customFormat="1" ht="18" customHeight="1" x14ac:dyDescent="0.2">
      <c r="A12831" s="1351" t="s">
        <v>18899</v>
      </c>
      <c r="B12831" s="1244" t="s">
        <v>9096</v>
      </c>
      <c r="C12831" s="1244" t="s">
        <v>9097</v>
      </c>
      <c r="D12831" s="1352">
        <v>627.9</v>
      </c>
    </row>
    <row r="12832" spans="1:4" s="977" customFormat="1" ht="18" customHeight="1" x14ac:dyDescent="0.2">
      <c r="A12832" s="1351" t="s">
        <v>18900</v>
      </c>
      <c r="B12832" s="1244" t="s">
        <v>16865</v>
      </c>
      <c r="C12832" s="1244" t="s">
        <v>16865</v>
      </c>
      <c r="D12832" s="1352">
        <v>1506.5</v>
      </c>
    </row>
    <row r="12833" spans="1:4" s="977" customFormat="1" ht="18" customHeight="1" x14ac:dyDescent="0.2">
      <c r="A12833" s="1351" t="s">
        <v>18901</v>
      </c>
      <c r="B12833" s="1244" t="s">
        <v>16865</v>
      </c>
      <c r="C12833" s="1244" t="s">
        <v>16865</v>
      </c>
      <c r="D12833" s="1352">
        <v>1506.5</v>
      </c>
    </row>
    <row r="12834" spans="1:4" s="977" customFormat="1" ht="18" customHeight="1" x14ac:dyDescent="0.2">
      <c r="A12834" s="1351" t="s">
        <v>18902</v>
      </c>
      <c r="B12834" s="1244" t="s">
        <v>16865</v>
      </c>
      <c r="C12834" s="1244" t="s">
        <v>16865</v>
      </c>
      <c r="D12834" s="1352">
        <v>1506.5</v>
      </c>
    </row>
    <row r="12835" spans="1:4" s="977" customFormat="1" ht="18" customHeight="1" x14ac:dyDescent="0.2">
      <c r="A12835" s="1351" t="s">
        <v>18903</v>
      </c>
      <c r="B12835" s="1244" t="s">
        <v>16865</v>
      </c>
      <c r="C12835" s="1244" t="s">
        <v>16865</v>
      </c>
      <c r="D12835" s="1352">
        <v>1506.5</v>
      </c>
    </row>
    <row r="12836" spans="1:4" s="977" customFormat="1" ht="18" customHeight="1" x14ac:dyDescent="0.2">
      <c r="A12836" s="1351" t="s">
        <v>18904</v>
      </c>
      <c r="B12836" s="1244" t="s">
        <v>16865</v>
      </c>
      <c r="C12836" s="1244" t="s">
        <v>16865</v>
      </c>
      <c r="D12836" s="1352">
        <v>1506.5</v>
      </c>
    </row>
    <row r="12837" spans="1:4" s="977" customFormat="1" ht="18" customHeight="1" x14ac:dyDescent="0.2">
      <c r="A12837" s="1351" t="s">
        <v>18905</v>
      </c>
      <c r="B12837" s="1244" t="s">
        <v>16865</v>
      </c>
      <c r="C12837" s="1244" t="s">
        <v>16865</v>
      </c>
      <c r="D12837" s="1352">
        <v>1506.5</v>
      </c>
    </row>
    <row r="12838" spans="1:4" s="977" customFormat="1" ht="18" customHeight="1" x14ac:dyDescent="0.2">
      <c r="A12838" s="1351" t="s">
        <v>18906</v>
      </c>
      <c r="B12838" s="1244" t="s">
        <v>18907</v>
      </c>
      <c r="C12838" s="1244" t="s">
        <v>18907</v>
      </c>
      <c r="D12838" s="1352">
        <v>1544.45</v>
      </c>
    </row>
    <row r="12839" spans="1:4" s="977" customFormat="1" ht="18" customHeight="1" x14ac:dyDescent="0.2">
      <c r="A12839" s="1351" t="s">
        <v>18908</v>
      </c>
      <c r="B12839" s="1244" t="s">
        <v>18909</v>
      </c>
      <c r="C12839" s="1244" t="s">
        <v>18910</v>
      </c>
      <c r="D12839" s="1352">
        <v>148349</v>
      </c>
    </row>
    <row r="12840" spans="1:4" s="977" customFormat="1" ht="18" customHeight="1" x14ac:dyDescent="0.2">
      <c r="A12840" s="1351" t="s">
        <v>18911</v>
      </c>
      <c r="B12840" s="1244" t="s">
        <v>18912</v>
      </c>
      <c r="C12840" s="1244" t="s">
        <v>18913</v>
      </c>
      <c r="D12840" s="1352">
        <v>1</v>
      </c>
    </row>
    <row r="12841" spans="1:4" s="977" customFormat="1" ht="18" customHeight="1" x14ac:dyDescent="0.2">
      <c r="A12841" s="1351" t="s">
        <v>18914</v>
      </c>
      <c r="B12841" s="1244" t="s">
        <v>18915</v>
      </c>
      <c r="C12841" s="1244" t="s">
        <v>18915</v>
      </c>
      <c r="D12841" s="1352">
        <v>4505</v>
      </c>
    </row>
    <row r="12842" spans="1:4" s="977" customFormat="1" ht="18" customHeight="1" x14ac:dyDescent="0.2">
      <c r="A12842" s="1351" t="s">
        <v>18916</v>
      </c>
      <c r="B12842" s="1244" t="s">
        <v>9096</v>
      </c>
      <c r="C12842" s="1244" t="s">
        <v>9097</v>
      </c>
      <c r="D12842" s="1352">
        <v>627.9</v>
      </c>
    </row>
    <row r="12843" spans="1:4" s="977" customFormat="1" ht="18" customHeight="1" x14ac:dyDescent="0.2">
      <c r="A12843" s="1351" t="s">
        <v>18917</v>
      </c>
      <c r="B12843" s="1244" t="s">
        <v>18918</v>
      </c>
      <c r="C12843" s="1244" t="s">
        <v>18919</v>
      </c>
      <c r="D12843" s="1352">
        <v>38246.47</v>
      </c>
    </row>
    <row r="12844" spans="1:4" s="977" customFormat="1" ht="18" customHeight="1" x14ac:dyDescent="0.2">
      <c r="A12844" s="1351" t="s">
        <v>18920</v>
      </c>
      <c r="B12844" s="1244" t="s">
        <v>18921</v>
      </c>
      <c r="C12844" s="1244" t="s">
        <v>18922</v>
      </c>
      <c r="D12844" s="1352">
        <v>2137.85</v>
      </c>
    </row>
    <row r="12845" spans="1:4" s="977" customFormat="1" ht="18" customHeight="1" x14ac:dyDescent="0.2">
      <c r="A12845" s="1351" t="s">
        <v>18923</v>
      </c>
      <c r="B12845" s="1244" t="s">
        <v>18924</v>
      </c>
      <c r="C12845" s="1244" t="s">
        <v>18924</v>
      </c>
      <c r="D12845" s="1352">
        <v>1688.2</v>
      </c>
    </row>
    <row r="12846" spans="1:4" s="977" customFormat="1" ht="18" customHeight="1" x14ac:dyDescent="0.2">
      <c r="A12846" s="1351" t="s">
        <v>18925</v>
      </c>
      <c r="B12846" s="1244" t="s">
        <v>18924</v>
      </c>
      <c r="C12846" s="1244" t="s">
        <v>18924</v>
      </c>
      <c r="D12846" s="1352">
        <v>1688.2</v>
      </c>
    </row>
    <row r="12847" spans="1:4" s="977" customFormat="1" ht="18" customHeight="1" x14ac:dyDescent="0.2">
      <c r="A12847" s="1351" t="s">
        <v>18926</v>
      </c>
      <c r="B12847" s="1244" t="s">
        <v>18927</v>
      </c>
      <c r="C12847" s="1244" t="s">
        <v>18928</v>
      </c>
      <c r="D12847" s="1352">
        <v>1357</v>
      </c>
    </row>
    <row r="12848" spans="1:4" s="977" customFormat="1" ht="18" customHeight="1" x14ac:dyDescent="0.2">
      <c r="A12848" s="1351" t="s">
        <v>18929</v>
      </c>
      <c r="B12848" s="1244" t="s">
        <v>18927</v>
      </c>
      <c r="C12848" s="1244" t="s">
        <v>18928</v>
      </c>
      <c r="D12848" s="1352">
        <v>1357</v>
      </c>
    </row>
    <row r="12849" spans="1:4" s="977" customFormat="1" ht="18" customHeight="1" x14ac:dyDescent="0.2">
      <c r="A12849" s="1351" t="s">
        <v>18930</v>
      </c>
      <c r="B12849" s="1244" t="s">
        <v>18931</v>
      </c>
      <c r="C12849" s="1244" t="s">
        <v>18932</v>
      </c>
      <c r="D12849" s="1352">
        <v>7024.2</v>
      </c>
    </row>
    <row r="12850" spans="1:4" s="977" customFormat="1" ht="18" customHeight="1" x14ac:dyDescent="0.2">
      <c r="A12850" s="1351" t="s">
        <v>18933</v>
      </c>
      <c r="B12850" s="1244" t="s">
        <v>18931</v>
      </c>
      <c r="C12850" s="1244" t="s">
        <v>18932</v>
      </c>
      <c r="D12850" s="1352">
        <v>7024.2</v>
      </c>
    </row>
    <row r="12851" spans="1:4" s="977" customFormat="1" ht="18" customHeight="1" x14ac:dyDescent="0.2">
      <c r="A12851" s="1351" t="s">
        <v>18934</v>
      </c>
      <c r="B12851" s="1244" t="s">
        <v>18935</v>
      </c>
      <c r="C12851" s="1244" t="s">
        <v>18935</v>
      </c>
      <c r="D12851" s="1352">
        <v>1</v>
      </c>
    </row>
    <row r="12852" spans="1:4" s="977" customFormat="1" ht="18" customHeight="1" x14ac:dyDescent="0.2">
      <c r="A12852" s="1351" t="s">
        <v>18936</v>
      </c>
      <c r="B12852" s="1244" t="s">
        <v>18937</v>
      </c>
      <c r="C12852" s="1244" t="s">
        <v>18938</v>
      </c>
      <c r="D12852" s="1352">
        <v>22243.3</v>
      </c>
    </row>
    <row r="12853" spans="1:4" s="977" customFormat="1" ht="18" customHeight="1" x14ac:dyDescent="0.2">
      <c r="A12853" s="1351" t="s">
        <v>18939</v>
      </c>
      <c r="B12853" s="1244" t="s">
        <v>9096</v>
      </c>
      <c r="C12853" s="1244" t="s">
        <v>9097</v>
      </c>
      <c r="D12853" s="1352">
        <v>627.9</v>
      </c>
    </row>
    <row r="12854" spans="1:4" s="977" customFormat="1" ht="18" customHeight="1" x14ac:dyDescent="0.2">
      <c r="A12854" s="1351" t="s">
        <v>18940</v>
      </c>
      <c r="B12854" s="1244" t="s">
        <v>18941</v>
      </c>
      <c r="C12854" s="1244" t="s">
        <v>18942</v>
      </c>
      <c r="D12854" s="1352">
        <v>3417.6</v>
      </c>
    </row>
    <row r="12855" spans="1:4" s="977" customFormat="1" ht="18" customHeight="1" x14ac:dyDescent="0.2">
      <c r="A12855" s="1351" t="s">
        <v>18943</v>
      </c>
      <c r="B12855" s="1244" t="s">
        <v>18907</v>
      </c>
      <c r="C12855" s="1244" t="s">
        <v>18907</v>
      </c>
      <c r="D12855" s="1352">
        <v>1639.37</v>
      </c>
    </row>
    <row r="12856" spans="1:4" s="977" customFormat="1" ht="18" customHeight="1" x14ac:dyDescent="0.2">
      <c r="A12856" s="1351" t="s">
        <v>18944</v>
      </c>
      <c r="B12856" s="1244" t="s">
        <v>18907</v>
      </c>
      <c r="C12856" s="1244" t="s">
        <v>18907</v>
      </c>
      <c r="D12856" s="1352">
        <v>1639.37</v>
      </c>
    </row>
    <row r="12857" spans="1:4" s="977" customFormat="1" ht="18" customHeight="1" x14ac:dyDescent="0.2">
      <c r="A12857" s="1351" t="s">
        <v>18945</v>
      </c>
      <c r="B12857" s="1244" t="s">
        <v>18907</v>
      </c>
      <c r="C12857" s="1244" t="s">
        <v>18907</v>
      </c>
      <c r="D12857" s="1352">
        <v>1639.37</v>
      </c>
    </row>
    <row r="12858" spans="1:4" s="977" customFormat="1" ht="18" customHeight="1" x14ac:dyDescent="0.2">
      <c r="A12858" s="1351" t="s">
        <v>18946</v>
      </c>
      <c r="B12858" s="1244" t="s">
        <v>18907</v>
      </c>
      <c r="C12858" s="1244" t="s">
        <v>18907</v>
      </c>
      <c r="D12858" s="1352">
        <v>1639.37</v>
      </c>
    </row>
    <row r="12859" spans="1:4" s="977" customFormat="1" ht="18" customHeight="1" x14ac:dyDescent="0.2">
      <c r="A12859" s="1351" t="s">
        <v>18947</v>
      </c>
      <c r="B12859" s="1244" t="s">
        <v>18948</v>
      </c>
      <c r="C12859" s="1244" t="s">
        <v>18948</v>
      </c>
      <c r="D12859" s="1352">
        <v>1960.75</v>
      </c>
    </row>
    <row r="12860" spans="1:4" s="977" customFormat="1" ht="18" customHeight="1" x14ac:dyDescent="0.2">
      <c r="A12860" s="1351" t="s">
        <v>18949</v>
      </c>
      <c r="B12860" s="1244" t="s">
        <v>18948</v>
      </c>
      <c r="C12860" s="1244" t="s">
        <v>18948</v>
      </c>
      <c r="D12860" s="1352">
        <v>1960.75</v>
      </c>
    </row>
    <row r="12861" spans="1:4" s="977" customFormat="1" ht="18" customHeight="1" x14ac:dyDescent="0.2">
      <c r="A12861" s="1351" t="s">
        <v>18950</v>
      </c>
      <c r="B12861" s="1244" t="s">
        <v>18948</v>
      </c>
      <c r="C12861" s="1244" t="s">
        <v>18948</v>
      </c>
      <c r="D12861" s="1352">
        <v>1960.75</v>
      </c>
    </row>
    <row r="12862" spans="1:4" s="977" customFormat="1" ht="18" customHeight="1" x14ac:dyDescent="0.2">
      <c r="A12862" s="1351" t="s">
        <v>18951</v>
      </c>
      <c r="B12862" s="1244" t="s">
        <v>18948</v>
      </c>
      <c r="C12862" s="1244" t="s">
        <v>18948</v>
      </c>
      <c r="D12862" s="1352">
        <v>2067.0300000000002</v>
      </c>
    </row>
    <row r="12863" spans="1:4" s="977" customFormat="1" ht="18" customHeight="1" x14ac:dyDescent="0.2">
      <c r="A12863" s="1351" t="s">
        <v>18952</v>
      </c>
      <c r="B12863" s="1244" t="s">
        <v>18948</v>
      </c>
      <c r="C12863" s="1244" t="s">
        <v>18948</v>
      </c>
      <c r="D12863" s="1352">
        <v>2067.0300000000002</v>
      </c>
    </row>
    <row r="12864" spans="1:4" s="977" customFormat="1" ht="18" customHeight="1" x14ac:dyDescent="0.2">
      <c r="A12864" s="1351" t="s">
        <v>18953</v>
      </c>
      <c r="B12864" s="1244" t="s">
        <v>9096</v>
      </c>
      <c r="C12864" s="1244" t="s">
        <v>9097</v>
      </c>
      <c r="D12864" s="1352">
        <v>627.9</v>
      </c>
    </row>
    <row r="12865" spans="1:4" s="977" customFormat="1" ht="18" customHeight="1" x14ac:dyDescent="0.2">
      <c r="A12865" s="1351" t="s">
        <v>18954</v>
      </c>
      <c r="B12865" s="1244" t="s">
        <v>18948</v>
      </c>
      <c r="C12865" s="1244" t="s">
        <v>18948</v>
      </c>
      <c r="D12865" s="1352">
        <v>2067.0300000000002</v>
      </c>
    </row>
    <row r="12866" spans="1:4" s="977" customFormat="1" ht="18" customHeight="1" x14ac:dyDescent="0.2">
      <c r="A12866" s="1351" t="s">
        <v>18955</v>
      </c>
      <c r="B12866" s="1244" t="s">
        <v>18907</v>
      </c>
      <c r="C12866" s="1244" t="s">
        <v>18907</v>
      </c>
      <c r="D12866" s="1352">
        <v>1544.45</v>
      </c>
    </row>
    <row r="12867" spans="1:4" s="977" customFormat="1" ht="18" customHeight="1" x14ac:dyDescent="0.2">
      <c r="A12867" s="1351" t="s">
        <v>18956</v>
      </c>
      <c r="B12867" s="1244" t="s">
        <v>18948</v>
      </c>
      <c r="C12867" s="1244" t="s">
        <v>18948</v>
      </c>
      <c r="D12867" s="1352">
        <v>2067.0300000000002</v>
      </c>
    </row>
    <row r="12868" spans="1:4" s="977" customFormat="1" ht="18" customHeight="1" x14ac:dyDescent="0.2">
      <c r="A12868" s="1351" t="s">
        <v>18957</v>
      </c>
      <c r="B12868" s="1244" t="s">
        <v>18948</v>
      </c>
      <c r="C12868" s="1244" t="s">
        <v>18948</v>
      </c>
      <c r="D12868" s="1352">
        <v>2067.0300000000002</v>
      </c>
    </row>
    <row r="12869" spans="1:4" s="977" customFormat="1" ht="18" customHeight="1" x14ac:dyDescent="0.2">
      <c r="A12869" s="1351" t="s">
        <v>18958</v>
      </c>
      <c r="B12869" s="1244" t="s">
        <v>18948</v>
      </c>
      <c r="C12869" s="1244" t="s">
        <v>18948</v>
      </c>
      <c r="D12869" s="1352">
        <v>2067.0300000000002</v>
      </c>
    </row>
    <row r="12870" spans="1:4" s="977" customFormat="1" ht="18" customHeight="1" x14ac:dyDescent="0.2">
      <c r="A12870" s="1351" t="s">
        <v>18959</v>
      </c>
      <c r="B12870" s="1244" t="s">
        <v>18960</v>
      </c>
      <c r="C12870" s="1244" t="s">
        <v>18960</v>
      </c>
      <c r="D12870" s="1352">
        <v>3898.5</v>
      </c>
    </row>
    <row r="12871" spans="1:4" s="977" customFormat="1" ht="18" customHeight="1" x14ac:dyDescent="0.2">
      <c r="A12871" s="1351" t="s">
        <v>18961</v>
      </c>
      <c r="B12871" s="1244" t="s">
        <v>18960</v>
      </c>
      <c r="C12871" s="1244" t="s">
        <v>18960</v>
      </c>
      <c r="D12871" s="1352">
        <v>3898.5</v>
      </c>
    </row>
    <row r="12872" spans="1:4" s="977" customFormat="1" ht="18" customHeight="1" x14ac:dyDescent="0.2">
      <c r="A12872" s="1351" t="s">
        <v>18962</v>
      </c>
      <c r="B12872" s="1244" t="s">
        <v>18960</v>
      </c>
      <c r="C12872" s="1244" t="s">
        <v>18960</v>
      </c>
      <c r="D12872" s="1352">
        <v>3898.5</v>
      </c>
    </row>
    <row r="12873" spans="1:4" s="977" customFormat="1" ht="18" customHeight="1" x14ac:dyDescent="0.2">
      <c r="A12873" s="1351" t="s">
        <v>18963</v>
      </c>
      <c r="B12873" s="1244" t="s">
        <v>18960</v>
      </c>
      <c r="C12873" s="1244" t="s">
        <v>18960</v>
      </c>
      <c r="D12873" s="1352">
        <v>3898.5</v>
      </c>
    </row>
    <row r="12874" spans="1:4" s="977" customFormat="1" ht="18" customHeight="1" x14ac:dyDescent="0.2">
      <c r="A12874" s="1351" t="s">
        <v>18964</v>
      </c>
      <c r="B12874" s="1244" t="s">
        <v>18965</v>
      </c>
      <c r="C12874" s="1244" t="s">
        <v>18965</v>
      </c>
      <c r="D12874" s="1352">
        <v>7792.95</v>
      </c>
    </row>
    <row r="12875" spans="1:4" s="977" customFormat="1" ht="18" customHeight="1" x14ac:dyDescent="0.2">
      <c r="A12875" s="1351" t="s">
        <v>18966</v>
      </c>
      <c r="B12875" s="1244" t="s">
        <v>9096</v>
      </c>
      <c r="C12875" s="1244" t="s">
        <v>9097</v>
      </c>
      <c r="D12875" s="1352">
        <v>627.9</v>
      </c>
    </row>
    <row r="12876" spans="1:4" s="977" customFormat="1" ht="18" customHeight="1" x14ac:dyDescent="0.2">
      <c r="A12876" s="1351" t="s">
        <v>18967</v>
      </c>
      <c r="B12876" s="1244" t="s">
        <v>18968</v>
      </c>
      <c r="C12876" s="1244" t="s">
        <v>18968</v>
      </c>
      <c r="D12876" s="1352">
        <v>10315.5</v>
      </c>
    </row>
    <row r="12877" spans="1:4" s="977" customFormat="1" ht="18" customHeight="1" x14ac:dyDescent="0.2">
      <c r="A12877" s="1351" t="s">
        <v>18969</v>
      </c>
      <c r="B12877" s="1244" t="s">
        <v>18970</v>
      </c>
      <c r="C12877" s="1244" t="s">
        <v>18970</v>
      </c>
      <c r="D12877" s="1352">
        <v>5830.5</v>
      </c>
    </row>
    <row r="12878" spans="1:4" s="977" customFormat="1" ht="18" customHeight="1" x14ac:dyDescent="0.2">
      <c r="A12878" s="1351" t="s">
        <v>18971</v>
      </c>
      <c r="B12878" s="1244" t="s">
        <v>18970</v>
      </c>
      <c r="C12878" s="1244" t="s">
        <v>18970</v>
      </c>
      <c r="D12878" s="1352">
        <v>5830.5</v>
      </c>
    </row>
    <row r="12879" spans="1:4" s="977" customFormat="1" ht="18" customHeight="1" x14ac:dyDescent="0.2">
      <c r="A12879" s="1351" t="s">
        <v>18972</v>
      </c>
      <c r="B12879" s="1244" t="s">
        <v>18973</v>
      </c>
      <c r="C12879" s="1244" t="s">
        <v>18973</v>
      </c>
      <c r="D12879" s="1352">
        <v>2915.25</v>
      </c>
    </row>
    <row r="12880" spans="1:4" s="977" customFormat="1" ht="18" customHeight="1" x14ac:dyDescent="0.2">
      <c r="A12880" s="1351" t="s">
        <v>18974</v>
      </c>
      <c r="B12880" s="1244" t="s">
        <v>18973</v>
      </c>
      <c r="C12880" s="1244" t="s">
        <v>18973</v>
      </c>
      <c r="D12880" s="1352">
        <v>2915.25</v>
      </c>
    </row>
    <row r="12881" spans="1:4" s="977" customFormat="1" ht="18" customHeight="1" x14ac:dyDescent="0.2">
      <c r="A12881" s="1351" t="s">
        <v>18975</v>
      </c>
      <c r="B12881" s="1244" t="s">
        <v>18973</v>
      </c>
      <c r="C12881" s="1244" t="s">
        <v>18973</v>
      </c>
      <c r="D12881" s="1352">
        <v>2915.25</v>
      </c>
    </row>
    <row r="12882" spans="1:4" s="977" customFormat="1" ht="18" customHeight="1" x14ac:dyDescent="0.2">
      <c r="A12882" s="1351" t="s">
        <v>18976</v>
      </c>
      <c r="B12882" s="1244" t="s">
        <v>18973</v>
      </c>
      <c r="C12882" s="1244" t="s">
        <v>18973</v>
      </c>
      <c r="D12882" s="1352">
        <v>2915.25</v>
      </c>
    </row>
    <row r="12883" spans="1:4" s="977" customFormat="1" ht="18" customHeight="1" x14ac:dyDescent="0.2">
      <c r="A12883" s="1351" t="s">
        <v>18977</v>
      </c>
      <c r="B12883" s="1244" t="s">
        <v>18978</v>
      </c>
      <c r="C12883" s="1244" t="s">
        <v>18979</v>
      </c>
      <c r="D12883" s="1352">
        <v>2447.3000000000002</v>
      </c>
    </row>
    <row r="12884" spans="1:4" s="977" customFormat="1" ht="18" customHeight="1" x14ac:dyDescent="0.2">
      <c r="A12884" s="1351" t="s">
        <v>18980</v>
      </c>
      <c r="B12884" s="1244" t="s">
        <v>18978</v>
      </c>
      <c r="C12884" s="1244" t="s">
        <v>18979</v>
      </c>
      <c r="D12884" s="1352">
        <v>2447.1799999999998</v>
      </c>
    </row>
    <row r="12885" spans="1:4" s="977" customFormat="1" ht="18" customHeight="1" x14ac:dyDescent="0.2">
      <c r="A12885" s="1351" t="s">
        <v>18981</v>
      </c>
      <c r="B12885" s="1244" t="s">
        <v>18978</v>
      </c>
      <c r="C12885" s="1244" t="s">
        <v>18979</v>
      </c>
      <c r="D12885" s="1352">
        <v>2447.1799999999998</v>
      </c>
    </row>
    <row r="12886" spans="1:4" s="977" customFormat="1" ht="18" customHeight="1" x14ac:dyDescent="0.2">
      <c r="A12886" s="1351" t="s">
        <v>18982</v>
      </c>
      <c r="B12886" s="1244" t="s">
        <v>9096</v>
      </c>
      <c r="C12886" s="1244" t="s">
        <v>9097</v>
      </c>
      <c r="D12886" s="1352">
        <v>627.9</v>
      </c>
    </row>
    <row r="12887" spans="1:4" s="977" customFormat="1" ht="18" customHeight="1" x14ac:dyDescent="0.2">
      <c r="A12887" s="1351" t="s">
        <v>18983</v>
      </c>
      <c r="B12887" s="1244" t="s">
        <v>18978</v>
      </c>
      <c r="C12887" s="1244" t="s">
        <v>18979</v>
      </c>
      <c r="D12887" s="1352">
        <v>2447.1799999999998</v>
      </c>
    </row>
    <row r="12888" spans="1:4" s="977" customFormat="1" ht="18" customHeight="1" x14ac:dyDescent="0.2">
      <c r="A12888" s="1351" t="s">
        <v>18984</v>
      </c>
      <c r="B12888" s="1244" t="s">
        <v>18985</v>
      </c>
      <c r="C12888" s="1244" t="s">
        <v>18985</v>
      </c>
      <c r="D12888" s="1352">
        <v>1589.76</v>
      </c>
    </row>
    <row r="12889" spans="1:4" s="977" customFormat="1" ht="18" customHeight="1" x14ac:dyDescent="0.2">
      <c r="A12889" s="1351" t="s">
        <v>18986</v>
      </c>
      <c r="B12889" s="1244" t="s">
        <v>18985</v>
      </c>
      <c r="C12889" s="1244" t="s">
        <v>18985</v>
      </c>
      <c r="D12889" s="1352">
        <v>1589.76</v>
      </c>
    </row>
    <row r="12890" spans="1:4" s="977" customFormat="1" ht="18" customHeight="1" x14ac:dyDescent="0.2">
      <c r="A12890" s="1351" t="s">
        <v>18987</v>
      </c>
      <c r="B12890" s="1244" t="s">
        <v>18985</v>
      </c>
      <c r="C12890" s="1244" t="s">
        <v>18985</v>
      </c>
      <c r="D12890" s="1352">
        <v>2090.79</v>
      </c>
    </row>
    <row r="12891" spans="1:4" s="977" customFormat="1" ht="18" customHeight="1" x14ac:dyDescent="0.2">
      <c r="A12891" s="1351" t="s">
        <v>18988</v>
      </c>
      <c r="B12891" s="1244" t="s">
        <v>18985</v>
      </c>
      <c r="C12891" s="1244" t="s">
        <v>18985</v>
      </c>
      <c r="D12891" s="1352">
        <v>2090.79</v>
      </c>
    </row>
    <row r="12892" spans="1:4" s="977" customFormat="1" ht="18" customHeight="1" x14ac:dyDescent="0.2">
      <c r="A12892" s="1351" t="s">
        <v>18989</v>
      </c>
      <c r="B12892" s="1244" t="s">
        <v>18985</v>
      </c>
      <c r="C12892" s="1244" t="s">
        <v>18985</v>
      </c>
      <c r="D12892" s="1352">
        <v>2090.79</v>
      </c>
    </row>
    <row r="12893" spans="1:4" s="977" customFormat="1" ht="18" customHeight="1" x14ac:dyDescent="0.2">
      <c r="A12893" s="1351" t="s">
        <v>18990</v>
      </c>
      <c r="B12893" s="1244" t="s">
        <v>18985</v>
      </c>
      <c r="C12893" s="1244" t="s">
        <v>18985</v>
      </c>
      <c r="D12893" s="1352">
        <v>2090.79</v>
      </c>
    </row>
    <row r="12894" spans="1:4" s="977" customFormat="1" ht="18" customHeight="1" x14ac:dyDescent="0.2">
      <c r="A12894" s="1351" t="s">
        <v>18991</v>
      </c>
      <c r="B12894" s="1244" t="s">
        <v>18992</v>
      </c>
      <c r="C12894" s="1244" t="s">
        <v>18992</v>
      </c>
      <c r="D12894" s="1352">
        <v>5106</v>
      </c>
    </row>
    <row r="12895" spans="1:4" s="977" customFormat="1" ht="18" customHeight="1" x14ac:dyDescent="0.2">
      <c r="A12895" s="1351" t="s">
        <v>18993</v>
      </c>
      <c r="B12895" s="1244" t="s">
        <v>18992</v>
      </c>
      <c r="C12895" s="1244" t="s">
        <v>18992</v>
      </c>
      <c r="D12895" s="1352">
        <v>5106</v>
      </c>
    </row>
    <row r="12896" spans="1:4" s="977" customFormat="1" ht="18" customHeight="1" x14ac:dyDescent="0.2">
      <c r="A12896" s="1351" t="s">
        <v>18994</v>
      </c>
      <c r="B12896" s="1244" t="s">
        <v>18992</v>
      </c>
      <c r="C12896" s="1244" t="s">
        <v>18992</v>
      </c>
      <c r="D12896" s="1352">
        <v>5106</v>
      </c>
    </row>
    <row r="12897" spans="1:4" s="977" customFormat="1" ht="18" customHeight="1" x14ac:dyDescent="0.2">
      <c r="A12897" s="1351" t="s">
        <v>18995</v>
      </c>
      <c r="B12897" s="1244" t="s">
        <v>9096</v>
      </c>
      <c r="C12897" s="1244" t="s">
        <v>9097</v>
      </c>
      <c r="D12897" s="1352">
        <v>627.9</v>
      </c>
    </row>
    <row r="12898" spans="1:4" s="977" customFormat="1" ht="18" customHeight="1" x14ac:dyDescent="0.2">
      <c r="A12898" s="1351" t="s">
        <v>18996</v>
      </c>
      <c r="B12898" s="1244" t="s">
        <v>18992</v>
      </c>
      <c r="C12898" s="1244" t="s">
        <v>18992</v>
      </c>
      <c r="D12898" s="1352">
        <v>5106</v>
      </c>
    </row>
    <row r="12899" spans="1:4" s="977" customFormat="1" ht="18" customHeight="1" x14ac:dyDescent="0.2">
      <c r="A12899" s="1351" t="s">
        <v>18997</v>
      </c>
      <c r="B12899" s="1244" t="s">
        <v>18992</v>
      </c>
      <c r="C12899" s="1244" t="s">
        <v>18992</v>
      </c>
      <c r="D12899" s="1352">
        <v>5106</v>
      </c>
    </row>
    <row r="12900" spans="1:4" s="977" customFormat="1" ht="18" customHeight="1" x14ac:dyDescent="0.2">
      <c r="A12900" s="1351" t="s">
        <v>18998</v>
      </c>
      <c r="B12900" s="1244" t="s">
        <v>18992</v>
      </c>
      <c r="C12900" s="1244" t="s">
        <v>18992</v>
      </c>
      <c r="D12900" s="1352">
        <v>5106</v>
      </c>
    </row>
    <row r="12901" spans="1:4" s="977" customFormat="1" ht="18" customHeight="1" x14ac:dyDescent="0.2">
      <c r="A12901" s="1351" t="s">
        <v>18999</v>
      </c>
      <c r="B12901" s="1244" t="s">
        <v>18992</v>
      </c>
      <c r="C12901" s="1244" t="s">
        <v>18992</v>
      </c>
      <c r="D12901" s="1352">
        <v>5106</v>
      </c>
    </row>
    <row r="12902" spans="1:4" s="977" customFormat="1" ht="18" customHeight="1" x14ac:dyDescent="0.2">
      <c r="A12902" s="1351" t="s">
        <v>19000</v>
      </c>
      <c r="B12902" s="1244" t="s">
        <v>18992</v>
      </c>
      <c r="C12902" s="1244" t="s">
        <v>18992</v>
      </c>
      <c r="D12902" s="1352">
        <v>5106</v>
      </c>
    </row>
    <row r="12903" spans="1:4" s="977" customFormat="1" ht="18" customHeight="1" x14ac:dyDescent="0.2">
      <c r="A12903" s="1351" t="s">
        <v>19001</v>
      </c>
      <c r="B12903" s="1244" t="s">
        <v>19002</v>
      </c>
      <c r="C12903" s="1244" t="s">
        <v>19002</v>
      </c>
      <c r="D12903" s="1352">
        <v>3657</v>
      </c>
    </row>
    <row r="12904" spans="1:4" s="977" customFormat="1" ht="18" customHeight="1" x14ac:dyDescent="0.2">
      <c r="A12904" s="1351" t="s">
        <v>19003</v>
      </c>
      <c r="B12904" s="1244" t="s">
        <v>19002</v>
      </c>
      <c r="C12904" s="1244" t="s">
        <v>19002</v>
      </c>
      <c r="D12904" s="1352">
        <v>3657</v>
      </c>
    </row>
    <row r="12905" spans="1:4" s="977" customFormat="1" ht="18" customHeight="1" x14ac:dyDescent="0.2">
      <c r="A12905" s="1351" t="s">
        <v>19004</v>
      </c>
      <c r="B12905" s="1244" t="s">
        <v>19002</v>
      </c>
      <c r="C12905" s="1244" t="s">
        <v>19002</v>
      </c>
      <c r="D12905" s="1352">
        <v>3657</v>
      </c>
    </row>
    <row r="12906" spans="1:4" s="977" customFormat="1" ht="18" customHeight="1" x14ac:dyDescent="0.2">
      <c r="A12906" s="1351" t="s">
        <v>19005</v>
      </c>
      <c r="B12906" s="1244" t="s">
        <v>19002</v>
      </c>
      <c r="C12906" s="1244" t="s">
        <v>19002</v>
      </c>
      <c r="D12906" s="1352">
        <v>3657</v>
      </c>
    </row>
    <row r="12907" spans="1:4" s="977" customFormat="1" ht="18" customHeight="1" x14ac:dyDescent="0.2">
      <c r="A12907" s="1351" t="s">
        <v>19006</v>
      </c>
      <c r="B12907" s="1244" t="s">
        <v>19002</v>
      </c>
      <c r="C12907" s="1244" t="s">
        <v>19002</v>
      </c>
      <c r="D12907" s="1352">
        <v>3657</v>
      </c>
    </row>
    <row r="12908" spans="1:4" s="977" customFormat="1" ht="18" customHeight="1" x14ac:dyDescent="0.2">
      <c r="A12908" s="1351" t="s">
        <v>19007</v>
      </c>
      <c r="B12908" s="1244" t="s">
        <v>9096</v>
      </c>
      <c r="C12908" s="1244" t="s">
        <v>9097</v>
      </c>
      <c r="D12908" s="1352">
        <v>627.9</v>
      </c>
    </row>
    <row r="12909" spans="1:4" s="977" customFormat="1" ht="18" customHeight="1" x14ac:dyDescent="0.2">
      <c r="A12909" s="1351" t="s">
        <v>19008</v>
      </c>
      <c r="B12909" s="1244" t="s">
        <v>19002</v>
      </c>
      <c r="C12909" s="1244" t="s">
        <v>19002</v>
      </c>
      <c r="D12909" s="1352">
        <v>2277</v>
      </c>
    </row>
    <row r="12910" spans="1:4" s="977" customFormat="1" ht="18" customHeight="1" x14ac:dyDescent="0.2">
      <c r="A12910" s="1351" t="s">
        <v>19009</v>
      </c>
      <c r="B12910" s="1244" t="s">
        <v>19010</v>
      </c>
      <c r="C12910" s="1244" t="s">
        <v>19010</v>
      </c>
      <c r="D12910" s="1352">
        <v>1352.4</v>
      </c>
    </row>
    <row r="12911" spans="1:4" s="977" customFormat="1" ht="18" customHeight="1" x14ac:dyDescent="0.2">
      <c r="A12911" s="1351" t="s">
        <v>19011</v>
      </c>
      <c r="B12911" s="1244" t="s">
        <v>19012</v>
      </c>
      <c r="C12911" s="1244" t="s">
        <v>19012</v>
      </c>
      <c r="D12911" s="1352">
        <v>1186.8</v>
      </c>
    </row>
    <row r="12912" spans="1:4" s="977" customFormat="1" ht="18" customHeight="1" x14ac:dyDescent="0.2">
      <c r="A12912" s="1351" t="s">
        <v>19013</v>
      </c>
      <c r="B12912" s="1244" t="s">
        <v>19014</v>
      </c>
      <c r="C12912" s="1244" t="s">
        <v>19014</v>
      </c>
      <c r="D12912" s="1352">
        <v>1546.52</v>
      </c>
    </row>
    <row r="12913" spans="1:4" s="977" customFormat="1" ht="18" customHeight="1" x14ac:dyDescent="0.2">
      <c r="A12913" s="1351" t="s">
        <v>19015</v>
      </c>
      <c r="B12913" s="1244" t="s">
        <v>19014</v>
      </c>
      <c r="C12913" s="1244" t="s">
        <v>19014</v>
      </c>
      <c r="D12913" s="1352">
        <v>1546.52</v>
      </c>
    </row>
    <row r="12914" spans="1:4" s="977" customFormat="1" ht="18" customHeight="1" x14ac:dyDescent="0.2">
      <c r="A12914" s="1351" t="s">
        <v>19016</v>
      </c>
      <c r="B12914" s="1244" t="s">
        <v>19017</v>
      </c>
      <c r="C12914" s="1244" t="s">
        <v>19017</v>
      </c>
      <c r="D12914" s="1352">
        <v>1590</v>
      </c>
    </row>
    <row r="12915" spans="1:4" s="977" customFormat="1" ht="18" customHeight="1" x14ac:dyDescent="0.2">
      <c r="A12915" s="1351" t="s">
        <v>19018</v>
      </c>
      <c r="B12915" s="1244" t="s">
        <v>16512</v>
      </c>
      <c r="C12915" s="1244" t="s">
        <v>16513</v>
      </c>
      <c r="D12915" s="1352">
        <v>4136.16</v>
      </c>
    </row>
    <row r="12916" spans="1:4" s="977" customFormat="1" ht="18" customHeight="1" x14ac:dyDescent="0.2">
      <c r="A12916" s="1351" t="s">
        <v>19019</v>
      </c>
      <c r="B12916" s="1244" t="s">
        <v>16865</v>
      </c>
      <c r="C12916" s="1244" t="s">
        <v>16865</v>
      </c>
      <c r="D12916" s="1352">
        <v>1506.5</v>
      </c>
    </row>
    <row r="12917" spans="1:4" s="977" customFormat="1" ht="18" customHeight="1" x14ac:dyDescent="0.2">
      <c r="A12917" s="1351" t="s">
        <v>19020</v>
      </c>
      <c r="B12917" s="1244" t="s">
        <v>16419</v>
      </c>
      <c r="C12917" s="1244" t="s">
        <v>16419</v>
      </c>
      <c r="D12917" s="1352">
        <v>14866</v>
      </c>
    </row>
    <row r="12918" spans="1:4" s="977" customFormat="1" ht="18" customHeight="1" x14ac:dyDescent="0.2">
      <c r="A12918" s="1351" t="s">
        <v>19021</v>
      </c>
      <c r="B12918" s="1244" t="s">
        <v>15090</v>
      </c>
      <c r="C12918" s="1244" t="s">
        <v>15090</v>
      </c>
      <c r="D12918" s="1352">
        <v>800.4</v>
      </c>
    </row>
    <row r="12919" spans="1:4" s="977" customFormat="1" ht="18" customHeight="1" x14ac:dyDescent="0.2">
      <c r="A12919" s="1351" t="s">
        <v>19022</v>
      </c>
      <c r="B12919" s="1244" t="s">
        <v>9096</v>
      </c>
      <c r="C12919" s="1244" t="s">
        <v>9097</v>
      </c>
      <c r="D12919" s="1352">
        <v>627.9</v>
      </c>
    </row>
    <row r="12920" spans="1:4" s="977" customFormat="1" ht="18" customHeight="1" x14ac:dyDescent="0.2">
      <c r="A12920" s="1351" t="s">
        <v>19023</v>
      </c>
      <c r="B12920" s="1244" t="s">
        <v>19024</v>
      </c>
      <c r="C12920" s="1244" t="s">
        <v>19024</v>
      </c>
      <c r="D12920" s="1352">
        <v>800.4</v>
      </c>
    </row>
    <row r="12921" spans="1:4" s="977" customFormat="1" ht="18" customHeight="1" x14ac:dyDescent="0.2">
      <c r="A12921" s="1351" t="s">
        <v>19025</v>
      </c>
      <c r="B12921" s="1244" t="s">
        <v>19026</v>
      </c>
      <c r="C12921" s="1244" t="s">
        <v>19026</v>
      </c>
      <c r="D12921" s="1352">
        <v>5945.5</v>
      </c>
    </row>
    <row r="12922" spans="1:4" s="977" customFormat="1" ht="18" customHeight="1" x14ac:dyDescent="0.2">
      <c r="A12922" s="1351" t="s">
        <v>19027</v>
      </c>
      <c r="B12922" s="1244" t="s">
        <v>19028</v>
      </c>
      <c r="C12922" s="1244" t="s">
        <v>19028</v>
      </c>
      <c r="D12922" s="1352">
        <v>23261.05</v>
      </c>
    </row>
    <row r="12923" spans="1:4" s="977" customFormat="1" ht="18" customHeight="1" x14ac:dyDescent="0.2">
      <c r="A12923" s="1351" t="s">
        <v>19029</v>
      </c>
      <c r="B12923" s="1244" t="s">
        <v>19030</v>
      </c>
      <c r="C12923" s="1244" t="s">
        <v>19031</v>
      </c>
      <c r="D12923" s="1352">
        <v>42905.35</v>
      </c>
    </row>
    <row r="12924" spans="1:4" s="977" customFormat="1" ht="18" customHeight="1" x14ac:dyDescent="0.2">
      <c r="A12924" s="1351" t="s">
        <v>19032</v>
      </c>
      <c r="B12924" s="1244" t="s">
        <v>19033</v>
      </c>
      <c r="C12924" s="1244" t="s">
        <v>19033</v>
      </c>
      <c r="D12924" s="1352">
        <v>47094.8</v>
      </c>
    </row>
    <row r="12925" spans="1:4" s="977" customFormat="1" ht="18" customHeight="1" x14ac:dyDescent="0.2">
      <c r="A12925" s="1351" t="s">
        <v>19034</v>
      </c>
      <c r="B12925" s="1244" t="s">
        <v>2307</v>
      </c>
      <c r="C12925" s="1244" t="s">
        <v>2308</v>
      </c>
      <c r="D12925" s="1352">
        <v>396</v>
      </c>
    </row>
    <row r="12926" spans="1:4" s="977" customFormat="1" ht="18" customHeight="1" x14ac:dyDescent="0.2">
      <c r="A12926" s="1351" t="s">
        <v>19035</v>
      </c>
      <c r="B12926" s="1244" t="s">
        <v>16419</v>
      </c>
      <c r="C12926" s="1244" t="s">
        <v>16419</v>
      </c>
      <c r="D12926" s="1352">
        <v>14866</v>
      </c>
    </row>
    <row r="12927" spans="1:4" s="977" customFormat="1" ht="18" customHeight="1" x14ac:dyDescent="0.2">
      <c r="A12927" s="1351" t="s">
        <v>19036</v>
      </c>
      <c r="B12927" s="1244" t="s">
        <v>19037</v>
      </c>
      <c r="C12927" s="1244" t="s">
        <v>19038</v>
      </c>
      <c r="D12927" s="1352">
        <v>2835.44</v>
      </c>
    </row>
    <row r="12928" spans="1:4" s="977" customFormat="1" ht="18" customHeight="1" x14ac:dyDescent="0.2">
      <c r="A12928" s="1351" t="s">
        <v>19039</v>
      </c>
      <c r="B12928" s="1244" t="s">
        <v>9096</v>
      </c>
      <c r="C12928" s="1244" t="s">
        <v>9097</v>
      </c>
      <c r="D12928" s="1352">
        <v>627.9</v>
      </c>
    </row>
    <row r="12929" spans="1:4" s="977" customFormat="1" ht="18" customHeight="1" x14ac:dyDescent="0.2">
      <c r="A12929" s="1351" t="s">
        <v>19040</v>
      </c>
      <c r="B12929" s="1244" t="s">
        <v>19037</v>
      </c>
      <c r="C12929" s="1244" t="s">
        <v>19038</v>
      </c>
      <c r="D12929" s="1352">
        <v>2835.44</v>
      </c>
    </row>
    <row r="12930" spans="1:4" s="977" customFormat="1" ht="18" customHeight="1" x14ac:dyDescent="0.2">
      <c r="A12930" s="1351" t="s">
        <v>19041</v>
      </c>
      <c r="B12930" s="1244" t="s">
        <v>19037</v>
      </c>
      <c r="C12930" s="1244" t="s">
        <v>19038</v>
      </c>
      <c r="D12930" s="1352">
        <v>2835.44</v>
      </c>
    </row>
    <row r="12931" spans="1:4" s="977" customFormat="1" ht="18" customHeight="1" x14ac:dyDescent="0.2">
      <c r="A12931" s="1351" t="s">
        <v>19042</v>
      </c>
      <c r="B12931" s="1244" t="s">
        <v>19037</v>
      </c>
      <c r="C12931" s="1244" t="s">
        <v>19038</v>
      </c>
      <c r="D12931" s="1352">
        <v>2835.44</v>
      </c>
    </row>
    <row r="12932" spans="1:4" s="977" customFormat="1" ht="18" customHeight="1" x14ac:dyDescent="0.2">
      <c r="A12932" s="1351" t="s">
        <v>19043</v>
      </c>
      <c r="B12932" s="1244" t="s">
        <v>19037</v>
      </c>
      <c r="C12932" s="1244" t="s">
        <v>19038</v>
      </c>
      <c r="D12932" s="1352">
        <v>2605.9</v>
      </c>
    </row>
    <row r="12933" spans="1:4" s="977" customFormat="1" ht="18" customHeight="1" x14ac:dyDescent="0.2">
      <c r="A12933" s="1351" t="s">
        <v>19044</v>
      </c>
      <c r="B12933" s="1244" t="s">
        <v>19045</v>
      </c>
      <c r="C12933" s="1244" t="s">
        <v>19046</v>
      </c>
      <c r="D12933" s="1352">
        <v>1692.8</v>
      </c>
    </row>
    <row r="12934" spans="1:4" s="977" customFormat="1" ht="18" customHeight="1" x14ac:dyDescent="0.2">
      <c r="A12934" s="1351" t="s">
        <v>19047</v>
      </c>
      <c r="B12934" s="1244" t="s">
        <v>19045</v>
      </c>
      <c r="C12934" s="1244" t="s">
        <v>19046</v>
      </c>
      <c r="D12934" s="1352">
        <v>1692.8</v>
      </c>
    </row>
    <row r="12935" spans="1:4" s="977" customFormat="1" ht="18" customHeight="1" x14ac:dyDescent="0.2">
      <c r="A12935" s="1351" t="s">
        <v>19048</v>
      </c>
      <c r="B12935" s="1244" t="s">
        <v>19045</v>
      </c>
      <c r="C12935" s="1244" t="s">
        <v>19046</v>
      </c>
      <c r="D12935" s="1352">
        <v>1692.8</v>
      </c>
    </row>
    <row r="12936" spans="1:4" s="977" customFormat="1" ht="18" customHeight="1" x14ac:dyDescent="0.2">
      <c r="A12936" s="1351" t="s">
        <v>19049</v>
      </c>
      <c r="B12936" s="1244" t="s">
        <v>19045</v>
      </c>
      <c r="C12936" s="1244" t="s">
        <v>19046</v>
      </c>
      <c r="D12936" s="1352">
        <v>1692.8</v>
      </c>
    </row>
    <row r="12937" spans="1:4" s="977" customFormat="1" ht="18" customHeight="1" x14ac:dyDescent="0.2">
      <c r="A12937" s="1351" t="s">
        <v>19050</v>
      </c>
      <c r="B12937" s="1244" t="s">
        <v>19045</v>
      </c>
      <c r="C12937" s="1244" t="s">
        <v>19046</v>
      </c>
      <c r="D12937" s="1352">
        <v>1692.8</v>
      </c>
    </row>
    <row r="12938" spans="1:4" s="977" customFormat="1" ht="18" customHeight="1" x14ac:dyDescent="0.2">
      <c r="A12938" s="1351" t="s">
        <v>19051</v>
      </c>
      <c r="B12938" s="1244" t="s">
        <v>19045</v>
      </c>
      <c r="C12938" s="1244" t="s">
        <v>19046</v>
      </c>
      <c r="D12938" s="1352">
        <v>1621.5</v>
      </c>
    </row>
    <row r="12939" spans="1:4" s="977" customFormat="1" ht="18" customHeight="1" x14ac:dyDescent="0.2">
      <c r="A12939" s="1351" t="s">
        <v>19052</v>
      </c>
      <c r="B12939" s="1244" t="s">
        <v>9096</v>
      </c>
      <c r="C12939" s="1244" t="s">
        <v>9097</v>
      </c>
      <c r="D12939" s="1352">
        <v>627.9</v>
      </c>
    </row>
    <row r="12940" spans="1:4" s="977" customFormat="1" ht="18" customHeight="1" x14ac:dyDescent="0.2">
      <c r="A12940" s="1351" t="s">
        <v>19053</v>
      </c>
      <c r="B12940" s="1244" t="s">
        <v>19054</v>
      </c>
      <c r="C12940" s="1244" t="s">
        <v>19055</v>
      </c>
      <c r="D12940" s="1352">
        <v>2539.1999999999998</v>
      </c>
    </row>
    <row r="12941" spans="1:4" s="977" customFormat="1" ht="18" customHeight="1" x14ac:dyDescent="0.2">
      <c r="A12941" s="1351" t="s">
        <v>19056</v>
      </c>
      <c r="B12941" s="1244" t="s">
        <v>19054</v>
      </c>
      <c r="C12941" s="1244" t="s">
        <v>19055</v>
      </c>
      <c r="D12941" s="1352">
        <v>2539.1999999999998</v>
      </c>
    </row>
    <row r="12942" spans="1:4" s="977" customFormat="1" ht="18" customHeight="1" x14ac:dyDescent="0.2">
      <c r="A12942" s="1351" t="s">
        <v>19057</v>
      </c>
      <c r="B12942" s="1244" t="s">
        <v>19054</v>
      </c>
      <c r="C12942" s="1244" t="s">
        <v>19055</v>
      </c>
      <c r="D12942" s="1352">
        <v>2329.9</v>
      </c>
    </row>
    <row r="12943" spans="1:4" s="977" customFormat="1" ht="18" customHeight="1" x14ac:dyDescent="0.2">
      <c r="A12943" s="1351" t="s">
        <v>19058</v>
      </c>
      <c r="B12943" s="1244" t="s">
        <v>11843</v>
      </c>
      <c r="C12943" s="1244" t="s">
        <v>11844</v>
      </c>
      <c r="D12943" s="1352">
        <v>3750</v>
      </c>
    </row>
    <row r="12944" spans="1:4" s="977" customFormat="1" ht="18" customHeight="1" x14ac:dyDescent="0.2">
      <c r="A12944" s="1351" t="s">
        <v>19059</v>
      </c>
      <c r="B12944" s="1244" t="s">
        <v>3968</v>
      </c>
      <c r="C12944" s="1244" t="s">
        <v>3969</v>
      </c>
      <c r="D12944" s="1352">
        <v>1</v>
      </c>
    </row>
    <row r="12945" spans="1:4" s="977" customFormat="1" ht="18" customHeight="1" x14ac:dyDescent="0.2">
      <c r="A12945" s="1351" t="s">
        <v>19060</v>
      </c>
      <c r="B12945" s="1244" t="s">
        <v>19061</v>
      </c>
      <c r="C12945" s="1244" t="s">
        <v>19062</v>
      </c>
      <c r="D12945" s="1352">
        <v>100</v>
      </c>
    </row>
    <row r="12946" spans="1:4" s="977" customFormat="1" ht="18" customHeight="1" x14ac:dyDescent="0.2">
      <c r="A12946" s="1351" t="s">
        <v>19063</v>
      </c>
      <c r="B12946" s="1244" t="s">
        <v>19061</v>
      </c>
      <c r="C12946" s="1244" t="s">
        <v>19062</v>
      </c>
      <c r="D12946" s="1352">
        <v>100</v>
      </c>
    </row>
    <row r="12947" spans="1:4" s="977" customFormat="1" ht="18" customHeight="1" x14ac:dyDescent="0.2">
      <c r="A12947" s="1351" t="s">
        <v>19064</v>
      </c>
      <c r="B12947" s="1244" t="s">
        <v>19061</v>
      </c>
      <c r="C12947" s="1244" t="s">
        <v>19062</v>
      </c>
      <c r="D12947" s="1352">
        <v>100</v>
      </c>
    </row>
    <row r="12948" spans="1:4" s="977" customFormat="1" ht="18" customHeight="1" x14ac:dyDescent="0.2">
      <c r="A12948" s="1351" t="s">
        <v>19065</v>
      </c>
      <c r="B12948" s="1244" t="s">
        <v>16419</v>
      </c>
      <c r="C12948" s="1244" t="s">
        <v>16419</v>
      </c>
      <c r="D12948" s="1352">
        <v>11260.8</v>
      </c>
    </row>
    <row r="12949" spans="1:4" s="977" customFormat="1" ht="18" customHeight="1" x14ac:dyDescent="0.2">
      <c r="A12949" s="1351" t="s">
        <v>19066</v>
      </c>
      <c r="B12949" s="1244" t="s">
        <v>19067</v>
      </c>
      <c r="C12949" s="1244" t="s">
        <v>19067</v>
      </c>
      <c r="D12949" s="1352">
        <v>11914</v>
      </c>
    </row>
    <row r="12950" spans="1:4" s="977" customFormat="1" ht="18" customHeight="1" x14ac:dyDescent="0.2">
      <c r="A12950" s="1351" t="s">
        <v>19068</v>
      </c>
      <c r="B12950" s="1244" t="s">
        <v>9096</v>
      </c>
      <c r="C12950" s="1244" t="s">
        <v>9097</v>
      </c>
      <c r="D12950" s="1352">
        <v>627.9</v>
      </c>
    </row>
    <row r="12951" spans="1:4" s="977" customFormat="1" ht="18" customHeight="1" x14ac:dyDescent="0.2">
      <c r="A12951" s="1351" t="s">
        <v>19069</v>
      </c>
      <c r="B12951" s="1244" t="s">
        <v>2428</v>
      </c>
      <c r="C12951" s="1244" t="s">
        <v>2429</v>
      </c>
      <c r="D12951" s="1352">
        <v>2426.5</v>
      </c>
    </row>
    <row r="12952" spans="1:4" s="977" customFormat="1" ht="18" customHeight="1" x14ac:dyDescent="0.2">
      <c r="A12952" s="1351" t="s">
        <v>19070</v>
      </c>
      <c r="B12952" s="1244" t="s">
        <v>18772</v>
      </c>
      <c r="C12952" s="1244" t="s">
        <v>18773</v>
      </c>
      <c r="D12952" s="1352">
        <v>1425.82</v>
      </c>
    </row>
    <row r="12953" spans="1:4" s="977" customFormat="1" ht="18" customHeight="1" x14ac:dyDescent="0.2">
      <c r="A12953" s="1351" t="s">
        <v>19071</v>
      </c>
      <c r="B12953" s="1244" t="s">
        <v>18772</v>
      </c>
      <c r="C12953" s="1244" t="s">
        <v>18773</v>
      </c>
      <c r="D12953" s="1352">
        <v>1425.8</v>
      </c>
    </row>
    <row r="12954" spans="1:4" s="977" customFormat="1" ht="18" customHeight="1" x14ac:dyDescent="0.2">
      <c r="A12954" s="1351" t="s">
        <v>19072</v>
      </c>
      <c r="B12954" s="1244" t="s">
        <v>1266</v>
      </c>
      <c r="C12954" s="1244" t="s">
        <v>1267</v>
      </c>
      <c r="D12954" s="1352">
        <v>14926</v>
      </c>
    </row>
    <row r="12955" spans="1:4" s="977" customFormat="1" ht="18" customHeight="1" x14ac:dyDescent="0.2">
      <c r="A12955" s="1351" t="s">
        <v>19073</v>
      </c>
      <c r="B12955" s="1244" t="s">
        <v>9096</v>
      </c>
      <c r="C12955" s="1244" t="s">
        <v>9097</v>
      </c>
      <c r="D12955" s="1352">
        <v>627.9</v>
      </c>
    </row>
    <row r="12956" spans="1:4" s="977" customFormat="1" ht="18" customHeight="1" x14ac:dyDescent="0.2">
      <c r="A12956" s="1351" t="s">
        <v>19074</v>
      </c>
      <c r="B12956" s="1244" t="s">
        <v>19002</v>
      </c>
      <c r="C12956" s="1244" t="s">
        <v>19002</v>
      </c>
      <c r="D12956" s="1352">
        <v>3197</v>
      </c>
    </row>
    <row r="12957" spans="1:4" s="977" customFormat="1" ht="18" customHeight="1" x14ac:dyDescent="0.2">
      <c r="A12957" s="1351" t="s">
        <v>19075</v>
      </c>
      <c r="B12957" s="1244" t="s">
        <v>19076</v>
      </c>
      <c r="C12957" s="1244" t="s">
        <v>19077</v>
      </c>
      <c r="D12957" s="1352">
        <v>1725</v>
      </c>
    </row>
    <row r="12958" spans="1:4" s="977" customFormat="1" ht="18" customHeight="1" x14ac:dyDescent="0.2">
      <c r="A12958" s="1351" t="s">
        <v>19078</v>
      </c>
      <c r="B12958" s="1244" t="s">
        <v>15741</v>
      </c>
      <c r="C12958" s="1244" t="s">
        <v>19079</v>
      </c>
      <c r="D12958" s="1352">
        <v>1840</v>
      </c>
    </row>
    <row r="12959" spans="1:4" s="977" customFormat="1" ht="18" customHeight="1" x14ac:dyDescent="0.2">
      <c r="A12959" s="1351" t="s">
        <v>19080</v>
      </c>
      <c r="B12959" s="1244" t="s">
        <v>2783</v>
      </c>
      <c r="C12959" s="1244" t="s">
        <v>2783</v>
      </c>
      <c r="D12959" s="1352">
        <v>1503.96</v>
      </c>
    </row>
    <row r="12960" spans="1:4" s="977" customFormat="1" ht="18" customHeight="1" x14ac:dyDescent="0.2">
      <c r="A12960" s="1351" t="s">
        <v>19081</v>
      </c>
      <c r="B12960" s="1244" t="s">
        <v>2783</v>
      </c>
      <c r="C12960" s="1244" t="s">
        <v>2783</v>
      </c>
      <c r="D12960" s="1352">
        <v>1503.96</v>
      </c>
    </row>
    <row r="12961" spans="1:4" s="977" customFormat="1" ht="18" customHeight="1" x14ac:dyDescent="0.2">
      <c r="A12961" s="1351" t="s">
        <v>19082</v>
      </c>
      <c r="B12961" s="1244" t="s">
        <v>3552</v>
      </c>
      <c r="C12961" s="1244" t="s">
        <v>3553</v>
      </c>
      <c r="D12961" s="1352">
        <v>460</v>
      </c>
    </row>
    <row r="12962" spans="1:4" s="977" customFormat="1" ht="18" customHeight="1" x14ac:dyDescent="0.2">
      <c r="A12962" s="1351" t="s">
        <v>19083</v>
      </c>
      <c r="B12962" s="1244" t="s">
        <v>13055</v>
      </c>
      <c r="C12962" s="1244" t="s">
        <v>19084</v>
      </c>
      <c r="D12962" s="1352">
        <v>644.51</v>
      </c>
    </row>
    <row r="12963" spans="1:4" s="977" customFormat="1" ht="18" customHeight="1" x14ac:dyDescent="0.2">
      <c r="A12963" s="1351" t="s">
        <v>19085</v>
      </c>
      <c r="B12963" s="1244" t="s">
        <v>13055</v>
      </c>
      <c r="C12963" s="1244" t="s">
        <v>19084</v>
      </c>
      <c r="D12963" s="1352">
        <v>644.51</v>
      </c>
    </row>
    <row r="12964" spans="1:4" s="977" customFormat="1" ht="18" customHeight="1" x14ac:dyDescent="0.2">
      <c r="A12964" s="1351" t="s">
        <v>19086</v>
      </c>
      <c r="B12964" s="1244" t="s">
        <v>9096</v>
      </c>
      <c r="C12964" s="1244" t="s">
        <v>9097</v>
      </c>
      <c r="D12964" s="1352">
        <v>391</v>
      </c>
    </row>
    <row r="12965" spans="1:4" s="977" customFormat="1" ht="18" customHeight="1" x14ac:dyDescent="0.2">
      <c r="A12965" s="1351" t="s">
        <v>19087</v>
      </c>
      <c r="B12965" s="1244" t="s">
        <v>19088</v>
      </c>
      <c r="C12965" s="1244" t="s">
        <v>19089</v>
      </c>
      <c r="D12965" s="1352">
        <v>1</v>
      </c>
    </row>
    <row r="12966" spans="1:4" s="977" customFormat="1" ht="18" customHeight="1" x14ac:dyDescent="0.2">
      <c r="A12966" s="1351" t="s">
        <v>19090</v>
      </c>
      <c r="B12966" s="1244" t="s">
        <v>11824</v>
      </c>
      <c r="C12966" s="1244" t="s">
        <v>2473</v>
      </c>
      <c r="D12966" s="1352">
        <v>392.26</v>
      </c>
    </row>
    <row r="12967" spans="1:4" s="977" customFormat="1" ht="18" customHeight="1" x14ac:dyDescent="0.2">
      <c r="A12967" s="1351" t="s">
        <v>19091</v>
      </c>
      <c r="B12967" s="1244" t="s">
        <v>6534</v>
      </c>
      <c r="C12967" s="1244" t="s">
        <v>6535</v>
      </c>
      <c r="D12967" s="1352">
        <v>4387.53</v>
      </c>
    </row>
    <row r="12968" spans="1:4" s="977" customFormat="1" ht="18" customHeight="1" x14ac:dyDescent="0.2">
      <c r="A12968" s="1351" t="s">
        <v>19092</v>
      </c>
      <c r="B12968" s="1244" t="s">
        <v>19093</v>
      </c>
      <c r="C12968" s="1244" t="s">
        <v>19094</v>
      </c>
      <c r="D12968" s="1352">
        <v>1211.81</v>
      </c>
    </row>
    <row r="12969" spans="1:4" s="977" customFormat="1" ht="18" customHeight="1" x14ac:dyDescent="0.2">
      <c r="A12969" s="1351" t="s">
        <v>19095</v>
      </c>
      <c r="B12969" s="1244" t="s">
        <v>19096</v>
      </c>
      <c r="C12969" s="1244" t="s">
        <v>19097</v>
      </c>
      <c r="D12969" s="1352">
        <v>79350</v>
      </c>
    </row>
    <row r="12970" spans="1:4" s="977" customFormat="1" ht="18" customHeight="1" x14ac:dyDescent="0.2">
      <c r="A12970" s="1351" t="s">
        <v>19098</v>
      </c>
      <c r="B12970" s="1244" t="s">
        <v>19099</v>
      </c>
      <c r="C12970" s="1244" t="s">
        <v>19099</v>
      </c>
      <c r="D12970" s="1352">
        <v>68588.3</v>
      </c>
    </row>
    <row r="12971" spans="1:4" s="977" customFormat="1" ht="18" customHeight="1" x14ac:dyDescent="0.2">
      <c r="A12971" s="1351" t="s">
        <v>19100</v>
      </c>
      <c r="B12971" s="1244" t="s">
        <v>19101</v>
      </c>
      <c r="C12971" s="1244" t="s">
        <v>19101</v>
      </c>
      <c r="D12971" s="1352">
        <v>16963.650000000001</v>
      </c>
    </row>
    <row r="12972" spans="1:4" s="977" customFormat="1" ht="18" customHeight="1" x14ac:dyDescent="0.2">
      <c r="A12972" s="1351" t="s">
        <v>19102</v>
      </c>
      <c r="B12972" s="1244" t="s">
        <v>12843</v>
      </c>
      <c r="C12972" s="1244" t="s">
        <v>14587</v>
      </c>
      <c r="D12972" s="1352">
        <v>11901.35</v>
      </c>
    </row>
    <row r="12973" spans="1:4" s="977" customFormat="1" ht="18" customHeight="1" x14ac:dyDescent="0.2">
      <c r="A12973" s="1351" t="s">
        <v>19103</v>
      </c>
      <c r="B12973" s="1244" t="s">
        <v>3398</v>
      </c>
      <c r="C12973" s="1244" t="s">
        <v>3399</v>
      </c>
      <c r="D12973" s="1352">
        <v>1250</v>
      </c>
    </row>
    <row r="12974" spans="1:4" s="977" customFormat="1" ht="18" customHeight="1" x14ac:dyDescent="0.2">
      <c r="A12974" s="1351" t="s">
        <v>19104</v>
      </c>
      <c r="B12974" s="1244" t="s">
        <v>9096</v>
      </c>
      <c r="C12974" s="1244" t="s">
        <v>9097</v>
      </c>
      <c r="D12974" s="1352">
        <v>391</v>
      </c>
    </row>
    <row r="12975" spans="1:4" s="977" customFormat="1" ht="18" customHeight="1" x14ac:dyDescent="0.2">
      <c r="A12975" s="1351" t="s">
        <v>19105</v>
      </c>
      <c r="B12975" s="1244" t="s">
        <v>16865</v>
      </c>
      <c r="C12975" s="1244" t="s">
        <v>16865</v>
      </c>
      <c r="D12975" s="1352">
        <v>1506.5</v>
      </c>
    </row>
    <row r="12976" spans="1:4" s="977" customFormat="1" ht="18" customHeight="1" x14ac:dyDescent="0.2">
      <c r="A12976" s="1351" t="s">
        <v>19106</v>
      </c>
      <c r="B12976" s="1244" t="s">
        <v>2548</v>
      </c>
      <c r="C12976" s="1244" t="s">
        <v>2549</v>
      </c>
      <c r="D12976" s="1352">
        <v>1</v>
      </c>
    </row>
    <row r="12977" spans="1:4" s="977" customFormat="1" ht="18" customHeight="1" x14ac:dyDescent="0.2">
      <c r="A12977" s="1351" t="s">
        <v>19107</v>
      </c>
      <c r="B12977" s="1244" t="s">
        <v>1623</v>
      </c>
      <c r="C12977" s="1244" t="s">
        <v>1624</v>
      </c>
      <c r="D12977" s="1352">
        <v>1</v>
      </c>
    </row>
    <row r="12978" spans="1:4" s="977" customFormat="1" ht="18" customHeight="1" x14ac:dyDescent="0.2">
      <c r="A12978" s="1351" t="s">
        <v>19108</v>
      </c>
      <c r="B12978" s="1244" t="s">
        <v>19109</v>
      </c>
      <c r="C12978" s="1244" t="s">
        <v>19110</v>
      </c>
      <c r="D12978" s="1352">
        <v>1</v>
      </c>
    </row>
    <row r="12979" spans="1:4" s="977" customFormat="1" ht="18" customHeight="1" x14ac:dyDescent="0.2">
      <c r="A12979" s="1351" t="s">
        <v>19111</v>
      </c>
      <c r="B12979" s="1244" t="s">
        <v>19112</v>
      </c>
      <c r="C12979" s="1244" t="s">
        <v>19113</v>
      </c>
      <c r="D12979" s="1352">
        <v>39579.01</v>
      </c>
    </row>
    <row r="12980" spans="1:4" s="977" customFormat="1" ht="18" customHeight="1" x14ac:dyDescent="0.2">
      <c r="A12980" s="1351" t="s">
        <v>19114</v>
      </c>
      <c r="B12980" s="1244" t="s">
        <v>2548</v>
      </c>
      <c r="C12980" s="1244" t="s">
        <v>2549</v>
      </c>
      <c r="D12980" s="1352">
        <v>1</v>
      </c>
    </row>
    <row r="12981" spans="1:4" s="977" customFormat="1" ht="18" customHeight="1" x14ac:dyDescent="0.2">
      <c r="A12981" s="1351" t="s">
        <v>19115</v>
      </c>
      <c r="B12981" s="1244" t="s">
        <v>1623</v>
      </c>
      <c r="C12981" s="1244" t="s">
        <v>1624</v>
      </c>
      <c r="D12981" s="1352">
        <v>1</v>
      </c>
    </row>
    <row r="12982" spans="1:4" s="977" customFormat="1" ht="18" customHeight="1" x14ac:dyDescent="0.2">
      <c r="A12982" s="1351" t="s">
        <v>19116</v>
      </c>
      <c r="B12982" s="1244" t="s">
        <v>18726</v>
      </c>
      <c r="C12982" s="1244" t="s">
        <v>18727</v>
      </c>
      <c r="D12982" s="1352">
        <v>1</v>
      </c>
    </row>
    <row r="12983" spans="1:4" s="977" customFormat="1" ht="18" customHeight="1" x14ac:dyDescent="0.2">
      <c r="A12983" s="1351" t="s">
        <v>19117</v>
      </c>
      <c r="B12983" s="1244" t="s">
        <v>9096</v>
      </c>
      <c r="C12983" s="1244" t="s">
        <v>9097</v>
      </c>
      <c r="D12983" s="1352">
        <v>391</v>
      </c>
    </row>
    <row r="12984" spans="1:4" s="977" customFormat="1" ht="18" customHeight="1" x14ac:dyDescent="0.2">
      <c r="A12984" s="1351" t="s">
        <v>19118</v>
      </c>
      <c r="B12984" s="1244" t="s">
        <v>14943</v>
      </c>
      <c r="C12984" s="1244" t="s">
        <v>14944</v>
      </c>
      <c r="D12984" s="1352">
        <v>1325.95</v>
      </c>
    </row>
    <row r="12985" spans="1:4" s="977" customFormat="1" ht="18" customHeight="1" x14ac:dyDescent="0.2">
      <c r="A12985" s="1351" t="s">
        <v>19119</v>
      </c>
      <c r="B12985" s="1244" t="s">
        <v>18122</v>
      </c>
      <c r="C12985" s="1244" t="s">
        <v>18123</v>
      </c>
      <c r="D12985" s="1352">
        <v>1462.8</v>
      </c>
    </row>
    <row r="12986" spans="1:4" s="977" customFormat="1" ht="18" customHeight="1" x14ac:dyDescent="0.2">
      <c r="A12986" s="1351" t="s">
        <v>19120</v>
      </c>
      <c r="B12986" s="1244" t="s">
        <v>18122</v>
      </c>
      <c r="C12986" s="1244" t="s">
        <v>18123</v>
      </c>
      <c r="D12986" s="1352">
        <v>1462.8</v>
      </c>
    </row>
    <row r="12987" spans="1:4" s="977" customFormat="1" ht="18" customHeight="1" x14ac:dyDescent="0.2">
      <c r="A12987" s="1351" t="s">
        <v>19121</v>
      </c>
      <c r="B12987" s="1244" t="s">
        <v>2486</v>
      </c>
      <c r="C12987" s="1244" t="s">
        <v>2487</v>
      </c>
      <c r="D12987" s="1352">
        <v>1</v>
      </c>
    </row>
    <row r="12988" spans="1:4" s="977" customFormat="1" ht="18" customHeight="1" x14ac:dyDescent="0.2">
      <c r="A12988" s="1351" t="s">
        <v>19122</v>
      </c>
      <c r="B12988" s="1244" t="s">
        <v>1288</v>
      </c>
      <c r="C12988" s="1244" t="s">
        <v>1289</v>
      </c>
      <c r="D12988" s="1352">
        <v>2667.1</v>
      </c>
    </row>
    <row r="12989" spans="1:4" s="977" customFormat="1" ht="18" customHeight="1" x14ac:dyDescent="0.2">
      <c r="A12989" s="1351" t="s">
        <v>19123</v>
      </c>
      <c r="B12989" s="1244" t="s">
        <v>19124</v>
      </c>
      <c r="C12989" s="1244" t="s">
        <v>19125</v>
      </c>
      <c r="D12989" s="1352">
        <v>1</v>
      </c>
    </row>
    <row r="12990" spans="1:4" s="977" customFormat="1" ht="18" customHeight="1" x14ac:dyDescent="0.2">
      <c r="A12990" s="1351" t="s">
        <v>19126</v>
      </c>
      <c r="B12990" s="1244" t="s">
        <v>17975</v>
      </c>
      <c r="C12990" s="1244" t="s">
        <v>17976</v>
      </c>
      <c r="D12990" s="1352">
        <v>18841.650000000001</v>
      </c>
    </row>
    <row r="12991" spans="1:4" s="977" customFormat="1" ht="18" customHeight="1" x14ac:dyDescent="0.2">
      <c r="A12991" s="1351" t="s">
        <v>19127</v>
      </c>
      <c r="B12991" s="1244" t="s">
        <v>19128</v>
      </c>
      <c r="C12991" s="1244" t="s">
        <v>19129</v>
      </c>
      <c r="D12991" s="1352">
        <v>1</v>
      </c>
    </row>
    <row r="12992" spans="1:4" s="977" customFormat="1" ht="18" customHeight="1" x14ac:dyDescent="0.2">
      <c r="A12992" s="1351" t="s">
        <v>19130</v>
      </c>
      <c r="B12992" s="1244" t="s">
        <v>9096</v>
      </c>
      <c r="C12992" s="1244" t="s">
        <v>9097</v>
      </c>
      <c r="D12992" s="1352">
        <v>391</v>
      </c>
    </row>
    <row r="12993" spans="1:4" s="977" customFormat="1" ht="18" customHeight="1" x14ac:dyDescent="0.2">
      <c r="A12993" s="1351" t="s">
        <v>19131</v>
      </c>
      <c r="B12993" s="1244" t="s">
        <v>19132</v>
      </c>
      <c r="C12993" s="1244" t="s">
        <v>19133</v>
      </c>
      <c r="D12993" s="1352">
        <v>1</v>
      </c>
    </row>
    <row r="12994" spans="1:4" s="977" customFormat="1" ht="18" customHeight="1" x14ac:dyDescent="0.2">
      <c r="A12994" s="1351" t="s">
        <v>19134</v>
      </c>
      <c r="B12994" s="1244" t="s">
        <v>19135</v>
      </c>
      <c r="C12994" s="1244" t="s">
        <v>19136</v>
      </c>
      <c r="D12994" s="1352">
        <v>1</v>
      </c>
    </row>
    <row r="12995" spans="1:4" s="977" customFormat="1" ht="18" customHeight="1" x14ac:dyDescent="0.2">
      <c r="A12995" s="1351" t="s">
        <v>19137</v>
      </c>
      <c r="B12995" s="1244" t="s">
        <v>3127</v>
      </c>
      <c r="C12995" s="1244" t="s">
        <v>3128</v>
      </c>
      <c r="D12995" s="1352">
        <v>3129.15</v>
      </c>
    </row>
    <row r="12996" spans="1:4" s="977" customFormat="1" ht="18" customHeight="1" x14ac:dyDescent="0.2">
      <c r="A12996" s="1351" t="s">
        <v>19138</v>
      </c>
      <c r="B12996" s="1244" t="s">
        <v>18128</v>
      </c>
      <c r="C12996" s="1244" t="s">
        <v>18129</v>
      </c>
      <c r="D12996" s="1352">
        <v>3450</v>
      </c>
    </row>
    <row r="12997" spans="1:4" s="977" customFormat="1" ht="18" customHeight="1" x14ac:dyDescent="0.2">
      <c r="A12997" s="1351" t="s">
        <v>19139</v>
      </c>
      <c r="B12997" s="1244" t="s">
        <v>18128</v>
      </c>
      <c r="C12997" s="1244" t="s">
        <v>18129</v>
      </c>
      <c r="D12997" s="1352">
        <v>1</v>
      </c>
    </row>
    <row r="12998" spans="1:4" s="977" customFormat="1" ht="18" customHeight="1" x14ac:dyDescent="0.2">
      <c r="A12998" s="1351" t="s">
        <v>19140</v>
      </c>
      <c r="B12998" s="1244" t="s">
        <v>9096</v>
      </c>
      <c r="C12998" s="1244" t="s">
        <v>9097</v>
      </c>
      <c r="D12998" s="1352">
        <v>391</v>
      </c>
    </row>
    <row r="12999" spans="1:4" s="977" customFormat="1" ht="18" customHeight="1" x14ac:dyDescent="0.2">
      <c r="A12999" s="1351" t="s">
        <v>19141</v>
      </c>
      <c r="B12999" s="1244" t="s">
        <v>3131</v>
      </c>
      <c r="C12999" s="1244" t="s">
        <v>3132</v>
      </c>
      <c r="D12999" s="1352">
        <v>642.72</v>
      </c>
    </row>
    <row r="13000" spans="1:4" s="977" customFormat="1" ht="18" customHeight="1" x14ac:dyDescent="0.2">
      <c r="A13000" s="1351" t="s">
        <v>19142</v>
      </c>
      <c r="B13000" s="1244" t="s">
        <v>17721</v>
      </c>
      <c r="C13000" s="1244" t="s">
        <v>17722</v>
      </c>
      <c r="D13000" s="1352">
        <v>1</v>
      </c>
    </row>
    <row r="13001" spans="1:4" s="977" customFormat="1" ht="18" customHeight="1" x14ac:dyDescent="0.2">
      <c r="A13001" s="1351" t="s">
        <v>19143</v>
      </c>
      <c r="B13001" s="1244" t="s">
        <v>18133</v>
      </c>
      <c r="C13001" s="1244" t="s">
        <v>18134</v>
      </c>
      <c r="D13001" s="1352">
        <v>1</v>
      </c>
    </row>
    <row r="13002" spans="1:4" s="977" customFormat="1" ht="18" customHeight="1" x14ac:dyDescent="0.2">
      <c r="A13002" s="1351" t="s">
        <v>19144</v>
      </c>
      <c r="B13002" s="1244" t="s">
        <v>2486</v>
      </c>
      <c r="C13002" s="1244" t="s">
        <v>2487</v>
      </c>
      <c r="D13002" s="1352">
        <v>1</v>
      </c>
    </row>
    <row r="13003" spans="1:4" s="977" customFormat="1" ht="18" customHeight="1" x14ac:dyDescent="0.2">
      <c r="A13003" s="1351" t="s">
        <v>19145</v>
      </c>
      <c r="B13003" s="1244" t="s">
        <v>19146</v>
      </c>
      <c r="C13003" s="1244" t="s">
        <v>19147</v>
      </c>
      <c r="D13003" s="1352">
        <v>2775.84</v>
      </c>
    </row>
    <row r="13004" spans="1:4" s="977" customFormat="1" ht="18" customHeight="1" x14ac:dyDescent="0.2">
      <c r="A13004" s="1351" t="s">
        <v>19148</v>
      </c>
      <c r="B13004" s="1244" t="s">
        <v>18133</v>
      </c>
      <c r="C13004" s="1244" t="s">
        <v>18134</v>
      </c>
      <c r="D13004" s="1352">
        <v>1937.52</v>
      </c>
    </row>
    <row r="13005" spans="1:4" s="977" customFormat="1" ht="18" customHeight="1" x14ac:dyDescent="0.2">
      <c r="A13005" s="1351" t="s">
        <v>19149</v>
      </c>
      <c r="B13005" s="1244" t="s">
        <v>14943</v>
      </c>
      <c r="C13005" s="1244" t="s">
        <v>14944</v>
      </c>
      <c r="D13005" s="1352">
        <v>1325.95</v>
      </c>
    </row>
    <row r="13006" spans="1:4" s="977" customFormat="1" ht="18" customHeight="1" x14ac:dyDescent="0.2">
      <c r="A13006" s="1351" t="s">
        <v>19150</v>
      </c>
      <c r="B13006" s="1244" t="s">
        <v>18041</v>
      </c>
      <c r="C13006" s="1244" t="s">
        <v>18042</v>
      </c>
      <c r="D13006" s="1352">
        <v>8261.6</v>
      </c>
    </row>
    <row r="13007" spans="1:4" s="977" customFormat="1" ht="18" customHeight="1" x14ac:dyDescent="0.2">
      <c r="A13007" s="1351" t="s">
        <v>19151</v>
      </c>
      <c r="B13007" s="1244" t="s">
        <v>9096</v>
      </c>
      <c r="C13007" s="1244" t="s">
        <v>9097</v>
      </c>
      <c r="D13007" s="1352">
        <v>391</v>
      </c>
    </row>
    <row r="13008" spans="1:4" s="977" customFormat="1" ht="18" customHeight="1" x14ac:dyDescent="0.2">
      <c r="A13008" s="1351" t="s">
        <v>19152</v>
      </c>
      <c r="B13008" s="1244" t="s">
        <v>19153</v>
      </c>
      <c r="C13008" s="1244" t="s">
        <v>19154</v>
      </c>
      <c r="D13008" s="1352">
        <v>3047.97</v>
      </c>
    </row>
    <row r="13009" spans="1:4" s="977" customFormat="1" ht="18" customHeight="1" x14ac:dyDescent="0.2">
      <c r="A13009" s="1351" t="s">
        <v>19155</v>
      </c>
      <c r="B13009" s="1244" t="s">
        <v>19153</v>
      </c>
      <c r="C13009" s="1244" t="s">
        <v>19154</v>
      </c>
      <c r="D13009" s="1352">
        <v>3047.97</v>
      </c>
    </row>
    <row r="13010" spans="1:4" s="977" customFormat="1" ht="18" customHeight="1" x14ac:dyDescent="0.2">
      <c r="A13010" s="1351" t="s">
        <v>19156</v>
      </c>
      <c r="B13010" s="1244" t="s">
        <v>1356</v>
      </c>
      <c r="C13010" s="1244" t="s">
        <v>1357</v>
      </c>
      <c r="D13010" s="1352">
        <v>1</v>
      </c>
    </row>
    <row r="13011" spans="1:4" s="977" customFormat="1" ht="18" customHeight="1" x14ac:dyDescent="0.2">
      <c r="A13011" s="1351" t="s">
        <v>19157</v>
      </c>
      <c r="B13011" s="1244" t="s">
        <v>1518</v>
      </c>
      <c r="C13011" s="1244" t="s">
        <v>1519</v>
      </c>
      <c r="D13011" s="1352">
        <v>2173.5</v>
      </c>
    </row>
    <row r="13012" spans="1:4" s="977" customFormat="1" ht="18" customHeight="1" x14ac:dyDescent="0.2">
      <c r="A13012" s="1351" t="s">
        <v>19158</v>
      </c>
      <c r="B13012" s="1244" t="s">
        <v>12891</v>
      </c>
      <c r="C13012" s="1244" t="s">
        <v>12892</v>
      </c>
      <c r="D13012" s="1352">
        <v>3899.69</v>
      </c>
    </row>
    <row r="13013" spans="1:4" s="977" customFormat="1" ht="18" customHeight="1" x14ac:dyDescent="0.2">
      <c r="A13013" s="1351" t="s">
        <v>19159</v>
      </c>
      <c r="B13013" s="1244" t="s">
        <v>19160</v>
      </c>
      <c r="C13013" s="1244" t="s">
        <v>19161</v>
      </c>
      <c r="D13013" s="1352">
        <v>1</v>
      </c>
    </row>
    <row r="13014" spans="1:4" s="977" customFormat="1" ht="18" customHeight="1" x14ac:dyDescent="0.2">
      <c r="A13014" s="1351" t="s">
        <v>19162</v>
      </c>
      <c r="B13014" s="1244" t="s">
        <v>19160</v>
      </c>
      <c r="C13014" s="1244" t="s">
        <v>19161</v>
      </c>
      <c r="D13014" s="1352">
        <v>1</v>
      </c>
    </row>
    <row r="13015" spans="1:4" s="977" customFormat="1" ht="18" customHeight="1" x14ac:dyDescent="0.2">
      <c r="A13015" s="1351" t="s">
        <v>19163</v>
      </c>
      <c r="B13015" s="1244" t="s">
        <v>2544</v>
      </c>
      <c r="C13015" s="1244" t="s">
        <v>2545</v>
      </c>
      <c r="D13015" s="1352">
        <v>66199.429999999993</v>
      </c>
    </row>
    <row r="13016" spans="1:4" s="977" customFormat="1" ht="18" customHeight="1" x14ac:dyDescent="0.2">
      <c r="A13016" s="1351" t="s">
        <v>19164</v>
      </c>
      <c r="B13016" s="1244" t="s">
        <v>18859</v>
      </c>
      <c r="C13016" s="1244" t="s">
        <v>18860</v>
      </c>
      <c r="D13016" s="1352">
        <v>775.15</v>
      </c>
    </row>
    <row r="13017" spans="1:4" s="977" customFormat="1" ht="18" customHeight="1" x14ac:dyDescent="0.2">
      <c r="A13017" s="1351" t="s">
        <v>19165</v>
      </c>
      <c r="B13017" s="1244" t="s">
        <v>19166</v>
      </c>
      <c r="C13017" s="1244" t="s">
        <v>19166</v>
      </c>
      <c r="D13017" s="1352">
        <v>6264</v>
      </c>
    </row>
    <row r="13018" spans="1:4" s="977" customFormat="1" ht="18" customHeight="1" x14ac:dyDescent="0.2">
      <c r="A13018" s="1351" t="s">
        <v>19167</v>
      </c>
      <c r="B13018" s="1244" t="s">
        <v>9096</v>
      </c>
      <c r="C13018" s="1244" t="s">
        <v>9097</v>
      </c>
      <c r="D13018" s="1352">
        <v>391</v>
      </c>
    </row>
    <row r="13019" spans="1:4" s="977" customFormat="1" ht="18" customHeight="1" x14ac:dyDescent="0.2">
      <c r="A13019" s="1351" t="s">
        <v>19168</v>
      </c>
      <c r="B13019" s="1244" t="s">
        <v>19169</v>
      </c>
      <c r="C13019" s="1244" t="s">
        <v>19170</v>
      </c>
      <c r="D13019" s="1352">
        <v>8970</v>
      </c>
    </row>
    <row r="13020" spans="1:4" s="977" customFormat="1" ht="18" customHeight="1" x14ac:dyDescent="0.2">
      <c r="A13020" s="1351" t="s">
        <v>19171</v>
      </c>
      <c r="B13020" s="1244" t="s">
        <v>3398</v>
      </c>
      <c r="C13020" s="1244" t="s">
        <v>3399</v>
      </c>
      <c r="D13020" s="1352">
        <v>1250</v>
      </c>
    </row>
    <row r="13021" spans="1:4" s="977" customFormat="1" ht="18" customHeight="1" x14ac:dyDescent="0.2">
      <c r="A13021" s="1351" t="s">
        <v>19172</v>
      </c>
      <c r="B13021" s="1244" t="s">
        <v>3398</v>
      </c>
      <c r="C13021" s="1244" t="s">
        <v>3399</v>
      </c>
      <c r="D13021" s="1352">
        <v>1250</v>
      </c>
    </row>
    <row r="13022" spans="1:4" s="977" customFormat="1" ht="18" customHeight="1" x14ac:dyDescent="0.2">
      <c r="A13022" s="1351" t="s">
        <v>19173</v>
      </c>
      <c r="B13022" s="1244" t="s">
        <v>3398</v>
      </c>
      <c r="C13022" s="1244" t="s">
        <v>3399</v>
      </c>
      <c r="D13022" s="1352">
        <v>1250</v>
      </c>
    </row>
    <row r="13023" spans="1:4" s="977" customFormat="1" ht="18" customHeight="1" x14ac:dyDescent="0.2">
      <c r="A13023" s="1351" t="s">
        <v>19174</v>
      </c>
      <c r="B13023" s="1244" t="s">
        <v>3398</v>
      </c>
      <c r="C13023" s="1244" t="s">
        <v>3399</v>
      </c>
      <c r="D13023" s="1352">
        <v>1250</v>
      </c>
    </row>
    <row r="13024" spans="1:4" s="977" customFormat="1" ht="18" customHeight="1" x14ac:dyDescent="0.2">
      <c r="A13024" s="1351" t="s">
        <v>19175</v>
      </c>
      <c r="B13024" s="1244" t="s">
        <v>3398</v>
      </c>
      <c r="C13024" s="1244" t="s">
        <v>3399</v>
      </c>
      <c r="D13024" s="1352">
        <v>1250</v>
      </c>
    </row>
    <row r="13025" spans="1:4" s="977" customFormat="1" ht="18" customHeight="1" x14ac:dyDescent="0.2">
      <c r="A13025" s="1351" t="s">
        <v>19176</v>
      </c>
      <c r="B13025" s="1244" t="s">
        <v>3398</v>
      </c>
      <c r="C13025" s="1244" t="s">
        <v>3399</v>
      </c>
      <c r="D13025" s="1352">
        <v>1250</v>
      </c>
    </row>
    <row r="13026" spans="1:4" s="977" customFormat="1" ht="18" customHeight="1" x14ac:dyDescent="0.2">
      <c r="A13026" s="1351" t="s">
        <v>19177</v>
      </c>
      <c r="B13026" s="1244" t="s">
        <v>3398</v>
      </c>
      <c r="C13026" s="1244" t="s">
        <v>3399</v>
      </c>
      <c r="D13026" s="1352">
        <v>1250</v>
      </c>
    </row>
    <row r="13027" spans="1:4" s="977" customFormat="1" ht="18" customHeight="1" x14ac:dyDescent="0.2">
      <c r="A13027" s="1351" t="s">
        <v>19178</v>
      </c>
      <c r="B13027" s="1244" t="s">
        <v>3398</v>
      </c>
      <c r="C13027" s="1244" t="s">
        <v>3399</v>
      </c>
      <c r="D13027" s="1352">
        <v>1250</v>
      </c>
    </row>
    <row r="13028" spans="1:4" s="977" customFormat="1" ht="18" customHeight="1" x14ac:dyDescent="0.2">
      <c r="A13028" s="1351" t="s">
        <v>19179</v>
      </c>
      <c r="B13028" s="1244" t="s">
        <v>3398</v>
      </c>
      <c r="C13028" s="1244" t="s">
        <v>3399</v>
      </c>
      <c r="D13028" s="1352">
        <v>1250</v>
      </c>
    </row>
    <row r="13029" spans="1:4" s="977" customFormat="1" ht="18" customHeight="1" x14ac:dyDescent="0.2">
      <c r="A13029" s="1351" t="s">
        <v>19180</v>
      </c>
      <c r="B13029" s="1244" t="s">
        <v>9096</v>
      </c>
      <c r="C13029" s="1244" t="s">
        <v>9097</v>
      </c>
      <c r="D13029" s="1352">
        <v>391</v>
      </c>
    </row>
    <row r="13030" spans="1:4" s="977" customFormat="1" ht="18" customHeight="1" x14ac:dyDescent="0.2">
      <c r="A13030" s="1351" t="s">
        <v>19181</v>
      </c>
      <c r="B13030" s="1244" t="s">
        <v>3398</v>
      </c>
      <c r="C13030" s="1244" t="s">
        <v>3399</v>
      </c>
      <c r="D13030" s="1352">
        <v>1250</v>
      </c>
    </row>
    <row r="13031" spans="1:4" s="977" customFormat="1" ht="18" customHeight="1" x14ac:dyDescent="0.2">
      <c r="A13031" s="1351" t="s">
        <v>19182</v>
      </c>
      <c r="B13031" s="1244" t="s">
        <v>3398</v>
      </c>
      <c r="C13031" s="1244" t="s">
        <v>3399</v>
      </c>
      <c r="D13031" s="1352">
        <v>1250</v>
      </c>
    </row>
    <row r="13032" spans="1:4" s="977" customFormat="1" ht="18" customHeight="1" x14ac:dyDescent="0.2">
      <c r="A13032" s="1351" t="s">
        <v>19183</v>
      </c>
      <c r="B13032" s="1244" t="s">
        <v>3398</v>
      </c>
      <c r="C13032" s="1244" t="s">
        <v>3399</v>
      </c>
      <c r="D13032" s="1352">
        <v>1250</v>
      </c>
    </row>
    <row r="13033" spans="1:4" s="977" customFormat="1" ht="18" customHeight="1" x14ac:dyDescent="0.2">
      <c r="A13033" s="1351" t="s">
        <v>19184</v>
      </c>
      <c r="B13033" s="1244" t="s">
        <v>3398</v>
      </c>
      <c r="C13033" s="1244" t="s">
        <v>3399</v>
      </c>
      <c r="D13033" s="1352">
        <v>1250</v>
      </c>
    </row>
    <row r="13034" spans="1:4" s="977" customFormat="1" ht="18" customHeight="1" x14ac:dyDescent="0.2">
      <c r="A13034" s="1351" t="s">
        <v>19185</v>
      </c>
      <c r="B13034" s="1244" t="s">
        <v>3398</v>
      </c>
      <c r="C13034" s="1244" t="s">
        <v>3399</v>
      </c>
      <c r="D13034" s="1352">
        <v>1250</v>
      </c>
    </row>
    <row r="13035" spans="1:4" s="977" customFormat="1" ht="18" customHeight="1" x14ac:dyDescent="0.2">
      <c r="A13035" s="1351" t="s">
        <v>19186</v>
      </c>
      <c r="B13035" s="1244" t="s">
        <v>3398</v>
      </c>
      <c r="C13035" s="1244" t="s">
        <v>3399</v>
      </c>
      <c r="D13035" s="1352">
        <v>1250</v>
      </c>
    </row>
    <row r="13036" spans="1:4" s="977" customFormat="1" ht="18" customHeight="1" x14ac:dyDescent="0.2">
      <c r="A13036" s="1351" t="s">
        <v>19187</v>
      </c>
      <c r="B13036" s="1244" t="s">
        <v>3131</v>
      </c>
      <c r="C13036" s="1244" t="s">
        <v>3132</v>
      </c>
      <c r="D13036" s="1352">
        <v>642.72</v>
      </c>
    </row>
    <row r="13037" spans="1:4" s="977" customFormat="1" ht="18" customHeight="1" x14ac:dyDescent="0.2">
      <c r="A13037" s="1351" t="s">
        <v>19188</v>
      </c>
      <c r="B13037" s="1244" t="s">
        <v>1623</v>
      </c>
      <c r="C13037" s="1244" t="s">
        <v>1624</v>
      </c>
      <c r="D13037" s="1352">
        <v>1</v>
      </c>
    </row>
    <row r="13038" spans="1:4" s="977" customFormat="1" ht="18" customHeight="1" x14ac:dyDescent="0.2">
      <c r="A13038" s="1351" t="s">
        <v>19189</v>
      </c>
      <c r="B13038" s="1244" t="s">
        <v>3661</v>
      </c>
      <c r="C13038" s="1244" t="s">
        <v>3662</v>
      </c>
      <c r="D13038" s="1352">
        <v>1759.5</v>
      </c>
    </row>
    <row r="13039" spans="1:4" s="977" customFormat="1" ht="18" customHeight="1" x14ac:dyDescent="0.2">
      <c r="A13039" s="1351" t="s">
        <v>19190</v>
      </c>
      <c r="B13039" s="1244" t="s">
        <v>3661</v>
      </c>
      <c r="C13039" s="1244" t="s">
        <v>3662</v>
      </c>
      <c r="D13039" s="1352">
        <v>1759.5</v>
      </c>
    </row>
    <row r="13040" spans="1:4" s="977" customFormat="1" ht="18" customHeight="1" x14ac:dyDescent="0.2">
      <c r="A13040" s="1351" t="s">
        <v>19191</v>
      </c>
      <c r="B13040" s="1244" t="s">
        <v>9096</v>
      </c>
      <c r="C13040" s="1244" t="s">
        <v>9097</v>
      </c>
      <c r="D13040" s="1352">
        <v>391</v>
      </c>
    </row>
    <row r="13041" spans="1:4" s="977" customFormat="1" ht="18" customHeight="1" x14ac:dyDescent="0.2">
      <c r="A13041" s="1351" t="s">
        <v>19192</v>
      </c>
      <c r="B13041" s="1244" t="s">
        <v>2548</v>
      </c>
      <c r="C13041" s="1244" t="s">
        <v>2549</v>
      </c>
      <c r="D13041" s="1352">
        <v>808.01</v>
      </c>
    </row>
    <row r="13042" spans="1:4" s="977" customFormat="1" ht="18" customHeight="1" x14ac:dyDescent="0.2">
      <c r="A13042" s="1351" t="s">
        <v>19193</v>
      </c>
      <c r="B13042" s="1244" t="s">
        <v>2548</v>
      </c>
      <c r="C13042" s="1244" t="s">
        <v>2549</v>
      </c>
      <c r="D13042" s="1352">
        <v>808.01</v>
      </c>
    </row>
    <row r="13043" spans="1:4" s="977" customFormat="1" ht="18" customHeight="1" x14ac:dyDescent="0.2">
      <c r="A13043" s="1351" t="s">
        <v>19194</v>
      </c>
      <c r="B13043" s="1244" t="s">
        <v>2548</v>
      </c>
      <c r="C13043" s="1244" t="s">
        <v>2549</v>
      </c>
      <c r="D13043" s="1352">
        <v>808.01</v>
      </c>
    </row>
    <row r="13044" spans="1:4" s="977" customFormat="1" ht="18" customHeight="1" x14ac:dyDescent="0.2">
      <c r="A13044" s="1351" t="s">
        <v>19195</v>
      </c>
      <c r="B13044" s="1244" t="s">
        <v>2548</v>
      </c>
      <c r="C13044" s="1244" t="s">
        <v>2549</v>
      </c>
      <c r="D13044" s="1352">
        <v>808.02</v>
      </c>
    </row>
    <row r="13045" spans="1:4" s="977" customFormat="1" ht="18" customHeight="1" x14ac:dyDescent="0.2">
      <c r="A13045" s="1351" t="s">
        <v>19196</v>
      </c>
      <c r="B13045" s="1244" t="s">
        <v>3131</v>
      </c>
      <c r="C13045" s="1244" t="s">
        <v>3132</v>
      </c>
      <c r="D13045" s="1352">
        <v>1</v>
      </c>
    </row>
    <row r="13046" spans="1:4" s="977" customFormat="1" ht="18" customHeight="1" x14ac:dyDescent="0.2">
      <c r="A13046" s="1351" t="s">
        <v>19197</v>
      </c>
      <c r="B13046" s="1244" t="s">
        <v>1623</v>
      </c>
      <c r="C13046" s="1244" t="s">
        <v>1624</v>
      </c>
      <c r="D13046" s="1352">
        <v>642.72</v>
      </c>
    </row>
    <row r="13047" spans="1:4" s="977" customFormat="1" ht="18" customHeight="1" x14ac:dyDescent="0.2">
      <c r="A13047" s="1351" t="s">
        <v>19198</v>
      </c>
      <c r="B13047" s="1244" t="s">
        <v>1623</v>
      </c>
      <c r="C13047" s="1244" t="s">
        <v>1624</v>
      </c>
      <c r="D13047" s="1352">
        <v>1</v>
      </c>
    </row>
    <row r="13048" spans="1:4" s="977" customFormat="1" ht="18" customHeight="1" x14ac:dyDescent="0.2">
      <c r="A13048" s="1351" t="s">
        <v>19199</v>
      </c>
      <c r="B13048" s="1244" t="s">
        <v>1623</v>
      </c>
      <c r="C13048" s="1244" t="s">
        <v>1624</v>
      </c>
      <c r="D13048" s="1352">
        <v>1</v>
      </c>
    </row>
    <row r="13049" spans="1:4" s="977" customFormat="1" ht="18" customHeight="1" x14ac:dyDescent="0.2">
      <c r="A13049" s="1351" t="s">
        <v>19200</v>
      </c>
      <c r="B13049" s="1244" t="s">
        <v>9096</v>
      </c>
      <c r="C13049" s="1244" t="s">
        <v>9097</v>
      </c>
      <c r="D13049" s="1352">
        <v>391</v>
      </c>
    </row>
    <row r="13050" spans="1:4" s="977" customFormat="1" ht="18" customHeight="1" x14ac:dyDescent="0.2">
      <c r="A13050" s="1351" t="s">
        <v>19201</v>
      </c>
      <c r="B13050" s="1244" t="s">
        <v>2869</v>
      </c>
      <c r="C13050" s="1244" t="s">
        <v>2870</v>
      </c>
      <c r="D13050" s="1352">
        <v>52948.19</v>
      </c>
    </row>
    <row r="13051" spans="1:4" s="977" customFormat="1" ht="18" customHeight="1" x14ac:dyDescent="0.2">
      <c r="A13051" s="1351" t="s">
        <v>19202</v>
      </c>
      <c r="B13051" s="1244" t="s">
        <v>2876</v>
      </c>
      <c r="C13051" s="1244" t="s">
        <v>2877</v>
      </c>
      <c r="D13051" s="1352">
        <v>5300.13</v>
      </c>
    </row>
    <row r="13052" spans="1:4" s="977" customFormat="1" ht="18" customHeight="1" x14ac:dyDescent="0.2">
      <c r="A13052" s="1351" t="s">
        <v>19203</v>
      </c>
      <c r="B13052" s="1244" t="s">
        <v>18133</v>
      </c>
      <c r="C13052" s="1244" t="s">
        <v>18134</v>
      </c>
      <c r="D13052" s="1352">
        <v>1937.52</v>
      </c>
    </row>
    <row r="13053" spans="1:4" s="977" customFormat="1" ht="18" customHeight="1" x14ac:dyDescent="0.2">
      <c r="A13053" s="1351" t="s">
        <v>19204</v>
      </c>
      <c r="B13053" s="1244" t="s">
        <v>19205</v>
      </c>
      <c r="C13053" s="1244" t="s">
        <v>19206</v>
      </c>
      <c r="D13053" s="1352">
        <v>4997</v>
      </c>
    </row>
    <row r="13054" spans="1:4" s="977" customFormat="1" ht="18" customHeight="1" x14ac:dyDescent="0.2">
      <c r="A13054" s="1351" t="s">
        <v>19207</v>
      </c>
      <c r="B13054" s="1244" t="s">
        <v>2548</v>
      </c>
      <c r="C13054" s="1244" t="s">
        <v>2549</v>
      </c>
      <c r="D13054" s="1352">
        <v>1</v>
      </c>
    </row>
    <row r="13055" spans="1:4" s="977" customFormat="1" ht="18" customHeight="1" x14ac:dyDescent="0.2">
      <c r="A13055" s="1351" t="s">
        <v>19208</v>
      </c>
      <c r="B13055" s="1244" t="s">
        <v>19209</v>
      </c>
      <c r="C13055" s="1244" t="s">
        <v>19210</v>
      </c>
      <c r="D13055" s="1352">
        <v>2496.37</v>
      </c>
    </row>
    <row r="13056" spans="1:4" s="977" customFormat="1" ht="18" customHeight="1" x14ac:dyDescent="0.2">
      <c r="A13056" s="1351" t="s">
        <v>19211</v>
      </c>
      <c r="B13056" s="1244" t="s">
        <v>19212</v>
      </c>
      <c r="C13056" s="1244" t="s">
        <v>19213</v>
      </c>
      <c r="D13056" s="1352">
        <v>7314</v>
      </c>
    </row>
    <row r="13057" spans="1:4" s="977" customFormat="1" ht="18" customHeight="1" x14ac:dyDescent="0.2">
      <c r="A13057" s="1351" t="s">
        <v>19214</v>
      </c>
      <c r="B13057" s="1244" t="s">
        <v>17721</v>
      </c>
      <c r="C13057" s="1244" t="s">
        <v>17722</v>
      </c>
      <c r="D13057" s="1352">
        <v>1558.21</v>
      </c>
    </row>
    <row r="13058" spans="1:4" s="977" customFormat="1" ht="18" customHeight="1" x14ac:dyDescent="0.2">
      <c r="A13058" s="1351" t="s">
        <v>19215</v>
      </c>
      <c r="B13058" s="1244" t="s">
        <v>17721</v>
      </c>
      <c r="C13058" s="1244" t="s">
        <v>17722</v>
      </c>
      <c r="D13058" s="1352">
        <v>1558.2</v>
      </c>
    </row>
    <row r="13059" spans="1:4" s="977" customFormat="1" ht="18" customHeight="1" x14ac:dyDescent="0.2">
      <c r="A13059" s="1351" t="s">
        <v>19216</v>
      </c>
      <c r="B13059" s="1244" t="s">
        <v>4288</v>
      </c>
      <c r="C13059" s="1244" t="s">
        <v>4289</v>
      </c>
      <c r="D13059" s="1352">
        <v>914.25</v>
      </c>
    </row>
    <row r="13060" spans="1:4" s="977" customFormat="1" ht="18" customHeight="1" x14ac:dyDescent="0.2">
      <c r="A13060" s="1351" t="s">
        <v>19217</v>
      </c>
      <c r="B13060" s="1244" t="s">
        <v>9096</v>
      </c>
      <c r="C13060" s="1244" t="s">
        <v>9097</v>
      </c>
      <c r="D13060" s="1352">
        <v>391</v>
      </c>
    </row>
    <row r="13061" spans="1:4" s="977" customFormat="1" ht="18" customHeight="1" x14ac:dyDescent="0.2">
      <c r="A13061" s="1351" t="s">
        <v>19218</v>
      </c>
      <c r="B13061" s="1244" t="s">
        <v>17721</v>
      </c>
      <c r="C13061" s="1244" t="s">
        <v>17722</v>
      </c>
      <c r="D13061" s="1352">
        <v>1</v>
      </c>
    </row>
    <row r="13062" spans="1:4" s="977" customFormat="1" ht="18" customHeight="1" x14ac:dyDescent="0.2">
      <c r="A13062" s="1351" t="s">
        <v>19219</v>
      </c>
      <c r="B13062" s="1244" t="s">
        <v>17721</v>
      </c>
      <c r="C13062" s="1244" t="s">
        <v>17722</v>
      </c>
      <c r="D13062" s="1352">
        <v>1</v>
      </c>
    </row>
    <row r="13063" spans="1:4" s="977" customFormat="1" ht="18" customHeight="1" x14ac:dyDescent="0.2">
      <c r="A13063" s="1351" t="s">
        <v>19220</v>
      </c>
      <c r="B13063" s="1244" t="s">
        <v>17721</v>
      </c>
      <c r="C13063" s="1244" t="s">
        <v>17722</v>
      </c>
      <c r="D13063" s="1352">
        <v>1</v>
      </c>
    </row>
    <row r="13064" spans="1:4" s="977" customFormat="1" ht="18" customHeight="1" x14ac:dyDescent="0.2">
      <c r="A13064" s="1351" t="s">
        <v>19221</v>
      </c>
      <c r="B13064" s="1244" t="s">
        <v>18716</v>
      </c>
      <c r="C13064" s="1244" t="s">
        <v>18717</v>
      </c>
      <c r="D13064" s="1352">
        <v>1</v>
      </c>
    </row>
    <row r="13065" spans="1:4" s="977" customFormat="1" ht="18" customHeight="1" x14ac:dyDescent="0.2">
      <c r="A13065" s="1351" t="s">
        <v>19222</v>
      </c>
      <c r="B13065" s="1244" t="s">
        <v>18716</v>
      </c>
      <c r="C13065" s="1244" t="s">
        <v>18717</v>
      </c>
      <c r="D13065" s="1352">
        <v>1</v>
      </c>
    </row>
    <row r="13066" spans="1:4" s="977" customFormat="1" ht="18" customHeight="1" x14ac:dyDescent="0.2">
      <c r="A13066" s="1351" t="s">
        <v>19223</v>
      </c>
      <c r="B13066" s="1244" t="s">
        <v>18716</v>
      </c>
      <c r="C13066" s="1244" t="s">
        <v>18717</v>
      </c>
      <c r="D13066" s="1352">
        <v>1558.2</v>
      </c>
    </row>
    <row r="13067" spans="1:4" s="977" customFormat="1" ht="18" customHeight="1" x14ac:dyDescent="0.2">
      <c r="A13067" s="1351" t="s">
        <v>19224</v>
      </c>
      <c r="B13067" s="1244" t="s">
        <v>18720</v>
      </c>
      <c r="C13067" s="1244" t="s">
        <v>18721</v>
      </c>
      <c r="D13067" s="1352">
        <v>3047.97</v>
      </c>
    </row>
    <row r="13068" spans="1:4" s="977" customFormat="1" ht="18" customHeight="1" x14ac:dyDescent="0.2">
      <c r="A13068" s="1351" t="s">
        <v>19225</v>
      </c>
      <c r="B13068" s="1244" t="s">
        <v>18720</v>
      </c>
      <c r="C13068" s="1244" t="s">
        <v>18721</v>
      </c>
      <c r="D13068" s="1352">
        <v>3047.97</v>
      </c>
    </row>
    <row r="13069" spans="1:4" s="977" customFormat="1" ht="18" customHeight="1" x14ac:dyDescent="0.2">
      <c r="A13069" s="1351" t="s">
        <v>19226</v>
      </c>
      <c r="B13069" s="1244" t="s">
        <v>1266</v>
      </c>
      <c r="C13069" s="1244" t="s">
        <v>1267</v>
      </c>
      <c r="D13069" s="1352">
        <v>1</v>
      </c>
    </row>
    <row r="13070" spans="1:4" s="977" customFormat="1" ht="18" customHeight="1" x14ac:dyDescent="0.2">
      <c r="A13070" s="1351" t="s">
        <v>19227</v>
      </c>
      <c r="B13070" s="1244" t="s">
        <v>1967</v>
      </c>
      <c r="C13070" s="1244" t="s">
        <v>1968</v>
      </c>
      <c r="D13070" s="1352">
        <v>793.5</v>
      </c>
    </row>
    <row r="13071" spans="1:4" s="977" customFormat="1" ht="18" customHeight="1" x14ac:dyDescent="0.2">
      <c r="A13071" s="1351" t="s">
        <v>19228</v>
      </c>
      <c r="B13071" s="1244" t="s">
        <v>9096</v>
      </c>
      <c r="C13071" s="1244" t="s">
        <v>9097</v>
      </c>
      <c r="D13071" s="1352">
        <v>391</v>
      </c>
    </row>
    <row r="13072" spans="1:4" s="977" customFormat="1" ht="18" customHeight="1" x14ac:dyDescent="0.2">
      <c r="A13072" s="1351" t="s">
        <v>19229</v>
      </c>
      <c r="B13072" s="1244" t="s">
        <v>1967</v>
      </c>
      <c r="C13072" s="1244" t="s">
        <v>1968</v>
      </c>
      <c r="D13072" s="1352">
        <v>793.5</v>
      </c>
    </row>
    <row r="13073" spans="1:4" s="977" customFormat="1" ht="18" customHeight="1" x14ac:dyDescent="0.2">
      <c r="A13073" s="1351" t="s">
        <v>19230</v>
      </c>
      <c r="B13073" s="1244" t="s">
        <v>1967</v>
      </c>
      <c r="C13073" s="1244" t="s">
        <v>1968</v>
      </c>
      <c r="D13073" s="1352">
        <v>793.5</v>
      </c>
    </row>
    <row r="13074" spans="1:4" s="977" customFormat="1" ht="18" customHeight="1" x14ac:dyDescent="0.2">
      <c r="A13074" s="1351" t="s">
        <v>19231</v>
      </c>
      <c r="B13074" s="1244" t="s">
        <v>1967</v>
      </c>
      <c r="C13074" s="1244" t="s">
        <v>1968</v>
      </c>
      <c r="D13074" s="1352">
        <v>793.5</v>
      </c>
    </row>
    <row r="13075" spans="1:4" s="977" customFormat="1" ht="18" customHeight="1" x14ac:dyDescent="0.2">
      <c r="A13075" s="1351" t="s">
        <v>19232</v>
      </c>
      <c r="B13075" s="1244" t="s">
        <v>19233</v>
      </c>
      <c r="C13075" s="1245"/>
      <c r="D13075" s="1352">
        <v>793.5</v>
      </c>
    </row>
    <row r="13076" spans="1:4" s="977" customFormat="1" ht="18" customHeight="1" x14ac:dyDescent="0.2">
      <c r="A13076" s="1351" t="s">
        <v>19234</v>
      </c>
      <c r="B13076" s="1244" t="s">
        <v>11702</v>
      </c>
      <c r="C13076" s="1244" t="s">
        <v>11703</v>
      </c>
      <c r="D13076" s="1352">
        <v>895.68</v>
      </c>
    </row>
    <row r="13077" spans="1:4" s="977" customFormat="1" ht="18" customHeight="1" x14ac:dyDescent="0.2">
      <c r="A13077" s="1351" t="s">
        <v>19235</v>
      </c>
      <c r="B13077" s="1244" t="s">
        <v>4727</v>
      </c>
      <c r="C13077" s="1244" t="s">
        <v>19236</v>
      </c>
      <c r="D13077" s="1352">
        <v>3023.75</v>
      </c>
    </row>
    <row r="13078" spans="1:4" s="977" customFormat="1" ht="18" customHeight="1" x14ac:dyDescent="0.2">
      <c r="A13078" s="1351" t="s">
        <v>19237</v>
      </c>
      <c r="B13078" s="1244" t="s">
        <v>19238</v>
      </c>
      <c r="C13078" s="1244" t="s">
        <v>19239</v>
      </c>
      <c r="D13078" s="1352">
        <v>10058.709999999999</v>
      </c>
    </row>
    <row r="13079" spans="1:4" s="977" customFormat="1" ht="18" customHeight="1" x14ac:dyDescent="0.2">
      <c r="A13079" s="1351" t="s">
        <v>19240</v>
      </c>
      <c r="B13079" s="1244" t="s">
        <v>2412</v>
      </c>
      <c r="C13079" s="1244" t="s">
        <v>2413</v>
      </c>
      <c r="D13079" s="1352">
        <v>11518.69</v>
      </c>
    </row>
    <row r="13080" spans="1:4" s="977" customFormat="1" ht="18" customHeight="1" x14ac:dyDescent="0.2">
      <c r="A13080" s="1351" t="s">
        <v>19241</v>
      </c>
      <c r="B13080" s="1244" t="s">
        <v>19242</v>
      </c>
      <c r="C13080" s="1244" t="s">
        <v>1660</v>
      </c>
      <c r="D13080" s="1352">
        <v>1</v>
      </c>
    </row>
    <row r="13081" spans="1:4" s="977" customFormat="1" ht="18" customHeight="1" x14ac:dyDescent="0.2">
      <c r="A13081" s="1351" t="s">
        <v>19243</v>
      </c>
      <c r="B13081" s="1244" t="s">
        <v>9096</v>
      </c>
      <c r="C13081" s="1244" t="s">
        <v>9097</v>
      </c>
      <c r="D13081" s="1352">
        <v>391</v>
      </c>
    </row>
    <row r="13082" spans="1:4" s="977" customFormat="1" ht="18" customHeight="1" x14ac:dyDescent="0.2">
      <c r="A13082" s="1351" t="s">
        <v>19244</v>
      </c>
      <c r="B13082" s="1244" t="s">
        <v>11796</v>
      </c>
      <c r="C13082" s="1244" t="s">
        <v>11797</v>
      </c>
      <c r="D13082" s="1352">
        <v>11650.49</v>
      </c>
    </row>
    <row r="13083" spans="1:4" s="977" customFormat="1" ht="18" customHeight="1" x14ac:dyDescent="0.2">
      <c r="A13083" s="1351" t="s">
        <v>19245</v>
      </c>
      <c r="B13083" s="1244" t="s">
        <v>2678</v>
      </c>
      <c r="C13083" s="1244" t="s">
        <v>2679</v>
      </c>
      <c r="D13083" s="1352">
        <v>4548.25</v>
      </c>
    </row>
    <row r="13084" spans="1:4" s="977" customFormat="1" ht="18" customHeight="1" x14ac:dyDescent="0.2">
      <c r="A13084" s="1351" t="s">
        <v>19246</v>
      </c>
      <c r="B13084" s="1244" t="s">
        <v>1720</v>
      </c>
      <c r="C13084" s="1244" t="s">
        <v>1721</v>
      </c>
      <c r="D13084" s="1352">
        <v>718.75</v>
      </c>
    </row>
    <row r="13085" spans="1:4" s="977" customFormat="1" ht="18" customHeight="1" x14ac:dyDescent="0.2">
      <c r="A13085" s="1351" t="s">
        <v>19247</v>
      </c>
      <c r="B13085" s="1244" t="s">
        <v>1720</v>
      </c>
      <c r="C13085" s="1244" t="s">
        <v>1721</v>
      </c>
      <c r="D13085" s="1352">
        <v>718.75</v>
      </c>
    </row>
    <row r="13086" spans="1:4" s="977" customFormat="1" ht="18" customHeight="1" x14ac:dyDescent="0.2">
      <c r="A13086" s="1351" t="s">
        <v>19248</v>
      </c>
      <c r="B13086" s="1244" t="s">
        <v>1720</v>
      </c>
      <c r="C13086" s="1244" t="s">
        <v>1721</v>
      </c>
      <c r="D13086" s="1352">
        <v>718.75</v>
      </c>
    </row>
    <row r="13087" spans="1:4" s="977" customFormat="1" ht="18" customHeight="1" x14ac:dyDescent="0.2">
      <c r="A13087" s="1351" t="s">
        <v>19249</v>
      </c>
      <c r="B13087" s="1244" t="s">
        <v>1720</v>
      </c>
      <c r="C13087" s="1244" t="s">
        <v>1721</v>
      </c>
      <c r="D13087" s="1352">
        <v>718.75</v>
      </c>
    </row>
    <row r="13088" spans="1:4" s="977" customFormat="1" ht="18" customHeight="1" x14ac:dyDescent="0.2">
      <c r="A13088" s="1351" t="s">
        <v>19250</v>
      </c>
      <c r="B13088" s="1244" t="s">
        <v>1720</v>
      </c>
      <c r="C13088" s="1244" t="s">
        <v>1721</v>
      </c>
      <c r="D13088" s="1352">
        <v>718.75</v>
      </c>
    </row>
    <row r="13089" spans="1:4" s="977" customFormat="1" ht="18" customHeight="1" x14ac:dyDescent="0.2">
      <c r="A13089" s="1351" t="s">
        <v>19251</v>
      </c>
      <c r="B13089" s="1244" t="s">
        <v>1720</v>
      </c>
      <c r="C13089" s="1244" t="s">
        <v>1721</v>
      </c>
      <c r="D13089" s="1352">
        <v>718.75</v>
      </c>
    </row>
    <row r="13090" spans="1:4" s="977" customFormat="1" ht="18" customHeight="1" x14ac:dyDescent="0.2">
      <c r="A13090" s="1351" t="s">
        <v>19252</v>
      </c>
      <c r="B13090" s="1244" t="s">
        <v>1720</v>
      </c>
      <c r="C13090" s="1244" t="s">
        <v>1721</v>
      </c>
      <c r="D13090" s="1352">
        <v>718.75</v>
      </c>
    </row>
    <row r="13091" spans="1:4" s="977" customFormat="1" ht="18" customHeight="1" x14ac:dyDescent="0.2">
      <c r="A13091" s="1351" t="s">
        <v>19253</v>
      </c>
      <c r="B13091" s="1244" t="s">
        <v>1720</v>
      </c>
      <c r="C13091" s="1244" t="s">
        <v>1721</v>
      </c>
      <c r="D13091" s="1352">
        <v>718.75</v>
      </c>
    </row>
    <row r="13092" spans="1:4" s="977" customFormat="1" ht="18" customHeight="1" x14ac:dyDescent="0.2">
      <c r="A13092" s="1351" t="s">
        <v>19254</v>
      </c>
      <c r="B13092" s="1244" t="s">
        <v>9096</v>
      </c>
      <c r="C13092" s="1244" t="s">
        <v>9097</v>
      </c>
      <c r="D13092" s="1352">
        <v>391</v>
      </c>
    </row>
    <row r="13093" spans="1:4" s="977" customFormat="1" ht="18" customHeight="1" x14ac:dyDescent="0.2">
      <c r="A13093" s="1351" t="s">
        <v>19255</v>
      </c>
      <c r="B13093" s="1244" t="s">
        <v>1720</v>
      </c>
      <c r="C13093" s="1244" t="s">
        <v>1721</v>
      </c>
      <c r="D13093" s="1352">
        <v>718.75</v>
      </c>
    </row>
    <row r="13094" spans="1:4" s="977" customFormat="1" ht="18" customHeight="1" x14ac:dyDescent="0.2">
      <c r="A13094" s="1351" t="s">
        <v>19256</v>
      </c>
      <c r="B13094" s="1244" t="s">
        <v>1720</v>
      </c>
      <c r="C13094" s="1244" t="s">
        <v>1721</v>
      </c>
      <c r="D13094" s="1352">
        <v>718.75</v>
      </c>
    </row>
    <row r="13095" spans="1:4" s="977" customFormat="1" ht="18" customHeight="1" x14ac:dyDescent="0.2">
      <c r="A13095" s="1351" t="s">
        <v>19257</v>
      </c>
      <c r="B13095" s="1244" t="s">
        <v>1720</v>
      </c>
      <c r="C13095" s="1244" t="s">
        <v>1721</v>
      </c>
      <c r="D13095" s="1352">
        <v>718.75</v>
      </c>
    </row>
    <row r="13096" spans="1:4" s="977" customFormat="1" ht="18" customHeight="1" x14ac:dyDescent="0.2">
      <c r="A13096" s="1351" t="s">
        <v>19258</v>
      </c>
      <c r="B13096" s="1244" t="s">
        <v>1720</v>
      </c>
      <c r="C13096" s="1244" t="s">
        <v>1721</v>
      </c>
      <c r="D13096" s="1352">
        <v>718.75</v>
      </c>
    </row>
    <row r="13097" spans="1:4" s="977" customFormat="1" ht="18" customHeight="1" x14ac:dyDescent="0.2">
      <c r="A13097" s="1351" t="s">
        <v>19259</v>
      </c>
      <c r="B13097" s="1244" t="s">
        <v>12106</v>
      </c>
      <c r="C13097" s="1244" t="s">
        <v>12107</v>
      </c>
      <c r="D13097" s="1352">
        <v>2587.5</v>
      </c>
    </row>
    <row r="13098" spans="1:4" s="977" customFormat="1" ht="18" customHeight="1" x14ac:dyDescent="0.2">
      <c r="A13098" s="1351" t="s">
        <v>19260</v>
      </c>
      <c r="B13098" s="1244" t="s">
        <v>2412</v>
      </c>
      <c r="C13098" s="1244" t="s">
        <v>2413</v>
      </c>
      <c r="D13098" s="1352">
        <v>11518.68</v>
      </c>
    </row>
    <row r="13099" spans="1:4" s="977" customFormat="1" ht="18" customHeight="1" x14ac:dyDescent="0.2">
      <c r="A13099" s="1351" t="s">
        <v>19261</v>
      </c>
      <c r="B13099" s="1244" t="s">
        <v>2412</v>
      </c>
      <c r="C13099" s="1244" t="s">
        <v>2413</v>
      </c>
      <c r="D13099" s="1352">
        <v>11518.69</v>
      </c>
    </row>
    <row r="13100" spans="1:4" s="977" customFormat="1" ht="18" customHeight="1" x14ac:dyDescent="0.2">
      <c r="A13100" s="1351" t="s">
        <v>19262</v>
      </c>
      <c r="B13100" s="1244" t="s">
        <v>2412</v>
      </c>
      <c r="C13100" s="1244" t="s">
        <v>2413</v>
      </c>
      <c r="D13100" s="1352">
        <v>11518.69</v>
      </c>
    </row>
    <row r="13101" spans="1:4" s="977" customFormat="1" ht="18" customHeight="1" x14ac:dyDescent="0.2">
      <c r="A13101" s="1351" t="s">
        <v>19263</v>
      </c>
      <c r="B13101" s="1244" t="s">
        <v>1271</v>
      </c>
      <c r="C13101" s="1244" t="s">
        <v>1272</v>
      </c>
      <c r="D13101" s="1352">
        <v>1</v>
      </c>
    </row>
    <row r="13102" spans="1:4" s="977" customFormat="1" ht="18" customHeight="1" x14ac:dyDescent="0.2">
      <c r="A13102" s="1351" t="s">
        <v>19264</v>
      </c>
      <c r="B13102" s="1244" t="s">
        <v>1271</v>
      </c>
      <c r="C13102" s="1244" t="s">
        <v>1272</v>
      </c>
      <c r="D13102" s="1352">
        <v>1</v>
      </c>
    </row>
    <row r="13103" spans="1:4" s="977" customFormat="1" ht="18" customHeight="1" x14ac:dyDescent="0.2">
      <c r="A13103" s="1351" t="s">
        <v>19265</v>
      </c>
      <c r="B13103" s="1244" t="s">
        <v>9096</v>
      </c>
      <c r="C13103" s="1244" t="s">
        <v>9097</v>
      </c>
      <c r="D13103" s="1352">
        <v>391</v>
      </c>
    </row>
    <row r="13104" spans="1:4" s="977" customFormat="1" ht="18" customHeight="1" x14ac:dyDescent="0.2">
      <c r="A13104" s="1351" t="s">
        <v>19266</v>
      </c>
      <c r="B13104" s="1244" t="s">
        <v>1271</v>
      </c>
      <c r="C13104" s="1244" t="s">
        <v>1272</v>
      </c>
      <c r="D13104" s="1352">
        <v>1</v>
      </c>
    </row>
    <row r="13105" spans="1:4" s="977" customFormat="1" ht="18" customHeight="1" x14ac:dyDescent="0.2">
      <c r="A13105" s="1351" t="s">
        <v>19267</v>
      </c>
      <c r="B13105" s="1244" t="s">
        <v>19268</v>
      </c>
      <c r="C13105" s="1244" t="s">
        <v>19269</v>
      </c>
      <c r="D13105" s="1352">
        <v>1</v>
      </c>
    </row>
    <row r="13106" spans="1:4" s="977" customFormat="1" ht="18" customHeight="1" x14ac:dyDescent="0.2">
      <c r="A13106" s="1351" t="s">
        <v>19270</v>
      </c>
      <c r="B13106" s="1244" t="s">
        <v>3298</v>
      </c>
      <c r="C13106" s="1244" t="s">
        <v>3299</v>
      </c>
      <c r="D13106" s="1352">
        <v>5008.25</v>
      </c>
    </row>
    <row r="13107" spans="1:4" s="977" customFormat="1" ht="18" customHeight="1" x14ac:dyDescent="0.2">
      <c r="A13107" s="1351" t="s">
        <v>19271</v>
      </c>
      <c r="B13107" s="1244" t="s">
        <v>7700</v>
      </c>
      <c r="C13107" s="1244" t="s">
        <v>7701</v>
      </c>
      <c r="D13107" s="1352">
        <v>4200.01</v>
      </c>
    </row>
    <row r="13108" spans="1:4" s="977" customFormat="1" ht="18" customHeight="1" x14ac:dyDescent="0.2">
      <c r="A13108" s="1351" t="s">
        <v>19272</v>
      </c>
      <c r="B13108" s="1244" t="s">
        <v>9096</v>
      </c>
      <c r="C13108" s="1244" t="s">
        <v>9097</v>
      </c>
      <c r="D13108" s="1352">
        <v>391</v>
      </c>
    </row>
    <row r="13109" spans="1:4" s="977" customFormat="1" ht="18" customHeight="1" x14ac:dyDescent="0.2">
      <c r="A13109" s="1351" t="s">
        <v>19273</v>
      </c>
      <c r="B13109" s="1244" t="s">
        <v>1271</v>
      </c>
      <c r="C13109" s="1244" t="s">
        <v>1272</v>
      </c>
      <c r="D13109" s="1352">
        <v>1</v>
      </c>
    </row>
    <row r="13110" spans="1:4" s="977" customFormat="1" ht="18" customHeight="1" x14ac:dyDescent="0.2">
      <c r="A13110" s="1351" t="s">
        <v>19274</v>
      </c>
      <c r="B13110" s="1244" t="s">
        <v>1271</v>
      </c>
      <c r="C13110" s="1244" t="s">
        <v>1272</v>
      </c>
      <c r="D13110" s="1352">
        <v>1</v>
      </c>
    </row>
    <row r="13111" spans="1:4" s="977" customFormat="1" ht="18" customHeight="1" x14ac:dyDescent="0.2">
      <c r="A13111" s="1351" t="s">
        <v>19275</v>
      </c>
      <c r="B13111" s="1244" t="s">
        <v>1160</v>
      </c>
      <c r="C13111" s="1244" t="s">
        <v>1161</v>
      </c>
      <c r="D13111" s="1352">
        <v>8836.75</v>
      </c>
    </row>
    <row r="13112" spans="1:4" s="977" customFormat="1" ht="18" customHeight="1" x14ac:dyDescent="0.2">
      <c r="A13112" s="1351" t="s">
        <v>19276</v>
      </c>
      <c r="B13112" s="1244" t="s">
        <v>1271</v>
      </c>
      <c r="C13112" s="1244" t="s">
        <v>1272</v>
      </c>
      <c r="D13112" s="1352">
        <v>1</v>
      </c>
    </row>
    <row r="13113" spans="1:4" s="977" customFormat="1" ht="18" customHeight="1" x14ac:dyDescent="0.2">
      <c r="A13113" s="1351" t="s">
        <v>19277</v>
      </c>
      <c r="B13113" s="1244" t="s">
        <v>1160</v>
      </c>
      <c r="C13113" s="1244" t="s">
        <v>1161</v>
      </c>
      <c r="D13113" s="1352">
        <v>8836.75</v>
      </c>
    </row>
    <row r="13114" spans="1:4" s="977" customFormat="1" ht="18" customHeight="1" x14ac:dyDescent="0.2">
      <c r="A13114" s="1351" t="s">
        <v>19278</v>
      </c>
      <c r="B13114" s="1244" t="s">
        <v>9096</v>
      </c>
      <c r="C13114" s="1244" t="s">
        <v>9097</v>
      </c>
      <c r="D13114" s="1352">
        <v>391</v>
      </c>
    </row>
    <row r="13115" spans="1:4" s="977" customFormat="1" ht="18" customHeight="1" x14ac:dyDescent="0.2">
      <c r="A13115" s="1351" t="s">
        <v>19279</v>
      </c>
      <c r="B13115" s="1244" t="s">
        <v>1253</v>
      </c>
      <c r="C13115" s="1244" t="s">
        <v>1254</v>
      </c>
      <c r="D13115" s="1352">
        <v>5353.25</v>
      </c>
    </row>
    <row r="13116" spans="1:4" s="977" customFormat="1" ht="18" customHeight="1" x14ac:dyDescent="0.2">
      <c r="A13116" s="1351" t="s">
        <v>19280</v>
      </c>
      <c r="B13116" s="1244" t="s">
        <v>19281</v>
      </c>
      <c r="C13116" s="1244" t="s">
        <v>19281</v>
      </c>
      <c r="D13116" s="1352">
        <v>19812.580000000002</v>
      </c>
    </row>
    <row r="13117" spans="1:4" s="977" customFormat="1" ht="18" customHeight="1" x14ac:dyDescent="0.2">
      <c r="A13117" s="1351" t="s">
        <v>19282</v>
      </c>
      <c r="B13117" s="1244" t="s">
        <v>19281</v>
      </c>
      <c r="C13117" s="1244" t="s">
        <v>19281</v>
      </c>
      <c r="D13117" s="1352">
        <v>19812.580000000002</v>
      </c>
    </row>
    <row r="13118" spans="1:4" s="977" customFormat="1" ht="18" customHeight="1" x14ac:dyDescent="0.2">
      <c r="A13118" s="1351" t="s">
        <v>19283</v>
      </c>
      <c r="B13118" s="1244" t="s">
        <v>19281</v>
      </c>
      <c r="C13118" s="1244" t="s">
        <v>19281</v>
      </c>
      <c r="D13118" s="1352">
        <v>19812.59</v>
      </c>
    </row>
    <row r="13119" spans="1:4" s="977" customFormat="1" ht="18" customHeight="1" x14ac:dyDescent="0.2">
      <c r="A13119" s="1351" t="s">
        <v>19284</v>
      </c>
      <c r="B13119" s="1244" t="s">
        <v>19285</v>
      </c>
      <c r="C13119" s="1244" t="s">
        <v>19286</v>
      </c>
      <c r="D13119" s="1352">
        <v>66375.7</v>
      </c>
    </row>
    <row r="13120" spans="1:4" s="977" customFormat="1" ht="18" customHeight="1" x14ac:dyDescent="0.2">
      <c r="A13120" s="1351" t="s">
        <v>19287</v>
      </c>
      <c r="B13120" s="1244" t="s">
        <v>19288</v>
      </c>
      <c r="C13120" s="1244" t="s">
        <v>19289</v>
      </c>
      <c r="D13120" s="1352">
        <v>13844.03</v>
      </c>
    </row>
    <row r="13121" spans="1:4" s="977" customFormat="1" ht="18" customHeight="1" x14ac:dyDescent="0.2">
      <c r="A13121" s="1351" t="s">
        <v>19290</v>
      </c>
      <c r="B13121" s="1244" t="s">
        <v>1271</v>
      </c>
      <c r="C13121" s="1244" t="s">
        <v>1272</v>
      </c>
      <c r="D13121" s="1352">
        <v>1</v>
      </c>
    </row>
    <row r="13122" spans="1:4" s="977" customFormat="1" ht="18" customHeight="1" x14ac:dyDescent="0.2">
      <c r="A13122" s="1351" t="s">
        <v>19291</v>
      </c>
      <c r="B13122" s="1244" t="s">
        <v>1160</v>
      </c>
      <c r="C13122" s="1244" t="s">
        <v>1161</v>
      </c>
      <c r="D13122" s="1352">
        <v>8836.75</v>
      </c>
    </row>
    <row r="13123" spans="1:4" s="977" customFormat="1" ht="18" customHeight="1" x14ac:dyDescent="0.2">
      <c r="A13123" s="1351" t="s">
        <v>19292</v>
      </c>
      <c r="B13123" s="1244" t="s">
        <v>19293</v>
      </c>
      <c r="C13123" s="1244" t="s">
        <v>19294</v>
      </c>
      <c r="D13123" s="1352">
        <v>38520.400000000001</v>
      </c>
    </row>
    <row r="13124" spans="1:4" s="977" customFormat="1" ht="18" customHeight="1" x14ac:dyDescent="0.2">
      <c r="A13124" s="1351" t="s">
        <v>19295</v>
      </c>
      <c r="B13124" s="1244" t="s">
        <v>19296</v>
      </c>
      <c r="C13124" s="1244" t="s">
        <v>19297</v>
      </c>
      <c r="D13124" s="1352">
        <v>6406.96</v>
      </c>
    </row>
    <row r="13125" spans="1:4" s="977" customFormat="1" ht="18" customHeight="1" x14ac:dyDescent="0.2">
      <c r="A13125" s="1351" t="s">
        <v>19298</v>
      </c>
      <c r="B13125" s="1244" t="s">
        <v>9096</v>
      </c>
      <c r="C13125" s="1244" t="s">
        <v>9097</v>
      </c>
      <c r="D13125" s="1352">
        <v>391</v>
      </c>
    </row>
    <row r="13126" spans="1:4" s="977" customFormat="1" ht="18" customHeight="1" x14ac:dyDescent="0.2">
      <c r="A13126" s="1351" t="s">
        <v>19299</v>
      </c>
      <c r="B13126" s="1244" t="s">
        <v>11796</v>
      </c>
      <c r="C13126" s="1244" t="s">
        <v>11797</v>
      </c>
      <c r="D13126" s="1352">
        <v>11038.85</v>
      </c>
    </row>
    <row r="13127" spans="1:4" s="977" customFormat="1" ht="18" customHeight="1" x14ac:dyDescent="0.2">
      <c r="A13127" s="1351" t="s">
        <v>19300</v>
      </c>
      <c r="B13127" s="1244" t="s">
        <v>19301</v>
      </c>
      <c r="C13127" s="1244" t="s">
        <v>19302</v>
      </c>
      <c r="D13127" s="1352">
        <v>1266.54</v>
      </c>
    </row>
    <row r="13128" spans="1:4" s="977" customFormat="1" ht="18" customHeight="1" x14ac:dyDescent="0.2">
      <c r="A13128" s="1351" t="s">
        <v>19303</v>
      </c>
      <c r="B13128" s="1244" t="s">
        <v>19301</v>
      </c>
      <c r="C13128" s="1244" t="s">
        <v>19302</v>
      </c>
      <c r="D13128" s="1352">
        <v>1266.54</v>
      </c>
    </row>
    <row r="13129" spans="1:4" s="977" customFormat="1" ht="18" customHeight="1" x14ac:dyDescent="0.2">
      <c r="A13129" s="1351" t="s">
        <v>19304</v>
      </c>
      <c r="B13129" s="1244" t="s">
        <v>19305</v>
      </c>
      <c r="C13129" s="1244" t="s">
        <v>19306</v>
      </c>
      <c r="D13129" s="1352">
        <v>908.5</v>
      </c>
    </row>
    <row r="13130" spans="1:4" s="977" customFormat="1" ht="18" customHeight="1" x14ac:dyDescent="0.2">
      <c r="A13130" s="1351" t="s">
        <v>19307</v>
      </c>
      <c r="B13130" s="1244" t="s">
        <v>1256</v>
      </c>
      <c r="C13130" s="1244" t="s">
        <v>1257</v>
      </c>
      <c r="D13130" s="1352">
        <v>4128.5</v>
      </c>
    </row>
    <row r="13131" spans="1:4" s="977" customFormat="1" ht="18" customHeight="1" x14ac:dyDescent="0.2">
      <c r="A13131" s="1351" t="s">
        <v>19308</v>
      </c>
      <c r="B13131" s="1244" t="s">
        <v>19309</v>
      </c>
      <c r="C13131" s="1244" t="s">
        <v>19310</v>
      </c>
      <c r="D13131" s="1352">
        <v>49942.2</v>
      </c>
    </row>
    <row r="13132" spans="1:4" s="977" customFormat="1" ht="18" customHeight="1" x14ac:dyDescent="0.2">
      <c r="A13132" s="1351" t="s">
        <v>19311</v>
      </c>
      <c r="B13132" s="1244" t="s">
        <v>19312</v>
      </c>
      <c r="C13132" s="1244" t="s">
        <v>19313</v>
      </c>
      <c r="D13132" s="1352">
        <v>65172.800000000003</v>
      </c>
    </row>
    <row r="13133" spans="1:4" s="977" customFormat="1" ht="18" customHeight="1" x14ac:dyDescent="0.2">
      <c r="A13133" s="1351" t="s">
        <v>19314</v>
      </c>
      <c r="B13133" s="1244" t="s">
        <v>19315</v>
      </c>
      <c r="C13133" s="1244" t="s">
        <v>19316</v>
      </c>
      <c r="D13133" s="1352">
        <v>163640.4</v>
      </c>
    </row>
    <row r="13134" spans="1:4" s="977" customFormat="1" ht="18" customHeight="1" x14ac:dyDescent="0.2">
      <c r="A13134" s="1351" t="s">
        <v>19317</v>
      </c>
      <c r="B13134" s="1244" t="s">
        <v>9096</v>
      </c>
      <c r="C13134" s="1244" t="s">
        <v>9097</v>
      </c>
      <c r="D13134" s="1352">
        <v>391</v>
      </c>
    </row>
    <row r="13135" spans="1:4" s="977" customFormat="1" ht="18" customHeight="1" x14ac:dyDescent="0.2">
      <c r="A13135" s="1351" t="s">
        <v>19318</v>
      </c>
      <c r="B13135" s="1244" t="s">
        <v>19319</v>
      </c>
      <c r="C13135" s="1244" t="s">
        <v>19320</v>
      </c>
      <c r="D13135" s="1352">
        <v>92800.4</v>
      </c>
    </row>
    <row r="13136" spans="1:4" s="977" customFormat="1" ht="18" customHeight="1" x14ac:dyDescent="0.2">
      <c r="A13136" s="1351" t="s">
        <v>19321</v>
      </c>
      <c r="B13136" s="1244" t="s">
        <v>19322</v>
      </c>
      <c r="C13136" s="1244" t="s">
        <v>19323</v>
      </c>
      <c r="D13136" s="1352">
        <v>67120.899999999994</v>
      </c>
    </row>
    <row r="13137" spans="1:4" s="977" customFormat="1" ht="18" customHeight="1" x14ac:dyDescent="0.2">
      <c r="A13137" s="1351" t="s">
        <v>19324</v>
      </c>
      <c r="B13137" s="1244" t="s">
        <v>19325</v>
      </c>
      <c r="C13137" s="1244" t="s">
        <v>19326</v>
      </c>
      <c r="D13137" s="1352">
        <v>84122.5</v>
      </c>
    </row>
    <row r="13138" spans="1:4" s="977" customFormat="1" ht="18" customHeight="1" x14ac:dyDescent="0.2">
      <c r="A13138" s="1351" t="s">
        <v>19327</v>
      </c>
      <c r="B13138" s="1244" t="s">
        <v>19328</v>
      </c>
      <c r="C13138" s="1244" t="s">
        <v>19329</v>
      </c>
      <c r="D13138" s="1352">
        <v>3982.96</v>
      </c>
    </row>
    <row r="13139" spans="1:4" s="977" customFormat="1" ht="18" customHeight="1" x14ac:dyDescent="0.2">
      <c r="A13139" s="1351" t="s">
        <v>19330</v>
      </c>
      <c r="B13139" s="1244" t="s">
        <v>2409</v>
      </c>
      <c r="C13139" s="1244" t="s">
        <v>2410</v>
      </c>
      <c r="D13139" s="1352">
        <v>1</v>
      </c>
    </row>
    <row r="13140" spans="1:4" s="977" customFormat="1" ht="18" customHeight="1" x14ac:dyDescent="0.2">
      <c r="A13140" s="1351" t="s">
        <v>19331</v>
      </c>
      <c r="B13140" s="1244" t="s">
        <v>2412</v>
      </c>
      <c r="C13140" s="1244" t="s">
        <v>2413</v>
      </c>
      <c r="D13140" s="1352">
        <v>11101.75</v>
      </c>
    </row>
    <row r="13141" spans="1:4" s="977" customFormat="1" ht="18" customHeight="1" x14ac:dyDescent="0.2">
      <c r="A13141" s="1351" t="s">
        <v>19332</v>
      </c>
      <c r="B13141" s="1244" t="s">
        <v>9096</v>
      </c>
      <c r="C13141" s="1244" t="s">
        <v>9097</v>
      </c>
      <c r="D13141" s="1352">
        <v>391</v>
      </c>
    </row>
    <row r="13142" spans="1:4" s="977" customFormat="1" ht="18" customHeight="1" x14ac:dyDescent="0.2">
      <c r="A13142" s="1351" t="s">
        <v>19333</v>
      </c>
      <c r="B13142" s="1244" t="s">
        <v>2405</v>
      </c>
      <c r="C13142" s="1244" t="s">
        <v>2406</v>
      </c>
      <c r="D13142" s="1352">
        <v>1</v>
      </c>
    </row>
    <row r="13143" spans="1:4" s="977" customFormat="1" ht="18" customHeight="1" x14ac:dyDescent="0.2">
      <c r="A13143" s="1351" t="s">
        <v>19334</v>
      </c>
      <c r="B13143" s="1244" t="s">
        <v>9096</v>
      </c>
      <c r="C13143" s="1244" t="s">
        <v>9097</v>
      </c>
      <c r="D13143" s="1352">
        <v>391</v>
      </c>
    </row>
    <row r="13144" spans="1:4" s="977" customFormat="1" ht="18" customHeight="1" x14ac:dyDescent="0.2">
      <c r="A13144" s="1351" t="s">
        <v>19335</v>
      </c>
      <c r="B13144" s="1244" t="s">
        <v>9096</v>
      </c>
      <c r="C13144" s="1244" t="s">
        <v>9097</v>
      </c>
      <c r="D13144" s="1352">
        <v>391</v>
      </c>
    </row>
    <row r="13145" spans="1:4" s="977" customFormat="1" ht="18" customHeight="1" x14ac:dyDescent="0.2">
      <c r="A13145" s="1351" t="s">
        <v>19336</v>
      </c>
      <c r="B13145" s="1244" t="s">
        <v>9096</v>
      </c>
      <c r="C13145" s="1244" t="s">
        <v>9097</v>
      </c>
      <c r="D13145" s="1352">
        <v>391</v>
      </c>
    </row>
    <row r="13146" spans="1:4" s="977" customFormat="1" ht="18" customHeight="1" x14ac:dyDescent="0.2">
      <c r="A13146" s="1351" t="s">
        <v>19337</v>
      </c>
      <c r="B13146" s="1244" t="s">
        <v>19338</v>
      </c>
      <c r="C13146" s="1244" t="s">
        <v>19339</v>
      </c>
      <c r="D13146" s="1352">
        <v>920</v>
      </c>
    </row>
    <row r="13147" spans="1:4" s="977" customFormat="1" ht="18" customHeight="1" x14ac:dyDescent="0.2">
      <c r="A13147" s="1351" t="s">
        <v>19340</v>
      </c>
      <c r="B13147" s="1244" t="s">
        <v>9096</v>
      </c>
      <c r="C13147" s="1244" t="s">
        <v>9097</v>
      </c>
      <c r="D13147" s="1352">
        <v>391</v>
      </c>
    </row>
    <row r="13148" spans="1:4" s="977" customFormat="1" ht="18" customHeight="1" x14ac:dyDescent="0.2">
      <c r="A13148" s="1351" t="s">
        <v>19341</v>
      </c>
      <c r="B13148" s="1244" t="s">
        <v>19338</v>
      </c>
      <c r="C13148" s="1244" t="s">
        <v>19339</v>
      </c>
      <c r="D13148" s="1352">
        <v>920</v>
      </c>
    </row>
    <row r="13149" spans="1:4" s="977" customFormat="1" ht="18" customHeight="1" x14ac:dyDescent="0.2">
      <c r="A13149" s="1351" t="s">
        <v>19342</v>
      </c>
      <c r="B13149" s="1244" t="s">
        <v>19338</v>
      </c>
      <c r="C13149" s="1244" t="s">
        <v>19339</v>
      </c>
      <c r="D13149" s="1352">
        <v>920</v>
      </c>
    </row>
    <row r="13150" spans="1:4" s="977" customFormat="1" ht="18" customHeight="1" x14ac:dyDescent="0.2">
      <c r="A13150" s="1351" t="s">
        <v>19343</v>
      </c>
      <c r="B13150" s="1244" t="s">
        <v>19338</v>
      </c>
      <c r="C13150" s="1244" t="s">
        <v>19339</v>
      </c>
      <c r="D13150" s="1352">
        <v>920</v>
      </c>
    </row>
    <row r="13151" spans="1:4" s="977" customFormat="1" ht="18" customHeight="1" x14ac:dyDescent="0.2">
      <c r="A13151" s="1351" t="s">
        <v>19344</v>
      </c>
      <c r="B13151" s="1244" t="s">
        <v>2409</v>
      </c>
      <c r="C13151" s="1244" t="s">
        <v>2410</v>
      </c>
      <c r="D13151" s="1352">
        <v>1</v>
      </c>
    </row>
    <row r="13152" spans="1:4" s="977" customFormat="1" ht="18" customHeight="1" x14ac:dyDescent="0.2">
      <c r="A13152" s="1351" t="s">
        <v>19345</v>
      </c>
      <c r="B13152" s="1244" t="s">
        <v>10800</v>
      </c>
      <c r="C13152" s="1244" t="s">
        <v>10801</v>
      </c>
      <c r="D13152" s="1352">
        <v>5085.3</v>
      </c>
    </row>
    <row r="13153" spans="1:4" s="977" customFormat="1" ht="18" customHeight="1" x14ac:dyDescent="0.2">
      <c r="A13153" s="1351" t="s">
        <v>19346</v>
      </c>
      <c r="B13153" s="1244" t="s">
        <v>2256</v>
      </c>
      <c r="C13153" s="1244" t="s">
        <v>2257</v>
      </c>
      <c r="D13153" s="1352">
        <v>4899</v>
      </c>
    </row>
    <row r="13154" spans="1:4" s="977" customFormat="1" ht="18" customHeight="1" x14ac:dyDescent="0.2">
      <c r="A13154" s="1351" t="s">
        <v>19347</v>
      </c>
      <c r="B13154" s="1244" t="s">
        <v>9096</v>
      </c>
      <c r="C13154" s="1244" t="s">
        <v>9097</v>
      </c>
      <c r="D13154" s="1352">
        <v>391</v>
      </c>
    </row>
    <row r="13155" spans="1:4" s="977" customFormat="1" ht="18" customHeight="1" x14ac:dyDescent="0.2">
      <c r="A13155" s="1351" t="s">
        <v>19348</v>
      </c>
      <c r="B13155" s="1244" t="s">
        <v>9096</v>
      </c>
      <c r="C13155" s="1244" t="s">
        <v>9097</v>
      </c>
      <c r="D13155" s="1352">
        <v>391</v>
      </c>
    </row>
    <row r="13156" spans="1:4" s="977" customFormat="1" ht="18" customHeight="1" x14ac:dyDescent="0.2">
      <c r="A13156" s="1351" t="s">
        <v>19349</v>
      </c>
      <c r="B13156" s="1244" t="s">
        <v>9096</v>
      </c>
      <c r="C13156" s="1244" t="s">
        <v>9097</v>
      </c>
      <c r="D13156" s="1352">
        <v>391</v>
      </c>
    </row>
    <row r="13157" spans="1:4" s="977" customFormat="1" ht="18" customHeight="1" x14ac:dyDescent="0.2">
      <c r="A13157" s="1351" t="s">
        <v>19350</v>
      </c>
      <c r="B13157" s="1244" t="s">
        <v>9096</v>
      </c>
      <c r="C13157" s="1244" t="s">
        <v>9097</v>
      </c>
      <c r="D13157" s="1352">
        <v>391</v>
      </c>
    </row>
    <row r="13158" spans="1:4" s="977" customFormat="1" ht="18" customHeight="1" x14ac:dyDescent="0.2">
      <c r="A13158" s="1351" t="s">
        <v>19351</v>
      </c>
      <c r="B13158" s="1244" t="s">
        <v>1659</v>
      </c>
      <c r="C13158" s="1244" t="s">
        <v>19352</v>
      </c>
      <c r="D13158" s="1352">
        <v>1</v>
      </c>
    </row>
    <row r="13159" spans="1:4" s="977" customFormat="1" ht="18" customHeight="1" x14ac:dyDescent="0.2">
      <c r="A13159" s="1351" t="s">
        <v>19353</v>
      </c>
      <c r="B13159" s="1244" t="s">
        <v>1419</v>
      </c>
      <c r="C13159" s="1244" t="s">
        <v>19354</v>
      </c>
      <c r="D13159" s="1352">
        <v>11101.74</v>
      </c>
    </row>
    <row r="13160" spans="1:4" s="977" customFormat="1" ht="18" customHeight="1" x14ac:dyDescent="0.2">
      <c r="A13160" s="1351" t="s">
        <v>19355</v>
      </c>
      <c r="B13160" s="1244" t="s">
        <v>9096</v>
      </c>
      <c r="C13160" s="1244" t="s">
        <v>9097</v>
      </c>
      <c r="D13160" s="1352">
        <v>391</v>
      </c>
    </row>
    <row r="13161" spans="1:4" s="977" customFormat="1" ht="18" customHeight="1" x14ac:dyDescent="0.2">
      <c r="A13161" s="1351" t="s">
        <v>19356</v>
      </c>
      <c r="B13161" s="1244" t="s">
        <v>19357</v>
      </c>
      <c r="C13161" s="1244" t="s">
        <v>19358</v>
      </c>
      <c r="D13161" s="1352">
        <v>10204.620000000001</v>
      </c>
    </row>
    <row r="13162" spans="1:4" s="977" customFormat="1" ht="18" customHeight="1" x14ac:dyDescent="0.2">
      <c r="A13162" s="1351" t="s">
        <v>19359</v>
      </c>
      <c r="B13162" s="1244" t="s">
        <v>19360</v>
      </c>
      <c r="C13162" s="1244" t="s">
        <v>19361</v>
      </c>
      <c r="D13162" s="1352">
        <v>1</v>
      </c>
    </row>
    <row r="13163" spans="1:4" s="977" customFormat="1" ht="18" customHeight="1" x14ac:dyDescent="0.2">
      <c r="A13163" s="1351" t="s">
        <v>19362</v>
      </c>
      <c r="B13163" s="1244" t="s">
        <v>19357</v>
      </c>
      <c r="C13163" s="1244" t="s">
        <v>19358</v>
      </c>
      <c r="D13163" s="1352">
        <v>10204.620000000001</v>
      </c>
    </row>
    <row r="13164" spans="1:4" s="977" customFormat="1" ht="18" customHeight="1" x14ac:dyDescent="0.2">
      <c r="A13164" s="1351" t="s">
        <v>19363</v>
      </c>
      <c r="B13164" s="1244" t="s">
        <v>19360</v>
      </c>
      <c r="C13164" s="1244" t="s">
        <v>19361</v>
      </c>
      <c r="D13164" s="1352">
        <v>1</v>
      </c>
    </row>
    <row r="13165" spans="1:4" s="977" customFormat="1" ht="18" customHeight="1" x14ac:dyDescent="0.2">
      <c r="A13165" s="1351" t="s">
        <v>19364</v>
      </c>
      <c r="B13165" s="1244" t="s">
        <v>2690</v>
      </c>
      <c r="C13165" s="1244" t="s">
        <v>2691</v>
      </c>
      <c r="D13165" s="1352">
        <v>3116.5</v>
      </c>
    </row>
    <row r="13166" spans="1:4" s="977" customFormat="1" ht="18" customHeight="1" x14ac:dyDescent="0.2">
      <c r="A13166" s="1351" t="s">
        <v>19365</v>
      </c>
      <c r="B13166" s="1244" t="s">
        <v>19366</v>
      </c>
      <c r="C13166" s="1244" t="s">
        <v>19367</v>
      </c>
      <c r="D13166" s="1352">
        <v>32426.720000000001</v>
      </c>
    </row>
    <row r="13167" spans="1:4" s="977" customFormat="1" ht="18" customHeight="1" x14ac:dyDescent="0.2">
      <c r="A13167" s="1351" t="s">
        <v>19368</v>
      </c>
      <c r="B13167" s="1244" t="s">
        <v>19369</v>
      </c>
      <c r="C13167" s="1244" t="s">
        <v>19370</v>
      </c>
      <c r="D13167" s="1352">
        <v>2587.5</v>
      </c>
    </row>
    <row r="13168" spans="1:4" s="977" customFormat="1" ht="18" customHeight="1" x14ac:dyDescent="0.2">
      <c r="A13168" s="1351" t="s">
        <v>19371</v>
      </c>
      <c r="B13168" s="1244" t="s">
        <v>2678</v>
      </c>
      <c r="C13168" s="1244" t="s">
        <v>2679</v>
      </c>
      <c r="D13168" s="1352">
        <v>4500.07</v>
      </c>
    </row>
    <row r="13169" spans="1:8" s="977" customFormat="1" ht="22.5" x14ac:dyDescent="0.2">
      <c r="A13169" s="1351" t="s">
        <v>19372</v>
      </c>
      <c r="B13169" s="1244" t="s">
        <v>1053</v>
      </c>
      <c r="C13169" s="1244" t="s">
        <v>1054</v>
      </c>
      <c r="D13169" s="1352">
        <v>1</v>
      </c>
    </row>
    <row r="13170" spans="1:8" s="977" customFormat="1" ht="13.5" customHeight="1" x14ac:dyDescent="0.2">
      <c r="A13170" s="1096"/>
      <c r="B13170" s="1091"/>
      <c r="C13170" s="1091"/>
      <c r="D13170" s="1097"/>
      <c r="F13170" s="709"/>
      <c r="H13170" s="1347"/>
    </row>
    <row r="13171" spans="1:8" ht="13.5" thickBot="1" x14ac:dyDescent="0.25">
      <c r="A13171" s="1098"/>
      <c r="B13171" s="1099"/>
      <c r="C13171" s="1100" t="s">
        <v>726</v>
      </c>
      <c r="D13171" s="1101">
        <f>SUM(D8:D13170)</f>
        <v>124140301.84999871</v>
      </c>
    </row>
    <row r="13172" spans="1:8" ht="13.5" thickBot="1" x14ac:dyDescent="0.25">
      <c r="A13172" s="1078"/>
      <c r="B13172" s="1079"/>
      <c r="C13172" s="1079"/>
      <c r="D13172" s="1093"/>
      <c r="E13172" s="1084"/>
      <c r="F13172" s="1084"/>
    </row>
    <row r="13173" spans="1:8" x14ac:dyDescent="0.2">
      <c r="A13173" s="1078"/>
      <c r="B13173" s="1079"/>
      <c r="C13173" s="1079"/>
      <c r="D13173" s="1104"/>
      <c r="E13173" s="1084"/>
      <c r="F13173" s="1084"/>
    </row>
    <row r="13174" spans="1:8" x14ac:dyDescent="0.2">
      <c r="A13174" s="1081"/>
      <c r="B13174" s="1082"/>
      <c r="C13174" s="1082"/>
      <c r="D13174" s="1105"/>
      <c r="E13174" s="1084"/>
      <c r="F13174" s="1084"/>
    </row>
    <row r="13175" spans="1:8" x14ac:dyDescent="0.2">
      <c r="A13175" s="1081"/>
      <c r="B13175" s="1083"/>
      <c r="C13175" s="1083"/>
      <c r="D13175" s="1105"/>
      <c r="E13175" s="1084"/>
      <c r="F13175" s="1084"/>
    </row>
    <row r="13176" spans="1:8" x14ac:dyDescent="0.2">
      <c r="A13176" s="1080"/>
      <c r="B13176" s="1632" t="s">
        <v>802</v>
      </c>
      <c r="C13176" s="1632"/>
      <c r="D13176" s="1105"/>
      <c r="E13176" s="1084"/>
      <c r="F13176" s="1084"/>
    </row>
    <row r="13177" spans="1:8" x14ac:dyDescent="0.2">
      <c r="A13177" s="1080"/>
      <c r="B13177" s="1632" t="s">
        <v>1039</v>
      </c>
      <c r="C13177" s="1632"/>
      <c r="D13177" s="1105"/>
      <c r="E13177" s="1084"/>
      <c r="F13177" s="1084"/>
    </row>
    <row r="13178" spans="1:8" s="1107" customFormat="1" ht="30.75" customHeight="1" x14ac:dyDescent="0.2">
      <c r="A13178" s="1633" t="s">
        <v>826</v>
      </c>
      <c r="B13178" s="1634"/>
      <c r="C13178" s="1634"/>
      <c r="D13178" s="1635"/>
      <c r="E13178" s="1106"/>
      <c r="F13178" s="1106"/>
    </row>
    <row r="13179" spans="1:8" s="1107" customFormat="1" ht="9.75" customHeight="1" thickBot="1" x14ac:dyDescent="0.25">
      <c r="A13179" s="1108"/>
      <c r="B13179" s="1109"/>
      <c r="C13179" s="1109"/>
      <c r="D13179" s="1110"/>
      <c r="E13179" s="1106"/>
      <c r="F13179" s="1106"/>
    </row>
    <row r="13180" spans="1:8" x14ac:dyDescent="0.2">
      <c r="A13180" s="1084"/>
      <c r="B13180" s="1084"/>
      <c r="C13180" s="1084"/>
      <c r="D13180" s="1093"/>
      <c r="E13180" s="1084"/>
      <c r="F13180" s="1084"/>
    </row>
    <row r="13181" spans="1:8" x14ac:dyDescent="0.2">
      <c r="A13181" s="1084"/>
      <c r="B13181" s="1084"/>
      <c r="C13181" s="1084"/>
      <c r="D13181" s="1093"/>
      <c r="E13181" s="1084"/>
      <c r="F13181" s="1084"/>
    </row>
    <row r="13182" spans="1:8" x14ac:dyDescent="0.2">
      <c r="A13182" s="1084"/>
      <c r="B13182" s="1084"/>
      <c r="C13182" s="1084"/>
      <c r="D13182" s="1093"/>
      <c r="E13182" s="1084"/>
      <c r="F13182" s="1084"/>
    </row>
    <row r="13183" spans="1:8" x14ac:dyDescent="0.2">
      <c r="A13183" s="1084"/>
      <c r="B13183" s="1084"/>
      <c r="C13183" s="1084"/>
      <c r="D13183" s="1093"/>
      <c r="E13183" s="1084"/>
      <c r="F13183" s="1084"/>
    </row>
    <row r="13184" spans="1:8" x14ac:dyDescent="0.2">
      <c r="A13184" s="1084"/>
      <c r="B13184" s="1084"/>
      <c r="C13184" s="1084"/>
      <c r="D13184" s="1093"/>
      <c r="E13184" s="1084"/>
      <c r="F13184" s="1084"/>
    </row>
    <row r="13185" spans="1:6" s="1248" customFormat="1" x14ac:dyDescent="0.2">
      <c r="A13185" s="1246"/>
      <c r="B13185" s="1246"/>
      <c r="C13185" s="1246"/>
      <c r="D13185" s="1247"/>
      <c r="E13185" s="1246"/>
      <c r="F13185" s="1246"/>
    </row>
    <row r="13186" spans="1:6" x14ac:dyDescent="0.2">
      <c r="A13186" s="1084"/>
      <c r="B13186" s="1084"/>
      <c r="C13186" s="1084"/>
      <c r="D13186" s="1093"/>
      <c r="E13186" s="1084"/>
      <c r="F13186" s="1084"/>
    </row>
    <row r="13187" spans="1:6" x14ac:dyDescent="0.2">
      <c r="A13187" s="1084"/>
      <c r="B13187" s="1084"/>
      <c r="C13187" s="1084"/>
      <c r="D13187" s="1093"/>
      <c r="E13187" s="1084"/>
      <c r="F13187" s="1084"/>
    </row>
    <row r="13188" spans="1:6" s="1084" customFormat="1" x14ac:dyDescent="0.2">
      <c r="D13188" s="1093"/>
    </row>
    <row r="13189" spans="1:6" s="1084" customFormat="1" x14ac:dyDescent="0.2">
      <c r="D13189" s="1093"/>
    </row>
    <row r="13190" spans="1:6" s="1084" customFormat="1" x14ac:dyDescent="0.2">
      <c r="D13190" s="1093"/>
    </row>
    <row r="13191" spans="1:6" s="1084" customFormat="1" x14ac:dyDescent="0.2">
      <c r="D13191" s="1093"/>
    </row>
    <row r="13192" spans="1:6" s="1084" customFormat="1" x14ac:dyDescent="0.2">
      <c r="D13192" s="1093"/>
    </row>
    <row r="13193" spans="1:6" s="1084" customFormat="1" x14ac:dyDescent="0.2">
      <c r="D13193" s="1093"/>
    </row>
    <row r="13194" spans="1:6" s="1084" customFormat="1" x14ac:dyDescent="0.2">
      <c r="D13194" s="1093"/>
    </row>
    <row r="13195" spans="1:6" s="1084" customFormat="1" x14ac:dyDescent="0.2">
      <c r="D13195" s="1093"/>
    </row>
    <row r="13196" spans="1:6" s="1084" customFormat="1" x14ac:dyDescent="0.2">
      <c r="D13196" s="1093"/>
    </row>
    <row r="13197" spans="1:6" s="1084" customFormat="1" x14ac:dyDescent="0.2">
      <c r="D13197" s="1093"/>
    </row>
    <row r="13198" spans="1:6" s="1084" customFormat="1" x14ac:dyDescent="0.2">
      <c r="D13198" s="1093"/>
    </row>
    <row r="13199" spans="1:6" s="1084" customFormat="1" x14ac:dyDescent="0.2">
      <c r="D13199" s="1093"/>
    </row>
    <row r="13200" spans="1:6" s="1084" customFormat="1" x14ac:dyDescent="0.2">
      <c r="D13200" s="1093"/>
    </row>
    <row r="13201" spans="4:4" s="1084" customFormat="1" x14ac:dyDescent="0.2">
      <c r="D13201" s="1093"/>
    </row>
    <row r="13202" spans="4:4" s="1084" customFormat="1" x14ac:dyDescent="0.2">
      <c r="D13202" s="1093"/>
    </row>
    <row r="13203" spans="4:4" s="1084" customFormat="1" x14ac:dyDescent="0.2">
      <c r="D13203" s="1093"/>
    </row>
    <row r="13204" spans="4:4" s="1084" customFormat="1" x14ac:dyDescent="0.2">
      <c r="D13204" s="1093"/>
    </row>
    <row r="13205" spans="4:4" s="1084" customFormat="1" x14ac:dyDescent="0.2">
      <c r="D13205" s="1093"/>
    </row>
    <row r="13206" spans="4:4" s="1084" customFormat="1" x14ac:dyDescent="0.2">
      <c r="D13206" s="1093"/>
    </row>
    <row r="13207" spans="4:4" s="1084" customFormat="1" x14ac:dyDescent="0.2">
      <c r="D13207" s="1093"/>
    </row>
    <row r="13208" spans="4:4" s="1084" customFormat="1" x14ac:dyDescent="0.2">
      <c r="D13208" s="1093"/>
    </row>
    <row r="13209" spans="4:4" s="1084" customFormat="1" x14ac:dyDescent="0.2">
      <c r="D13209" s="1093"/>
    </row>
    <row r="13210" spans="4:4" s="1084" customFormat="1" x14ac:dyDescent="0.2">
      <c r="D13210" s="1093"/>
    </row>
    <row r="13211" spans="4:4" s="1084" customFormat="1" x14ac:dyDescent="0.2">
      <c r="D13211" s="1093"/>
    </row>
    <row r="13212" spans="4:4" s="1084" customFormat="1" x14ac:dyDescent="0.2">
      <c r="D13212" s="1093"/>
    </row>
    <row r="13213" spans="4:4" s="1084" customFormat="1" x14ac:dyDescent="0.2">
      <c r="D13213" s="1093"/>
    </row>
    <row r="13214" spans="4:4" s="1084" customFormat="1" x14ac:dyDescent="0.2">
      <c r="D13214" s="1093"/>
    </row>
    <row r="13215" spans="4:4" s="1084" customFormat="1" x14ac:dyDescent="0.2">
      <c r="D13215" s="1093"/>
    </row>
    <row r="13216" spans="4:4" s="1084" customFormat="1" x14ac:dyDescent="0.2">
      <c r="D13216" s="1093"/>
    </row>
    <row r="13217" spans="4:4" s="1084" customFormat="1" x14ac:dyDescent="0.2">
      <c r="D13217" s="1093"/>
    </row>
    <row r="13218" spans="4:4" s="1084" customFormat="1" x14ac:dyDescent="0.2">
      <c r="D13218" s="1093"/>
    </row>
    <row r="13219" spans="4:4" s="1084" customFormat="1" x14ac:dyDescent="0.2">
      <c r="D13219" s="1093"/>
    </row>
    <row r="13220" spans="4:4" s="1084" customFormat="1" x14ac:dyDescent="0.2">
      <c r="D13220" s="1093"/>
    </row>
    <row r="13221" spans="4:4" s="1084" customFormat="1" x14ac:dyDescent="0.2">
      <c r="D13221" s="1093"/>
    </row>
    <row r="13222" spans="4:4" s="1084" customFormat="1" x14ac:dyDescent="0.2">
      <c r="D13222" s="1093"/>
    </row>
    <row r="13223" spans="4:4" s="1084" customFormat="1" x14ac:dyDescent="0.2">
      <c r="D13223" s="1093"/>
    </row>
    <row r="13224" spans="4:4" s="1084" customFormat="1" x14ac:dyDescent="0.2">
      <c r="D13224" s="1093"/>
    </row>
    <row r="13225" spans="4:4" s="1084" customFormat="1" x14ac:dyDescent="0.2">
      <c r="D13225" s="1093"/>
    </row>
    <row r="13226" spans="4:4" s="1084" customFormat="1" x14ac:dyDescent="0.2">
      <c r="D13226" s="1093"/>
    </row>
    <row r="13227" spans="4:4" s="1084" customFormat="1" x14ac:dyDescent="0.2">
      <c r="D13227" s="1093"/>
    </row>
    <row r="13228" spans="4:4" s="1084" customFormat="1" x14ac:dyDescent="0.2">
      <c r="D13228" s="1093"/>
    </row>
    <row r="13229" spans="4:4" s="1084" customFormat="1" x14ac:dyDescent="0.2">
      <c r="D13229" s="1093"/>
    </row>
    <row r="13230" spans="4:4" s="1084" customFormat="1" x14ac:dyDescent="0.2">
      <c r="D13230" s="1093"/>
    </row>
    <row r="13231" spans="4:4" s="1084" customFormat="1" x14ac:dyDescent="0.2">
      <c r="D13231" s="1093"/>
    </row>
    <row r="13232" spans="4:4" s="1084" customFormat="1" x14ac:dyDescent="0.2">
      <c r="D13232" s="1093"/>
    </row>
    <row r="13233" spans="4:4" s="1084" customFormat="1" x14ac:dyDescent="0.2">
      <c r="D13233" s="1093"/>
    </row>
    <row r="13234" spans="4:4" s="1084" customFormat="1" x14ac:dyDescent="0.2">
      <c r="D13234" s="1093"/>
    </row>
    <row r="13235" spans="4:4" s="1084" customFormat="1" x14ac:dyDescent="0.2">
      <c r="D13235" s="1093"/>
    </row>
    <row r="13236" spans="4:4" s="1084" customFormat="1" x14ac:dyDescent="0.2">
      <c r="D13236" s="1093"/>
    </row>
    <row r="13237" spans="4:4" s="1084" customFormat="1" x14ac:dyDescent="0.2">
      <c r="D13237" s="1093"/>
    </row>
    <row r="13238" spans="4:4" s="1084" customFormat="1" x14ac:dyDescent="0.2">
      <c r="D13238" s="1093"/>
    </row>
    <row r="13239" spans="4:4" s="1084" customFormat="1" x14ac:dyDescent="0.2">
      <c r="D13239" s="1093"/>
    </row>
    <row r="13240" spans="4:4" s="1084" customFormat="1" x14ac:dyDescent="0.2">
      <c r="D13240" s="1093"/>
    </row>
    <row r="13241" spans="4:4" s="1084" customFormat="1" x14ac:dyDescent="0.2">
      <c r="D13241" s="1093"/>
    </row>
    <row r="13242" spans="4:4" s="1084" customFormat="1" x14ac:dyDescent="0.2">
      <c r="D13242" s="1093"/>
    </row>
    <row r="13243" spans="4:4" s="1084" customFormat="1" x14ac:dyDescent="0.2">
      <c r="D13243" s="1093"/>
    </row>
    <row r="13244" spans="4:4" s="1084" customFormat="1" x14ac:dyDescent="0.2">
      <c r="D13244" s="1093"/>
    </row>
    <row r="13245" spans="4:4" s="1084" customFormat="1" x14ac:dyDescent="0.2">
      <c r="D13245" s="1093"/>
    </row>
    <row r="13246" spans="4:4" s="1084" customFormat="1" x14ac:dyDescent="0.2">
      <c r="D13246" s="1093"/>
    </row>
    <row r="13247" spans="4:4" s="1084" customFormat="1" x14ac:dyDescent="0.2">
      <c r="D13247" s="1093"/>
    </row>
    <row r="13248" spans="4:4" s="1084" customFormat="1" x14ac:dyDescent="0.2">
      <c r="D13248" s="1093"/>
    </row>
    <row r="13249" spans="4:4" s="1084" customFormat="1" x14ac:dyDescent="0.2">
      <c r="D13249" s="1093"/>
    </row>
    <row r="13250" spans="4:4" s="1084" customFormat="1" x14ac:dyDescent="0.2">
      <c r="D13250" s="1093"/>
    </row>
    <row r="13251" spans="4:4" s="1084" customFormat="1" x14ac:dyDescent="0.2">
      <c r="D13251" s="1093"/>
    </row>
    <row r="13252" spans="4:4" s="1084" customFormat="1" x14ac:dyDescent="0.2">
      <c r="D13252" s="1093"/>
    </row>
    <row r="13253" spans="4:4" s="1084" customFormat="1" x14ac:dyDescent="0.2">
      <c r="D13253" s="1093"/>
    </row>
    <row r="13254" spans="4:4" s="1084" customFormat="1" x14ac:dyDescent="0.2">
      <c r="D13254" s="1093"/>
    </row>
    <row r="13255" spans="4:4" s="1084" customFormat="1" x14ac:dyDescent="0.2">
      <c r="D13255" s="1093"/>
    </row>
    <row r="13256" spans="4:4" s="1084" customFormat="1" x14ac:dyDescent="0.2">
      <c r="D13256" s="1093"/>
    </row>
    <row r="13257" spans="4:4" s="1084" customFormat="1" x14ac:dyDescent="0.2">
      <c r="D13257" s="1093"/>
    </row>
    <row r="13258" spans="4:4" s="1084" customFormat="1" x14ac:dyDescent="0.2">
      <c r="D13258" s="1093"/>
    </row>
    <row r="13259" spans="4:4" s="1084" customFormat="1" x14ac:dyDescent="0.2">
      <c r="D13259" s="1093"/>
    </row>
    <row r="13260" spans="4:4" s="1084" customFormat="1" x14ac:dyDescent="0.2">
      <c r="D13260" s="1093"/>
    </row>
    <row r="13261" spans="4:4" s="1084" customFormat="1" x14ac:dyDescent="0.2">
      <c r="D13261" s="1093"/>
    </row>
    <row r="13262" spans="4:4" s="1084" customFormat="1" x14ac:dyDescent="0.2">
      <c r="D13262" s="1093"/>
    </row>
    <row r="13263" spans="4:4" s="1084" customFormat="1" x14ac:dyDescent="0.2">
      <c r="D13263" s="1093"/>
    </row>
    <row r="13264" spans="4:4" s="1084" customFormat="1" x14ac:dyDescent="0.2">
      <c r="D13264" s="1093"/>
    </row>
    <row r="13265" spans="4:4" s="1084" customFormat="1" x14ac:dyDescent="0.2">
      <c r="D13265" s="1093"/>
    </row>
    <row r="13266" spans="4:4" s="1084" customFormat="1" x14ac:dyDescent="0.2">
      <c r="D13266" s="1093"/>
    </row>
    <row r="13267" spans="4:4" s="1084" customFormat="1" x14ac:dyDescent="0.2">
      <c r="D13267" s="1093"/>
    </row>
    <row r="13268" spans="4:4" s="1084" customFormat="1" x14ac:dyDescent="0.2">
      <c r="D13268" s="1093"/>
    </row>
    <row r="13269" spans="4:4" s="1084" customFormat="1" x14ac:dyDescent="0.2">
      <c r="D13269" s="1093"/>
    </row>
    <row r="13270" spans="4:4" s="1084" customFormat="1" x14ac:dyDescent="0.2">
      <c r="D13270" s="1093"/>
    </row>
    <row r="13271" spans="4:4" s="1084" customFormat="1" x14ac:dyDescent="0.2">
      <c r="D13271" s="1093"/>
    </row>
    <row r="13272" spans="4:4" s="1084" customFormat="1" x14ac:dyDescent="0.2">
      <c r="D13272" s="1093"/>
    </row>
    <row r="13273" spans="4:4" s="1084" customFormat="1" x14ac:dyDescent="0.2">
      <c r="D13273" s="1093"/>
    </row>
    <row r="13274" spans="4:4" s="1084" customFormat="1" x14ac:dyDescent="0.2">
      <c r="D13274" s="1093"/>
    </row>
    <row r="13275" spans="4:4" s="1084" customFormat="1" x14ac:dyDescent="0.2">
      <c r="D13275" s="1093"/>
    </row>
    <row r="13276" spans="4:4" s="1084" customFormat="1" x14ac:dyDescent="0.2">
      <c r="D13276" s="1093"/>
    </row>
    <row r="13277" spans="4:4" s="1084" customFormat="1" x14ac:dyDescent="0.2">
      <c r="D13277" s="1093"/>
    </row>
    <row r="13278" spans="4:4" s="1084" customFormat="1" x14ac:dyDescent="0.2">
      <c r="D13278" s="1093"/>
    </row>
    <row r="13279" spans="4:4" s="1084" customFormat="1" x14ac:dyDescent="0.2">
      <c r="D13279" s="1093"/>
    </row>
    <row r="13280" spans="4:4" s="1084" customFormat="1" x14ac:dyDescent="0.2">
      <c r="D13280" s="1093"/>
    </row>
    <row r="13281" spans="4:4" s="1084" customFormat="1" x14ac:dyDescent="0.2">
      <c r="D13281" s="1093"/>
    </row>
    <row r="13282" spans="4:4" s="1084" customFormat="1" x14ac:dyDescent="0.2">
      <c r="D13282" s="1093"/>
    </row>
    <row r="13283" spans="4:4" s="1084" customFormat="1" x14ac:dyDescent="0.2">
      <c r="D13283" s="1093"/>
    </row>
    <row r="13284" spans="4:4" s="1084" customFormat="1" x14ac:dyDescent="0.2">
      <c r="D13284" s="1093"/>
    </row>
    <row r="13285" spans="4:4" s="1084" customFormat="1" x14ac:dyDescent="0.2">
      <c r="D13285" s="1093"/>
    </row>
    <row r="13286" spans="4:4" s="1084" customFormat="1" x14ac:dyDescent="0.2">
      <c r="D13286" s="1093"/>
    </row>
    <row r="13287" spans="4:4" s="1084" customFormat="1" x14ac:dyDescent="0.2">
      <c r="D13287" s="1093"/>
    </row>
    <row r="13288" spans="4:4" s="1084" customFormat="1" x14ac:dyDescent="0.2">
      <c r="D13288" s="1093"/>
    </row>
    <row r="13289" spans="4:4" s="1084" customFormat="1" x14ac:dyDescent="0.2">
      <c r="D13289" s="1093"/>
    </row>
    <row r="13290" spans="4:4" s="1084" customFormat="1" x14ac:dyDescent="0.2">
      <c r="D13290" s="1093"/>
    </row>
    <row r="13291" spans="4:4" s="1084" customFormat="1" x14ac:dyDescent="0.2">
      <c r="D13291" s="1093"/>
    </row>
    <row r="13292" spans="4:4" s="1084" customFormat="1" x14ac:dyDescent="0.2">
      <c r="D13292" s="1093"/>
    </row>
    <row r="13293" spans="4:4" s="1084" customFormat="1" x14ac:dyDescent="0.2">
      <c r="D13293" s="1093"/>
    </row>
    <row r="13294" spans="4:4" s="1084" customFormat="1" x14ac:dyDescent="0.2">
      <c r="D13294" s="1093"/>
    </row>
    <row r="13295" spans="4:4" s="1084" customFormat="1" x14ac:dyDescent="0.2">
      <c r="D13295" s="1093"/>
    </row>
    <row r="13296" spans="4:4" s="1084" customFormat="1" x14ac:dyDescent="0.2">
      <c r="D13296" s="1093"/>
    </row>
    <row r="13297" spans="4:4" s="1084" customFormat="1" x14ac:dyDescent="0.2">
      <c r="D13297" s="1093"/>
    </row>
    <row r="13298" spans="4:4" s="1084" customFormat="1" x14ac:dyDescent="0.2">
      <c r="D13298" s="1093"/>
    </row>
    <row r="13299" spans="4:4" s="1084" customFormat="1" x14ac:dyDescent="0.2">
      <c r="D13299" s="1093"/>
    </row>
    <row r="13300" spans="4:4" s="1084" customFormat="1" x14ac:dyDescent="0.2">
      <c r="D13300" s="1093"/>
    </row>
    <row r="13301" spans="4:4" s="1084" customFormat="1" x14ac:dyDescent="0.2">
      <c r="D13301" s="1093"/>
    </row>
    <row r="13302" spans="4:4" s="1084" customFormat="1" x14ac:dyDescent="0.2">
      <c r="D13302" s="1093"/>
    </row>
    <row r="13303" spans="4:4" s="1084" customFormat="1" x14ac:dyDescent="0.2">
      <c r="D13303" s="1093"/>
    </row>
    <row r="13304" spans="4:4" s="1084" customFormat="1" x14ac:dyDescent="0.2">
      <c r="D13304" s="1093"/>
    </row>
    <row r="13305" spans="4:4" s="1084" customFormat="1" x14ac:dyDescent="0.2">
      <c r="D13305" s="1093"/>
    </row>
    <row r="13306" spans="4:4" s="1084" customFormat="1" x14ac:dyDescent="0.2">
      <c r="D13306" s="1093"/>
    </row>
    <row r="13307" spans="4:4" s="1084" customFormat="1" x14ac:dyDescent="0.2">
      <c r="D13307" s="1093"/>
    </row>
    <row r="13308" spans="4:4" s="1084" customFormat="1" x14ac:dyDescent="0.2">
      <c r="D13308" s="1093"/>
    </row>
    <row r="13309" spans="4:4" s="1084" customFormat="1" x14ac:dyDescent="0.2">
      <c r="D13309" s="1093"/>
    </row>
    <row r="13310" spans="4:4" s="1084" customFormat="1" x14ac:dyDescent="0.2">
      <c r="D13310" s="1093"/>
    </row>
    <row r="13311" spans="4:4" s="1084" customFormat="1" x14ac:dyDescent="0.2">
      <c r="D13311" s="1093"/>
    </row>
    <row r="13312" spans="4:4" s="1084" customFormat="1" x14ac:dyDescent="0.2">
      <c r="D13312" s="1093"/>
    </row>
    <row r="13313" spans="4:4" s="1084" customFormat="1" x14ac:dyDescent="0.2">
      <c r="D13313" s="1093"/>
    </row>
    <row r="13314" spans="4:4" s="1084" customFormat="1" x14ac:dyDescent="0.2">
      <c r="D13314" s="1093"/>
    </row>
    <row r="13315" spans="4:4" s="1084" customFormat="1" x14ac:dyDescent="0.2">
      <c r="D13315" s="1093"/>
    </row>
    <row r="13316" spans="4:4" s="1084" customFormat="1" x14ac:dyDescent="0.2">
      <c r="D13316" s="1093"/>
    </row>
    <row r="13317" spans="4:4" s="1084" customFormat="1" x14ac:dyDescent="0.2">
      <c r="D13317" s="1093"/>
    </row>
    <row r="13318" spans="4:4" s="1084" customFormat="1" x14ac:dyDescent="0.2">
      <c r="D13318" s="1093"/>
    </row>
    <row r="13319" spans="4:4" s="1084" customFormat="1" x14ac:dyDescent="0.2">
      <c r="D13319" s="1093"/>
    </row>
    <row r="13320" spans="4:4" s="1084" customFormat="1" x14ac:dyDescent="0.2">
      <c r="D13320" s="1093"/>
    </row>
    <row r="13321" spans="4:4" s="1084" customFormat="1" x14ac:dyDescent="0.2">
      <c r="D13321" s="1093"/>
    </row>
    <row r="13322" spans="4:4" s="1084" customFormat="1" x14ac:dyDescent="0.2">
      <c r="D13322" s="1093"/>
    </row>
    <row r="13323" spans="4:4" s="1084" customFormat="1" x14ac:dyDescent="0.2">
      <c r="D13323" s="1093"/>
    </row>
    <row r="13324" spans="4:4" s="1084" customFormat="1" x14ac:dyDescent="0.2">
      <c r="D13324" s="1093"/>
    </row>
    <row r="13325" spans="4:4" s="1084" customFormat="1" x14ac:dyDescent="0.2">
      <c r="D13325" s="1093"/>
    </row>
    <row r="13326" spans="4:4" s="1084" customFormat="1" x14ac:dyDescent="0.2">
      <c r="D13326" s="1093"/>
    </row>
    <row r="13327" spans="4:4" s="1084" customFormat="1" x14ac:dyDescent="0.2">
      <c r="D13327" s="1093"/>
    </row>
    <row r="13328" spans="4:4" s="1084" customFormat="1" x14ac:dyDescent="0.2">
      <c r="D13328" s="1093"/>
    </row>
    <row r="13329" spans="4:4" s="1084" customFormat="1" x14ac:dyDescent="0.2">
      <c r="D13329" s="1093"/>
    </row>
    <row r="13330" spans="4:4" s="1084" customFormat="1" x14ac:dyDescent="0.2">
      <c r="D13330" s="1093"/>
    </row>
    <row r="13331" spans="4:4" s="1084" customFormat="1" x14ac:dyDescent="0.2">
      <c r="D13331" s="1093"/>
    </row>
    <row r="13332" spans="4:4" s="1084" customFormat="1" x14ac:dyDescent="0.2">
      <c r="D13332" s="1093"/>
    </row>
    <row r="13333" spans="4:4" s="1084" customFormat="1" x14ac:dyDescent="0.2">
      <c r="D13333" s="1093"/>
    </row>
    <row r="13334" spans="4:4" s="1084" customFormat="1" x14ac:dyDescent="0.2">
      <c r="D13334" s="1093"/>
    </row>
    <row r="13335" spans="4:4" s="1084" customFormat="1" x14ac:dyDescent="0.2">
      <c r="D13335" s="1093"/>
    </row>
    <row r="13336" spans="4:4" s="1084" customFormat="1" x14ac:dyDescent="0.2">
      <c r="D13336" s="1093"/>
    </row>
    <row r="13337" spans="4:4" s="1084" customFormat="1" x14ac:dyDescent="0.2">
      <c r="D13337" s="1093"/>
    </row>
    <row r="13338" spans="4:4" s="1084" customFormat="1" x14ac:dyDescent="0.2">
      <c r="D13338" s="1093"/>
    </row>
    <row r="13339" spans="4:4" s="1084" customFormat="1" x14ac:dyDescent="0.2">
      <c r="D13339" s="1093"/>
    </row>
    <row r="13340" spans="4:4" s="1084" customFormat="1" x14ac:dyDescent="0.2">
      <c r="D13340" s="1093"/>
    </row>
    <row r="13341" spans="4:4" s="1084" customFormat="1" x14ac:dyDescent="0.2">
      <c r="D13341" s="1093"/>
    </row>
    <row r="13342" spans="4:4" s="1084" customFormat="1" x14ac:dyDescent="0.2">
      <c r="D13342" s="1093"/>
    </row>
    <row r="13343" spans="4:4" s="1084" customFormat="1" x14ac:dyDescent="0.2">
      <c r="D13343" s="1093"/>
    </row>
    <row r="13344" spans="4:4" s="1084" customFormat="1" x14ac:dyDescent="0.2">
      <c r="D13344" s="1093"/>
    </row>
    <row r="13345" spans="4:4" s="1084" customFormat="1" x14ac:dyDescent="0.2">
      <c r="D13345" s="1093"/>
    </row>
    <row r="13346" spans="4:4" s="1084" customFormat="1" x14ac:dyDescent="0.2">
      <c r="D13346" s="1093"/>
    </row>
    <row r="13347" spans="4:4" s="1084" customFormat="1" x14ac:dyDescent="0.2">
      <c r="D13347" s="1093"/>
    </row>
    <row r="13348" spans="4:4" s="1084" customFormat="1" x14ac:dyDescent="0.2">
      <c r="D13348" s="1093"/>
    </row>
    <row r="13349" spans="4:4" s="1084" customFormat="1" x14ac:dyDescent="0.2">
      <c r="D13349" s="1093"/>
    </row>
    <row r="13350" spans="4:4" s="1084" customFormat="1" x14ac:dyDescent="0.2">
      <c r="D13350" s="1093"/>
    </row>
    <row r="13351" spans="4:4" s="1084" customFormat="1" x14ac:dyDescent="0.2">
      <c r="D13351" s="1093"/>
    </row>
    <row r="13352" spans="4:4" s="1084" customFormat="1" x14ac:dyDescent="0.2">
      <c r="D13352" s="1093"/>
    </row>
    <row r="13353" spans="4:4" s="1084" customFormat="1" x14ac:dyDescent="0.2">
      <c r="D13353" s="1093"/>
    </row>
    <row r="13354" spans="4:4" s="1084" customFormat="1" x14ac:dyDescent="0.2">
      <c r="D13354" s="1093"/>
    </row>
    <row r="13355" spans="4:4" s="1084" customFormat="1" x14ac:dyDescent="0.2">
      <c r="D13355" s="1093"/>
    </row>
    <row r="13356" spans="4:4" s="1084" customFormat="1" x14ac:dyDescent="0.2">
      <c r="D13356" s="1093"/>
    </row>
    <row r="13357" spans="4:4" s="1084" customFormat="1" x14ac:dyDescent="0.2">
      <c r="D13357" s="1093"/>
    </row>
    <row r="13358" spans="4:4" s="1084" customFormat="1" x14ac:dyDescent="0.2">
      <c r="D13358" s="1093"/>
    </row>
    <row r="13359" spans="4:4" s="1084" customFormat="1" x14ac:dyDescent="0.2">
      <c r="D13359" s="1093"/>
    </row>
    <row r="13360" spans="4:4" s="1084" customFormat="1" x14ac:dyDescent="0.2">
      <c r="D13360" s="1093"/>
    </row>
    <row r="13361" spans="4:4" s="1084" customFormat="1" x14ac:dyDescent="0.2">
      <c r="D13361" s="1093"/>
    </row>
    <row r="13362" spans="4:4" s="1084" customFormat="1" x14ac:dyDescent="0.2">
      <c r="D13362" s="1093"/>
    </row>
    <row r="13363" spans="4:4" s="1084" customFormat="1" x14ac:dyDescent="0.2">
      <c r="D13363" s="1093"/>
    </row>
    <row r="13364" spans="4:4" s="1084" customFormat="1" x14ac:dyDescent="0.2">
      <c r="D13364" s="1093"/>
    </row>
    <row r="13365" spans="4:4" s="1084" customFormat="1" x14ac:dyDescent="0.2">
      <c r="D13365" s="1093"/>
    </row>
    <row r="13366" spans="4:4" s="1084" customFormat="1" x14ac:dyDescent="0.2">
      <c r="D13366" s="1093"/>
    </row>
    <row r="13367" spans="4:4" s="1084" customFormat="1" x14ac:dyDescent="0.2">
      <c r="D13367" s="1093"/>
    </row>
    <row r="13368" spans="4:4" s="1084" customFormat="1" x14ac:dyDescent="0.2">
      <c r="D13368" s="1093"/>
    </row>
    <row r="13369" spans="4:4" s="1084" customFormat="1" x14ac:dyDescent="0.2">
      <c r="D13369" s="1093"/>
    </row>
    <row r="13370" spans="4:4" s="1084" customFormat="1" x14ac:dyDescent="0.2">
      <c r="D13370" s="1093"/>
    </row>
    <row r="13371" spans="4:4" s="1084" customFormat="1" x14ac:dyDescent="0.2">
      <c r="D13371" s="1093"/>
    </row>
    <row r="13372" spans="4:4" s="1084" customFormat="1" x14ac:dyDescent="0.2">
      <c r="D13372" s="1093"/>
    </row>
    <row r="13373" spans="4:4" s="1084" customFormat="1" x14ac:dyDescent="0.2">
      <c r="D13373" s="1093"/>
    </row>
    <row r="13374" spans="4:4" s="1084" customFormat="1" x14ac:dyDescent="0.2">
      <c r="D13374" s="1093"/>
    </row>
    <row r="13375" spans="4:4" s="1084" customFormat="1" x14ac:dyDescent="0.2">
      <c r="D13375" s="1093"/>
    </row>
    <row r="13376" spans="4:4" s="1084" customFormat="1" x14ac:dyDescent="0.2">
      <c r="D13376" s="1093"/>
    </row>
    <row r="13377" spans="4:4" s="1084" customFormat="1" x14ac:dyDescent="0.2">
      <c r="D13377" s="1093"/>
    </row>
    <row r="13378" spans="4:4" s="1084" customFormat="1" x14ac:dyDescent="0.2">
      <c r="D13378" s="1093"/>
    </row>
    <row r="13379" spans="4:4" s="1084" customFormat="1" x14ac:dyDescent="0.2">
      <c r="D13379" s="1093"/>
    </row>
    <row r="13380" spans="4:4" s="1084" customFormat="1" x14ac:dyDescent="0.2">
      <c r="D13380" s="1093"/>
    </row>
    <row r="13381" spans="4:4" s="1084" customFormat="1" x14ac:dyDescent="0.2">
      <c r="D13381" s="1093"/>
    </row>
    <row r="13382" spans="4:4" s="1084" customFormat="1" x14ac:dyDescent="0.2">
      <c r="D13382" s="1093"/>
    </row>
    <row r="13383" spans="4:4" s="1084" customFormat="1" x14ac:dyDescent="0.2">
      <c r="D13383" s="1093"/>
    </row>
    <row r="13384" spans="4:4" s="1084" customFormat="1" x14ac:dyDescent="0.2">
      <c r="D13384" s="1093"/>
    </row>
    <row r="13385" spans="4:4" s="1084" customFormat="1" x14ac:dyDescent="0.2">
      <c r="D13385" s="1093"/>
    </row>
    <row r="13386" spans="4:4" s="1084" customFormat="1" x14ac:dyDescent="0.2">
      <c r="D13386" s="1093"/>
    </row>
    <row r="13387" spans="4:4" s="1084" customFormat="1" x14ac:dyDescent="0.2">
      <c r="D13387" s="1093"/>
    </row>
    <row r="13388" spans="4:4" s="1084" customFormat="1" x14ac:dyDescent="0.2">
      <c r="D13388" s="1093"/>
    </row>
    <row r="13389" spans="4:4" s="1084" customFormat="1" x14ac:dyDescent="0.2">
      <c r="D13389" s="1093"/>
    </row>
    <row r="13390" spans="4:4" s="1084" customFormat="1" x14ac:dyDescent="0.2">
      <c r="D13390" s="1093"/>
    </row>
    <row r="13391" spans="4:4" s="1084" customFormat="1" x14ac:dyDescent="0.2">
      <c r="D13391" s="1093"/>
    </row>
    <row r="13392" spans="4:4" s="1084" customFormat="1" x14ac:dyDescent="0.2">
      <c r="D13392" s="1093"/>
    </row>
    <row r="13393" spans="4:4" s="1084" customFormat="1" x14ac:dyDescent="0.2">
      <c r="D13393" s="1093"/>
    </row>
    <row r="13394" spans="4:4" s="1084" customFormat="1" x14ac:dyDescent="0.2">
      <c r="D13394" s="1093"/>
    </row>
    <row r="13395" spans="4:4" s="1084" customFormat="1" x14ac:dyDescent="0.2">
      <c r="D13395" s="1093"/>
    </row>
    <row r="13396" spans="4:4" s="1084" customFormat="1" x14ac:dyDescent="0.2">
      <c r="D13396" s="1093"/>
    </row>
    <row r="13397" spans="4:4" s="1084" customFormat="1" x14ac:dyDescent="0.2">
      <c r="D13397" s="1093"/>
    </row>
    <row r="13398" spans="4:4" s="1084" customFormat="1" x14ac:dyDescent="0.2">
      <c r="D13398" s="1093"/>
    </row>
    <row r="13399" spans="4:4" s="1084" customFormat="1" x14ac:dyDescent="0.2">
      <c r="D13399" s="1093"/>
    </row>
    <row r="13400" spans="4:4" s="1084" customFormat="1" x14ac:dyDescent="0.2">
      <c r="D13400" s="1093"/>
    </row>
    <row r="13401" spans="4:4" s="1084" customFormat="1" x14ac:dyDescent="0.2">
      <c r="D13401" s="1093"/>
    </row>
    <row r="13402" spans="4:4" s="1084" customFormat="1" x14ac:dyDescent="0.2">
      <c r="D13402" s="1093"/>
    </row>
    <row r="13403" spans="4:4" s="1084" customFormat="1" x14ac:dyDescent="0.2">
      <c r="D13403" s="1093"/>
    </row>
    <row r="13404" spans="4:4" s="1084" customFormat="1" x14ac:dyDescent="0.2">
      <c r="D13404" s="1093"/>
    </row>
    <row r="13405" spans="4:4" s="1084" customFormat="1" x14ac:dyDescent="0.2">
      <c r="D13405" s="1093"/>
    </row>
    <row r="13406" spans="4:4" s="1084" customFormat="1" x14ac:dyDescent="0.2">
      <c r="D13406" s="1093"/>
    </row>
    <row r="13407" spans="4:4" s="1084" customFormat="1" x14ac:dyDescent="0.2">
      <c r="D13407" s="1093"/>
    </row>
    <row r="13408" spans="4:4" s="1084" customFormat="1" x14ac:dyDescent="0.2">
      <c r="D13408" s="1093"/>
    </row>
    <row r="13409" spans="4:4" s="1084" customFormat="1" x14ac:dyDescent="0.2">
      <c r="D13409" s="1093"/>
    </row>
    <row r="13410" spans="4:4" s="1084" customFormat="1" x14ac:dyDescent="0.2">
      <c r="D13410" s="1093"/>
    </row>
    <row r="13411" spans="4:4" s="1084" customFormat="1" x14ac:dyDescent="0.2">
      <c r="D13411" s="1093"/>
    </row>
    <row r="13412" spans="4:4" s="1084" customFormat="1" x14ac:dyDescent="0.2">
      <c r="D13412" s="1093"/>
    </row>
    <row r="13413" spans="4:4" s="1084" customFormat="1" x14ac:dyDescent="0.2">
      <c r="D13413" s="1093"/>
    </row>
    <row r="13414" spans="4:4" s="1084" customFormat="1" x14ac:dyDescent="0.2">
      <c r="D13414" s="1093"/>
    </row>
    <row r="13415" spans="4:4" s="1084" customFormat="1" x14ac:dyDescent="0.2">
      <c r="D13415" s="1093"/>
    </row>
    <row r="13416" spans="4:4" s="1084" customFormat="1" x14ac:dyDescent="0.2">
      <c r="D13416" s="1093"/>
    </row>
    <row r="13417" spans="4:4" s="1084" customFormat="1" x14ac:dyDescent="0.2">
      <c r="D13417" s="1093"/>
    </row>
    <row r="13418" spans="4:4" s="1084" customFormat="1" x14ac:dyDescent="0.2">
      <c r="D13418" s="1093"/>
    </row>
    <row r="13419" spans="4:4" s="1084" customFormat="1" x14ac:dyDescent="0.2">
      <c r="D13419" s="1093"/>
    </row>
    <row r="13420" spans="4:4" s="1084" customFormat="1" x14ac:dyDescent="0.2">
      <c r="D13420" s="1093"/>
    </row>
    <row r="13421" spans="4:4" s="1084" customFormat="1" x14ac:dyDescent="0.2">
      <c r="D13421" s="1093"/>
    </row>
    <row r="13422" spans="4:4" s="1084" customFormat="1" x14ac:dyDescent="0.2">
      <c r="D13422" s="1093"/>
    </row>
    <row r="13423" spans="4:4" s="1084" customFormat="1" x14ac:dyDescent="0.2">
      <c r="D13423" s="1093"/>
    </row>
    <row r="13424" spans="4:4" s="1084" customFormat="1" x14ac:dyDescent="0.2">
      <c r="D13424" s="1093"/>
    </row>
    <row r="13425" spans="4:4" s="1084" customFormat="1" x14ac:dyDescent="0.2">
      <c r="D13425" s="1093"/>
    </row>
    <row r="13426" spans="4:4" s="1084" customFormat="1" x14ac:dyDescent="0.2">
      <c r="D13426" s="1093"/>
    </row>
    <row r="13427" spans="4:4" s="1084" customFormat="1" x14ac:dyDescent="0.2">
      <c r="D13427" s="1093"/>
    </row>
    <row r="13428" spans="4:4" s="1084" customFormat="1" x14ac:dyDescent="0.2">
      <c r="D13428" s="1093"/>
    </row>
    <row r="13429" spans="4:4" s="1084" customFormat="1" x14ac:dyDescent="0.2">
      <c r="D13429" s="1093"/>
    </row>
    <row r="13430" spans="4:4" s="1084" customFormat="1" x14ac:dyDescent="0.2">
      <c r="D13430" s="1093"/>
    </row>
    <row r="13431" spans="4:4" s="1084" customFormat="1" x14ac:dyDescent="0.2">
      <c r="D13431" s="1093"/>
    </row>
    <row r="13432" spans="4:4" s="1084" customFormat="1" x14ac:dyDescent="0.2">
      <c r="D13432" s="1093"/>
    </row>
    <row r="13433" spans="4:4" s="1084" customFormat="1" x14ac:dyDescent="0.2">
      <c r="D13433" s="1093"/>
    </row>
    <row r="13434" spans="4:4" s="1084" customFormat="1" x14ac:dyDescent="0.2">
      <c r="D13434" s="1093"/>
    </row>
    <row r="13435" spans="4:4" s="1084" customFormat="1" x14ac:dyDescent="0.2">
      <c r="D13435" s="1093"/>
    </row>
    <row r="13436" spans="4:4" s="1084" customFormat="1" x14ac:dyDescent="0.2">
      <c r="D13436" s="1093"/>
    </row>
    <row r="13437" spans="4:4" s="1084" customFormat="1" x14ac:dyDescent="0.2">
      <c r="D13437" s="1093"/>
    </row>
    <row r="13438" spans="4:4" s="1084" customFormat="1" x14ac:dyDescent="0.2">
      <c r="D13438" s="1093"/>
    </row>
    <row r="13439" spans="4:4" s="1084" customFormat="1" x14ac:dyDescent="0.2">
      <c r="D13439" s="1093"/>
    </row>
    <row r="13440" spans="4:4" s="1084" customFormat="1" x14ac:dyDescent="0.2">
      <c r="D13440" s="1093"/>
    </row>
    <row r="13441" spans="4:4" s="1084" customFormat="1" x14ac:dyDescent="0.2">
      <c r="D13441" s="1093"/>
    </row>
    <row r="13442" spans="4:4" s="1084" customFormat="1" x14ac:dyDescent="0.2">
      <c r="D13442" s="1093"/>
    </row>
    <row r="13443" spans="4:4" s="1084" customFormat="1" x14ac:dyDescent="0.2">
      <c r="D13443" s="1093"/>
    </row>
    <row r="13444" spans="4:4" s="1084" customFormat="1" x14ac:dyDescent="0.2">
      <c r="D13444" s="1093"/>
    </row>
    <row r="13445" spans="4:4" s="1084" customFormat="1" x14ac:dyDescent="0.2">
      <c r="D13445" s="1093"/>
    </row>
    <row r="13446" spans="4:4" s="1084" customFormat="1" x14ac:dyDescent="0.2">
      <c r="D13446" s="1093"/>
    </row>
    <row r="13447" spans="4:4" s="1084" customFormat="1" x14ac:dyDescent="0.2">
      <c r="D13447" s="1093"/>
    </row>
    <row r="13448" spans="4:4" s="1084" customFormat="1" x14ac:dyDescent="0.2">
      <c r="D13448" s="1093"/>
    </row>
    <row r="13449" spans="4:4" s="1084" customFormat="1" x14ac:dyDescent="0.2">
      <c r="D13449" s="1093"/>
    </row>
    <row r="13450" spans="4:4" s="1084" customFormat="1" x14ac:dyDescent="0.2">
      <c r="D13450" s="1093"/>
    </row>
    <row r="13451" spans="4:4" s="1084" customFormat="1" x14ac:dyDescent="0.2">
      <c r="D13451" s="1093"/>
    </row>
    <row r="13452" spans="4:4" s="1084" customFormat="1" x14ac:dyDescent="0.2">
      <c r="D13452" s="1093"/>
    </row>
    <row r="13453" spans="4:4" s="1084" customFormat="1" x14ac:dyDescent="0.2">
      <c r="D13453" s="1093"/>
    </row>
    <row r="13454" spans="4:4" s="1084" customFormat="1" x14ac:dyDescent="0.2">
      <c r="D13454" s="1093"/>
    </row>
    <row r="13455" spans="4:4" s="1084" customFormat="1" x14ac:dyDescent="0.2">
      <c r="D13455" s="1093"/>
    </row>
    <row r="13456" spans="4:4" s="1084" customFormat="1" x14ac:dyDescent="0.2">
      <c r="D13456" s="1093"/>
    </row>
    <row r="13457" spans="4:4" s="1084" customFormat="1" x14ac:dyDescent="0.2">
      <c r="D13457" s="1093"/>
    </row>
    <row r="13458" spans="4:4" s="1084" customFormat="1" x14ac:dyDescent="0.2">
      <c r="D13458" s="1093"/>
    </row>
    <row r="13459" spans="4:4" s="1084" customFormat="1" x14ac:dyDescent="0.2">
      <c r="D13459" s="1093"/>
    </row>
    <row r="13460" spans="4:4" s="1084" customFormat="1" x14ac:dyDescent="0.2">
      <c r="D13460" s="1093"/>
    </row>
    <row r="13461" spans="4:4" s="1084" customFormat="1" x14ac:dyDescent="0.2">
      <c r="D13461" s="1093"/>
    </row>
    <row r="13462" spans="4:4" s="1084" customFormat="1" x14ac:dyDescent="0.2">
      <c r="D13462" s="1093"/>
    </row>
    <row r="13463" spans="4:4" s="1084" customFormat="1" x14ac:dyDescent="0.2">
      <c r="D13463" s="1093"/>
    </row>
    <row r="13464" spans="4:4" s="1084" customFormat="1" x14ac:dyDescent="0.2">
      <c r="D13464" s="1093"/>
    </row>
    <row r="13465" spans="4:4" s="1084" customFormat="1" x14ac:dyDescent="0.2">
      <c r="D13465" s="1093"/>
    </row>
    <row r="13466" spans="4:4" s="1084" customFormat="1" x14ac:dyDescent="0.2">
      <c r="D13466" s="1093"/>
    </row>
    <row r="13467" spans="4:4" s="1084" customFormat="1" x14ac:dyDescent="0.2">
      <c r="D13467" s="1093"/>
    </row>
    <row r="13468" spans="4:4" s="1084" customFormat="1" x14ac:dyDescent="0.2">
      <c r="D13468" s="1093"/>
    </row>
    <row r="13469" spans="4:4" s="1084" customFormat="1" x14ac:dyDescent="0.2">
      <c r="D13469" s="1093"/>
    </row>
    <row r="13470" spans="4:4" s="1084" customFormat="1" x14ac:dyDescent="0.2">
      <c r="D13470" s="1093"/>
    </row>
    <row r="13471" spans="4:4" s="1084" customFormat="1" x14ac:dyDescent="0.2">
      <c r="D13471" s="1093"/>
    </row>
    <row r="13472" spans="4:4" s="1084" customFormat="1" x14ac:dyDescent="0.2">
      <c r="D13472" s="1093"/>
    </row>
    <row r="13473" spans="4:4" s="1084" customFormat="1" x14ac:dyDescent="0.2">
      <c r="D13473" s="1093"/>
    </row>
    <row r="13474" spans="4:4" s="1084" customFormat="1" x14ac:dyDescent="0.2">
      <c r="D13474" s="1093"/>
    </row>
    <row r="13475" spans="4:4" s="1084" customFormat="1" x14ac:dyDescent="0.2">
      <c r="D13475" s="1093"/>
    </row>
    <row r="13476" spans="4:4" s="1084" customFormat="1" x14ac:dyDescent="0.2">
      <c r="D13476" s="1093"/>
    </row>
    <row r="13477" spans="4:4" s="1084" customFormat="1" x14ac:dyDescent="0.2">
      <c r="D13477" s="1093"/>
    </row>
    <row r="13478" spans="4:4" s="1084" customFormat="1" x14ac:dyDescent="0.2">
      <c r="D13478" s="1093"/>
    </row>
    <row r="13479" spans="4:4" s="1084" customFormat="1" x14ac:dyDescent="0.2">
      <c r="D13479" s="1093"/>
    </row>
    <row r="13480" spans="4:4" s="1084" customFormat="1" x14ac:dyDescent="0.2">
      <c r="D13480" s="1093"/>
    </row>
    <row r="13481" spans="4:4" s="1084" customFormat="1" x14ac:dyDescent="0.2">
      <c r="D13481" s="1093"/>
    </row>
    <row r="13482" spans="4:4" s="1084" customFormat="1" x14ac:dyDescent="0.2">
      <c r="D13482" s="1093"/>
    </row>
    <row r="13483" spans="4:4" s="1084" customFormat="1" x14ac:dyDescent="0.2">
      <c r="D13483" s="1093"/>
    </row>
    <row r="13484" spans="4:4" s="1084" customFormat="1" x14ac:dyDescent="0.2">
      <c r="D13484" s="1093"/>
    </row>
    <row r="13485" spans="4:4" s="1084" customFormat="1" x14ac:dyDescent="0.2">
      <c r="D13485" s="1093"/>
    </row>
    <row r="13486" spans="4:4" s="1084" customFormat="1" x14ac:dyDescent="0.2">
      <c r="D13486" s="1093"/>
    </row>
    <row r="13487" spans="4:4" s="1084" customFormat="1" x14ac:dyDescent="0.2">
      <c r="D13487" s="1093"/>
    </row>
    <row r="13488" spans="4:4" s="1084" customFormat="1" x14ac:dyDescent="0.2">
      <c r="D13488" s="1093"/>
    </row>
    <row r="13489" spans="4:4" s="1084" customFormat="1" x14ac:dyDescent="0.2">
      <c r="D13489" s="1093"/>
    </row>
    <row r="13490" spans="4:4" s="1084" customFormat="1" x14ac:dyDescent="0.2">
      <c r="D13490" s="1093"/>
    </row>
    <row r="13491" spans="4:4" s="1084" customFormat="1" x14ac:dyDescent="0.2">
      <c r="D13491" s="1093"/>
    </row>
    <row r="13492" spans="4:4" s="1084" customFormat="1" x14ac:dyDescent="0.2">
      <c r="D13492" s="1093"/>
    </row>
    <row r="13493" spans="4:4" s="1084" customFormat="1" x14ac:dyDescent="0.2">
      <c r="D13493" s="1093"/>
    </row>
    <row r="13494" spans="4:4" s="1084" customFormat="1" x14ac:dyDescent="0.2">
      <c r="D13494" s="1093"/>
    </row>
    <row r="13495" spans="4:4" s="1084" customFormat="1" x14ac:dyDescent="0.2">
      <c r="D13495" s="1093"/>
    </row>
    <row r="13496" spans="4:4" s="1084" customFormat="1" x14ac:dyDescent="0.2">
      <c r="D13496" s="1093"/>
    </row>
    <row r="13497" spans="4:4" s="1084" customFormat="1" x14ac:dyDescent="0.2">
      <c r="D13497" s="1093"/>
    </row>
    <row r="13498" spans="4:4" s="1084" customFormat="1" x14ac:dyDescent="0.2">
      <c r="D13498" s="1093"/>
    </row>
    <row r="13499" spans="4:4" s="1084" customFormat="1" x14ac:dyDescent="0.2">
      <c r="D13499" s="1093"/>
    </row>
    <row r="13500" spans="4:4" s="1084" customFormat="1" x14ac:dyDescent="0.2">
      <c r="D13500" s="1093"/>
    </row>
    <row r="13501" spans="4:4" s="1084" customFormat="1" x14ac:dyDescent="0.2">
      <c r="D13501" s="1093"/>
    </row>
    <row r="13502" spans="4:4" s="1084" customFormat="1" x14ac:dyDescent="0.2">
      <c r="D13502" s="1093"/>
    </row>
    <row r="13503" spans="4:4" s="1084" customFormat="1" x14ac:dyDescent="0.2">
      <c r="D13503" s="1093"/>
    </row>
    <row r="13504" spans="4:4" s="1084" customFormat="1" x14ac:dyDescent="0.2">
      <c r="D13504" s="1093"/>
    </row>
    <row r="13505" spans="4:4" s="1084" customFormat="1" x14ac:dyDescent="0.2">
      <c r="D13505" s="1093"/>
    </row>
    <row r="13506" spans="4:4" s="1084" customFormat="1" x14ac:dyDescent="0.2">
      <c r="D13506" s="1093"/>
    </row>
    <row r="13507" spans="4:4" s="1084" customFormat="1" x14ac:dyDescent="0.2">
      <c r="D13507" s="1093"/>
    </row>
    <row r="13508" spans="4:4" s="1084" customFormat="1" x14ac:dyDescent="0.2">
      <c r="D13508" s="1093"/>
    </row>
    <row r="13509" spans="4:4" s="1084" customFormat="1" x14ac:dyDescent="0.2">
      <c r="D13509" s="1093"/>
    </row>
    <row r="13510" spans="4:4" s="1084" customFormat="1" x14ac:dyDescent="0.2">
      <c r="D13510" s="1093"/>
    </row>
    <row r="13511" spans="4:4" s="1084" customFormat="1" x14ac:dyDescent="0.2">
      <c r="D13511" s="1093"/>
    </row>
    <row r="13512" spans="4:4" s="1084" customFormat="1" x14ac:dyDescent="0.2">
      <c r="D13512" s="1093"/>
    </row>
    <row r="13513" spans="4:4" s="1084" customFormat="1" x14ac:dyDescent="0.2">
      <c r="D13513" s="1093"/>
    </row>
    <row r="13514" spans="4:4" s="1084" customFormat="1" x14ac:dyDescent="0.2">
      <c r="D13514" s="1093"/>
    </row>
    <row r="13515" spans="4:4" s="1084" customFormat="1" x14ac:dyDescent="0.2">
      <c r="D13515" s="1093"/>
    </row>
    <row r="13516" spans="4:4" s="1084" customFormat="1" x14ac:dyDescent="0.2">
      <c r="D13516" s="1093"/>
    </row>
    <row r="13517" spans="4:4" s="1084" customFormat="1" x14ac:dyDescent="0.2">
      <c r="D13517" s="1093"/>
    </row>
    <row r="13518" spans="4:4" s="1084" customFormat="1" x14ac:dyDescent="0.2">
      <c r="D13518" s="1093"/>
    </row>
    <row r="13519" spans="4:4" s="1084" customFormat="1" x14ac:dyDescent="0.2">
      <c r="D13519" s="1093"/>
    </row>
    <row r="13520" spans="4:4" s="1084" customFormat="1" x14ac:dyDescent="0.2">
      <c r="D13520" s="1093"/>
    </row>
    <row r="13521" spans="4:4" s="1084" customFormat="1" x14ac:dyDescent="0.2">
      <c r="D13521" s="1093"/>
    </row>
    <row r="13522" spans="4:4" s="1084" customFormat="1" x14ac:dyDescent="0.2">
      <c r="D13522" s="1093"/>
    </row>
    <row r="13523" spans="4:4" s="1084" customFormat="1" x14ac:dyDescent="0.2">
      <c r="D13523" s="1093"/>
    </row>
    <row r="13524" spans="4:4" s="1084" customFormat="1" x14ac:dyDescent="0.2">
      <c r="D13524" s="1093"/>
    </row>
    <row r="13525" spans="4:4" s="1084" customFormat="1" x14ac:dyDescent="0.2">
      <c r="D13525" s="1093"/>
    </row>
    <row r="13526" spans="4:4" s="1084" customFormat="1" x14ac:dyDescent="0.2">
      <c r="D13526" s="1093"/>
    </row>
    <row r="13527" spans="4:4" s="1084" customFormat="1" x14ac:dyDescent="0.2">
      <c r="D13527" s="1093"/>
    </row>
    <row r="13528" spans="4:4" s="1084" customFormat="1" x14ac:dyDescent="0.2">
      <c r="D13528" s="1093"/>
    </row>
    <row r="13529" spans="4:4" s="1084" customFormat="1" x14ac:dyDescent="0.2">
      <c r="D13529" s="1093"/>
    </row>
    <row r="13530" spans="4:4" s="1084" customFormat="1" x14ac:dyDescent="0.2">
      <c r="D13530" s="1093"/>
    </row>
    <row r="13531" spans="4:4" s="1084" customFormat="1" x14ac:dyDescent="0.2">
      <c r="D13531" s="1093"/>
    </row>
    <row r="13532" spans="4:4" s="1084" customFormat="1" x14ac:dyDescent="0.2">
      <c r="D13532" s="1093"/>
    </row>
    <row r="13533" spans="4:4" s="1084" customFormat="1" x14ac:dyDescent="0.2">
      <c r="D13533" s="1093"/>
    </row>
    <row r="13534" spans="4:4" s="1084" customFormat="1" x14ac:dyDescent="0.2">
      <c r="D13534" s="1093"/>
    </row>
    <row r="13535" spans="4:4" s="1084" customFormat="1" x14ac:dyDescent="0.2">
      <c r="D13535" s="1093"/>
    </row>
    <row r="13536" spans="4:4" s="1084" customFormat="1" x14ac:dyDescent="0.2">
      <c r="D13536" s="1093"/>
    </row>
    <row r="13537" spans="4:4" s="1084" customFormat="1" x14ac:dyDescent="0.2">
      <c r="D13537" s="1093"/>
    </row>
    <row r="13538" spans="4:4" s="1084" customFormat="1" x14ac:dyDescent="0.2">
      <c r="D13538" s="1093"/>
    </row>
    <row r="13539" spans="4:4" s="1084" customFormat="1" x14ac:dyDescent="0.2">
      <c r="D13539" s="1093"/>
    </row>
    <row r="13540" spans="4:4" s="1084" customFormat="1" x14ac:dyDescent="0.2">
      <c r="D13540" s="1093"/>
    </row>
    <row r="13541" spans="4:4" s="1084" customFormat="1" x14ac:dyDescent="0.2">
      <c r="D13541" s="1093"/>
    </row>
    <row r="13542" spans="4:4" s="1084" customFormat="1" x14ac:dyDescent="0.2">
      <c r="D13542" s="1093"/>
    </row>
    <row r="13543" spans="4:4" s="1084" customFormat="1" x14ac:dyDescent="0.2">
      <c r="D13543" s="1093"/>
    </row>
    <row r="13544" spans="4:4" s="1084" customFormat="1" x14ac:dyDescent="0.2">
      <c r="D13544" s="1093"/>
    </row>
    <row r="13545" spans="4:4" s="1084" customFormat="1" x14ac:dyDescent="0.2">
      <c r="D13545" s="1093"/>
    </row>
    <row r="13546" spans="4:4" s="1084" customFormat="1" x14ac:dyDescent="0.2">
      <c r="D13546" s="1093"/>
    </row>
    <row r="13547" spans="4:4" s="1084" customFormat="1" x14ac:dyDescent="0.2">
      <c r="D13547" s="1093"/>
    </row>
    <row r="13548" spans="4:4" s="1084" customFormat="1" x14ac:dyDescent="0.2">
      <c r="D13548" s="1093"/>
    </row>
    <row r="13549" spans="4:4" s="1084" customFormat="1" x14ac:dyDescent="0.2">
      <c r="D13549" s="1093"/>
    </row>
    <row r="13550" spans="4:4" s="1084" customFormat="1" x14ac:dyDescent="0.2">
      <c r="D13550" s="1093"/>
    </row>
    <row r="13551" spans="4:4" s="1084" customFormat="1" x14ac:dyDescent="0.2">
      <c r="D13551" s="1093"/>
    </row>
    <row r="13552" spans="4:4" s="1084" customFormat="1" x14ac:dyDescent="0.2">
      <c r="D13552" s="1093"/>
    </row>
    <row r="13553" spans="4:4" s="1084" customFormat="1" x14ac:dyDescent="0.2">
      <c r="D13553" s="1093"/>
    </row>
    <row r="13554" spans="4:4" s="1084" customFormat="1" x14ac:dyDescent="0.2">
      <c r="D13554" s="1093"/>
    </row>
    <row r="13555" spans="4:4" s="1084" customFormat="1" x14ac:dyDescent="0.2">
      <c r="D13555" s="1093"/>
    </row>
    <row r="13556" spans="4:4" s="1084" customFormat="1" x14ac:dyDescent="0.2">
      <c r="D13556" s="1093"/>
    </row>
    <row r="13557" spans="4:4" s="1084" customFormat="1" x14ac:dyDescent="0.2">
      <c r="D13557" s="1093"/>
    </row>
    <row r="13558" spans="4:4" s="1084" customFormat="1" x14ac:dyDescent="0.2">
      <c r="D13558" s="1093"/>
    </row>
    <row r="13559" spans="4:4" s="1084" customFormat="1" x14ac:dyDescent="0.2">
      <c r="D13559" s="1093"/>
    </row>
    <row r="13560" spans="4:4" s="1084" customFormat="1" x14ac:dyDescent="0.2">
      <c r="D13560" s="1093"/>
    </row>
    <row r="13561" spans="4:4" s="1084" customFormat="1" x14ac:dyDescent="0.2">
      <c r="D13561" s="1093"/>
    </row>
    <row r="13562" spans="4:4" s="1084" customFormat="1" x14ac:dyDescent="0.2">
      <c r="D13562" s="1093"/>
    </row>
    <row r="13563" spans="4:4" s="1084" customFormat="1" x14ac:dyDescent="0.2">
      <c r="D13563" s="1093"/>
    </row>
    <row r="13564" spans="4:4" s="1084" customFormat="1" x14ac:dyDescent="0.2">
      <c r="D13564" s="1093"/>
    </row>
    <row r="13565" spans="4:4" s="1084" customFormat="1" x14ac:dyDescent="0.2">
      <c r="D13565" s="1093"/>
    </row>
    <row r="13566" spans="4:4" s="1084" customFormat="1" x14ac:dyDescent="0.2">
      <c r="D13566" s="1093"/>
    </row>
    <row r="13567" spans="4:4" s="1084" customFormat="1" x14ac:dyDescent="0.2">
      <c r="D13567" s="1093"/>
    </row>
    <row r="13568" spans="4:4" s="1084" customFormat="1" x14ac:dyDescent="0.2">
      <c r="D13568" s="1093"/>
    </row>
    <row r="13569" spans="4:4" s="1084" customFormat="1" x14ac:dyDescent="0.2">
      <c r="D13569" s="1093"/>
    </row>
    <row r="13570" spans="4:4" s="1084" customFormat="1" x14ac:dyDescent="0.2">
      <c r="D13570" s="1093"/>
    </row>
    <row r="13571" spans="4:4" s="1084" customFormat="1" x14ac:dyDescent="0.2">
      <c r="D13571" s="1093"/>
    </row>
    <row r="13572" spans="4:4" s="1084" customFormat="1" x14ac:dyDescent="0.2">
      <c r="D13572" s="1093"/>
    </row>
    <row r="13573" spans="4:4" s="1084" customFormat="1" x14ac:dyDescent="0.2">
      <c r="D13573" s="1093"/>
    </row>
    <row r="13574" spans="4:4" s="1084" customFormat="1" x14ac:dyDescent="0.2">
      <c r="D13574" s="1093"/>
    </row>
    <row r="13575" spans="4:4" s="1084" customFormat="1" x14ac:dyDescent="0.2">
      <c r="D13575" s="1093"/>
    </row>
    <row r="13576" spans="4:4" s="1084" customFormat="1" x14ac:dyDescent="0.2">
      <c r="D13576" s="1093"/>
    </row>
    <row r="13577" spans="4:4" s="1084" customFormat="1" x14ac:dyDescent="0.2">
      <c r="D13577" s="1093"/>
    </row>
    <row r="13578" spans="4:4" s="1084" customFormat="1" x14ac:dyDescent="0.2">
      <c r="D13578" s="1093"/>
    </row>
    <row r="13579" spans="4:4" s="1084" customFormat="1" x14ac:dyDescent="0.2">
      <c r="D13579" s="1093"/>
    </row>
    <row r="13580" spans="4:4" s="1084" customFormat="1" x14ac:dyDescent="0.2">
      <c r="D13580" s="1093"/>
    </row>
    <row r="13581" spans="4:4" s="1084" customFormat="1" x14ac:dyDescent="0.2">
      <c r="D13581" s="1093"/>
    </row>
    <row r="13582" spans="4:4" s="1084" customFormat="1" x14ac:dyDescent="0.2">
      <c r="D13582" s="1093"/>
    </row>
    <row r="13583" spans="4:4" s="1084" customFormat="1" x14ac:dyDescent="0.2">
      <c r="D13583" s="1093"/>
    </row>
    <row r="13584" spans="4:4" s="1084" customFormat="1" x14ac:dyDescent="0.2">
      <c r="D13584" s="1093"/>
    </row>
    <row r="13585" spans="4:4" s="1084" customFormat="1" x14ac:dyDescent="0.2">
      <c r="D13585" s="1093"/>
    </row>
    <row r="13586" spans="4:4" s="1084" customFormat="1" x14ac:dyDescent="0.2">
      <c r="D13586" s="1093"/>
    </row>
    <row r="13587" spans="4:4" s="1084" customFormat="1" x14ac:dyDescent="0.2">
      <c r="D13587" s="1093"/>
    </row>
    <row r="13588" spans="4:4" s="1084" customFormat="1" x14ac:dyDescent="0.2">
      <c r="D13588" s="1093"/>
    </row>
    <row r="13589" spans="4:4" s="1084" customFormat="1" x14ac:dyDescent="0.2">
      <c r="D13589" s="1093"/>
    </row>
    <row r="13590" spans="4:4" s="1084" customFormat="1" x14ac:dyDescent="0.2">
      <c r="D13590" s="1093"/>
    </row>
    <row r="13591" spans="4:4" s="1084" customFormat="1" x14ac:dyDescent="0.2">
      <c r="D13591" s="1093"/>
    </row>
    <row r="13592" spans="4:4" s="1084" customFormat="1" x14ac:dyDescent="0.2">
      <c r="D13592" s="1093"/>
    </row>
    <row r="13593" spans="4:4" s="1084" customFormat="1" x14ac:dyDescent="0.2">
      <c r="D13593" s="1093"/>
    </row>
    <row r="13594" spans="4:4" s="1084" customFormat="1" x14ac:dyDescent="0.2">
      <c r="D13594" s="1093"/>
    </row>
    <row r="13595" spans="4:4" s="1084" customFormat="1" x14ac:dyDescent="0.2">
      <c r="D13595" s="1093"/>
    </row>
    <row r="13596" spans="4:4" s="1084" customFormat="1" x14ac:dyDescent="0.2">
      <c r="D13596" s="1093"/>
    </row>
    <row r="13597" spans="4:4" s="1084" customFormat="1" x14ac:dyDescent="0.2">
      <c r="D13597" s="1093"/>
    </row>
    <row r="13598" spans="4:4" s="1084" customFormat="1" x14ac:dyDescent="0.2">
      <c r="D13598" s="1093"/>
    </row>
    <row r="13599" spans="4:4" s="1084" customFormat="1" x14ac:dyDescent="0.2">
      <c r="D13599" s="1093"/>
    </row>
    <row r="13600" spans="4:4" s="1084" customFormat="1" x14ac:dyDescent="0.2">
      <c r="D13600" s="1093"/>
    </row>
    <row r="13601" spans="4:4" s="1084" customFormat="1" x14ac:dyDescent="0.2">
      <c r="D13601" s="1093"/>
    </row>
    <row r="13602" spans="4:4" s="1084" customFormat="1" x14ac:dyDescent="0.2">
      <c r="D13602" s="1093"/>
    </row>
    <row r="13603" spans="4:4" s="1084" customFormat="1" x14ac:dyDescent="0.2">
      <c r="D13603" s="1093"/>
    </row>
    <row r="13604" spans="4:4" s="1084" customFormat="1" x14ac:dyDescent="0.2">
      <c r="D13604" s="1093"/>
    </row>
    <row r="13605" spans="4:4" s="1084" customFormat="1" x14ac:dyDescent="0.2">
      <c r="D13605" s="1093"/>
    </row>
    <row r="13606" spans="4:4" s="1084" customFormat="1" x14ac:dyDescent="0.2">
      <c r="D13606" s="1093"/>
    </row>
    <row r="13607" spans="4:4" s="1084" customFormat="1" x14ac:dyDescent="0.2">
      <c r="D13607" s="1093"/>
    </row>
    <row r="13608" spans="4:4" s="1084" customFormat="1" x14ac:dyDescent="0.2">
      <c r="D13608" s="1093"/>
    </row>
    <row r="13609" spans="4:4" s="1084" customFormat="1" x14ac:dyDescent="0.2">
      <c r="D13609" s="1093"/>
    </row>
    <row r="13610" spans="4:4" s="1084" customFormat="1" x14ac:dyDescent="0.2">
      <c r="D13610" s="1093"/>
    </row>
    <row r="13611" spans="4:4" s="1084" customFormat="1" x14ac:dyDescent="0.2">
      <c r="D13611" s="1093"/>
    </row>
    <row r="13612" spans="4:4" s="1084" customFormat="1" x14ac:dyDescent="0.2">
      <c r="D13612" s="1093"/>
    </row>
    <row r="13613" spans="4:4" s="1084" customFormat="1" x14ac:dyDescent="0.2">
      <c r="D13613" s="1093"/>
    </row>
    <row r="13614" spans="4:4" s="1084" customFormat="1" x14ac:dyDescent="0.2">
      <c r="D13614" s="1093"/>
    </row>
    <row r="13615" spans="4:4" s="1084" customFormat="1" x14ac:dyDescent="0.2">
      <c r="D13615" s="1093"/>
    </row>
    <row r="13616" spans="4:4" s="1084" customFormat="1" x14ac:dyDescent="0.2">
      <c r="D13616" s="1093"/>
    </row>
    <row r="13617" spans="4:4" s="1084" customFormat="1" x14ac:dyDescent="0.2">
      <c r="D13617" s="1093"/>
    </row>
    <row r="13618" spans="4:4" s="1084" customFormat="1" x14ac:dyDescent="0.2">
      <c r="D13618" s="1093"/>
    </row>
    <row r="13619" spans="4:4" s="1084" customFormat="1" x14ac:dyDescent="0.2">
      <c r="D13619" s="1093"/>
    </row>
    <row r="13620" spans="4:4" s="1084" customFormat="1" x14ac:dyDescent="0.2">
      <c r="D13620" s="1093"/>
    </row>
    <row r="13621" spans="4:4" s="1084" customFormat="1" x14ac:dyDescent="0.2">
      <c r="D13621" s="1093"/>
    </row>
    <row r="13622" spans="4:4" s="1084" customFormat="1" x14ac:dyDescent="0.2">
      <c r="D13622" s="1093"/>
    </row>
    <row r="13623" spans="4:4" s="1084" customFormat="1" x14ac:dyDescent="0.2">
      <c r="D13623" s="1093"/>
    </row>
    <row r="13624" spans="4:4" s="1084" customFormat="1" x14ac:dyDescent="0.2">
      <c r="D13624" s="1093"/>
    </row>
    <row r="13625" spans="4:4" s="1084" customFormat="1" x14ac:dyDescent="0.2">
      <c r="D13625" s="1093"/>
    </row>
    <row r="13626" spans="4:4" s="1084" customFormat="1" x14ac:dyDescent="0.2">
      <c r="D13626" s="1093"/>
    </row>
    <row r="13627" spans="4:4" s="1084" customFormat="1" x14ac:dyDescent="0.2">
      <c r="D13627" s="1093"/>
    </row>
    <row r="13628" spans="4:4" s="1084" customFormat="1" x14ac:dyDescent="0.2">
      <c r="D13628" s="1093"/>
    </row>
    <row r="13629" spans="4:4" s="1084" customFormat="1" x14ac:dyDescent="0.2">
      <c r="D13629" s="1093"/>
    </row>
    <row r="13630" spans="4:4" s="1084" customFormat="1" x14ac:dyDescent="0.2">
      <c r="D13630" s="1093"/>
    </row>
    <row r="13631" spans="4:4" s="1084" customFormat="1" x14ac:dyDescent="0.2">
      <c r="D13631" s="1093"/>
    </row>
    <row r="13632" spans="4:4" s="1084" customFormat="1" x14ac:dyDescent="0.2">
      <c r="D13632" s="1093"/>
    </row>
    <row r="13633" spans="4:4" s="1084" customFormat="1" x14ac:dyDescent="0.2">
      <c r="D13633" s="1093"/>
    </row>
    <row r="13634" spans="4:4" s="1084" customFormat="1" x14ac:dyDescent="0.2">
      <c r="D13634" s="1093"/>
    </row>
    <row r="13635" spans="4:4" s="1084" customFormat="1" x14ac:dyDescent="0.2">
      <c r="D13635" s="1093"/>
    </row>
    <row r="13636" spans="4:4" s="1084" customFormat="1" x14ac:dyDescent="0.2">
      <c r="D13636" s="1093"/>
    </row>
    <row r="13637" spans="4:4" s="1084" customFormat="1" x14ac:dyDescent="0.2">
      <c r="D13637" s="1093"/>
    </row>
    <row r="13638" spans="4:4" s="1084" customFormat="1" x14ac:dyDescent="0.2">
      <c r="D13638" s="1093"/>
    </row>
    <row r="13639" spans="4:4" s="1084" customFormat="1" x14ac:dyDescent="0.2">
      <c r="D13639" s="1093"/>
    </row>
    <row r="13640" spans="4:4" s="1084" customFormat="1" x14ac:dyDescent="0.2">
      <c r="D13640" s="1093"/>
    </row>
    <row r="13641" spans="4:4" s="1084" customFormat="1" x14ac:dyDescent="0.2">
      <c r="D13641" s="1093"/>
    </row>
    <row r="13642" spans="4:4" s="1084" customFormat="1" x14ac:dyDescent="0.2">
      <c r="D13642" s="1093"/>
    </row>
    <row r="13643" spans="4:4" s="1084" customFormat="1" x14ac:dyDescent="0.2">
      <c r="D13643" s="1093"/>
    </row>
    <row r="13644" spans="4:4" s="1084" customFormat="1" x14ac:dyDescent="0.2">
      <c r="D13644" s="1093"/>
    </row>
    <row r="13645" spans="4:4" s="1084" customFormat="1" x14ac:dyDescent="0.2">
      <c r="D13645" s="1093"/>
    </row>
    <row r="13646" spans="4:4" s="1084" customFormat="1" x14ac:dyDescent="0.2">
      <c r="D13646" s="1093"/>
    </row>
    <row r="13647" spans="4:4" s="1084" customFormat="1" x14ac:dyDescent="0.2">
      <c r="D13647" s="1093"/>
    </row>
    <row r="13648" spans="4:4" s="1084" customFormat="1" x14ac:dyDescent="0.2">
      <c r="D13648" s="1093"/>
    </row>
    <row r="13649" spans="4:4" s="1084" customFormat="1" x14ac:dyDescent="0.2">
      <c r="D13649" s="1093"/>
    </row>
    <row r="13650" spans="4:4" s="1084" customFormat="1" x14ac:dyDescent="0.2">
      <c r="D13650" s="1093"/>
    </row>
    <row r="13651" spans="4:4" s="1084" customFormat="1" x14ac:dyDescent="0.2">
      <c r="D13651" s="1093"/>
    </row>
    <row r="13652" spans="4:4" s="1084" customFormat="1" x14ac:dyDescent="0.2">
      <c r="D13652" s="1093"/>
    </row>
    <row r="13653" spans="4:4" s="1084" customFormat="1" x14ac:dyDescent="0.2">
      <c r="D13653" s="1093"/>
    </row>
    <row r="13654" spans="4:4" s="1084" customFormat="1" x14ac:dyDescent="0.2">
      <c r="D13654" s="1093"/>
    </row>
    <row r="13655" spans="4:4" s="1084" customFormat="1" x14ac:dyDescent="0.2">
      <c r="D13655" s="1093"/>
    </row>
    <row r="13656" spans="4:4" s="1084" customFormat="1" x14ac:dyDescent="0.2">
      <c r="D13656" s="1093"/>
    </row>
    <row r="13657" spans="4:4" s="1084" customFormat="1" x14ac:dyDescent="0.2">
      <c r="D13657" s="1093"/>
    </row>
    <row r="13658" spans="4:4" s="1084" customFormat="1" x14ac:dyDescent="0.2">
      <c r="D13658" s="1093"/>
    </row>
    <row r="13659" spans="4:4" s="1084" customFormat="1" x14ac:dyDescent="0.2">
      <c r="D13659" s="1093"/>
    </row>
    <row r="13660" spans="4:4" s="1084" customFormat="1" x14ac:dyDescent="0.2">
      <c r="D13660" s="1093"/>
    </row>
    <row r="13661" spans="4:4" s="1084" customFormat="1" x14ac:dyDescent="0.2">
      <c r="D13661" s="1093"/>
    </row>
    <row r="13662" spans="4:4" s="1084" customFormat="1" x14ac:dyDescent="0.2">
      <c r="D13662" s="1093"/>
    </row>
    <row r="13663" spans="4:4" s="1084" customFormat="1" x14ac:dyDescent="0.2">
      <c r="D13663" s="1093"/>
    </row>
    <row r="13664" spans="4:4" s="1084" customFormat="1" x14ac:dyDescent="0.2">
      <c r="D13664" s="1093"/>
    </row>
    <row r="13665" spans="4:4" s="1084" customFormat="1" x14ac:dyDescent="0.2">
      <c r="D13665" s="1093"/>
    </row>
    <row r="13666" spans="4:4" s="1084" customFormat="1" x14ac:dyDescent="0.2">
      <c r="D13666" s="1093"/>
    </row>
    <row r="13667" spans="4:4" s="1084" customFormat="1" x14ac:dyDescent="0.2">
      <c r="D13667" s="1093"/>
    </row>
    <row r="13668" spans="4:4" s="1084" customFormat="1" x14ac:dyDescent="0.2">
      <c r="D13668" s="1093"/>
    </row>
    <row r="13669" spans="4:4" s="1084" customFormat="1" x14ac:dyDescent="0.2">
      <c r="D13669" s="1093"/>
    </row>
    <row r="13670" spans="4:4" s="1084" customFormat="1" x14ac:dyDescent="0.2">
      <c r="D13670" s="1093"/>
    </row>
    <row r="13671" spans="4:4" s="1084" customFormat="1" x14ac:dyDescent="0.2">
      <c r="D13671" s="1093"/>
    </row>
    <row r="13672" spans="4:4" s="1084" customFormat="1" x14ac:dyDescent="0.2">
      <c r="D13672" s="1093"/>
    </row>
    <row r="13673" spans="4:4" s="1084" customFormat="1" x14ac:dyDescent="0.2">
      <c r="D13673" s="1093"/>
    </row>
    <row r="13674" spans="4:4" s="1084" customFormat="1" x14ac:dyDescent="0.2">
      <c r="D13674" s="1093"/>
    </row>
    <row r="13675" spans="4:4" s="1084" customFormat="1" x14ac:dyDescent="0.2">
      <c r="D13675" s="1093"/>
    </row>
    <row r="13676" spans="4:4" s="1084" customFormat="1" x14ac:dyDescent="0.2">
      <c r="D13676" s="1093"/>
    </row>
    <row r="13677" spans="4:4" s="1084" customFormat="1" x14ac:dyDescent="0.2">
      <c r="D13677" s="1093"/>
    </row>
    <row r="13678" spans="4:4" s="1084" customFormat="1" x14ac:dyDescent="0.2">
      <c r="D13678" s="1093"/>
    </row>
    <row r="13679" spans="4:4" s="1084" customFormat="1" x14ac:dyDescent="0.2">
      <c r="D13679" s="1093"/>
    </row>
    <row r="13680" spans="4:4" s="1084" customFormat="1" x14ac:dyDescent="0.2">
      <c r="D13680" s="1093"/>
    </row>
    <row r="13681" spans="4:4" s="1084" customFormat="1" x14ac:dyDescent="0.2">
      <c r="D13681" s="1093"/>
    </row>
    <row r="13682" spans="4:4" s="1084" customFormat="1" x14ac:dyDescent="0.2">
      <c r="D13682" s="1093"/>
    </row>
    <row r="13683" spans="4:4" s="1084" customFormat="1" x14ac:dyDescent="0.2">
      <c r="D13683" s="1093"/>
    </row>
    <row r="13684" spans="4:4" s="1084" customFormat="1" x14ac:dyDescent="0.2">
      <c r="D13684" s="1093"/>
    </row>
    <row r="13685" spans="4:4" s="1084" customFormat="1" x14ac:dyDescent="0.2">
      <c r="D13685" s="1093"/>
    </row>
    <row r="13686" spans="4:4" s="1084" customFormat="1" x14ac:dyDescent="0.2">
      <c r="D13686" s="1093"/>
    </row>
    <row r="13687" spans="4:4" s="1084" customFormat="1" x14ac:dyDescent="0.2">
      <c r="D13687" s="1093"/>
    </row>
    <row r="13688" spans="4:4" s="1084" customFormat="1" x14ac:dyDescent="0.2">
      <c r="D13688" s="1093"/>
    </row>
    <row r="13689" spans="4:4" s="1084" customFormat="1" x14ac:dyDescent="0.2">
      <c r="D13689" s="1093"/>
    </row>
    <row r="13690" spans="4:4" s="1084" customFormat="1" x14ac:dyDescent="0.2">
      <c r="D13690" s="1093"/>
    </row>
    <row r="13691" spans="4:4" s="1084" customFormat="1" x14ac:dyDescent="0.2">
      <c r="D13691" s="1093"/>
    </row>
    <row r="13692" spans="4:4" s="1084" customFormat="1" x14ac:dyDescent="0.2">
      <c r="D13692" s="1093"/>
    </row>
    <row r="13693" spans="4:4" s="1084" customFormat="1" x14ac:dyDescent="0.2">
      <c r="D13693" s="1093"/>
    </row>
    <row r="13694" spans="4:4" s="1084" customFormat="1" x14ac:dyDescent="0.2">
      <c r="D13694" s="1093"/>
    </row>
    <row r="13695" spans="4:4" s="1084" customFormat="1" x14ac:dyDescent="0.2">
      <c r="D13695" s="1093"/>
    </row>
    <row r="13696" spans="4:4" s="1084" customFormat="1" x14ac:dyDescent="0.2">
      <c r="D13696" s="1093"/>
    </row>
    <row r="13697" spans="4:4" s="1084" customFormat="1" x14ac:dyDescent="0.2">
      <c r="D13697" s="1093"/>
    </row>
    <row r="13698" spans="4:4" s="1084" customFormat="1" x14ac:dyDescent="0.2">
      <c r="D13698" s="1093"/>
    </row>
    <row r="13699" spans="4:4" s="1084" customFormat="1" x14ac:dyDescent="0.2">
      <c r="D13699" s="1093"/>
    </row>
    <row r="13700" spans="4:4" s="1084" customFormat="1" x14ac:dyDescent="0.2">
      <c r="D13700" s="1093"/>
    </row>
    <row r="13701" spans="4:4" s="1084" customFormat="1" x14ac:dyDescent="0.2">
      <c r="D13701" s="1093"/>
    </row>
    <row r="13702" spans="4:4" s="1084" customFormat="1" x14ac:dyDescent="0.2">
      <c r="D13702" s="1093"/>
    </row>
    <row r="13703" spans="4:4" s="1084" customFormat="1" x14ac:dyDescent="0.2">
      <c r="D13703" s="1093"/>
    </row>
    <row r="13704" spans="4:4" s="1084" customFormat="1" x14ac:dyDescent="0.2">
      <c r="D13704" s="1093"/>
    </row>
    <row r="13705" spans="4:4" s="1084" customFormat="1" x14ac:dyDescent="0.2">
      <c r="D13705" s="1093"/>
    </row>
    <row r="13706" spans="4:4" s="1084" customFormat="1" x14ac:dyDescent="0.2">
      <c r="D13706" s="1093"/>
    </row>
    <row r="13707" spans="4:4" s="1084" customFormat="1" x14ac:dyDescent="0.2">
      <c r="D13707" s="1093"/>
    </row>
    <row r="13708" spans="4:4" s="1084" customFormat="1" x14ac:dyDescent="0.2">
      <c r="D13708" s="1093"/>
    </row>
    <row r="13709" spans="4:4" s="1084" customFormat="1" x14ac:dyDescent="0.2">
      <c r="D13709" s="1093"/>
    </row>
    <row r="13710" spans="4:4" s="1084" customFormat="1" x14ac:dyDescent="0.2">
      <c r="D13710" s="1093"/>
    </row>
    <row r="13711" spans="4:4" s="1084" customFormat="1" x14ac:dyDescent="0.2">
      <c r="D13711" s="1093"/>
    </row>
    <row r="13712" spans="4:4" s="1084" customFormat="1" x14ac:dyDescent="0.2">
      <c r="D13712" s="1093"/>
    </row>
    <row r="13713" spans="4:4" s="1084" customFormat="1" x14ac:dyDescent="0.2">
      <c r="D13713" s="1093"/>
    </row>
    <row r="13714" spans="4:4" s="1084" customFormat="1" x14ac:dyDescent="0.2">
      <c r="D13714" s="1093"/>
    </row>
    <row r="13715" spans="4:4" s="1084" customFormat="1" x14ac:dyDescent="0.2">
      <c r="D13715" s="1093"/>
    </row>
    <row r="13716" spans="4:4" s="1084" customFormat="1" x14ac:dyDescent="0.2">
      <c r="D13716" s="1093"/>
    </row>
    <row r="13717" spans="4:4" s="1084" customFormat="1" x14ac:dyDescent="0.2">
      <c r="D13717" s="1093"/>
    </row>
    <row r="13718" spans="4:4" s="1084" customFormat="1" x14ac:dyDescent="0.2">
      <c r="D13718" s="1093"/>
    </row>
    <row r="13719" spans="4:4" s="1084" customFormat="1" x14ac:dyDescent="0.2">
      <c r="D13719" s="1093"/>
    </row>
    <row r="13720" spans="4:4" s="1084" customFormat="1" x14ac:dyDescent="0.2">
      <c r="D13720" s="1093"/>
    </row>
    <row r="13721" spans="4:4" s="1084" customFormat="1" x14ac:dyDescent="0.2">
      <c r="D13721" s="1093"/>
    </row>
    <row r="13722" spans="4:4" s="1084" customFormat="1" x14ac:dyDescent="0.2">
      <c r="D13722" s="1093"/>
    </row>
    <row r="13723" spans="4:4" s="1084" customFormat="1" x14ac:dyDescent="0.2">
      <c r="D13723" s="1093"/>
    </row>
    <row r="13724" spans="4:4" s="1084" customFormat="1" x14ac:dyDescent="0.2">
      <c r="D13724" s="1093"/>
    </row>
    <row r="13725" spans="4:4" s="1084" customFormat="1" x14ac:dyDescent="0.2">
      <c r="D13725" s="1093"/>
    </row>
    <row r="13726" spans="4:4" s="1084" customFormat="1" x14ac:dyDescent="0.2">
      <c r="D13726" s="1093"/>
    </row>
    <row r="13727" spans="4:4" s="1084" customFormat="1" x14ac:dyDescent="0.2">
      <c r="D13727" s="1093"/>
    </row>
    <row r="13728" spans="4:4" s="1084" customFormat="1" x14ac:dyDescent="0.2">
      <c r="D13728" s="1093"/>
    </row>
    <row r="13729" spans="4:4" s="1084" customFormat="1" x14ac:dyDescent="0.2">
      <c r="D13729" s="1093"/>
    </row>
    <row r="13730" spans="4:4" s="1084" customFormat="1" x14ac:dyDescent="0.2">
      <c r="D13730" s="1093"/>
    </row>
    <row r="13731" spans="4:4" s="1084" customFormat="1" x14ac:dyDescent="0.2">
      <c r="D13731" s="1093"/>
    </row>
    <row r="13732" spans="4:4" s="1084" customFormat="1" x14ac:dyDescent="0.2">
      <c r="D13732" s="1093"/>
    </row>
    <row r="13733" spans="4:4" s="1084" customFormat="1" x14ac:dyDescent="0.2">
      <c r="D13733" s="1093"/>
    </row>
    <row r="13734" spans="4:4" s="1084" customFormat="1" x14ac:dyDescent="0.2">
      <c r="D13734" s="1093"/>
    </row>
    <row r="13735" spans="4:4" s="1084" customFormat="1" x14ac:dyDescent="0.2">
      <c r="D13735" s="1093"/>
    </row>
    <row r="13736" spans="4:4" s="1084" customFormat="1" x14ac:dyDescent="0.2">
      <c r="D13736" s="1093"/>
    </row>
    <row r="13737" spans="4:4" s="1084" customFormat="1" x14ac:dyDescent="0.2">
      <c r="D13737" s="1093"/>
    </row>
    <row r="13738" spans="4:4" s="1084" customFormat="1" x14ac:dyDescent="0.2">
      <c r="D13738" s="1093"/>
    </row>
    <row r="13739" spans="4:4" s="1084" customFormat="1" x14ac:dyDescent="0.2">
      <c r="D13739" s="1093"/>
    </row>
    <row r="13740" spans="4:4" s="1084" customFormat="1" x14ac:dyDescent="0.2">
      <c r="D13740" s="1093"/>
    </row>
    <row r="13741" spans="4:4" s="1084" customFormat="1" x14ac:dyDescent="0.2">
      <c r="D13741" s="1093"/>
    </row>
    <row r="13742" spans="4:4" s="1084" customFormat="1" x14ac:dyDescent="0.2">
      <c r="D13742" s="1093"/>
    </row>
    <row r="13743" spans="4:4" s="1084" customFormat="1" x14ac:dyDescent="0.2">
      <c r="D13743" s="1093"/>
    </row>
    <row r="13744" spans="4:4" s="1084" customFormat="1" x14ac:dyDescent="0.2">
      <c r="D13744" s="1093"/>
    </row>
    <row r="13745" spans="4:4" s="1084" customFormat="1" x14ac:dyDescent="0.2">
      <c r="D13745" s="1093"/>
    </row>
    <row r="13746" spans="4:4" s="1084" customFormat="1" x14ac:dyDescent="0.2">
      <c r="D13746" s="1093"/>
    </row>
    <row r="13747" spans="4:4" s="1084" customFormat="1" x14ac:dyDescent="0.2">
      <c r="D13747" s="1093"/>
    </row>
    <row r="13748" spans="4:4" s="1084" customFormat="1" x14ac:dyDescent="0.2">
      <c r="D13748" s="1093"/>
    </row>
    <row r="13749" spans="4:4" s="1084" customFormat="1" x14ac:dyDescent="0.2">
      <c r="D13749" s="1093"/>
    </row>
    <row r="13750" spans="4:4" s="1084" customFormat="1" x14ac:dyDescent="0.2">
      <c r="D13750" s="1093"/>
    </row>
    <row r="13751" spans="4:4" s="1084" customFormat="1" x14ac:dyDescent="0.2">
      <c r="D13751" s="1093"/>
    </row>
    <row r="13752" spans="4:4" s="1084" customFormat="1" x14ac:dyDescent="0.2">
      <c r="D13752" s="1093"/>
    </row>
    <row r="13753" spans="4:4" s="1084" customFormat="1" x14ac:dyDescent="0.2">
      <c r="D13753" s="1093"/>
    </row>
    <row r="13754" spans="4:4" s="1084" customFormat="1" x14ac:dyDescent="0.2">
      <c r="D13754" s="1093"/>
    </row>
    <row r="13755" spans="4:4" s="1084" customFormat="1" x14ac:dyDescent="0.2">
      <c r="D13755" s="1093"/>
    </row>
    <row r="13756" spans="4:4" s="1084" customFormat="1" x14ac:dyDescent="0.2">
      <c r="D13756" s="1093"/>
    </row>
    <row r="13757" spans="4:4" s="1084" customFormat="1" x14ac:dyDescent="0.2">
      <c r="D13757" s="1093"/>
    </row>
    <row r="13758" spans="4:4" s="1084" customFormat="1" x14ac:dyDescent="0.2">
      <c r="D13758" s="1093"/>
    </row>
    <row r="13759" spans="4:4" s="1084" customFormat="1" x14ac:dyDescent="0.2">
      <c r="D13759" s="1093"/>
    </row>
    <row r="13760" spans="4:4" s="1084" customFormat="1" x14ac:dyDescent="0.2">
      <c r="D13760" s="1093"/>
    </row>
    <row r="13761" spans="4:4" s="1084" customFormat="1" x14ac:dyDescent="0.2">
      <c r="D13761" s="1093"/>
    </row>
    <row r="13762" spans="4:4" s="1084" customFormat="1" x14ac:dyDescent="0.2">
      <c r="D13762" s="1093"/>
    </row>
    <row r="13763" spans="4:4" s="1084" customFormat="1" x14ac:dyDescent="0.2">
      <c r="D13763" s="1093"/>
    </row>
    <row r="13764" spans="4:4" s="1084" customFormat="1" x14ac:dyDescent="0.2">
      <c r="D13764" s="1093"/>
    </row>
    <row r="13765" spans="4:4" s="1084" customFormat="1" x14ac:dyDescent="0.2">
      <c r="D13765" s="1093"/>
    </row>
    <row r="13766" spans="4:4" s="1084" customFormat="1" x14ac:dyDescent="0.2">
      <c r="D13766" s="1093"/>
    </row>
    <row r="13767" spans="4:4" s="1084" customFormat="1" x14ac:dyDescent="0.2">
      <c r="D13767" s="1093"/>
    </row>
    <row r="13768" spans="4:4" s="1084" customFormat="1" x14ac:dyDescent="0.2">
      <c r="D13768" s="1093"/>
    </row>
    <row r="13769" spans="4:4" s="1084" customFormat="1" x14ac:dyDescent="0.2">
      <c r="D13769" s="1093"/>
    </row>
    <row r="13770" spans="4:4" s="1084" customFormat="1" x14ac:dyDescent="0.2">
      <c r="D13770" s="1093"/>
    </row>
    <row r="13771" spans="4:4" s="1084" customFormat="1" x14ac:dyDescent="0.2">
      <c r="D13771" s="1093"/>
    </row>
    <row r="13772" spans="4:4" s="1084" customFormat="1" x14ac:dyDescent="0.2">
      <c r="D13772" s="1093"/>
    </row>
    <row r="13773" spans="4:4" s="1084" customFormat="1" x14ac:dyDescent="0.2">
      <c r="D13773" s="1093"/>
    </row>
    <row r="13774" spans="4:4" s="1084" customFormat="1" x14ac:dyDescent="0.2">
      <c r="D13774" s="1093"/>
    </row>
    <row r="13775" spans="4:4" s="1084" customFormat="1" x14ac:dyDescent="0.2">
      <c r="D13775" s="1093"/>
    </row>
    <row r="13776" spans="4:4" s="1084" customFormat="1" x14ac:dyDescent="0.2">
      <c r="D13776" s="1093"/>
    </row>
    <row r="13777" spans="4:4" s="1084" customFormat="1" x14ac:dyDescent="0.2">
      <c r="D13777" s="1093"/>
    </row>
    <row r="13778" spans="4:4" s="1084" customFormat="1" x14ac:dyDescent="0.2">
      <c r="D13778" s="1093"/>
    </row>
    <row r="13779" spans="4:4" s="1084" customFormat="1" x14ac:dyDescent="0.2">
      <c r="D13779" s="1093"/>
    </row>
    <row r="13780" spans="4:4" s="1084" customFormat="1" x14ac:dyDescent="0.2">
      <c r="D13780" s="1093"/>
    </row>
    <row r="13781" spans="4:4" s="1084" customFormat="1" x14ac:dyDescent="0.2">
      <c r="D13781" s="1093"/>
    </row>
    <row r="13782" spans="4:4" s="1084" customFormat="1" x14ac:dyDescent="0.2">
      <c r="D13782" s="1093"/>
    </row>
    <row r="13783" spans="4:4" s="1084" customFormat="1" x14ac:dyDescent="0.2">
      <c r="D13783" s="1093"/>
    </row>
    <row r="13784" spans="4:4" s="1084" customFormat="1" x14ac:dyDescent="0.2">
      <c r="D13784" s="1093"/>
    </row>
    <row r="13785" spans="4:4" s="1084" customFormat="1" x14ac:dyDescent="0.2">
      <c r="D13785" s="1093"/>
    </row>
    <row r="13786" spans="4:4" s="1084" customFormat="1" x14ac:dyDescent="0.2">
      <c r="D13786" s="1093"/>
    </row>
    <row r="13787" spans="4:4" s="1084" customFormat="1" x14ac:dyDescent="0.2">
      <c r="D13787" s="1093"/>
    </row>
    <row r="13788" spans="4:4" s="1084" customFormat="1" x14ac:dyDescent="0.2">
      <c r="D13788" s="1093"/>
    </row>
    <row r="13789" spans="4:4" s="1084" customFormat="1" x14ac:dyDescent="0.2">
      <c r="D13789" s="1093"/>
    </row>
    <row r="13790" spans="4:4" s="1084" customFormat="1" x14ac:dyDescent="0.2">
      <c r="D13790" s="1093"/>
    </row>
    <row r="13791" spans="4:4" s="1084" customFormat="1" x14ac:dyDescent="0.2">
      <c r="D13791" s="1093"/>
    </row>
    <row r="13792" spans="4:4" s="1084" customFormat="1" x14ac:dyDescent="0.2">
      <c r="D13792" s="1093"/>
    </row>
    <row r="13793" spans="4:4" s="1084" customFormat="1" x14ac:dyDescent="0.2">
      <c r="D13793" s="1093"/>
    </row>
    <row r="13794" spans="4:4" s="1084" customFormat="1" x14ac:dyDescent="0.2">
      <c r="D13794" s="1093"/>
    </row>
    <row r="13795" spans="4:4" s="1084" customFormat="1" x14ac:dyDescent="0.2">
      <c r="D13795" s="1093"/>
    </row>
    <row r="13796" spans="4:4" s="1084" customFormat="1" x14ac:dyDescent="0.2">
      <c r="D13796" s="1093"/>
    </row>
    <row r="13797" spans="4:4" s="1084" customFormat="1" x14ac:dyDescent="0.2">
      <c r="D13797" s="1093"/>
    </row>
    <row r="13798" spans="4:4" s="1084" customFormat="1" x14ac:dyDescent="0.2">
      <c r="D13798" s="1093"/>
    </row>
    <row r="13799" spans="4:4" s="1084" customFormat="1" x14ac:dyDescent="0.2">
      <c r="D13799" s="1093"/>
    </row>
    <row r="13800" spans="4:4" s="1084" customFormat="1" x14ac:dyDescent="0.2">
      <c r="D13800" s="1093"/>
    </row>
    <row r="13801" spans="4:4" s="1084" customFormat="1" x14ac:dyDescent="0.2">
      <c r="D13801" s="1093"/>
    </row>
    <row r="13802" spans="4:4" s="1084" customFormat="1" x14ac:dyDescent="0.2">
      <c r="D13802" s="1093"/>
    </row>
    <row r="13803" spans="4:4" s="1084" customFormat="1" x14ac:dyDescent="0.2">
      <c r="D13803" s="1093"/>
    </row>
    <row r="13804" spans="4:4" s="1084" customFormat="1" x14ac:dyDescent="0.2">
      <c r="D13804" s="1093"/>
    </row>
    <row r="13805" spans="4:4" s="1084" customFormat="1" x14ac:dyDescent="0.2">
      <c r="D13805" s="1093"/>
    </row>
    <row r="13806" spans="4:4" s="1084" customFormat="1" x14ac:dyDescent="0.2">
      <c r="D13806" s="1093"/>
    </row>
    <row r="13807" spans="4:4" s="1084" customFormat="1" x14ac:dyDescent="0.2">
      <c r="D13807" s="1093"/>
    </row>
    <row r="13808" spans="4:4" s="1084" customFormat="1" x14ac:dyDescent="0.2">
      <c r="D13808" s="1093"/>
    </row>
    <row r="13809" spans="4:4" s="1084" customFormat="1" x14ac:dyDescent="0.2">
      <c r="D13809" s="1093"/>
    </row>
    <row r="13810" spans="4:4" s="1084" customFormat="1" x14ac:dyDescent="0.2">
      <c r="D13810" s="1093"/>
    </row>
    <row r="13811" spans="4:4" s="1084" customFormat="1" x14ac:dyDescent="0.2">
      <c r="D13811" s="1093"/>
    </row>
    <row r="13812" spans="4:4" s="1084" customFormat="1" x14ac:dyDescent="0.2">
      <c r="D13812" s="1093"/>
    </row>
    <row r="13813" spans="4:4" s="1084" customFormat="1" x14ac:dyDescent="0.2">
      <c r="D13813" s="1093"/>
    </row>
    <row r="13814" spans="4:4" s="1084" customFormat="1" x14ac:dyDescent="0.2">
      <c r="D13814" s="1093"/>
    </row>
    <row r="13815" spans="4:4" s="1084" customFormat="1" x14ac:dyDescent="0.2">
      <c r="D13815" s="1093"/>
    </row>
    <row r="13816" spans="4:4" s="1084" customFormat="1" x14ac:dyDescent="0.2">
      <c r="D13816" s="1093"/>
    </row>
    <row r="13817" spans="4:4" s="1084" customFormat="1" x14ac:dyDescent="0.2">
      <c r="D13817" s="1093"/>
    </row>
    <row r="13818" spans="4:4" s="1084" customFormat="1" x14ac:dyDescent="0.2">
      <c r="D13818" s="1093"/>
    </row>
    <row r="13819" spans="4:4" s="1084" customFormat="1" x14ac:dyDescent="0.2">
      <c r="D13819" s="1093"/>
    </row>
    <row r="13820" spans="4:4" s="1084" customFormat="1" x14ac:dyDescent="0.2">
      <c r="D13820" s="1093"/>
    </row>
    <row r="13821" spans="4:4" s="1084" customFormat="1" x14ac:dyDescent="0.2">
      <c r="D13821" s="1093"/>
    </row>
    <row r="13822" spans="4:4" s="1084" customFormat="1" x14ac:dyDescent="0.2">
      <c r="D13822" s="1093"/>
    </row>
    <row r="13823" spans="4:4" s="1084" customFormat="1" x14ac:dyDescent="0.2">
      <c r="D13823" s="1093"/>
    </row>
    <row r="13824" spans="4:4" s="1084" customFormat="1" x14ac:dyDescent="0.2">
      <c r="D13824" s="1093"/>
    </row>
    <row r="13825" spans="4:4" s="1084" customFormat="1" x14ac:dyDescent="0.2">
      <c r="D13825" s="1093"/>
    </row>
    <row r="13826" spans="4:4" s="1084" customFormat="1" x14ac:dyDescent="0.2">
      <c r="D13826" s="1093"/>
    </row>
    <row r="13827" spans="4:4" s="1084" customFormat="1" x14ac:dyDescent="0.2">
      <c r="D13827" s="1093"/>
    </row>
    <row r="13828" spans="4:4" s="1084" customFormat="1" x14ac:dyDescent="0.2">
      <c r="D13828" s="1093"/>
    </row>
    <row r="13829" spans="4:4" s="1084" customFormat="1" x14ac:dyDescent="0.2">
      <c r="D13829" s="1093"/>
    </row>
    <row r="13830" spans="4:4" s="1084" customFormat="1" x14ac:dyDescent="0.2">
      <c r="D13830" s="1093"/>
    </row>
    <row r="13831" spans="4:4" s="1084" customFormat="1" x14ac:dyDescent="0.2">
      <c r="D13831" s="1093"/>
    </row>
    <row r="13832" spans="4:4" s="1084" customFormat="1" x14ac:dyDescent="0.2">
      <c r="D13832" s="1093"/>
    </row>
    <row r="13833" spans="4:4" s="1084" customFormat="1" x14ac:dyDescent="0.2">
      <c r="D13833" s="1093"/>
    </row>
    <row r="13834" spans="4:4" s="1084" customFormat="1" x14ac:dyDescent="0.2">
      <c r="D13834" s="1093"/>
    </row>
    <row r="13835" spans="4:4" s="1084" customFormat="1" x14ac:dyDescent="0.2">
      <c r="D13835" s="1093"/>
    </row>
    <row r="13836" spans="4:4" s="1084" customFormat="1" x14ac:dyDescent="0.2">
      <c r="D13836" s="1093"/>
    </row>
    <row r="13837" spans="4:4" s="1084" customFormat="1" x14ac:dyDescent="0.2">
      <c r="D13837" s="1093"/>
    </row>
    <row r="13838" spans="4:4" s="1084" customFormat="1" x14ac:dyDescent="0.2">
      <c r="D13838" s="1093"/>
    </row>
    <row r="13839" spans="4:4" s="1084" customFormat="1" x14ac:dyDescent="0.2">
      <c r="D13839" s="1093"/>
    </row>
    <row r="13840" spans="4:4" s="1084" customFormat="1" x14ac:dyDescent="0.2">
      <c r="D13840" s="1093"/>
    </row>
    <row r="13841" spans="4:4" s="1084" customFormat="1" x14ac:dyDescent="0.2">
      <c r="D13841" s="1093"/>
    </row>
    <row r="13842" spans="4:4" s="1084" customFormat="1" x14ac:dyDescent="0.2">
      <c r="D13842" s="1093"/>
    </row>
    <row r="13843" spans="4:4" s="1084" customFormat="1" x14ac:dyDescent="0.2">
      <c r="D13843" s="1093"/>
    </row>
    <row r="13844" spans="4:4" s="1084" customFormat="1" x14ac:dyDescent="0.2">
      <c r="D13844" s="1093"/>
    </row>
    <row r="13845" spans="4:4" s="1084" customFormat="1" x14ac:dyDescent="0.2">
      <c r="D13845" s="1093"/>
    </row>
    <row r="13846" spans="4:4" s="1084" customFormat="1" x14ac:dyDescent="0.2">
      <c r="D13846" s="1093"/>
    </row>
    <row r="13847" spans="4:4" s="1084" customFormat="1" x14ac:dyDescent="0.2">
      <c r="D13847" s="1093"/>
    </row>
    <row r="13848" spans="4:4" s="1084" customFormat="1" x14ac:dyDescent="0.2">
      <c r="D13848" s="1093"/>
    </row>
    <row r="13849" spans="4:4" s="1084" customFormat="1" x14ac:dyDescent="0.2">
      <c r="D13849" s="1093"/>
    </row>
    <row r="13850" spans="4:4" s="1084" customFormat="1" x14ac:dyDescent="0.2">
      <c r="D13850" s="1093"/>
    </row>
    <row r="13851" spans="4:4" s="1084" customFormat="1" x14ac:dyDescent="0.2">
      <c r="D13851" s="1093"/>
    </row>
    <row r="13852" spans="4:4" s="1084" customFormat="1" x14ac:dyDescent="0.2">
      <c r="D13852" s="1093"/>
    </row>
    <row r="13853" spans="4:4" s="1084" customFormat="1" x14ac:dyDescent="0.2">
      <c r="D13853" s="1093"/>
    </row>
    <row r="13854" spans="4:4" s="1084" customFormat="1" x14ac:dyDescent="0.2">
      <c r="D13854" s="1093"/>
    </row>
    <row r="13855" spans="4:4" s="1084" customFormat="1" x14ac:dyDescent="0.2">
      <c r="D13855" s="1093"/>
    </row>
    <row r="13856" spans="4:4" s="1084" customFormat="1" x14ac:dyDescent="0.2">
      <c r="D13856" s="1093"/>
    </row>
    <row r="13857" spans="4:4" s="1084" customFormat="1" x14ac:dyDescent="0.2">
      <c r="D13857" s="1093"/>
    </row>
    <row r="13858" spans="4:4" s="1084" customFormat="1" x14ac:dyDescent="0.2">
      <c r="D13858" s="1093"/>
    </row>
    <row r="13859" spans="4:4" s="1084" customFormat="1" x14ac:dyDescent="0.2">
      <c r="D13859" s="1093"/>
    </row>
    <row r="13860" spans="4:4" s="1084" customFormat="1" x14ac:dyDescent="0.2">
      <c r="D13860" s="1093"/>
    </row>
    <row r="13861" spans="4:4" s="1084" customFormat="1" x14ac:dyDescent="0.2">
      <c r="D13861" s="1093"/>
    </row>
    <row r="13862" spans="4:4" s="1084" customFormat="1" x14ac:dyDescent="0.2">
      <c r="D13862" s="1093"/>
    </row>
    <row r="13863" spans="4:4" s="1084" customFormat="1" x14ac:dyDescent="0.2">
      <c r="D13863" s="1093"/>
    </row>
    <row r="13864" spans="4:4" s="1084" customFormat="1" x14ac:dyDescent="0.2">
      <c r="D13864" s="1093"/>
    </row>
    <row r="13865" spans="4:4" s="1084" customFormat="1" x14ac:dyDescent="0.2">
      <c r="D13865" s="1093"/>
    </row>
    <row r="13866" spans="4:4" s="1084" customFormat="1" x14ac:dyDescent="0.2">
      <c r="D13866" s="1093"/>
    </row>
    <row r="13867" spans="4:4" s="1084" customFormat="1" x14ac:dyDescent="0.2">
      <c r="D13867" s="1093"/>
    </row>
    <row r="13868" spans="4:4" s="1084" customFormat="1" x14ac:dyDescent="0.2">
      <c r="D13868" s="1093"/>
    </row>
    <row r="13869" spans="4:4" s="1084" customFormat="1" x14ac:dyDescent="0.2">
      <c r="D13869" s="1093"/>
    </row>
    <row r="13870" spans="4:4" s="1084" customFormat="1" x14ac:dyDescent="0.2">
      <c r="D13870" s="1093"/>
    </row>
    <row r="13871" spans="4:4" s="1084" customFormat="1" x14ac:dyDescent="0.2">
      <c r="D13871" s="1093"/>
    </row>
    <row r="13872" spans="4:4" s="1084" customFormat="1" x14ac:dyDescent="0.2">
      <c r="D13872" s="1093"/>
    </row>
    <row r="13873" spans="4:4" s="1084" customFormat="1" x14ac:dyDescent="0.2">
      <c r="D13873" s="1093"/>
    </row>
    <row r="13874" spans="4:4" s="1084" customFormat="1" x14ac:dyDescent="0.2">
      <c r="D13874" s="1093"/>
    </row>
    <row r="13875" spans="4:4" s="1084" customFormat="1" x14ac:dyDescent="0.2">
      <c r="D13875" s="1093"/>
    </row>
    <row r="13876" spans="4:4" s="1084" customFormat="1" x14ac:dyDescent="0.2">
      <c r="D13876" s="1093"/>
    </row>
    <row r="13877" spans="4:4" s="1084" customFormat="1" x14ac:dyDescent="0.2">
      <c r="D13877" s="1093"/>
    </row>
    <row r="13878" spans="4:4" s="1084" customFormat="1" x14ac:dyDescent="0.2">
      <c r="D13878" s="1093"/>
    </row>
    <row r="13879" spans="4:4" s="1084" customFormat="1" x14ac:dyDescent="0.2">
      <c r="D13879" s="1093"/>
    </row>
    <row r="13880" spans="4:4" s="1084" customFormat="1" x14ac:dyDescent="0.2">
      <c r="D13880" s="1093"/>
    </row>
    <row r="13881" spans="4:4" s="1084" customFormat="1" x14ac:dyDescent="0.2">
      <c r="D13881" s="1093"/>
    </row>
    <row r="13882" spans="4:4" s="1084" customFormat="1" x14ac:dyDescent="0.2">
      <c r="D13882" s="1093"/>
    </row>
    <row r="13883" spans="4:4" s="1084" customFormat="1" x14ac:dyDescent="0.2">
      <c r="D13883" s="1093"/>
    </row>
    <row r="13884" spans="4:4" s="1084" customFormat="1" x14ac:dyDescent="0.2">
      <c r="D13884" s="1093"/>
    </row>
    <row r="13885" spans="4:4" s="1084" customFormat="1" x14ac:dyDescent="0.2">
      <c r="D13885" s="1093"/>
    </row>
    <row r="13886" spans="4:4" s="1084" customFormat="1" x14ac:dyDescent="0.2">
      <c r="D13886" s="1093"/>
    </row>
    <row r="13887" spans="4:4" s="1084" customFormat="1" x14ac:dyDescent="0.2">
      <c r="D13887" s="1093"/>
    </row>
    <row r="13888" spans="4:4" s="1084" customFormat="1" x14ac:dyDescent="0.2">
      <c r="D13888" s="1093"/>
    </row>
    <row r="13889" spans="4:4" s="1084" customFormat="1" x14ac:dyDescent="0.2">
      <c r="D13889" s="1093"/>
    </row>
    <row r="13890" spans="4:4" s="1084" customFormat="1" x14ac:dyDescent="0.2">
      <c r="D13890" s="1093"/>
    </row>
    <row r="13891" spans="4:4" s="1084" customFormat="1" x14ac:dyDescent="0.2">
      <c r="D13891" s="1093"/>
    </row>
    <row r="13892" spans="4:4" s="1084" customFormat="1" x14ac:dyDescent="0.2">
      <c r="D13892" s="1093"/>
    </row>
    <row r="13893" spans="4:4" s="1084" customFormat="1" x14ac:dyDescent="0.2">
      <c r="D13893" s="1093"/>
    </row>
    <row r="13894" spans="4:4" s="1084" customFormat="1" x14ac:dyDescent="0.2">
      <c r="D13894" s="1093"/>
    </row>
    <row r="13895" spans="4:4" s="1084" customFormat="1" x14ac:dyDescent="0.2">
      <c r="D13895" s="1093"/>
    </row>
    <row r="13896" spans="4:4" s="1084" customFormat="1" x14ac:dyDescent="0.2">
      <c r="D13896" s="1093"/>
    </row>
    <row r="13897" spans="4:4" s="1084" customFormat="1" x14ac:dyDescent="0.2">
      <c r="D13897" s="1093"/>
    </row>
    <row r="13898" spans="4:4" s="1084" customFormat="1" x14ac:dyDescent="0.2">
      <c r="D13898" s="1093"/>
    </row>
    <row r="13899" spans="4:4" s="1084" customFormat="1" x14ac:dyDescent="0.2">
      <c r="D13899" s="1093"/>
    </row>
    <row r="13900" spans="4:4" s="1084" customFormat="1" x14ac:dyDescent="0.2">
      <c r="D13900" s="1093"/>
    </row>
    <row r="13901" spans="4:4" s="1084" customFormat="1" x14ac:dyDescent="0.2">
      <c r="D13901" s="1093"/>
    </row>
    <row r="13902" spans="4:4" s="1084" customFormat="1" x14ac:dyDescent="0.2">
      <c r="D13902" s="1093"/>
    </row>
    <row r="13903" spans="4:4" s="1084" customFormat="1" x14ac:dyDescent="0.2">
      <c r="D13903" s="1093"/>
    </row>
    <row r="13904" spans="4:4" s="1084" customFormat="1" x14ac:dyDescent="0.2">
      <c r="D13904" s="1093"/>
    </row>
    <row r="13905" spans="4:4" s="1084" customFormat="1" x14ac:dyDescent="0.2">
      <c r="D13905" s="1093"/>
    </row>
    <row r="13906" spans="4:4" s="1084" customFormat="1" x14ac:dyDescent="0.2">
      <c r="D13906" s="1093"/>
    </row>
    <row r="13907" spans="4:4" s="1084" customFormat="1" x14ac:dyDescent="0.2">
      <c r="D13907" s="1093"/>
    </row>
    <row r="13908" spans="4:4" s="1084" customFormat="1" x14ac:dyDescent="0.2">
      <c r="D13908" s="1093"/>
    </row>
    <row r="13909" spans="4:4" s="1084" customFormat="1" x14ac:dyDescent="0.2">
      <c r="D13909" s="1093"/>
    </row>
    <row r="13910" spans="4:4" s="1084" customFormat="1" x14ac:dyDescent="0.2">
      <c r="D13910" s="1093"/>
    </row>
    <row r="13911" spans="4:4" s="1084" customFormat="1" x14ac:dyDescent="0.2">
      <c r="D13911" s="1093"/>
    </row>
    <row r="13912" spans="4:4" s="1084" customFormat="1" x14ac:dyDescent="0.2">
      <c r="D13912" s="1093"/>
    </row>
    <row r="13913" spans="4:4" s="1084" customFormat="1" x14ac:dyDescent="0.2">
      <c r="D13913" s="1093"/>
    </row>
    <row r="13914" spans="4:4" s="1084" customFormat="1" x14ac:dyDescent="0.2">
      <c r="D13914" s="1093"/>
    </row>
    <row r="13915" spans="4:4" s="1084" customFormat="1" x14ac:dyDescent="0.2">
      <c r="D13915" s="1093"/>
    </row>
    <row r="13916" spans="4:4" s="1084" customFormat="1" x14ac:dyDescent="0.2">
      <c r="D13916" s="1093"/>
    </row>
    <row r="13917" spans="4:4" s="1084" customFormat="1" x14ac:dyDescent="0.2">
      <c r="D13917" s="1093"/>
    </row>
    <row r="13918" spans="4:4" s="1084" customFormat="1" x14ac:dyDescent="0.2">
      <c r="D13918" s="1093"/>
    </row>
    <row r="13919" spans="4:4" s="1084" customFormat="1" x14ac:dyDescent="0.2">
      <c r="D13919" s="1093"/>
    </row>
    <row r="13920" spans="4:4" s="1084" customFormat="1" x14ac:dyDescent="0.2">
      <c r="D13920" s="1093"/>
    </row>
    <row r="13921" spans="4:4" s="1084" customFormat="1" x14ac:dyDescent="0.2">
      <c r="D13921" s="1093"/>
    </row>
    <row r="13922" spans="4:4" s="1084" customFormat="1" x14ac:dyDescent="0.2">
      <c r="D13922" s="1093"/>
    </row>
    <row r="13923" spans="4:4" s="1084" customFormat="1" x14ac:dyDescent="0.2">
      <c r="D13923" s="1093"/>
    </row>
    <row r="13924" spans="4:4" s="1084" customFormat="1" x14ac:dyDescent="0.2">
      <c r="D13924" s="1093"/>
    </row>
    <row r="13925" spans="4:4" s="1084" customFormat="1" x14ac:dyDescent="0.2">
      <c r="D13925" s="1093"/>
    </row>
    <row r="13926" spans="4:4" s="1084" customFormat="1" x14ac:dyDescent="0.2">
      <c r="D13926" s="1093"/>
    </row>
    <row r="13927" spans="4:4" s="1084" customFormat="1" x14ac:dyDescent="0.2">
      <c r="D13927" s="1093"/>
    </row>
    <row r="13928" spans="4:4" s="1084" customFormat="1" x14ac:dyDescent="0.2">
      <c r="D13928" s="1093"/>
    </row>
    <row r="13929" spans="4:4" s="1084" customFormat="1" x14ac:dyDescent="0.2">
      <c r="D13929" s="1093"/>
    </row>
    <row r="13930" spans="4:4" s="1084" customFormat="1" x14ac:dyDescent="0.2">
      <c r="D13930" s="1093"/>
    </row>
    <row r="13931" spans="4:4" s="1084" customFormat="1" x14ac:dyDescent="0.2">
      <c r="D13931" s="1093"/>
    </row>
    <row r="13932" spans="4:4" s="1084" customFormat="1" x14ac:dyDescent="0.2">
      <c r="D13932" s="1093"/>
    </row>
    <row r="13933" spans="4:4" s="1084" customFormat="1" x14ac:dyDescent="0.2">
      <c r="D13933" s="1093"/>
    </row>
    <row r="13934" spans="4:4" s="1084" customFormat="1" x14ac:dyDescent="0.2">
      <c r="D13934" s="1093"/>
    </row>
    <row r="13935" spans="4:4" s="1084" customFormat="1" x14ac:dyDescent="0.2">
      <c r="D13935" s="1093"/>
    </row>
    <row r="13936" spans="4:4" s="1084" customFormat="1" x14ac:dyDescent="0.2">
      <c r="D13936" s="1093"/>
    </row>
    <row r="13937" spans="4:4" s="1084" customFormat="1" x14ac:dyDescent="0.2">
      <c r="D13937" s="1093"/>
    </row>
    <row r="13938" spans="4:4" s="1084" customFormat="1" x14ac:dyDescent="0.2">
      <c r="D13938" s="1093"/>
    </row>
    <row r="13939" spans="4:4" s="1084" customFormat="1" x14ac:dyDescent="0.2">
      <c r="D13939" s="1093"/>
    </row>
    <row r="13940" spans="4:4" s="1084" customFormat="1" x14ac:dyDescent="0.2">
      <c r="D13940" s="1093"/>
    </row>
    <row r="13941" spans="4:4" s="1084" customFormat="1" x14ac:dyDescent="0.2">
      <c r="D13941" s="1093"/>
    </row>
    <row r="13942" spans="4:4" s="1084" customFormat="1" x14ac:dyDescent="0.2">
      <c r="D13942" s="1093"/>
    </row>
    <row r="13943" spans="4:4" s="1084" customFormat="1" x14ac:dyDescent="0.2">
      <c r="D13943" s="1093"/>
    </row>
    <row r="13944" spans="4:4" s="1084" customFormat="1" x14ac:dyDescent="0.2">
      <c r="D13944" s="1093"/>
    </row>
    <row r="13945" spans="4:4" s="1084" customFormat="1" x14ac:dyDescent="0.2">
      <c r="D13945" s="1093"/>
    </row>
    <row r="13946" spans="4:4" s="1084" customFormat="1" x14ac:dyDescent="0.2">
      <c r="D13946" s="1093"/>
    </row>
    <row r="13947" spans="4:4" s="1084" customFormat="1" x14ac:dyDescent="0.2">
      <c r="D13947" s="1093"/>
    </row>
    <row r="13948" spans="4:4" s="1084" customFormat="1" x14ac:dyDescent="0.2">
      <c r="D13948" s="1093"/>
    </row>
    <row r="13949" spans="4:4" s="1084" customFormat="1" x14ac:dyDescent="0.2">
      <c r="D13949" s="1093"/>
    </row>
    <row r="13950" spans="4:4" s="1084" customFormat="1" x14ac:dyDescent="0.2">
      <c r="D13950" s="1093"/>
    </row>
    <row r="13951" spans="4:4" s="1084" customFormat="1" x14ac:dyDescent="0.2">
      <c r="D13951" s="1093"/>
    </row>
    <row r="13952" spans="4:4" s="1084" customFormat="1" x14ac:dyDescent="0.2">
      <c r="D13952" s="1093"/>
    </row>
    <row r="13953" spans="4:4" s="1084" customFormat="1" x14ac:dyDescent="0.2">
      <c r="D13953" s="1093"/>
    </row>
    <row r="13954" spans="4:4" s="1084" customFormat="1" x14ac:dyDescent="0.2">
      <c r="D13954" s="1093"/>
    </row>
    <row r="13955" spans="4:4" s="1084" customFormat="1" x14ac:dyDescent="0.2">
      <c r="D13955" s="1093"/>
    </row>
    <row r="13956" spans="4:4" s="1084" customFormat="1" x14ac:dyDescent="0.2">
      <c r="D13956" s="1093"/>
    </row>
    <row r="13957" spans="4:4" s="1084" customFormat="1" x14ac:dyDescent="0.2">
      <c r="D13957" s="1093"/>
    </row>
    <row r="13958" spans="4:4" s="1084" customFormat="1" x14ac:dyDescent="0.2">
      <c r="D13958" s="1093"/>
    </row>
    <row r="13959" spans="4:4" s="1084" customFormat="1" x14ac:dyDescent="0.2">
      <c r="D13959" s="1093"/>
    </row>
    <row r="13960" spans="4:4" s="1084" customFormat="1" x14ac:dyDescent="0.2">
      <c r="D13960" s="1093"/>
    </row>
    <row r="13961" spans="4:4" s="1084" customFormat="1" x14ac:dyDescent="0.2">
      <c r="D13961" s="1093"/>
    </row>
    <row r="13962" spans="4:4" s="1084" customFormat="1" x14ac:dyDescent="0.2">
      <c r="D13962" s="1093"/>
    </row>
    <row r="13963" spans="4:4" s="1084" customFormat="1" x14ac:dyDescent="0.2">
      <c r="D13963" s="1093"/>
    </row>
    <row r="13964" spans="4:4" s="1084" customFormat="1" x14ac:dyDescent="0.2">
      <c r="D13964" s="1093"/>
    </row>
    <row r="13965" spans="4:4" s="1084" customFormat="1" x14ac:dyDescent="0.2">
      <c r="D13965" s="1093"/>
    </row>
    <row r="13966" spans="4:4" s="1084" customFormat="1" x14ac:dyDescent="0.2">
      <c r="D13966" s="1093"/>
    </row>
    <row r="13967" spans="4:4" s="1084" customFormat="1" x14ac:dyDescent="0.2">
      <c r="D13967" s="1093"/>
    </row>
    <row r="13968" spans="4:4" s="1084" customFormat="1" x14ac:dyDescent="0.2">
      <c r="D13968" s="1093"/>
    </row>
    <row r="13969" spans="4:4" s="1084" customFormat="1" x14ac:dyDescent="0.2">
      <c r="D13969" s="1093"/>
    </row>
    <row r="13970" spans="4:4" s="1084" customFormat="1" x14ac:dyDescent="0.2">
      <c r="D13970" s="1093"/>
    </row>
    <row r="13971" spans="4:4" s="1084" customFormat="1" x14ac:dyDescent="0.2">
      <c r="D13971" s="1093"/>
    </row>
    <row r="13972" spans="4:4" s="1084" customFormat="1" x14ac:dyDescent="0.2">
      <c r="D13972" s="1093"/>
    </row>
    <row r="13973" spans="4:4" s="1084" customFormat="1" x14ac:dyDescent="0.2">
      <c r="D13973" s="1093"/>
    </row>
    <row r="13974" spans="4:4" s="1084" customFormat="1" x14ac:dyDescent="0.2">
      <c r="D13974" s="1093"/>
    </row>
    <row r="13975" spans="4:4" s="1084" customFormat="1" x14ac:dyDescent="0.2">
      <c r="D13975" s="1093"/>
    </row>
    <row r="13976" spans="4:4" s="1084" customFormat="1" x14ac:dyDescent="0.2">
      <c r="D13976" s="1093"/>
    </row>
    <row r="13977" spans="4:4" s="1084" customFormat="1" x14ac:dyDescent="0.2">
      <c r="D13977" s="1093"/>
    </row>
    <row r="13978" spans="4:4" s="1084" customFormat="1" x14ac:dyDescent="0.2">
      <c r="D13978" s="1093"/>
    </row>
    <row r="13979" spans="4:4" s="1084" customFormat="1" x14ac:dyDescent="0.2">
      <c r="D13979" s="1093"/>
    </row>
    <row r="13980" spans="4:4" s="1084" customFormat="1" x14ac:dyDescent="0.2">
      <c r="D13980" s="1093"/>
    </row>
    <row r="13981" spans="4:4" s="1084" customFormat="1" x14ac:dyDescent="0.2">
      <c r="D13981" s="1093"/>
    </row>
    <row r="13982" spans="4:4" s="1084" customFormat="1" x14ac:dyDescent="0.2">
      <c r="D13982" s="1093"/>
    </row>
    <row r="13983" spans="4:4" s="1084" customFormat="1" x14ac:dyDescent="0.2">
      <c r="D13983" s="1093"/>
    </row>
    <row r="13984" spans="4:4" s="1084" customFormat="1" x14ac:dyDescent="0.2">
      <c r="D13984" s="1093"/>
    </row>
    <row r="13985" spans="4:4" s="1084" customFormat="1" x14ac:dyDescent="0.2">
      <c r="D13985" s="1093"/>
    </row>
    <row r="13986" spans="4:4" s="1084" customFormat="1" x14ac:dyDescent="0.2">
      <c r="D13986" s="1093"/>
    </row>
    <row r="13987" spans="4:4" s="1084" customFormat="1" x14ac:dyDescent="0.2">
      <c r="D13987" s="1093"/>
    </row>
    <row r="13988" spans="4:4" s="1084" customFormat="1" x14ac:dyDescent="0.2">
      <c r="D13988" s="1093"/>
    </row>
    <row r="13989" spans="4:4" s="1084" customFormat="1" x14ac:dyDescent="0.2">
      <c r="D13989" s="1093"/>
    </row>
    <row r="13990" spans="4:4" s="1084" customFormat="1" x14ac:dyDescent="0.2">
      <c r="D13990" s="1093"/>
    </row>
    <row r="13991" spans="4:4" s="1084" customFormat="1" x14ac:dyDescent="0.2">
      <c r="D13991" s="1093"/>
    </row>
    <row r="13992" spans="4:4" s="1084" customFormat="1" x14ac:dyDescent="0.2">
      <c r="D13992" s="1093"/>
    </row>
    <row r="13993" spans="4:4" s="1084" customFormat="1" x14ac:dyDescent="0.2">
      <c r="D13993" s="1093"/>
    </row>
    <row r="13994" spans="4:4" s="1084" customFormat="1" x14ac:dyDescent="0.2">
      <c r="D13994" s="1093"/>
    </row>
    <row r="13995" spans="4:4" s="1084" customFormat="1" x14ac:dyDescent="0.2">
      <c r="D13995" s="1093"/>
    </row>
    <row r="13996" spans="4:4" s="1084" customFormat="1" x14ac:dyDescent="0.2">
      <c r="D13996" s="1093"/>
    </row>
    <row r="13997" spans="4:4" s="1084" customFormat="1" x14ac:dyDescent="0.2">
      <c r="D13997" s="1093"/>
    </row>
    <row r="13998" spans="4:4" s="1084" customFormat="1" x14ac:dyDescent="0.2">
      <c r="D13998" s="1093"/>
    </row>
    <row r="13999" spans="4:4" s="1084" customFormat="1" x14ac:dyDescent="0.2">
      <c r="D13999" s="1093"/>
    </row>
    <row r="14000" spans="4:4" s="1084" customFormat="1" x14ac:dyDescent="0.2">
      <c r="D14000" s="1093"/>
    </row>
    <row r="14001" spans="4:4" s="1084" customFormat="1" x14ac:dyDescent="0.2">
      <c r="D14001" s="1093"/>
    </row>
    <row r="14002" spans="4:4" s="1084" customFormat="1" x14ac:dyDescent="0.2">
      <c r="D14002" s="1093"/>
    </row>
    <row r="14003" spans="4:4" s="1084" customFormat="1" x14ac:dyDescent="0.2">
      <c r="D14003" s="1093"/>
    </row>
    <row r="14004" spans="4:4" s="1084" customFormat="1" x14ac:dyDescent="0.2">
      <c r="D14004" s="1093"/>
    </row>
    <row r="14005" spans="4:4" s="1084" customFormat="1" x14ac:dyDescent="0.2">
      <c r="D14005" s="1093"/>
    </row>
    <row r="14006" spans="4:4" s="1084" customFormat="1" x14ac:dyDescent="0.2">
      <c r="D14006" s="1093"/>
    </row>
    <row r="14007" spans="4:4" s="1084" customFormat="1" x14ac:dyDescent="0.2">
      <c r="D14007" s="1093"/>
    </row>
    <row r="14008" spans="4:4" s="1084" customFormat="1" x14ac:dyDescent="0.2">
      <c r="D14008" s="1093"/>
    </row>
    <row r="14009" spans="4:4" s="1084" customFormat="1" x14ac:dyDescent="0.2">
      <c r="D14009" s="1093"/>
    </row>
    <row r="14010" spans="4:4" s="1084" customFormat="1" x14ac:dyDescent="0.2">
      <c r="D14010" s="1093"/>
    </row>
    <row r="14011" spans="4:4" s="1084" customFormat="1" x14ac:dyDescent="0.2">
      <c r="D14011" s="1093"/>
    </row>
    <row r="14012" spans="4:4" s="1084" customFormat="1" x14ac:dyDescent="0.2">
      <c r="D14012" s="1093"/>
    </row>
    <row r="14013" spans="4:4" s="1084" customFormat="1" x14ac:dyDescent="0.2">
      <c r="D14013" s="1093"/>
    </row>
    <row r="14014" spans="4:4" s="1084" customFormat="1" x14ac:dyDescent="0.2">
      <c r="D14014" s="1093"/>
    </row>
    <row r="14015" spans="4:4" s="1084" customFormat="1" x14ac:dyDescent="0.2">
      <c r="D14015" s="1093"/>
    </row>
    <row r="14016" spans="4:4" s="1084" customFormat="1" x14ac:dyDescent="0.2">
      <c r="D14016" s="1093"/>
    </row>
    <row r="14017" spans="4:4" s="1084" customFormat="1" x14ac:dyDescent="0.2">
      <c r="D14017" s="1093"/>
    </row>
    <row r="14018" spans="4:4" s="1084" customFormat="1" x14ac:dyDescent="0.2">
      <c r="D14018" s="1093"/>
    </row>
    <row r="14019" spans="4:4" s="1084" customFormat="1" x14ac:dyDescent="0.2">
      <c r="D14019" s="1093"/>
    </row>
    <row r="14020" spans="4:4" s="1084" customFormat="1" x14ac:dyDescent="0.2">
      <c r="D14020" s="1093"/>
    </row>
    <row r="14021" spans="4:4" s="1084" customFormat="1" x14ac:dyDescent="0.2">
      <c r="D14021" s="1093"/>
    </row>
    <row r="14022" spans="4:4" s="1084" customFormat="1" x14ac:dyDescent="0.2">
      <c r="D14022" s="1093"/>
    </row>
    <row r="14023" spans="4:4" s="1084" customFormat="1" x14ac:dyDescent="0.2">
      <c r="D14023" s="1093"/>
    </row>
    <row r="14024" spans="4:4" s="1084" customFormat="1" x14ac:dyDescent="0.2">
      <c r="D14024" s="1093"/>
    </row>
    <row r="14025" spans="4:4" s="1084" customFormat="1" x14ac:dyDescent="0.2">
      <c r="D14025" s="1093"/>
    </row>
    <row r="14026" spans="4:4" s="1084" customFormat="1" x14ac:dyDescent="0.2">
      <c r="D14026" s="1093"/>
    </row>
    <row r="14027" spans="4:4" s="1084" customFormat="1" x14ac:dyDescent="0.2">
      <c r="D14027" s="1093"/>
    </row>
    <row r="14028" spans="4:4" s="1084" customFormat="1" x14ac:dyDescent="0.2">
      <c r="D14028" s="1093"/>
    </row>
    <row r="14029" spans="4:4" s="1084" customFormat="1" x14ac:dyDescent="0.2">
      <c r="D14029" s="1093"/>
    </row>
    <row r="14030" spans="4:4" s="1084" customFormat="1" x14ac:dyDescent="0.2">
      <c r="D14030" s="1093"/>
    </row>
    <row r="14031" spans="4:4" s="1084" customFormat="1" x14ac:dyDescent="0.2">
      <c r="D14031" s="1093"/>
    </row>
    <row r="14032" spans="4:4" s="1084" customFormat="1" x14ac:dyDescent="0.2">
      <c r="D14032" s="1093"/>
    </row>
    <row r="14033" spans="4:4" s="1084" customFormat="1" x14ac:dyDescent="0.2">
      <c r="D14033" s="1093"/>
    </row>
    <row r="14034" spans="4:4" s="1084" customFormat="1" x14ac:dyDescent="0.2">
      <c r="D14034" s="1093"/>
    </row>
    <row r="14035" spans="4:4" s="1084" customFormat="1" x14ac:dyDescent="0.2">
      <c r="D14035" s="1093"/>
    </row>
    <row r="14036" spans="4:4" s="1084" customFormat="1" x14ac:dyDescent="0.2">
      <c r="D14036" s="1093"/>
    </row>
    <row r="14037" spans="4:4" s="1084" customFormat="1" x14ac:dyDescent="0.2">
      <c r="D14037" s="1093"/>
    </row>
    <row r="14038" spans="4:4" s="1084" customFormat="1" x14ac:dyDescent="0.2">
      <c r="D14038" s="1093"/>
    </row>
    <row r="14039" spans="4:4" s="1084" customFormat="1" x14ac:dyDescent="0.2">
      <c r="D14039" s="1093"/>
    </row>
    <row r="14040" spans="4:4" s="1084" customFormat="1" x14ac:dyDescent="0.2">
      <c r="D14040" s="1093"/>
    </row>
    <row r="14041" spans="4:4" s="1084" customFormat="1" x14ac:dyDescent="0.2">
      <c r="D14041" s="1093"/>
    </row>
    <row r="14042" spans="4:4" s="1084" customFormat="1" x14ac:dyDescent="0.2">
      <c r="D14042" s="1093"/>
    </row>
    <row r="14043" spans="4:4" s="1084" customFormat="1" x14ac:dyDescent="0.2">
      <c r="D14043" s="1093"/>
    </row>
    <row r="14044" spans="4:4" s="1084" customFormat="1" x14ac:dyDescent="0.2">
      <c r="D14044" s="1093"/>
    </row>
    <row r="14045" spans="4:4" s="1084" customFormat="1" x14ac:dyDescent="0.2">
      <c r="D14045" s="1093"/>
    </row>
    <row r="14046" spans="4:4" s="1084" customFormat="1" x14ac:dyDescent="0.2">
      <c r="D14046" s="1093"/>
    </row>
    <row r="14047" spans="4:4" s="1084" customFormat="1" x14ac:dyDescent="0.2">
      <c r="D14047" s="1093"/>
    </row>
    <row r="14048" spans="4:4" s="1084" customFormat="1" x14ac:dyDescent="0.2">
      <c r="D14048" s="1093"/>
    </row>
    <row r="14049" spans="4:4" s="1084" customFormat="1" x14ac:dyDescent="0.2">
      <c r="D14049" s="1093"/>
    </row>
    <row r="14050" spans="4:4" s="1084" customFormat="1" x14ac:dyDescent="0.2">
      <c r="D14050" s="1093"/>
    </row>
    <row r="14051" spans="4:4" s="1084" customFormat="1" x14ac:dyDescent="0.2">
      <c r="D14051" s="1093"/>
    </row>
    <row r="14052" spans="4:4" s="1084" customFormat="1" x14ac:dyDescent="0.2">
      <c r="D14052" s="1093"/>
    </row>
    <row r="14053" spans="4:4" s="1084" customFormat="1" x14ac:dyDescent="0.2">
      <c r="D14053" s="1093"/>
    </row>
    <row r="14054" spans="4:4" s="1084" customFormat="1" x14ac:dyDescent="0.2">
      <c r="D14054" s="1093"/>
    </row>
    <row r="14055" spans="4:4" s="1084" customFormat="1" x14ac:dyDescent="0.2">
      <c r="D14055" s="1093"/>
    </row>
    <row r="14056" spans="4:4" s="1084" customFormat="1" x14ac:dyDescent="0.2">
      <c r="D14056" s="1093"/>
    </row>
    <row r="14057" spans="4:4" s="1084" customFormat="1" x14ac:dyDescent="0.2">
      <c r="D14057" s="1093"/>
    </row>
    <row r="14058" spans="4:4" s="1084" customFormat="1" x14ac:dyDescent="0.2">
      <c r="D14058" s="1093"/>
    </row>
    <row r="14059" spans="4:4" s="1084" customFormat="1" x14ac:dyDescent="0.2">
      <c r="D14059" s="1093"/>
    </row>
    <row r="14060" spans="4:4" s="1084" customFormat="1" x14ac:dyDescent="0.2">
      <c r="D14060" s="1093"/>
    </row>
    <row r="14061" spans="4:4" s="1084" customFormat="1" x14ac:dyDescent="0.2">
      <c r="D14061" s="1093"/>
    </row>
    <row r="14062" spans="4:4" s="1084" customFormat="1" x14ac:dyDescent="0.2">
      <c r="D14062" s="1093"/>
    </row>
    <row r="14063" spans="4:4" s="1084" customFormat="1" x14ac:dyDescent="0.2">
      <c r="D14063" s="1093"/>
    </row>
    <row r="14064" spans="4:4" s="1084" customFormat="1" x14ac:dyDescent="0.2">
      <c r="D14064" s="1093"/>
    </row>
    <row r="14065" spans="4:4" s="1084" customFormat="1" x14ac:dyDescent="0.2">
      <c r="D14065" s="1093"/>
    </row>
    <row r="14066" spans="4:4" s="1084" customFormat="1" x14ac:dyDescent="0.2">
      <c r="D14066" s="1093"/>
    </row>
    <row r="14067" spans="4:4" s="1084" customFormat="1" x14ac:dyDescent="0.2">
      <c r="D14067" s="1093"/>
    </row>
    <row r="14068" spans="4:4" s="1084" customFormat="1" x14ac:dyDescent="0.2">
      <c r="D14068" s="1093"/>
    </row>
    <row r="14069" spans="4:4" s="1084" customFormat="1" x14ac:dyDescent="0.2">
      <c r="D14069" s="1093"/>
    </row>
    <row r="14070" spans="4:4" s="1084" customFormat="1" x14ac:dyDescent="0.2">
      <c r="D14070" s="1093"/>
    </row>
    <row r="14071" spans="4:4" s="1084" customFormat="1" x14ac:dyDescent="0.2">
      <c r="D14071" s="1093"/>
    </row>
    <row r="14072" spans="4:4" s="1084" customFormat="1" x14ac:dyDescent="0.2">
      <c r="D14072" s="1093"/>
    </row>
    <row r="14073" spans="4:4" s="1084" customFormat="1" x14ac:dyDescent="0.2">
      <c r="D14073" s="1093"/>
    </row>
    <row r="14074" spans="4:4" s="1084" customFormat="1" x14ac:dyDescent="0.2">
      <c r="D14074" s="1093"/>
    </row>
    <row r="14075" spans="4:4" s="1084" customFormat="1" x14ac:dyDescent="0.2">
      <c r="D14075" s="1093"/>
    </row>
    <row r="14076" spans="4:4" s="1084" customFormat="1" x14ac:dyDescent="0.2">
      <c r="D14076" s="1093"/>
    </row>
    <row r="14077" spans="4:4" s="1084" customFormat="1" x14ac:dyDescent="0.2">
      <c r="D14077" s="1093"/>
    </row>
    <row r="14078" spans="4:4" s="1084" customFormat="1" x14ac:dyDescent="0.2">
      <c r="D14078" s="1093"/>
    </row>
    <row r="14079" spans="4:4" s="1084" customFormat="1" x14ac:dyDescent="0.2">
      <c r="D14079" s="1093"/>
    </row>
    <row r="14080" spans="4:4" s="1084" customFormat="1" x14ac:dyDescent="0.2">
      <c r="D14080" s="1093"/>
    </row>
    <row r="14081" spans="4:4" s="1084" customFormat="1" x14ac:dyDescent="0.2">
      <c r="D14081" s="1093"/>
    </row>
    <row r="14082" spans="4:4" s="1084" customFormat="1" x14ac:dyDescent="0.2">
      <c r="D14082" s="1093"/>
    </row>
    <row r="14083" spans="4:4" s="1084" customFormat="1" x14ac:dyDescent="0.2">
      <c r="D14083" s="1093"/>
    </row>
    <row r="14084" spans="4:4" s="1084" customFormat="1" x14ac:dyDescent="0.2">
      <c r="D14084" s="1093"/>
    </row>
    <row r="14085" spans="4:4" s="1084" customFormat="1" x14ac:dyDescent="0.2">
      <c r="D14085" s="1093"/>
    </row>
    <row r="14086" spans="4:4" s="1084" customFormat="1" x14ac:dyDescent="0.2">
      <c r="D14086" s="1093"/>
    </row>
    <row r="14087" spans="4:4" s="1084" customFormat="1" x14ac:dyDescent="0.2">
      <c r="D14087" s="1093"/>
    </row>
    <row r="14088" spans="4:4" s="1084" customFormat="1" x14ac:dyDescent="0.2">
      <c r="D14088" s="1093"/>
    </row>
    <row r="14089" spans="4:4" s="1084" customFormat="1" x14ac:dyDescent="0.2">
      <c r="D14089" s="1093"/>
    </row>
    <row r="14090" spans="4:4" s="1084" customFormat="1" x14ac:dyDescent="0.2">
      <c r="D14090" s="1093"/>
    </row>
    <row r="14091" spans="4:4" s="1084" customFormat="1" x14ac:dyDescent="0.2">
      <c r="D14091" s="1093"/>
    </row>
    <row r="14092" spans="4:4" s="1084" customFormat="1" x14ac:dyDescent="0.2">
      <c r="D14092" s="1093"/>
    </row>
    <row r="14093" spans="4:4" s="1084" customFormat="1" x14ac:dyDescent="0.2">
      <c r="D14093" s="1093"/>
    </row>
    <row r="14094" spans="4:4" s="1084" customFormat="1" x14ac:dyDescent="0.2">
      <c r="D14094" s="1093"/>
    </row>
    <row r="14095" spans="4:4" s="1084" customFormat="1" x14ac:dyDescent="0.2">
      <c r="D14095" s="1093"/>
    </row>
    <row r="14096" spans="4:4" s="1084" customFormat="1" x14ac:dyDescent="0.2">
      <c r="D14096" s="1093"/>
    </row>
    <row r="14097" spans="4:4" s="1084" customFormat="1" x14ac:dyDescent="0.2">
      <c r="D14097" s="1093"/>
    </row>
    <row r="14098" spans="4:4" s="1084" customFormat="1" x14ac:dyDescent="0.2">
      <c r="D14098" s="1093"/>
    </row>
    <row r="14099" spans="4:4" s="1084" customFormat="1" x14ac:dyDescent="0.2">
      <c r="D14099" s="1093"/>
    </row>
    <row r="14100" spans="4:4" s="1084" customFormat="1" x14ac:dyDescent="0.2">
      <c r="D14100" s="1093"/>
    </row>
    <row r="14101" spans="4:4" s="1084" customFormat="1" x14ac:dyDescent="0.2">
      <c r="D14101" s="1093"/>
    </row>
    <row r="14102" spans="4:4" s="1084" customFormat="1" x14ac:dyDescent="0.2">
      <c r="D14102" s="1093"/>
    </row>
    <row r="14103" spans="4:4" s="1084" customFormat="1" x14ac:dyDescent="0.2">
      <c r="D14103" s="1093"/>
    </row>
    <row r="14104" spans="4:4" s="1084" customFormat="1" x14ac:dyDescent="0.2">
      <c r="D14104" s="1093"/>
    </row>
    <row r="14105" spans="4:4" s="1084" customFormat="1" x14ac:dyDescent="0.2">
      <c r="D14105" s="1093"/>
    </row>
    <row r="14106" spans="4:4" s="1084" customFormat="1" x14ac:dyDescent="0.2">
      <c r="D14106" s="1093"/>
    </row>
    <row r="14107" spans="4:4" s="1084" customFormat="1" x14ac:dyDescent="0.2">
      <c r="D14107" s="1093"/>
    </row>
    <row r="14108" spans="4:4" s="1084" customFormat="1" x14ac:dyDescent="0.2">
      <c r="D14108" s="1093"/>
    </row>
    <row r="14109" spans="4:4" s="1084" customFormat="1" x14ac:dyDescent="0.2">
      <c r="D14109" s="1093"/>
    </row>
    <row r="14110" spans="4:4" s="1084" customFormat="1" x14ac:dyDescent="0.2">
      <c r="D14110" s="1093"/>
    </row>
    <row r="14111" spans="4:4" s="1084" customFormat="1" x14ac:dyDescent="0.2">
      <c r="D14111" s="1093"/>
    </row>
    <row r="14112" spans="4:4" s="1084" customFormat="1" x14ac:dyDescent="0.2">
      <c r="D14112" s="1093"/>
    </row>
    <row r="14113" spans="4:4" s="1084" customFormat="1" x14ac:dyDescent="0.2">
      <c r="D14113" s="1093"/>
    </row>
    <row r="14114" spans="4:4" s="1084" customFormat="1" x14ac:dyDescent="0.2">
      <c r="D14114" s="1093"/>
    </row>
    <row r="14115" spans="4:4" s="1084" customFormat="1" x14ac:dyDescent="0.2">
      <c r="D14115" s="1093"/>
    </row>
    <row r="14116" spans="4:4" s="1084" customFormat="1" x14ac:dyDescent="0.2">
      <c r="D14116" s="1093"/>
    </row>
    <row r="14117" spans="4:4" s="1084" customFormat="1" x14ac:dyDescent="0.2">
      <c r="D14117" s="1093"/>
    </row>
    <row r="14118" spans="4:4" s="1084" customFormat="1" x14ac:dyDescent="0.2">
      <c r="D14118" s="1093"/>
    </row>
    <row r="14119" spans="4:4" s="1084" customFormat="1" x14ac:dyDescent="0.2">
      <c r="D14119" s="1093"/>
    </row>
    <row r="14120" spans="4:4" s="1084" customFormat="1" x14ac:dyDescent="0.2">
      <c r="D14120" s="1093"/>
    </row>
    <row r="14121" spans="4:4" s="1084" customFormat="1" x14ac:dyDescent="0.2">
      <c r="D14121" s="1093"/>
    </row>
    <row r="14122" spans="4:4" s="1084" customFormat="1" x14ac:dyDescent="0.2">
      <c r="D14122" s="1093"/>
    </row>
    <row r="14123" spans="4:4" s="1084" customFormat="1" x14ac:dyDescent="0.2">
      <c r="D14123" s="1093"/>
    </row>
    <row r="14124" spans="4:4" s="1084" customFormat="1" x14ac:dyDescent="0.2">
      <c r="D14124" s="1093"/>
    </row>
    <row r="14125" spans="4:4" s="1084" customFormat="1" x14ac:dyDescent="0.2">
      <c r="D14125" s="1093"/>
    </row>
    <row r="14126" spans="4:4" s="1084" customFormat="1" x14ac:dyDescent="0.2">
      <c r="D14126" s="1093"/>
    </row>
    <row r="14127" spans="4:4" s="1084" customFormat="1" x14ac:dyDescent="0.2">
      <c r="D14127" s="1093"/>
    </row>
    <row r="14128" spans="4:4" s="1084" customFormat="1" x14ac:dyDescent="0.2">
      <c r="D14128" s="1093"/>
    </row>
    <row r="14129" spans="4:4" s="1084" customFormat="1" x14ac:dyDescent="0.2">
      <c r="D14129" s="1093"/>
    </row>
    <row r="14130" spans="4:4" s="1084" customFormat="1" x14ac:dyDescent="0.2">
      <c r="D14130" s="1093"/>
    </row>
    <row r="14131" spans="4:4" s="1084" customFormat="1" x14ac:dyDescent="0.2">
      <c r="D14131" s="1093"/>
    </row>
    <row r="14132" spans="4:4" s="1084" customFormat="1" x14ac:dyDescent="0.2">
      <c r="D14132" s="1093"/>
    </row>
    <row r="14133" spans="4:4" s="1084" customFormat="1" x14ac:dyDescent="0.2">
      <c r="D14133" s="1093"/>
    </row>
    <row r="14134" spans="4:4" s="1084" customFormat="1" x14ac:dyDescent="0.2">
      <c r="D14134" s="1093"/>
    </row>
    <row r="14135" spans="4:4" s="1084" customFormat="1" x14ac:dyDescent="0.2">
      <c r="D14135" s="1093"/>
    </row>
    <row r="14136" spans="4:4" s="1084" customFormat="1" x14ac:dyDescent="0.2">
      <c r="D14136" s="1093"/>
    </row>
    <row r="14137" spans="4:4" s="1084" customFormat="1" x14ac:dyDescent="0.2">
      <c r="D14137" s="1093"/>
    </row>
    <row r="14138" spans="4:4" s="1084" customFormat="1" x14ac:dyDescent="0.2">
      <c r="D14138" s="1093"/>
    </row>
    <row r="14139" spans="4:4" s="1084" customFormat="1" x14ac:dyDescent="0.2">
      <c r="D14139" s="1093"/>
    </row>
    <row r="14140" spans="4:4" s="1084" customFormat="1" x14ac:dyDescent="0.2">
      <c r="D14140" s="1093"/>
    </row>
    <row r="14141" spans="4:4" s="1084" customFormat="1" x14ac:dyDescent="0.2">
      <c r="D14141" s="1093"/>
    </row>
    <row r="14142" spans="4:4" s="1084" customFormat="1" x14ac:dyDescent="0.2">
      <c r="D14142" s="1093"/>
    </row>
    <row r="14143" spans="4:4" s="1084" customFormat="1" x14ac:dyDescent="0.2">
      <c r="D14143" s="1093"/>
    </row>
    <row r="14144" spans="4:4" s="1084" customFormat="1" x14ac:dyDescent="0.2">
      <c r="D14144" s="1093"/>
    </row>
    <row r="14145" spans="4:4" s="1084" customFormat="1" x14ac:dyDescent="0.2">
      <c r="D14145" s="1093"/>
    </row>
    <row r="14146" spans="4:4" s="1084" customFormat="1" x14ac:dyDescent="0.2">
      <c r="D14146" s="1093"/>
    </row>
    <row r="14147" spans="4:4" s="1084" customFormat="1" x14ac:dyDescent="0.2">
      <c r="D14147" s="1093"/>
    </row>
    <row r="14148" spans="4:4" s="1084" customFormat="1" x14ac:dyDescent="0.2">
      <c r="D14148" s="1093"/>
    </row>
    <row r="14149" spans="4:4" s="1084" customFormat="1" x14ac:dyDescent="0.2">
      <c r="D14149" s="1093"/>
    </row>
    <row r="14150" spans="4:4" s="1084" customFormat="1" x14ac:dyDescent="0.2">
      <c r="D14150" s="1093"/>
    </row>
    <row r="14151" spans="4:4" s="1084" customFormat="1" x14ac:dyDescent="0.2">
      <c r="D14151" s="1093"/>
    </row>
    <row r="14152" spans="4:4" s="1084" customFormat="1" x14ac:dyDescent="0.2">
      <c r="D14152" s="1093"/>
    </row>
    <row r="14153" spans="4:4" s="1084" customFormat="1" x14ac:dyDescent="0.2">
      <c r="D14153" s="1093"/>
    </row>
    <row r="14154" spans="4:4" s="1084" customFormat="1" x14ac:dyDescent="0.2">
      <c r="D14154" s="1093"/>
    </row>
    <row r="14155" spans="4:4" s="1084" customFormat="1" x14ac:dyDescent="0.2">
      <c r="D14155" s="1093"/>
    </row>
    <row r="14156" spans="4:4" s="1084" customFormat="1" x14ac:dyDescent="0.2">
      <c r="D14156" s="1093"/>
    </row>
    <row r="14157" spans="4:4" s="1084" customFormat="1" x14ac:dyDescent="0.2">
      <c r="D14157" s="1093"/>
    </row>
    <row r="14158" spans="4:4" s="1084" customFormat="1" x14ac:dyDescent="0.2">
      <c r="D14158" s="1093"/>
    </row>
    <row r="14159" spans="4:4" s="1084" customFormat="1" x14ac:dyDescent="0.2">
      <c r="D14159" s="1093"/>
    </row>
    <row r="14160" spans="4:4" s="1084" customFormat="1" x14ac:dyDescent="0.2">
      <c r="D14160" s="1093"/>
    </row>
    <row r="14161" spans="4:4" s="1084" customFormat="1" x14ac:dyDescent="0.2">
      <c r="D14161" s="1093"/>
    </row>
    <row r="14162" spans="4:4" s="1084" customFormat="1" x14ac:dyDescent="0.2">
      <c r="D14162" s="1093"/>
    </row>
    <row r="14163" spans="4:4" s="1084" customFormat="1" x14ac:dyDescent="0.2">
      <c r="D14163" s="1093"/>
    </row>
    <row r="14164" spans="4:4" s="1084" customFormat="1" x14ac:dyDescent="0.2">
      <c r="D14164" s="1093"/>
    </row>
    <row r="14165" spans="4:4" s="1084" customFormat="1" x14ac:dyDescent="0.2">
      <c r="D14165" s="1093"/>
    </row>
    <row r="14166" spans="4:4" s="1084" customFormat="1" x14ac:dyDescent="0.2">
      <c r="D14166" s="1093"/>
    </row>
    <row r="14167" spans="4:4" s="1084" customFormat="1" x14ac:dyDescent="0.2">
      <c r="D14167" s="1093"/>
    </row>
    <row r="14168" spans="4:4" s="1084" customFormat="1" x14ac:dyDescent="0.2">
      <c r="D14168" s="1093"/>
    </row>
    <row r="14169" spans="4:4" s="1084" customFormat="1" x14ac:dyDescent="0.2">
      <c r="D14169" s="1093"/>
    </row>
    <row r="14170" spans="4:4" s="1084" customFormat="1" x14ac:dyDescent="0.2">
      <c r="D14170" s="1093"/>
    </row>
    <row r="14171" spans="4:4" s="1084" customFormat="1" x14ac:dyDescent="0.2">
      <c r="D14171" s="1093"/>
    </row>
    <row r="14172" spans="4:4" s="1084" customFormat="1" x14ac:dyDescent="0.2">
      <c r="D14172" s="1093"/>
    </row>
    <row r="14173" spans="4:4" s="1084" customFormat="1" x14ac:dyDescent="0.2">
      <c r="D14173" s="1093"/>
    </row>
    <row r="14174" spans="4:4" s="1084" customFormat="1" x14ac:dyDescent="0.2">
      <c r="D14174" s="1093"/>
    </row>
    <row r="14175" spans="4:4" s="1084" customFormat="1" x14ac:dyDescent="0.2">
      <c r="D14175" s="1093"/>
    </row>
    <row r="14176" spans="4:4" s="1084" customFormat="1" x14ac:dyDescent="0.2">
      <c r="D14176" s="1093"/>
    </row>
    <row r="14177" spans="4:4" s="1084" customFormat="1" x14ac:dyDescent="0.2">
      <c r="D14177" s="1093"/>
    </row>
    <row r="14178" spans="4:4" s="1084" customFormat="1" x14ac:dyDescent="0.2">
      <c r="D14178" s="1093"/>
    </row>
    <row r="14179" spans="4:4" s="1084" customFormat="1" x14ac:dyDescent="0.2">
      <c r="D14179" s="1093"/>
    </row>
    <row r="14180" spans="4:4" s="1084" customFormat="1" x14ac:dyDescent="0.2">
      <c r="D14180" s="1093"/>
    </row>
    <row r="14181" spans="4:4" s="1084" customFormat="1" x14ac:dyDescent="0.2">
      <c r="D14181" s="1093"/>
    </row>
    <row r="14182" spans="4:4" s="1084" customFormat="1" x14ac:dyDescent="0.2">
      <c r="D14182" s="1093"/>
    </row>
    <row r="14183" spans="4:4" s="1084" customFormat="1" x14ac:dyDescent="0.2">
      <c r="D14183" s="1093"/>
    </row>
    <row r="14184" spans="4:4" s="1084" customFormat="1" x14ac:dyDescent="0.2">
      <c r="D14184" s="1093"/>
    </row>
    <row r="14185" spans="4:4" s="1084" customFormat="1" x14ac:dyDescent="0.2">
      <c r="D14185" s="1093"/>
    </row>
    <row r="14186" spans="4:4" s="1084" customFormat="1" x14ac:dyDescent="0.2">
      <c r="D14186" s="1093"/>
    </row>
    <row r="14187" spans="4:4" s="1084" customFormat="1" x14ac:dyDescent="0.2">
      <c r="D14187" s="1093"/>
    </row>
    <row r="14188" spans="4:4" s="1084" customFormat="1" x14ac:dyDescent="0.2">
      <c r="D14188" s="1093"/>
    </row>
    <row r="14189" spans="4:4" s="1084" customFormat="1" x14ac:dyDescent="0.2">
      <c r="D14189" s="1093"/>
    </row>
    <row r="14190" spans="4:4" s="1084" customFormat="1" x14ac:dyDescent="0.2">
      <c r="D14190" s="1093"/>
    </row>
    <row r="14191" spans="4:4" s="1084" customFormat="1" x14ac:dyDescent="0.2">
      <c r="D14191" s="1093"/>
    </row>
    <row r="14192" spans="4:4" s="1084" customFormat="1" x14ac:dyDescent="0.2">
      <c r="D14192" s="1093"/>
    </row>
    <row r="14193" spans="4:4" s="1084" customFormat="1" x14ac:dyDescent="0.2">
      <c r="D14193" s="1093"/>
    </row>
    <row r="14194" spans="4:4" s="1084" customFormat="1" x14ac:dyDescent="0.2">
      <c r="D14194" s="1093"/>
    </row>
    <row r="14195" spans="4:4" s="1084" customFormat="1" x14ac:dyDescent="0.2">
      <c r="D14195" s="1093"/>
    </row>
    <row r="14196" spans="4:4" s="1084" customFormat="1" x14ac:dyDescent="0.2">
      <c r="D14196" s="1093"/>
    </row>
    <row r="14197" spans="4:4" s="1084" customFormat="1" x14ac:dyDescent="0.2">
      <c r="D14197" s="1093"/>
    </row>
    <row r="14198" spans="4:4" s="1084" customFormat="1" x14ac:dyDescent="0.2">
      <c r="D14198" s="1093"/>
    </row>
    <row r="14199" spans="4:4" s="1084" customFormat="1" x14ac:dyDescent="0.2">
      <c r="D14199" s="1093"/>
    </row>
    <row r="14200" spans="4:4" s="1084" customFormat="1" x14ac:dyDescent="0.2">
      <c r="D14200" s="1093"/>
    </row>
    <row r="14201" spans="4:4" s="1084" customFormat="1" x14ac:dyDescent="0.2">
      <c r="D14201" s="1093"/>
    </row>
    <row r="14202" spans="4:4" s="1084" customFormat="1" x14ac:dyDescent="0.2">
      <c r="D14202" s="1093"/>
    </row>
    <row r="14203" spans="4:4" s="1084" customFormat="1" x14ac:dyDescent="0.2">
      <c r="D14203" s="1093"/>
    </row>
    <row r="14204" spans="4:4" s="1084" customFormat="1" x14ac:dyDescent="0.2">
      <c r="D14204" s="1093"/>
    </row>
    <row r="14205" spans="4:4" s="1084" customFormat="1" x14ac:dyDescent="0.2">
      <c r="D14205" s="1093"/>
    </row>
    <row r="14206" spans="4:4" s="1084" customFormat="1" x14ac:dyDescent="0.2">
      <c r="D14206" s="1093"/>
    </row>
    <row r="14207" spans="4:4" s="1084" customFormat="1" x14ac:dyDescent="0.2">
      <c r="D14207" s="1093"/>
    </row>
    <row r="14208" spans="4:4" s="1084" customFormat="1" x14ac:dyDescent="0.2">
      <c r="D14208" s="1093"/>
    </row>
    <row r="14209" spans="4:4" s="1084" customFormat="1" x14ac:dyDescent="0.2">
      <c r="D14209" s="1093"/>
    </row>
    <row r="14210" spans="4:4" s="1084" customFormat="1" x14ac:dyDescent="0.2">
      <c r="D14210" s="1093"/>
    </row>
    <row r="14211" spans="4:4" s="1084" customFormat="1" x14ac:dyDescent="0.2">
      <c r="D14211" s="1093"/>
    </row>
    <row r="14212" spans="4:4" s="1084" customFormat="1" x14ac:dyDescent="0.2">
      <c r="D14212" s="1093"/>
    </row>
    <row r="14213" spans="4:4" s="1084" customFormat="1" x14ac:dyDescent="0.2">
      <c r="D14213" s="1093"/>
    </row>
    <row r="14214" spans="4:4" s="1084" customFormat="1" x14ac:dyDescent="0.2">
      <c r="D14214" s="1093"/>
    </row>
    <row r="14215" spans="4:4" s="1084" customFormat="1" x14ac:dyDescent="0.2">
      <c r="D14215" s="1093"/>
    </row>
    <row r="14216" spans="4:4" s="1084" customFormat="1" x14ac:dyDescent="0.2">
      <c r="D14216" s="1093"/>
    </row>
    <row r="14217" spans="4:4" s="1084" customFormat="1" x14ac:dyDescent="0.2">
      <c r="D14217" s="1093"/>
    </row>
    <row r="14218" spans="4:4" s="1084" customFormat="1" x14ac:dyDescent="0.2">
      <c r="D14218" s="1093"/>
    </row>
    <row r="14219" spans="4:4" s="1084" customFormat="1" x14ac:dyDescent="0.2">
      <c r="D14219" s="1093"/>
    </row>
    <row r="14220" spans="4:4" s="1084" customFormat="1" x14ac:dyDescent="0.2">
      <c r="D14220" s="1093"/>
    </row>
    <row r="14221" spans="4:4" s="1084" customFormat="1" x14ac:dyDescent="0.2">
      <c r="D14221" s="1093"/>
    </row>
    <row r="14222" spans="4:4" s="1084" customFormat="1" x14ac:dyDescent="0.2">
      <c r="D14222" s="1093"/>
    </row>
    <row r="14223" spans="4:4" s="1084" customFormat="1" x14ac:dyDescent="0.2">
      <c r="D14223" s="1093"/>
    </row>
    <row r="14224" spans="4:4" s="1084" customFormat="1" x14ac:dyDescent="0.2">
      <c r="D14224" s="1093"/>
    </row>
    <row r="14225" spans="4:4" s="1084" customFormat="1" x14ac:dyDescent="0.2">
      <c r="D14225" s="1093"/>
    </row>
    <row r="14226" spans="4:4" s="1084" customFormat="1" x14ac:dyDescent="0.2">
      <c r="D14226" s="1093"/>
    </row>
    <row r="14227" spans="4:4" s="1084" customFormat="1" x14ac:dyDescent="0.2">
      <c r="D14227" s="1093"/>
    </row>
    <row r="14228" spans="4:4" s="1084" customFormat="1" x14ac:dyDescent="0.2">
      <c r="D14228" s="1093"/>
    </row>
    <row r="14229" spans="4:4" s="1084" customFormat="1" x14ac:dyDescent="0.2">
      <c r="D14229" s="1093"/>
    </row>
    <row r="14230" spans="4:4" s="1084" customFormat="1" x14ac:dyDescent="0.2">
      <c r="D14230" s="1093"/>
    </row>
    <row r="14231" spans="4:4" s="1084" customFormat="1" x14ac:dyDescent="0.2">
      <c r="D14231" s="1093"/>
    </row>
    <row r="14232" spans="4:4" s="1084" customFormat="1" x14ac:dyDescent="0.2">
      <c r="D14232" s="1093"/>
    </row>
    <row r="14233" spans="4:4" s="1084" customFormat="1" x14ac:dyDescent="0.2">
      <c r="D14233" s="1093"/>
    </row>
    <row r="14234" spans="4:4" s="1084" customFormat="1" x14ac:dyDescent="0.2">
      <c r="D14234" s="1093"/>
    </row>
    <row r="14235" spans="4:4" s="1084" customFormat="1" x14ac:dyDescent="0.2">
      <c r="D14235" s="1093"/>
    </row>
    <row r="14236" spans="4:4" s="1084" customFormat="1" x14ac:dyDescent="0.2">
      <c r="D14236" s="1093"/>
    </row>
    <row r="14237" spans="4:4" s="1084" customFormat="1" x14ac:dyDescent="0.2">
      <c r="D14237" s="1093"/>
    </row>
    <row r="14238" spans="4:4" s="1084" customFormat="1" x14ac:dyDescent="0.2">
      <c r="D14238" s="1093"/>
    </row>
    <row r="14239" spans="4:4" s="1084" customFormat="1" x14ac:dyDescent="0.2">
      <c r="D14239" s="1093"/>
    </row>
    <row r="14240" spans="4:4" s="1084" customFormat="1" x14ac:dyDescent="0.2">
      <c r="D14240" s="1093"/>
    </row>
    <row r="14241" spans="4:4" s="1084" customFormat="1" x14ac:dyDescent="0.2">
      <c r="D14241" s="1093"/>
    </row>
    <row r="14242" spans="4:4" s="1084" customFormat="1" x14ac:dyDescent="0.2">
      <c r="D14242" s="1093"/>
    </row>
    <row r="14243" spans="4:4" s="1084" customFormat="1" x14ac:dyDescent="0.2">
      <c r="D14243" s="1093"/>
    </row>
    <row r="14244" spans="4:4" s="1084" customFormat="1" x14ac:dyDescent="0.2">
      <c r="D14244" s="1093"/>
    </row>
    <row r="14245" spans="4:4" s="1084" customFormat="1" x14ac:dyDescent="0.2">
      <c r="D14245" s="1093"/>
    </row>
    <row r="14246" spans="4:4" s="1084" customFormat="1" x14ac:dyDescent="0.2">
      <c r="D14246" s="1093"/>
    </row>
    <row r="14247" spans="4:4" s="1084" customFormat="1" x14ac:dyDescent="0.2">
      <c r="D14247" s="1093"/>
    </row>
    <row r="14248" spans="4:4" s="1084" customFormat="1" x14ac:dyDescent="0.2">
      <c r="D14248" s="1093"/>
    </row>
    <row r="14249" spans="4:4" s="1084" customFormat="1" x14ac:dyDescent="0.2">
      <c r="D14249" s="1093"/>
    </row>
    <row r="14250" spans="4:4" s="1084" customFormat="1" x14ac:dyDescent="0.2">
      <c r="D14250" s="1093"/>
    </row>
    <row r="14251" spans="4:4" s="1084" customFormat="1" x14ac:dyDescent="0.2">
      <c r="D14251" s="1093"/>
    </row>
    <row r="14252" spans="4:4" s="1084" customFormat="1" x14ac:dyDescent="0.2">
      <c r="D14252" s="1093"/>
    </row>
    <row r="14253" spans="4:4" s="1084" customFormat="1" x14ac:dyDescent="0.2">
      <c r="D14253" s="1093"/>
    </row>
    <row r="14254" spans="4:4" s="1084" customFormat="1" x14ac:dyDescent="0.2">
      <c r="D14254" s="1093"/>
    </row>
    <row r="14255" spans="4:4" s="1084" customFormat="1" x14ac:dyDescent="0.2">
      <c r="D14255" s="1093"/>
    </row>
    <row r="14256" spans="4:4" s="1084" customFormat="1" x14ac:dyDescent="0.2">
      <c r="D14256" s="1093"/>
    </row>
    <row r="14257" spans="4:4" s="1084" customFormat="1" x14ac:dyDescent="0.2">
      <c r="D14257" s="1093"/>
    </row>
    <row r="14258" spans="4:4" s="1084" customFormat="1" x14ac:dyDescent="0.2">
      <c r="D14258" s="1093"/>
    </row>
    <row r="14259" spans="4:4" s="1084" customFormat="1" x14ac:dyDescent="0.2">
      <c r="D14259" s="1093"/>
    </row>
    <row r="14260" spans="4:4" s="1084" customFormat="1" x14ac:dyDescent="0.2">
      <c r="D14260" s="1093"/>
    </row>
    <row r="14261" spans="4:4" s="1084" customFormat="1" x14ac:dyDescent="0.2">
      <c r="D14261" s="1093"/>
    </row>
    <row r="14262" spans="4:4" s="1084" customFormat="1" x14ac:dyDescent="0.2">
      <c r="D14262" s="1093"/>
    </row>
    <row r="14263" spans="4:4" s="1084" customFormat="1" x14ac:dyDescent="0.2">
      <c r="D14263" s="1093"/>
    </row>
    <row r="14264" spans="4:4" s="1084" customFormat="1" x14ac:dyDescent="0.2">
      <c r="D14264" s="1093"/>
    </row>
    <row r="14265" spans="4:4" s="1084" customFormat="1" x14ac:dyDescent="0.2">
      <c r="D14265" s="1093"/>
    </row>
    <row r="14266" spans="4:4" s="1084" customFormat="1" x14ac:dyDescent="0.2">
      <c r="D14266" s="1093"/>
    </row>
    <row r="14267" spans="4:4" s="1084" customFormat="1" x14ac:dyDescent="0.2">
      <c r="D14267" s="1093"/>
    </row>
    <row r="14268" spans="4:4" s="1084" customFormat="1" x14ac:dyDescent="0.2">
      <c r="D14268" s="1093"/>
    </row>
    <row r="14269" spans="4:4" s="1084" customFormat="1" x14ac:dyDescent="0.2">
      <c r="D14269" s="1093"/>
    </row>
    <row r="14270" spans="4:4" s="1084" customFormat="1" x14ac:dyDescent="0.2">
      <c r="D14270" s="1093"/>
    </row>
    <row r="14271" spans="4:4" s="1084" customFormat="1" x14ac:dyDescent="0.2">
      <c r="D14271" s="1093"/>
    </row>
    <row r="14272" spans="4:4" s="1084" customFormat="1" x14ac:dyDescent="0.2">
      <c r="D14272" s="1093"/>
    </row>
    <row r="14273" spans="4:4" s="1084" customFormat="1" x14ac:dyDescent="0.2">
      <c r="D14273" s="1093"/>
    </row>
    <row r="14274" spans="4:4" s="1084" customFormat="1" x14ac:dyDescent="0.2">
      <c r="D14274" s="1093"/>
    </row>
    <row r="14275" spans="4:4" s="1084" customFormat="1" x14ac:dyDescent="0.2">
      <c r="D14275" s="1093"/>
    </row>
    <row r="14276" spans="4:4" s="1084" customFormat="1" x14ac:dyDescent="0.2">
      <c r="D14276" s="1093"/>
    </row>
    <row r="14277" spans="4:4" s="1084" customFormat="1" x14ac:dyDescent="0.2">
      <c r="D14277" s="1093"/>
    </row>
    <row r="14278" spans="4:4" s="1084" customFormat="1" x14ac:dyDescent="0.2">
      <c r="D14278" s="1093"/>
    </row>
    <row r="14279" spans="4:4" s="1084" customFormat="1" x14ac:dyDescent="0.2">
      <c r="D14279" s="1093"/>
    </row>
    <row r="14280" spans="4:4" s="1084" customFormat="1" x14ac:dyDescent="0.2">
      <c r="D14280" s="1093"/>
    </row>
    <row r="14281" spans="4:4" s="1084" customFormat="1" x14ac:dyDescent="0.2">
      <c r="D14281" s="1093"/>
    </row>
    <row r="14282" spans="4:4" s="1084" customFormat="1" x14ac:dyDescent="0.2">
      <c r="D14282" s="1093"/>
    </row>
    <row r="14283" spans="4:4" s="1084" customFormat="1" x14ac:dyDescent="0.2">
      <c r="D14283" s="1093"/>
    </row>
    <row r="14284" spans="4:4" s="1084" customFormat="1" x14ac:dyDescent="0.2">
      <c r="D14284" s="1093"/>
    </row>
    <row r="14285" spans="4:4" s="1084" customFormat="1" x14ac:dyDescent="0.2">
      <c r="D14285" s="1093"/>
    </row>
    <row r="14286" spans="4:4" s="1084" customFormat="1" x14ac:dyDescent="0.2">
      <c r="D14286" s="1093"/>
    </row>
    <row r="14287" spans="4:4" s="1084" customFormat="1" x14ac:dyDescent="0.2">
      <c r="D14287" s="1093"/>
    </row>
    <row r="14288" spans="4:4" s="1084" customFormat="1" x14ac:dyDescent="0.2">
      <c r="D14288" s="1093"/>
    </row>
    <row r="14289" spans="4:4" s="1084" customFormat="1" x14ac:dyDescent="0.2">
      <c r="D14289" s="1093"/>
    </row>
    <row r="14290" spans="4:4" s="1084" customFormat="1" x14ac:dyDescent="0.2">
      <c r="D14290" s="1093"/>
    </row>
    <row r="14291" spans="4:4" s="1084" customFormat="1" x14ac:dyDescent="0.2">
      <c r="D14291" s="1093"/>
    </row>
    <row r="14292" spans="4:4" s="1084" customFormat="1" x14ac:dyDescent="0.2">
      <c r="D14292" s="1093"/>
    </row>
    <row r="14293" spans="4:4" s="1084" customFormat="1" x14ac:dyDescent="0.2">
      <c r="D14293" s="1093"/>
    </row>
    <row r="14294" spans="4:4" s="1084" customFormat="1" x14ac:dyDescent="0.2">
      <c r="D14294" s="1093"/>
    </row>
    <row r="14295" spans="4:4" s="1084" customFormat="1" x14ac:dyDescent="0.2">
      <c r="D14295" s="1093"/>
    </row>
    <row r="14296" spans="4:4" s="1084" customFormat="1" x14ac:dyDescent="0.2">
      <c r="D14296" s="1093"/>
    </row>
    <row r="14297" spans="4:4" s="1084" customFormat="1" x14ac:dyDescent="0.2">
      <c r="D14297" s="1093"/>
    </row>
    <row r="14298" spans="4:4" s="1084" customFormat="1" x14ac:dyDescent="0.2">
      <c r="D14298" s="1093"/>
    </row>
    <row r="14299" spans="4:4" s="1084" customFormat="1" x14ac:dyDescent="0.2">
      <c r="D14299" s="1093"/>
    </row>
    <row r="14300" spans="4:4" s="1084" customFormat="1" x14ac:dyDescent="0.2">
      <c r="D14300" s="1093"/>
    </row>
    <row r="14301" spans="4:4" s="1084" customFormat="1" x14ac:dyDescent="0.2">
      <c r="D14301" s="1093"/>
    </row>
    <row r="14302" spans="4:4" s="1084" customFormat="1" x14ac:dyDescent="0.2">
      <c r="D14302" s="1093"/>
    </row>
    <row r="14303" spans="4:4" s="1084" customFormat="1" x14ac:dyDescent="0.2">
      <c r="D14303" s="1093"/>
    </row>
    <row r="14304" spans="4:4" s="1084" customFormat="1" x14ac:dyDescent="0.2">
      <c r="D14304" s="1093"/>
    </row>
    <row r="14305" spans="4:4" s="1084" customFormat="1" x14ac:dyDescent="0.2">
      <c r="D14305" s="1093"/>
    </row>
    <row r="14306" spans="4:4" s="1084" customFormat="1" x14ac:dyDescent="0.2">
      <c r="D14306" s="1093"/>
    </row>
    <row r="14307" spans="4:4" s="1084" customFormat="1" x14ac:dyDescent="0.2">
      <c r="D14307" s="1093"/>
    </row>
    <row r="14308" spans="4:4" s="1084" customFormat="1" x14ac:dyDescent="0.2">
      <c r="D14308" s="1093"/>
    </row>
    <row r="14309" spans="4:4" s="1084" customFormat="1" x14ac:dyDescent="0.2">
      <c r="D14309" s="1093"/>
    </row>
    <row r="14310" spans="4:4" s="1084" customFormat="1" x14ac:dyDescent="0.2">
      <c r="D14310" s="1093"/>
    </row>
    <row r="14311" spans="4:4" s="1084" customFormat="1" x14ac:dyDescent="0.2">
      <c r="D14311" s="1093"/>
    </row>
    <row r="14312" spans="4:4" s="1084" customFormat="1" x14ac:dyDescent="0.2">
      <c r="D14312" s="1093"/>
    </row>
    <row r="14313" spans="4:4" s="1084" customFormat="1" x14ac:dyDescent="0.2">
      <c r="D14313" s="1093"/>
    </row>
    <row r="14314" spans="4:4" s="1084" customFormat="1" x14ac:dyDescent="0.2">
      <c r="D14314" s="1093"/>
    </row>
    <row r="14315" spans="4:4" s="1084" customFormat="1" x14ac:dyDescent="0.2">
      <c r="D14315" s="1093"/>
    </row>
    <row r="14316" spans="4:4" s="1084" customFormat="1" x14ac:dyDescent="0.2">
      <c r="D14316" s="1093"/>
    </row>
    <row r="14317" spans="4:4" s="1084" customFormat="1" x14ac:dyDescent="0.2">
      <c r="D14317" s="1093"/>
    </row>
    <row r="14318" spans="4:4" s="1084" customFormat="1" x14ac:dyDescent="0.2">
      <c r="D14318" s="1093"/>
    </row>
    <row r="14319" spans="4:4" s="1084" customFormat="1" x14ac:dyDescent="0.2">
      <c r="D14319" s="1093"/>
    </row>
    <row r="14320" spans="4:4" s="1084" customFormat="1" x14ac:dyDescent="0.2">
      <c r="D14320" s="1093"/>
    </row>
    <row r="14321" spans="4:4" s="1084" customFormat="1" x14ac:dyDescent="0.2">
      <c r="D14321" s="1093"/>
    </row>
    <row r="14322" spans="4:4" s="1084" customFormat="1" x14ac:dyDescent="0.2">
      <c r="D14322" s="1093"/>
    </row>
    <row r="14323" spans="4:4" s="1084" customFormat="1" x14ac:dyDescent="0.2">
      <c r="D14323" s="1093"/>
    </row>
    <row r="14324" spans="4:4" s="1084" customFormat="1" x14ac:dyDescent="0.2">
      <c r="D14324" s="1093"/>
    </row>
    <row r="14325" spans="4:4" s="1084" customFormat="1" x14ac:dyDescent="0.2">
      <c r="D14325" s="1093"/>
    </row>
    <row r="14326" spans="4:4" s="1084" customFormat="1" x14ac:dyDescent="0.2">
      <c r="D14326" s="1093"/>
    </row>
    <row r="14327" spans="4:4" s="1084" customFormat="1" x14ac:dyDescent="0.2">
      <c r="D14327" s="1093"/>
    </row>
    <row r="14328" spans="4:4" s="1084" customFormat="1" x14ac:dyDescent="0.2">
      <c r="D14328" s="1093"/>
    </row>
    <row r="14329" spans="4:4" s="1084" customFormat="1" x14ac:dyDescent="0.2">
      <c r="D14329" s="1093"/>
    </row>
    <row r="14330" spans="4:4" s="1084" customFormat="1" x14ac:dyDescent="0.2">
      <c r="D14330" s="1093"/>
    </row>
    <row r="14331" spans="4:4" s="1084" customFormat="1" x14ac:dyDescent="0.2">
      <c r="D14331" s="1093"/>
    </row>
    <row r="14332" spans="4:4" s="1084" customFormat="1" x14ac:dyDescent="0.2">
      <c r="D14332" s="1093"/>
    </row>
    <row r="14333" spans="4:4" s="1084" customFormat="1" x14ac:dyDescent="0.2">
      <c r="D14333" s="1093"/>
    </row>
    <row r="14334" spans="4:4" s="1084" customFormat="1" x14ac:dyDescent="0.2">
      <c r="D14334" s="1093"/>
    </row>
    <row r="14335" spans="4:4" s="1084" customFormat="1" x14ac:dyDescent="0.2">
      <c r="D14335" s="1093"/>
    </row>
    <row r="14336" spans="4:4" s="1084" customFormat="1" x14ac:dyDescent="0.2">
      <c r="D14336" s="1093"/>
    </row>
    <row r="14337" spans="4:4" s="1084" customFormat="1" x14ac:dyDescent="0.2">
      <c r="D14337" s="1093"/>
    </row>
    <row r="14338" spans="4:4" s="1084" customFormat="1" x14ac:dyDescent="0.2">
      <c r="D14338" s="1093"/>
    </row>
    <row r="14339" spans="4:4" s="1084" customFormat="1" x14ac:dyDescent="0.2">
      <c r="D14339" s="1093"/>
    </row>
    <row r="14340" spans="4:4" s="1084" customFormat="1" x14ac:dyDescent="0.2">
      <c r="D14340" s="1093"/>
    </row>
    <row r="14341" spans="4:4" s="1084" customFormat="1" x14ac:dyDescent="0.2">
      <c r="D14341" s="1093"/>
    </row>
    <row r="14342" spans="4:4" s="1084" customFormat="1" x14ac:dyDescent="0.2">
      <c r="D14342" s="1093"/>
    </row>
    <row r="14343" spans="4:4" s="1084" customFormat="1" x14ac:dyDescent="0.2">
      <c r="D14343" s="1093"/>
    </row>
    <row r="14344" spans="4:4" s="1084" customFormat="1" x14ac:dyDescent="0.2">
      <c r="D14344" s="1093"/>
    </row>
    <row r="14345" spans="4:4" s="1084" customFormat="1" x14ac:dyDescent="0.2">
      <c r="D14345" s="1093"/>
    </row>
    <row r="14346" spans="4:4" s="1084" customFormat="1" x14ac:dyDescent="0.2">
      <c r="D14346" s="1093"/>
    </row>
    <row r="14347" spans="4:4" s="1084" customFormat="1" x14ac:dyDescent="0.2">
      <c r="D14347" s="1093"/>
    </row>
    <row r="14348" spans="4:4" s="1084" customFormat="1" x14ac:dyDescent="0.2">
      <c r="D14348" s="1093"/>
    </row>
    <row r="14349" spans="4:4" s="1084" customFormat="1" x14ac:dyDescent="0.2">
      <c r="D14349" s="1093"/>
    </row>
    <row r="14350" spans="4:4" s="1084" customFormat="1" x14ac:dyDescent="0.2">
      <c r="D14350" s="1093"/>
    </row>
    <row r="14351" spans="4:4" s="1084" customFormat="1" x14ac:dyDescent="0.2">
      <c r="D14351" s="1093"/>
    </row>
    <row r="14352" spans="4:4" s="1084" customFormat="1" x14ac:dyDescent="0.2">
      <c r="D14352" s="1093"/>
    </row>
    <row r="14353" spans="4:4" s="1084" customFormat="1" x14ac:dyDescent="0.2">
      <c r="D14353" s="1093"/>
    </row>
    <row r="14354" spans="4:4" s="1084" customFormat="1" x14ac:dyDescent="0.2">
      <c r="D14354" s="1093"/>
    </row>
    <row r="14355" spans="4:4" s="1084" customFormat="1" x14ac:dyDescent="0.2">
      <c r="D14355" s="1093"/>
    </row>
    <row r="14356" spans="4:4" s="1084" customFormat="1" x14ac:dyDescent="0.2">
      <c r="D14356" s="1093"/>
    </row>
    <row r="14357" spans="4:4" s="1084" customFormat="1" x14ac:dyDescent="0.2">
      <c r="D14357" s="1093"/>
    </row>
    <row r="14358" spans="4:4" s="1084" customFormat="1" x14ac:dyDescent="0.2">
      <c r="D14358" s="1093"/>
    </row>
    <row r="14359" spans="4:4" s="1084" customFormat="1" x14ac:dyDescent="0.2">
      <c r="D14359" s="1093"/>
    </row>
    <row r="14360" spans="4:4" s="1084" customFormat="1" x14ac:dyDescent="0.2">
      <c r="D14360" s="1093"/>
    </row>
    <row r="14361" spans="4:4" s="1084" customFormat="1" x14ac:dyDescent="0.2">
      <c r="D14361" s="1093"/>
    </row>
    <row r="14362" spans="4:4" s="1084" customFormat="1" x14ac:dyDescent="0.2">
      <c r="D14362" s="1093"/>
    </row>
    <row r="14363" spans="4:4" s="1084" customFormat="1" x14ac:dyDescent="0.2">
      <c r="D14363" s="1093"/>
    </row>
    <row r="14364" spans="4:4" s="1084" customFormat="1" x14ac:dyDescent="0.2">
      <c r="D14364" s="1093"/>
    </row>
    <row r="14365" spans="4:4" s="1084" customFormat="1" x14ac:dyDescent="0.2">
      <c r="D14365" s="1093"/>
    </row>
    <row r="14366" spans="4:4" s="1084" customFormat="1" x14ac:dyDescent="0.2">
      <c r="D14366" s="1093"/>
    </row>
    <row r="14367" spans="4:4" s="1084" customFormat="1" x14ac:dyDescent="0.2">
      <c r="D14367" s="1093"/>
    </row>
    <row r="14368" spans="4:4" s="1084" customFormat="1" x14ac:dyDescent="0.2">
      <c r="D14368" s="1093"/>
    </row>
    <row r="14369" spans="4:4" s="1084" customFormat="1" x14ac:dyDescent="0.2">
      <c r="D14369" s="1093"/>
    </row>
    <row r="14370" spans="4:4" s="1084" customFormat="1" x14ac:dyDescent="0.2">
      <c r="D14370" s="1093"/>
    </row>
    <row r="14371" spans="4:4" s="1084" customFormat="1" x14ac:dyDescent="0.2">
      <c r="D14371" s="1093"/>
    </row>
    <row r="14372" spans="4:4" s="1084" customFormat="1" x14ac:dyDescent="0.2">
      <c r="D14372" s="1093"/>
    </row>
    <row r="14373" spans="4:4" s="1084" customFormat="1" x14ac:dyDescent="0.2">
      <c r="D14373" s="1093"/>
    </row>
    <row r="14374" spans="4:4" s="1084" customFormat="1" x14ac:dyDescent="0.2">
      <c r="D14374" s="1093"/>
    </row>
    <row r="14375" spans="4:4" s="1084" customFormat="1" x14ac:dyDescent="0.2">
      <c r="D14375" s="1093"/>
    </row>
    <row r="14376" spans="4:4" s="1084" customFormat="1" x14ac:dyDescent="0.2">
      <c r="D14376" s="1093"/>
    </row>
    <row r="14377" spans="4:4" s="1084" customFormat="1" x14ac:dyDescent="0.2">
      <c r="D14377" s="1093"/>
    </row>
    <row r="14378" spans="4:4" s="1084" customFormat="1" x14ac:dyDescent="0.2">
      <c r="D14378" s="1093"/>
    </row>
    <row r="14379" spans="4:4" s="1084" customFormat="1" x14ac:dyDescent="0.2">
      <c r="D14379" s="1093"/>
    </row>
    <row r="14380" spans="4:4" s="1084" customFormat="1" x14ac:dyDescent="0.2">
      <c r="D14380" s="1093"/>
    </row>
    <row r="14381" spans="4:4" s="1084" customFormat="1" x14ac:dyDescent="0.2">
      <c r="D14381" s="1093"/>
    </row>
    <row r="14382" spans="4:4" s="1084" customFormat="1" x14ac:dyDescent="0.2">
      <c r="D14382" s="1093"/>
    </row>
    <row r="14383" spans="4:4" s="1084" customFormat="1" x14ac:dyDescent="0.2">
      <c r="D14383" s="1093"/>
    </row>
    <row r="14384" spans="4:4" s="1084" customFormat="1" x14ac:dyDescent="0.2">
      <c r="D14384" s="1093"/>
    </row>
    <row r="14385" spans="4:4" s="1084" customFormat="1" x14ac:dyDescent="0.2">
      <c r="D14385" s="1093"/>
    </row>
    <row r="14386" spans="4:4" s="1084" customFormat="1" x14ac:dyDescent="0.2">
      <c r="D14386" s="1093"/>
    </row>
    <row r="14387" spans="4:4" s="1084" customFormat="1" x14ac:dyDescent="0.2">
      <c r="D14387" s="1093"/>
    </row>
    <row r="14388" spans="4:4" s="1084" customFormat="1" x14ac:dyDescent="0.2">
      <c r="D14388" s="1093"/>
    </row>
    <row r="14389" spans="4:4" s="1084" customFormat="1" x14ac:dyDescent="0.2">
      <c r="D14389" s="1093"/>
    </row>
    <row r="14390" spans="4:4" s="1084" customFormat="1" x14ac:dyDescent="0.2">
      <c r="D14390" s="1093"/>
    </row>
    <row r="14391" spans="4:4" s="1084" customFormat="1" x14ac:dyDescent="0.2">
      <c r="D14391" s="1093"/>
    </row>
    <row r="14392" spans="4:4" s="1084" customFormat="1" x14ac:dyDescent="0.2">
      <c r="D14392" s="1093"/>
    </row>
    <row r="14393" spans="4:4" s="1084" customFormat="1" x14ac:dyDescent="0.2">
      <c r="D14393" s="1093"/>
    </row>
    <row r="14394" spans="4:4" s="1084" customFormat="1" x14ac:dyDescent="0.2">
      <c r="D14394" s="1093"/>
    </row>
    <row r="14395" spans="4:4" s="1084" customFormat="1" x14ac:dyDescent="0.2">
      <c r="D14395" s="1093"/>
    </row>
    <row r="14396" spans="4:4" s="1084" customFormat="1" x14ac:dyDescent="0.2">
      <c r="D14396" s="1093"/>
    </row>
    <row r="14397" spans="4:4" s="1084" customFormat="1" x14ac:dyDescent="0.2">
      <c r="D14397" s="1093"/>
    </row>
    <row r="14398" spans="4:4" s="1084" customFormat="1" x14ac:dyDescent="0.2">
      <c r="D14398" s="1093"/>
    </row>
    <row r="14399" spans="4:4" s="1084" customFormat="1" x14ac:dyDescent="0.2">
      <c r="D14399" s="1093"/>
    </row>
    <row r="14400" spans="4:4" s="1084" customFormat="1" x14ac:dyDescent="0.2">
      <c r="D14400" s="1093"/>
    </row>
    <row r="14401" spans="4:4" s="1084" customFormat="1" x14ac:dyDescent="0.2">
      <c r="D14401" s="1093"/>
    </row>
    <row r="14402" spans="4:4" s="1084" customFormat="1" x14ac:dyDescent="0.2">
      <c r="D14402" s="1093"/>
    </row>
    <row r="14403" spans="4:4" s="1084" customFormat="1" x14ac:dyDescent="0.2">
      <c r="D14403" s="1093"/>
    </row>
    <row r="14404" spans="4:4" s="1084" customFormat="1" x14ac:dyDescent="0.2">
      <c r="D14404" s="1093"/>
    </row>
    <row r="14405" spans="4:4" s="1084" customFormat="1" x14ac:dyDescent="0.2">
      <c r="D14405" s="1093"/>
    </row>
    <row r="14406" spans="4:4" s="1084" customFormat="1" x14ac:dyDescent="0.2">
      <c r="D14406" s="1093"/>
    </row>
    <row r="14407" spans="4:4" s="1084" customFormat="1" x14ac:dyDescent="0.2">
      <c r="D14407" s="1093"/>
    </row>
    <row r="14408" spans="4:4" s="1084" customFormat="1" x14ac:dyDescent="0.2">
      <c r="D14408" s="1093"/>
    </row>
    <row r="14409" spans="4:4" s="1084" customFormat="1" x14ac:dyDescent="0.2">
      <c r="D14409" s="1093"/>
    </row>
    <row r="14410" spans="4:4" s="1084" customFormat="1" x14ac:dyDescent="0.2">
      <c r="D14410" s="1093"/>
    </row>
    <row r="14411" spans="4:4" s="1084" customFormat="1" x14ac:dyDescent="0.2">
      <c r="D14411" s="1093"/>
    </row>
    <row r="14412" spans="4:4" s="1084" customFormat="1" x14ac:dyDescent="0.2">
      <c r="D14412" s="1093"/>
    </row>
    <row r="14413" spans="4:4" s="1084" customFormat="1" x14ac:dyDescent="0.2">
      <c r="D14413" s="1093"/>
    </row>
    <row r="14414" spans="4:4" s="1084" customFormat="1" x14ac:dyDescent="0.2">
      <c r="D14414" s="1093"/>
    </row>
    <row r="14415" spans="4:4" s="1084" customFormat="1" x14ac:dyDescent="0.2">
      <c r="D14415" s="1093"/>
    </row>
    <row r="14416" spans="4:4" s="1084" customFormat="1" x14ac:dyDescent="0.2">
      <c r="D14416" s="1093"/>
    </row>
    <row r="14417" spans="4:4" s="1084" customFormat="1" x14ac:dyDescent="0.2">
      <c r="D14417" s="1093"/>
    </row>
    <row r="14418" spans="4:4" s="1084" customFormat="1" x14ac:dyDescent="0.2">
      <c r="D14418" s="1093"/>
    </row>
    <row r="14419" spans="4:4" s="1084" customFormat="1" x14ac:dyDescent="0.2">
      <c r="D14419" s="1093"/>
    </row>
    <row r="14420" spans="4:4" s="1084" customFormat="1" x14ac:dyDescent="0.2">
      <c r="D14420" s="1093"/>
    </row>
    <row r="14421" spans="4:4" s="1084" customFormat="1" x14ac:dyDescent="0.2">
      <c r="D14421" s="1093"/>
    </row>
    <row r="14422" spans="4:4" s="1084" customFormat="1" x14ac:dyDescent="0.2">
      <c r="D14422" s="1093"/>
    </row>
    <row r="14423" spans="4:4" s="1084" customFormat="1" x14ac:dyDescent="0.2">
      <c r="D14423" s="1093"/>
    </row>
    <row r="14424" spans="4:4" s="1084" customFormat="1" x14ac:dyDescent="0.2">
      <c r="D14424" s="1093"/>
    </row>
    <row r="14425" spans="4:4" s="1084" customFormat="1" x14ac:dyDescent="0.2">
      <c r="D14425" s="1093"/>
    </row>
    <row r="14426" spans="4:4" s="1084" customFormat="1" x14ac:dyDescent="0.2">
      <c r="D14426" s="1093"/>
    </row>
    <row r="14427" spans="4:4" s="1084" customFormat="1" x14ac:dyDescent="0.2">
      <c r="D14427" s="1093"/>
    </row>
    <row r="14428" spans="4:4" s="1084" customFormat="1" x14ac:dyDescent="0.2">
      <c r="D14428" s="1093"/>
    </row>
    <row r="14429" spans="4:4" s="1084" customFormat="1" x14ac:dyDescent="0.2">
      <c r="D14429" s="1093"/>
    </row>
    <row r="14430" spans="4:4" s="1084" customFormat="1" x14ac:dyDescent="0.2">
      <c r="D14430" s="1093"/>
    </row>
    <row r="14431" spans="4:4" s="1084" customFormat="1" x14ac:dyDescent="0.2">
      <c r="D14431" s="1093"/>
    </row>
    <row r="14432" spans="4:4" s="1084" customFormat="1" x14ac:dyDescent="0.2">
      <c r="D14432" s="1093"/>
    </row>
    <row r="14433" spans="4:4" s="1084" customFormat="1" x14ac:dyDescent="0.2">
      <c r="D14433" s="1093"/>
    </row>
    <row r="14434" spans="4:4" s="1084" customFormat="1" x14ac:dyDescent="0.2">
      <c r="D14434" s="1093"/>
    </row>
    <row r="14435" spans="4:4" s="1084" customFormat="1" x14ac:dyDescent="0.2">
      <c r="D14435" s="1093"/>
    </row>
    <row r="14436" spans="4:4" s="1084" customFormat="1" x14ac:dyDescent="0.2">
      <c r="D14436" s="1093"/>
    </row>
    <row r="14437" spans="4:4" s="1084" customFormat="1" x14ac:dyDescent="0.2">
      <c r="D14437" s="1093"/>
    </row>
    <row r="14438" spans="4:4" s="1084" customFormat="1" x14ac:dyDescent="0.2">
      <c r="D14438" s="1093"/>
    </row>
    <row r="14439" spans="4:4" s="1084" customFormat="1" x14ac:dyDescent="0.2">
      <c r="D14439" s="1093"/>
    </row>
    <row r="14440" spans="4:4" s="1084" customFormat="1" x14ac:dyDescent="0.2">
      <c r="D14440" s="1093"/>
    </row>
    <row r="14441" spans="4:4" s="1084" customFormat="1" x14ac:dyDescent="0.2">
      <c r="D14441" s="1093"/>
    </row>
    <row r="14442" spans="4:4" s="1084" customFormat="1" x14ac:dyDescent="0.2">
      <c r="D14442" s="1093"/>
    </row>
    <row r="14443" spans="4:4" s="1084" customFormat="1" x14ac:dyDescent="0.2">
      <c r="D14443" s="1093"/>
    </row>
    <row r="14444" spans="4:4" s="1084" customFormat="1" x14ac:dyDescent="0.2">
      <c r="D14444" s="1093"/>
    </row>
    <row r="14445" spans="4:4" s="1084" customFormat="1" x14ac:dyDescent="0.2">
      <c r="D14445" s="1093"/>
    </row>
    <row r="14446" spans="4:4" s="1084" customFormat="1" x14ac:dyDescent="0.2">
      <c r="D14446" s="1093"/>
    </row>
    <row r="14447" spans="4:4" s="1084" customFormat="1" x14ac:dyDescent="0.2">
      <c r="D14447" s="1093"/>
    </row>
    <row r="14448" spans="4:4" s="1084" customFormat="1" x14ac:dyDescent="0.2">
      <c r="D14448" s="1093"/>
    </row>
    <row r="14449" spans="4:4" s="1084" customFormat="1" x14ac:dyDescent="0.2">
      <c r="D14449" s="1093"/>
    </row>
    <row r="14450" spans="4:4" s="1084" customFormat="1" x14ac:dyDescent="0.2">
      <c r="D14450" s="1093"/>
    </row>
    <row r="14451" spans="4:4" s="1084" customFormat="1" x14ac:dyDescent="0.2">
      <c r="D14451" s="1093"/>
    </row>
    <row r="14452" spans="4:4" s="1084" customFormat="1" x14ac:dyDescent="0.2">
      <c r="D14452" s="1093"/>
    </row>
    <row r="14453" spans="4:4" s="1084" customFormat="1" x14ac:dyDescent="0.2">
      <c r="D14453" s="1093"/>
    </row>
    <row r="14454" spans="4:4" s="1084" customFormat="1" x14ac:dyDescent="0.2">
      <c r="D14454" s="1093"/>
    </row>
    <row r="14455" spans="4:4" s="1084" customFormat="1" x14ac:dyDescent="0.2">
      <c r="D14455" s="1093"/>
    </row>
    <row r="14456" spans="4:4" s="1084" customFormat="1" x14ac:dyDescent="0.2">
      <c r="D14456" s="1093"/>
    </row>
    <row r="14457" spans="4:4" s="1084" customFormat="1" x14ac:dyDescent="0.2">
      <c r="D14457" s="1093"/>
    </row>
    <row r="14458" spans="4:4" s="1084" customFormat="1" x14ac:dyDescent="0.2">
      <c r="D14458" s="1093"/>
    </row>
    <row r="14459" spans="4:4" s="1084" customFormat="1" x14ac:dyDescent="0.2">
      <c r="D14459" s="1093"/>
    </row>
    <row r="14460" spans="4:4" s="1084" customFormat="1" x14ac:dyDescent="0.2">
      <c r="D14460" s="1093"/>
    </row>
    <row r="14461" spans="4:4" s="1084" customFormat="1" x14ac:dyDescent="0.2">
      <c r="D14461" s="1093"/>
    </row>
    <row r="14462" spans="4:4" s="1084" customFormat="1" x14ac:dyDescent="0.2">
      <c r="D14462" s="1093"/>
    </row>
    <row r="14463" spans="4:4" s="1084" customFormat="1" x14ac:dyDescent="0.2">
      <c r="D14463" s="1093"/>
    </row>
    <row r="14464" spans="4:4" s="1084" customFormat="1" x14ac:dyDescent="0.2">
      <c r="D14464" s="1093"/>
    </row>
    <row r="14465" spans="4:4" s="1084" customFormat="1" x14ac:dyDescent="0.2">
      <c r="D14465" s="1093"/>
    </row>
    <row r="14466" spans="4:4" s="1084" customFormat="1" x14ac:dyDescent="0.2">
      <c r="D14466" s="1093"/>
    </row>
    <row r="14467" spans="4:4" s="1084" customFormat="1" x14ac:dyDescent="0.2">
      <c r="D14467" s="1093"/>
    </row>
    <row r="14468" spans="4:4" s="1084" customFormat="1" x14ac:dyDescent="0.2">
      <c r="D14468" s="1093"/>
    </row>
    <row r="14469" spans="4:4" s="1084" customFormat="1" x14ac:dyDescent="0.2">
      <c r="D14469" s="1093"/>
    </row>
    <row r="14470" spans="4:4" s="1084" customFormat="1" x14ac:dyDescent="0.2">
      <c r="D14470" s="1093"/>
    </row>
    <row r="14471" spans="4:4" s="1084" customFormat="1" x14ac:dyDescent="0.2">
      <c r="D14471" s="1093"/>
    </row>
    <row r="14472" spans="4:4" s="1084" customFormat="1" x14ac:dyDescent="0.2">
      <c r="D14472" s="1093"/>
    </row>
    <row r="14473" spans="4:4" s="1084" customFormat="1" x14ac:dyDescent="0.2">
      <c r="D14473" s="1093"/>
    </row>
    <row r="14474" spans="4:4" s="1084" customFormat="1" x14ac:dyDescent="0.2">
      <c r="D14474" s="1093"/>
    </row>
    <row r="14475" spans="4:4" s="1084" customFormat="1" x14ac:dyDescent="0.2">
      <c r="D14475" s="1093"/>
    </row>
    <row r="14476" spans="4:4" s="1084" customFormat="1" x14ac:dyDescent="0.2">
      <c r="D14476" s="1093"/>
    </row>
    <row r="14477" spans="4:4" s="1084" customFormat="1" x14ac:dyDescent="0.2">
      <c r="D14477" s="1093"/>
    </row>
    <row r="14478" spans="4:4" s="1084" customFormat="1" x14ac:dyDescent="0.2">
      <c r="D14478" s="1093"/>
    </row>
    <row r="14479" spans="4:4" s="1084" customFormat="1" x14ac:dyDescent="0.2">
      <c r="D14479" s="1093"/>
    </row>
    <row r="14480" spans="4:4" s="1084" customFormat="1" x14ac:dyDescent="0.2">
      <c r="D14480" s="1093"/>
    </row>
    <row r="14481" spans="4:4" s="1084" customFormat="1" x14ac:dyDescent="0.2">
      <c r="D14481" s="1093"/>
    </row>
    <row r="14482" spans="4:4" s="1084" customFormat="1" x14ac:dyDescent="0.2">
      <c r="D14482" s="1093"/>
    </row>
    <row r="14483" spans="4:4" s="1084" customFormat="1" x14ac:dyDescent="0.2">
      <c r="D14483" s="1093"/>
    </row>
    <row r="14484" spans="4:4" s="1084" customFormat="1" x14ac:dyDescent="0.2">
      <c r="D14484" s="1093"/>
    </row>
    <row r="14485" spans="4:4" s="1084" customFormat="1" x14ac:dyDescent="0.2">
      <c r="D14485" s="1093"/>
    </row>
    <row r="14486" spans="4:4" s="1084" customFormat="1" x14ac:dyDescent="0.2">
      <c r="D14486" s="1093"/>
    </row>
    <row r="14487" spans="4:4" s="1084" customFormat="1" x14ac:dyDescent="0.2">
      <c r="D14487" s="1093"/>
    </row>
    <row r="14488" spans="4:4" s="1084" customFormat="1" x14ac:dyDescent="0.2">
      <c r="D14488" s="1093"/>
    </row>
    <row r="14489" spans="4:4" s="1084" customFormat="1" x14ac:dyDescent="0.2">
      <c r="D14489" s="1093"/>
    </row>
    <row r="14490" spans="4:4" s="1084" customFormat="1" x14ac:dyDescent="0.2">
      <c r="D14490" s="1093"/>
    </row>
    <row r="14491" spans="4:4" s="1084" customFormat="1" x14ac:dyDescent="0.2">
      <c r="D14491" s="1093"/>
    </row>
    <row r="14492" spans="4:4" s="1084" customFormat="1" x14ac:dyDescent="0.2">
      <c r="D14492" s="1093"/>
    </row>
    <row r="14493" spans="4:4" s="1084" customFormat="1" x14ac:dyDescent="0.2">
      <c r="D14493" s="1093"/>
    </row>
    <row r="14494" spans="4:4" s="1084" customFormat="1" x14ac:dyDescent="0.2">
      <c r="D14494" s="1093"/>
    </row>
    <row r="14495" spans="4:4" s="1084" customFormat="1" x14ac:dyDescent="0.2">
      <c r="D14495" s="1093"/>
    </row>
    <row r="14496" spans="4:4" s="1084" customFormat="1" x14ac:dyDescent="0.2">
      <c r="D14496" s="1093"/>
    </row>
    <row r="14497" spans="4:4" s="1084" customFormat="1" x14ac:dyDescent="0.2">
      <c r="D14497" s="1093"/>
    </row>
    <row r="14498" spans="4:4" s="1084" customFormat="1" x14ac:dyDescent="0.2">
      <c r="D14498" s="1093"/>
    </row>
    <row r="14499" spans="4:4" s="1084" customFormat="1" x14ac:dyDescent="0.2">
      <c r="D14499" s="1093"/>
    </row>
    <row r="14500" spans="4:4" s="1084" customFormat="1" x14ac:dyDescent="0.2">
      <c r="D14500" s="1093"/>
    </row>
    <row r="14501" spans="4:4" s="1084" customFormat="1" x14ac:dyDescent="0.2">
      <c r="D14501" s="1093"/>
    </row>
    <row r="14502" spans="4:4" s="1084" customFormat="1" x14ac:dyDescent="0.2">
      <c r="D14502" s="1093"/>
    </row>
    <row r="14503" spans="4:4" s="1084" customFormat="1" x14ac:dyDescent="0.2">
      <c r="D14503" s="1093"/>
    </row>
    <row r="14504" spans="4:4" s="1084" customFormat="1" x14ac:dyDescent="0.2">
      <c r="D14504" s="1093"/>
    </row>
    <row r="14505" spans="4:4" s="1084" customFormat="1" x14ac:dyDescent="0.2">
      <c r="D14505" s="1093"/>
    </row>
    <row r="14506" spans="4:4" s="1084" customFormat="1" x14ac:dyDescent="0.2">
      <c r="D14506" s="1093"/>
    </row>
    <row r="14507" spans="4:4" s="1084" customFormat="1" x14ac:dyDescent="0.2">
      <c r="D14507" s="1093"/>
    </row>
    <row r="14508" spans="4:4" s="1084" customFormat="1" x14ac:dyDescent="0.2">
      <c r="D14508" s="1093"/>
    </row>
    <row r="14509" spans="4:4" s="1084" customFormat="1" x14ac:dyDescent="0.2">
      <c r="D14509" s="1093"/>
    </row>
    <row r="14510" spans="4:4" s="1084" customFormat="1" x14ac:dyDescent="0.2">
      <c r="D14510" s="1093"/>
    </row>
    <row r="14511" spans="4:4" s="1084" customFormat="1" x14ac:dyDescent="0.2">
      <c r="D14511" s="1093"/>
    </row>
    <row r="14512" spans="4:4" s="1084" customFormat="1" x14ac:dyDescent="0.2">
      <c r="D14512" s="1093"/>
    </row>
    <row r="14513" spans="4:4" s="1084" customFormat="1" x14ac:dyDescent="0.2">
      <c r="D14513" s="1093"/>
    </row>
    <row r="14514" spans="4:4" s="1084" customFormat="1" x14ac:dyDescent="0.2">
      <c r="D14514" s="1093"/>
    </row>
    <row r="14515" spans="4:4" s="1084" customFormat="1" x14ac:dyDescent="0.2">
      <c r="D14515" s="1093"/>
    </row>
    <row r="14516" spans="4:4" s="1084" customFormat="1" x14ac:dyDescent="0.2">
      <c r="D14516" s="1093"/>
    </row>
    <row r="14517" spans="4:4" s="1084" customFormat="1" x14ac:dyDescent="0.2">
      <c r="D14517" s="1093"/>
    </row>
    <row r="14518" spans="4:4" s="1084" customFormat="1" x14ac:dyDescent="0.2">
      <c r="D14518" s="1093"/>
    </row>
    <row r="14519" spans="4:4" s="1084" customFormat="1" x14ac:dyDescent="0.2">
      <c r="D14519" s="1093"/>
    </row>
    <row r="14520" spans="4:4" s="1084" customFormat="1" x14ac:dyDescent="0.2">
      <c r="D14520" s="1093"/>
    </row>
    <row r="14521" spans="4:4" s="1084" customFormat="1" x14ac:dyDescent="0.2">
      <c r="D14521" s="1093"/>
    </row>
    <row r="14522" spans="4:4" s="1084" customFormat="1" x14ac:dyDescent="0.2">
      <c r="D14522" s="1093"/>
    </row>
    <row r="14523" spans="4:4" s="1084" customFormat="1" x14ac:dyDescent="0.2">
      <c r="D14523" s="1093"/>
    </row>
    <row r="14524" spans="4:4" s="1084" customFormat="1" x14ac:dyDescent="0.2">
      <c r="D14524" s="1093"/>
    </row>
    <row r="14525" spans="4:4" s="1084" customFormat="1" x14ac:dyDescent="0.2">
      <c r="D14525" s="1093"/>
    </row>
    <row r="14526" spans="4:4" s="1084" customFormat="1" x14ac:dyDescent="0.2">
      <c r="D14526" s="1093"/>
    </row>
    <row r="14527" spans="4:4" s="1084" customFormat="1" x14ac:dyDescent="0.2">
      <c r="D14527" s="1093"/>
    </row>
    <row r="14528" spans="4:4" s="1084" customFormat="1" x14ac:dyDescent="0.2">
      <c r="D14528" s="1093"/>
    </row>
    <row r="14529" spans="4:4" s="1084" customFormat="1" x14ac:dyDescent="0.2">
      <c r="D14529" s="1093"/>
    </row>
    <row r="14530" spans="4:4" s="1084" customFormat="1" x14ac:dyDescent="0.2">
      <c r="D14530" s="1093"/>
    </row>
    <row r="14531" spans="4:4" s="1084" customFormat="1" x14ac:dyDescent="0.2">
      <c r="D14531" s="1093"/>
    </row>
    <row r="14532" spans="4:4" s="1084" customFormat="1" x14ac:dyDescent="0.2">
      <c r="D14532" s="1093"/>
    </row>
    <row r="14533" spans="4:4" s="1084" customFormat="1" x14ac:dyDescent="0.2">
      <c r="D14533" s="1093"/>
    </row>
    <row r="14534" spans="4:4" s="1084" customFormat="1" x14ac:dyDescent="0.2">
      <c r="D14534" s="1093"/>
    </row>
    <row r="14535" spans="4:4" s="1084" customFormat="1" x14ac:dyDescent="0.2">
      <c r="D14535" s="1093"/>
    </row>
    <row r="14536" spans="4:4" s="1084" customFormat="1" x14ac:dyDescent="0.2">
      <c r="D14536" s="1093"/>
    </row>
    <row r="14537" spans="4:4" s="1084" customFormat="1" x14ac:dyDescent="0.2">
      <c r="D14537" s="1093"/>
    </row>
    <row r="14538" spans="4:4" s="1084" customFormat="1" x14ac:dyDescent="0.2">
      <c r="D14538" s="1093"/>
    </row>
    <row r="14539" spans="4:4" s="1084" customFormat="1" x14ac:dyDescent="0.2">
      <c r="D14539" s="1093"/>
    </row>
    <row r="14540" spans="4:4" s="1084" customFormat="1" x14ac:dyDescent="0.2">
      <c r="D14540" s="1093"/>
    </row>
    <row r="14541" spans="4:4" s="1084" customFormat="1" x14ac:dyDescent="0.2">
      <c r="D14541" s="1093"/>
    </row>
    <row r="14542" spans="4:4" s="1084" customFormat="1" x14ac:dyDescent="0.2">
      <c r="D14542" s="1093"/>
    </row>
    <row r="14543" spans="4:4" s="1084" customFormat="1" x14ac:dyDescent="0.2">
      <c r="D14543" s="1093"/>
    </row>
    <row r="14544" spans="4:4" s="1084" customFormat="1" x14ac:dyDescent="0.2">
      <c r="D14544" s="1093"/>
    </row>
    <row r="14545" spans="4:4" s="1084" customFormat="1" x14ac:dyDescent="0.2">
      <c r="D14545" s="1093"/>
    </row>
    <row r="14546" spans="4:4" s="1084" customFormat="1" x14ac:dyDescent="0.2">
      <c r="D14546" s="1093"/>
    </row>
    <row r="14547" spans="4:4" s="1084" customFormat="1" x14ac:dyDescent="0.2">
      <c r="D14547" s="1093"/>
    </row>
    <row r="14548" spans="4:4" s="1084" customFormat="1" x14ac:dyDescent="0.2">
      <c r="D14548" s="1093"/>
    </row>
    <row r="14549" spans="4:4" s="1084" customFormat="1" x14ac:dyDescent="0.2">
      <c r="D14549" s="1093"/>
    </row>
    <row r="14550" spans="4:4" s="1084" customFormat="1" x14ac:dyDescent="0.2">
      <c r="D14550" s="1093"/>
    </row>
    <row r="14551" spans="4:4" s="1084" customFormat="1" x14ac:dyDescent="0.2">
      <c r="D14551" s="1093"/>
    </row>
    <row r="14552" spans="4:4" s="1084" customFormat="1" x14ac:dyDescent="0.2">
      <c r="D14552" s="1093"/>
    </row>
    <row r="14553" spans="4:4" s="1084" customFormat="1" x14ac:dyDescent="0.2">
      <c r="D14553" s="1093"/>
    </row>
    <row r="14554" spans="4:4" s="1084" customFormat="1" x14ac:dyDescent="0.2">
      <c r="D14554" s="1093"/>
    </row>
    <row r="14555" spans="4:4" s="1084" customFormat="1" x14ac:dyDescent="0.2">
      <c r="D14555" s="1093"/>
    </row>
    <row r="14556" spans="4:4" s="1084" customFormat="1" x14ac:dyDescent="0.2">
      <c r="D14556" s="1093"/>
    </row>
    <row r="14557" spans="4:4" s="1084" customFormat="1" x14ac:dyDescent="0.2">
      <c r="D14557" s="1093"/>
    </row>
    <row r="14558" spans="4:4" s="1084" customFormat="1" x14ac:dyDescent="0.2">
      <c r="D14558" s="1093"/>
    </row>
    <row r="14559" spans="4:4" s="1084" customFormat="1" x14ac:dyDescent="0.2">
      <c r="D14559" s="1093"/>
    </row>
    <row r="14560" spans="4:4" s="1084" customFormat="1" x14ac:dyDescent="0.2">
      <c r="D14560" s="1093"/>
    </row>
    <row r="14561" spans="4:4" s="1084" customFormat="1" x14ac:dyDescent="0.2">
      <c r="D14561" s="1093"/>
    </row>
    <row r="14562" spans="4:4" s="1084" customFormat="1" x14ac:dyDescent="0.2">
      <c r="D14562" s="1093"/>
    </row>
    <row r="14563" spans="4:4" s="1084" customFormat="1" x14ac:dyDescent="0.2">
      <c r="D14563" s="1093"/>
    </row>
    <row r="14564" spans="4:4" s="1084" customFormat="1" x14ac:dyDescent="0.2">
      <c r="D14564" s="1093"/>
    </row>
    <row r="14565" spans="4:4" s="1084" customFormat="1" x14ac:dyDescent="0.2">
      <c r="D14565" s="1093"/>
    </row>
    <row r="14566" spans="4:4" s="1084" customFormat="1" x14ac:dyDescent="0.2">
      <c r="D14566" s="1093"/>
    </row>
    <row r="14567" spans="4:4" s="1084" customFormat="1" x14ac:dyDescent="0.2">
      <c r="D14567" s="1093"/>
    </row>
    <row r="14568" spans="4:4" s="1084" customFormat="1" x14ac:dyDescent="0.2">
      <c r="D14568" s="1093"/>
    </row>
    <row r="14569" spans="4:4" s="1084" customFormat="1" x14ac:dyDescent="0.2">
      <c r="D14569" s="1093"/>
    </row>
    <row r="14570" spans="4:4" s="1084" customFormat="1" x14ac:dyDescent="0.2">
      <c r="D14570" s="1093"/>
    </row>
    <row r="14571" spans="4:4" s="1084" customFormat="1" x14ac:dyDescent="0.2">
      <c r="D14571" s="1093"/>
    </row>
    <row r="14572" spans="4:4" s="1084" customFormat="1" x14ac:dyDescent="0.2">
      <c r="D14572" s="1093"/>
    </row>
    <row r="14573" spans="4:4" s="1084" customFormat="1" x14ac:dyDescent="0.2">
      <c r="D14573" s="1093"/>
    </row>
    <row r="14574" spans="4:4" s="1084" customFormat="1" x14ac:dyDescent="0.2">
      <c r="D14574" s="1093"/>
    </row>
    <row r="14575" spans="4:4" s="1084" customFormat="1" x14ac:dyDescent="0.2">
      <c r="D14575" s="1093"/>
    </row>
    <row r="14576" spans="4:4" s="1084" customFormat="1" x14ac:dyDescent="0.2">
      <c r="D14576" s="1093"/>
    </row>
    <row r="14577" spans="4:4" s="1084" customFormat="1" x14ac:dyDescent="0.2">
      <c r="D14577" s="1093"/>
    </row>
    <row r="14578" spans="4:4" s="1084" customFormat="1" x14ac:dyDescent="0.2">
      <c r="D14578" s="1093"/>
    </row>
    <row r="14579" spans="4:4" s="1084" customFormat="1" x14ac:dyDescent="0.2">
      <c r="D14579" s="1093"/>
    </row>
    <row r="14580" spans="4:4" s="1084" customFormat="1" x14ac:dyDescent="0.2">
      <c r="D14580" s="1093"/>
    </row>
    <row r="14581" spans="4:4" s="1084" customFormat="1" x14ac:dyDescent="0.2">
      <c r="D14581" s="1093"/>
    </row>
    <row r="14582" spans="4:4" s="1084" customFormat="1" x14ac:dyDescent="0.2">
      <c r="D14582" s="1093"/>
    </row>
    <row r="14583" spans="4:4" s="1084" customFormat="1" x14ac:dyDescent="0.2">
      <c r="D14583" s="1093"/>
    </row>
    <row r="14584" spans="4:4" s="1084" customFormat="1" x14ac:dyDescent="0.2">
      <c r="D14584" s="1093"/>
    </row>
    <row r="14585" spans="4:4" s="1084" customFormat="1" x14ac:dyDescent="0.2">
      <c r="D14585" s="1093"/>
    </row>
    <row r="14586" spans="4:4" s="1084" customFormat="1" x14ac:dyDescent="0.2">
      <c r="D14586" s="1093"/>
    </row>
    <row r="14587" spans="4:4" s="1084" customFormat="1" x14ac:dyDescent="0.2">
      <c r="D14587" s="1093"/>
    </row>
    <row r="14588" spans="4:4" s="1084" customFormat="1" x14ac:dyDescent="0.2">
      <c r="D14588" s="1093"/>
    </row>
    <row r="14589" spans="4:4" s="1084" customFormat="1" x14ac:dyDescent="0.2">
      <c r="D14589" s="1093"/>
    </row>
    <row r="14590" spans="4:4" s="1084" customFormat="1" x14ac:dyDescent="0.2">
      <c r="D14590" s="1093"/>
    </row>
    <row r="14591" spans="4:4" s="1084" customFormat="1" x14ac:dyDescent="0.2">
      <c r="D14591" s="1093"/>
    </row>
    <row r="14592" spans="4:4" s="1084" customFormat="1" x14ac:dyDescent="0.2">
      <c r="D14592" s="1093"/>
    </row>
    <row r="14593" spans="4:4" s="1084" customFormat="1" x14ac:dyDescent="0.2">
      <c r="D14593" s="1093"/>
    </row>
    <row r="14594" spans="4:4" s="1084" customFormat="1" x14ac:dyDescent="0.2">
      <c r="D14594" s="1093"/>
    </row>
    <row r="14595" spans="4:4" s="1084" customFormat="1" x14ac:dyDescent="0.2">
      <c r="D14595" s="1093"/>
    </row>
    <row r="14596" spans="4:4" s="1084" customFormat="1" x14ac:dyDescent="0.2">
      <c r="D14596" s="1093"/>
    </row>
    <row r="14597" spans="4:4" s="1084" customFormat="1" x14ac:dyDescent="0.2">
      <c r="D14597" s="1093"/>
    </row>
    <row r="14598" spans="4:4" s="1084" customFormat="1" x14ac:dyDescent="0.2">
      <c r="D14598" s="1093"/>
    </row>
    <row r="14599" spans="4:4" s="1084" customFormat="1" x14ac:dyDescent="0.2">
      <c r="D14599" s="1093"/>
    </row>
    <row r="14600" spans="4:4" s="1084" customFormat="1" x14ac:dyDescent="0.2">
      <c r="D14600" s="1093"/>
    </row>
    <row r="14601" spans="4:4" s="1084" customFormat="1" x14ac:dyDescent="0.2">
      <c r="D14601" s="1093"/>
    </row>
    <row r="14602" spans="4:4" s="1084" customFormat="1" x14ac:dyDescent="0.2">
      <c r="D14602" s="1093"/>
    </row>
    <row r="14603" spans="4:4" s="1084" customFormat="1" x14ac:dyDescent="0.2">
      <c r="D14603" s="1093"/>
    </row>
    <row r="14604" spans="4:4" s="1084" customFormat="1" x14ac:dyDescent="0.2">
      <c r="D14604" s="1093"/>
    </row>
    <row r="14605" spans="4:4" s="1084" customFormat="1" x14ac:dyDescent="0.2">
      <c r="D14605" s="1093"/>
    </row>
    <row r="14606" spans="4:4" s="1084" customFormat="1" x14ac:dyDescent="0.2">
      <c r="D14606" s="1093"/>
    </row>
    <row r="14607" spans="4:4" s="1084" customFormat="1" x14ac:dyDescent="0.2">
      <c r="D14607" s="1093"/>
    </row>
    <row r="14608" spans="4:4" s="1084" customFormat="1" x14ac:dyDescent="0.2">
      <c r="D14608" s="1093"/>
    </row>
    <row r="14609" spans="4:4" s="1084" customFormat="1" x14ac:dyDescent="0.2">
      <c r="D14609" s="1093"/>
    </row>
    <row r="14610" spans="4:4" s="1084" customFormat="1" x14ac:dyDescent="0.2">
      <c r="D14610" s="1093"/>
    </row>
    <row r="14611" spans="4:4" s="1084" customFormat="1" x14ac:dyDescent="0.2">
      <c r="D14611" s="1093"/>
    </row>
    <row r="14612" spans="4:4" s="1084" customFormat="1" x14ac:dyDescent="0.2">
      <c r="D14612" s="1093"/>
    </row>
    <row r="14613" spans="4:4" s="1084" customFormat="1" x14ac:dyDescent="0.2">
      <c r="D14613" s="1093"/>
    </row>
    <row r="14614" spans="4:4" s="1084" customFormat="1" x14ac:dyDescent="0.2">
      <c r="D14614" s="1093"/>
    </row>
    <row r="14615" spans="4:4" s="1084" customFormat="1" x14ac:dyDescent="0.2">
      <c r="D14615" s="1093"/>
    </row>
    <row r="14616" spans="4:4" s="1084" customFormat="1" x14ac:dyDescent="0.2">
      <c r="D14616" s="1093"/>
    </row>
    <row r="14617" spans="4:4" s="1084" customFormat="1" x14ac:dyDescent="0.2">
      <c r="D14617" s="1093"/>
    </row>
    <row r="14618" spans="4:4" s="1084" customFormat="1" x14ac:dyDescent="0.2">
      <c r="D14618" s="1093"/>
    </row>
    <row r="14619" spans="4:4" s="1084" customFormat="1" x14ac:dyDescent="0.2">
      <c r="D14619" s="1093"/>
    </row>
    <row r="14620" spans="4:4" s="1084" customFormat="1" x14ac:dyDescent="0.2">
      <c r="D14620" s="1093"/>
    </row>
    <row r="14621" spans="4:4" s="1084" customFormat="1" x14ac:dyDescent="0.2">
      <c r="D14621" s="1093"/>
    </row>
    <row r="14622" spans="4:4" s="1084" customFormat="1" x14ac:dyDescent="0.2">
      <c r="D14622" s="1093"/>
    </row>
    <row r="14623" spans="4:4" s="1084" customFormat="1" x14ac:dyDescent="0.2">
      <c r="D14623" s="1093"/>
    </row>
    <row r="14624" spans="4:4" s="1084" customFormat="1" x14ac:dyDescent="0.2">
      <c r="D14624" s="1093"/>
    </row>
    <row r="14625" spans="4:4" s="1084" customFormat="1" x14ac:dyDescent="0.2">
      <c r="D14625" s="1093"/>
    </row>
    <row r="14626" spans="4:4" s="1084" customFormat="1" x14ac:dyDescent="0.2">
      <c r="D14626" s="1093"/>
    </row>
    <row r="14627" spans="4:4" s="1084" customFormat="1" x14ac:dyDescent="0.2">
      <c r="D14627" s="1093"/>
    </row>
    <row r="14628" spans="4:4" s="1084" customFormat="1" x14ac:dyDescent="0.2">
      <c r="D14628" s="1093"/>
    </row>
    <row r="14629" spans="4:4" s="1084" customFormat="1" x14ac:dyDescent="0.2">
      <c r="D14629" s="1093"/>
    </row>
    <row r="14630" spans="4:4" s="1084" customFormat="1" x14ac:dyDescent="0.2">
      <c r="D14630" s="1093"/>
    </row>
    <row r="14631" spans="4:4" s="1084" customFormat="1" x14ac:dyDescent="0.2">
      <c r="D14631" s="1093"/>
    </row>
    <row r="14632" spans="4:4" s="1084" customFormat="1" x14ac:dyDescent="0.2">
      <c r="D14632" s="1093"/>
    </row>
    <row r="14633" spans="4:4" s="1084" customFormat="1" x14ac:dyDescent="0.2">
      <c r="D14633" s="1093"/>
    </row>
    <row r="14634" spans="4:4" s="1084" customFormat="1" x14ac:dyDescent="0.2">
      <c r="D14634" s="1093"/>
    </row>
    <row r="14635" spans="4:4" s="1084" customFormat="1" x14ac:dyDescent="0.2">
      <c r="D14635" s="1093"/>
    </row>
    <row r="14636" spans="4:4" s="1084" customFormat="1" x14ac:dyDescent="0.2">
      <c r="D14636" s="1093"/>
    </row>
    <row r="14637" spans="4:4" s="1084" customFormat="1" x14ac:dyDescent="0.2">
      <c r="D14637" s="1093"/>
    </row>
    <row r="14638" spans="4:4" s="1084" customFormat="1" x14ac:dyDescent="0.2">
      <c r="D14638" s="1093"/>
    </row>
    <row r="14639" spans="4:4" s="1084" customFormat="1" x14ac:dyDescent="0.2">
      <c r="D14639" s="1093"/>
    </row>
    <row r="14640" spans="4:4" s="1084" customFormat="1" x14ac:dyDescent="0.2">
      <c r="D14640" s="1093"/>
    </row>
    <row r="14641" spans="4:4" s="1084" customFormat="1" x14ac:dyDescent="0.2">
      <c r="D14641" s="1093"/>
    </row>
    <row r="14642" spans="4:4" s="1084" customFormat="1" x14ac:dyDescent="0.2">
      <c r="D14642" s="1093"/>
    </row>
    <row r="14643" spans="4:4" s="1084" customFormat="1" x14ac:dyDescent="0.2">
      <c r="D14643" s="1093"/>
    </row>
    <row r="14644" spans="4:4" s="1084" customFormat="1" x14ac:dyDescent="0.2">
      <c r="D14644" s="1093"/>
    </row>
    <row r="14645" spans="4:4" s="1084" customFormat="1" x14ac:dyDescent="0.2">
      <c r="D14645" s="1093"/>
    </row>
    <row r="14646" spans="4:4" s="1084" customFormat="1" x14ac:dyDescent="0.2">
      <c r="D14646" s="1093"/>
    </row>
    <row r="14647" spans="4:4" s="1084" customFormat="1" x14ac:dyDescent="0.2">
      <c r="D14647" s="1093"/>
    </row>
    <row r="14648" spans="4:4" s="1084" customFormat="1" x14ac:dyDescent="0.2">
      <c r="D14648" s="1093"/>
    </row>
    <row r="14649" spans="4:4" s="1084" customFormat="1" x14ac:dyDescent="0.2">
      <c r="D14649" s="1093"/>
    </row>
    <row r="14650" spans="4:4" s="1084" customFormat="1" x14ac:dyDescent="0.2">
      <c r="D14650" s="1093"/>
    </row>
    <row r="14651" spans="4:4" s="1084" customFormat="1" x14ac:dyDescent="0.2">
      <c r="D14651" s="1093"/>
    </row>
    <row r="14652" spans="4:4" s="1084" customFormat="1" x14ac:dyDescent="0.2">
      <c r="D14652" s="1093"/>
    </row>
    <row r="14653" spans="4:4" s="1084" customFormat="1" x14ac:dyDescent="0.2">
      <c r="D14653" s="1093"/>
    </row>
    <row r="14654" spans="4:4" s="1084" customFormat="1" x14ac:dyDescent="0.2">
      <c r="D14654" s="1093"/>
    </row>
    <row r="14655" spans="4:4" s="1084" customFormat="1" x14ac:dyDescent="0.2">
      <c r="D14655" s="1093"/>
    </row>
    <row r="14656" spans="4:4" s="1084" customFormat="1" x14ac:dyDescent="0.2">
      <c r="D14656" s="1093"/>
    </row>
    <row r="14657" spans="4:4" s="1084" customFormat="1" x14ac:dyDescent="0.2">
      <c r="D14657" s="1093"/>
    </row>
    <row r="14658" spans="4:4" s="1084" customFormat="1" x14ac:dyDescent="0.2">
      <c r="D14658" s="1093"/>
    </row>
    <row r="14659" spans="4:4" s="1084" customFormat="1" x14ac:dyDescent="0.2">
      <c r="D14659" s="1093"/>
    </row>
    <row r="14660" spans="4:4" s="1084" customFormat="1" x14ac:dyDescent="0.2">
      <c r="D14660" s="1093"/>
    </row>
    <row r="14661" spans="4:4" s="1084" customFormat="1" x14ac:dyDescent="0.2">
      <c r="D14661" s="1093"/>
    </row>
    <row r="14662" spans="4:4" s="1084" customFormat="1" x14ac:dyDescent="0.2">
      <c r="D14662" s="1093"/>
    </row>
    <row r="14663" spans="4:4" s="1084" customFormat="1" x14ac:dyDescent="0.2">
      <c r="D14663" s="1093"/>
    </row>
    <row r="14664" spans="4:4" s="1084" customFormat="1" x14ac:dyDescent="0.2">
      <c r="D14664" s="1093"/>
    </row>
    <row r="14665" spans="4:4" s="1084" customFormat="1" x14ac:dyDescent="0.2">
      <c r="D14665" s="1093"/>
    </row>
    <row r="14666" spans="4:4" s="1084" customFormat="1" x14ac:dyDescent="0.2">
      <c r="D14666" s="1093"/>
    </row>
    <row r="14667" spans="4:4" s="1084" customFormat="1" x14ac:dyDescent="0.2">
      <c r="D14667" s="1093"/>
    </row>
    <row r="14668" spans="4:4" s="1084" customFormat="1" x14ac:dyDescent="0.2">
      <c r="D14668" s="1093"/>
    </row>
    <row r="14669" spans="4:4" s="1084" customFormat="1" x14ac:dyDescent="0.2">
      <c r="D14669" s="1093"/>
    </row>
    <row r="14670" spans="4:4" s="1084" customFormat="1" x14ac:dyDescent="0.2">
      <c r="D14670" s="1093"/>
    </row>
    <row r="14671" spans="4:4" s="1084" customFormat="1" x14ac:dyDescent="0.2">
      <c r="D14671" s="1093"/>
    </row>
    <row r="14672" spans="4:4" s="1084" customFormat="1" x14ac:dyDescent="0.2">
      <c r="D14672" s="1093"/>
    </row>
    <row r="14673" spans="4:4" s="1084" customFormat="1" x14ac:dyDescent="0.2">
      <c r="D14673" s="1093"/>
    </row>
    <row r="14674" spans="4:4" s="1084" customFormat="1" x14ac:dyDescent="0.2">
      <c r="D14674" s="1093"/>
    </row>
    <row r="14675" spans="4:4" s="1084" customFormat="1" x14ac:dyDescent="0.2">
      <c r="D14675" s="1093"/>
    </row>
    <row r="14676" spans="4:4" s="1084" customFormat="1" x14ac:dyDescent="0.2">
      <c r="D14676" s="1093"/>
    </row>
    <row r="14677" spans="4:4" s="1084" customFormat="1" x14ac:dyDescent="0.2">
      <c r="D14677" s="1093"/>
    </row>
    <row r="14678" spans="4:4" s="1084" customFormat="1" x14ac:dyDescent="0.2">
      <c r="D14678" s="1093"/>
    </row>
    <row r="14679" spans="4:4" s="1084" customFormat="1" x14ac:dyDescent="0.2">
      <c r="D14679" s="1093"/>
    </row>
    <row r="14680" spans="4:4" s="1084" customFormat="1" x14ac:dyDescent="0.2">
      <c r="D14680" s="1093"/>
    </row>
    <row r="14681" spans="4:4" s="1084" customFormat="1" x14ac:dyDescent="0.2">
      <c r="D14681" s="1093"/>
    </row>
    <row r="14682" spans="4:4" s="1084" customFormat="1" x14ac:dyDescent="0.2">
      <c r="D14682" s="1093"/>
    </row>
    <row r="14683" spans="4:4" s="1084" customFormat="1" x14ac:dyDescent="0.2">
      <c r="D14683" s="1093"/>
    </row>
    <row r="14684" spans="4:4" s="1084" customFormat="1" x14ac:dyDescent="0.2">
      <c r="D14684" s="1093"/>
    </row>
    <row r="14685" spans="4:4" s="1084" customFormat="1" x14ac:dyDescent="0.2">
      <c r="D14685" s="1093"/>
    </row>
    <row r="14686" spans="4:4" s="1084" customFormat="1" x14ac:dyDescent="0.2">
      <c r="D14686" s="1093"/>
    </row>
    <row r="14687" spans="4:4" s="1084" customFormat="1" x14ac:dyDescent="0.2">
      <c r="D14687" s="1093"/>
    </row>
    <row r="14688" spans="4:4" s="1084" customFormat="1" x14ac:dyDescent="0.2">
      <c r="D14688" s="1093"/>
    </row>
    <row r="14689" spans="4:4" s="1084" customFormat="1" x14ac:dyDescent="0.2">
      <c r="D14689" s="1093"/>
    </row>
    <row r="14690" spans="4:4" s="1084" customFormat="1" x14ac:dyDescent="0.2">
      <c r="D14690" s="1093"/>
    </row>
    <row r="14691" spans="4:4" s="1084" customFormat="1" x14ac:dyDescent="0.2">
      <c r="D14691" s="1093"/>
    </row>
    <row r="14692" spans="4:4" s="1084" customFormat="1" x14ac:dyDescent="0.2">
      <c r="D14692" s="1093"/>
    </row>
    <row r="14693" spans="4:4" s="1084" customFormat="1" x14ac:dyDescent="0.2">
      <c r="D14693" s="1093"/>
    </row>
    <row r="14694" spans="4:4" s="1084" customFormat="1" x14ac:dyDescent="0.2">
      <c r="D14694" s="1093"/>
    </row>
    <row r="14695" spans="4:4" s="1084" customFormat="1" x14ac:dyDescent="0.2">
      <c r="D14695" s="1093"/>
    </row>
    <row r="14696" spans="4:4" s="1084" customFormat="1" x14ac:dyDescent="0.2">
      <c r="D14696" s="1093"/>
    </row>
    <row r="14697" spans="4:4" s="1084" customFormat="1" x14ac:dyDescent="0.2">
      <c r="D14697" s="1093"/>
    </row>
    <row r="14698" spans="4:4" s="1084" customFormat="1" x14ac:dyDescent="0.2">
      <c r="D14698" s="1093"/>
    </row>
    <row r="14699" spans="4:4" s="1084" customFormat="1" x14ac:dyDescent="0.2">
      <c r="D14699" s="1093"/>
    </row>
    <row r="14700" spans="4:4" s="1084" customFormat="1" x14ac:dyDescent="0.2">
      <c r="D14700" s="1093"/>
    </row>
    <row r="14701" spans="4:4" s="1084" customFormat="1" x14ac:dyDescent="0.2">
      <c r="D14701" s="1093"/>
    </row>
    <row r="14702" spans="4:4" s="1084" customFormat="1" x14ac:dyDescent="0.2">
      <c r="D14702" s="1093"/>
    </row>
    <row r="14703" spans="4:4" s="1084" customFormat="1" x14ac:dyDescent="0.2">
      <c r="D14703" s="1093"/>
    </row>
    <row r="14704" spans="4:4" s="1084" customFormat="1" x14ac:dyDescent="0.2">
      <c r="D14704" s="1093"/>
    </row>
    <row r="14705" spans="4:4" s="1084" customFormat="1" x14ac:dyDescent="0.2">
      <c r="D14705" s="1093"/>
    </row>
    <row r="14706" spans="4:4" s="1084" customFormat="1" x14ac:dyDescent="0.2">
      <c r="D14706" s="1093"/>
    </row>
    <row r="14707" spans="4:4" s="1084" customFormat="1" x14ac:dyDescent="0.2">
      <c r="D14707" s="1093"/>
    </row>
    <row r="14708" spans="4:4" s="1084" customFormat="1" x14ac:dyDescent="0.2">
      <c r="D14708" s="1093"/>
    </row>
    <row r="14709" spans="4:4" s="1084" customFormat="1" x14ac:dyDescent="0.2">
      <c r="D14709" s="1093"/>
    </row>
    <row r="14710" spans="4:4" s="1084" customFormat="1" x14ac:dyDescent="0.2">
      <c r="D14710" s="1093"/>
    </row>
    <row r="14711" spans="4:4" s="1084" customFormat="1" x14ac:dyDescent="0.2">
      <c r="D14711" s="1093"/>
    </row>
    <row r="14712" spans="4:4" s="1084" customFormat="1" x14ac:dyDescent="0.2">
      <c r="D14712" s="1093"/>
    </row>
    <row r="14713" spans="4:4" s="1084" customFormat="1" x14ac:dyDescent="0.2">
      <c r="D14713" s="1093"/>
    </row>
    <row r="14714" spans="4:4" s="1084" customFormat="1" x14ac:dyDescent="0.2">
      <c r="D14714" s="1093"/>
    </row>
    <row r="14715" spans="4:4" s="1084" customFormat="1" x14ac:dyDescent="0.2">
      <c r="D14715" s="1093"/>
    </row>
    <row r="14716" spans="4:4" s="1084" customFormat="1" x14ac:dyDescent="0.2">
      <c r="D14716" s="1093"/>
    </row>
    <row r="14717" spans="4:4" s="1084" customFormat="1" x14ac:dyDescent="0.2">
      <c r="D14717" s="1093"/>
    </row>
    <row r="14718" spans="4:4" s="1084" customFormat="1" x14ac:dyDescent="0.2">
      <c r="D14718" s="1093"/>
    </row>
    <row r="14719" spans="4:4" s="1084" customFormat="1" x14ac:dyDescent="0.2">
      <c r="D14719" s="1093"/>
    </row>
    <row r="14720" spans="4:4" s="1084" customFormat="1" x14ac:dyDescent="0.2">
      <c r="D14720" s="1093"/>
    </row>
    <row r="14721" spans="4:4" s="1084" customFormat="1" x14ac:dyDescent="0.2">
      <c r="D14721" s="1093"/>
    </row>
    <row r="14722" spans="4:4" s="1084" customFormat="1" x14ac:dyDescent="0.2">
      <c r="D14722" s="1093"/>
    </row>
    <row r="14723" spans="4:4" s="1084" customFormat="1" x14ac:dyDescent="0.2">
      <c r="D14723" s="1093"/>
    </row>
    <row r="14724" spans="4:4" s="1084" customFormat="1" x14ac:dyDescent="0.2">
      <c r="D14724" s="1093"/>
    </row>
    <row r="14725" spans="4:4" s="1084" customFormat="1" x14ac:dyDescent="0.2">
      <c r="D14725" s="1093"/>
    </row>
    <row r="14726" spans="4:4" s="1084" customFormat="1" x14ac:dyDescent="0.2">
      <c r="D14726" s="1093"/>
    </row>
    <row r="14727" spans="4:4" s="1084" customFormat="1" x14ac:dyDescent="0.2">
      <c r="D14727" s="1093"/>
    </row>
    <row r="14728" spans="4:4" s="1084" customFormat="1" x14ac:dyDescent="0.2">
      <c r="D14728" s="1093"/>
    </row>
    <row r="14729" spans="4:4" s="1084" customFormat="1" x14ac:dyDescent="0.2">
      <c r="D14729" s="1093"/>
    </row>
    <row r="14730" spans="4:4" s="1084" customFormat="1" x14ac:dyDescent="0.2">
      <c r="D14730" s="1093"/>
    </row>
    <row r="14731" spans="4:4" s="1084" customFormat="1" x14ac:dyDescent="0.2">
      <c r="D14731" s="1093"/>
    </row>
    <row r="14732" spans="4:4" s="1084" customFormat="1" x14ac:dyDescent="0.2">
      <c r="D14732" s="1093"/>
    </row>
    <row r="14733" spans="4:4" s="1084" customFormat="1" x14ac:dyDescent="0.2">
      <c r="D14733" s="1093"/>
    </row>
    <row r="14734" spans="4:4" s="1084" customFormat="1" x14ac:dyDescent="0.2">
      <c r="D14734" s="1093"/>
    </row>
    <row r="14735" spans="4:4" s="1084" customFormat="1" x14ac:dyDescent="0.2">
      <c r="D14735" s="1093"/>
    </row>
    <row r="14736" spans="4:4" s="1084" customFormat="1" x14ac:dyDescent="0.2">
      <c r="D14736" s="1093"/>
    </row>
    <row r="14737" spans="4:4" s="1084" customFormat="1" x14ac:dyDescent="0.2">
      <c r="D14737" s="1093"/>
    </row>
    <row r="14738" spans="4:4" s="1084" customFormat="1" x14ac:dyDescent="0.2">
      <c r="D14738" s="1093"/>
    </row>
    <row r="14739" spans="4:4" s="1084" customFormat="1" x14ac:dyDescent="0.2">
      <c r="D14739" s="1093"/>
    </row>
    <row r="14740" spans="4:4" s="1084" customFormat="1" x14ac:dyDescent="0.2">
      <c r="D14740" s="1093"/>
    </row>
    <row r="14741" spans="4:4" s="1084" customFormat="1" x14ac:dyDescent="0.2">
      <c r="D14741" s="1093"/>
    </row>
    <row r="14742" spans="4:4" s="1084" customFormat="1" x14ac:dyDescent="0.2">
      <c r="D14742" s="1093"/>
    </row>
    <row r="14743" spans="4:4" s="1084" customFormat="1" x14ac:dyDescent="0.2">
      <c r="D14743" s="1093"/>
    </row>
    <row r="14744" spans="4:4" s="1084" customFormat="1" x14ac:dyDescent="0.2">
      <c r="D14744" s="1093"/>
    </row>
    <row r="14745" spans="4:4" s="1084" customFormat="1" x14ac:dyDescent="0.2">
      <c r="D14745" s="1093"/>
    </row>
    <row r="14746" spans="4:4" s="1084" customFormat="1" x14ac:dyDescent="0.2">
      <c r="D14746" s="1093"/>
    </row>
    <row r="14747" spans="4:4" s="1084" customFormat="1" x14ac:dyDescent="0.2">
      <c r="D14747" s="1093"/>
    </row>
    <row r="14748" spans="4:4" s="1084" customFormat="1" x14ac:dyDescent="0.2">
      <c r="D14748" s="1093"/>
    </row>
    <row r="14749" spans="4:4" s="1084" customFormat="1" x14ac:dyDescent="0.2">
      <c r="D14749" s="1093"/>
    </row>
    <row r="14750" spans="4:4" s="1084" customFormat="1" x14ac:dyDescent="0.2">
      <c r="D14750" s="1093"/>
    </row>
    <row r="14751" spans="4:4" s="1084" customFormat="1" x14ac:dyDescent="0.2">
      <c r="D14751" s="1093"/>
    </row>
    <row r="14752" spans="4:4" s="1084" customFormat="1" x14ac:dyDescent="0.2">
      <c r="D14752" s="1093"/>
    </row>
    <row r="14753" spans="4:4" s="1084" customFormat="1" x14ac:dyDescent="0.2">
      <c r="D14753" s="1093"/>
    </row>
    <row r="14754" spans="4:4" s="1084" customFormat="1" x14ac:dyDescent="0.2">
      <c r="D14754" s="1093"/>
    </row>
    <row r="14755" spans="4:4" s="1084" customFormat="1" x14ac:dyDescent="0.2">
      <c r="D14755" s="1093"/>
    </row>
    <row r="14756" spans="4:4" s="1084" customFormat="1" x14ac:dyDescent="0.2">
      <c r="D14756" s="1093"/>
    </row>
    <row r="14757" spans="4:4" s="1084" customFormat="1" x14ac:dyDescent="0.2">
      <c r="D14757" s="1093"/>
    </row>
    <row r="14758" spans="4:4" s="1084" customFormat="1" x14ac:dyDescent="0.2">
      <c r="D14758" s="1093"/>
    </row>
    <row r="14759" spans="4:4" s="1084" customFormat="1" x14ac:dyDescent="0.2">
      <c r="D14759" s="1093"/>
    </row>
    <row r="14760" spans="4:4" s="1084" customFormat="1" x14ac:dyDescent="0.2">
      <c r="D14760" s="1093"/>
    </row>
    <row r="14761" spans="4:4" s="1084" customFormat="1" x14ac:dyDescent="0.2">
      <c r="D14761" s="1093"/>
    </row>
    <row r="14762" spans="4:4" s="1084" customFormat="1" x14ac:dyDescent="0.2">
      <c r="D14762" s="1093"/>
    </row>
    <row r="14763" spans="4:4" s="1084" customFormat="1" x14ac:dyDescent="0.2">
      <c r="D14763" s="1093"/>
    </row>
    <row r="14764" spans="4:4" s="1084" customFormat="1" x14ac:dyDescent="0.2">
      <c r="D14764" s="1093"/>
    </row>
    <row r="14765" spans="4:4" s="1084" customFormat="1" x14ac:dyDescent="0.2">
      <c r="D14765" s="1093"/>
    </row>
    <row r="14766" spans="4:4" s="1084" customFormat="1" x14ac:dyDescent="0.2">
      <c r="D14766" s="1093"/>
    </row>
    <row r="14767" spans="4:4" s="1084" customFormat="1" x14ac:dyDescent="0.2">
      <c r="D14767" s="1093"/>
    </row>
    <row r="14768" spans="4:4" s="1084" customFormat="1" x14ac:dyDescent="0.2">
      <c r="D14768" s="1093"/>
    </row>
    <row r="14769" spans="4:4" s="1084" customFormat="1" x14ac:dyDescent="0.2">
      <c r="D14769" s="1093"/>
    </row>
    <row r="14770" spans="4:4" s="1084" customFormat="1" x14ac:dyDescent="0.2">
      <c r="D14770" s="1093"/>
    </row>
    <row r="14771" spans="4:4" s="1084" customFormat="1" x14ac:dyDescent="0.2">
      <c r="D14771" s="1093"/>
    </row>
    <row r="14772" spans="4:4" s="1084" customFormat="1" x14ac:dyDescent="0.2">
      <c r="D14772" s="1093"/>
    </row>
    <row r="14773" spans="4:4" s="1084" customFormat="1" x14ac:dyDescent="0.2">
      <c r="D14773" s="1093"/>
    </row>
    <row r="14774" spans="4:4" s="1084" customFormat="1" x14ac:dyDescent="0.2">
      <c r="D14774" s="1093"/>
    </row>
    <row r="14775" spans="4:4" s="1084" customFormat="1" x14ac:dyDescent="0.2">
      <c r="D14775" s="1093"/>
    </row>
    <row r="14776" spans="4:4" s="1084" customFormat="1" x14ac:dyDescent="0.2">
      <c r="D14776" s="1093"/>
    </row>
    <row r="14777" spans="4:4" s="1084" customFormat="1" x14ac:dyDescent="0.2">
      <c r="D14777" s="1093"/>
    </row>
    <row r="14778" spans="4:4" s="1084" customFormat="1" x14ac:dyDescent="0.2">
      <c r="D14778" s="1093"/>
    </row>
    <row r="14779" spans="4:4" s="1084" customFormat="1" x14ac:dyDescent="0.2">
      <c r="D14779" s="1093"/>
    </row>
    <row r="14780" spans="4:4" s="1084" customFormat="1" x14ac:dyDescent="0.2">
      <c r="D14780" s="1093"/>
    </row>
    <row r="14781" spans="4:4" s="1084" customFormat="1" x14ac:dyDescent="0.2">
      <c r="D14781" s="1093"/>
    </row>
    <row r="14782" spans="4:4" s="1084" customFormat="1" x14ac:dyDescent="0.2">
      <c r="D14782" s="1093"/>
    </row>
    <row r="14783" spans="4:4" s="1084" customFormat="1" x14ac:dyDescent="0.2">
      <c r="D14783" s="1093"/>
    </row>
    <row r="14784" spans="4:4" s="1084" customFormat="1" x14ac:dyDescent="0.2">
      <c r="D14784" s="1093"/>
    </row>
    <row r="14785" spans="4:4" s="1084" customFormat="1" x14ac:dyDescent="0.2">
      <c r="D14785" s="1093"/>
    </row>
    <row r="14786" spans="4:4" s="1084" customFormat="1" x14ac:dyDescent="0.2">
      <c r="D14786" s="1093"/>
    </row>
    <row r="14787" spans="4:4" s="1084" customFormat="1" x14ac:dyDescent="0.2">
      <c r="D14787" s="1093"/>
    </row>
    <row r="14788" spans="4:4" s="1084" customFormat="1" x14ac:dyDescent="0.2">
      <c r="D14788" s="1093"/>
    </row>
    <row r="14789" spans="4:4" s="1084" customFormat="1" x14ac:dyDescent="0.2">
      <c r="D14789" s="1093"/>
    </row>
    <row r="14790" spans="4:4" s="1084" customFormat="1" x14ac:dyDescent="0.2">
      <c r="D14790" s="1093"/>
    </row>
    <row r="14791" spans="4:4" s="1084" customFormat="1" x14ac:dyDescent="0.2">
      <c r="D14791" s="1093"/>
    </row>
    <row r="14792" spans="4:4" s="1084" customFormat="1" x14ac:dyDescent="0.2">
      <c r="D14792" s="1093"/>
    </row>
    <row r="14793" spans="4:4" s="1084" customFormat="1" x14ac:dyDescent="0.2">
      <c r="D14793" s="1093"/>
    </row>
    <row r="14794" spans="4:4" s="1084" customFormat="1" x14ac:dyDescent="0.2">
      <c r="D14794" s="1093"/>
    </row>
    <row r="14795" spans="4:4" s="1084" customFormat="1" x14ac:dyDescent="0.2">
      <c r="D14795" s="1093"/>
    </row>
    <row r="14796" spans="4:4" s="1084" customFormat="1" x14ac:dyDescent="0.2">
      <c r="D14796" s="1093"/>
    </row>
    <row r="14797" spans="4:4" s="1084" customFormat="1" x14ac:dyDescent="0.2">
      <c r="D14797" s="1093"/>
    </row>
    <row r="14798" spans="4:4" s="1084" customFormat="1" x14ac:dyDescent="0.2">
      <c r="D14798" s="1093"/>
    </row>
    <row r="14799" spans="4:4" s="1084" customFormat="1" x14ac:dyDescent="0.2">
      <c r="D14799" s="1093"/>
    </row>
    <row r="14800" spans="4:4" s="1084" customFormat="1" x14ac:dyDescent="0.2">
      <c r="D14800" s="1093"/>
    </row>
    <row r="14801" spans="4:4" s="1084" customFormat="1" x14ac:dyDescent="0.2">
      <c r="D14801" s="1093"/>
    </row>
    <row r="14802" spans="4:4" s="1084" customFormat="1" x14ac:dyDescent="0.2">
      <c r="D14802" s="1093"/>
    </row>
    <row r="14803" spans="4:4" s="1084" customFormat="1" x14ac:dyDescent="0.2">
      <c r="D14803" s="1093"/>
    </row>
    <row r="14804" spans="4:4" s="1084" customFormat="1" x14ac:dyDescent="0.2">
      <c r="D14804" s="1093"/>
    </row>
    <row r="14805" spans="4:4" s="1084" customFormat="1" x14ac:dyDescent="0.2">
      <c r="D14805" s="1093"/>
    </row>
    <row r="14806" spans="4:4" s="1084" customFormat="1" x14ac:dyDescent="0.2">
      <c r="D14806" s="1093"/>
    </row>
    <row r="14807" spans="4:4" s="1084" customFormat="1" x14ac:dyDescent="0.2">
      <c r="D14807" s="1093"/>
    </row>
    <row r="14808" spans="4:4" s="1084" customFormat="1" x14ac:dyDescent="0.2">
      <c r="D14808" s="1093"/>
    </row>
    <row r="14809" spans="4:4" s="1084" customFormat="1" x14ac:dyDescent="0.2">
      <c r="D14809" s="1093"/>
    </row>
    <row r="14810" spans="4:4" s="1084" customFormat="1" x14ac:dyDescent="0.2">
      <c r="D14810" s="1093"/>
    </row>
    <row r="14811" spans="4:4" s="1084" customFormat="1" x14ac:dyDescent="0.2">
      <c r="D14811" s="1093"/>
    </row>
    <row r="14812" spans="4:4" s="1084" customFormat="1" x14ac:dyDescent="0.2">
      <c r="D14812" s="1093"/>
    </row>
    <row r="14813" spans="4:4" s="1084" customFormat="1" x14ac:dyDescent="0.2">
      <c r="D14813" s="1093"/>
    </row>
    <row r="14814" spans="4:4" s="1084" customFormat="1" x14ac:dyDescent="0.2">
      <c r="D14814" s="1093"/>
    </row>
    <row r="14815" spans="4:4" s="1084" customFormat="1" x14ac:dyDescent="0.2">
      <c r="D14815" s="1093"/>
    </row>
    <row r="14816" spans="4:4" s="1084" customFormat="1" x14ac:dyDescent="0.2">
      <c r="D14816" s="1093"/>
    </row>
    <row r="14817" spans="4:4" s="1084" customFormat="1" x14ac:dyDescent="0.2">
      <c r="D14817" s="1093"/>
    </row>
    <row r="14818" spans="4:4" s="1084" customFormat="1" x14ac:dyDescent="0.2">
      <c r="D14818" s="1093"/>
    </row>
    <row r="14819" spans="4:4" s="1084" customFormat="1" x14ac:dyDescent="0.2">
      <c r="D14819" s="1093"/>
    </row>
    <row r="14820" spans="4:4" s="1084" customFormat="1" x14ac:dyDescent="0.2">
      <c r="D14820" s="1093"/>
    </row>
    <row r="14821" spans="4:4" s="1084" customFormat="1" x14ac:dyDescent="0.2">
      <c r="D14821" s="1093"/>
    </row>
    <row r="14822" spans="4:4" s="1084" customFormat="1" x14ac:dyDescent="0.2">
      <c r="D14822" s="1093"/>
    </row>
    <row r="14823" spans="4:4" s="1084" customFormat="1" x14ac:dyDescent="0.2">
      <c r="D14823" s="1093"/>
    </row>
    <row r="14824" spans="4:4" s="1084" customFormat="1" x14ac:dyDescent="0.2">
      <c r="D14824" s="1093"/>
    </row>
    <row r="14825" spans="4:4" s="1084" customFormat="1" x14ac:dyDescent="0.2">
      <c r="D14825" s="1093"/>
    </row>
    <row r="14826" spans="4:4" s="1084" customFormat="1" x14ac:dyDescent="0.2">
      <c r="D14826" s="1093"/>
    </row>
    <row r="14827" spans="4:4" s="1084" customFormat="1" x14ac:dyDescent="0.2">
      <c r="D14827" s="1093"/>
    </row>
    <row r="14828" spans="4:4" s="1084" customFormat="1" x14ac:dyDescent="0.2">
      <c r="D14828" s="1093"/>
    </row>
    <row r="14829" spans="4:4" s="1084" customFormat="1" x14ac:dyDescent="0.2">
      <c r="D14829" s="1093"/>
    </row>
    <row r="14830" spans="4:4" s="1084" customFormat="1" x14ac:dyDescent="0.2">
      <c r="D14830" s="1093"/>
    </row>
    <row r="14831" spans="4:4" s="1084" customFormat="1" x14ac:dyDescent="0.2">
      <c r="D14831" s="1093"/>
    </row>
    <row r="14832" spans="4:4" s="1084" customFormat="1" x14ac:dyDescent="0.2">
      <c r="D14832" s="1093"/>
    </row>
    <row r="14833" spans="4:4" s="1084" customFormat="1" x14ac:dyDescent="0.2">
      <c r="D14833" s="1093"/>
    </row>
    <row r="14834" spans="4:4" s="1084" customFormat="1" x14ac:dyDescent="0.2">
      <c r="D14834" s="1093"/>
    </row>
    <row r="14835" spans="4:4" s="1084" customFormat="1" x14ac:dyDescent="0.2">
      <c r="D14835" s="1093"/>
    </row>
    <row r="14836" spans="4:4" s="1084" customFormat="1" x14ac:dyDescent="0.2">
      <c r="D14836" s="1093"/>
    </row>
    <row r="14837" spans="4:4" s="1084" customFormat="1" x14ac:dyDescent="0.2">
      <c r="D14837" s="1093"/>
    </row>
    <row r="14838" spans="4:4" s="1084" customFormat="1" x14ac:dyDescent="0.2">
      <c r="D14838" s="1093"/>
    </row>
    <row r="14839" spans="4:4" s="1084" customFormat="1" x14ac:dyDescent="0.2">
      <c r="D14839" s="1093"/>
    </row>
    <row r="14840" spans="4:4" s="1084" customFormat="1" x14ac:dyDescent="0.2">
      <c r="D14840" s="1093"/>
    </row>
    <row r="14841" spans="4:4" s="1084" customFormat="1" x14ac:dyDescent="0.2">
      <c r="D14841" s="1093"/>
    </row>
    <row r="14842" spans="4:4" s="1084" customFormat="1" x14ac:dyDescent="0.2">
      <c r="D14842" s="1093"/>
    </row>
    <row r="14843" spans="4:4" s="1084" customFormat="1" x14ac:dyDescent="0.2">
      <c r="D14843" s="1093"/>
    </row>
    <row r="14844" spans="4:4" s="1084" customFormat="1" x14ac:dyDescent="0.2">
      <c r="D14844" s="1093"/>
    </row>
    <row r="14845" spans="4:4" s="1084" customFormat="1" x14ac:dyDescent="0.2">
      <c r="D14845" s="1093"/>
    </row>
    <row r="14846" spans="4:4" s="1084" customFormat="1" x14ac:dyDescent="0.2">
      <c r="D14846" s="1093"/>
    </row>
    <row r="14847" spans="4:4" s="1084" customFormat="1" x14ac:dyDescent="0.2">
      <c r="D14847" s="1093"/>
    </row>
    <row r="14848" spans="4:4" s="1084" customFormat="1" x14ac:dyDescent="0.2">
      <c r="D14848" s="1093"/>
    </row>
    <row r="14849" spans="4:4" s="1084" customFormat="1" x14ac:dyDescent="0.2">
      <c r="D14849" s="1093"/>
    </row>
    <row r="14850" spans="4:4" s="1084" customFormat="1" x14ac:dyDescent="0.2">
      <c r="D14850" s="1093"/>
    </row>
    <row r="14851" spans="4:4" s="1084" customFormat="1" x14ac:dyDescent="0.2">
      <c r="D14851" s="1093"/>
    </row>
    <row r="14852" spans="4:4" s="1084" customFormat="1" x14ac:dyDescent="0.2">
      <c r="D14852" s="1093"/>
    </row>
    <row r="14853" spans="4:4" s="1084" customFormat="1" x14ac:dyDescent="0.2">
      <c r="D14853" s="1093"/>
    </row>
    <row r="14854" spans="4:4" s="1084" customFormat="1" x14ac:dyDescent="0.2">
      <c r="D14854" s="1093"/>
    </row>
    <row r="14855" spans="4:4" s="1084" customFormat="1" x14ac:dyDescent="0.2">
      <c r="D14855" s="1093"/>
    </row>
    <row r="14856" spans="4:4" s="1084" customFormat="1" x14ac:dyDescent="0.2">
      <c r="D14856" s="1093"/>
    </row>
    <row r="14857" spans="4:4" s="1084" customFormat="1" x14ac:dyDescent="0.2">
      <c r="D14857" s="1093"/>
    </row>
    <row r="14858" spans="4:4" s="1084" customFormat="1" x14ac:dyDescent="0.2">
      <c r="D14858" s="1093"/>
    </row>
    <row r="14859" spans="4:4" s="1084" customFormat="1" x14ac:dyDescent="0.2">
      <c r="D14859" s="1093"/>
    </row>
    <row r="14860" spans="4:4" s="1084" customFormat="1" x14ac:dyDescent="0.2">
      <c r="D14860" s="1093"/>
    </row>
    <row r="14861" spans="4:4" s="1084" customFormat="1" x14ac:dyDescent="0.2">
      <c r="D14861" s="1093"/>
    </row>
    <row r="14862" spans="4:4" s="1084" customFormat="1" x14ac:dyDescent="0.2">
      <c r="D14862" s="1093"/>
    </row>
    <row r="14863" spans="4:4" s="1084" customFormat="1" x14ac:dyDescent="0.2">
      <c r="D14863" s="1093"/>
    </row>
    <row r="14864" spans="4:4" s="1084" customFormat="1" x14ac:dyDescent="0.2">
      <c r="D14864" s="1093"/>
    </row>
    <row r="14865" spans="4:4" s="1084" customFormat="1" x14ac:dyDescent="0.2">
      <c r="D14865" s="1093"/>
    </row>
    <row r="14866" spans="4:4" s="1084" customFormat="1" x14ac:dyDescent="0.2">
      <c r="D14866" s="1093"/>
    </row>
    <row r="14867" spans="4:4" s="1084" customFormat="1" x14ac:dyDescent="0.2">
      <c r="D14867" s="1093"/>
    </row>
    <row r="14868" spans="4:4" s="1084" customFormat="1" x14ac:dyDescent="0.2">
      <c r="D14868" s="1093"/>
    </row>
    <row r="14869" spans="4:4" s="1084" customFormat="1" x14ac:dyDescent="0.2">
      <c r="D14869" s="1093"/>
    </row>
    <row r="14870" spans="4:4" s="1084" customFormat="1" x14ac:dyDescent="0.2">
      <c r="D14870" s="1093"/>
    </row>
    <row r="14871" spans="4:4" s="1084" customFormat="1" x14ac:dyDescent="0.2">
      <c r="D14871" s="1093"/>
    </row>
    <row r="14872" spans="4:4" s="1084" customFormat="1" x14ac:dyDescent="0.2">
      <c r="D14872" s="1093"/>
    </row>
    <row r="14873" spans="4:4" s="1084" customFormat="1" x14ac:dyDescent="0.2">
      <c r="D14873" s="1093"/>
    </row>
    <row r="14874" spans="4:4" s="1084" customFormat="1" x14ac:dyDescent="0.2">
      <c r="D14874" s="1093"/>
    </row>
    <row r="14875" spans="4:4" s="1084" customFormat="1" x14ac:dyDescent="0.2">
      <c r="D14875" s="1093"/>
    </row>
    <row r="14876" spans="4:4" s="1084" customFormat="1" x14ac:dyDescent="0.2">
      <c r="D14876" s="1093"/>
    </row>
    <row r="14877" spans="4:4" s="1084" customFormat="1" x14ac:dyDescent="0.2">
      <c r="D14877" s="1093"/>
    </row>
    <row r="14878" spans="4:4" s="1084" customFormat="1" x14ac:dyDescent="0.2">
      <c r="D14878" s="1093"/>
    </row>
    <row r="14879" spans="4:4" s="1084" customFormat="1" x14ac:dyDescent="0.2">
      <c r="D14879" s="1093"/>
    </row>
    <row r="14880" spans="4:4" s="1084" customFormat="1" x14ac:dyDescent="0.2">
      <c r="D14880" s="1093"/>
    </row>
    <row r="14881" spans="4:4" s="1084" customFormat="1" x14ac:dyDescent="0.2">
      <c r="D14881" s="1093"/>
    </row>
    <row r="14882" spans="4:4" s="1084" customFormat="1" x14ac:dyDescent="0.2">
      <c r="D14882" s="1093"/>
    </row>
    <row r="14883" spans="4:4" s="1084" customFormat="1" x14ac:dyDescent="0.2">
      <c r="D14883" s="1093"/>
    </row>
    <row r="14884" spans="4:4" s="1084" customFormat="1" x14ac:dyDescent="0.2">
      <c r="D14884" s="1093"/>
    </row>
    <row r="14885" spans="4:4" s="1084" customFormat="1" x14ac:dyDescent="0.2">
      <c r="D14885" s="1093"/>
    </row>
    <row r="14886" spans="4:4" s="1084" customFormat="1" x14ac:dyDescent="0.2">
      <c r="D14886" s="1093"/>
    </row>
    <row r="14887" spans="4:4" s="1084" customFormat="1" x14ac:dyDescent="0.2">
      <c r="D14887" s="1093"/>
    </row>
    <row r="14888" spans="4:4" s="1084" customFormat="1" x14ac:dyDescent="0.2">
      <c r="D14888" s="1093"/>
    </row>
    <row r="14889" spans="4:4" s="1084" customFormat="1" x14ac:dyDescent="0.2">
      <c r="D14889" s="1093"/>
    </row>
    <row r="14890" spans="4:4" s="1084" customFormat="1" x14ac:dyDescent="0.2">
      <c r="D14890" s="1093"/>
    </row>
    <row r="14891" spans="4:4" s="1084" customFormat="1" x14ac:dyDescent="0.2">
      <c r="D14891" s="1093"/>
    </row>
    <row r="14892" spans="4:4" s="1084" customFormat="1" x14ac:dyDescent="0.2">
      <c r="D14892" s="1093"/>
    </row>
    <row r="14893" spans="4:4" s="1084" customFormat="1" x14ac:dyDescent="0.2">
      <c r="D14893" s="1093"/>
    </row>
    <row r="14894" spans="4:4" s="1084" customFormat="1" x14ac:dyDescent="0.2">
      <c r="D14894" s="1093"/>
    </row>
    <row r="14895" spans="4:4" s="1084" customFormat="1" x14ac:dyDescent="0.2">
      <c r="D14895" s="1093"/>
    </row>
    <row r="14896" spans="4:4" s="1084" customFormat="1" x14ac:dyDescent="0.2">
      <c r="D14896" s="1093"/>
    </row>
    <row r="14897" spans="4:4" s="1084" customFormat="1" x14ac:dyDescent="0.2">
      <c r="D14897" s="1093"/>
    </row>
    <row r="14898" spans="4:4" s="1084" customFormat="1" x14ac:dyDescent="0.2">
      <c r="D14898" s="1093"/>
    </row>
    <row r="14899" spans="4:4" s="1084" customFormat="1" x14ac:dyDescent="0.2">
      <c r="D14899" s="1093"/>
    </row>
    <row r="14900" spans="4:4" s="1084" customFormat="1" x14ac:dyDescent="0.2">
      <c r="D14900" s="1093"/>
    </row>
    <row r="14901" spans="4:4" s="1084" customFormat="1" x14ac:dyDescent="0.2">
      <c r="D14901" s="1093"/>
    </row>
    <row r="14902" spans="4:4" s="1084" customFormat="1" x14ac:dyDescent="0.2">
      <c r="D14902" s="1093"/>
    </row>
    <row r="14903" spans="4:4" s="1084" customFormat="1" x14ac:dyDescent="0.2">
      <c r="D14903" s="1093"/>
    </row>
    <row r="14904" spans="4:4" s="1084" customFormat="1" x14ac:dyDescent="0.2">
      <c r="D14904" s="1093"/>
    </row>
    <row r="14905" spans="4:4" s="1084" customFormat="1" x14ac:dyDescent="0.2">
      <c r="D14905" s="1093"/>
    </row>
    <row r="14906" spans="4:4" s="1084" customFormat="1" x14ac:dyDescent="0.2">
      <c r="D14906" s="1093"/>
    </row>
    <row r="14907" spans="4:4" s="1084" customFormat="1" x14ac:dyDescent="0.2">
      <c r="D14907" s="1093"/>
    </row>
    <row r="14908" spans="4:4" s="1084" customFormat="1" x14ac:dyDescent="0.2">
      <c r="D14908" s="1093"/>
    </row>
    <row r="14909" spans="4:4" s="1084" customFormat="1" x14ac:dyDescent="0.2">
      <c r="D14909" s="1093"/>
    </row>
    <row r="14910" spans="4:4" s="1084" customFormat="1" x14ac:dyDescent="0.2">
      <c r="D14910" s="1093"/>
    </row>
    <row r="14911" spans="4:4" s="1084" customFormat="1" x14ac:dyDescent="0.2">
      <c r="D14911" s="1093"/>
    </row>
    <row r="14912" spans="4:4" s="1084" customFormat="1" x14ac:dyDescent="0.2">
      <c r="D14912" s="1093"/>
    </row>
    <row r="14913" spans="4:4" s="1084" customFormat="1" x14ac:dyDescent="0.2">
      <c r="D14913" s="1093"/>
    </row>
    <row r="14914" spans="4:4" s="1084" customFormat="1" x14ac:dyDescent="0.2">
      <c r="D14914" s="1093"/>
    </row>
    <row r="14915" spans="4:4" s="1084" customFormat="1" x14ac:dyDescent="0.2">
      <c r="D14915" s="1093"/>
    </row>
    <row r="14916" spans="4:4" s="1084" customFormat="1" x14ac:dyDescent="0.2">
      <c r="D14916" s="1093"/>
    </row>
    <row r="14917" spans="4:4" s="1084" customFormat="1" x14ac:dyDescent="0.2">
      <c r="D14917" s="1093"/>
    </row>
    <row r="14918" spans="4:4" s="1084" customFormat="1" x14ac:dyDescent="0.2">
      <c r="D14918" s="1093"/>
    </row>
    <row r="14919" spans="4:4" s="1084" customFormat="1" x14ac:dyDescent="0.2">
      <c r="D14919" s="1093"/>
    </row>
    <row r="14920" spans="4:4" s="1084" customFormat="1" x14ac:dyDescent="0.2">
      <c r="D14920" s="1093"/>
    </row>
    <row r="14921" spans="4:4" s="1084" customFormat="1" x14ac:dyDescent="0.2">
      <c r="D14921" s="1093"/>
    </row>
    <row r="14922" spans="4:4" s="1084" customFormat="1" x14ac:dyDescent="0.2">
      <c r="D14922" s="1093"/>
    </row>
    <row r="14923" spans="4:4" s="1084" customFormat="1" x14ac:dyDescent="0.2">
      <c r="D14923" s="1093"/>
    </row>
    <row r="14924" spans="4:4" s="1084" customFormat="1" x14ac:dyDescent="0.2">
      <c r="D14924" s="1093"/>
    </row>
    <row r="14925" spans="4:4" s="1084" customFormat="1" x14ac:dyDescent="0.2">
      <c r="D14925" s="1093"/>
    </row>
    <row r="14926" spans="4:4" s="1084" customFormat="1" x14ac:dyDescent="0.2">
      <c r="D14926" s="1093"/>
    </row>
    <row r="14927" spans="4:4" s="1084" customFormat="1" x14ac:dyDescent="0.2">
      <c r="D14927" s="1093"/>
    </row>
    <row r="14928" spans="4:4" s="1084" customFormat="1" x14ac:dyDescent="0.2">
      <c r="D14928" s="1093"/>
    </row>
    <row r="14929" spans="4:4" s="1084" customFormat="1" x14ac:dyDescent="0.2">
      <c r="D14929" s="1093"/>
    </row>
    <row r="14930" spans="4:4" s="1084" customFormat="1" x14ac:dyDescent="0.2">
      <c r="D14930" s="1093"/>
    </row>
    <row r="14931" spans="4:4" s="1084" customFormat="1" x14ac:dyDescent="0.2">
      <c r="D14931" s="1093"/>
    </row>
    <row r="14932" spans="4:4" s="1084" customFormat="1" x14ac:dyDescent="0.2">
      <c r="D14932" s="1093"/>
    </row>
    <row r="14933" spans="4:4" s="1084" customFormat="1" x14ac:dyDescent="0.2">
      <c r="D14933" s="1093"/>
    </row>
    <row r="14934" spans="4:4" s="1084" customFormat="1" x14ac:dyDescent="0.2">
      <c r="D14934" s="1093"/>
    </row>
    <row r="14935" spans="4:4" s="1084" customFormat="1" x14ac:dyDescent="0.2">
      <c r="D14935" s="1093"/>
    </row>
    <row r="14936" spans="4:4" s="1084" customFormat="1" x14ac:dyDescent="0.2">
      <c r="D14936" s="1093"/>
    </row>
    <row r="14937" spans="4:4" s="1084" customFormat="1" x14ac:dyDescent="0.2">
      <c r="D14937" s="1093"/>
    </row>
    <row r="14938" spans="4:4" s="1084" customFormat="1" x14ac:dyDescent="0.2">
      <c r="D14938" s="1093"/>
    </row>
    <row r="14939" spans="4:4" s="1084" customFormat="1" x14ac:dyDescent="0.2">
      <c r="D14939" s="1093"/>
    </row>
    <row r="14940" spans="4:4" s="1084" customFormat="1" x14ac:dyDescent="0.2">
      <c r="D14940" s="1093"/>
    </row>
    <row r="14941" spans="4:4" s="1084" customFormat="1" x14ac:dyDescent="0.2">
      <c r="D14941" s="1093"/>
    </row>
    <row r="14942" spans="4:4" s="1084" customFormat="1" x14ac:dyDescent="0.2">
      <c r="D14942" s="1093"/>
    </row>
    <row r="14943" spans="4:4" s="1084" customFormat="1" x14ac:dyDescent="0.2">
      <c r="D14943" s="1093"/>
    </row>
    <row r="14944" spans="4:4" s="1084" customFormat="1" x14ac:dyDescent="0.2">
      <c r="D14944" s="1093"/>
    </row>
    <row r="14945" spans="4:4" s="1084" customFormat="1" x14ac:dyDescent="0.2">
      <c r="D14945" s="1093"/>
    </row>
    <row r="14946" spans="4:4" s="1084" customFormat="1" x14ac:dyDescent="0.2">
      <c r="D14946" s="1093"/>
    </row>
    <row r="14947" spans="4:4" s="1084" customFormat="1" x14ac:dyDescent="0.2">
      <c r="D14947" s="1093"/>
    </row>
    <row r="14948" spans="4:4" s="1084" customFormat="1" x14ac:dyDescent="0.2">
      <c r="D14948" s="1093"/>
    </row>
    <row r="14949" spans="4:4" s="1084" customFormat="1" x14ac:dyDescent="0.2">
      <c r="D14949" s="1093"/>
    </row>
    <row r="14950" spans="4:4" s="1084" customFormat="1" x14ac:dyDescent="0.2">
      <c r="D14950" s="1093"/>
    </row>
    <row r="14951" spans="4:4" s="1084" customFormat="1" x14ac:dyDescent="0.2">
      <c r="D14951" s="1093"/>
    </row>
    <row r="14952" spans="4:4" s="1084" customFormat="1" x14ac:dyDescent="0.2">
      <c r="D14952" s="1093"/>
    </row>
    <row r="14953" spans="4:4" s="1084" customFormat="1" x14ac:dyDescent="0.2">
      <c r="D14953" s="1093"/>
    </row>
    <row r="14954" spans="4:4" s="1084" customFormat="1" x14ac:dyDescent="0.2">
      <c r="D14954" s="1093"/>
    </row>
    <row r="14955" spans="4:4" s="1084" customFormat="1" x14ac:dyDescent="0.2">
      <c r="D14955" s="1093"/>
    </row>
    <row r="14956" spans="4:4" s="1084" customFormat="1" x14ac:dyDescent="0.2">
      <c r="D14956" s="1093"/>
    </row>
    <row r="14957" spans="4:4" s="1084" customFormat="1" x14ac:dyDescent="0.2">
      <c r="D14957" s="1093"/>
    </row>
    <row r="14958" spans="4:4" s="1084" customFormat="1" x14ac:dyDescent="0.2">
      <c r="D14958" s="1093"/>
    </row>
    <row r="14959" spans="4:4" s="1084" customFormat="1" x14ac:dyDescent="0.2">
      <c r="D14959" s="1093"/>
    </row>
    <row r="14960" spans="4:4" s="1084" customFormat="1" x14ac:dyDescent="0.2">
      <c r="D14960" s="1093"/>
    </row>
    <row r="14961" spans="4:4" s="1084" customFormat="1" x14ac:dyDescent="0.2">
      <c r="D14961" s="1093"/>
    </row>
    <row r="14962" spans="4:4" s="1084" customFormat="1" x14ac:dyDescent="0.2">
      <c r="D14962" s="1093"/>
    </row>
    <row r="14963" spans="4:4" s="1084" customFormat="1" x14ac:dyDescent="0.2">
      <c r="D14963" s="1093"/>
    </row>
    <row r="14964" spans="4:4" s="1084" customFormat="1" x14ac:dyDescent="0.2">
      <c r="D14964" s="1093"/>
    </row>
    <row r="14965" spans="4:4" s="1084" customFormat="1" x14ac:dyDescent="0.2">
      <c r="D14965" s="1093"/>
    </row>
    <row r="14966" spans="4:4" s="1084" customFormat="1" x14ac:dyDescent="0.2">
      <c r="D14966" s="1093"/>
    </row>
    <row r="14967" spans="4:4" s="1084" customFormat="1" x14ac:dyDescent="0.2">
      <c r="D14967" s="1093"/>
    </row>
    <row r="14968" spans="4:4" s="1084" customFormat="1" x14ac:dyDescent="0.2">
      <c r="D14968" s="1093"/>
    </row>
    <row r="14969" spans="4:4" s="1084" customFormat="1" x14ac:dyDescent="0.2">
      <c r="D14969" s="1093"/>
    </row>
    <row r="14970" spans="4:4" s="1084" customFormat="1" x14ac:dyDescent="0.2">
      <c r="D14970" s="1093"/>
    </row>
    <row r="14971" spans="4:4" s="1084" customFormat="1" x14ac:dyDescent="0.2">
      <c r="D14971" s="1093"/>
    </row>
    <row r="14972" spans="4:4" s="1084" customFormat="1" x14ac:dyDescent="0.2">
      <c r="D14972" s="1093"/>
    </row>
    <row r="14973" spans="4:4" s="1084" customFormat="1" x14ac:dyDescent="0.2">
      <c r="D14973" s="1093"/>
    </row>
    <row r="14974" spans="4:4" s="1084" customFormat="1" x14ac:dyDescent="0.2">
      <c r="D14974" s="1093"/>
    </row>
    <row r="14975" spans="4:4" s="1084" customFormat="1" x14ac:dyDescent="0.2">
      <c r="D14975" s="1093"/>
    </row>
    <row r="14976" spans="4:4" s="1084" customFormat="1" x14ac:dyDescent="0.2">
      <c r="D14976" s="1093"/>
    </row>
    <row r="14977" spans="4:4" s="1084" customFormat="1" x14ac:dyDescent="0.2">
      <c r="D14977" s="1093"/>
    </row>
    <row r="14978" spans="4:4" s="1084" customFormat="1" x14ac:dyDescent="0.2">
      <c r="D14978" s="1093"/>
    </row>
    <row r="14979" spans="4:4" s="1084" customFormat="1" x14ac:dyDescent="0.2">
      <c r="D14979" s="1093"/>
    </row>
    <row r="14980" spans="4:4" s="1084" customFormat="1" x14ac:dyDescent="0.2">
      <c r="D14980" s="1093"/>
    </row>
    <row r="14981" spans="4:4" s="1084" customFormat="1" x14ac:dyDescent="0.2">
      <c r="D14981" s="1093"/>
    </row>
    <row r="14982" spans="4:4" s="1084" customFormat="1" x14ac:dyDescent="0.2">
      <c r="D14982" s="1093"/>
    </row>
    <row r="14983" spans="4:4" s="1084" customFormat="1" x14ac:dyDescent="0.2">
      <c r="D14983" s="1093"/>
    </row>
    <row r="14984" spans="4:4" s="1084" customFormat="1" x14ac:dyDescent="0.2">
      <c r="D14984" s="1093"/>
    </row>
    <row r="14985" spans="4:4" s="1084" customFormat="1" x14ac:dyDescent="0.2">
      <c r="D14985" s="1093"/>
    </row>
    <row r="14986" spans="4:4" s="1084" customFormat="1" x14ac:dyDescent="0.2">
      <c r="D14986" s="1093"/>
    </row>
    <row r="14987" spans="4:4" s="1084" customFormat="1" x14ac:dyDescent="0.2">
      <c r="D14987" s="1093"/>
    </row>
    <row r="14988" spans="4:4" s="1084" customFormat="1" x14ac:dyDescent="0.2">
      <c r="D14988" s="1093"/>
    </row>
    <row r="14989" spans="4:4" s="1084" customFormat="1" x14ac:dyDescent="0.2">
      <c r="D14989" s="1093"/>
    </row>
    <row r="14990" spans="4:4" s="1084" customFormat="1" x14ac:dyDescent="0.2">
      <c r="D14990" s="1093"/>
    </row>
    <row r="14991" spans="4:4" s="1084" customFormat="1" x14ac:dyDescent="0.2">
      <c r="D14991" s="1093"/>
    </row>
    <row r="14992" spans="4:4" s="1084" customFormat="1" x14ac:dyDescent="0.2">
      <c r="D14992" s="1093"/>
    </row>
    <row r="14993" spans="4:4" s="1084" customFormat="1" x14ac:dyDescent="0.2">
      <c r="D14993" s="1093"/>
    </row>
    <row r="14994" spans="4:4" s="1084" customFormat="1" x14ac:dyDescent="0.2">
      <c r="D14994" s="1093"/>
    </row>
    <row r="14995" spans="4:4" s="1084" customFormat="1" x14ac:dyDescent="0.2">
      <c r="D14995" s="1093"/>
    </row>
    <row r="14996" spans="4:4" s="1084" customFormat="1" x14ac:dyDescent="0.2">
      <c r="D14996" s="1093"/>
    </row>
    <row r="14997" spans="4:4" s="1084" customFormat="1" x14ac:dyDescent="0.2">
      <c r="D14997" s="1093"/>
    </row>
    <row r="14998" spans="4:4" s="1084" customFormat="1" x14ac:dyDescent="0.2">
      <c r="D14998" s="1093"/>
    </row>
    <row r="14999" spans="4:4" s="1084" customFormat="1" x14ac:dyDescent="0.2">
      <c r="D14999" s="1093"/>
    </row>
    <row r="15000" spans="4:4" s="1084" customFormat="1" x14ac:dyDescent="0.2">
      <c r="D15000" s="1093"/>
    </row>
    <row r="15001" spans="4:4" s="1084" customFormat="1" x14ac:dyDescent="0.2">
      <c r="D15001" s="1093"/>
    </row>
    <row r="15002" spans="4:4" s="1084" customFormat="1" x14ac:dyDescent="0.2">
      <c r="D15002" s="1093"/>
    </row>
    <row r="15003" spans="4:4" s="1084" customFormat="1" x14ac:dyDescent="0.2">
      <c r="D15003" s="1093"/>
    </row>
    <row r="15004" spans="4:4" s="1084" customFormat="1" x14ac:dyDescent="0.2">
      <c r="D15004" s="1093"/>
    </row>
    <row r="15005" spans="4:4" s="1084" customFormat="1" x14ac:dyDescent="0.2">
      <c r="D15005" s="1093"/>
    </row>
    <row r="15006" spans="4:4" s="1084" customFormat="1" x14ac:dyDescent="0.2">
      <c r="D15006" s="1093"/>
    </row>
    <row r="15007" spans="4:4" s="1084" customFormat="1" x14ac:dyDescent="0.2">
      <c r="D15007" s="1093"/>
    </row>
    <row r="15008" spans="4:4" s="1084" customFormat="1" x14ac:dyDescent="0.2">
      <c r="D15008" s="1093"/>
    </row>
    <row r="15009" spans="4:4" s="1084" customFormat="1" x14ac:dyDescent="0.2">
      <c r="D15009" s="1093"/>
    </row>
    <row r="15010" spans="4:4" s="1084" customFormat="1" x14ac:dyDescent="0.2">
      <c r="D15010" s="1093"/>
    </row>
    <row r="15011" spans="4:4" s="1084" customFormat="1" x14ac:dyDescent="0.2">
      <c r="D15011" s="1093"/>
    </row>
    <row r="15012" spans="4:4" s="1084" customFormat="1" x14ac:dyDescent="0.2">
      <c r="D15012" s="1093"/>
    </row>
    <row r="15013" spans="4:4" s="1084" customFormat="1" x14ac:dyDescent="0.2">
      <c r="D15013" s="1093"/>
    </row>
    <row r="15014" spans="4:4" s="1084" customFormat="1" x14ac:dyDescent="0.2">
      <c r="D15014" s="1093"/>
    </row>
    <row r="15015" spans="4:4" s="1084" customFormat="1" x14ac:dyDescent="0.2">
      <c r="D15015" s="1093"/>
    </row>
    <row r="15016" spans="4:4" s="1084" customFormat="1" x14ac:dyDescent="0.2">
      <c r="D15016" s="1093"/>
    </row>
    <row r="15017" spans="4:4" s="1084" customFormat="1" x14ac:dyDescent="0.2">
      <c r="D15017" s="1093"/>
    </row>
    <row r="15018" spans="4:4" s="1084" customFormat="1" x14ac:dyDescent="0.2">
      <c r="D15018" s="1093"/>
    </row>
    <row r="15019" spans="4:4" s="1084" customFormat="1" x14ac:dyDescent="0.2">
      <c r="D15019" s="1093"/>
    </row>
    <row r="15020" spans="4:4" s="1084" customFormat="1" x14ac:dyDescent="0.2">
      <c r="D15020" s="1093"/>
    </row>
    <row r="15021" spans="4:4" s="1084" customFormat="1" x14ac:dyDescent="0.2">
      <c r="D15021" s="1093"/>
    </row>
    <row r="15022" spans="4:4" s="1084" customFormat="1" x14ac:dyDescent="0.2">
      <c r="D15022" s="1093"/>
    </row>
    <row r="15023" spans="4:4" s="1084" customFormat="1" x14ac:dyDescent="0.2">
      <c r="D15023" s="1093"/>
    </row>
    <row r="15024" spans="4:4" s="1084" customFormat="1" x14ac:dyDescent="0.2">
      <c r="D15024" s="1093"/>
    </row>
    <row r="15025" spans="4:4" s="1084" customFormat="1" x14ac:dyDescent="0.2">
      <c r="D15025" s="1093"/>
    </row>
    <row r="15026" spans="4:4" s="1084" customFormat="1" x14ac:dyDescent="0.2">
      <c r="D15026" s="1093"/>
    </row>
    <row r="15027" spans="4:4" s="1084" customFormat="1" x14ac:dyDescent="0.2">
      <c r="D15027" s="1093"/>
    </row>
    <row r="15028" spans="4:4" s="1084" customFormat="1" x14ac:dyDescent="0.2">
      <c r="D15028" s="1093"/>
    </row>
    <row r="15029" spans="4:4" s="1084" customFormat="1" x14ac:dyDescent="0.2">
      <c r="D15029" s="1093"/>
    </row>
    <row r="15030" spans="4:4" s="1084" customFormat="1" x14ac:dyDescent="0.2">
      <c r="D15030" s="1093"/>
    </row>
    <row r="15031" spans="4:4" s="1084" customFormat="1" x14ac:dyDescent="0.2">
      <c r="D15031" s="1093"/>
    </row>
    <row r="15032" spans="4:4" s="1084" customFormat="1" x14ac:dyDescent="0.2">
      <c r="D15032" s="1093"/>
    </row>
    <row r="15033" spans="4:4" s="1084" customFormat="1" x14ac:dyDescent="0.2">
      <c r="D15033" s="1093"/>
    </row>
    <row r="15034" spans="4:4" s="1084" customFormat="1" x14ac:dyDescent="0.2">
      <c r="D15034" s="1093"/>
    </row>
    <row r="15035" spans="4:4" s="1084" customFormat="1" x14ac:dyDescent="0.2">
      <c r="D15035" s="1093"/>
    </row>
    <row r="15036" spans="4:4" s="1084" customFormat="1" x14ac:dyDescent="0.2">
      <c r="D15036" s="1093"/>
    </row>
    <row r="15037" spans="4:4" s="1084" customFormat="1" x14ac:dyDescent="0.2">
      <c r="D15037" s="1093"/>
    </row>
    <row r="15038" spans="4:4" s="1084" customFormat="1" x14ac:dyDescent="0.2">
      <c r="D15038" s="1093"/>
    </row>
    <row r="15039" spans="4:4" s="1084" customFormat="1" x14ac:dyDescent="0.2">
      <c r="D15039" s="1093"/>
    </row>
    <row r="15040" spans="4:4" s="1084" customFormat="1" x14ac:dyDescent="0.2">
      <c r="D15040" s="1093"/>
    </row>
    <row r="15041" spans="4:4" s="1084" customFormat="1" x14ac:dyDescent="0.2">
      <c r="D15041" s="1093"/>
    </row>
    <row r="15042" spans="4:4" s="1084" customFormat="1" x14ac:dyDescent="0.2">
      <c r="D15042" s="1093"/>
    </row>
    <row r="15043" spans="4:4" s="1084" customFormat="1" x14ac:dyDescent="0.2">
      <c r="D15043" s="1093"/>
    </row>
    <row r="15044" spans="4:4" s="1084" customFormat="1" x14ac:dyDescent="0.2">
      <c r="D15044" s="1093"/>
    </row>
    <row r="15045" spans="4:4" s="1084" customFormat="1" x14ac:dyDescent="0.2">
      <c r="D15045" s="1093"/>
    </row>
    <row r="15046" spans="4:4" s="1084" customFormat="1" x14ac:dyDescent="0.2">
      <c r="D15046" s="1093"/>
    </row>
    <row r="15047" spans="4:4" s="1084" customFormat="1" x14ac:dyDescent="0.2">
      <c r="D15047" s="1093"/>
    </row>
    <row r="15048" spans="4:4" s="1084" customFormat="1" x14ac:dyDescent="0.2">
      <c r="D15048" s="1093"/>
    </row>
    <row r="15049" spans="4:4" s="1084" customFormat="1" x14ac:dyDescent="0.2">
      <c r="D15049" s="1093"/>
    </row>
    <row r="15050" spans="4:4" s="1084" customFormat="1" x14ac:dyDescent="0.2">
      <c r="D15050" s="1093"/>
    </row>
    <row r="15051" spans="4:4" s="1084" customFormat="1" x14ac:dyDescent="0.2">
      <c r="D15051" s="1093"/>
    </row>
    <row r="15052" spans="4:4" s="1084" customFormat="1" x14ac:dyDescent="0.2">
      <c r="D15052" s="1093"/>
    </row>
    <row r="15053" spans="4:4" s="1084" customFormat="1" x14ac:dyDescent="0.2">
      <c r="D15053" s="1093"/>
    </row>
    <row r="15054" spans="4:4" s="1084" customFormat="1" x14ac:dyDescent="0.2">
      <c r="D15054" s="1093"/>
    </row>
    <row r="15055" spans="4:4" s="1084" customFormat="1" x14ac:dyDescent="0.2">
      <c r="D15055" s="1093"/>
    </row>
    <row r="15056" spans="4:4" s="1084" customFormat="1" x14ac:dyDescent="0.2">
      <c r="D15056" s="1093"/>
    </row>
    <row r="15057" spans="4:4" s="1084" customFormat="1" x14ac:dyDescent="0.2">
      <c r="D15057" s="1093"/>
    </row>
    <row r="15058" spans="4:4" s="1084" customFormat="1" x14ac:dyDescent="0.2">
      <c r="D15058" s="1093"/>
    </row>
    <row r="15059" spans="4:4" s="1084" customFormat="1" x14ac:dyDescent="0.2">
      <c r="D15059" s="1093"/>
    </row>
    <row r="15060" spans="4:4" s="1084" customFormat="1" x14ac:dyDescent="0.2">
      <c r="D15060" s="1093"/>
    </row>
    <row r="15061" spans="4:4" s="1084" customFormat="1" x14ac:dyDescent="0.2">
      <c r="D15061" s="1093"/>
    </row>
    <row r="15062" spans="4:4" s="1084" customFormat="1" x14ac:dyDescent="0.2">
      <c r="D15062" s="1093"/>
    </row>
    <row r="15063" spans="4:4" s="1084" customFormat="1" x14ac:dyDescent="0.2">
      <c r="D15063" s="1093"/>
    </row>
    <row r="15064" spans="4:4" s="1084" customFormat="1" x14ac:dyDescent="0.2">
      <c r="D15064" s="1093"/>
    </row>
    <row r="15065" spans="4:4" s="1084" customFormat="1" x14ac:dyDescent="0.2">
      <c r="D15065" s="1093"/>
    </row>
    <row r="15066" spans="4:4" s="1084" customFormat="1" x14ac:dyDescent="0.2">
      <c r="D15066" s="1093"/>
    </row>
    <row r="15067" spans="4:4" s="1084" customFormat="1" x14ac:dyDescent="0.2">
      <c r="D15067" s="1093"/>
    </row>
    <row r="15068" spans="4:4" s="1084" customFormat="1" x14ac:dyDescent="0.2">
      <c r="D15068" s="1093"/>
    </row>
    <row r="15069" spans="4:4" s="1084" customFormat="1" x14ac:dyDescent="0.2">
      <c r="D15069" s="1093"/>
    </row>
    <row r="15070" spans="4:4" s="1084" customFormat="1" x14ac:dyDescent="0.2">
      <c r="D15070" s="1093"/>
    </row>
    <row r="15071" spans="4:4" s="1084" customFormat="1" x14ac:dyDescent="0.2">
      <c r="D15071" s="1093"/>
    </row>
    <row r="15072" spans="4:4" s="1084" customFormat="1" x14ac:dyDescent="0.2">
      <c r="D15072" s="1093"/>
    </row>
    <row r="15073" spans="4:4" s="1084" customFormat="1" x14ac:dyDescent="0.2">
      <c r="D15073" s="1093"/>
    </row>
    <row r="15074" spans="4:4" s="1084" customFormat="1" x14ac:dyDescent="0.2">
      <c r="D15074" s="1093"/>
    </row>
    <row r="15075" spans="4:4" s="1084" customFormat="1" x14ac:dyDescent="0.2">
      <c r="D15075" s="1093"/>
    </row>
    <row r="15076" spans="4:4" s="1084" customFormat="1" x14ac:dyDescent="0.2">
      <c r="D15076" s="1093"/>
    </row>
    <row r="15077" spans="4:4" s="1084" customFormat="1" x14ac:dyDescent="0.2">
      <c r="D15077" s="1093"/>
    </row>
    <row r="15078" spans="4:4" s="1084" customFormat="1" x14ac:dyDescent="0.2">
      <c r="D15078" s="1093"/>
    </row>
    <row r="15079" spans="4:4" s="1084" customFormat="1" x14ac:dyDescent="0.2">
      <c r="D15079" s="1093"/>
    </row>
    <row r="15080" spans="4:4" s="1084" customFormat="1" x14ac:dyDescent="0.2">
      <c r="D15080" s="1093"/>
    </row>
    <row r="15081" spans="4:4" s="1084" customFormat="1" x14ac:dyDescent="0.2">
      <c r="D15081" s="1093"/>
    </row>
    <row r="15082" spans="4:4" s="1084" customFormat="1" x14ac:dyDescent="0.2">
      <c r="D15082" s="1093"/>
    </row>
    <row r="15083" spans="4:4" s="1084" customFormat="1" x14ac:dyDescent="0.2">
      <c r="D15083" s="1093"/>
    </row>
    <row r="15084" spans="4:4" s="1084" customFormat="1" x14ac:dyDescent="0.2">
      <c r="D15084" s="1093"/>
    </row>
    <row r="15085" spans="4:4" s="1084" customFormat="1" x14ac:dyDescent="0.2">
      <c r="D15085" s="1093"/>
    </row>
    <row r="15086" spans="4:4" s="1084" customFormat="1" x14ac:dyDescent="0.2">
      <c r="D15086" s="1093"/>
    </row>
    <row r="15087" spans="4:4" s="1084" customFormat="1" x14ac:dyDescent="0.2">
      <c r="D15087" s="1093"/>
    </row>
    <row r="15088" spans="4:4" s="1084" customFormat="1" x14ac:dyDescent="0.2">
      <c r="D15088" s="1093"/>
    </row>
    <row r="15089" spans="4:4" s="1084" customFormat="1" x14ac:dyDescent="0.2">
      <c r="D15089" s="1093"/>
    </row>
    <row r="15090" spans="4:4" s="1084" customFormat="1" x14ac:dyDescent="0.2">
      <c r="D15090" s="1093"/>
    </row>
    <row r="15091" spans="4:4" s="1084" customFormat="1" x14ac:dyDescent="0.2">
      <c r="D15091" s="1093"/>
    </row>
    <row r="15092" spans="4:4" s="1084" customFormat="1" x14ac:dyDescent="0.2">
      <c r="D15092" s="1093"/>
    </row>
    <row r="15093" spans="4:4" s="1084" customFormat="1" x14ac:dyDescent="0.2">
      <c r="D15093" s="1093"/>
    </row>
    <row r="15094" spans="4:4" s="1084" customFormat="1" x14ac:dyDescent="0.2">
      <c r="D15094" s="1093"/>
    </row>
    <row r="15095" spans="4:4" s="1084" customFormat="1" x14ac:dyDescent="0.2">
      <c r="D15095" s="1093"/>
    </row>
    <row r="15096" spans="4:4" s="1084" customFormat="1" x14ac:dyDescent="0.2">
      <c r="D15096" s="1093"/>
    </row>
    <row r="15097" spans="4:4" s="1084" customFormat="1" x14ac:dyDescent="0.2">
      <c r="D15097" s="1093"/>
    </row>
    <row r="15098" spans="4:4" s="1084" customFormat="1" x14ac:dyDescent="0.2">
      <c r="D15098" s="1093"/>
    </row>
    <row r="15099" spans="4:4" s="1084" customFormat="1" x14ac:dyDescent="0.2">
      <c r="D15099" s="1093"/>
    </row>
    <row r="15100" spans="4:4" s="1084" customFormat="1" x14ac:dyDescent="0.2">
      <c r="D15100" s="1093"/>
    </row>
    <row r="15101" spans="4:4" s="1084" customFormat="1" x14ac:dyDescent="0.2">
      <c r="D15101" s="1093"/>
    </row>
    <row r="15102" spans="4:4" s="1084" customFormat="1" x14ac:dyDescent="0.2">
      <c r="D15102" s="1093"/>
    </row>
    <row r="15103" spans="4:4" s="1084" customFormat="1" x14ac:dyDescent="0.2">
      <c r="D15103" s="1093"/>
    </row>
    <row r="15104" spans="4:4" s="1084" customFormat="1" x14ac:dyDescent="0.2">
      <c r="D15104" s="1093"/>
    </row>
    <row r="15105" spans="4:4" s="1084" customFormat="1" x14ac:dyDescent="0.2">
      <c r="D15105" s="1093"/>
    </row>
    <row r="15106" spans="4:4" s="1084" customFormat="1" x14ac:dyDescent="0.2">
      <c r="D15106" s="1093"/>
    </row>
    <row r="15107" spans="4:4" s="1084" customFormat="1" x14ac:dyDescent="0.2">
      <c r="D15107" s="1093"/>
    </row>
    <row r="15108" spans="4:4" s="1084" customFormat="1" x14ac:dyDescent="0.2">
      <c r="D15108" s="1093"/>
    </row>
    <row r="15109" spans="4:4" s="1084" customFormat="1" x14ac:dyDescent="0.2">
      <c r="D15109" s="1093"/>
    </row>
    <row r="15110" spans="4:4" s="1084" customFormat="1" x14ac:dyDescent="0.2">
      <c r="D15110" s="1093"/>
    </row>
    <row r="15111" spans="4:4" s="1084" customFormat="1" x14ac:dyDescent="0.2">
      <c r="D15111" s="1093"/>
    </row>
    <row r="15112" spans="4:4" s="1084" customFormat="1" x14ac:dyDescent="0.2">
      <c r="D15112" s="1093"/>
    </row>
    <row r="15113" spans="4:4" s="1084" customFormat="1" x14ac:dyDescent="0.2">
      <c r="D15113" s="1093"/>
    </row>
    <row r="15114" spans="4:4" s="1084" customFormat="1" x14ac:dyDescent="0.2">
      <c r="D15114" s="1093"/>
    </row>
    <row r="15115" spans="4:4" s="1084" customFormat="1" x14ac:dyDescent="0.2">
      <c r="D15115" s="1093"/>
    </row>
    <row r="15116" spans="4:4" s="1084" customFormat="1" x14ac:dyDescent="0.2">
      <c r="D15116" s="1093"/>
    </row>
    <row r="15117" spans="4:4" s="1084" customFormat="1" x14ac:dyDescent="0.2">
      <c r="D15117" s="1093"/>
    </row>
    <row r="15118" spans="4:4" s="1084" customFormat="1" x14ac:dyDescent="0.2">
      <c r="D15118" s="1093"/>
    </row>
    <row r="15119" spans="4:4" s="1084" customFormat="1" x14ac:dyDescent="0.2">
      <c r="D15119" s="1093"/>
    </row>
    <row r="15120" spans="4:4" s="1084" customFormat="1" x14ac:dyDescent="0.2">
      <c r="D15120" s="1093"/>
    </row>
    <row r="15121" spans="4:4" s="1084" customFormat="1" x14ac:dyDescent="0.2">
      <c r="D15121" s="1093"/>
    </row>
    <row r="15122" spans="4:4" s="1084" customFormat="1" x14ac:dyDescent="0.2">
      <c r="D15122" s="1093"/>
    </row>
    <row r="15123" spans="4:4" s="1084" customFormat="1" x14ac:dyDescent="0.2">
      <c r="D15123" s="1093"/>
    </row>
    <row r="15124" spans="4:4" s="1084" customFormat="1" x14ac:dyDescent="0.2">
      <c r="D15124" s="1093"/>
    </row>
    <row r="15125" spans="4:4" s="1084" customFormat="1" x14ac:dyDescent="0.2">
      <c r="D15125" s="1093"/>
    </row>
    <row r="15126" spans="4:4" s="1084" customFormat="1" x14ac:dyDescent="0.2">
      <c r="D15126" s="1093"/>
    </row>
    <row r="15127" spans="4:4" s="1084" customFormat="1" x14ac:dyDescent="0.2">
      <c r="D15127" s="1093"/>
    </row>
    <row r="15128" spans="4:4" s="1084" customFormat="1" x14ac:dyDescent="0.2">
      <c r="D15128" s="1093"/>
    </row>
    <row r="15129" spans="4:4" s="1084" customFormat="1" x14ac:dyDescent="0.2">
      <c r="D15129" s="1093"/>
    </row>
    <row r="15130" spans="4:4" s="1084" customFormat="1" x14ac:dyDescent="0.2">
      <c r="D15130" s="1093"/>
    </row>
    <row r="15131" spans="4:4" s="1084" customFormat="1" x14ac:dyDescent="0.2">
      <c r="D15131" s="1093"/>
    </row>
    <row r="15132" spans="4:4" s="1084" customFormat="1" x14ac:dyDescent="0.2">
      <c r="D15132" s="1093"/>
    </row>
    <row r="15133" spans="4:4" s="1084" customFormat="1" x14ac:dyDescent="0.2">
      <c r="D15133" s="1093"/>
    </row>
    <row r="15134" spans="4:4" s="1084" customFormat="1" x14ac:dyDescent="0.2">
      <c r="D15134" s="1093"/>
    </row>
    <row r="15135" spans="4:4" s="1084" customFormat="1" x14ac:dyDescent="0.2">
      <c r="D15135" s="1093"/>
    </row>
    <row r="15136" spans="4:4" s="1084" customFormat="1" x14ac:dyDescent="0.2">
      <c r="D15136" s="1093"/>
    </row>
    <row r="15137" spans="4:4" s="1084" customFormat="1" x14ac:dyDescent="0.2">
      <c r="D15137" s="1093"/>
    </row>
    <row r="15138" spans="4:4" s="1084" customFormat="1" x14ac:dyDescent="0.2">
      <c r="D15138" s="1093"/>
    </row>
    <row r="15139" spans="4:4" s="1084" customFormat="1" x14ac:dyDescent="0.2">
      <c r="D15139" s="1093"/>
    </row>
    <row r="15140" spans="4:4" s="1084" customFormat="1" x14ac:dyDescent="0.2">
      <c r="D15140" s="1093"/>
    </row>
    <row r="15141" spans="4:4" s="1084" customFormat="1" x14ac:dyDescent="0.2">
      <c r="D15141" s="1093"/>
    </row>
    <row r="15142" spans="4:4" s="1084" customFormat="1" x14ac:dyDescent="0.2">
      <c r="D15142" s="1093"/>
    </row>
    <row r="15143" spans="4:4" s="1084" customFormat="1" x14ac:dyDescent="0.2">
      <c r="D15143" s="1093"/>
    </row>
    <row r="15144" spans="4:4" s="1084" customFormat="1" x14ac:dyDescent="0.2">
      <c r="D15144" s="1093"/>
    </row>
    <row r="15145" spans="4:4" s="1084" customFormat="1" x14ac:dyDescent="0.2">
      <c r="D15145" s="1093"/>
    </row>
    <row r="15146" spans="4:4" s="1084" customFormat="1" x14ac:dyDescent="0.2">
      <c r="D15146" s="1093"/>
    </row>
    <row r="15147" spans="4:4" s="1084" customFormat="1" x14ac:dyDescent="0.2">
      <c r="D15147" s="1093"/>
    </row>
    <row r="15148" spans="4:4" s="1084" customFormat="1" x14ac:dyDescent="0.2">
      <c r="D15148" s="1093"/>
    </row>
    <row r="15149" spans="4:4" s="1084" customFormat="1" x14ac:dyDescent="0.2">
      <c r="D15149" s="1093"/>
    </row>
    <row r="15150" spans="4:4" s="1084" customFormat="1" x14ac:dyDescent="0.2">
      <c r="D15150" s="1093"/>
    </row>
    <row r="15151" spans="4:4" s="1084" customFormat="1" x14ac:dyDescent="0.2">
      <c r="D15151" s="1093"/>
    </row>
    <row r="15152" spans="4:4" s="1084" customFormat="1" x14ac:dyDescent="0.2">
      <c r="D15152" s="1093"/>
    </row>
    <row r="15153" spans="4:4" s="1084" customFormat="1" x14ac:dyDescent="0.2">
      <c r="D15153" s="1093"/>
    </row>
    <row r="15154" spans="4:4" s="1084" customFormat="1" x14ac:dyDescent="0.2">
      <c r="D15154" s="1093"/>
    </row>
    <row r="15155" spans="4:4" s="1084" customFormat="1" x14ac:dyDescent="0.2">
      <c r="D15155" s="1093"/>
    </row>
    <row r="15156" spans="4:4" s="1084" customFormat="1" x14ac:dyDescent="0.2">
      <c r="D15156" s="1093"/>
    </row>
    <row r="15157" spans="4:4" s="1084" customFormat="1" x14ac:dyDescent="0.2">
      <c r="D15157" s="1093"/>
    </row>
    <row r="15158" spans="4:4" s="1084" customFormat="1" x14ac:dyDescent="0.2">
      <c r="D15158" s="1093"/>
    </row>
    <row r="15159" spans="4:4" s="1084" customFormat="1" x14ac:dyDescent="0.2">
      <c r="D15159" s="1093"/>
    </row>
    <row r="15160" spans="4:4" s="1084" customFormat="1" x14ac:dyDescent="0.2">
      <c r="D15160" s="1093"/>
    </row>
    <row r="15161" spans="4:4" s="1084" customFormat="1" x14ac:dyDescent="0.2">
      <c r="D15161" s="1093"/>
    </row>
    <row r="15162" spans="4:4" s="1084" customFormat="1" x14ac:dyDescent="0.2">
      <c r="D15162" s="1093"/>
    </row>
    <row r="15163" spans="4:4" s="1084" customFormat="1" x14ac:dyDescent="0.2">
      <c r="D15163" s="1093"/>
    </row>
    <row r="15164" spans="4:4" s="1084" customFormat="1" x14ac:dyDescent="0.2">
      <c r="D15164" s="1093"/>
    </row>
    <row r="15165" spans="4:4" s="1084" customFormat="1" x14ac:dyDescent="0.2">
      <c r="D15165" s="1093"/>
    </row>
    <row r="15166" spans="4:4" s="1084" customFormat="1" x14ac:dyDescent="0.2">
      <c r="D15166" s="1093"/>
    </row>
    <row r="15167" spans="4:4" s="1084" customFormat="1" x14ac:dyDescent="0.2">
      <c r="D15167" s="1093"/>
    </row>
    <row r="15168" spans="4:4" s="1084" customFormat="1" x14ac:dyDescent="0.2">
      <c r="D15168" s="1093"/>
    </row>
    <row r="15169" spans="4:4" s="1084" customFormat="1" x14ac:dyDescent="0.2">
      <c r="D15169" s="1093"/>
    </row>
    <row r="15170" spans="4:4" s="1084" customFormat="1" x14ac:dyDescent="0.2">
      <c r="D15170" s="1093"/>
    </row>
    <row r="15171" spans="4:4" s="1084" customFormat="1" x14ac:dyDescent="0.2">
      <c r="D15171" s="1093"/>
    </row>
    <row r="15172" spans="4:4" s="1084" customFormat="1" x14ac:dyDescent="0.2">
      <c r="D15172" s="1093"/>
    </row>
    <row r="15173" spans="4:4" s="1084" customFormat="1" x14ac:dyDescent="0.2">
      <c r="D15173" s="1093"/>
    </row>
    <row r="15174" spans="4:4" s="1084" customFormat="1" x14ac:dyDescent="0.2">
      <c r="D15174" s="1093"/>
    </row>
    <row r="15175" spans="4:4" s="1084" customFormat="1" x14ac:dyDescent="0.2">
      <c r="D15175" s="1093"/>
    </row>
    <row r="15176" spans="4:4" s="1084" customFormat="1" x14ac:dyDescent="0.2">
      <c r="D15176" s="1093"/>
    </row>
    <row r="15177" spans="4:4" s="1084" customFormat="1" x14ac:dyDescent="0.2">
      <c r="D15177" s="1093"/>
    </row>
    <row r="15178" spans="4:4" s="1084" customFormat="1" x14ac:dyDescent="0.2">
      <c r="D15178" s="1093"/>
    </row>
    <row r="15179" spans="4:4" s="1084" customFormat="1" x14ac:dyDescent="0.2">
      <c r="D15179" s="1093"/>
    </row>
    <row r="15180" spans="4:4" s="1084" customFormat="1" x14ac:dyDescent="0.2">
      <c r="D15180" s="1093"/>
    </row>
    <row r="15181" spans="4:4" s="1084" customFormat="1" x14ac:dyDescent="0.2">
      <c r="D15181" s="1093"/>
    </row>
    <row r="15182" spans="4:4" s="1084" customFormat="1" x14ac:dyDescent="0.2">
      <c r="D15182" s="1093"/>
    </row>
    <row r="15183" spans="4:4" s="1084" customFormat="1" x14ac:dyDescent="0.2">
      <c r="D15183" s="1093"/>
    </row>
    <row r="15184" spans="4:4" s="1084" customFormat="1" x14ac:dyDescent="0.2">
      <c r="D15184" s="1093"/>
    </row>
    <row r="15185" spans="4:4" s="1084" customFormat="1" x14ac:dyDescent="0.2">
      <c r="D15185" s="1093"/>
    </row>
    <row r="15186" spans="4:4" s="1084" customFormat="1" x14ac:dyDescent="0.2">
      <c r="D15186" s="1093"/>
    </row>
    <row r="15187" spans="4:4" s="1084" customFormat="1" x14ac:dyDescent="0.2">
      <c r="D15187" s="1093"/>
    </row>
    <row r="15188" spans="4:4" s="1084" customFormat="1" x14ac:dyDescent="0.2">
      <c r="D15188" s="1093"/>
    </row>
    <row r="15189" spans="4:4" s="1084" customFormat="1" x14ac:dyDescent="0.2">
      <c r="D15189" s="1093"/>
    </row>
    <row r="15190" spans="4:4" s="1084" customFormat="1" x14ac:dyDescent="0.2">
      <c r="D15190" s="1093"/>
    </row>
    <row r="15191" spans="4:4" s="1084" customFormat="1" x14ac:dyDescent="0.2">
      <c r="D15191" s="1093"/>
    </row>
    <row r="15192" spans="4:4" s="1084" customFormat="1" x14ac:dyDescent="0.2">
      <c r="D15192" s="1093"/>
    </row>
    <row r="15193" spans="4:4" s="1084" customFormat="1" x14ac:dyDescent="0.2">
      <c r="D15193" s="1093"/>
    </row>
    <row r="15194" spans="4:4" s="1084" customFormat="1" x14ac:dyDescent="0.2">
      <c r="D15194" s="1093"/>
    </row>
    <row r="15195" spans="4:4" s="1084" customFormat="1" x14ac:dyDescent="0.2">
      <c r="D15195" s="1093"/>
    </row>
    <row r="15196" spans="4:4" s="1084" customFormat="1" x14ac:dyDescent="0.2">
      <c r="D15196" s="1093"/>
    </row>
    <row r="15197" spans="4:4" s="1084" customFormat="1" x14ac:dyDescent="0.2">
      <c r="D15197" s="1093"/>
    </row>
    <row r="15198" spans="4:4" s="1084" customFormat="1" x14ac:dyDescent="0.2">
      <c r="D15198" s="1093"/>
    </row>
    <row r="15199" spans="4:4" s="1084" customFormat="1" x14ac:dyDescent="0.2">
      <c r="D15199" s="1093"/>
    </row>
    <row r="15200" spans="4:4" s="1084" customFormat="1" x14ac:dyDescent="0.2">
      <c r="D15200" s="1093"/>
    </row>
    <row r="15201" spans="4:4" s="1084" customFormat="1" x14ac:dyDescent="0.2">
      <c r="D15201" s="1093"/>
    </row>
    <row r="15202" spans="4:4" s="1084" customFormat="1" x14ac:dyDescent="0.2">
      <c r="D15202" s="1093"/>
    </row>
    <row r="15203" spans="4:4" s="1084" customFormat="1" x14ac:dyDescent="0.2">
      <c r="D15203" s="1093"/>
    </row>
    <row r="15204" spans="4:4" s="1084" customFormat="1" x14ac:dyDescent="0.2">
      <c r="D15204" s="1093"/>
    </row>
    <row r="15205" spans="4:4" s="1084" customFormat="1" x14ac:dyDescent="0.2">
      <c r="D15205" s="1093"/>
    </row>
    <row r="15206" spans="4:4" s="1084" customFormat="1" x14ac:dyDescent="0.2">
      <c r="D15206" s="1093"/>
    </row>
    <row r="15207" spans="4:4" s="1084" customFormat="1" x14ac:dyDescent="0.2">
      <c r="D15207" s="1093"/>
    </row>
    <row r="15208" spans="4:4" s="1084" customFormat="1" x14ac:dyDescent="0.2">
      <c r="D15208" s="1093"/>
    </row>
    <row r="15209" spans="4:4" s="1084" customFormat="1" x14ac:dyDescent="0.2">
      <c r="D15209" s="1093"/>
    </row>
    <row r="15210" spans="4:4" s="1084" customFormat="1" x14ac:dyDescent="0.2">
      <c r="D15210" s="1093"/>
    </row>
    <row r="15211" spans="4:4" s="1084" customFormat="1" x14ac:dyDescent="0.2">
      <c r="D15211" s="1093"/>
    </row>
    <row r="15212" spans="4:4" s="1084" customFormat="1" x14ac:dyDescent="0.2">
      <c r="D15212" s="1093"/>
    </row>
    <row r="15213" spans="4:4" s="1084" customFormat="1" x14ac:dyDescent="0.2">
      <c r="D15213" s="1093"/>
    </row>
    <row r="15214" spans="4:4" s="1084" customFormat="1" x14ac:dyDescent="0.2">
      <c r="D15214" s="1093"/>
    </row>
    <row r="15215" spans="4:4" s="1084" customFormat="1" x14ac:dyDescent="0.2">
      <c r="D15215" s="1093"/>
    </row>
    <row r="15216" spans="4:4" s="1084" customFormat="1" x14ac:dyDescent="0.2">
      <c r="D15216" s="1093"/>
    </row>
    <row r="15217" spans="4:4" s="1084" customFormat="1" x14ac:dyDescent="0.2">
      <c r="D15217" s="1093"/>
    </row>
    <row r="15218" spans="4:4" s="1084" customFormat="1" x14ac:dyDescent="0.2">
      <c r="D15218" s="1093"/>
    </row>
    <row r="15219" spans="4:4" s="1084" customFormat="1" x14ac:dyDescent="0.2">
      <c r="D15219" s="1093"/>
    </row>
    <row r="15220" spans="4:4" s="1084" customFormat="1" x14ac:dyDescent="0.2">
      <c r="D15220" s="1093"/>
    </row>
    <row r="15221" spans="4:4" s="1084" customFormat="1" x14ac:dyDescent="0.2">
      <c r="D15221" s="1093"/>
    </row>
    <row r="15222" spans="4:4" s="1084" customFormat="1" x14ac:dyDescent="0.2">
      <c r="D15222" s="1093"/>
    </row>
    <row r="15223" spans="4:4" s="1084" customFormat="1" x14ac:dyDescent="0.2">
      <c r="D15223" s="1093"/>
    </row>
    <row r="15224" spans="4:4" s="1084" customFormat="1" x14ac:dyDescent="0.2">
      <c r="D15224" s="1093"/>
    </row>
    <row r="15225" spans="4:4" s="1084" customFormat="1" x14ac:dyDescent="0.2">
      <c r="D15225" s="1093"/>
    </row>
    <row r="15226" spans="4:4" s="1084" customFormat="1" x14ac:dyDescent="0.2">
      <c r="D15226" s="1093"/>
    </row>
    <row r="15227" spans="4:4" s="1084" customFormat="1" x14ac:dyDescent="0.2">
      <c r="D15227" s="1093"/>
    </row>
    <row r="15228" spans="4:4" s="1084" customFormat="1" x14ac:dyDescent="0.2">
      <c r="D15228" s="1093"/>
    </row>
    <row r="15229" spans="4:4" s="1084" customFormat="1" x14ac:dyDescent="0.2">
      <c r="D15229" s="1093"/>
    </row>
    <row r="15230" spans="4:4" s="1084" customFormat="1" x14ac:dyDescent="0.2">
      <c r="D15230" s="1093"/>
    </row>
    <row r="15231" spans="4:4" s="1084" customFormat="1" x14ac:dyDescent="0.2">
      <c r="D15231" s="1093"/>
    </row>
    <row r="15232" spans="4:4" s="1084" customFormat="1" x14ac:dyDescent="0.2">
      <c r="D15232" s="1093"/>
    </row>
    <row r="15233" spans="4:4" s="1084" customFormat="1" x14ac:dyDescent="0.2">
      <c r="D15233" s="1093"/>
    </row>
    <row r="15234" spans="4:4" s="1084" customFormat="1" x14ac:dyDescent="0.2">
      <c r="D15234" s="1093"/>
    </row>
    <row r="15235" spans="4:4" s="1084" customFormat="1" x14ac:dyDescent="0.2">
      <c r="D15235" s="1093"/>
    </row>
    <row r="15236" spans="4:4" s="1084" customFormat="1" x14ac:dyDescent="0.2">
      <c r="D15236" s="1093"/>
    </row>
    <row r="15237" spans="4:4" s="1084" customFormat="1" x14ac:dyDescent="0.2">
      <c r="D15237" s="1093"/>
    </row>
    <row r="15238" spans="4:4" s="1084" customFormat="1" x14ac:dyDescent="0.2">
      <c r="D15238" s="1093"/>
    </row>
    <row r="15239" spans="4:4" s="1084" customFormat="1" x14ac:dyDescent="0.2">
      <c r="D15239" s="1093"/>
    </row>
    <row r="15240" spans="4:4" s="1084" customFormat="1" x14ac:dyDescent="0.2">
      <c r="D15240" s="1093"/>
    </row>
    <row r="15241" spans="4:4" s="1084" customFormat="1" x14ac:dyDescent="0.2">
      <c r="D15241" s="1093"/>
    </row>
    <row r="15242" spans="4:4" s="1084" customFormat="1" x14ac:dyDescent="0.2">
      <c r="D15242" s="1093"/>
    </row>
    <row r="15243" spans="4:4" s="1084" customFormat="1" x14ac:dyDescent="0.2">
      <c r="D15243" s="1093"/>
    </row>
    <row r="15244" spans="4:4" s="1084" customFormat="1" x14ac:dyDescent="0.2">
      <c r="D15244" s="1093"/>
    </row>
    <row r="15245" spans="4:4" s="1084" customFormat="1" x14ac:dyDescent="0.2">
      <c r="D15245" s="1093"/>
    </row>
    <row r="15246" spans="4:4" s="1084" customFormat="1" x14ac:dyDescent="0.2">
      <c r="D15246" s="1093"/>
    </row>
    <row r="15247" spans="4:4" s="1084" customFormat="1" x14ac:dyDescent="0.2">
      <c r="D15247" s="1093"/>
    </row>
    <row r="15248" spans="4:4" s="1084" customFormat="1" x14ac:dyDescent="0.2">
      <c r="D15248" s="1093"/>
    </row>
    <row r="15249" spans="4:4" s="1084" customFormat="1" x14ac:dyDescent="0.2">
      <c r="D15249" s="1093"/>
    </row>
    <row r="15250" spans="4:4" s="1084" customFormat="1" x14ac:dyDescent="0.2">
      <c r="D15250" s="1093"/>
    </row>
    <row r="15251" spans="4:4" s="1084" customFormat="1" x14ac:dyDescent="0.2">
      <c r="D15251" s="1093"/>
    </row>
    <row r="15252" spans="4:4" s="1084" customFormat="1" x14ac:dyDescent="0.2">
      <c r="D15252" s="1093"/>
    </row>
    <row r="15253" spans="4:4" s="1084" customFormat="1" x14ac:dyDescent="0.2">
      <c r="D15253" s="1093"/>
    </row>
    <row r="15254" spans="4:4" s="1084" customFormat="1" x14ac:dyDescent="0.2">
      <c r="D15254" s="1093"/>
    </row>
    <row r="15255" spans="4:4" s="1084" customFormat="1" x14ac:dyDescent="0.2">
      <c r="D15255" s="1093"/>
    </row>
    <row r="15256" spans="4:4" s="1084" customFormat="1" x14ac:dyDescent="0.2">
      <c r="D15256" s="1093"/>
    </row>
    <row r="15257" spans="4:4" s="1084" customFormat="1" x14ac:dyDescent="0.2">
      <c r="D15257" s="1093"/>
    </row>
    <row r="15258" spans="4:4" s="1084" customFormat="1" x14ac:dyDescent="0.2">
      <c r="D15258" s="1093"/>
    </row>
    <row r="15259" spans="4:4" s="1084" customFormat="1" x14ac:dyDescent="0.2">
      <c r="D15259" s="1093"/>
    </row>
    <row r="15260" spans="4:4" s="1084" customFormat="1" x14ac:dyDescent="0.2">
      <c r="D15260" s="1093"/>
    </row>
    <row r="15261" spans="4:4" s="1084" customFormat="1" x14ac:dyDescent="0.2">
      <c r="D15261" s="1093"/>
    </row>
    <row r="15262" spans="4:4" s="1084" customFormat="1" x14ac:dyDescent="0.2">
      <c r="D15262" s="1093"/>
    </row>
    <row r="15263" spans="4:4" s="1084" customFormat="1" x14ac:dyDescent="0.2">
      <c r="D15263" s="1093"/>
    </row>
    <row r="15264" spans="4:4" s="1084" customFormat="1" x14ac:dyDescent="0.2">
      <c r="D15264" s="1093"/>
    </row>
    <row r="15265" spans="4:4" s="1084" customFormat="1" x14ac:dyDescent="0.2">
      <c r="D15265" s="1093"/>
    </row>
    <row r="15266" spans="4:4" s="1084" customFormat="1" x14ac:dyDescent="0.2">
      <c r="D15266" s="1093"/>
    </row>
    <row r="15267" spans="4:4" s="1084" customFormat="1" x14ac:dyDescent="0.2">
      <c r="D15267" s="1093"/>
    </row>
    <row r="15268" spans="4:4" s="1084" customFormat="1" x14ac:dyDescent="0.2">
      <c r="D15268" s="1093"/>
    </row>
    <row r="15269" spans="4:4" s="1084" customFormat="1" x14ac:dyDescent="0.2">
      <c r="D15269" s="1093"/>
    </row>
    <row r="15270" spans="4:4" s="1084" customFormat="1" x14ac:dyDescent="0.2">
      <c r="D15270" s="1093"/>
    </row>
    <row r="15271" spans="4:4" s="1084" customFormat="1" x14ac:dyDescent="0.2">
      <c r="D15271" s="1093"/>
    </row>
    <row r="15272" spans="4:4" s="1084" customFormat="1" x14ac:dyDescent="0.2">
      <c r="D15272" s="1093"/>
    </row>
    <row r="15273" spans="4:4" s="1084" customFormat="1" x14ac:dyDescent="0.2">
      <c r="D15273" s="1093"/>
    </row>
    <row r="15274" spans="4:4" s="1084" customFormat="1" x14ac:dyDescent="0.2">
      <c r="D15274" s="1093"/>
    </row>
    <row r="15275" spans="4:4" s="1084" customFormat="1" x14ac:dyDescent="0.2">
      <c r="D15275" s="1093"/>
    </row>
    <row r="15276" spans="4:4" s="1084" customFormat="1" x14ac:dyDescent="0.2">
      <c r="D15276" s="1093"/>
    </row>
    <row r="15277" spans="4:4" s="1084" customFormat="1" x14ac:dyDescent="0.2">
      <c r="D15277" s="1093"/>
    </row>
    <row r="15278" spans="4:4" s="1084" customFormat="1" x14ac:dyDescent="0.2">
      <c r="D15278" s="1093"/>
    </row>
    <row r="15279" spans="4:4" s="1084" customFormat="1" x14ac:dyDescent="0.2">
      <c r="D15279" s="1093"/>
    </row>
    <row r="15280" spans="4:4" s="1084" customFormat="1" x14ac:dyDescent="0.2">
      <c r="D15280" s="1093"/>
    </row>
    <row r="15281" spans="4:4" s="1084" customFormat="1" x14ac:dyDescent="0.2">
      <c r="D15281" s="1093"/>
    </row>
    <row r="15282" spans="4:4" s="1084" customFormat="1" x14ac:dyDescent="0.2">
      <c r="D15282" s="1093"/>
    </row>
    <row r="15283" spans="4:4" s="1084" customFormat="1" x14ac:dyDescent="0.2">
      <c r="D15283" s="1093"/>
    </row>
    <row r="15284" spans="4:4" s="1084" customFormat="1" x14ac:dyDescent="0.2">
      <c r="D15284" s="1093"/>
    </row>
    <row r="15285" spans="4:4" s="1084" customFormat="1" x14ac:dyDescent="0.2">
      <c r="D15285" s="1093"/>
    </row>
    <row r="15286" spans="4:4" s="1084" customFormat="1" x14ac:dyDescent="0.2">
      <c r="D15286" s="1093"/>
    </row>
    <row r="15287" spans="4:4" s="1084" customFormat="1" x14ac:dyDescent="0.2">
      <c r="D15287" s="1093"/>
    </row>
    <row r="15288" spans="4:4" s="1084" customFormat="1" x14ac:dyDescent="0.2">
      <c r="D15288" s="1093"/>
    </row>
    <row r="15289" spans="4:4" s="1084" customFormat="1" x14ac:dyDescent="0.2">
      <c r="D15289" s="1093"/>
    </row>
    <row r="15290" spans="4:4" s="1084" customFormat="1" x14ac:dyDescent="0.2">
      <c r="D15290" s="1093"/>
    </row>
    <row r="15291" spans="4:4" s="1084" customFormat="1" x14ac:dyDescent="0.2">
      <c r="D15291" s="1093"/>
    </row>
    <row r="15292" spans="4:4" s="1084" customFormat="1" x14ac:dyDescent="0.2">
      <c r="D15292" s="1093"/>
    </row>
    <row r="15293" spans="4:4" s="1084" customFormat="1" x14ac:dyDescent="0.2">
      <c r="D15293" s="1093"/>
    </row>
    <row r="15294" spans="4:4" s="1084" customFormat="1" x14ac:dyDescent="0.2">
      <c r="D15294" s="1093"/>
    </row>
    <row r="15295" spans="4:4" s="1084" customFormat="1" x14ac:dyDescent="0.2">
      <c r="D15295" s="1093"/>
    </row>
    <row r="15296" spans="4:4" s="1084" customFormat="1" x14ac:dyDescent="0.2">
      <c r="D15296" s="1093"/>
    </row>
    <row r="15297" spans="4:4" s="1084" customFormat="1" x14ac:dyDescent="0.2">
      <c r="D15297" s="1093"/>
    </row>
    <row r="15298" spans="4:4" s="1084" customFormat="1" x14ac:dyDescent="0.2">
      <c r="D15298" s="1093"/>
    </row>
    <row r="15299" spans="4:4" s="1084" customFormat="1" x14ac:dyDescent="0.2">
      <c r="D15299" s="1093"/>
    </row>
    <row r="15300" spans="4:4" s="1084" customFormat="1" x14ac:dyDescent="0.2">
      <c r="D15300" s="1093"/>
    </row>
    <row r="15301" spans="4:4" s="1084" customFormat="1" x14ac:dyDescent="0.2">
      <c r="D15301" s="1093"/>
    </row>
    <row r="15302" spans="4:4" s="1084" customFormat="1" x14ac:dyDescent="0.2">
      <c r="D15302" s="1093"/>
    </row>
    <row r="15303" spans="4:4" s="1084" customFormat="1" x14ac:dyDescent="0.2">
      <c r="D15303" s="1093"/>
    </row>
    <row r="15304" spans="4:4" s="1084" customFormat="1" x14ac:dyDescent="0.2">
      <c r="D15304" s="1093"/>
    </row>
    <row r="15305" spans="4:4" s="1084" customFormat="1" x14ac:dyDescent="0.2">
      <c r="D15305" s="1093"/>
    </row>
    <row r="15306" spans="4:4" s="1084" customFormat="1" x14ac:dyDescent="0.2">
      <c r="D15306" s="1093"/>
    </row>
    <row r="15307" spans="4:4" s="1084" customFormat="1" x14ac:dyDescent="0.2">
      <c r="D15307" s="1093"/>
    </row>
    <row r="15308" spans="4:4" s="1084" customFormat="1" x14ac:dyDescent="0.2">
      <c r="D15308" s="1093"/>
    </row>
    <row r="15309" spans="4:4" s="1084" customFormat="1" x14ac:dyDescent="0.2">
      <c r="D15309" s="1093"/>
    </row>
    <row r="15310" spans="4:4" s="1084" customFormat="1" x14ac:dyDescent="0.2">
      <c r="D15310" s="1093"/>
    </row>
    <row r="15311" spans="4:4" s="1084" customFormat="1" x14ac:dyDescent="0.2">
      <c r="D15311" s="1093"/>
    </row>
    <row r="15312" spans="4:4" s="1084" customFormat="1" x14ac:dyDescent="0.2">
      <c r="D15312" s="1093"/>
    </row>
    <row r="15313" spans="4:4" s="1084" customFormat="1" x14ac:dyDescent="0.2">
      <c r="D15313" s="1093"/>
    </row>
    <row r="15314" spans="4:4" s="1084" customFormat="1" x14ac:dyDescent="0.2">
      <c r="D15314" s="1093"/>
    </row>
    <row r="15315" spans="4:4" s="1084" customFormat="1" x14ac:dyDescent="0.2">
      <c r="D15315" s="1093"/>
    </row>
    <row r="15316" spans="4:4" s="1084" customFormat="1" x14ac:dyDescent="0.2">
      <c r="D15316" s="1093"/>
    </row>
    <row r="15317" spans="4:4" s="1084" customFormat="1" x14ac:dyDescent="0.2">
      <c r="D15317" s="1093"/>
    </row>
    <row r="15318" spans="4:4" s="1084" customFormat="1" x14ac:dyDescent="0.2">
      <c r="D15318" s="1093"/>
    </row>
    <row r="15319" spans="4:4" s="1084" customFormat="1" x14ac:dyDescent="0.2">
      <c r="D15319" s="1093"/>
    </row>
    <row r="15320" spans="4:4" s="1084" customFormat="1" x14ac:dyDescent="0.2">
      <c r="D15320" s="1093"/>
    </row>
    <row r="15321" spans="4:4" s="1084" customFormat="1" x14ac:dyDescent="0.2">
      <c r="D15321" s="1093"/>
    </row>
    <row r="15322" spans="4:4" s="1084" customFormat="1" x14ac:dyDescent="0.2">
      <c r="D15322" s="1093"/>
    </row>
    <row r="15323" spans="4:4" s="1084" customFormat="1" x14ac:dyDescent="0.2">
      <c r="D15323" s="1093"/>
    </row>
    <row r="15324" spans="4:4" s="1084" customFormat="1" x14ac:dyDescent="0.2">
      <c r="D15324" s="1093"/>
    </row>
    <row r="15325" spans="4:4" s="1084" customFormat="1" x14ac:dyDescent="0.2">
      <c r="D15325" s="1093"/>
    </row>
    <row r="15326" spans="4:4" s="1084" customFormat="1" x14ac:dyDescent="0.2">
      <c r="D15326" s="1093"/>
    </row>
    <row r="15327" spans="4:4" s="1084" customFormat="1" x14ac:dyDescent="0.2">
      <c r="D15327" s="1093"/>
    </row>
    <row r="15328" spans="4:4" s="1084" customFormat="1" x14ac:dyDescent="0.2">
      <c r="D15328" s="1093"/>
    </row>
    <row r="15329" spans="4:4" s="1084" customFormat="1" x14ac:dyDescent="0.2">
      <c r="D15329" s="1093"/>
    </row>
    <row r="15330" spans="4:4" s="1084" customFormat="1" x14ac:dyDescent="0.2">
      <c r="D15330" s="1093"/>
    </row>
    <row r="15331" spans="4:4" s="1084" customFormat="1" x14ac:dyDescent="0.2">
      <c r="D15331" s="1093"/>
    </row>
    <row r="15332" spans="4:4" s="1084" customFormat="1" x14ac:dyDescent="0.2">
      <c r="D15332" s="1093"/>
    </row>
    <row r="15333" spans="4:4" s="1084" customFormat="1" x14ac:dyDescent="0.2">
      <c r="D15333" s="1093"/>
    </row>
    <row r="15334" spans="4:4" s="1084" customFormat="1" x14ac:dyDescent="0.2">
      <c r="D15334" s="1093"/>
    </row>
    <row r="15335" spans="4:4" s="1084" customFormat="1" x14ac:dyDescent="0.2">
      <c r="D15335" s="1093"/>
    </row>
    <row r="15336" spans="4:4" s="1084" customFormat="1" x14ac:dyDescent="0.2">
      <c r="D15336" s="1093"/>
    </row>
    <row r="15337" spans="4:4" s="1084" customFormat="1" x14ac:dyDescent="0.2">
      <c r="D15337" s="1093"/>
    </row>
    <row r="15338" spans="4:4" s="1084" customFormat="1" x14ac:dyDescent="0.2">
      <c r="D15338" s="1093"/>
    </row>
    <row r="15339" spans="4:4" s="1084" customFormat="1" x14ac:dyDescent="0.2">
      <c r="D15339" s="1093"/>
    </row>
    <row r="15340" spans="4:4" s="1084" customFormat="1" x14ac:dyDescent="0.2">
      <c r="D15340" s="1093"/>
    </row>
    <row r="15341" spans="4:4" s="1084" customFormat="1" x14ac:dyDescent="0.2">
      <c r="D15341" s="1093"/>
    </row>
    <row r="15342" spans="4:4" s="1084" customFormat="1" x14ac:dyDescent="0.2">
      <c r="D15342" s="1093"/>
    </row>
    <row r="15343" spans="4:4" s="1084" customFormat="1" x14ac:dyDescent="0.2">
      <c r="D15343" s="1093"/>
    </row>
    <row r="15344" spans="4:4" s="1084" customFormat="1" x14ac:dyDescent="0.2">
      <c r="D15344" s="1093"/>
    </row>
    <row r="15345" spans="4:4" s="1084" customFormat="1" x14ac:dyDescent="0.2">
      <c r="D15345" s="1093"/>
    </row>
    <row r="15346" spans="4:4" s="1084" customFormat="1" x14ac:dyDescent="0.2">
      <c r="D15346" s="1093"/>
    </row>
    <row r="15347" spans="4:4" s="1084" customFormat="1" x14ac:dyDescent="0.2">
      <c r="D15347" s="1093"/>
    </row>
    <row r="15348" spans="4:4" s="1084" customFormat="1" x14ac:dyDescent="0.2">
      <c r="D15348" s="1093"/>
    </row>
    <row r="15349" spans="4:4" s="1084" customFormat="1" x14ac:dyDescent="0.2">
      <c r="D15349" s="1093"/>
    </row>
    <row r="15350" spans="4:4" s="1084" customFormat="1" x14ac:dyDescent="0.2">
      <c r="D15350" s="1093"/>
    </row>
    <row r="15351" spans="4:4" s="1084" customFormat="1" x14ac:dyDescent="0.2">
      <c r="D15351" s="1093"/>
    </row>
    <row r="15352" spans="4:4" s="1084" customFormat="1" x14ac:dyDescent="0.2">
      <c r="D15352" s="1093"/>
    </row>
    <row r="15353" spans="4:4" s="1084" customFormat="1" x14ac:dyDescent="0.2">
      <c r="D15353" s="1093"/>
    </row>
    <row r="15354" spans="4:4" s="1084" customFormat="1" x14ac:dyDescent="0.2">
      <c r="D15354" s="1093"/>
    </row>
    <row r="15355" spans="4:4" s="1084" customFormat="1" x14ac:dyDescent="0.2">
      <c r="D15355" s="1093"/>
    </row>
    <row r="15356" spans="4:4" s="1084" customFormat="1" x14ac:dyDescent="0.2">
      <c r="D15356" s="1093"/>
    </row>
    <row r="15357" spans="4:4" s="1084" customFormat="1" x14ac:dyDescent="0.2">
      <c r="D15357" s="1093"/>
    </row>
    <row r="15358" spans="4:4" s="1084" customFormat="1" x14ac:dyDescent="0.2">
      <c r="D15358" s="1093"/>
    </row>
    <row r="15359" spans="4:4" s="1084" customFormat="1" x14ac:dyDescent="0.2">
      <c r="D15359" s="1093"/>
    </row>
    <row r="15360" spans="4:4" s="1084" customFormat="1" x14ac:dyDescent="0.2">
      <c r="D15360" s="1093"/>
    </row>
    <row r="15361" spans="4:4" s="1084" customFormat="1" x14ac:dyDescent="0.2">
      <c r="D15361" s="1093"/>
    </row>
    <row r="15362" spans="4:4" s="1084" customFormat="1" x14ac:dyDescent="0.2">
      <c r="D15362" s="1093"/>
    </row>
    <row r="15363" spans="4:4" s="1084" customFormat="1" x14ac:dyDescent="0.2">
      <c r="D15363" s="1093"/>
    </row>
    <row r="15364" spans="4:4" s="1084" customFormat="1" x14ac:dyDescent="0.2">
      <c r="D15364" s="1093"/>
    </row>
    <row r="15365" spans="4:4" s="1084" customFormat="1" x14ac:dyDescent="0.2">
      <c r="D15365" s="1093"/>
    </row>
    <row r="15366" spans="4:4" s="1084" customFormat="1" x14ac:dyDescent="0.2">
      <c r="D15366" s="1093"/>
    </row>
    <row r="15367" spans="4:4" s="1084" customFormat="1" x14ac:dyDescent="0.2">
      <c r="D15367" s="1093"/>
    </row>
    <row r="15368" spans="4:4" s="1084" customFormat="1" x14ac:dyDescent="0.2">
      <c r="D15368" s="1093"/>
    </row>
    <row r="15369" spans="4:4" s="1084" customFormat="1" x14ac:dyDescent="0.2">
      <c r="D15369" s="1093"/>
    </row>
    <row r="15370" spans="4:4" s="1084" customFormat="1" x14ac:dyDescent="0.2">
      <c r="D15370" s="1093"/>
    </row>
    <row r="15371" spans="4:4" s="1084" customFormat="1" x14ac:dyDescent="0.2">
      <c r="D15371" s="1093"/>
    </row>
    <row r="15372" spans="4:4" s="1084" customFormat="1" x14ac:dyDescent="0.2">
      <c r="D15372" s="1093"/>
    </row>
    <row r="15373" spans="4:4" s="1084" customFormat="1" x14ac:dyDescent="0.2">
      <c r="D15373" s="1093"/>
    </row>
    <row r="15374" spans="4:4" s="1084" customFormat="1" x14ac:dyDescent="0.2">
      <c r="D15374" s="1093"/>
    </row>
    <row r="15375" spans="4:4" s="1084" customFormat="1" x14ac:dyDescent="0.2">
      <c r="D15375" s="1093"/>
    </row>
    <row r="15376" spans="4:4" s="1084" customFormat="1" x14ac:dyDescent="0.2">
      <c r="D15376" s="1093"/>
    </row>
    <row r="15377" spans="4:4" s="1084" customFormat="1" x14ac:dyDescent="0.2">
      <c r="D15377" s="1093"/>
    </row>
    <row r="15378" spans="4:4" s="1084" customFormat="1" x14ac:dyDescent="0.2">
      <c r="D15378" s="1093"/>
    </row>
    <row r="15379" spans="4:4" s="1084" customFormat="1" x14ac:dyDescent="0.2">
      <c r="D15379" s="1093"/>
    </row>
    <row r="15380" spans="4:4" s="1084" customFormat="1" x14ac:dyDescent="0.2">
      <c r="D15380" s="1093"/>
    </row>
    <row r="15381" spans="4:4" s="1084" customFormat="1" x14ac:dyDescent="0.2">
      <c r="D15381" s="1093"/>
    </row>
    <row r="15382" spans="4:4" s="1084" customFormat="1" x14ac:dyDescent="0.2">
      <c r="D15382" s="1093"/>
    </row>
    <row r="15383" spans="4:4" s="1084" customFormat="1" x14ac:dyDescent="0.2">
      <c r="D15383" s="1093"/>
    </row>
    <row r="15384" spans="4:4" s="1084" customFormat="1" x14ac:dyDescent="0.2">
      <c r="D15384" s="1093"/>
    </row>
    <row r="15385" spans="4:4" s="1084" customFormat="1" x14ac:dyDescent="0.2">
      <c r="D15385" s="1093"/>
    </row>
    <row r="15386" spans="4:4" s="1084" customFormat="1" x14ac:dyDescent="0.2">
      <c r="D15386" s="1093"/>
    </row>
    <row r="15387" spans="4:4" s="1084" customFormat="1" x14ac:dyDescent="0.2">
      <c r="D15387" s="1093"/>
    </row>
    <row r="15388" spans="4:4" s="1084" customFormat="1" x14ac:dyDescent="0.2">
      <c r="D15388" s="1093"/>
    </row>
    <row r="15389" spans="4:4" s="1084" customFormat="1" x14ac:dyDescent="0.2">
      <c r="D15389" s="1093"/>
    </row>
    <row r="15390" spans="4:4" s="1084" customFormat="1" x14ac:dyDescent="0.2">
      <c r="D15390" s="1093"/>
    </row>
    <row r="15391" spans="4:4" s="1084" customFormat="1" x14ac:dyDescent="0.2">
      <c r="D15391" s="1093"/>
    </row>
    <row r="15392" spans="4:4" s="1084" customFormat="1" x14ac:dyDescent="0.2">
      <c r="D15392" s="1093"/>
    </row>
    <row r="15393" spans="4:4" s="1084" customFormat="1" x14ac:dyDescent="0.2">
      <c r="D15393" s="1093"/>
    </row>
    <row r="15394" spans="4:4" s="1084" customFormat="1" x14ac:dyDescent="0.2">
      <c r="D15394" s="1093"/>
    </row>
    <row r="15395" spans="4:4" s="1084" customFormat="1" x14ac:dyDescent="0.2">
      <c r="D15395" s="1093"/>
    </row>
    <row r="15396" spans="4:4" s="1084" customFormat="1" x14ac:dyDescent="0.2">
      <c r="D15396" s="1093"/>
    </row>
    <row r="15397" spans="4:4" s="1084" customFormat="1" x14ac:dyDescent="0.2">
      <c r="D15397" s="1093"/>
    </row>
    <row r="15398" spans="4:4" s="1084" customFormat="1" x14ac:dyDescent="0.2">
      <c r="D15398" s="1093"/>
    </row>
    <row r="15399" spans="4:4" s="1084" customFormat="1" x14ac:dyDescent="0.2">
      <c r="D15399" s="1093"/>
    </row>
    <row r="15400" spans="4:4" s="1084" customFormat="1" x14ac:dyDescent="0.2">
      <c r="D15400" s="1093"/>
    </row>
    <row r="15401" spans="4:4" s="1084" customFormat="1" x14ac:dyDescent="0.2">
      <c r="D15401" s="1093"/>
    </row>
    <row r="15402" spans="4:4" s="1084" customFormat="1" x14ac:dyDescent="0.2">
      <c r="D15402" s="1093"/>
    </row>
    <row r="15403" spans="4:4" s="1084" customFormat="1" x14ac:dyDescent="0.2">
      <c r="D15403" s="1093"/>
    </row>
    <row r="15404" spans="4:4" s="1084" customFormat="1" x14ac:dyDescent="0.2">
      <c r="D15404" s="1093"/>
    </row>
    <row r="15405" spans="4:4" s="1084" customFormat="1" x14ac:dyDescent="0.2">
      <c r="D15405" s="1093"/>
    </row>
    <row r="15406" spans="4:4" s="1084" customFormat="1" x14ac:dyDescent="0.2">
      <c r="D15406" s="1093"/>
    </row>
    <row r="15407" spans="4:4" s="1084" customFormat="1" x14ac:dyDescent="0.2">
      <c r="D15407" s="1093"/>
    </row>
    <row r="15408" spans="4:4" s="1084" customFormat="1" x14ac:dyDescent="0.2">
      <c r="D15408" s="1093"/>
    </row>
    <row r="15409" spans="4:4" s="1084" customFormat="1" x14ac:dyDescent="0.2">
      <c r="D15409" s="1093"/>
    </row>
    <row r="15410" spans="4:4" s="1084" customFormat="1" x14ac:dyDescent="0.2">
      <c r="D15410" s="1093"/>
    </row>
    <row r="15411" spans="4:4" s="1084" customFormat="1" x14ac:dyDescent="0.2">
      <c r="D15411" s="1093"/>
    </row>
    <row r="15412" spans="4:4" s="1084" customFormat="1" x14ac:dyDescent="0.2">
      <c r="D15412" s="1093"/>
    </row>
    <row r="15413" spans="4:4" s="1084" customFormat="1" x14ac:dyDescent="0.2">
      <c r="D15413" s="1093"/>
    </row>
    <row r="15414" spans="4:4" s="1084" customFormat="1" x14ac:dyDescent="0.2">
      <c r="D15414" s="1093"/>
    </row>
    <row r="15415" spans="4:4" s="1084" customFormat="1" x14ac:dyDescent="0.2">
      <c r="D15415" s="1093"/>
    </row>
    <row r="15416" spans="4:4" s="1084" customFormat="1" x14ac:dyDescent="0.2">
      <c r="D15416" s="1093"/>
    </row>
    <row r="15417" spans="4:4" s="1084" customFormat="1" x14ac:dyDescent="0.2">
      <c r="D15417" s="1093"/>
    </row>
    <row r="15418" spans="4:4" s="1084" customFormat="1" x14ac:dyDescent="0.2">
      <c r="D15418" s="1093"/>
    </row>
    <row r="15419" spans="4:4" s="1084" customFormat="1" x14ac:dyDescent="0.2">
      <c r="D15419" s="1093"/>
    </row>
    <row r="15420" spans="4:4" s="1084" customFormat="1" x14ac:dyDescent="0.2">
      <c r="D15420" s="1093"/>
    </row>
    <row r="15421" spans="4:4" s="1084" customFormat="1" x14ac:dyDescent="0.2">
      <c r="D15421" s="1093"/>
    </row>
    <row r="15422" spans="4:4" s="1084" customFormat="1" x14ac:dyDescent="0.2">
      <c r="D15422" s="1093"/>
    </row>
    <row r="15423" spans="4:4" s="1084" customFormat="1" x14ac:dyDescent="0.2">
      <c r="D15423" s="1093"/>
    </row>
    <row r="15424" spans="4:4" s="1084" customFormat="1" x14ac:dyDescent="0.2">
      <c r="D15424" s="1093"/>
    </row>
    <row r="15425" spans="4:4" s="1084" customFormat="1" x14ac:dyDescent="0.2">
      <c r="D15425" s="1093"/>
    </row>
    <row r="15426" spans="4:4" s="1084" customFormat="1" x14ac:dyDescent="0.2">
      <c r="D15426" s="1093"/>
    </row>
    <row r="15427" spans="4:4" s="1084" customFormat="1" x14ac:dyDescent="0.2">
      <c r="D15427" s="1093"/>
    </row>
    <row r="15428" spans="4:4" s="1084" customFormat="1" x14ac:dyDescent="0.2">
      <c r="D15428" s="1093"/>
    </row>
    <row r="15429" spans="4:4" s="1084" customFormat="1" x14ac:dyDescent="0.2">
      <c r="D15429" s="1093"/>
    </row>
    <row r="15430" spans="4:4" s="1084" customFormat="1" x14ac:dyDescent="0.2">
      <c r="D15430" s="1093"/>
    </row>
    <row r="15431" spans="4:4" s="1084" customFormat="1" x14ac:dyDescent="0.2">
      <c r="D15431" s="1093"/>
    </row>
    <row r="15432" spans="4:4" s="1084" customFormat="1" x14ac:dyDescent="0.2">
      <c r="D15432" s="1093"/>
    </row>
    <row r="15433" spans="4:4" s="1084" customFormat="1" x14ac:dyDescent="0.2">
      <c r="D15433" s="1093"/>
    </row>
    <row r="15434" spans="4:4" s="1084" customFormat="1" x14ac:dyDescent="0.2">
      <c r="D15434" s="1093"/>
    </row>
    <row r="15435" spans="4:4" s="1084" customFormat="1" x14ac:dyDescent="0.2">
      <c r="D15435" s="1093"/>
    </row>
    <row r="15436" spans="4:4" s="1084" customFormat="1" x14ac:dyDescent="0.2">
      <c r="D15436" s="1093"/>
    </row>
    <row r="15437" spans="4:4" s="1084" customFormat="1" x14ac:dyDescent="0.2">
      <c r="D15437" s="1093"/>
    </row>
    <row r="15438" spans="4:4" s="1084" customFormat="1" x14ac:dyDescent="0.2">
      <c r="D15438" s="1093"/>
    </row>
    <row r="15439" spans="4:4" s="1084" customFormat="1" x14ac:dyDescent="0.2">
      <c r="D15439" s="1093"/>
    </row>
    <row r="15440" spans="4:4" s="1084" customFormat="1" x14ac:dyDescent="0.2">
      <c r="D15440" s="1093"/>
    </row>
    <row r="15441" spans="4:4" s="1084" customFormat="1" x14ac:dyDescent="0.2">
      <c r="D15441" s="1093"/>
    </row>
    <row r="15442" spans="4:4" s="1084" customFormat="1" x14ac:dyDescent="0.2">
      <c r="D15442" s="1093"/>
    </row>
    <row r="15443" spans="4:4" s="1084" customFormat="1" x14ac:dyDescent="0.2">
      <c r="D15443" s="1093"/>
    </row>
    <row r="15444" spans="4:4" s="1084" customFormat="1" x14ac:dyDescent="0.2">
      <c r="D15444" s="1093"/>
    </row>
    <row r="15445" spans="4:4" s="1084" customFormat="1" x14ac:dyDescent="0.2">
      <c r="D15445" s="1093"/>
    </row>
    <row r="15446" spans="4:4" s="1084" customFormat="1" x14ac:dyDescent="0.2">
      <c r="D15446" s="1093"/>
    </row>
    <row r="15447" spans="4:4" s="1084" customFormat="1" x14ac:dyDescent="0.2">
      <c r="D15447" s="1093"/>
    </row>
    <row r="15448" spans="4:4" s="1084" customFormat="1" x14ac:dyDescent="0.2">
      <c r="D15448" s="1093"/>
    </row>
    <row r="15449" spans="4:4" s="1084" customFormat="1" x14ac:dyDescent="0.2">
      <c r="D15449" s="1093"/>
    </row>
    <row r="15450" spans="4:4" s="1084" customFormat="1" x14ac:dyDescent="0.2">
      <c r="D15450" s="1093"/>
    </row>
    <row r="15451" spans="4:4" s="1084" customFormat="1" x14ac:dyDescent="0.2">
      <c r="D15451" s="1093"/>
    </row>
    <row r="15452" spans="4:4" s="1084" customFormat="1" x14ac:dyDescent="0.2">
      <c r="D15452" s="1093"/>
    </row>
    <row r="15453" spans="4:4" s="1084" customFormat="1" x14ac:dyDescent="0.2">
      <c r="D15453" s="1093"/>
    </row>
    <row r="15454" spans="4:4" s="1084" customFormat="1" x14ac:dyDescent="0.2">
      <c r="D15454" s="1093"/>
    </row>
    <row r="15455" spans="4:4" s="1084" customFormat="1" x14ac:dyDescent="0.2">
      <c r="D15455" s="1093"/>
    </row>
    <row r="15456" spans="4:4" s="1084" customFormat="1" x14ac:dyDescent="0.2">
      <c r="D15456" s="1093"/>
    </row>
    <row r="15457" spans="4:4" s="1084" customFormat="1" x14ac:dyDescent="0.2">
      <c r="D15457" s="1093"/>
    </row>
    <row r="15458" spans="4:4" s="1084" customFormat="1" x14ac:dyDescent="0.2">
      <c r="D15458" s="1093"/>
    </row>
    <row r="15459" spans="4:4" s="1084" customFormat="1" x14ac:dyDescent="0.2">
      <c r="D15459" s="1093"/>
    </row>
    <row r="15460" spans="4:4" s="1084" customFormat="1" x14ac:dyDescent="0.2">
      <c r="D15460" s="1093"/>
    </row>
    <row r="15461" spans="4:4" s="1084" customFormat="1" x14ac:dyDescent="0.2">
      <c r="D15461" s="1093"/>
    </row>
    <row r="15462" spans="4:4" s="1084" customFormat="1" x14ac:dyDescent="0.2">
      <c r="D15462" s="1093"/>
    </row>
    <row r="15463" spans="4:4" s="1084" customFormat="1" x14ac:dyDescent="0.2">
      <c r="D15463" s="1093"/>
    </row>
    <row r="15464" spans="4:4" s="1084" customFormat="1" x14ac:dyDescent="0.2">
      <c r="D15464" s="1093"/>
    </row>
    <row r="15465" spans="4:4" s="1084" customFormat="1" x14ac:dyDescent="0.2">
      <c r="D15465" s="1093"/>
    </row>
    <row r="15466" spans="4:4" s="1084" customFormat="1" x14ac:dyDescent="0.2">
      <c r="D15466" s="1093"/>
    </row>
    <row r="15467" spans="4:4" s="1084" customFormat="1" x14ac:dyDescent="0.2">
      <c r="D15467" s="1093"/>
    </row>
    <row r="15468" spans="4:4" s="1084" customFormat="1" x14ac:dyDescent="0.2">
      <c r="D15468" s="1093"/>
    </row>
    <row r="15469" spans="4:4" s="1084" customFormat="1" x14ac:dyDescent="0.2">
      <c r="D15469" s="1093"/>
    </row>
    <row r="15470" spans="4:4" s="1084" customFormat="1" x14ac:dyDescent="0.2">
      <c r="D15470" s="1093"/>
    </row>
    <row r="15471" spans="4:4" s="1084" customFormat="1" x14ac:dyDescent="0.2">
      <c r="D15471" s="1093"/>
    </row>
    <row r="15472" spans="4:4" s="1084" customFormat="1" x14ac:dyDescent="0.2">
      <c r="D15472" s="1093"/>
    </row>
    <row r="15473" spans="4:4" s="1084" customFormat="1" x14ac:dyDescent="0.2">
      <c r="D15473" s="1093"/>
    </row>
    <row r="15474" spans="4:4" s="1084" customFormat="1" x14ac:dyDescent="0.2">
      <c r="D15474" s="1093"/>
    </row>
    <row r="15475" spans="4:4" s="1084" customFormat="1" x14ac:dyDescent="0.2">
      <c r="D15475" s="1093"/>
    </row>
    <row r="15476" spans="4:4" s="1084" customFormat="1" x14ac:dyDescent="0.2">
      <c r="D15476" s="1093"/>
    </row>
    <row r="15477" spans="4:4" s="1084" customFormat="1" x14ac:dyDescent="0.2">
      <c r="D15477" s="1093"/>
    </row>
    <row r="15478" spans="4:4" s="1084" customFormat="1" x14ac:dyDescent="0.2">
      <c r="D15478" s="1093"/>
    </row>
    <row r="15479" spans="4:4" s="1084" customFormat="1" x14ac:dyDescent="0.2">
      <c r="D15479" s="1093"/>
    </row>
    <row r="15480" spans="4:4" s="1084" customFormat="1" x14ac:dyDescent="0.2">
      <c r="D15480" s="1093"/>
    </row>
    <row r="15481" spans="4:4" s="1084" customFormat="1" x14ac:dyDescent="0.2">
      <c r="D15481" s="1093"/>
    </row>
    <row r="15482" spans="4:4" s="1084" customFormat="1" x14ac:dyDescent="0.2">
      <c r="D15482" s="1093"/>
    </row>
    <row r="15483" spans="4:4" s="1084" customFormat="1" x14ac:dyDescent="0.2">
      <c r="D15483" s="1093"/>
    </row>
    <row r="15484" spans="4:4" s="1084" customFormat="1" x14ac:dyDescent="0.2">
      <c r="D15484" s="1093"/>
    </row>
    <row r="15485" spans="4:4" s="1084" customFormat="1" x14ac:dyDescent="0.2">
      <c r="D15485" s="1093"/>
    </row>
    <row r="15486" spans="4:4" s="1084" customFormat="1" x14ac:dyDescent="0.2">
      <c r="D15486" s="1093"/>
    </row>
    <row r="15487" spans="4:4" s="1084" customFormat="1" x14ac:dyDescent="0.2">
      <c r="D15487" s="1093"/>
    </row>
    <row r="15488" spans="4:4" s="1084" customFormat="1" x14ac:dyDescent="0.2">
      <c r="D15488" s="1093"/>
    </row>
    <row r="15489" spans="4:4" s="1084" customFormat="1" x14ac:dyDescent="0.2">
      <c r="D15489" s="1093"/>
    </row>
    <row r="15490" spans="4:4" s="1084" customFormat="1" x14ac:dyDescent="0.2">
      <c r="D15490" s="1093"/>
    </row>
    <row r="15491" spans="4:4" s="1084" customFormat="1" x14ac:dyDescent="0.2">
      <c r="D15491" s="1093"/>
    </row>
    <row r="15492" spans="4:4" s="1084" customFormat="1" x14ac:dyDescent="0.2">
      <c r="D15492" s="1093"/>
    </row>
    <row r="15493" spans="4:4" s="1084" customFormat="1" x14ac:dyDescent="0.2">
      <c r="D15493" s="1093"/>
    </row>
    <row r="15494" spans="4:4" s="1084" customFormat="1" x14ac:dyDescent="0.2">
      <c r="D15494" s="1093"/>
    </row>
    <row r="15495" spans="4:4" s="1084" customFormat="1" x14ac:dyDescent="0.2">
      <c r="D15495" s="1093"/>
    </row>
    <row r="15496" spans="4:4" s="1084" customFormat="1" x14ac:dyDescent="0.2">
      <c r="D15496" s="1093"/>
    </row>
    <row r="15497" spans="4:4" s="1084" customFormat="1" x14ac:dyDescent="0.2">
      <c r="D15497" s="1093"/>
    </row>
    <row r="15498" spans="4:4" s="1084" customFormat="1" x14ac:dyDescent="0.2">
      <c r="D15498" s="1093"/>
    </row>
    <row r="15499" spans="4:4" s="1084" customFormat="1" x14ac:dyDescent="0.2">
      <c r="D15499" s="1093"/>
    </row>
    <row r="15500" spans="4:4" s="1084" customFormat="1" x14ac:dyDescent="0.2">
      <c r="D15500" s="1093"/>
    </row>
    <row r="15501" spans="4:4" s="1084" customFormat="1" x14ac:dyDescent="0.2">
      <c r="D15501" s="1093"/>
    </row>
    <row r="15502" spans="4:4" s="1084" customFormat="1" x14ac:dyDescent="0.2">
      <c r="D15502" s="1093"/>
    </row>
    <row r="15503" spans="4:4" s="1084" customFormat="1" x14ac:dyDescent="0.2">
      <c r="D15503" s="1093"/>
    </row>
    <row r="15504" spans="4:4" s="1084" customFormat="1" x14ac:dyDescent="0.2">
      <c r="D15504" s="1093"/>
    </row>
    <row r="15505" spans="4:4" s="1084" customFormat="1" x14ac:dyDescent="0.2">
      <c r="D15505" s="1093"/>
    </row>
    <row r="15506" spans="4:4" s="1084" customFormat="1" x14ac:dyDescent="0.2">
      <c r="D15506" s="1093"/>
    </row>
    <row r="15507" spans="4:4" s="1084" customFormat="1" x14ac:dyDescent="0.2">
      <c r="D15507" s="1093"/>
    </row>
    <row r="15508" spans="4:4" s="1084" customFormat="1" x14ac:dyDescent="0.2">
      <c r="D15508" s="1093"/>
    </row>
    <row r="15509" spans="4:4" s="1084" customFormat="1" x14ac:dyDescent="0.2">
      <c r="D15509" s="1093"/>
    </row>
    <row r="15510" spans="4:4" s="1084" customFormat="1" x14ac:dyDescent="0.2">
      <c r="D15510" s="1093"/>
    </row>
    <row r="15511" spans="4:4" s="1084" customFormat="1" x14ac:dyDescent="0.2">
      <c r="D15511" s="1093"/>
    </row>
    <row r="15512" spans="4:4" s="1084" customFormat="1" x14ac:dyDescent="0.2">
      <c r="D15512" s="1093"/>
    </row>
    <row r="15513" spans="4:4" s="1084" customFormat="1" x14ac:dyDescent="0.2">
      <c r="D15513" s="1093"/>
    </row>
    <row r="15514" spans="4:4" s="1084" customFormat="1" x14ac:dyDescent="0.2">
      <c r="D15514" s="1093"/>
    </row>
    <row r="15515" spans="4:4" s="1084" customFormat="1" x14ac:dyDescent="0.2">
      <c r="D15515" s="1093"/>
    </row>
    <row r="15516" spans="4:4" s="1084" customFormat="1" x14ac:dyDescent="0.2">
      <c r="D15516" s="1093"/>
    </row>
    <row r="15517" spans="4:4" s="1084" customFormat="1" x14ac:dyDescent="0.2">
      <c r="D15517" s="1093"/>
    </row>
    <row r="15518" spans="4:4" s="1084" customFormat="1" x14ac:dyDescent="0.2">
      <c r="D15518" s="1093"/>
    </row>
    <row r="15519" spans="4:4" s="1084" customFormat="1" x14ac:dyDescent="0.2">
      <c r="D15519" s="1093"/>
    </row>
    <row r="15520" spans="4:4" s="1084" customFormat="1" x14ac:dyDescent="0.2">
      <c r="D15520" s="1093"/>
    </row>
    <row r="15521" spans="4:4" s="1084" customFormat="1" x14ac:dyDescent="0.2">
      <c r="D15521" s="1093"/>
    </row>
    <row r="15522" spans="4:4" s="1084" customFormat="1" x14ac:dyDescent="0.2">
      <c r="D15522" s="1093"/>
    </row>
    <row r="15523" spans="4:4" s="1084" customFormat="1" x14ac:dyDescent="0.2">
      <c r="D15523" s="1093"/>
    </row>
    <row r="15524" spans="4:4" s="1084" customFormat="1" x14ac:dyDescent="0.2">
      <c r="D15524" s="1093"/>
    </row>
    <row r="15525" spans="4:4" s="1084" customFormat="1" x14ac:dyDescent="0.2">
      <c r="D15525" s="1093"/>
    </row>
    <row r="15526" spans="4:4" s="1084" customFormat="1" x14ac:dyDescent="0.2">
      <c r="D15526" s="1093"/>
    </row>
    <row r="15527" spans="4:4" s="1084" customFormat="1" x14ac:dyDescent="0.2">
      <c r="D15527" s="1093"/>
    </row>
    <row r="15528" spans="4:4" s="1084" customFormat="1" x14ac:dyDescent="0.2">
      <c r="D15528" s="1093"/>
    </row>
    <row r="15529" spans="4:4" s="1084" customFormat="1" x14ac:dyDescent="0.2">
      <c r="D15529" s="1093"/>
    </row>
    <row r="15530" spans="4:4" s="1084" customFormat="1" x14ac:dyDescent="0.2">
      <c r="D15530" s="1093"/>
    </row>
    <row r="15531" spans="4:4" s="1084" customFormat="1" x14ac:dyDescent="0.2">
      <c r="D15531" s="1093"/>
    </row>
    <row r="15532" spans="4:4" s="1084" customFormat="1" x14ac:dyDescent="0.2">
      <c r="D15532" s="1093"/>
    </row>
    <row r="15533" spans="4:4" s="1084" customFormat="1" x14ac:dyDescent="0.2">
      <c r="D15533" s="1093"/>
    </row>
    <row r="15534" spans="4:4" s="1084" customFormat="1" x14ac:dyDescent="0.2">
      <c r="D15534" s="1093"/>
    </row>
    <row r="15535" spans="4:4" s="1084" customFormat="1" x14ac:dyDescent="0.2">
      <c r="D15535" s="1093"/>
    </row>
    <row r="15536" spans="4:4" s="1084" customFormat="1" x14ac:dyDescent="0.2">
      <c r="D15536" s="1093"/>
    </row>
    <row r="15537" spans="4:4" s="1084" customFormat="1" x14ac:dyDescent="0.2">
      <c r="D15537" s="1093"/>
    </row>
    <row r="15538" spans="4:4" s="1084" customFormat="1" x14ac:dyDescent="0.2">
      <c r="D15538" s="1093"/>
    </row>
    <row r="15539" spans="4:4" s="1084" customFormat="1" x14ac:dyDescent="0.2">
      <c r="D15539" s="1093"/>
    </row>
    <row r="15540" spans="4:4" s="1084" customFormat="1" x14ac:dyDescent="0.2">
      <c r="D15540" s="1093"/>
    </row>
    <row r="15541" spans="4:4" s="1084" customFormat="1" x14ac:dyDescent="0.2">
      <c r="D15541" s="1093"/>
    </row>
    <row r="15542" spans="4:4" s="1084" customFormat="1" x14ac:dyDescent="0.2">
      <c r="D15542" s="1093"/>
    </row>
    <row r="15543" spans="4:4" s="1084" customFormat="1" x14ac:dyDescent="0.2">
      <c r="D15543" s="1093"/>
    </row>
    <row r="15544" spans="4:4" s="1084" customFormat="1" x14ac:dyDescent="0.2">
      <c r="D15544" s="1093"/>
    </row>
    <row r="15545" spans="4:4" s="1084" customFormat="1" x14ac:dyDescent="0.2">
      <c r="D15545" s="1093"/>
    </row>
    <row r="15546" spans="4:4" s="1084" customFormat="1" x14ac:dyDescent="0.2">
      <c r="D15546" s="1093"/>
    </row>
    <row r="15547" spans="4:4" s="1084" customFormat="1" x14ac:dyDescent="0.2">
      <c r="D15547" s="1093"/>
    </row>
    <row r="15548" spans="4:4" s="1084" customFormat="1" x14ac:dyDescent="0.2">
      <c r="D15548" s="1093"/>
    </row>
    <row r="15549" spans="4:4" s="1084" customFormat="1" x14ac:dyDescent="0.2">
      <c r="D15549" s="1093"/>
    </row>
    <row r="15550" spans="4:4" s="1084" customFormat="1" x14ac:dyDescent="0.2">
      <c r="D15550" s="1093"/>
    </row>
    <row r="15551" spans="4:4" s="1084" customFormat="1" x14ac:dyDescent="0.2">
      <c r="D15551" s="1093"/>
    </row>
    <row r="15552" spans="4:4" s="1084" customFormat="1" x14ac:dyDescent="0.2">
      <c r="D15552" s="1093"/>
    </row>
    <row r="15553" spans="4:4" s="1084" customFormat="1" x14ac:dyDescent="0.2">
      <c r="D15553" s="1093"/>
    </row>
    <row r="15554" spans="4:4" s="1084" customFormat="1" x14ac:dyDescent="0.2">
      <c r="D15554" s="1093"/>
    </row>
    <row r="15555" spans="4:4" s="1084" customFormat="1" x14ac:dyDescent="0.2">
      <c r="D15555" s="1093"/>
    </row>
    <row r="15556" spans="4:4" s="1084" customFormat="1" x14ac:dyDescent="0.2">
      <c r="D15556" s="1093"/>
    </row>
    <row r="15557" spans="4:4" s="1084" customFormat="1" x14ac:dyDescent="0.2">
      <c r="D15557" s="1093"/>
    </row>
    <row r="15558" spans="4:4" s="1084" customFormat="1" x14ac:dyDescent="0.2">
      <c r="D15558" s="1093"/>
    </row>
    <row r="15559" spans="4:4" s="1084" customFormat="1" x14ac:dyDescent="0.2">
      <c r="D15559" s="1093"/>
    </row>
    <row r="15560" spans="4:4" s="1084" customFormat="1" x14ac:dyDescent="0.2">
      <c r="D15560" s="1093"/>
    </row>
    <row r="15561" spans="4:4" s="1084" customFormat="1" x14ac:dyDescent="0.2">
      <c r="D15561" s="1093"/>
    </row>
    <row r="15562" spans="4:4" s="1084" customFormat="1" x14ac:dyDescent="0.2">
      <c r="D15562" s="1093"/>
    </row>
    <row r="15563" spans="4:4" s="1084" customFormat="1" x14ac:dyDescent="0.2">
      <c r="D15563" s="1093"/>
    </row>
    <row r="15564" spans="4:4" s="1084" customFormat="1" x14ac:dyDescent="0.2">
      <c r="D15564" s="1093"/>
    </row>
    <row r="15565" spans="4:4" s="1084" customFormat="1" x14ac:dyDescent="0.2">
      <c r="D15565" s="1093"/>
    </row>
    <row r="15566" spans="4:4" s="1084" customFormat="1" x14ac:dyDescent="0.2">
      <c r="D15566" s="1093"/>
    </row>
    <row r="15567" spans="4:4" s="1084" customFormat="1" x14ac:dyDescent="0.2">
      <c r="D15567" s="1093"/>
    </row>
    <row r="15568" spans="4:4" s="1084" customFormat="1" x14ac:dyDescent="0.2">
      <c r="D15568" s="1093"/>
    </row>
    <row r="15569" spans="4:4" s="1084" customFormat="1" x14ac:dyDescent="0.2">
      <c r="D15569" s="1093"/>
    </row>
    <row r="15570" spans="4:4" s="1084" customFormat="1" x14ac:dyDescent="0.2">
      <c r="D15570" s="1093"/>
    </row>
    <row r="15571" spans="4:4" s="1084" customFormat="1" x14ac:dyDescent="0.2">
      <c r="D15571" s="1093"/>
    </row>
    <row r="15572" spans="4:4" s="1084" customFormat="1" x14ac:dyDescent="0.2">
      <c r="D15572" s="1093"/>
    </row>
    <row r="15573" spans="4:4" s="1084" customFormat="1" x14ac:dyDescent="0.2">
      <c r="D15573" s="1093"/>
    </row>
    <row r="15574" spans="4:4" s="1084" customFormat="1" x14ac:dyDescent="0.2">
      <c r="D15574" s="1093"/>
    </row>
    <row r="15575" spans="4:4" s="1084" customFormat="1" x14ac:dyDescent="0.2">
      <c r="D15575" s="1093"/>
    </row>
    <row r="15576" spans="4:4" s="1084" customFormat="1" x14ac:dyDescent="0.2">
      <c r="D15576" s="1093"/>
    </row>
    <row r="15577" spans="4:4" s="1084" customFormat="1" x14ac:dyDescent="0.2">
      <c r="D15577" s="1093"/>
    </row>
    <row r="15578" spans="4:4" s="1084" customFormat="1" x14ac:dyDescent="0.2">
      <c r="D15578" s="1093"/>
    </row>
    <row r="15579" spans="4:4" s="1084" customFormat="1" x14ac:dyDescent="0.2">
      <c r="D15579" s="1093"/>
    </row>
    <row r="15580" spans="4:4" s="1084" customFormat="1" x14ac:dyDescent="0.2">
      <c r="D15580" s="1093"/>
    </row>
    <row r="15581" spans="4:4" s="1084" customFormat="1" x14ac:dyDescent="0.2">
      <c r="D15581" s="1093"/>
    </row>
    <row r="15582" spans="4:4" s="1084" customFormat="1" x14ac:dyDescent="0.2">
      <c r="D15582" s="1093"/>
    </row>
    <row r="15583" spans="4:4" s="1084" customFormat="1" x14ac:dyDescent="0.2">
      <c r="D15583" s="1093"/>
    </row>
    <row r="15584" spans="4:4" s="1084" customFormat="1" x14ac:dyDescent="0.2">
      <c r="D15584" s="1093"/>
    </row>
    <row r="15585" spans="4:4" s="1084" customFormat="1" x14ac:dyDescent="0.2">
      <c r="D15585" s="1093"/>
    </row>
    <row r="15586" spans="4:4" s="1084" customFormat="1" x14ac:dyDescent="0.2">
      <c r="D15586" s="1093"/>
    </row>
    <row r="15587" spans="4:4" s="1084" customFormat="1" x14ac:dyDescent="0.2">
      <c r="D15587" s="1093"/>
    </row>
    <row r="15588" spans="4:4" s="1084" customFormat="1" x14ac:dyDescent="0.2">
      <c r="D15588" s="1093"/>
    </row>
    <row r="15589" spans="4:4" s="1084" customFormat="1" x14ac:dyDescent="0.2">
      <c r="D15589" s="1093"/>
    </row>
    <row r="15590" spans="4:4" s="1084" customFormat="1" x14ac:dyDescent="0.2">
      <c r="D15590" s="1093"/>
    </row>
    <row r="15591" spans="4:4" s="1084" customFormat="1" x14ac:dyDescent="0.2">
      <c r="D15591" s="1093"/>
    </row>
    <row r="15592" spans="4:4" s="1084" customFormat="1" x14ac:dyDescent="0.2">
      <c r="D15592" s="1093"/>
    </row>
    <row r="15593" spans="4:4" s="1084" customFormat="1" x14ac:dyDescent="0.2">
      <c r="D15593" s="1093"/>
    </row>
    <row r="15594" spans="4:4" s="1084" customFormat="1" x14ac:dyDescent="0.2">
      <c r="D15594" s="1093"/>
    </row>
    <row r="15595" spans="4:4" s="1084" customFormat="1" x14ac:dyDescent="0.2">
      <c r="D15595" s="1093"/>
    </row>
    <row r="15596" spans="4:4" s="1084" customFormat="1" x14ac:dyDescent="0.2">
      <c r="D15596" s="1093"/>
    </row>
    <row r="15597" spans="4:4" s="1084" customFormat="1" x14ac:dyDescent="0.2">
      <c r="D15597" s="1093"/>
    </row>
    <row r="15598" spans="4:4" s="1084" customFormat="1" x14ac:dyDescent="0.2">
      <c r="D15598" s="1093"/>
    </row>
    <row r="15599" spans="4:4" s="1084" customFormat="1" x14ac:dyDescent="0.2">
      <c r="D15599" s="1093"/>
    </row>
    <row r="15600" spans="4:4" s="1084" customFormat="1" x14ac:dyDescent="0.2">
      <c r="D15600" s="1093"/>
    </row>
    <row r="15601" spans="4:4" s="1084" customFormat="1" x14ac:dyDescent="0.2">
      <c r="D15601" s="1093"/>
    </row>
    <row r="15602" spans="4:4" s="1084" customFormat="1" x14ac:dyDescent="0.2">
      <c r="D15602" s="1093"/>
    </row>
    <row r="15603" spans="4:4" s="1084" customFormat="1" x14ac:dyDescent="0.2">
      <c r="D15603" s="1093"/>
    </row>
    <row r="15604" spans="4:4" s="1084" customFormat="1" x14ac:dyDescent="0.2">
      <c r="D15604" s="1093"/>
    </row>
    <row r="15605" spans="4:4" s="1084" customFormat="1" x14ac:dyDescent="0.2">
      <c r="D15605" s="1093"/>
    </row>
    <row r="15606" spans="4:4" s="1084" customFormat="1" x14ac:dyDescent="0.2">
      <c r="D15606" s="1093"/>
    </row>
    <row r="15607" spans="4:4" s="1084" customFormat="1" x14ac:dyDescent="0.2">
      <c r="D15607" s="1093"/>
    </row>
    <row r="15608" spans="4:4" s="1084" customFormat="1" x14ac:dyDescent="0.2">
      <c r="D15608" s="1093"/>
    </row>
    <row r="15609" spans="4:4" s="1084" customFormat="1" x14ac:dyDescent="0.2">
      <c r="D15609" s="1093"/>
    </row>
    <row r="15610" spans="4:4" s="1084" customFormat="1" x14ac:dyDescent="0.2">
      <c r="D15610" s="1093"/>
    </row>
    <row r="15611" spans="4:4" s="1084" customFormat="1" x14ac:dyDescent="0.2">
      <c r="D15611" s="1093"/>
    </row>
    <row r="15612" spans="4:4" s="1084" customFormat="1" x14ac:dyDescent="0.2">
      <c r="D15612" s="1093"/>
    </row>
    <row r="15613" spans="4:4" s="1084" customFormat="1" x14ac:dyDescent="0.2">
      <c r="D15613" s="1093"/>
    </row>
    <row r="15614" spans="4:4" s="1084" customFormat="1" x14ac:dyDescent="0.2">
      <c r="D15614" s="1093"/>
    </row>
    <row r="15615" spans="4:4" s="1084" customFormat="1" x14ac:dyDescent="0.2">
      <c r="D15615" s="1093"/>
    </row>
    <row r="15616" spans="4:4" s="1084" customFormat="1" x14ac:dyDescent="0.2">
      <c r="D15616" s="1093"/>
    </row>
    <row r="15617" spans="4:4" s="1084" customFormat="1" x14ac:dyDescent="0.2">
      <c r="D15617" s="1093"/>
    </row>
    <row r="15618" spans="4:4" s="1084" customFormat="1" x14ac:dyDescent="0.2">
      <c r="D15618" s="1093"/>
    </row>
    <row r="15619" spans="4:4" s="1084" customFormat="1" x14ac:dyDescent="0.2">
      <c r="D15619" s="1093"/>
    </row>
    <row r="15620" spans="4:4" s="1084" customFormat="1" x14ac:dyDescent="0.2">
      <c r="D15620" s="1093"/>
    </row>
    <row r="15621" spans="4:4" s="1084" customFormat="1" x14ac:dyDescent="0.2">
      <c r="D15621" s="1093"/>
    </row>
    <row r="15622" spans="4:4" s="1084" customFormat="1" x14ac:dyDescent="0.2">
      <c r="D15622" s="1093"/>
    </row>
    <row r="15623" spans="4:4" s="1084" customFormat="1" x14ac:dyDescent="0.2">
      <c r="D15623" s="1093"/>
    </row>
    <row r="15624" spans="4:4" s="1084" customFormat="1" x14ac:dyDescent="0.2">
      <c r="D15624" s="1093"/>
    </row>
    <row r="15625" spans="4:4" s="1084" customFormat="1" x14ac:dyDescent="0.2">
      <c r="D15625" s="1093"/>
    </row>
    <row r="15626" spans="4:4" s="1084" customFormat="1" x14ac:dyDescent="0.2">
      <c r="D15626" s="1093"/>
    </row>
    <row r="15627" spans="4:4" s="1084" customFormat="1" x14ac:dyDescent="0.2">
      <c r="D15627" s="1093"/>
    </row>
    <row r="15628" spans="4:4" s="1084" customFormat="1" x14ac:dyDescent="0.2">
      <c r="D15628" s="1093"/>
    </row>
    <row r="15629" spans="4:4" s="1084" customFormat="1" x14ac:dyDescent="0.2">
      <c r="D15629" s="1093"/>
    </row>
    <row r="15630" spans="4:4" s="1084" customFormat="1" x14ac:dyDescent="0.2">
      <c r="D15630" s="1093"/>
    </row>
    <row r="15631" spans="4:4" s="1084" customFormat="1" x14ac:dyDescent="0.2">
      <c r="D15631" s="1093"/>
    </row>
    <row r="15632" spans="4:4" s="1084" customFormat="1" x14ac:dyDescent="0.2">
      <c r="D15632" s="1093"/>
    </row>
    <row r="15633" spans="4:4" s="1084" customFormat="1" x14ac:dyDescent="0.2">
      <c r="D15633" s="1093"/>
    </row>
    <row r="15634" spans="4:4" s="1084" customFormat="1" x14ac:dyDescent="0.2">
      <c r="D15634" s="1093"/>
    </row>
    <row r="15635" spans="4:4" s="1084" customFormat="1" x14ac:dyDescent="0.2">
      <c r="D15635" s="1093"/>
    </row>
    <row r="15636" spans="4:4" s="1084" customFormat="1" x14ac:dyDescent="0.2">
      <c r="D15636" s="1093"/>
    </row>
    <row r="15637" spans="4:4" s="1084" customFormat="1" x14ac:dyDescent="0.2">
      <c r="D15637" s="1093"/>
    </row>
    <row r="15638" spans="4:4" s="1084" customFormat="1" x14ac:dyDescent="0.2">
      <c r="D15638" s="1093"/>
    </row>
    <row r="15639" spans="4:4" s="1084" customFormat="1" x14ac:dyDescent="0.2">
      <c r="D15639" s="1093"/>
    </row>
    <row r="15640" spans="4:4" s="1084" customFormat="1" x14ac:dyDescent="0.2">
      <c r="D15640" s="1093"/>
    </row>
    <row r="15641" spans="4:4" s="1084" customFormat="1" x14ac:dyDescent="0.2">
      <c r="D15641" s="1093"/>
    </row>
    <row r="15642" spans="4:4" s="1084" customFormat="1" x14ac:dyDescent="0.2">
      <c r="D15642" s="1093"/>
    </row>
    <row r="15643" spans="4:4" s="1084" customFormat="1" x14ac:dyDescent="0.2">
      <c r="D15643" s="1093"/>
    </row>
    <row r="15644" spans="4:4" s="1084" customFormat="1" x14ac:dyDescent="0.2">
      <c r="D15644" s="1093"/>
    </row>
    <row r="15645" spans="4:4" s="1084" customFormat="1" x14ac:dyDescent="0.2">
      <c r="D15645" s="1093"/>
    </row>
    <row r="15646" spans="4:4" s="1084" customFormat="1" x14ac:dyDescent="0.2">
      <c r="D15646" s="1093"/>
    </row>
    <row r="15647" spans="4:4" s="1084" customFormat="1" x14ac:dyDescent="0.2">
      <c r="D15647" s="1093"/>
    </row>
    <row r="15648" spans="4:4" s="1084" customFormat="1" x14ac:dyDescent="0.2">
      <c r="D15648" s="1093"/>
    </row>
    <row r="15649" spans="4:4" s="1084" customFormat="1" x14ac:dyDescent="0.2">
      <c r="D15649" s="1093"/>
    </row>
    <row r="15650" spans="4:4" s="1084" customFormat="1" x14ac:dyDescent="0.2">
      <c r="D15650" s="1093"/>
    </row>
    <row r="15651" spans="4:4" s="1084" customFormat="1" x14ac:dyDescent="0.2">
      <c r="D15651" s="1093"/>
    </row>
    <row r="15652" spans="4:4" s="1084" customFormat="1" x14ac:dyDescent="0.2">
      <c r="D15652" s="1093"/>
    </row>
    <row r="15653" spans="4:4" s="1084" customFormat="1" x14ac:dyDescent="0.2">
      <c r="D15653" s="1093"/>
    </row>
    <row r="15654" spans="4:4" s="1084" customFormat="1" x14ac:dyDescent="0.2">
      <c r="D15654" s="1093"/>
    </row>
    <row r="15655" spans="4:4" s="1084" customFormat="1" x14ac:dyDescent="0.2">
      <c r="D15655" s="1093"/>
    </row>
    <row r="15656" spans="4:4" s="1084" customFormat="1" x14ac:dyDescent="0.2">
      <c r="D15656" s="1093"/>
    </row>
    <row r="15657" spans="4:4" s="1084" customFormat="1" x14ac:dyDescent="0.2">
      <c r="D15657" s="1093"/>
    </row>
    <row r="15658" spans="4:4" s="1084" customFormat="1" x14ac:dyDescent="0.2">
      <c r="D15658" s="1093"/>
    </row>
    <row r="15659" spans="4:4" s="1084" customFormat="1" x14ac:dyDescent="0.2">
      <c r="D15659" s="1093"/>
    </row>
    <row r="15660" spans="4:4" s="1084" customFormat="1" x14ac:dyDescent="0.2">
      <c r="D15660" s="1093"/>
    </row>
    <row r="15661" spans="4:4" s="1084" customFormat="1" x14ac:dyDescent="0.2">
      <c r="D15661" s="1093"/>
    </row>
    <row r="15662" spans="4:4" s="1084" customFormat="1" x14ac:dyDescent="0.2">
      <c r="D15662" s="1093"/>
    </row>
    <row r="15663" spans="4:4" s="1084" customFormat="1" x14ac:dyDescent="0.2">
      <c r="D15663" s="1093"/>
    </row>
    <row r="15664" spans="4:4" s="1084" customFormat="1" x14ac:dyDescent="0.2">
      <c r="D15664" s="1093"/>
    </row>
    <row r="15665" spans="4:4" s="1084" customFormat="1" x14ac:dyDescent="0.2">
      <c r="D15665" s="1093"/>
    </row>
    <row r="15666" spans="4:4" s="1084" customFormat="1" x14ac:dyDescent="0.2">
      <c r="D15666" s="1093"/>
    </row>
    <row r="15667" spans="4:4" s="1084" customFormat="1" x14ac:dyDescent="0.2">
      <c r="D15667" s="1093"/>
    </row>
    <row r="15668" spans="4:4" s="1084" customFormat="1" x14ac:dyDescent="0.2">
      <c r="D15668" s="1093"/>
    </row>
    <row r="15669" spans="4:4" s="1084" customFormat="1" x14ac:dyDescent="0.2">
      <c r="D15669" s="1093"/>
    </row>
    <row r="15670" spans="4:4" s="1084" customFormat="1" x14ac:dyDescent="0.2">
      <c r="D15670" s="1093"/>
    </row>
    <row r="15671" spans="4:4" s="1084" customFormat="1" x14ac:dyDescent="0.2">
      <c r="D15671" s="1093"/>
    </row>
    <row r="15672" spans="4:4" s="1084" customFormat="1" x14ac:dyDescent="0.2">
      <c r="D15672" s="1093"/>
    </row>
    <row r="15673" spans="4:4" s="1084" customFormat="1" x14ac:dyDescent="0.2">
      <c r="D15673" s="1093"/>
    </row>
    <row r="15674" spans="4:4" s="1084" customFormat="1" x14ac:dyDescent="0.2">
      <c r="D15674" s="1093"/>
    </row>
    <row r="15675" spans="4:4" s="1084" customFormat="1" x14ac:dyDescent="0.2">
      <c r="D15675" s="1093"/>
    </row>
    <row r="15676" spans="4:4" s="1084" customFormat="1" x14ac:dyDescent="0.2">
      <c r="D15676" s="1093"/>
    </row>
    <row r="15677" spans="4:4" s="1084" customFormat="1" x14ac:dyDescent="0.2">
      <c r="D15677" s="1093"/>
    </row>
    <row r="15678" spans="4:4" s="1084" customFormat="1" x14ac:dyDescent="0.2">
      <c r="D15678" s="1093"/>
    </row>
    <row r="15679" spans="4:4" s="1084" customFormat="1" x14ac:dyDescent="0.2">
      <c r="D15679" s="1093"/>
    </row>
    <row r="15680" spans="4:4" s="1084" customFormat="1" x14ac:dyDescent="0.2">
      <c r="D15680" s="1093"/>
    </row>
    <row r="15681" spans="4:4" s="1084" customFormat="1" x14ac:dyDescent="0.2">
      <c r="D15681" s="1093"/>
    </row>
    <row r="15682" spans="4:4" s="1084" customFormat="1" x14ac:dyDescent="0.2">
      <c r="D15682" s="1093"/>
    </row>
    <row r="15683" spans="4:4" s="1084" customFormat="1" x14ac:dyDescent="0.2">
      <c r="D15683" s="1093"/>
    </row>
    <row r="15684" spans="4:4" s="1084" customFormat="1" x14ac:dyDescent="0.2">
      <c r="D15684" s="1093"/>
    </row>
    <row r="15685" spans="4:4" s="1084" customFormat="1" x14ac:dyDescent="0.2">
      <c r="D15685" s="1093"/>
    </row>
    <row r="15686" spans="4:4" s="1084" customFormat="1" x14ac:dyDescent="0.2">
      <c r="D15686" s="1093"/>
    </row>
    <row r="15687" spans="4:4" s="1084" customFormat="1" x14ac:dyDescent="0.2">
      <c r="D15687" s="1093"/>
    </row>
    <row r="15688" spans="4:4" s="1084" customFormat="1" x14ac:dyDescent="0.2">
      <c r="D15688" s="1093"/>
    </row>
    <row r="15689" spans="4:4" s="1084" customFormat="1" x14ac:dyDescent="0.2">
      <c r="D15689" s="1093"/>
    </row>
    <row r="15690" spans="4:4" s="1084" customFormat="1" x14ac:dyDescent="0.2">
      <c r="D15690" s="1093"/>
    </row>
    <row r="15691" spans="4:4" s="1084" customFormat="1" x14ac:dyDescent="0.2">
      <c r="D15691" s="1093"/>
    </row>
    <row r="15692" spans="4:4" s="1084" customFormat="1" x14ac:dyDescent="0.2">
      <c r="D15692" s="1093"/>
    </row>
    <row r="15693" spans="4:4" s="1084" customFormat="1" x14ac:dyDescent="0.2">
      <c r="D15693" s="1093"/>
    </row>
    <row r="15694" spans="4:4" s="1084" customFormat="1" x14ac:dyDescent="0.2">
      <c r="D15694" s="1093"/>
    </row>
    <row r="15695" spans="4:4" s="1084" customFormat="1" x14ac:dyDescent="0.2">
      <c r="D15695" s="1093"/>
    </row>
    <row r="15696" spans="4:4" s="1084" customFormat="1" x14ac:dyDescent="0.2">
      <c r="D15696" s="1093"/>
    </row>
    <row r="15697" spans="4:4" s="1084" customFormat="1" x14ac:dyDescent="0.2">
      <c r="D15697" s="1093"/>
    </row>
    <row r="15698" spans="4:4" s="1084" customFormat="1" x14ac:dyDescent="0.2">
      <c r="D15698" s="1093"/>
    </row>
    <row r="15699" spans="4:4" s="1084" customFormat="1" x14ac:dyDescent="0.2">
      <c r="D15699" s="1093"/>
    </row>
    <row r="15700" spans="4:4" s="1084" customFormat="1" x14ac:dyDescent="0.2">
      <c r="D15700" s="1093"/>
    </row>
    <row r="15701" spans="4:4" s="1084" customFormat="1" x14ac:dyDescent="0.2">
      <c r="D15701" s="1093"/>
    </row>
    <row r="15702" spans="4:4" s="1084" customFormat="1" x14ac:dyDescent="0.2">
      <c r="D15702" s="1093"/>
    </row>
    <row r="15703" spans="4:4" s="1084" customFormat="1" x14ac:dyDescent="0.2">
      <c r="D15703" s="1093"/>
    </row>
    <row r="15704" spans="4:4" s="1084" customFormat="1" x14ac:dyDescent="0.2">
      <c r="D15704" s="1093"/>
    </row>
    <row r="15705" spans="4:4" s="1084" customFormat="1" x14ac:dyDescent="0.2">
      <c r="D15705" s="1093"/>
    </row>
    <row r="15706" spans="4:4" s="1084" customFormat="1" x14ac:dyDescent="0.2">
      <c r="D15706" s="1093"/>
    </row>
    <row r="15707" spans="4:4" s="1084" customFormat="1" x14ac:dyDescent="0.2">
      <c r="D15707" s="1093"/>
    </row>
    <row r="15708" spans="4:4" s="1084" customFormat="1" x14ac:dyDescent="0.2">
      <c r="D15708" s="1093"/>
    </row>
    <row r="15709" spans="4:4" s="1084" customFormat="1" x14ac:dyDescent="0.2">
      <c r="D15709" s="1093"/>
    </row>
    <row r="15710" spans="4:4" s="1084" customFormat="1" x14ac:dyDescent="0.2">
      <c r="D15710" s="1093"/>
    </row>
    <row r="15711" spans="4:4" s="1084" customFormat="1" x14ac:dyDescent="0.2">
      <c r="D15711" s="1093"/>
    </row>
    <row r="15712" spans="4:4" s="1084" customFormat="1" x14ac:dyDescent="0.2">
      <c r="D15712" s="1093"/>
    </row>
    <row r="15713" spans="4:4" s="1084" customFormat="1" x14ac:dyDescent="0.2">
      <c r="D15713" s="1093"/>
    </row>
    <row r="15714" spans="4:4" s="1084" customFormat="1" x14ac:dyDescent="0.2">
      <c r="D15714" s="1093"/>
    </row>
    <row r="15715" spans="4:4" s="1084" customFormat="1" x14ac:dyDescent="0.2">
      <c r="D15715" s="1093"/>
    </row>
    <row r="15716" spans="4:4" s="1084" customFormat="1" x14ac:dyDescent="0.2">
      <c r="D15716" s="1093"/>
    </row>
    <row r="15717" spans="4:4" s="1084" customFormat="1" x14ac:dyDescent="0.2">
      <c r="D15717" s="1093"/>
    </row>
    <row r="15718" spans="4:4" s="1084" customFormat="1" x14ac:dyDescent="0.2">
      <c r="D15718" s="1093"/>
    </row>
    <row r="15719" spans="4:4" s="1084" customFormat="1" x14ac:dyDescent="0.2">
      <c r="D15719" s="1093"/>
    </row>
    <row r="15720" spans="4:4" s="1084" customFormat="1" x14ac:dyDescent="0.2">
      <c r="D15720" s="1093"/>
    </row>
    <row r="15721" spans="4:4" s="1084" customFormat="1" x14ac:dyDescent="0.2">
      <c r="D15721" s="1093"/>
    </row>
    <row r="15722" spans="4:4" s="1084" customFormat="1" x14ac:dyDescent="0.2">
      <c r="D15722" s="1093"/>
    </row>
    <row r="15723" spans="4:4" s="1084" customFormat="1" x14ac:dyDescent="0.2">
      <c r="D15723" s="1093"/>
    </row>
    <row r="15724" spans="4:4" s="1084" customFormat="1" x14ac:dyDescent="0.2">
      <c r="D15724" s="1093"/>
    </row>
    <row r="15725" spans="4:4" s="1084" customFormat="1" x14ac:dyDescent="0.2">
      <c r="D15725" s="1093"/>
    </row>
    <row r="15726" spans="4:4" s="1084" customFormat="1" x14ac:dyDescent="0.2">
      <c r="D15726" s="1093"/>
    </row>
    <row r="15727" spans="4:4" s="1084" customFormat="1" x14ac:dyDescent="0.2">
      <c r="D15727" s="1093"/>
    </row>
    <row r="15728" spans="4:4" s="1084" customFormat="1" x14ac:dyDescent="0.2">
      <c r="D15728" s="1093"/>
    </row>
    <row r="15729" spans="4:4" s="1084" customFormat="1" x14ac:dyDescent="0.2">
      <c r="D15729" s="1093"/>
    </row>
    <row r="15730" spans="4:4" s="1084" customFormat="1" x14ac:dyDescent="0.2">
      <c r="D15730" s="1093"/>
    </row>
    <row r="15731" spans="4:4" s="1084" customFormat="1" x14ac:dyDescent="0.2">
      <c r="D15731" s="1093"/>
    </row>
    <row r="15732" spans="4:4" s="1084" customFormat="1" x14ac:dyDescent="0.2">
      <c r="D15732" s="1093"/>
    </row>
    <row r="15733" spans="4:4" s="1084" customFormat="1" x14ac:dyDescent="0.2">
      <c r="D15733" s="1093"/>
    </row>
    <row r="15734" spans="4:4" s="1084" customFormat="1" x14ac:dyDescent="0.2">
      <c r="D15734" s="1093"/>
    </row>
    <row r="15735" spans="4:4" s="1084" customFormat="1" x14ac:dyDescent="0.2">
      <c r="D15735" s="1093"/>
    </row>
    <row r="15736" spans="4:4" s="1084" customFormat="1" x14ac:dyDescent="0.2">
      <c r="D15736" s="1093"/>
    </row>
    <row r="15737" spans="4:4" s="1084" customFormat="1" x14ac:dyDescent="0.2">
      <c r="D15737" s="1093"/>
    </row>
    <row r="15738" spans="4:4" s="1084" customFormat="1" x14ac:dyDescent="0.2">
      <c r="D15738" s="1093"/>
    </row>
    <row r="15739" spans="4:4" s="1084" customFormat="1" x14ac:dyDescent="0.2">
      <c r="D15739" s="1093"/>
    </row>
    <row r="15740" spans="4:4" s="1084" customFormat="1" x14ac:dyDescent="0.2">
      <c r="D15740" s="1093"/>
    </row>
    <row r="15741" spans="4:4" s="1084" customFormat="1" x14ac:dyDescent="0.2">
      <c r="D15741" s="1093"/>
    </row>
    <row r="15742" spans="4:4" s="1084" customFormat="1" x14ac:dyDescent="0.2">
      <c r="D15742" s="1093"/>
    </row>
    <row r="15743" spans="4:4" s="1084" customFormat="1" x14ac:dyDescent="0.2">
      <c r="D15743" s="1093"/>
    </row>
    <row r="15744" spans="4:4" s="1084" customFormat="1" x14ac:dyDescent="0.2">
      <c r="D15744" s="1093"/>
    </row>
    <row r="15745" spans="4:4" s="1084" customFormat="1" x14ac:dyDescent="0.2">
      <c r="D15745" s="1093"/>
    </row>
    <row r="15746" spans="4:4" s="1084" customFormat="1" x14ac:dyDescent="0.2">
      <c r="D15746" s="1093"/>
    </row>
    <row r="15747" spans="4:4" s="1084" customFormat="1" x14ac:dyDescent="0.2">
      <c r="D15747" s="1093"/>
    </row>
    <row r="15748" spans="4:4" s="1084" customFormat="1" x14ac:dyDescent="0.2">
      <c r="D15748" s="1093"/>
    </row>
    <row r="15749" spans="4:4" s="1084" customFormat="1" x14ac:dyDescent="0.2">
      <c r="D15749" s="1093"/>
    </row>
    <row r="15750" spans="4:4" s="1084" customFormat="1" x14ac:dyDescent="0.2">
      <c r="D15750" s="1093"/>
    </row>
    <row r="15751" spans="4:4" s="1084" customFormat="1" x14ac:dyDescent="0.2">
      <c r="D15751" s="1093"/>
    </row>
    <row r="15752" spans="4:4" s="1084" customFormat="1" x14ac:dyDescent="0.2">
      <c r="D15752" s="1093"/>
    </row>
    <row r="15753" spans="4:4" s="1084" customFormat="1" x14ac:dyDescent="0.2">
      <c r="D15753" s="1093"/>
    </row>
    <row r="15754" spans="4:4" s="1084" customFormat="1" x14ac:dyDescent="0.2">
      <c r="D15754" s="1093"/>
    </row>
    <row r="15755" spans="4:4" s="1084" customFormat="1" x14ac:dyDescent="0.2">
      <c r="D15755" s="1093"/>
    </row>
    <row r="15756" spans="4:4" s="1084" customFormat="1" x14ac:dyDescent="0.2">
      <c r="D15756" s="1093"/>
    </row>
    <row r="15757" spans="4:4" s="1084" customFormat="1" x14ac:dyDescent="0.2">
      <c r="D15757" s="1093"/>
    </row>
    <row r="15758" spans="4:4" s="1084" customFormat="1" x14ac:dyDescent="0.2">
      <c r="D15758" s="1093"/>
    </row>
    <row r="15759" spans="4:4" s="1084" customFormat="1" x14ac:dyDescent="0.2">
      <c r="D15759" s="1093"/>
    </row>
    <row r="15760" spans="4:4" s="1084" customFormat="1" x14ac:dyDescent="0.2">
      <c r="D15760" s="1093"/>
    </row>
    <row r="15761" spans="4:4" s="1084" customFormat="1" x14ac:dyDescent="0.2">
      <c r="D15761" s="1093"/>
    </row>
    <row r="15762" spans="4:4" s="1084" customFormat="1" x14ac:dyDescent="0.2">
      <c r="D15762" s="1093"/>
    </row>
    <row r="15763" spans="4:4" s="1084" customFormat="1" x14ac:dyDescent="0.2">
      <c r="D15763" s="1093"/>
    </row>
    <row r="15764" spans="4:4" s="1084" customFormat="1" x14ac:dyDescent="0.2">
      <c r="D15764" s="1093"/>
    </row>
    <row r="15765" spans="4:4" s="1084" customFormat="1" x14ac:dyDescent="0.2">
      <c r="D15765" s="1093"/>
    </row>
    <row r="15766" spans="4:4" s="1084" customFormat="1" x14ac:dyDescent="0.2">
      <c r="D15766" s="1093"/>
    </row>
    <row r="15767" spans="4:4" s="1084" customFormat="1" x14ac:dyDescent="0.2">
      <c r="D15767" s="1093"/>
    </row>
    <row r="15768" spans="4:4" s="1084" customFormat="1" x14ac:dyDescent="0.2">
      <c r="D15768" s="1093"/>
    </row>
    <row r="15769" spans="4:4" s="1084" customFormat="1" x14ac:dyDescent="0.2">
      <c r="D15769" s="1093"/>
    </row>
    <row r="15770" spans="4:4" s="1084" customFormat="1" x14ac:dyDescent="0.2">
      <c r="D15770" s="1093"/>
    </row>
    <row r="15771" spans="4:4" s="1084" customFormat="1" x14ac:dyDescent="0.2">
      <c r="D15771" s="1093"/>
    </row>
    <row r="15772" spans="4:4" s="1084" customFormat="1" x14ac:dyDescent="0.2">
      <c r="D15772" s="1093"/>
    </row>
    <row r="15773" spans="4:4" s="1084" customFormat="1" x14ac:dyDescent="0.2">
      <c r="D15773" s="1093"/>
    </row>
    <row r="15774" spans="4:4" s="1084" customFormat="1" x14ac:dyDescent="0.2">
      <c r="D15774" s="1093"/>
    </row>
    <row r="15775" spans="4:4" s="1084" customFormat="1" x14ac:dyDescent="0.2">
      <c r="D15775" s="1093"/>
    </row>
    <row r="15776" spans="4:4" s="1084" customFormat="1" x14ac:dyDescent="0.2">
      <c r="D15776" s="1093"/>
    </row>
    <row r="15777" spans="4:4" s="1084" customFormat="1" x14ac:dyDescent="0.2">
      <c r="D15777" s="1093"/>
    </row>
    <row r="15778" spans="4:4" s="1084" customFormat="1" x14ac:dyDescent="0.2">
      <c r="D15778" s="1093"/>
    </row>
    <row r="15779" spans="4:4" s="1084" customFormat="1" x14ac:dyDescent="0.2">
      <c r="D15779" s="1093"/>
    </row>
    <row r="15780" spans="4:4" s="1084" customFormat="1" x14ac:dyDescent="0.2">
      <c r="D15780" s="1093"/>
    </row>
    <row r="15781" spans="4:4" s="1084" customFormat="1" x14ac:dyDescent="0.2">
      <c r="D15781" s="1093"/>
    </row>
    <row r="15782" spans="4:4" s="1084" customFormat="1" x14ac:dyDescent="0.2">
      <c r="D15782" s="1093"/>
    </row>
    <row r="15783" spans="4:4" s="1084" customFormat="1" x14ac:dyDescent="0.2">
      <c r="D15783" s="1093"/>
    </row>
    <row r="15784" spans="4:4" s="1084" customFormat="1" x14ac:dyDescent="0.2">
      <c r="D15784" s="1093"/>
    </row>
    <row r="15785" spans="4:4" s="1084" customFormat="1" x14ac:dyDescent="0.2">
      <c r="D15785" s="1093"/>
    </row>
    <row r="15786" spans="4:4" s="1084" customFormat="1" x14ac:dyDescent="0.2">
      <c r="D15786" s="1093"/>
    </row>
    <row r="15787" spans="4:4" s="1084" customFormat="1" x14ac:dyDescent="0.2">
      <c r="D15787" s="1093"/>
    </row>
    <row r="15788" spans="4:4" s="1084" customFormat="1" x14ac:dyDescent="0.2">
      <c r="D15788" s="1093"/>
    </row>
    <row r="15789" spans="4:4" s="1084" customFormat="1" x14ac:dyDescent="0.2">
      <c r="D15789" s="1093"/>
    </row>
    <row r="15790" spans="4:4" s="1084" customFormat="1" x14ac:dyDescent="0.2">
      <c r="D15790" s="1093"/>
    </row>
    <row r="15791" spans="4:4" s="1084" customFormat="1" x14ac:dyDescent="0.2">
      <c r="D15791" s="1093"/>
    </row>
    <row r="15792" spans="4:4" s="1084" customFormat="1" x14ac:dyDescent="0.2">
      <c r="D15792" s="1093"/>
    </row>
    <row r="15793" spans="4:4" s="1084" customFormat="1" x14ac:dyDescent="0.2">
      <c r="D15793" s="1093"/>
    </row>
    <row r="15794" spans="4:4" s="1084" customFormat="1" x14ac:dyDescent="0.2">
      <c r="D15794" s="1093"/>
    </row>
    <row r="15795" spans="4:4" s="1084" customFormat="1" x14ac:dyDescent="0.2">
      <c r="D15795" s="1093"/>
    </row>
    <row r="15796" spans="4:4" s="1084" customFormat="1" x14ac:dyDescent="0.2">
      <c r="D15796" s="1093"/>
    </row>
    <row r="15797" spans="4:4" s="1084" customFormat="1" x14ac:dyDescent="0.2">
      <c r="D15797" s="1093"/>
    </row>
    <row r="15798" spans="4:4" s="1084" customFormat="1" x14ac:dyDescent="0.2">
      <c r="D15798" s="1093"/>
    </row>
    <row r="15799" spans="4:4" s="1084" customFormat="1" x14ac:dyDescent="0.2">
      <c r="D15799" s="1093"/>
    </row>
    <row r="15800" spans="4:4" s="1084" customFormat="1" x14ac:dyDescent="0.2">
      <c r="D15800" s="1093"/>
    </row>
    <row r="15801" spans="4:4" s="1084" customFormat="1" x14ac:dyDescent="0.2">
      <c r="D15801" s="1093"/>
    </row>
    <row r="15802" spans="4:4" s="1084" customFormat="1" x14ac:dyDescent="0.2">
      <c r="D15802" s="1093"/>
    </row>
    <row r="15803" spans="4:4" s="1084" customFormat="1" x14ac:dyDescent="0.2">
      <c r="D15803" s="1093"/>
    </row>
    <row r="15804" spans="4:4" s="1084" customFormat="1" x14ac:dyDescent="0.2">
      <c r="D15804" s="1093"/>
    </row>
    <row r="15805" spans="4:4" s="1084" customFormat="1" x14ac:dyDescent="0.2">
      <c r="D15805" s="1093"/>
    </row>
    <row r="15806" spans="4:4" s="1084" customFormat="1" x14ac:dyDescent="0.2">
      <c r="D15806" s="1093"/>
    </row>
    <row r="15807" spans="4:4" s="1084" customFormat="1" x14ac:dyDescent="0.2">
      <c r="D15807" s="1093"/>
    </row>
    <row r="15808" spans="4:4" s="1084" customFormat="1" x14ac:dyDescent="0.2">
      <c r="D15808" s="1093"/>
    </row>
    <row r="15809" spans="4:4" s="1084" customFormat="1" x14ac:dyDescent="0.2">
      <c r="D15809" s="1093"/>
    </row>
    <row r="15810" spans="4:4" s="1084" customFormat="1" x14ac:dyDescent="0.2">
      <c r="D15810" s="1093"/>
    </row>
    <row r="15811" spans="4:4" s="1084" customFormat="1" x14ac:dyDescent="0.2">
      <c r="D15811" s="1093"/>
    </row>
    <row r="15812" spans="4:4" s="1084" customFormat="1" x14ac:dyDescent="0.2">
      <c r="D15812" s="1093"/>
    </row>
    <row r="15813" spans="4:4" s="1084" customFormat="1" x14ac:dyDescent="0.2">
      <c r="D15813" s="1093"/>
    </row>
    <row r="15814" spans="4:4" s="1084" customFormat="1" x14ac:dyDescent="0.2">
      <c r="D15814" s="1093"/>
    </row>
    <row r="15815" spans="4:4" s="1084" customFormat="1" x14ac:dyDescent="0.2">
      <c r="D15815" s="1093"/>
    </row>
    <row r="15816" spans="4:4" s="1084" customFormat="1" x14ac:dyDescent="0.2">
      <c r="D15816" s="1093"/>
    </row>
    <row r="15817" spans="4:4" s="1084" customFormat="1" x14ac:dyDescent="0.2">
      <c r="D15817" s="1093"/>
    </row>
    <row r="15818" spans="4:4" s="1084" customFormat="1" x14ac:dyDescent="0.2">
      <c r="D15818" s="1093"/>
    </row>
    <row r="15819" spans="4:4" s="1084" customFormat="1" x14ac:dyDescent="0.2">
      <c r="D15819" s="1093"/>
    </row>
    <row r="15820" spans="4:4" s="1084" customFormat="1" x14ac:dyDescent="0.2">
      <c r="D15820" s="1093"/>
    </row>
    <row r="15821" spans="4:4" s="1084" customFormat="1" x14ac:dyDescent="0.2">
      <c r="D15821" s="1093"/>
    </row>
    <row r="15822" spans="4:4" s="1084" customFormat="1" x14ac:dyDescent="0.2">
      <c r="D15822" s="1093"/>
    </row>
    <row r="15823" spans="4:4" s="1084" customFormat="1" x14ac:dyDescent="0.2">
      <c r="D15823" s="1093"/>
    </row>
    <row r="15824" spans="4:4" s="1084" customFormat="1" x14ac:dyDescent="0.2">
      <c r="D15824" s="1093"/>
    </row>
    <row r="15825" spans="4:4" s="1084" customFormat="1" x14ac:dyDescent="0.2">
      <c r="D15825" s="1093"/>
    </row>
    <row r="15826" spans="4:4" s="1084" customFormat="1" x14ac:dyDescent="0.2">
      <c r="D15826" s="1093"/>
    </row>
    <row r="15827" spans="4:4" s="1084" customFormat="1" x14ac:dyDescent="0.2">
      <c r="D15827" s="1093"/>
    </row>
    <row r="15828" spans="4:4" s="1084" customFormat="1" x14ac:dyDescent="0.2">
      <c r="D15828" s="1093"/>
    </row>
    <row r="15829" spans="4:4" s="1084" customFormat="1" x14ac:dyDescent="0.2">
      <c r="D15829" s="1093"/>
    </row>
    <row r="15830" spans="4:4" s="1084" customFormat="1" x14ac:dyDescent="0.2">
      <c r="D15830" s="1093"/>
    </row>
    <row r="15831" spans="4:4" s="1084" customFormat="1" x14ac:dyDescent="0.2">
      <c r="D15831" s="1093"/>
    </row>
    <row r="15832" spans="4:4" s="1084" customFormat="1" x14ac:dyDescent="0.2">
      <c r="D15832" s="1093"/>
    </row>
    <row r="15833" spans="4:4" s="1084" customFormat="1" x14ac:dyDescent="0.2">
      <c r="D15833" s="1093"/>
    </row>
    <row r="15834" spans="4:4" s="1084" customFormat="1" x14ac:dyDescent="0.2">
      <c r="D15834" s="1093"/>
    </row>
    <row r="15835" spans="4:4" s="1084" customFormat="1" x14ac:dyDescent="0.2">
      <c r="D15835" s="1093"/>
    </row>
    <row r="15836" spans="4:4" s="1084" customFormat="1" x14ac:dyDescent="0.2">
      <c r="D15836" s="1093"/>
    </row>
    <row r="15837" spans="4:4" s="1084" customFormat="1" x14ac:dyDescent="0.2">
      <c r="D15837" s="1093"/>
    </row>
    <row r="15838" spans="4:4" s="1084" customFormat="1" x14ac:dyDescent="0.2">
      <c r="D15838" s="1093"/>
    </row>
    <row r="15839" spans="4:4" s="1084" customFormat="1" x14ac:dyDescent="0.2">
      <c r="D15839" s="1093"/>
    </row>
    <row r="15840" spans="4:4" s="1084" customFormat="1" x14ac:dyDescent="0.2">
      <c r="D15840" s="1093"/>
    </row>
    <row r="15841" spans="4:4" s="1084" customFormat="1" x14ac:dyDescent="0.2">
      <c r="D15841" s="1093"/>
    </row>
    <row r="15842" spans="4:4" s="1084" customFormat="1" x14ac:dyDescent="0.2">
      <c r="D15842" s="1093"/>
    </row>
    <row r="15843" spans="4:4" s="1084" customFormat="1" x14ac:dyDescent="0.2">
      <c r="D15843" s="1093"/>
    </row>
    <row r="15844" spans="4:4" s="1084" customFormat="1" x14ac:dyDescent="0.2">
      <c r="D15844" s="1093"/>
    </row>
    <row r="15845" spans="4:4" s="1084" customFormat="1" x14ac:dyDescent="0.2">
      <c r="D15845" s="1093"/>
    </row>
    <row r="15846" spans="4:4" s="1084" customFormat="1" x14ac:dyDescent="0.2">
      <c r="D15846" s="1093"/>
    </row>
    <row r="15847" spans="4:4" s="1084" customFormat="1" x14ac:dyDescent="0.2">
      <c r="D15847" s="1093"/>
    </row>
    <row r="15848" spans="4:4" s="1084" customFormat="1" x14ac:dyDescent="0.2">
      <c r="D15848" s="1093"/>
    </row>
    <row r="15849" spans="4:4" s="1084" customFormat="1" x14ac:dyDescent="0.2">
      <c r="D15849" s="1093"/>
    </row>
    <row r="15850" spans="4:4" s="1084" customFormat="1" x14ac:dyDescent="0.2">
      <c r="D15850" s="1093"/>
    </row>
    <row r="15851" spans="4:4" s="1084" customFormat="1" x14ac:dyDescent="0.2">
      <c r="D15851" s="1093"/>
    </row>
    <row r="15852" spans="4:4" s="1084" customFormat="1" x14ac:dyDescent="0.2">
      <c r="D15852" s="1093"/>
    </row>
    <row r="15853" spans="4:4" s="1084" customFormat="1" x14ac:dyDescent="0.2">
      <c r="D15853" s="1093"/>
    </row>
    <row r="15854" spans="4:4" s="1084" customFormat="1" x14ac:dyDescent="0.2">
      <c r="D15854" s="1093"/>
    </row>
    <row r="15855" spans="4:4" s="1084" customFormat="1" x14ac:dyDescent="0.2">
      <c r="D15855" s="1093"/>
    </row>
    <row r="15856" spans="4:4" s="1084" customFormat="1" x14ac:dyDescent="0.2">
      <c r="D15856" s="1093"/>
    </row>
    <row r="15857" spans="4:4" s="1084" customFormat="1" x14ac:dyDescent="0.2">
      <c r="D15857" s="1093"/>
    </row>
    <row r="15858" spans="4:4" s="1084" customFormat="1" x14ac:dyDescent="0.2">
      <c r="D15858" s="1093"/>
    </row>
    <row r="15859" spans="4:4" s="1084" customFormat="1" x14ac:dyDescent="0.2">
      <c r="D15859" s="1093"/>
    </row>
    <row r="15860" spans="4:4" s="1084" customFormat="1" x14ac:dyDescent="0.2">
      <c r="D15860" s="1093"/>
    </row>
    <row r="15861" spans="4:4" s="1084" customFormat="1" x14ac:dyDescent="0.2">
      <c r="D15861" s="1093"/>
    </row>
    <row r="15862" spans="4:4" s="1084" customFormat="1" x14ac:dyDescent="0.2">
      <c r="D15862" s="1093"/>
    </row>
    <row r="15863" spans="4:4" s="1084" customFormat="1" x14ac:dyDescent="0.2">
      <c r="D15863" s="1093"/>
    </row>
    <row r="15864" spans="4:4" s="1084" customFormat="1" x14ac:dyDescent="0.2">
      <c r="D15864" s="1093"/>
    </row>
    <row r="15865" spans="4:4" s="1084" customFormat="1" x14ac:dyDescent="0.2">
      <c r="D15865" s="1093"/>
    </row>
    <row r="15866" spans="4:4" s="1084" customFormat="1" x14ac:dyDescent="0.2">
      <c r="D15866" s="1093"/>
    </row>
    <row r="15867" spans="4:4" s="1084" customFormat="1" x14ac:dyDescent="0.2">
      <c r="D15867" s="1093"/>
    </row>
    <row r="15868" spans="4:4" s="1084" customFormat="1" x14ac:dyDescent="0.2">
      <c r="D15868" s="1093"/>
    </row>
    <row r="15869" spans="4:4" s="1084" customFormat="1" x14ac:dyDescent="0.2">
      <c r="D15869" s="1093"/>
    </row>
    <row r="15870" spans="4:4" s="1084" customFormat="1" x14ac:dyDescent="0.2">
      <c r="D15870" s="1093"/>
    </row>
    <row r="15871" spans="4:4" s="1084" customFormat="1" x14ac:dyDescent="0.2">
      <c r="D15871" s="1093"/>
    </row>
    <row r="15872" spans="4:4" s="1084" customFormat="1" x14ac:dyDescent="0.2">
      <c r="D15872" s="1093"/>
    </row>
    <row r="15873" spans="4:4" s="1084" customFormat="1" x14ac:dyDescent="0.2">
      <c r="D15873" s="1093"/>
    </row>
    <row r="15874" spans="4:4" s="1084" customFormat="1" x14ac:dyDescent="0.2">
      <c r="D15874" s="1093"/>
    </row>
    <row r="15875" spans="4:4" s="1084" customFormat="1" x14ac:dyDescent="0.2">
      <c r="D15875" s="1093"/>
    </row>
    <row r="15876" spans="4:4" s="1084" customFormat="1" x14ac:dyDescent="0.2">
      <c r="D15876" s="1093"/>
    </row>
    <row r="15877" spans="4:4" s="1084" customFormat="1" x14ac:dyDescent="0.2">
      <c r="D15877" s="1093"/>
    </row>
    <row r="15878" spans="4:4" s="1084" customFormat="1" x14ac:dyDescent="0.2">
      <c r="D15878" s="1093"/>
    </row>
    <row r="15879" spans="4:4" s="1084" customFormat="1" x14ac:dyDescent="0.2">
      <c r="D15879" s="1093"/>
    </row>
    <row r="15880" spans="4:4" s="1084" customFormat="1" x14ac:dyDescent="0.2">
      <c r="D15880" s="1093"/>
    </row>
    <row r="15881" spans="4:4" s="1084" customFormat="1" x14ac:dyDescent="0.2">
      <c r="D15881" s="1093"/>
    </row>
    <row r="15882" spans="4:4" s="1084" customFormat="1" x14ac:dyDescent="0.2">
      <c r="D15882" s="1093"/>
    </row>
    <row r="15883" spans="4:4" s="1084" customFormat="1" x14ac:dyDescent="0.2">
      <c r="D15883" s="1093"/>
    </row>
    <row r="15884" spans="4:4" s="1084" customFormat="1" x14ac:dyDescent="0.2">
      <c r="D15884" s="1093"/>
    </row>
    <row r="15885" spans="4:4" s="1084" customFormat="1" x14ac:dyDescent="0.2">
      <c r="D15885" s="1093"/>
    </row>
    <row r="15886" spans="4:4" s="1084" customFormat="1" x14ac:dyDescent="0.2">
      <c r="D15886" s="1093"/>
    </row>
    <row r="15887" spans="4:4" s="1084" customFormat="1" x14ac:dyDescent="0.2">
      <c r="D15887" s="1093"/>
    </row>
    <row r="15888" spans="4:4" s="1084" customFormat="1" x14ac:dyDescent="0.2">
      <c r="D15888" s="1093"/>
    </row>
    <row r="15889" spans="4:4" s="1084" customFormat="1" x14ac:dyDescent="0.2">
      <c r="D15889" s="1093"/>
    </row>
    <row r="15890" spans="4:4" s="1084" customFormat="1" x14ac:dyDescent="0.2">
      <c r="D15890" s="1093"/>
    </row>
    <row r="15891" spans="4:4" s="1084" customFormat="1" x14ac:dyDescent="0.2">
      <c r="D15891" s="1093"/>
    </row>
    <row r="15892" spans="4:4" s="1084" customFormat="1" x14ac:dyDescent="0.2">
      <c r="D15892" s="1093"/>
    </row>
    <row r="15893" spans="4:4" s="1084" customFormat="1" x14ac:dyDescent="0.2">
      <c r="D15893" s="1093"/>
    </row>
    <row r="15894" spans="4:4" s="1084" customFormat="1" x14ac:dyDescent="0.2">
      <c r="D15894" s="1093"/>
    </row>
    <row r="15895" spans="4:4" s="1084" customFormat="1" x14ac:dyDescent="0.2">
      <c r="D15895" s="1093"/>
    </row>
    <row r="15896" spans="4:4" s="1084" customFormat="1" x14ac:dyDescent="0.2">
      <c r="D15896" s="1093"/>
    </row>
    <row r="15897" spans="4:4" s="1084" customFormat="1" x14ac:dyDescent="0.2">
      <c r="D15897" s="1093"/>
    </row>
    <row r="15898" spans="4:4" s="1084" customFormat="1" x14ac:dyDescent="0.2">
      <c r="D15898" s="1093"/>
    </row>
    <row r="15899" spans="4:4" s="1084" customFormat="1" x14ac:dyDescent="0.2">
      <c r="D15899" s="1093"/>
    </row>
    <row r="15900" spans="4:4" s="1084" customFormat="1" x14ac:dyDescent="0.2">
      <c r="D15900" s="1093"/>
    </row>
    <row r="15901" spans="4:4" s="1084" customFormat="1" x14ac:dyDescent="0.2">
      <c r="D15901" s="1093"/>
    </row>
    <row r="15902" spans="4:4" s="1084" customFormat="1" x14ac:dyDescent="0.2">
      <c r="D15902" s="1093"/>
    </row>
    <row r="15903" spans="4:4" s="1084" customFormat="1" x14ac:dyDescent="0.2">
      <c r="D15903" s="1093"/>
    </row>
    <row r="15904" spans="4:4" s="1084" customFormat="1" x14ac:dyDescent="0.2">
      <c r="D15904" s="1093"/>
    </row>
    <row r="15905" spans="4:4" s="1084" customFormat="1" x14ac:dyDescent="0.2">
      <c r="D15905" s="1093"/>
    </row>
    <row r="15906" spans="4:4" s="1084" customFormat="1" x14ac:dyDescent="0.2">
      <c r="D15906" s="1093"/>
    </row>
    <row r="15907" spans="4:4" s="1084" customFormat="1" x14ac:dyDescent="0.2">
      <c r="D15907" s="1093"/>
    </row>
    <row r="15908" spans="4:4" s="1084" customFormat="1" x14ac:dyDescent="0.2">
      <c r="D15908" s="1093"/>
    </row>
    <row r="15909" spans="4:4" s="1084" customFormat="1" x14ac:dyDescent="0.2">
      <c r="D15909" s="1093"/>
    </row>
    <row r="15910" spans="4:4" s="1084" customFormat="1" x14ac:dyDescent="0.2">
      <c r="D15910" s="1093"/>
    </row>
    <row r="15911" spans="4:4" s="1084" customFormat="1" x14ac:dyDescent="0.2">
      <c r="D15911" s="1093"/>
    </row>
    <row r="15912" spans="4:4" s="1084" customFormat="1" x14ac:dyDescent="0.2">
      <c r="D15912" s="1093"/>
    </row>
    <row r="15913" spans="4:4" s="1084" customFormat="1" x14ac:dyDescent="0.2">
      <c r="D15913" s="1093"/>
    </row>
    <row r="15914" spans="4:4" s="1084" customFormat="1" x14ac:dyDescent="0.2">
      <c r="D15914" s="1093"/>
    </row>
    <row r="15915" spans="4:4" s="1084" customFormat="1" x14ac:dyDescent="0.2">
      <c r="D15915" s="1093"/>
    </row>
    <row r="15916" spans="4:4" s="1084" customFormat="1" x14ac:dyDescent="0.2">
      <c r="D15916" s="1093"/>
    </row>
    <row r="15917" spans="4:4" s="1084" customFormat="1" x14ac:dyDescent="0.2">
      <c r="D15917" s="1093"/>
    </row>
    <row r="15918" spans="4:4" s="1084" customFormat="1" x14ac:dyDescent="0.2">
      <c r="D15918" s="1093"/>
    </row>
    <row r="15919" spans="4:4" s="1084" customFormat="1" x14ac:dyDescent="0.2">
      <c r="D15919" s="1093"/>
    </row>
    <row r="15920" spans="4:4" s="1084" customFormat="1" x14ac:dyDescent="0.2">
      <c r="D15920" s="1093"/>
    </row>
    <row r="15921" spans="4:4" s="1084" customFormat="1" x14ac:dyDescent="0.2">
      <c r="D15921" s="1093"/>
    </row>
    <row r="15922" spans="4:4" s="1084" customFormat="1" x14ac:dyDescent="0.2">
      <c r="D15922" s="1093"/>
    </row>
    <row r="15923" spans="4:4" s="1084" customFormat="1" x14ac:dyDescent="0.2">
      <c r="D15923" s="1093"/>
    </row>
    <row r="15924" spans="4:4" s="1084" customFormat="1" x14ac:dyDescent="0.2">
      <c r="D15924" s="1093"/>
    </row>
    <row r="15925" spans="4:4" s="1084" customFormat="1" x14ac:dyDescent="0.2">
      <c r="D15925" s="1093"/>
    </row>
    <row r="15926" spans="4:4" s="1084" customFormat="1" x14ac:dyDescent="0.2">
      <c r="D15926" s="1093"/>
    </row>
    <row r="15927" spans="4:4" s="1084" customFormat="1" x14ac:dyDescent="0.2">
      <c r="D15927" s="1093"/>
    </row>
    <row r="15928" spans="4:4" s="1084" customFormat="1" x14ac:dyDescent="0.2">
      <c r="D15928" s="1093"/>
    </row>
    <row r="15929" spans="4:4" s="1084" customFormat="1" x14ac:dyDescent="0.2">
      <c r="D15929" s="1093"/>
    </row>
    <row r="15930" spans="4:4" s="1084" customFormat="1" x14ac:dyDescent="0.2">
      <c r="D15930" s="1093"/>
    </row>
    <row r="15931" spans="4:4" s="1084" customFormat="1" x14ac:dyDescent="0.2">
      <c r="D15931" s="1093"/>
    </row>
    <row r="15932" spans="4:4" s="1084" customFormat="1" x14ac:dyDescent="0.2">
      <c r="D15932" s="1093"/>
    </row>
    <row r="15933" spans="4:4" s="1084" customFormat="1" x14ac:dyDescent="0.2">
      <c r="D15933" s="1093"/>
    </row>
    <row r="15934" spans="4:4" s="1084" customFormat="1" x14ac:dyDescent="0.2">
      <c r="D15934" s="1093"/>
    </row>
    <row r="15935" spans="4:4" s="1084" customFormat="1" x14ac:dyDescent="0.2">
      <c r="D15935" s="1093"/>
    </row>
    <row r="15936" spans="4:4" s="1084" customFormat="1" x14ac:dyDescent="0.2">
      <c r="D15936" s="1093"/>
    </row>
    <row r="15937" spans="4:4" s="1084" customFormat="1" x14ac:dyDescent="0.2">
      <c r="D15937" s="1093"/>
    </row>
    <row r="15938" spans="4:4" s="1084" customFormat="1" x14ac:dyDescent="0.2">
      <c r="D15938" s="1093"/>
    </row>
    <row r="15939" spans="4:4" s="1084" customFormat="1" x14ac:dyDescent="0.2">
      <c r="D15939" s="1093"/>
    </row>
    <row r="15940" spans="4:4" s="1084" customFormat="1" x14ac:dyDescent="0.2">
      <c r="D15940" s="1093"/>
    </row>
    <row r="15941" spans="4:4" s="1084" customFormat="1" x14ac:dyDescent="0.2">
      <c r="D15941" s="1093"/>
    </row>
    <row r="15942" spans="4:4" s="1084" customFormat="1" x14ac:dyDescent="0.2">
      <c r="D15942" s="1093"/>
    </row>
    <row r="15943" spans="4:4" s="1084" customFormat="1" x14ac:dyDescent="0.2">
      <c r="D15943" s="1093"/>
    </row>
    <row r="15944" spans="4:4" s="1084" customFormat="1" x14ac:dyDescent="0.2">
      <c r="D15944" s="1093"/>
    </row>
    <row r="15945" spans="4:4" s="1084" customFormat="1" x14ac:dyDescent="0.2">
      <c r="D15945" s="1093"/>
    </row>
    <row r="15946" spans="4:4" s="1084" customFormat="1" x14ac:dyDescent="0.2">
      <c r="D15946" s="1093"/>
    </row>
    <row r="15947" spans="4:4" s="1084" customFormat="1" x14ac:dyDescent="0.2">
      <c r="D15947" s="1093"/>
    </row>
    <row r="15948" spans="4:4" s="1084" customFormat="1" x14ac:dyDescent="0.2">
      <c r="D15948" s="1093"/>
    </row>
    <row r="15949" spans="4:4" s="1084" customFormat="1" x14ac:dyDescent="0.2">
      <c r="D15949" s="1093"/>
    </row>
    <row r="15950" spans="4:4" s="1084" customFormat="1" x14ac:dyDescent="0.2">
      <c r="D15950" s="1093"/>
    </row>
    <row r="15951" spans="4:4" s="1084" customFormat="1" x14ac:dyDescent="0.2">
      <c r="D15951" s="1093"/>
    </row>
    <row r="15952" spans="4:4" s="1084" customFormat="1" x14ac:dyDescent="0.2">
      <c r="D15952" s="1093"/>
    </row>
    <row r="15953" spans="4:4" s="1084" customFormat="1" x14ac:dyDescent="0.2">
      <c r="D15953" s="1093"/>
    </row>
    <row r="15954" spans="4:4" s="1084" customFormat="1" x14ac:dyDescent="0.2">
      <c r="D15954" s="1093"/>
    </row>
    <row r="15955" spans="4:4" s="1084" customFormat="1" x14ac:dyDescent="0.2">
      <c r="D15955" s="1093"/>
    </row>
    <row r="15956" spans="4:4" s="1084" customFormat="1" x14ac:dyDescent="0.2">
      <c r="D15956" s="1093"/>
    </row>
    <row r="15957" spans="4:4" s="1084" customFormat="1" x14ac:dyDescent="0.2">
      <c r="D15957" s="1093"/>
    </row>
    <row r="15958" spans="4:4" s="1084" customFormat="1" x14ac:dyDescent="0.2">
      <c r="D15958" s="1093"/>
    </row>
    <row r="15959" spans="4:4" s="1084" customFormat="1" x14ac:dyDescent="0.2">
      <c r="D15959" s="1093"/>
    </row>
    <row r="15960" spans="4:4" s="1084" customFormat="1" x14ac:dyDescent="0.2">
      <c r="D15960" s="1093"/>
    </row>
    <row r="15961" spans="4:4" s="1084" customFormat="1" x14ac:dyDescent="0.2">
      <c r="D15961" s="1093"/>
    </row>
    <row r="15962" spans="4:4" s="1084" customFormat="1" x14ac:dyDescent="0.2">
      <c r="D15962" s="1093"/>
    </row>
    <row r="15963" spans="4:4" s="1084" customFormat="1" x14ac:dyDescent="0.2">
      <c r="D15963" s="1093"/>
    </row>
    <row r="15964" spans="4:4" s="1084" customFormat="1" x14ac:dyDescent="0.2">
      <c r="D15964" s="1093"/>
    </row>
    <row r="15965" spans="4:4" s="1084" customFormat="1" x14ac:dyDescent="0.2">
      <c r="D15965" s="1093"/>
    </row>
    <row r="15966" spans="4:4" s="1084" customFormat="1" x14ac:dyDescent="0.2">
      <c r="D15966" s="1093"/>
    </row>
    <row r="15967" spans="4:4" s="1084" customFormat="1" x14ac:dyDescent="0.2">
      <c r="D15967" s="1093"/>
    </row>
    <row r="15968" spans="4:4" s="1084" customFormat="1" x14ac:dyDescent="0.2">
      <c r="D15968" s="1093"/>
    </row>
    <row r="15969" spans="4:4" s="1084" customFormat="1" x14ac:dyDescent="0.2">
      <c r="D15969" s="1093"/>
    </row>
    <row r="15970" spans="4:4" s="1084" customFormat="1" x14ac:dyDescent="0.2">
      <c r="D15970" s="1093"/>
    </row>
    <row r="15971" spans="4:4" s="1084" customFormat="1" x14ac:dyDescent="0.2">
      <c r="D15971" s="1093"/>
    </row>
    <row r="15972" spans="4:4" s="1084" customFormat="1" x14ac:dyDescent="0.2">
      <c r="D15972" s="1093"/>
    </row>
    <row r="15973" spans="4:4" s="1084" customFormat="1" x14ac:dyDescent="0.2">
      <c r="D15973" s="1093"/>
    </row>
    <row r="15974" spans="4:4" s="1084" customFormat="1" x14ac:dyDescent="0.2">
      <c r="D15974" s="1093"/>
    </row>
    <row r="15975" spans="4:4" s="1084" customFormat="1" x14ac:dyDescent="0.2">
      <c r="D15975" s="1093"/>
    </row>
    <row r="15976" spans="4:4" s="1084" customFormat="1" x14ac:dyDescent="0.2">
      <c r="D15976" s="1093"/>
    </row>
    <row r="15977" spans="4:4" s="1084" customFormat="1" x14ac:dyDescent="0.2">
      <c r="D15977" s="1093"/>
    </row>
    <row r="15978" spans="4:4" s="1084" customFormat="1" x14ac:dyDescent="0.2">
      <c r="D15978" s="1093"/>
    </row>
    <row r="15979" spans="4:4" s="1084" customFormat="1" x14ac:dyDescent="0.2">
      <c r="D15979" s="1093"/>
    </row>
    <row r="15980" spans="4:4" s="1084" customFormat="1" x14ac:dyDescent="0.2">
      <c r="D15980" s="1093"/>
    </row>
    <row r="15981" spans="4:4" s="1084" customFormat="1" x14ac:dyDescent="0.2">
      <c r="D15981" s="1093"/>
    </row>
    <row r="15982" spans="4:4" s="1084" customFormat="1" x14ac:dyDescent="0.2">
      <c r="D15982" s="1093"/>
    </row>
    <row r="15983" spans="4:4" s="1084" customFormat="1" x14ac:dyDescent="0.2">
      <c r="D15983" s="1093"/>
    </row>
    <row r="15984" spans="4:4" s="1084" customFormat="1" x14ac:dyDescent="0.2">
      <c r="D15984" s="1093"/>
    </row>
    <row r="15985" spans="4:4" s="1084" customFormat="1" x14ac:dyDescent="0.2">
      <c r="D15985" s="1093"/>
    </row>
    <row r="15986" spans="4:4" s="1084" customFormat="1" x14ac:dyDescent="0.2">
      <c r="D15986" s="1093"/>
    </row>
    <row r="15987" spans="4:4" s="1084" customFormat="1" x14ac:dyDescent="0.2">
      <c r="D15987" s="1093"/>
    </row>
    <row r="15988" spans="4:4" s="1084" customFormat="1" x14ac:dyDescent="0.2">
      <c r="D15988" s="1093"/>
    </row>
    <row r="15989" spans="4:4" s="1084" customFormat="1" x14ac:dyDescent="0.2">
      <c r="D15989" s="1093"/>
    </row>
    <row r="15990" spans="4:4" s="1084" customFormat="1" x14ac:dyDescent="0.2">
      <c r="D15990" s="1093"/>
    </row>
    <row r="15991" spans="4:4" s="1084" customFormat="1" x14ac:dyDescent="0.2">
      <c r="D15991" s="1093"/>
    </row>
    <row r="15992" spans="4:4" s="1084" customFormat="1" x14ac:dyDescent="0.2">
      <c r="D15992" s="1093"/>
    </row>
    <row r="15993" spans="4:4" s="1084" customFormat="1" x14ac:dyDescent="0.2">
      <c r="D15993" s="1093"/>
    </row>
    <row r="15994" spans="4:4" s="1084" customFormat="1" x14ac:dyDescent="0.2">
      <c r="D15994" s="1093"/>
    </row>
    <row r="15995" spans="4:4" s="1084" customFormat="1" x14ac:dyDescent="0.2">
      <c r="D15995" s="1093"/>
    </row>
    <row r="15996" spans="4:4" s="1084" customFormat="1" x14ac:dyDescent="0.2">
      <c r="D15996" s="1093"/>
    </row>
    <row r="15997" spans="4:4" s="1084" customFormat="1" x14ac:dyDescent="0.2">
      <c r="D15997" s="1093"/>
    </row>
    <row r="15998" spans="4:4" s="1084" customFormat="1" x14ac:dyDescent="0.2">
      <c r="D15998" s="1093"/>
    </row>
    <row r="15999" spans="4:4" s="1084" customFormat="1" x14ac:dyDescent="0.2">
      <c r="D15999" s="1093"/>
    </row>
    <row r="16000" spans="4:4" s="1084" customFormat="1" x14ac:dyDescent="0.2">
      <c r="D16000" s="1093"/>
    </row>
    <row r="16001" spans="4:4" s="1084" customFormat="1" x14ac:dyDescent="0.2">
      <c r="D16001" s="1093"/>
    </row>
    <row r="16002" spans="4:4" s="1084" customFormat="1" x14ac:dyDescent="0.2">
      <c r="D16002" s="1093"/>
    </row>
    <row r="16003" spans="4:4" s="1084" customFormat="1" x14ac:dyDescent="0.2">
      <c r="D16003" s="1093"/>
    </row>
    <row r="16004" spans="4:4" s="1084" customFormat="1" x14ac:dyDescent="0.2">
      <c r="D16004" s="1093"/>
    </row>
    <row r="16005" spans="4:4" s="1084" customFormat="1" x14ac:dyDescent="0.2">
      <c r="D16005" s="1093"/>
    </row>
    <row r="16006" spans="4:4" s="1084" customFormat="1" x14ac:dyDescent="0.2">
      <c r="D16006" s="1093"/>
    </row>
    <row r="16007" spans="4:4" s="1084" customFormat="1" x14ac:dyDescent="0.2">
      <c r="D16007" s="1093"/>
    </row>
    <row r="16008" spans="4:4" s="1084" customFormat="1" x14ac:dyDescent="0.2">
      <c r="D16008" s="1093"/>
    </row>
    <row r="16009" spans="4:4" s="1084" customFormat="1" x14ac:dyDescent="0.2">
      <c r="D16009" s="1093"/>
    </row>
    <row r="16010" spans="4:4" s="1084" customFormat="1" x14ac:dyDescent="0.2">
      <c r="D16010" s="1093"/>
    </row>
    <row r="16011" spans="4:4" s="1084" customFormat="1" x14ac:dyDescent="0.2">
      <c r="D16011" s="1093"/>
    </row>
    <row r="16012" spans="4:4" s="1084" customFormat="1" x14ac:dyDescent="0.2">
      <c r="D16012" s="1093"/>
    </row>
    <row r="16013" spans="4:4" s="1084" customFormat="1" x14ac:dyDescent="0.2">
      <c r="D16013" s="1093"/>
    </row>
    <row r="16014" spans="4:4" s="1084" customFormat="1" x14ac:dyDescent="0.2">
      <c r="D16014" s="1093"/>
    </row>
    <row r="16015" spans="4:4" s="1084" customFormat="1" x14ac:dyDescent="0.2">
      <c r="D16015" s="1093"/>
    </row>
    <row r="16016" spans="4:4" s="1084" customFormat="1" x14ac:dyDescent="0.2">
      <c r="D16016" s="1093"/>
    </row>
    <row r="16017" spans="4:4" s="1084" customFormat="1" x14ac:dyDescent="0.2">
      <c r="D16017" s="1093"/>
    </row>
    <row r="16018" spans="4:4" s="1084" customFormat="1" x14ac:dyDescent="0.2">
      <c r="D16018" s="1093"/>
    </row>
    <row r="16019" spans="4:4" s="1084" customFormat="1" x14ac:dyDescent="0.2">
      <c r="D16019" s="1093"/>
    </row>
    <row r="16020" spans="4:4" s="1084" customFormat="1" x14ac:dyDescent="0.2">
      <c r="D16020" s="1093"/>
    </row>
    <row r="16021" spans="4:4" s="1084" customFormat="1" x14ac:dyDescent="0.2">
      <c r="D16021" s="1093"/>
    </row>
    <row r="16022" spans="4:4" s="1084" customFormat="1" x14ac:dyDescent="0.2">
      <c r="D16022" s="1093"/>
    </row>
    <row r="16023" spans="4:4" s="1084" customFormat="1" x14ac:dyDescent="0.2">
      <c r="D16023" s="1093"/>
    </row>
    <row r="16024" spans="4:4" s="1084" customFormat="1" x14ac:dyDescent="0.2">
      <c r="D16024" s="1093"/>
    </row>
    <row r="16025" spans="4:4" s="1084" customFormat="1" x14ac:dyDescent="0.2">
      <c r="D16025" s="1093"/>
    </row>
    <row r="16026" spans="4:4" s="1084" customFormat="1" x14ac:dyDescent="0.2">
      <c r="D16026" s="1093"/>
    </row>
    <row r="16027" spans="4:4" s="1084" customFormat="1" x14ac:dyDescent="0.2">
      <c r="D16027" s="1093"/>
    </row>
    <row r="16028" spans="4:4" s="1084" customFormat="1" x14ac:dyDescent="0.2">
      <c r="D16028" s="1093"/>
    </row>
    <row r="16029" spans="4:4" s="1084" customFormat="1" x14ac:dyDescent="0.2">
      <c r="D16029" s="1093"/>
    </row>
    <row r="16030" spans="4:4" s="1084" customFormat="1" x14ac:dyDescent="0.2">
      <c r="D16030" s="1093"/>
    </row>
    <row r="16031" spans="4:4" s="1084" customFormat="1" x14ac:dyDescent="0.2">
      <c r="D16031" s="1093"/>
    </row>
    <row r="16032" spans="4:4" s="1084" customFormat="1" x14ac:dyDescent="0.2">
      <c r="D16032" s="1093"/>
    </row>
    <row r="16033" spans="4:4" s="1084" customFormat="1" x14ac:dyDescent="0.2">
      <c r="D16033" s="1093"/>
    </row>
    <row r="16034" spans="4:4" s="1084" customFormat="1" x14ac:dyDescent="0.2">
      <c r="D16034" s="1093"/>
    </row>
    <row r="16035" spans="4:4" s="1084" customFormat="1" x14ac:dyDescent="0.2">
      <c r="D16035" s="1093"/>
    </row>
    <row r="16036" spans="4:4" s="1084" customFormat="1" x14ac:dyDescent="0.2">
      <c r="D16036" s="1093"/>
    </row>
    <row r="16037" spans="4:4" s="1084" customFormat="1" x14ac:dyDescent="0.2">
      <c r="D16037" s="1093"/>
    </row>
    <row r="16038" spans="4:4" s="1084" customFormat="1" x14ac:dyDescent="0.2">
      <c r="D16038" s="1093"/>
    </row>
    <row r="16039" spans="4:4" s="1084" customFormat="1" x14ac:dyDescent="0.2">
      <c r="D16039" s="1093"/>
    </row>
    <row r="16040" spans="4:4" s="1084" customFormat="1" x14ac:dyDescent="0.2">
      <c r="D16040" s="1093"/>
    </row>
    <row r="16041" spans="4:4" s="1084" customFormat="1" x14ac:dyDescent="0.2">
      <c r="D16041" s="1093"/>
    </row>
    <row r="16042" spans="4:4" s="1084" customFormat="1" x14ac:dyDescent="0.2">
      <c r="D16042" s="1093"/>
    </row>
    <row r="16043" spans="4:4" s="1084" customFormat="1" x14ac:dyDescent="0.2">
      <c r="D16043" s="1093"/>
    </row>
    <row r="16044" spans="4:4" s="1084" customFormat="1" x14ac:dyDescent="0.2">
      <c r="D16044" s="1093"/>
    </row>
    <row r="16045" spans="4:4" s="1084" customFormat="1" x14ac:dyDescent="0.2">
      <c r="D16045" s="1093"/>
    </row>
    <row r="16046" spans="4:4" s="1084" customFormat="1" x14ac:dyDescent="0.2">
      <c r="D16046" s="1093"/>
    </row>
    <row r="16047" spans="4:4" s="1084" customFormat="1" x14ac:dyDescent="0.2">
      <c r="D16047" s="1093"/>
    </row>
    <row r="16048" spans="4:4" s="1084" customFormat="1" x14ac:dyDescent="0.2">
      <c r="D16048" s="1093"/>
    </row>
    <row r="16049" spans="4:4" s="1084" customFormat="1" x14ac:dyDescent="0.2">
      <c r="D16049" s="1093"/>
    </row>
    <row r="16050" spans="4:4" s="1084" customFormat="1" x14ac:dyDescent="0.2">
      <c r="D16050" s="1093"/>
    </row>
    <row r="16051" spans="4:4" s="1084" customFormat="1" x14ac:dyDescent="0.2">
      <c r="D16051" s="1093"/>
    </row>
    <row r="16052" spans="4:4" s="1084" customFormat="1" x14ac:dyDescent="0.2">
      <c r="D16052" s="1093"/>
    </row>
    <row r="16053" spans="4:4" s="1084" customFormat="1" x14ac:dyDescent="0.2">
      <c r="D16053" s="1093"/>
    </row>
    <row r="16054" spans="4:4" s="1084" customFormat="1" x14ac:dyDescent="0.2">
      <c r="D16054" s="1093"/>
    </row>
    <row r="16055" spans="4:4" s="1084" customFormat="1" x14ac:dyDescent="0.2">
      <c r="D16055" s="1093"/>
    </row>
    <row r="16056" spans="4:4" s="1084" customFormat="1" x14ac:dyDescent="0.2">
      <c r="D16056" s="1093"/>
    </row>
    <row r="16057" spans="4:4" s="1084" customFormat="1" x14ac:dyDescent="0.2">
      <c r="D16057" s="1093"/>
    </row>
    <row r="16058" spans="4:4" s="1084" customFormat="1" x14ac:dyDescent="0.2">
      <c r="D16058" s="1093"/>
    </row>
    <row r="16059" spans="4:4" s="1084" customFormat="1" x14ac:dyDescent="0.2">
      <c r="D16059" s="1093"/>
    </row>
    <row r="16060" spans="4:4" s="1084" customFormat="1" x14ac:dyDescent="0.2">
      <c r="D16060" s="1093"/>
    </row>
    <row r="16061" spans="4:4" s="1084" customFormat="1" x14ac:dyDescent="0.2">
      <c r="D16061" s="1093"/>
    </row>
    <row r="16062" spans="4:4" s="1084" customFormat="1" x14ac:dyDescent="0.2">
      <c r="D16062" s="1093"/>
    </row>
    <row r="16063" spans="4:4" s="1084" customFormat="1" x14ac:dyDescent="0.2">
      <c r="D16063" s="1093"/>
    </row>
    <row r="16064" spans="4:4" s="1084" customFormat="1" x14ac:dyDescent="0.2">
      <c r="D16064" s="1093"/>
    </row>
    <row r="16065" spans="4:4" s="1084" customFormat="1" x14ac:dyDescent="0.2">
      <c r="D16065" s="1093"/>
    </row>
    <row r="16066" spans="4:4" s="1084" customFormat="1" x14ac:dyDescent="0.2">
      <c r="D16066" s="1093"/>
    </row>
    <row r="16067" spans="4:4" s="1084" customFormat="1" x14ac:dyDescent="0.2">
      <c r="D16067" s="1093"/>
    </row>
    <row r="16068" spans="4:4" s="1084" customFormat="1" x14ac:dyDescent="0.2">
      <c r="D16068" s="1093"/>
    </row>
    <row r="16069" spans="4:4" s="1084" customFormat="1" x14ac:dyDescent="0.2">
      <c r="D16069" s="1093"/>
    </row>
    <row r="16070" spans="4:4" s="1084" customFormat="1" x14ac:dyDescent="0.2">
      <c r="D16070" s="1093"/>
    </row>
    <row r="16071" spans="4:4" s="1084" customFormat="1" x14ac:dyDescent="0.2">
      <c r="D16071" s="1093"/>
    </row>
    <row r="16072" spans="4:4" s="1084" customFormat="1" x14ac:dyDescent="0.2">
      <c r="D16072" s="1093"/>
    </row>
    <row r="16073" spans="4:4" s="1084" customFormat="1" x14ac:dyDescent="0.2">
      <c r="D16073" s="1093"/>
    </row>
    <row r="16074" spans="4:4" s="1084" customFormat="1" x14ac:dyDescent="0.2">
      <c r="D16074" s="1093"/>
    </row>
    <row r="16075" spans="4:4" s="1084" customFormat="1" x14ac:dyDescent="0.2">
      <c r="D16075" s="1093"/>
    </row>
    <row r="16076" spans="4:4" s="1084" customFormat="1" x14ac:dyDescent="0.2">
      <c r="D16076" s="1093"/>
    </row>
    <row r="16077" spans="4:4" s="1084" customFormat="1" x14ac:dyDescent="0.2">
      <c r="D16077" s="1093"/>
    </row>
    <row r="16078" spans="4:4" s="1084" customFormat="1" x14ac:dyDescent="0.2">
      <c r="D16078" s="1093"/>
    </row>
    <row r="16079" spans="4:4" s="1084" customFormat="1" x14ac:dyDescent="0.2">
      <c r="D16079" s="1093"/>
    </row>
    <row r="16080" spans="4:4" s="1084" customFormat="1" x14ac:dyDescent="0.2">
      <c r="D16080" s="1093"/>
    </row>
    <row r="16081" spans="4:4" s="1084" customFormat="1" x14ac:dyDescent="0.2">
      <c r="D16081" s="1093"/>
    </row>
    <row r="16082" spans="4:4" s="1084" customFormat="1" x14ac:dyDescent="0.2">
      <c r="D16082" s="1093"/>
    </row>
    <row r="16083" spans="4:4" s="1084" customFormat="1" x14ac:dyDescent="0.2">
      <c r="D16083" s="1093"/>
    </row>
    <row r="16084" spans="4:4" s="1084" customFormat="1" x14ac:dyDescent="0.2">
      <c r="D16084" s="1093"/>
    </row>
    <row r="16085" spans="4:4" s="1084" customFormat="1" x14ac:dyDescent="0.2">
      <c r="D16085" s="1093"/>
    </row>
    <row r="16086" spans="4:4" s="1084" customFormat="1" x14ac:dyDescent="0.2">
      <c r="D16086" s="1093"/>
    </row>
    <row r="16087" spans="4:4" s="1084" customFormat="1" x14ac:dyDescent="0.2">
      <c r="D16087" s="1093"/>
    </row>
    <row r="16088" spans="4:4" s="1084" customFormat="1" x14ac:dyDescent="0.2">
      <c r="D16088" s="1093"/>
    </row>
    <row r="16089" spans="4:4" s="1084" customFormat="1" x14ac:dyDescent="0.2">
      <c r="D16089" s="1093"/>
    </row>
    <row r="16090" spans="4:4" s="1084" customFormat="1" x14ac:dyDescent="0.2">
      <c r="D16090" s="1093"/>
    </row>
    <row r="16091" spans="4:4" s="1084" customFormat="1" x14ac:dyDescent="0.2">
      <c r="D16091" s="1093"/>
    </row>
    <row r="16092" spans="4:4" s="1084" customFormat="1" x14ac:dyDescent="0.2">
      <c r="D16092" s="1093"/>
    </row>
    <row r="16093" spans="4:4" s="1084" customFormat="1" x14ac:dyDescent="0.2">
      <c r="D16093" s="1093"/>
    </row>
    <row r="16094" spans="4:4" s="1084" customFormat="1" x14ac:dyDescent="0.2">
      <c r="D16094" s="1093"/>
    </row>
    <row r="16095" spans="4:4" s="1084" customFormat="1" x14ac:dyDescent="0.2">
      <c r="D16095" s="1093"/>
    </row>
    <row r="16096" spans="4:4" s="1084" customFormat="1" x14ac:dyDescent="0.2">
      <c r="D16096" s="1093"/>
    </row>
    <row r="16097" spans="4:4" s="1084" customFormat="1" x14ac:dyDescent="0.2">
      <c r="D16097" s="1093"/>
    </row>
    <row r="16098" spans="4:4" s="1084" customFormat="1" x14ac:dyDescent="0.2">
      <c r="D16098" s="1093"/>
    </row>
    <row r="16099" spans="4:4" s="1084" customFormat="1" x14ac:dyDescent="0.2">
      <c r="D16099" s="1093"/>
    </row>
    <row r="16100" spans="4:4" s="1084" customFormat="1" x14ac:dyDescent="0.2">
      <c r="D16100" s="1093"/>
    </row>
    <row r="16101" spans="4:4" s="1084" customFormat="1" x14ac:dyDescent="0.2">
      <c r="D16101" s="1093"/>
    </row>
    <row r="16102" spans="4:4" s="1084" customFormat="1" x14ac:dyDescent="0.2">
      <c r="D16102" s="1093"/>
    </row>
    <row r="16103" spans="4:4" s="1084" customFormat="1" x14ac:dyDescent="0.2">
      <c r="D16103" s="1093"/>
    </row>
    <row r="16104" spans="4:4" s="1084" customFormat="1" x14ac:dyDescent="0.2">
      <c r="D16104" s="1093"/>
    </row>
    <row r="16105" spans="4:4" s="1084" customFormat="1" x14ac:dyDescent="0.2">
      <c r="D16105" s="1093"/>
    </row>
    <row r="16106" spans="4:4" s="1084" customFormat="1" x14ac:dyDescent="0.2">
      <c r="D16106" s="1093"/>
    </row>
    <row r="16107" spans="4:4" s="1084" customFormat="1" x14ac:dyDescent="0.2">
      <c r="D16107" s="1093"/>
    </row>
    <row r="16108" spans="4:4" s="1084" customFormat="1" x14ac:dyDescent="0.2">
      <c r="D16108" s="1093"/>
    </row>
    <row r="16109" spans="4:4" s="1084" customFormat="1" x14ac:dyDescent="0.2">
      <c r="D16109" s="1093"/>
    </row>
    <row r="16110" spans="4:4" s="1084" customFormat="1" x14ac:dyDescent="0.2">
      <c r="D16110" s="1093"/>
    </row>
    <row r="16111" spans="4:4" s="1084" customFormat="1" x14ac:dyDescent="0.2">
      <c r="D16111" s="1093"/>
    </row>
    <row r="16112" spans="4:4" s="1084" customFormat="1" x14ac:dyDescent="0.2">
      <c r="D16112" s="1093"/>
    </row>
    <row r="16113" spans="4:4" s="1084" customFormat="1" x14ac:dyDescent="0.2">
      <c r="D16113" s="1093"/>
    </row>
    <row r="16114" spans="4:4" s="1084" customFormat="1" x14ac:dyDescent="0.2">
      <c r="D16114" s="1093"/>
    </row>
    <row r="16115" spans="4:4" s="1084" customFormat="1" x14ac:dyDescent="0.2">
      <c r="D16115" s="1093"/>
    </row>
    <row r="16116" spans="4:4" s="1084" customFormat="1" x14ac:dyDescent="0.2">
      <c r="D16116" s="1093"/>
    </row>
    <row r="16117" spans="4:4" s="1084" customFormat="1" x14ac:dyDescent="0.2">
      <c r="D16117" s="1093"/>
    </row>
    <row r="16118" spans="4:4" s="1084" customFormat="1" x14ac:dyDescent="0.2">
      <c r="D16118" s="1093"/>
    </row>
    <row r="16119" spans="4:4" s="1084" customFormat="1" x14ac:dyDescent="0.2">
      <c r="D16119" s="1093"/>
    </row>
    <row r="16120" spans="4:4" s="1084" customFormat="1" x14ac:dyDescent="0.2">
      <c r="D16120" s="1093"/>
    </row>
    <row r="16121" spans="4:4" s="1084" customFormat="1" x14ac:dyDescent="0.2">
      <c r="D16121" s="1093"/>
    </row>
    <row r="16122" spans="4:4" s="1084" customFormat="1" x14ac:dyDescent="0.2">
      <c r="D16122" s="1093"/>
    </row>
    <row r="16123" spans="4:4" s="1084" customFormat="1" x14ac:dyDescent="0.2">
      <c r="D16123" s="1093"/>
    </row>
    <row r="16124" spans="4:4" s="1084" customFormat="1" x14ac:dyDescent="0.2">
      <c r="D16124" s="1093"/>
    </row>
    <row r="16125" spans="4:4" s="1084" customFormat="1" x14ac:dyDescent="0.2">
      <c r="D16125" s="1093"/>
    </row>
    <row r="16126" spans="4:4" s="1084" customFormat="1" x14ac:dyDescent="0.2">
      <c r="D16126" s="1093"/>
    </row>
    <row r="16127" spans="4:4" s="1084" customFormat="1" x14ac:dyDescent="0.2">
      <c r="D16127" s="1093"/>
    </row>
    <row r="16128" spans="4:4" s="1084" customFormat="1" x14ac:dyDescent="0.2">
      <c r="D16128" s="1093"/>
    </row>
    <row r="16129" spans="4:4" s="1084" customFormat="1" x14ac:dyDescent="0.2">
      <c r="D16129" s="1093"/>
    </row>
    <row r="16130" spans="4:4" s="1084" customFormat="1" x14ac:dyDescent="0.2">
      <c r="D16130" s="1093"/>
    </row>
    <row r="16131" spans="4:4" s="1084" customFormat="1" x14ac:dyDescent="0.2">
      <c r="D16131" s="1093"/>
    </row>
    <row r="16132" spans="4:4" s="1084" customFormat="1" x14ac:dyDescent="0.2">
      <c r="D16132" s="1093"/>
    </row>
    <row r="16133" spans="4:4" s="1084" customFormat="1" x14ac:dyDescent="0.2">
      <c r="D16133" s="1093"/>
    </row>
    <row r="16134" spans="4:4" s="1084" customFormat="1" x14ac:dyDescent="0.2">
      <c r="D16134" s="1093"/>
    </row>
    <row r="16135" spans="4:4" s="1084" customFormat="1" x14ac:dyDescent="0.2">
      <c r="D16135" s="1093"/>
    </row>
    <row r="16136" spans="4:4" s="1084" customFormat="1" x14ac:dyDescent="0.2">
      <c r="D16136" s="1093"/>
    </row>
    <row r="16137" spans="4:4" s="1084" customFormat="1" x14ac:dyDescent="0.2">
      <c r="D16137" s="1093"/>
    </row>
    <row r="16138" spans="4:4" s="1084" customFormat="1" x14ac:dyDescent="0.2">
      <c r="D16138" s="1093"/>
    </row>
    <row r="16139" spans="4:4" s="1084" customFormat="1" x14ac:dyDescent="0.2">
      <c r="D16139" s="1093"/>
    </row>
    <row r="16140" spans="4:4" s="1084" customFormat="1" x14ac:dyDescent="0.2">
      <c r="D16140" s="1093"/>
    </row>
    <row r="16141" spans="4:4" s="1084" customFormat="1" x14ac:dyDescent="0.2">
      <c r="D16141" s="1093"/>
    </row>
    <row r="16142" spans="4:4" s="1084" customFormat="1" x14ac:dyDescent="0.2">
      <c r="D16142" s="1093"/>
    </row>
    <row r="16143" spans="4:4" s="1084" customFormat="1" x14ac:dyDescent="0.2">
      <c r="D16143" s="1093"/>
    </row>
    <row r="16144" spans="4:4" s="1084" customFormat="1" x14ac:dyDescent="0.2">
      <c r="D16144" s="1093"/>
    </row>
    <row r="16145" spans="4:4" s="1084" customFormat="1" x14ac:dyDescent="0.2">
      <c r="D16145" s="1093"/>
    </row>
    <row r="16146" spans="4:4" s="1084" customFormat="1" x14ac:dyDescent="0.2">
      <c r="D16146" s="1093"/>
    </row>
    <row r="16147" spans="4:4" s="1084" customFormat="1" x14ac:dyDescent="0.2">
      <c r="D16147" s="1093"/>
    </row>
    <row r="16148" spans="4:4" s="1084" customFormat="1" x14ac:dyDescent="0.2">
      <c r="D16148" s="1093"/>
    </row>
    <row r="16149" spans="4:4" s="1084" customFormat="1" x14ac:dyDescent="0.2">
      <c r="D16149" s="1093"/>
    </row>
    <row r="16150" spans="4:4" s="1084" customFormat="1" x14ac:dyDescent="0.2">
      <c r="D16150" s="1093"/>
    </row>
    <row r="16151" spans="4:4" s="1084" customFormat="1" x14ac:dyDescent="0.2">
      <c r="D16151" s="1093"/>
    </row>
    <row r="16152" spans="4:4" s="1084" customFormat="1" x14ac:dyDescent="0.2">
      <c r="D16152" s="1093"/>
    </row>
    <row r="16153" spans="4:4" s="1084" customFormat="1" x14ac:dyDescent="0.2">
      <c r="D16153" s="1093"/>
    </row>
    <row r="16154" spans="4:4" s="1084" customFormat="1" x14ac:dyDescent="0.2">
      <c r="D16154" s="1093"/>
    </row>
    <row r="16155" spans="4:4" s="1084" customFormat="1" x14ac:dyDescent="0.2">
      <c r="D16155" s="1093"/>
    </row>
    <row r="16156" spans="4:4" s="1084" customFormat="1" x14ac:dyDescent="0.2">
      <c r="D16156" s="1093"/>
    </row>
    <row r="16157" spans="4:4" s="1084" customFormat="1" x14ac:dyDescent="0.2">
      <c r="D16157" s="1093"/>
    </row>
    <row r="16158" spans="4:4" s="1084" customFormat="1" x14ac:dyDescent="0.2">
      <c r="D16158" s="1093"/>
    </row>
    <row r="16159" spans="4:4" s="1084" customFormat="1" x14ac:dyDescent="0.2">
      <c r="D16159" s="1093"/>
    </row>
    <row r="16160" spans="4:4" s="1084" customFormat="1" x14ac:dyDescent="0.2">
      <c r="D16160" s="1093"/>
    </row>
    <row r="16161" spans="4:4" s="1084" customFormat="1" x14ac:dyDescent="0.2">
      <c r="D16161" s="1093"/>
    </row>
    <row r="16162" spans="4:4" s="1084" customFormat="1" x14ac:dyDescent="0.2">
      <c r="D16162" s="1093"/>
    </row>
    <row r="16163" spans="4:4" s="1084" customFormat="1" x14ac:dyDescent="0.2">
      <c r="D16163" s="1093"/>
    </row>
    <row r="16164" spans="4:4" s="1084" customFormat="1" x14ac:dyDescent="0.2">
      <c r="D16164" s="1093"/>
    </row>
    <row r="16165" spans="4:4" s="1084" customFormat="1" x14ac:dyDescent="0.2">
      <c r="D16165" s="1093"/>
    </row>
    <row r="16166" spans="4:4" s="1084" customFormat="1" x14ac:dyDescent="0.2">
      <c r="D16166" s="1093"/>
    </row>
    <row r="16167" spans="4:4" s="1084" customFormat="1" x14ac:dyDescent="0.2">
      <c r="D16167" s="1093"/>
    </row>
    <row r="16168" spans="4:4" s="1084" customFormat="1" x14ac:dyDescent="0.2">
      <c r="D16168" s="1093"/>
    </row>
    <row r="16169" spans="4:4" s="1084" customFormat="1" x14ac:dyDescent="0.2">
      <c r="D16169" s="1093"/>
    </row>
    <row r="16170" spans="4:4" s="1084" customFormat="1" x14ac:dyDescent="0.2">
      <c r="D16170" s="1093"/>
    </row>
    <row r="16171" spans="4:4" s="1084" customFormat="1" x14ac:dyDescent="0.2">
      <c r="D16171" s="1093"/>
    </row>
    <row r="16172" spans="4:4" s="1084" customFormat="1" x14ac:dyDescent="0.2">
      <c r="D16172" s="1093"/>
    </row>
    <row r="16173" spans="4:4" s="1084" customFormat="1" x14ac:dyDescent="0.2">
      <c r="D16173" s="1093"/>
    </row>
    <row r="16174" spans="4:4" s="1084" customFormat="1" x14ac:dyDescent="0.2">
      <c r="D16174" s="1093"/>
    </row>
    <row r="16175" spans="4:4" s="1084" customFormat="1" x14ac:dyDescent="0.2">
      <c r="D16175" s="1093"/>
    </row>
    <row r="16176" spans="4:4" s="1084" customFormat="1" x14ac:dyDescent="0.2">
      <c r="D16176" s="1093"/>
    </row>
    <row r="16177" spans="4:4" s="1084" customFormat="1" x14ac:dyDescent="0.2">
      <c r="D16177" s="1093"/>
    </row>
    <row r="16178" spans="4:4" s="1084" customFormat="1" x14ac:dyDescent="0.2">
      <c r="D16178" s="1093"/>
    </row>
    <row r="16179" spans="4:4" s="1084" customFormat="1" x14ac:dyDescent="0.2">
      <c r="D16179" s="1093"/>
    </row>
    <row r="16180" spans="4:4" s="1084" customFormat="1" x14ac:dyDescent="0.2">
      <c r="D16180" s="1093"/>
    </row>
    <row r="16181" spans="4:4" s="1084" customFormat="1" x14ac:dyDescent="0.2">
      <c r="D16181" s="1093"/>
    </row>
    <row r="16182" spans="4:4" s="1084" customFormat="1" x14ac:dyDescent="0.2">
      <c r="D16182" s="1093"/>
    </row>
    <row r="16183" spans="4:4" s="1084" customFormat="1" x14ac:dyDescent="0.2">
      <c r="D16183" s="1093"/>
    </row>
    <row r="16184" spans="4:4" s="1084" customFormat="1" x14ac:dyDescent="0.2">
      <c r="D16184" s="1093"/>
    </row>
    <row r="16185" spans="4:4" s="1084" customFormat="1" x14ac:dyDescent="0.2">
      <c r="D16185" s="1093"/>
    </row>
    <row r="16186" spans="4:4" s="1084" customFormat="1" x14ac:dyDescent="0.2">
      <c r="D16186" s="1093"/>
    </row>
    <row r="16187" spans="4:4" s="1084" customFormat="1" x14ac:dyDescent="0.2">
      <c r="D16187" s="1093"/>
    </row>
    <row r="16188" spans="4:4" s="1084" customFormat="1" x14ac:dyDescent="0.2">
      <c r="D16188" s="1093"/>
    </row>
    <row r="16189" spans="4:4" s="1084" customFormat="1" x14ac:dyDescent="0.2">
      <c r="D16189" s="1093"/>
    </row>
    <row r="16190" spans="4:4" s="1084" customFormat="1" x14ac:dyDescent="0.2">
      <c r="D16190" s="1093"/>
    </row>
    <row r="16191" spans="4:4" s="1084" customFormat="1" x14ac:dyDescent="0.2">
      <c r="D16191" s="1093"/>
    </row>
    <row r="16192" spans="4:4" s="1084" customFormat="1" x14ac:dyDescent="0.2">
      <c r="D16192" s="1093"/>
    </row>
    <row r="16193" spans="4:4" s="1084" customFormat="1" x14ac:dyDescent="0.2">
      <c r="D16193" s="1093"/>
    </row>
    <row r="16194" spans="4:4" s="1084" customFormat="1" x14ac:dyDescent="0.2">
      <c r="D16194" s="1093"/>
    </row>
    <row r="16195" spans="4:4" s="1084" customFormat="1" x14ac:dyDescent="0.2">
      <c r="D16195" s="1093"/>
    </row>
    <row r="16196" spans="4:4" s="1084" customFormat="1" x14ac:dyDescent="0.2">
      <c r="D16196" s="1093"/>
    </row>
    <row r="16197" spans="4:4" s="1084" customFormat="1" x14ac:dyDescent="0.2">
      <c r="D16197" s="1093"/>
    </row>
    <row r="16198" spans="4:4" s="1084" customFormat="1" x14ac:dyDescent="0.2">
      <c r="D16198" s="1093"/>
    </row>
    <row r="16199" spans="4:4" s="1084" customFormat="1" x14ac:dyDescent="0.2">
      <c r="D16199" s="1093"/>
    </row>
    <row r="16200" spans="4:4" s="1084" customFormat="1" x14ac:dyDescent="0.2">
      <c r="D16200" s="1093"/>
    </row>
    <row r="16201" spans="4:4" s="1084" customFormat="1" x14ac:dyDescent="0.2">
      <c r="D16201" s="1093"/>
    </row>
    <row r="16202" spans="4:4" s="1084" customFormat="1" x14ac:dyDescent="0.2">
      <c r="D16202" s="1093"/>
    </row>
    <row r="16203" spans="4:4" s="1084" customFormat="1" x14ac:dyDescent="0.2">
      <c r="D16203" s="1093"/>
    </row>
    <row r="16204" spans="4:4" s="1084" customFormat="1" x14ac:dyDescent="0.2">
      <c r="D16204" s="1093"/>
    </row>
    <row r="16205" spans="4:4" s="1084" customFormat="1" x14ac:dyDescent="0.2">
      <c r="D16205" s="1093"/>
    </row>
    <row r="16206" spans="4:4" s="1084" customFormat="1" x14ac:dyDescent="0.2">
      <c r="D16206" s="1093"/>
    </row>
    <row r="16207" spans="4:4" s="1084" customFormat="1" x14ac:dyDescent="0.2">
      <c r="D16207" s="1093"/>
    </row>
    <row r="16208" spans="4:4" s="1084" customFormat="1" x14ac:dyDescent="0.2">
      <c r="D16208" s="1093"/>
    </row>
    <row r="16209" spans="4:4" s="1084" customFormat="1" x14ac:dyDescent="0.2">
      <c r="D16209" s="1093"/>
    </row>
    <row r="16210" spans="4:4" s="1084" customFormat="1" x14ac:dyDescent="0.2">
      <c r="D16210" s="1093"/>
    </row>
    <row r="16211" spans="4:4" s="1084" customFormat="1" x14ac:dyDescent="0.2">
      <c r="D16211" s="1093"/>
    </row>
    <row r="16212" spans="4:4" s="1084" customFormat="1" x14ac:dyDescent="0.2">
      <c r="D16212" s="1093"/>
    </row>
    <row r="16213" spans="4:4" s="1084" customFormat="1" x14ac:dyDescent="0.2">
      <c r="D16213" s="1093"/>
    </row>
    <row r="16214" spans="4:4" s="1084" customFormat="1" x14ac:dyDescent="0.2">
      <c r="D16214" s="1093"/>
    </row>
    <row r="16215" spans="4:4" s="1084" customFormat="1" x14ac:dyDescent="0.2">
      <c r="D16215" s="1093"/>
    </row>
    <row r="16216" spans="4:4" s="1084" customFormat="1" x14ac:dyDescent="0.2">
      <c r="D16216" s="1093"/>
    </row>
    <row r="16217" spans="4:4" s="1084" customFormat="1" x14ac:dyDescent="0.2">
      <c r="D16217" s="1093"/>
    </row>
    <row r="16218" spans="4:4" s="1084" customFormat="1" x14ac:dyDescent="0.2">
      <c r="D16218" s="1093"/>
    </row>
    <row r="16219" spans="4:4" s="1084" customFormat="1" x14ac:dyDescent="0.2">
      <c r="D16219" s="1093"/>
    </row>
    <row r="16220" spans="4:4" s="1084" customFormat="1" x14ac:dyDescent="0.2">
      <c r="D16220" s="1093"/>
    </row>
    <row r="16221" spans="4:4" s="1084" customFormat="1" x14ac:dyDescent="0.2">
      <c r="D16221" s="1093"/>
    </row>
    <row r="16222" spans="4:4" s="1084" customFormat="1" x14ac:dyDescent="0.2">
      <c r="D16222" s="1093"/>
    </row>
    <row r="16223" spans="4:4" s="1084" customFormat="1" x14ac:dyDescent="0.2">
      <c r="D16223" s="1093"/>
    </row>
    <row r="16224" spans="4:4" s="1084" customFormat="1" x14ac:dyDescent="0.2">
      <c r="D16224" s="1093"/>
    </row>
    <row r="16225" spans="4:4" s="1084" customFormat="1" x14ac:dyDescent="0.2">
      <c r="D16225" s="1093"/>
    </row>
    <row r="16226" spans="4:4" s="1084" customFormat="1" x14ac:dyDescent="0.2">
      <c r="D16226" s="1093"/>
    </row>
    <row r="16227" spans="4:4" s="1084" customFormat="1" x14ac:dyDescent="0.2">
      <c r="D16227" s="1093"/>
    </row>
    <row r="16228" spans="4:4" s="1084" customFormat="1" x14ac:dyDescent="0.2">
      <c r="D16228" s="1093"/>
    </row>
    <row r="16229" spans="4:4" s="1084" customFormat="1" x14ac:dyDescent="0.2">
      <c r="D16229" s="1093"/>
    </row>
    <row r="16230" spans="4:4" s="1084" customFormat="1" x14ac:dyDescent="0.2">
      <c r="D16230" s="1093"/>
    </row>
    <row r="16231" spans="4:4" s="1084" customFormat="1" x14ac:dyDescent="0.2">
      <c r="D16231" s="1093"/>
    </row>
    <row r="16232" spans="4:4" s="1084" customFormat="1" x14ac:dyDescent="0.2">
      <c r="D16232" s="1093"/>
    </row>
    <row r="16233" spans="4:4" s="1084" customFormat="1" x14ac:dyDescent="0.2">
      <c r="D16233" s="1093"/>
    </row>
    <row r="16234" spans="4:4" s="1084" customFormat="1" x14ac:dyDescent="0.2">
      <c r="D16234" s="1093"/>
    </row>
    <row r="16235" spans="4:4" s="1084" customFormat="1" x14ac:dyDescent="0.2">
      <c r="D16235" s="1093"/>
    </row>
    <row r="16236" spans="4:4" s="1084" customFormat="1" x14ac:dyDescent="0.2">
      <c r="D16236" s="1093"/>
    </row>
    <row r="16237" spans="4:4" s="1084" customFormat="1" x14ac:dyDescent="0.2">
      <c r="D16237" s="1093"/>
    </row>
    <row r="16238" spans="4:4" s="1084" customFormat="1" x14ac:dyDescent="0.2">
      <c r="D16238" s="1093"/>
    </row>
    <row r="16239" spans="4:4" s="1084" customFormat="1" x14ac:dyDescent="0.2">
      <c r="D16239" s="1093"/>
    </row>
    <row r="16240" spans="4:4" s="1084" customFormat="1" x14ac:dyDescent="0.2">
      <c r="D16240" s="1093"/>
    </row>
    <row r="16241" spans="4:4" s="1084" customFormat="1" x14ac:dyDescent="0.2">
      <c r="D16241" s="1093"/>
    </row>
    <row r="16242" spans="4:4" s="1084" customFormat="1" x14ac:dyDescent="0.2">
      <c r="D16242" s="1093"/>
    </row>
    <row r="16243" spans="4:4" s="1084" customFormat="1" x14ac:dyDescent="0.2">
      <c r="D16243" s="1093"/>
    </row>
    <row r="16244" spans="4:4" s="1084" customFormat="1" x14ac:dyDescent="0.2">
      <c r="D16244" s="1093"/>
    </row>
    <row r="16245" spans="4:4" s="1084" customFormat="1" x14ac:dyDescent="0.2">
      <c r="D16245" s="1093"/>
    </row>
    <row r="16246" spans="4:4" s="1084" customFormat="1" x14ac:dyDescent="0.2">
      <c r="D16246" s="1093"/>
    </row>
    <row r="16247" spans="4:4" s="1084" customFormat="1" x14ac:dyDescent="0.2">
      <c r="D16247" s="1093"/>
    </row>
    <row r="16248" spans="4:4" s="1084" customFormat="1" x14ac:dyDescent="0.2">
      <c r="D16248" s="1093"/>
    </row>
    <row r="16249" spans="4:4" s="1084" customFormat="1" x14ac:dyDescent="0.2">
      <c r="D16249" s="1093"/>
    </row>
    <row r="16250" spans="4:4" s="1084" customFormat="1" x14ac:dyDescent="0.2">
      <c r="D16250" s="1093"/>
    </row>
    <row r="16251" spans="4:4" s="1084" customFormat="1" x14ac:dyDescent="0.2">
      <c r="D16251" s="1093"/>
    </row>
    <row r="16252" spans="4:4" s="1084" customFormat="1" x14ac:dyDescent="0.2">
      <c r="D16252" s="1093"/>
    </row>
    <row r="16253" spans="4:4" s="1084" customFormat="1" x14ac:dyDescent="0.2">
      <c r="D16253" s="1093"/>
    </row>
    <row r="16254" spans="4:4" s="1084" customFormat="1" x14ac:dyDescent="0.2">
      <c r="D16254" s="1093"/>
    </row>
    <row r="16255" spans="4:4" s="1084" customFormat="1" x14ac:dyDescent="0.2">
      <c r="D16255" s="1093"/>
    </row>
    <row r="16256" spans="4:4" s="1084" customFormat="1" x14ac:dyDescent="0.2">
      <c r="D16256" s="1093"/>
    </row>
    <row r="16257" spans="4:4" s="1084" customFormat="1" x14ac:dyDescent="0.2">
      <c r="D16257" s="1093"/>
    </row>
    <row r="16258" spans="4:4" s="1084" customFormat="1" x14ac:dyDescent="0.2">
      <c r="D16258" s="1093"/>
    </row>
    <row r="16259" spans="4:4" s="1084" customFormat="1" x14ac:dyDescent="0.2">
      <c r="D16259" s="1093"/>
    </row>
    <row r="16260" spans="4:4" s="1084" customFormat="1" x14ac:dyDescent="0.2">
      <c r="D16260" s="1093"/>
    </row>
    <row r="16261" spans="4:4" s="1084" customFormat="1" x14ac:dyDescent="0.2">
      <c r="D16261" s="1093"/>
    </row>
    <row r="16262" spans="4:4" s="1084" customFormat="1" x14ac:dyDescent="0.2">
      <c r="D16262" s="1093"/>
    </row>
    <row r="16263" spans="4:4" s="1084" customFormat="1" x14ac:dyDescent="0.2">
      <c r="D16263" s="1093"/>
    </row>
    <row r="16264" spans="4:4" s="1084" customFormat="1" x14ac:dyDescent="0.2">
      <c r="D16264" s="1093"/>
    </row>
    <row r="16265" spans="4:4" s="1084" customFormat="1" x14ac:dyDescent="0.2">
      <c r="D16265" s="1093"/>
    </row>
    <row r="16266" spans="4:4" s="1084" customFormat="1" x14ac:dyDescent="0.2">
      <c r="D16266" s="1093"/>
    </row>
    <row r="16267" spans="4:4" s="1084" customFormat="1" x14ac:dyDescent="0.2">
      <c r="D16267" s="1093"/>
    </row>
    <row r="16268" spans="4:4" s="1084" customFormat="1" x14ac:dyDescent="0.2">
      <c r="D16268" s="1093"/>
    </row>
    <row r="16269" spans="4:4" s="1084" customFormat="1" x14ac:dyDescent="0.2">
      <c r="D16269" s="1093"/>
    </row>
    <row r="16270" spans="4:4" s="1084" customFormat="1" x14ac:dyDescent="0.2">
      <c r="D16270" s="1093"/>
    </row>
    <row r="16271" spans="4:4" s="1084" customFormat="1" x14ac:dyDescent="0.2">
      <c r="D16271" s="1093"/>
    </row>
    <row r="16272" spans="4:4" s="1084" customFormat="1" x14ac:dyDescent="0.2">
      <c r="D16272" s="1093"/>
    </row>
    <row r="16273" spans="4:4" s="1084" customFormat="1" x14ac:dyDescent="0.2">
      <c r="D16273" s="1093"/>
    </row>
    <row r="16274" spans="4:4" s="1084" customFormat="1" x14ac:dyDescent="0.2">
      <c r="D16274" s="1093"/>
    </row>
    <row r="16275" spans="4:4" s="1084" customFormat="1" x14ac:dyDescent="0.2">
      <c r="D16275" s="1093"/>
    </row>
    <row r="16276" spans="4:4" s="1084" customFormat="1" x14ac:dyDescent="0.2">
      <c r="D16276" s="1093"/>
    </row>
    <row r="16277" spans="4:4" s="1084" customFormat="1" x14ac:dyDescent="0.2">
      <c r="D16277" s="1093"/>
    </row>
    <row r="16278" spans="4:4" s="1084" customFormat="1" x14ac:dyDescent="0.2">
      <c r="D16278" s="1093"/>
    </row>
    <row r="16279" spans="4:4" s="1084" customFormat="1" x14ac:dyDescent="0.2">
      <c r="D16279" s="1093"/>
    </row>
    <row r="16280" spans="4:4" s="1084" customFormat="1" x14ac:dyDescent="0.2">
      <c r="D16280" s="1093"/>
    </row>
    <row r="16281" spans="4:4" s="1084" customFormat="1" x14ac:dyDescent="0.2">
      <c r="D16281" s="1093"/>
    </row>
    <row r="16282" spans="4:4" s="1084" customFormat="1" x14ac:dyDescent="0.2">
      <c r="D16282" s="1093"/>
    </row>
    <row r="16283" spans="4:4" s="1084" customFormat="1" x14ac:dyDescent="0.2">
      <c r="D16283" s="1093"/>
    </row>
    <row r="16284" spans="4:4" s="1084" customFormat="1" x14ac:dyDescent="0.2">
      <c r="D16284" s="1093"/>
    </row>
    <row r="16285" spans="4:4" s="1084" customFormat="1" x14ac:dyDescent="0.2">
      <c r="D16285" s="1093"/>
    </row>
    <row r="16286" spans="4:4" s="1084" customFormat="1" x14ac:dyDescent="0.2">
      <c r="D16286" s="1093"/>
    </row>
    <row r="16287" spans="4:4" s="1084" customFormat="1" x14ac:dyDescent="0.2">
      <c r="D16287" s="1093"/>
    </row>
    <row r="16288" spans="4:4" s="1084" customFormat="1" x14ac:dyDescent="0.2">
      <c r="D16288" s="1093"/>
    </row>
    <row r="16289" spans="4:4" s="1084" customFormat="1" x14ac:dyDescent="0.2">
      <c r="D16289" s="1093"/>
    </row>
    <row r="16290" spans="4:4" s="1084" customFormat="1" x14ac:dyDescent="0.2">
      <c r="D16290" s="1093"/>
    </row>
    <row r="16291" spans="4:4" s="1084" customFormat="1" x14ac:dyDescent="0.2">
      <c r="D16291" s="1093"/>
    </row>
    <row r="16292" spans="4:4" s="1084" customFormat="1" x14ac:dyDescent="0.2">
      <c r="D16292" s="1093"/>
    </row>
    <row r="16293" spans="4:4" s="1084" customFormat="1" x14ac:dyDescent="0.2">
      <c r="D16293" s="1093"/>
    </row>
    <row r="16294" spans="4:4" s="1084" customFormat="1" x14ac:dyDescent="0.2">
      <c r="D16294" s="1093"/>
    </row>
    <row r="16295" spans="4:4" s="1084" customFormat="1" x14ac:dyDescent="0.2">
      <c r="D16295" s="1093"/>
    </row>
    <row r="16296" spans="4:4" s="1084" customFormat="1" x14ac:dyDescent="0.2">
      <c r="D16296" s="1093"/>
    </row>
    <row r="16297" spans="4:4" s="1084" customFormat="1" x14ac:dyDescent="0.2">
      <c r="D16297" s="1093"/>
    </row>
    <row r="16298" spans="4:4" s="1084" customFormat="1" x14ac:dyDescent="0.2">
      <c r="D16298" s="1093"/>
    </row>
    <row r="16299" spans="4:4" s="1084" customFormat="1" x14ac:dyDescent="0.2">
      <c r="D16299" s="1093"/>
    </row>
    <row r="16300" spans="4:4" s="1084" customFormat="1" x14ac:dyDescent="0.2">
      <c r="D16300" s="1093"/>
    </row>
    <row r="16301" spans="4:4" s="1084" customFormat="1" x14ac:dyDescent="0.2">
      <c r="D16301" s="1093"/>
    </row>
    <row r="16302" spans="4:4" s="1084" customFormat="1" x14ac:dyDescent="0.2">
      <c r="D16302" s="1093"/>
    </row>
    <row r="16303" spans="4:4" s="1084" customFormat="1" x14ac:dyDescent="0.2">
      <c r="D16303" s="1093"/>
    </row>
    <row r="16304" spans="4:4" s="1084" customFormat="1" x14ac:dyDescent="0.2">
      <c r="D16304" s="1093"/>
    </row>
    <row r="16305" spans="4:4" s="1084" customFormat="1" x14ac:dyDescent="0.2">
      <c r="D16305" s="1093"/>
    </row>
    <row r="16306" spans="4:4" s="1084" customFormat="1" x14ac:dyDescent="0.2">
      <c r="D16306" s="1093"/>
    </row>
    <row r="16307" spans="4:4" s="1084" customFormat="1" x14ac:dyDescent="0.2">
      <c r="D16307" s="1093"/>
    </row>
    <row r="16308" spans="4:4" s="1084" customFormat="1" x14ac:dyDescent="0.2">
      <c r="D16308" s="1093"/>
    </row>
    <row r="16309" spans="4:4" s="1084" customFormat="1" x14ac:dyDescent="0.2">
      <c r="D16309" s="1093"/>
    </row>
    <row r="16310" spans="4:4" s="1084" customFormat="1" x14ac:dyDescent="0.2">
      <c r="D16310" s="1093"/>
    </row>
    <row r="16311" spans="4:4" s="1084" customFormat="1" x14ac:dyDescent="0.2">
      <c r="D16311" s="1093"/>
    </row>
    <row r="16312" spans="4:4" s="1084" customFormat="1" x14ac:dyDescent="0.2">
      <c r="D16312" s="1093"/>
    </row>
    <row r="16313" spans="4:4" s="1084" customFormat="1" x14ac:dyDescent="0.2">
      <c r="D16313" s="1093"/>
    </row>
    <row r="16314" spans="4:4" s="1084" customFormat="1" x14ac:dyDescent="0.2">
      <c r="D16314" s="1093"/>
    </row>
    <row r="16315" spans="4:4" s="1084" customFormat="1" x14ac:dyDescent="0.2">
      <c r="D16315" s="1093"/>
    </row>
    <row r="16316" spans="4:4" s="1084" customFormat="1" x14ac:dyDescent="0.2">
      <c r="D16316" s="1093"/>
    </row>
    <row r="16317" spans="4:4" s="1084" customFormat="1" x14ac:dyDescent="0.2">
      <c r="D16317" s="1093"/>
    </row>
    <row r="16318" spans="4:4" s="1084" customFormat="1" x14ac:dyDescent="0.2">
      <c r="D16318" s="1093"/>
    </row>
    <row r="16319" spans="4:4" s="1084" customFormat="1" x14ac:dyDescent="0.2">
      <c r="D16319" s="1093"/>
    </row>
    <row r="16320" spans="4:4" s="1084" customFormat="1" x14ac:dyDescent="0.2">
      <c r="D16320" s="1093"/>
    </row>
    <row r="16321" spans="4:4" s="1084" customFormat="1" x14ac:dyDescent="0.2">
      <c r="D16321" s="1093"/>
    </row>
    <row r="16322" spans="4:4" s="1084" customFormat="1" x14ac:dyDescent="0.2">
      <c r="D16322" s="1093"/>
    </row>
    <row r="16323" spans="4:4" s="1084" customFormat="1" x14ac:dyDescent="0.2">
      <c r="D16323" s="1093"/>
    </row>
    <row r="16324" spans="4:4" s="1084" customFormat="1" x14ac:dyDescent="0.2">
      <c r="D16324" s="1093"/>
    </row>
    <row r="16325" spans="4:4" s="1084" customFormat="1" x14ac:dyDescent="0.2">
      <c r="D16325" s="1093"/>
    </row>
    <row r="16326" spans="4:4" s="1084" customFormat="1" x14ac:dyDescent="0.2">
      <c r="D16326" s="1093"/>
    </row>
    <row r="16327" spans="4:4" s="1084" customFormat="1" x14ac:dyDescent="0.2">
      <c r="D16327" s="1093"/>
    </row>
    <row r="16328" spans="4:4" s="1084" customFormat="1" x14ac:dyDescent="0.2">
      <c r="D16328" s="1093"/>
    </row>
    <row r="16329" spans="4:4" s="1084" customFormat="1" x14ac:dyDescent="0.2">
      <c r="D16329" s="1093"/>
    </row>
    <row r="16330" spans="4:4" s="1084" customFormat="1" x14ac:dyDescent="0.2">
      <c r="D16330" s="1093"/>
    </row>
    <row r="16331" spans="4:4" s="1084" customFormat="1" x14ac:dyDescent="0.2">
      <c r="D16331" s="1093"/>
    </row>
    <row r="16332" spans="4:4" s="1084" customFormat="1" x14ac:dyDescent="0.2">
      <c r="D16332" s="1093"/>
    </row>
    <row r="16333" spans="4:4" s="1084" customFormat="1" x14ac:dyDescent="0.2">
      <c r="D16333" s="1093"/>
    </row>
    <row r="16334" spans="4:4" s="1084" customFormat="1" x14ac:dyDescent="0.2">
      <c r="D16334" s="1093"/>
    </row>
    <row r="16335" spans="4:4" s="1084" customFormat="1" x14ac:dyDescent="0.2">
      <c r="D16335" s="1093"/>
    </row>
    <row r="16336" spans="4:4" s="1084" customFormat="1" x14ac:dyDescent="0.2">
      <c r="D16336" s="1093"/>
    </row>
    <row r="16337" spans="4:4" s="1084" customFormat="1" x14ac:dyDescent="0.2">
      <c r="D16337" s="1093"/>
    </row>
    <row r="16338" spans="4:4" s="1084" customFormat="1" x14ac:dyDescent="0.2">
      <c r="D16338" s="1093"/>
    </row>
    <row r="16339" spans="4:4" s="1084" customFormat="1" x14ac:dyDescent="0.2">
      <c r="D16339" s="1093"/>
    </row>
    <row r="16340" spans="4:4" s="1084" customFormat="1" x14ac:dyDescent="0.2">
      <c r="D16340" s="1093"/>
    </row>
    <row r="16341" spans="4:4" s="1084" customFormat="1" x14ac:dyDescent="0.2">
      <c r="D16341" s="1093"/>
    </row>
    <row r="16342" spans="4:4" s="1084" customFormat="1" x14ac:dyDescent="0.2">
      <c r="D16342" s="1093"/>
    </row>
    <row r="16343" spans="4:4" s="1084" customFormat="1" x14ac:dyDescent="0.2">
      <c r="D16343" s="1093"/>
    </row>
    <row r="16344" spans="4:4" s="1084" customFormat="1" x14ac:dyDescent="0.2">
      <c r="D16344" s="1093"/>
    </row>
    <row r="16345" spans="4:4" s="1084" customFormat="1" x14ac:dyDescent="0.2">
      <c r="D16345" s="1093"/>
    </row>
    <row r="16346" spans="4:4" s="1084" customFormat="1" x14ac:dyDescent="0.2">
      <c r="D16346" s="1093"/>
    </row>
    <row r="16347" spans="4:4" s="1084" customFormat="1" x14ac:dyDescent="0.2">
      <c r="D16347" s="1093"/>
    </row>
    <row r="16348" spans="4:4" s="1084" customFormat="1" x14ac:dyDescent="0.2">
      <c r="D16348" s="1093"/>
    </row>
    <row r="16349" spans="4:4" s="1084" customFormat="1" x14ac:dyDescent="0.2">
      <c r="D16349" s="1093"/>
    </row>
    <row r="16350" spans="4:4" s="1084" customFormat="1" x14ac:dyDescent="0.2">
      <c r="D16350" s="1093"/>
    </row>
    <row r="16351" spans="4:4" s="1084" customFormat="1" x14ac:dyDescent="0.2">
      <c r="D16351" s="1093"/>
    </row>
    <row r="16352" spans="4:4" s="1084" customFormat="1" x14ac:dyDescent="0.2">
      <c r="D16352" s="1093"/>
    </row>
    <row r="16353" spans="4:4" s="1084" customFormat="1" x14ac:dyDescent="0.2">
      <c r="D16353" s="1093"/>
    </row>
    <row r="16354" spans="4:4" s="1084" customFormat="1" x14ac:dyDescent="0.2">
      <c r="D16354" s="1093"/>
    </row>
    <row r="16355" spans="4:4" s="1084" customFormat="1" x14ac:dyDescent="0.2">
      <c r="D16355" s="1093"/>
    </row>
    <row r="16356" spans="4:4" s="1084" customFormat="1" x14ac:dyDescent="0.2">
      <c r="D16356" s="1093"/>
    </row>
    <row r="16357" spans="4:4" s="1084" customFormat="1" x14ac:dyDescent="0.2">
      <c r="D16357" s="1093"/>
    </row>
    <row r="16358" spans="4:4" s="1084" customFormat="1" x14ac:dyDescent="0.2">
      <c r="D16358" s="1093"/>
    </row>
    <row r="16359" spans="4:4" s="1084" customFormat="1" x14ac:dyDescent="0.2">
      <c r="D16359" s="1093"/>
    </row>
    <row r="16360" spans="4:4" s="1084" customFormat="1" x14ac:dyDescent="0.2">
      <c r="D16360" s="1093"/>
    </row>
    <row r="16361" spans="4:4" s="1084" customFormat="1" x14ac:dyDescent="0.2">
      <c r="D16361" s="1093"/>
    </row>
    <row r="16362" spans="4:4" s="1084" customFormat="1" x14ac:dyDescent="0.2">
      <c r="D16362" s="1093"/>
    </row>
    <row r="16363" spans="4:4" s="1084" customFormat="1" x14ac:dyDescent="0.2">
      <c r="D16363" s="1093"/>
    </row>
    <row r="16364" spans="4:4" s="1084" customFormat="1" x14ac:dyDescent="0.2">
      <c r="D16364" s="1093"/>
    </row>
    <row r="16365" spans="4:4" s="1084" customFormat="1" x14ac:dyDescent="0.2">
      <c r="D16365" s="1093"/>
    </row>
    <row r="16366" spans="4:4" s="1084" customFormat="1" x14ac:dyDescent="0.2">
      <c r="D16366" s="1093"/>
    </row>
    <row r="16367" spans="4:4" s="1084" customFormat="1" x14ac:dyDescent="0.2">
      <c r="D16367" s="1093"/>
    </row>
    <row r="16368" spans="4:4" s="1084" customFormat="1" x14ac:dyDescent="0.2">
      <c r="D16368" s="1093"/>
    </row>
    <row r="16369" spans="4:4" s="1084" customFormat="1" x14ac:dyDescent="0.2">
      <c r="D16369" s="1093"/>
    </row>
    <row r="16370" spans="4:4" s="1084" customFormat="1" x14ac:dyDescent="0.2">
      <c r="D16370" s="1093"/>
    </row>
    <row r="16371" spans="4:4" s="1084" customFormat="1" x14ac:dyDescent="0.2">
      <c r="D16371" s="1093"/>
    </row>
    <row r="16372" spans="4:4" s="1084" customFormat="1" x14ac:dyDescent="0.2">
      <c r="D16372" s="1093"/>
    </row>
    <row r="16373" spans="4:4" s="1084" customFormat="1" x14ac:dyDescent="0.2">
      <c r="D16373" s="1093"/>
    </row>
    <row r="16374" spans="4:4" s="1084" customFormat="1" x14ac:dyDescent="0.2">
      <c r="D16374" s="1093"/>
    </row>
    <row r="16375" spans="4:4" s="1084" customFormat="1" x14ac:dyDescent="0.2">
      <c r="D16375" s="1093"/>
    </row>
    <row r="16376" spans="4:4" s="1084" customFormat="1" x14ac:dyDescent="0.2">
      <c r="D16376" s="1093"/>
    </row>
    <row r="16377" spans="4:4" s="1084" customFormat="1" x14ac:dyDescent="0.2">
      <c r="D16377" s="1093"/>
    </row>
    <row r="16378" spans="4:4" s="1084" customFormat="1" x14ac:dyDescent="0.2">
      <c r="D16378" s="1093"/>
    </row>
    <row r="16379" spans="4:4" s="1084" customFormat="1" x14ac:dyDescent="0.2">
      <c r="D16379" s="1093"/>
    </row>
    <row r="16380" spans="4:4" s="1084" customFormat="1" x14ac:dyDescent="0.2">
      <c r="D16380" s="1093"/>
    </row>
    <row r="16381" spans="4:4" s="1084" customFormat="1" x14ac:dyDescent="0.2">
      <c r="D16381" s="1093"/>
    </row>
    <row r="16382" spans="4:4" s="1084" customFormat="1" x14ac:dyDescent="0.2">
      <c r="D16382" s="1093"/>
    </row>
    <row r="16383" spans="4:4" s="1084" customFormat="1" x14ac:dyDescent="0.2">
      <c r="D16383" s="1093"/>
    </row>
    <row r="16384" spans="4:4" s="1084" customFormat="1" x14ac:dyDescent="0.2">
      <c r="D16384" s="1093"/>
    </row>
    <row r="16385" spans="4:4" s="1084" customFormat="1" x14ac:dyDescent="0.2">
      <c r="D16385" s="1093"/>
    </row>
    <row r="16386" spans="4:4" s="1084" customFormat="1" x14ac:dyDescent="0.2">
      <c r="D16386" s="1093"/>
    </row>
    <row r="16387" spans="4:4" s="1084" customFormat="1" x14ac:dyDescent="0.2">
      <c r="D16387" s="1093"/>
    </row>
    <row r="16388" spans="4:4" s="1084" customFormat="1" x14ac:dyDescent="0.2">
      <c r="D16388" s="1093"/>
    </row>
    <row r="16389" spans="4:4" s="1084" customFormat="1" x14ac:dyDescent="0.2">
      <c r="D16389" s="1093"/>
    </row>
    <row r="16390" spans="4:4" s="1084" customFormat="1" x14ac:dyDescent="0.2">
      <c r="D16390" s="1093"/>
    </row>
    <row r="16391" spans="4:4" s="1084" customFormat="1" x14ac:dyDescent="0.2">
      <c r="D16391" s="1093"/>
    </row>
    <row r="16392" spans="4:4" s="1084" customFormat="1" x14ac:dyDescent="0.2">
      <c r="D16392" s="1093"/>
    </row>
    <row r="16393" spans="4:4" s="1084" customFormat="1" x14ac:dyDescent="0.2">
      <c r="D16393" s="1093"/>
    </row>
    <row r="16394" spans="4:4" s="1084" customFormat="1" x14ac:dyDescent="0.2">
      <c r="D16394" s="1093"/>
    </row>
    <row r="16395" spans="4:4" s="1084" customFormat="1" x14ac:dyDescent="0.2">
      <c r="D16395" s="1093"/>
    </row>
    <row r="16396" spans="4:4" s="1084" customFormat="1" x14ac:dyDescent="0.2">
      <c r="D16396" s="1093"/>
    </row>
    <row r="16397" spans="4:4" s="1084" customFormat="1" x14ac:dyDescent="0.2">
      <c r="D16397" s="1093"/>
    </row>
    <row r="16398" spans="4:4" s="1084" customFormat="1" x14ac:dyDescent="0.2">
      <c r="D16398" s="1093"/>
    </row>
    <row r="16399" spans="4:4" s="1084" customFormat="1" x14ac:dyDescent="0.2">
      <c r="D16399" s="1093"/>
    </row>
    <row r="16400" spans="4:4" s="1084" customFormat="1" x14ac:dyDescent="0.2">
      <c r="D16400" s="1093"/>
    </row>
    <row r="16401" spans="4:4" s="1084" customFormat="1" x14ac:dyDescent="0.2">
      <c r="D16401" s="1093"/>
    </row>
    <row r="16402" spans="4:4" s="1084" customFormat="1" x14ac:dyDescent="0.2">
      <c r="D16402" s="1093"/>
    </row>
    <row r="16403" spans="4:4" s="1084" customFormat="1" x14ac:dyDescent="0.2">
      <c r="D16403" s="1093"/>
    </row>
    <row r="16404" spans="4:4" s="1084" customFormat="1" x14ac:dyDescent="0.2">
      <c r="D16404" s="1093"/>
    </row>
    <row r="16405" spans="4:4" s="1084" customFormat="1" x14ac:dyDescent="0.2">
      <c r="D16405" s="1093"/>
    </row>
    <row r="16406" spans="4:4" s="1084" customFormat="1" x14ac:dyDescent="0.2">
      <c r="D16406" s="1093"/>
    </row>
    <row r="16407" spans="4:4" s="1084" customFormat="1" x14ac:dyDescent="0.2">
      <c r="D16407" s="1093"/>
    </row>
    <row r="16408" spans="4:4" s="1084" customFormat="1" x14ac:dyDescent="0.2">
      <c r="D16408" s="1093"/>
    </row>
    <row r="16409" spans="4:4" s="1084" customFormat="1" x14ac:dyDescent="0.2">
      <c r="D16409" s="1093"/>
    </row>
    <row r="16410" spans="4:4" s="1084" customFormat="1" x14ac:dyDescent="0.2">
      <c r="D16410" s="1093"/>
    </row>
    <row r="16411" spans="4:4" s="1084" customFormat="1" x14ac:dyDescent="0.2">
      <c r="D16411" s="1093"/>
    </row>
    <row r="16412" spans="4:4" s="1084" customFormat="1" x14ac:dyDescent="0.2">
      <c r="D16412" s="1093"/>
    </row>
    <row r="16413" spans="4:4" s="1084" customFormat="1" x14ac:dyDescent="0.2">
      <c r="D16413" s="1093"/>
    </row>
    <row r="16414" spans="4:4" s="1084" customFormat="1" x14ac:dyDescent="0.2">
      <c r="D16414" s="1093"/>
    </row>
    <row r="16415" spans="4:4" s="1084" customFormat="1" x14ac:dyDescent="0.2">
      <c r="D16415" s="1093"/>
    </row>
    <row r="16416" spans="4:4" s="1084" customFormat="1" x14ac:dyDescent="0.2">
      <c r="D16416" s="1093"/>
    </row>
    <row r="16417" spans="4:4" s="1084" customFormat="1" x14ac:dyDescent="0.2">
      <c r="D16417" s="1093"/>
    </row>
    <row r="16418" spans="4:4" s="1084" customFormat="1" x14ac:dyDescent="0.2">
      <c r="D16418" s="1093"/>
    </row>
    <row r="16419" spans="4:4" s="1084" customFormat="1" x14ac:dyDescent="0.2">
      <c r="D16419" s="1093"/>
    </row>
    <row r="16420" spans="4:4" s="1084" customFormat="1" x14ac:dyDescent="0.2">
      <c r="D16420" s="1093"/>
    </row>
    <row r="16421" spans="4:4" s="1084" customFormat="1" x14ac:dyDescent="0.2">
      <c r="D16421" s="1093"/>
    </row>
    <row r="16422" spans="4:4" s="1084" customFormat="1" x14ac:dyDescent="0.2">
      <c r="D16422" s="1093"/>
    </row>
    <row r="16423" spans="4:4" s="1084" customFormat="1" x14ac:dyDescent="0.2">
      <c r="D16423" s="1093"/>
    </row>
    <row r="16424" spans="4:4" s="1084" customFormat="1" x14ac:dyDescent="0.2">
      <c r="D16424" s="1093"/>
    </row>
    <row r="16425" spans="4:4" s="1084" customFormat="1" x14ac:dyDescent="0.2">
      <c r="D16425" s="1093"/>
    </row>
    <row r="16426" spans="4:4" s="1084" customFormat="1" x14ac:dyDescent="0.2">
      <c r="D16426" s="1093"/>
    </row>
    <row r="16427" spans="4:4" s="1084" customFormat="1" x14ac:dyDescent="0.2">
      <c r="D16427" s="1093"/>
    </row>
    <row r="16428" spans="4:4" s="1084" customFormat="1" x14ac:dyDescent="0.2">
      <c r="D16428" s="1093"/>
    </row>
    <row r="16429" spans="4:4" s="1084" customFormat="1" x14ac:dyDescent="0.2">
      <c r="D16429" s="1093"/>
    </row>
    <row r="16430" spans="4:4" s="1084" customFormat="1" x14ac:dyDescent="0.2">
      <c r="D16430" s="1093"/>
    </row>
    <row r="16431" spans="4:4" s="1084" customFormat="1" x14ac:dyDescent="0.2">
      <c r="D16431" s="1093"/>
    </row>
    <row r="16432" spans="4:4" s="1084" customFormat="1" x14ac:dyDescent="0.2">
      <c r="D16432" s="1093"/>
    </row>
    <row r="16433" spans="4:4" s="1084" customFormat="1" x14ac:dyDescent="0.2">
      <c r="D16433" s="1093"/>
    </row>
    <row r="16434" spans="4:4" s="1084" customFormat="1" x14ac:dyDescent="0.2">
      <c r="D16434" s="1093"/>
    </row>
    <row r="16435" spans="4:4" s="1084" customFormat="1" x14ac:dyDescent="0.2">
      <c r="D16435" s="1093"/>
    </row>
    <row r="16436" spans="4:4" s="1084" customFormat="1" x14ac:dyDescent="0.2">
      <c r="D16436" s="1093"/>
    </row>
    <row r="16437" spans="4:4" s="1084" customFormat="1" x14ac:dyDescent="0.2">
      <c r="D16437" s="1093"/>
    </row>
    <row r="16438" spans="4:4" s="1084" customFormat="1" x14ac:dyDescent="0.2">
      <c r="D16438" s="1093"/>
    </row>
    <row r="16439" spans="4:4" s="1084" customFormat="1" x14ac:dyDescent="0.2">
      <c r="D16439" s="1093"/>
    </row>
    <row r="16440" spans="4:4" s="1084" customFormat="1" x14ac:dyDescent="0.2">
      <c r="D16440" s="1093"/>
    </row>
    <row r="16441" spans="4:4" s="1084" customFormat="1" x14ac:dyDescent="0.2">
      <c r="D16441" s="1093"/>
    </row>
    <row r="16442" spans="4:4" s="1084" customFormat="1" x14ac:dyDescent="0.2">
      <c r="D16442" s="1093"/>
    </row>
    <row r="16443" spans="4:4" s="1084" customFormat="1" x14ac:dyDescent="0.2">
      <c r="D16443" s="1093"/>
    </row>
    <row r="16444" spans="4:4" s="1084" customFormat="1" x14ac:dyDescent="0.2">
      <c r="D16444" s="1093"/>
    </row>
    <row r="16445" spans="4:4" s="1084" customFormat="1" x14ac:dyDescent="0.2">
      <c r="D16445" s="1093"/>
    </row>
    <row r="16446" spans="4:4" s="1084" customFormat="1" x14ac:dyDescent="0.2">
      <c r="D16446" s="1093"/>
    </row>
    <row r="16447" spans="4:4" s="1084" customFormat="1" x14ac:dyDescent="0.2">
      <c r="D16447" s="1093"/>
    </row>
    <row r="16448" spans="4:4" s="1084" customFormat="1" x14ac:dyDescent="0.2">
      <c r="D16448" s="1093"/>
    </row>
    <row r="16449" spans="4:4" s="1084" customFormat="1" x14ac:dyDescent="0.2">
      <c r="D16449" s="1093"/>
    </row>
    <row r="16450" spans="4:4" s="1084" customFormat="1" x14ac:dyDescent="0.2">
      <c r="D16450" s="1093"/>
    </row>
    <row r="16451" spans="4:4" s="1084" customFormat="1" x14ac:dyDescent="0.2">
      <c r="D16451" s="1093"/>
    </row>
    <row r="16452" spans="4:4" s="1084" customFormat="1" x14ac:dyDescent="0.2">
      <c r="D16452" s="1093"/>
    </row>
    <row r="16453" spans="4:4" s="1084" customFormat="1" x14ac:dyDescent="0.2">
      <c r="D16453" s="1093"/>
    </row>
    <row r="16454" spans="4:4" s="1084" customFormat="1" x14ac:dyDescent="0.2">
      <c r="D16454" s="1093"/>
    </row>
    <row r="16455" spans="4:4" s="1084" customFormat="1" x14ac:dyDescent="0.2">
      <c r="D16455" s="1093"/>
    </row>
    <row r="16456" spans="4:4" s="1084" customFormat="1" x14ac:dyDescent="0.2">
      <c r="D16456" s="1093"/>
    </row>
    <row r="16457" spans="4:4" s="1084" customFormat="1" x14ac:dyDescent="0.2">
      <c r="D16457" s="1093"/>
    </row>
    <row r="16458" spans="4:4" s="1084" customFormat="1" x14ac:dyDescent="0.2">
      <c r="D16458" s="1093"/>
    </row>
    <row r="16459" spans="4:4" s="1084" customFormat="1" x14ac:dyDescent="0.2">
      <c r="D16459" s="1093"/>
    </row>
    <row r="16460" spans="4:4" s="1084" customFormat="1" x14ac:dyDescent="0.2">
      <c r="D16460" s="1093"/>
    </row>
    <row r="16461" spans="4:4" s="1084" customFormat="1" x14ac:dyDescent="0.2">
      <c r="D16461" s="1093"/>
    </row>
    <row r="16462" spans="4:4" s="1084" customFormat="1" x14ac:dyDescent="0.2">
      <c r="D16462" s="1093"/>
    </row>
    <row r="16463" spans="4:4" s="1084" customFormat="1" x14ac:dyDescent="0.2">
      <c r="D16463" s="1093"/>
    </row>
    <row r="16464" spans="4:4" s="1084" customFormat="1" x14ac:dyDescent="0.2">
      <c r="D16464" s="1093"/>
    </row>
    <row r="16465" spans="4:4" s="1084" customFormat="1" x14ac:dyDescent="0.2">
      <c r="D16465" s="1093"/>
    </row>
    <row r="16466" spans="4:4" s="1084" customFormat="1" x14ac:dyDescent="0.2">
      <c r="D16466" s="1093"/>
    </row>
    <row r="16467" spans="4:4" s="1084" customFormat="1" x14ac:dyDescent="0.2">
      <c r="D16467" s="1093"/>
    </row>
    <row r="16468" spans="4:4" s="1084" customFormat="1" x14ac:dyDescent="0.2">
      <c r="D16468" s="1093"/>
    </row>
    <row r="16469" spans="4:4" s="1084" customFormat="1" x14ac:dyDescent="0.2">
      <c r="D16469" s="1093"/>
    </row>
    <row r="16470" spans="4:4" s="1084" customFormat="1" x14ac:dyDescent="0.2">
      <c r="D16470" s="1093"/>
    </row>
    <row r="16471" spans="4:4" s="1084" customFormat="1" x14ac:dyDescent="0.2">
      <c r="D16471" s="1093"/>
    </row>
    <row r="16472" spans="4:4" s="1084" customFormat="1" x14ac:dyDescent="0.2">
      <c r="D16472" s="1093"/>
    </row>
    <row r="16473" spans="4:4" s="1084" customFormat="1" x14ac:dyDescent="0.2">
      <c r="D16473" s="1093"/>
    </row>
    <row r="16474" spans="4:4" s="1084" customFormat="1" x14ac:dyDescent="0.2">
      <c r="D16474" s="1093"/>
    </row>
    <row r="16475" spans="4:4" s="1084" customFormat="1" x14ac:dyDescent="0.2">
      <c r="D16475" s="1093"/>
    </row>
    <row r="16476" spans="4:4" s="1084" customFormat="1" x14ac:dyDescent="0.2">
      <c r="D16476" s="1093"/>
    </row>
    <row r="16477" spans="4:4" s="1084" customFormat="1" x14ac:dyDescent="0.2">
      <c r="D16477" s="1093"/>
    </row>
    <row r="16478" spans="4:4" s="1084" customFormat="1" x14ac:dyDescent="0.2">
      <c r="D16478" s="1093"/>
    </row>
    <row r="16479" spans="4:4" s="1084" customFormat="1" x14ac:dyDescent="0.2">
      <c r="D16479" s="1093"/>
    </row>
    <row r="16480" spans="4:4" s="1084" customFormat="1" x14ac:dyDescent="0.2">
      <c r="D16480" s="1093"/>
    </row>
    <row r="16481" spans="4:4" s="1084" customFormat="1" x14ac:dyDescent="0.2">
      <c r="D16481" s="1093"/>
    </row>
    <row r="16482" spans="4:4" s="1084" customFormat="1" x14ac:dyDescent="0.2">
      <c r="D16482" s="1093"/>
    </row>
    <row r="16483" spans="4:4" s="1084" customFormat="1" x14ac:dyDescent="0.2">
      <c r="D16483" s="1093"/>
    </row>
    <row r="16484" spans="4:4" s="1084" customFormat="1" x14ac:dyDescent="0.2">
      <c r="D16484" s="1093"/>
    </row>
    <row r="16485" spans="4:4" s="1084" customFormat="1" x14ac:dyDescent="0.2">
      <c r="D16485" s="1093"/>
    </row>
    <row r="16486" spans="4:4" s="1084" customFormat="1" x14ac:dyDescent="0.2">
      <c r="D16486" s="1093"/>
    </row>
    <row r="16487" spans="4:4" s="1084" customFormat="1" x14ac:dyDescent="0.2">
      <c r="D16487" s="1093"/>
    </row>
    <row r="16488" spans="4:4" s="1084" customFormat="1" x14ac:dyDescent="0.2">
      <c r="D16488" s="1093"/>
    </row>
    <row r="16489" spans="4:4" s="1084" customFormat="1" x14ac:dyDescent="0.2">
      <c r="D16489" s="1093"/>
    </row>
    <row r="16490" spans="4:4" s="1084" customFormat="1" x14ac:dyDescent="0.2">
      <c r="D16490" s="1093"/>
    </row>
    <row r="16491" spans="4:4" s="1084" customFormat="1" x14ac:dyDescent="0.2">
      <c r="D16491" s="1093"/>
    </row>
    <row r="16492" spans="4:4" s="1084" customFormat="1" x14ac:dyDescent="0.2">
      <c r="D16492" s="1093"/>
    </row>
    <row r="16493" spans="4:4" s="1084" customFormat="1" x14ac:dyDescent="0.2">
      <c r="D16493" s="1093"/>
    </row>
    <row r="16494" spans="4:4" s="1084" customFormat="1" x14ac:dyDescent="0.2">
      <c r="D16494" s="1093"/>
    </row>
    <row r="16495" spans="4:4" s="1084" customFormat="1" x14ac:dyDescent="0.2">
      <c r="D16495" s="1093"/>
    </row>
    <row r="16496" spans="4:4" s="1084" customFormat="1" x14ac:dyDescent="0.2">
      <c r="D16496" s="1093"/>
    </row>
    <row r="16497" spans="4:4" s="1084" customFormat="1" x14ac:dyDescent="0.2">
      <c r="D16497" s="1093"/>
    </row>
    <row r="16498" spans="4:4" s="1084" customFormat="1" x14ac:dyDescent="0.2">
      <c r="D16498" s="1093"/>
    </row>
    <row r="16499" spans="4:4" s="1084" customFormat="1" x14ac:dyDescent="0.2">
      <c r="D16499" s="1093"/>
    </row>
    <row r="16500" spans="4:4" s="1084" customFormat="1" x14ac:dyDescent="0.2">
      <c r="D16500" s="1093"/>
    </row>
    <row r="16501" spans="4:4" s="1084" customFormat="1" x14ac:dyDescent="0.2">
      <c r="D16501" s="1093"/>
    </row>
    <row r="16502" spans="4:4" s="1084" customFormat="1" x14ac:dyDescent="0.2">
      <c r="D16502" s="1093"/>
    </row>
    <row r="16503" spans="4:4" s="1084" customFormat="1" x14ac:dyDescent="0.2">
      <c r="D16503" s="1093"/>
    </row>
    <row r="16504" spans="4:4" s="1084" customFormat="1" x14ac:dyDescent="0.2">
      <c r="D16504" s="1093"/>
    </row>
    <row r="16505" spans="4:4" s="1084" customFormat="1" x14ac:dyDescent="0.2">
      <c r="D16505" s="1093"/>
    </row>
    <row r="16506" spans="4:4" s="1084" customFormat="1" x14ac:dyDescent="0.2">
      <c r="D16506" s="1093"/>
    </row>
    <row r="16507" spans="4:4" s="1084" customFormat="1" x14ac:dyDescent="0.2">
      <c r="D16507" s="1093"/>
    </row>
    <row r="16508" spans="4:4" s="1084" customFormat="1" x14ac:dyDescent="0.2">
      <c r="D16508" s="1093"/>
    </row>
    <row r="16509" spans="4:4" s="1084" customFormat="1" x14ac:dyDescent="0.2">
      <c r="D16509" s="1093"/>
    </row>
    <row r="16510" spans="4:4" s="1084" customFormat="1" x14ac:dyDescent="0.2">
      <c r="D16510" s="1093"/>
    </row>
    <row r="16511" spans="4:4" s="1084" customFormat="1" x14ac:dyDescent="0.2">
      <c r="D16511" s="1093"/>
    </row>
    <row r="16512" spans="4:4" s="1084" customFormat="1" x14ac:dyDescent="0.2">
      <c r="D16512" s="1093"/>
    </row>
    <row r="16513" spans="4:4" s="1084" customFormat="1" x14ac:dyDescent="0.2">
      <c r="D16513" s="1093"/>
    </row>
    <row r="16514" spans="4:4" s="1084" customFormat="1" x14ac:dyDescent="0.2">
      <c r="D16514" s="1093"/>
    </row>
    <row r="16515" spans="4:4" s="1084" customFormat="1" x14ac:dyDescent="0.2">
      <c r="D16515" s="1093"/>
    </row>
    <row r="16516" spans="4:4" s="1084" customFormat="1" x14ac:dyDescent="0.2">
      <c r="D16516" s="1093"/>
    </row>
    <row r="16517" spans="4:4" s="1084" customFormat="1" x14ac:dyDescent="0.2">
      <c r="D16517" s="1093"/>
    </row>
    <row r="16518" spans="4:4" s="1084" customFormat="1" x14ac:dyDescent="0.2">
      <c r="D16518" s="1093"/>
    </row>
    <row r="16519" spans="4:4" s="1084" customFormat="1" x14ac:dyDescent="0.2">
      <c r="D16519" s="1093"/>
    </row>
    <row r="16520" spans="4:4" s="1084" customFormat="1" x14ac:dyDescent="0.2">
      <c r="D16520" s="1093"/>
    </row>
    <row r="16521" spans="4:4" s="1084" customFormat="1" x14ac:dyDescent="0.2">
      <c r="D16521" s="1093"/>
    </row>
    <row r="16522" spans="4:4" s="1084" customFormat="1" x14ac:dyDescent="0.2">
      <c r="D16522" s="1093"/>
    </row>
    <row r="16523" spans="4:4" s="1084" customFormat="1" x14ac:dyDescent="0.2">
      <c r="D16523" s="1093"/>
    </row>
    <row r="16524" spans="4:4" s="1084" customFormat="1" x14ac:dyDescent="0.2">
      <c r="D16524" s="1093"/>
    </row>
    <row r="16525" spans="4:4" s="1084" customFormat="1" x14ac:dyDescent="0.2">
      <c r="D16525" s="1093"/>
    </row>
    <row r="16526" spans="4:4" s="1084" customFormat="1" x14ac:dyDescent="0.2">
      <c r="D16526" s="1093"/>
    </row>
    <row r="16527" spans="4:4" s="1084" customFormat="1" x14ac:dyDescent="0.2">
      <c r="D16527" s="1093"/>
    </row>
    <row r="16528" spans="4:4" s="1084" customFormat="1" x14ac:dyDescent="0.2">
      <c r="D16528" s="1093"/>
    </row>
    <row r="16529" spans="4:4" s="1084" customFormat="1" x14ac:dyDescent="0.2">
      <c r="D16529" s="1093"/>
    </row>
    <row r="16530" spans="4:4" s="1084" customFormat="1" x14ac:dyDescent="0.2">
      <c r="D16530" s="1093"/>
    </row>
    <row r="16531" spans="4:4" s="1084" customFormat="1" x14ac:dyDescent="0.2">
      <c r="D16531" s="1093"/>
    </row>
    <row r="16532" spans="4:4" s="1084" customFormat="1" x14ac:dyDescent="0.2">
      <c r="D16532" s="1093"/>
    </row>
    <row r="16533" spans="4:4" s="1084" customFormat="1" x14ac:dyDescent="0.2">
      <c r="D16533" s="1093"/>
    </row>
    <row r="16534" spans="4:4" s="1084" customFormat="1" x14ac:dyDescent="0.2">
      <c r="D16534" s="1093"/>
    </row>
    <row r="16535" spans="4:4" s="1084" customFormat="1" x14ac:dyDescent="0.2">
      <c r="D16535" s="1093"/>
    </row>
    <row r="16536" spans="4:4" s="1084" customFormat="1" x14ac:dyDescent="0.2">
      <c r="D16536" s="1093"/>
    </row>
    <row r="16537" spans="4:4" s="1084" customFormat="1" x14ac:dyDescent="0.2">
      <c r="D16537" s="1093"/>
    </row>
    <row r="16538" spans="4:4" s="1084" customFormat="1" x14ac:dyDescent="0.2">
      <c r="D16538" s="1093"/>
    </row>
    <row r="16539" spans="4:4" s="1084" customFormat="1" x14ac:dyDescent="0.2">
      <c r="D16539" s="1093"/>
    </row>
    <row r="16540" spans="4:4" s="1084" customFormat="1" x14ac:dyDescent="0.2">
      <c r="D16540" s="1093"/>
    </row>
    <row r="16541" spans="4:4" s="1084" customFormat="1" x14ac:dyDescent="0.2">
      <c r="D16541" s="1093"/>
    </row>
    <row r="16542" spans="4:4" s="1084" customFormat="1" x14ac:dyDescent="0.2">
      <c r="D16542" s="1093"/>
    </row>
    <row r="16543" spans="4:4" s="1084" customFormat="1" x14ac:dyDescent="0.2">
      <c r="D16543" s="1093"/>
    </row>
    <row r="16544" spans="4:4" s="1084" customFormat="1" x14ac:dyDescent="0.2">
      <c r="D16544" s="1093"/>
    </row>
    <row r="16545" spans="4:4" s="1084" customFormat="1" x14ac:dyDescent="0.2">
      <c r="D16545" s="1093"/>
    </row>
    <row r="16546" spans="4:4" s="1084" customFormat="1" x14ac:dyDescent="0.2">
      <c r="D16546" s="1093"/>
    </row>
    <row r="16547" spans="4:4" s="1084" customFormat="1" x14ac:dyDescent="0.2">
      <c r="D16547" s="1093"/>
    </row>
    <row r="16548" spans="4:4" s="1084" customFormat="1" x14ac:dyDescent="0.2">
      <c r="D16548" s="1093"/>
    </row>
    <row r="16549" spans="4:4" s="1084" customFormat="1" x14ac:dyDescent="0.2">
      <c r="D16549" s="1093"/>
    </row>
    <row r="16550" spans="4:4" s="1084" customFormat="1" x14ac:dyDescent="0.2">
      <c r="D16550" s="1093"/>
    </row>
    <row r="16551" spans="4:4" s="1084" customFormat="1" x14ac:dyDescent="0.2">
      <c r="D16551" s="1093"/>
    </row>
    <row r="16552" spans="4:4" s="1084" customFormat="1" x14ac:dyDescent="0.2">
      <c r="D16552" s="1093"/>
    </row>
    <row r="16553" spans="4:4" s="1084" customFormat="1" x14ac:dyDescent="0.2">
      <c r="D16553" s="1093"/>
    </row>
    <row r="16554" spans="4:4" s="1084" customFormat="1" x14ac:dyDescent="0.2">
      <c r="D16554" s="1093"/>
    </row>
    <row r="16555" spans="4:4" s="1084" customFormat="1" x14ac:dyDescent="0.2">
      <c r="D16555" s="1093"/>
    </row>
    <row r="16556" spans="4:4" s="1084" customFormat="1" x14ac:dyDescent="0.2">
      <c r="D16556" s="1093"/>
    </row>
    <row r="16557" spans="4:4" s="1084" customFormat="1" x14ac:dyDescent="0.2">
      <c r="D16557" s="1093"/>
    </row>
    <row r="16558" spans="4:4" s="1084" customFormat="1" x14ac:dyDescent="0.2">
      <c r="D16558" s="1093"/>
    </row>
    <row r="16559" spans="4:4" s="1084" customFormat="1" x14ac:dyDescent="0.2">
      <c r="D16559" s="1093"/>
    </row>
    <row r="16560" spans="4:4" s="1084" customFormat="1" x14ac:dyDescent="0.2">
      <c r="D16560" s="1093"/>
    </row>
    <row r="16561" spans="4:4" s="1084" customFormat="1" x14ac:dyDescent="0.2">
      <c r="D16561" s="1093"/>
    </row>
    <row r="16562" spans="4:4" s="1084" customFormat="1" x14ac:dyDescent="0.2">
      <c r="D16562" s="1093"/>
    </row>
    <row r="16563" spans="4:4" s="1084" customFormat="1" x14ac:dyDescent="0.2">
      <c r="D16563" s="1093"/>
    </row>
    <row r="16564" spans="4:4" s="1084" customFormat="1" x14ac:dyDescent="0.2">
      <c r="D16564" s="1093"/>
    </row>
    <row r="16565" spans="4:4" s="1084" customFormat="1" x14ac:dyDescent="0.2">
      <c r="D16565" s="1093"/>
    </row>
    <row r="16566" spans="4:4" s="1084" customFormat="1" x14ac:dyDescent="0.2">
      <c r="D16566" s="1093"/>
    </row>
    <row r="16567" spans="4:4" s="1084" customFormat="1" x14ac:dyDescent="0.2">
      <c r="D16567" s="1093"/>
    </row>
    <row r="16568" spans="4:4" s="1084" customFormat="1" x14ac:dyDescent="0.2">
      <c r="D16568" s="1093"/>
    </row>
    <row r="16569" spans="4:4" s="1084" customFormat="1" x14ac:dyDescent="0.2">
      <c r="D16569" s="1093"/>
    </row>
    <row r="16570" spans="4:4" s="1084" customFormat="1" x14ac:dyDescent="0.2">
      <c r="D16570" s="1093"/>
    </row>
    <row r="16571" spans="4:4" s="1084" customFormat="1" x14ac:dyDescent="0.2">
      <c r="D16571" s="1093"/>
    </row>
    <row r="16572" spans="4:4" s="1084" customFormat="1" x14ac:dyDescent="0.2">
      <c r="D16572" s="1093"/>
    </row>
    <row r="16573" spans="4:4" s="1084" customFormat="1" x14ac:dyDescent="0.2">
      <c r="D16573" s="1093"/>
    </row>
    <row r="16574" spans="4:4" s="1084" customFormat="1" x14ac:dyDescent="0.2">
      <c r="D16574" s="1093"/>
    </row>
    <row r="16575" spans="4:4" s="1084" customFormat="1" x14ac:dyDescent="0.2">
      <c r="D16575" s="1093"/>
    </row>
    <row r="16576" spans="4:4" s="1084" customFormat="1" x14ac:dyDescent="0.2">
      <c r="D16576" s="1093"/>
    </row>
    <row r="16577" spans="4:4" s="1084" customFormat="1" x14ac:dyDescent="0.2">
      <c r="D16577" s="1093"/>
    </row>
    <row r="16578" spans="4:4" s="1084" customFormat="1" x14ac:dyDescent="0.2">
      <c r="D16578" s="1093"/>
    </row>
    <row r="16579" spans="4:4" s="1084" customFormat="1" x14ac:dyDescent="0.2">
      <c r="D16579" s="1093"/>
    </row>
    <row r="16580" spans="4:4" s="1084" customFormat="1" x14ac:dyDescent="0.2">
      <c r="D16580" s="1093"/>
    </row>
    <row r="16581" spans="4:4" s="1084" customFormat="1" x14ac:dyDescent="0.2">
      <c r="D16581" s="1093"/>
    </row>
    <row r="16582" spans="4:4" s="1084" customFormat="1" x14ac:dyDescent="0.2">
      <c r="D16582" s="1093"/>
    </row>
    <row r="16583" spans="4:4" s="1084" customFormat="1" x14ac:dyDescent="0.2">
      <c r="D16583" s="1093"/>
    </row>
    <row r="16584" spans="4:4" s="1084" customFormat="1" x14ac:dyDescent="0.2">
      <c r="D16584" s="1093"/>
    </row>
    <row r="16585" spans="4:4" s="1084" customFormat="1" x14ac:dyDescent="0.2">
      <c r="D16585" s="1093"/>
    </row>
    <row r="16586" spans="4:4" s="1084" customFormat="1" x14ac:dyDescent="0.2">
      <c r="D16586" s="1093"/>
    </row>
    <row r="16587" spans="4:4" s="1084" customFormat="1" x14ac:dyDescent="0.2">
      <c r="D16587" s="1093"/>
    </row>
    <row r="16588" spans="4:4" s="1084" customFormat="1" x14ac:dyDescent="0.2">
      <c r="D16588" s="1093"/>
    </row>
    <row r="16589" spans="4:4" s="1084" customFormat="1" x14ac:dyDescent="0.2">
      <c r="D16589" s="1093"/>
    </row>
    <row r="16590" spans="4:4" s="1084" customFormat="1" x14ac:dyDescent="0.2">
      <c r="D16590" s="1093"/>
    </row>
    <row r="16591" spans="4:4" s="1084" customFormat="1" x14ac:dyDescent="0.2">
      <c r="D16591" s="1093"/>
    </row>
    <row r="16592" spans="4:4" s="1084" customFormat="1" x14ac:dyDescent="0.2">
      <c r="D16592" s="1093"/>
    </row>
    <row r="16593" spans="4:4" s="1084" customFormat="1" x14ac:dyDescent="0.2">
      <c r="D16593" s="1093"/>
    </row>
    <row r="16594" spans="4:4" s="1084" customFormat="1" x14ac:dyDescent="0.2">
      <c r="D16594" s="1093"/>
    </row>
    <row r="16595" spans="4:4" s="1084" customFormat="1" x14ac:dyDescent="0.2">
      <c r="D16595" s="1093"/>
    </row>
    <row r="16596" spans="4:4" s="1084" customFormat="1" x14ac:dyDescent="0.2">
      <c r="D16596" s="1093"/>
    </row>
    <row r="16597" spans="4:4" s="1084" customFormat="1" x14ac:dyDescent="0.2">
      <c r="D16597" s="1093"/>
    </row>
    <row r="16598" spans="4:4" s="1084" customFormat="1" x14ac:dyDescent="0.2">
      <c r="D16598" s="1093"/>
    </row>
    <row r="16599" spans="4:4" s="1084" customFormat="1" x14ac:dyDescent="0.2">
      <c r="D16599" s="1093"/>
    </row>
    <row r="16600" spans="4:4" s="1084" customFormat="1" x14ac:dyDescent="0.2">
      <c r="D16600" s="1093"/>
    </row>
    <row r="16601" spans="4:4" s="1084" customFormat="1" x14ac:dyDescent="0.2">
      <c r="D16601" s="1093"/>
    </row>
    <row r="16602" spans="4:4" s="1084" customFormat="1" x14ac:dyDescent="0.2">
      <c r="D16602" s="1093"/>
    </row>
    <row r="16603" spans="4:4" s="1084" customFormat="1" x14ac:dyDescent="0.2">
      <c r="D16603" s="1093"/>
    </row>
    <row r="16604" spans="4:4" s="1084" customFormat="1" x14ac:dyDescent="0.2">
      <c r="D16604" s="1093"/>
    </row>
    <row r="16605" spans="4:4" s="1084" customFormat="1" x14ac:dyDescent="0.2">
      <c r="D16605" s="1093"/>
    </row>
    <row r="16606" spans="4:4" s="1084" customFormat="1" x14ac:dyDescent="0.2">
      <c r="D16606" s="1093"/>
    </row>
    <row r="16607" spans="4:4" s="1084" customFormat="1" x14ac:dyDescent="0.2">
      <c r="D16607" s="1093"/>
    </row>
    <row r="16608" spans="4:4" s="1084" customFormat="1" x14ac:dyDescent="0.2">
      <c r="D16608" s="1093"/>
    </row>
    <row r="16609" spans="4:4" s="1084" customFormat="1" x14ac:dyDescent="0.2">
      <c r="D16609" s="1093"/>
    </row>
    <row r="16610" spans="4:4" s="1084" customFormat="1" x14ac:dyDescent="0.2">
      <c r="D16610" s="1093"/>
    </row>
    <row r="16611" spans="4:4" s="1084" customFormat="1" x14ac:dyDescent="0.2">
      <c r="D16611" s="1093"/>
    </row>
    <row r="16612" spans="4:4" s="1084" customFormat="1" x14ac:dyDescent="0.2">
      <c r="D16612" s="1093"/>
    </row>
    <row r="16613" spans="4:4" s="1084" customFormat="1" x14ac:dyDescent="0.2">
      <c r="D16613" s="1093"/>
    </row>
    <row r="16614" spans="4:4" s="1084" customFormat="1" x14ac:dyDescent="0.2">
      <c r="D16614" s="1093"/>
    </row>
    <row r="16615" spans="4:4" s="1084" customFormat="1" x14ac:dyDescent="0.2">
      <c r="D16615" s="1093"/>
    </row>
    <row r="16616" spans="4:4" s="1084" customFormat="1" x14ac:dyDescent="0.2">
      <c r="D16616" s="1093"/>
    </row>
    <row r="16617" spans="4:4" s="1084" customFormat="1" x14ac:dyDescent="0.2">
      <c r="D16617" s="1093"/>
    </row>
    <row r="16618" spans="4:4" s="1084" customFormat="1" x14ac:dyDescent="0.2">
      <c r="D16618" s="1093"/>
    </row>
    <row r="16619" spans="4:4" s="1084" customFormat="1" x14ac:dyDescent="0.2">
      <c r="D16619" s="1093"/>
    </row>
    <row r="16620" spans="4:4" s="1084" customFormat="1" x14ac:dyDescent="0.2">
      <c r="D16620" s="1093"/>
    </row>
    <row r="16621" spans="4:4" s="1084" customFormat="1" x14ac:dyDescent="0.2">
      <c r="D16621" s="1093"/>
    </row>
    <row r="16622" spans="4:4" s="1084" customFormat="1" x14ac:dyDescent="0.2">
      <c r="D16622" s="1093"/>
    </row>
    <row r="16623" spans="4:4" s="1084" customFormat="1" x14ac:dyDescent="0.2">
      <c r="D16623" s="1093"/>
    </row>
    <row r="16624" spans="4:4" s="1084" customFormat="1" x14ac:dyDescent="0.2">
      <c r="D16624" s="1093"/>
    </row>
    <row r="16625" spans="4:4" s="1084" customFormat="1" x14ac:dyDescent="0.2">
      <c r="D16625" s="1093"/>
    </row>
    <row r="16626" spans="4:4" s="1084" customFormat="1" x14ac:dyDescent="0.2">
      <c r="D16626" s="1093"/>
    </row>
    <row r="16627" spans="4:4" s="1084" customFormat="1" x14ac:dyDescent="0.2">
      <c r="D16627" s="1093"/>
    </row>
    <row r="16628" spans="4:4" s="1084" customFormat="1" x14ac:dyDescent="0.2">
      <c r="D16628" s="1093"/>
    </row>
    <row r="16629" spans="4:4" s="1084" customFormat="1" x14ac:dyDescent="0.2">
      <c r="D16629" s="1093"/>
    </row>
    <row r="16630" spans="4:4" s="1084" customFormat="1" x14ac:dyDescent="0.2">
      <c r="D16630" s="1093"/>
    </row>
    <row r="16631" spans="4:4" s="1084" customFormat="1" x14ac:dyDescent="0.2">
      <c r="D16631" s="1093"/>
    </row>
    <row r="16632" spans="4:4" s="1084" customFormat="1" x14ac:dyDescent="0.2">
      <c r="D16632" s="1093"/>
    </row>
    <row r="16633" spans="4:4" s="1084" customFormat="1" x14ac:dyDescent="0.2">
      <c r="D16633" s="1093"/>
    </row>
    <row r="16634" spans="4:4" s="1084" customFormat="1" x14ac:dyDescent="0.2">
      <c r="D16634" s="1093"/>
    </row>
    <row r="16635" spans="4:4" s="1084" customFormat="1" x14ac:dyDescent="0.2">
      <c r="D16635" s="1093"/>
    </row>
    <row r="16636" spans="4:4" s="1084" customFormat="1" x14ac:dyDescent="0.2">
      <c r="D16636" s="1093"/>
    </row>
    <row r="16637" spans="4:4" s="1084" customFormat="1" x14ac:dyDescent="0.2">
      <c r="D16637" s="1093"/>
    </row>
    <row r="16638" spans="4:4" s="1084" customFormat="1" x14ac:dyDescent="0.2">
      <c r="D16638" s="1093"/>
    </row>
    <row r="16639" spans="4:4" s="1084" customFormat="1" x14ac:dyDescent="0.2">
      <c r="D16639" s="1093"/>
    </row>
    <row r="16640" spans="4:4" s="1084" customFormat="1" x14ac:dyDescent="0.2">
      <c r="D16640" s="1093"/>
    </row>
    <row r="16641" spans="4:4" s="1084" customFormat="1" x14ac:dyDescent="0.2">
      <c r="D16641" s="1093"/>
    </row>
    <row r="16642" spans="4:4" s="1084" customFormat="1" x14ac:dyDescent="0.2">
      <c r="D16642" s="1093"/>
    </row>
    <row r="16643" spans="4:4" s="1084" customFormat="1" x14ac:dyDescent="0.2">
      <c r="D16643" s="1093"/>
    </row>
    <row r="16644" spans="4:4" s="1084" customFormat="1" x14ac:dyDescent="0.2">
      <c r="D16644" s="1093"/>
    </row>
    <row r="16645" spans="4:4" s="1084" customFormat="1" x14ac:dyDescent="0.2">
      <c r="D16645" s="1093"/>
    </row>
    <row r="16646" spans="4:4" s="1084" customFormat="1" x14ac:dyDescent="0.2">
      <c r="D16646" s="1093"/>
    </row>
    <row r="16647" spans="4:4" s="1084" customFormat="1" x14ac:dyDescent="0.2">
      <c r="D16647" s="1093"/>
    </row>
    <row r="16648" spans="4:4" s="1084" customFormat="1" x14ac:dyDescent="0.2">
      <c r="D16648" s="1093"/>
    </row>
    <row r="16649" spans="4:4" s="1084" customFormat="1" x14ac:dyDescent="0.2">
      <c r="D16649" s="1093"/>
    </row>
    <row r="16650" spans="4:4" s="1084" customFormat="1" x14ac:dyDescent="0.2">
      <c r="D16650" s="1093"/>
    </row>
    <row r="16651" spans="4:4" s="1084" customFormat="1" x14ac:dyDescent="0.2">
      <c r="D16651" s="1093"/>
    </row>
    <row r="16652" spans="4:4" s="1084" customFormat="1" x14ac:dyDescent="0.2">
      <c r="D16652" s="1093"/>
    </row>
    <row r="16653" spans="4:4" s="1084" customFormat="1" x14ac:dyDescent="0.2">
      <c r="D16653" s="1093"/>
    </row>
    <row r="16654" spans="4:4" s="1084" customFormat="1" x14ac:dyDescent="0.2">
      <c r="D16654" s="1093"/>
    </row>
    <row r="16655" spans="4:4" s="1084" customFormat="1" x14ac:dyDescent="0.2">
      <c r="D16655" s="1093"/>
    </row>
    <row r="16656" spans="4:4" s="1084" customFormat="1" x14ac:dyDescent="0.2">
      <c r="D16656" s="1093"/>
    </row>
    <row r="16657" spans="4:4" s="1084" customFormat="1" x14ac:dyDescent="0.2">
      <c r="D16657" s="1093"/>
    </row>
    <row r="16658" spans="4:4" s="1084" customFormat="1" x14ac:dyDescent="0.2">
      <c r="D16658" s="1093"/>
    </row>
    <row r="16659" spans="4:4" s="1084" customFormat="1" x14ac:dyDescent="0.2">
      <c r="D16659" s="1093"/>
    </row>
    <row r="16660" spans="4:4" s="1084" customFormat="1" x14ac:dyDescent="0.2">
      <c r="D16660" s="1093"/>
    </row>
    <row r="16661" spans="4:4" s="1084" customFormat="1" x14ac:dyDescent="0.2">
      <c r="D16661" s="1093"/>
    </row>
    <row r="16662" spans="4:4" s="1084" customFormat="1" x14ac:dyDescent="0.2">
      <c r="D16662" s="1093"/>
    </row>
    <row r="16663" spans="4:4" s="1084" customFormat="1" x14ac:dyDescent="0.2">
      <c r="D16663" s="1093"/>
    </row>
    <row r="16664" spans="4:4" s="1084" customFormat="1" x14ac:dyDescent="0.2">
      <c r="D16664" s="1093"/>
    </row>
    <row r="16665" spans="4:4" s="1084" customFormat="1" x14ac:dyDescent="0.2">
      <c r="D16665" s="1093"/>
    </row>
    <row r="16666" spans="4:4" s="1084" customFormat="1" x14ac:dyDescent="0.2">
      <c r="D16666" s="1093"/>
    </row>
    <row r="16667" spans="4:4" s="1084" customFormat="1" x14ac:dyDescent="0.2">
      <c r="D16667" s="1093"/>
    </row>
    <row r="16668" spans="4:4" s="1084" customFormat="1" x14ac:dyDescent="0.2">
      <c r="D16668" s="1093"/>
    </row>
    <row r="16669" spans="4:4" s="1084" customFormat="1" x14ac:dyDescent="0.2">
      <c r="D16669" s="1093"/>
    </row>
    <row r="16670" spans="4:4" s="1084" customFormat="1" x14ac:dyDescent="0.2">
      <c r="D16670" s="1093"/>
    </row>
    <row r="16671" spans="4:4" s="1084" customFormat="1" x14ac:dyDescent="0.2">
      <c r="D16671" s="1093"/>
    </row>
    <row r="16672" spans="4:4" s="1084" customFormat="1" x14ac:dyDescent="0.2">
      <c r="D16672" s="1093"/>
    </row>
    <row r="16673" spans="4:4" s="1084" customFormat="1" x14ac:dyDescent="0.2">
      <c r="D16673" s="1093"/>
    </row>
    <row r="16674" spans="4:4" s="1084" customFormat="1" x14ac:dyDescent="0.2">
      <c r="D16674" s="1093"/>
    </row>
    <row r="16675" spans="4:4" s="1084" customFormat="1" x14ac:dyDescent="0.2">
      <c r="D16675" s="1093"/>
    </row>
    <row r="16676" spans="4:4" s="1084" customFormat="1" x14ac:dyDescent="0.2">
      <c r="D16676" s="1093"/>
    </row>
    <row r="16677" spans="4:4" s="1084" customFormat="1" x14ac:dyDescent="0.2">
      <c r="D16677" s="1093"/>
    </row>
    <row r="16678" spans="4:4" s="1084" customFormat="1" x14ac:dyDescent="0.2">
      <c r="D16678" s="1093"/>
    </row>
    <row r="16679" spans="4:4" s="1084" customFormat="1" x14ac:dyDescent="0.2">
      <c r="D16679" s="1093"/>
    </row>
    <row r="16680" spans="4:4" s="1084" customFormat="1" x14ac:dyDescent="0.2">
      <c r="D16680" s="1093"/>
    </row>
    <row r="16681" spans="4:4" s="1084" customFormat="1" x14ac:dyDescent="0.2">
      <c r="D16681" s="1093"/>
    </row>
    <row r="16682" spans="4:4" s="1084" customFormat="1" x14ac:dyDescent="0.2">
      <c r="D16682" s="1093"/>
    </row>
    <row r="16683" spans="4:4" s="1084" customFormat="1" x14ac:dyDescent="0.2">
      <c r="D16683" s="1093"/>
    </row>
    <row r="16684" spans="4:4" s="1084" customFormat="1" x14ac:dyDescent="0.2">
      <c r="D16684" s="1093"/>
    </row>
    <row r="16685" spans="4:4" s="1084" customFormat="1" x14ac:dyDescent="0.2">
      <c r="D16685" s="1093"/>
    </row>
    <row r="16686" spans="4:4" s="1084" customFormat="1" x14ac:dyDescent="0.2">
      <c r="D16686" s="1093"/>
    </row>
    <row r="16687" spans="4:4" s="1084" customFormat="1" x14ac:dyDescent="0.2">
      <c r="D16687" s="1093"/>
    </row>
    <row r="16688" spans="4:4" s="1084" customFormat="1" x14ac:dyDescent="0.2">
      <c r="D16688" s="1093"/>
    </row>
    <row r="16689" spans="4:4" s="1084" customFormat="1" x14ac:dyDescent="0.2">
      <c r="D16689" s="1093"/>
    </row>
    <row r="16690" spans="4:4" s="1084" customFormat="1" x14ac:dyDescent="0.2">
      <c r="D16690" s="1093"/>
    </row>
    <row r="16691" spans="4:4" s="1084" customFormat="1" x14ac:dyDescent="0.2">
      <c r="D16691" s="1093"/>
    </row>
    <row r="16692" spans="4:4" s="1084" customFormat="1" x14ac:dyDescent="0.2">
      <c r="D16692" s="1093"/>
    </row>
    <row r="16693" spans="4:4" s="1084" customFormat="1" x14ac:dyDescent="0.2">
      <c r="D16693" s="1093"/>
    </row>
    <row r="16694" spans="4:4" s="1084" customFormat="1" x14ac:dyDescent="0.2">
      <c r="D16694" s="1093"/>
    </row>
    <row r="16695" spans="4:4" s="1084" customFormat="1" x14ac:dyDescent="0.2">
      <c r="D16695" s="1093"/>
    </row>
    <row r="16696" spans="4:4" s="1084" customFormat="1" x14ac:dyDescent="0.2">
      <c r="D16696" s="1093"/>
    </row>
    <row r="16697" spans="4:4" s="1084" customFormat="1" x14ac:dyDescent="0.2">
      <c r="D16697" s="1093"/>
    </row>
    <row r="16698" spans="4:4" s="1084" customFormat="1" x14ac:dyDescent="0.2">
      <c r="D16698" s="1093"/>
    </row>
    <row r="16699" spans="4:4" s="1084" customFormat="1" x14ac:dyDescent="0.2">
      <c r="D16699" s="1093"/>
    </row>
    <row r="16700" spans="4:4" s="1084" customFormat="1" x14ac:dyDescent="0.2">
      <c r="D16700" s="1093"/>
    </row>
    <row r="16701" spans="4:4" s="1084" customFormat="1" x14ac:dyDescent="0.2">
      <c r="D16701" s="1093"/>
    </row>
    <row r="16702" spans="4:4" s="1084" customFormat="1" x14ac:dyDescent="0.2">
      <c r="D16702" s="1093"/>
    </row>
    <row r="16703" spans="4:4" s="1084" customFormat="1" x14ac:dyDescent="0.2">
      <c r="D16703" s="1093"/>
    </row>
    <row r="16704" spans="4:4" s="1084" customFormat="1" x14ac:dyDescent="0.2">
      <c r="D16704" s="1093"/>
    </row>
    <row r="16705" spans="4:4" s="1084" customFormat="1" x14ac:dyDescent="0.2">
      <c r="D16705" s="1093"/>
    </row>
    <row r="16706" spans="4:4" s="1084" customFormat="1" x14ac:dyDescent="0.2">
      <c r="D16706" s="1093"/>
    </row>
    <row r="16707" spans="4:4" s="1084" customFormat="1" x14ac:dyDescent="0.2">
      <c r="D16707" s="1093"/>
    </row>
    <row r="16708" spans="4:4" s="1084" customFormat="1" x14ac:dyDescent="0.2">
      <c r="D16708" s="1093"/>
    </row>
    <row r="16709" spans="4:4" s="1084" customFormat="1" x14ac:dyDescent="0.2">
      <c r="D16709" s="1093"/>
    </row>
    <row r="16710" spans="4:4" s="1084" customFormat="1" x14ac:dyDescent="0.2">
      <c r="D16710" s="1093"/>
    </row>
    <row r="16711" spans="4:4" s="1084" customFormat="1" x14ac:dyDescent="0.2">
      <c r="D16711" s="1093"/>
    </row>
    <row r="16712" spans="4:4" s="1084" customFormat="1" x14ac:dyDescent="0.2">
      <c r="D16712" s="1093"/>
    </row>
    <row r="16713" spans="4:4" s="1084" customFormat="1" x14ac:dyDescent="0.2">
      <c r="D16713" s="1093"/>
    </row>
    <row r="16714" spans="4:4" s="1084" customFormat="1" x14ac:dyDescent="0.2">
      <c r="D16714" s="1093"/>
    </row>
    <row r="16715" spans="4:4" s="1084" customFormat="1" x14ac:dyDescent="0.2">
      <c r="D16715" s="1093"/>
    </row>
    <row r="16716" spans="4:4" s="1084" customFormat="1" x14ac:dyDescent="0.2">
      <c r="D16716" s="1093"/>
    </row>
    <row r="16717" spans="4:4" s="1084" customFormat="1" x14ac:dyDescent="0.2">
      <c r="D16717" s="1093"/>
    </row>
    <row r="16718" spans="4:4" s="1084" customFormat="1" x14ac:dyDescent="0.2">
      <c r="D16718" s="1093"/>
    </row>
    <row r="16719" spans="4:4" s="1084" customFormat="1" x14ac:dyDescent="0.2">
      <c r="D16719" s="1093"/>
    </row>
    <row r="16720" spans="4:4" s="1084" customFormat="1" x14ac:dyDescent="0.2">
      <c r="D16720" s="1093"/>
    </row>
    <row r="16721" spans="4:4" s="1084" customFormat="1" x14ac:dyDescent="0.2">
      <c r="D16721" s="1093"/>
    </row>
    <row r="16722" spans="4:4" s="1084" customFormat="1" x14ac:dyDescent="0.2">
      <c r="D16722" s="1093"/>
    </row>
    <row r="16723" spans="4:4" s="1084" customFormat="1" x14ac:dyDescent="0.2">
      <c r="D16723" s="1093"/>
    </row>
    <row r="16724" spans="4:4" s="1084" customFormat="1" x14ac:dyDescent="0.2">
      <c r="D16724" s="1093"/>
    </row>
    <row r="16725" spans="4:4" s="1084" customFormat="1" x14ac:dyDescent="0.2">
      <c r="D16725" s="1093"/>
    </row>
    <row r="16726" spans="4:4" s="1084" customFormat="1" x14ac:dyDescent="0.2">
      <c r="D16726" s="1093"/>
    </row>
    <row r="16727" spans="4:4" s="1084" customFormat="1" x14ac:dyDescent="0.2">
      <c r="D16727" s="1093"/>
    </row>
    <row r="16728" spans="4:4" s="1084" customFormat="1" x14ac:dyDescent="0.2">
      <c r="D16728" s="1093"/>
    </row>
    <row r="16729" spans="4:4" s="1084" customFormat="1" x14ac:dyDescent="0.2">
      <c r="D16729" s="1093"/>
    </row>
    <row r="16730" spans="4:4" s="1084" customFormat="1" x14ac:dyDescent="0.2">
      <c r="D16730" s="1093"/>
    </row>
    <row r="16731" spans="4:4" s="1084" customFormat="1" x14ac:dyDescent="0.2">
      <c r="D16731" s="1093"/>
    </row>
    <row r="16732" spans="4:4" s="1084" customFormat="1" x14ac:dyDescent="0.2">
      <c r="D16732" s="1093"/>
    </row>
    <row r="16733" spans="4:4" s="1084" customFormat="1" x14ac:dyDescent="0.2">
      <c r="D16733" s="1093"/>
    </row>
    <row r="16734" spans="4:4" s="1084" customFormat="1" x14ac:dyDescent="0.2">
      <c r="D16734" s="1093"/>
    </row>
    <row r="16735" spans="4:4" s="1084" customFormat="1" x14ac:dyDescent="0.2">
      <c r="D16735" s="1093"/>
    </row>
    <row r="16736" spans="4:4" s="1084" customFormat="1" x14ac:dyDescent="0.2">
      <c r="D16736" s="1093"/>
    </row>
    <row r="16737" spans="4:4" s="1084" customFormat="1" x14ac:dyDescent="0.2">
      <c r="D16737" s="1093"/>
    </row>
    <row r="16738" spans="4:4" s="1084" customFormat="1" x14ac:dyDescent="0.2">
      <c r="D16738" s="1093"/>
    </row>
    <row r="16739" spans="4:4" s="1084" customFormat="1" x14ac:dyDescent="0.2">
      <c r="D16739" s="1093"/>
    </row>
    <row r="16740" spans="4:4" s="1084" customFormat="1" x14ac:dyDescent="0.2">
      <c r="D16740" s="1093"/>
    </row>
    <row r="16741" spans="4:4" s="1084" customFormat="1" x14ac:dyDescent="0.2">
      <c r="D16741" s="1093"/>
    </row>
    <row r="16742" spans="4:4" s="1084" customFormat="1" x14ac:dyDescent="0.2">
      <c r="D16742" s="1093"/>
    </row>
    <row r="16743" spans="4:4" s="1084" customFormat="1" x14ac:dyDescent="0.2">
      <c r="D16743" s="1093"/>
    </row>
    <row r="16744" spans="4:4" s="1084" customFormat="1" x14ac:dyDescent="0.2">
      <c r="D16744" s="1093"/>
    </row>
    <row r="16745" spans="4:4" s="1084" customFormat="1" x14ac:dyDescent="0.2">
      <c r="D16745" s="1093"/>
    </row>
    <row r="16746" spans="4:4" s="1084" customFormat="1" x14ac:dyDescent="0.2">
      <c r="D16746" s="1093"/>
    </row>
    <row r="16747" spans="4:4" s="1084" customFormat="1" x14ac:dyDescent="0.2">
      <c r="D16747" s="1093"/>
    </row>
    <row r="16748" spans="4:4" s="1084" customFormat="1" x14ac:dyDescent="0.2">
      <c r="D16748" s="1093"/>
    </row>
    <row r="16749" spans="4:4" s="1084" customFormat="1" x14ac:dyDescent="0.2">
      <c r="D16749" s="1093"/>
    </row>
    <row r="16750" spans="4:4" s="1084" customFormat="1" x14ac:dyDescent="0.2">
      <c r="D16750" s="1093"/>
    </row>
    <row r="16751" spans="4:4" s="1084" customFormat="1" x14ac:dyDescent="0.2">
      <c r="D16751" s="1093"/>
    </row>
    <row r="16752" spans="4:4" s="1084" customFormat="1" x14ac:dyDescent="0.2">
      <c r="D16752" s="1093"/>
    </row>
    <row r="16753" spans="4:4" s="1084" customFormat="1" x14ac:dyDescent="0.2">
      <c r="D16753" s="1093"/>
    </row>
    <row r="16754" spans="4:4" s="1084" customFormat="1" x14ac:dyDescent="0.2">
      <c r="D16754" s="1093"/>
    </row>
    <row r="16755" spans="4:4" s="1084" customFormat="1" x14ac:dyDescent="0.2">
      <c r="D16755" s="1093"/>
    </row>
    <row r="16756" spans="4:4" s="1084" customFormat="1" x14ac:dyDescent="0.2">
      <c r="D16756" s="1093"/>
    </row>
    <row r="16757" spans="4:4" s="1084" customFormat="1" x14ac:dyDescent="0.2">
      <c r="D16757" s="1093"/>
    </row>
    <row r="16758" spans="4:4" s="1084" customFormat="1" x14ac:dyDescent="0.2">
      <c r="D16758" s="1093"/>
    </row>
    <row r="16759" spans="4:4" s="1084" customFormat="1" x14ac:dyDescent="0.2">
      <c r="D16759" s="1093"/>
    </row>
    <row r="16760" spans="4:4" s="1084" customFormat="1" x14ac:dyDescent="0.2">
      <c r="D16760" s="1093"/>
    </row>
    <row r="16761" spans="4:4" s="1084" customFormat="1" x14ac:dyDescent="0.2">
      <c r="D16761" s="1093"/>
    </row>
    <row r="16762" spans="4:4" s="1084" customFormat="1" x14ac:dyDescent="0.2">
      <c r="D16762" s="1093"/>
    </row>
    <row r="16763" spans="4:4" s="1084" customFormat="1" x14ac:dyDescent="0.2">
      <c r="D16763" s="1093"/>
    </row>
    <row r="16764" spans="4:4" s="1084" customFormat="1" x14ac:dyDescent="0.2">
      <c r="D16764" s="1093"/>
    </row>
    <row r="16765" spans="4:4" s="1084" customFormat="1" x14ac:dyDescent="0.2">
      <c r="D16765" s="1093"/>
    </row>
    <row r="16766" spans="4:4" s="1084" customFormat="1" x14ac:dyDescent="0.2">
      <c r="D16766" s="1093"/>
    </row>
    <row r="16767" spans="4:4" s="1084" customFormat="1" x14ac:dyDescent="0.2">
      <c r="D16767" s="1093"/>
    </row>
    <row r="16768" spans="4:4" s="1084" customFormat="1" x14ac:dyDescent="0.2">
      <c r="D16768" s="1093"/>
    </row>
    <row r="16769" spans="4:4" s="1084" customFormat="1" x14ac:dyDescent="0.2">
      <c r="D16769" s="1093"/>
    </row>
    <row r="16770" spans="4:4" s="1084" customFormat="1" x14ac:dyDescent="0.2">
      <c r="D16770" s="1093"/>
    </row>
    <row r="16771" spans="4:4" s="1084" customFormat="1" x14ac:dyDescent="0.2">
      <c r="D16771" s="1093"/>
    </row>
    <row r="16772" spans="4:4" s="1084" customFormat="1" x14ac:dyDescent="0.2">
      <c r="D16772" s="1093"/>
    </row>
    <row r="16773" spans="4:4" s="1084" customFormat="1" x14ac:dyDescent="0.2">
      <c r="D16773" s="1093"/>
    </row>
    <row r="16774" spans="4:4" s="1084" customFormat="1" x14ac:dyDescent="0.2">
      <c r="D16774" s="1093"/>
    </row>
    <row r="16775" spans="4:4" s="1084" customFormat="1" x14ac:dyDescent="0.2">
      <c r="D16775" s="1093"/>
    </row>
    <row r="16776" spans="4:4" s="1084" customFormat="1" x14ac:dyDescent="0.2">
      <c r="D16776" s="1093"/>
    </row>
    <row r="16777" spans="4:4" s="1084" customFormat="1" x14ac:dyDescent="0.2">
      <c r="D16777" s="1093"/>
    </row>
    <row r="16778" spans="4:4" s="1084" customFormat="1" x14ac:dyDescent="0.2">
      <c r="D16778" s="1093"/>
    </row>
    <row r="16779" spans="4:4" s="1084" customFormat="1" x14ac:dyDescent="0.2">
      <c r="D16779" s="1093"/>
    </row>
    <row r="16780" spans="4:4" s="1084" customFormat="1" x14ac:dyDescent="0.2">
      <c r="D16780" s="1093"/>
    </row>
    <row r="16781" spans="4:4" s="1084" customFormat="1" x14ac:dyDescent="0.2">
      <c r="D16781" s="1093"/>
    </row>
    <row r="16782" spans="4:4" s="1084" customFormat="1" x14ac:dyDescent="0.2">
      <c r="D16782" s="1093"/>
    </row>
    <row r="16783" spans="4:4" s="1084" customFormat="1" x14ac:dyDescent="0.2">
      <c r="D16783" s="1093"/>
    </row>
    <row r="16784" spans="4:4" s="1084" customFormat="1" x14ac:dyDescent="0.2">
      <c r="D16784" s="1093"/>
    </row>
    <row r="16785" spans="4:4" s="1084" customFormat="1" x14ac:dyDescent="0.2">
      <c r="D16785" s="1093"/>
    </row>
    <row r="16786" spans="4:4" s="1084" customFormat="1" x14ac:dyDescent="0.2">
      <c r="D16786" s="1093"/>
    </row>
    <row r="16787" spans="4:4" s="1084" customFormat="1" x14ac:dyDescent="0.2">
      <c r="D16787" s="1093"/>
    </row>
    <row r="16788" spans="4:4" s="1084" customFormat="1" x14ac:dyDescent="0.2">
      <c r="D16788" s="1093"/>
    </row>
    <row r="16789" spans="4:4" s="1084" customFormat="1" x14ac:dyDescent="0.2">
      <c r="D16789" s="1093"/>
    </row>
    <row r="16790" spans="4:4" s="1084" customFormat="1" x14ac:dyDescent="0.2">
      <c r="D16790" s="1093"/>
    </row>
    <row r="16791" spans="4:4" s="1084" customFormat="1" x14ac:dyDescent="0.2">
      <c r="D16791" s="1093"/>
    </row>
    <row r="16792" spans="4:4" s="1084" customFormat="1" x14ac:dyDescent="0.2">
      <c r="D16792" s="1093"/>
    </row>
    <row r="16793" spans="4:4" s="1084" customFormat="1" x14ac:dyDescent="0.2">
      <c r="D16793" s="1093"/>
    </row>
    <row r="16794" spans="4:4" s="1084" customFormat="1" x14ac:dyDescent="0.2">
      <c r="D16794" s="1093"/>
    </row>
    <row r="16795" spans="4:4" s="1084" customFormat="1" x14ac:dyDescent="0.2">
      <c r="D16795" s="1093"/>
    </row>
    <row r="16796" spans="4:4" s="1084" customFormat="1" x14ac:dyDescent="0.2">
      <c r="D16796" s="1093"/>
    </row>
    <row r="16797" spans="4:4" s="1084" customFormat="1" x14ac:dyDescent="0.2">
      <c r="D16797" s="1093"/>
    </row>
    <row r="16798" spans="4:4" s="1084" customFormat="1" x14ac:dyDescent="0.2">
      <c r="D16798" s="1093"/>
    </row>
    <row r="16799" spans="4:4" s="1084" customFormat="1" x14ac:dyDescent="0.2">
      <c r="D16799" s="1093"/>
    </row>
    <row r="16800" spans="4:4" s="1084" customFormat="1" x14ac:dyDescent="0.2">
      <c r="D16800" s="1093"/>
    </row>
    <row r="16801" spans="4:4" s="1084" customFormat="1" x14ac:dyDescent="0.2">
      <c r="D16801" s="1093"/>
    </row>
    <row r="16802" spans="4:4" s="1084" customFormat="1" x14ac:dyDescent="0.2">
      <c r="D16802" s="1093"/>
    </row>
    <row r="16803" spans="4:4" s="1084" customFormat="1" x14ac:dyDescent="0.2">
      <c r="D16803" s="1093"/>
    </row>
    <row r="16804" spans="4:4" s="1084" customFormat="1" x14ac:dyDescent="0.2">
      <c r="D16804" s="1093"/>
    </row>
    <row r="16805" spans="4:4" s="1084" customFormat="1" x14ac:dyDescent="0.2">
      <c r="D16805" s="1093"/>
    </row>
    <row r="16806" spans="4:4" s="1084" customFormat="1" x14ac:dyDescent="0.2">
      <c r="D16806" s="1093"/>
    </row>
    <row r="16807" spans="4:4" s="1084" customFormat="1" x14ac:dyDescent="0.2">
      <c r="D16807" s="1093"/>
    </row>
    <row r="16808" spans="4:4" s="1084" customFormat="1" x14ac:dyDescent="0.2">
      <c r="D16808" s="1093"/>
    </row>
    <row r="16809" spans="4:4" s="1084" customFormat="1" x14ac:dyDescent="0.2">
      <c r="D16809" s="1093"/>
    </row>
    <row r="16810" spans="4:4" s="1084" customFormat="1" x14ac:dyDescent="0.2">
      <c r="D16810" s="1093"/>
    </row>
    <row r="16811" spans="4:4" s="1084" customFormat="1" x14ac:dyDescent="0.2">
      <c r="D16811" s="1093"/>
    </row>
    <row r="16812" spans="4:4" s="1084" customFormat="1" x14ac:dyDescent="0.2">
      <c r="D16812" s="1093"/>
    </row>
    <row r="16813" spans="4:4" s="1084" customFormat="1" x14ac:dyDescent="0.2">
      <c r="D16813" s="1093"/>
    </row>
    <row r="16814" spans="4:4" s="1084" customFormat="1" x14ac:dyDescent="0.2">
      <c r="D16814" s="1093"/>
    </row>
    <row r="16815" spans="4:4" s="1084" customFormat="1" x14ac:dyDescent="0.2">
      <c r="D16815" s="1093"/>
    </row>
    <row r="16816" spans="4:4" s="1084" customFormat="1" x14ac:dyDescent="0.2">
      <c r="D16816" s="1093"/>
    </row>
    <row r="16817" spans="4:4" s="1084" customFormat="1" x14ac:dyDescent="0.2">
      <c r="D16817" s="1093"/>
    </row>
    <row r="16818" spans="4:4" s="1084" customFormat="1" x14ac:dyDescent="0.2">
      <c r="D16818" s="1093"/>
    </row>
    <row r="16819" spans="4:4" s="1084" customFormat="1" x14ac:dyDescent="0.2">
      <c r="D16819" s="1093"/>
    </row>
    <row r="16820" spans="4:4" s="1084" customFormat="1" x14ac:dyDescent="0.2">
      <c r="D16820" s="1093"/>
    </row>
    <row r="16821" spans="4:4" s="1084" customFormat="1" x14ac:dyDescent="0.2">
      <c r="D16821" s="1093"/>
    </row>
    <row r="16822" spans="4:4" s="1084" customFormat="1" x14ac:dyDescent="0.2">
      <c r="D16822" s="1093"/>
    </row>
    <row r="16823" spans="4:4" s="1084" customFormat="1" x14ac:dyDescent="0.2">
      <c r="D16823" s="1093"/>
    </row>
    <row r="16824" spans="4:4" s="1084" customFormat="1" x14ac:dyDescent="0.2">
      <c r="D16824" s="1093"/>
    </row>
    <row r="16825" spans="4:4" s="1084" customFormat="1" x14ac:dyDescent="0.2">
      <c r="D16825" s="1093"/>
    </row>
    <row r="16826" spans="4:4" s="1084" customFormat="1" x14ac:dyDescent="0.2">
      <c r="D16826" s="1093"/>
    </row>
    <row r="16827" spans="4:4" s="1084" customFormat="1" x14ac:dyDescent="0.2">
      <c r="D16827" s="1093"/>
    </row>
    <row r="16828" spans="4:4" s="1084" customFormat="1" x14ac:dyDescent="0.2">
      <c r="D16828" s="1093"/>
    </row>
    <row r="16829" spans="4:4" s="1084" customFormat="1" x14ac:dyDescent="0.2">
      <c r="D16829" s="1093"/>
    </row>
    <row r="16830" spans="4:4" s="1084" customFormat="1" x14ac:dyDescent="0.2">
      <c r="D16830" s="1093"/>
    </row>
    <row r="16831" spans="4:4" s="1084" customFormat="1" x14ac:dyDescent="0.2">
      <c r="D16831" s="1093"/>
    </row>
    <row r="16832" spans="4:4" s="1084" customFormat="1" x14ac:dyDescent="0.2">
      <c r="D16832" s="1093"/>
    </row>
    <row r="16833" spans="4:4" s="1084" customFormat="1" x14ac:dyDescent="0.2">
      <c r="D16833" s="1093"/>
    </row>
    <row r="16834" spans="4:4" s="1084" customFormat="1" x14ac:dyDescent="0.2">
      <c r="D16834" s="1093"/>
    </row>
    <row r="16835" spans="4:4" s="1084" customFormat="1" x14ac:dyDescent="0.2">
      <c r="D16835" s="1093"/>
    </row>
    <row r="16836" spans="4:4" s="1084" customFormat="1" x14ac:dyDescent="0.2">
      <c r="D16836" s="1093"/>
    </row>
    <row r="16837" spans="4:4" s="1084" customFormat="1" x14ac:dyDescent="0.2">
      <c r="D16837" s="1093"/>
    </row>
    <row r="16838" spans="4:4" s="1084" customFormat="1" x14ac:dyDescent="0.2">
      <c r="D16838" s="1093"/>
    </row>
    <row r="16839" spans="4:4" s="1084" customFormat="1" x14ac:dyDescent="0.2">
      <c r="D16839" s="1093"/>
    </row>
    <row r="16840" spans="4:4" s="1084" customFormat="1" x14ac:dyDescent="0.2">
      <c r="D16840" s="1093"/>
    </row>
    <row r="16841" spans="4:4" s="1084" customFormat="1" x14ac:dyDescent="0.2">
      <c r="D16841" s="1093"/>
    </row>
    <row r="16842" spans="4:4" s="1084" customFormat="1" x14ac:dyDescent="0.2">
      <c r="D16842" s="1093"/>
    </row>
    <row r="16843" spans="4:4" s="1084" customFormat="1" x14ac:dyDescent="0.2">
      <c r="D16843" s="1093"/>
    </row>
    <row r="16844" spans="4:4" s="1084" customFormat="1" x14ac:dyDescent="0.2">
      <c r="D16844" s="1093"/>
    </row>
    <row r="16845" spans="4:4" s="1084" customFormat="1" x14ac:dyDescent="0.2">
      <c r="D16845" s="1093"/>
    </row>
    <row r="16846" spans="4:4" s="1084" customFormat="1" x14ac:dyDescent="0.2">
      <c r="D16846" s="1093"/>
    </row>
    <row r="16847" spans="4:4" s="1084" customFormat="1" x14ac:dyDescent="0.2">
      <c r="D16847" s="1093"/>
    </row>
    <row r="16848" spans="4:4" s="1084" customFormat="1" x14ac:dyDescent="0.2">
      <c r="D16848" s="1093"/>
    </row>
    <row r="16849" spans="4:4" s="1084" customFormat="1" x14ac:dyDescent="0.2">
      <c r="D16849" s="1093"/>
    </row>
    <row r="16850" spans="4:4" s="1084" customFormat="1" x14ac:dyDescent="0.2">
      <c r="D16850" s="1093"/>
    </row>
    <row r="16851" spans="4:4" s="1084" customFormat="1" x14ac:dyDescent="0.2">
      <c r="D16851" s="1093"/>
    </row>
    <row r="16852" spans="4:4" s="1084" customFormat="1" x14ac:dyDescent="0.2">
      <c r="D16852" s="1093"/>
    </row>
    <row r="16853" spans="4:4" s="1084" customFormat="1" x14ac:dyDescent="0.2">
      <c r="D16853" s="1093"/>
    </row>
    <row r="16854" spans="4:4" s="1084" customFormat="1" x14ac:dyDescent="0.2">
      <c r="D16854" s="1093"/>
    </row>
    <row r="16855" spans="4:4" s="1084" customFormat="1" x14ac:dyDescent="0.2">
      <c r="D16855" s="1093"/>
    </row>
    <row r="16856" spans="4:4" s="1084" customFormat="1" x14ac:dyDescent="0.2">
      <c r="D16856" s="1093"/>
    </row>
    <row r="16857" spans="4:4" s="1084" customFormat="1" x14ac:dyDescent="0.2">
      <c r="D16857" s="1093"/>
    </row>
    <row r="16858" spans="4:4" s="1084" customFormat="1" x14ac:dyDescent="0.2">
      <c r="D16858" s="1093"/>
    </row>
    <row r="16859" spans="4:4" s="1084" customFormat="1" x14ac:dyDescent="0.2">
      <c r="D16859" s="1093"/>
    </row>
    <row r="16860" spans="4:4" s="1084" customFormat="1" x14ac:dyDescent="0.2">
      <c r="D16860" s="1093"/>
    </row>
    <row r="16861" spans="4:4" s="1084" customFormat="1" x14ac:dyDescent="0.2">
      <c r="D16861" s="1093"/>
    </row>
    <row r="16862" spans="4:4" s="1084" customFormat="1" x14ac:dyDescent="0.2">
      <c r="D16862" s="1093"/>
    </row>
    <row r="16863" spans="4:4" s="1084" customFormat="1" x14ac:dyDescent="0.2">
      <c r="D16863" s="1093"/>
    </row>
    <row r="16864" spans="4:4" s="1084" customFormat="1" x14ac:dyDescent="0.2">
      <c r="D16864" s="1093"/>
    </row>
    <row r="16865" spans="4:4" s="1084" customFormat="1" x14ac:dyDescent="0.2">
      <c r="D16865" s="1093"/>
    </row>
    <row r="16866" spans="4:4" s="1084" customFormat="1" x14ac:dyDescent="0.2">
      <c r="D16866" s="1093"/>
    </row>
    <row r="16867" spans="4:4" s="1084" customFormat="1" x14ac:dyDescent="0.2">
      <c r="D16867" s="1093"/>
    </row>
    <row r="16868" spans="4:4" s="1084" customFormat="1" x14ac:dyDescent="0.2">
      <c r="D16868" s="1093"/>
    </row>
    <row r="16869" spans="4:4" s="1084" customFormat="1" x14ac:dyDescent="0.2">
      <c r="D16869" s="1093"/>
    </row>
    <row r="16870" spans="4:4" s="1084" customFormat="1" x14ac:dyDescent="0.2">
      <c r="D16870" s="1093"/>
    </row>
    <row r="16871" spans="4:4" s="1084" customFormat="1" x14ac:dyDescent="0.2">
      <c r="D16871" s="1093"/>
    </row>
    <row r="16872" spans="4:4" s="1084" customFormat="1" x14ac:dyDescent="0.2">
      <c r="D16872" s="1093"/>
    </row>
    <row r="16873" spans="4:4" s="1084" customFormat="1" x14ac:dyDescent="0.2">
      <c r="D16873" s="1093"/>
    </row>
    <row r="16874" spans="4:4" s="1084" customFormat="1" x14ac:dyDescent="0.2">
      <c r="D16874" s="1093"/>
    </row>
    <row r="16875" spans="4:4" s="1084" customFormat="1" x14ac:dyDescent="0.2">
      <c r="D16875" s="1093"/>
    </row>
    <row r="16876" spans="4:4" s="1084" customFormat="1" x14ac:dyDescent="0.2">
      <c r="D16876" s="1093"/>
    </row>
    <row r="16877" spans="4:4" s="1084" customFormat="1" x14ac:dyDescent="0.2">
      <c r="D16877" s="1093"/>
    </row>
    <row r="16878" spans="4:4" s="1084" customFormat="1" x14ac:dyDescent="0.2">
      <c r="D16878" s="1093"/>
    </row>
    <row r="16879" spans="4:4" s="1084" customFormat="1" x14ac:dyDescent="0.2">
      <c r="D16879" s="1093"/>
    </row>
    <row r="16880" spans="4:4" s="1084" customFormat="1" x14ac:dyDescent="0.2">
      <c r="D16880" s="1093"/>
    </row>
    <row r="16881" spans="4:4" s="1084" customFormat="1" x14ac:dyDescent="0.2">
      <c r="D16881" s="1093"/>
    </row>
    <row r="16882" spans="4:4" s="1084" customFormat="1" x14ac:dyDescent="0.2">
      <c r="D16882" s="1093"/>
    </row>
    <row r="16883" spans="4:4" s="1084" customFormat="1" x14ac:dyDescent="0.2">
      <c r="D16883" s="1093"/>
    </row>
    <row r="16884" spans="4:4" s="1084" customFormat="1" x14ac:dyDescent="0.2">
      <c r="D16884" s="1093"/>
    </row>
    <row r="16885" spans="4:4" s="1084" customFormat="1" x14ac:dyDescent="0.2">
      <c r="D16885" s="1093"/>
    </row>
    <row r="16886" spans="4:4" s="1084" customFormat="1" x14ac:dyDescent="0.2">
      <c r="D16886" s="1093"/>
    </row>
    <row r="16887" spans="4:4" s="1084" customFormat="1" x14ac:dyDescent="0.2">
      <c r="D16887" s="1093"/>
    </row>
    <row r="16888" spans="4:4" s="1084" customFormat="1" x14ac:dyDescent="0.2">
      <c r="D16888" s="1093"/>
    </row>
    <row r="16889" spans="4:4" s="1084" customFormat="1" x14ac:dyDescent="0.2">
      <c r="D16889" s="1093"/>
    </row>
    <row r="16890" spans="4:4" s="1084" customFormat="1" x14ac:dyDescent="0.2">
      <c r="D16890" s="1093"/>
    </row>
    <row r="16891" spans="4:4" s="1084" customFormat="1" x14ac:dyDescent="0.2">
      <c r="D16891" s="1093"/>
    </row>
    <row r="16892" spans="4:4" s="1084" customFormat="1" x14ac:dyDescent="0.2">
      <c r="D16892" s="1093"/>
    </row>
    <row r="16893" spans="4:4" s="1084" customFormat="1" x14ac:dyDescent="0.2">
      <c r="D16893" s="1093"/>
    </row>
    <row r="16894" spans="4:4" s="1084" customFormat="1" x14ac:dyDescent="0.2">
      <c r="D16894" s="1093"/>
    </row>
    <row r="16895" spans="4:4" s="1084" customFormat="1" x14ac:dyDescent="0.2">
      <c r="D16895" s="1093"/>
    </row>
    <row r="16896" spans="4:4" s="1084" customFormat="1" x14ac:dyDescent="0.2">
      <c r="D16896" s="1093"/>
    </row>
    <row r="16897" spans="4:4" s="1084" customFormat="1" x14ac:dyDescent="0.2">
      <c r="D16897" s="1093"/>
    </row>
    <row r="16898" spans="4:4" s="1084" customFormat="1" x14ac:dyDescent="0.2">
      <c r="D16898" s="1093"/>
    </row>
    <row r="16899" spans="4:4" s="1084" customFormat="1" x14ac:dyDescent="0.2">
      <c r="D16899" s="1093"/>
    </row>
    <row r="16900" spans="4:4" s="1084" customFormat="1" x14ac:dyDescent="0.2">
      <c r="D16900" s="1093"/>
    </row>
    <row r="16901" spans="4:4" s="1084" customFormat="1" x14ac:dyDescent="0.2">
      <c r="D16901" s="1093"/>
    </row>
    <row r="16902" spans="4:4" s="1084" customFormat="1" x14ac:dyDescent="0.2">
      <c r="D16902" s="1093"/>
    </row>
    <row r="16903" spans="4:4" s="1084" customFormat="1" x14ac:dyDescent="0.2">
      <c r="D16903" s="1093"/>
    </row>
    <row r="16904" spans="4:4" s="1084" customFormat="1" x14ac:dyDescent="0.2">
      <c r="D16904" s="1093"/>
    </row>
    <row r="16905" spans="4:4" s="1084" customFormat="1" x14ac:dyDescent="0.2">
      <c r="D16905" s="1093"/>
    </row>
    <row r="16906" spans="4:4" s="1084" customFormat="1" x14ac:dyDescent="0.2">
      <c r="D16906" s="1093"/>
    </row>
    <row r="16907" spans="4:4" s="1084" customFormat="1" x14ac:dyDescent="0.2">
      <c r="D16907" s="1093"/>
    </row>
    <row r="16908" spans="4:4" s="1084" customFormat="1" x14ac:dyDescent="0.2">
      <c r="D16908" s="1093"/>
    </row>
    <row r="16909" spans="4:4" s="1084" customFormat="1" x14ac:dyDescent="0.2">
      <c r="D16909" s="1093"/>
    </row>
    <row r="16910" spans="4:4" s="1084" customFormat="1" x14ac:dyDescent="0.2">
      <c r="D16910" s="1093"/>
    </row>
    <row r="16911" spans="4:4" s="1084" customFormat="1" x14ac:dyDescent="0.2">
      <c r="D16911" s="1093"/>
    </row>
    <row r="16912" spans="4:4" s="1084" customFormat="1" x14ac:dyDescent="0.2">
      <c r="D16912" s="1093"/>
    </row>
    <row r="16913" spans="4:4" s="1084" customFormat="1" x14ac:dyDescent="0.2">
      <c r="D16913" s="1093"/>
    </row>
    <row r="16914" spans="4:4" s="1084" customFormat="1" x14ac:dyDescent="0.2">
      <c r="D16914" s="1093"/>
    </row>
    <row r="16915" spans="4:4" s="1084" customFormat="1" x14ac:dyDescent="0.2">
      <c r="D16915" s="1093"/>
    </row>
    <row r="16916" spans="4:4" s="1084" customFormat="1" x14ac:dyDescent="0.2">
      <c r="D16916" s="1093"/>
    </row>
    <row r="16917" spans="4:4" s="1084" customFormat="1" x14ac:dyDescent="0.2">
      <c r="D16917" s="1093"/>
    </row>
    <row r="16918" spans="4:4" s="1084" customFormat="1" x14ac:dyDescent="0.2">
      <c r="D16918" s="1093"/>
    </row>
    <row r="16919" spans="4:4" s="1084" customFormat="1" x14ac:dyDescent="0.2">
      <c r="D16919" s="1093"/>
    </row>
    <row r="16920" spans="4:4" s="1084" customFormat="1" x14ac:dyDescent="0.2">
      <c r="D16920" s="1093"/>
    </row>
    <row r="16921" spans="4:4" s="1084" customFormat="1" x14ac:dyDescent="0.2">
      <c r="D16921" s="1093"/>
    </row>
    <row r="16922" spans="4:4" s="1084" customFormat="1" x14ac:dyDescent="0.2">
      <c r="D16922" s="1093"/>
    </row>
    <row r="16923" spans="4:4" s="1084" customFormat="1" x14ac:dyDescent="0.2">
      <c r="D16923" s="1093"/>
    </row>
    <row r="16924" spans="4:4" s="1084" customFormat="1" x14ac:dyDescent="0.2">
      <c r="D16924" s="1093"/>
    </row>
    <row r="16925" spans="4:4" s="1084" customFormat="1" x14ac:dyDescent="0.2">
      <c r="D16925" s="1093"/>
    </row>
    <row r="16926" spans="4:4" s="1084" customFormat="1" x14ac:dyDescent="0.2">
      <c r="D16926" s="1093"/>
    </row>
    <row r="16927" spans="4:4" s="1084" customFormat="1" x14ac:dyDescent="0.2">
      <c r="D16927" s="1093"/>
    </row>
    <row r="16928" spans="4:4" s="1084" customFormat="1" x14ac:dyDescent="0.2">
      <c r="D16928" s="1093"/>
    </row>
    <row r="16929" spans="4:4" s="1084" customFormat="1" x14ac:dyDescent="0.2">
      <c r="D16929" s="1093"/>
    </row>
    <row r="16930" spans="4:4" s="1084" customFormat="1" x14ac:dyDescent="0.2">
      <c r="D16930" s="1093"/>
    </row>
    <row r="16931" spans="4:4" s="1084" customFormat="1" x14ac:dyDescent="0.2">
      <c r="D16931" s="1093"/>
    </row>
    <row r="16932" spans="4:4" s="1084" customFormat="1" x14ac:dyDescent="0.2">
      <c r="D16932" s="1093"/>
    </row>
    <row r="16933" spans="4:4" s="1084" customFormat="1" x14ac:dyDescent="0.2">
      <c r="D16933" s="1093"/>
    </row>
    <row r="16934" spans="4:4" s="1084" customFormat="1" x14ac:dyDescent="0.2">
      <c r="D16934" s="1093"/>
    </row>
    <row r="16935" spans="4:4" s="1084" customFormat="1" x14ac:dyDescent="0.2">
      <c r="D16935" s="1093"/>
    </row>
    <row r="16936" spans="4:4" s="1084" customFormat="1" x14ac:dyDescent="0.2">
      <c r="D16936" s="1093"/>
    </row>
    <row r="16937" spans="4:4" s="1084" customFormat="1" x14ac:dyDescent="0.2">
      <c r="D16937" s="1093"/>
    </row>
    <row r="16938" spans="4:4" s="1084" customFormat="1" x14ac:dyDescent="0.2">
      <c r="D16938" s="1093"/>
    </row>
    <row r="16939" spans="4:4" s="1084" customFormat="1" x14ac:dyDescent="0.2">
      <c r="D16939" s="1093"/>
    </row>
    <row r="16940" spans="4:4" s="1084" customFormat="1" x14ac:dyDescent="0.2">
      <c r="D16940" s="1093"/>
    </row>
    <row r="16941" spans="4:4" s="1084" customFormat="1" x14ac:dyDescent="0.2">
      <c r="D16941" s="1093"/>
    </row>
    <row r="16942" spans="4:4" s="1084" customFormat="1" x14ac:dyDescent="0.2">
      <c r="D16942" s="1093"/>
    </row>
    <row r="16943" spans="4:4" s="1084" customFormat="1" x14ac:dyDescent="0.2">
      <c r="D16943" s="1093"/>
    </row>
    <row r="16944" spans="4:4" s="1084" customFormat="1" x14ac:dyDescent="0.2">
      <c r="D16944" s="1093"/>
    </row>
    <row r="16945" spans="4:4" s="1084" customFormat="1" x14ac:dyDescent="0.2">
      <c r="D16945" s="1093"/>
    </row>
    <row r="16946" spans="4:4" s="1084" customFormat="1" x14ac:dyDescent="0.2">
      <c r="D16946" s="1093"/>
    </row>
    <row r="16947" spans="4:4" s="1084" customFormat="1" x14ac:dyDescent="0.2">
      <c r="D16947" s="1093"/>
    </row>
    <row r="16948" spans="4:4" s="1084" customFormat="1" x14ac:dyDescent="0.2">
      <c r="D16948" s="1093"/>
    </row>
    <row r="16949" spans="4:4" s="1084" customFormat="1" x14ac:dyDescent="0.2">
      <c r="D16949" s="1093"/>
    </row>
    <row r="16950" spans="4:4" s="1084" customFormat="1" x14ac:dyDescent="0.2">
      <c r="D16950" s="1093"/>
    </row>
    <row r="16951" spans="4:4" s="1084" customFormat="1" x14ac:dyDescent="0.2">
      <c r="D16951" s="1093"/>
    </row>
    <row r="16952" spans="4:4" s="1084" customFormat="1" x14ac:dyDescent="0.2">
      <c r="D16952" s="1093"/>
    </row>
    <row r="16953" spans="4:4" s="1084" customFormat="1" x14ac:dyDescent="0.2">
      <c r="D16953" s="1093"/>
    </row>
    <row r="16954" spans="4:4" s="1084" customFormat="1" x14ac:dyDescent="0.2">
      <c r="D16954" s="1093"/>
    </row>
    <row r="16955" spans="4:4" s="1084" customFormat="1" x14ac:dyDescent="0.2">
      <c r="D16955" s="1093"/>
    </row>
    <row r="16956" spans="4:4" s="1084" customFormat="1" x14ac:dyDescent="0.2">
      <c r="D16956" s="1093"/>
    </row>
    <row r="16957" spans="4:4" s="1084" customFormat="1" x14ac:dyDescent="0.2">
      <c r="D16957" s="1093"/>
    </row>
    <row r="16958" spans="4:4" s="1084" customFormat="1" x14ac:dyDescent="0.2">
      <c r="D16958" s="1093"/>
    </row>
    <row r="16959" spans="4:4" s="1084" customFormat="1" x14ac:dyDescent="0.2">
      <c r="D16959" s="1093"/>
    </row>
    <row r="16960" spans="4:4" s="1084" customFormat="1" x14ac:dyDescent="0.2">
      <c r="D16960" s="1093"/>
    </row>
    <row r="16961" spans="4:4" s="1084" customFormat="1" x14ac:dyDescent="0.2">
      <c r="D16961" s="1093"/>
    </row>
    <row r="16962" spans="4:4" s="1084" customFormat="1" x14ac:dyDescent="0.2">
      <c r="D16962" s="1093"/>
    </row>
    <row r="16963" spans="4:4" s="1084" customFormat="1" x14ac:dyDescent="0.2">
      <c r="D16963" s="1093"/>
    </row>
    <row r="16964" spans="4:4" s="1084" customFormat="1" x14ac:dyDescent="0.2">
      <c r="D16964" s="1093"/>
    </row>
    <row r="16965" spans="4:4" s="1084" customFormat="1" x14ac:dyDescent="0.2">
      <c r="D16965" s="1093"/>
    </row>
    <row r="16966" spans="4:4" s="1084" customFormat="1" x14ac:dyDescent="0.2">
      <c r="D16966" s="1093"/>
    </row>
    <row r="16967" spans="4:4" s="1084" customFormat="1" x14ac:dyDescent="0.2">
      <c r="D16967" s="1093"/>
    </row>
    <row r="16968" spans="4:4" s="1084" customFormat="1" x14ac:dyDescent="0.2">
      <c r="D16968" s="1093"/>
    </row>
    <row r="16969" spans="4:4" s="1084" customFormat="1" x14ac:dyDescent="0.2">
      <c r="D16969" s="1093"/>
    </row>
    <row r="16970" spans="4:4" s="1084" customFormat="1" x14ac:dyDescent="0.2">
      <c r="D16970" s="1093"/>
    </row>
    <row r="16971" spans="4:4" s="1084" customFormat="1" x14ac:dyDescent="0.2">
      <c r="D16971" s="1093"/>
    </row>
    <row r="16972" spans="4:4" s="1084" customFormat="1" x14ac:dyDescent="0.2">
      <c r="D16972" s="1093"/>
    </row>
    <row r="16973" spans="4:4" s="1084" customFormat="1" x14ac:dyDescent="0.2">
      <c r="D16973" s="1093"/>
    </row>
    <row r="16974" spans="4:4" s="1084" customFormat="1" x14ac:dyDescent="0.2">
      <c r="D16974" s="1093"/>
    </row>
    <row r="16975" spans="4:4" s="1084" customFormat="1" x14ac:dyDescent="0.2">
      <c r="D16975" s="1093"/>
    </row>
    <row r="16976" spans="4:4" s="1084" customFormat="1" x14ac:dyDescent="0.2">
      <c r="D16976" s="1093"/>
    </row>
    <row r="16977" spans="4:4" s="1084" customFormat="1" x14ac:dyDescent="0.2">
      <c r="D16977" s="1093"/>
    </row>
    <row r="16978" spans="4:4" s="1084" customFormat="1" x14ac:dyDescent="0.2">
      <c r="D16978" s="1093"/>
    </row>
    <row r="16979" spans="4:4" s="1084" customFormat="1" x14ac:dyDescent="0.2">
      <c r="D16979" s="1093"/>
    </row>
    <row r="16980" spans="4:4" s="1084" customFormat="1" x14ac:dyDescent="0.2">
      <c r="D16980" s="1093"/>
    </row>
    <row r="16981" spans="4:4" s="1084" customFormat="1" x14ac:dyDescent="0.2">
      <c r="D16981" s="1093"/>
    </row>
    <row r="16982" spans="4:4" s="1084" customFormat="1" x14ac:dyDescent="0.2">
      <c r="D16982" s="1093"/>
    </row>
    <row r="16983" spans="4:4" s="1084" customFormat="1" x14ac:dyDescent="0.2">
      <c r="D16983" s="1093"/>
    </row>
    <row r="16984" spans="4:4" s="1084" customFormat="1" x14ac:dyDescent="0.2">
      <c r="D16984" s="1093"/>
    </row>
    <row r="16985" spans="4:4" s="1084" customFormat="1" x14ac:dyDescent="0.2">
      <c r="D16985" s="1093"/>
    </row>
    <row r="16986" spans="4:4" s="1084" customFormat="1" x14ac:dyDescent="0.2">
      <c r="D16986" s="1093"/>
    </row>
    <row r="16987" spans="4:4" s="1084" customFormat="1" x14ac:dyDescent="0.2">
      <c r="D16987" s="1093"/>
    </row>
    <row r="16988" spans="4:4" s="1084" customFormat="1" x14ac:dyDescent="0.2">
      <c r="D16988" s="1093"/>
    </row>
    <row r="16989" spans="4:4" s="1084" customFormat="1" x14ac:dyDescent="0.2">
      <c r="D16989" s="1093"/>
    </row>
    <row r="16990" spans="4:4" s="1084" customFormat="1" x14ac:dyDescent="0.2">
      <c r="D16990" s="1093"/>
    </row>
    <row r="16991" spans="4:4" s="1084" customFormat="1" x14ac:dyDescent="0.2">
      <c r="D16991" s="1093"/>
    </row>
    <row r="16992" spans="4:4" s="1084" customFormat="1" x14ac:dyDescent="0.2">
      <c r="D16992" s="1093"/>
    </row>
    <row r="16993" spans="4:4" s="1084" customFormat="1" x14ac:dyDescent="0.2">
      <c r="D16993" s="1093"/>
    </row>
    <row r="16994" spans="4:4" s="1084" customFormat="1" x14ac:dyDescent="0.2">
      <c r="D16994" s="1093"/>
    </row>
    <row r="16995" spans="4:4" s="1084" customFormat="1" x14ac:dyDescent="0.2">
      <c r="D16995" s="1093"/>
    </row>
    <row r="16996" spans="4:4" s="1084" customFormat="1" x14ac:dyDescent="0.2">
      <c r="D16996" s="1093"/>
    </row>
    <row r="16997" spans="4:4" s="1084" customFormat="1" x14ac:dyDescent="0.2">
      <c r="D16997" s="1093"/>
    </row>
    <row r="16998" spans="4:4" s="1084" customFormat="1" x14ac:dyDescent="0.2">
      <c r="D16998" s="1093"/>
    </row>
    <row r="16999" spans="4:4" s="1084" customFormat="1" x14ac:dyDescent="0.2">
      <c r="D16999" s="1093"/>
    </row>
    <row r="17000" spans="4:4" s="1084" customFormat="1" x14ac:dyDescent="0.2">
      <c r="D17000" s="1093"/>
    </row>
    <row r="17001" spans="4:4" s="1084" customFormat="1" x14ac:dyDescent="0.2">
      <c r="D17001" s="1093"/>
    </row>
    <row r="17002" spans="4:4" s="1084" customFormat="1" x14ac:dyDescent="0.2">
      <c r="D17002" s="1093"/>
    </row>
    <row r="17003" spans="4:4" s="1084" customFormat="1" x14ac:dyDescent="0.2">
      <c r="D17003" s="1093"/>
    </row>
    <row r="17004" spans="4:4" s="1084" customFormat="1" x14ac:dyDescent="0.2">
      <c r="D17004" s="1093"/>
    </row>
    <row r="17005" spans="4:4" s="1084" customFormat="1" x14ac:dyDescent="0.2">
      <c r="D17005" s="1093"/>
    </row>
    <row r="17006" spans="4:4" s="1084" customFormat="1" x14ac:dyDescent="0.2">
      <c r="D17006" s="1093"/>
    </row>
    <row r="17007" spans="4:4" s="1084" customFormat="1" x14ac:dyDescent="0.2">
      <c r="D17007" s="1093"/>
    </row>
    <row r="17008" spans="4:4" s="1084" customFormat="1" x14ac:dyDescent="0.2">
      <c r="D17008" s="1093"/>
    </row>
    <row r="17009" spans="4:4" s="1084" customFormat="1" x14ac:dyDescent="0.2">
      <c r="D17009" s="1093"/>
    </row>
    <row r="17010" spans="4:4" s="1084" customFormat="1" x14ac:dyDescent="0.2">
      <c r="D17010" s="1093"/>
    </row>
    <row r="17011" spans="4:4" s="1084" customFormat="1" x14ac:dyDescent="0.2">
      <c r="D17011" s="1093"/>
    </row>
    <row r="17012" spans="4:4" s="1084" customFormat="1" x14ac:dyDescent="0.2">
      <c r="D17012" s="1093"/>
    </row>
    <row r="17013" spans="4:4" s="1084" customFormat="1" x14ac:dyDescent="0.2">
      <c r="D17013" s="1093"/>
    </row>
    <row r="17014" spans="4:4" s="1084" customFormat="1" x14ac:dyDescent="0.2">
      <c r="D17014" s="1093"/>
    </row>
    <row r="17015" spans="4:4" s="1084" customFormat="1" x14ac:dyDescent="0.2">
      <c r="D17015" s="1093"/>
    </row>
    <row r="17016" spans="4:4" s="1084" customFormat="1" x14ac:dyDescent="0.2">
      <c r="D17016" s="1093"/>
    </row>
    <row r="17017" spans="4:4" s="1084" customFormat="1" x14ac:dyDescent="0.2">
      <c r="D17017" s="1093"/>
    </row>
    <row r="17018" spans="4:4" s="1084" customFormat="1" x14ac:dyDescent="0.2">
      <c r="D17018" s="1093"/>
    </row>
    <row r="17019" spans="4:4" s="1084" customFormat="1" x14ac:dyDescent="0.2">
      <c r="D17019" s="1093"/>
    </row>
    <row r="17020" spans="4:4" s="1084" customFormat="1" x14ac:dyDescent="0.2">
      <c r="D17020" s="1093"/>
    </row>
    <row r="17021" spans="4:4" s="1084" customFormat="1" x14ac:dyDescent="0.2">
      <c r="D17021" s="1093"/>
    </row>
    <row r="17022" spans="4:4" s="1084" customFormat="1" x14ac:dyDescent="0.2">
      <c r="D17022" s="1093"/>
    </row>
    <row r="17023" spans="4:4" s="1084" customFormat="1" x14ac:dyDescent="0.2">
      <c r="D17023" s="1093"/>
    </row>
    <row r="17024" spans="4:4" s="1084" customFormat="1" x14ac:dyDescent="0.2">
      <c r="D17024" s="1093"/>
    </row>
    <row r="17025" spans="4:4" s="1084" customFormat="1" x14ac:dyDescent="0.2">
      <c r="D17025" s="1093"/>
    </row>
    <row r="17026" spans="4:4" s="1084" customFormat="1" x14ac:dyDescent="0.2">
      <c r="D17026" s="1093"/>
    </row>
    <row r="17027" spans="4:4" s="1084" customFormat="1" x14ac:dyDescent="0.2">
      <c r="D17027" s="1093"/>
    </row>
    <row r="17028" spans="4:4" s="1084" customFormat="1" x14ac:dyDescent="0.2">
      <c r="D17028" s="1093"/>
    </row>
    <row r="17029" spans="4:4" s="1084" customFormat="1" x14ac:dyDescent="0.2">
      <c r="D17029" s="1093"/>
    </row>
    <row r="17030" spans="4:4" s="1084" customFormat="1" x14ac:dyDescent="0.2">
      <c r="D17030" s="1093"/>
    </row>
    <row r="17031" spans="4:4" s="1084" customFormat="1" x14ac:dyDescent="0.2">
      <c r="D17031" s="1093"/>
    </row>
    <row r="17032" spans="4:4" s="1084" customFormat="1" x14ac:dyDescent="0.2">
      <c r="D17032" s="1093"/>
    </row>
    <row r="17033" spans="4:4" s="1084" customFormat="1" x14ac:dyDescent="0.2">
      <c r="D17033" s="1093"/>
    </row>
    <row r="17034" spans="4:4" s="1084" customFormat="1" x14ac:dyDescent="0.2">
      <c r="D17034" s="1093"/>
    </row>
    <row r="17035" spans="4:4" s="1084" customFormat="1" x14ac:dyDescent="0.2">
      <c r="D17035" s="1093"/>
    </row>
    <row r="17036" spans="4:4" s="1084" customFormat="1" x14ac:dyDescent="0.2">
      <c r="D17036" s="1093"/>
    </row>
    <row r="17037" spans="4:4" s="1084" customFormat="1" x14ac:dyDescent="0.2">
      <c r="D17037" s="1093"/>
    </row>
    <row r="17038" spans="4:4" s="1084" customFormat="1" x14ac:dyDescent="0.2">
      <c r="D17038" s="1093"/>
    </row>
    <row r="17039" spans="4:4" s="1084" customFormat="1" x14ac:dyDescent="0.2">
      <c r="D17039" s="1093"/>
    </row>
    <row r="17040" spans="4:4" s="1084" customFormat="1" x14ac:dyDescent="0.2">
      <c r="D17040" s="1093"/>
    </row>
    <row r="17041" spans="4:4" s="1084" customFormat="1" x14ac:dyDescent="0.2">
      <c r="D17041" s="1093"/>
    </row>
    <row r="17042" spans="4:4" s="1084" customFormat="1" x14ac:dyDescent="0.2">
      <c r="D17042" s="1093"/>
    </row>
    <row r="17043" spans="4:4" s="1084" customFormat="1" x14ac:dyDescent="0.2">
      <c r="D17043" s="1093"/>
    </row>
    <row r="17044" spans="4:4" s="1084" customFormat="1" x14ac:dyDescent="0.2">
      <c r="D17044" s="1093"/>
    </row>
    <row r="17045" spans="4:4" s="1084" customFormat="1" x14ac:dyDescent="0.2">
      <c r="D17045" s="1093"/>
    </row>
    <row r="17046" spans="4:4" s="1084" customFormat="1" x14ac:dyDescent="0.2">
      <c r="D17046" s="1093"/>
    </row>
    <row r="17047" spans="4:4" s="1084" customFormat="1" x14ac:dyDescent="0.2">
      <c r="D17047" s="1093"/>
    </row>
    <row r="17048" spans="4:4" s="1084" customFormat="1" x14ac:dyDescent="0.2">
      <c r="D17048" s="1093"/>
    </row>
    <row r="17049" spans="4:4" s="1084" customFormat="1" x14ac:dyDescent="0.2">
      <c r="D17049" s="1093"/>
    </row>
    <row r="17050" spans="4:4" s="1084" customFormat="1" x14ac:dyDescent="0.2">
      <c r="D17050" s="1093"/>
    </row>
    <row r="17051" spans="4:4" s="1084" customFormat="1" x14ac:dyDescent="0.2">
      <c r="D17051" s="1093"/>
    </row>
    <row r="17052" spans="4:4" s="1084" customFormat="1" x14ac:dyDescent="0.2">
      <c r="D17052" s="1093"/>
    </row>
    <row r="17053" spans="4:4" s="1084" customFormat="1" x14ac:dyDescent="0.2">
      <c r="D17053" s="1093"/>
    </row>
    <row r="17054" spans="4:4" s="1084" customFormat="1" x14ac:dyDescent="0.2">
      <c r="D17054" s="1093"/>
    </row>
    <row r="17055" spans="4:4" s="1084" customFormat="1" x14ac:dyDescent="0.2">
      <c r="D17055" s="1093"/>
    </row>
    <row r="17056" spans="4:4" s="1084" customFormat="1" x14ac:dyDescent="0.2">
      <c r="D17056" s="1093"/>
    </row>
    <row r="17057" spans="4:4" s="1084" customFormat="1" x14ac:dyDescent="0.2">
      <c r="D17057" s="1093"/>
    </row>
    <row r="17058" spans="4:4" s="1084" customFormat="1" x14ac:dyDescent="0.2">
      <c r="D17058" s="1093"/>
    </row>
    <row r="17059" spans="4:4" s="1084" customFormat="1" x14ac:dyDescent="0.2">
      <c r="D17059" s="1093"/>
    </row>
    <row r="17060" spans="4:4" s="1084" customFormat="1" x14ac:dyDescent="0.2">
      <c r="D17060" s="1093"/>
    </row>
    <row r="17061" spans="4:4" s="1084" customFormat="1" x14ac:dyDescent="0.2">
      <c r="D17061" s="1093"/>
    </row>
    <row r="17062" spans="4:4" s="1084" customFormat="1" x14ac:dyDescent="0.2">
      <c r="D17062" s="1093"/>
    </row>
    <row r="17063" spans="4:4" s="1084" customFormat="1" x14ac:dyDescent="0.2">
      <c r="D17063" s="1093"/>
    </row>
    <row r="17064" spans="4:4" s="1084" customFormat="1" x14ac:dyDescent="0.2">
      <c r="D17064" s="1093"/>
    </row>
    <row r="17065" spans="4:4" s="1084" customFormat="1" x14ac:dyDescent="0.2">
      <c r="D17065" s="1093"/>
    </row>
    <row r="17066" spans="4:4" s="1084" customFormat="1" x14ac:dyDescent="0.2">
      <c r="D17066" s="1093"/>
    </row>
    <row r="17067" spans="4:4" s="1084" customFormat="1" x14ac:dyDescent="0.2">
      <c r="D17067" s="1093"/>
    </row>
    <row r="17068" spans="4:4" s="1084" customFormat="1" x14ac:dyDescent="0.2">
      <c r="D17068" s="1093"/>
    </row>
    <row r="17069" spans="4:4" s="1084" customFormat="1" x14ac:dyDescent="0.2">
      <c r="D17069" s="1093"/>
    </row>
    <row r="17070" spans="4:4" s="1084" customFormat="1" x14ac:dyDescent="0.2">
      <c r="D17070" s="1093"/>
    </row>
    <row r="17071" spans="4:4" s="1084" customFormat="1" x14ac:dyDescent="0.2">
      <c r="D17071" s="1093"/>
    </row>
    <row r="17072" spans="4:4" s="1084" customFormat="1" x14ac:dyDescent="0.2">
      <c r="D17072" s="1093"/>
    </row>
    <row r="17073" spans="4:4" s="1084" customFormat="1" x14ac:dyDescent="0.2">
      <c r="D17073" s="1093"/>
    </row>
    <row r="17074" spans="4:4" s="1084" customFormat="1" x14ac:dyDescent="0.2">
      <c r="D17074" s="1093"/>
    </row>
    <row r="17075" spans="4:4" s="1084" customFormat="1" x14ac:dyDescent="0.2">
      <c r="D17075" s="1093"/>
    </row>
    <row r="17076" spans="4:4" s="1084" customFormat="1" x14ac:dyDescent="0.2">
      <c r="D17076" s="1093"/>
    </row>
    <row r="17077" spans="4:4" s="1084" customFormat="1" x14ac:dyDescent="0.2">
      <c r="D17077" s="1093"/>
    </row>
    <row r="17078" spans="4:4" s="1084" customFormat="1" x14ac:dyDescent="0.2">
      <c r="D17078" s="1093"/>
    </row>
    <row r="17079" spans="4:4" s="1084" customFormat="1" x14ac:dyDescent="0.2">
      <c r="D17079" s="1093"/>
    </row>
    <row r="17080" spans="4:4" s="1084" customFormat="1" x14ac:dyDescent="0.2">
      <c r="D17080" s="1093"/>
    </row>
    <row r="17081" spans="4:4" s="1084" customFormat="1" x14ac:dyDescent="0.2">
      <c r="D17081" s="1093"/>
    </row>
    <row r="17082" spans="4:4" s="1084" customFormat="1" x14ac:dyDescent="0.2">
      <c r="D17082" s="1093"/>
    </row>
    <row r="17083" spans="4:4" s="1084" customFormat="1" x14ac:dyDescent="0.2">
      <c r="D17083" s="1093"/>
    </row>
    <row r="17084" spans="4:4" s="1084" customFormat="1" x14ac:dyDescent="0.2">
      <c r="D17084" s="1093"/>
    </row>
    <row r="17085" spans="4:4" s="1084" customFormat="1" x14ac:dyDescent="0.2">
      <c r="D17085" s="1093"/>
    </row>
    <row r="17086" spans="4:4" s="1084" customFormat="1" x14ac:dyDescent="0.2">
      <c r="D17086" s="1093"/>
    </row>
    <row r="17087" spans="4:4" s="1084" customFormat="1" x14ac:dyDescent="0.2">
      <c r="D17087" s="1093"/>
    </row>
    <row r="17088" spans="4:4" s="1084" customFormat="1" x14ac:dyDescent="0.2">
      <c r="D17088" s="1093"/>
    </row>
    <row r="17089" spans="4:4" s="1084" customFormat="1" x14ac:dyDescent="0.2">
      <c r="D17089" s="1093"/>
    </row>
    <row r="17090" spans="4:4" s="1084" customFormat="1" x14ac:dyDescent="0.2">
      <c r="D17090" s="1093"/>
    </row>
    <row r="17091" spans="4:4" s="1084" customFormat="1" x14ac:dyDescent="0.2">
      <c r="D17091" s="1093"/>
    </row>
    <row r="17092" spans="4:4" s="1084" customFormat="1" x14ac:dyDescent="0.2">
      <c r="D17092" s="1093"/>
    </row>
    <row r="17093" spans="4:4" s="1084" customFormat="1" x14ac:dyDescent="0.2">
      <c r="D17093" s="1093"/>
    </row>
    <row r="17094" spans="4:4" s="1084" customFormat="1" x14ac:dyDescent="0.2">
      <c r="D17094" s="1093"/>
    </row>
    <row r="17095" spans="4:4" s="1084" customFormat="1" x14ac:dyDescent="0.2">
      <c r="D17095" s="1093"/>
    </row>
    <row r="17096" spans="4:4" s="1084" customFormat="1" x14ac:dyDescent="0.2">
      <c r="D17096" s="1093"/>
    </row>
    <row r="17097" spans="4:4" s="1084" customFormat="1" x14ac:dyDescent="0.2">
      <c r="D17097" s="1093"/>
    </row>
    <row r="17098" spans="4:4" s="1084" customFormat="1" x14ac:dyDescent="0.2">
      <c r="D17098" s="1093"/>
    </row>
    <row r="17099" spans="4:4" s="1084" customFormat="1" x14ac:dyDescent="0.2">
      <c r="D17099" s="1093"/>
    </row>
    <row r="17100" spans="4:4" s="1084" customFormat="1" x14ac:dyDescent="0.2">
      <c r="D17100" s="1093"/>
    </row>
    <row r="17101" spans="4:4" s="1084" customFormat="1" x14ac:dyDescent="0.2">
      <c r="D17101" s="1093"/>
    </row>
    <row r="17102" spans="4:4" s="1084" customFormat="1" x14ac:dyDescent="0.2">
      <c r="D17102" s="1093"/>
    </row>
    <row r="17103" spans="4:4" s="1084" customFormat="1" x14ac:dyDescent="0.2">
      <c r="D17103" s="1093"/>
    </row>
    <row r="17104" spans="4:4" s="1084" customFormat="1" x14ac:dyDescent="0.2">
      <c r="D17104" s="1093"/>
    </row>
    <row r="17105" spans="4:4" s="1084" customFormat="1" x14ac:dyDescent="0.2">
      <c r="D17105" s="1093"/>
    </row>
    <row r="17106" spans="4:4" s="1084" customFormat="1" x14ac:dyDescent="0.2">
      <c r="D17106" s="1093"/>
    </row>
    <row r="17107" spans="4:4" s="1084" customFormat="1" x14ac:dyDescent="0.2">
      <c r="D17107" s="1093"/>
    </row>
    <row r="17108" spans="4:4" s="1084" customFormat="1" x14ac:dyDescent="0.2">
      <c r="D17108" s="1093"/>
    </row>
    <row r="17109" spans="4:4" s="1084" customFormat="1" x14ac:dyDescent="0.2">
      <c r="D17109" s="1093"/>
    </row>
    <row r="17110" spans="4:4" s="1084" customFormat="1" x14ac:dyDescent="0.2">
      <c r="D17110" s="1093"/>
    </row>
    <row r="17111" spans="4:4" s="1084" customFormat="1" x14ac:dyDescent="0.2">
      <c r="D17111" s="1093"/>
    </row>
    <row r="17112" spans="4:4" s="1084" customFormat="1" x14ac:dyDescent="0.2">
      <c r="D17112" s="1093"/>
    </row>
    <row r="17113" spans="4:4" s="1084" customFormat="1" x14ac:dyDescent="0.2">
      <c r="D17113" s="1093"/>
    </row>
    <row r="17114" spans="4:4" s="1084" customFormat="1" x14ac:dyDescent="0.2">
      <c r="D17114" s="1093"/>
    </row>
    <row r="17115" spans="4:4" s="1084" customFormat="1" x14ac:dyDescent="0.2">
      <c r="D17115" s="1093"/>
    </row>
    <row r="17116" spans="4:4" s="1084" customFormat="1" x14ac:dyDescent="0.2">
      <c r="D17116" s="1093"/>
    </row>
    <row r="17117" spans="4:4" s="1084" customFormat="1" x14ac:dyDescent="0.2">
      <c r="D17117" s="1093"/>
    </row>
    <row r="17118" spans="4:4" s="1084" customFormat="1" x14ac:dyDescent="0.2">
      <c r="D17118" s="1093"/>
    </row>
    <row r="17119" spans="4:4" s="1084" customFormat="1" x14ac:dyDescent="0.2">
      <c r="D17119" s="1093"/>
    </row>
    <row r="17120" spans="4:4" s="1084" customFormat="1" x14ac:dyDescent="0.2">
      <c r="D17120" s="1093"/>
    </row>
    <row r="17121" spans="4:4" s="1084" customFormat="1" x14ac:dyDescent="0.2">
      <c r="D17121" s="1093"/>
    </row>
    <row r="17122" spans="4:4" s="1084" customFormat="1" x14ac:dyDescent="0.2">
      <c r="D17122" s="1093"/>
    </row>
    <row r="17123" spans="4:4" s="1084" customFormat="1" x14ac:dyDescent="0.2">
      <c r="D17123" s="1093"/>
    </row>
    <row r="17124" spans="4:4" s="1084" customFormat="1" x14ac:dyDescent="0.2">
      <c r="D17124" s="1093"/>
    </row>
    <row r="17125" spans="4:4" s="1084" customFormat="1" x14ac:dyDescent="0.2">
      <c r="D17125" s="1093"/>
    </row>
    <row r="17126" spans="4:4" s="1084" customFormat="1" x14ac:dyDescent="0.2">
      <c r="D17126" s="1093"/>
    </row>
    <row r="17127" spans="4:4" s="1084" customFormat="1" x14ac:dyDescent="0.2">
      <c r="D17127" s="1093"/>
    </row>
    <row r="17128" spans="4:4" s="1084" customFormat="1" x14ac:dyDescent="0.2">
      <c r="D17128" s="1093"/>
    </row>
    <row r="17129" spans="4:4" s="1084" customFormat="1" x14ac:dyDescent="0.2">
      <c r="D17129" s="1093"/>
    </row>
    <row r="17130" spans="4:4" s="1084" customFormat="1" x14ac:dyDescent="0.2">
      <c r="D17130" s="1093"/>
    </row>
    <row r="17131" spans="4:4" s="1084" customFormat="1" x14ac:dyDescent="0.2">
      <c r="D17131" s="1093"/>
    </row>
    <row r="17132" spans="4:4" s="1084" customFormat="1" x14ac:dyDescent="0.2">
      <c r="D17132" s="1093"/>
    </row>
    <row r="17133" spans="4:4" s="1084" customFormat="1" x14ac:dyDescent="0.2">
      <c r="D17133" s="1093"/>
    </row>
    <row r="17134" spans="4:4" s="1084" customFormat="1" x14ac:dyDescent="0.2">
      <c r="D17134" s="1093"/>
    </row>
    <row r="17135" spans="4:4" s="1084" customFormat="1" x14ac:dyDescent="0.2">
      <c r="D17135" s="1093"/>
    </row>
    <row r="17136" spans="4:4" s="1084" customFormat="1" x14ac:dyDescent="0.2">
      <c r="D17136" s="1093"/>
    </row>
    <row r="17137" spans="4:4" s="1084" customFormat="1" x14ac:dyDescent="0.2">
      <c r="D17137" s="1093"/>
    </row>
    <row r="17138" spans="4:4" s="1084" customFormat="1" x14ac:dyDescent="0.2">
      <c r="D17138" s="1093"/>
    </row>
    <row r="17139" spans="4:4" s="1084" customFormat="1" x14ac:dyDescent="0.2">
      <c r="D17139" s="1093"/>
    </row>
    <row r="17140" spans="4:4" s="1084" customFormat="1" x14ac:dyDescent="0.2">
      <c r="D17140" s="1093"/>
    </row>
    <row r="17141" spans="4:4" s="1084" customFormat="1" x14ac:dyDescent="0.2">
      <c r="D17141" s="1093"/>
    </row>
    <row r="17142" spans="4:4" s="1084" customFormat="1" x14ac:dyDescent="0.2">
      <c r="D17142" s="1093"/>
    </row>
    <row r="17143" spans="4:4" s="1084" customFormat="1" x14ac:dyDescent="0.2">
      <c r="D17143" s="1093"/>
    </row>
    <row r="17144" spans="4:4" s="1084" customFormat="1" x14ac:dyDescent="0.2">
      <c r="D17144" s="1093"/>
    </row>
    <row r="17145" spans="4:4" s="1084" customFormat="1" x14ac:dyDescent="0.2">
      <c r="D17145" s="1093"/>
    </row>
    <row r="17146" spans="4:4" s="1084" customFormat="1" x14ac:dyDescent="0.2">
      <c r="D17146" s="1093"/>
    </row>
    <row r="17147" spans="4:4" s="1084" customFormat="1" x14ac:dyDescent="0.2">
      <c r="D17147" s="1093"/>
    </row>
    <row r="17148" spans="4:4" s="1084" customFormat="1" x14ac:dyDescent="0.2">
      <c r="D17148" s="1093"/>
    </row>
    <row r="17149" spans="4:4" s="1084" customFormat="1" x14ac:dyDescent="0.2">
      <c r="D17149" s="1093"/>
    </row>
    <row r="17150" spans="4:4" s="1084" customFormat="1" x14ac:dyDescent="0.2">
      <c r="D17150" s="1093"/>
    </row>
    <row r="17151" spans="4:4" s="1084" customFormat="1" x14ac:dyDescent="0.2">
      <c r="D17151" s="1093"/>
    </row>
    <row r="17152" spans="4:4" s="1084" customFormat="1" x14ac:dyDescent="0.2">
      <c r="D17152" s="1093"/>
    </row>
    <row r="17153" spans="4:4" s="1084" customFormat="1" x14ac:dyDescent="0.2">
      <c r="D17153" s="1093"/>
    </row>
    <row r="17154" spans="4:4" s="1084" customFormat="1" x14ac:dyDescent="0.2">
      <c r="D17154" s="1093"/>
    </row>
    <row r="17155" spans="4:4" s="1084" customFormat="1" x14ac:dyDescent="0.2">
      <c r="D17155" s="1093"/>
    </row>
    <row r="17156" spans="4:4" s="1084" customFormat="1" x14ac:dyDescent="0.2">
      <c r="D17156" s="1093"/>
    </row>
    <row r="17157" spans="4:4" s="1084" customFormat="1" x14ac:dyDescent="0.2">
      <c r="D17157" s="1093"/>
    </row>
    <row r="17158" spans="4:4" s="1084" customFormat="1" x14ac:dyDescent="0.2">
      <c r="D17158" s="1093"/>
    </row>
    <row r="17159" spans="4:4" s="1084" customFormat="1" x14ac:dyDescent="0.2">
      <c r="D17159" s="1093"/>
    </row>
    <row r="17160" spans="4:4" s="1084" customFormat="1" x14ac:dyDescent="0.2">
      <c r="D17160" s="1093"/>
    </row>
    <row r="17161" spans="4:4" s="1084" customFormat="1" x14ac:dyDescent="0.2">
      <c r="D17161" s="1093"/>
    </row>
    <row r="17162" spans="4:4" s="1084" customFormat="1" x14ac:dyDescent="0.2">
      <c r="D17162" s="1093"/>
    </row>
    <row r="17163" spans="4:4" s="1084" customFormat="1" x14ac:dyDescent="0.2">
      <c r="D17163" s="1093"/>
    </row>
    <row r="17164" spans="4:4" s="1084" customFormat="1" x14ac:dyDescent="0.2">
      <c r="D17164" s="1093"/>
    </row>
    <row r="17165" spans="4:4" s="1084" customFormat="1" x14ac:dyDescent="0.2">
      <c r="D17165" s="1093"/>
    </row>
    <row r="17166" spans="4:4" s="1084" customFormat="1" x14ac:dyDescent="0.2">
      <c r="D17166" s="1093"/>
    </row>
    <row r="17167" spans="4:4" s="1084" customFormat="1" x14ac:dyDescent="0.2">
      <c r="D17167" s="1093"/>
    </row>
    <row r="17168" spans="4:4" s="1084" customFormat="1" x14ac:dyDescent="0.2">
      <c r="D17168" s="1093"/>
    </row>
    <row r="17169" spans="4:4" s="1084" customFormat="1" x14ac:dyDescent="0.2">
      <c r="D17169" s="1093"/>
    </row>
    <row r="17170" spans="4:4" s="1084" customFormat="1" x14ac:dyDescent="0.2">
      <c r="D17170" s="1093"/>
    </row>
    <row r="17171" spans="4:4" s="1084" customFormat="1" x14ac:dyDescent="0.2">
      <c r="D17171" s="1093"/>
    </row>
    <row r="17172" spans="4:4" s="1084" customFormat="1" x14ac:dyDescent="0.2">
      <c r="D17172" s="1093"/>
    </row>
    <row r="17173" spans="4:4" s="1084" customFormat="1" x14ac:dyDescent="0.2">
      <c r="D17173" s="1093"/>
    </row>
    <row r="17174" spans="4:4" s="1084" customFormat="1" x14ac:dyDescent="0.2">
      <c r="D17174" s="1093"/>
    </row>
    <row r="17175" spans="4:4" s="1084" customFormat="1" x14ac:dyDescent="0.2">
      <c r="D17175" s="1093"/>
    </row>
    <row r="17176" spans="4:4" s="1084" customFormat="1" x14ac:dyDescent="0.2">
      <c r="D17176" s="1093"/>
    </row>
    <row r="17177" spans="4:4" s="1084" customFormat="1" x14ac:dyDescent="0.2">
      <c r="D17177" s="1093"/>
    </row>
    <row r="17178" spans="4:4" s="1084" customFormat="1" x14ac:dyDescent="0.2">
      <c r="D17178" s="1093"/>
    </row>
    <row r="17179" spans="4:4" s="1084" customFormat="1" x14ac:dyDescent="0.2">
      <c r="D17179" s="1093"/>
    </row>
    <row r="17180" spans="4:4" s="1084" customFormat="1" x14ac:dyDescent="0.2">
      <c r="D17180" s="1093"/>
    </row>
    <row r="17181" spans="4:4" s="1084" customFormat="1" x14ac:dyDescent="0.2">
      <c r="D17181" s="1093"/>
    </row>
    <row r="17182" spans="4:4" s="1084" customFormat="1" x14ac:dyDescent="0.2">
      <c r="D17182" s="1093"/>
    </row>
    <row r="17183" spans="4:4" s="1084" customFormat="1" x14ac:dyDescent="0.2">
      <c r="D17183" s="1093"/>
    </row>
    <row r="17184" spans="4:4" s="1084" customFormat="1" x14ac:dyDescent="0.2">
      <c r="D17184" s="1093"/>
    </row>
    <row r="17185" spans="4:4" s="1084" customFormat="1" x14ac:dyDescent="0.2">
      <c r="D17185" s="1093"/>
    </row>
    <row r="17186" spans="4:4" s="1084" customFormat="1" x14ac:dyDescent="0.2">
      <c r="D17186" s="1093"/>
    </row>
    <row r="17187" spans="4:4" s="1084" customFormat="1" x14ac:dyDescent="0.2">
      <c r="D17187" s="1093"/>
    </row>
    <row r="17188" spans="4:4" s="1084" customFormat="1" x14ac:dyDescent="0.2">
      <c r="D17188" s="1093"/>
    </row>
    <row r="17189" spans="4:4" s="1084" customFormat="1" x14ac:dyDescent="0.2">
      <c r="D17189" s="1093"/>
    </row>
    <row r="17190" spans="4:4" s="1084" customFormat="1" x14ac:dyDescent="0.2">
      <c r="D17190" s="1093"/>
    </row>
    <row r="17191" spans="4:4" s="1084" customFormat="1" x14ac:dyDescent="0.2">
      <c r="D17191" s="1093"/>
    </row>
    <row r="17192" spans="4:4" s="1084" customFormat="1" x14ac:dyDescent="0.2">
      <c r="D17192" s="1093"/>
    </row>
    <row r="17193" spans="4:4" s="1084" customFormat="1" x14ac:dyDescent="0.2">
      <c r="D17193" s="1093"/>
    </row>
    <row r="17194" spans="4:4" s="1084" customFormat="1" x14ac:dyDescent="0.2">
      <c r="D17194" s="1093"/>
    </row>
    <row r="17195" spans="4:4" s="1084" customFormat="1" x14ac:dyDescent="0.2">
      <c r="D17195" s="1093"/>
    </row>
    <row r="17196" spans="4:4" s="1084" customFormat="1" x14ac:dyDescent="0.2">
      <c r="D17196" s="1093"/>
    </row>
    <row r="17197" spans="4:4" s="1084" customFormat="1" x14ac:dyDescent="0.2">
      <c r="D17197" s="1093"/>
    </row>
    <row r="17198" spans="4:4" s="1084" customFormat="1" x14ac:dyDescent="0.2">
      <c r="D17198" s="1093"/>
    </row>
    <row r="17199" spans="4:4" s="1084" customFormat="1" x14ac:dyDescent="0.2">
      <c r="D17199" s="1093"/>
    </row>
    <row r="17200" spans="4:4" s="1084" customFormat="1" x14ac:dyDescent="0.2">
      <c r="D17200" s="1093"/>
    </row>
    <row r="17201" spans="4:4" s="1084" customFormat="1" x14ac:dyDescent="0.2">
      <c r="D17201" s="1093"/>
    </row>
    <row r="17202" spans="4:4" s="1084" customFormat="1" x14ac:dyDescent="0.2">
      <c r="D17202" s="1093"/>
    </row>
    <row r="17203" spans="4:4" s="1084" customFormat="1" x14ac:dyDescent="0.2">
      <c r="D17203" s="1093"/>
    </row>
    <row r="17204" spans="4:4" s="1084" customFormat="1" x14ac:dyDescent="0.2">
      <c r="D17204" s="1093"/>
    </row>
    <row r="17205" spans="4:4" s="1084" customFormat="1" x14ac:dyDescent="0.2">
      <c r="D17205" s="1093"/>
    </row>
    <row r="17206" spans="4:4" s="1084" customFormat="1" x14ac:dyDescent="0.2">
      <c r="D17206" s="1093"/>
    </row>
    <row r="17207" spans="4:4" s="1084" customFormat="1" x14ac:dyDescent="0.2">
      <c r="D17207" s="1093"/>
    </row>
    <row r="17208" spans="4:4" s="1084" customFormat="1" x14ac:dyDescent="0.2">
      <c r="D17208" s="1093"/>
    </row>
    <row r="17209" spans="4:4" s="1084" customFormat="1" x14ac:dyDescent="0.2">
      <c r="D17209" s="1093"/>
    </row>
    <row r="17210" spans="4:4" s="1084" customFormat="1" x14ac:dyDescent="0.2">
      <c r="D17210" s="1093"/>
    </row>
    <row r="17211" spans="4:4" s="1084" customFormat="1" x14ac:dyDescent="0.2">
      <c r="D17211" s="1093"/>
    </row>
    <row r="17212" spans="4:4" s="1084" customFormat="1" x14ac:dyDescent="0.2">
      <c r="D17212" s="1093"/>
    </row>
    <row r="17213" spans="4:4" s="1084" customFormat="1" x14ac:dyDescent="0.2">
      <c r="D17213" s="1093"/>
    </row>
    <row r="17214" spans="4:4" s="1084" customFormat="1" x14ac:dyDescent="0.2">
      <c r="D17214" s="1093"/>
    </row>
    <row r="17215" spans="4:4" s="1084" customFormat="1" x14ac:dyDescent="0.2">
      <c r="D17215" s="1093"/>
    </row>
    <row r="17216" spans="4:4" s="1084" customFormat="1" x14ac:dyDescent="0.2">
      <c r="D17216" s="1093"/>
    </row>
    <row r="17217" spans="4:4" s="1084" customFormat="1" x14ac:dyDescent="0.2">
      <c r="D17217" s="1093"/>
    </row>
    <row r="17218" spans="4:4" s="1084" customFormat="1" x14ac:dyDescent="0.2">
      <c r="D17218" s="1093"/>
    </row>
    <row r="17219" spans="4:4" s="1084" customFormat="1" x14ac:dyDescent="0.2">
      <c r="D17219" s="1093"/>
    </row>
    <row r="17220" spans="4:4" s="1084" customFormat="1" x14ac:dyDescent="0.2">
      <c r="D17220" s="1093"/>
    </row>
    <row r="17221" spans="4:4" s="1084" customFormat="1" x14ac:dyDescent="0.2">
      <c r="D17221" s="1093"/>
    </row>
    <row r="17222" spans="4:4" s="1084" customFormat="1" x14ac:dyDescent="0.2">
      <c r="D17222" s="1093"/>
    </row>
    <row r="17223" spans="4:4" s="1084" customFormat="1" x14ac:dyDescent="0.2">
      <c r="D17223" s="1093"/>
    </row>
    <row r="17224" spans="4:4" s="1084" customFormat="1" x14ac:dyDescent="0.2">
      <c r="D17224" s="1093"/>
    </row>
    <row r="17225" spans="4:4" s="1084" customFormat="1" x14ac:dyDescent="0.2">
      <c r="D17225" s="1093"/>
    </row>
    <row r="17226" spans="4:4" s="1084" customFormat="1" x14ac:dyDescent="0.2">
      <c r="D17226" s="1093"/>
    </row>
    <row r="17227" spans="4:4" s="1084" customFormat="1" x14ac:dyDescent="0.2">
      <c r="D17227" s="1093"/>
    </row>
    <row r="17228" spans="4:4" s="1084" customFormat="1" x14ac:dyDescent="0.2">
      <c r="D17228" s="1093"/>
    </row>
    <row r="17229" spans="4:4" s="1084" customFormat="1" x14ac:dyDescent="0.2">
      <c r="D17229" s="1093"/>
    </row>
    <row r="17230" spans="4:4" s="1084" customFormat="1" x14ac:dyDescent="0.2">
      <c r="D17230" s="1093"/>
    </row>
    <row r="17231" spans="4:4" s="1084" customFormat="1" x14ac:dyDescent="0.2">
      <c r="D17231" s="1093"/>
    </row>
    <row r="17232" spans="4:4" s="1084" customFormat="1" x14ac:dyDescent="0.2">
      <c r="D17232" s="1093"/>
    </row>
    <row r="17233" spans="4:4" s="1084" customFormat="1" x14ac:dyDescent="0.2">
      <c r="D17233" s="1093"/>
    </row>
    <row r="17234" spans="4:4" s="1084" customFormat="1" x14ac:dyDescent="0.2">
      <c r="D17234" s="1093"/>
    </row>
    <row r="17235" spans="4:4" s="1084" customFormat="1" x14ac:dyDescent="0.2">
      <c r="D17235" s="1093"/>
    </row>
    <row r="17236" spans="4:4" s="1084" customFormat="1" x14ac:dyDescent="0.2">
      <c r="D17236" s="1093"/>
    </row>
    <row r="17237" spans="4:4" s="1084" customFormat="1" x14ac:dyDescent="0.2">
      <c r="D17237" s="1093"/>
    </row>
    <row r="17238" spans="4:4" s="1084" customFormat="1" x14ac:dyDescent="0.2">
      <c r="D17238" s="1093"/>
    </row>
    <row r="17239" spans="4:4" s="1084" customFormat="1" x14ac:dyDescent="0.2">
      <c r="D17239" s="1093"/>
    </row>
    <row r="17240" spans="4:4" s="1084" customFormat="1" x14ac:dyDescent="0.2">
      <c r="D17240" s="1093"/>
    </row>
    <row r="17241" spans="4:4" s="1084" customFormat="1" x14ac:dyDescent="0.2">
      <c r="D17241" s="1093"/>
    </row>
    <row r="17242" spans="4:4" s="1084" customFormat="1" x14ac:dyDescent="0.2">
      <c r="D17242" s="1093"/>
    </row>
    <row r="17243" spans="4:4" s="1084" customFormat="1" x14ac:dyDescent="0.2">
      <c r="D17243" s="1093"/>
    </row>
    <row r="17244" spans="4:4" s="1084" customFormat="1" x14ac:dyDescent="0.2">
      <c r="D17244" s="1093"/>
    </row>
    <row r="17245" spans="4:4" s="1084" customFormat="1" x14ac:dyDescent="0.2">
      <c r="D17245" s="1093"/>
    </row>
    <row r="17246" spans="4:4" s="1084" customFormat="1" x14ac:dyDescent="0.2">
      <c r="D17246" s="1093"/>
    </row>
    <row r="17247" spans="4:4" s="1084" customFormat="1" x14ac:dyDescent="0.2">
      <c r="D17247" s="1093"/>
    </row>
    <row r="17248" spans="4:4" s="1084" customFormat="1" x14ac:dyDescent="0.2">
      <c r="D17248" s="1093"/>
    </row>
    <row r="17249" spans="4:4" s="1084" customFormat="1" x14ac:dyDescent="0.2">
      <c r="D17249" s="1093"/>
    </row>
    <row r="17250" spans="4:4" s="1084" customFormat="1" x14ac:dyDescent="0.2">
      <c r="D17250" s="1093"/>
    </row>
    <row r="17251" spans="4:4" s="1084" customFormat="1" x14ac:dyDescent="0.2">
      <c r="D17251" s="1093"/>
    </row>
    <row r="17252" spans="4:4" s="1084" customFormat="1" x14ac:dyDescent="0.2">
      <c r="D17252" s="1093"/>
    </row>
    <row r="17253" spans="4:4" s="1084" customFormat="1" x14ac:dyDescent="0.2">
      <c r="D17253" s="1093"/>
    </row>
    <row r="17254" spans="4:4" s="1084" customFormat="1" x14ac:dyDescent="0.2">
      <c r="D17254" s="1093"/>
    </row>
    <row r="17255" spans="4:4" s="1084" customFormat="1" x14ac:dyDescent="0.2">
      <c r="D17255" s="1093"/>
    </row>
    <row r="17256" spans="4:4" s="1084" customFormat="1" x14ac:dyDescent="0.2">
      <c r="D17256" s="1093"/>
    </row>
    <row r="17257" spans="4:4" s="1084" customFormat="1" x14ac:dyDescent="0.2">
      <c r="D17257" s="1093"/>
    </row>
    <row r="17258" spans="4:4" s="1084" customFormat="1" x14ac:dyDescent="0.2">
      <c r="D17258" s="1093"/>
    </row>
    <row r="17259" spans="4:4" s="1084" customFormat="1" x14ac:dyDescent="0.2">
      <c r="D17259" s="1093"/>
    </row>
    <row r="17260" spans="4:4" s="1084" customFormat="1" x14ac:dyDescent="0.2">
      <c r="D17260" s="1093"/>
    </row>
    <row r="17261" spans="4:4" s="1084" customFormat="1" x14ac:dyDescent="0.2">
      <c r="D17261" s="1093"/>
    </row>
    <row r="17262" spans="4:4" s="1084" customFormat="1" x14ac:dyDescent="0.2">
      <c r="D17262" s="1093"/>
    </row>
    <row r="17263" spans="4:4" s="1084" customFormat="1" x14ac:dyDescent="0.2">
      <c r="D17263" s="1093"/>
    </row>
    <row r="17264" spans="4:4" s="1084" customFormat="1" x14ac:dyDescent="0.2">
      <c r="D17264" s="1093"/>
    </row>
    <row r="17265" spans="4:4" s="1084" customFormat="1" x14ac:dyDescent="0.2">
      <c r="D17265" s="1093"/>
    </row>
    <row r="17266" spans="4:4" s="1084" customFormat="1" x14ac:dyDescent="0.2">
      <c r="D17266" s="1093"/>
    </row>
    <row r="17267" spans="4:4" s="1084" customFormat="1" x14ac:dyDescent="0.2">
      <c r="D17267" s="1093"/>
    </row>
    <row r="17268" spans="4:4" s="1084" customFormat="1" x14ac:dyDescent="0.2">
      <c r="D17268" s="1093"/>
    </row>
    <row r="17269" spans="4:4" s="1084" customFormat="1" x14ac:dyDescent="0.2">
      <c r="D17269" s="1093"/>
    </row>
    <row r="17270" spans="4:4" s="1084" customFormat="1" x14ac:dyDescent="0.2">
      <c r="D17270" s="1093"/>
    </row>
    <row r="17271" spans="4:4" s="1084" customFormat="1" x14ac:dyDescent="0.2">
      <c r="D17271" s="1093"/>
    </row>
    <row r="17272" spans="4:4" s="1084" customFormat="1" x14ac:dyDescent="0.2">
      <c r="D17272" s="1093"/>
    </row>
    <row r="17273" spans="4:4" s="1084" customFormat="1" x14ac:dyDescent="0.2">
      <c r="D17273" s="1093"/>
    </row>
    <row r="17274" spans="4:4" s="1084" customFormat="1" x14ac:dyDescent="0.2">
      <c r="D17274" s="1093"/>
    </row>
    <row r="17275" spans="4:4" s="1084" customFormat="1" x14ac:dyDescent="0.2">
      <c r="D17275" s="1093"/>
    </row>
    <row r="17276" spans="4:4" s="1084" customFormat="1" x14ac:dyDescent="0.2">
      <c r="D17276" s="1093"/>
    </row>
    <row r="17277" spans="4:4" s="1084" customFormat="1" x14ac:dyDescent="0.2">
      <c r="D17277" s="1093"/>
    </row>
    <row r="17278" spans="4:4" s="1084" customFormat="1" x14ac:dyDescent="0.2">
      <c r="D17278" s="1093"/>
    </row>
    <row r="17279" spans="4:4" s="1084" customFormat="1" x14ac:dyDescent="0.2">
      <c r="D17279" s="1093"/>
    </row>
    <row r="17280" spans="4:4" s="1084" customFormat="1" x14ac:dyDescent="0.2">
      <c r="D17280" s="1093"/>
    </row>
    <row r="17281" spans="4:4" s="1084" customFormat="1" x14ac:dyDescent="0.2">
      <c r="D17281" s="1093"/>
    </row>
    <row r="17282" spans="4:4" s="1084" customFormat="1" x14ac:dyDescent="0.2">
      <c r="D17282" s="1093"/>
    </row>
    <row r="17283" spans="4:4" s="1084" customFormat="1" x14ac:dyDescent="0.2">
      <c r="D17283" s="1093"/>
    </row>
    <row r="17284" spans="4:4" s="1084" customFormat="1" x14ac:dyDescent="0.2">
      <c r="D17284" s="1093"/>
    </row>
    <row r="17285" spans="4:4" s="1084" customFormat="1" x14ac:dyDescent="0.2">
      <c r="D17285" s="1093"/>
    </row>
    <row r="17286" spans="4:4" s="1084" customFormat="1" x14ac:dyDescent="0.2">
      <c r="D17286" s="1093"/>
    </row>
    <row r="17287" spans="4:4" s="1084" customFormat="1" x14ac:dyDescent="0.2">
      <c r="D17287" s="1093"/>
    </row>
    <row r="17288" spans="4:4" s="1084" customFormat="1" x14ac:dyDescent="0.2">
      <c r="D17288" s="1093"/>
    </row>
    <row r="17289" spans="4:4" s="1084" customFormat="1" x14ac:dyDescent="0.2">
      <c r="D17289" s="1093"/>
    </row>
    <row r="17290" spans="4:4" s="1084" customFormat="1" x14ac:dyDescent="0.2">
      <c r="D17290" s="1093"/>
    </row>
    <row r="17291" spans="4:4" s="1084" customFormat="1" x14ac:dyDescent="0.2">
      <c r="D17291" s="1093"/>
    </row>
    <row r="17292" spans="4:4" s="1084" customFormat="1" x14ac:dyDescent="0.2">
      <c r="D17292" s="1093"/>
    </row>
    <row r="17293" spans="4:4" s="1084" customFormat="1" x14ac:dyDescent="0.2">
      <c r="D17293" s="1093"/>
    </row>
    <row r="17294" spans="4:4" s="1084" customFormat="1" x14ac:dyDescent="0.2">
      <c r="D17294" s="1093"/>
    </row>
    <row r="17295" spans="4:4" s="1084" customFormat="1" x14ac:dyDescent="0.2">
      <c r="D17295" s="1093"/>
    </row>
    <row r="17296" spans="4:4" s="1084" customFormat="1" x14ac:dyDescent="0.2">
      <c r="D17296" s="1093"/>
    </row>
    <row r="17297" spans="4:4" s="1084" customFormat="1" x14ac:dyDescent="0.2">
      <c r="D17297" s="1093"/>
    </row>
    <row r="17298" spans="4:4" s="1084" customFormat="1" x14ac:dyDescent="0.2">
      <c r="D17298" s="1093"/>
    </row>
    <row r="17299" spans="4:4" s="1084" customFormat="1" x14ac:dyDescent="0.2">
      <c r="D17299" s="1093"/>
    </row>
    <row r="17300" spans="4:4" s="1084" customFormat="1" x14ac:dyDescent="0.2">
      <c r="D17300" s="1093"/>
    </row>
    <row r="17301" spans="4:4" s="1084" customFormat="1" x14ac:dyDescent="0.2">
      <c r="D17301" s="1093"/>
    </row>
    <row r="17302" spans="4:4" s="1084" customFormat="1" x14ac:dyDescent="0.2">
      <c r="D17302" s="1093"/>
    </row>
    <row r="17303" spans="4:4" s="1084" customFormat="1" x14ac:dyDescent="0.2">
      <c r="D17303" s="1093"/>
    </row>
    <row r="17304" spans="4:4" s="1084" customFormat="1" x14ac:dyDescent="0.2">
      <c r="D17304" s="1093"/>
    </row>
    <row r="17305" spans="4:4" s="1084" customFormat="1" x14ac:dyDescent="0.2">
      <c r="D17305" s="1093"/>
    </row>
    <row r="17306" spans="4:4" s="1084" customFormat="1" x14ac:dyDescent="0.2">
      <c r="D17306" s="1093"/>
    </row>
    <row r="17307" spans="4:4" s="1084" customFormat="1" x14ac:dyDescent="0.2">
      <c r="D17307" s="1093"/>
    </row>
    <row r="17308" spans="4:4" s="1084" customFormat="1" x14ac:dyDescent="0.2">
      <c r="D17308" s="1093"/>
    </row>
    <row r="17309" spans="4:4" s="1084" customFormat="1" x14ac:dyDescent="0.2">
      <c r="D17309" s="1093"/>
    </row>
    <row r="17310" spans="4:4" s="1084" customFormat="1" x14ac:dyDescent="0.2">
      <c r="D17310" s="1093"/>
    </row>
    <row r="17311" spans="4:4" s="1084" customFormat="1" x14ac:dyDescent="0.2">
      <c r="D17311" s="1093"/>
    </row>
    <row r="17312" spans="4:4" s="1084" customFormat="1" x14ac:dyDescent="0.2">
      <c r="D17312" s="1093"/>
    </row>
    <row r="17313" spans="4:4" s="1084" customFormat="1" x14ac:dyDescent="0.2">
      <c r="D17313" s="1093"/>
    </row>
    <row r="17314" spans="4:4" s="1084" customFormat="1" x14ac:dyDescent="0.2">
      <c r="D17314" s="1093"/>
    </row>
    <row r="17315" spans="4:4" s="1084" customFormat="1" x14ac:dyDescent="0.2">
      <c r="D17315" s="1093"/>
    </row>
    <row r="17316" spans="4:4" s="1084" customFormat="1" x14ac:dyDescent="0.2">
      <c r="D17316" s="1093"/>
    </row>
    <row r="17317" spans="4:4" s="1084" customFormat="1" x14ac:dyDescent="0.2">
      <c r="D17317" s="1093"/>
    </row>
    <row r="17318" spans="4:4" s="1084" customFormat="1" x14ac:dyDescent="0.2">
      <c r="D17318" s="1093"/>
    </row>
    <row r="17319" spans="4:4" s="1084" customFormat="1" x14ac:dyDescent="0.2">
      <c r="D17319" s="1093"/>
    </row>
    <row r="17320" spans="4:4" s="1084" customFormat="1" x14ac:dyDescent="0.2">
      <c r="D17320" s="1093"/>
    </row>
    <row r="17321" spans="4:4" s="1084" customFormat="1" x14ac:dyDescent="0.2">
      <c r="D17321" s="1093"/>
    </row>
    <row r="17322" spans="4:4" s="1084" customFormat="1" x14ac:dyDescent="0.2">
      <c r="D17322" s="1093"/>
    </row>
    <row r="17323" spans="4:4" s="1084" customFormat="1" x14ac:dyDescent="0.2">
      <c r="D17323" s="1093"/>
    </row>
    <row r="17324" spans="4:4" s="1084" customFormat="1" x14ac:dyDescent="0.2">
      <c r="D17324" s="1093"/>
    </row>
    <row r="17325" spans="4:4" s="1084" customFormat="1" x14ac:dyDescent="0.2">
      <c r="D17325" s="1093"/>
    </row>
    <row r="17326" spans="4:4" s="1084" customFormat="1" x14ac:dyDescent="0.2">
      <c r="D17326" s="1093"/>
    </row>
    <row r="17327" spans="4:4" s="1084" customFormat="1" x14ac:dyDescent="0.2">
      <c r="D17327" s="1093"/>
    </row>
    <row r="17328" spans="4:4" s="1084" customFormat="1" x14ac:dyDescent="0.2">
      <c r="D17328" s="1093"/>
    </row>
    <row r="17329" spans="4:4" s="1084" customFormat="1" x14ac:dyDescent="0.2">
      <c r="D17329" s="1093"/>
    </row>
    <row r="17330" spans="4:4" s="1084" customFormat="1" x14ac:dyDescent="0.2">
      <c r="D17330" s="1093"/>
    </row>
    <row r="17331" spans="4:4" s="1084" customFormat="1" x14ac:dyDescent="0.2">
      <c r="D17331" s="1093"/>
    </row>
    <row r="17332" spans="4:4" s="1084" customFormat="1" x14ac:dyDescent="0.2">
      <c r="D17332" s="1093"/>
    </row>
    <row r="17333" spans="4:4" s="1084" customFormat="1" x14ac:dyDescent="0.2">
      <c r="D17333" s="1093"/>
    </row>
    <row r="17334" spans="4:4" s="1084" customFormat="1" x14ac:dyDescent="0.2">
      <c r="D17334" s="1093"/>
    </row>
    <row r="17335" spans="4:4" s="1084" customFormat="1" x14ac:dyDescent="0.2">
      <c r="D17335" s="1093"/>
    </row>
    <row r="17336" spans="4:4" s="1084" customFormat="1" x14ac:dyDescent="0.2">
      <c r="D17336" s="1093"/>
    </row>
    <row r="17337" spans="4:4" s="1084" customFormat="1" x14ac:dyDescent="0.2">
      <c r="D17337" s="1093"/>
    </row>
    <row r="17338" spans="4:4" s="1084" customFormat="1" x14ac:dyDescent="0.2">
      <c r="D17338" s="1093"/>
    </row>
    <row r="17339" spans="4:4" s="1084" customFormat="1" x14ac:dyDescent="0.2">
      <c r="D17339" s="1093"/>
    </row>
    <row r="17340" spans="4:4" s="1084" customFormat="1" x14ac:dyDescent="0.2">
      <c r="D17340" s="1093"/>
    </row>
    <row r="17341" spans="4:4" s="1084" customFormat="1" x14ac:dyDescent="0.2">
      <c r="D17341" s="1093"/>
    </row>
    <row r="17342" spans="4:4" s="1084" customFormat="1" x14ac:dyDescent="0.2">
      <c r="D17342" s="1093"/>
    </row>
    <row r="17343" spans="4:4" s="1084" customFormat="1" x14ac:dyDescent="0.2">
      <c r="D17343" s="1093"/>
    </row>
    <row r="17344" spans="4:4" s="1084" customFormat="1" x14ac:dyDescent="0.2">
      <c r="D17344" s="1093"/>
    </row>
    <row r="17345" spans="4:4" s="1084" customFormat="1" x14ac:dyDescent="0.2">
      <c r="D17345" s="1093"/>
    </row>
    <row r="17346" spans="4:4" s="1084" customFormat="1" x14ac:dyDescent="0.2">
      <c r="D17346" s="1093"/>
    </row>
    <row r="17347" spans="4:4" s="1084" customFormat="1" x14ac:dyDescent="0.2">
      <c r="D17347" s="1093"/>
    </row>
    <row r="17348" spans="4:4" s="1084" customFormat="1" x14ac:dyDescent="0.2">
      <c r="D17348" s="1093"/>
    </row>
    <row r="17349" spans="4:4" s="1084" customFormat="1" x14ac:dyDescent="0.2">
      <c r="D17349" s="1093"/>
    </row>
    <row r="17350" spans="4:4" s="1084" customFormat="1" x14ac:dyDescent="0.2">
      <c r="D17350" s="1093"/>
    </row>
    <row r="17351" spans="4:4" s="1084" customFormat="1" x14ac:dyDescent="0.2">
      <c r="D17351" s="1093"/>
    </row>
    <row r="17352" spans="4:4" s="1084" customFormat="1" x14ac:dyDescent="0.2">
      <c r="D17352" s="1093"/>
    </row>
    <row r="17353" spans="4:4" s="1084" customFormat="1" x14ac:dyDescent="0.2">
      <c r="D17353" s="1093"/>
    </row>
    <row r="17354" spans="4:4" s="1084" customFormat="1" x14ac:dyDescent="0.2">
      <c r="D17354" s="1093"/>
    </row>
    <row r="17355" spans="4:4" s="1084" customFormat="1" x14ac:dyDescent="0.2">
      <c r="D17355" s="1093"/>
    </row>
    <row r="17356" spans="4:4" s="1084" customFormat="1" x14ac:dyDescent="0.2">
      <c r="D17356" s="1093"/>
    </row>
    <row r="17357" spans="4:4" s="1084" customFormat="1" x14ac:dyDescent="0.2">
      <c r="D17357" s="1093"/>
    </row>
    <row r="17358" spans="4:4" s="1084" customFormat="1" x14ac:dyDescent="0.2">
      <c r="D17358" s="1093"/>
    </row>
    <row r="17359" spans="4:4" s="1084" customFormat="1" x14ac:dyDescent="0.2">
      <c r="D17359" s="1093"/>
    </row>
    <row r="17360" spans="4:4" s="1084" customFormat="1" x14ac:dyDescent="0.2">
      <c r="D17360" s="1093"/>
    </row>
    <row r="17361" spans="4:4" s="1084" customFormat="1" x14ac:dyDescent="0.2">
      <c r="D17361" s="1093"/>
    </row>
    <row r="17362" spans="4:4" s="1084" customFormat="1" x14ac:dyDescent="0.2">
      <c r="D17362" s="1093"/>
    </row>
    <row r="17363" spans="4:4" s="1084" customFormat="1" x14ac:dyDescent="0.2">
      <c r="D17363" s="1093"/>
    </row>
    <row r="17364" spans="4:4" s="1084" customFormat="1" x14ac:dyDescent="0.2">
      <c r="D17364" s="1093"/>
    </row>
    <row r="17365" spans="4:4" s="1084" customFormat="1" x14ac:dyDescent="0.2">
      <c r="D17365" s="1093"/>
    </row>
    <row r="17366" spans="4:4" s="1084" customFormat="1" x14ac:dyDescent="0.2">
      <c r="D17366" s="1093"/>
    </row>
    <row r="17367" spans="4:4" s="1084" customFormat="1" x14ac:dyDescent="0.2">
      <c r="D17367" s="1093"/>
    </row>
    <row r="17368" spans="4:4" s="1084" customFormat="1" x14ac:dyDescent="0.2">
      <c r="D17368" s="1093"/>
    </row>
    <row r="17369" spans="4:4" s="1084" customFormat="1" x14ac:dyDescent="0.2">
      <c r="D17369" s="1093"/>
    </row>
    <row r="17370" spans="4:4" s="1084" customFormat="1" x14ac:dyDescent="0.2">
      <c r="D17370" s="1093"/>
    </row>
    <row r="17371" spans="4:4" s="1084" customFormat="1" x14ac:dyDescent="0.2">
      <c r="D17371" s="1093"/>
    </row>
    <row r="17372" spans="4:4" s="1084" customFormat="1" x14ac:dyDescent="0.2">
      <c r="D17372" s="1093"/>
    </row>
    <row r="17373" spans="4:4" s="1084" customFormat="1" x14ac:dyDescent="0.2">
      <c r="D17373" s="1093"/>
    </row>
    <row r="17374" spans="4:4" s="1084" customFormat="1" x14ac:dyDescent="0.2">
      <c r="D17374" s="1093"/>
    </row>
    <row r="17375" spans="4:4" s="1084" customFormat="1" x14ac:dyDescent="0.2">
      <c r="D17375" s="1093"/>
    </row>
    <row r="17376" spans="4:4" s="1084" customFormat="1" x14ac:dyDescent="0.2">
      <c r="D17376" s="1093"/>
    </row>
    <row r="17377" spans="4:4" s="1084" customFormat="1" x14ac:dyDescent="0.2">
      <c r="D17377" s="1093"/>
    </row>
    <row r="17378" spans="4:4" s="1084" customFormat="1" x14ac:dyDescent="0.2">
      <c r="D17378" s="1093"/>
    </row>
    <row r="17379" spans="4:4" s="1084" customFormat="1" x14ac:dyDescent="0.2">
      <c r="D17379" s="1093"/>
    </row>
    <row r="17380" spans="4:4" s="1084" customFormat="1" x14ac:dyDescent="0.2">
      <c r="D17380" s="1093"/>
    </row>
    <row r="17381" spans="4:4" s="1084" customFormat="1" x14ac:dyDescent="0.2">
      <c r="D17381" s="1093"/>
    </row>
    <row r="17382" spans="4:4" s="1084" customFormat="1" x14ac:dyDescent="0.2">
      <c r="D17382" s="1093"/>
    </row>
    <row r="17383" spans="4:4" s="1084" customFormat="1" x14ac:dyDescent="0.2">
      <c r="D17383" s="1093"/>
    </row>
    <row r="17384" spans="4:4" s="1084" customFormat="1" x14ac:dyDescent="0.2">
      <c r="D17384" s="1093"/>
    </row>
    <row r="17385" spans="4:4" s="1084" customFormat="1" x14ac:dyDescent="0.2">
      <c r="D17385" s="1093"/>
    </row>
    <row r="17386" spans="4:4" s="1084" customFormat="1" x14ac:dyDescent="0.2">
      <c r="D17386" s="1093"/>
    </row>
    <row r="17387" spans="4:4" s="1084" customFormat="1" x14ac:dyDescent="0.2">
      <c r="D17387" s="1093"/>
    </row>
    <row r="17388" spans="4:4" s="1084" customFormat="1" x14ac:dyDescent="0.2">
      <c r="D17388" s="1093"/>
    </row>
    <row r="17389" spans="4:4" s="1084" customFormat="1" x14ac:dyDescent="0.2">
      <c r="D17389" s="1093"/>
    </row>
    <row r="17390" spans="4:4" s="1084" customFormat="1" x14ac:dyDescent="0.2">
      <c r="D17390" s="1093"/>
    </row>
    <row r="17391" spans="4:4" s="1084" customFormat="1" x14ac:dyDescent="0.2">
      <c r="D17391" s="1093"/>
    </row>
    <row r="17392" spans="4:4" s="1084" customFormat="1" x14ac:dyDescent="0.2">
      <c r="D17392" s="1093"/>
    </row>
    <row r="17393" spans="4:4" s="1084" customFormat="1" x14ac:dyDescent="0.2">
      <c r="D17393" s="1093"/>
    </row>
    <row r="17394" spans="4:4" s="1084" customFormat="1" x14ac:dyDescent="0.2">
      <c r="D17394" s="1093"/>
    </row>
    <row r="17395" spans="4:4" s="1084" customFormat="1" x14ac:dyDescent="0.2">
      <c r="D17395" s="1093"/>
    </row>
    <row r="17396" spans="4:4" s="1084" customFormat="1" x14ac:dyDescent="0.2">
      <c r="D17396" s="1093"/>
    </row>
    <row r="17397" spans="4:4" s="1084" customFormat="1" x14ac:dyDescent="0.2">
      <c r="D17397" s="1093"/>
    </row>
    <row r="17398" spans="4:4" s="1084" customFormat="1" x14ac:dyDescent="0.2">
      <c r="D17398" s="1093"/>
    </row>
    <row r="17399" spans="4:4" s="1084" customFormat="1" x14ac:dyDescent="0.2">
      <c r="D17399" s="1093"/>
    </row>
    <row r="17400" spans="4:4" s="1084" customFormat="1" x14ac:dyDescent="0.2">
      <c r="D17400" s="1093"/>
    </row>
    <row r="17401" spans="4:4" s="1084" customFormat="1" x14ac:dyDescent="0.2">
      <c r="D17401" s="1093"/>
    </row>
    <row r="17402" spans="4:4" s="1084" customFormat="1" x14ac:dyDescent="0.2">
      <c r="D17402" s="1093"/>
    </row>
    <row r="17403" spans="4:4" s="1084" customFormat="1" x14ac:dyDescent="0.2">
      <c r="D17403" s="1093"/>
    </row>
    <row r="17404" spans="4:4" s="1084" customFormat="1" x14ac:dyDescent="0.2">
      <c r="D17404" s="1093"/>
    </row>
    <row r="17405" spans="4:4" s="1084" customFormat="1" x14ac:dyDescent="0.2">
      <c r="D17405" s="1093"/>
    </row>
    <row r="17406" spans="4:4" s="1084" customFormat="1" x14ac:dyDescent="0.2">
      <c r="D17406" s="1093"/>
    </row>
    <row r="17407" spans="4:4" s="1084" customFormat="1" x14ac:dyDescent="0.2">
      <c r="D17407" s="1093"/>
    </row>
    <row r="17408" spans="4:4" s="1084" customFormat="1" x14ac:dyDescent="0.2">
      <c r="D17408" s="1093"/>
    </row>
    <row r="17409" spans="4:4" s="1084" customFormat="1" x14ac:dyDescent="0.2">
      <c r="D17409" s="1093"/>
    </row>
    <row r="17410" spans="4:4" s="1084" customFormat="1" x14ac:dyDescent="0.2">
      <c r="D17410" s="1093"/>
    </row>
    <row r="17411" spans="4:4" s="1084" customFormat="1" x14ac:dyDescent="0.2">
      <c r="D17411" s="1093"/>
    </row>
    <row r="17412" spans="4:4" s="1084" customFormat="1" x14ac:dyDescent="0.2">
      <c r="D17412" s="1093"/>
    </row>
    <row r="17413" spans="4:4" s="1084" customFormat="1" x14ac:dyDescent="0.2">
      <c r="D17413" s="1093"/>
    </row>
    <row r="17414" spans="4:4" s="1084" customFormat="1" x14ac:dyDescent="0.2">
      <c r="D17414" s="1093"/>
    </row>
    <row r="17415" spans="4:4" s="1084" customFormat="1" x14ac:dyDescent="0.2">
      <c r="D17415" s="1093"/>
    </row>
    <row r="17416" spans="4:4" s="1084" customFormat="1" x14ac:dyDescent="0.2">
      <c r="D17416" s="1093"/>
    </row>
    <row r="17417" spans="4:4" s="1084" customFormat="1" x14ac:dyDescent="0.2">
      <c r="D17417" s="1093"/>
    </row>
    <row r="17418" spans="4:4" s="1084" customFormat="1" x14ac:dyDescent="0.2">
      <c r="D17418" s="1093"/>
    </row>
    <row r="17419" spans="4:4" s="1084" customFormat="1" x14ac:dyDescent="0.2">
      <c r="D17419" s="1093"/>
    </row>
    <row r="17420" spans="4:4" s="1084" customFormat="1" x14ac:dyDescent="0.2">
      <c r="D17420" s="1093"/>
    </row>
    <row r="17421" spans="4:4" s="1084" customFormat="1" x14ac:dyDescent="0.2">
      <c r="D17421" s="1093"/>
    </row>
    <row r="17422" spans="4:4" s="1084" customFormat="1" x14ac:dyDescent="0.2">
      <c r="D17422" s="1093"/>
    </row>
    <row r="17423" spans="4:4" s="1084" customFormat="1" x14ac:dyDescent="0.2">
      <c r="D17423" s="1093"/>
    </row>
    <row r="17424" spans="4:4" s="1084" customFormat="1" x14ac:dyDescent="0.2">
      <c r="D17424" s="1093"/>
    </row>
    <row r="17425" spans="4:4" s="1084" customFormat="1" x14ac:dyDescent="0.2">
      <c r="D17425" s="1093"/>
    </row>
    <row r="17426" spans="4:4" s="1084" customFormat="1" x14ac:dyDescent="0.2">
      <c r="D17426" s="1093"/>
    </row>
    <row r="17427" spans="4:4" s="1084" customFormat="1" x14ac:dyDescent="0.2">
      <c r="D17427" s="1093"/>
    </row>
    <row r="17428" spans="4:4" s="1084" customFormat="1" x14ac:dyDescent="0.2">
      <c r="D17428" s="1093"/>
    </row>
    <row r="17429" spans="4:4" s="1084" customFormat="1" x14ac:dyDescent="0.2">
      <c r="D17429" s="1093"/>
    </row>
    <row r="17430" spans="4:4" s="1084" customFormat="1" x14ac:dyDescent="0.2">
      <c r="D17430" s="1093"/>
    </row>
    <row r="17431" spans="4:4" s="1084" customFormat="1" x14ac:dyDescent="0.2">
      <c r="D17431" s="1093"/>
    </row>
    <row r="17432" spans="4:4" s="1084" customFormat="1" x14ac:dyDescent="0.2">
      <c r="D17432" s="1093"/>
    </row>
    <row r="17433" spans="4:4" s="1084" customFormat="1" x14ac:dyDescent="0.2">
      <c r="D17433" s="1093"/>
    </row>
    <row r="17434" spans="4:4" s="1084" customFormat="1" x14ac:dyDescent="0.2">
      <c r="D17434" s="1093"/>
    </row>
    <row r="17435" spans="4:4" s="1084" customFormat="1" x14ac:dyDescent="0.2">
      <c r="D17435" s="1093"/>
    </row>
    <row r="17436" spans="4:4" s="1084" customFormat="1" x14ac:dyDescent="0.2">
      <c r="D17436" s="1093"/>
    </row>
    <row r="17437" spans="4:4" s="1084" customFormat="1" x14ac:dyDescent="0.2">
      <c r="D17437" s="1093"/>
    </row>
    <row r="17438" spans="4:4" s="1084" customFormat="1" x14ac:dyDescent="0.2">
      <c r="D17438" s="1093"/>
    </row>
    <row r="17439" spans="4:4" s="1084" customFormat="1" x14ac:dyDescent="0.2">
      <c r="D17439" s="1093"/>
    </row>
    <row r="17440" spans="4:4" s="1084" customFormat="1" x14ac:dyDescent="0.2">
      <c r="D17440" s="1093"/>
    </row>
    <row r="17441" spans="4:4" s="1084" customFormat="1" x14ac:dyDescent="0.2">
      <c r="D17441" s="1093"/>
    </row>
    <row r="17442" spans="4:4" s="1084" customFormat="1" x14ac:dyDescent="0.2">
      <c r="D17442" s="1093"/>
    </row>
    <row r="17443" spans="4:4" s="1084" customFormat="1" x14ac:dyDescent="0.2">
      <c r="D17443" s="1093"/>
    </row>
    <row r="17444" spans="4:4" s="1084" customFormat="1" x14ac:dyDescent="0.2">
      <c r="D17444" s="1093"/>
    </row>
    <row r="17445" spans="4:4" s="1084" customFormat="1" x14ac:dyDescent="0.2">
      <c r="D17445" s="1093"/>
    </row>
    <row r="17446" spans="4:4" s="1084" customFormat="1" x14ac:dyDescent="0.2">
      <c r="D17446" s="1093"/>
    </row>
    <row r="17447" spans="4:4" s="1084" customFormat="1" x14ac:dyDescent="0.2">
      <c r="D17447" s="1093"/>
    </row>
    <row r="17448" spans="4:4" s="1084" customFormat="1" x14ac:dyDescent="0.2">
      <c r="D17448" s="1093"/>
    </row>
    <row r="17449" spans="4:4" s="1084" customFormat="1" x14ac:dyDescent="0.2">
      <c r="D17449" s="1093"/>
    </row>
    <row r="17450" spans="4:4" s="1084" customFormat="1" x14ac:dyDescent="0.2">
      <c r="D17450" s="1093"/>
    </row>
    <row r="17451" spans="4:4" s="1084" customFormat="1" x14ac:dyDescent="0.2">
      <c r="D17451" s="1093"/>
    </row>
    <row r="17452" spans="4:4" s="1084" customFormat="1" x14ac:dyDescent="0.2">
      <c r="D17452" s="1093"/>
    </row>
    <row r="17453" spans="4:4" s="1084" customFormat="1" x14ac:dyDescent="0.2">
      <c r="D17453" s="1093"/>
    </row>
    <row r="17454" spans="4:4" s="1084" customFormat="1" x14ac:dyDescent="0.2">
      <c r="D17454" s="1093"/>
    </row>
    <row r="17455" spans="4:4" s="1084" customFormat="1" x14ac:dyDescent="0.2">
      <c r="D17455" s="1093"/>
    </row>
    <row r="17456" spans="4:4" s="1084" customFormat="1" x14ac:dyDescent="0.2">
      <c r="D17456" s="1093"/>
    </row>
    <row r="17457" spans="4:4" s="1084" customFormat="1" x14ac:dyDescent="0.2">
      <c r="D17457" s="1093"/>
    </row>
    <row r="17458" spans="4:4" s="1084" customFormat="1" x14ac:dyDescent="0.2">
      <c r="D17458" s="1093"/>
    </row>
    <row r="17459" spans="4:4" s="1084" customFormat="1" x14ac:dyDescent="0.2">
      <c r="D17459" s="1093"/>
    </row>
    <row r="17460" spans="4:4" s="1084" customFormat="1" x14ac:dyDescent="0.2">
      <c r="D17460" s="1093"/>
    </row>
    <row r="17461" spans="4:4" s="1084" customFormat="1" x14ac:dyDescent="0.2">
      <c r="D17461" s="1093"/>
    </row>
    <row r="17462" spans="4:4" s="1084" customFormat="1" x14ac:dyDescent="0.2">
      <c r="D17462" s="1093"/>
    </row>
    <row r="17463" spans="4:4" s="1084" customFormat="1" x14ac:dyDescent="0.2">
      <c r="D17463" s="1093"/>
    </row>
    <row r="17464" spans="4:4" s="1084" customFormat="1" x14ac:dyDescent="0.2">
      <c r="D17464" s="1093"/>
    </row>
    <row r="17465" spans="4:4" s="1084" customFormat="1" x14ac:dyDescent="0.2">
      <c r="D17465" s="1093"/>
    </row>
    <row r="17466" spans="4:4" s="1084" customFormat="1" x14ac:dyDescent="0.2">
      <c r="D17466" s="1093"/>
    </row>
    <row r="17467" spans="4:4" s="1084" customFormat="1" x14ac:dyDescent="0.2">
      <c r="D17467" s="1093"/>
    </row>
    <row r="17468" spans="4:4" s="1084" customFormat="1" x14ac:dyDescent="0.2">
      <c r="D17468" s="1093"/>
    </row>
    <row r="17469" spans="4:4" s="1084" customFormat="1" x14ac:dyDescent="0.2">
      <c r="D17469" s="1093"/>
    </row>
    <row r="17470" spans="4:4" s="1084" customFormat="1" x14ac:dyDescent="0.2">
      <c r="D17470" s="1093"/>
    </row>
    <row r="17471" spans="4:4" s="1084" customFormat="1" x14ac:dyDescent="0.2">
      <c r="D17471" s="1093"/>
    </row>
    <row r="17472" spans="4:4" s="1084" customFormat="1" x14ac:dyDescent="0.2">
      <c r="D17472" s="1093"/>
    </row>
    <row r="17473" spans="4:4" s="1084" customFormat="1" x14ac:dyDescent="0.2">
      <c r="D17473" s="1093"/>
    </row>
    <row r="17474" spans="4:4" s="1084" customFormat="1" x14ac:dyDescent="0.2">
      <c r="D17474" s="1093"/>
    </row>
    <row r="17475" spans="4:4" s="1084" customFormat="1" x14ac:dyDescent="0.2">
      <c r="D17475" s="1093"/>
    </row>
    <row r="17476" spans="4:4" s="1084" customFormat="1" x14ac:dyDescent="0.2">
      <c r="D17476" s="1093"/>
    </row>
    <row r="17477" spans="4:4" s="1084" customFormat="1" x14ac:dyDescent="0.2">
      <c r="D17477" s="1093"/>
    </row>
    <row r="17478" spans="4:4" s="1084" customFormat="1" x14ac:dyDescent="0.2">
      <c r="D17478" s="1093"/>
    </row>
    <row r="17479" spans="4:4" s="1084" customFormat="1" x14ac:dyDescent="0.2">
      <c r="D17479" s="1093"/>
    </row>
    <row r="17480" spans="4:4" s="1084" customFormat="1" x14ac:dyDescent="0.2">
      <c r="D17480" s="1093"/>
    </row>
    <row r="17481" spans="4:4" s="1084" customFormat="1" x14ac:dyDescent="0.2">
      <c r="D17481" s="1093"/>
    </row>
    <row r="17482" spans="4:4" s="1084" customFormat="1" x14ac:dyDescent="0.2">
      <c r="D17482" s="1093"/>
    </row>
    <row r="17483" spans="4:4" s="1084" customFormat="1" x14ac:dyDescent="0.2">
      <c r="D17483" s="1093"/>
    </row>
    <row r="17484" spans="4:4" s="1084" customFormat="1" x14ac:dyDescent="0.2">
      <c r="D17484" s="1093"/>
    </row>
    <row r="17485" spans="4:4" s="1084" customFormat="1" x14ac:dyDescent="0.2">
      <c r="D17485" s="1093"/>
    </row>
    <row r="17486" spans="4:4" s="1084" customFormat="1" x14ac:dyDescent="0.2">
      <c r="D17486" s="1093"/>
    </row>
    <row r="17487" spans="4:4" s="1084" customFormat="1" x14ac:dyDescent="0.2">
      <c r="D17487" s="1093"/>
    </row>
    <row r="17488" spans="4:4" s="1084" customFormat="1" x14ac:dyDescent="0.2">
      <c r="D17488" s="1093"/>
    </row>
    <row r="17489" spans="4:4" s="1084" customFormat="1" x14ac:dyDescent="0.2">
      <c r="D17489" s="1093"/>
    </row>
    <row r="17490" spans="4:4" s="1084" customFormat="1" x14ac:dyDescent="0.2">
      <c r="D17490" s="1093"/>
    </row>
    <row r="17491" spans="4:4" s="1084" customFormat="1" x14ac:dyDescent="0.2">
      <c r="D17491" s="1093"/>
    </row>
    <row r="17492" spans="4:4" s="1084" customFormat="1" x14ac:dyDescent="0.2">
      <c r="D17492" s="1093"/>
    </row>
    <row r="17493" spans="4:4" s="1084" customFormat="1" x14ac:dyDescent="0.2">
      <c r="D17493" s="1093"/>
    </row>
    <row r="17494" spans="4:4" s="1084" customFormat="1" x14ac:dyDescent="0.2">
      <c r="D17494" s="1093"/>
    </row>
    <row r="17495" spans="4:4" s="1084" customFormat="1" x14ac:dyDescent="0.2">
      <c r="D17495" s="1093"/>
    </row>
    <row r="17496" spans="4:4" s="1084" customFormat="1" x14ac:dyDescent="0.2">
      <c r="D17496" s="1093"/>
    </row>
    <row r="17497" spans="4:4" s="1084" customFormat="1" x14ac:dyDescent="0.2">
      <c r="D17497" s="1093"/>
    </row>
    <row r="17498" spans="4:4" s="1084" customFormat="1" x14ac:dyDescent="0.2">
      <c r="D17498" s="1093"/>
    </row>
    <row r="17499" spans="4:4" s="1084" customFormat="1" x14ac:dyDescent="0.2">
      <c r="D17499" s="1093"/>
    </row>
    <row r="17500" spans="4:4" s="1084" customFormat="1" x14ac:dyDescent="0.2">
      <c r="D17500" s="1093"/>
    </row>
    <row r="17501" spans="4:4" s="1084" customFormat="1" x14ac:dyDescent="0.2">
      <c r="D17501" s="1093"/>
    </row>
    <row r="17502" spans="4:4" s="1084" customFormat="1" x14ac:dyDescent="0.2">
      <c r="D17502" s="1093"/>
    </row>
    <row r="17503" spans="4:4" s="1084" customFormat="1" x14ac:dyDescent="0.2">
      <c r="D17503" s="1093"/>
    </row>
    <row r="17504" spans="4:4" s="1084" customFormat="1" x14ac:dyDescent="0.2">
      <c r="D17504" s="1093"/>
    </row>
    <row r="17505" spans="4:4" s="1084" customFormat="1" x14ac:dyDescent="0.2">
      <c r="D17505" s="1093"/>
    </row>
    <row r="17506" spans="4:4" s="1084" customFormat="1" x14ac:dyDescent="0.2">
      <c r="D17506" s="1093"/>
    </row>
    <row r="17507" spans="4:4" s="1084" customFormat="1" x14ac:dyDescent="0.2">
      <c r="D17507" s="1093"/>
    </row>
    <row r="17508" spans="4:4" s="1084" customFormat="1" x14ac:dyDescent="0.2">
      <c r="D17508" s="1093"/>
    </row>
    <row r="17509" spans="4:4" s="1084" customFormat="1" x14ac:dyDescent="0.2">
      <c r="D17509" s="1093"/>
    </row>
    <row r="17510" spans="4:4" s="1084" customFormat="1" x14ac:dyDescent="0.2">
      <c r="D17510" s="1093"/>
    </row>
    <row r="17511" spans="4:4" s="1084" customFormat="1" x14ac:dyDescent="0.2">
      <c r="D17511" s="1093"/>
    </row>
    <row r="17512" spans="4:4" s="1084" customFormat="1" x14ac:dyDescent="0.2">
      <c r="D17512" s="1093"/>
    </row>
    <row r="17513" spans="4:4" s="1084" customFormat="1" x14ac:dyDescent="0.2">
      <c r="D17513" s="1093"/>
    </row>
    <row r="17514" spans="4:4" s="1084" customFormat="1" x14ac:dyDescent="0.2">
      <c r="D17514" s="1093"/>
    </row>
    <row r="17515" spans="4:4" s="1084" customFormat="1" x14ac:dyDescent="0.2">
      <c r="D17515" s="1093"/>
    </row>
    <row r="17516" spans="4:4" s="1084" customFormat="1" x14ac:dyDescent="0.2">
      <c r="D17516" s="1093"/>
    </row>
    <row r="17517" spans="4:4" s="1084" customFormat="1" x14ac:dyDescent="0.2">
      <c r="D17517" s="1093"/>
    </row>
    <row r="17518" spans="4:4" s="1084" customFormat="1" x14ac:dyDescent="0.2">
      <c r="D17518" s="1093"/>
    </row>
    <row r="17519" spans="4:4" s="1084" customFormat="1" x14ac:dyDescent="0.2">
      <c r="D17519" s="1093"/>
    </row>
    <row r="17520" spans="4:4" s="1084" customFormat="1" x14ac:dyDescent="0.2">
      <c r="D17520" s="1093"/>
    </row>
    <row r="17521" spans="4:4" s="1084" customFormat="1" x14ac:dyDescent="0.2">
      <c r="D17521" s="1093"/>
    </row>
    <row r="17522" spans="4:4" s="1084" customFormat="1" x14ac:dyDescent="0.2">
      <c r="D17522" s="1093"/>
    </row>
    <row r="17523" spans="4:4" s="1084" customFormat="1" x14ac:dyDescent="0.2">
      <c r="D17523" s="1093"/>
    </row>
    <row r="17524" spans="4:4" s="1084" customFormat="1" x14ac:dyDescent="0.2">
      <c r="D17524" s="1093"/>
    </row>
    <row r="17525" spans="4:4" s="1084" customFormat="1" x14ac:dyDescent="0.2">
      <c r="D17525" s="1093"/>
    </row>
    <row r="17526" spans="4:4" s="1084" customFormat="1" x14ac:dyDescent="0.2">
      <c r="D17526" s="1093"/>
    </row>
    <row r="17527" spans="4:4" s="1084" customFormat="1" x14ac:dyDescent="0.2">
      <c r="D17527" s="1093"/>
    </row>
    <row r="17528" spans="4:4" s="1084" customFormat="1" x14ac:dyDescent="0.2">
      <c r="D17528" s="1093"/>
    </row>
    <row r="17529" spans="4:4" s="1084" customFormat="1" x14ac:dyDescent="0.2">
      <c r="D17529" s="1093"/>
    </row>
    <row r="17530" spans="4:4" s="1084" customFormat="1" x14ac:dyDescent="0.2">
      <c r="D17530" s="1093"/>
    </row>
    <row r="17531" spans="4:4" s="1084" customFormat="1" x14ac:dyDescent="0.2">
      <c r="D17531" s="1093"/>
    </row>
    <row r="17532" spans="4:4" s="1084" customFormat="1" x14ac:dyDescent="0.2">
      <c r="D17532" s="1093"/>
    </row>
    <row r="17533" spans="4:4" s="1084" customFormat="1" x14ac:dyDescent="0.2">
      <c r="D17533" s="1093"/>
    </row>
    <row r="17534" spans="4:4" s="1084" customFormat="1" x14ac:dyDescent="0.2">
      <c r="D17534" s="1093"/>
    </row>
    <row r="17535" spans="4:4" s="1084" customFormat="1" x14ac:dyDescent="0.2">
      <c r="D17535" s="1093"/>
    </row>
    <row r="17536" spans="4:4" s="1084" customFormat="1" x14ac:dyDescent="0.2">
      <c r="D17536" s="1093"/>
    </row>
    <row r="17537" spans="4:4" s="1084" customFormat="1" x14ac:dyDescent="0.2">
      <c r="D17537" s="1093"/>
    </row>
    <row r="17538" spans="4:4" s="1084" customFormat="1" x14ac:dyDescent="0.2">
      <c r="D17538" s="1093"/>
    </row>
    <row r="17539" spans="4:4" s="1084" customFormat="1" x14ac:dyDescent="0.2">
      <c r="D17539" s="1093"/>
    </row>
    <row r="17540" spans="4:4" s="1084" customFormat="1" x14ac:dyDescent="0.2">
      <c r="D17540" s="1093"/>
    </row>
    <row r="17541" spans="4:4" s="1084" customFormat="1" x14ac:dyDescent="0.2">
      <c r="D17541" s="1093"/>
    </row>
    <row r="17542" spans="4:4" s="1084" customFormat="1" x14ac:dyDescent="0.2">
      <c r="D17542" s="1093"/>
    </row>
    <row r="17543" spans="4:4" s="1084" customFormat="1" x14ac:dyDescent="0.2">
      <c r="D17543" s="1093"/>
    </row>
    <row r="17544" spans="4:4" s="1084" customFormat="1" x14ac:dyDescent="0.2">
      <c r="D17544" s="1093"/>
    </row>
    <row r="17545" spans="4:4" s="1084" customFormat="1" x14ac:dyDescent="0.2">
      <c r="D17545" s="1093"/>
    </row>
    <row r="17546" spans="4:4" s="1084" customFormat="1" x14ac:dyDescent="0.2">
      <c r="D17546" s="1093"/>
    </row>
    <row r="17547" spans="4:4" s="1084" customFormat="1" x14ac:dyDescent="0.2">
      <c r="D17547" s="1093"/>
    </row>
    <row r="17548" spans="4:4" s="1084" customFormat="1" x14ac:dyDescent="0.2">
      <c r="D17548" s="1093"/>
    </row>
    <row r="17549" spans="4:4" s="1084" customFormat="1" x14ac:dyDescent="0.2">
      <c r="D17549" s="1093"/>
    </row>
    <row r="17550" spans="4:4" s="1084" customFormat="1" x14ac:dyDescent="0.2">
      <c r="D17550" s="1093"/>
    </row>
    <row r="17551" spans="4:4" s="1084" customFormat="1" x14ac:dyDescent="0.2">
      <c r="D17551" s="1093"/>
    </row>
    <row r="17552" spans="4:4" s="1084" customFormat="1" x14ac:dyDescent="0.2">
      <c r="D17552" s="1093"/>
    </row>
    <row r="17553" spans="4:4" s="1084" customFormat="1" x14ac:dyDescent="0.2">
      <c r="D17553" s="1093"/>
    </row>
    <row r="17554" spans="4:4" s="1084" customFormat="1" x14ac:dyDescent="0.2">
      <c r="D17554" s="1093"/>
    </row>
    <row r="17555" spans="4:4" s="1084" customFormat="1" x14ac:dyDescent="0.2">
      <c r="D17555" s="1093"/>
    </row>
    <row r="17556" spans="4:4" s="1084" customFormat="1" x14ac:dyDescent="0.2">
      <c r="D17556" s="1093"/>
    </row>
    <row r="17557" spans="4:4" s="1084" customFormat="1" x14ac:dyDescent="0.2">
      <c r="D17557" s="1093"/>
    </row>
    <row r="17558" spans="4:4" s="1084" customFormat="1" x14ac:dyDescent="0.2">
      <c r="D17558" s="1093"/>
    </row>
    <row r="17559" spans="4:4" s="1084" customFormat="1" x14ac:dyDescent="0.2">
      <c r="D17559" s="1093"/>
    </row>
    <row r="17560" spans="4:4" s="1084" customFormat="1" x14ac:dyDescent="0.2">
      <c r="D17560" s="1093"/>
    </row>
    <row r="17561" spans="4:4" s="1084" customFormat="1" x14ac:dyDescent="0.2">
      <c r="D17561" s="1093"/>
    </row>
    <row r="17562" spans="4:4" s="1084" customFormat="1" x14ac:dyDescent="0.2">
      <c r="D17562" s="1093"/>
    </row>
    <row r="17563" spans="4:4" s="1084" customFormat="1" x14ac:dyDescent="0.2">
      <c r="D17563" s="1093"/>
    </row>
    <row r="17564" spans="4:4" s="1084" customFormat="1" x14ac:dyDescent="0.2">
      <c r="D17564" s="1093"/>
    </row>
    <row r="17565" spans="4:4" s="1084" customFormat="1" x14ac:dyDescent="0.2">
      <c r="D17565" s="1093"/>
    </row>
    <row r="17566" spans="4:4" s="1084" customFormat="1" x14ac:dyDescent="0.2">
      <c r="D17566" s="1093"/>
    </row>
    <row r="17567" spans="4:4" s="1084" customFormat="1" x14ac:dyDescent="0.2">
      <c r="D17567" s="1093"/>
    </row>
    <row r="17568" spans="4:4" s="1084" customFormat="1" x14ac:dyDescent="0.2">
      <c r="D17568" s="1093"/>
    </row>
    <row r="17569" spans="4:4" s="1084" customFormat="1" x14ac:dyDescent="0.2">
      <c r="D17569" s="1093"/>
    </row>
    <row r="17570" spans="4:4" s="1084" customFormat="1" x14ac:dyDescent="0.2">
      <c r="D17570" s="1093"/>
    </row>
    <row r="17571" spans="4:4" s="1084" customFormat="1" x14ac:dyDescent="0.2">
      <c r="D17571" s="1093"/>
    </row>
    <row r="17572" spans="4:4" s="1084" customFormat="1" x14ac:dyDescent="0.2">
      <c r="D17572" s="1093"/>
    </row>
    <row r="17573" spans="4:4" s="1084" customFormat="1" x14ac:dyDescent="0.2">
      <c r="D17573" s="1093"/>
    </row>
    <row r="17574" spans="4:4" s="1084" customFormat="1" x14ac:dyDescent="0.2">
      <c r="D17574" s="1093"/>
    </row>
    <row r="17575" spans="4:4" s="1084" customFormat="1" x14ac:dyDescent="0.2">
      <c r="D17575" s="1093"/>
    </row>
    <row r="17576" spans="4:4" s="1084" customFormat="1" x14ac:dyDescent="0.2">
      <c r="D17576" s="1093"/>
    </row>
    <row r="17577" spans="4:4" s="1084" customFormat="1" x14ac:dyDescent="0.2">
      <c r="D17577" s="1093"/>
    </row>
    <row r="17578" spans="4:4" s="1084" customFormat="1" x14ac:dyDescent="0.2">
      <c r="D17578" s="1093"/>
    </row>
    <row r="17579" spans="4:4" s="1084" customFormat="1" x14ac:dyDescent="0.2">
      <c r="D17579" s="1093"/>
    </row>
    <row r="17580" spans="4:4" s="1084" customFormat="1" x14ac:dyDescent="0.2">
      <c r="D17580" s="1093"/>
    </row>
    <row r="17581" spans="4:4" s="1084" customFormat="1" x14ac:dyDescent="0.2">
      <c r="D17581" s="1093"/>
    </row>
    <row r="17582" spans="4:4" s="1084" customFormat="1" x14ac:dyDescent="0.2">
      <c r="D17582" s="1093"/>
    </row>
    <row r="17583" spans="4:4" s="1084" customFormat="1" x14ac:dyDescent="0.2">
      <c r="D17583" s="1093"/>
    </row>
    <row r="17584" spans="4:4" s="1084" customFormat="1" x14ac:dyDescent="0.2">
      <c r="D17584" s="1093"/>
    </row>
    <row r="17585" spans="4:4" s="1084" customFormat="1" x14ac:dyDescent="0.2">
      <c r="D17585" s="1093"/>
    </row>
    <row r="17586" spans="4:4" s="1084" customFormat="1" x14ac:dyDescent="0.2">
      <c r="D17586" s="1093"/>
    </row>
    <row r="17587" spans="4:4" s="1084" customFormat="1" x14ac:dyDescent="0.2">
      <c r="D17587" s="1093"/>
    </row>
    <row r="17588" spans="4:4" s="1084" customFormat="1" x14ac:dyDescent="0.2">
      <c r="D17588" s="1093"/>
    </row>
    <row r="17589" spans="4:4" s="1084" customFormat="1" x14ac:dyDescent="0.2">
      <c r="D17589" s="1093"/>
    </row>
    <row r="17590" spans="4:4" s="1084" customFormat="1" x14ac:dyDescent="0.2">
      <c r="D17590" s="1093"/>
    </row>
    <row r="17591" spans="4:4" s="1084" customFormat="1" x14ac:dyDescent="0.2">
      <c r="D17591" s="1093"/>
    </row>
    <row r="17592" spans="4:4" s="1084" customFormat="1" x14ac:dyDescent="0.2">
      <c r="D17592" s="1093"/>
    </row>
    <row r="17593" spans="4:4" s="1084" customFormat="1" x14ac:dyDescent="0.2">
      <c r="D17593" s="1093"/>
    </row>
    <row r="17594" spans="4:4" s="1084" customFormat="1" x14ac:dyDescent="0.2">
      <c r="D17594" s="1093"/>
    </row>
    <row r="17595" spans="4:4" s="1084" customFormat="1" x14ac:dyDescent="0.2">
      <c r="D17595" s="1093"/>
    </row>
    <row r="17596" spans="4:4" s="1084" customFormat="1" x14ac:dyDescent="0.2">
      <c r="D17596" s="1093"/>
    </row>
    <row r="17597" spans="4:4" s="1084" customFormat="1" x14ac:dyDescent="0.2">
      <c r="D17597" s="1093"/>
    </row>
    <row r="17598" spans="4:4" s="1084" customFormat="1" x14ac:dyDescent="0.2">
      <c r="D17598" s="1093"/>
    </row>
    <row r="17599" spans="4:4" s="1084" customFormat="1" x14ac:dyDescent="0.2">
      <c r="D17599" s="1093"/>
    </row>
    <row r="17600" spans="4:4" s="1084" customFormat="1" x14ac:dyDescent="0.2">
      <c r="D17600" s="1093"/>
    </row>
    <row r="17601" spans="4:4" s="1084" customFormat="1" x14ac:dyDescent="0.2">
      <c r="D17601" s="1093"/>
    </row>
    <row r="17602" spans="4:4" s="1084" customFormat="1" x14ac:dyDescent="0.2">
      <c r="D17602" s="1093"/>
    </row>
    <row r="17603" spans="4:4" s="1084" customFormat="1" x14ac:dyDescent="0.2">
      <c r="D17603" s="1093"/>
    </row>
    <row r="17604" spans="4:4" s="1084" customFormat="1" x14ac:dyDescent="0.2">
      <c r="D17604" s="1093"/>
    </row>
    <row r="17605" spans="4:4" s="1084" customFormat="1" x14ac:dyDescent="0.2">
      <c r="D17605" s="1093"/>
    </row>
    <row r="17606" spans="4:4" s="1084" customFormat="1" x14ac:dyDescent="0.2">
      <c r="D17606" s="1093"/>
    </row>
    <row r="17607" spans="4:4" s="1084" customFormat="1" x14ac:dyDescent="0.2">
      <c r="D17607" s="1093"/>
    </row>
    <row r="17608" spans="4:4" s="1084" customFormat="1" x14ac:dyDescent="0.2">
      <c r="D17608" s="1093"/>
    </row>
    <row r="17609" spans="4:4" s="1084" customFormat="1" x14ac:dyDescent="0.2">
      <c r="D17609" s="1093"/>
    </row>
    <row r="17610" spans="4:4" s="1084" customFormat="1" x14ac:dyDescent="0.2">
      <c r="D17610" s="1093"/>
    </row>
    <row r="17611" spans="4:4" s="1084" customFormat="1" x14ac:dyDescent="0.2">
      <c r="D17611" s="1093"/>
    </row>
    <row r="17612" spans="4:4" s="1084" customFormat="1" x14ac:dyDescent="0.2">
      <c r="D17612" s="1093"/>
    </row>
    <row r="17613" spans="4:4" s="1084" customFormat="1" x14ac:dyDescent="0.2">
      <c r="D17613" s="1093"/>
    </row>
    <row r="17614" spans="4:4" s="1084" customFormat="1" x14ac:dyDescent="0.2">
      <c r="D17614" s="1093"/>
    </row>
    <row r="17615" spans="4:4" s="1084" customFormat="1" x14ac:dyDescent="0.2">
      <c r="D17615" s="1093"/>
    </row>
    <row r="17616" spans="4:4" s="1084" customFormat="1" x14ac:dyDescent="0.2">
      <c r="D17616" s="1093"/>
    </row>
    <row r="17617" spans="4:4" s="1084" customFormat="1" x14ac:dyDescent="0.2">
      <c r="D17617" s="1093"/>
    </row>
    <row r="17618" spans="4:4" s="1084" customFormat="1" x14ac:dyDescent="0.2">
      <c r="D17618" s="1093"/>
    </row>
    <row r="17619" spans="4:4" s="1084" customFormat="1" x14ac:dyDescent="0.2">
      <c r="D17619" s="1093"/>
    </row>
    <row r="17620" spans="4:4" s="1084" customFormat="1" x14ac:dyDescent="0.2">
      <c r="D17620" s="1093"/>
    </row>
    <row r="17621" spans="4:4" s="1084" customFormat="1" x14ac:dyDescent="0.2">
      <c r="D17621" s="1093"/>
    </row>
    <row r="17622" spans="4:4" s="1084" customFormat="1" x14ac:dyDescent="0.2">
      <c r="D17622" s="1093"/>
    </row>
    <row r="17623" spans="4:4" s="1084" customFormat="1" x14ac:dyDescent="0.2">
      <c r="D17623" s="1093"/>
    </row>
    <row r="17624" spans="4:4" s="1084" customFormat="1" x14ac:dyDescent="0.2">
      <c r="D17624" s="1093"/>
    </row>
    <row r="17625" spans="4:4" s="1084" customFormat="1" x14ac:dyDescent="0.2">
      <c r="D17625" s="1093"/>
    </row>
    <row r="17626" spans="4:4" s="1084" customFormat="1" x14ac:dyDescent="0.2">
      <c r="D17626" s="1093"/>
    </row>
    <row r="17627" spans="4:4" s="1084" customFormat="1" x14ac:dyDescent="0.2">
      <c r="D17627" s="1093"/>
    </row>
    <row r="17628" spans="4:4" s="1084" customFormat="1" x14ac:dyDescent="0.2">
      <c r="D17628" s="1093"/>
    </row>
    <row r="17629" spans="4:4" s="1084" customFormat="1" x14ac:dyDescent="0.2">
      <c r="D17629" s="1093"/>
    </row>
    <row r="17630" spans="4:4" s="1084" customFormat="1" x14ac:dyDescent="0.2">
      <c r="D17630" s="1093"/>
    </row>
    <row r="17631" spans="4:4" s="1084" customFormat="1" x14ac:dyDescent="0.2">
      <c r="D17631" s="1093"/>
    </row>
    <row r="17632" spans="4:4" s="1084" customFormat="1" x14ac:dyDescent="0.2">
      <c r="D17632" s="1093"/>
    </row>
    <row r="17633" spans="4:4" s="1084" customFormat="1" x14ac:dyDescent="0.2">
      <c r="D17633" s="1093"/>
    </row>
    <row r="17634" spans="4:4" s="1084" customFormat="1" x14ac:dyDescent="0.2">
      <c r="D17634" s="1093"/>
    </row>
    <row r="17635" spans="4:4" s="1084" customFormat="1" x14ac:dyDescent="0.2">
      <c r="D17635" s="1093"/>
    </row>
    <row r="17636" spans="4:4" s="1084" customFormat="1" x14ac:dyDescent="0.2">
      <c r="D17636" s="1093"/>
    </row>
    <row r="17637" spans="4:4" s="1084" customFormat="1" x14ac:dyDescent="0.2">
      <c r="D17637" s="1093"/>
    </row>
    <row r="17638" spans="4:4" s="1084" customFormat="1" x14ac:dyDescent="0.2">
      <c r="D17638" s="1093"/>
    </row>
    <row r="17639" spans="4:4" s="1084" customFormat="1" x14ac:dyDescent="0.2">
      <c r="D17639" s="1093"/>
    </row>
    <row r="17640" spans="4:4" s="1084" customFormat="1" x14ac:dyDescent="0.2">
      <c r="D17640" s="1093"/>
    </row>
    <row r="17641" spans="4:4" s="1084" customFormat="1" x14ac:dyDescent="0.2">
      <c r="D17641" s="1093"/>
    </row>
    <row r="17642" spans="4:4" s="1084" customFormat="1" x14ac:dyDescent="0.2">
      <c r="D17642" s="1093"/>
    </row>
    <row r="17643" spans="4:4" s="1084" customFormat="1" x14ac:dyDescent="0.2">
      <c r="D17643" s="1093"/>
    </row>
    <row r="17644" spans="4:4" s="1084" customFormat="1" x14ac:dyDescent="0.2">
      <c r="D17644" s="1093"/>
    </row>
    <row r="17645" spans="4:4" s="1084" customFormat="1" x14ac:dyDescent="0.2">
      <c r="D17645" s="1093"/>
    </row>
    <row r="17646" spans="4:4" s="1084" customFormat="1" x14ac:dyDescent="0.2">
      <c r="D17646" s="1093"/>
    </row>
    <row r="17647" spans="4:4" s="1084" customFormat="1" x14ac:dyDescent="0.2">
      <c r="D17647" s="1093"/>
    </row>
    <row r="17648" spans="4:4" s="1084" customFormat="1" x14ac:dyDescent="0.2">
      <c r="D17648" s="1093"/>
    </row>
    <row r="17649" spans="4:4" s="1084" customFormat="1" x14ac:dyDescent="0.2">
      <c r="D17649" s="1093"/>
    </row>
    <row r="17650" spans="4:4" s="1084" customFormat="1" x14ac:dyDescent="0.2">
      <c r="D17650" s="1093"/>
    </row>
    <row r="17651" spans="4:4" s="1084" customFormat="1" x14ac:dyDescent="0.2">
      <c r="D17651" s="1093"/>
    </row>
    <row r="17652" spans="4:4" s="1084" customFormat="1" x14ac:dyDescent="0.2">
      <c r="D17652" s="1093"/>
    </row>
    <row r="17653" spans="4:4" s="1084" customFormat="1" x14ac:dyDescent="0.2">
      <c r="D17653" s="1093"/>
    </row>
    <row r="17654" spans="4:4" s="1084" customFormat="1" x14ac:dyDescent="0.2">
      <c r="D17654" s="1093"/>
    </row>
    <row r="17655" spans="4:4" s="1084" customFormat="1" x14ac:dyDescent="0.2">
      <c r="D17655" s="1093"/>
    </row>
    <row r="17656" spans="4:4" s="1084" customFormat="1" x14ac:dyDescent="0.2">
      <c r="D17656" s="1093"/>
    </row>
    <row r="17657" spans="4:4" s="1084" customFormat="1" x14ac:dyDescent="0.2">
      <c r="D17657" s="1093"/>
    </row>
    <row r="17658" spans="4:4" s="1084" customFormat="1" x14ac:dyDescent="0.2">
      <c r="D17658" s="1093"/>
    </row>
    <row r="17659" spans="4:4" s="1084" customFormat="1" x14ac:dyDescent="0.2">
      <c r="D17659" s="1093"/>
    </row>
    <row r="17660" spans="4:4" s="1084" customFormat="1" x14ac:dyDescent="0.2">
      <c r="D17660" s="1093"/>
    </row>
    <row r="17661" spans="4:4" s="1084" customFormat="1" x14ac:dyDescent="0.2">
      <c r="D17661" s="1093"/>
    </row>
    <row r="17662" spans="4:4" s="1084" customFormat="1" x14ac:dyDescent="0.2">
      <c r="D17662" s="1093"/>
    </row>
    <row r="17663" spans="4:4" s="1084" customFormat="1" x14ac:dyDescent="0.2">
      <c r="D17663" s="1093"/>
    </row>
    <row r="17664" spans="4:4" s="1084" customFormat="1" x14ac:dyDescent="0.2">
      <c r="D17664" s="1093"/>
    </row>
    <row r="17665" spans="4:4" s="1084" customFormat="1" x14ac:dyDescent="0.2">
      <c r="D17665" s="1093"/>
    </row>
    <row r="17666" spans="4:4" s="1084" customFormat="1" x14ac:dyDescent="0.2">
      <c r="D17666" s="1093"/>
    </row>
    <row r="17667" spans="4:4" s="1084" customFormat="1" x14ac:dyDescent="0.2">
      <c r="D17667" s="1093"/>
    </row>
    <row r="17668" spans="4:4" s="1084" customFormat="1" x14ac:dyDescent="0.2">
      <c r="D17668" s="1093"/>
    </row>
    <row r="17669" spans="4:4" s="1084" customFormat="1" x14ac:dyDescent="0.2">
      <c r="D17669" s="1093"/>
    </row>
    <row r="17670" spans="4:4" s="1084" customFormat="1" x14ac:dyDescent="0.2">
      <c r="D17670" s="1093"/>
    </row>
    <row r="17671" spans="4:4" s="1084" customFormat="1" x14ac:dyDescent="0.2">
      <c r="D17671" s="1093"/>
    </row>
    <row r="17672" spans="4:4" s="1084" customFormat="1" x14ac:dyDescent="0.2">
      <c r="D17672" s="1093"/>
    </row>
    <row r="17673" spans="4:4" s="1084" customFormat="1" x14ac:dyDescent="0.2">
      <c r="D17673" s="1093"/>
    </row>
    <row r="17674" spans="4:4" s="1084" customFormat="1" x14ac:dyDescent="0.2">
      <c r="D17674" s="1093"/>
    </row>
    <row r="17675" spans="4:4" s="1084" customFormat="1" x14ac:dyDescent="0.2">
      <c r="D17675" s="1093"/>
    </row>
    <row r="17676" spans="4:4" s="1084" customFormat="1" x14ac:dyDescent="0.2">
      <c r="D17676" s="1093"/>
    </row>
    <row r="17677" spans="4:4" s="1084" customFormat="1" x14ac:dyDescent="0.2">
      <c r="D17677" s="1093"/>
    </row>
    <row r="17678" spans="4:4" s="1084" customFormat="1" x14ac:dyDescent="0.2">
      <c r="D17678" s="1093"/>
    </row>
    <row r="17679" spans="4:4" s="1084" customFormat="1" x14ac:dyDescent="0.2">
      <c r="D17679" s="1093"/>
    </row>
    <row r="17680" spans="4:4" s="1084" customFormat="1" x14ac:dyDescent="0.2">
      <c r="D17680" s="1093"/>
    </row>
    <row r="17681" spans="4:4" s="1084" customFormat="1" x14ac:dyDescent="0.2">
      <c r="D17681" s="1093"/>
    </row>
    <row r="17682" spans="4:4" s="1084" customFormat="1" x14ac:dyDescent="0.2">
      <c r="D17682" s="1093"/>
    </row>
    <row r="17683" spans="4:4" s="1084" customFormat="1" x14ac:dyDescent="0.2">
      <c r="D17683" s="1093"/>
    </row>
    <row r="17684" spans="4:4" s="1084" customFormat="1" x14ac:dyDescent="0.2">
      <c r="D17684" s="1093"/>
    </row>
    <row r="17685" spans="4:4" s="1084" customFormat="1" x14ac:dyDescent="0.2">
      <c r="D17685" s="1093"/>
    </row>
    <row r="17686" spans="4:4" s="1084" customFormat="1" x14ac:dyDescent="0.2">
      <c r="D17686" s="1093"/>
    </row>
    <row r="17687" spans="4:4" s="1084" customFormat="1" x14ac:dyDescent="0.2">
      <c r="D17687" s="1093"/>
    </row>
    <row r="17688" spans="4:4" s="1084" customFormat="1" x14ac:dyDescent="0.2">
      <c r="D17688" s="1093"/>
    </row>
    <row r="17689" spans="4:4" s="1084" customFormat="1" x14ac:dyDescent="0.2">
      <c r="D17689" s="1093"/>
    </row>
    <row r="17690" spans="4:4" s="1084" customFormat="1" x14ac:dyDescent="0.2">
      <c r="D17690" s="1093"/>
    </row>
    <row r="17691" spans="4:4" s="1084" customFormat="1" x14ac:dyDescent="0.2">
      <c r="D17691" s="1093"/>
    </row>
    <row r="17692" spans="4:4" s="1084" customFormat="1" x14ac:dyDescent="0.2">
      <c r="D17692" s="1093"/>
    </row>
    <row r="17693" spans="4:4" s="1084" customFormat="1" x14ac:dyDescent="0.2">
      <c r="D17693" s="1093"/>
    </row>
    <row r="17694" spans="4:4" s="1084" customFormat="1" x14ac:dyDescent="0.2">
      <c r="D17694" s="1093"/>
    </row>
    <row r="17695" spans="4:4" s="1084" customFormat="1" x14ac:dyDescent="0.2">
      <c r="D17695" s="1093"/>
    </row>
    <row r="17696" spans="4:4" s="1084" customFormat="1" x14ac:dyDescent="0.2">
      <c r="D17696" s="1093"/>
    </row>
    <row r="17697" spans="4:4" s="1084" customFormat="1" x14ac:dyDescent="0.2">
      <c r="D17697" s="1093"/>
    </row>
    <row r="17698" spans="4:4" s="1084" customFormat="1" x14ac:dyDescent="0.2">
      <c r="D17698" s="1093"/>
    </row>
    <row r="17699" spans="4:4" s="1084" customFormat="1" x14ac:dyDescent="0.2">
      <c r="D17699" s="1093"/>
    </row>
    <row r="17700" spans="4:4" s="1084" customFormat="1" x14ac:dyDescent="0.2">
      <c r="D17700" s="1093"/>
    </row>
    <row r="17701" spans="4:4" s="1084" customFormat="1" x14ac:dyDescent="0.2">
      <c r="D17701" s="1093"/>
    </row>
    <row r="17702" spans="4:4" s="1084" customFormat="1" x14ac:dyDescent="0.2">
      <c r="D17702" s="1093"/>
    </row>
    <row r="17703" spans="4:4" s="1084" customFormat="1" x14ac:dyDescent="0.2">
      <c r="D17703" s="1093"/>
    </row>
    <row r="17704" spans="4:4" s="1084" customFormat="1" x14ac:dyDescent="0.2">
      <c r="D17704" s="1093"/>
    </row>
    <row r="17705" spans="4:4" s="1084" customFormat="1" x14ac:dyDescent="0.2">
      <c r="D17705" s="1093"/>
    </row>
    <row r="17706" spans="4:4" s="1084" customFormat="1" x14ac:dyDescent="0.2">
      <c r="D17706" s="1093"/>
    </row>
    <row r="17707" spans="4:4" s="1084" customFormat="1" x14ac:dyDescent="0.2">
      <c r="D17707" s="1093"/>
    </row>
    <row r="17708" spans="4:4" s="1084" customFormat="1" x14ac:dyDescent="0.2">
      <c r="D17708" s="1093"/>
    </row>
    <row r="17709" spans="4:4" s="1084" customFormat="1" x14ac:dyDescent="0.2">
      <c r="D17709" s="1093"/>
    </row>
    <row r="17710" spans="4:4" s="1084" customFormat="1" x14ac:dyDescent="0.2">
      <c r="D17710" s="1093"/>
    </row>
    <row r="17711" spans="4:4" s="1084" customFormat="1" x14ac:dyDescent="0.2">
      <c r="D17711" s="1093"/>
    </row>
    <row r="17712" spans="4:4" s="1084" customFormat="1" x14ac:dyDescent="0.2">
      <c r="D17712" s="1093"/>
    </row>
    <row r="17713" spans="4:4" s="1084" customFormat="1" x14ac:dyDescent="0.2">
      <c r="D17713" s="1093"/>
    </row>
    <row r="17714" spans="4:4" s="1084" customFormat="1" x14ac:dyDescent="0.2">
      <c r="D17714" s="1093"/>
    </row>
    <row r="17715" spans="4:4" s="1084" customFormat="1" x14ac:dyDescent="0.2">
      <c r="D17715" s="1093"/>
    </row>
    <row r="17716" spans="4:4" s="1084" customFormat="1" x14ac:dyDescent="0.2">
      <c r="D17716" s="1093"/>
    </row>
    <row r="17717" spans="4:4" s="1084" customFormat="1" x14ac:dyDescent="0.2">
      <c r="D17717" s="1093"/>
    </row>
    <row r="17718" spans="4:4" s="1084" customFormat="1" x14ac:dyDescent="0.2">
      <c r="D17718" s="1093"/>
    </row>
    <row r="17719" spans="4:4" s="1084" customFormat="1" x14ac:dyDescent="0.2">
      <c r="D17719" s="1093"/>
    </row>
    <row r="17720" spans="4:4" s="1084" customFormat="1" x14ac:dyDescent="0.2">
      <c r="D17720" s="1093"/>
    </row>
    <row r="17721" spans="4:4" s="1084" customFormat="1" x14ac:dyDescent="0.2">
      <c r="D17721" s="1093"/>
    </row>
    <row r="17722" spans="4:4" s="1084" customFormat="1" x14ac:dyDescent="0.2">
      <c r="D17722" s="1093"/>
    </row>
    <row r="17723" spans="4:4" s="1084" customFormat="1" x14ac:dyDescent="0.2">
      <c r="D17723" s="1093"/>
    </row>
    <row r="17724" spans="4:4" s="1084" customFormat="1" x14ac:dyDescent="0.2">
      <c r="D17724" s="1093"/>
    </row>
    <row r="17725" spans="4:4" s="1084" customFormat="1" x14ac:dyDescent="0.2">
      <c r="D17725" s="1093"/>
    </row>
    <row r="17726" spans="4:4" s="1084" customFormat="1" x14ac:dyDescent="0.2">
      <c r="D17726" s="1093"/>
    </row>
    <row r="17727" spans="4:4" s="1084" customFormat="1" x14ac:dyDescent="0.2">
      <c r="D17727" s="1093"/>
    </row>
    <row r="17728" spans="4:4" s="1084" customFormat="1" x14ac:dyDescent="0.2">
      <c r="D17728" s="1093"/>
    </row>
    <row r="17729" spans="4:4" s="1084" customFormat="1" x14ac:dyDescent="0.2">
      <c r="D17729" s="1093"/>
    </row>
    <row r="17730" spans="4:4" s="1084" customFormat="1" x14ac:dyDescent="0.2">
      <c r="D17730" s="1093"/>
    </row>
    <row r="17731" spans="4:4" s="1084" customFormat="1" x14ac:dyDescent="0.2">
      <c r="D17731" s="1093"/>
    </row>
    <row r="17732" spans="4:4" s="1084" customFormat="1" x14ac:dyDescent="0.2">
      <c r="D17732" s="1093"/>
    </row>
    <row r="17733" spans="4:4" s="1084" customFormat="1" x14ac:dyDescent="0.2">
      <c r="D17733" s="1093"/>
    </row>
    <row r="17734" spans="4:4" s="1084" customFormat="1" x14ac:dyDescent="0.2">
      <c r="D17734" s="1093"/>
    </row>
    <row r="17735" spans="4:4" s="1084" customFormat="1" x14ac:dyDescent="0.2">
      <c r="D17735" s="1093"/>
    </row>
    <row r="17736" spans="4:4" s="1084" customFormat="1" x14ac:dyDescent="0.2">
      <c r="D17736" s="1093"/>
    </row>
    <row r="17737" spans="4:4" s="1084" customFormat="1" x14ac:dyDescent="0.2">
      <c r="D17737" s="1093"/>
    </row>
    <row r="17738" spans="4:4" s="1084" customFormat="1" x14ac:dyDescent="0.2">
      <c r="D17738" s="1093"/>
    </row>
    <row r="17739" spans="4:4" s="1084" customFormat="1" x14ac:dyDescent="0.2">
      <c r="D17739" s="1093"/>
    </row>
    <row r="17740" spans="4:4" s="1084" customFormat="1" x14ac:dyDescent="0.2">
      <c r="D17740" s="1093"/>
    </row>
    <row r="17741" spans="4:4" s="1084" customFormat="1" x14ac:dyDescent="0.2">
      <c r="D17741" s="1093"/>
    </row>
    <row r="17742" spans="4:4" s="1084" customFormat="1" x14ac:dyDescent="0.2">
      <c r="D17742" s="1093"/>
    </row>
    <row r="17743" spans="4:4" s="1084" customFormat="1" x14ac:dyDescent="0.2">
      <c r="D17743" s="1093"/>
    </row>
    <row r="17744" spans="4:4" s="1084" customFormat="1" x14ac:dyDescent="0.2">
      <c r="D17744" s="1093"/>
    </row>
    <row r="17745" spans="4:4" s="1084" customFormat="1" x14ac:dyDescent="0.2">
      <c r="D17745" s="1093"/>
    </row>
    <row r="17746" spans="4:4" s="1084" customFormat="1" x14ac:dyDescent="0.2">
      <c r="D17746" s="1093"/>
    </row>
    <row r="17747" spans="4:4" s="1084" customFormat="1" x14ac:dyDescent="0.2">
      <c r="D17747" s="1093"/>
    </row>
    <row r="17748" spans="4:4" s="1084" customFormat="1" x14ac:dyDescent="0.2">
      <c r="D17748" s="1093"/>
    </row>
    <row r="17749" spans="4:4" s="1084" customFormat="1" x14ac:dyDescent="0.2">
      <c r="D17749" s="1093"/>
    </row>
    <row r="17750" spans="4:4" s="1084" customFormat="1" x14ac:dyDescent="0.2">
      <c r="D17750" s="1093"/>
    </row>
    <row r="17751" spans="4:4" s="1084" customFormat="1" x14ac:dyDescent="0.2">
      <c r="D17751" s="1093"/>
    </row>
    <row r="17752" spans="4:4" s="1084" customFormat="1" x14ac:dyDescent="0.2">
      <c r="D17752" s="1093"/>
    </row>
    <row r="17753" spans="4:4" s="1084" customFormat="1" x14ac:dyDescent="0.2">
      <c r="D17753" s="1093"/>
    </row>
    <row r="17754" spans="4:4" s="1084" customFormat="1" x14ac:dyDescent="0.2">
      <c r="D17754" s="1093"/>
    </row>
    <row r="17755" spans="4:4" s="1084" customFormat="1" x14ac:dyDescent="0.2">
      <c r="D17755" s="1093"/>
    </row>
    <row r="17756" spans="4:4" s="1084" customFormat="1" x14ac:dyDescent="0.2">
      <c r="D17756" s="1093"/>
    </row>
    <row r="17757" spans="4:4" s="1084" customFormat="1" x14ac:dyDescent="0.2">
      <c r="D17757" s="1093"/>
    </row>
    <row r="17758" spans="4:4" s="1084" customFormat="1" x14ac:dyDescent="0.2">
      <c r="D17758" s="1093"/>
    </row>
    <row r="17759" spans="4:4" s="1084" customFormat="1" x14ac:dyDescent="0.2">
      <c r="D17759" s="1093"/>
    </row>
    <row r="17760" spans="4:4" s="1084" customFormat="1" x14ac:dyDescent="0.2">
      <c r="D17760" s="1093"/>
    </row>
    <row r="17761" spans="4:4" s="1084" customFormat="1" x14ac:dyDescent="0.2">
      <c r="D17761" s="1093"/>
    </row>
    <row r="17762" spans="4:4" s="1084" customFormat="1" x14ac:dyDescent="0.2">
      <c r="D17762" s="1093"/>
    </row>
    <row r="17763" spans="4:4" s="1084" customFormat="1" x14ac:dyDescent="0.2">
      <c r="D17763" s="1093"/>
    </row>
    <row r="17764" spans="4:4" s="1084" customFormat="1" x14ac:dyDescent="0.2">
      <c r="D17764" s="1093"/>
    </row>
    <row r="17765" spans="4:4" s="1084" customFormat="1" x14ac:dyDescent="0.2">
      <c r="D17765" s="1093"/>
    </row>
    <row r="17766" spans="4:4" s="1084" customFormat="1" x14ac:dyDescent="0.2">
      <c r="D17766" s="1093"/>
    </row>
    <row r="17767" spans="4:4" s="1084" customFormat="1" x14ac:dyDescent="0.2">
      <c r="D17767" s="1093"/>
    </row>
    <row r="17768" spans="4:4" s="1084" customFormat="1" x14ac:dyDescent="0.2">
      <c r="D17768" s="1093"/>
    </row>
    <row r="17769" spans="4:4" s="1084" customFormat="1" x14ac:dyDescent="0.2">
      <c r="D17769" s="1093"/>
    </row>
    <row r="17770" spans="4:4" s="1084" customFormat="1" x14ac:dyDescent="0.2">
      <c r="D17770" s="1093"/>
    </row>
    <row r="17771" spans="4:4" s="1084" customFormat="1" x14ac:dyDescent="0.2">
      <c r="D17771" s="1093"/>
    </row>
    <row r="17772" spans="4:4" s="1084" customFormat="1" x14ac:dyDescent="0.2">
      <c r="D17772" s="1093"/>
    </row>
    <row r="17773" spans="4:4" s="1084" customFormat="1" x14ac:dyDescent="0.2">
      <c r="D17773" s="1093"/>
    </row>
    <row r="17774" spans="4:4" s="1084" customFormat="1" x14ac:dyDescent="0.2">
      <c r="D17774" s="1093"/>
    </row>
    <row r="17775" spans="4:4" s="1084" customFormat="1" x14ac:dyDescent="0.2">
      <c r="D17775" s="1093"/>
    </row>
    <row r="17776" spans="4:4" s="1084" customFormat="1" x14ac:dyDescent="0.2">
      <c r="D17776" s="1093"/>
    </row>
    <row r="17777" spans="4:4" s="1084" customFormat="1" x14ac:dyDescent="0.2">
      <c r="D17777" s="1093"/>
    </row>
    <row r="17778" spans="4:4" s="1084" customFormat="1" x14ac:dyDescent="0.2">
      <c r="D17778" s="1093"/>
    </row>
    <row r="17779" spans="4:4" s="1084" customFormat="1" x14ac:dyDescent="0.2">
      <c r="D17779" s="1093"/>
    </row>
    <row r="17780" spans="4:4" s="1084" customFormat="1" x14ac:dyDescent="0.2">
      <c r="D17780" s="1093"/>
    </row>
    <row r="17781" spans="4:4" s="1084" customFormat="1" x14ac:dyDescent="0.2">
      <c r="D17781" s="1093"/>
    </row>
    <row r="17782" spans="4:4" s="1084" customFormat="1" x14ac:dyDescent="0.2">
      <c r="D17782" s="1093"/>
    </row>
    <row r="17783" spans="4:4" s="1084" customFormat="1" x14ac:dyDescent="0.2">
      <c r="D17783" s="1093"/>
    </row>
    <row r="17784" spans="4:4" s="1084" customFormat="1" x14ac:dyDescent="0.2">
      <c r="D17784" s="1093"/>
    </row>
    <row r="17785" spans="4:4" s="1084" customFormat="1" x14ac:dyDescent="0.2">
      <c r="D17785" s="1093"/>
    </row>
    <row r="17786" spans="4:4" s="1084" customFormat="1" x14ac:dyDescent="0.2">
      <c r="D17786" s="1093"/>
    </row>
    <row r="17787" spans="4:4" s="1084" customFormat="1" x14ac:dyDescent="0.2">
      <c r="D17787" s="1093"/>
    </row>
    <row r="17788" spans="4:4" s="1084" customFormat="1" x14ac:dyDescent="0.2">
      <c r="D17788" s="1093"/>
    </row>
    <row r="17789" spans="4:4" s="1084" customFormat="1" x14ac:dyDescent="0.2">
      <c r="D17789" s="1093"/>
    </row>
    <row r="17790" spans="4:4" s="1084" customFormat="1" x14ac:dyDescent="0.2">
      <c r="D17790" s="1093"/>
    </row>
    <row r="17791" spans="4:4" s="1084" customFormat="1" x14ac:dyDescent="0.2">
      <c r="D17791" s="1093"/>
    </row>
    <row r="17792" spans="4:4" s="1084" customFormat="1" x14ac:dyDescent="0.2">
      <c r="D17792" s="1093"/>
    </row>
    <row r="17793" spans="4:4" s="1084" customFormat="1" x14ac:dyDescent="0.2">
      <c r="D17793" s="1093"/>
    </row>
    <row r="17794" spans="4:4" s="1084" customFormat="1" x14ac:dyDescent="0.2">
      <c r="D17794" s="1093"/>
    </row>
    <row r="17795" spans="4:4" s="1084" customFormat="1" x14ac:dyDescent="0.2">
      <c r="D17795" s="1093"/>
    </row>
    <row r="17796" spans="4:4" s="1084" customFormat="1" x14ac:dyDescent="0.2">
      <c r="D17796" s="1093"/>
    </row>
    <row r="17797" spans="4:4" s="1084" customFormat="1" x14ac:dyDescent="0.2">
      <c r="D17797" s="1093"/>
    </row>
    <row r="17798" spans="4:4" s="1084" customFormat="1" x14ac:dyDescent="0.2">
      <c r="D17798" s="1093"/>
    </row>
    <row r="17799" spans="4:4" s="1084" customFormat="1" x14ac:dyDescent="0.2">
      <c r="D17799" s="1093"/>
    </row>
    <row r="17800" spans="4:4" s="1084" customFormat="1" x14ac:dyDescent="0.2">
      <c r="D17800" s="1093"/>
    </row>
    <row r="17801" spans="4:4" s="1084" customFormat="1" x14ac:dyDescent="0.2">
      <c r="D17801" s="1093"/>
    </row>
    <row r="17802" spans="4:4" s="1084" customFormat="1" x14ac:dyDescent="0.2">
      <c r="D17802" s="1093"/>
    </row>
    <row r="17803" spans="4:4" s="1084" customFormat="1" x14ac:dyDescent="0.2">
      <c r="D17803" s="1093"/>
    </row>
    <row r="17804" spans="4:4" s="1084" customFormat="1" x14ac:dyDescent="0.2">
      <c r="D17804" s="1093"/>
    </row>
    <row r="17805" spans="4:4" s="1084" customFormat="1" x14ac:dyDescent="0.2">
      <c r="D17805" s="1093"/>
    </row>
    <row r="17806" spans="4:4" s="1084" customFormat="1" x14ac:dyDescent="0.2">
      <c r="D17806" s="1093"/>
    </row>
    <row r="17807" spans="4:4" s="1084" customFormat="1" x14ac:dyDescent="0.2">
      <c r="D17807" s="1093"/>
    </row>
    <row r="17808" spans="4:4" s="1084" customFormat="1" x14ac:dyDescent="0.2">
      <c r="D17808" s="1093"/>
    </row>
    <row r="17809" spans="4:4" s="1084" customFormat="1" x14ac:dyDescent="0.2">
      <c r="D17809" s="1093"/>
    </row>
    <row r="17810" spans="4:4" s="1084" customFormat="1" x14ac:dyDescent="0.2">
      <c r="D17810" s="1093"/>
    </row>
    <row r="17811" spans="4:4" s="1084" customFormat="1" x14ac:dyDescent="0.2">
      <c r="D17811" s="1093"/>
    </row>
    <row r="17812" spans="4:4" s="1084" customFormat="1" x14ac:dyDescent="0.2">
      <c r="D17812" s="1093"/>
    </row>
    <row r="17813" spans="4:4" s="1084" customFormat="1" x14ac:dyDescent="0.2">
      <c r="D17813" s="1093"/>
    </row>
    <row r="17814" spans="4:4" s="1084" customFormat="1" x14ac:dyDescent="0.2">
      <c r="D17814" s="1093"/>
    </row>
    <row r="17815" spans="4:4" s="1084" customFormat="1" x14ac:dyDescent="0.2">
      <c r="D17815" s="1093"/>
    </row>
    <row r="17816" spans="4:4" s="1084" customFormat="1" x14ac:dyDescent="0.2">
      <c r="D17816" s="1093"/>
    </row>
    <row r="17817" spans="4:4" s="1084" customFormat="1" x14ac:dyDescent="0.2">
      <c r="D17817" s="1093"/>
    </row>
    <row r="17818" spans="4:4" s="1084" customFormat="1" x14ac:dyDescent="0.2">
      <c r="D17818" s="1093"/>
    </row>
    <row r="17819" spans="4:4" s="1084" customFormat="1" x14ac:dyDescent="0.2">
      <c r="D17819" s="1093"/>
    </row>
    <row r="17820" spans="4:4" s="1084" customFormat="1" x14ac:dyDescent="0.2">
      <c r="D17820" s="1093"/>
    </row>
    <row r="17821" spans="4:4" s="1084" customFormat="1" x14ac:dyDescent="0.2">
      <c r="D17821" s="1093"/>
    </row>
    <row r="17822" spans="4:4" s="1084" customFormat="1" x14ac:dyDescent="0.2">
      <c r="D17822" s="1093"/>
    </row>
    <row r="17823" spans="4:4" s="1084" customFormat="1" x14ac:dyDescent="0.2">
      <c r="D17823" s="1093"/>
    </row>
    <row r="17824" spans="4:4" s="1084" customFormat="1" x14ac:dyDescent="0.2">
      <c r="D17824" s="1093"/>
    </row>
    <row r="17825" spans="4:4" s="1084" customFormat="1" x14ac:dyDescent="0.2">
      <c r="D17825" s="1093"/>
    </row>
    <row r="17826" spans="4:4" s="1084" customFormat="1" x14ac:dyDescent="0.2">
      <c r="D17826" s="1093"/>
    </row>
    <row r="17827" spans="4:4" s="1084" customFormat="1" x14ac:dyDescent="0.2">
      <c r="D17827" s="1093"/>
    </row>
    <row r="17828" spans="4:4" s="1084" customFormat="1" x14ac:dyDescent="0.2">
      <c r="D17828" s="1093"/>
    </row>
    <row r="17829" spans="4:4" s="1084" customFormat="1" x14ac:dyDescent="0.2">
      <c r="D17829" s="1093"/>
    </row>
    <row r="17830" spans="4:4" s="1084" customFormat="1" x14ac:dyDescent="0.2">
      <c r="D17830" s="1093"/>
    </row>
    <row r="17831" spans="4:4" s="1084" customFormat="1" x14ac:dyDescent="0.2">
      <c r="D17831" s="1093"/>
    </row>
    <row r="17832" spans="4:4" s="1084" customFormat="1" x14ac:dyDescent="0.2">
      <c r="D17832" s="1093"/>
    </row>
    <row r="17833" spans="4:4" s="1084" customFormat="1" x14ac:dyDescent="0.2">
      <c r="D17833" s="1093"/>
    </row>
    <row r="17834" spans="4:4" s="1084" customFormat="1" x14ac:dyDescent="0.2">
      <c r="D17834" s="1093"/>
    </row>
    <row r="17835" spans="4:4" s="1084" customFormat="1" x14ac:dyDescent="0.2">
      <c r="D17835" s="1093"/>
    </row>
    <row r="17836" spans="4:4" s="1084" customFormat="1" x14ac:dyDescent="0.2">
      <c r="D17836" s="1093"/>
    </row>
    <row r="17837" spans="4:4" s="1084" customFormat="1" x14ac:dyDescent="0.2">
      <c r="D17837" s="1093"/>
    </row>
    <row r="17838" spans="4:4" s="1084" customFormat="1" x14ac:dyDescent="0.2">
      <c r="D17838" s="1093"/>
    </row>
    <row r="17839" spans="4:4" s="1084" customFormat="1" x14ac:dyDescent="0.2">
      <c r="D17839" s="1093"/>
    </row>
    <row r="17840" spans="4:4" s="1084" customFormat="1" x14ac:dyDescent="0.2">
      <c r="D17840" s="1093"/>
    </row>
    <row r="17841" spans="4:4" s="1084" customFormat="1" x14ac:dyDescent="0.2">
      <c r="D17841" s="1093"/>
    </row>
    <row r="17842" spans="4:4" s="1084" customFormat="1" x14ac:dyDescent="0.2">
      <c r="D17842" s="1093"/>
    </row>
    <row r="17843" spans="4:4" s="1084" customFormat="1" x14ac:dyDescent="0.2">
      <c r="D17843" s="1093"/>
    </row>
    <row r="17844" spans="4:4" s="1084" customFormat="1" x14ac:dyDescent="0.2">
      <c r="D17844" s="1093"/>
    </row>
    <row r="17845" spans="4:4" s="1084" customFormat="1" x14ac:dyDescent="0.2">
      <c r="D17845" s="1093"/>
    </row>
    <row r="17846" spans="4:4" s="1084" customFormat="1" x14ac:dyDescent="0.2">
      <c r="D17846" s="1093"/>
    </row>
    <row r="17847" spans="4:4" s="1084" customFormat="1" x14ac:dyDescent="0.2">
      <c r="D17847" s="1093"/>
    </row>
    <row r="17848" spans="4:4" s="1084" customFormat="1" x14ac:dyDescent="0.2">
      <c r="D17848" s="1093"/>
    </row>
    <row r="17849" spans="4:4" s="1084" customFormat="1" x14ac:dyDescent="0.2">
      <c r="D17849" s="1093"/>
    </row>
    <row r="17850" spans="4:4" s="1084" customFormat="1" x14ac:dyDescent="0.2">
      <c r="D17850" s="1093"/>
    </row>
    <row r="17851" spans="4:4" s="1084" customFormat="1" x14ac:dyDescent="0.2">
      <c r="D17851" s="1093"/>
    </row>
    <row r="17852" spans="4:4" s="1084" customFormat="1" x14ac:dyDescent="0.2">
      <c r="D17852" s="1093"/>
    </row>
    <row r="17853" spans="4:4" s="1084" customFormat="1" x14ac:dyDescent="0.2">
      <c r="D17853" s="1093"/>
    </row>
    <row r="17854" spans="4:4" s="1084" customFormat="1" x14ac:dyDescent="0.2">
      <c r="D17854" s="1093"/>
    </row>
    <row r="17855" spans="4:4" s="1084" customFormat="1" x14ac:dyDescent="0.2">
      <c r="D17855" s="1093"/>
    </row>
    <row r="17856" spans="4:4" s="1084" customFormat="1" x14ac:dyDescent="0.2">
      <c r="D17856" s="1093"/>
    </row>
    <row r="17857" spans="4:4" s="1084" customFormat="1" x14ac:dyDescent="0.2">
      <c r="D17857" s="1093"/>
    </row>
    <row r="17858" spans="4:4" s="1084" customFormat="1" x14ac:dyDescent="0.2">
      <c r="D17858" s="1093"/>
    </row>
    <row r="17859" spans="4:4" s="1084" customFormat="1" x14ac:dyDescent="0.2">
      <c r="D17859" s="1093"/>
    </row>
    <row r="17860" spans="4:4" s="1084" customFormat="1" x14ac:dyDescent="0.2">
      <c r="D17860" s="1093"/>
    </row>
    <row r="17861" spans="4:4" s="1084" customFormat="1" x14ac:dyDescent="0.2">
      <c r="D17861" s="1093"/>
    </row>
    <row r="17862" spans="4:4" s="1084" customFormat="1" x14ac:dyDescent="0.2">
      <c r="D17862" s="1093"/>
    </row>
    <row r="17863" spans="4:4" s="1084" customFormat="1" x14ac:dyDescent="0.2">
      <c r="D17863" s="1093"/>
    </row>
    <row r="17864" spans="4:4" s="1084" customFormat="1" x14ac:dyDescent="0.2">
      <c r="D17864" s="1093"/>
    </row>
    <row r="17865" spans="4:4" s="1084" customFormat="1" x14ac:dyDescent="0.2">
      <c r="D17865" s="1093"/>
    </row>
    <row r="17866" spans="4:4" s="1084" customFormat="1" x14ac:dyDescent="0.2">
      <c r="D17866" s="1093"/>
    </row>
    <row r="17867" spans="4:4" s="1084" customFormat="1" x14ac:dyDescent="0.2">
      <c r="D17867" s="1093"/>
    </row>
    <row r="17868" spans="4:4" s="1084" customFormat="1" x14ac:dyDescent="0.2">
      <c r="D17868" s="1093"/>
    </row>
    <row r="17869" spans="4:4" s="1084" customFormat="1" x14ac:dyDescent="0.2">
      <c r="D17869" s="1093"/>
    </row>
    <row r="17870" spans="4:4" s="1084" customFormat="1" x14ac:dyDescent="0.2">
      <c r="D17870" s="1093"/>
    </row>
    <row r="17871" spans="4:4" s="1084" customFormat="1" x14ac:dyDescent="0.2">
      <c r="D17871" s="1093"/>
    </row>
    <row r="17872" spans="4:4" s="1084" customFormat="1" x14ac:dyDescent="0.2">
      <c r="D17872" s="1093"/>
    </row>
    <row r="17873" spans="4:4" s="1084" customFormat="1" x14ac:dyDescent="0.2">
      <c r="D17873" s="1093"/>
    </row>
    <row r="17874" spans="4:4" s="1084" customFormat="1" x14ac:dyDescent="0.2">
      <c r="D17874" s="1093"/>
    </row>
    <row r="17875" spans="4:4" s="1084" customFormat="1" x14ac:dyDescent="0.2">
      <c r="D17875" s="1093"/>
    </row>
    <row r="17876" spans="4:4" s="1084" customFormat="1" x14ac:dyDescent="0.2">
      <c r="D17876" s="1093"/>
    </row>
    <row r="17877" spans="4:4" s="1084" customFormat="1" x14ac:dyDescent="0.2">
      <c r="D17877" s="1093"/>
    </row>
    <row r="17878" spans="4:4" s="1084" customFormat="1" x14ac:dyDescent="0.2">
      <c r="D17878" s="1093"/>
    </row>
    <row r="17879" spans="4:4" s="1084" customFormat="1" x14ac:dyDescent="0.2">
      <c r="D17879" s="1093"/>
    </row>
    <row r="17880" spans="4:4" s="1084" customFormat="1" x14ac:dyDescent="0.2">
      <c r="D17880" s="1093"/>
    </row>
    <row r="17881" spans="4:4" s="1084" customFormat="1" x14ac:dyDescent="0.2">
      <c r="D17881" s="1093"/>
    </row>
    <row r="17882" spans="4:4" s="1084" customFormat="1" x14ac:dyDescent="0.2">
      <c r="D17882" s="1093"/>
    </row>
    <row r="17883" spans="4:4" s="1084" customFormat="1" x14ac:dyDescent="0.2">
      <c r="D17883" s="1093"/>
    </row>
    <row r="17884" spans="4:4" s="1084" customFormat="1" x14ac:dyDescent="0.2">
      <c r="D17884" s="1093"/>
    </row>
    <row r="17885" spans="4:4" s="1084" customFormat="1" x14ac:dyDescent="0.2">
      <c r="D17885" s="1093"/>
    </row>
    <row r="17886" spans="4:4" s="1084" customFormat="1" x14ac:dyDescent="0.2">
      <c r="D17886" s="1093"/>
    </row>
    <row r="17887" spans="4:4" s="1084" customFormat="1" x14ac:dyDescent="0.2">
      <c r="D17887" s="1093"/>
    </row>
    <row r="17888" spans="4:4" s="1084" customFormat="1" x14ac:dyDescent="0.2">
      <c r="D17888" s="1093"/>
    </row>
    <row r="17889" spans="4:4" s="1084" customFormat="1" x14ac:dyDescent="0.2">
      <c r="D17889" s="1093"/>
    </row>
    <row r="17890" spans="4:4" s="1084" customFormat="1" x14ac:dyDescent="0.2">
      <c r="D17890" s="1093"/>
    </row>
    <row r="17891" spans="4:4" s="1084" customFormat="1" x14ac:dyDescent="0.2">
      <c r="D17891" s="1093"/>
    </row>
    <row r="17892" spans="4:4" s="1084" customFormat="1" x14ac:dyDescent="0.2">
      <c r="D17892" s="1093"/>
    </row>
    <row r="17893" spans="4:4" s="1084" customFormat="1" x14ac:dyDescent="0.2">
      <c r="D17893" s="1093"/>
    </row>
    <row r="17894" spans="4:4" s="1084" customFormat="1" x14ac:dyDescent="0.2">
      <c r="D17894" s="1093"/>
    </row>
    <row r="17895" spans="4:4" s="1084" customFormat="1" x14ac:dyDescent="0.2">
      <c r="D17895" s="1093"/>
    </row>
    <row r="17896" spans="4:4" s="1084" customFormat="1" x14ac:dyDescent="0.2">
      <c r="D17896" s="1093"/>
    </row>
    <row r="17897" spans="4:4" s="1084" customFormat="1" x14ac:dyDescent="0.2">
      <c r="D17897" s="1093"/>
    </row>
    <row r="17898" spans="4:4" s="1084" customFormat="1" x14ac:dyDescent="0.2">
      <c r="D17898" s="1093"/>
    </row>
    <row r="17899" spans="4:4" s="1084" customFormat="1" x14ac:dyDescent="0.2">
      <c r="D17899" s="1093"/>
    </row>
    <row r="17900" spans="4:4" s="1084" customFormat="1" x14ac:dyDescent="0.2">
      <c r="D17900" s="1093"/>
    </row>
    <row r="17901" spans="4:4" s="1084" customFormat="1" x14ac:dyDescent="0.2">
      <c r="D17901" s="1093"/>
    </row>
    <row r="17902" spans="4:4" s="1084" customFormat="1" x14ac:dyDescent="0.2">
      <c r="D17902" s="1093"/>
    </row>
    <row r="17903" spans="4:4" s="1084" customFormat="1" x14ac:dyDescent="0.2">
      <c r="D17903" s="1093"/>
    </row>
    <row r="17904" spans="4:4" s="1084" customFormat="1" x14ac:dyDescent="0.2">
      <c r="D17904" s="1093"/>
    </row>
    <row r="17905" spans="4:4" s="1084" customFormat="1" x14ac:dyDescent="0.2">
      <c r="D17905" s="1093"/>
    </row>
    <row r="17906" spans="4:4" s="1084" customFormat="1" x14ac:dyDescent="0.2">
      <c r="D17906" s="1093"/>
    </row>
    <row r="17907" spans="4:4" s="1084" customFormat="1" x14ac:dyDescent="0.2">
      <c r="D17907" s="1093"/>
    </row>
    <row r="17908" spans="4:4" s="1084" customFormat="1" x14ac:dyDescent="0.2">
      <c r="D17908" s="1093"/>
    </row>
    <row r="17909" spans="4:4" s="1084" customFormat="1" x14ac:dyDescent="0.2">
      <c r="D17909" s="1093"/>
    </row>
    <row r="17910" spans="4:4" s="1084" customFormat="1" x14ac:dyDescent="0.2">
      <c r="D17910" s="1093"/>
    </row>
    <row r="17911" spans="4:4" s="1084" customFormat="1" x14ac:dyDescent="0.2">
      <c r="D17911" s="1093"/>
    </row>
    <row r="17912" spans="4:4" s="1084" customFormat="1" x14ac:dyDescent="0.2">
      <c r="D17912" s="1093"/>
    </row>
    <row r="17913" spans="4:4" s="1084" customFormat="1" x14ac:dyDescent="0.2">
      <c r="D17913" s="1093"/>
    </row>
    <row r="17914" spans="4:4" s="1084" customFormat="1" x14ac:dyDescent="0.2">
      <c r="D17914" s="1093"/>
    </row>
    <row r="17915" spans="4:4" s="1084" customFormat="1" x14ac:dyDescent="0.2">
      <c r="D17915" s="1093"/>
    </row>
    <row r="17916" spans="4:4" s="1084" customFormat="1" x14ac:dyDescent="0.2">
      <c r="D17916" s="1093"/>
    </row>
    <row r="17917" spans="4:4" s="1084" customFormat="1" x14ac:dyDescent="0.2">
      <c r="D17917" s="1093"/>
    </row>
    <row r="17918" spans="4:4" s="1084" customFormat="1" x14ac:dyDescent="0.2">
      <c r="D17918" s="1093"/>
    </row>
    <row r="17919" spans="4:4" s="1084" customFormat="1" x14ac:dyDescent="0.2">
      <c r="D17919" s="1093"/>
    </row>
    <row r="17920" spans="4:4" s="1084" customFormat="1" x14ac:dyDescent="0.2">
      <c r="D17920" s="1093"/>
    </row>
    <row r="17921" spans="4:4" s="1084" customFormat="1" x14ac:dyDescent="0.2">
      <c r="D17921" s="1093"/>
    </row>
    <row r="17922" spans="4:4" s="1084" customFormat="1" x14ac:dyDescent="0.2">
      <c r="D17922" s="1093"/>
    </row>
    <row r="17923" spans="4:4" s="1084" customFormat="1" x14ac:dyDescent="0.2">
      <c r="D17923" s="1093"/>
    </row>
    <row r="17924" spans="4:4" s="1084" customFormat="1" x14ac:dyDescent="0.2">
      <c r="D17924" s="1093"/>
    </row>
    <row r="17925" spans="4:4" s="1084" customFormat="1" x14ac:dyDescent="0.2">
      <c r="D17925" s="1093"/>
    </row>
    <row r="17926" spans="4:4" s="1084" customFormat="1" x14ac:dyDescent="0.2">
      <c r="D17926" s="1093"/>
    </row>
    <row r="17927" spans="4:4" s="1084" customFormat="1" x14ac:dyDescent="0.2">
      <c r="D17927" s="1093"/>
    </row>
    <row r="17928" spans="4:4" s="1084" customFormat="1" x14ac:dyDescent="0.2">
      <c r="D17928" s="1093"/>
    </row>
    <row r="17929" spans="4:4" s="1084" customFormat="1" x14ac:dyDescent="0.2">
      <c r="D17929" s="1093"/>
    </row>
    <row r="17930" spans="4:4" s="1084" customFormat="1" x14ac:dyDescent="0.2">
      <c r="D17930" s="1093"/>
    </row>
    <row r="17931" spans="4:4" s="1084" customFormat="1" x14ac:dyDescent="0.2">
      <c r="D17931" s="1093"/>
    </row>
    <row r="17932" spans="4:4" s="1084" customFormat="1" x14ac:dyDescent="0.2">
      <c r="D17932" s="1093"/>
    </row>
    <row r="17933" spans="4:4" s="1084" customFormat="1" x14ac:dyDescent="0.2">
      <c r="D17933" s="1093"/>
    </row>
    <row r="17934" spans="4:4" s="1084" customFormat="1" x14ac:dyDescent="0.2">
      <c r="D17934" s="1093"/>
    </row>
    <row r="17935" spans="4:4" s="1084" customFormat="1" x14ac:dyDescent="0.2">
      <c r="D17935" s="1093"/>
    </row>
    <row r="17936" spans="4:4" s="1084" customFormat="1" x14ac:dyDescent="0.2">
      <c r="D17936" s="1093"/>
    </row>
    <row r="17937" spans="4:4" s="1084" customFormat="1" x14ac:dyDescent="0.2">
      <c r="D17937" s="1093"/>
    </row>
    <row r="17938" spans="4:4" s="1084" customFormat="1" x14ac:dyDescent="0.2">
      <c r="D17938" s="1093"/>
    </row>
    <row r="17939" spans="4:4" s="1084" customFormat="1" x14ac:dyDescent="0.2">
      <c r="D17939" s="1093"/>
    </row>
    <row r="17940" spans="4:4" s="1084" customFormat="1" x14ac:dyDescent="0.2">
      <c r="D17940" s="1093"/>
    </row>
    <row r="17941" spans="4:4" s="1084" customFormat="1" x14ac:dyDescent="0.2">
      <c r="D17941" s="1093"/>
    </row>
    <row r="17942" spans="4:4" s="1084" customFormat="1" x14ac:dyDescent="0.2">
      <c r="D17942" s="1093"/>
    </row>
    <row r="17943" spans="4:4" s="1084" customFormat="1" x14ac:dyDescent="0.2">
      <c r="D17943" s="1093"/>
    </row>
    <row r="17944" spans="4:4" s="1084" customFormat="1" x14ac:dyDescent="0.2">
      <c r="D17944" s="1093"/>
    </row>
    <row r="17945" spans="4:4" s="1084" customFormat="1" x14ac:dyDescent="0.2">
      <c r="D17945" s="1093"/>
    </row>
    <row r="17946" spans="4:4" s="1084" customFormat="1" x14ac:dyDescent="0.2">
      <c r="D17946" s="1093"/>
    </row>
    <row r="17947" spans="4:4" s="1084" customFormat="1" x14ac:dyDescent="0.2">
      <c r="D17947" s="1093"/>
    </row>
    <row r="17948" spans="4:4" s="1084" customFormat="1" x14ac:dyDescent="0.2">
      <c r="D17948" s="1093"/>
    </row>
    <row r="17949" spans="4:4" s="1084" customFormat="1" x14ac:dyDescent="0.2">
      <c r="D17949" s="1093"/>
    </row>
    <row r="17950" spans="4:4" s="1084" customFormat="1" x14ac:dyDescent="0.2">
      <c r="D17950" s="1093"/>
    </row>
    <row r="17951" spans="4:4" s="1084" customFormat="1" x14ac:dyDescent="0.2">
      <c r="D17951" s="1093"/>
    </row>
    <row r="17952" spans="4:4" s="1084" customFormat="1" x14ac:dyDescent="0.2">
      <c r="D17952" s="1093"/>
    </row>
    <row r="17953" spans="4:4" s="1084" customFormat="1" x14ac:dyDescent="0.2">
      <c r="D17953" s="1093"/>
    </row>
    <row r="17954" spans="4:4" s="1084" customFormat="1" x14ac:dyDescent="0.2">
      <c r="D17954" s="1093"/>
    </row>
    <row r="17955" spans="4:4" s="1084" customFormat="1" x14ac:dyDescent="0.2">
      <c r="D17955" s="1093"/>
    </row>
    <row r="17956" spans="4:4" s="1084" customFormat="1" x14ac:dyDescent="0.2">
      <c r="D17956" s="1093"/>
    </row>
    <row r="17957" spans="4:4" s="1084" customFormat="1" x14ac:dyDescent="0.2">
      <c r="D17957" s="1093"/>
    </row>
    <row r="17958" spans="4:4" s="1084" customFormat="1" x14ac:dyDescent="0.2">
      <c r="D17958" s="1093"/>
    </row>
    <row r="17959" spans="4:4" s="1084" customFormat="1" x14ac:dyDescent="0.2">
      <c r="D17959" s="1093"/>
    </row>
    <row r="17960" spans="4:4" s="1084" customFormat="1" x14ac:dyDescent="0.2">
      <c r="D17960" s="1093"/>
    </row>
    <row r="17961" spans="4:4" s="1084" customFormat="1" x14ac:dyDescent="0.2">
      <c r="D17961" s="1093"/>
    </row>
    <row r="17962" spans="4:4" s="1084" customFormat="1" x14ac:dyDescent="0.2">
      <c r="D17962" s="1093"/>
    </row>
    <row r="17963" spans="4:4" s="1084" customFormat="1" x14ac:dyDescent="0.2">
      <c r="D17963" s="1093"/>
    </row>
    <row r="17964" spans="4:4" s="1084" customFormat="1" x14ac:dyDescent="0.2">
      <c r="D17964" s="1093"/>
    </row>
    <row r="17965" spans="4:4" s="1084" customFormat="1" x14ac:dyDescent="0.2">
      <c r="D17965" s="1093"/>
    </row>
    <row r="17966" spans="4:4" s="1084" customFormat="1" x14ac:dyDescent="0.2">
      <c r="D17966" s="1093"/>
    </row>
    <row r="17967" spans="4:4" s="1084" customFormat="1" x14ac:dyDescent="0.2">
      <c r="D17967" s="1093"/>
    </row>
    <row r="17968" spans="4:4" s="1084" customFormat="1" x14ac:dyDescent="0.2">
      <c r="D17968" s="1093"/>
    </row>
    <row r="17969" spans="4:4" s="1084" customFormat="1" x14ac:dyDescent="0.2">
      <c r="D17969" s="1093"/>
    </row>
    <row r="17970" spans="4:4" s="1084" customFormat="1" x14ac:dyDescent="0.2">
      <c r="D17970" s="1093"/>
    </row>
    <row r="17971" spans="4:4" s="1084" customFormat="1" x14ac:dyDescent="0.2">
      <c r="D17971" s="1093"/>
    </row>
    <row r="17972" spans="4:4" s="1084" customFormat="1" x14ac:dyDescent="0.2">
      <c r="D17972" s="1093"/>
    </row>
    <row r="17973" spans="4:4" s="1084" customFormat="1" x14ac:dyDescent="0.2">
      <c r="D17973" s="1093"/>
    </row>
    <row r="17974" spans="4:4" s="1084" customFormat="1" x14ac:dyDescent="0.2">
      <c r="D17974" s="1093"/>
    </row>
    <row r="17975" spans="4:4" s="1084" customFormat="1" x14ac:dyDescent="0.2">
      <c r="D17975" s="1093"/>
    </row>
    <row r="17976" spans="4:4" s="1084" customFormat="1" x14ac:dyDescent="0.2">
      <c r="D17976" s="1093"/>
    </row>
    <row r="17977" spans="4:4" s="1084" customFormat="1" x14ac:dyDescent="0.2">
      <c r="D17977" s="1093"/>
    </row>
    <row r="17978" spans="4:4" s="1084" customFormat="1" x14ac:dyDescent="0.2">
      <c r="D17978" s="1093"/>
    </row>
    <row r="17979" spans="4:4" s="1084" customFormat="1" x14ac:dyDescent="0.2">
      <c r="D17979" s="1093"/>
    </row>
    <row r="17980" spans="4:4" s="1084" customFormat="1" x14ac:dyDescent="0.2">
      <c r="D17980" s="1093"/>
    </row>
    <row r="17981" spans="4:4" s="1084" customFormat="1" x14ac:dyDescent="0.2">
      <c r="D17981" s="1093"/>
    </row>
    <row r="17982" spans="4:4" s="1084" customFormat="1" x14ac:dyDescent="0.2">
      <c r="D17982" s="1093"/>
    </row>
    <row r="17983" spans="4:4" s="1084" customFormat="1" x14ac:dyDescent="0.2">
      <c r="D17983" s="1093"/>
    </row>
    <row r="17984" spans="4:4" s="1084" customFormat="1" x14ac:dyDescent="0.2">
      <c r="D17984" s="1093"/>
    </row>
    <row r="17985" spans="4:4" s="1084" customFormat="1" x14ac:dyDescent="0.2">
      <c r="D17985" s="1093"/>
    </row>
    <row r="17986" spans="4:4" s="1084" customFormat="1" x14ac:dyDescent="0.2">
      <c r="D17986" s="1093"/>
    </row>
    <row r="17987" spans="4:4" s="1084" customFormat="1" x14ac:dyDescent="0.2">
      <c r="D17987" s="1093"/>
    </row>
    <row r="17988" spans="4:4" s="1084" customFormat="1" x14ac:dyDescent="0.2">
      <c r="D17988" s="1093"/>
    </row>
    <row r="17989" spans="4:4" s="1084" customFormat="1" x14ac:dyDescent="0.2">
      <c r="D17989" s="1093"/>
    </row>
    <row r="17990" spans="4:4" s="1084" customFormat="1" x14ac:dyDescent="0.2">
      <c r="D17990" s="1093"/>
    </row>
    <row r="17991" spans="4:4" s="1084" customFormat="1" x14ac:dyDescent="0.2">
      <c r="D17991" s="1093"/>
    </row>
    <row r="17992" spans="4:4" s="1084" customFormat="1" x14ac:dyDescent="0.2">
      <c r="D17992" s="1093"/>
    </row>
    <row r="17993" spans="4:4" s="1084" customFormat="1" x14ac:dyDescent="0.2">
      <c r="D17993" s="1093"/>
    </row>
    <row r="17994" spans="4:4" s="1084" customFormat="1" x14ac:dyDescent="0.2">
      <c r="D17994" s="1093"/>
    </row>
    <row r="17995" spans="4:4" s="1084" customFormat="1" x14ac:dyDescent="0.2">
      <c r="D17995" s="1093"/>
    </row>
    <row r="17996" spans="4:4" s="1084" customFormat="1" x14ac:dyDescent="0.2">
      <c r="D17996" s="1093"/>
    </row>
    <row r="17997" spans="4:4" s="1084" customFormat="1" x14ac:dyDescent="0.2">
      <c r="D17997" s="1093"/>
    </row>
    <row r="17998" spans="4:4" s="1084" customFormat="1" x14ac:dyDescent="0.2">
      <c r="D17998" s="1093"/>
    </row>
    <row r="17999" spans="4:4" s="1084" customFormat="1" x14ac:dyDescent="0.2">
      <c r="D17999" s="1093"/>
    </row>
    <row r="18000" spans="4:4" s="1084" customFormat="1" x14ac:dyDescent="0.2">
      <c r="D18000" s="1093"/>
    </row>
    <row r="18001" spans="4:4" s="1084" customFormat="1" x14ac:dyDescent="0.2">
      <c r="D18001" s="1093"/>
    </row>
    <row r="18002" spans="4:4" s="1084" customFormat="1" x14ac:dyDescent="0.2">
      <c r="D18002" s="1093"/>
    </row>
    <row r="18003" spans="4:4" s="1084" customFormat="1" x14ac:dyDescent="0.2">
      <c r="D18003" s="1093"/>
    </row>
    <row r="18004" spans="4:4" s="1084" customFormat="1" x14ac:dyDescent="0.2">
      <c r="D18004" s="1093"/>
    </row>
    <row r="18005" spans="4:4" s="1084" customFormat="1" x14ac:dyDescent="0.2">
      <c r="D18005" s="1093"/>
    </row>
    <row r="18006" spans="4:4" s="1084" customFormat="1" x14ac:dyDescent="0.2">
      <c r="D18006" s="1093"/>
    </row>
    <row r="18007" spans="4:4" s="1084" customFormat="1" x14ac:dyDescent="0.2">
      <c r="D18007" s="1093"/>
    </row>
    <row r="18008" spans="4:4" s="1084" customFormat="1" x14ac:dyDescent="0.2">
      <c r="D18008" s="1093"/>
    </row>
    <row r="18009" spans="4:4" s="1084" customFormat="1" x14ac:dyDescent="0.2">
      <c r="D18009" s="1093"/>
    </row>
    <row r="18010" spans="4:4" s="1084" customFormat="1" x14ac:dyDescent="0.2">
      <c r="D18010" s="1093"/>
    </row>
    <row r="18011" spans="4:4" s="1084" customFormat="1" x14ac:dyDescent="0.2">
      <c r="D18011" s="1093"/>
    </row>
    <row r="18012" spans="4:4" s="1084" customFormat="1" x14ac:dyDescent="0.2">
      <c r="D18012" s="1093"/>
    </row>
    <row r="18013" spans="4:4" s="1084" customFormat="1" x14ac:dyDescent="0.2">
      <c r="D18013" s="1093"/>
    </row>
    <row r="18014" spans="4:4" s="1084" customFormat="1" x14ac:dyDescent="0.2">
      <c r="D18014" s="1093"/>
    </row>
    <row r="18015" spans="4:4" s="1084" customFormat="1" x14ac:dyDescent="0.2">
      <c r="D18015" s="1093"/>
    </row>
    <row r="18016" spans="4:4" s="1084" customFormat="1" x14ac:dyDescent="0.2">
      <c r="D18016" s="1093"/>
    </row>
    <row r="18017" spans="4:4" s="1084" customFormat="1" x14ac:dyDescent="0.2">
      <c r="D18017" s="1093"/>
    </row>
    <row r="18018" spans="4:4" s="1084" customFormat="1" x14ac:dyDescent="0.2">
      <c r="D18018" s="1093"/>
    </row>
    <row r="18019" spans="4:4" s="1084" customFormat="1" x14ac:dyDescent="0.2">
      <c r="D18019" s="1093"/>
    </row>
    <row r="18020" spans="4:4" s="1084" customFormat="1" x14ac:dyDescent="0.2">
      <c r="D18020" s="1093"/>
    </row>
    <row r="18021" spans="4:4" s="1084" customFormat="1" x14ac:dyDescent="0.2">
      <c r="D18021" s="1093"/>
    </row>
    <row r="18022" spans="4:4" s="1084" customFormat="1" x14ac:dyDescent="0.2">
      <c r="D18022" s="1093"/>
    </row>
    <row r="18023" spans="4:4" s="1084" customFormat="1" x14ac:dyDescent="0.2">
      <c r="D18023" s="1093"/>
    </row>
    <row r="18024" spans="4:4" s="1084" customFormat="1" x14ac:dyDescent="0.2">
      <c r="D18024" s="1093"/>
    </row>
    <row r="18025" spans="4:4" s="1084" customFormat="1" x14ac:dyDescent="0.2">
      <c r="D18025" s="1093"/>
    </row>
    <row r="18026" spans="4:4" s="1084" customFormat="1" x14ac:dyDescent="0.2">
      <c r="D18026" s="1093"/>
    </row>
    <row r="18027" spans="4:4" s="1084" customFormat="1" x14ac:dyDescent="0.2">
      <c r="D18027" s="1093"/>
    </row>
    <row r="18028" spans="4:4" s="1084" customFormat="1" x14ac:dyDescent="0.2">
      <c r="D18028" s="1093"/>
    </row>
    <row r="18029" spans="4:4" s="1084" customFormat="1" x14ac:dyDescent="0.2">
      <c r="D18029" s="1093"/>
    </row>
    <row r="18030" spans="4:4" s="1084" customFormat="1" x14ac:dyDescent="0.2">
      <c r="D18030" s="1093"/>
    </row>
    <row r="18031" spans="4:4" s="1084" customFormat="1" x14ac:dyDescent="0.2">
      <c r="D18031" s="1093"/>
    </row>
    <row r="18032" spans="4:4" s="1084" customFormat="1" x14ac:dyDescent="0.2">
      <c r="D18032" s="1093"/>
    </row>
    <row r="18033" spans="4:4" s="1084" customFormat="1" x14ac:dyDescent="0.2">
      <c r="D18033" s="1093"/>
    </row>
    <row r="18034" spans="4:4" s="1084" customFormat="1" x14ac:dyDescent="0.2">
      <c r="D18034" s="1093"/>
    </row>
    <row r="18035" spans="4:4" s="1084" customFormat="1" x14ac:dyDescent="0.2">
      <c r="D18035" s="1093"/>
    </row>
    <row r="18036" spans="4:4" s="1084" customFormat="1" x14ac:dyDescent="0.2">
      <c r="D18036" s="1093"/>
    </row>
    <row r="18037" spans="4:4" s="1084" customFormat="1" x14ac:dyDescent="0.2">
      <c r="D18037" s="1093"/>
    </row>
    <row r="18038" spans="4:4" s="1084" customFormat="1" x14ac:dyDescent="0.2">
      <c r="D18038" s="1093"/>
    </row>
    <row r="18039" spans="4:4" s="1084" customFormat="1" x14ac:dyDescent="0.2">
      <c r="D18039" s="1093"/>
    </row>
    <row r="18040" spans="4:4" s="1084" customFormat="1" x14ac:dyDescent="0.2">
      <c r="D18040" s="1093"/>
    </row>
    <row r="18041" spans="4:4" s="1084" customFormat="1" x14ac:dyDescent="0.2">
      <c r="D18041" s="1093"/>
    </row>
    <row r="18042" spans="4:4" s="1084" customFormat="1" x14ac:dyDescent="0.2">
      <c r="D18042" s="1093"/>
    </row>
    <row r="18043" spans="4:4" s="1084" customFormat="1" x14ac:dyDescent="0.2">
      <c r="D18043" s="1093"/>
    </row>
    <row r="18044" spans="4:4" s="1084" customFormat="1" x14ac:dyDescent="0.2">
      <c r="D18044" s="1093"/>
    </row>
    <row r="18045" spans="4:4" s="1084" customFormat="1" x14ac:dyDescent="0.2">
      <c r="D18045" s="1093"/>
    </row>
    <row r="18046" spans="4:4" s="1084" customFormat="1" x14ac:dyDescent="0.2">
      <c r="D18046" s="1093"/>
    </row>
    <row r="18047" spans="4:4" s="1084" customFormat="1" x14ac:dyDescent="0.2">
      <c r="D18047" s="1093"/>
    </row>
    <row r="18048" spans="4:4" s="1084" customFormat="1" x14ac:dyDescent="0.2">
      <c r="D18048" s="1093"/>
    </row>
    <row r="18049" spans="4:4" s="1084" customFormat="1" x14ac:dyDescent="0.2">
      <c r="D18049" s="1093"/>
    </row>
    <row r="18050" spans="4:4" s="1084" customFormat="1" x14ac:dyDescent="0.2">
      <c r="D18050" s="1093"/>
    </row>
    <row r="18051" spans="4:4" s="1084" customFormat="1" x14ac:dyDescent="0.2">
      <c r="D18051" s="1093"/>
    </row>
    <row r="18052" spans="4:4" s="1084" customFormat="1" x14ac:dyDescent="0.2">
      <c r="D18052" s="1093"/>
    </row>
    <row r="18053" spans="4:4" s="1084" customFormat="1" x14ac:dyDescent="0.2">
      <c r="D18053" s="1093"/>
    </row>
    <row r="18054" spans="4:4" s="1084" customFormat="1" x14ac:dyDescent="0.2">
      <c r="D18054" s="1093"/>
    </row>
    <row r="18055" spans="4:4" s="1084" customFormat="1" x14ac:dyDescent="0.2">
      <c r="D18055" s="1093"/>
    </row>
    <row r="18056" spans="4:4" s="1084" customFormat="1" x14ac:dyDescent="0.2">
      <c r="D18056" s="1093"/>
    </row>
    <row r="18057" spans="4:4" s="1084" customFormat="1" x14ac:dyDescent="0.2">
      <c r="D18057" s="1093"/>
    </row>
    <row r="18058" spans="4:4" s="1084" customFormat="1" x14ac:dyDescent="0.2">
      <c r="D18058" s="1093"/>
    </row>
    <row r="18059" spans="4:4" s="1084" customFormat="1" x14ac:dyDescent="0.2">
      <c r="D18059" s="1093"/>
    </row>
    <row r="18060" spans="4:4" s="1084" customFormat="1" x14ac:dyDescent="0.2">
      <c r="D18060" s="1093"/>
    </row>
    <row r="18061" spans="4:4" s="1084" customFormat="1" x14ac:dyDescent="0.2">
      <c r="D18061" s="1093"/>
    </row>
    <row r="18062" spans="4:4" s="1084" customFormat="1" x14ac:dyDescent="0.2">
      <c r="D18062" s="1093"/>
    </row>
    <row r="18063" spans="4:4" s="1084" customFormat="1" x14ac:dyDescent="0.2">
      <c r="D18063" s="1093"/>
    </row>
    <row r="18064" spans="4:4" s="1084" customFormat="1" x14ac:dyDescent="0.2">
      <c r="D18064" s="1093"/>
    </row>
    <row r="18065" spans="4:4" s="1084" customFormat="1" x14ac:dyDescent="0.2">
      <c r="D18065" s="1093"/>
    </row>
    <row r="18066" spans="4:4" s="1084" customFormat="1" x14ac:dyDescent="0.2">
      <c r="D18066" s="1093"/>
    </row>
    <row r="18067" spans="4:4" s="1084" customFormat="1" x14ac:dyDescent="0.2">
      <c r="D18067" s="1093"/>
    </row>
    <row r="18068" spans="4:4" s="1084" customFormat="1" x14ac:dyDescent="0.2">
      <c r="D18068" s="1093"/>
    </row>
    <row r="18069" spans="4:4" s="1084" customFormat="1" x14ac:dyDescent="0.2">
      <c r="D18069" s="1093"/>
    </row>
    <row r="18070" spans="4:4" s="1084" customFormat="1" x14ac:dyDescent="0.2">
      <c r="D18070" s="1093"/>
    </row>
    <row r="18071" spans="4:4" s="1084" customFormat="1" x14ac:dyDescent="0.2">
      <c r="D18071" s="1093"/>
    </row>
    <row r="18072" spans="4:4" s="1084" customFormat="1" x14ac:dyDescent="0.2">
      <c r="D18072" s="1093"/>
    </row>
    <row r="18073" spans="4:4" s="1084" customFormat="1" x14ac:dyDescent="0.2">
      <c r="D18073" s="1093"/>
    </row>
    <row r="18074" spans="4:4" s="1084" customFormat="1" x14ac:dyDescent="0.2">
      <c r="D18074" s="1093"/>
    </row>
    <row r="18075" spans="4:4" s="1084" customFormat="1" x14ac:dyDescent="0.2">
      <c r="D18075" s="1093"/>
    </row>
    <row r="18076" spans="4:4" s="1084" customFormat="1" x14ac:dyDescent="0.2">
      <c r="D18076" s="1093"/>
    </row>
    <row r="18077" spans="4:4" s="1084" customFormat="1" x14ac:dyDescent="0.2">
      <c r="D18077" s="1093"/>
    </row>
    <row r="18078" spans="4:4" s="1084" customFormat="1" x14ac:dyDescent="0.2">
      <c r="D18078" s="1093"/>
    </row>
    <row r="18079" spans="4:4" s="1084" customFormat="1" x14ac:dyDescent="0.2">
      <c r="D18079" s="1093"/>
    </row>
    <row r="18080" spans="4:4" s="1084" customFormat="1" x14ac:dyDescent="0.2">
      <c r="D18080" s="1093"/>
    </row>
    <row r="18081" spans="4:4" s="1084" customFormat="1" x14ac:dyDescent="0.2">
      <c r="D18081" s="1093"/>
    </row>
    <row r="18082" spans="4:4" s="1084" customFormat="1" x14ac:dyDescent="0.2">
      <c r="D18082" s="1093"/>
    </row>
    <row r="18083" spans="4:4" s="1084" customFormat="1" x14ac:dyDescent="0.2">
      <c r="D18083" s="1093"/>
    </row>
    <row r="18084" spans="4:4" s="1084" customFormat="1" x14ac:dyDescent="0.2">
      <c r="D18084" s="1093"/>
    </row>
    <row r="18085" spans="4:4" s="1084" customFormat="1" x14ac:dyDescent="0.2">
      <c r="D18085" s="1093"/>
    </row>
    <row r="18086" spans="4:4" s="1084" customFormat="1" x14ac:dyDescent="0.2">
      <c r="D18086" s="1093"/>
    </row>
    <row r="18087" spans="4:4" s="1084" customFormat="1" x14ac:dyDescent="0.2">
      <c r="D18087" s="1093"/>
    </row>
    <row r="18088" spans="4:4" s="1084" customFormat="1" x14ac:dyDescent="0.2">
      <c r="D18088" s="1093"/>
    </row>
    <row r="18089" spans="4:4" s="1084" customFormat="1" x14ac:dyDescent="0.2">
      <c r="D18089" s="1093"/>
    </row>
    <row r="18090" spans="4:4" s="1084" customFormat="1" x14ac:dyDescent="0.2">
      <c r="D18090" s="1093"/>
    </row>
    <row r="18091" spans="4:4" s="1084" customFormat="1" x14ac:dyDescent="0.2">
      <c r="D18091" s="1093"/>
    </row>
    <row r="18092" spans="4:4" s="1084" customFormat="1" x14ac:dyDescent="0.2">
      <c r="D18092" s="1093"/>
    </row>
    <row r="18093" spans="4:4" s="1084" customFormat="1" x14ac:dyDescent="0.2">
      <c r="D18093" s="1093"/>
    </row>
    <row r="18094" spans="4:4" s="1084" customFormat="1" x14ac:dyDescent="0.2">
      <c r="D18094" s="1093"/>
    </row>
    <row r="18095" spans="4:4" s="1084" customFormat="1" x14ac:dyDescent="0.2">
      <c r="D18095" s="1093"/>
    </row>
    <row r="18096" spans="4:4" s="1084" customFormat="1" x14ac:dyDescent="0.2">
      <c r="D18096" s="1093"/>
    </row>
    <row r="18097" spans="4:4" s="1084" customFormat="1" x14ac:dyDescent="0.2">
      <c r="D18097" s="1093"/>
    </row>
    <row r="18098" spans="4:4" s="1084" customFormat="1" x14ac:dyDescent="0.2">
      <c r="D18098" s="1093"/>
    </row>
    <row r="18099" spans="4:4" s="1084" customFormat="1" x14ac:dyDescent="0.2">
      <c r="D18099" s="1093"/>
    </row>
    <row r="18100" spans="4:4" s="1084" customFormat="1" x14ac:dyDescent="0.2">
      <c r="D18100" s="1093"/>
    </row>
    <row r="18101" spans="4:4" s="1084" customFormat="1" x14ac:dyDescent="0.2">
      <c r="D18101" s="1093"/>
    </row>
    <row r="18102" spans="4:4" s="1084" customFormat="1" x14ac:dyDescent="0.2">
      <c r="D18102" s="1093"/>
    </row>
    <row r="18103" spans="4:4" s="1084" customFormat="1" x14ac:dyDescent="0.2">
      <c r="D18103" s="1093"/>
    </row>
    <row r="18104" spans="4:4" s="1084" customFormat="1" x14ac:dyDescent="0.2">
      <c r="D18104" s="1093"/>
    </row>
    <row r="18105" spans="4:4" s="1084" customFormat="1" x14ac:dyDescent="0.2">
      <c r="D18105" s="1093"/>
    </row>
    <row r="18106" spans="4:4" s="1084" customFormat="1" x14ac:dyDescent="0.2">
      <c r="D18106" s="1093"/>
    </row>
    <row r="18107" spans="4:4" s="1084" customFormat="1" x14ac:dyDescent="0.2">
      <c r="D18107" s="1093"/>
    </row>
    <row r="18108" spans="4:4" s="1084" customFormat="1" x14ac:dyDescent="0.2">
      <c r="D18108" s="1093"/>
    </row>
    <row r="18109" spans="4:4" s="1084" customFormat="1" x14ac:dyDescent="0.2">
      <c r="D18109" s="1093"/>
    </row>
    <row r="18110" spans="4:4" s="1084" customFormat="1" x14ac:dyDescent="0.2">
      <c r="D18110" s="1093"/>
    </row>
    <row r="18111" spans="4:4" s="1084" customFormat="1" x14ac:dyDescent="0.2">
      <c r="D18111" s="1093"/>
    </row>
    <row r="18112" spans="4:4" s="1084" customFormat="1" x14ac:dyDescent="0.2">
      <c r="D18112" s="1093"/>
    </row>
    <row r="18113" spans="4:4" s="1084" customFormat="1" x14ac:dyDescent="0.2">
      <c r="D18113" s="1093"/>
    </row>
    <row r="18114" spans="4:4" s="1084" customFormat="1" x14ac:dyDescent="0.2">
      <c r="D18114" s="1093"/>
    </row>
    <row r="18115" spans="4:4" s="1084" customFormat="1" x14ac:dyDescent="0.2">
      <c r="D18115" s="1093"/>
    </row>
    <row r="18116" spans="4:4" s="1084" customFormat="1" x14ac:dyDescent="0.2">
      <c r="D18116" s="1093"/>
    </row>
    <row r="18117" spans="4:4" s="1084" customFormat="1" x14ac:dyDescent="0.2">
      <c r="D18117" s="1093"/>
    </row>
    <row r="18118" spans="4:4" s="1084" customFormat="1" x14ac:dyDescent="0.2">
      <c r="D18118" s="1093"/>
    </row>
    <row r="18119" spans="4:4" s="1084" customFormat="1" x14ac:dyDescent="0.2">
      <c r="D18119" s="1093"/>
    </row>
    <row r="18120" spans="4:4" s="1084" customFormat="1" x14ac:dyDescent="0.2">
      <c r="D18120" s="1093"/>
    </row>
    <row r="18121" spans="4:4" s="1084" customFormat="1" x14ac:dyDescent="0.2">
      <c r="D18121" s="1093"/>
    </row>
    <row r="18122" spans="4:4" s="1084" customFormat="1" x14ac:dyDescent="0.2">
      <c r="D18122" s="1093"/>
    </row>
    <row r="18123" spans="4:4" s="1084" customFormat="1" x14ac:dyDescent="0.2">
      <c r="D18123" s="1093"/>
    </row>
    <row r="18124" spans="4:4" s="1084" customFormat="1" x14ac:dyDescent="0.2">
      <c r="D18124" s="1093"/>
    </row>
    <row r="18125" spans="4:4" s="1084" customFormat="1" x14ac:dyDescent="0.2">
      <c r="D18125" s="1093"/>
    </row>
    <row r="18126" spans="4:4" s="1084" customFormat="1" x14ac:dyDescent="0.2">
      <c r="D18126" s="1093"/>
    </row>
    <row r="18127" spans="4:4" s="1084" customFormat="1" x14ac:dyDescent="0.2">
      <c r="D18127" s="1093"/>
    </row>
    <row r="18128" spans="4:4" s="1084" customFormat="1" x14ac:dyDescent="0.2">
      <c r="D18128" s="1093"/>
    </row>
    <row r="18129" spans="4:4" s="1084" customFormat="1" x14ac:dyDescent="0.2">
      <c r="D18129" s="1093"/>
    </row>
    <row r="18130" spans="4:4" s="1084" customFormat="1" x14ac:dyDescent="0.2">
      <c r="D18130" s="1093"/>
    </row>
    <row r="18131" spans="4:4" s="1084" customFormat="1" x14ac:dyDescent="0.2">
      <c r="D18131" s="1093"/>
    </row>
    <row r="18132" spans="4:4" s="1084" customFormat="1" x14ac:dyDescent="0.2">
      <c r="D18132" s="1093"/>
    </row>
    <row r="18133" spans="4:4" s="1084" customFormat="1" x14ac:dyDescent="0.2">
      <c r="D18133" s="1093"/>
    </row>
    <row r="18134" spans="4:4" s="1084" customFormat="1" x14ac:dyDescent="0.2">
      <c r="D18134" s="1093"/>
    </row>
    <row r="18135" spans="4:4" s="1084" customFormat="1" x14ac:dyDescent="0.2">
      <c r="D18135" s="1093"/>
    </row>
    <row r="18136" spans="4:4" s="1084" customFormat="1" x14ac:dyDescent="0.2">
      <c r="D18136" s="1093"/>
    </row>
    <row r="18137" spans="4:4" s="1084" customFormat="1" x14ac:dyDescent="0.2">
      <c r="D18137" s="1093"/>
    </row>
    <row r="18138" spans="4:4" s="1084" customFormat="1" x14ac:dyDescent="0.2">
      <c r="D18138" s="1093"/>
    </row>
    <row r="18139" spans="4:4" s="1084" customFormat="1" x14ac:dyDescent="0.2">
      <c r="D18139" s="1093"/>
    </row>
    <row r="18140" spans="4:4" s="1084" customFormat="1" x14ac:dyDescent="0.2">
      <c r="D18140" s="1093"/>
    </row>
    <row r="18141" spans="4:4" s="1084" customFormat="1" x14ac:dyDescent="0.2">
      <c r="D18141" s="1093"/>
    </row>
    <row r="18142" spans="4:4" s="1084" customFormat="1" x14ac:dyDescent="0.2">
      <c r="D18142" s="1093"/>
    </row>
    <row r="18143" spans="4:4" s="1084" customFormat="1" x14ac:dyDescent="0.2">
      <c r="D18143" s="1093"/>
    </row>
    <row r="18144" spans="4:4" s="1084" customFormat="1" x14ac:dyDescent="0.2">
      <c r="D18144" s="1093"/>
    </row>
    <row r="18145" spans="4:4" s="1084" customFormat="1" x14ac:dyDescent="0.2">
      <c r="D18145" s="1093"/>
    </row>
    <row r="18146" spans="4:4" s="1084" customFormat="1" x14ac:dyDescent="0.2">
      <c r="D18146" s="1093"/>
    </row>
    <row r="18147" spans="4:4" s="1084" customFormat="1" x14ac:dyDescent="0.2">
      <c r="D18147" s="1093"/>
    </row>
    <row r="18148" spans="4:4" s="1084" customFormat="1" x14ac:dyDescent="0.2">
      <c r="D18148" s="1093"/>
    </row>
    <row r="18149" spans="4:4" s="1084" customFormat="1" x14ac:dyDescent="0.2">
      <c r="D18149" s="1093"/>
    </row>
    <row r="18150" spans="4:4" s="1084" customFormat="1" x14ac:dyDescent="0.2">
      <c r="D18150" s="1093"/>
    </row>
    <row r="18151" spans="4:4" s="1084" customFormat="1" x14ac:dyDescent="0.2">
      <c r="D18151" s="1093"/>
    </row>
    <row r="18152" spans="4:4" s="1084" customFormat="1" x14ac:dyDescent="0.2">
      <c r="D18152" s="1093"/>
    </row>
    <row r="18153" spans="4:4" s="1084" customFormat="1" x14ac:dyDescent="0.2">
      <c r="D18153" s="1093"/>
    </row>
    <row r="18154" spans="4:4" s="1084" customFormat="1" x14ac:dyDescent="0.2">
      <c r="D18154" s="1093"/>
    </row>
    <row r="18155" spans="4:4" s="1084" customFormat="1" x14ac:dyDescent="0.2">
      <c r="D18155" s="1093"/>
    </row>
    <row r="18156" spans="4:4" s="1084" customFormat="1" x14ac:dyDescent="0.2">
      <c r="D18156" s="1093"/>
    </row>
    <row r="18157" spans="4:4" s="1084" customFormat="1" x14ac:dyDescent="0.2">
      <c r="D18157" s="1093"/>
    </row>
    <row r="18158" spans="4:4" s="1084" customFormat="1" x14ac:dyDescent="0.2">
      <c r="D18158" s="1093"/>
    </row>
    <row r="18159" spans="4:4" s="1084" customFormat="1" x14ac:dyDescent="0.2">
      <c r="D18159" s="1093"/>
    </row>
    <row r="18160" spans="4:4" s="1084" customFormat="1" x14ac:dyDescent="0.2">
      <c r="D18160" s="1093"/>
    </row>
    <row r="18161" spans="4:4" s="1084" customFormat="1" x14ac:dyDescent="0.2">
      <c r="D18161" s="1093"/>
    </row>
    <row r="18162" spans="4:4" s="1084" customFormat="1" x14ac:dyDescent="0.2">
      <c r="D18162" s="1093"/>
    </row>
    <row r="18163" spans="4:4" s="1084" customFormat="1" x14ac:dyDescent="0.2">
      <c r="D18163" s="1093"/>
    </row>
    <row r="18164" spans="4:4" s="1084" customFormat="1" x14ac:dyDescent="0.2">
      <c r="D18164" s="1093"/>
    </row>
    <row r="18165" spans="4:4" s="1084" customFormat="1" x14ac:dyDescent="0.2">
      <c r="D18165" s="1093"/>
    </row>
    <row r="18166" spans="4:4" s="1084" customFormat="1" x14ac:dyDescent="0.2">
      <c r="D18166" s="1093"/>
    </row>
    <row r="18167" spans="4:4" s="1084" customFormat="1" x14ac:dyDescent="0.2">
      <c r="D18167" s="1093"/>
    </row>
    <row r="18168" spans="4:4" s="1084" customFormat="1" x14ac:dyDescent="0.2">
      <c r="D18168" s="1093"/>
    </row>
    <row r="18169" spans="4:4" s="1084" customFormat="1" x14ac:dyDescent="0.2">
      <c r="D18169" s="1093"/>
    </row>
    <row r="18170" spans="4:4" s="1084" customFormat="1" x14ac:dyDescent="0.2">
      <c r="D18170" s="1093"/>
    </row>
    <row r="18171" spans="4:4" s="1084" customFormat="1" x14ac:dyDescent="0.2">
      <c r="D18171" s="1093"/>
    </row>
    <row r="18172" spans="4:4" s="1084" customFormat="1" x14ac:dyDescent="0.2">
      <c r="D18172" s="1093"/>
    </row>
    <row r="18173" spans="4:4" s="1084" customFormat="1" x14ac:dyDescent="0.2">
      <c r="D18173" s="1093"/>
    </row>
    <row r="18174" spans="4:4" s="1084" customFormat="1" x14ac:dyDescent="0.2">
      <c r="D18174" s="1093"/>
    </row>
    <row r="18175" spans="4:4" s="1084" customFormat="1" x14ac:dyDescent="0.2">
      <c r="D18175" s="1093"/>
    </row>
    <row r="18176" spans="4:4" s="1084" customFormat="1" x14ac:dyDescent="0.2">
      <c r="D18176" s="1093"/>
    </row>
    <row r="18177" spans="4:4" s="1084" customFormat="1" x14ac:dyDescent="0.2">
      <c r="D18177" s="1093"/>
    </row>
    <row r="18178" spans="4:4" s="1084" customFormat="1" x14ac:dyDescent="0.2">
      <c r="D18178" s="1093"/>
    </row>
    <row r="18179" spans="4:4" s="1084" customFormat="1" x14ac:dyDescent="0.2">
      <c r="D18179" s="1093"/>
    </row>
    <row r="18180" spans="4:4" s="1084" customFormat="1" x14ac:dyDescent="0.2">
      <c r="D18180" s="1093"/>
    </row>
    <row r="18181" spans="4:4" s="1084" customFormat="1" x14ac:dyDescent="0.2">
      <c r="D18181" s="1093"/>
    </row>
    <row r="18182" spans="4:4" s="1084" customFormat="1" x14ac:dyDescent="0.2">
      <c r="D18182" s="1093"/>
    </row>
    <row r="18183" spans="4:4" s="1084" customFormat="1" x14ac:dyDescent="0.2">
      <c r="D18183" s="1093"/>
    </row>
    <row r="18184" spans="4:4" s="1084" customFormat="1" x14ac:dyDescent="0.2">
      <c r="D18184" s="1093"/>
    </row>
    <row r="18185" spans="4:4" s="1084" customFormat="1" x14ac:dyDescent="0.2">
      <c r="D18185" s="1093"/>
    </row>
    <row r="18186" spans="4:4" s="1084" customFormat="1" x14ac:dyDescent="0.2">
      <c r="D18186" s="1093"/>
    </row>
    <row r="18187" spans="4:4" s="1084" customFormat="1" x14ac:dyDescent="0.2">
      <c r="D18187" s="1093"/>
    </row>
    <row r="18188" spans="4:4" s="1084" customFormat="1" x14ac:dyDescent="0.2">
      <c r="D18188" s="1093"/>
    </row>
    <row r="18189" spans="4:4" s="1084" customFormat="1" x14ac:dyDescent="0.2">
      <c r="D18189" s="1093"/>
    </row>
    <row r="18190" spans="4:4" s="1084" customFormat="1" x14ac:dyDescent="0.2">
      <c r="D18190" s="1093"/>
    </row>
    <row r="18191" spans="4:4" s="1084" customFormat="1" x14ac:dyDescent="0.2">
      <c r="D18191" s="1093"/>
    </row>
    <row r="18192" spans="4:4" s="1084" customFormat="1" x14ac:dyDescent="0.2">
      <c r="D18192" s="1093"/>
    </row>
    <row r="18193" spans="4:4" s="1084" customFormat="1" x14ac:dyDescent="0.2">
      <c r="D18193" s="1093"/>
    </row>
    <row r="18194" spans="4:4" s="1084" customFormat="1" x14ac:dyDescent="0.2">
      <c r="D18194" s="1093"/>
    </row>
    <row r="18195" spans="4:4" s="1084" customFormat="1" x14ac:dyDescent="0.2">
      <c r="D18195" s="1093"/>
    </row>
    <row r="18196" spans="4:4" s="1084" customFormat="1" x14ac:dyDescent="0.2">
      <c r="D18196" s="1093"/>
    </row>
    <row r="18197" spans="4:4" s="1084" customFormat="1" x14ac:dyDescent="0.2">
      <c r="D18197" s="1093"/>
    </row>
    <row r="18198" spans="4:4" s="1084" customFormat="1" x14ac:dyDescent="0.2">
      <c r="D18198" s="1093"/>
    </row>
    <row r="18199" spans="4:4" s="1084" customFormat="1" x14ac:dyDescent="0.2">
      <c r="D18199" s="1093"/>
    </row>
    <row r="18200" spans="4:4" s="1084" customFormat="1" x14ac:dyDescent="0.2">
      <c r="D18200" s="1093"/>
    </row>
    <row r="18201" spans="4:4" s="1084" customFormat="1" x14ac:dyDescent="0.2">
      <c r="D18201" s="1093"/>
    </row>
    <row r="18202" spans="4:4" s="1084" customFormat="1" x14ac:dyDescent="0.2">
      <c r="D18202" s="1093"/>
    </row>
    <row r="18203" spans="4:4" s="1084" customFormat="1" x14ac:dyDescent="0.2">
      <c r="D18203" s="1093"/>
    </row>
    <row r="18204" spans="4:4" s="1084" customFormat="1" x14ac:dyDescent="0.2">
      <c r="D18204" s="1093"/>
    </row>
    <row r="18205" spans="4:4" s="1084" customFormat="1" x14ac:dyDescent="0.2">
      <c r="D18205" s="1093"/>
    </row>
    <row r="18206" spans="4:4" s="1084" customFormat="1" x14ac:dyDescent="0.2">
      <c r="D18206" s="1093"/>
    </row>
    <row r="18207" spans="4:4" s="1084" customFormat="1" x14ac:dyDescent="0.2">
      <c r="D18207" s="1093"/>
    </row>
    <row r="18208" spans="4:4" s="1084" customFormat="1" x14ac:dyDescent="0.2">
      <c r="D18208" s="1093"/>
    </row>
    <row r="18209" spans="4:4" s="1084" customFormat="1" x14ac:dyDescent="0.2">
      <c r="D18209" s="1093"/>
    </row>
    <row r="18210" spans="4:4" s="1084" customFormat="1" x14ac:dyDescent="0.2">
      <c r="D18210" s="1093"/>
    </row>
    <row r="18211" spans="4:4" s="1084" customFormat="1" x14ac:dyDescent="0.2">
      <c r="D18211" s="1093"/>
    </row>
    <row r="18212" spans="4:4" s="1084" customFormat="1" x14ac:dyDescent="0.2">
      <c r="D18212" s="1093"/>
    </row>
    <row r="18213" spans="4:4" s="1084" customFormat="1" x14ac:dyDescent="0.2">
      <c r="D18213" s="1093"/>
    </row>
    <row r="18214" spans="4:4" s="1084" customFormat="1" x14ac:dyDescent="0.2">
      <c r="D18214" s="1093"/>
    </row>
    <row r="18215" spans="4:4" s="1084" customFormat="1" x14ac:dyDescent="0.2">
      <c r="D18215" s="1093"/>
    </row>
    <row r="18216" spans="4:4" s="1084" customFormat="1" x14ac:dyDescent="0.2">
      <c r="D18216" s="1093"/>
    </row>
    <row r="18217" spans="4:4" s="1084" customFormat="1" x14ac:dyDescent="0.2">
      <c r="D18217" s="1093"/>
    </row>
    <row r="18218" spans="4:4" s="1084" customFormat="1" x14ac:dyDescent="0.2">
      <c r="D18218" s="1093"/>
    </row>
    <row r="18219" spans="4:4" s="1084" customFormat="1" x14ac:dyDescent="0.2">
      <c r="D18219" s="1093"/>
    </row>
    <row r="18220" spans="4:4" s="1084" customFormat="1" x14ac:dyDescent="0.2">
      <c r="D18220" s="1093"/>
    </row>
    <row r="18221" spans="4:4" s="1084" customFormat="1" x14ac:dyDescent="0.2">
      <c r="D18221" s="1093"/>
    </row>
    <row r="18222" spans="4:4" s="1084" customFormat="1" x14ac:dyDescent="0.2">
      <c r="D18222" s="1093"/>
    </row>
    <row r="18223" spans="4:4" s="1084" customFormat="1" x14ac:dyDescent="0.2">
      <c r="D18223" s="1093"/>
    </row>
    <row r="18224" spans="4:4" s="1084" customFormat="1" x14ac:dyDescent="0.2">
      <c r="D18224" s="1093"/>
    </row>
    <row r="18225" spans="4:4" s="1084" customFormat="1" x14ac:dyDescent="0.2">
      <c r="D18225" s="1093"/>
    </row>
    <row r="18226" spans="4:4" s="1084" customFormat="1" x14ac:dyDescent="0.2">
      <c r="D18226" s="1093"/>
    </row>
    <row r="18227" spans="4:4" s="1084" customFormat="1" x14ac:dyDescent="0.2">
      <c r="D18227" s="1093"/>
    </row>
    <row r="18228" spans="4:4" s="1084" customFormat="1" x14ac:dyDescent="0.2">
      <c r="D18228" s="1093"/>
    </row>
    <row r="18229" spans="4:4" s="1084" customFormat="1" x14ac:dyDescent="0.2">
      <c r="D18229" s="1093"/>
    </row>
    <row r="18230" spans="4:4" s="1084" customFormat="1" x14ac:dyDescent="0.2">
      <c r="D18230" s="1093"/>
    </row>
    <row r="18231" spans="4:4" s="1084" customFormat="1" x14ac:dyDescent="0.2">
      <c r="D18231" s="1093"/>
    </row>
    <row r="18232" spans="4:4" s="1084" customFormat="1" x14ac:dyDescent="0.2">
      <c r="D18232" s="1093"/>
    </row>
    <row r="18233" spans="4:4" s="1084" customFormat="1" x14ac:dyDescent="0.2">
      <c r="D18233" s="1093"/>
    </row>
    <row r="18234" spans="4:4" s="1084" customFormat="1" x14ac:dyDescent="0.2">
      <c r="D18234" s="1093"/>
    </row>
    <row r="18235" spans="4:4" s="1084" customFormat="1" x14ac:dyDescent="0.2">
      <c r="D18235" s="1093"/>
    </row>
    <row r="18236" spans="4:4" s="1084" customFormat="1" x14ac:dyDescent="0.2">
      <c r="D18236" s="1093"/>
    </row>
    <row r="18237" spans="4:4" s="1084" customFormat="1" x14ac:dyDescent="0.2">
      <c r="D18237" s="1093"/>
    </row>
    <row r="18238" spans="4:4" s="1084" customFormat="1" x14ac:dyDescent="0.2">
      <c r="D18238" s="1093"/>
    </row>
    <row r="18239" spans="4:4" s="1084" customFormat="1" x14ac:dyDescent="0.2">
      <c r="D18239" s="1093"/>
    </row>
    <row r="18240" spans="4:4" s="1084" customFormat="1" x14ac:dyDescent="0.2">
      <c r="D18240" s="1093"/>
    </row>
    <row r="18241" spans="4:4" s="1084" customFormat="1" x14ac:dyDescent="0.2">
      <c r="D18241" s="1093"/>
    </row>
    <row r="18242" spans="4:4" s="1084" customFormat="1" x14ac:dyDescent="0.2">
      <c r="D18242" s="1093"/>
    </row>
    <row r="18243" spans="4:4" s="1084" customFormat="1" x14ac:dyDescent="0.2">
      <c r="D18243" s="1093"/>
    </row>
    <row r="18244" spans="4:4" s="1084" customFormat="1" x14ac:dyDescent="0.2">
      <c r="D18244" s="1093"/>
    </row>
    <row r="18245" spans="4:4" s="1084" customFormat="1" x14ac:dyDescent="0.2">
      <c r="D18245" s="1093"/>
    </row>
    <row r="18246" spans="4:4" s="1084" customFormat="1" x14ac:dyDescent="0.2">
      <c r="D18246" s="1093"/>
    </row>
    <row r="18247" spans="4:4" s="1084" customFormat="1" x14ac:dyDescent="0.2">
      <c r="D18247" s="1093"/>
    </row>
    <row r="18248" spans="4:4" s="1084" customFormat="1" x14ac:dyDescent="0.2">
      <c r="D18248" s="1093"/>
    </row>
    <row r="18249" spans="4:4" s="1084" customFormat="1" x14ac:dyDescent="0.2">
      <c r="D18249" s="1093"/>
    </row>
    <row r="18250" spans="4:4" s="1084" customFormat="1" x14ac:dyDescent="0.2">
      <c r="D18250" s="1093"/>
    </row>
    <row r="18251" spans="4:4" s="1084" customFormat="1" x14ac:dyDescent="0.2">
      <c r="D18251" s="1093"/>
    </row>
    <row r="18252" spans="4:4" s="1084" customFormat="1" x14ac:dyDescent="0.2">
      <c r="D18252" s="1093"/>
    </row>
    <row r="18253" spans="4:4" s="1084" customFormat="1" x14ac:dyDescent="0.2">
      <c r="D18253" s="1093"/>
    </row>
    <row r="18254" spans="4:4" s="1084" customFormat="1" x14ac:dyDescent="0.2">
      <c r="D18254" s="1093"/>
    </row>
    <row r="18255" spans="4:4" s="1084" customFormat="1" x14ac:dyDescent="0.2">
      <c r="D18255" s="1093"/>
    </row>
    <row r="18256" spans="4:4" s="1084" customFormat="1" x14ac:dyDescent="0.2">
      <c r="D18256" s="1093"/>
    </row>
    <row r="18257" spans="4:4" s="1084" customFormat="1" x14ac:dyDescent="0.2">
      <c r="D18257" s="1093"/>
    </row>
    <row r="18258" spans="4:4" s="1084" customFormat="1" x14ac:dyDescent="0.2">
      <c r="D18258" s="1093"/>
    </row>
    <row r="18259" spans="4:4" s="1084" customFormat="1" x14ac:dyDescent="0.2">
      <c r="D18259" s="1093"/>
    </row>
    <row r="18260" spans="4:4" s="1084" customFormat="1" x14ac:dyDescent="0.2">
      <c r="D18260" s="1093"/>
    </row>
    <row r="18261" spans="4:4" s="1084" customFormat="1" x14ac:dyDescent="0.2">
      <c r="D18261" s="1093"/>
    </row>
    <row r="18262" spans="4:4" s="1084" customFormat="1" x14ac:dyDescent="0.2">
      <c r="D18262" s="1093"/>
    </row>
    <row r="18263" spans="4:4" s="1084" customFormat="1" x14ac:dyDescent="0.2">
      <c r="D18263" s="1093"/>
    </row>
    <row r="18264" spans="4:4" s="1084" customFormat="1" x14ac:dyDescent="0.2">
      <c r="D18264" s="1093"/>
    </row>
    <row r="18265" spans="4:4" s="1084" customFormat="1" x14ac:dyDescent="0.2">
      <c r="D18265" s="1093"/>
    </row>
    <row r="18266" spans="4:4" s="1084" customFormat="1" x14ac:dyDescent="0.2">
      <c r="D18266" s="1093"/>
    </row>
    <row r="18267" spans="4:4" s="1084" customFormat="1" x14ac:dyDescent="0.2">
      <c r="D18267" s="1093"/>
    </row>
    <row r="18268" spans="4:4" s="1084" customFormat="1" x14ac:dyDescent="0.2">
      <c r="D18268" s="1093"/>
    </row>
    <row r="18269" spans="4:4" s="1084" customFormat="1" x14ac:dyDescent="0.2">
      <c r="D18269" s="1093"/>
    </row>
    <row r="18270" spans="4:4" s="1084" customFormat="1" x14ac:dyDescent="0.2">
      <c r="D18270" s="1093"/>
    </row>
    <row r="18271" spans="4:4" s="1084" customFormat="1" x14ac:dyDescent="0.2">
      <c r="D18271" s="1093"/>
    </row>
    <row r="18272" spans="4:4" s="1084" customFormat="1" x14ac:dyDescent="0.2">
      <c r="D18272" s="1093"/>
    </row>
    <row r="18273" spans="4:4" s="1084" customFormat="1" x14ac:dyDescent="0.2">
      <c r="D18273" s="1093"/>
    </row>
    <row r="18274" spans="4:4" s="1084" customFormat="1" x14ac:dyDescent="0.2">
      <c r="D18274" s="1093"/>
    </row>
    <row r="18275" spans="4:4" s="1084" customFormat="1" x14ac:dyDescent="0.2">
      <c r="D18275" s="1093"/>
    </row>
    <row r="18276" spans="4:4" s="1084" customFormat="1" x14ac:dyDescent="0.2">
      <c r="D18276" s="1093"/>
    </row>
    <row r="18277" spans="4:4" s="1084" customFormat="1" x14ac:dyDescent="0.2">
      <c r="D18277" s="1093"/>
    </row>
    <row r="18278" spans="4:4" s="1084" customFormat="1" x14ac:dyDescent="0.2">
      <c r="D18278" s="1093"/>
    </row>
    <row r="18279" spans="4:4" s="1084" customFormat="1" x14ac:dyDescent="0.2">
      <c r="D18279" s="1093"/>
    </row>
    <row r="18280" spans="4:4" s="1084" customFormat="1" x14ac:dyDescent="0.2">
      <c r="D18280" s="1093"/>
    </row>
    <row r="18281" spans="4:4" s="1084" customFormat="1" x14ac:dyDescent="0.2">
      <c r="D18281" s="1093"/>
    </row>
    <row r="18282" spans="4:4" s="1084" customFormat="1" x14ac:dyDescent="0.2">
      <c r="D18282" s="1093"/>
    </row>
    <row r="18283" spans="4:4" s="1084" customFormat="1" x14ac:dyDescent="0.2">
      <c r="D18283" s="1093"/>
    </row>
    <row r="18284" spans="4:4" s="1084" customFormat="1" x14ac:dyDescent="0.2">
      <c r="D18284" s="1093"/>
    </row>
    <row r="18285" spans="4:4" s="1084" customFormat="1" x14ac:dyDescent="0.2">
      <c r="D18285" s="1093"/>
    </row>
    <row r="18286" spans="4:4" s="1084" customFormat="1" x14ac:dyDescent="0.2">
      <c r="D18286" s="1093"/>
    </row>
    <row r="18287" spans="4:4" s="1084" customFormat="1" x14ac:dyDescent="0.2">
      <c r="D18287" s="1093"/>
    </row>
    <row r="18288" spans="4:4" s="1084" customFormat="1" x14ac:dyDescent="0.2">
      <c r="D18288" s="1093"/>
    </row>
    <row r="18289" spans="4:4" s="1084" customFormat="1" x14ac:dyDescent="0.2">
      <c r="D18289" s="1093"/>
    </row>
    <row r="18290" spans="4:4" s="1084" customFormat="1" x14ac:dyDescent="0.2">
      <c r="D18290" s="1093"/>
    </row>
    <row r="18291" spans="4:4" s="1084" customFormat="1" x14ac:dyDescent="0.2">
      <c r="D18291" s="1093"/>
    </row>
    <row r="18292" spans="4:4" s="1084" customFormat="1" x14ac:dyDescent="0.2">
      <c r="D18292" s="1093"/>
    </row>
    <row r="18293" spans="4:4" s="1084" customFormat="1" x14ac:dyDescent="0.2">
      <c r="D18293" s="1093"/>
    </row>
    <row r="18294" spans="4:4" s="1084" customFormat="1" x14ac:dyDescent="0.2">
      <c r="D18294" s="1093"/>
    </row>
    <row r="18295" spans="4:4" s="1084" customFormat="1" x14ac:dyDescent="0.2">
      <c r="D18295" s="1093"/>
    </row>
    <row r="18296" spans="4:4" s="1084" customFormat="1" x14ac:dyDescent="0.2">
      <c r="D18296" s="1093"/>
    </row>
    <row r="18297" spans="4:4" s="1084" customFormat="1" x14ac:dyDescent="0.2">
      <c r="D18297" s="1093"/>
    </row>
    <row r="18298" spans="4:4" s="1084" customFormat="1" x14ac:dyDescent="0.2">
      <c r="D18298" s="1093"/>
    </row>
    <row r="18299" spans="4:4" s="1084" customFormat="1" x14ac:dyDescent="0.2">
      <c r="D18299" s="1093"/>
    </row>
    <row r="18300" spans="4:4" s="1084" customFormat="1" x14ac:dyDescent="0.2">
      <c r="D18300" s="1093"/>
    </row>
    <row r="18301" spans="4:4" s="1084" customFormat="1" x14ac:dyDescent="0.2">
      <c r="D18301" s="1093"/>
    </row>
    <row r="18302" spans="4:4" s="1084" customFormat="1" x14ac:dyDescent="0.2">
      <c r="D18302" s="1093"/>
    </row>
    <row r="18303" spans="4:4" s="1084" customFormat="1" x14ac:dyDescent="0.2">
      <c r="D18303" s="1093"/>
    </row>
    <row r="18304" spans="4:4" s="1084" customFormat="1" x14ac:dyDescent="0.2">
      <c r="D18304" s="1093"/>
    </row>
    <row r="18305" spans="4:4" s="1084" customFormat="1" x14ac:dyDescent="0.2">
      <c r="D18305" s="1093"/>
    </row>
    <row r="18306" spans="4:4" s="1084" customFormat="1" x14ac:dyDescent="0.2">
      <c r="D18306" s="1093"/>
    </row>
    <row r="18307" spans="4:4" s="1084" customFormat="1" x14ac:dyDescent="0.2">
      <c r="D18307" s="1093"/>
    </row>
    <row r="18308" spans="4:4" s="1084" customFormat="1" x14ac:dyDescent="0.2">
      <c r="D18308" s="1093"/>
    </row>
    <row r="18309" spans="4:4" s="1084" customFormat="1" x14ac:dyDescent="0.2">
      <c r="D18309" s="1093"/>
    </row>
    <row r="18310" spans="4:4" s="1084" customFormat="1" x14ac:dyDescent="0.2">
      <c r="D18310" s="1093"/>
    </row>
    <row r="18311" spans="4:4" s="1084" customFormat="1" x14ac:dyDescent="0.2">
      <c r="D18311" s="1093"/>
    </row>
    <row r="18312" spans="4:4" s="1084" customFormat="1" x14ac:dyDescent="0.2">
      <c r="D18312" s="1093"/>
    </row>
    <row r="18313" spans="4:4" s="1084" customFormat="1" x14ac:dyDescent="0.2">
      <c r="D18313" s="1093"/>
    </row>
    <row r="18314" spans="4:4" s="1084" customFormat="1" x14ac:dyDescent="0.2">
      <c r="D18314" s="1093"/>
    </row>
    <row r="18315" spans="4:4" s="1084" customFormat="1" x14ac:dyDescent="0.2">
      <c r="D18315" s="1093"/>
    </row>
    <row r="18316" spans="4:4" s="1084" customFormat="1" x14ac:dyDescent="0.2">
      <c r="D18316" s="1093"/>
    </row>
    <row r="18317" spans="4:4" s="1084" customFormat="1" x14ac:dyDescent="0.2">
      <c r="D18317" s="1093"/>
    </row>
    <row r="18318" spans="4:4" s="1084" customFormat="1" x14ac:dyDescent="0.2">
      <c r="D18318" s="1093"/>
    </row>
    <row r="18319" spans="4:4" s="1084" customFormat="1" x14ac:dyDescent="0.2">
      <c r="D18319" s="1093"/>
    </row>
    <row r="18320" spans="4:4" s="1084" customFormat="1" x14ac:dyDescent="0.2">
      <c r="D18320" s="1093"/>
    </row>
    <row r="18321" spans="4:4" s="1084" customFormat="1" x14ac:dyDescent="0.2">
      <c r="D18321" s="1093"/>
    </row>
    <row r="18322" spans="4:4" s="1084" customFormat="1" x14ac:dyDescent="0.2">
      <c r="D18322" s="1093"/>
    </row>
    <row r="18323" spans="4:4" s="1084" customFormat="1" x14ac:dyDescent="0.2">
      <c r="D18323" s="1093"/>
    </row>
    <row r="18324" spans="4:4" s="1084" customFormat="1" x14ac:dyDescent="0.2">
      <c r="D18324" s="1093"/>
    </row>
    <row r="18325" spans="4:4" s="1084" customFormat="1" x14ac:dyDescent="0.2">
      <c r="D18325" s="1093"/>
    </row>
    <row r="18326" spans="4:4" s="1084" customFormat="1" x14ac:dyDescent="0.2">
      <c r="D18326" s="1093"/>
    </row>
    <row r="18327" spans="4:4" s="1084" customFormat="1" x14ac:dyDescent="0.2">
      <c r="D18327" s="1093"/>
    </row>
    <row r="18328" spans="4:4" s="1084" customFormat="1" x14ac:dyDescent="0.2">
      <c r="D18328" s="1093"/>
    </row>
    <row r="18329" spans="4:4" s="1084" customFormat="1" x14ac:dyDescent="0.2">
      <c r="D18329" s="1093"/>
    </row>
    <row r="18330" spans="4:4" s="1084" customFormat="1" x14ac:dyDescent="0.2">
      <c r="D18330" s="1093"/>
    </row>
    <row r="18331" spans="4:4" s="1084" customFormat="1" x14ac:dyDescent="0.2">
      <c r="D18331" s="1093"/>
    </row>
    <row r="18332" spans="4:4" s="1084" customFormat="1" x14ac:dyDescent="0.2">
      <c r="D18332" s="1093"/>
    </row>
    <row r="18333" spans="4:4" s="1084" customFormat="1" x14ac:dyDescent="0.2">
      <c r="D18333" s="1093"/>
    </row>
    <row r="18334" spans="4:4" s="1084" customFormat="1" x14ac:dyDescent="0.2">
      <c r="D18334" s="1093"/>
    </row>
    <row r="18335" spans="4:4" s="1084" customFormat="1" x14ac:dyDescent="0.2">
      <c r="D18335" s="1093"/>
    </row>
    <row r="18336" spans="4:4" s="1084" customFormat="1" x14ac:dyDescent="0.2">
      <c r="D18336" s="1093"/>
    </row>
    <row r="18337" spans="4:4" s="1084" customFormat="1" x14ac:dyDescent="0.2">
      <c r="D18337" s="1093"/>
    </row>
    <row r="18338" spans="4:4" s="1084" customFormat="1" x14ac:dyDescent="0.2">
      <c r="D18338" s="1093"/>
    </row>
    <row r="18339" spans="4:4" s="1084" customFormat="1" x14ac:dyDescent="0.2">
      <c r="D18339" s="1093"/>
    </row>
    <row r="18340" spans="4:4" s="1084" customFormat="1" x14ac:dyDescent="0.2">
      <c r="D18340" s="1093"/>
    </row>
    <row r="18341" spans="4:4" s="1084" customFormat="1" x14ac:dyDescent="0.2">
      <c r="D18341" s="1093"/>
    </row>
    <row r="18342" spans="4:4" s="1084" customFormat="1" x14ac:dyDescent="0.2">
      <c r="D18342" s="1093"/>
    </row>
    <row r="18343" spans="4:4" s="1084" customFormat="1" x14ac:dyDescent="0.2">
      <c r="D18343" s="1093"/>
    </row>
    <row r="18344" spans="4:4" s="1084" customFormat="1" x14ac:dyDescent="0.2">
      <c r="D18344" s="1093"/>
    </row>
    <row r="18345" spans="4:4" s="1084" customFormat="1" x14ac:dyDescent="0.2">
      <c r="D18345" s="1093"/>
    </row>
    <row r="18346" spans="4:4" s="1084" customFormat="1" x14ac:dyDescent="0.2">
      <c r="D18346" s="1093"/>
    </row>
    <row r="18347" spans="4:4" s="1084" customFormat="1" x14ac:dyDescent="0.2">
      <c r="D18347" s="1093"/>
    </row>
    <row r="18348" spans="4:4" s="1084" customFormat="1" x14ac:dyDescent="0.2">
      <c r="D18348" s="1093"/>
    </row>
    <row r="18349" spans="4:4" s="1084" customFormat="1" x14ac:dyDescent="0.2">
      <c r="D18349" s="1093"/>
    </row>
    <row r="18350" spans="4:4" s="1084" customFormat="1" x14ac:dyDescent="0.2">
      <c r="D18350" s="1093"/>
    </row>
    <row r="18351" spans="4:4" s="1084" customFormat="1" x14ac:dyDescent="0.2">
      <c r="D18351" s="1093"/>
    </row>
    <row r="18352" spans="4:4" s="1084" customFormat="1" x14ac:dyDescent="0.2">
      <c r="D18352" s="1093"/>
    </row>
    <row r="18353" spans="4:4" s="1084" customFormat="1" x14ac:dyDescent="0.2">
      <c r="D18353" s="1093"/>
    </row>
    <row r="18354" spans="4:4" s="1084" customFormat="1" x14ac:dyDescent="0.2">
      <c r="D18354" s="1093"/>
    </row>
    <row r="18355" spans="4:4" s="1084" customFormat="1" x14ac:dyDescent="0.2">
      <c r="D18355" s="1093"/>
    </row>
    <row r="18356" spans="4:4" s="1084" customFormat="1" x14ac:dyDescent="0.2">
      <c r="D18356" s="1093"/>
    </row>
    <row r="18357" spans="4:4" s="1084" customFormat="1" x14ac:dyDescent="0.2">
      <c r="D18357" s="1093"/>
    </row>
    <row r="18358" spans="4:4" s="1084" customFormat="1" x14ac:dyDescent="0.2">
      <c r="D18358" s="1093"/>
    </row>
    <row r="18359" spans="4:4" s="1084" customFormat="1" x14ac:dyDescent="0.2">
      <c r="D18359" s="1093"/>
    </row>
    <row r="18360" spans="4:4" s="1084" customFormat="1" x14ac:dyDescent="0.2">
      <c r="D18360" s="1093"/>
    </row>
    <row r="18361" spans="4:4" s="1084" customFormat="1" x14ac:dyDescent="0.2">
      <c r="D18361" s="1093"/>
    </row>
    <row r="18362" spans="4:4" s="1084" customFormat="1" x14ac:dyDescent="0.2">
      <c r="D18362" s="1093"/>
    </row>
    <row r="18363" spans="4:4" s="1084" customFormat="1" x14ac:dyDescent="0.2">
      <c r="D18363" s="1093"/>
    </row>
    <row r="18364" spans="4:4" s="1084" customFormat="1" x14ac:dyDescent="0.2">
      <c r="D18364" s="1093"/>
    </row>
    <row r="18365" spans="4:4" s="1084" customFormat="1" x14ac:dyDescent="0.2">
      <c r="D18365" s="1093"/>
    </row>
    <row r="18366" spans="4:4" s="1084" customFormat="1" x14ac:dyDescent="0.2">
      <c r="D18366" s="1093"/>
    </row>
    <row r="18367" spans="4:4" s="1084" customFormat="1" x14ac:dyDescent="0.2">
      <c r="D18367" s="1093"/>
    </row>
    <row r="18368" spans="4:4" s="1084" customFormat="1" x14ac:dyDescent="0.2">
      <c r="D18368" s="1093"/>
    </row>
    <row r="18369" spans="4:4" s="1084" customFormat="1" x14ac:dyDescent="0.2">
      <c r="D18369" s="1093"/>
    </row>
    <row r="18370" spans="4:4" s="1084" customFormat="1" x14ac:dyDescent="0.2">
      <c r="D18370" s="1093"/>
    </row>
    <row r="18371" spans="4:4" s="1084" customFormat="1" x14ac:dyDescent="0.2">
      <c r="D18371" s="1093"/>
    </row>
    <row r="18372" spans="4:4" s="1084" customFormat="1" x14ac:dyDescent="0.2">
      <c r="D18372" s="1093"/>
    </row>
    <row r="18373" spans="4:4" s="1084" customFormat="1" x14ac:dyDescent="0.2">
      <c r="D18373" s="1093"/>
    </row>
    <row r="18374" spans="4:4" s="1084" customFormat="1" x14ac:dyDescent="0.2">
      <c r="D18374" s="1093"/>
    </row>
    <row r="18375" spans="4:4" s="1084" customFormat="1" x14ac:dyDescent="0.2">
      <c r="D18375" s="1093"/>
    </row>
    <row r="18376" spans="4:4" s="1084" customFormat="1" x14ac:dyDescent="0.2">
      <c r="D18376" s="1093"/>
    </row>
    <row r="18377" spans="4:4" s="1084" customFormat="1" x14ac:dyDescent="0.2">
      <c r="D18377" s="1093"/>
    </row>
    <row r="18378" spans="4:4" s="1084" customFormat="1" x14ac:dyDescent="0.2">
      <c r="D18378" s="1093"/>
    </row>
    <row r="18379" spans="4:4" s="1084" customFormat="1" x14ac:dyDescent="0.2">
      <c r="D18379" s="1093"/>
    </row>
    <row r="18380" spans="4:4" s="1084" customFormat="1" x14ac:dyDescent="0.2">
      <c r="D18380" s="1093"/>
    </row>
    <row r="18381" spans="4:4" s="1084" customFormat="1" x14ac:dyDescent="0.2">
      <c r="D18381" s="1093"/>
    </row>
    <row r="18382" spans="4:4" s="1084" customFormat="1" x14ac:dyDescent="0.2">
      <c r="D18382" s="1093"/>
    </row>
    <row r="18383" spans="4:4" s="1084" customFormat="1" x14ac:dyDescent="0.2">
      <c r="D18383" s="1093"/>
    </row>
    <row r="18384" spans="4:4" s="1084" customFormat="1" x14ac:dyDescent="0.2">
      <c r="D18384" s="1093"/>
    </row>
    <row r="18385" spans="4:4" s="1084" customFormat="1" x14ac:dyDescent="0.2">
      <c r="D18385" s="1093"/>
    </row>
    <row r="18386" spans="4:4" s="1084" customFormat="1" x14ac:dyDescent="0.2">
      <c r="D18386" s="1093"/>
    </row>
    <row r="18387" spans="4:4" s="1084" customFormat="1" x14ac:dyDescent="0.2">
      <c r="D18387" s="1093"/>
    </row>
    <row r="18388" spans="4:4" s="1084" customFormat="1" x14ac:dyDescent="0.2">
      <c r="D18388" s="1093"/>
    </row>
    <row r="18389" spans="4:4" s="1084" customFormat="1" x14ac:dyDescent="0.2">
      <c r="D18389" s="1093"/>
    </row>
    <row r="18390" spans="4:4" s="1084" customFormat="1" x14ac:dyDescent="0.2">
      <c r="D18390" s="1093"/>
    </row>
    <row r="18391" spans="4:4" s="1084" customFormat="1" x14ac:dyDescent="0.2">
      <c r="D18391" s="1093"/>
    </row>
    <row r="18392" spans="4:4" s="1084" customFormat="1" x14ac:dyDescent="0.2">
      <c r="D18392" s="1093"/>
    </row>
    <row r="18393" spans="4:4" s="1084" customFormat="1" x14ac:dyDescent="0.2">
      <c r="D18393" s="1093"/>
    </row>
    <row r="18394" spans="4:4" s="1084" customFormat="1" x14ac:dyDescent="0.2">
      <c r="D18394" s="1093"/>
    </row>
    <row r="18395" spans="4:4" s="1084" customFormat="1" x14ac:dyDescent="0.2">
      <c r="D18395" s="1093"/>
    </row>
    <row r="18396" spans="4:4" s="1084" customFormat="1" x14ac:dyDescent="0.2">
      <c r="D18396" s="1093"/>
    </row>
    <row r="18397" spans="4:4" s="1084" customFormat="1" x14ac:dyDescent="0.2">
      <c r="D18397" s="1093"/>
    </row>
    <row r="18398" spans="4:4" s="1084" customFormat="1" x14ac:dyDescent="0.2">
      <c r="D18398" s="1093"/>
    </row>
    <row r="18399" spans="4:4" s="1084" customFormat="1" x14ac:dyDescent="0.2">
      <c r="D18399" s="1093"/>
    </row>
    <row r="18400" spans="4:4" s="1084" customFormat="1" x14ac:dyDescent="0.2">
      <c r="D18400" s="1093"/>
    </row>
    <row r="18401" spans="4:4" s="1084" customFormat="1" x14ac:dyDescent="0.2">
      <c r="D18401" s="1093"/>
    </row>
    <row r="18402" spans="4:4" s="1084" customFormat="1" x14ac:dyDescent="0.2">
      <c r="D18402" s="1093"/>
    </row>
    <row r="18403" spans="4:4" s="1084" customFormat="1" x14ac:dyDescent="0.2">
      <c r="D18403" s="1093"/>
    </row>
    <row r="18404" spans="4:4" s="1084" customFormat="1" x14ac:dyDescent="0.2">
      <c r="D18404" s="1093"/>
    </row>
    <row r="18405" spans="4:4" s="1084" customFormat="1" x14ac:dyDescent="0.2">
      <c r="D18405" s="1093"/>
    </row>
    <row r="18406" spans="4:4" s="1084" customFormat="1" x14ac:dyDescent="0.2">
      <c r="D18406" s="1093"/>
    </row>
    <row r="18407" spans="4:4" s="1084" customFormat="1" x14ac:dyDescent="0.2">
      <c r="D18407" s="1093"/>
    </row>
    <row r="18408" spans="4:4" s="1084" customFormat="1" x14ac:dyDescent="0.2">
      <c r="D18408" s="1093"/>
    </row>
    <row r="18409" spans="4:4" s="1084" customFormat="1" x14ac:dyDescent="0.2">
      <c r="D18409" s="1093"/>
    </row>
    <row r="18410" spans="4:4" s="1084" customFormat="1" x14ac:dyDescent="0.2">
      <c r="D18410" s="1093"/>
    </row>
    <row r="18411" spans="4:4" s="1084" customFormat="1" x14ac:dyDescent="0.2">
      <c r="D18411" s="1093"/>
    </row>
    <row r="18412" spans="4:4" s="1084" customFormat="1" x14ac:dyDescent="0.2">
      <c r="D18412" s="1093"/>
    </row>
    <row r="18413" spans="4:4" s="1084" customFormat="1" x14ac:dyDescent="0.2">
      <c r="D18413" s="1093"/>
    </row>
    <row r="18414" spans="4:4" s="1084" customFormat="1" x14ac:dyDescent="0.2">
      <c r="D18414" s="1093"/>
    </row>
    <row r="18415" spans="4:4" s="1084" customFormat="1" x14ac:dyDescent="0.2">
      <c r="D18415" s="1093"/>
    </row>
    <row r="18416" spans="4:4" s="1084" customFormat="1" x14ac:dyDescent="0.2">
      <c r="D18416" s="1093"/>
    </row>
    <row r="18417" spans="4:4" s="1084" customFormat="1" x14ac:dyDescent="0.2">
      <c r="D18417" s="1093"/>
    </row>
    <row r="18418" spans="4:4" s="1084" customFormat="1" x14ac:dyDescent="0.2">
      <c r="D18418" s="1093"/>
    </row>
    <row r="18419" spans="4:4" s="1084" customFormat="1" x14ac:dyDescent="0.2">
      <c r="D18419" s="1093"/>
    </row>
    <row r="18420" spans="4:4" s="1084" customFormat="1" x14ac:dyDescent="0.2">
      <c r="D18420" s="1093"/>
    </row>
    <row r="18421" spans="4:4" s="1084" customFormat="1" x14ac:dyDescent="0.2">
      <c r="D18421" s="1093"/>
    </row>
    <row r="18422" spans="4:4" s="1084" customFormat="1" x14ac:dyDescent="0.2">
      <c r="D18422" s="1093"/>
    </row>
    <row r="18423" spans="4:4" s="1084" customFormat="1" x14ac:dyDescent="0.2">
      <c r="D18423" s="1093"/>
    </row>
    <row r="18424" spans="4:4" s="1084" customFormat="1" x14ac:dyDescent="0.2">
      <c r="D18424" s="1093"/>
    </row>
    <row r="18425" spans="4:4" s="1084" customFormat="1" x14ac:dyDescent="0.2">
      <c r="D18425" s="1093"/>
    </row>
    <row r="18426" spans="4:4" s="1084" customFormat="1" x14ac:dyDescent="0.2">
      <c r="D18426" s="1093"/>
    </row>
    <row r="18427" spans="4:4" s="1084" customFormat="1" x14ac:dyDescent="0.2">
      <c r="D18427" s="1093"/>
    </row>
    <row r="18428" spans="4:4" s="1084" customFormat="1" x14ac:dyDescent="0.2">
      <c r="D18428" s="1093"/>
    </row>
    <row r="18429" spans="4:4" s="1084" customFormat="1" x14ac:dyDescent="0.2">
      <c r="D18429" s="1093"/>
    </row>
    <row r="18430" spans="4:4" s="1084" customFormat="1" x14ac:dyDescent="0.2">
      <c r="D18430" s="1093"/>
    </row>
    <row r="18431" spans="4:4" s="1084" customFormat="1" x14ac:dyDescent="0.2">
      <c r="D18431" s="1093"/>
    </row>
    <row r="18432" spans="4:4" s="1084" customFormat="1" x14ac:dyDescent="0.2">
      <c r="D18432" s="1093"/>
    </row>
    <row r="18433" spans="4:4" s="1084" customFormat="1" x14ac:dyDescent="0.2">
      <c r="D18433" s="1093"/>
    </row>
    <row r="18434" spans="4:4" s="1084" customFormat="1" x14ac:dyDescent="0.2">
      <c r="D18434" s="1093"/>
    </row>
    <row r="18435" spans="4:4" s="1084" customFormat="1" x14ac:dyDescent="0.2">
      <c r="D18435" s="1093"/>
    </row>
    <row r="18436" spans="4:4" s="1084" customFormat="1" x14ac:dyDescent="0.2">
      <c r="D18436" s="1093"/>
    </row>
    <row r="18437" spans="4:4" s="1084" customFormat="1" x14ac:dyDescent="0.2">
      <c r="D18437" s="1093"/>
    </row>
    <row r="18438" spans="4:4" s="1084" customFormat="1" x14ac:dyDescent="0.2">
      <c r="D18438" s="1093"/>
    </row>
    <row r="18439" spans="4:4" s="1084" customFormat="1" x14ac:dyDescent="0.2">
      <c r="D18439" s="1093"/>
    </row>
    <row r="18440" spans="4:4" s="1084" customFormat="1" x14ac:dyDescent="0.2">
      <c r="D18440" s="1093"/>
    </row>
    <row r="18441" spans="4:4" s="1084" customFormat="1" x14ac:dyDescent="0.2">
      <c r="D18441" s="1093"/>
    </row>
    <row r="18442" spans="4:4" s="1084" customFormat="1" x14ac:dyDescent="0.2">
      <c r="D18442" s="1093"/>
    </row>
    <row r="18443" spans="4:4" s="1084" customFormat="1" x14ac:dyDescent="0.2">
      <c r="D18443" s="1093"/>
    </row>
    <row r="18444" spans="4:4" s="1084" customFormat="1" x14ac:dyDescent="0.2">
      <c r="D18444" s="1093"/>
    </row>
    <row r="18445" spans="4:4" s="1084" customFormat="1" x14ac:dyDescent="0.2">
      <c r="D18445" s="1093"/>
    </row>
    <row r="18446" spans="4:4" s="1084" customFormat="1" x14ac:dyDescent="0.2">
      <c r="D18446" s="1093"/>
    </row>
    <row r="18447" spans="4:4" s="1084" customFormat="1" x14ac:dyDescent="0.2">
      <c r="D18447" s="1093"/>
    </row>
    <row r="18448" spans="4:4" s="1084" customFormat="1" x14ac:dyDescent="0.2">
      <c r="D18448" s="1093"/>
    </row>
    <row r="18449" spans="4:4" s="1084" customFormat="1" x14ac:dyDescent="0.2">
      <c r="D18449" s="1093"/>
    </row>
    <row r="18450" spans="4:4" s="1084" customFormat="1" x14ac:dyDescent="0.2">
      <c r="D18450" s="1093"/>
    </row>
    <row r="18451" spans="4:4" s="1084" customFormat="1" x14ac:dyDescent="0.2">
      <c r="D18451" s="1093"/>
    </row>
    <row r="18452" spans="4:4" s="1084" customFormat="1" x14ac:dyDescent="0.2">
      <c r="D18452" s="1093"/>
    </row>
    <row r="18453" spans="4:4" s="1084" customFormat="1" x14ac:dyDescent="0.2">
      <c r="D18453" s="1093"/>
    </row>
    <row r="18454" spans="4:4" s="1084" customFormat="1" x14ac:dyDescent="0.2">
      <c r="D18454" s="1093"/>
    </row>
    <row r="18455" spans="4:4" s="1084" customFormat="1" x14ac:dyDescent="0.2">
      <c r="D18455" s="1093"/>
    </row>
    <row r="18456" spans="4:4" s="1084" customFormat="1" x14ac:dyDescent="0.2">
      <c r="D18456" s="1093"/>
    </row>
    <row r="18457" spans="4:4" s="1084" customFormat="1" x14ac:dyDescent="0.2">
      <c r="D18457" s="1093"/>
    </row>
    <row r="18458" spans="4:4" s="1084" customFormat="1" x14ac:dyDescent="0.2">
      <c r="D18458" s="1093"/>
    </row>
    <row r="18459" spans="4:4" s="1084" customFormat="1" x14ac:dyDescent="0.2">
      <c r="D18459" s="1093"/>
    </row>
    <row r="18460" spans="4:4" s="1084" customFormat="1" x14ac:dyDescent="0.2">
      <c r="D18460" s="1093"/>
    </row>
    <row r="18461" spans="4:4" s="1084" customFormat="1" x14ac:dyDescent="0.2">
      <c r="D18461" s="1093"/>
    </row>
    <row r="18462" spans="4:4" s="1084" customFormat="1" x14ac:dyDescent="0.2">
      <c r="D18462" s="1093"/>
    </row>
    <row r="18463" spans="4:4" s="1084" customFormat="1" x14ac:dyDescent="0.2">
      <c r="D18463" s="1093"/>
    </row>
    <row r="18464" spans="4:4" s="1084" customFormat="1" x14ac:dyDescent="0.2">
      <c r="D18464" s="1093"/>
    </row>
    <row r="18465" spans="4:4" s="1084" customFormat="1" x14ac:dyDescent="0.2">
      <c r="D18465" s="1093"/>
    </row>
    <row r="18466" spans="4:4" s="1084" customFormat="1" x14ac:dyDescent="0.2">
      <c r="D18466" s="1093"/>
    </row>
    <row r="18467" spans="4:4" s="1084" customFormat="1" x14ac:dyDescent="0.2">
      <c r="D18467" s="1093"/>
    </row>
    <row r="18468" spans="4:4" s="1084" customFormat="1" x14ac:dyDescent="0.2">
      <c r="D18468" s="1093"/>
    </row>
    <row r="18469" spans="4:4" s="1084" customFormat="1" x14ac:dyDescent="0.2">
      <c r="D18469" s="1093"/>
    </row>
    <row r="18470" spans="4:4" s="1084" customFormat="1" x14ac:dyDescent="0.2">
      <c r="D18470" s="1093"/>
    </row>
    <row r="18471" spans="4:4" s="1084" customFormat="1" x14ac:dyDescent="0.2">
      <c r="D18471" s="1093"/>
    </row>
    <row r="18472" spans="4:4" s="1084" customFormat="1" x14ac:dyDescent="0.2">
      <c r="D18472" s="1093"/>
    </row>
    <row r="18473" spans="4:4" s="1084" customFormat="1" x14ac:dyDescent="0.2">
      <c r="D18473" s="1093"/>
    </row>
    <row r="18474" spans="4:4" s="1084" customFormat="1" x14ac:dyDescent="0.2">
      <c r="D18474" s="1093"/>
    </row>
    <row r="18475" spans="4:4" s="1084" customFormat="1" x14ac:dyDescent="0.2">
      <c r="D18475" s="1093"/>
    </row>
    <row r="18476" spans="4:4" s="1084" customFormat="1" x14ac:dyDescent="0.2">
      <c r="D18476" s="1093"/>
    </row>
    <row r="18477" spans="4:4" s="1084" customFormat="1" x14ac:dyDescent="0.2">
      <c r="D18477" s="1093"/>
    </row>
    <row r="18478" spans="4:4" s="1084" customFormat="1" x14ac:dyDescent="0.2">
      <c r="D18478" s="1093"/>
    </row>
    <row r="18479" spans="4:4" s="1084" customFormat="1" x14ac:dyDescent="0.2">
      <c r="D18479" s="1093"/>
    </row>
    <row r="18480" spans="4:4" s="1084" customFormat="1" x14ac:dyDescent="0.2">
      <c r="D18480" s="1093"/>
    </row>
    <row r="18481" spans="4:4" s="1084" customFormat="1" x14ac:dyDescent="0.2">
      <c r="D18481" s="1093"/>
    </row>
    <row r="18482" spans="4:4" s="1084" customFormat="1" x14ac:dyDescent="0.2">
      <c r="D18482" s="1093"/>
    </row>
    <row r="18483" spans="4:4" s="1084" customFormat="1" x14ac:dyDescent="0.2">
      <c r="D18483" s="1093"/>
    </row>
    <row r="18484" spans="4:4" s="1084" customFormat="1" x14ac:dyDescent="0.2">
      <c r="D18484" s="1093"/>
    </row>
    <row r="18485" spans="4:4" s="1084" customFormat="1" x14ac:dyDescent="0.2">
      <c r="D18485" s="1093"/>
    </row>
    <row r="18486" spans="4:4" s="1084" customFormat="1" x14ac:dyDescent="0.2">
      <c r="D18486" s="1093"/>
    </row>
    <row r="18487" spans="4:4" s="1084" customFormat="1" x14ac:dyDescent="0.2">
      <c r="D18487" s="1093"/>
    </row>
    <row r="18488" spans="4:4" s="1084" customFormat="1" x14ac:dyDescent="0.2">
      <c r="D18488" s="1093"/>
    </row>
    <row r="18489" spans="4:4" s="1084" customFormat="1" x14ac:dyDescent="0.2">
      <c r="D18489" s="1093"/>
    </row>
    <row r="18490" spans="4:4" s="1084" customFormat="1" x14ac:dyDescent="0.2">
      <c r="D18490" s="1093"/>
    </row>
    <row r="18491" spans="4:4" s="1084" customFormat="1" x14ac:dyDescent="0.2">
      <c r="D18491" s="1093"/>
    </row>
    <row r="18492" spans="4:4" s="1084" customFormat="1" x14ac:dyDescent="0.2">
      <c r="D18492" s="1093"/>
    </row>
    <row r="18493" spans="4:4" s="1084" customFormat="1" x14ac:dyDescent="0.2">
      <c r="D18493" s="1093"/>
    </row>
    <row r="18494" spans="4:4" s="1084" customFormat="1" x14ac:dyDescent="0.2">
      <c r="D18494" s="1093"/>
    </row>
    <row r="18495" spans="4:4" s="1084" customFormat="1" x14ac:dyDescent="0.2">
      <c r="D18495" s="1093"/>
    </row>
    <row r="18496" spans="4:4" s="1084" customFormat="1" x14ac:dyDescent="0.2">
      <c r="D18496" s="1093"/>
    </row>
    <row r="18497" spans="4:4" s="1084" customFormat="1" x14ac:dyDescent="0.2">
      <c r="D18497" s="1093"/>
    </row>
    <row r="18498" spans="4:4" s="1084" customFormat="1" x14ac:dyDescent="0.2">
      <c r="D18498" s="1093"/>
    </row>
    <row r="18499" spans="4:4" s="1084" customFormat="1" x14ac:dyDescent="0.2">
      <c r="D18499" s="1093"/>
    </row>
    <row r="18500" spans="4:4" s="1084" customFormat="1" x14ac:dyDescent="0.2">
      <c r="D18500" s="1093"/>
    </row>
    <row r="18501" spans="4:4" s="1084" customFormat="1" x14ac:dyDescent="0.2">
      <c r="D18501" s="1093"/>
    </row>
    <row r="18502" spans="4:4" s="1084" customFormat="1" x14ac:dyDescent="0.2">
      <c r="D18502" s="1093"/>
    </row>
    <row r="18503" spans="4:4" s="1084" customFormat="1" x14ac:dyDescent="0.2">
      <c r="D18503" s="1093"/>
    </row>
    <row r="18504" spans="4:4" s="1084" customFormat="1" x14ac:dyDescent="0.2">
      <c r="D18504" s="1093"/>
    </row>
    <row r="18505" spans="4:4" s="1084" customFormat="1" x14ac:dyDescent="0.2">
      <c r="D18505" s="1093"/>
    </row>
    <row r="18506" spans="4:4" s="1084" customFormat="1" x14ac:dyDescent="0.2">
      <c r="D18506" s="1093"/>
    </row>
    <row r="18507" spans="4:4" s="1084" customFormat="1" x14ac:dyDescent="0.2">
      <c r="D18507" s="1093"/>
    </row>
    <row r="18508" spans="4:4" s="1084" customFormat="1" x14ac:dyDescent="0.2">
      <c r="D18508" s="1093"/>
    </row>
    <row r="18509" spans="4:4" s="1084" customFormat="1" x14ac:dyDescent="0.2">
      <c r="D18509" s="1093"/>
    </row>
    <row r="18510" spans="4:4" s="1084" customFormat="1" x14ac:dyDescent="0.2">
      <c r="D18510" s="1093"/>
    </row>
    <row r="18511" spans="4:4" s="1084" customFormat="1" x14ac:dyDescent="0.2">
      <c r="D18511" s="1093"/>
    </row>
    <row r="18512" spans="4:4" s="1084" customFormat="1" x14ac:dyDescent="0.2">
      <c r="D18512" s="1093"/>
    </row>
    <row r="18513" spans="4:4" s="1084" customFormat="1" x14ac:dyDescent="0.2">
      <c r="D18513" s="1093"/>
    </row>
    <row r="18514" spans="4:4" s="1084" customFormat="1" x14ac:dyDescent="0.2">
      <c r="D18514" s="1093"/>
    </row>
    <row r="18515" spans="4:4" s="1084" customFormat="1" x14ac:dyDescent="0.2">
      <c r="D18515" s="1093"/>
    </row>
    <row r="18516" spans="4:4" s="1084" customFormat="1" x14ac:dyDescent="0.2">
      <c r="D18516" s="1093"/>
    </row>
    <row r="18517" spans="4:4" s="1084" customFormat="1" x14ac:dyDescent="0.2">
      <c r="D18517" s="1093"/>
    </row>
    <row r="18518" spans="4:4" s="1084" customFormat="1" x14ac:dyDescent="0.2">
      <c r="D18518" s="1093"/>
    </row>
    <row r="18519" spans="4:4" s="1084" customFormat="1" x14ac:dyDescent="0.2">
      <c r="D18519" s="1093"/>
    </row>
    <row r="18520" spans="4:4" s="1084" customFormat="1" x14ac:dyDescent="0.2">
      <c r="D18520" s="1093"/>
    </row>
    <row r="18521" spans="4:4" s="1084" customFormat="1" x14ac:dyDescent="0.2">
      <c r="D18521" s="1093"/>
    </row>
    <row r="18522" spans="4:4" s="1084" customFormat="1" x14ac:dyDescent="0.2">
      <c r="D18522" s="1093"/>
    </row>
    <row r="18523" spans="4:4" s="1084" customFormat="1" x14ac:dyDescent="0.2">
      <c r="D18523" s="1093"/>
    </row>
    <row r="18524" spans="4:4" s="1084" customFormat="1" x14ac:dyDescent="0.2">
      <c r="D18524" s="1093"/>
    </row>
    <row r="18525" spans="4:4" s="1084" customFormat="1" x14ac:dyDescent="0.2">
      <c r="D18525" s="1093"/>
    </row>
    <row r="18526" spans="4:4" s="1084" customFormat="1" x14ac:dyDescent="0.2">
      <c r="D18526" s="1093"/>
    </row>
    <row r="18527" spans="4:4" s="1084" customFormat="1" x14ac:dyDescent="0.2">
      <c r="D18527" s="1093"/>
    </row>
    <row r="18528" spans="4:4" s="1084" customFormat="1" x14ac:dyDescent="0.2">
      <c r="D18528" s="1093"/>
    </row>
    <row r="18529" spans="4:4" s="1084" customFormat="1" x14ac:dyDescent="0.2">
      <c r="D18529" s="1093"/>
    </row>
    <row r="18530" spans="4:4" s="1084" customFormat="1" x14ac:dyDescent="0.2">
      <c r="D18530" s="1093"/>
    </row>
    <row r="18531" spans="4:4" s="1084" customFormat="1" x14ac:dyDescent="0.2">
      <c r="D18531" s="1093"/>
    </row>
    <row r="18532" spans="4:4" s="1084" customFormat="1" x14ac:dyDescent="0.2">
      <c r="D18532" s="1093"/>
    </row>
    <row r="18533" spans="4:4" s="1084" customFormat="1" x14ac:dyDescent="0.2">
      <c r="D18533" s="1093"/>
    </row>
    <row r="18534" spans="4:4" s="1084" customFormat="1" x14ac:dyDescent="0.2">
      <c r="D18534" s="1093"/>
    </row>
    <row r="18535" spans="4:4" s="1084" customFormat="1" x14ac:dyDescent="0.2">
      <c r="D18535" s="1093"/>
    </row>
    <row r="18536" spans="4:4" s="1084" customFormat="1" x14ac:dyDescent="0.2">
      <c r="D18536" s="1093"/>
    </row>
    <row r="18537" spans="4:4" s="1084" customFormat="1" x14ac:dyDescent="0.2">
      <c r="D18537" s="1093"/>
    </row>
    <row r="18538" spans="4:4" s="1084" customFormat="1" x14ac:dyDescent="0.2">
      <c r="D18538" s="1093"/>
    </row>
    <row r="18539" spans="4:4" s="1084" customFormat="1" x14ac:dyDescent="0.2">
      <c r="D18539" s="1093"/>
    </row>
    <row r="18540" spans="4:4" s="1084" customFormat="1" x14ac:dyDescent="0.2">
      <c r="D18540" s="1093"/>
    </row>
    <row r="18541" spans="4:4" s="1084" customFormat="1" x14ac:dyDescent="0.2">
      <c r="D18541" s="1093"/>
    </row>
    <row r="18542" spans="4:4" s="1084" customFormat="1" x14ac:dyDescent="0.2">
      <c r="D18542" s="1093"/>
    </row>
    <row r="18543" spans="4:4" s="1084" customFormat="1" x14ac:dyDescent="0.2">
      <c r="D18543" s="1093"/>
    </row>
    <row r="18544" spans="4:4" s="1084" customFormat="1" x14ac:dyDescent="0.2">
      <c r="D18544" s="1093"/>
    </row>
    <row r="18545" spans="4:4" s="1084" customFormat="1" x14ac:dyDescent="0.2">
      <c r="D18545" s="1093"/>
    </row>
    <row r="18546" spans="4:4" s="1084" customFormat="1" x14ac:dyDescent="0.2">
      <c r="D18546" s="1093"/>
    </row>
    <row r="18547" spans="4:4" s="1084" customFormat="1" x14ac:dyDescent="0.2">
      <c r="D18547" s="1093"/>
    </row>
    <row r="18548" spans="4:4" s="1084" customFormat="1" x14ac:dyDescent="0.2">
      <c r="D18548" s="1093"/>
    </row>
    <row r="18549" spans="4:4" s="1084" customFormat="1" x14ac:dyDescent="0.2">
      <c r="D18549" s="1093"/>
    </row>
    <row r="18550" spans="4:4" s="1084" customFormat="1" x14ac:dyDescent="0.2">
      <c r="D18550" s="1093"/>
    </row>
    <row r="18551" spans="4:4" s="1084" customFormat="1" x14ac:dyDescent="0.2">
      <c r="D18551" s="1093"/>
    </row>
    <row r="18552" spans="4:4" s="1084" customFormat="1" x14ac:dyDescent="0.2">
      <c r="D18552" s="1093"/>
    </row>
    <row r="18553" spans="4:4" s="1084" customFormat="1" x14ac:dyDescent="0.2">
      <c r="D18553" s="1093"/>
    </row>
    <row r="18554" spans="4:4" s="1084" customFormat="1" x14ac:dyDescent="0.2">
      <c r="D18554" s="1093"/>
    </row>
    <row r="18555" spans="4:4" s="1084" customFormat="1" x14ac:dyDescent="0.2">
      <c r="D18555" s="1093"/>
    </row>
    <row r="18556" spans="4:4" s="1084" customFormat="1" x14ac:dyDescent="0.2">
      <c r="D18556" s="1093"/>
    </row>
    <row r="18557" spans="4:4" s="1084" customFormat="1" x14ac:dyDescent="0.2">
      <c r="D18557" s="1093"/>
    </row>
    <row r="18558" spans="4:4" s="1084" customFormat="1" x14ac:dyDescent="0.2">
      <c r="D18558" s="1093"/>
    </row>
    <row r="18559" spans="4:4" s="1084" customFormat="1" x14ac:dyDescent="0.2">
      <c r="D18559" s="1093"/>
    </row>
    <row r="18560" spans="4:4" s="1084" customFormat="1" x14ac:dyDescent="0.2">
      <c r="D18560" s="1093"/>
    </row>
    <row r="18561" spans="4:4" s="1084" customFormat="1" x14ac:dyDescent="0.2">
      <c r="D18561" s="1093"/>
    </row>
    <row r="18562" spans="4:4" s="1084" customFormat="1" x14ac:dyDescent="0.2">
      <c r="D18562" s="1093"/>
    </row>
    <row r="18563" spans="4:4" s="1084" customFormat="1" x14ac:dyDescent="0.2">
      <c r="D18563" s="1093"/>
    </row>
    <row r="18564" spans="4:4" s="1084" customFormat="1" x14ac:dyDescent="0.2">
      <c r="D18564" s="1093"/>
    </row>
    <row r="18565" spans="4:4" s="1084" customFormat="1" x14ac:dyDescent="0.2">
      <c r="D18565" s="1093"/>
    </row>
    <row r="18566" spans="4:4" s="1084" customFormat="1" x14ac:dyDescent="0.2">
      <c r="D18566" s="1093"/>
    </row>
    <row r="18567" spans="4:4" s="1084" customFormat="1" x14ac:dyDescent="0.2">
      <c r="D18567" s="1093"/>
    </row>
    <row r="18568" spans="4:4" s="1084" customFormat="1" x14ac:dyDescent="0.2">
      <c r="D18568" s="1093"/>
    </row>
    <row r="18569" spans="4:4" s="1084" customFormat="1" x14ac:dyDescent="0.2">
      <c r="D18569" s="1093"/>
    </row>
    <row r="18570" spans="4:4" s="1084" customFormat="1" x14ac:dyDescent="0.2">
      <c r="D18570" s="1093"/>
    </row>
    <row r="18571" spans="4:4" s="1084" customFormat="1" x14ac:dyDescent="0.2">
      <c r="D18571" s="1093"/>
    </row>
    <row r="18572" spans="4:4" s="1084" customFormat="1" x14ac:dyDescent="0.2">
      <c r="D18572" s="1093"/>
    </row>
    <row r="18573" spans="4:4" s="1084" customFormat="1" x14ac:dyDescent="0.2">
      <c r="D18573" s="1093"/>
    </row>
    <row r="18574" spans="4:4" s="1084" customFormat="1" x14ac:dyDescent="0.2">
      <c r="D18574" s="1093"/>
    </row>
    <row r="18575" spans="4:4" s="1084" customFormat="1" x14ac:dyDescent="0.2">
      <c r="D18575" s="1093"/>
    </row>
    <row r="18576" spans="4:4" s="1084" customFormat="1" x14ac:dyDescent="0.2">
      <c r="D18576" s="1093"/>
    </row>
    <row r="18577" spans="4:4" s="1084" customFormat="1" x14ac:dyDescent="0.2">
      <c r="D18577" s="1093"/>
    </row>
    <row r="18578" spans="4:4" s="1084" customFormat="1" x14ac:dyDescent="0.2">
      <c r="D18578" s="1093"/>
    </row>
    <row r="18579" spans="4:4" s="1084" customFormat="1" x14ac:dyDescent="0.2">
      <c r="D18579" s="1093"/>
    </row>
    <row r="18580" spans="4:4" s="1084" customFormat="1" x14ac:dyDescent="0.2">
      <c r="D18580" s="1093"/>
    </row>
    <row r="18581" spans="4:4" s="1084" customFormat="1" x14ac:dyDescent="0.2">
      <c r="D18581" s="1093"/>
    </row>
    <row r="18582" spans="4:4" s="1084" customFormat="1" x14ac:dyDescent="0.2">
      <c r="D18582" s="1093"/>
    </row>
    <row r="18583" spans="4:4" s="1084" customFormat="1" x14ac:dyDescent="0.2">
      <c r="D18583" s="1093"/>
    </row>
    <row r="18584" spans="4:4" s="1084" customFormat="1" x14ac:dyDescent="0.2">
      <c r="D18584" s="1093"/>
    </row>
    <row r="18585" spans="4:4" s="1084" customFormat="1" x14ac:dyDescent="0.2">
      <c r="D18585" s="1093"/>
    </row>
    <row r="18586" spans="4:4" s="1084" customFormat="1" x14ac:dyDescent="0.2">
      <c r="D18586" s="1093"/>
    </row>
    <row r="18587" spans="4:4" s="1084" customFormat="1" x14ac:dyDescent="0.2">
      <c r="D18587" s="1093"/>
    </row>
    <row r="18588" spans="4:4" s="1084" customFormat="1" x14ac:dyDescent="0.2">
      <c r="D18588" s="1093"/>
    </row>
    <row r="18589" spans="4:4" s="1084" customFormat="1" x14ac:dyDescent="0.2">
      <c r="D18589" s="1093"/>
    </row>
    <row r="18590" spans="4:4" s="1084" customFormat="1" x14ac:dyDescent="0.2">
      <c r="D18590" s="1093"/>
    </row>
    <row r="18591" spans="4:4" s="1084" customFormat="1" x14ac:dyDescent="0.2">
      <c r="D18591" s="1093"/>
    </row>
    <row r="18592" spans="4:4" s="1084" customFormat="1" x14ac:dyDescent="0.2">
      <c r="D18592" s="1093"/>
    </row>
    <row r="18593" spans="4:4" s="1084" customFormat="1" x14ac:dyDescent="0.2">
      <c r="D18593" s="1093"/>
    </row>
    <row r="18594" spans="4:4" s="1084" customFormat="1" x14ac:dyDescent="0.2">
      <c r="D18594" s="1093"/>
    </row>
    <row r="18595" spans="4:4" s="1084" customFormat="1" x14ac:dyDescent="0.2">
      <c r="D18595" s="1093"/>
    </row>
    <row r="18596" spans="4:4" s="1084" customFormat="1" x14ac:dyDescent="0.2">
      <c r="D18596" s="1093"/>
    </row>
    <row r="18597" spans="4:4" s="1084" customFormat="1" x14ac:dyDescent="0.2">
      <c r="D18597" s="1093"/>
    </row>
    <row r="18598" spans="4:4" s="1084" customFormat="1" x14ac:dyDescent="0.2">
      <c r="D18598" s="1093"/>
    </row>
    <row r="18599" spans="4:4" s="1084" customFormat="1" x14ac:dyDescent="0.2">
      <c r="D18599" s="1093"/>
    </row>
    <row r="18600" spans="4:4" s="1084" customFormat="1" x14ac:dyDescent="0.2">
      <c r="D18600" s="1093"/>
    </row>
    <row r="18601" spans="4:4" s="1084" customFormat="1" x14ac:dyDescent="0.2">
      <c r="D18601" s="1093"/>
    </row>
    <row r="18602" spans="4:4" s="1084" customFormat="1" x14ac:dyDescent="0.2">
      <c r="D18602" s="1093"/>
    </row>
    <row r="18603" spans="4:4" s="1084" customFormat="1" x14ac:dyDescent="0.2">
      <c r="D18603" s="1093"/>
    </row>
    <row r="18604" spans="4:4" s="1084" customFormat="1" x14ac:dyDescent="0.2">
      <c r="D18604" s="1093"/>
    </row>
    <row r="18605" spans="4:4" s="1084" customFormat="1" x14ac:dyDescent="0.2">
      <c r="D18605" s="1093"/>
    </row>
    <row r="18606" spans="4:4" s="1084" customFormat="1" x14ac:dyDescent="0.2">
      <c r="D18606" s="1093"/>
    </row>
    <row r="18607" spans="4:4" s="1084" customFormat="1" x14ac:dyDescent="0.2">
      <c r="D18607" s="1093"/>
    </row>
    <row r="18608" spans="4:4" s="1084" customFormat="1" x14ac:dyDescent="0.2">
      <c r="D18608" s="1093"/>
    </row>
    <row r="18609" spans="4:4" s="1084" customFormat="1" x14ac:dyDescent="0.2">
      <c r="D18609" s="1093"/>
    </row>
    <row r="18610" spans="4:4" s="1084" customFormat="1" x14ac:dyDescent="0.2">
      <c r="D18610" s="1093"/>
    </row>
    <row r="18611" spans="4:4" s="1084" customFormat="1" x14ac:dyDescent="0.2">
      <c r="D18611" s="1093"/>
    </row>
    <row r="18612" spans="4:4" s="1084" customFormat="1" x14ac:dyDescent="0.2">
      <c r="D18612" s="1093"/>
    </row>
    <row r="18613" spans="4:4" s="1084" customFormat="1" x14ac:dyDescent="0.2">
      <c r="D18613" s="1093"/>
    </row>
    <row r="18614" spans="4:4" s="1084" customFormat="1" x14ac:dyDescent="0.2">
      <c r="D18614" s="1093"/>
    </row>
    <row r="18615" spans="4:4" s="1084" customFormat="1" x14ac:dyDescent="0.2">
      <c r="D18615" s="1093"/>
    </row>
    <row r="18616" spans="4:4" s="1084" customFormat="1" x14ac:dyDescent="0.2">
      <c r="D18616" s="1093"/>
    </row>
    <row r="18617" spans="4:4" s="1084" customFormat="1" x14ac:dyDescent="0.2">
      <c r="D18617" s="1093"/>
    </row>
    <row r="18618" spans="4:4" s="1084" customFormat="1" x14ac:dyDescent="0.2">
      <c r="D18618" s="1093"/>
    </row>
    <row r="18619" spans="4:4" s="1084" customFormat="1" x14ac:dyDescent="0.2">
      <c r="D18619" s="1093"/>
    </row>
    <row r="18620" spans="4:4" s="1084" customFormat="1" x14ac:dyDescent="0.2">
      <c r="D18620" s="1093"/>
    </row>
    <row r="18621" spans="4:4" s="1084" customFormat="1" x14ac:dyDescent="0.2">
      <c r="D18621" s="1093"/>
    </row>
    <row r="18622" spans="4:4" s="1084" customFormat="1" x14ac:dyDescent="0.2">
      <c r="D18622" s="1093"/>
    </row>
    <row r="18623" spans="4:4" s="1084" customFormat="1" x14ac:dyDescent="0.2">
      <c r="D18623" s="1093"/>
    </row>
    <row r="18624" spans="4:4" s="1084" customFormat="1" x14ac:dyDescent="0.2">
      <c r="D18624" s="1093"/>
    </row>
    <row r="18625" spans="4:4" s="1084" customFormat="1" x14ac:dyDescent="0.2">
      <c r="D18625" s="1093"/>
    </row>
    <row r="18626" spans="4:4" s="1084" customFormat="1" x14ac:dyDescent="0.2">
      <c r="D18626" s="1093"/>
    </row>
    <row r="18627" spans="4:4" s="1084" customFormat="1" x14ac:dyDescent="0.2">
      <c r="D18627" s="1093"/>
    </row>
    <row r="18628" spans="4:4" s="1084" customFormat="1" x14ac:dyDescent="0.2">
      <c r="D18628" s="1093"/>
    </row>
    <row r="18629" spans="4:4" s="1084" customFormat="1" x14ac:dyDescent="0.2">
      <c r="D18629" s="1093"/>
    </row>
    <row r="18630" spans="4:4" s="1084" customFormat="1" x14ac:dyDescent="0.2">
      <c r="D18630" s="1093"/>
    </row>
    <row r="18631" spans="4:4" s="1084" customFormat="1" x14ac:dyDescent="0.2">
      <c r="D18631" s="1093"/>
    </row>
    <row r="18632" spans="4:4" s="1084" customFormat="1" x14ac:dyDescent="0.2">
      <c r="D18632" s="1093"/>
    </row>
    <row r="18633" spans="4:4" s="1084" customFormat="1" x14ac:dyDescent="0.2">
      <c r="D18633" s="1093"/>
    </row>
    <row r="18634" spans="4:4" s="1084" customFormat="1" x14ac:dyDescent="0.2">
      <c r="D18634" s="1093"/>
    </row>
    <row r="18635" spans="4:4" s="1084" customFormat="1" x14ac:dyDescent="0.2">
      <c r="D18635" s="1093"/>
    </row>
    <row r="18636" spans="4:4" s="1084" customFormat="1" x14ac:dyDescent="0.2">
      <c r="D18636" s="1093"/>
    </row>
    <row r="18637" spans="4:4" s="1084" customFormat="1" x14ac:dyDescent="0.2">
      <c r="D18637" s="1093"/>
    </row>
    <row r="18638" spans="4:4" s="1084" customFormat="1" x14ac:dyDescent="0.2">
      <c r="D18638" s="1093"/>
    </row>
    <row r="18639" spans="4:4" s="1084" customFormat="1" x14ac:dyDescent="0.2">
      <c r="D18639" s="1093"/>
    </row>
    <row r="18640" spans="4:4" s="1084" customFormat="1" x14ac:dyDescent="0.2">
      <c r="D18640" s="1093"/>
    </row>
    <row r="18641" spans="4:4" s="1084" customFormat="1" x14ac:dyDescent="0.2">
      <c r="D18641" s="1093"/>
    </row>
    <row r="18642" spans="4:4" s="1084" customFormat="1" x14ac:dyDescent="0.2">
      <c r="D18642" s="1093"/>
    </row>
    <row r="18643" spans="4:4" s="1084" customFormat="1" x14ac:dyDescent="0.2">
      <c r="D18643" s="1093"/>
    </row>
    <row r="18644" spans="4:4" s="1084" customFormat="1" x14ac:dyDescent="0.2">
      <c r="D18644" s="1093"/>
    </row>
    <row r="18645" spans="4:4" s="1084" customFormat="1" x14ac:dyDescent="0.2">
      <c r="D18645" s="1093"/>
    </row>
    <row r="18646" spans="4:4" s="1084" customFormat="1" x14ac:dyDescent="0.2">
      <c r="D18646" s="1093"/>
    </row>
    <row r="18647" spans="4:4" s="1084" customFormat="1" x14ac:dyDescent="0.2">
      <c r="D18647" s="1093"/>
    </row>
    <row r="18648" spans="4:4" s="1084" customFormat="1" x14ac:dyDescent="0.2">
      <c r="D18648" s="1093"/>
    </row>
    <row r="18649" spans="4:4" s="1084" customFormat="1" x14ac:dyDescent="0.2">
      <c r="D18649" s="1093"/>
    </row>
    <row r="18650" spans="4:4" s="1084" customFormat="1" x14ac:dyDescent="0.2">
      <c r="D18650" s="1093"/>
    </row>
    <row r="18651" spans="4:4" s="1084" customFormat="1" x14ac:dyDescent="0.2">
      <c r="D18651" s="1093"/>
    </row>
    <row r="18652" spans="4:4" s="1084" customFormat="1" x14ac:dyDescent="0.2">
      <c r="D18652" s="1093"/>
    </row>
    <row r="18653" spans="4:4" s="1084" customFormat="1" x14ac:dyDescent="0.2">
      <c r="D18653" s="1093"/>
    </row>
    <row r="18654" spans="4:4" s="1084" customFormat="1" x14ac:dyDescent="0.2">
      <c r="D18654" s="1093"/>
    </row>
    <row r="18655" spans="4:4" s="1084" customFormat="1" x14ac:dyDescent="0.2">
      <c r="D18655" s="1093"/>
    </row>
    <row r="18656" spans="4:4" s="1084" customFormat="1" x14ac:dyDescent="0.2">
      <c r="D18656" s="1093"/>
    </row>
    <row r="18657" spans="4:4" s="1084" customFormat="1" x14ac:dyDescent="0.2">
      <c r="D18657" s="1093"/>
    </row>
    <row r="18658" spans="4:4" s="1084" customFormat="1" x14ac:dyDescent="0.2">
      <c r="D18658" s="1093"/>
    </row>
    <row r="18659" spans="4:4" s="1084" customFormat="1" x14ac:dyDescent="0.2">
      <c r="D18659" s="1093"/>
    </row>
    <row r="18660" spans="4:4" s="1084" customFormat="1" x14ac:dyDescent="0.2">
      <c r="D18660" s="1093"/>
    </row>
    <row r="18661" spans="4:4" s="1084" customFormat="1" x14ac:dyDescent="0.2">
      <c r="D18661" s="1093"/>
    </row>
    <row r="18662" spans="4:4" s="1084" customFormat="1" x14ac:dyDescent="0.2">
      <c r="D18662" s="1093"/>
    </row>
    <row r="18663" spans="4:4" s="1084" customFormat="1" x14ac:dyDescent="0.2">
      <c r="D18663" s="1093"/>
    </row>
    <row r="18664" spans="4:4" s="1084" customFormat="1" x14ac:dyDescent="0.2">
      <c r="D18664" s="1093"/>
    </row>
    <row r="18665" spans="4:4" s="1084" customFormat="1" x14ac:dyDescent="0.2">
      <c r="D18665" s="1093"/>
    </row>
    <row r="18666" spans="4:4" s="1084" customFormat="1" x14ac:dyDescent="0.2">
      <c r="D18666" s="1093"/>
    </row>
    <row r="18667" spans="4:4" s="1084" customFormat="1" x14ac:dyDescent="0.2">
      <c r="D18667" s="1093"/>
    </row>
    <row r="18668" spans="4:4" s="1084" customFormat="1" x14ac:dyDescent="0.2">
      <c r="D18668" s="1093"/>
    </row>
    <row r="18669" spans="4:4" s="1084" customFormat="1" x14ac:dyDescent="0.2">
      <c r="D18669" s="1093"/>
    </row>
    <row r="18670" spans="4:4" s="1084" customFormat="1" x14ac:dyDescent="0.2">
      <c r="D18670" s="1093"/>
    </row>
    <row r="18671" spans="4:4" s="1084" customFormat="1" x14ac:dyDescent="0.2">
      <c r="D18671" s="1093"/>
    </row>
    <row r="18672" spans="4:4" s="1084" customFormat="1" x14ac:dyDescent="0.2">
      <c r="D18672" s="1093"/>
    </row>
    <row r="18673" spans="4:4" s="1084" customFormat="1" x14ac:dyDescent="0.2">
      <c r="D18673" s="1093"/>
    </row>
    <row r="18674" spans="4:4" s="1084" customFormat="1" x14ac:dyDescent="0.2">
      <c r="D18674" s="1093"/>
    </row>
    <row r="18675" spans="4:4" s="1084" customFormat="1" x14ac:dyDescent="0.2">
      <c r="D18675" s="1093"/>
    </row>
    <row r="18676" spans="4:4" s="1084" customFormat="1" x14ac:dyDescent="0.2">
      <c r="D18676" s="1093"/>
    </row>
    <row r="18677" spans="4:4" s="1084" customFormat="1" x14ac:dyDescent="0.2">
      <c r="D18677" s="1093"/>
    </row>
    <row r="18678" spans="4:4" s="1084" customFormat="1" x14ac:dyDescent="0.2">
      <c r="D18678" s="1093"/>
    </row>
    <row r="18679" spans="4:4" s="1084" customFormat="1" x14ac:dyDescent="0.2">
      <c r="D18679" s="1093"/>
    </row>
    <row r="18680" spans="4:4" s="1084" customFormat="1" x14ac:dyDescent="0.2">
      <c r="D18680" s="1093"/>
    </row>
    <row r="18681" spans="4:4" s="1084" customFormat="1" x14ac:dyDescent="0.2">
      <c r="D18681" s="1093"/>
    </row>
    <row r="18682" spans="4:4" s="1084" customFormat="1" x14ac:dyDescent="0.2">
      <c r="D18682" s="1093"/>
    </row>
    <row r="18683" spans="4:4" s="1084" customFormat="1" x14ac:dyDescent="0.2">
      <c r="D18683" s="1093"/>
    </row>
    <row r="18684" spans="4:4" s="1084" customFormat="1" x14ac:dyDescent="0.2">
      <c r="D18684" s="1093"/>
    </row>
    <row r="18685" spans="4:4" s="1084" customFormat="1" x14ac:dyDescent="0.2">
      <c r="D18685" s="1093"/>
    </row>
    <row r="18686" spans="4:4" s="1084" customFormat="1" x14ac:dyDescent="0.2">
      <c r="D18686" s="1093"/>
    </row>
    <row r="18687" spans="4:4" s="1084" customFormat="1" x14ac:dyDescent="0.2">
      <c r="D18687" s="1093"/>
    </row>
    <row r="18688" spans="4:4" s="1084" customFormat="1" x14ac:dyDescent="0.2">
      <c r="D18688" s="1093"/>
    </row>
    <row r="18689" spans="4:4" s="1084" customFormat="1" x14ac:dyDescent="0.2">
      <c r="D18689" s="1093"/>
    </row>
    <row r="18690" spans="4:4" s="1084" customFormat="1" x14ac:dyDescent="0.2">
      <c r="D18690" s="1093"/>
    </row>
    <row r="18691" spans="4:4" s="1084" customFormat="1" x14ac:dyDescent="0.2">
      <c r="D18691" s="1093"/>
    </row>
    <row r="18692" spans="4:4" s="1084" customFormat="1" x14ac:dyDescent="0.2">
      <c r="D18692" s="1093"/>
    </row>
    <row r="18693" spans="4:4" s="1084" customFormat="1" x14ac:dyDescent="0.2">
      <c r="D18693" s="1093"/>
    </row>
    <row r="18694" spans="4:4" s="1084" customFormat="1" x14ac:dyDescent="0.2">
      <c r="D18694" s="1093"/>
    </row>
    <row r="18695" spans="4:4" s="1084" customFormat="1" x14ac:dyDescent="0.2">
      <c r="D18695" s="1093"/>
    </row>
    <row r="18696" spans="4:4" s="1084" customFormat="1" x14ac:dyDescent="0.2">
      <c r="D18696" s="1093"/>
    </row>
    <row r="18697" spans="4:4" s="1084" customFormat="1" x14ac:dyDescent="0.2">
      <c r="D18697" s="1093"/>
    </row>
    <row r="18698" spans="4:4" s="1084" customFormat="1" x14ac:dyDescent="0.2">
      <c r="D18698" s="1093"/>
    </row>
    <row r="18699" spans="4:4" s="1084" customFormat="1" x14ac:dyDescent="0.2">
      <c r="D18699" s="1093"/>
    </row>
    <row r="18700" spans="4:4" s="1084" customFormat="1" x14ac:dyDescent="0.2">
      <c r="D18700" s="1093"/>
    </row>
    <row r="18701" spans="4:4" s="1084" customFormat="1" x14ac:dyDescent="0.2">
      <c r="D18701" s="1093"/>
    </row>
    <row r="18702" spans="4:4" s="1084" customFormat="1" x14ac:dyDescent="0.2">
      <c r="D18702" s="1093"/>
    </row>
    <row r="18703" spans="4:4" s="1084" customFormat="1" x14ac:dyDescent="0.2">
      <c r="D18703" s="1093"/>
    </row>
    <row r="18704" spans="4:4" s="1084" customFormat="1" x14ac:dyDescent="0.2">
      <c r="D18704" s="1093"/>
    </row>
    <row r="18705" spans="4:4" s="1084" customFormat="1" x14ac:dyDescent="0.2">
      <c r="D18705" s="1093"/>
    </row>
    <row r="18706" spans="4:4" s="1084" customFormat="1" x14ac:dyDescent="0.2">
      <c r="D18706" s="1093"/>
    </row>
    <row r="18707" spans="4:4" s="1084" customFormat="1" x14ac:dyDescent="0.2">
      <c r="D18707" s="1093"/>
    </row>
    <row r="18708" spans="4:4" s="1084" customFormat="1" x14ac:dyDescent="0.2">
      <c r="D18708" s="1093"/>
    </row>
    <row r="18709" spans="4:4" s="1084" customFormat="1" x14ac:dyDescent="0.2">
      <c r="D18709" s="1093"/>
    </row>
    <row r="18710" spans="4:4" s="1084" customFormat="1" x14ac:dyDescent="0.2">
      <c r="D18710" s="1093"/>
    </row>
    <row r="18711" spans="4:4" s="1084" customFormat="1" x14ac:dyDescent="0.2">
      <c r="D18711" s="1093"/>
    </row>
    <row r="18712" spans="4:4" s="1084" customFormat="1" x14ac:dyDescent="0.2">
      <c r="D18712" s="1093"/>
    </row>
    <row r="18713" spans="4:4" s="1084" customFormat="1" x14ac:dyDescent="0.2">
      <c r="D18713" s="1093"/>
    </row>
    <row r="18714" spans="4:4" s="1084" customFormat="1" x14ac:dyDescent="0.2">
      <c r="D18714" s="1093"/>
    </row>
    <row r="18715" spans="4:4" s="1084" customFormat="1" x14ac:dyDescent="0.2">
      <c r="D18715" s="1093"/>
    </row>
    <row r="18716" spans="4:4" s="1084" customFormat="1" x14ac:dyDescent="0.2">
      <c r="D18716" s="1093"/>
    </row>
    <row r="18717" spans="4:4" s="1084" customFormat="1" x14ac:dyDescent="0.2">
      <c r="D18717" s="1093"/>
    </row>
    <row r="18718" spans="4:4" s="1084" customFormat="1" x14ac:dyDescent="0.2">
      <c r="D18718" s="1093"/>
    </row>
    <row r="18719" spans="4:4" s="1084" customFormat="1" x14ac:dyDescent="0.2">
      <c r="D18719" s="1093"/>
    </row>
    <row r="18720" spans="4:4" s="1084" customFormat="1" x14ac:dyDescent="0.2">
      <c r="D18720" s="1093"/>
    </row>
    <row r="18721" spans="4:4" s="1084" customFormat="1" x14ac:dyDescent="0.2">
      <c r="D18721" s="1093"/>
    </row>
    <row r="18722" spans="4:4" s="1084" customFormat="1" x14ac:dyDescent="0.2">
      <c r="D18722" s="1093"/>
    </row>
    <row r="18723" spans="4:4" s="1084" customFormat="1" x14ac:dyDescent="0.2">
      <c r="D18723" s="1093"/>
    </row>
    <row r="18724" spans="4:4" s="1084" customFormat="1" x14ac:dyDescent="0.2">
      <c r="D18724" s="1093"/>
    </row>
    <row r="18725" spans="4:4" s="1084" customFormat="1" x14ac:dyDescent="0.2">
      <c r="D18725" s="1093"/>
    </row>
    <row r="18726" spans="4:4" s="1084" customFormat="1" x14ac:dyDescent="0.2">
      <c r="D18726" s="1093"/>
    </row>
    <row r="18727" spans="4:4" s="1084" customFormat="1" x14ac:dyDescent="0.2">
      <c r="D18727" s="1093"/>
    </row>
    <row r="18728" spans="4:4" s="1084" customFormat="1" x14ac:dyDescent="0.2">
      <c r="D18728" s="1093"/>
    </row>
    <row r="18729" spans="4:4" s="1084" customFormat="1" x14ac:dyDescent="0.2">
      <c r="D18729" s="1093"/>
    </row>
    <row r="18730" spans="4:4" s="1084" customFormat="1" x14ac:dyDescent="0.2">
      <c r="D18730" s="1093"/>
    </row>
    <row r="18731" spans="4:4" s="1084" customFormat="1" x14ac:dyDescent="0.2">
      <c r="D18731" s="1093"/>
    </row>
    <row r="18732" spans="4:4" s="1084" customFormat="1" x14ac:dyDescent="0.2">
      <c r="D18732" s="1093"/>
    </row>
    <row r="18733" spans="4:4" s="1084" customFormat="1" x14ac:dyDescent="0.2">
      <c r="D18733" s="1093"/>
    </row>
    <row r="18734" spans="4:4" s="1084" customFormat="1" x14ac:dyDescent="0.2">
      <c r="D18734" s="1093"/>
    </row>
    <row r="18735" spans="4:4" s="1084" customFormat="1" x14ac:dyDescent="0.2">
      <c r="D18735" s="1093"/>
    </row>
    <row r="18736" spans="4:4" s="1084" customFormat="1" x14ac:dyDescent="0.2">
      <c r="D18736" s="1093"/>
    </row>
    <row r="18737" spans="4:4" s="1084" customFormat="1" x14ac:dyDescent="0.2">
      <c r="D18737" s="1093"/>
    </row>
    <row r="18738" spans="4:4" s="1084" customFormat="1" x14ac:dyDescent="0.2">
      <c r="D18738" s="1093"/>
    </row>
    <row r="18739" spans="4:4" s="1084" customFormat="1" x14ac:dyDescent="0.2">
      <c r="D18739" s="1093"/>
    </row>
    <row r="18740" spans="4:4" s="1084" customFormat="1" x14ac:dyDescent="0.2">
      <c r="D18740" s="1093"/>
    </row>
    <row r="18741" spans="4:4" s="1084" customFormat="1" x14ac:dyDescent="0.2">
      <c r="D18741" s="1093"/>
    </row>
    <row r="18742" spans="4:4" s="1084" customFormat="1" x14ac:dyDescent="0.2">
      <c r="D18742" s="1093"/>
    </row>
    <row r="18743" spans="4:4" s="1084" customFormat="1" x14ac:dyDescent="0.2">
      <c r="D18743" s="1093"/>
    </row>
    <row r="18744" spans="4:4" s="1084" customFormat="1" x14ac:dyDescent="0.2">
      <c r="D18744" s="1093"/>
    </row>
    <row r="18745" spans="4:4" s="1084" customFormat="1" x14ac:dyDescent="0.2">
      <c r="D18745" s="1093"/>
    </row>
    <row r="18746" spans="4:4" s="1084" customFormat="1" x14ac:dyDescent="0.2">
      <c r="D18746" s="1093"/>
    </row>
    <row r="18747" spans="4:4" s="1084" customFormat="1" x14ac:dyDescent="0.2">
      <c r="D18747" s="1093"/>
    </row>
    <row r="18748" spans="4:4" s="1084" customFormat="1" x14ac:dyDescent="0.2">
      <c r="D18748" s="1093"/>
    </row>
    <row r="18749" spans="4:4" s="1084" customFormat="1" x14ac:dyDescent="0.2">
      <c r="D18749" s="1093"/>
    </row>
    <row r="18750" spans="4:4" s="1084" customFormat="1" x14ac:dyDescent="0.2">
      <c r="D18750" s="1093"/>
    </row>
    <row r="18751" spans="4:4" s="1084" customFormat="1" x14ac:dyDescent="0.2">
      <c r="D18751" s="1093"/>
    </row>
    <row r="18752" spans="4:4" s="1084" customFormat="1" x14ac:dyDescent="0.2">
      <c r="D18752" s="1093"/>
    </row>
    <row r="18753" spans="4:4" s="1084" customFormat="1" x14ac:dyDescent="0.2">
      <c r="D18753" s="1093"/>
    </row>
    <row r="18754" spans="4:4" s="1084" customFormat="1" x14ac:dyDescent="0.2">
      <c r="D18754" s="1093"/>
    </row>
    <row r="18755" spans="4:4" s="1084" customFormat="1" x14ac:dyDescent="0.2">
      <c r="D18755" s="1093"/>
    </row>
    <row r="18756" spans="4:4" s="1084" customFormat="1" x14ac:dyDescent="0.2">
      <c r="D18756" s="1093"/>
    </row>
    <row r="18757" spans="4:4" s="1084" customFormat="1" x14ac:dyDescent="0.2">
      <c r="D18757" s="1093"/>
    </row>
    <row r="18758" spans="4:4" s="1084" customFormat="1" x14ac:dyDescent="0.2">
      <c r="D18758" s="1093"/>
    </row>
    <row r="18759" spans="4:4" s="1084" customFormat="1" x14ac:dyDescent="0.2">
      <c r="D18759" s="1093"/>
    </row>
    <row r="18760" spans="4:4" s="1084" customFormat="1" x14ac:dyDescent="0.2">
      <c r="D18760" s="1093"/>
    </row>
    <row r="18761" spans="4:4" s="1084" customFormat="1" x14ac:dyDescent="0.2">
      <c r="D18761" s="1093"/>
    </row>
    <row r="18762" spans="4:4" s="1084" customFormat="1" x14ac:dyDescent="0.2">
      <c r="D18762" s="1093"/>
    </row>
    <row r="18763" spans="4:4" s="1084" customFormat="1" x14ac:dyDescent="0.2">
      <c r="D18763" s="1093"/>
    </row>
    <row r="18764" spans="4:4" s="1084" customFormat="1" x14ac:dyDescent="0.2">
      <c r="D18764" s="1093"/>
    </row>
    <row r="18765" spans="4:4" s="1084" customFormat="1" x14ac:dyDescent="0.2">
      <c r="D18765" s="1093"/>
    </row>
    <row r="18766" spans="4:4" s="1084" customFormat="1" x14ac:dyDescent="0.2">
      <c r="D18766" s="1093"/>
    </row>
    <row r="18767" spans="4:4" s="1084" customFormat="1" x14ac:dyDescent="0.2">
      <c r="D18767" s="1093"/>
    </row>
    <row r="18768" spans="4:4" s="1084" customFormat="1" x14ac:dyDescent="0.2">
      <c r="D18768" s="1093"/>
    </row>
    <row r="18769" spans="4:4" s="1084" customFormat="1" x14ac:dyDescent="0.2">
      <c r="D18769" s="1093"/>
    </row>
    <row r="18770" spans="4:4" s="1084" customFormat="1" x14ac:dyDescent="0.2">
      <c r="D18770" s="1093"/>
    </row>
    <row r="18771" spans="4:4" s="1084" customFormat="1" x14ac:dyDescent="0.2">
      <c r="D18771" s="1093"/>
    </row>
    <row r="18772" spans="4:4" s="1084" customFormat="1" x14ac:dyDescent="0.2">
      <c r="D18772" s="1093"/>
    </row>
    <row r="18773" spans="4:4" s="1084" customFormat="1" x14ac:dyDescent="0.2">
      <c r="D18773" s="1093"/>
    </row>
    <row r="18774" spans="4:4" s="1084" customFormat="1" x14ac:dyDescent="0.2">
      <c r="D18774" s="1093"/>
    </row>
    <row r="18775" spans="4:4" s="1084" customFormat="1" x14ac:dyDescent="0.2">
      <c r="D18775" s="1093"/>
    </row>
    <row r="18776" spans="4:4" s="1084" customFormat="1" x14ac:dyDescent="0.2">
      <c r="D18776" s="1093"/>
    </row>
    <row r="18777" spans="4:4" s="1084" customFormat="1" x14ac:dyDescent="0.2">
      <c r="D18777" s="1093"/>
    </row>
    <row r="18778" spans="4:4" s="1084" customFormat="1" x14ac:dyDescent="0.2">
      <c r="D18778" s="1093"/>
    </row>
    <row r="18779" spans="4:4" s="1084" customFormat="1" x14ac:dyDescent="0.2">
      <c r="D18779" s="1093"/>
    </row>
    <row r="18780" spans="4:4" s="1084" customFormat="1" x14ac:dyDescent="0.2">
      <c r="D18780" s="1093"/>
    </row>
    <row r="18781" spans="4:4" s="1084" customFormat="1" x14ac:dyDescent="0.2">
      <c r="D18781" s="1093"/>
    </row>
    <row r="18782" spans="4:4" s="1084" customFormat="1" x14ac:dyDescent="0.2">
      <c r="D18782" s="1093"/>
    </row>
    <row r="18783" spans="4:4" s="1084" customFormat="1" x14ac:dyDescent="0.2">
      <c r="D18783" s="1093"/>
    </row>
    <row r="18784" spans="4:4" s="1084" customFormat="1" x14ac:dyDescent="0.2">
      <c r="D18784" s="1093"/>
    </row>
    <row r="18785" spans="4:4" s="1084" customFormat="1" x14ac:dyDescent="0.2">
      <c r="D18785" s="1093"/>
    </row>
    <row r="18786" spans="4:4" s="1084" customFormat="1" x14ac:dyDescent="0.2">
      <c r="D18786" s="1093"/>
    </row>
    <row r="18787" spans="4:4" s="1084" customFormat="1" x14ac:dyDescent="0.2">
      <c r="D18787" s="1093"/>
    </row>
    <row r="18788" spans="4:4" s="1084" customFormat="1" x14ac:dyDescent="0.2">
      <c r="D18788" s="1093"/>
    </row>
    <row r="18789" spans="4:4" s="1084" customFormat="1" x14ac:dyDescent="0.2">
      <c r="D18789" s="1093"/>
    </row>
    <row r="18790" spans="4:4" s="1084" customFormat="1" x14ac:dyDescent="0.2">
      <c r="D18790" s="1093"/>
    </row>
    <row r="18791" spans="4:4" s="1084" customFormat="1" x14ac:dyDescent="0.2">
      <c r="D18791" s="1093"/>
    </row>
    <row r="18792" spans="4:4" s="1084" customFormat="1" x14ac:dyDescent="0.2">
      <c r="D18792" s="1093"/>
    </row>
    <row r="18793" spans="4:4" s="1084" customFormat="1" x14ac:dyDescent="0.2">
      <c r="D18793" s="1093"/>
    </row>
    <row r="18794" spans="4:4" s="1084" customFormat="1" x14ac:dyDescent="0.2">
      <c r="D18794" s="1093"/>
    </row>
    <row r="18795" spans="4:4" s="1084" customFormat="1" x14ac:dyDescent="0.2">
      <c r="D18795" s="1093"/>
    </row>
    <row r="18796" spans="4:4" s="1084" customFormat="1" x14ac:dyDescent="0.2">
      <c r="D18796" s="1093"/>
    </row>
    <row r="18797" spans="4:4" s="1084" customFormat="1" x14ac:dyDescent="0.2">
      <c r="D18797" s="1093"/>
    </row>
    <row r="18798" spans="4:4" s="1084" customFormat="1" x14ac:dyDescent="0.2">
      <c r="D18798" s="1093"/>
    </row>
    <row r="18799" spans="4:4" s="1084" customFormat="1" x14ac:dyDescent="0.2">
      <c r="D18799" s="1093"/>
    </row>
    <row r="18800" spans="4:4" s="1084" customFormat="1" x14ac:dyDescent="0.2">
      <c r="D18800" s="1093"/>
    </row>
    <row r="18801" spans="4:4" s="1084" customFormat="1" x14ac:dyDescent="0.2">
      <c r="D18801" s="1093"/>
    </row>
    <row r="18802" spans="4:4" s="1084" customFormat="1" x14ac:dyDescent="0.2">
      <c r="D18802" s="1093"/>
    </row>
    <row r="18803" spans="4:4" s="1084" customFormat="1" x14ac:dyDescent="0.2">
      <c r="D18803" s="1093"/>
    </row>
    <row r="18804" spans="4:4" s="1084" customFormat="1" x14ac:dyDescent="0.2">
      <c r="D18804" s="1093"/>
    </row>
    <row r="18805" spans="4:4" s="1084" customFormat="1" x14ac:dyDescent="0.2">
      <c r="D18805" s="1093"/>
    </row>
    <row r="18806" spans="4:4" s="1084" customFormat="1" x14ac:dyDescent="0.2">
      <c r="D18806" s="1093"/>
    </row>
    <row r="18807" spans="4:4" s="1084" customFormat="1" x14ac:dyDescent="0.2">
      <c r="D18807" s="1093"/>
    </row>
    <row r="18808" spans="4:4" s="1084" customFormat="1" x14ac:dyDescent="0.2">
      <c r="D18808" s="1093"/>
    </row>
    <row r="18809" spans="4:4" s="1084" customFormat="1" x14ac:dyDescent="0.2">
      <c r="D18809" s="1093"/>
    </row>
    <row r="18810" spans="4:4" s="1084" customFormat="1" x14ac:dyDescent="0.2">
      <c r="D18810" s="1093"/>
    </row>
    <row r="18811" spans="4:4" s="1084" customFormat="1" x14ac:dyDescent="0.2">
      <c r="D18811" s="1093"/>
    </row>
    <row r="18812" spans="4:4" s="1084" customFormat="1" x14ac:dyDescent="0.2">
      <c r="D18812" s="1093"/>
    </row>
    <row r="18813" spans="4:4" s="1084" customFormat="1" x14ac:dyDescent="0.2">
      <c r="D18813" s="1093"/>
    </row>
    <row r="18814" spans="4:4" s="1084" customFormat="1" x14ac:dyDescent="0.2">
      <c r="D18814" s="1093"/>
    </row>
    <row r="18815" spans="4:4" s="1084" customFormat="1" x14ac:dyDescent="0.2">
      <c r="D18815" s="1093"/>
    </row>
    <row r="18816" spans="4:4" s="1084" customFormat="1" x14ac:dyDescent="0.2">
      <c r="D18816" s="1093"/>
    </row>
    <row r="18817" spans="4:4" s="1084" customFormat="1" x14ac:dyDescent="0.2">
      <c r="D18817" s="1093"/>
    </row>
    <row r="18818" spans="4:4" s="1084" customFormat="1" x14ac:dyDescent="0.2">
      <c r="D18818" s="1093"/>
    </row>
    <row r="18819" spans="4:4" s="1084" customFormat="1" x14ac:dyDescent="0.2">
      <c r="D18819" s="1093"/>
    </row>
    <row r="18820" spans="4:4" s="1084" customFormat="1" x14ac:dyDescent="0.2">
      <c r="D18820" s="1093"/>
    </row>
    <row r="18821" spans="4:4" s="1084" customFormat="1" x14ac:dyDescent="0.2">
      <c r="D18821" s="1093"/>
    </row>
    <row r="18822" spans="4:4" s="1084" customFormat="1" x14ac:dyDescent="0.2">
      <c r="D18822" s="1093"/>
    </row>
    <row r="18823" spans="4:4" s="1084" customFormat="1" x14ac:dyDescent="0.2">
      <c r="D18823" s="1093"/>
    </row>
    <row r="18824" spans="4:4" s="1084" customFormat="1" x14ac:dyDescent="0.2">
      <c r="D18824" s="1093"/>
    </row>
    <row r="18825" spans="4:4" s="1084" customFormat="1" x14ac:dyDescent="0.2">
      <c r="D18825" s="1093"/>
    </row>
    <row r="18826" spans="4:4" s="1084" customFormat="1" x14ac:dyDescent="0.2">
      <c r="D18826" s="1093"/>
    </row>
    <row r="18827" spans="4:4" s="1084" customFormat="1" x14ac:dyDescent="0.2">
      <c r="D18827" s="1093"/>
    </row>
    <row r="18828" spans="4:4" s="1084" customFormat="1" x14ac:dyDescent="0.2">
      <c r="D18828" s="1093"/>
    </row>
    <row r="18829" spans="4:4" s="1084" customFormat="1" x14ac:dyDescent="0.2">
      <c r="D18829" s="1093"/>
    </row>
    <row r="18830" spans="4:4" s="1084" customFormat="1" x14ac:dyDescent="0.2">
      <c r="D18830" s="1093"/>
    </row>
    <row r="18831" spans="4:4" s="1084" customFormat="1" x14ac:dyDescent="0.2">
      <c r="D18831" s="1093"/>
    </row>
    <row r="18832" spans="4:4" s="1084" customFormat="1" x14ac:dyDescent="0.2">
      <c r="D18832" s="1093"/>
    </row>
    <row r="18833" spans="4:4" s="1084" customFormat="1" x14ac:dyDescent="0.2">
      <c r="D18833" s="1093"/>
    </row>
    <row r="18834" spans="4:4" s="1084" customFormat="1" x14ac:dyDescent="0.2">
      <c r="D18834" s="1093"/>
    </row>
    <row r="18835" spans="4:4" s="1084" customFormat="1" x14ac:dyDescent="0.2">
      <c r="D18835" s="1093"/>
    </row>
    <row r="18836" spans="4:4" s="1084" customFormat="1" x14ac:dyDescent="0.2">
      <c r="D18836" s="1093"/>
    </row>
    <row r="18837" spans="4:4" s="1084" customFormat="1" x14ac:dyDescent="0.2">
      <c r="D18837" s="1093"/>
    </row>
    <row r="18838" spans="4:4" s="1084" customFormat="1" x14ac:dyDescent="0.2">
      <c r="D18838" s="1093"/>
    </row>
    <row r="18839" spans="4:4" s="1084" customFormat="1" x14ac:dyDescent="0.2">
      <c r="D18839" s="1093"/>
    </row>
    <row r="18840" spans="4:4" s="1084" customFormat="1" x14ac:dyDescent="0.2">
      <c r="D18840" s="1093"/>
    </row>
    <row r="18841" spans="4:4" s="1084" customFormat="1" x14ac:dyDescent="0.2">
      <c r="D18841" s="1093"/>
    </row>
    <row r="18842" spans="4:4" s="1084" customFormat="1" x14ac:dyDescent="0.2">
      <c r="D18842" s="1093"/>
    </row>
    <row r="18843" spans="4:4" s="1084" customFormat="1" x14ac:dyDescent="0.2">
      <c r="D18843" s="1093"/>
    </row>
    <row r="18844" spans="4:4" s="1084" customFormat="1" x14ac:dyDescent="0.2">
      <c r="D18844" s="1093"/>
    </row>
    <row r="18845" spans="4:4" s="1084" customFormat="1" x14ac:dyDescent="0.2">
      <c r="D18845" s="1093"/>
    </row>
    <row r="18846" spans="4:4" s="1084" customFormat="1" x14ac:dyDescent="0.2">
      <c r="D18846" s="1093"/>
    </row>
    <row r="18847" spans="4:4" s="1084" customFormat="1" x14ac:dyDescent="0.2">
      <c r="D18847" s="1093"/>
    </row>
    <row r="18848" spans="4:4" s="1084" customFormat="1" x14ac:dyDescent="0.2">
      <c r="D18848" s="1093"/>
    </row>
    <row r="18849" spans="4:4" s="1084" customFormat="1" x14ac:dyDescent="0.2">
      <c r="D18849" s="1093"/>
    </row>
    <row r="18850" spans="4:4" s="1084" customFormat="1" x14ac:dyDescent="0.2">
      <c r="D18850" s="1093"/>
    </row>
    <row r="18851" spans="4:4" s="1084" customFormat="1" x14ac:dyDescent="0.2">
      <c r="D18851" s="1093"/>
    </row>
    <row r="18852" spans="4:4" s="1084" customFormat="1" x14ac:dyDescent="0.2">
      <c r="D18852" s="1093"/>
    </row>
    <row r="18853" spans="4:4" s="1084" customFormat="1" x14ac:dyDescent="0.2">
      <c r="D18853" s="1093"/>
    </row>
    <row r="18854" spans="4:4" s="1084" customFormat="1" x14ac:dyDescent="0.2">
      <c r="D18854" s="1093"/>
    </row>
    <row r="18855" spans="4:4" s="1084" customFormat="1" x14ac:dyDescent="0.2">
      <c r="D18855" s="1093"/>
    </row>
    <row r="18856" spans="4:4" s="1084" customFormat="1" x14ac:dyDescent="0.2">
      <c r="D18856" s="1093"/>
    </row>
    <row r="18857" spans="4:4" s="1084" customFormat="1" x14ac:dyDescent="0.2">
      <c r="D18857" s="1093"/>
    </row>
    <row r="18858" spans="4:4" s="1084" customFormat="1" x14ac:dyDescent="0.2">
      <c r="D18858" s="1093"/>
    </row>
    <row r="18859" spans="4:4" s="1084" customFormat="1" x14ac:dyDescent="0.2">
      <c r="D18859" s="1093"/>
    </row>
    <row r="18860" spans="4:4" s="1084" customFormat="1" x14ac:dyDescent="0.2">
      <c r="D18860" s="1093"/>
    </row>
    <row r="18861" spans="4:4" s="1084" customFormat="1" x14ac:dyDescent="0.2">
      <c r="D18861" s="1093"/>
    </row>
    <row r="18862" spans="4:4" s="1084" customFormat="1" x14ac:dyDescent="0.2">
      <c r="D18862" s="1093"/>
    </row>
    <row r="18863" spans="4:4" s="1084" customFormat="1" x14ac:dyDescent="0.2">
      <c r="D18863" s="1093"/>
    </row>
    <row r="18864" spans="4:4" s="1084" customFormat="1" x14ac:dyDescent="0.2">
      <c r="D18864" s="1093"/>
    </row>
    <row r="18865" spans="4:4" s="1084" customFormat="1" x14ac:dyDescent="0.2">
      <c r="D18865" s="1093"/>
    </row>
    <row r="18866" spans="4:4" s="1084" customFormat="1" x14ac:dyDescent="0.2">
      <c r="D18866" s="1093"/>
    </row>
    <row r="18867" spans="4:4" s="1084" customFormat="1" x14ac:dyDescent="0.2">
      <c r="D18867" s="1093"/>
    </row>
    <row r="18868" spans="4:4" s="1084" customFormat="1" x14ac:dyDescent="0.2">
      <c r="D18868" s="1093"/>
    </row>
    <row r="18869" spans="4:4" s="1084" customFormat="1" x14ac:dyDescent="0.2">
      <c r="D18869" s="1093"/>
    </row>
    <row r="18870" spans="4:4" s="1084" customFormat="1" x14ac:dyDescent="0.2">
      <c r="D18870" s="1093"/>
    </row>
    <row r="18871" spans="4:4" s="1084" customFormat="1" x14ac:dyDescent="0.2">
      <c r="D18871" s="1093"/>
    </row>
    <row r="18872" spans="4:4" s="1084" customFormat="1" x14ac:dyDescent="0.2">
      <c r="D18872" s="1093"/>
    </row>
    <row r="18873" spans="4:4" s="1084" customFormat="1" x14ac:dyDescent="0.2">
      <c r="D18873" s="1093"/>
    </row>
    <row r="18874" spans="4:4" s="1084" customFormat="1" x14ac:dyDescent="0.2">
      <c r="D18874" s="1093"/>
    </row>
    <row r="18875" spans="4:4" s="1084" customFormat="1" x14ac:dyDescent="0.2">
      <c r="D18875" s="1093"/>
    </row>
    <row r="18876" spans="4:4" s="1084" customFormat="1" x14ac:dyDescent="0.2">
      <c r="D18876" s="1093"/>
    </row>
    <row r="18877" spans="4:4" s="1084" customFormat="1" x14ac:dyDescent="0.2">
      <c r="D18877" s="1093"/>
    </row>
    <row r="18878" spans="4:4" s="1084" customFormat="1" x14ac:dyDescent="0.2">
      <c r="D18878" s="1093"/>
    </row>
    <row r="18879" spans="4:4" s="1084" customFormat="1" x14ac:dyDescent="0.2">
      <c r="D18879" s="1093"/>
    </row>
    <row r="18880" spans="4:4" s="1084" customFormat="1" x14ac:dyDescent="0.2">
      <c r="D18880" s="1093"/>
    </row>
    <row r="18881" spans="4:4" s="1084" customFormat="1" x14ac:dyDescent="0.2">
      <c r="D18881" s="1093"/>
    </row>
    <row r="18882" spans="4:4" s="1084" customFormat="1" x14ac:dyDescent="0.2">
      <c r="D18882" s="1093"/>
    </row>
    <row r="18883" spans="4:4" s="1084" customFormat="1" x14ac:dyDescent="0.2">
      <c r="D18883" s="1093"/>
    </row>
    <row r="18884" spans="4:4" s="1084" customFormat="1" x14ac:dyDescent="0.2">
      <c r="D18884" s="1093"/>
    </row>
    <row r="18885" spans="4:4" s="1084" customFormat="1" x14ac:dyDescent="0.2">
      <c r="D18885" s="1093"/>
    </row>
    <row r="18886" spans="4:4" s="1084" customFormat="1" x14ac:dyDescent="0.2">
      <c r="D18886" s="1093"/>
    </row>
    <row r="18887" spans="4:4" s="1084" customFormat="1" x14ac:dyDescent="0.2">
      <c r="D18887" s="1093"/>
    </row>
    <row r="18888" spans="4:4" s="1084" customFormat="1" x14ac:dyDescent="0.2">
      <c r="D18888" s="1093"/>
    </row>
    <row r="18889" spans="4:4" s="1084" customFormat="1" x14ac:dyDescent="0.2">
      <c r="D18889" s="1093"/>
    </row>
    <row r="18890" spans="4:4" s="1084" customFormat="1" x14ac:dyDescent="0.2">
      <c r="D18890" s="1093"/>
    </row>
    <row r="18891" spans="4:4" s="1084" customFormat="1" x14ac:dyDescent="0.2">
      <c r="D18891" s="1093"/>
    </row>
    <row r="18892" spans="4:4" s="1084" customFormat="1" x14ac:dyDescent="0.2">
      <c r="D18892" s="1093"/>
    </row>
    <row r="18893" spans="4:4" s="1084" customFormat="1" x14ac:dyDescent="0.2">
      <c r="D18893" s="1093"/>
    </row>
    <row r="18894" spans="4:4" s="1084" customFormat="1" x14ac:dyDescent="0.2">
      <c r="D18894" s="1093"/>
    </row>
    <row r="18895" spans="4:4" s="1084" customFormat="1" x14ac:dyDescent="0.2">
      <c r="D18895" s="1093"/>
    </row>
    <row r="18896" spans="4:4" s="1084" customFormat="1" x14ac:dyDescent="0.2">
      <c r="D18896" s="1093"/>
    </row>
    <row r="18897" spans="4:4" s="1084" customFormat="1" x14ac:dyDescent="0.2">
      <c r="D18897" s="1093"/>
    </row>
    <row r="18898" spans="4:4" s="1084" customFormat="1" x14ac:dyDescent="0.2">
      <c r="D18898" s="1093"/>
    </row>
    <row r="18899" spans="4:4" s="1084" customFormat="1" x14ac:dyDescent="0.2">
      <c r="D18899" s="1093"/>
    </row>
    <row r="18900" spans="4:4" s="1084" customFormat="1" x14ac:dyDescent="0.2">
      <c r="D18900" s="1093"/>
    </row>
    <row r="18901" spans="4:4" s="1084" customFormat="1" x14ac:dyDescent="0.2">
      <c r="D18901" s="1093"/>
    </row>
    <row r="18902" spans="4:4" s="1084" customFormat="1" x14ac:dyDescent="0.2">
      <c r="D18902" s="1093"/>
    </row>
    <row r="18903" spans="4:4" s="1084" customFormat="1" x14ac:dyDescent="0.2">
      <c r="D18903" s="1093"/>
    </row>
    <row r="18904" spans="4:4" s="1084" customFormat="1" x14ac:dyDescent="0.2">
      <c r="D18904" s="1093"/>
    </row>
    <row r="18905" spans="4:4" s="1084" customFormat="1" x14ac:dyDescent="0.2">
      <c r="D18905" s="1093"/>
    </row>
    <row r="18906" spans="4:4" s="1084" customFormat="1" x14ac:dyDescent="0.2">
      <c r="D18906" s="1093"/>
    </row>
    <row r="18907" spans="4:4" s="1084" customFormat="1" x14ac:dyDescent="0.2">
      <c r="D18907" s="1093"/>
    </row>
    <row r="18908" spans="4:4" s="1084" customFormat="1" x14ac:dyDescent="0.2">
      <c r="D18908" s="1093"/>
    </row>
    <row r="18909" spans="4:4" s="1084" customFormat="1" x14ac:dyDescent="0.2">
      <c r="D18909" s="1093"/>
    </row>
    <row r="18910" spans="4:4" s="1084" customFormat="1" x14ac:dyDescent="0.2">
      <c r="D18910" s="1093"/>
    </row>
    <row r="18911" spans="4:4" s="1084" customFormat="1" x14ac:dyDescent="0.2">
      <c r="D18911" s="1093"/>
    </row>
    <row r="18912" spans="4:4" s="1084" customFormat="1" x14ac:dyDescent="0.2">
      <c r="D18912" s="1093"/>
    </row>
    <row r="18913" spans="4:4" s="1084" customFormat="1" x14ac:dyDescent="0.2">
      <c r="D18913" s="1093"/>
    </row>
    <row r="18914" spans="4:4" s="1084" customFormat="1" x14ac:dyDescent="0.2">
      <c r="D18914" s="1093"/>
    </row>
    <row r="18915" spans="4:4" s="1084" customFormat="1" x14ac:dyDescent="0.2">
      <c r="D18915" s="1093"/>
    </row>
    <row r="18916" spans="4:4" s="1084" customFormat="1" x14ac:dyDescent="0.2">
      <c r="D18916" s="1093"/>
    </row>
    <row r="18917" spans="4:4" s="1084" customFormat="1" x14ac:dyDescent="0.2">
      <c r="D18917" s="1093"/>
    </row>
    <row r="18918" spans="4:4" s="1084" customFormat="1" x14ac:dyDescent="0.2">
      <c r="D18918" s="1093"/>
    </row>
    <row r="18919" spans="4:4" s="1084" customFormat="1" x14ac:dyDescent="0.2">
      <c r="D18919" s="1093"/>
    </row>
    <row r="18920" spans="4:4" s="1084" customFormat="1" x14ac:dyDescent="0.2">
      <c r="D18920" s="1093"/>
    </row>
    <row r="18921" spans="4:4" s="1084" customFormat="1" x14ac:dyDescent="0.2">
      <c r="D18921" s="1093"/>
    </row>
    <row r="18922" spans="4:4" s="1084" customFormat="1" x14ac:dyDescent="0.2">
      <c r="D18922" s="1093"/>
    </row>
    <row r="18923" spans="4:4" s="1084" customFormat="1" x14ac:dyDescent="0.2">
      <c r="D18923" s="1093"/>
    </row>
    <row r="18924" spans="4:4" s="1084" customFormat="1" x14ac:dyDescent="0.2">
      <c r="D18924" s="1093"/>
    </row>
    <row r="18925" spans="4:4" s="1084" customFormat="1" x14ac:dyDescent="0.2">
      <c r="D18925" s="1093"/>
    </row>
    <row r="18926" spans="4:4" s="1084" customFormat="1" x14ac:dyDescent="0.2">
      <c r="D18926" s="1093"/>
    </row>
    <row r="18927" spans="4:4" s="1084" customFormat="1" x14ac:dyDescent="0.2">
      <c r="D18927" s="1093"/>
    </row>
    <row r="18928" spans="4:4" s="1084" customFormat="1" x14ac:dyDescent="0.2">
      <c r="D18928" s="1093"/>
    </row>
    <row r="18929" spans="4:4" s="1084" customFormat="1" x14ac:dyDescent="0.2">
      <c r="D18929" s="1093"/>
    </row>
    <row r="18930" spans="4:4" s="1084" customFormat="1" x14ac:dyDescent="0.2">
      <c r="D18930" s="1093"/>
    </row>
    <row r="18931" spans="4:4" s="1084" customFormat="1" x14ac:dyDescent="0.2">
      <c r="D18931" s="1093"/>
    </row>
    <row r="18932" spans="4:4" s="1084" customFormat="1" x14ac:dyDescent="0.2">
      <c r="D18932" s="1093"/>
    </row>
    <row r="18933" spans="4:4" s="1084" customFormat="1" x14ac:dyDescent="0.2">
      <c r="D18933" s="1093"/>
    </row>
    <row r="18934" spans="4:4" s="1084" customFormat="1" x14ac:dyDescent="0.2">
      <c r="D18934" s="1093"/>
    </row>
    <row r="18935" spans="4:4" s="1084" customFormat="1" x14ac:dyDescent="0.2">
      <c r="D18935" s="1093"/>
    </row>
    <row r="18936" spans="4:4" s="1084" customFormat="1" x14ac:dyDescent="0.2">
      <c r="D18936" s="1093"/>
    </row>
    <row r="18937" spans="4:4" s="1084" customFormat="1" x14ac:dyDescent="0.2">
      <c r="D18937" s="1093"/>
    </row>
    <row r="18938" spans="4:4" s="1084" customFormat="1" x14ac:dyDescent="0.2">
      <c r="D18938" s="1093"/>
    </row>
    <row r="18939" spans="4:4" s="1084" customFormat="1" x14ac:dyDescent="0.2">
      <c r="D18939" s="1093"/>
    </row>
    <row r="18940" spans="4:4" s="1084" customFormat="1" x14ac:dyDescent="0.2">
      <c r="D18940" s="1093"/>
    </row>
    <row r="18941" spans="4:4" s="1084" customFormat="1" x14ac:dyDescent="0.2">
      <c r="D18941" s="1093"/>
    </row>
    <row r="18942" spans="4:4" s="1084" customFormat="1" x14ac:dyDescent="0.2">
      <c r="D18942" s="1093"/>
    </row>
    <row r="18943" spans="4:4" s="1084" customFormat="1" x14ac:dyDescent="0.2">
      <c r="D18943" s="1093"/>
    </row>
    <row r="18944" spans="4:4" s="1084" customFormat="1" x14ac:dyDescent="0.2">
      <c r="D18944" s="1093"/>
    </row>
    <row r="18945" spans="4:4" s="1084" customFormat="1" x14ac:dyDescent="0.2">
      <c r="D18945" s="1093"/>
    </row>
    <row r="18946" spans="4:4" s="1084" customFormat="1" x14ac:dyDescent="0.2">
      <c r="D18946" s="1093"/>
    </row>
    <row r="18947" spans="4:4" s="1084" customFormat="1" x14ac:dyDescent="0.2">
      <c r="D18947" s="1093"/>
    </row>
    <row r="18948" spans="4:4" s="1084" customFormat="1" x14ac:dyDescent="0.2">
      <c r="D18948" s="1093"/>
    </row>
    <row r="18949" spans="4:4" s="1084" customFormat="1" x14ac:dyDescent="0.2">
      <c r="D18949" s="1093"/>
    </row>
    <row r="18950" spans="4:4" s="1084" customFormat="1" x14ac:dyDescent="0.2">
      <c r="D18950" s="1093"/>
    </row>
    <row r="18951" spans="4:4" s="1084" customFormat="1" x14ac:dyDescent="0.2">
      <c r="D18951" s="1093"/>
    </row>
    <row r="18952" spans="4:4" s="1084" customFormat="1" x14ac:dyDescent="0.2">
      <c r="D18952" s="1093"/>
    </row>
    <row r="18953" spans="4:4" s="1084" customFormat="1" x14ac:dyDescent="0.2">
      <c r="D18953" s="1093"/>
    </row>
    <row r="18954" spans="4:4" s="1084" customFormat="1" x14ac:dyDescent="0.2">
      <c r="D18954" s="1093"/>
    </row>
    <row r="18955" spans="4:4" s="1084" customFormat="1" x14ac:dyDescent="0.2">
      <c r="D18955" s="1093"/>
    </row>
    <row r="18956" spans="4:4" s="1084" customFormat="1" x14ac:dyDescent="0.2">
      <c r="D18956" s="1093"/>
    </row>
    <row r="18957" spans="4:4" s="1084" customFormat="1" x14ac:dyDescent="0.2">
      <c r="D18957" s="1093"/>
    </row>
    <row r="18958" spans="4:4" s="1084" customFormat="1" x14ac:dyDescent="0.2">
      <c r="D18958" s="1093"/>
    </row>
    <row r="18959" spans="4:4" s="1084" customFormat="1" x14ac:dyDescent="0.2">
      <c r="D18959" s="1093"/>
    </row>
    <row r="18960" spans="4:4" s="1084" customFormat="1" x14ac:dyDescent="0.2">
      <c r="D18960" s="1093"/>
    </row>
    <row r="18961" spans="4:4" s="1084" customFormat="1" x14ac:dyDescent="0.2">
      <c r="D18961" s="1093"/>
    </row>
    <row r="18962" spans="4:4" s="1084" customFormat="1" x14ac:dyDescent="0.2">
      <c r="D18962" s="1093"/>
    </row>
    <row r="18963" spans="4:4" s="1084" customFormat="1" x14ac:dyDescent="0.2">
      <c r="D18963" s="1093"/>
    </row>
    <row r="18964" spans="4:4" s="1084" customFormat="1" x14ac:dyDescent="0.2">
      <c r="D18964" s="1093"/>
    </row>
    <row r="18965" spans="4:4" s="1084" customFormat="1" x14ac:dyDescent="0.2">
      <c r="D18965" s="1093"/>
    </row>
    <row r="18966" spans="4:4" s="1084" customFormat="1" x14ac:dyDescent="0.2">
      <c r="D18966" s="1093"/>
    </row>
    <row r="18967" spans="4:4" s="1084" customFormat="1" x14ac:dyDescent="0.2">
      <c r="D18967" s="1093"/>
    </row>
    <row r="18968" spans="4:4" s="1084" customFormat="1" x14ac:dyDescent="0.2">
      <c r="D18968" s="1093"/>
    </row>
    <row r="18969" spans="4:4" s="1084" customFormat="1" x14ac:dyDescent="0.2">
      <c r="D18969" s="1093"/>
    </row>
    <row r="18970" spans="4:4" s="1084" customFormat="1" x14ac:dyDescent="0.2">
      <c r="D18970" s="1093"/>
    </row>
    <row r="18971" spans="4:4" s="1084" customFormat="1" x14ac:dyDescent="0.2">
      <c r="D18971" s="1093"/>
    </row>
    <row r="18972" spans="4:4" s="1084" customFormat="1" x14ac:dyDescent="0.2">
      <c r="D18972" s="1093"/>
    </row>
    <row r="18973" spans="4:4" s="1084" customFormat="1" x14ac:dyDescent="0.2">
      <c r="D18973" s="1093"/>
    </row>
    <row r="18974" spans="4:4" s="1084" customFormat="1" x14ac:dyDescent="0.2">
      <c r="D18974" s="1093"/>
    </row>
    <row r="18975" spans="4:4" s="1084" customFormat="1" x14ac:dyDescent="0.2">
      <c r="D18975" s="1093"/>
    </row>
    <row r="18976" spans="4:4" s="1084" customFormat="1" x14ac:dyDescent="0.2">
      <c r="D18976" s="1093"/>
    </row>
    <row r="18977" spans="4:4" s="1084" customFormat="1" x14ac:dyDescent="0.2">
      <c r="D18977" s="1093"/>
    </row>
    <row r="18978" spans="4:4" s="1084" customFormat="1" x14ac:dyDescent="0.2">
      <c r="D18978" s="1093"/>
    </row>
    <row r="18979" spans="4:4" s="1084" customFormat="1" x14ac:dyDescent="0.2">
      <c r="D18979" s="1093"/>
    </row>
    <row r="18980" spans="4:4" s="1084" customFormat="1" x14ac:dyDescent="0.2">
      <c r="D18980" s="1093"/>
    </row>
    <row r="18981" spans="4:4" s="1084" customFormat="1" x14ac:dyDescent="0.2">
      <c r="D18981" s="1093"/>
    </row>
    <row r="18982" spans="4:4" s="1084" customFormat="1" x14ac:dyDescent="0.2">
      <c r="D18982" s="1093"/>
    </row>
    <row r="18983" spans="4:4" s="1084" customFormat="1" x14ac:dyDescent="0.2">
      <c r="D18983" s="1093"/>
    </row>
    <row r="18984" spans="4:4" s="1084" customFormat="1" x14ac:dyDescent="0.2">
      <c r="D18984" s="1093"/>
    </row>
    <row r="18985" spans="4:4" s="1084" customFormat="1" x14ac:dyDescent="0.2">
      <c r="D18985" s="1093"/>
    </row>
    <row r="18986" spans="4:4" s="1084" customFormat="1" x14ac:dyDescent="0.2">
      <c r="D18986" s="1093"/>
    </row>
    <row r="18987" spans="4:4" s="1084" customFormat="1" x14ac:dyDescent="0.2">
      <c r="D18987" s="1093"/>
    </row>
    <row r="18988" spans="4:4" s="1084" customFormat="1" x14ac:dyDescent="0.2">
      <c r="D18988" s="1093"/>
    </row>
    <row r="18989" spans="4:4" s="1084" customFormat="1" x14ac:dyDescent="0.2">
      <c r="D18989" s="1093"/>
    </row>
    <row r="18990" spans="4:4" s="1084" customFormat="1" x14ac:dyDescent="0.2">
      <c r="D18990" s="1093"/>
    </row>
    <row r="18991" spans="4:4" s="1084" customFormat="1" x14ac:dyDescent="0.2">
      <c r="D18991" s="1093"/>
    </row>
    <row r="18992" spans="4:4" s="1084" customFormat="1" x14ac:dyDescent="0.2">
      <c r="D18992" s="1093"/>
    </row>
    <row r="18993" spans="4:4" s="1084" customFormat="1" x14ac:dyDescent="0.2">
      <c r="D18993" s="1093"/>
    </row>
    <row r="18994" spans="4:4" s="1084" customFormat="1" x14ac:dyDescent="0.2">
      <c r="D18994" s="1093"/>
    </row>
    <row r="18995" spans="4:4" s="1084" customFormat="1" x14ac:dyDescent="0.2">
      <c r="D18995" s="1093"/>
    </row>
    <row r="18996" spans="4:4" s="1084" customFormat="1" x14ac:dyDescent="0.2">
      <c r="D18996" s="1093"/>
    </row>
    <row r="18997" spans="4:4" s="1084" customFormat="1" x14ac:dyDescent="0.2">
      <c r="D18997" s="1093"/>
    </row>
    <row r="18998" spans="4:4" s="1084" customFormat="1" x14ac:dyDescent="0.2">
      <c r="D18998" s="1093"/>
    </row>
    <row r="18999" spans="4:4" s="1084" customFormat="1" x14ac:dyDescent="0.2">
      <c r="D18999" s="1093"/>
    </row>
    <row r="19000" spans="4:4" s="1084" customFormat="1" x14ac:dyDescent="0.2">
      <c r="D19000" s="1093"/>
    </row>
    <row r="19001" spans="4:4" s="1084" customFormat="1" x14ac:dyDescent="0.2">
      <c r="D19001" s="1093"/>
    </row>
    <row r="19002" spans="4:4" s="1084" customFormat="1" x14ac:dyDescent="0.2">
      <c r="D19002" s="1093"/>
    </row>
    <row r="19003" spans="4:4" s="1084" customFormat="1" x14ac:dyDescent="0.2">
      <c r="D19003" s="1093"/>
    </row>
    <row r="19004" spans="4:4" s="1084" customFormat="1" x14ac:dyDescent="0.2">
      <c r="D19004" s="1093"/>
    </row>
    <row r="19005" spans="4:4" s="1084" customFormat="1" x14ac:dyDescent="0.2">
      <c r="D19005" s="1093"/>
    </row>
    <row r="19006" spans="4:4" s="1084" customFormat="1" x14ac:dyDescent="0.2">
      <c r="D19006" s="1093"/>
    </row>
    <row r="19007" spans="4:4" s="1084" customFormat="1" x14ac:dyDescent="0.2">
      <c r="D19007" s="1093"/>
    </row>
    <row r="19008" spans="4:4" s="1084" customFormat="1" x14ac:dyDescent="0.2">
      <c r="D19008" s="1093"/>
    </row>
    <row r="19009" spans="4:4" s="1084" customFormat="1" x14ac:dyDescent="0.2">
      <c r="D19009" s="1093"/>
    </row>
    <row r="19010" spans="4:4" s="1084" customFormat="1" x14ac:dyDescent="0.2">
      <c r="D19010" s="1093"/>
    </row>
    <row r="19011" spans="4:4" s="1084" customFormat="1" x14ac:dyDescent="0.2">
      <c r="D19011" s="1093"/>
    </row>
    <row r="19012" spans="4:4" s="1084" customFormat="1" x14ac:dyDescent="0.2">
      <c r="D19012" s="1093"/>
    </row>
    <row r="19013" spans="4:4" s="1084" customFormat="1" x14ac:dyDescent="0.2">
      <c r="D19013" s="1093"/>
    </row>
    <row r="19014" spans="4:4" s="1084" customFormat="1" x14ac:dyDescent="0.2">
      <c r="D19014" s="1093"/>
    </row>
    <row r="19015" spans="4:4" s="1084" customFormat="1" x14ac:dyDescent="0.2">
      <c r="D19015" s="1093"/>
    </row>
    <row r="19016" spans="4:4" s="1084" customFormat="1" x14ac:dyDescent="0.2">
      <c r="D19016" s="1093"/>
    </row>
    <row r="19017" spans="4:4" s="1084" customFormat="1" x14ac:dyDescent="0.2">
      <c r="D19017" s="1093"/>
    </row>
    <row r="19018" spans="4:4" s="1084" customFormat="1" x14ac:dyDescent="0.2">
      <c r="D19018" s="1093"/>
    </row>
    <row r="19019" spans="4:4" s="1084" customFormat="1" x14ac:dyDescent="0.2">
      <c r="D19019" s="1093"/>
    </row>
    <row r="19020" spans="4:4" s="1084" customFormat="1" x14ac:dyDescent="0.2">
      <c r="D19020" s="1093"/>
    </row>
    <row r="19021" spans="4:4" s="1084" customFormat="1" x14ac:dyDescent="0.2">
      <c r="D19021" s="1093"/>
    </row>
    <row r="19022" spans="4:4" s="1084" customFormat="1" x14ac:dyDescent="0.2">
      <c r="D19022" s="1093"/>
    </row>
    <row r="19023" spans="4:4" s="1084" customFormat="1" x14ac:dyDescent="0.2">
      <c r="D19023" s="1093"/>
    </row>
    <row r="19024" spans="4:4" s="1084" customFormat="1" x14ac:dyDescent="0.2">
      <c r="D19024" s="1093"/>
    </row>
    <row r="19025" spans="4:4" s="1084" customFormat="1" x14ac:dyDescent="0.2">
      <c r="D19025" s="1093"/>
    </row>
    <row r="19026" spans="4:4" s="1084" customFormat="1" x14ac:dyDescent="0.2">
      <c r="D19026" s="1093"/>
    </row>
    <row r="19027" spans="4:4" s="1084" customFormat="1" x14ac:dyDescent="0.2">
      <c r="D19027" s="1093"/>
    </row>
    <row r="19028" spans="4:4" s="1084" customFormat="1" x14ac:dyDescent="0.2">
      <c r="D19028" s="1093"/>
    </row>
    <row r="19029" spans="4:4" s="1084" customFormat="1" x14ac:dyDescent="0.2">
      <c r="D19029" s="1093"/>
    </row>
    <row r="19030" spans="4:4" s="1084" customFormat="1" x14ac:dyDescent="0.2">
      <c r="D19030" s="1093"/>
    </row>
    <row r="19031" spans="4:4" s="1084" customFormat="1" x14ac:dyDescent="0.2">
      <c r="D19031" s="1093"/>
    </row>
    <row r="19032" spans="4:4" s="1084" customFormat="1" x14ac:dyDescent="0.2">
      <c r="D19032" s="1093"/>
    </row>
    <row r="19033" spans="4:4" s="1084" customFormat="1" x14ac:dyDescent="0.2">
      <c r="D19033" s="1093"/>
    </row>
    <row r="19034" spans="4:4" s="1084" customFormat="1" x14ac:dyDescent="0.2">
      <c r="D19034" s="1093"/>
    </row>
    <row r="19035" spans="4:4" s="1084" customFormat="1" x14ac:dyDescent="0.2">
      <c r="D19035" s="1093"/>
    </row>
    <row r="19036" spans="4:4" s="1084" customFormat="1" x14ac:dyDescent="0.2">
      <c r="D19036" s="1093"/>
    </row>
    <row r="19037" spans="4:4" s="1084" customFormat="1" x14ac:dyDescent="0.2">
      <c r="D19037" s="1093"/>
    </row>
    <row r="19038" spans="4:4" s="1084" customFormat="1" x14ac:dyDescent="0.2">
      <c r="D19038" s="1093"/>
    </row>
    <row r="19039" spans="4:4" s="1084" customFormat="1" x14ac:dyDescent="0.2">
      <c r="D19039" s="1093"/>
    </row>
    <row r="19040" spans="4:4" s="1084" customFormat="1" x14ac:dyDescent="0.2">
      <c r="D19040" s="1093"/>
    </row>
    <row r="19041" spans="4:4" s="1084" customFormat="1" x14ac:dyDescent="0.2">
      <c r="D19041" s="1093"/>
    </row>
    <row r="19042" spans="4:4" s="1084" customFormat="1" x14ac:dyDescent="0.2">
      <c r="D19042" s="1093"/>
    </row>
    <row r="19043" spans="4:4" s="1084" customFormat="1" x14ac:dyDescent="0.2">
      <c r="D19043" s="1093"/>
    </row>
    <row r="19044" spans="4:4" s="1084" customFormat="1" x14ac:dyDescent="0.2">
      <c r="D19044" s="1093"/>
    </row>
    <row r="19045" spans="4:4" s="1084" customFormat="1" x14ac:dyDescent="0.2">
      <c r="D19045" s="1093"/>
    </row>
    <row r="19046" spans="4:4" s="1084" customFormat="1" x14ac:dyDescent="0.2">
      <c r="D19046" s="1093"/>
    </row>
    <row r="19047" spans="4:4" s="1084" customFormat="1" x14ac:dyDescent="0.2">
      <c r="D19047" s="1093"/>
    </row>
    <row r="19048" spans="4:4" s="1084" customFormat="1" x14ac:dyDescent="0.2">
      <c r="D19048" s="1093"/>
    </row>
    <row r="19049" spans="4:4" s="1084" customFormat="1" x14ac:dyDescent="0.2">
      <c r="D19049" s="1093"/>
    </row>
    <row r="19050" spans="4:4" s="1084" customFormat="1" x14ac:dyDescent="0.2">
      <c r="D19050" s="1093"/>
    </row>
    <row r="19051" spans="4:4" s="1084" customFormat="1" x14ac:dyDescent="0.2">
      <c r="D19051" s="1093"/>
    </row>
    <row r="19052" spans="4:4" s="1084" customFormat="1" x14ac:dyDescent="0.2">
      <c r="D19052" s="1093"/>
    </row>
    <row r="19053" spans="4:4" s="1084" customFormat="1" x14ac:dyDescent="0.2">
      <c r="D19053" s="1093"/>
    </row>
    <row r="19054" spans="4:4" s="1084" customFormat="1" x14ac:dyDescent="0.2">
      <c r="D19054" s="1093"/>
    </row>
    <row r="19055" spans="4:4" s="1084" customFormat="1" x14ac:dyDescent="0.2">
      <c r="D19055" s="1093"/>
    </row>
    <row r="19056" spans="4:4" s="1084" customFormat="1" x14ac:dyDescent="0.2">
      <c r="D19056" s="1093"/>
    </row>
    <row r="19057" spans="4:4" s="1084" customFormat="1" x14ac:dyDescent="0.2">
      <c r="D19057" s="1093"/>
    </row>
    <row r="19058" spans="4:4" s="1084" customFormat="1" x14ac:dyDescent="0.2">
      <c r="D19058" s="1093"/>
    </row>
    <row r="19059" spans="4:4" s="1084" customFormat="1" x14ac:dyDescent="0.2">
      <c r="D19059" s="1093"/>
    </row>
    <row r="19060" spans="4:4" s="1084" customFormat="1" x14ac:dyDescent="0.2">
      <c r="D19060" s="1093"/>
    </row>
    <row r="19061" spans="4:4" s="1084" customFormat="1" x14ac:dyDescent="0.2">
      <c r="D19061" s="1093"/>
    </row>
    <row r="19062" spans="4:4" s="1084" customFormat="1" x14ac:dyDescent="0.2">
      <c r="D19062" s="1093"/>
    </row>
    <row r="19063" spans="4:4" s="1084" customFormat="1" x14ac:dyDescent="0.2">
      <c r="D19063" s="1093"/>
    </row>
    <row r="19064" spans="4:4" s="1084" customFormat="1" x14ac:dyDescent="0.2">
      <c r="D19064" s="1093"/>
    </row>
    <row r="19065" spans="4:4" s="1084" customFormat="1" x14ac:dyDescent="0.2">
      <c r="D19065" s="1093"/>
    </row>
    <row r="19066" spans="4:4" s="1084" customFormat="1" x14ac:dyDescent="0.2">
      <c r="D19066" s="1093"/>
    </row>
    <row r="19067" spans="4:4" s="1084" customFormat="1" x14ac:dyDescent="0.2">
      <c r="D19067" s="1093"/>
    </row>
    <row r="19068" spans="4:4" s="1084" customFormat="1" x14ac:dyDescent="0.2">
      <c r="D19068" s="1093"/>
    </row>
    <row r="19069" spans="4:4" s="1084" customFormat="1" x14ac:dyDescent="0.2">
      <c r="D19069" s="1093"/>
    </row>
    <row r="19070" spans="4:4" s="1084" customFormat="1" x14ac:dyDescent="0.2">
      <c r="D19070" s="1093"/>
    </row>
    <row r="19071" spans="4:4" s="1084" customFormat="1" x14ac:dyDescent="0.2">
      <c r="D19071" s="1093"/>
    </row>
    <row r="19072" spans="4:4" s="1084" customFormat="1" x14ac:dyDescent="0.2">
      <c r="D19072" s="1093"/>
    </row>
    <row r="19073" spans="4:4" s="1084" customFormat="1" x14ac:dyDescent="0.2">
      <c r="D19073" s="1093"/>
    </row>
    <row r="19074" spans="4:4" s="1084" customFormat="1" x14ac:dyDescent="0.2">
      <c r="D19074" s="1093"/>
    </row>
    <row r="19075" spans="4:4" s="1084" customFormat="1" x14ac:dyDescent="0.2">
      <c r="D19075" s="1093"/>
    </row>
    <row r="19076" spans="4:4" s="1084" customFormat="1" x14ac:dyDescent="0.2">
      <c r="D19076" s="1093"/>
    </row>
    <row r="19077" spans="4:4" s="1084" customFormat="1" x14ac:dyDescent="0.2">
      <c r="D19077" s="1093"/>
    </row>
    <row r="19078" spans="4:4" s="1084" customFormat="1" x14ac:dyDescent="0.2">
      <c r="D19078" s="1093"/>
    </row>
    <row r="19079" spans="4:4" s="1084" customFormat="1" x14ac:dyDescent="0.2">
      <c r="D19079" s="1093"/>
    </row>
    <row r="19080" spans="4:4" s="1084" customFormat="1" x14ac:dyDescent="0.2">
      <c r="D19080" s="1093"/>
    </row>
    <row r="19081" spans="4:4" s="1084" customFormat="1" x14ac:dyDescent="0.2">
      <c r="D19081" s="1093"/>
    </row>
    <row r="19082" spans="4:4" s="1084" customFormat="1" x14ac:dyDescent="0.2">
      <c r="D19082" s="1093"/>
    </row>
    <row r="19083" spans="4:4" s="1084" customFormat="1" x14ac:dyDescent="0.2">
      <c r="D19083" s="1093"/>
    </row>
    <row r="19084" spans="4:4" s="1084" customFormat="1" x14ac:dyDescent="0.2">
      <c r="D19084" s="1093"/>
    </row>
    <row r="19085" spans="4:4" s="1084" customFormat="1" x14ac:dyDescent="0.2">
      <c r="D19085" s="1093"/>
    </row>
    <row r="19086" spans="4:4" s="1084" customFormat="1" x14ac:dyDescent="0.2">
      <c r="D19086" s="1093"/>
    </row>
    <row r="19087" spans="4:4" s="1084" customFormat="1" x14ac:dyDescent="0.2">
      <c r="D19087" s="1093"/>
    </row>
    <row r="19088" spans="4:4" s="1084" customFormat="1" x14ac:dyDescent="0.2">
      <c r="D19088" s="1093"/>
    </row>
    <row r="19089" spans="4:4" s="1084" customFormat="1" x14ac:dyDescent="0.2">
      <c r="D19089" s="1093"/>
    </row>
    <row r="19090" spans="4:4" s="1084" customFormat="1" x14ac:dyDescent="0.2">
      <c r="D19090" s="1093"/>
    </row>
    <row r="19091" spans="4:4" s="1084" customFormat="1" x14ac:dyDescent="0.2">
      <c r="D19091" s="1093"/>
    </row>
    <row r="19092" spans="4:4" s="1084" customFormat="1" x14ac:dyDescent="0.2">
      <c r="D19092" s="1093"/>
    </row>
    <row r="19093" spans="4:4" s="1084" customFormat="1" x14ac:dyDescent="0.2">
      <c r="D19093" s="1093"/>
    </row>
    <row r="19094" spans="4:4" s="1084" customFormat="1" x14ac:dyDescent="0.2">
      <c r="D19094" s="1093"/>
    </row>
    <row r="19095" spans="4:4" s="1084" customFormat="1" x14ac:dyDescent="0.2">
      <c r="D19095" s="1093"/>
    </row>
    <row r="19096" spans="4:4" s="1084" customFormat="1" x14ac:dyDescent="0.2">
      <c r="D19096" s="1093"/>
    </row>
    <row r="19097" spans="4:4" s="1084" customFormat="1" x14ac:dyDescent="0.2">
      <c r="D19097" s="1093"/>
    </row>
    <row r="19098" spans="4:4" s="1084" customFormat="1" x14ac:dyDescent="0.2">
      <c r="D19098" s="1093"/>
    </row>
    <row r="19099" spans="4:4" s="1084" customFormat="1" x14ac:dyDescent="0.2">
      <c r="D19099" s="1093"/>
    </row>
    <row r="19100" spans="4:4" s="1084" customFormat="1" x14ac:dyDescent="0.2">
      <c r="D19100" s="1093"/>
    </row>
    <row r="19101" spans="4:4" s="1084" customFormat="1" x14ac:dyDescent="0.2">
      <c r="D19101" s="1093"/>
    </row>
    <row r="19102" spans="4:4" s="1084" customFormat="1" x14ac:dyDescent="0.2">
      <c r="D19102" s="1093"/>
    </row>
    <row r="19103" spans="4:4" s="1084" customFormat="1" x14ac:dyDescent="0.2">
      <c r="D19103" s="1093"/>
    </row>
    <row r="19104" spans="4:4" s="1084" customFormat="1" x14ac:dyDescent="0.2">
      <c r="D19104" s="1093"/>
    </row>
    <row r="19105" spans="4:4" s="1084" customFormat="1" x14ac:dyDescent="0.2">
      <c r="D19105" s="1093"/>
    </row>
    <row r="19106" spans="4:4" s="1084" customFormat="1" x14ac:dyDescent="0.2">
      <c r="D19106" s="1093"/>
    </row>
    <row r="19107" spans="4:4" s="1084" customFormat="1" x14ac:dyDescent="0.2">
      <c r="D19107" s="1093"/>
    </row>
    <row r="19108" spans="4:4" s="1084" customFormat="1" x14ac:dyDescent="0.2">
      <c r="D19108" s="1093"/>
    </row>
    <row r="19109" spans="4:4" s="1084" customFormat="1" x14ac:dyDescent="0.2">
      <c r="D19109" s="1093"/>
    </row>
    <row r="19110" spans="4:4" s="1084" customFormat="1" x14ac:dyDescent="0.2">
      <c r="D19110" s="1093"/>
    </row>
    <row r="19111" spans="4:4" s="1084" customFormat="1" x14ac:dyDescent="0.2">
      <c r="D19111" s="1093"/>
    </row>
    <row r="19112" spans="4:4" s="1084" customFormat="1" x14ac:dyDescent="0.2">
      <c r="D19112" s="1093"/>
    </row>
    <row r="19113" spans="4:4" s="1084" customFormat="1" x14ac:dyDescent="0.2">
      <c r="D19113" s="1093"/>
    </row>
    <row r="19114" spans="4:4" s="1084" customFormat="1" x14ac:dyDescent="0.2">
      <c r="D19114" s="1093"/>
    </row>
    <row r="19115" spans="4:4" s="1084" customFormat="1" x14ac:dyDescent="0.2">
      <c r="D19115" s="1093"/>
    </row>
    <row r="19116" spans="4:4" s="1084" customFormat="1" x14ac:dyDescent="0.2">
      <c r="D19116" s="1093"/>
    </row>
    <row r="19117" spans="4:4" s="1084" customFormat="1" x14ac:dyDescent="0.2">
      <c r="D19117" s="1093"/>
    </row>
    <row r="19118" spans="4:4" s="1084" customFormat="1" x14ac:dyDescent="0.2">
      <c r="D19118" s="1093"/>
    </row>
    <row r="19119" spans="4:4" s="1084" customFormat="1" x14ac:dyDescent="0.2">
      <c r="D19119" s="1093"/>
    </row>
    <row r="19120" spans="4:4" s="1084" customFormat="1" x14ac:dyDescent="0.2">
      <c r="D19120" s="1093"/>
    </row>
    <row r="19121" spans="4:4" s="1084" customFormat="1" x14ac:dyDescent="0.2">
      <c r="D19121" s="1093"/>
    </row>
    <row r="19122" spans="4:4" s="1084" customFormat="1" x14ac:dyDescent="0.2">
      <c r="D19122" s="1093"/>
    </row>
    <row r="19123" spans="4:4" s="1084" customFormat="1" x14ac:dyDescent="0.2">
      <c r="D19123" s="1093"/>
    </row>
    <row r="19124" spans="4:4" s="1084" customFormat="1" x14ac:dyDescent="0.2">
      <c r="D19124" s="1093"/>
    </row>
    <row r="19125" spans="4:4" s="1084" customFormat="1" x14ac:dyDescent="0.2">
      <c r="D19125" s="1093"/>
    </row>
    <row r="19126" spans="4:4" s="1084" customFormat="1" x14ac:dyDescent="0.2">
      <c r="D19126" s="1093"/>
    </row>
    <row r="19127" spans="4:4" s="1084" customFormat="1" x14ac:dyDescent="0.2">
      <c r="D19127" s="1093"/>
    </row>
    <row r="19128" spans="4:4" s="1084" customFormat="1" x14ac:dyDescent="0.2">
      <c r="D19128" s="1093"/>
    </row>
    <row r="19129" spans="4:4" s="1084" customFormat="1" x14ac:dyDescent="0.2">
      <c r="D19129" s="1093"/>
    </row>
    <row r="19130" spans="4:4" s="1084" customFormat="1" x14ac:dyDescent="0.2">
      <c r="D19130" s="1093"/>
    </row>
    <row r="19131" spans="4:4" s="1084" customFormat="1" x14ac:dyDescent="0.2">
      <c r="D19131" s="1093"/>
    </row>
    <row r="19132" spans="4:4" s="1084" customFormat="1" x14ac:dyDescent="0.2">
      <c r="D19132" s="1093"/>
    </row>
    <row r="19133" spans="4:4" s="1084" customFormat="1" x14ac:dyDescent="0.2">
      <c r="D19133" s="1093"/>
    </row>
    <row r="19134" spans="4:4" s="1084" customFormat="1" x14ac:dyDescent="0.2">
      <c r="D19134" s="1093"/>
    </row>
    <row r="19135" spans="4:4" s="1084" customFormat="1" x14ac:dyDescent="0.2">
      <c r="D19135" s="1093"/>
    </row>
    <row r="19136" spans="4:4" s="1084" customFormat="1" x14ac:dyDescent="0.2">
      <c r="D19136" s="1093"/>
    </row>
    <row r="19137" spans="4:4" s="1084" customFormat="1" x14ac:dyDescent="0.2">
      <c r="D19137" s="1093"/>
    </row>
    <row r="19138" spans="4:4" s="1084" customFormat="1" x14ac:dyDescent="0.2">
      <c r="D19138" s="1093"/>
    </row>
    <row r="19139" spans="4:4" s="1084" customFormat="1" x14ac:dyDescent="0.2">
      <c r="D19139" s="1093"/>
    </row>
    <row r="19140" spans="4:4" s="1084" customFormat="1" x14ac:dyDescent="0.2">
      <c r="D19140" s="1093"/>
    </row>
    <row r="19141" spans="4:4" s="1084" customFormat="1" x14ac:dyDescent="0.2">
      <c r="D19141" s="1093"/>
    </row>
    <row r="19142" spans="4:4" s="1084" customFormat="1" x14ac:dyDescent="0.2">
      <c r="D19142" s="1093"/>
    </row>
    <row r="19143" spans="4:4" s="1084" customFormat="1" x14ac:dyDescent="0.2">
      <c r="D19143" s="1093"/>
    </row>
    <row r="19144" spans="4:4" s="1084" customFormat="1" x14ac:dyDescent="0.2">
      <c r="D19144" s="1093"/>
    </row>
    <row r="19145" spans="4:4" s="1084" customFormat="1" x14ac:dyDescent="0.2">
      <c r="D19145" s="1093"/>
    </row>
    <row r="19146" spans="4:4" s="1084" customFormat="1" x14ac:dyDescent="0.2">
      <c r="D19146" s="1093"/>
    </row>
    <row r="19147" spans="4:4" s="1084" customFormat="1" x14ac:dyDescent="0.2">
      <c r="D19147" s="1093"/>
    </row>
    <row r="19148" spans="4:4" s="1084" customFormat="1" x14ac:dyDescent="0.2">
      <c r="D19148" s="1093"/>
    </row>
    <row r="19149" spans="4:4" s="1084" customFormat="1" x14ac:dyDescent="0.2">
      <c r="D19149" s="1093"/>
    </row>
    <row r="19150" spans="4:4" s="1084" customFormat="1" x14ac:dyDescent="0.2">
      <c r="D19150" s="1093"/>
    </row>
    <row r="19151" spans="4:4" s="1084" customFormat="1" x14ac:dyDescent="0.2">
      <c r="D19151" s="1093"/>
    </row>
    <row r="19152" spans="4:4" s="1084" customFormat="1" x14ac:dyDescent="0.2">
      <c r="D19152" s="1093"/>
    </row>
    <row r="19153" spans="4:4" s="1084" customFormat="1" x14ac:dyDescent="0.2">
      <c r="D19153" s="1093"/>
    </row>
    <row r="19154" spans="4:4" s="1084" customFormat="1" x14ac:dyDescent="0.2">
      <c r="D19154" s="1093"/>
    </row>
    <row r="19155" spans="4:4" s="1084" customFormat="1" x14ac:dyDescent="0.2">
      <c r="D19155" s="1093"/>
    </row>
    <row r="19156" spans="4:4" s="1084" customFormat="1" x14ac:dyDescent="0.2">
      <c r="D19156" s="1093"/>
    </row>
    <row r="19157" spans="4:4" s="1084" customFormat="1" x14ac:dyDescent="0.2">
      <c r="D19157" s="1093"/>
    </row>
    <row r="19158" spans="4:4" s="1084" customFormat="1" x14ac:dyDescent="0.2">
      <c r="D19158" s="1093"/>
    </row>
    <row r="19159" spans="4:4" s="1084" customFormat="1" x14ac:dyDescent="0.2">
      <c r="D19159" s="1093"/>
    </row>
    <row r="19160" spans="4:4" s="1084" customFormat="1" x14ac:dyDescent="0.2">
      <c r="D19160" s="1093"/>
    </row>
    <row r="19161" spans="4:4" s="1084" customFormat="1" x14ac:dyDescent="0.2">
      <c r="D19161" s="1093"/>
    </row>
    <row r="19162" spans="4:4" s="1084" customFormat="1" x14ac:dyDescent="0.2">
      <c r="D19162" s="1093"/>
    </row>
    <row r="19163" spans="4:4" s="1084" customFormat="1" x14ac:dyDescent="0.2">
      <c r="D19163" s="1093"/>
    </row>
    <row r="19164" spans="4:4" s="1084" customFormat="1" x14ac:dyDescent="0.2">
      <c r="D19164" s="1093"/>
    </row>
    <row r="19165" spans="4:4" s="1084" customFormat="1" x14ac:dyDescent="0.2">
      <c r="D19165" s="1093"/>
    </row>
    <row r="19166" spans="4:4" s="1084" customFormat="1" x14ac:dyDescent="0.2">
      <c r="D19166" s="1093"/>
    </row>
    <row r="19167" spans="4:4" s="1084" customFormat="1" x14ac:dyDescent="0.2">
      <c r="D19167" s="1093"/>
    </row>
    <row r="19168" spans="4:4" s="1084" customFormat="1" x14ac:dyDescent="0.2">
      <c r="D19168" s="1093"/>
    </row>
    <row r="19169" spans="4:4" s="1084" customFormat="1" x14ac:dyDescent="0.2">
      <c r="D19169" s="1093"/>
    </row>
    <row r="19170" spans="4:4" s="1084" customFormat="1" x14ac:dyDescent="0.2">
      <c r="D19170" s="1093"/>
    </row>
    <row r="19171" spans="4:4" s="1084" customFormat="1" x14ac:dyDescent="0.2">
      <c r="D19171" s="1093"/>
    </row>
    <row r="19172" spans="4:4" s="1084" customFormat="1" x14ac:dyDescent="0.2">
      <c r="D19172" s="1093"/>
    </row>
    <row r="19173" spans="4:4" s="1084" customFormat="1" x14ac:dyDescent="0.2">
      <c r="D19173" s="1093"/>
    </row>
    <row r="19174" spans="4:4" s="1084" customFormat="1" x14ac:dyDescent="0.2">
      <c r="D19174" s="1093"/>
    </row>
    <row r="19175" spans="4:4" s="1084" customFormat="1" x14ac:dyDescent="0.2">
      <c r="D19175" s="1093"/>
    </row>
    <row r="19176" spans="4:4" s="1084" customFormat="1" x14ac:dyDescent="0.2">
      <c r="D19176" s="1093"/>
    </row>
    <row r="19177" spans="4:4" s="1084" customFormat="1" x14ac:dyDescent="0.2">
      <c r="D19177" s="1093"/>
    </row>
    <row r="19178" spans="4:4" s="1084" customFormat="1" x14ac:dyDescent="0.2">
      <c r="D19178" s="1093"/>
    </row>
    <row r="19179" spans="4:4" s="1084" customFormat="1" x14ac:dyDescent="0.2">
      <c r="D19179" s="1093"/>
    </row>
    <row r="19180" spans="4:4" s="1084" customFormat="1" x14ac:dyDescent="0.2">
      <c r="D19180" s="1093"/>
    </row>
    <row r="19181" spans="4:4" s="1084" customFormat="1" x14ac:dyDescent="0.2">
      <c r="D19181" s="1093"/>
    </row>
    <row r="19182" spans="4:4" s="1084" customFormat="1" x14ac:dyDescent="0.2">
      <c r="D19182" s="1093"/>
    </row>
    <row r="19183" spans="4:4" s="1084" customFormat="1" x14ac:dyDescent="0.2">
      <c r="D19183" s="1093"/>
    </row>
    <row r="19184" spans="4:4" s="1084" customFormat="1" x14ac:dyDescent="0.2">
      <c r="D19184" s="1093"/>
    </row>
    <row r="19185" spans="4:4" s="1084" customFormat="1" x14ac:dyDescent="0.2">
      <c r="D19185" s="1093"/>
    </row>
    <row r="19186" spans="4:4" s="1084" customFormat="1" x14ac:dyDescent="0.2">
      <c r="D19186" s="1093"/>
    </row>
    <row r="19187" spans="4:4" s="1084" customFormat="1" x14ac:dyDescent="0.2">
      <c r="D19187" s="1093"/>
    </row>
    <row r="19188" spans="4:4" s="1084" customFormat="1" x14ac:dyDescent="0.2">
      <c r="D19188" s="1093"/>
    </row>
    <row r="19189" spans="4:4" s="1084" customFormat="1" x14ac:dyDescent="0.2">
      <c r="D19189" s="1093"/>
    </row>
    <row r="19190" spans="4:4" s="1084" customFormat="1" x14ac:dyDescent="0.2">
      <c r="D19190" s="1093"/>
    </row>
    <row r="19191" spans="4:4" s="1084" customFormat="1" x14ac:dyDescent="0.2">
      <c r="D19191" s="1093"/>
    </row>
    <row r="19192" spans="4:4" s="1084" customFormat="1" x14ac:dyDescent="0.2">
      <c r="D19192" s="1093"/>
    </row>
    <row r="19193" spans="4:4" s="1084" customFormat="1" x14ac:dyDescent="0.2">
      <c r="D19193" s="1093"/>
    </row>
    <row r="19194" spans="4:4" s="1084" customFormat="1" x14ac:dyDescent="0.2">
      <c r="D19194" s="1093"/>
    </row>
    <row r="19195" spans="4:4" s="1084" customFormat="1" x14ac:dyDescent="0.2">
      <c r="D19195" s="1093"/>
    </row>
    <row r="19196" spans="4:4" s="1084" customFormat="1" x14ac:dyDescent="0.2">
      <c r="D19196" s="1093"/>
    </row>
    <row r="19197" spans="4:4" s="1084" customFormat="1" x14ac:dyDescent="0.2">
      <c r="D19197" s="1093"/>
    </row>
    <row r="19198" spans="4:4" s="1084" customFormat="1" x14ac:dyDescent="0.2">
      <c r="D19198" s="1093"/>
    </row>
    <row r="19199" spans="4:4" s="1084" customFormat="1" x14ac:dyDescent="0.2">
      <c r="D19199" s="1093"/>
    </row>
    <row r="19200" spans="4:4" s="1084" customFormat="1" x14ac:dyDescent="0.2">
      <c r="D19200" s="1093"/>
    </row>
    <row r="19201" spans="4:4" s="1084" customFormat="1" x14ac:dyDescent="0.2">
      <c r="D19201" s="1093"/>
    </row>
    <row r="19202" spans="4:4" s="1084" customFormat="1" x14ac:dyDescent="0.2">
      <c r="D19202" s="1093"/>
    </row>
    <row r="19203" spans="4:4" s="1084" customFormat="1" x14ac:dyDescent="0.2">
      <c r="D19203" s="1093"/>
    </row>
    <row r="19204" spans="4:4" s="1084" customFormat="1" x14ac:dyDescent="0.2">
      <c r="D19204" s="1093"/>
    </row>
    <row r="19205" spans="4:4" s="1084" customFormat="1" x14ac:dyDescent="0.2">
      <c r="D19205" s="1093"/>
    </row>
    <row r="19206" spans="4:4" s="1084" customFormat="1" x14ac:dyDescent="0.2">
      <c r="D19206" s="1093"/>
    </row>
    <row r="19207" spans="4:4" s="1084" customFormat="1" x14ac:dyDescent="0.2">
      <c r="D19207" s="1093"/>
    </row>
    <row r="19208" spans="4:4" s="1084" customFormat="1" x14ac:dyDescent="0.2">
      <c r="D19208" s="1093"/>
    </row>
    <row r="19209" spans="4:4" s="1084" customFormat="1" x14ac:dyDescent="0.2">
      <c r="D19209" s="1093"/>
    </row>
    <row r="19210" spans="4:4" s="1084" customFormat="1" x14ac:dyDescent="0.2">
      <c r="D19210" s="1093"/>
    </row>
    <row r="19211" spans="4:4" s="1084" customFormat="1" x14ac:dyDescent="0.2">
      <c r="D19211" s="1093"/>
    </row>
    <row r="19212" spans="4:4" s="1084" customFormat="1" x14ac:dyDescent="0.2">
      <c r="D19212" s="1093"/>
    </row>
    <row r="19213" spans="4:4" s="1084" customFormat="1" x14ac:dyDescent="0.2">
      <c r="D19213" s="1093"/>
    </row>
    <row r="19214" spans="4:4" s="1084" customFormat="1" x14ac:dyDescent="0.2">
      <c r="D19214" s="1093"/>
    </row>
    <row r="19215" spans="4:4" s="1084" customFormat="1" x14ac:dyDescent="0.2">
      <c r="D19215" s="1093"/>
    </row>
    <row r="19216" spans="4:4" s="1084" customFormat="1" x14ac:dyDescent="0.2">
      <c r="D19216" s="1093"/>
    </row>
    <row r="19217" spans="4:4" s="1084" customFormat="1" x14ac:dyDescent="0.2">
      <c r="D19217" s="1093"/>
    </row>
    <row r="19218" spans="4:4" s="1084" customFormat="1" x14ac:dyDescent="0.2">
      <c r="D19218" s="1093"/>
    </row>
    <row r="19219" spans="4:4" s="1084" customFormat="1" x14ac:dyDescent="0.2">
      <c r="D19219" s="1093"/>
    </row>
    <row r="19220" spans="4:4" s="1084" customFormat="1" x14ac:dyDescent="0.2">
      <c r="D19220" s="1093"/>
    </row>
    <row r="19221" spans="4:4" s="1084" customFormat="1" x14ac:dyDescent="0.2">
      <c r="D19221" s="1093"/>
    </row>
    <row r="19222" spans="4:4" s="1084" customFormat="1" x14ac:dyDescent="0.2">
      <c r="D19222" s="1093"/>
    </row>
    <row r="19223" spans="4:4" s="1084" customFormat="1" x14ac:dyDescent="0.2">
      <c r="D19223" s="1093"/>
    </row>
    <row r="19224" spans="4:4" s="1084" customFormat="1" x14ac:dyDescent="0.2">
      <c r="D19224" s="1093"/>
    </row>
    <row r="19225" spans="4:4" s="1084" customFormat="1" x14ac:dyDescent="0.2">
      <c r="D19225" s="1093"/>
    </row>
    <row r="19226" spans="4:4" s="1084" customFormat="1" x14ac:dyDescent="0.2">
      <c r="D19226" s="1093"/>
    </row>
    <row r="19227" spans="4:4" s="1084" customFormat="1" x14ac:dyDescent="0.2">
      <c r="D19227" s="1093"/>
    </row>
    <row r="19228" spans="4:4" s="1084" customFormat="1" x14ac:dyDescent="0.2">
      <c r="D19228" s="1093"/>
    </row>
    <row r="19229" spans="4:4" s="1084" customFormat="1" x14ac:dyDescent="0.2">
      <c r="D19229" s="1093"/>
    </row>
    <row r="19230" spans="4:4" s="1084" customFormat="1" x14ac:dyDescent="0.2">
      <c r="D19230" s="1093"/>
    </row>
    <row r="19231" spans="4:4" s="1084" customFormat="1" x14ac:dyDescent="0.2">
      <c r="D19231" s="1093"/>
    </row>
    <row r="19232" spans="4:4" s="1084" customFormat="1" x14ac:dyDescent="0.2">
      <c r="D19232" s="1093"/>
    </row>
    <row r="19233" spans="4:4" s="1084" customFormat="1" x14ac:dyDescent="0.2">
      <c r="D19233" s="1093"/>
    </row>
    <row r="19234" spans="4:4" s="1084" customFormat="1" x14ac:dyDescent="0.2">
      <c r="D19234" s="1093"/>
    </row>
    <row r="19235" spans="4:4" s="1084" customFormat="1" x14ac:dyDescent="0.2">
      <c r="D19235" s="1093"/>
    </row>
    <row r="19236" spans="4:4" s="1084" customFormat="1" x14ac:dyDescent="0.2">
      <c r="D19236" s="1093"/>
    </row>
    <row r="19237" spans="4:4" s="1084" customFormat="1" x14ac:dyDescent="0.2">
      <c r="D19237" s="1093"/>
    </row>
    <row r="19238" spans="4:4" s="1084" customFormat="1" x14ac:dyDescent="0.2">
      <c r="D19238" s="1093"/>
    </row>
    <row r="19239" spans="4:4" s="1084" customFormat="1" x14ac:dyDescent="0.2">
      <c r="D19239" s="1093"/>
    </row>
    <row r="19240" spans="4:4" s="1084" customFormat="1" x14ac:dyDescent="0.2">
      <c r="D19240" s="1093"/>
    </row>
    <row r="19241" spans="4:4" s="1084" customFormat="1" x14ac:dyDescent="0.2">
      <c r="D19241" s="1093"/>
    </row>
    <row r="19242" spans="4:4" s="1084" customFormat="1" x14ac:dyDescent="0.2">
      <c r="D19242" s="1093"/>
    </row>
    <row r="19243" spans="4:4" s="1084" customFormat="1" x14ac:dyDescent="0.2">
      <c r="D19243" s="1093"/>
    </row>
    <row r="19244" spans="4:4" s="1084" customFormat="1" x14ac:dyDescent="0.2">
      <c r="D19244" s="1093"/>
    </row>
    <row r="19245" spans="4:4" s="1084" customFormat="1" x14ac:dyDescent="0.2">
      <c r="D19245" s="1093"/>
    </row>
    <row r="19246" spans="4:4" s="1084" customFormat="1" x14ac:dyDescent="0.2">
      <c r="D19246" s="1093"/>
    </row>
    <row r="19247" spans="4:4" s="1084" customFormat="1" x14ac:dyDescent="0.2">
      <c r="D19247" s="1093"/>
    </row>
    <row r="19248" spans="4:4" s="1084" customFormat="1" x14ac:dyDescent="0.2">
      <c r="D19248" s="1093"/>
    </row>
    <row r="19249" spans="4:4" s="1084" customFormat="1" x14ac:dyDescent="0.2">
      <c r="D19249" s="1093"/>
    </row>
    <row r="19250" spans="4:4" s="1084" customFormat="1" x14ac:dyDescent="0.2">
      <c r="D19250" s="1093"/>
    </row>
    <row r="19251" spans="4:4" s="1084" customFormat="1" x14ac:dyDescent="0.2">
      <c r="D19251" s="1093"/>
    </row>
    <row r="19252" spans="4:4" s="1084" customFormat="1" x14ac:dyDescent="0.2">
      <c r="D19252" s="1093"/>
    </row>
    <row r="19253" spans="4:4" s="1084" customFormat="1" x14ac:dyDescent="0.2">
      <c r="D19253" s="1093"/>
    </row>
    <row r="19254" spans="4:4" s="1084" customFormat="1" x14ac:dyDescent="0.2">
      <c r="D19254" s="1093"/>
    </row>
    <row r="19255" spans="4:4" s="1084" customFormat="1" x14ac:dyDescent="0.2">
      <c r="D19255" s="1093"/>
    </row>
    <row r="19256" spans="4:4" s="1084" customFormat="1" x14ac:dyDescent="0.2">
      <c r="D19256" s="1093"/>
    </row>
    <row r="19257" spans="4:4" s="1084" customFormat="1" x14ac:dyDescent="0.2">
      <c r="D19257" s="1093"/>
    </row>
    <row r="19258" spans="4:4" s="1084" customFormat="1" x14ac:dyDescent="0.2">
      <c r="D19258" s="1093"/>
    </row>
    <row r="19259" spans="4:4" s="1084" customFormat="1" x14ac:dyDescent="0.2">
      <c r="D19259" s="1093"/>
    </row>
    <row r="19260" spans="4:4" s="1084" customFormat="1" x14ac:dyDescent="0.2">
      <c r="D19260" s="1093"/>
    </row>
    <row r="19261" spans="4:4" s="1084" customFormat="1" x14ac:dyDescent="0.2">
      <c r="D19261" s="1093"/>
    </row>
    <row r="19262" spans="4:4" s="1084" customFormat="1" x14ac:dyDescent="0.2">
      <c r="D19262" s="1093"/>
    </row>
    <row r="19263" spans="4:4" s="1084" customFormat="1" x14ac:dyDescent="0.2">
      <c r="D19263" s="1093"/>
    </row>
    <row r="19264" spans="4:4" s="1084" customFormat="1" x14ac:dyDescent="0.2">
      <c r="D19264" s="1093"/>
    </row>
    <row r="19265" spans="4:4" s="1084" customFormat="1" x14ac:dyDescent="0.2">
      <c r="D19265" s="1093"/>
    </row>
    <row r="19266" spans="4:4" s="1084" customFormat="1" x14ac:dyDescent="0.2">
      <c r="D19266" s="1093"/>
    </row>
    <row r="19267" spans="4:4" s="1084" customFormat="1" x14ac:dyDescent="0.2">
      <c r="D19267" s="1093"/>
    </row>
    <row r="19268" spans="4:4" s="1084" customFormat="1" x14ac:dyDescent="0.2">
      <c r="D19268" s="1093"/>
    </row>
    <row r="19269" spans="4:4" s="1084" customFormat="1" x14ac:dyDescent="0.2">
      <c r="D19269" s="1093"/>
    </row>
    <row r="19270" spans="4:4" s="1084" customFormat="1" x14ac:dyDescent="0.2">
      <c r="D19270" s="1093"/>
    </row>
    <row r="19271" spans="4:4" s="1084" customFormat="1" x14ac:dyDescent="0.2">
      <c r="D19271" s="1093"/>
    </row>
    <row r="19272" spans="4:4" s="1084" customFormat="1" x14ac:dyDescent="0.2">
      <c r="D19272" s="1093"/>
    </row>
    <row r="19273" spans="4:4" s="1084" customFormat="1" x14ac:dyDescent="0.2">
      <c r="D19273" s="1093"/>
    </row>
    <row r="19274" spans="4:4" s="1084" customFormat="1" x14ac:dyDescent="0.2">
      <c r="D19274" s="1093"/>
    </row>
    <row r="19275" spans="4:4" s="1084" customFormat="1" x14ac:dyDescent="0.2">
      <c r="D19275" s="1093"/>
    </row>
    <row r="19276" spans="4:4" s="1084" customFormat="1" x14ac:dyDescent="0.2">
      <c r="D19276" s="1093"/>
    </row>
    <row r="19277" spans="4:4" s="1084" customFormat="1" x14ac:dyDescent="0.2">
      <c r="D19277" s="1093"/>
    </row>
    <row r="19278" spans="4:4" s="1084" customFormat="1" x14ac:dyDescent="0.2">
      <c r="D19278" s="1093"/>
    </row>
    <row r="19279" spans="4:4" s="1084" customFormat="1" x14ac:dyDescent="0.2">
      <c r="D19279" s="1093"/>
    </row>
    <row r="19280" spans="4:4" s="1084" customFormat="1" x14ac:dyDescent="0.2">
      <c r="D19280" s="1093"/>
    </row>
    <row r="19281" spans="4:4" s="1084" customFormat="1" x14ac:dyDescent="0.2">
      <c r="D19281" s="1093"/>
    </row>
    <row r="19282" spans="4:4" s="1084" customFormat="1" x14ac:dyDescent="0.2">
      <c r="D19282" s="1093"/>
    </row>
    <row r="19283" spans="4:4" s="1084" customFormat="1" x14ac:dyDescent="0.2">
      <c r="D19283" s="1093"/>
    </row>
    <row r="19284" spans="4:4" s="1084" customFormat="1" x14ac:dyDescent="0.2">
      <c r="D19284" s="1093"/>
    </row>
    <row r="19285" spans="4:4" s="1084" customFormat="1" x14ac:dyDescent="0.2">
      <c r="D19285" s="1093"/>
    </row>
    <row r="19286" spans="4:4" s="1084" customFormat="1" x14ac:dyDescent="0.2">
      <c r="D19286" s="1093"/>
    </row>
    <row r="19287" spans="4:4" s="1084" customFormat="1" x14ac:dyDescent="0.2">
      <c r="D19287" s="1093"/>
    </row>
    <row r="19288" spans="4:4" s="1084" customFormat="1" x14ac:dyDescent="0.2">
      <c r="D19288" s="1093"/>
    </row>
    <row r="19289" spans="4:4" s="1084" customFormat="1" x14ac:dyDescent="0.2">
      <c r="D19289" s="1093"/>
    </row>
    <row r="19290" spans="4:4" s="1084" customFormat="1" x14ac:dyDescent="0.2">
      <c r="D19290" s="1093"/>
    </row>
    <row r="19291" spans="4:4" s="1084" customFormat="1" x14ac:dyDescent="0.2">
      <c r="D19291" s="1093"/>
    </row>
    <row r="19292" spans="4:4" s="1084" customFormat="1" x14ac:dyDescent="0.2">
      <c r="D19292" s="1093"/>
    </row>
    <row r="19293" spans="4:4" s="1084" customFormat="1" x14ac:dyDescent="0.2">
      <c r="D19293" s="1093"/>
    </row>
    <row r="19294" spans="4:4" s="1084" customFormat="1" x14ac:dyDescent="0.2">
      <c r="D19294" s="1093"/>
    </row>
    <row r="19295" spans="4:4" s="1084" customFormat="1" x14ac:dyDescent="0.2">
      <c r="D19295" s="1093"/>
    </row>
    <row r="19296" spans="4:4" s="1084" customFormat="1" x14ac:dyDescent="0.2">
      <c r="D19296" s="1093"/>
    </row>
    <row r="19297" spans="4:4" s="1084" customFormat="1" x14ac:dyDescent="0.2">
      <c r="D19297" s="1093"/>
    </row>
    <row r="19298" spans="4:4" s="1084" customFormat="1" x14ac:dyDescent="0.2">
      <c r="D19298" s="1093"/>
    </row>
    <row r="19299" spans="4:4" s="1084" customFormat="1" x14ac:dyDescent="0.2">
      <c r="D19299" s="1093"/>
    </row>
    <row r="19300" spans="4:4" s="1084" customFormat="1" x14ac:dyDescent="0.2">
      <c r="D19300" s="1093"/>
    </row>
    <row r="19301" spans="4:4" s="1084" customFormat="1" x14ac:dyDescent="0.2">
      <c r="D19301" s="1093"/>
    </row>
    <row r="19302" spans="4:4" s="1084" customFormat="1" x14ac:dyDescent="0.2">
      <c r="D19302" s="1093"/>
    </row>
    <row r="19303" spans="4:4" s="1084" customFormat="1" x14ac:dyDescent="0.2">
      <c r="D19303" s="1093"/>
    </row>
    <row r="19304" spans="4:4" s="1084" customFormat="1" x14ac:dyDescent="0.2">
      <c r="D19304" s="1093"/>
    </row>
    <row r="19305" spans="4:4" s="1084" customFormat="1" x14ac:dyDescent="0.2">
      <c r="D19305" s="1093"/>
    </row>
    <row r="19306" spans="4:4" s="1084" customFormat="1" x14ac:dyDescent="0.2">
      <c r="D19306" s="1093"/>
    </row>
    <row r="19307" spans="4:4" s="1084" customFormat="1" x14ac:dyDescent="0.2">
      <c r="D19307" s="1093"/>
    </row>
    <row r="19308" spans="4:4" s="1084" customFormat="1" x14ac:dyDescent="0.2">
      <c r="D19308" s="1093"/>
    </row>
    <row r="19309" spans="4:4" s="1084" customFormat="1" x14ac:dyDescent="0.2">
      <c r="D19309" s="1093"/>
    </row>
    <row r="19310" spans="4:4" s="1084" customFormat="1" x14ac:dyDescent="0.2">
      <c r="D19310" s="1093"/>
    </row>
    <row r="19311" spans="4:4" s="1084" customFormat="1" x14ac:dyDescent="0.2">
      <c r="D19311" s="1093"/>
    </row>
    <row r="19312" spans="4:4" s="1084" customFormat="1" x14ac:dyDescent="0.2">
      <c r="D19312" s="1093"/>
    </row>
    <row r="19313" spans="4:4" s="1084" customFormat="1" x14ac:dyDescent="0.2">
      <c r="D19313" s="1093"/>
    </row>
    <row r="19314" spans="4:4" s="1084" customFormat="1" x14ac:dyDescent="0.2">
      <c r="D19314" s="1093"/>
    </row>
    <row r="19315" spans="4:4" s="1084" customFormat="1" x14ac:dyDescent="0.2">
      <c r="D19315" s="1093"/>
    </row>
    <row r="19316" spans="4:4" s="1084" customFormat="1" x14ac:dyDescent="0.2">
      <c r="D19316" s="1093"/>
    </row>
    <row r="19317" spans="4:4" s="1084" customFormat="1" x14ac:dyDescent="0.2">
      <c r="D19317" s="1093"/>
    </row>
    <row r="19318" spans="4:4" s="1084" customFormat="1" x14ac:dyDescent="0.2">
      <c r="D19318" s="1093"/>
    </row>
    <row r="19319" spans="4:4" s="1084" customFormat="1" x14ac:dyDescent="0.2">
      <c r="D19319" s="1093"/>
    </row>
    <row r="19320" spans="4:4" s="1084" customFormat="1" x14ac:dyDescent="0.2">
      <c r="D19320" s="1093"/>
    </row>
    <row r="19321" spans="4:4" s="1084" customFormat="1" x14ac:dyDescent="0.2">
      <c r="D19321" s="1093"/>
    </row>
    <row r="19322" spans="4:4" s="1084" customFormat="1" x14ac:dyDescent="0.2">
      <c r="D19322" s="1093"/>
    </row>
    <row r="19323" spans="4:4" s="1084" customFormat="1" x14ac:dyDescent="0.2">
      <c r="D19323" s="1093"/>
    </row>
    <row r="19324" spans="4:4" s="1084" customFormat="1" x14ac:dyDescent="0.2">
      <c r="D19324" s="1093"/>
    </row>
    <row r="19325" spans="4:4" s="1084" customFormat="1" x14ac:dyDescent="0.2">
      <c r="D19325" s="1093"/>
    </row>
    <row r="19326" spans="4:4" s="1084" customFormat="1" x14ac:dyDescent="0.2">
      <c r="D19326" s="1093"/>
    </row>
    <row r="19327" spans="4:4" s="1084" customFormat="1" x14ac:dyDescent="0.2">
      <c r="D19327" s="1093"/>
    </row>
    <row r="19328" spans="4:4" s="1084" customFormat="1" x14ac:dyDescent="0.2">
      <c r="D19328" s="1093"/>
    </row>
    <row r="19329" spans="4:4" s="1084" customFormat="1" x14ac:dyDescent="0.2">
      <c r="D19329" s="1093"/>
    </row>
    <row r="19330" spans="4:4" s="1084" customFormat="1" x14ac:dyDescent="0.2">
      <c r="D19330" s="1093"/>
    </row>
    <row r="19331" spans="4:4" s="1084" customFormat="1" x14ac:dyDescent="0.2">
      <c r="D19331" s="1093"/>
    </row>
    <row r="19332" spans="4:4" s="1084" customFormat="1" x14ac:dyDescent="0.2">
      <c r="D19332" s="1093"/>
    </row>
    <row r="19333" spans="4:4" s="1084" customFormat="1" x14ac:dyDescent="0.2">
      <c r="D19333" s="1093"/>
    </row>
    <row r="19334" spans="4:4" s="1084" customFormat="1" x14ac:dyDescent="0.2">
      <c r="D19334" s="1093"/>
    </row>
    <row r="19335" spans="4:4" s="1084" customFormat="1" x14ac:dyDescent="0.2">
      <c r="D19335" s="1093"/>
    </row>
    <row r="19336" spans="4:4" s="1084" customFormat="1" x14ac:dyDescent="0.2">
      <c r="D19336" s="1093"/>
    </row>
    <row r="19337" spans="4:4" s="1084" customFormat="1" x14ac:dyDescent="0.2">
      <c r="D19337" s="1093"/>
    </row>
    <row r="19338" spans="4:4" s="1084" customFormat="1" x14ac:dyDescent="0.2">
      <c r="D19338" s="1093"/>
    </row>
    <row r="19339" spans="4:4" s="1084" customFormat="1" x14ac:dyDescent="0.2">
      <c r="D19339" s="1093"/>
    </row>
    <row r="19340" spans="4:4" s="1084" customFormat="1" x14ac:dyDescent="0.2">
      <c r="D19340" s="1093"/>
    </row>
    <row r="19341" spans="4:4" s="1084" customFormat="1" x14ac:dyDescent="0.2">
      <c r="D19341" s="1093"/>
    </row>
    <row r="19342" spans="4:4" s="1084" customFormat="1" x14ac:dyDescent="0.2">
      <c r="D19342" s="1093"/>
    </row>
    <row r="19343" spans="4:4" s="1084" customFormat="1" x14ac:dyDescent="0.2">
      <c r="D19343" s="1093"/>
    </row>
    <row r="19344" spans="4:4" s="1084" customFormat="1" x14ac:dyDescent="0.2">
      <c r="D19344" s="1093"/>
    </row>
    <row r="19345" spans="4:4" s="1084" customFormat="1" x14ac:dyDescent="0.2">
      <c r="D19345" s="1093"/>
    </row>
    <row r="19346" spans="4:4" s="1084" customFormat="1" x14ac:dyDescent="0.2">
      <c r="D19346" s="1093"/>
    </row>
    <row r="19347" spans="4:4" s="1084" customFormat="1" x14ac:dyDescent="0.2">
      <c r="D19347" s="1093"/>
    </row>
    <row r="19348" spans="4:4" s="1084" customFormat="1" x14ac:dyDescent="0.2">
      <c r="D19348" s="1093"/>
    </row>
    <row r="19349" spans="4:4" s="1084" customFormat="1" x14ac:dyDescent="0.2">
      <c r="D19349" s="1093"/>
    </row>
    <row r="19350" spans="4:4" s="1084" customFormat="1" x14ac:dyDescent="0.2">
      <c r="D19350" s="1093"/>
    </row>
    <row r="19351" spans="4:4" s="1084" customFormat="1" x14ac:dyDescent="0.2">
      <c r="D19351" s="1093"/>
    </row>
    <row r="19352" spans="4:4" s="1084" customFormat="1" x14ac:dyDescent="0.2">
      <c r="D19352" s="1093"/>
    </row>
    <row r="19353" spans="4:4" s="1084" customFormat="1" x14ac:dyDescent="0.2">
      <c r="D19353" s="1093"/>
    </row>
    <row r="19354" spans="4:4" s="1084" customFormat="1" x14ac:dyDescent="0.2">
      <c r="D19354" s="1093"/>
    </row>
    <row r="19355" spans="4:4" s="1084" customFormat="1" x14ac:dyDescent="0.2">
      <c r="D19355" s="1093"/>
    </row>
    <row r="19356" spans="4:4" s="1084" customFormat="1" x14ac:dyDescent="0.2">
      <c r="D19356" s="1093"/>
    </row>
    <row r="19357" spans="4:4" s="1084" customFormat="1" x14ac:dyDescent="0.2">
      <c r="D19357" s="1093"/>
    </row>
    <row r="19358" spans="4:4" s="1084" customFormat="1" x14ac:dyDescent="0.2">
      <c r="D19358" s="1093"/>
    </row>
    <row r="19359" spans="4:4" s="1084" customFormat="1" x14ac:dyDescent="0.2">
      <c r="D19359" s="1093"/>
    </row>
    <row r="19360" spans="4:4" s="1084" customFormat="1" x14ac:dyDescent="0.2">
      <c r="D19360" s="1093"/>
    </row>
    <row r="19361" spans="4:4" s="1084" customFormat="1" x14ac:dyDescent="0.2">
      <c r="D19361" s="1093"/>
    </row>
    <row r="19362" spans="4:4" s="1084" customFormat="1" x14ac:dyDescent="0.2">
      <c r="D19362" s="1093"/>
    </row>
    <row r="19363" spans="4:4" s="1084" customFormat="1" x14ac:dyDescent="0.2">
      <c r="D19363" s="1093"/>
    </row>
    <row r="19364" spans="4:4" s="1084" customFormat="1" x14ac:dyDescent="0.2">
      <c r="D19364" s="1093"/>
    </row>
    <row r="19365" spans="4:4" s="1084" customFormat="1" x14ac:dyDescent="0.2">
      <c r="D19365" s="1093"/>
    </row>
    <row r="19366" spans="4:4" s="1084" customFormat="1" x14ac:dyDescent="0.2">
      <c r="D19366" s="1093"/>
    </row>
    <row r="19367" spans="4:4" s="1084" customFormat="1" x14ac:dyDescent="0.2">
      <c r="D19367" s="1093"/>
    </row>
    <row r="19368" spans="4:4" s="1084" customFormat="1" x14ac:dyDescent="0.2">
      <c r="D19368" s="1093"/>
    </row>
    <row r="19369" spans="4:4" s="1084" customFormat="1" x14ac:dyDescent="0.2">
      <c r="D19369" s="1093"/>
    </row>
    <row r="19370" spans="4:4" s="1084" customFormat="1" x14ac:dyDescent="0.2">
      <c r="D19370" s="1093"/>
    </row>
    <row r="19371" spans="4:4" s="1084" customFormat="1" x14ac:dyDescent="0.2">
      <c r="D19371" s="1093"/>
    </row>
    <row r="19372" spans="4:4" s="1084" customFormat="1" x14ac:dyDescent="0.2">
      <c r="D19372" s="1093"/>
    </row>
    <row r="19373" spans="4:4" s="1084" customFormat="1" x14ac:dyDescent="0.2">
      <c r="D19373" s="1093"/>
    </row>
    <row r="19374" spans="4:4" s="1084" customFormat="1" x14ac:dyDescent="0.2">
      <c r="D19374" s="1093"/>
    </row>
    <row r="19375" spans="4:4" s="1084" customFormat="1" x14ac:dyDescent="0.2">
      <c r="D19375" s="1093"/>
    </row>
    <row r="19376" spans="4:4" s="1084" customFormat="1" x14ac:dyDescent="0.2">
      <c r="D19376" s="1093"/>
    </row>
    <row r="19377" spans="4:4" s="1084" customFormat="1" x14ac:dyDescent="0.2">
      <c r="D19377" s="1093"/>
    </row>
    <row r="19378" spans="4:4" s="1084" customFormat="1" x14ac:dyDescent="0.2">
      <c r="D19378" s="1093"/>
    </row>
    <row r="19379" spans="4:4" s="1084" customFormat="1" x14ac:dyDescent="0.2">
      <c r="D19379" s="1093"/>
    </row>
    <row r="19380" spans="4:4" s="1084" customFormat="1" x14ac:dyDescent="0.2">
      <c r="D19380" s="1093"/>
    </row>
    <row r="19381" spans="4:4" s="1084" customFormat="1" x14ac:dyDescent="0.2">
      <c r="D19381" s="1093"/>
    </row>
    <row r="19382" spans="4:4" s="1084" customFormat="1" x14ac:dyDescent="0.2">
      <c r="D19382" s="1093"/>
    </row>
    <row r="19383" spans="4:4" s="1084" customFormat="1" x14ac:dyDescent="0.2">
      <c r="D19383" s="1093"/>
    </row>
    <row r="19384" spans="4:4" s="1084" customFormat="1" x14ac:dyDescent="0.2">
      <c r="D19384" s="1093"/>
    </row>
    <row r="19385" spans="4:4" s="1084" customFormat="1" x14ac:dyDescent="0.2">
      <c r="D19385" s="1093"/>
    </row>
    <row r="19386" spans="4:4" s="1084" customFormat="1" x14ac:dyDescent="0.2">
      <c r="D19386" s="1093"/>
    </row>
    <row r="19387" spans="4:4" s="1084" customFormat="1" x14ac:dyDescent="0.2">
      <c r="D19387" s="1093"/>
    </row>
    <row r="19388" spans="4:4" s="1084" customFormat="1" x14ac:dyDescent="0.2">
      <c r="D19388" s="1093"/>
    </row>
    <row r="19389" spans="4:4" s="1084" customFormat="1" x14ac:dyDescent="0.2">
      <c r="D19389" s="1093"/>
    </row>
    <row r="19390" spans="4:4" s="1084" customFormat="1" x14ac:dyDescent="0.2">
      <c r="D19390" s="1093"/>
    </row>
    <row r="19391" spans="4:4" s="1084" customFormat="1" x14ac:dyDescent="0.2">
      <c r="D19391" s="1093"/>
    </row>
    <row r="19392" spans="4:4" s="1084" customFormat="1" x14ac:dyDescent="0.2">
      <c r="D19392" s="1093"/>
    </row>
    <row r="19393" spans="4:4" s="1084" customFormat="1" x14ac:dyDescent="0.2">
      <c r="D19393" s="1093"/>
    </row>
    <row r="19394" spans="4:4" s="1084" customFormat="1" x14ac:dyDescent="0.2">
      <c r="D19394" s="1093"/>
    </row>
    <row r="19395" spans="4:4" s="1084" customFormat="1" x14ac:dyDescent="0.2">
      <c r="D19395" s="1093"/>
    </row>
    <row r="19396" spans="4:4" s="1084" customFormat="1" x14ac:dyDescent="0.2">
      <c r="D19396" s="1093"/>
    </row>
    <row r="19397" spans="4:4" s="1084" customFormat="1" x14ac:dyDescent="0.2">
      <c r="D19397" s="1093"/>
    </row>
    <row r="19398" spans="4:4" s="1084" customFormat="1" x14ac:dyDescent="0.2">
      <c r="D19398" s="1093"/>
    </row>
    <row r="19399" spans="4:4" s="1084" customFormat="1" x14ac:dyDescent="0.2">
      <c r="D19399" s="1093"/>
    </row>
    <row r="19400" spans="4:4" s="1084" customFormat="1" x14ac:dyDescent="0.2">
      <c r="D19400" s="1093"/>
    </row>
    <row r="19401" spans="4:4" s="1084" customFormat="1" x14ac:dyDescent="0.2">
      <c r="D19401" s="1093"/>
    </row>
    <row r="19402" spans="4:4" s="1084" customFormat="1" x14ac:dyDescent="0.2">
      <c r="D19402" s="1093"/>
    </row>
    <row r="19403" spans="4:4" s="1084" customFormat="1" x14ac:dyDescent="0.2">
      <c r="D19403" s="1093"/>
    </row>
    <row r="19404" spans="4:4" s="1084" customFormat="1" x14ac:dyDescent="0.2">
      <c r="D19404" s="1093"/>
    </row>
    <row r="19405" spans="4:4" s="1084" customFormat="1" x14ac:dyDescent="0.2">
      <c r="D19405" s="1093"/>
    </row>
    <row r="19406" spans="4:4" s="1084" customFormat="1" x14ac:dyDescent="0.2">
      <c r="D19406" s="1093"/>
    </row>
    <row r="19407" spans="4:4" s="1084" customFormat="1" x14ac:dyDescent="0.2">
      <c r="D19407" s="1093"/>
    </row>
    <row r="19408" spans="4:4" s="1084" customFormat="1" x14ac:dyDescent="0.2">
      <c r="D19408" s="1093"/>
    </row>
    <row r="19409" spans="4:4" s="1084" customFormat="1" x14ac:dyDescent="0.2">
      <c r="D19409" s="1093"/>
    </row>
    <row r="19410" spans="4:4" s="1084" customFormat="1" x14ac:dyDescent="0.2">
      <c r="D19410" s="1093"/>
    </row>
    <row r="19411" spans="4:4" s="1084" customFormat="1" x14ac:dyDescent="0.2">
      <c r="D19411" s="1093"/>
    </row>
    <row r="19412" spans="4:4" s="1084" customFormat="1" x14ac:dyDescent="0.2">
      <c r="D19412" s="1093"/>
    </row>
    <row r="19413" spans="4:4" s="1084" customFormat="1" x14ac:dyDescent="0.2">
      <c r="D19413" s="1093"/>
    </row>
    <row r="19414" spans="4:4" s="1084" customFormat="1" x14ac:dyDescent="0.2">
      <c r="D19414" s="1093"/>
    </row>
    <row r="19415" spans="4:4" s="1084" customFormat="1" x14ac:dyDescent="0.2">
      <c r="D19415" s="1093"/>
    </row>
    <row r="19416" spans="4:4" s="1084" customFormat="1" x14ac:dyDescent="0.2">
      <c r="D19416" s="1093"/>
    </row>
    <row r="19417" spans="4:4" s="1084" customFormat="1" x14ac:dyDescent="0.2">
      <c r="D19417" s="1093"/>
    </row>
    <row r="19418" spans="4:4" s="1084" customFormat="1" x14ac:dyDescent="0.2">
      <c r="D19418" s="1093"/>
    </row>
    <row r="19419" spans="4:4" s="1084" customFormat="1" x14ac:dyDescent="0.2">
      <c r="D19419" s="1093"/>
    </row>
    <row r="19420" spans="4:4" s="1084" customFormat="1" x14ac:dyDescent="0.2">
      <c r="D19420" s="1093"/>
    </row>
    <row r="19421" spans="4:4" s="1084" customFormat="1" x14ac:dyDescent="0.2">
      <c r="D19421" s="1093"/>
    </row>
    <row r="19422" spans="4:4" s="1084" customFormat="1" x14ac:dyDescent="0.2">
      <c r="D19422" s="1093"/>
    </row>
    <row r="19423" spans="4:4" s="1084" customFormat="1" x14ac:dyDescent="0.2">
      <c r="D19423" s="1093"/>
    </row>
    <row r="19424" spans="4:4" s="1084" customFormat="1" x14ac:dyDescent="0.2">
      <c r="D19424" s="1093"/>
    </row>
    <row r="19425" spans="4:4" s="1084" customFormat="1" x14ac:dyDescent="0.2">
      <c r="D19425" s="1093"/>
    </row>
    <row r="19426" spans="4:4" s="1084" customFormat="1" x14ac:dyDescent="0.2">
      <c r="D19426" s="1093"/>
    </row>
    <row r="19427" spans="4:4" s="1084" customFormat="1" x14ac:dyDescent="0.2">
      <c r="D19427" s="1093"/>
    </row>
    <row r="19428" spans="4:4" s="1084" customFormat="1" x14ac:dyDescent="0.2">
      <c r="D19428" s="1093"/>
    </row>
    <row r="19429" spans="4:4" s="1084" customFormat="1" x14ac:dyDescent="0.2">
      <c r="D19429" s="1093"/>
    </row>
    <row r="19430" spans="4:4" s="1084" customFormat="1" x14ac:dyDescent="0.2">
      <c r="D19430" s="1093"/>
    </row>
    <row r="19431" spans="4:4" s="1084" customFormat="1" x14ac:dyDescent="0.2">
      <c r="D19431" s="1093"/>
    </row>
    <row r="19432" spans="4:4" s="1084" customFormat="1" x14ac:dyDescent="0.2">
      <c r="D19432" s="1093"/>
    </row>
    <row r="19433" spans="4:4" s="1084" customFormat="1" x14ac:dyDescent="0.2">
      <c r="D19433" s="1093"/>
    </row>
    <row r="19434" spans="4:4" s="1084" customFormat="1" x14ac:dyDescent="0.2">
      <c r="D19434" s="1093"/>
    </row>
    <row r="19435" spans="4:4" s="1084" customFormat="1" x14ac:dyDescent="0.2">
      <c r="D19435" s="1093"/>
    </row>
    <row r="19436" spans="4:4" s="1084" customFormat="1" x14ac:dyDescent="0.2">
      <c r="D19436" s="1093"/>
    </row>
    <row r="19437" spans="4:4" s="1084" customFormat="1" x14ac:dyDescent="0.2">
      <c r="D19437" s="1093"/>
    </row>
    <row r="19438" spans="4:4" s="1084" customFormat="1" x14ac:dyDescent="0.2">
      <c r="D19438" s="1093"/>
    </row>
    <row r="19439" spans="4:4" s="1084" customFormat="1" x14ac:dyDescent="0.2">
      <c r="D19439" s="1093"/>
    </row>
    <row r="19440" spans="4:4" s="1084" customFormat="1" x14ac:dyDescent="0.2">
      <c r="D19440" s="1093"/>
    </row>
    <row r="19441" spans="4:4" s="1084" customFormat="1" x14ac:dyDescent="0.2">
      <c r="D19441" s="1093"/>
    </row>
    <row r="19442" spans="4:4" s="1084" customFormat="1" x14ac:dyDescent="0.2">
      <c r="D19442" s="1093"/>
    </row>
    <row r="19443" spans="4:4" s="1084" customFormat="1" x14ac:dyDescent="0.2">
      <c r="D19443" s="1093"/>
    </row>
    <row r="19444" spans="4:4" s="1084" customFormat="1" x14ac:dyDescent="0.2">
      <c r="D19444" s="1093"/>
    </row>
    <row r="19445" spans="4:4" s="1084" customFormat="1" x14ac:dyDescent="0.2">
      <c r="D19445" s="1093"/>
    </row>
    <row r="19446" spans="4:4" s="1084" customFormat="1" x14ac:dyDescent="0.2">
      <c r="D19446" s="1093"/>
    </row>
    <row r="19447" spans="4:4" s="1084" customFormat="1" x14ac:dyDescent="0.2">
      <c r="D19447" s="1093"/>
    </row>
    <row r="19448" spans="4:4" s="1084" customFormat="1" x14ac:dyDescent="0.2">
      <c r="D19448" s="1093"/>
    </row>
    <row r="19449" spans="4:4" s="1084" customFormat="1" x14ac:dyDescent="0.2">
      <c r="D19449" s="1093"/>
    </row>
    <row r="19450" spans="4:4" s="1084" customFormat="1" x14ac:dyDescent="0.2">
      <c r="D19450" s="1093"/>
    </row>
    <row r="19451" spans="4:4" s="1084" customFormat="1" x14ac:dyDescent="0.2">
      <c r="D19451" s="1093"/>
    </row>
    <row r="19452" spans="4:4" s="1084" customFormat="1" x14ac:dyDescent="0.2">
      <c r="D19452" s="1093"/>
    </row>
    <row r="19453" spans="4:4" s="1084" customFormat="1" x14ac:dyDescent="0.2">
      <c r="D19453" s="1093"/>
    </row>
    <row r="19454" spans="4:4" s="1084" customFormat="1" x14ac:dyDescent="0.2">
      <c r="D19454" s="1093"/>
    </row>
    <row r="19455" spans="4:4" s="1084" customFormat="1" x14ac:dyDescent="0.2">
      <c r="D19455" s="1093"/>
    </row>
    <row r="19456" spans="4:4" s="1084" customFormat="1" x14ac:dyDescent="0.2">
      <c r="D19456" s="1093"/>
    </row>
    <row r="19457" spans="4:4" s="1084" customFormat="1" x14ac:dyDescent="0.2">
      <c r="D19457" s="1093"/>
    </row>
    <row r="19458" spans="4:4" s="1084" customFormat="1" x14ac:dyDescent="0.2">
      <c r="D19458" s="1093"/>
    </row>
    <row r="19459" spans="4:4" s="1084" customFormat="1" x14ac:dyDescent="0.2">
      <c r="D19459" s="1093"/>
    </row>
    <row r="19460" spans="4:4" s="1084" customFormat="1" x14ac:dyDescent="0.2">
      <c r="D19460" s="1093"/>
    </row>
    <row r="19461" spans="4:4" s="1084" customFormat="1" x14ac:dyDescent="0.2">
      <c r="D19461" s="1093"/>
    </row>
    <row r="19462" spans="4:4" s="1084" customFormat="1" x14ac:dyDescent="0.2">
      <c r="D19462" s="1093"/>
    </row>
    <row r="19463" spans="4:4" s="1084" customFormat="1" x14ac:dyDescent="0.2">
      <c r="D19463" s="1093"/>
    </row>
    <row r="19464" spans="4:4" s="1084" customFormat="1" x14ac:dyDescent="0.2">
      <c r="D19464" s="1093"/>
    </row>
    <row r="19465" spans="4:4" s="1084" customFormat="1" x14ac:dyDescent="0.2">
      <c r="D19465" s="1093"/>
    </row>
    <row r="19466" spans="4:4" s="1084" customFormat="1" x14ac:dyDescent="0.2">
      <c r="D19466" s="1093"/>
    </row>
    <row r="19467" spans="4:4" s="1084" customFormat="1" x14ac:dyDescent="0.2">
      <c r="D19467" s="1093"/>
    </row>
    <row r="19468" spans="4:4" s="1084" customFormat="1" x14ac:dyDescent="0.2">
      <c r="D19468" s="1093"/>
    </row>
    <row r="19469" spans="4:4" s="1084" customFormat="1" x14ac:dyDescent="0.2">
      <c r="D19469" s="1093"/>
    </row>
    <row r="19470" spans="4:4" s="1084" customFormat="1" x14ac:dyDescent="0.2">
      <c r="D19470" s="1093"/>
    </row>
    <row r="19471" spans="4:4" s="1084" customFormat="1" x14ac:dyDescent="0.2">
      <c r="D19471" s="1093"/>
    </row>
    <row r="19472" spans="4:4" s="1084" customFormat="1" x14ac:dyDescent="0.2">
      <c r="D19472" s="1093"/>
    </row>
    <row r="19473" spans="4:4" s="1084" customFormat="1" x14ac:dyDescent="0.2">
      <c r="D19473" s="1093"/>
    </row>
    <row r="19474" spans="4:4" s="1084" customFormat="1" x14ac:dyDescent="0.2">
      <c r="D19474" s="1093"/>
    </row>
    <row r="19475" spans="4:4" s="1084" customFormat="1" x14ac:dyDescent="0.2">
      <c r="D19475" s="1093"/>
    </row>
    <row r="19476" spans="4:4" s="1084" customFormat="1" x14ac:dyDescent="0.2">
      <c r="D19476" s="1093"/>
    </row>
    <row r="19477" spans="4:4" s="1084" customFormat="1" x14ac:dyDescent="0.2">
      <c r="D19477" s="1093"/>
    </row>
    <row r="19478" spans="4:4" s="1084" customFormat="1" x14ac:dyDescent="0.2">
      <c r="D19478" s="1093"/>
    </row>
    <row r="19479" spans="4:4" s="1084" customFormat="1" x14ac:dyDescent="0.2">
      <c r="D19479" s="1093"/>
    </row>
    <row r="19480" spans="4:4" s="1084" customFormat="1" x14ac:dyDescent="0.2">
      <c r="D19480" s="1093"/>
    </row>
    <row r="19481" spans="4:4" s="1084" customFormat="1" x14ac:dyDescent="0.2">
      <c r="D19481" s="1093"/>
    </row>
    <row r="19482" spans="4:4" s="1084" customFormat="1" x14ac:dyDescent="0.2">
      <c r="D19482" s="1093"/>
    </row>
    <row r="19483" spans="4:4" s="1084" customFormat="1" x14ac:dyDescent="0.2">
      <c r="D19483" s="1093"/>
    </row>
    <row r="19484" spans="4:4" s="1084" customFormat="1" x14ac:dyDescent="0.2">
      <c r="D19484" s="1093"/>
    </row>
    <row r="19485" spans="4:4" s="1084" customFormat="1" x14ac:dyDescent="0.2">
      <c r="D19485" s="1093"/>
    </row>
    <row r="19486" spans="4:4" s="1084" customFormat="1" x14ac:dyDescent="0.2">
      <c r="D19486" s="1093"/>
    </row>
    <row r="19487" spans="4:4" s="1084" customFormat="1" x14ac:dyDescent="0.2">
      <c r="D19487" s="1093"/>
    </row>
    <row r="19488" spans="4:4" s="1084" customFormat="1" x14ac:dyDescent="0.2">
      <c r="D19488" s="1093"/>
    </row>
    <row r="19489" spans="4:4" s="1084" customFormat="1" x14ac:dyDescent="0.2">
      <c r="D19489" s="1093"/>
    </row>
    <row r="19490" spans="4:4" s="1084" customFormat="1" x14ac:dyDescent="0.2">
      <c r="D19490" s="1093"/>
    </row>
    <row r="19491" spans="4:4" s="1084" customFormat="1" x14ac:dyDescent="0.2">
      <c r="D19491" s="1093"/>
    </row>
    <row r="19492" spans="4:4" s="1084" customFormat="1" x14ac:dyDescent="0.2">
      <c r="D19492" s="1093"/>
    </row>
    <row r="19493" spans="4:4" s="1084" customFormat="1" x14ac:dyDescent="0.2">
      <c r="D19493" s="1093"/>
    </row>
    <row r="19494" spans="4:4" s="1084" customFormat="1" x14ac:dyDescent="0.2">
      <c r="D19494" s="1093"/>
    </row>
    <row r="19495" spans="4:4" s="1084" customFormat="1" x14ac:dyDescent="0.2">
      <c r="D19495" s="1093"/>
    </row>
    <row r="19496" spans="4:4" s="1084" customFormat="1" x14ac:dyDescent="0.2">
      <c r="D19496" s="1093"/>
    </row>
    <row r="19497" spans="4:4" s="1084" customFormat="1" x14ac:dyDescent="0.2">
      <c r="D19497" s="1093"/>
    </row>
    <row r="19498" spans="4:4" s="1084" customFormat="1" x14ac:dyDescent="0.2">
      <c r="D19498" s="1093"/>
    </row>
    <row r="19499" spans="4:4" s="1084" customFormat="1" x14ac:dyDescent="0.2">
      <c r="D19499" s="1093"/>
    </row>
    <row r="19500" spans="4:4" s="1084" customFormat="1" x14ac:dyDescent="0.2">
      <c r="D19500" s="1093"/>
    </row>
    <row r="19501" spans="4:4" s="1084" customFormat="1" x14ac:dyDescent="0.2">
      <c r="D19501" s="1093"/>
    </row>
    <row r="19502" spans="4:4" s="1084" customFormat="1" x14ac:dyDescent="0.2">
      <c r="D19502" s="1093"/>
    </row>
    <row r="19503" spans="4:4" s="1084" customFormat="1" x14ac:dyDescent="0.2">
      <c r="D19503" s="1093"/>
    </row>
    <row r="19504" spans="4:4" s="1084" customFormat="1" x14ac:dyDescent="0.2">
      <c r="D19504" s="1093"/>
    </row>
    <row r="19505" spans="4:4" s="1084" customFormat="1" x14ac:dyDescent="0.2">
      <c r="D19505" s="1093"/>
    </row>
    <row r="19506" spans="4:4" s="1084" customFormat="1" x14ac:dyDescent="0.2">
      <c r="D19506" s="1093"/>
    </row>
    <row r="19507" spans="4:4" s="1084" customFormat="1" x14ac:dyDescent="0.2">
      <c r="D19507" s="1093"/>
    </row>
    <row r="19508" spans="4:4" s="1084" customFormat="1" x14ac:dyDescent="0.2">
      <c r="D19508" s="1093"/>
    </row>
    <row r="19509" spans="4:4" s="1084" customFormat="1" x14ac:dyDescent="0.2">
      <c r="D19509" s="1093"/>
    </row>
    <row r="19510" spans="4:4" s="1084" customFormat="1" x14ac:dyDescent="0.2">
      <c r="D19510" s="1093"/>
    </row>
    <row r="19511" spans="4:4" s="1084" customFormat="1" x14ac:dyDescent="0.2">
      <c r="D19511" s="1093"/>
    </row>
    <row r="19512" spans="4:4" s="1084" customFormat="1" x14ac:dyDescent="0.2">
      <c r="D19512" s="1093"/>
    </row>
    <row r="19513" spans="4:4" s="1084" customFormat="1" x14ac:dyDescent="0.2">
      <c r="D19513" s="1093"/>
    </row>
    <row r="19514" spans="4:4" s="1084" customFormat="1" x14ac:dyDescent="0.2">
      <c r="D19514" s="1093"/>
    </row>
    <row r="19515" spans="4:4" s="1084" customFormat="1" x14ac:dyDescent="0.2">
      <c r="D19515" s="1093"/>
    </row>
    <row r="19516" spans="4:4" s="1084" customFormat="1" x14ac:dyDescent="0.2">
      <c r="D19516" s="1093"/>
    </row>
    <row r="19517" spans="4:4" s="1084" customFormat="1" x14ac:dyDescent="0.2">
      <c r="D19517" s="1093"/>
    </row>
    <row r="19518" spans="4:4" s="1084" customFormat="1" x14ac:dyDescent="0.2">
      <c r="D19518" s="1093"/>
    </row>
    <row r="19519" spans="4:4" s="1084" customFormat="1" x14ac:dyDescent="0.2">
      <c r="D19519" s="1093"/>
    </row>
    <row r="19520" spans="4:4" s="1084" customFormat="1" x14ac:dyDescent="0.2">
      <c r="D19520" s="1093"/>
    </row>
    <row r="19521" spans="4:4" s="1084" customFormat="1" x14ac:dyDescent="0.2">
      <c r="D19521" s="1093"/>
    </row>
    <row r="19522" spans="4:4" s="1084" customFormat="1" x14ac:dyDescent="0.2">
      <c r="D19522" s="1093"/>
    </row>
    <row r="19523" spans="4:4" s="1084" customFormat="1" x14ac:dyDescent="0.2">
      <c r="D19523" s="1093"/>
    </row>
    <row r="19524" spans="4:4" s="1084" customFormat="1" x14ac:dyDescent="0.2">
      <c r="D19524" s="1093"/>
    </row>
    <row r="19525" spans="4:4" s="1084" customFormat="1" x14ac:dyDescent="0.2">
      <c r="D19525" s="1093"/>
    </row>
    <row r="19526" spans="4:4" s="1084" customFormat="1" x14ac:dyDescent="0.2">
      <c r="D19526" s="1093"/>
    </row>
    <row r="19527" spans="4:4" s="1084" customFormat="1" x14ac:dyDescent="0.2">
      <c r="D19527" s="1093"/>
    </row>
    <row r="19528" spans="4:4" s="1084" customFormat="1" x14ac:dyDescent="0.2">
      <c r="D19528" s="1093"/>
    </row>
    <row r="19529" spans="4:4" s="1084" customFormat="1" x14ac:dyDescent="0.2">
      <c r="D19529" s="1093"/>
    </row>
    <row r="19530" spans="4:4" s="1084" customFormat="1" x14ac:dyDescent="0.2">
      <c r="D19530" s="1093"/>
    </row>
    <row r="19531" spans="4:4" s="1084" customFormat="1" x14ac:dyDescent="0.2">
      <c r="D19531" s="1093"/>
    </row>
    <row r="19532" spans="4:4" s="1084" customFormat="1" x14ac:dyDescent="0.2">
      <c r="D19532" s="1093"/>
    </row>
    <row r="19533" spans="4:4" s="1084" customFormat="1" x14ac:dyDescent="0.2">
      <c r="D19533" s="1093"/>
    </row>
    <row r="19534" spans="4:4" s="1084" customFormat="1" x14ac:dyDescent="0.2">
      <c r="D19534" s="1093"/>
    </row>
    <row r="19535" spans="4:4" s="1084" customFormat="1" x14ac:dyDescent="0.2">
      <c r="D19535" s="1093"/>
    </row>
    <row r="19536" spans="4:4" s="1084" customFormat="1" x14ac:dyDescent="0.2">
      <c r="D19536" s="1093"/>
    </row>
    <row r="19537" spans="4:4" s="1084" customFormat="1" x14ac:dyDescent="0.2">
      <c r="D19537" s="1093"/>
    </row>
    <row r="19538" spans="4:4" s="1084" customFormat="1" x14ac:dyDescent="0.2">
      <c r="D19538" s="1093"/>
    </row>
    <row r="19539" spans="4:4" s="1084" customFormat="1" x14ac:dyDescent="0.2">
      <c r="D19539" s="1093"/>
    </row>
    <row r="19540" spans="4:4" s="1084" customFormat="1" x14ac:dyDescent="0.2">
      <c r="D19540" s="1093"/>
    </row>
    <row r="19541" spans="4:4" s="1084" customFormat="1" x14ac:dyDescent="0.2">
      <c r="D19541" s="1093"/>
    </row>
    <row r="19542" spans="4:4" s="1084" customFormat="1" x14ac:dyDescent="0.2">
      <c r="D19542" s="1093"/>
    </row>
    <row r="19543" spans="4:4" s="1084" customFormat="1" x14ac:dyDescent="0.2">
      <c r="D19543" s="1093"/>
    </row>
    <row r="19544" spans="4:4" s="1084" customFormat="1" x14ac:dyDescent="0.2">
      <c r="D19544" s="1093"/>
    </row>
    <row r="19545" spans="4:4" s="1084" customFormat="1" x14ac:dyDescent="0.2">
      <c r="D19545" s="1093"/>
    </row>
    <row r="19546" spans="4:4" s="1084" customFormat="1" x14ac:dyDescent="0.2">
      <c r="D19546" s="1093"/>
    </row>
    <row r="19547" spans="4:4" s="1084" customFormat="1" x14ac:dyDescent="0.2">
      <c r="D19547" s="1093"/>
    </row>
    <row r="19548" spans="4:4" s="1084" customFormat="1" x14ac:dyDescent="0.2">
      <c r="D19548" s="1093"/>
    </row>
    <row r="19549" spans="4:4" s="1084" customFormat="1" x14ac:dyDescent="0.2">
      <c r="D19549" s="1093"/>
    </row>
    <row r="19550" spans="4:4" s="1084" customFormat="1" x14ac:dyDescent="0.2">
      <c r="D19550" s="1093"/>
    </row>
    <row r="19551" spans="4:4" s="1084" customFormat="1" x14ac:dyDescent="0.2">
      <c r="D19551" s="1093"/>
    </row>
    <row r="19552" spans="4:4" s="1084" customFormat="1" x14ac:dyDescent="0.2">
      <c r="D19552" s="1093"/>
    </row>
    <row r="19553" spans="4:4" s="1084" customFormat="1" x14ac:dyDescent="0.2">
      <c r="D19553" s="1093"/>
    </row>
    <row r="19554" spans="4:4" s="1084" customFormat="1" x14ac:dyDescent="0.2">
      <c r="D19554" s="1093"/>
    </row>
    <row r="19555" spans="4:4" s="1084" customFormat="1" x14ac:dyDescent="0.2">
      <c r="D19555" s="1093"/>
    </row>
    <row r="19556" spans="4:4" s="1084" customFormat="1" x14ac:dyDescent="0.2">
      <c r="D19556" s="1093"/>
    </row>
    <row r="19557" spans="4:4" s="1084" customFormat="1" x14ac:dyDescent="0.2">
      <c r="D19557" s="1093"/>
    </row>
    <row r="19558" spans="4:4" s="1084" customFormat="1" x14ac:dyDescent="0.2">
      <c r="D19558" s="1093"/>
    </row>
    <row r="19559" spans="4:4" s="1084" customFormat="1" x14ac:dyDescent="0.2">
      <c r="D19559" s="1093"/>
    </row>
    <row r="19560" spans="4:4" s="1084" customFormat="1" x14ac:dyDescent="0.2">
      <c r="D19560" s="1093"/>
    </row>
    <row r="19561" spans="4:4" s="1084" customFormat="1" x14ac:dyDescent="0.2">
      <c r="D19561" s="1093"/>
    </row>
    <row r="19562" spans="4:4" s="1084" customFormat="1" x14ac:dyDescent="0.2">
      <c r="D19562" s="1093"/>
    </row>
    <row r="19563" spans="4:4" s="1084" customFormat="1" x14ac:dyDescent="0.2">
      <c r="D19563" s="1093"/>
    </row>
    <row r="19564" spans="4:4" s="1084" customFormat="1" x14ac:dyDescent="0.2">
      <c r="D19564" s="1093"/>
    </row>
    <row r="19565" spans="4:4" s="1084" customFormat="1" x14ac:dyDescent="0.2">
      <c r="D19565" s="1093"/>
    </row>
    <row r="19566" spans="4:4" s="1084" customFormat="1" x14ac:dyDescent="0.2">
      <c r="D19566" s="1093"/>
    </row>
    <row r="19567" spans="4:4" s="1084" customFormat="1" x14ac:dyDescent="0.2">
      <c r="D19567" s="1093"/>
    </row>
    <row r="19568" spans="4:4" s="1084" customFormat="1" x14ac:dyDescent="0.2">
      <c r="D19568" s="1093"/>
    </row>
    <row r="19569" spans="4:4" s="1084" customFormat="1" x14ac:dyDescent="0.2">
      <c r="D19569" s="1093"/>
    </row>
    <row r="19570" spans="4:4" s="1084" customFormat="1" x14ac:dyDescent="0.2">
      <c r="D19570" s="1093"/>
    </row>
    <row r="19571" spans="4:4" s="1084" customFormat="1" x14ac:dyDescent="0.2">
      <c r="D19571" s="1093"/>
    </row>
    <row r="19572" spans="4:4" s="1084" customFormat="1" x14ac:dyDescent="0.2">
      <c r="D19572" s="1093"/>
    </row>
    <row r="19573" spans="4:4" s="1084" customFormat="1" x14ac:dyDescent="0.2">
      <c r="D19573" s="1093"/>
    </row>
    <row r="19574" spans="4:4" s="1084" customFormat="1" x14ac:dyDescent="0.2">
      <c r="D19574" s="1093"/>
    </row>
    <row r="19575" spans="4:4" s="1084" customFormat="1" x14ac:dyDescent="0.2">
      <c r="D19575" s="1093"/>
    </row>
    <row r="19576" spans="4:4" s="1084" customFormat="1" x14ac:dyDescent="0.2">
      <c r="D19576" s="1093"/>
    </row>
    <row r="19577" spans="4:4" s="1084" customFormat="1" x14ac:dyDescent="0.2">
      <c r="D19577" s="1093"/>
    </row>
    <row r="19578" spans="4:4" s="1084" customFormat="1" x14ac:dyDescent="0.2">
      <c r="D19578" s="1093"/>
    </row>
    <row r="19579" spans="4:4" s="1084" customFormat="1" x14ac:dyDescent="0.2">
      <c r="D19579" s="1093"/>
    </row>
    <row r="19580" spans="4:4" s="1084" customFormat="1" x14ac:dyDescent="0.2">
      <c r="D19580" s="1093"/>
    </row>
    <row r="19581" spans="4:4" s="1084" customFormat="1" x14ac:dyDescent="0.2">
      <c r="D19581" s="1093"/>
    </row>
    <row r="19582" spans="4:4" s="1084" customFormat="1" x14ac:dyDescent="0.2">
      <c r="D19582" s="1093"/>
    </row>
    <row r="19583" spans="4:4" s="1084" customFormat="1" x14ac:dyDescent="0.2">
      <c r="D19583" s="1093"/>
    </row>
    <row r="19584" spans="4:4" s="1084" customFormat="1" x14ac:dyDescent="0.2">
      <c r="D19584" s="1093"/>
    </row>
    <row r="19585" spans="4:4" s="1084" customFormat="1" x14ac:dyDescent="0.2">
      <c r="D19585" s="1093"/>
    </row>
    <row r="19586" spans="4:4" s="1084" customFormat="1" x14ac:dyDescent="0.2">
      <c r="D19586" s="1093"/>
    </row>
    <row r="19587" spans="4:4" s="1084" customFormat="1" x14ac:dyDescent="0.2">
      <c r="D19587" s="1093"/>
    </row>
    <row r="19588" spans="4:4" s="1084" customFormat="1" x14ac:dyDescent="0.2">
      <c r="D19588" s="1093"/>
    </row>
    <row r="19589" spans="4:4" s="1084" customFormat="1" x14ac:dyDescent="0.2">
      <c r="D19589" s="1093"/>
    </row>
    <row r="19590" spans="4:4" s="1084" customFormat="1" x14ac:dyDescent="0.2">
      <c r="D19590" s="1093"/>
    </row>
    <row r="19591" spans="4:4" s="1084" customFormat="1" x14ac:dyDescent="0.2">
      <c r="D19591" s="1093"/>
    </row>
    <row r="19592" spans="4:4" s="1084" customFormat="1" x14ac:dyDescent="0.2">
      <c r="D19592" s="1093"/>
    </row>
    <row r="19593" spans="4:4" s="1084" customFormat="1" x14ac:dyDescent="0.2">
      <c r="D19593" s="1093"/>
    </row>
    <row r="19594" spans="4:4" s="1084" customFormat="1" x14ac:dyDescent="0.2">
      <c r="D19594" s="1093"/>
    </row>
    <row r="19595" spans="4:4" s="1084" customFormat="1" x14ac:dyDescent="0.2">
      <c r="D19595" s="1093"/>
    </row>
    <row r="19596" spans="4:4" s="1084" customFormat="1" x14ac:dyDescent="0.2">
      <c r="D19596" s="1093"/>
    </row>
    <row r="19597" spans="4:4" s="1084" customFormat="1" x14ac:dyDescent="0.2">
      <c r="D19597" s="1093"/>
    </row>
    <row r="19598" spans="4:4" s="1084" customFormat="1" x14ac:dyDescent="0.2">
      <c r="D19598" s="1093"/>
    </row>
    <row r="19599" spans="4:4" s="1084" customFormat="1" x14ac:dyDescent="0.2">
      <c r="D19599" s="1093"/>
    </row>
    <row r="19600" spans="4:4" s="1084" customFormat="1" x14ac:dyDescent="0.2">
      <c r="D19600" s="1093"/>
    </row>
    <row r="19601" spans="4:4" s="1084" customFormat="1" x14ac:dyDescent="0.2">
      <c r="D19601" s="1093"/>
    </row>
    <row r="19602" spans="4:4" s="1084" customFormat="1" x14ac:dyDescent="0.2">
      <c r="D19602" s="1093"/>
    </row>
    <row r="19603" spans="4:4" s="1084" customFormat="1" x14ac:dyDescent="0.2">
      <c r="D19603" s="1093"/>
    </row>
    <row r="19604" spans="4:4" s="1084" customFormat="1" x14ac:dyDescent="0.2">
      <c r="D19604" s="1093"/>
    </row>
    <row r="19605" spans="4:4" s="1084" customFormat="1" x14ac:dyDescent="0.2">
      <c r="D19605" s="1093"/>
    </row>
    <row r="19606" spans="4:4" s="1084" customFormat="1" x14ac:dyDescent="0.2">
      <c r="D19606" s="1093"/>
    </row>
    <row r="19607" spans="4:4" s="1084" customFormat="1" x14ac:dyDescent="0.2">
      <c r="D19607" s="1093"/>
    </row>
    <row r="19608" spans="4:4" s="1084" customFormat="1" x14ac:dyDescent="0.2">
      <c r="D19608" s="1093"/>
    </row>
    <row r="19609" spans="4:4" s="1084" customFormat="1" x14ac:dyDescent="0.2">
      <c r="D19609" s="1093"/>
    </row>
    <row r="19610" spans="4:4" s="1084" customFormat="1" x14ac:dyDescent="0.2">
      <c r="D19610" s="1093"/>
    </row>
    <row r="19611" spans="4:4" s="1084" customFormat="1" x14ac:dyDescent="0.2">
      <c r="D19611" s="1093"/>
    </row>
    <row r="19612" spans="4:4" s="1084" customFormat="1" x14ac:dyDescent="0.2">
      <c r="D19612" s="1093"/>
    </row>
    <row r="19613" spans="4:4" s="1084" customFormat="1" x14ac:dyDescent="0.2">
      <c r="D19613" s="1093"/>
    </row>
    <row r="19614" spans="4:4" s="1084" customFormat="1" x14ac:dyDescent="0.2">
      <c r="D19614" s="1093"/>
    </row>
    <row r="19615" spans="4:4" s="1084" customFormat="1" x14ac:dyDescent="0.2">
      <c r="D19615" s="1093"/>
    </row>
    <row r="19616" spans="4:4" s="1084" customFormat="1" x14ac:dyDescent="0.2">
      <c r="D19616" s="1093"/>
    </row>
    <row r="19617" spans="4:4" s="1084" customFormat="1" x14ac:dyDescent="0.2">
      <c r="D19617" s="1093"/>
    </row>
    <row r="19618" spans="4:4" s="1084" customFormat="1" x14ac:dyDescent="0.2">
      <c r="D19618" s="1093"/>
    </row>
    <row r="19619" spans="4:4" s="1084" customFormat="1" x14ac:dyDescent="0.2">
      <c r="D19619" s="1093"/>
    </row>
    <row r="19620" spans="4:4" s="1084" customFormat="1" x14ac:dyDescent="0.2">
      <c r="D19620" s="1093"/>
    </row>
    <row r="19621" spans="4:4" s="1084" customFormat="1" x14ac:dyDescent="0.2">
      <c r="D19621" s="1093"/>
    </row>
    <row r="19622" spans="4:4" s="1084" customFormat="1" x14ac:dyDescent="0.2">
      <c r="D19622" s="1093"/>
    </row>
    <row r="19623" spans="4:4" s="1084" customFormat="1" x14ac:dyDescent="0.2">
      <c r="D19623" s="1093"/>
    </row>
    <row r="19624" spans="4:4" s="1084" customFormat="1" x14ac:dyDescent="0.2">
      <c r="D19624" s="1093"/>
    </row>
    <row r="19625" spans="4:4" s="1084" customFormat="1" x14ac:dyDescent="0.2">
      <c r="D19625" s="1093"/>
    </row>
    <row r="19626" spans="4:4" s="1084" customFormat="1" x14ac:dyDescent="0.2">
      <c r="D19626" s="1093"/>
    </row>
    <row r="19627" spans="4:4" s="1084" customFormat="1" x14ac:dyDescent="0.2">
      <c r="D19627" s="1093"/>
    </row>
    <row r="19628" spans="4:4" s="1084" customFormat="1" x14ac:dyDescent="0.2">
      <c r="D19628" s="1093"/>
    </row>
    <row r="19629" spans="4:4" s="1084" customFormat="1" x14ac:dyDescent="0.2">
      <c r="D19629" s="1093"/>
    </row>
    <row r="19630" spans="4:4" s="1084" customFormat="1" x14ac:dyDescent="0.2">
      <c r="D19630" s="1093"/>
    </row>
    <row r="19631" spans="4:4" s="1084" customFormat="1" x14ac:dyDescent="0.2">
      <c r="D19631" s="1093"/>
    </row>
    <row r="19632" spans="4:4" s="1084" customFormat="1" x14ac:dyDescent="0.2">
      <c r="D19632" s="1093"/>
    </row>
    <row r="19633" spans="4:4" s="1084" customFormat="1" x14ac:dyDescent="0.2">
      <c r="D19633" s="1093"/>
    </row>
    <row r="19634" spans="4:4" s="1084" customFormat="1" x14ac:dyDescent="0.2">
      <c r="D19634" s="1093"/>
    </row>
    <row r="19635" spans="4:4" s="1084" customFormat="1" x14ac:dyDescent="0.2">
      <c r="D19635" s="1093"/>
    </row>
    <row r="19636" spans="4:4" s="1084" customFormat="1" x14ac:dyDescent="0.2">
      <c r="D19636" s="1093"/>
    </row>
    <row r="19637" spans="4:4" s="1084" customFormat="1" x14ac:dyDescent="0.2">
      <c r="D19637" s="1093"/>
    </row>
    <row r="19638" spans="4:4" s="1084" customFormat="1" x14ac:dyDescent="0.2">
      <c r="D19638" s="1093"/>
    </row>
    <row r="19639" spans="4:4" s="1084" customFormat="1" x14ac:dyDescent="0.2">
      <c r="D19639" s="1093"/>
    </row>
    <row r="19640" spans="4:4" s="1084" customFormat="1" x14ac:dyDescent="0.2">
      <c r="D19640" s="1093"/>
    </row>
    <row r="19641" spans="4:4" s="1084" customFormat="1" x14ac:dyDescent="0.2">
      <c r="D19641" s="1093"/>
    </row>
    <row r="19642" spans="4:4" s="1084" customFormat="1" x14ac:dyDescent="0.2">
      <c r="D19642" s="1093"/>
    </row>
    <row r="19643" spans="4:4" s="1084" customFormat="1" x14ac:dyDescent="0.2">
      <c r="D19643" s="1093"/>
    </row>
    <row r="19644" spans="4:4" s="1084" customFormat="1" x14ac:dyDescent="0.2">
      <c r="D19644" s="1093"/>
    </row>
    <row r="19645" spans="4:4" s="1084" customFormat="1" x14ac:dyDescent="0.2">
      <c r="D19645" s="1093"/>
    </row>
    <row r="19646" spans="4:4" s="1084" customFormat="1" x14ac:dyDescent="0.2">
      <c r="D19646" s="1093"/>
    </row>
    <row r="19647" spans="4:4" s="1084" customFormat="1" x14ac:dyDescent="0.2">
      <c r="D19647" s="1093"/>
    </row>
    <row r="19648" spans="4:4" s="1084" customFormat="1" x14ac:dyDescent="0.2">
      <c r="D19648" s="1093"/>
    </row>
    <row r="19649" spans="4:4" s="1084" customFormat="1" x14ac:dyDescent="0.2">
      <c r="D19649" s="1093"/>
    </row>
    <row r="19650" spans="4:4" s="1084" customFormat="1" x14ac:dyDescent="0.2">
      <c r="D19650" s="1093"/>
    </row>
    <row r="19651" spans="4:4" s="1084" customFormat="1" x14ac:dyDescent="0.2">
      <c r="D19651" s="1093"/>
    </row>
    <row r="19652" spans="4:4" s="1084" customFormat="1" x14ac:dyDescent="0.2">
      <c r="D19652" s="1093"/>
    </row>
    <row r="19653" spans="4:4" s="1084" customFormat="1" x14ac:dyDescent="0.2">
      <c r="D19653" s="1093"/>
    </row>
    <row r="19654" spans="4:4" s="1084" customFormat="1" x14ac:dyDescent="0.2">
      <c r="D19654" s="1093"/>
    </row>
    <row r="19655" spans="4:4" s="1084" customFormat="1" x14ac:dyDescent="0.2">
      <c r="D19655" s="1093"/>
    </row>
    <row r="19656" spans="4:4" s="1084" customFormat="1" x14ac:dyDescent="0.2">
      <c r="D19656" s="1093"/>
    </row>
    <row r="19657" spans="4:4" s="1084" customFormat="1" x14ac:dyDescent="0.2">
      <c r="D19657" s="1093"/>
    </row>
    <row r="19658" spans="4:4" s="1084" customFormat="1" x14ac:dyDescent="0.2">
      <c r="D19658" s="1093"/>
    </row>
    <row r="19659" spans="4:4" s="1084" customFormat="1" x14ac:dyDescent="0.2">
      <c r="D19659" s="1093"/>
    </row>
    <row r="19660" spans="4:4" s="1084" customFormat="1" x14ac:dyDescent="0.2">
      <c r="D19660" s="1093"/>
    </row>
    <row r="19661" spans="4:4" s="1084" customFormat="1" x14ac:dyDescent="0.2">
      <c r="D19661" s="1093"/>
    </row>
    <row r="19662" spans="4:4" s="1084" customFormat="1" x14ac:dyDescent="0.2">
      <c r="D19662" s="1093"/>
    </row>
    <row r="19663" spans="4:4" s="1084" customFormat="1" x14ac:dyDescent="0.2">
      <c r="D19663" s="1093"/>
    </row>
    <row r="19664" spans="4:4" s="1084" customFormat="1" x14ac:dyDescent="0.2">
      <c r="D19664" s="1093"/>
    </row>
    <row r="19665" spans="4:4" s="1084" customFormat="1" x14ac:dyDescent="0.2">
      <c r="D19665" s="1093"/>
    </row>
    <row r="19666" spans="4:4" s="1084" customFormat="1" x14ac:dyDescent="0.2">
      <c r="D19666" s="1093"/>
    </row>
    <row r="19667" spans="4:4" s="1084" customFormat="1" x14ac:dyDescent="0.2">
      <c r="D19667" s="1093"/>
    </row>
    <row r="19668" spans="4:4" s="1084" customFormat="1" x14ac:dyDescent="0.2">
      <c r="D19668" s="1093"/>
    </row>
    <row r="19669" spans="4:4" s="1084" customFormat="1" x14ac:dyDescent="0.2">
      <c r="D19669" s="1093"/>
    </row>
    <row r="19670" spans="4:4" s="1084" customFormat="1" x14ac:dyDescent="0.2">
      <c r="D19670" s="1093"/>
    </row>
    <row r="19671" spans="4:4" s="1084" customFormat="1" x14ac:dyDescent="0.2">
      <c r="D19671" s="1093"/>
    </row>
    <row r="19672" spans="4:4" s="1084" customFormat="1" x14ac:dyDescent="0.2">
      <c r="D19672" s="1093"/>
    </row>
    <row r="19673" spans="4:4" s="1084" customFormat="1" x14ac:dyDescent="0.2">
      <c r="D19673" s="1093"/>
    </row>
    <row r="19674" spans="4:4" s="1084" customFormat="1" x14ac:dyDescent="0.2">
      <c r="D19674" s="1093"/>
    </row>
    <row r="19675" spans="4:4" s="1084" customFormat="1" x14ac:dyDescent="0.2">
      <c r="D19675" s="1093"/>
    </row>
    <row r="19676" spans="4:4" s="1084" customFormat="1" x14ac:dyDescent="0.2">
      <c r="D19676" s="1093"/>
    </row>
    <row r="19677" spans="4:4" s="1084" customFormat="1" x14ac:dyDescent="0.2">
      <c r="D19677" s="1093"/>
    </row>
    <row r="19678" spans="4:4" s="1084" customFormat="1" x14ac:dyDescent="0.2">
      <c r="D19678" s="1093"/>
    </row>
    <row r="19679" spans="4:4" s="1084" customFormat="1" x14ac:dyDescent="0.2">
      <c r="D19679" s="1093"/>
    </row>
    <row r="19680" spans="4:4" s="1084" customFormat="1" x14ac:dyDescent="0.2">
      <c r="D19680" s="1093"/>
    </row>
    <row r="19681" spans="4:4" s="1084" customFormat="1" x14ac:dyDescent="0.2">
      <c r="D19681" s="1093"/>
    </row>
    <row r="19682" spans="4:4" s="1084" customFormat="1" x14ac:dyDescent="0.2">
      <c r="D19682" s="1093"/>
    </row>
    <row r="19683" spans="4:4" s="1084" customFormat="1" x14ac:dyDescent="0.2">
      <c r="D19683" s="1093"/>
    </row>
    <row r="19684" spans="4:4" s="1084" customFormat="1" x14ac:dyDescent="0.2">
      <c r="D19684" s="1093"/>
    </row>
    <row r="19685" spans="4:4" s="1084" customFormat="1" x14ac:dyDescent="0.2">
      <c r="D19685" s="1093"/>
    </row>
    <row r="19686" spans="4:4" s="1084" customFormat="1" x14ac:dyDescent="0.2">
      <c r="D19686" s="1093"/>
    </row>
    <row r="19687" spans="4:4" s="1084" customFormat="1" x14ac:dyDescent="0.2">
      <c r="D19687" s="1093"/>
    </row>
    <row r="19688" spans="4:4" s="1084" customFormat="1" x14ac:dyDescent="0.2">
      <c r="D19688" s="1093"/>
    </row>
    <row r="19689" spans="4:4" s="1084" customFormat="1" x14ac:dyDescent="0.2">
      <c r="D19689" s="1093"/>
    </row>
    <row r="19690" spans="4:4" s="1084" customFormat="1" x14ac:dyDescent="0.2">
      <c r="D19690" s="1093"/>
    </row>
    <row r="19691" spans="4:4" s="1084" customFormat="1" x14ac:dyDescent="0.2">
      <c r="D19691" s="1093"/>
    </row>
    <row r="19692" spans="4:4" s="1084" customFormat="1" x14ac:dyDescent="0.2">
      <c r="D19692" s="1093"/>
    </row>
    <row r="19693" spans="4:4" s="1084" customFormat="1" x14ac:dyDescent="0.2">
      <c r="D19693" s="1093"/>
    </row>
    <row r="19694" spans="4:4" s="1084" customFormat="1" x14ac:dyDescent="0.2">
      <c r="D19694" s="1093"/>
    </row>
    <row r="19695" spans="4:4" s="1084" customFormat="1" x14ac:dyDescent="0.2">
      <c r="D19695" s="1093"/>
    </row>
    <row r="19696" spans="4:4" s="1084" customFormat="1" x14ac:dyDescent="0.2">
      <c r="D19696" s="1093"/>
    </row>
    <row r="19697" spans="4:4" s="1084" customFormat="1" x14ac:dyDescent="0.2">
      <c r="D19697" s="1093"/>
    </row>
    <row r="19698" spans="4:4" s="1084" customFormat="1" x14ac:dyDescent="0.2">
      <c r="D19698" s="1093"/>
    </row>
    <row r="19699" spans="4:4" s="1084" customFormat="1" x14ac:dyDescent="0.2">
      <c r="D19699" s="1093"/>
    </row>
    <row r="19700" spans="4:4" s="1084" customFormat="1" x14ac:dyDescent="0.2">
      <c r="D19700" s="1093"/>
    </row>
    <row r="19701" spans="4:4" s="1084" customFormat="1" x14ac:dyDescent="0.2">
      <c r="D19701" s="1093"/>
    </row>
    <row r="19702" spans="4:4" s="1084" customFormat="1" x14ac:dyDescent="0.2">
      <c r="D19702" s="1093"/>
    </row>
    <row r="19703" spans="4:4" s="1084" customFormat="1" x14ac:dyDescent="0.2">
      <c r="D19703" s="1093"/>
    </row>
    <row r="19704" spans="4:4" s="1084" customFormat="1" x14ac:dyDescent="0.2">
      <c r="D19704" s="1093"/>
    </row>
    <row r="19705" spans="4:4" s="1084" customFormat="1" x14ac:dyDescent="0.2">
      <c r="D19705" s="1093"/>
    </row>
    <row r="19706" spans="4:4" s="1084" customFormat="1" x14ac:dyDescent="0.2">
      <c r="D19706" s="1093"/>
    </row>
    <row r="19707" spans="4:4" s="1084" customFormat="1" x14ac:dyDescent="0.2">
      <c r="D19707" s="1093"/>
    </row>
    <row r="19708" spans="4:4" s="1084" customFormat="1" x14ac:dyDescent="0.2">
      <c r="D19708" s="1093"/>
    </row>
    <row r="19709" spans="4:4" s="1084" customFormat="1" x14ac:dyDescent="0.2">
      <c r="D19709" s="1093"/>
    </row>
    <row r="19710" spans="4:4" s="1084" customFormat="1" x14ac:dyDescent="0.2">
      <c r="D19710" s="1093"/>
    </row>
    <row r="19711" spans="4:4" s="1084" customFormat="1" x14ac:dyDescent="0.2">
      <c r="D19711" s="1093"/>
    </row>
    <row r="19712" spans="4:4" s="1084" customFormat="1" x14ac:dyDescent="0.2">
      <c r="D19712" s="1093"/>
    </row>
    <row r="19713" spans="4:4" s="1084" customFormat="1" x14ac:dyDescent="0.2">
      <c r="D19713" s="1093"/>
    </row>
    <row r="19714" spans="4:4" s="1084" customFormat="1" x14ac:dyDescent="0.2">
      <c r="D19714" s="1093"/>
    </row>
    <row r="19715" spans="4:4" s="1084" customFormat="1" x14ac:dyDescent="0.2">
      <c r="D19715" s="1093"/>
    </row>
    <row r="19716" spans="4:4" s="1084" customFormat="1" x14ac:dyDescent="0.2">
      <c r="D19716" s="1093"/>
    </row>
    <row r="19717" spans="4:4" s="1084" customFormat="1" x14ac:dyDescent="0.2">
      <c r="D19717" s="1093"/>
    </row>
    <row r="19718" spans="4:4" s="1084" customFormat="1" x14ac:dyDescent="0.2">
      <c r="D19718" s="1093"/>
    </row>
    <row r="19719" spans="4:4" s="1084" customFormat="1" x14ac:dyDescent="0.2">
      <c r="D19719" s="1093"/>
    </row>
    <row r="19720" spans="4:4" s="1084" customFormat="1" x14ac:dyDescent="0.2">
      <c r="D19720" s="1093"/>
    </row>
    <row r="19721" spans="4:4" s="1084" customFormat="1" x14ac:dyDescent="0.2">
      <c r="D19721" s="1093"/>
    </row>
    <row r="19722" spans="4:4" s="1084" customFormat="1" x14ac:dyDescent="0.2">
      <c r="D19722" s="1093"/>
    </row>
    <row r="19723" spans="4:4" s="1084" customFormat="1" x14ac:dyDescent="0.2">
      <c r="D19723" s="1093"/>
    </row>
    <row r="19724" spans="4:4" s="1084" customFormat="1" x14ac:dyDescent="0.2">
      <c r="D19724" s="1093"/>
    </row>
    <row r="19725" spans="4:4" s="1084" customFormat="1" x14ac:dyDescent="0.2">
      <c r="D19725" s="1093"/>
    </row>
    <row r="19726" spans="4:4" s="1084" customFormat="1" x14ac:dyDescent="0.2">
      <c r="D19726" s="1093"/>
    </row>
    <row r="19727" spans="4:4" s="1084" customFormat="1" x14ac:dyDescent="0.2">
      <c r="D19727" s="1093"/>
    </row>
    <row r="19728" spans="4:4" s="1084" customFormat="1" x14ac:dyDescent="0.2">
      <c r="D19728" s="1093"/>
    </row>
    <row r="19729" spans="4:4" s="1084" customFormat="1" x14ac:dyDescent="0.2">
      <c r="D19729" s="1093"/>
    </row>
    <row r="19730" spans="4:4" s="1084" customFormat="1" x14ac:dyDescent="0.2">
      <c r="D19730" s="1093"/>
    </row>
    <row r="19731" spans="4:4" s="1084" customFormat="1" x14ac:dyDescent="0.2">
      <c r="D19731" s="1093"/>
    </row>
    <row r="19732" spans="4:4" s="1084" customFormat="1" x14ac:dyDescent="0.2">
      <c r="D19732" s="1093"/>
    </row>
    <row r="19733" spans="4:4" s="1084" customFormat="1" x14ac:dyDescent="0.2">
      <c r="D19733" s="1093"/>
    </row>
    <row r="19734" spans="4:4" s="1084" customFormat="1" x14ac:dyDescent="0.2">
      <c r="D19734" s="1093"/>
    </row>
    <row r="19735" spans="4:4" s="1084" customFormat="1" x14ac:dyDescent="0.2">
      <c r="D19735" s="1093"/>
    </row>
    <row r="19736" spans="4:4" s="1084" customFormat="1" x14ac:dyDescent="0.2">
      <c r="D19736" s="1093"/>
    </row>
    <row r="19737" spans="4:4" s="1084" customFormat="1" x14ac:dyDescent="0.2">
      <c r="D19737" s="1093"/>
    </row>
    <row r="19738" spans="4:4" s="1084" customFormat="1" x14ac:dyDescent="0.2">
      <c r="D19738" s="1093"/>
    </row>
    <row r="19739" spans="4:4" s="1084" customFormat="1" x14ac:dyDescent="0.2">
      <c r="D19739" s="1093"/>
    </row>
    <row r="19740" spans="4:4" s="1084" customFormat="1" x14ac:dyDescent="0.2">
      <c r="D19740" s="1093"/>
    </row>
    <row r="19741" spans="4:4" s="1084" customFormat="1" x14ac:dyDescent="0.2">
      <c r="D19741" s="1093"/>
    </row>
    <row r="19742" spans="4:4" s="1084" customFormat="1" x14ac:dyDescent="0.2">
      <c r="D19742" s="1093"/>
    </row>
    <row r="19743" spans="4:4" s="1084" customFormat="1" x14ac:dyDescent="0.2">
      <c r="D19743" s="1093"/>
    </row>
    <row r="19744" spans="4:4" s="1084" customFormat="1" x14ac:dyDescent="0.2">
      <c r="D19744" s="1093"/>
    </row>
    <row r="19745" spans="4:4" s="1084" customFormat="1" x14ac:dyDescent="0.2">
      <c r="D19745" s="1093"/>
    </row>
    <row r="19746" spans="4:4" s="1084" customFormat="1" x14ac:dyDescent="0.2">
      <c r="D19746" s="1093"/>
    </row>
    <row r="19747" spans="4:4" s="1084" customFormat="1" x14ac:dyDescent="0.2">
      <c r="D19747" s="1093"/>
    </row>
    <row r="19748" spans="4:4" s="1084" customFormat="1" x14ac:dyDescent="0.2">
      <c r="D19748" s="1093"/>
    </row>
    <row r="19749" spans="4:4" s="1084" customFormat="1" x14ac:dyDescent="0.2">
      <c r="D19749" s="1093"/>
    </row>
    <row r="19750" spans="4:4" s="1084" customFormat="1" x14ac:dyDescent="0.2">
      <c r="D19750" s="1093"/>
    </row>
    <row r="19751" spans="4:4" s="1084" customFormat="1" x14ac:dyDescent="0.2">
      <c r="D19751" s="1093"/>
    </row>
    <row r="19752" spans="4:4" s="1084" customFormat="1" x14ac:dyDescent="0.2">
      <c r="D19752" s="1093"/>
    </row>
    <row r="19753" spans="4:4" s="1084" customFormat="1" x14ac:dyDescent="0.2">
      <c r="D19753" s="1093"/>
    </row>
    <row r="19754" spans="4:4" s="1084" customFormat="1" x14ac:dyDescent="0.2">
      <c r="D19754" s="1093"/>
    </row>
    <row r="19755" spans="4:4" s="1084" customFormat="1" x14ac:dyDescent="0.2">
      <c r="D19755" s="1093"/>
    </row>
    <row r="19756" spans="4:4" s="1084" customFormat="1" x14ac:dyDescent="0.2">
      <c r="D19756" s="1093"/>
    </row>
    <row r="19757" spans="4:4" s="1084" customFormat="1" x14ac:dyDescent="0.2">
      <c r="D19757" s="1093"/>
    </row>
    <row r="19758" spans="4:4" s="1084" customFormat="1" x14ac:dyDescent="0.2">
      <c r="D19758" s="1093"/>
    </row>
    <row r="19759" spans="4:4" s="1084" customFormat="1" x14ac:dyDescent="0.2">
      <c r="D19759" s="1093"/>
    </row>
    <row r="19760" spans="4:4" s="1084" customFormat="1" x14ac:dyDescent="0.2">
      <c r="D19760" s="1093"/>
    </row>
    <row r="19761" spans="4:4" s="1084" customFormat="1" x14ac:dyDescent="0.2">
      <c r="D19761" s="1093"/>
    </row>
    <row r="19762" spans="4:4" s="1084" customFormat="1" x14ac:dyDescent="0.2">
      <c r="D19762" s="1093"/>
    </row>
    <row r="19763" spans="4:4" s="1084" customFormat="1" x14ac:dyDescent="0.2">
      <c r="D19763" s="1093"/>
    </row>
    <row r="19764" spans="4:4" s="1084" customFormat="1" x14ac:dyDescent="0.2">
      <c r="D19764" s="1093"/>
    </row>
    <row r="19765" spans="4:4" s="1084" customFormat="1" x14ac:dyDescent="0.2">
      <c r="D19765" s="1093"/>
    </row>
    <row r="19766" spans="4:4" s="1084" customFormat="1" x14ac:dyDescent="0.2">
      <c r="D19766" s="1093"/>
    </row>
    <row r="19767" spans="4:4" s="1084" customFormat="1" x14ac:dyDescent="0.2">
      <c r="D19767" s="1093"/>
    </row>
    <row r="19768" spans="4:4" s="1084" customFormat="1" x14ac:dyDescent="0.2">
      <c r="D19768" s="1093"/>
    </row>
    <row r="19769" spans="4:4" s="1084" customFormat="1" x14ac:dyDescent="0.2">
      <c r="D19769" s="1093"/>
    </row>
    <row r="19770" spans="4:4" s="1084" customFormat="1" x14ac:dyDescent="0.2">
      <c r="D19770" s="1093"/>
    </row>
    <row r="19771" spans="4:4" s="1084" customFormat="1" x14ac:dyDescent="0.2">
      <c r="D19771" s="1093"/>
    </row>
    <row r="19772" spans="4:4" s="1084" customFormat="1" x14ac:dyDescent="0.2">
      <c r="D19772" s="1093"/>
    </row>
    <row r="19773" spans="4:4" s="1084" customFormat="1" x14ac:dyDescent="0.2">
      <c r="D19773" s="1093"/>
    </row>
    <row r="19774" spans="4:4" s="1084" customFormat="1" x14ac:dyDescent="0.2">
      <c r="D19774" s="1093"/>
    </row>
    <row r="19775" spans="4:4" s="1084" customFormat="1" x14ac:dyDescent="0.2">
      <c r="D19775" s="1093"/>
    </row>
    <row r="19776" spans="4:4" s="1084" customFormat="1" x14ac:dyDescent="0.2">
      <c r="D19776" s="1093"/>
    </row>
    <row r="19777" spans="4:4" s="1084" customFormat="1" x14ac:dyDescent="0.2">
      <c r="D19777" s="1093"/>
    </row>
    <row r="19778" spans="4:4" s="1084" customFormat="1" x14ac:dyDescent="0.2">
      <c r="D19778" s="1093"/>
    </row>
    <row r="19779" spans="4:4" s="1084" customFormat="1" x14ac:dyDescent="0.2">
      <c r="D19779" s="1093"/>
    </row>
    <row r="19780" spans="4:4" s="1084" customFormat="1" x14ac:dyDescent="0.2">
      <c r="D19780" s="1093"/>
    </row>
    <row r="19781" spans="4:4" s="1084" customFormat="1" x14ac:dyDescent="0.2">
      <c r="D19781" s="1093"/>
    </row>
    <row r="19782" spans="4:4" s="1084" customFormat="1" x14ac:dyDescent="0.2">
      <c r="D19782" s="1093"/>
    </row>
    <row r="19783" spans="4:4" s="1084" customFormat="1" x14ac:dyDescent="0.2">
      <c r="D19783" s="1093"/>
    </row>
    <row r="19784" spans="4:4" s="1084" customFormat="1" x14ac:dyDescent="0.2">
      <c r="D19784" s="1093"/>
    </row>
    <row r="19785" spans="4:4" s="1084" customFormat="1" x14ac:dyDescent="0.2">
      <c r="D19785" s="1093"/>
    </row>
    <row r="19786" spans="4:4" s="1084" customFormat="1" x14ac:dyDescent="0.2">
      <c r="D19786" s="1093"/>
    </row>
    <row r="19787" spans="4:4" s="1084" customFormat="1" x14ac:dyDescent="0.2">
      <c r="D19787" s="1093"/>
    </row>
    <row r="19788" spans="4:4" s="1084" customFormat="1" x14ac:dyDescent="0.2">
      <c r="D19788" s="1093"/>
    </row>
    <row r="19789" spans="4:4" s="1084" customFormat="1" x14ac:dyDescent="0.2">
      <c r="D19789" s="1093"/>
    </row>
    <row r="19790" spans="4:4" s="1084" customFormat="1" x14ac:dyDescent="0.2">
      <c r="D19790" s="1093"/>
    </row>
    <row r="19791" spans="4:4" s="1084" customFormat="1" x14ac:dyDescent="0.2">
      <c r="D19791" s="1093"/>
    </row>
    <row r="19792" spans="4:4" s="1084" customFormat="1" x14ac:dyDescent="0.2">
      <c r="D19792" s="1093"/>
    </row>
    <row r="19793" spans="4:4" s="1084" customFormat="1" x14ac:dyDescent="0.2">
      <c r="D19793" s="1093"/>
    </row>
    <row r="19794" spans="4:4" s="1084" customFormat="1" x14ac:dyDescent="0.2">
      <c r="D19794" s="1093"/>
    </row>
    <row r="19795" spans="4:4" s="1084" customFormat="1" x14ac:dyDescent="0.2">
      <c r="D19795" s="1093"/>
    </row>
    <row r="19796" spans="4:4" s="1084" customFormat="1" x14ac:dyDescent="0.2">
      <c r="D19796" s="1093"/>
    </row>
    <row r="19797" spans="4:4" s="1084" customFormat="1" x14ac:dyDescent="0.2">
      <c r="D19797" s="1093"/>
    </row>
    <row r="19798" spans="4:4" s="1084" customFormat="1" x14ac:dyDescent="0.2">
      <c r="D19798" s="1093"/>
    </row>
    <row r="19799" spans="4:4" s="1084" customFormat="1" x14ac:dyDescent="0.2">
      <c r="D19799" s="1093"/>
    </row>
    <row r="19800" spans="4:4" s="1084" customFormat="1" x14ac:dyDescent="0.2">
      <c r="D19800" s="1093"/>
    </row>
    <row r="19801" spans="4:4" s="1084" customFormat="1" x14ac:dyDescent="0.2">
      <c r="D19801" s="1093"/>
    </row>
    <row r="19802" spans="4:4" s="1084" customFormat="1" x14ac:dyDescent="0.2">
      <c r="D19802" s="1093"/>
    </row>
    <row r="19803" spans="4:4" s="1084" customFormat="1" x14ac:dyDescent="0.2">
      <c r="D19803" s="1093"/>
    </row>
    <row r="19804" spans="4:4" s="1084" customFormat="1" x14ac:dyDescent="0.2">
      <c r="D19804" s="1093"/>
    </row>
    <row r="19805" spans="4:4" s="1084" customFormat="1" x14ac:dyDescent="0.2">
      <c r="D19805" s="1093"/>
    </row>
    <row r="19806" spans="4:4" s="1084" customFormat="1" x14ac:dyDescent="0.2">
      <c r="D19806" s="1093"/>
    </row>
    <row r="19807" spans="4:4" s="1084" customFormat="1" x14ac:dyDescent="0.2">
      <c r="D19807" s="1093"/>
    </row>
    <row r="19808" spans="4:4" s="1084" customFormat="1" x14ac:dyDescent="0.2">
      <c r="D19808" s="1093"/>
    </row>
    <row r="19809" spans="4:4" s="1084" customFormat="1" x14ac:dyDescent="0.2">
      <c r="D19809" s="1093"/>
    </row>
    <row r="19810" spans="4:4" s="1084" customFormat="1" x14ac:dyDescent="0.2">
      <c r="D19810" s="1093"/>
    </row>
    <row r="19811" spans="4:4" s="1084" customFormat="1" x14ac:dyDescent="0.2">
      <c r="D19811" s="1093"/>
    </row>
    <row r="19812" spans="4:4" s="1084" customFormat="1" x14ac:dyDescent="0.2">
      <c r="D19812" s="1093"/>
    </row>
    <row r="19813" spans="4:4" s="1084" customFormat="1" x14ac:dyDescent="0.2">
      <c r="D19813" s="1093"/>
    </row>
    <row r="19814" spans="4:4" s="1084" customFormat="1" x14ac:dyDescent="0.2">
      <c r="D19814" s="1093"/>
    </row>
    <row r="19815" spans="4:4" s="1084" customFormat="1" x14ac:dyDescent="0.2">
      <c r="D19815" s="1093"/>
    </row>
    <row r="19816" spans="4:4" s="1084" customFormat="1" x14ac:dyDescent="0.2">
      <c r="D19816" s="1093"/>
    </row>
    <row r="19817" spans="4:4" s="1084" customFormat="1" x14ac:dyDescent="0.2">
      <c r="D19817" s="1093"/>
    </row>
    <row r="19818" spans="4:4" s="1084" customFormat="1" x14ac:dyDescent="0.2">
      <c r="D19818" s="1093"/>
    </row>
    <row r="19819" spans="4:4" s="1084" customFormat="1" x14ac:dyDescent="0.2">
      <c r="D19819" s="1093"/>
    </row>
    <row r="19820" spans="4:4" s="1084" customFormat="1" x14ac:dyDescent="0.2">
      <c r="D19820" s="1093"/>
    </row>
    <row r="19821" spans="4:4" s="1084" customFormat="1" x14ac:dyDescent="0.2">
      <c r="D19821" s="1093"/>
    </row>
    <row r="19822" spans="4:4" s="1084" customFormat="1" x14ac:dyDescent="0.2">
      <c r="D19822" s="1093"/>
    </row>
    <row r="19823" spans="4:4" s="1084" customFormat="1" x14ac:dyDescent="0.2">
      <c r="D19823" s="1093"/>
    </row>
    <row r="19824" spans="4:4" s="1084" customFormat="1" x14ac:dyDescent="0.2">
      <c r="D19824" s="1093"/>
    </row>
    <row r="19825" spans="4:4" s="1084" customFormat="1" x14ac:dyDescent="0.2">
      <c r="D19825" s="1093"/>
    </row>
    <row r="19826" spans="4:4" s="1084" customFormat="1" x14ac:dyDescent="0.2">
      <c r="D19826" s="1093"/>
    </row>
    <row r="19827" spans="4:4" s="1084" customFormat="1" x14ac:dyDescent="0.2">
      <c r="D19827" s="1093"/>
    </row>
    <row r="19828" spans="4:4" s="1084" customFormat="1" x14ac:dyDescent="0.2">
      <c r="D19828" s="1093"/>
    </row>
    <row r="19829" spans="4:4" s="1084" customFormat="1" x14ac:dyDescent="0.2">
      <c r="D19829" s="1093"/>
    </row>
    <row r="19830" spans="4:4" s="1084" customFormat="1" x14ac:dyDescent="0.2">
      <c r="D19830" s="1093"/>
    </row>
    <row r="19831" spans="4:4" s="1084" customFormat="1" x14ac:dyDescent="0.2">
      <c r="D19831" s="1093"/>
    </row>
    <row r="19832" spans="4:4" s="1084" customFormat="1" x14ac:dyDescent="0.2">
      <c r="D19832" s="1093"/>
    </row>
    <row r="19833" spans="4:4" s="1084" customFormat="1" x14ac:dyDescent="0.2">
      <c r="D19833" s="1093"/>
    </row>
    <row r="19834" spans="4:4" s="1084" customFormat="1" x14ac:dyDescent="0.2">
      <c r="D19834" s="1093"/>
    </row>
    <row r="19835" spans="4:4" s="1084" customFormat="1" x14ac:dyDescent="0.2">
      <c r="D19835" s="1093"/>
    </row>
    <row r="19836" spans="4:4" s="1084" customFormat="1" x14ac:dyDescent="0.2">
      <c r="D19836" s="1093"/>
    </row>
    <row r="19837" spans="4:4" s="1084" customFormat="1" x14ac:dyDescent="0.2">
      <c r="D19837" s="1093"/>
    </row>
    <row r="19838" spans="4:4" s="1084" customFormat="1" x14ac:dyDescent="0.2">
      <c r="D19838" s="1093"/>
    </row>
    <row r="19839" spans="4:4" s="1084" customFormat="1" x14ac:dyDescent="0.2">
      <c r="D19839" s="1093"/>
    </row>
    <row r="19840" spans="4:4" s="1084" customFormat="1" x14ac:dyDescent="0.2">
      <c r="D19840" s="1093"/>
    </row>
    <row r="19841" spans="4:4" s="1084" customFormat="1" x14ac:dyDescent="0.2">
      <c r="D19841" s="1093"/>
    </row>
    <row r="19842" spans="4:4" s="1084" customFormat="1" x14ac:dyDescent="0.2">
      <c r="D19842" s="1093"/>
    </row>
    <row r="19843" spans="4:4" s="1084" customFormat="1" x14ac:dyDescent="0.2">
      <c r="D19843" s="1093"/>
    </row>
    <row r="19844" spans="4:4" s="1084" customFormat="1" x14ac:dyDescent="0.2">
      <c r="D19844" s="1093"/>
    </row>
    <row r="19845" spans="4:4" s="1084" customFormat="1" x14ac:dyDescent="0.2">
      <c r="D19845" s="1093"/>
    </row>
    <row r="19846" spans="4:4" s="1084" customFormat="1" x14ac:dyDescent="0.2">
      <c r="D19846" s="1093"/>
    </row>
    <row r="19847" spans="4:4" s="1084" customFormat="1" x14ac:dyDescent="0.2">
      <c r="D19847" s="1093"/>
    </row>
    <row r="19848" spans="4:4" s="1084" customFormat="1" x14ac:dyDescent="0.2">
      <c r="D19848" s="1093"/>
    </row>
    <row r="19849" spans="4:4" s="1084" customFormat="1" x14ac:dyDescent="0.2">
      <c r="D19849" s="1093"/>
    </row>
    <row r="19850" spans="4:4" s="1084" customFormat="1" x14ac:dyDescent="0.2">
      <c r="D19850" s="1093"/>
    </row>
    <row r="19851" spans="4:4" s="1084" customFormat="1" x14ac:dyDescent="0.2">
      <c r="D19851" s="1093"/>
    </row>
    <row r="19852" spans="4:4" s="1084" customFormat="1" x14ac:dyDescent="0.2">
      <c r="D19852" s="1093"/>
    </row>
    <row r="19853" spans="4:4" s="1084" customFormat="1" x14ac:dyDescent="0.2">
      <c r="D19853" s="1093"/>
    </row>
    <row r="19854" spans="4:4" s="1084" customFormat="1" x14ac:dyDescent="0.2">
      <c r="D19854" s="1093"/>
    </row>
    <row r="19855" spans="4:4" s="1084" customFormat="1" x14ac:dyDescent="0.2">
      <c r="D19855" s="1093"/>
    </row>
    <row r="19856" spans="4:4" s="1084" customFormat="1" x14ac:dyDescent="0.2">
      <c r="D19856" s="1093"/>
    </row>
    <row r="19857" spans="4:4" s="1084" customFormat="1" x14ac:dyDescent="0.2">
      <c r="D19857" s="1093"/>
    </row>
    <row r="19858" spans="4:4" s="1084" customFormat="1" x14ac:dyDescent="0.2">
      <c r="D19858" s="1093"/>
    </row>
    <row r="19859" spans="4:4" s="1084" customFormat="1" x14ac:dyDescent="0.2">
      <c r="D19859" s="1093"/>
    </row>
    <row r="19860" spans="4:4" s="1084" customFormat="1" x14ac:dyDescent="0.2">
      <c r="D19860" s="1093"/>
    </row>
    <row r="19861" spans="4:4" s="1084" customFormat="1" x14ac:dyDescent="0.2">
      <c r="D19861" s="1093"/>
    </row>
    <row r="19862" spans="4:4" s="1084" customFormat="1" x14ac:dyDescent="0.2">
      <c r="D19862" s="1093"/>
    </row>
    <row r="19863" spans="4:4" s="1084" customFormat="1" x14ac:dyDescent="0.2">
      <c r="D19863" s="1093"/>
    </row>
    <row r="19864" spans="4:4" s="1084" customFormat="1" x14ac:dyDescent="0.2">
      <c r="D19864" s="1093"/>
    </row>
    <row r="19865" spans="4:4" s="1084" customFormat="1" x14ac:dyDescent="0.2">
      <c r="D19865" s="1093"/>
    </row>
    <row r="19866" spans="4:4" s="1084" customFormat="1" x14ac:dyDescent="0.2">
      <c r="D19866" s="1093"/>
    </row>
    <row r="19867" spans="4:4" s="1084" customFormat="1" x14ac:dyDescent="0.2">
      <c r="D19867" s="1093"/>
    </row>
    <row r="19868" spans="4:4" s="1084" customFormat="1" x14ac:dyDescent="0.2">
      <c r="D19868" s="1093"/>
    </row>
    <row r="19869" spans="4:4" s="1084" customFormat="1" x14ac:dyDescent="0.2">
      <c r="D19869" s="1093"/>
    </row>
    <row r="19870" spans="4:4" s="1084" customFormat="1" x14ac:dyDescent="0.2">
      <c r="D19870" s="1093"/>
    </row>
    <row r="19871" spans="4:4" s="1084" customFormat="1" x14ac:dyDescent="0.2">
      <c r="D19871" s="1093"/>
    </row>
    <row r="19872" spans="4:4" s="1084" customFormat="1" x14ac:dyDescent="0.2">
      <c r="D19872" s="1093"/>
    </row>
    <row r="19873" spans="4:4" s="1084" customFormat="1" x14ac:dyDescent="0.2">
      <c r="D19873" s="1093"/>
    </row>
    <row r="19874" spans="4:4" s="1084" customFormat="1" x14ac:dyDescent="0.2">
      <c r="D19874" s="1093"/>
    </row>
    <row r="19875" spans="4:4" s="1084" customFormat="1" x14ac:dyDescent="0.2">
      <c r="D19875" s="1093"/>
    </row>
    <row r="19876" spans="4:4" s="1084" customFormat="1" x14ac:dyDescent="0.2">
      <c r="D19876" s="1093"/>
    </row>
    <row r="19877" spans="4:4" s="1084" customFormat="1" x14ac:dyDescent="0.2">
      <c r="D19877" s="1093"/>
    </row>
    <row r="19878" spans="4:4" s="1084" customFormat="1" x14ac:dyDescent="0.2">
      <c r="D19878" s="1093"/>
    </row>
    <row r="19879" spans="4:4" s="1084" customFormat="1" x14ac:dyDescent="0.2">
      <c r="D19879" s="1093"/>
    </row>
    <row r="19880" spans="4:4" s="1084" customFormat="1" x14ac:dyDescent="0.2">
      <c r="D19880" s="1093"/>
    </row>
    <row r="19881" spans="4:4" s="1084" customFormat="1" x14ac:dyDescent="0.2">
      <c r="D19881" s="1093"/>
    </row>
    <row r="19882" spans="4:4" s="1084" customFormat="1" x14ac:dyDescent="0.2">
      <c r="D19882" s="1093"/>
    </row>
    <row r="19883" spans="4:4" s="1084" customFormat="1" x14ac:dyDescent="0.2">
      <c r="D19883" s="1093"/>
    </row>
    <row r="19884" spans="4:4" s="1084" customFormat="1" x14ac:dyDescent="0.2">
      <c r="D19884" s="1093"/>
    </row>
    <row r="19885" spans="4:4" s="1084" customFormat="1" x14ac:dyDescent="0.2">
      <c r="D19885" s="1093"/>
    </row>
    <row r="19886" spans="4:4" s="1084" customFormat="1" x14ac:dyDescent="0.2">
      <c r="D19886" s="1093"/>
    </row>
    <row r="19887" spans="4:4" s="1084" customFormat="1" x14ac:dyDescent="0.2">
      <c r="D19887" s="1093"/>
    </row>
    <row r="19888" spans="4:4" s="1084" customFormat="1" x14ac:dyDescent="0.2">
      <c r="D19888" s="1093"/>
    </row>
    <row r="19889" spans="4:4" s="1084" customFormat="1" x14ac:dyDescent="0.2">
      <c r="D19889" s="1093"/>
    </row>
    <row r="19890" spans="4:4" s="1084" customFormat="1" x14ac:dyDescent="0.2">
      <c r="D19890" s="1093"/>
    </row>
    <row r="19891" spans="4:4" s="1084" customFormat="1" x14ac:dyDescent="0.2">
      <c r="D19891" s="1093"/>
    </row>
    <row r="19892" spans="4:4" s="1084" customFormat="1" x14ac:dyDescent="0.2">
      <c r="D19892" s="1093"/>
    </row>
    <row r="19893" spans="4:4" s="1084" customFormat="1" x14ac:dyDescent="0.2">
      <c r="D19893" s="1093"/>
    </row>
    <row r="19894" spans="4:4" s="1084" customFormat="1" x14ac:dyDescent="0.2">
      <c r="D19894" s="1093"/>
    </row>
    <row r="19895" spans="4:4" s="1084" customFormat="1" x14ac:dyDescent="0.2">
      <c r="D19895" s="1093"/>
    </row>
    <row r="19896" spans="4:4" s="1084" customFormat="1" x14ac:dyDescent="0.2">
      <c r="D19896" s="1093"/>
    </row>
    <row r="19897" spans="4:4" s="1084" customFormat="1" x14ac:dyDescent="0.2">
      <c r="D19897" s="1093"/>
    </row>
    <row r="19898" spans="4:4" s="1084" customFormat="1" x14ac:dyDescent="0.2">
      <c r="D19898" s="1093"/>
    </row>
    <row r="19899" spans="4:4" s="1084" customFormat="1" x14ac:dyDescent="0.2">
      <c r="D19899" s="1093"/>
    </row>
    <row r="19900" spans="4:4" s="1084" customFormat="1" x14ac:dyDescent="0.2">
      <c r="D19900" s="1093"/>
    </row>
    <row r="19901" spans="4:4" s="1084" customFormat="1" x14ac:dyDescent="0.2">
      <c r="D19901" s="1093"/>
    </row>
    <row r="19902" spans="4:4" s="1084" customFormat="1" x14ac:dyDescent="0.2">
      <c r="D19902" s="1093"/>
    </row>
    <row r="19903" spans="4:4" s="1084" customFormat="1" x14ac:dyDescent="0.2">
      <c r="D19903" s="1093"/>
    </row>
    <row r="19904" spans="4:4" s="1084" customFormat="1" x14ac:dyDescent="0.2">
      <c r="D19904" s="1093"/>
    </row>
    <row r="19905" spans="4:4" s="1084" customFormat="1" x14ac:dyDescent="0.2">
      <c r="D19905" s="1093"/>
    </row>
    <row r="19906" spans="4:4" s="1084" customFormat="1" x14ac:dyDescent="0.2">
      <c r="D19906" s="1093"/>
    </row>
    <row r="19907" spans="4:4" s="1084" customFormat="1" x14ac:dyDescent="0.2">
      <c r="D19907" s="1093"/>
    </row>
    <row r="19908" spans="4:4" s="1084" customFormat="1" x14ac:dyDescent="0.2">
      <c r="D19908" s="1093"/>
    </row>
    <row r="19909" spans="4:4" s="1084" customFormat="1" x14ac:dyDescent="0.2">
      <c r="D19909" s="1093"/>
    </row>
    <row r="19910" spans="4:4" s="1084" customFormat="1" x14ac:dyDescent="0.2">
      <c r="D19910" s="1093"/>
    </row>
    <row r="19911" spans="4:4" s="1084" customFormat="1" x14ac:dyDescent="0.2">
      <c r="D19911" s="1093"/>
    </row>
    <row r="19912" spans="4:4" s="1084" customFormat="1" x14ac:dyDescent="0.2">
      <c r="D19912" s="1093"/>
    </row>
    <row r="19913" spans="4:4" s="1084" customFormat="1" x14ac:dyDescent="0.2">
      <c r="D19913" s="1093"/>
    </row>
    <row r="19914" spans="4:4" s="1084" customFormat="1" x14ac:dyDescent="0.2">
      <c r="D19914" s="1093"/>
    </row>
    <row r="19915" spans="4:4" s="1084" customFormat="1" x14ac:dyDescent="0.2">
      <c r="D19915" s="1093"/>
    </row>
    <row r="19916" spans="4:4" s="1084" customFormat="1" x14ac:dyDescent="0.2">
      <c r="D19916" s="1093"/>
    </row>
    <row r="19917" spans="4:4" s="1084" customFormat="1" x14ac:dyDescent="0.2">
      <c r="D19917" s="1093"/>
    </row>
    <row r="19918" spans="4:4" s="1084" customFormat="1" x14ac:dyDescent="0.2">
      <c r="D19918" s="1093"/>
    </row>
    <row r="19919" spans="4:4" s="1084" customFormat="1" x14ac:dyDescent="0.2">
      <c r="D19919" s="1093"/>
    </row>
    <row r="19920" spans="4:4" s="1084" customFormat="1" x14ac:dyDescent="0.2">
      <c r="D19920" s="1093"/>
    </row>
    <row r="19921" spans="4:4" s="1084" customFormat="1" x14ac:dyDescent="0.2">
      <c r="D19921" s="1093"/>
    </row>
    <row r="19922" spans="4:4" s="1084" customFormat="1" x14ac:dyDescent="0.2">
      <c r="D19922" s="1093"/>
    </row>
    <row r="19923" spans="4:4" s="1084" customFormat="1" x14ac:dyDescent="0.2">
      <c r="D19923" s="1093"/>
    </row>
    <row r="19924" spans="4:4" s="1084" customFormat="1" x14ac:dyDescent="0.2">
      <c r="D19924" s="1093"/>
    </row>
    <row r="19925" spans="4:4" s="1084" customFormat="1" x14ac:dyDescent="0.2">
      <c r="D19925" s="1093"/>
    </row>
    <row r="19926" spans="4:4" s="1084" customFormat="1" x14ac:dyDescent="0.2">
      <c r="D19926" s="1093"/>
    </row>
    <row r="19927" spans="4:4" s="1084" customFormat="1" x14ac:dyDescent="0.2">
      <c r="D19927" s="1093"/>
    </row>
    <row r="19928" spans="4:4" s="1084" customFormat="1" x14ac:dyDescent="0.2">
      <c r="D19928" s="1093"/>
    </row>
    <row r="19929" spans="4:4" s="1084" customFormat="1" x14ac:dyDescent="0.2">
      <c r="D19929" s="1093"/>
    </row>
    <row r="19930" spans="4:4" s="1084" customFormat="1" x14ac:dyDescent="0.2">
      <c r="D19930" s="1093"/>
    </row>
    <row r="19931" spans="4:4" s="1084" customFormat="1" x14ac:dyDescent="0.2">
      <c r="D19931" s="1093"/>
    </row>
    <row r="19932" spans="4:4" s="1084" customFormat="1" x14ac:dyDescent="0.2">
      <c r="D19932" s="1093"/>
    </row>
    <row r="19933" spans="4:4" s="1084" customFormat="1" x14ac:dyDescent="0.2">
      <c r="D19933" s="1093"/>
    </row>
    <row r="19934" spans="4:4" s="1084" customFormat="1" x14ac:dyDescent="0.2">
      <c r="D19934" s="1093"/>
    </row>
    <row r="19935" spans="4:4" s="1084" customFormat="1" x14ac:dyDescent="0.2">
      <c r="D19935" s="1093"/>
    </row>
    <row r="19936" spans="4:4" s="1084" customFormat="1" x14ac:dyDescent="0.2">
      <c r="D19936" s="1093"/>
    </row>
    <row r="19937" spans="4:4" s="1084" customFormat="1" x14ac:dyDescent="0.2">
      <c r="D19937" s="1093"/>
    </row>
    <row r="19938" spans="4:4" s="1084" customFormat="1" x14ac:dyDescent="0.2">
      <c r="D19938" s="1093"/>
    </row>
    <row r="19939" spans="4:4" s="1084" customFormat="1" x14ac:dyDescent="0.2">
      <c r="D19939" s="1093"/>
    </row>
    <row r="19940" spans="4:4" s="1084" customFormat="1" x14ac:dyDescent="0.2">
      <c r="D19940" s="1093"/>
    </row>
    <row r="19941" spans="4:4" s="1084" customFormat="1" x14ac:dyDescent="0.2">
      <c r="D19941" s="1093"/>
    </row>
    <row r="19942" spans="4:4" s="1084" customFormat="1" x14ac:dyDescent="0.2">
      <c r="D19942" s="1093"/>
    </row>
    <row r="19943" spans="4:4" s="1084" customFormat="1" x14ac:dyDescent="0.2">
      <c r="D19943" s="1093"/>
    </row>
    <row r="19944" spans="4:4" s="1084" customFormat="1" x14ac:dyDescent="0.2">
      <c r="D19944" s="1093"/>
    </row>
    <row r="19945" spans="4:4" s="1084" customFormat="1" x14ac:dyDescent="0.2">
      <c r="D19945" s="1093"/>
    </row>
    <row r="19946" spans="4:4" s="1084" customFormat="1" x14ac:dyDescent="0.2">
      <c r="D19946" s="1093"/>
    </row>
    <row r="19947" spans="4:4" s="1084" customFormat="1" x14ac:dyDescent="0.2">
      <c r="D19947" s="1093"/>
    </row>
    <row r="19948" spans="4:4" s="1084" customFormat="1" x14ac:dyDescent="0.2">
      <c r="D19948" s="1093"/>
    </row>
    <row r="19949" spans="4:4" s="1084" customFormat="1" x14ac:dyDescent="0.2">
      <c r="D19949" s="1093"/>
    </row>
    <row r="19950" spans="4:4" s="1084" customFormat="1" x14ac:dyDescent="0.2">
      <c r="D19950" s="1093"/>
    </row>
    <row r="19951" spans="4:4" s="1084" customFormat="1" x14ac:dyDescent="0.2">
      <c r="D19951" s="1093"/>
    </row>
    <row r="19952" spans="4:4" s="1084" customFormat="1" x14ac:dyDescent="0.2">
      <c r="D19952" s="1093"/>
    </row>
    <row r="19953" spans="4:4" s="1084" customFormat="1" x14ac:dyDescent="0.2">
      <c r="D19953" s="1093"/>
    </row>
    <row r="19954" spans="4:4" s="1084" customFormat="1" x14ac:dyDescent="0.2">
      <c r="D19954" s="1093"/>
    </row>
    <row r="19955" spans="4:4" s="1084" customFormat="1" x14ac:dyDescent="0.2">
      <c r="D19955" s="1093"/>
    </row>
    <row r="19956" spans="4:4" s="1084" customFormat="1" x14ac:dyDescent="0.2">
      <c r="D19956" s="1093"/>
    </row>
    <row r="19957" spans="4:4" s="1084" customFormat="1" x14ac:dyDescent="0.2">
      <c r="D19957" s="1093"/>
    </row>
    <row r="19958" spans="4:4" s="1084" customFormat="1" x14ac:dyDescent="0.2">
      <c r="D19958" s="1093"/>
    </row>
    <row r="19959" spans="4:4" s="1084" customFormat="1" x14ac:dyDescent="0.2">
      <c r="D19959" s="1093"/>
    </row>
    <row r="19960" spans="4:4" s="1084" customFormat="1" x14ac:dyDescent="0.2">
      <c r="D19960" s="1093"/>
    </row>
    <row r="19961" spans="4:4" s="1084" customFormat="1" x14ac:dyDescent="0.2">
      <c r="D19961" s="1093"/>
    </row>
    <row r="19962" spans="4:4" s="1084" customFormat="1" x14ac:dyDescent="0.2">
      <c r="D19962" s="1093"/>
    </row>
    <row r="19963" spans="4:4" s="1084" customFormat="1" x14ac:dyDescent="0.2">
      <c r="D19963" s="1093"/>
    </row>
    <row r="19964" spans="4:4" s="1084" customFormat="1" x14ac:dyDescent="0.2">
      <c r="D19964" s="1093"/>
    </row>
    <row r="19965" spans="4:4" s="1084" customFormat="1" x14ac:dyDescent="0.2">
      <c r="D19965" s="1093"/>
    </row>
    <row r="19966" spans="4:4" s="1084" customFormat="1" x14ac:dyDescent="0.2">
      <c r="D19966" s="1093"/>
    </row>
    <row r="19967" spans="4:4" s="1084" customFormat="1" x14ac:dyDescent="0.2">
      <c r="D19967" s="1093"/>
    </row>
    <row r="19968" spans="4:4" s="1084" customFormat="1" x14ac:dyDescent="0.2">
      <c r="D19968" s="1093"/>
    </row>
    <row r="19969" spans="4:4" s="1084" customFormat="1" x14ac:dyDescent="0.2">
      <c r="D19969" s="1093"/>
    </row>
    <row r="19970" spans="4:4" s="1084" customFormat="1" x14ac:dyDescent="0.2">
      <c r="D19970" s="1093"/>
    </row>
    <row r="19971" spans="4:4" s="1084" customFormat="1" x14ac:dyDescent="0.2">
      <c r="D19971" s="1093"/>
    </row>
    <row r="19972" spans="4:4" s="1084" customFormat="1" x14ac:dyDescent="0.2">
      <c r="D19972" s="1093"/>
    </row>
    <row r="19973" spans="4:4" s="1084" customFormat="1" x14ac:dyDescent="0.2">
      <c r="D19973" s="1093"/>
    </row>
    <row r="19974" spans="4:4" s="1084" customFormat="1" x14ac:dyDescent="0.2">
      <c r="D19974" s="1093"/>
    </row>
    <row r="19975" spans="4:4" s="1084" customFormat="1" x14ac:dyDescent="0.2">
      <c r="D19975" s="1093"/>
    </row>
    <row r="19976" spans="4:4" s="1084" customFormat="1" x14ac:dyDescent="0.2">
      <c r="D19976" s="1093"/>
    </row>
    <row r="19977" spans="4:4" s="1084" customFormat="1" x14ac:dyDescent="0.2">
      <c r="D19977" s="1093"/>
    </row>
    <row r="19978" spans="4:4" s="1084" customFormat="1" x14ac:dyDescent="0.2">
      <c r="D19978" s="1093"/>
    </row>
    <row r="19979" spans="4:4" s="1084" customFormat="1" x14ac:dyDescent="0.2">
      <c r="D19979" s="1093"/>
    </row>
    <row r="19980" spans="4:4" s="1084" customFormat="1" x14ac:dyDescent="0.2">
      <c r="D19980" s="1093"/>
    </row>
    <row r="19981" spans="4:4" s="1084" customFormat="1" x14ac:dyDescent="0.2">
      <c r="D19981" s="1093"/>
    </row>
    <row r="19982" spans="4:4" s="1084" customFormat="1" x14ac:dyDescent="0.2">
      <c r="D19982" s="1093"/>
    </row>
    <row r="19983" spans="4:4" s="1084" customFormat="1" x14ac:dyDescent="0.2">
      <c r="D19983" s="1093"/>
    </row>
    <row r="19984" spans="4:4" s="1084" customFormat="1" x14ac:dyDescent="0.2">
      <c r="D19984" s="1093"/>
    </row>
    <row r="19985" spans="4:4" s="1084" customFormat="1" x14ac:dyDescent="0.2">
      <c r="D19985" s="1093"/>
    </row>
    <row r="19986" spans="4:4" s="1084" customFormat="1" x14ac:dyDescent="0.2">
      <c r="D19986" s="1093"/>
    </row>
    <row r="19987" spans="4:4" s="1084" customFormat="1" x14ac:dyDescent="0.2">
      <c r="D19987" s="1093"/>
    </row>
    <row r="19988" spans="4:4" s="1084" customFormat="1" x14ac:dyDescent="0.2">
      <c r="D19988" s="1093"/>
    </row>
    <row r="19989" spans="4:4" s="1084" customFormat="1" x14ac:dyDescent="0.2">
      <c r="D19989" s="1093"/>
    </row>
    <row r="19990" spans="4:4" s="1084" customFormat="1" x14ac:dyDescent="0.2">
      <c r="D19990" s="1093"/>
    </row>
    <row r="19991" spans="4:4" s="1084" customFormat="1" x14ac:dyDescent="0.2">
      <c r="D19991" s="1093"/>
    </row>
    <row r="19992" spans="4:4" s="1084" customFormat="1" x14ac:dyDescent="0.2">
      <c r="D19992" s="1093"/>
    </row>
    <row r="19993" spans="4:4" s="1084" customFormat="1" x14ac:dyDescent="0.2">
      <c r="D19993" s="1093"/>
    </row>
    <row r="19994" spans="4:4" s="1084" customFormat="1" x14ac:dyDescent="0.2">
      <c r="D19994" s="1093"/>
    </row>
    <row r="19995" spans="4:4" s="1084" customFormat="1" x14ac:dyDescent="0.2">
      <c r="D19995" s="1093"/>
    </row>
    <row r="19996" spans="4:4" s="1084" customFormat="1" x14ac:dyDescent="0.2">
      <c r="D19996" s="1093"/>
    </row>
    <row r="19997" spans="4:4" s="1084" customFormat="1" x14ac:dyDescent="0.2">
      <c r="D19997" s="1093"/>
    </row>
    <row r="19998" spans="4:4" s="1084" customFormat="1" x14ac:dyDescent="0.2">
      <c r="D19998" s="1093"/>
    </row>
    <row r="19999" spans="4:4" s="1084" customFormat="1" x14ac:dyDescent="0.2">
      <c r="D19999" s="1093"/>
    </row>
    <row r="20000" spans="4:4" s="1084" customFormat="1" x14ac:dyDescent="0.2">
      <c r="D20000" s="1093"/>
    </row>
    <row r="20001" spans="4:4" s="1084" customFormat="1" x14ac:dyDescent="0.2">
      <c r="D20001" s="1093"/>
    </row>
    <row r="20002" spans="4:4" s="1084" customFormat="1" x14ac:dyDescent="0.2">
      <c r="D20002" s="1093"/>
    </row>
    <row r="20003" spans="4:4" s="1084" customFormat="1" x14ac:dyDescent="0.2">
      <c r="D20003" s="1093"/>
    </row>
    <row r="20004" spans="4:4" s="1084" customFormat="1" x14ac:dyDescent="0.2">
      <c r="D20004" s="1093"/>
    </row>
    <row r="20005" spans="4:4" s="1084" customFormat="1" x14ac:dyDescent="0.2">
      <c r="D20005" s="1093"/>
    </row>
    <row r="20006" spans="4:4" s="1084" customFormat="1" x14ac:dyDescent="0.2">
      <c r="D20006" s="1093"/>
    </row>
    <row r="20007" spans="4:4" s="1084" customFormat="1" x14ac:dyDescent="0.2">
      <c r="D20007" s="1093"/>
    </row>
    <row r="20008" spans="4:4" s="1084" customFormat="1" x14ac:dyDescent="0.2">
      <c r="D20008" s="1093"/>
    </row>
    <row r="20009" spans="4:4" s="1084" customFormat="1" x14ac:dyDescent="0.2">
      <c r="D20009" s="1093"/>
    </row>
    <row r="20010" spans="4:4" s="1084" customFormat="1" x14ac:dyDescent="0.2">
      <c r="D20010" s="1093"/>
    </row>
    <row r="20011" spans="4:4" s="1084" customFormat="1" x14ac:dyDescent="0.2">
      <c r="D20011" s="1093"/>
    </row>
    <row r="20012" spans="4:4" s="1084" customFormat="1" x14ac:dyDescent="0.2">
      <c r="D20012" s="1093"/>
    </row>
    <row r="20013" spans="4:4" s="1084" customFormat="1" x14ac:dyDescent="0.2">
      <c r="D20013" s="1093"/>
    </row>
    <row r="20014" spans="4:4" s="1084" customFormat="1" x14ac:dyDescent="0.2">
      <c r="D20014" s="1093"/>
    </row>
    <row r="20015" spans="4:4" s="1084" customFormat="1" x14ac:dyDescent="0.2">
      <c r="D20015" s="1093"/>
    </row>
    <row r="20016" spans="4:4" s="1084" customFormat="1" x14ac:dyDescent="0.2">
      <c r="D20016" s="1093"/>
    </row>
    <row r="20017" spans="4:4" s="1084" customFormat="1" x14ac:dyDescent="0.2">
      <c r="D20017" s="1093"/>
    </row>
    <row r="20018" spans="4:4" s="1084" customFormat="1" x14ac:dyDescent="0.2">
      <c r="D20018" s="1093"/>
    </row>
    <row r="20019" spans="4:4" s="1084" customFormat="1" x14ac:dyDescent="0.2">
      <c r="D20019" s="1093"/>
    </row>
    <row r="20020" spans="4:4" s="1084" customFormat="1" x14ac:dyDescent="0.2">
      <c r="D20020" s="1093"/>
    </row>
    <row r="20021" spans="4:4" s="1084" customFormat="1" x14ac:dyDescent="0.2">
      <c r="D20021" s="1093"/>
    </row>
    <row r="20022" spans="4:4" s="1084" customFormat="1" x14ac:dyDescent="0.2">
      <c r="D20022" s="1093"/>
    </row>
    <row r="20023" spans="4:4" s="1084" customFormat="1" x14ac:dyDescent="0.2">
      <c r="D20023" s="1093"/>
    </row>
    <row r="20024" spans="4:4" s="1084" customFormat="1" x14ac:dyDescent="0.2">
      <c r="D20024" s="1093"/>
    </row>
    <row r="20025" spans="4:4" s="1084" customFormat="1" x14ac:dyDescent="0.2">
      <c r="D20025" s="1093"/>
    </row>
    <row r="20026" spans="4:4" s="1084" customFormat="1" x14ac:dyDescent="0.2">
      <c r="D20026" s="1093"/>
    </row>
    <row r="20027" spans="4:4" s="1084" customFormat="1" x14ac:dyDescent="0.2">
      <c r="D20027" s="1093"/>
    </row>
    <row r="20028" spans="4:4" s="1084" customFormat="1" x14ac:dyDescent="0.2">
      <c r="D20028" s="1093"/>
    </row>
    <row r="20029" spans="4:4" s="1084" customFormat="1" x14ac:dyDescent="0.2">
      <c r="D20029" s="1093"/>
    </row>
    <row r="20030" spans="4:4" s="1084" customFormat="1" x14ac:dyDescent="0.2">
      <c r="D20030" s="1093"/>
    </row>
    <row r="20031" spans="4:4" s="1084" customFormat="1" x14ac:dyDescent="0.2">
      <c r="D20031" s="1093"/>
    </row>
    <row r="20032" spans="4:4" s="1084" customFormat="1" x14ac:dyDescent="0.2">
      <c r="D20032" s="1093"/>
    </row>
    <row r="20033" spans="4:4" s="1084" customFormat="1" x14ac:dyDescent="0.2">
      <c r="D20033" s="1093"/>
    </row>
    <row r="20034" spans="4:4" s="1084" customFormat="1" x14ac:dyDescent="0.2">
      <c r="D20034" s="1093"/>
    </row>
    <row r="20035" spans="4:4" s="1084" customFormat="1" x14ac:dyDescent="0.2">
      <c r="D20035" s="1093"/>
    </row>
    <row r="20036" spans="4:4" s="1084" customFormat="1" x14ac:dyDescent="0.2">
      <c r="D20036" s="1093"/>
    </row>
    <row r="20037" spans="4:4" s="1084" customFormat="1" x14ac:dyDescent="0.2">
      <c r="D20037" s="1093"/>
    </row>
    <row r="20038" spans="4:4" s="1084" customFormat="1" x14ac:dyDescent="0.2">
      <c r="D20038" s="1093"/>
    </row>
    <row r="20039" spans="4:4" s="1084" customFormat="1" x14ac:dyDescent="0.2">
      <c r="D20039" s="1093"/>
    </row>
    <row r="20040" spans="4:4" s="1084" customFormat="1" x14ac:dyDescent="0.2">
      <c r="D20040" s="1093"/>
    </row>
    <row r="20041" spans="4:4" s="1084" customFormat="1" x14ac:dyDescent="0.2">
      <c r="D20041" s="1093"/>
    </row>
    <row r="20042" spans="4:4" s="1084" customFormat="1" x14ac:dyDescent="0.2">
      <c r="D20042" s="1093"/>
    </row>
    <row r="20043" spans="4:4" s="1084" customFormat="1" x14ac:dyDescent="0.2">
      <c r="D20043" s="1093"/>
    </row>
    <row r="20044" spans="4:4" s="1084" customFormat="1" x14ac:dyDescent="0.2">
      <c r="D20044" s="1093"/>
    </row>
    <row r="20045" spans="4:4" s="1084" customFormat="1" x14ac:dyDescent="0.2">
      <c r="D20045" s="1093"/>
    </row>
    <row r="20046" spans="4:4" s="1084" customFormat="1" x14ac:dyDescent="0.2">
      <c r="D20046" s="1093"/>
    </row>
    <row r="20047" spans="4:4" s="1084" customFormat="1" x14ac:dyDescent="0.2">
      <c r="D20047" s="1093"/>
    </row>
    <row r="20048" spans="4:4" s="1084" customFormat="1" x14ac:dyDescent="0.2">
      <c r="D20048" s="1093"/>
    </row>
    <row r="20049" spans="4:4" s="1084" customFormat="1" x14ac:dyDescent="0.2">
      <c r="D20049" s="1093"/>
    </row>
    <row r="20050" spans="4:4" s="1084" customFormat="1" x14ac:dyDescent="0.2">
      <c r="D20050" s="1093"/>
    </row>
    <row r="20051" spans="4:4" s="1084" customFormat="1" x14ac:dyDescent="0.2">
      <c r="D20051" s="1093"/>
    </row>
    <row r="20052" spans="4:4" s="1084" customFormat="1" x14ac:dyDescent="0.2">
      <c r="D20052" s="1093"/>
    </row>
    <row r="20053" spans="4:4" s="1084" customFormat="1" x14ac:dyDescent="0.2">
      <c r="D20053" s="1093"/>
    </row>
    <row r="20054" spans="4:4" s="1084" customFormat="1" x14ac:dyDescent="0.2">
      <c r="D20054" s="1093"/>
    </row>
    <row r="20055" spans="4:4" s="1084" customFormat="1" x14ac:dyDescent="0.2">
      <c r="D20055" s="1093"/>
    </row>
    <row r="20056" spans="4:4" s="1084" customFormat="1" x14ac:dyDescent="0.2">
      <c r="D20056" s="1093"/>
    </row>
    <row r="20057" spans="4:4" s="1084" customFormat="1" x14ac:dyDescent="0.2">
      <c r="D20057" s="1093"/>
    </row>
    <row r="20058" spans="4:4" s="1084" customFormat="1" x14ac:dyDescent="0.2">
      <c r="D20058" s="1093"/>
    </row>
    <row r="20059" spans="4:4" s="1084" customFormat="1" x14ac:dyDescent="0.2">
      <c r="D20059" s="1093"/>
    </row>
    <row r="20060" spans="4:4" s="1084" customFormat="1" x14ac:dyDescent="0.2">
      <c r="D20060" s="1093"/>
    </row>
    <row r="20061" spans="4:4" s="1084" customFormat="1" x14ac:dyDescent="0.2">
      <c r="D20061" s="1093"/>
    </row>
    <row r="20062" spans="4:4" s="1084" customFormat="1" x14ac:dyDescent="0.2">
      <c r="D20062" s="1093"/>
    </row>
    <row r="20063" spans="4:4" s="1084" customFormat="1" x14ac:dyDescent="0.2">
      <c r="D20063" s="1093"/>
    </row>
    <row r="20064" spans="4:4" s="1084" customFormat="1" x14ac:dyDescent="0.2">
      <c r="D20064" s="1093"/>
    </row>
    <row r="20065" spans="4:4" s="1084" customFormat="1" x14ac:dyDescent="0.2">
      <c r="D20065" s="1093"/>
    </row>
    <row r="20066" spans="4:4" s="1084" customFormat="1" x14ac:dyDescent="0.2">
      <c r="D20066" s="1093"/>
    </row>
    <row r="20067" spans="4:4" s="1084" customFormat="1" x14ac:dyDescent="0.2">
      <c r="D20067" s="1093"/>
    </row>
    <row r="20068" spans="4:4" s="1084" customFormat="1" x14ac:dyDescent="0.2">
      <c r="D20068" s="1093"/>
    </row>
    <row r="20069" spans="4:4" s="1084" customFormat="1" x14ac:dyDescent="0.2">
      <c r="D20069" s="1093"/>
    </row>
    <row r="20070" spans="4:4" s="1084" customFormat="1" x14ac:dyDescent="0.2">
      <c r="D20070" s="1093"/>
    </row>
    <row r="20071" spans="4:4" s="1084" customFormat="1" x14ac:dyDescent="0.2">
      <c r="D20071" s="1093"/>
    </row>
    <row r="20072" spans="4:4" s="1084" customFormat="1" x14ac:dyDescent="0.2">
      <c r="D20072" s="1093"/>
    </row>
    <row r="20073" spans="4:4" s="1084" customFormat="1" x14ac:dyDescent="0.2">
      <c r="D20073" s="1093"/>
    </row>
    <row r="20074" spans="4:4" s="1084" customFormat="1" x14ac:dyDescent="0.2">
      <c r="D20074" s="1093"/>
    </row>
    <row r="20075" spans="4:4" s="1084" customFormat="1" x14ac:dyDescent="0.2">
      <c r="D20075" s="1093"/>
    </row>
    <row r="20076" spans="4:4" s="1084" customFormat="1" x14ac:dyDescent="0.2">
      <c r="D20076" s="1093"/>
    </row>
    <row r="20077" spans="4:4" s="1084" customFormat="1" x14ac:dyDescent="0.2">
      <c r="D20077" s="1093"/>
    </row>
    <row r="20078" spans="4:4" s="1084" customFormat="1" x14ac:dyDescent="0.2">
      <c r="D20078" s="1093"/>
    </row>
    <row r="20079" spans="4:4" s="1084" customFormat="1" x14ac:dyDescent="0.2">
      <c r="D20079" s="1093"/>
    </row>
    <row r="20080" spans="4:4" s="1084" customFormat="1" x14ac:dyDescent="0.2">
      <c r="D20080" s="1093"/>
    </row>
    <row r="20081" spans="4:4" s="1084" customFormat="1" x14ac:dyDescent="0.2">
      <c r="D20081" s="1093"/>
    </row>
    <row r="20082" spans="4:4" s="1084" customFormat="1" x14ac:dyDescent="0.2">
      <c r="D20082" s="1093"/>
    </row>
    <row r="20083" spans="4:4" s="1084" customFormat="1" x14ac:dyDescent="0.2">
      <c r="D20083" s="1093"/>
    </row>
    <row r="20084" spans="4:4" s="1084" customFormat="1" x14ac:dyDescent="0.2">
      <c r="D20084" s="1093"/>
    </row>
    <row r="20085" spans="4:4" s="1084" customFormat="1" x14ac:dyDescent="0.2">
      <c r="D20085" s="1093"/>
    </row>
    <row r="20086" spans="4:4" s="1084" customFormat="1" x14ac:dyDescent="0.2">
      <c r="D20086" s="1093"/>
    </row>
    <row r="20087" spans="4:4" s="1084" customFormat="1" x14ac:dyDescent="0.2">
      <c r="D20087" s="1093"/>
    </row>
    <row r="20088" spans="4:4" s="1084" customFormat="1" x14ac:dyDescent="0.2">
      <c r="D20088" s="1093"/>
    </row>
    <row r="20089" spans="4:4" s="1084" customFormat="1" x14ac:dyDescent="0.2">
      <c r="D20089" s="1093"/>
    </row>
    <row r="20090" spans="4:4" s="1084" customFormat="1" x14ac:dyDescent="0.2">
      <c r="D20090" s="1093"/>
    </row>
    <row r="20091" spans="4:4" s="1084" customFormat="1" x14ac:dyDescent="0.2">
      <c r="D20091" s="1093"/>
    </row>
    <row r="20092" spans="4:4" s="1084" customFormat="1" x14ac:dyDescent="0.2">
      <c r="D20092" s="1093"/>
    </row>
    <row r="20093" spans="4:4" s="1084" customFormat="1" x14ac:dyDescent="0.2">
      <c r="D20093" s="1093"/>
    </row>
    <row r="20094" spans="4:4" s="1084" customFormat="1" x14ac:dyDescent="0.2">
      <c r="D20094" s="1093"/>
    </row>
    <row r="20095" spans="4:4" s="1084" customFormat="1" x14ac:dyDescent="0.2">
      <c r="D20095" s="1093"/>
    </row>
    <row r="20096" spans="4:4" s="1084" customFormat="1" x14ac:dyDescent="0.2">
      <c r="D20096" s="1093"/>
    </row>
    <row r="20097" spans="4:4" s="1084" customFormat="1" x14ac:dyDescent="0.2">
      <c r="D20097" s="1093"/>
    </row>
    <row r="20098" spans="4:4" s="1084" customFormat="1" x14ac:dyDescent="0.2">
      <c r="D20098" s="1093"/>
    </row>
    <row r="20099" spans="4:4" s="1084" customFormat="1" x14ac:dyDescent="0.2">
      <c r="D20099" s="1093"/>
    </row>
    <row r="20100" spans="4:4" s="1084" customFormat="1" x14ac:dyDescent="0.2">
      <c r="D20100" s="1093"/>
    </row>
    <row r="20101" spans="4:4" s="1084" customFormat="1" x14ac:dyDescent="0.2">
      <c r="D20101" s="1093"/>
    </row>
    <row r="20102" spans="4:4" s="1084" customFormat="1" x14ac:dyDescent="0.2">
      <c r="D20102" s="1093"/>
    </row>
    <row r="20103" spans="4:4" s="1084" customFormat="1" x14ac:dyDescent="0.2">
      <c r="D20103" s="1093"/>
    </row>
    <row r="20104" spans="4:4" s="1084" customFormat="1" x14ac:dyDescent="0.2">
      <c r="D20104" s="1093"/>
    </row>
    <row r="20105" spans="4:4" s="1084" customFormat="1" x14ac:dyDescent="0.2">
      <c r="D20105" s="1093"/>
    </row>
    <row r="20106" spans="4:4" s="1084" customFormat="1" x14ac:dyDescent="0.2">
      <c r="D20106" s="1093"/>
    </row>
    <row r="20107" spans="4:4" s="1084" customFormat="1" x14ac:dyDescent="0.2">
      <c r="D20107" s="1093"/>
    </row>
    <row r="20108" spans="4:4" s="1084" customFormat="1" x14ac:dyDescent="0.2">
      <c r="D20108" s="1093"/>
    </row>
    <row r="20109" spans="4:4" s="1084" customFormat="1" x14ac:dyDescent="0.2">
      <c r="D20109" s="1093"/>
    </row>
    <row r="20110" spans="4:4" s="1084" customFormat="1" x14ac:dyDescent="0.2">
      <c r="D20110" s="1093"/>
    </row>
    <row r="20111" spans="4:4" s="1084" customFormat="1" x14ac:dyDescent="0.2">
      <c r="D20111" s="1093"/>
    </row>
    <row r="20112" spans="4:4" s="1084" customFormat="1" x14ac:dyDescent="0.2">
      <c r="D20112" s="1093"/>
    </row>
    <row r="20113" spans="4:4" s="1084" customFormat="1" x14ac:dyDescent="0.2">
      <c r="D20113" s="1093"/>
    </row>
    <row r="20114" spans="4:4" s="1084" customFormat="1" x14ac:dyDescent="0.2">
      <c r="D20114" s="1093"/>
    </row>
    <row r="20115" spans="4:4" s="1084" customFormat="1" x14ac:dyDescent="0.2">
      <c r="D20115" s="1093"/>
    </row>
    <row r="20116" spans="4:4" s="1084" customFormat="1" x14ac:dyDescent="0.2">
      <c r="D20116" s="1093"/>
    </row>
    <row r="20117" spans="4:4" s="1084" customFormat="1" x14ac:dyDescent="0.2">
      <c r="D20117" s="1093"/>
    </row>
    <row r="20118" spans="4:4" s="1084" customFormat="1" x14ac:dyDescent="0.2">
      <c r="D20118" s="1093"/>
    </row>
    <row r="20119" spans="4:4" s="1084" customFormat="1" x14ac:dyDescent="0.2">
      <c r="D20119" s="1093"/>
    </row>
    <row r="20120" spans="4:4" s="1084" customFormat="1" x14ac:dyDescent="0.2">
      <c r="D20120" s="1093"/>
    </row>
    <row r="20121" spans="4:4" s="1084" customFormat="1" x14ac:dyDescent="0.2">
      <c r="D20121" s="1093"/>
    </row>
    <row r="20122" spans="4:4" s="1084" customFormat="1" x14ac:dyDescent="0.2">
      <c r="D20122" s="1093"/>
    </row>
    <row r="20123" spans="4:4" s="1084" customFormat="1" x14ac:dyDescent="0.2">
      <c r="D20123" s="1093"/>
    </row>
    <row r="20124" spans="4:4" s="1084" customFormat="1" x14ac:dyDescent="0.2">
      <c r="D20124" s="1093"/>
    </row>
    <row r="20125" spans="4:4" s="1084" customFormat="1" x14ac:dyDescent="0.2">
      <c r="D20125" s="1093"/>
    </row>
    <row r="20126" spans="4:4" s="1084" customFormat="1" x14ac:dyDescent="0.2">
      <c r="D20126" s="1093"/>
    </row>
    <row r="20127" spans="4:4" s="1084" customFormat="1" x14ac:dyDescent="0.2">
      <c r="D20127" s="1093"/>
    </row>
    <row r="20128" spans="4:4" s="1084" customFormat="1" x14ac:dyDescent="0.2">
      <c r="D20128" s="1093"/>
    </row>
    <row r="20129" spans="4:4" s="1084" customFormat="1" x14ac:dyDescent="0.2">
      <c r="D20129" s="1093"/>
    </row>
    <row r="20130" spans="4:4" s="1084" customFormat="1" x14ac:dyDescent="0.2">
      <c r="D20130" s="1093"/>
    </row>
    <row r="20131" spans="4:4" s="1084" customFormat="1" x14ac:dyDescent="0.2">
      <c r="D20131" s="1093"/>
    </row>
    <row r="20132" spans="4:4" s="1084" customFormat="1" x14ac:dyDescent="0.2">
      <c r="D20132" s="1093"/>
    </row>
    <row r="20133" spans="4:4" s="1084" customFormat="1" x14ac:dyDescent="0.2">
      <c r="D20133" s="1093"/>
    </row>
    <row r="20134" spans="4:4" s="1084" customFormat="1" x14ac:dyDescent="0.2">
      <c r="D20134" s="1093"/>
    </row>
    <row r="20135" spans="4:4" s="1084" customFormat="1" x14ac:dyDescent="0.2">
      <c r="D20135" s="1093"/>
    </row>
    <row r="20136" spans="4:4" s="1084" customFormat="1" x14ac:dyDescent="0.2">
      <c r="D20136" s="1093"/>
    </row>
    <row r="20137" spans="4:4" s="1084" customFormat="1" x14ac:dyDescent="0.2">
      <c r="D20137" s="1093"/>
    </row>
    <row r="20138" spans="4:4" s="1084" customFormat="1" x14ac:dyDescent="0.2">
      <c r="D20138" s="1093"/>
    </row>
    <row r="20139" spans="4:4" s="1084" customFormat="1" x14ac:dyDescent="0.2">
      <c r="D20139" s="1093"/>
    </row>
    <row r="20140" spans="4:4" s="1084" customFormat="1" x14ac:dyDescent="0.2">
      <c r="D20140" s="1093"/>
    </row>
    <row r="20141" spans="4:4" s="1084" customFormat="1" x14ac:dyDescent="0.2">
      <c r="D20141" s="1093"/>
    </row>
    <row r="20142" spans="4:4" s="1084" customFormat="1" x14ac:dyDescent="0.2">
      <c r="D20142" s="1093"/>
    </row>
    <row r="20143" spans="4:4" s="1084" customFormat="1" x14ac:dyDescent="0.2">
      <c r="D20143" s="1093"/>
    </row>
    <row r="20144" spans="4:4" s="1084" customFormat="1" x14ac:dyDescent="0.2">
      <c r="D20144" s="1093"/>
    </row>
    <row r="20145" spans="4:4" s="1084" customFormat="1" x14ac:dyDescent="0.2">
      <c r="D20145" s="1093"/>
    </row>
    <row r="20146" spans="4:4" s="1084" customFormat="1" x14ac:dyDescent="0.2">
      <c r="D20146" s="1093"/>
    </row>
    <row r="20147" spans="4:4" s="1084" customFormat="1" x14ac:dyDescent="0.2">
      <c r="D20147" s="1093"/>
    </row>
    <row r="20148" spans="4:4" s="1084" customFormat="1" x14ac:dyDescent="0.2">
      <c r="D20148" s="1093"/>
    </row>
    <row r="20149" spans="4:4" s="1084" customFormat="1" x14ac:dyDescent="0.2">
      <c r="D20149" s="1093"/>
    </row>
    <row r="20150" spans="4:4" s="1084" customFormat="1" x14ac:dyDescent="0.2">
      <c r="D20150" s="1093"/>
    </row>
    <row r="20151" spans="4:4" s="1084" customFormat="1" x14ac:dyDescent="0.2">
      <c r="D20151" s="1093"/>
    </row>
    <row r="20152" spans="4:4" s="1084" customFormat="1" x14ac:dyDescent="0.2">
      <c r="D20152" s="1093"/>
    </row>
    <row r="20153" spans="4:4" s="1084" customFormat="1" x14ac:dyDescent="0.2">
      <c r="D20153" s="1093"/>
    </row>
    <row r="20154" spans="4:4" s="1084" customFormat="1" x14ac:dyDescent="0.2">
      <c r="D20154" s="1093"/>
    </row>
    <row r="20155" spans="4:4" s="1084" customFormat="1" x14ac:dyDescent="0.2">
      <c r="D20155" s="1093"/>
    </row>
    <row r="20156" spans="4:4" s="1084" customFormat="1" x14ac:dyDescent="0.2">
      <c r="D20156" s="1093"/>
    </row>
    <row r="20157" spans="4:4" s="1084" customFormat="1" x14ac:dyDescent="0.2">
      <c r="D20157" s="1093"/>
    </row>
    <row r="20158" spans="4:4" s="1084" customFormat="1" x14ac:dyDescent="0.2">
      <c r="D20158" s="1093"/>
    </row>
    <row r="20159" spans="4:4" s="1084" customFormat="1" x14ac:dyDescent="0.2">
      <c r="D20159" s="1093"/>
    </row>
    <row r="20160" spans="4:4" s="1084" customFormat="1" x14ac:dyDescent="0.2">
      <c r="D20160" s="1093"/>
    </row>
    <row r="20161" spans="4:4" s="1084" customFormat="1" x14ac:dyDescent="0.2">
      <c r="D20161" s="1093"/>
    </row>
    <row r="20162" spans="4:4" s="1084" customFormat="1" x14ac:dyDescent="0.2">
      <c r="D20162" s="1093"/>
    </row>
    <row r="20163" spans="4:4" s="1084" customFormat="1" x14ac:dyDescent="0.2">
      <c r="D20163" s="1093"/>
    </row>
    <row r="20164" spans="4:4" s="1084" customFormat="1" x14ac:dyDescent="0.2">
      <c r="D20164" s="1093"/>
    </row>
    <row r="20165" spans="4:4" s="1084" customFormat="1" x14ac:dyDescent="0.2">
      <c r="D20165" s="1093"/>
    </row>
    <row r="20166" spans="4:4" s="1084" customFormat="1" x14ac:dyDescent="0.2">
      <c r="D20166" s="1093"/>
    </row>
    <row r="20167" spans="4:4" s="1084" customFormat="1" x14ac:dyDescent="0.2">
      <c r="D20167" s="1093"/>
    </row>
    <row r="20168" spans="4:4" s="1084" customFormat="1" x14ac:dyDescent="0.2">
      <c r="D20168" s="1093"/>
    </row>
    <row r="20169" spans="4:4" s="1084" customFormat="1" x14ac:dyDescent="0.2">
      <c r="D20169" s="1093"/>
    </row>
    <row r="20170" spans="4:4" s="1084" customFormat="1" x14ac:dyDescent="0.2">
      <c r="D20170" s="1093"/>
    </row>
    <row r="20171" spans="4:4" s="1084" customFormat="1" x14ac:dyDescent="0.2">
      <c r="D20171" s="1093"/>
    </row>
    <row r="20172" spans="4:4" s="1084" customFormat="1" x14ac:dyDescent="0.2">
      <c r="D20172" s="1093"/>
    </row>
    <row r="20173" spans="4:4" s="1084" customFormat="1" x14ac:dyDescent="0.2">
      <c r="D20173" s="1093"/>
    </row>
    <row r="20174" spans="4:4" s="1084" customFormat="1" x14ac:dyDescent="0.2">
      <c r="D20174" s="1093"/>
    </row>
    <row r="20175" spans="4:4" s="1084" customFormat="1" x14ac:dyDescent="0.2">
      <c r="D20175" s="1093"/>
    </row>
    <row r="20176" spans="4:4" s="1084" customFormat="1" x14ac:dyDescent="0.2">
      <c r="D20176" s="1093"/>
    </row>
    <row r="20177" spans="4:4" s="1084" customFormat="1" x14ac:dyDescent="0.2">
      <c r="D20177" s="1093"/>
    </row>
    <row r="20178" spans="4:4" s="1084" customFormat="1" x14ac:dyDescent="0.2">
      <c r="D20178" s="1093"/>
    </row>
    <row r="20179" spans="4:4" s="1084" customFormat="1" x14ac:dyDescent="0.2">
      <c r="D20179" s="1093"/>
    </row>
    <row r="20180" spans="4:4" s="1084" customFormat="1" x14ac:dyDescent="0.2">
      <c r="D20180" s="1093"/>
    </row>
    <row r="20181" spans="4:4" s="1084" customFormat="1" x14ac:dyDescent="0.2">
      <c r="D20181" s="1093"/>
    </row>
    <row r="20182" spans="4:4" s="1084" customFormat="1" x14ac:dyDescent="0.2">
      <c r="D20182" s="1093"/>
    </row>
    <row r="20183" spans="4:4" s="1084" customFormat="1" x14ac:dyDescent="0.2">
      <c r="D20183" s="1093"/>
    </row>
    <row r="20184" spans="4:4" s="1084" customFormat="1" x14ac:dyDescent="0.2">
      <c r="D20184" s="1093"/>
    </row>
    <row r="20185" spans="4:4" s="1084" customFormat="1" x14ac:dyDescent="0.2">
      <c r="D20185" s="1093"/>
    </row>
    <row r="20186" spans="4:4" s="1084" customFormat="1" x14ac:dyDescent="0.2">
      <c r="D20186" s="1093"/>
    </row>
    <row r="20187" spans="4:4" s="1084" customFormat="1" x14ac:dyDescent="0.2">
      <c r="D20187" s="1093"/>
    </row>
    <row r="20188" spans="4:4" s="1084" customFormat="1" x14ac:dyDescent="0.2">
      <c r="D20188" s="1093"/>
    </row>
    <row r="20189" spans="4:4" s="1084" customFormat="1" x14ac:dyDescent="0.2">
      <c r="D20189" s="1093"/>
    </row>
    <row r="20190" spans="4:4" s="1084" customFormat="1" x14ac:dyDescent="0.2">
      <c r="D20190" s="1093"/>
    </row>
    <row r="20191" spans="4:4" s="1084" customFormat="1" x14ac:dyDescent="0.2">
      <c r="D20191" s="1093"/>
    </row>
    <row r="20192" spans="4:4" s="1084" customFormat="1" x14ac:dyDescent="0.2">
      <c r="D20192" s="1093"/>
    </row>
    <row r="20193" spans="4:4" s="1084" customFormat="1" x14ac:dyDescent="0.2">
      <c r="D20193" s="1093"/>
    </row>
    <row r="20194" spans="4:4" s="1084" customFormat="1" x14ac:dyDescent="0.2">
      <c r="D20194" s="1093"/>
    </row>
    <row r="20195" spans="4:4" s="1084" customFormat="1" x14ac:dyDescent="0.2">
      <c r="D20195" s="1093"/>
    </row>
    <row r="20196" spans="4:4" s="1084" customFormat="1" x14ac:dyDescent="0.2">
      <c r="D20196" s="1093"/>
    </row>
    <row r="20197" spans="4:4" s="1084" customFormat="1" x14ac:dyDescent="0.2">
      <c r="D20197" s="1093"/>
    </row>
    <row r="20198" spans="4:4" s="1084" customFormat="1" x14ac:dyDescent="0.2">
      <c r="D20198" s="1093"/>
    </row>
    <row r="20199" spans="4:4" s="1084" customFormat="1" x14ac:dyDescent="0.2">
      <c r="D20199" s="1093"/>
    </row>
    <row r="20200" spans="4:4" s="1084" customFormat="1" x14ac:dyDescent="0.2">
      <c r="D20200" s="1093"/>
    </row>
    <row r="20201" spans="4:4" s="1084" customFormat="1" x14ac:dyDescent="0.2">
      <c r="D20201" s="1093"/>
    </row>
    <row r="20202" spans="4:4" s="1084" customFormat="1" x14ac:dyDescent="0.2">
      <c r="D20202" s="1093"/>
    </row>
    <row r="20203" spans="4:4" s="1084" customFormat="1" x14ac:dyDescent="0.2">
      <c r="D20203" s="1093"/>
    </row>
    <row r="20204" spans="4:4" s="1084" customFormat="1" x14ac:dyDescent="0.2">
      <c r="D20204" s="1093"/>
    </row>
    <row r="20205" spans="4:4" s="1084" customFormat="1" x14ac:dyDescent="0.2">
      <c r="D20205" s="1093"/>
    </row>
    <row r="20206" spans="4:4" s="1084" customFormat="1" x14ac:dyDescent="0.2">
      <c r="D20206" s="1093"/>
    </row>
    <row r="20207" spans="4:4" s="1084" customFormat="1" x14ac:dyDescent="0.2">
      <c r="D20207" s="1093"/>
    </row>
    <row r="20208" spans="4:4" s="1084" customFormat="1" x14ac:dyDescent="0.2">
      <c r="D20208" s="1093"/>
    </row>
    <row r="20209" spans="4:4" s="1084" customFormat="1" x14ac:dyDescent="0.2">
      <c r="D20209" s="1093"/>
    </row>
    <row r="20210" spans="4:4" s="1084" customFormat="1" x14ac:dyDescent="0.2">
      <c r="D20210" s="1093"/>
    </row>
    <row r="20211" spans="4:4" s="1084" customFormat="1" x14ac:dyDescent="0.2">
      <c r="D20211" s="1093"/>
    </row>
    <row r="20212" spans="4:4" s="1084" customFormat="1" x14ac:dyDescent="0.2">
      <c r="D20212" s="1093"/>
    </row>
    <row r="20213" spans="4:4" s="1084" customFormat="1" x14ac:dyDescent="0.2">
      <c r="D20213" s="1093"/>
    </row>
    <row r="20214" spans="4:4" s="1084" customFormat="1" x14ac:dyDescent="0.2">
      <c r="D20214" s="1093"/>
    </row>
    <row r="20215" spans="4:4" s="1084" customFormat="1" x14ac:dyDescent="0.2">
      <c r="D20215" s="1093"/>
    </row>
    <row r="20216" spans="4:4" s="1084" customFormat="1" x14ac:dyDescent="0.2">
      <c r="D20216" s="1093"/>
    </row>
    <row r="20217" spans="4:4" s="1084" customFormat="1" x14ac:dyDescent="0.2">
      <c r="D20217" s="1093"/>
    </row>
    <row r="20218" spans="4:4" s="1084" customFormat="1" x14ac:dyDescent="0.2">
      <c r="D20218" s="1093"/>
    </row>
    <row r="20219" spans="4:4" s="1084" customFormat="1" x14ac:dyDescent="0.2">
      <c r="D20219" s="1093"/>
    </row>
    <row r="20220" spans="4:4" s="1084" customFormat="1" x14ac:dyDescent="0.2">
      <c r="D20220" s="1093"/>
    </row>
    <row r="20221" spans="4:4" s="1084" customFormat="1" x14ac:dyDescent="0.2">
      <c r="D20221" s="1093"/>
    </row>
    <row r="20222" spans="4:4" s="1084" customFormat="1" x14ac:dyDescent="0.2">
      <c r="D20222" s="1093"/>
    </row>
    <row r="20223" spans="4:4" s="1084" customFormat="1" x14ac:dyDescent="0.2">
      <c r="D20223" s="1093"/>
    </row>
    <row r="20224" spans="4:4" s="1084" customFormat="1" x14ac:dyDescent="0.2">
      <c r="D20224" s="1093"/>
    </row>
    <row r="20225" spans="4:4" s="1084" customFormat="1" x14ac:dyDescent="0.2">
      <c r="D20225" s="1093"/>
    </row>
    <row r="20226" spans="4:4" s="1084" customFormat="1" x14ac:dyDescent="0.2">
      <c r="D20226" s="1093"/>
    </row>
    <row r="20227" spans="4:4" s="1084" customFormat="1" x14ac:dyDescent="0.2">
      <c r="D20227" s="1093"/>
    </row>
    <row r="20228" spans="4:4" s="1084" customFormat="1" x14ac:dyDescent="0.2">
      <c r="D20228" s="1093"/>
    </row>
    <row r="20229" spans="4:4" s="1084" customFormat="1" x14ac:dyDescent="0.2">
      <c r="D20229" s="1093"/>
    </row>
    <row r="20230" spans="4:4" s="1084" customFormat="1" x14ac:dyDescent="0.2">
      <c r="D20230" s="1093"/>
    </row>
    <row r="20231" spans="4:4" s="1084" customFormat="1" x14ac:dyDescent="0.2">
      <c r="D20231" s="1093"/>
    </row>
    <row r="20232" spans="4:4" s="1084" customFormat="1" x14ac:dyDescent="0.2">
      <c r="D20232" s="1093"/>
    </row>
    <row r="20233" spans="4:4" s="1084" customFormat="1" x14ac:dyDescent="0.2">
      <c r="D20233" s="1093"/>
    </row>
    <row r="20234" spans="4:4" s="1084" customFormat="1" x14ac:dyDescent="0.2">
      <c r="D20234" s="1093"/>
    </row>
    <row r="20235" spans="4:4" s="1084" customFormat="1" x14ac:dyDescent="0.2">
      <c r="D20235" s="1093"/>
    </row>
    <row r="20236" spans="4:4" s="1084" customFormat="1" x14ac:dyDescent="0.2">
      <c r="D20236" s="1093"/>
    </row>
    <row r="20237" spans="4:4" s="1084" customFormat="1" x14ac:dyDescent="0.2">
      <c r="D20237" s="1093"/>
    </row>
    <row r="20238" spans="4:4" s="1084" customFormat="1" x14ac:dyDescent="0.2">
      <c r="D20238" s="1093"/>
    </row>
    <row r="20239" spans="4:4" s="1084" customFormat="1" x14ac:dyDescent="0.2">
      <c r="D20239" s="1093"/>
    </row>
    <row r="20240" spans="4:4" s="1084" customFormat="1" x14ac:dyDescent="0.2">
      <c r="D20240" s="1093"/>
    </row>
    <row r="20241" spans="4:4" s="1084" customFormat="1" x14ac:dyDescent="0.2">
      <c r="D20241" s="1093"/>
    </row>
    <row r="20242" spans="4:4" s="1084" customFormat="1" x14ac:dyDescent="0.2">
      <c r="D20242" s="1093"/>
    </row>
    <row r="20243" spans="4:4" s="1084" customFormat="1" x14ac:dyDescent="0.2">
      <c r="D20243" s="1093"/>
    </row>
    <row r="20244" spans="4:4" s="1084" customFormat="1" x14ac:dyDescent="0.2">
      <c r="D20244" s="1093"/>
    </row>
    <row r="20245" spans="4:4" s="1084" customFormat="1" x14ac:dyDescent="0.2">
      <c r="D20245" s="1093"/>
    </row>
    <row r="20246" spans="4:4" s="1084" customFormat="1" x14ac:dyDescent="0.2">
      <c r="D20246" s="1093"/>
    </row>
    <row r="20247" spans="4:4" s="1084" customFormat="1" x14ac:dyDescent="0.2">
      <c r="D20247" s="1093"/>
    </row>
    <row r="20248" spans="4:4" s="1084" customFormat="1" x14ac:dyDescent="0.2">
      <c r="D20248" s="1093"/>
    </row>
    <row r="20249" spans="4:4" s="1084" customFormat="1" x14ac:dyDescent="0.2">
      <c r="D20249" s="1093"/>
    </row>
    <row r="20250" spans="4:4" s="1084" customFormat="1" x14ac:dyDescent="0.2">
      <c r="D20250" s="1093"/>
    </row>
    <row r="20251" spans="4:4" s="1084" customFormat="1" x14ac:dyDescent="0.2">
      <c r="D20251" s="1093"/>
    </row>
    <row r="20252" spans="4:4" s="1084" customFormat="1" x14ac:dyDescent="0.2">
      <c r="D20252" s="1093"/>
    </row>
    <row r="20253" spans="4:4" s="1084" customFormat="1" x14ac:dyDescent="0.2">
      <c r="D20253" s="1093"/>
    </row>
    <row r="20254" spans="4:4" s="1084" customFormat="1" x14ac:dyDescent="0.2">
      <c r="D20254" s="1093"/>
    </row>
    <row r="20255" spans="4:4" s="1084" customFormat="1" x14ac:dyDescent="0.2">
      <c r="D20255" s="1093"/>
    </row>
    <row r="20256" spans="4:4" s="1084" customFormat="1" x14ac:dyDescent="0.2">
      <c r="D20256" s="1093"/>
    </row>
    <row r="20257" spans="4:4" s="1084" customFormat="1" x14ac:dyDescent="0.2">
      <c r="D20257" s="1093"/>
    </row>
    <row r="20258" spans="4:4" s="1084" customFormat="1" x14ac:dyDescent="0.2">
      <c r="D20258" s="1093"/>
    </row>
    <row r="20259" spans="4:4" s="1084" customFormat="1" x14ac:dyDescent="0.2">
      <c r="D20259" s="1093"/>
    </row>
    <row r="20260" spans="4:4" s="1084" customFormat="1" x14ac:dyDescent="0.2">
      <c r="D20260" s="1093"/>
    </row>
    <row r="20261" spans="4:4" s="1084" customFormat="1" x14ac:dyDescent="0.2">
      <c r="D20261" s="1093"/>
    </row>
    <row r="20262" spans="4:4" s="1084" customFormat="1" x14ac:dyDescent="0.2">
      <c r="D20262" s="1093"/>
    </row>
    <row r="20263" spans="4:4" s="1084" customFormat="1" x14ac:dyDescent="0.2">
      <c r="D20263" s="1093"/>
    </row>
    <row r="20264" spans="4:4" s="1084" customFormat="1" x14ac:dyDescent="0.2">
      <c r="D20264" s="1093"/>
    </row>
    <row r="20265" spans="4:4" s="1084" customFormat="1" x14ac:dyDescent="0.2">
      <c r="D20265" s="1093"/>
    </row>
    <row r="20266" spans="4:4" s="1084" customFormat="1" x14ac:dyDescent="0.2">
      <c r="D20266" s="1093"/>
    </row>
    <row r="20267" spans="4:4" s="1084" customFormat="1" x14ac:dyDescent="0.2">
      <c r="D20267" s="1093"/>
    </row>
    <row r="20268" spans="4:4" s="1084" customFormat="1" x14ac:dyDescent="0.2">
      <c r="D20268" s="1093"/>
    </row>
    <row r="20269" spans="4:4" s="1084" customFormat="1" x14ac:dyDescent="0.2">
      <c r="D20269" s="1093"/>
    </row>
    <row r="20270" spans="4:4" s="1084" customFormat="1" x14ac:dyDescent="0.2">
      <c r="D20270" s="1093"/>
    </row>
    <row r="20271" spans="4:4" s="1084" customFormat="1" x14ac:dyDescent="0.2">
      <c r="D20271" s="1093"/>
    </row>
    <row r="20272" spans="4:4" s="1084" customFormat="1" x14ac:dyDescent="0.2">
      <c r="D20272" s="1093"/>
    </row>
    <row r="20273" spans="4:4" s="1084" customFormat="1" x14ac:dyDescent="0.2">
      <c r="D20273" s="1093"/>
    </row>
    <row r="20274" spans="4:4" s="1084" customFormat="1" x14ac:dyDescent="0.2">
      <c r="D20274" s="1093"/>
    </row>
    <row r="20275" spans="4:4" s="1084" customFormat="1" x14ac:dyDescent="0.2">
      <c r="D20275" s="1093"/>
    </row>
    <row r="20276" spans="4:4" s="1084" customFormat="1" x14ac:dyDescent="0.2">
      <c r="D20276" s="1093"/>
    </row>
    <row r="20277" spans="4:4" s="1084" customFormat="1" x14ac:dyDescent="0.2">
      <c r="D20277" s="1093"/>
    </row>
    <row r="20278" spans="4:4" s="1084" customFormat="1" x14ac:dyDescent="0.2">
      <c r="D20278" s="1093"/>
    </row>
    <row r="20279" spans="4:4" s="1084" customFormat="1" x14ac:dyDescent="0.2">
      <c r="D20279" s="1093"/>
    </row>
    <row r="20280" spans="4:4" s="1084" customFormat="1" x14ac:dyDescent="0.2">
      <c r="D20280" s="1093"/>
    </row>
    <row r="20281" spans="4:4" s="1084" customFormat="1" x14ac:dyDescent="0.2">
      <c r="D20281" s="1093"/>
    </row>
    <row r="20282" spans="4:4" s="1084" customFormat="1" x14ac:dyDescent="0.2">
      <c r="D20282" s="1093"/>
    </row>
    <row r="20283" spans="4:4" s="1084" customFormat="1" x14ac:dyDescent="0.2">
      <c r="D20283" s="1093"/>
    </row>
    <row r="20284" spans="4:4" s="1084" customFormat="1" x14ac:dyDescent="0.2">
      <c r="D20284" s="1093"/>
    </row>
    <row r="20285" spans="4:4" s="1084" customFormat="1" x14ac:dyDescent="0.2">
      <c r="D20285" s="1093"/>
    </row>
    <row r="20286" spans="4:4" s="1084" customFormat="1" x14ac:dyDescent="0.2">
      <c r="D20286" s="1093"/>
    </row>
    <row r="20287" spans="4:4" s="1084" customFormat="1" x14ac:dyDescent="0.2">
      <c r="D20287" s="1093"/>
    </row>
    <row r="20288" spans="4:4" s="1084" customFormat="1" x14ac:dyDescent="0.2">
      <c r="D20288" s="1093"/>
    </row>
    <row r="20289" spans="4:4" s="1084" customFormat="1" x14ac:dyDescent="0.2">
      <c r="D20289" s="1093"/>
    </row>
    <row r="20290" spans="4:4" s="1084" customFormat="1" x14ac:dyDescent="0.2">
      <c r="D20290" s="1093"/>
    </row>
    <row r="20291" spans="4:4" s="1084" customFormat="1" x14ac:dyDescent="0.2">
      <c r="D20291" s="1093"/>
    </row>
    <row r="20292" spans="4:4" s="1084" customFormat="1" x14ac:dyDescent="0.2">
      <c r="D20292" s="1093"/>
    </row>
    <row r="20293" spans="4:4" s="1084" customFormat="1" x14ac:dyDescent="0.2">
      <c r="D20293" s="1093"/>
    </row>
    <row r="20294" spans="4:4" s="1084" customFormat="1" x14ac:dyDescent="0.2">
      <c r="D20294" s="1093"/>
    </row>
    <row r="20295" spans="4:4" s="1084" customFormat="1" x14ac:dyDescent="0.2">
      <c r="D20295" s="1093"/>
    </row>
    <row r="20296" spans="4:4" s="1084" customFormat="1" x14ac:dyDescent="0.2">
      <c r="D20296" s="1093"/>
    </row>
    <row r="20297" spans="4:4" s="1084" customFormat="1" x14ac:dyDescent="0.2">
      <c r="D20297" s="1093"/>
    </row>
    <row r="20298" spans="4:4" s="1084" customFormat="1" x14ac:dyDescent="0.2">
      <c r="D20298" s="1093"/>
    </row>
    <row r="20299" spans="4:4" s="1084" customFormat="1" x14ac:dyDescent="0.2">
      <c r="D20299" s="1093"/>
    </row>
    <row r="20300" spans="4:4" s="1084" customFormat="1" x14ac:dyDescent="0.2">
      <c r="D20300" s="1093"/>
    </row>
    <row r="20301" spans="4:4" s="1084" customFormat="1" x14ac:dyDescent="0.2">
      <c r="D20301" s="1093"/>
    </row>
    <row r="20302" spans="4:4" s="1084" customFormat="1" x14ac:dyDescent="0.2">
      <c r="D20302" s="1093"/>
    </row>
    <row r="20303" spans="4:4" s="1084" customFormat="1" x14ac:dyDescent="0.2">
      <c r="D20303" s="1093"/>
    </row>
    <row r="20304" spans="4:4" s="1084" customFormat="1" x14ac:dyDescent="0.2">
      <c r="D20304" s="1093"/>
    </row>
    <row r="20305" spans="4:4" s="1084" customFormat="1" x14ac:dyDescent="0.2">
      <c r="D20305" s="1093"/>
    </row>
    <row r="20306" spans="4:4" s="1084" customFormat="1" x14ac:dyDescent="0.2">
      <c r="D20306" s="1093"/>
    </row>
    <row r="20307" spans="4:4" s="1084" customFormat="1" x14ac:dyDescent="0.2">
      <c r="D20307" s="1093"/>
    </row>
    <row r="20308" spans="4:4" s="1084" customFormat="1" x14ac:dyDescent="0.2">
      <c r="D20308" s="1093"/>
    </row>
    <row r="20309" spans="4:4" s="1084" customFormat="1" x14ac:dyDescent="0.2">
      <c r="D20309" s="1093"/>
    </row>
    <row r="20310" spans="4:4" s="1084" customFormat="1" x14ac:dyDescent="0.2">
      <c r="D20310" s="1093"/>
    </row>
    <row r="20311" spans="4:4" s="1084" customFormat="1" x14ac:dyDescent="0.2">
      <c r="D20311" s="1093"/>
    </row>
    <row r="20312" spans="4:4" s="1084" customFormat="1" x14ac:dyDescent="0.2">
      <c r="D20312" s="1093"/>
    </row>
    <row r="20313" spans="4:4" s="1084" customFormat="1" x14ac:dyDescent="0.2">
      <c r="D20313" s="1093"/>
    </row>
    <row r="20314" spans="4:4" s="1084" customFormat="1" x14ac:dyDescent="0.2">
      <c r="D20314" s="1093"/>
    </row>
    <row r="20315" spans="4:4" s="1084" customFormat="1" x14ac:dyDescent="0.2">
      <c r="D20315" s="1093"/>
    </row>
    <row r="20316" spans="4:4" s="1084" customFormat="1" x14ac:dyDescent="0.2">
      <c r="D20316" s="1093"/>
    </row>
    <row r="20317" spans="4:4" s="1084" customFormat="1" x14ac:dyDescent="0.2">
      <c r="D20317" s="1093"/>
    </row>
    <row r="20318" spans="4:4" s="1084" customFormat="1" x14ac:dyDescent="0.2">
      <c r="D20318" s="1093"/>
    </row>
    <row r="20319" spans="4:4" s="1084" customFormat="1" x14ac:dyDescent="0.2">
      <c r="D20319" s="1093"/>
    </row>
    <row r="20320" spans="4:4" s="1084" customFormat="1" x14ac:dyDescent="0.2">
      <c r="D20320" s="1093"/>
    </row>
    <row r="20321" spans="4:4" s="1084" customFormat="1" x14ac:dyDescent="0.2">
      <c r="D20321" s="1093"/>
    </row>
    <row r="20322" spans="4:4" s="1084" customFormat="1" x14ac:dyDescent="0.2">
      <c r="D20322" s="1093"/>
    </row>
    <row r="20323" spans="4:4" s="1084" customFormat="1" x14ac:dyDescent="0.2">
      <c r="D20323" s="1093"/>
    </row>
    <row r="20324" spans="4:4" s="1084" customFormat="1" x14ac:dyDescent="0.2">
      <c r="D20324" s="1093"/>
    </row>
    <row r="20325" spans="4:4" s="1084" customFormat="1" x14ac:dyDescent="0.2">
      <c r="D20325" s="1093"/>
    </row>
    <row r="20326" spans="4:4" s="1084" customFormat="1" x14ac:dyDescent="0.2">
      <c r="D20326" s="1093"/>
    </row>
    <row r="20327" spans="4:4" s="1084" customFormat="1" x14ac:dyDescent="0.2">
      <c r="D20327" s="1093"/>
    </row>
    <row r="20328" spans="4:4" s="1084" customFormat="1" x14ac:dyDescent="0.2">
      <c r="D20328" s="1093"/>
    </row>
    <row r="20329" spans="4:4" s="1084" customFormat="1" x14ac:dyDescent="0.2">
      <c r="D20329" s="1093"/>
    </row>
    <row r="20330" spans="4:4" s="1084" customFormat="1" x14ac:dyDescent="0.2">
      <c r="D20330" s="1093"/>
    </row>
    <row r="20331" spans="4:4" s="1084" customFormat="1" x14ac:dyDescent="0.2">
      <c r="D20331" s="1093"/>
    </row>
    <row r="20332" spans="4:4" s="1084" customFormat="1" x14ac:dyDescent="0.2">
      <c r="D20332" s="1093"/>
    </row>
    <row r="20333" spans="4:4" s="1084" customFormat="1" x14ac:dyDescent="0.2">
      <c r="D20333" s="1093"/>
    </row>
    <row r="20334" spans="4:4" s="1084" customFormat="1" x14ac:dyDescent="0.2">
      <c r="D20334" s="1093"/>
    </row>
    <row r="20335" spans="4:4" s="1084" customFormat="1" x14ac:dyDescent="0.2">
      <c r="D20335" s="1093"/>
    </row>
    <row r="20336" spans="4:4" s="1084" customFormat="1" x14ac:dyDescent="0.2">
      <c r="D20336" s="1093"/>
    </row>
    <row r="20337" spans="4:4" s="1084" customFormat="1" x14ac:dyDescent="0.2">
      <c r="D20337" s="1093"/>
    </row>
    <row r="20338" spans="4:4" s="1084" customFormat="1" x14ac:dyDescent="0.2">
      <c r="D20338" s="1093"/>
    </row>
    <row r="20339" spans="4:4" s="1084" customFormat="1" x14ac:dyDescent="0.2">
      <c r="D20339" s="1093"/>
    </row>
    <row r="20340" spans="4:4" s="1084" customFormat="1" x14ac:dyDescent="0.2">
      <c r="D20340" s="1093"/>
    </row>
    <row r="20341" spans="4:4" s="1084" customFormat="1" x14ac:dyDescent="0.2">
      <c r="D20341" s="1093"/>
    </row>
    <row r="20342" spans="4:4" s="1084" customFormat="1" x14ac:dyDescent="0.2">
      <c r="D20342" s="1093"/>
    </row>
    <row r="20343" spans="4:4" s="1084" customFormat="1" x14ac:dyDescent="0.2">
      <c r="D20343" s="1093"/>
    </row>
    <row r="20344" spans="4:4" s="1084" customFormat="1" x14ac:dyDescent="0.2">
      <c r="D20344" s="1093"/>
    </row>
    <row r="20345" spans="4:4" s="1084" customFormat="1" x14ac:dyDescent="0.2">
      <c r="D20345" s="1093"/>
    </row>
    <row r="20346" spans="4:4" s="1084" customFormat="1" x14ac:dyDescent="0.2">
      <c r="D20346" s="1093"/>
    </row>
    <row r="20347" spans="4:4" s="1084" customFormat="1" x14ac:dyDescent="0.2">
      <c r="D20347" s="1093"/>
    </row>
    <row r="20348" spans="4:4" s="1084" customFormat="1" x14ac:dyDescent="0.2">
      <c r="D20348" s="1093"/>
    </row>
    <row r="20349" spans="4:4" s="1084" customFormat="1" x14ac:dyDescent="0.2">
      <c r="D20349" s="1093"/>
    </row>
    <row r="20350" spans="4:4" s="1084" customFormat="1" x14ac:dyDescent="0.2">
      <c r="D20350" s="1093"/>
    </row>
    <row r="20351" spans="4:4" s="1084" customFormat="1" x14ac:dyDescent="0.2">
      <c r="D20351" s="1093"/>
    </row>
    <row r="20352" spans="4:4" s="1084" customFormat="1" x14ac:dyDescent="0.2">
      <c r="D20352" s="1093"/>
    </row>
    <row r="20353" spans="4:4" s="1084" customFormat="1" x14ac:dyDescent="0.2">
      <c r="D20353" s="1093"/>
    </row>
    <row r="20354" spans="4:4" s="1084" customFormat="1" x14ac:dyDescent="0.2">
      <c r="D20354" s="1093"/>
    </row>
    <row r="20355" spans="4:4" s="1084" customFormat="1" x14ac:dyDescent="0.2">
      <c r="D20355" s="1093"/>
    </row>
    <row r="20356" spans="4:4" s="1084" customFormat="1" x14ac:dyDescent="0.2">
      <c r="D20356" s="1093"/>
    </row>
    <row r="20357" spans="4:4" s="1084" customFormat="1" x14ac:dyDescent="0.2">
      <c r="D20357" s="1093"/>
    </row>
    <row r="20358" spans="4:4" s="1084" customFormat="1" x14ac:dyDescent="0.2">
      <c r="D20358" s="1093"/>
    </row>
    <row r="20359" spans="4:4" s="1084" customFormat="1" x14ac:dyDescent="0.2">
      <c r="D20359" s="1093"/>
    </row>
    <row r="20360" spans="4:4" s="1084" customFormat="1" x14ac:dyDescent="0.2">
      <c r="D20360" s="1093"/>
    </row>
    <row r="20361" spans="4:4" s="1084" customFormat="1" x14ac:dyDescent="0.2">
      <c r="D20361" s="1093"/>
    </row>
    <row r="20362" spans="4:4" s="1084" customFormat="1" x14ac:dyDescent="0.2">
      <c r="D20362" s="1093"/>
    </row>
    <row r="20363" spans="4:4" s="1084" customFormat="1" x14ac:dyDescent="0.2">
      <c r="D20363" s="1093"/>
    </row>
    <row r="20364" spans="4:4" s="1084" customFormat="1" x14ac:dyDescent="0.2">
      <c r="D20364" s="1093"/>
    </row>
    <row r="20365" spans="4:4" s="1084" customFormat="1" x14ac:dyDescent="0.2">
      <c r="D20365" s="1093"/>
    </row>
    <row r="20366" spans="4:4" s="1084" customFormat="1" x14ac:dyDescent="0.2">
      <c r="D20366" s="1093"/>
    </row>
    <row r="20367" spans="4:4" s="1084" customFormat="1" x14ac:dyDescent="0.2">
      <c r="D20367" s="1093"/>
    </row>
    <row r="20368" spans="4:4" s="1084" customFormat="1" x14ac:dyDescent="0.2">
      <c r="D20368" s="1093"/>
    </row>
    <row r="20369" spans="4:4" s="1084" customFormat="1" x14ac:dyDescent="0.2">
      <c r="D20369" s="1093"/>
    </row>
    <row r="20370" spans="4:4" s="1084" customFormat="1" x14ac:dyDescent="0.2">
      <c r="D20370" s="1093"/>
    </row>
    <row r="20371" spans="4:4" s="1084" customFormat="1" x14ac:dyDescent="0.2">
      <c r="D20371" s="1093"/>
    </row>
    <row r="20372" spans="4:4" s="1084" customFormat="1" x14ac:dyDescent="0.2">
      <c r="D20372" s="1093"/>
    </row>
    <row r="20373" spans="4:4" s="1084" customFormat="1" x14ac:dyDescent="0.2">
      <c r="D20373" s="1093"/>
    </row>
    <row r="20374" spans="4:4" s="1084" customFormat="1" x14ac:dyDescent="0.2">
      <c r="D20374" s="1093"/>
    </row>
    <row r="20375" spans="4:4" s="1084" customFormat="1" x14ac:dyDescent="0.2">
      <c r="D20375" s="1093"/>
    </row>
    <row r="20376" spans="4:4" s="1084" customFormat="1" x14ac:dyDescent="0.2">
      <c r="D20376" s="1093"/>
    </row>
    <row r="20377" spans="4:4" s="1084" customFormat="1" x14ac:dyDescent="0.2">
      <c r="D20377" s="1093"/>
    </row>
    <row r="20378" spans="4:4" s="1084" customFormat="1" x14ac:dyDescent="0.2">
      <c r="D20378" s="1093"/>
    </row>
    <row r="20379" spans="4:4" s="1084" customFormat="1" x14ac:dyDescent="0.2">
      <c r="D20379" s="1093"/>
    </row>
    <row r="20380" spans="4:4" s="1084" customFormat="1" x14ac:dyDescent="0.2">
      <c r="D20380" s="1093"/>
    </row>
    <row r="20381" spans="4:4" s="1084" customFormat="1" x14ac:dyDescent="0.2">
      <c r="D20381" s="1093"/>
    </row>
    <row r="20382" spans="4:4" s="1084" customFormat="1" x14ac:dyDescent="0.2">
      <c r="D20382" s="1093"/>
    </row>
    <row r="20383" spans="4:4" s="1084" customFormat="1" x14ac:dyDescent="0.2">
      <c r="D20383" s="1093"/>
    </row>
    <row r="20384" spans="4:4" s="1084" customFormat="1" x14ac:dyDescent="0.2">
      <c r="D20384" s="1093"/>
    </row>
    <row r="20385" spans="4:4" s="1084" customFormat="1" x14ac:dyDescent="0.2">
      <c r="D20385" s="1093"/>
    </row>
    <row r="20386" spans="4:4" s="1084" customFormat="1" x14ac:dyDescent="0.2">
      <c r="D20386" s="1093"/>
    </row>
    <row r="20387" spans="4:4" s="1084" customFormat="1" x14ac:dyDescent="0.2">
      <c r="D20387" s="1093"/>
    </row>
    <row r="20388" spans="4:4" s="1084" customFormat="1" x14ac:dyDescent="0.2">
      <c r="D20388" s="1093"/>
    </row>
    <row r="20389" spans="4:4" s="1084" customFormat="1" x14ac:dyDescent="0.2">
      <c r="D20389" s="1093"/>
    </row>
    <row r="20390" spans="4:4" s="1084" customFormat="1" x14ac:dyDescent="0.2">
      <c r="D20390" s="1093"/>
    </row>
    <row r="20391" spans="4:4" s="1084" customFormat="1" x14ac:dyDescent="0.2">
      <c r="D20391" s="1093"/>
    </row>
    <row r="20392" spans="4:4" s="1084" customFormat="1" x14ac:dyDescent="0.2">
      <c r="D20392" s="1093"/>
    </row>
    <row r="20393" spans="4:4" s="1084" customFormat="1" x14ac:dyDescent="0.2">
      <c r="D20393" s="1093"/>
    </row>
    <row r="20394" spans="4:4" s="1084" customFormat="1" x14ac:dyDescent="0.2">
      <c r="D20394" s="1093"/>
    </row>
    <row r="20395" spans="4:4" s="1084" customFormat="1" x14ac:dyDescent="0.2">
      <c r="D20395" s="1093"/>
    </row>
    <row r="20396" spans="4:4" s="1084" customFormat="1" x14ac:dyDescent="0.2">
      <c r="D20396" s="1093"/>
    </row>
    <row r="20397" spans="4:4" s="1084" customFormat="1" x14ac:dyDescent="0.2">
      <c r="D20397" s="1093"/>
    </row>
    <row r="20398" spans="4:4" s="1084" customFormat="1" x14ac:dyDescent="0.2">
      <c r="D20398" s="1093"/>
    </row>
    <row r="20399" spans="4:4" s="1084" customFormat="1" x14ac:dyDescent="0.2">
      <c r="D20399" s="1093"/>
    </row>
    <row r="20400" spans="4:4" s="1084" customFormat="1" x14ac:dyDescent="0.2">
      <c r="D20400" s="1093"/>
    </row>
    <row r="20401" spans="4:4" s="1084" customFormat="1" x14ac:dyDescent="0.2">
      <c r="D20401" s="1093"/>
    </row>
    <row r="20402" spans="4:4" s="1084" customFormat="1" x14ac:dyDescent="0.2">
      <c r="D20402" s="1093"/>
    </row>
    <row r="20403" spans="4:4" s="1084" customFormat="1" x14ac:dyDescent="0.2">
      <c r="D20403" s="1093"/>
    </row>
    <row r="20404" spans="4:4" s="1084" customFormat="1" x14ac:dyDescent="0.2">
      <c r="D20404" s="1093"/>
    </row>
    <row r="20405" spans="4:4" s="1084" customFormat="1" x14ac:dyDescent="0.2">
      <c r="D20405" s="1093"/>
    </row>
    <row r="20406" spans="4:4" s="1084" customFormat="1" x14ac:dyDescent="0.2">
      <c r="D20406" s="1093"/>
    </row>
    <row r="20407" spans="4:4" s="1084" customFormat="1" x14ac:dyDescent="0.2">
      <c r="D20407" s="1093"/>
    </row>
    <row r="20408" spans="4:4" s="1084" customFormat="1" x14ac:dyDescent="0.2">
      <c r="D20408" s="1093"/>
    </row>
    <row r="20409" spans="4:4" s="1084" customFormat="1" x14ac:dyDescent="0.2">
      <c r="D20409" s="1093"/>
    </row>
    <row r="20410" spans="4:4" s="1084" customFormat="1" x14ac:dyDescent="0.2">
      <c r="D20410" s="1093"/>
    </row>
    <row r="20411" spans="4:4" s="1084" customFormat="1" x14ac:dyDescent="0.2">
      <c r="D20411" s="1093"/>
    </row>
    <row r="20412" spans="4:4" s="1084" customFormat="1" x14ac:dyDescent="0.2">
      <c r="D20412" s="1093"/>
    </row>
    <row r="20413" spans="4:4" s="1084" customFormat="1" x14ac:dyDescent="0.2">
      <c r="D20413" s="1093"/>
    </row>
    <row r="20414" spans="4:4" s="1084" customFormat="1" x14ac:dyDescent="0.2">
      <c r="D20414" s="1093"/>
    </row>
    <row r="20415" spans="4:4" s="1084" customFormat="1" x14ac:dyDescent="0.2">
      <c r="D20415" s="1093"/>
    </row>
    <row r="20416" spans="4:4" s="1084" customFormat="1" x14ac:dyDescent="0.2">
      <c r="D20416" s="1093"/>
    </row>
    <row r="20417" spans="4:4" s="1084" customFormat="1" x14ac:dyDescent="0.2">
      <c r="D20417" s="1093"/>
    </row>
    <row r="20418" spans="4:4" s="1084" customFormat="1" x14ac:dyDescent="0.2">
      <c r="D20418" s="1093"/>
    </row>
    <row r="20419" spans="4:4" s="1084" customFormat="1" x14ac:dyDescent="0.2">
      <c r="D20419" s="1093"/>
    </row>
    <row r="20420" spans="4:4" s="1084" customFormat="1" x14ac:dyDescent="0.2">
      <c r="D20420" s="1093"/>
    </row>
    <row r="20421" spans="4:4" s="1084" customFormat="1" x14ac:dyDescent="0.2">
      <c r="D20421" s="1093"/>
    </row>
    <row r="20422" spans="4:4" s="1084" customFormat="1" x14ac:dyDescent="0.2">
      <c r="D20422" s="1093"/>
    </row>
    <row r="20423" spans="4:4" s="1084" customFormat="1" x14ac:dyDescent="0.2">
      <c r="D20423" s="1093"/>
    </row>
    <row r="20424" spans="4:4" s="1084" customFormat="1" x14ac:dyDescent="0.2">
      <c r="D20424" s="1093"/>
    </row>
    <row r="20425" spans="4:4" s="1084" customFormat="1" x14ac:dyDescent="0.2">
      <c r="D20425" s="1093"/>
    </row>
    <row r="20426" spans="4:4" s="1084" customFormat="1" x14ac:dyDescent="0.2">
      <c r="D20426" s="1093"/>
    </row>
    <row r="20427" spans="4:4" s="1084" customFormat="1" x14ac:dyDescent="0.2">
      <c r="D20427" s="1093"/>
    </row>
    <row r="20428" spans="4:4" s="1084" customFormat="1" x14ac:dyDescent="0.2">
      <c r="D20428" s="1093"/>
    </row>
    <row r="20429" spans="4:4" s="1084" customFormat="1" x14ac:dyDescent="0.2">
      <c r="D20429" s="1093"/>
    </row>
    <row r="20430" spans="4:4" s="1084" customFormat="1" x14ac:dyDescent="0.2">
      <c r="D20430" s="1093"/>
    </row>
    <row r="20431" spans="4:4" s="1084" customFormat="1" x14ac:dyDescent="0.2">
      <c r="D20431" s="1093"/>
    </row>
    <row r="20432" spans="4:4" s="1084" customFormat="1" x14ac:dyDescent="0.2">
      <c r="D20432" s="1093"/>
    </row>
    <row r="20433" spans="4:4" s="1084" customFormat="1" x14ac:dyDescent="0.2">
      <c r="D20433" s="1093"/>
    </row>
    <row r="20434" spans="4:4" s="1084" customFormat="1" x14ac:dyDescent="0.2">
      <c r="D20434" s="1093"/>
    </row>
    <row r="20435" spans="4:4" s="1084" customFormat="1" x14ac:dyDescent="0.2">
      <c r="D20435" s="1093"/>
    </row>
    <row r="20436" spans="4:4" s="1084" customFormat="1" x14ac:dyDescent="0.2">
      <c r="D20436" s="1093"/>
    </row>
    <row r="20437" spans="4:4" s="1084" customFormat="1" x14ac:dyDescent="0.2">
      <c r="D20437" s="1093"/>
    </row>
    <row r="20438" spans="4:4" s="1084" customFormat="1" x14ac:dyDescent="0.2">
      <c r="D20438" s="1093"/>
    </row>
    <row r="20439" spans="4:4" s="1084" customFormat="1" x14ac:dyDescent="0.2">
      <c r="D20439" s="1093"/>
    </row>
    <row r="20440" spans="4:4" s="1084" customFormat="1" x14ac:dyDescent="0.2">
      <c r="D20440" s="1093"/>
    </row>
    <row r="20441" spans="4:4" s="1084" customFormat="1" x14ac:dyDescent="0.2">
      <c r="D20441" s="1093"/>
    </row>
    <row r="20442" spans="4:4" s="1084" customFormat="1" x14ac:dyDescent="0.2">
      <c r="D20442" s="1093"/>
    </row>
    <row r="20443" spans="4:4" s="1084" customFormat="1" x14ac:dyDescent="0.2">
      <c r="D20443" s="1093"/>
    </row>
    <row r="20444" spans="4:4" s="1084" customFormat="1" x14ac:dyDescent="0.2">
      <c r="D20444" s="1093"/>
    </row>
    <row r="20445" spans="4:4" s="1084" customFormat="1" x14ac:dyDescent="0.2">
      <c r="D20445" s="1093"/>
    </row>
    <row r="20446" spans="4:4" s="1084" customFormat="1" x14ac:dyDescent="0.2">
      <c r="D20446" s="1093"/>
    </row>
    <row r="20447" spans="4:4" s="1084" customFormat="1" x14ac:dyDescent="0.2">
      <c r="D20447" s="1093"/>
    </row>
    <row r="20448" spans="4:4" s="1084" customFormat="1" x14ac:dyDescent="0.2">
      <c r="D20448" s="1093"/>
    </row>
    <row r="20449" spans="4:4" s="1084" customFormat="1" x14ac:dyDescent="0.2">
      <c r="D20449" s="1093"/>
    </row>
    <row r="20450" spans="4:4" s="1084" customFormat="1" x14ac:dyDescent="0.2">
      <c r="D20450" s="1093"/>
    </row>
    <row r="20451" spans="4:4" s="1084" customFormat="1" x14ac:dyDescent="0.2">
      <c r="D20451" s="1093"/>
    </row>
    <row r="20452" spans="4:4" s="1084" customFormat="1" x14ac:dyDescent="0.2">
      <c r="D20452" s="1093"/>
    </row>
    <row r="20453" spans="4:4" s="1084" customFormat="1" x14ac:dyDescent="0.2">
      <c r="D20453" s="1093"/>
    </row>
    <row r="20454" spans="4:4" s="1084" customFormat="1" x14ac:dyDescent="0.2">
      <c r="D20454" s="1093"/>
    </row>
    <row r="20455" spans="4:4" s="1084" customFormat="1" x14ac:dyDescent="0.2">
      <c r="D20455" s="1093"/>
    </row>
    <row r="20456" spans="4:4" s="1084" customFormat="1" x14ac:dyDescent="0.2">
      <c r="D20456" s="1093"/>
    </row>
    <row r="20457" spans="4:4" s="1084" customFormat="1" x14ac:dyDescent="0.2">
      <c r="D20457" s="1093"/>
    </row>
    <row r="20458" spans="4:4" s="1084" customFormat="1" x14ac:dyDescent="0.2">
      <c r="D20458" s="1093"/>
    </row>
    <row r="20459" spans="4:4" s="1084" customFormat="1" x14ac:dyDescent="0.2">
      <c r="D20459" s="1093"/>
    </row>
    <row r="20460" spans="4:4" s="1084" customFormat="1" x14ac:dyDescent="0.2">
      <c r="D20460" s="1093"/>
    </row>
    <row r="20461" spans="4:4" s="1084" customFormat="1" x14ac:dyDescent="0.2">
      <c r="D20461" s="1093"/>
    </row>
    <row r="20462" spans="4:4" s="1084" customFormat="1" x14ac:dyDescent="0.2">
      <c r="D20462" s="1093"/>
    </row>
    <row r="20463" spans="4:4" s="1084" customFormat="1" x14ac:dyDescent="0.2">
      <c r="D20463" s="1093"/>
    </row>
    <row r="20464" spans="4:4" s="1084" customFormat="1" x14ac:dyDescent="0.2">
      <c r="D20464" s="1093"/>
    </row>
    <row r="20465" spans="4:4" s="1084" customFormat="1" x14ac:dyDescent="0.2">
      <c r="D20465" s="1093"/>
    </row>
    <row r="20466" spans="4:4" s="1084" customFormat="1" x14ac:dyDescent="0.2">
      <c r="D20466" s="1093"/>
    </row>
    <row r="20467" spans="4:4" s="1084" customFormat="1" x14ac:dyDescent="0.2">
      <c r="D20467" s="1093"/>
    </row>
    <row r="20468" spans="4:4" s="1084" customFormat="1" x14ac:dyDescent="0.2">
      <c r="D20468" s="1093"/>
    </row>
    <row r="20469" spans="4:4" s="1084" customFormat="1" x14ac:dyDescent="0.2">
      <c r="D20469" s="1093"/>
    </row>
    <row r="20470" spans="4:4" s="1084" customFormat="1" x14ac:dyDescent="0.2">
      <c r="D20470" s="1093"/>
    </row>
    <row r="20471" spans="4:4" s="1084" customFormat="1" x14ac:dyDescent="0.2">
      <c r="D20471" s="1093"/>
    </row>
    <row r="20472" spans="4:4" s="1084" customFormat="1" x14ac:dyDescent="0.2">
      <c r="D20472" s="1093"/>
    </row>
    <row r="20473" spans="4:4" s="1084" customFormat="1" x14ac:dyDescent="0.2">
      <c r="D20473" s="1093"/>
    </row>
    <row r="20474" spans="4:4" s="1084" customFormat="1" x14ac:dyDescent="0.2">
      <c r="D20474" s="1093"/>
    </row>
    <row r="20475" spans="4:4" s="1084" customFormat="1" x14ac:dyDescent="0.2">
      <c r="D20475" s="1093"/>
    </row>
    <row r="20476" spans="4:4" s="1084" customFormat="1" x14ac:dyDescent="0.2">
      <c r="D20476" s="1093"/>
    </row>
    <row r="20477" spans="4:4" s="1084" customFormat="1" x14ac:dyDescent="0.2">
      <c r="D20477" s="1093"/>
    </row>
    <row r="20478" spans="4:4" s="1084" customFormat="1" x14ac:dyDescent="0.2">
      <c r="D20478" s="1093"/>
    </row>
    <row r="20479" spans="4:4" s="1084" customFormat="1" x14ac:dyDescent="0.2">
      <c r="D20479" s="1093"/>
    </row>
    <row r="20480" spans="4:4" s="1084" customFormat="1" x14ac:dyDescent="0.2">
      <c r="D20480" s="1093"/>
    </row>
    <row r="20481" spans="4:4" s="1084" customFormat="1" x14ac:dyDescent="0.2">
      <c r="D20481" s="1093"/>
    </row>
    <row r="20482" spans="4:4" s="1084" customFormat="1" x14ac:dyDescent="0.2">
      <c r="D20482" s="1093"/>
    </row>
    <row r="20483" spans="4:4" s="1084" customFormat="1" x14ac:dyDescent="0.2">
      <c r="D20483" s="1093"/>
    </row>
    <row r="20484" spans="4:4" s="1084" customFormat="1" x14ac:dyDescent="0.2">
      <c r="D20484" s="1093"/>
    </row>
    <row r="20485" spans="4:4" s="1084" customFormat="1" x14ac:dyDescent="0.2">
      <c r="D20485" s="1093"/>
    </row>
    <row r="20486" spans="4:4" s="1084" customFormat="1" x14ac:dyDescent="0.2">
      <c r="D20486" s="1093"/>
    </row>
    <row r="20487" spans="4:4" s="1084" customFormat="1" x14ac:dyDescent="0.2">
      <c r="D20487" s="1093"/>
    </row>
    <row r="20488" spans="4:4" s="1084" customFormat="1" x14ac:dyDescent="0.2">
      <c r="D20488" s="1093"/>
    </row>
    <row r="20489" spans="4:4" s="1084" customFormat="1" x14ac:dyDescent="0.2">
      <c r="D20489" s="1093"/>
    </row>
    <row r="20490" spans="4:4" s="1084" customFormat="1" x14ac:dyDescent="0.2">
      <c r="D20490" s="1093"/>
    </row>
    <row r="20491" spans="4:4" s="1084" customFormat="1" x14ac:dyDescent="0.2">
      <c r="D20491" s="1093"/>
    </row>
    <row r="20492" spans="4:4" s="1084" customFormat="1" x14ac:dyDescent="0.2">
      <c r="D20492" s="1093"/>
    </row>
    <row r="20493" spans="4:4" s="1084" customFormat="1" x14ac:dyDescent="0.2">
      <c r="D20493" s="1093"/>
    </row>
    <row r="20494" spans="4:4" s="1084" customFormat="1" x14ac:dyDescent="0.2">
      <c r="D20494" s="1093"/>
    </row>
    <row r="20495" spans="4:4" s="1084" customFormat="1" x14ac:dyDescent="0.2">
      <c r="D20495" s="1093"/>
    </row>
    <row r="20496" spans="4:4" s="1084" customFormat="1" x14ac:dyDescent="0.2">
      <c r="D20496" s="1093"/>
    </row>
    <row r="20497" spans="4:4" s="1084" customFormat="1" x14ac:dyDescent="0.2">
      <c r="D20497" s="1093"/>
    </row>
    <row r="20498" spans="4:4" s="1084" customFormat="1" x14ac:dyDescent="0.2">
      <c r="D20498" s="1093"/>
    </row>
    <row r="20499" spans="4:4" s="1084" customFormat="1" x14ac:dyDescent="0.2">
      <c r="D20499" s="1093"/>
    </row>
    <row r="20500" spans="4:4" s="1084" customFormat="1" x14ac:dyDescent="0.2">
      <c r="D20500" s="1093"/>
    </row>
    <row r="20501" spans="4:4" s="1084" customFormat="1" x14ac:dyDescent="0.2">
      <c r="D20501" s="1093"/>
    </row>
    <row r="20502" spans="4:4" s="1084" customFormat="1" x14ac:dyDescent="0.2">
      <c r="D20502" s="1093"/>
    </row>
    <row r="20503" spans="4:4" s="1084" customFormat="1" x14ac:dyDescent="0.2">
      <c r="D20503" s="1093"/>
    </row>
    <row r="20504" spans="4:4" s="1084" customFormat="1" x14ac:dyDescent="0.2">
      <c r="D20504" s="1093"/>
    </row>
    <row r="20505" spans="4:4" s="1084" customFormat="1" x14ac:dyDescent="0.2">
      <c r="D20505" s="1093"/>
    </row>
    <row r="20506" spans="4:4" s="1084" customFormat="1" x14ac:dyDescent="0.2">
      <c r="D20506" s="1093"/>
    </row>
    <row r="20507" spans="4:4" s="1084" customFormat="1" x14ac:dyDescent="0.2">
      <c r="D20507" s="1093"/>
    </row>
    <row r="20508" spans="4:4" s="1084" customFormat="1" x14ac:dyDescent="0.2">
      <c r="D20508" s="1093"/>
    </row>
    <row r="20509" spans="4:4" s="1084" customFormat="1" x14ac:dyDescent="0.2">
      <c r="D20509" s="1093"/>
    </row>
    <row r="20510" spans="4:4" s="1084" customFormat="1" x14ac:dyDescent="0.2">
      <c r="D20510" s="1093"/>
    </row>
    <row r="20511" spans="4:4" s="1084" customFormat="1" x14ac:dyDescent="0.2">
      <c r="D20511" s="1093"/>
    </row>
    <row r="20512" spans="4:4" s="1084" customFormat="1" x14ac:dyDescent="0.2">
      <c r="D20512" s="1093"/>
    </row>
    <row r="20513" spans="4:4" s="1084" customFormat="1" x14ac:dyDescent="0.2">
      <c r="D20513" s="1093"/>
    </row>
    <row r="20514" spans="4:4" s="1084" customFormat="1" x14ac:dyDescent="0.2">
      <c r="D20514" s="1093"/>
    </row>
    <row r="20515" spans="4:4" s="1084" customFormat="1" x14ac:dyDescent="0.2">
      <c r="D20515" s="1093"/>
    </row>
    <row r="20516" spans="4:4" s="1084" customFormat="1" x14ac:dyDescent="0.2">
      <c r="D20516" s="1093"/>
    </row>
    <row r="20517" spans="4:4" s="1084" customFormat="1" x14ac:dyDescent="0.2">
      <c r="D20517" s="1093"/>
    </row>
    <row r="20518" spans="4:4" s="1084" customFormat="1" x14ac:dyDescent="0.2">
      <c r="D20518" s="1093"/>
    </row>
    <row r="20519" spans="4:4" s="1084" customFormat="1" x14ac:dyDescent="0.2">
      <c r="D20519" s="1093"/>
    </row>
    <row r="20520" spans="4:4" s="1084" customFormat="1" x14ac:dyDescent="0.2">
      <c r="D20520" s="1093"/>
    </row>
    <row r="20521" spans="4:4" s="1084" customFormat="1" x14ac:dyDescent="0.2">
      <c r="D20521" s="1093"/>
    </row>
    <row r="20522" spans="4:4" s="1084" customFormat="1" x14ac:dyDescent="0.2">
      <c r="D20522" s="1093"/>
    </row>
    <row r="20523" spans="4:4" s="1084" customFormat="1" x14ac:dyDescent="0.2">
      <c r="D20523" s="1093"/>
    </row>
    <row r="20524" spans="4:4" s="1084" customFormat="1" x14ac:dyDescent="0.2">
      <c r="D20524" s="1093"/>
    </row>
    <row r="20525" spans="4:4" s="1084" customFormat="1" x14ac:dyDescent="0.2">
      <c r="D20525" s="1093"/>
    </row>
    <row r="20526" spans="4:4" s="1084" customFormat="1" x14ac:dyDescent="0.2">
      <c r="D20526" s="1093"/>
    </row>
    <row r="20527" spans="4:4" s="1084" customFormat="1" x14ac:dyDescent="0.2">
      <c r="D20527" s="1093"/>
    </row>
    <row r="20528" spans="4:4" s="1084" customFormat="1" x14ac:dyDescent="0.2">
      <c r="D20528" s="1093"/>
    </row>
    <row r="20529" spans="4:4" s="1084" customFormat="1" x14ac:dyDescent="0.2">
      <c r="D20529" s="1093"/>
    </row>
    <row r="20530" spans="4:4" s="1084" customFormat="1" x14ac:dyDescent="0.2">
      <c r="D20530" s="1093"/>
    </row>
    <row r="20531" spans="4:4" s="1084" customFormat="1" x14ac:dyDescent="0.2">
      <c r="D20531" s="1093"/>
    </row>
    <row r="20532" spans="4:4" s="1084" customFormat="1" x14ac:dyDescent="0.2">
      <c r="D20532" s="1093"/>
    </row>
    <row r="20533" spans="4:4" s="1084" customFormat="1" x14ac:dyDescent="0.2">
      <c r="D20533" s="1093"/>
    </row>
    <row r="20534" spans="4:4" s="1084" customFormat="1" x14ac:dyDescent="0.2">
      <c r="D20534" s="1093"/>
    </row>
    <row r="20535" spans="4:4" s="1084" customFormat="1" x14ac:dyDescent="0.2">
      <c r="D20535" s="1093"/>
    </row>
    <row r="20536" spans="4:4" s="1084" customFormat="1" x14ac:dyDescent="0.2">
      <c r="D20536" s="1093"/>
    </row>
    <row r="20537" spans="4:4" s="1084" customFormat="1" x14ac:dyDescent="0.2">
      <c r="D20537" s="1093"/>
    </row>
    <row r="20538" spans="4:4" s="1084" customFormat="1" x14ac:dyDescent="0.2">
      <c r="D20538" s="1093"/>
    </row>
    <row r="20539" spans="4:4" s="1084" customFormat="1" x14ac:dyDescent="0.2">
      <c r="D20539" s="1093"/>
    </row>
    <row r="20540" spans="4:4" s="1084" customFormat="1" x14ac:dyDescent="0.2">
      <c r="D20540" s="1093"/>
    </row>
    <row r="20541" spans="4:4" s="1084" customFormat="1" x14ac:dyDescent="0.2">
      <c r="D20541" s="1093"/>
    </row>
    <row r="20542" spans="4:4" s="1084" customFormat="1" x14ac:dyDescent="0.2">
      <c r="D20542" s="1093"/>
    </row>
    <row r="20543" spans="4:4" s="1084" customFormat="1" x14ac:dyDescent="0.2">
      <c r="D20543" s="1093"/>
    </row>
    <row r="20544" spans="4:4" s="1084" customFormat="1" x14ac:dyDescent="0.2">
      <c r="D20544" s="1093"/>
    </row>
    <row r="20545" spans="4:4" s="1084" customFormat="1" x14ac:dyDescent="0.2">
      <c r="D20545" s="1093"/>
    </row>
    <row r="20546" spans="4:4" s="1084" customFormat="1" x14ac:dyDescent="0.2">
      <c r="D20546" s="1093"/>
    </row>
    <row r="20547" spans="4:4" s="1084" customFormat="1" x14ac:dyDescent="0.2">
      <c r="D20547" s="1093"/>
    </row>
    <row r="20548" spans="4:4" s="1084" customFormat="1" x14ac:dyDescent="0.2">
      <c r="D20548" s="1093"/>
    </row>
    <row r="20549" spans="4:4" s="1084" customFormat="1" x14ac:dyDescent="0.2">
      <c r="D20549" s="1093"/>
    </row>
    <row r="20550" spans="4:4" s="1084" customFormat="1" x14ac:dyDescent="0.2">
      <c r="D20550" s="1093"/>
    </row>
    <row r="20551" spans="4:4" s="1084" customFormat="1" x14ac:dyDescent="0.2">
      <c r="D20551" s="1093"/>
    </row>
    <row r="20552" spans="4:4" s="1084" customFormat="1" x14ac:dyDescent="0.2">
      <c r="D20552" s="1093"/>
    </row>
    <row r="20553" spans="4:4" s="1084" customFormat="1" x14ac:dyDescent="0.2">
      <c r="D20553" s="1093"/>
    </row>
    <row r="20554" spans="4:4" s="1084" customFormat="1" x14ac:dyDescent="0.2">
      <c r="D20554" s="1093"/>
    </row>
    <row r="20555" spans="4:4" s="1084" customFormat="1" x14ac:dyDescent="0.2">
      <c r="D20555" s="1093"/>
    </row>
    <row r="20556" spans="4:4" s="1084" customFormat="1" x14ac:dyDescent="0.2">
      <c r="D20556" s="1093"/>
    </row>
    <row r="20557" spans="4:4" s="1084" customFormat="1" x14ac:dyDescent="0.2">
      <c r="D20557" s="1093"/>
    </row>
    <row r="20558" spans="4:4" s="1084" customFormat="1" x14ac:dyDescent="0.2">
      <c r="D20558" s="1093"/>
    </row>
    <row r="20559" spans="4:4" s="1084" customFormat="1" x14ac:dyDescent="0.2">
      <c r="D20559" s="1093"/>
    </row>
    <row r="20560" spans="4:4" s="1084" customFormat="1" x14ac:dyDescent="0.2">
      <c r="D20560" s="1093"/>
    </row>
    <row r="20561" spans="4:4" s="1084" customFormat="1" x14ac:dyDescent="0.2">
      <c r="D20561" s="1093"/>
    </row>
    <row r="20562" spans="4:4" s="1084" customFormat="1" x14ac:dyDescent="0.2">
      <c r="D20562" s="1093"/>
    </row>
    <row r="20563" spans="4:4" s="1084" customFormat="1" x14ac:dyDescent="0.2">
      <c r="D20563" s="1093"/>
    </row>
    <row r="20564" spans="4:4" s="1084" customFormat="1" x14ac:dyDescent="0.2">
      <c r="D20564" s="1093"/>
    </row>
    <row r="20565" spans="4:4" s="1084" customFormat="1" x14ac:dyDescent="0.2">
      <c r="D20565" s="1093"/>
    </row>
    <row r="20566" spans="4:4" s="1084" customFormat="1" x14ac:dyDescent="0.2">
      <c r="D20566" s="1093"/>
    </row>
    <row r="20567" spans="4:4" s="1084" customFormat="1" x14ac:dyDescent="0.2">
      <c r="D20567" s="1093"/>
    </row>
    <row r="20568" spans="4:4" s="1084" customFormat="1" x14ac:dyDescent="0.2">
      <c r="D20568" s="1093"/>
    </row>
    <row r="20569" spans="4:4" s="1084" customFormat="1" x14ac:dyDescent="0.2">
      <c r="D20569" s="1093"/>
    </row>
    <row r="20570" spans="4:4" s="1084" customFormat="1" x14ac:dyDescent="0.2">
      <c r="D20570" s="1093"/>
    </row>
    <row r="20571" spans="4:4" s="1084" customFormat="1" x14ac:dyDescent="0.2">
      <c r="D20571" s="1093"/>
    </row>
    <row r="20572" spans="4:4" s="1084" customFormat="1" x14ac:dyDescent="0.2">
      <c r="D20572" s="1093"/>
    </row>
    <row r="20573" spans="4:4" s="1084" customFormat="1" x14ac:dyDescent="0.2">
      <c r="D20573" s="1093"/>
    </row>
    <row r="20574" spans="4:4" s="1084" customFormat="1" x14ac:dyDescent="0.2">
      <c r="D20574" s="1093"/>
    </row>
    <row r="20575" spans="4:4" s="1084" customFormat="1" x14ac:dyDescent="0.2">
      <c r="D20575" s="1093"/>
    </row>
    <row r="20576" spans="4:4" s="1084" customFormat="1" x14ac:dyDescent="0.2">
      <c r="D20576" s="1093"/>
    </row>
    <row r="20577" spans="4:4" s="1084" customFormat="1" x14ac:dyDescent="0.2">
      <c r="D20577" s="1093"/>
    </row>
    <row r="20578" spans="4:4" s="1084" customFormat="1" x14ac:dyDescent="0.2">
      <c r="D20578" s="1093"/>
    </row>
    <row r="20579" spans="4:4" s="1084" customFormat="1" x14ac:dyDescent="0.2">
      <c r="D20579" s="1093"/>
    </row>
    <row r="20580" spans="4:4" s="1084" customFormat="1" x14ac:dyDescent="0.2">
      <c r="D20580" s="1093"/>
    </row>
    <row r="20581" spans="4:4" s="1084" customFormat="1" x14ac:dyDescent="0.2">
      <c r="D20581" s="1093"/>
    </row>
    <row r="20582" spans="4:4" s="1084" customFormat="1" x14ac:dyDescent="0.2">
      <c r="D20582" s="1093"/>
    </row>
    <row r="20583" spans="4:4" s="1084" customFormat="1" x14ac:dyDescent="0.2">
      <c r="D20583" s="1093"/>
    </row>
    <row r="20584" spans="4:4" s="1084" customFormat="1" x14ac:dyDescent="0.2">
      <c r="D20584" s="1093"/>
    </row>
    <row r="20585" spans="4:4" s="1084" customFormat="1" x14ac:dyDescent="0.2">
      <c r="D20585" s="1093"/>
    </row>
    <row r="20586" spans="4:4" s="1084" customFormat="1" x14ac:dyDescent="0.2">
      <c r="D20586" s="1093"/>
    </row>
    <row r="20587" spans="4:4" s="1084" customFormat="1" x14ac:dyDescent="0.2">
      <c r="D20587" s="1093"/>
    </row>
    <row r="20588" spans="4:4" s="1084" customFormat="1" x14ac:dyDescent="0.2">
      <c r="D20588" s="1093"/>
    </row>
    <row r="20589" spans="4:4" s="1084" customFormat="1" x14ac:dyDescent="0.2">
      <c r="D20589" s="1093"/>
    </row>
    <row r="20590" spans="4:4" s="1084" customFormat="1" x14ac:dyDescent="0.2">
      <c r="D20590" s="1093"/>
    </row>
    <row r="20591" spans="4:4" s="1084" customFormat="1" x14ac:dyDescent="0.2">
      <c r="D20591" s="1093"/>
    </row>
    <row r="20592" spans="4:4" s="1084" customFormat="1" x14ac:dyDescent="0.2">
      <c r="D20592" s="1093"/>
    </row>
    <row r="20593" spans="4:4" s="1084" customFormat="1" x14ac:dyDescent="0.2">
      <c r="D20593" s="1093"/>
    </row>
    <row r="20594" spans="4:4" s="1084" customFormat="1" x14ac:dyDescent="0.2">
      <c r="D20594" s="1093"/>
    </row>
    <row r="20595" spans="4:4" s="1084" customFormat="1" x14ac:dyDescent="0.2">
      <c r="D20595" s="1093"/>
    </row>
    <row r="20596" spans="4:4" s="1084" customFormat="1" x14ac:dyDescent="0.2">
      <c r="D20596" s="1093"/>
    </row>
    <row r="20597" spans="4:4" s="1084" customFormat="1" x14ac:dyDescent="0.2">
      <c r="D20597" s="1093"/>
    </row>
    <row r="20598" spans="4:4" s="1084" customFormat="1" x14ac:dyDescent="0.2">
      <c r="D20598" s="1093"/>
    </row>
    <row r="20599" spans="4:4" s="1084" customFormat="1" x14ac:dyDescent="0.2">
      <c r="D20599" s="1093"/>
    </row>
    <row r="20600" spans="4:4" s="1084" customFormat="1" x14ac:dyDescent="0.2">
      <c r="D20600" s="1093"/>
    </row>
    <row r="20601" spans="4:4" s="1084" customFormat="1" x14ac:dyDescent="0.2">
      <c r="D20601" s="1093"/>
    </row>
    <row r="20602" spans="4:4" s="1084" customFormat="1" x14ac:dyDescent="0.2">
      <c r="D20602" s="1093"/>
    </row>
    <row r="20603" spans="4:4" s="1084" customFormat="1" x14ac:dyDescent="0.2">
      <c r="D20603" s="1093"/>
    </row>
    <row r="20604" spans="4:4" s="1084" customFormat="1" x14ac:dyDescent="0.2">
      <c r="D20604" s="1093"/>
    </row>
    <row r="20605" spans="4:4" s="1084" customFormat="1" x14ac:dyDescent="0.2">
      <c r="D20605" s="1093"/>
    </row>
    <row r="20606" spans="4:4" s="1084" customFormat="1" x14ac:dyDescent="0.2">
      <c r="D20606" s="1093"/>
    </row>
    <row r="20607" spans="4:4" s="1084" customFormat="1" x14ac:dyDescent="0.2">
      <c r="D20607" s="1093"/>
    </row>
    <row r="20608" spans="4:4" s="1084" customFormat="1" x14ac:dyDescent="0.2">
      <c r="D20608" s="1093"/>
    </row>
    <row r="20609" spans="4:4" s="1084" customFormat="1" x14ac:dyDescent="0.2">
      <c r="D20609" s="1093"/>
    </row>
    <row r="20610" spans="4:4" s="1084" customFormat="1" x14ac:dyDescent="0.2">
      <c r="D20610" s="1093"/>
    </row>
    <row r="20611" spans="4:4" s="1084" customFormat="1" x14ac:dyDescent="0.2">
      <c r="D20611" s="1093"/>
    </row>
    <row r="20612" spans="4:4" s="1084" customFormat="1" x14ac:dyDescent="0.2">
      <c r="D20612" s="1093"/>
    </row>
    <row r="20613" spans="4:4" s="1084" customFormat="1" x14ac:dyDescent="0.2">
      <c r="D20613" s="1093"/>
    </row>
    <row r="20614" spans="4:4" s="1084" customFormat="1" x14ac:dyDescent="0.2">
      <c r="D20614" s="1093"/>
    </row>
    <row r="20615" spans="4:4" s="1084" customFormat="1" x14ac:dyDescent="0.2">
      <c r="D20615" s="1093"/>
    </row>
    <row r="20616" spans="4:4" s="1084" customFormat="1" x14ac:dyDescent="0.2">
      <c r="D20616" s="1093"/>
    </row>
    <row r="20617" spans="4:4" s="1084" customFormat="1" x14ac:dyDescent="0.2">
      <c r="D20617" s="1093"/>
    </row>
    <row r="20618" spans="4:4" s="1084" customFormat="1" x14ac:dyDescent="0.2">
      <c r="D20618" s="1093"/>
    </row>
    <row r="20619" spans="4:4" s="1084" customFormat="1" x14ac:dyDescent="0.2">
      <c r="D20619" s="1093"/>
    </row>
    <row r="20620" spans="4:4" s="1084" customFormat="1" x14ac:dyDescent="0.2">
      <c r="D20620" s="1093"/>
    </row>
    <row r="20621" spans="4:4" s="1084" customFormat="1" x14ac:dyDescent="0.2">
      <c r="D20621" s="1093"/>
    </row>
    <row r="20622" spans="4:4" s="1084" customFormat="1" x14ac:dyDescent="0.2">
      <c r="D20622" s="1093"/>
    </row>
    <row r="20623" spans="4:4" s="1084" customFormat="1" x14ac:dyDescent="0.2">
      <c r="D20623" s="1093"/>
    </row>
    <row r="20624" spans="4:4" s="1084" customFormat="1" x14ac:dyDescent="0.2">
      <c r="D20624" s="1093"/>
    </row>
    <row r="20625" spans="4:4" s="1084" customFormat="1" x14ac:dyDescent="0.2">
      <c r="D20625" s="1093"/>
    </row>
    <row r="20626" spans="4:4" s="1084" customFormat="1" x14ac:dyDescent="0.2">
      <c r="D20626" s="1093"/>
    </row>
    <row r="20627" spans="4:4" s="1084" customFormat="1" x14ac:dyDescent="0.2">
      <c r="D20627" s="1093"/>
    </row>
    <row r="20628" spans="4:4" s="1084" customFormat="1" x14ac:dyDescent="0.2">
      <c r="D20628" s="1093"/>
    </row>
    <row r="20629" spans="4:4" s="1084" customFormat="1" x14ac:dyDescent="0.2">
      <c r="D20629" s="1093"/>
    </row>
    <row r="20630" spans="4:4" s="1084" customFormat="1" x14ac:dyDescent="0.2">
      <c r="D20630" s="1093"/>
    </row>
    <row r="20631" spans="4:4" s="1084" customFormat="1" x14ac:dyDescent="0.2">
      <c r="D20631" s="1093"/>
    </row>
    <row r="20632" spans="4:4" s="1084" customFormat="1" x14ac:dyDescent="0.2">
      <c r="D20632" s="1093"/>
    </row>
    <row r="20633" spans="4:4" s="1084" customFormat="1" x14ac:dyDescent="0.2">
      <c r="D20633" s="1093"/>
    </row>
    <row r="20634" spans="4:4" s="1084" customFormat="1" x14ac:dyDescent="0.2">
      <c r="D20634" s="1093"/>
    </row>
    <row r="20635" spans="4:4" s="1084" customFormat="1" x14ac:dyDescent="0.2">
      <c r="D20635" s="1093"/>
    </row>
    <row r="20636" spans="4:4" s="1084" customFormat="1" x14ac:dyDescent="0.2">
      <c r="D20636" s="1093"/>
    </row>
    <row r="20637" spans="4:4" s="1084" customFormat="1" x14ac:dyDescent="0.2">
      <c r="D20637" s="1093"/>
    </row>
    <row r="20638" spans="4:4" s="1084" customFormat="1" x14ac:dyDescent="0.2">
      <c r="D20638" s="1093"/>
    </row>
    <row r="20639" spans="4:4" s="1084" customFormat="1" x14ac:dyDescent="0.2">
      <c r="D20639" s="1093"/>
    </row>
    <row r="20640" spans="4:4" s="1084" customFormat="1" x14ac:dyDescent="0.2">
      <c r="D20640" s="1093"/>
    </row>
    <row r="20641" spans="4:4" s="1084" customFormat="1" x14ac:dyDescent="0.2">
      <c r="D20641" s="1093"/>
    </row>
    <row r="20642" spans="4:4" s="1084" customFormat="1" x14ac:dyDescent="0.2">
      <c r="D20642" s="1093"/>
    </row>
    <row r="20643" spans="4:4" s="1084" customFormat="1" x14ac:dyDescent="0.2">
      <c r="D20643" s="1093"/>
    </row>
    <row r="20644" spans="4:4" s="1084" customFormat="1" x14ac:dyDescent="0.2">
      <c r="D20644" s="1093"/>
    </row>
    <row r="20645" spans="4:4" s="1084" customFormat="1" x14ac:dyDescent="0.2">
      <c r="D20645" s="1093"/>
    </row>
    <row r="20646" spans="4:4" s="1084" customFormat="1" x14ac:dyDescent="0.2">
      <c r="D20646" s="1093"/>
    </row>
    <row r="20647" spans="4:4" s="1084" customFormat="1" x14ac:dyDescent="0.2">
      <c r="D20647" s="1093"/>
    </row>
    <row r="20648" spans="4:4" s="1084" customFormat="1" x14ac:dyDescent="0.2">
      <c r="D20648" s="1093"/>
    </row>
    <row r="20649" spans="4:4" s="1084" customFormat="1" x14ac:dyDescent="0.2">
      <c r="D20649" s="1093"/>
    </row>
    <row r="20650" spans="4:4" s="1084" customFormat="1" x14ac:dyDescent="0.2">
      <c r="D20650" s="1093"/>
    </row>
    <row r="20651" spans="4:4" s="1084" customFormat="1" x14ac:dyDescent="0.2">
      <c r="D20651" s="1093"/>
    </row>
    <row r="20652" spans="4:4" s="1084" customFormat="1" x14ac:dyDescent="0.2">
      <c r="D20652" s="1093"/>
    </row>
    <row r="20653" spans="4:4" s="1084" customFormat="1" x14ac:dyDescent="0.2">
      <c r="D20653" s="1093"/>
    </row>
    <row r="20654" spans="4:4" s="1084" customFormat="1" x14ac:dyDescent="0.2">
      <c r="D20654" s="1093"/>
    </row>
    <row r="20655" spans="4:4" s="1084" customFormat="1" x14ac:dyDescent="0.2">
      <c r="D20655" s="1093"/>
    </row>
    <row r="20656" spans="4:4" s="1084" customFormat="1" x14ac:dyDescent="0.2">
      <c r="D20656" s="1093"/>
    </row>
    <row r="20657" spans="4:4" s="1084" customFormat="1" x14ac:dyDescent="0.2">
      <c r="D20657" s="1093"/>
    </row>
    <row r="20658" spans="4:4" s="1084" customFormat="1" x14ac:dyDescent="0.2">
      <c r="D20658" s="1093"/>
    </row>
    <row r="20659" spans="4:4" s="1084" customFormat="1" x14ac:dyDescent="0.2">
      <c r="D20659" s="1093"/>
    </row>
    <row r="20660" spans="4:4" s="1084" customFormat="1" x14ac:dyDescent="0.2">
      <c r="D20660" s="1093"/>
    </row>
    <row r="20661" spans="4:4" s="1084" customFormat="1" x14ac:dyDescent="0.2">
      <c r="D20661" s="1093"/>
    </row>
    <row r="20662" spans="4:4" s="1084" customFormat="1" x14ac:dyDescent="0.2">
      <c r="D20662" s="1093"/>
    </row>
    <row r="20663" spans="4:4" s="1084" customFormat="1" x14ac:dyDescent="0.2">
      <c r="D20663" s="1093"/>
    </row>
    <row r="20664" spans="4:4" s="1084" customFormat="1" x14ac:dyDescent="0.2">
      <c r="D20664" s="1093"/>
    </row>
    <row r="20665" spans="4:4" s="1084" customFormat="1" x14ac:dyDescent="0.2">
      <c r="D20665" s="1093"/>
    </row>
    <row r="20666" spans="4:4" s="1084" customFormat="1" x14ac:dyDescent="0.2">
      <c r="D20666" s="1093"/>
    </row>
    <row r="20667" spans="4:4" s="1084" customFormat="1" x14ac:dyDescent="0.2">
      <c r="D20667" s="1093"/>
    </row>
    <row r="20668" spans="4:4" s="1084" customFormat="1" x14ac:dyDescent="0.2">
      <c r="D20668" s="1093"/>
    </row>
    <row r="20669" spans="4:4" s="1084" customFormat="1" x14ac:dyDescent="0.2">
      <c r="D20669" s="1093"/>
    </row>
    <row r="20670" spans="4:4" s="1084" customFormat="1" x14ac:dyDescent="0.2">
      <c r="D20670" s="1093"/>
    </row>
    <row r="20671" spans="4:4" s="1084" customFormat="1" x14ac:dyDescent="0.2">
      <c r="D20671" s="1093"/>
    </row>
    <row r="20672" spans="4:4" s="1084" customFormat="1" x14ac:dyDescent="0.2">
      <c r="D20672" s="1093"/>
    </row>
    <row r="20673" spans="4:4" s="1084" customFormat="1" x14ac:dyDescent="0.2">
      <c r="D20673" s="1093"/>
    </row>
    <row r="20674" spans="4:4" s="1084" customFormat="1" x14ac:dyDescent="0.2">
      <c r="D20674" s="1093"/>
    </row>
    <row r="20675" spans="4:4" s="1084" customFormat="1" x14ac:dyDescent="0.2">
      <c r="D20675" s="1093"/>
    </row>
    <row r="20676" spans="4:4" s="1084" customFormat="1" x14ac:dyDescent="0.2">
      <c r="D20676" s="1093"/>
    </row>
    <row r="20677" spans="4:4" s="1084" customFormat="1" x14ac:dyDescent="0.2">
      <c r="D20677" s="1093"/>
    </row>
    <row r="20678" spans="4:4" s="1084" customFormat="1" x14ac:dyDescent="0.2">
      <c r="D20678" s="1093"/>
    </row>
    <row r="20679" spans="4:4" s="1084" customFormat="1" x14ac:dyDescent="0.2">
      <c r="D20679" s="1093"/>
    </row>
    <row r="20680" spans="4:4" s="1084" customFormat="1" x14ac:dyDescent="0.2">
      <c r="D20680" s="1093"/>
    </row>
    <row r="20681" spans="4:4" s="1084" customFormat="1" x14ac:dyDescent="0.2">
      <c r="D20681" s="1093"/>
    </row>
    <row r="20682" spans="4:4" s="1084" customFormat="1" x14ac:dyDescent="0.2">
      <c r="D20682" s="1093"/>
    </row>
    <row r="20683" spans="4:4" s="1084" customFormat="1" x14ac:dyDescent="0.2">
      <c r="D20683" s="1093"/>
    </row>
    <row r="20684" spans="4:4" s="1084" customFormat="1" x14ac:dyDescent="0.2">
      <c r="D20684" s="1093"/>
    </row>
    <row r="20685" spans="4:4" s="1084" customFormat="1" x14ac:dyDescent="0.2">
      <c r="D20685" s="1093"/>
    </row>
    <row r="20686" spans="4:4" s="1084" customFormat="1" x14ac:dyDescent="0.2">
      <c r="D20686" s="1093"/>
    </row>
    <row r="20687" spans="4:4" s="1084" customFormat="1" x14ac:dyDescent="0.2">
      <c r="D20687" s="1093"/>
    </row>
    <row r="20688" spans="4:4" s="1084" customFormat="1" x14ac:dyDescent="0.2">
      <c r="D20688" s="1093"/>
    </row>
    <row r="20689" spans="4:4" s="1084" customFormat="1" x14ac:dyDescent="0.2">
      <c r="D20689" s="1093"/>
    </row>
    <row r="20690" spans="4:4" s="1084" customFormat="1" x14ac:dyDescent="0.2">
      <c r="D20690" s="1093"/>
    </row>
    <row r="20691" spans="4:4" s="1084" customFormat="1" x14ac:dyDescent="0.2">
      <c r="D20691" s="1093"/>
    </row>
    <row r="20692" spans="4:4" s="1084" customFormat="1" x14ac:dyDescent="0.2">
      <c r="D20692" s="1093"/>
    </row>
    <row r="20693" spans="4:4" s="1084" customFormat="1" x14ac:dyDescent="0.2">
      <c r="D20693" s="1093"/>
    </row>
    <row r="20694" spans="4:4" s="1084" customFormat="1" x14ac:dyDescent="0.2">
      <c r="D20694" s="1093"/>
    </row>
    <row r="20695" spans="4:4" s="1084" customFormat="1" x14ac:dyDescent="0.2">
      <c r="D20695" s="1093"/>
    </row>
    <row r="20696" spans="4:4" s="1084" customFormat="1" x14ac:dyDescent="0.2">
      <c r="D20696" s="1093"/>
    </row>
    <row r="20697" spans="4:4" s="1084" customFormat="1" x14ac:dyDescent="0.2">
      <c r="D20697" s="1093"/>
    </row>
    <row r="20698" spans="4:4" s="1084" customFormat="1" x14ac:dyDescent="0.2">
      <c r="D20698" s="1093"/>
    </row>
    <row r="20699" spans="4:4" s="1084" customFormat="1" x14ac:dyDescent="0.2">
      <c r="D20699" s="1093"/>
    </row>
    <row r="20700" spans="4:4" s="1084" customFormat="1" x14ac:dyDescent="0.2">
      <c r="D20700" s="1093"/>
    </row>
    <row r="20701" spans="4:4" s="1084" customFormat="1" x14ac:dyDescent="0.2">
      <c r="D20701" s="1093"/>
    </row>
    <row r="20702" spans="4:4" s="1084" customFormat="1" x14ac:dyDescent="0.2">
      <c r="D20702" s="1093"/>
    </row>
    <row r="20703" spans="4:4" s="1084" customFormat="1" x14ac:dyDescent="0.2">
      <c r="D20703" s="1093"/>
    </row>
    <row r="20704" spans="4:4" s="1084" customFormat="1" x14ac:dyDescent="0.2">
      <c r="D20704" s="1093"/>
    </row>
    <row r="20705" spans="4:4" s="1084" customFormat="1" x14ac:dyDescent="0.2">
      <c r="D20705" s="1093"/>
    </row>
    <row r="20706" spans="4:4" s="1084" customFormat="1" x14ac:dyDescent="0.2">
      <c r="D20706" s="1093"/>
    </row>
    <row r="20707" spans="4:4" s="1084" customFormat="1" x14ac:dyDescent="0.2">
      <c r="D20707" s="1093"/>
    </row>
    <row r="20708" spans="4:4" s="1084" customFormat="1" x14ac:dyDescent="0.2">
      <c r="D20708" s="1093"/>
    </row>
    <row r="20709" spans="4:4" s="1084" customFormat="1" x14ac:dyDescent="0.2">
      <c r="D20709" s="1093"/>
    </row>
    <row r="20710" spans="4:4" s="1084" customFormat="1" x14ac:dyDescent="0.2">
      <c r="D20710" s="1093"/>
    </row>
    <row r="20711" spans="4:4" s="1084" customFormat="1" x14ac:dyDescent="0.2">
      <c r="D20711" s="1093"/>
    </row>
    <row r="20712" spans="4:4" s="1084" customFormat="1" x14ac:dyDescent="0.2">
      <c r="D20712" s="1093"/>
    </row>
    <row r="20713" spans="4:4" s="1084" customFormat="1" x14ac:dyDescent="0.2">
      <c r="D20713" s="1093"/>
    </row>
    <row r="20714" spans="4:4" s="1084" customFormat="1" x14ac:dyDescent="0.2">
      <c r="D20714" s="1093"/>
    </row>
    <row r="20715" spans="4:4" s="1084" customFormat="1" x14ac:dyDescent="0.2">
      <c r="D20715" s="1093"/>
    </row>
    <row r="20716" spans="4:4" s="1084" customFormat="1" x14ac:dyDescent="0.2">
      <c r="D20716" s="1093"/>
    </row>
    <row r="20717" spans="4:4" s="1084" customFormat="1" x14ac:dyDescent="0.2">
      <c r="D20717" s="1093"/>
    </row>
    <row r="20718" spans="4:4" s="1084" customFormat="1" x14ac:dyDescent="0.2">
      <c r="D20718" s="1093"/>
    </row>
    <row r="20719" spans="4:4" s="1084" customFormat="1" x14ac:dyDescent="0.2">
      <c r="D20719" s="1093"/>
    </row>
    <row r="20720" spans="4:4" s="1084" customFormat="1" x14ac:dyDescent="0.2">
      <c r="D20720" s="1093"/>
    </row>
    <row r="20721" spans="4:4" s="1084" customFormat="1" x14ac:dyDescent="0.2">
      <c r="D20721" s="1093"/>
    </row>
    <row r="20722" spans="4:4" s="1084" customFormat="1" x14ac:dyDescent="0.2">
      <c r="D20722" s="1093"/>
    </row>
    <row r="20723" spans="4:4" s="1084" customFormat="1" x14ac:dyDescent="0.2">
      <c r="D20723" s="1093"/>
    </row>
    <row r="20724" spans="4:4" s="1084" customFormat="1" x14ac:dyDescent="0.2">
      <c r="D20724" s="1093"/>
    </row>
    <row r="20725" spans="4:4" s="1084" customFormat="1" x14ac:dyDescent="0.2">
      <c r="D20725" s="1093"/>
    </row>
    <row r="20726" spans="4:4" s="1084" customFormat="1" x14ac:dyDescent="0.2">
      <c r="D20726" s="1093"/>
    </row>
    <row r="20727" spans="4:4" s="1084" customFormat="1" x14ac:dyDescent="0.2">
      <c r="D20727" s="1093"/>
    </row>
    <row r="20728" spans="4:4" s="1084" customFormat="1" x14ac:dyDescent="0.2">
      <c r="D20728" s="1093"/>
    </row>
    <row r="20729" spans="4:4" s="1084" customFormat="1" x14ac:dyDescent="0.2">
      <c r="D20729" s="1093"/>
    </row>
    <row r="20730" spans="4:4" s="1084" customFormat="1" x14ac:dyDescent="0.2">
      <c r="D20730" s="1093"/>
    </row>
    <row r="20731" spans="4:4" s="1084" customFormat="1" x14ac:dyDescent="0.2">
      <c r="D20731" s="1093"/>
    </row>
    <row r="20732" spans="4:4" s="1084" customFormat="1" x14ac:dyDescent="0.2">
      <c r="D20732" s="1093"/>
    </row>
    <row r="20733" spans="4:4" s="1084" customFormat="1" x14ac:dyDescent="0.2">
      <c r="D20733" s="1093"/>
    </row>
    <row r="20734" spans="4:4" s="1084" customFormat="1" x14ac:dyDescent="0.2">
      <c r="D20734" s="1093"/>
    </row>
    <row r="20735" spans="4:4" s="1084" customFormat="1" x14ac:dyDescent="0.2">
      <c r="D20735" s="1093"/>
    </row>
    <row r="20736" spans="4:4" s="1084" customFormat="1" x14ac:dyDescent="0.2">
      <c r="D20736" s="1093"/>
    </row>
    <row r="20737" spans="4:4" s="1084" customFormat="1" x14ac:dyDescent="0.2">
      <c r="D20737" s="1093"/>
    </row>
    <row r="20738" spans="4:4" s="1084" customFormat="1" x14ac:dyDescent="0.2">
      <c r="D20738" s="1093"/>
    </row>
    <row r="20739" spans="4:4" s="1084" customFormat="1" x14ac:dyDescent="0.2">
      <c r="D20739" s="1093"/>
    </row>
    <row r="20740" spans="4:4" s="1084" customFormat="1" x14ac:dyDescent="0.2">
      <c r="D20740" s="1093"/>
    </row>
    <row r="20741" spans="4:4" s="1084" customFormat="1" x14ac:dyDescent="0.2">
      <c r="D20741" s="1093"/>
    </row>
    <row r="20742" spans="4:4" s="1084" customFormat="1" x14ac:dyDescent="0.2">
      <c r="D20742" s="1093"/>
    </row>
    <row r="20743" spans="4:4" s="1084" customFormat="1" x14ac:dyDescent="0.2">
      <c r="D20743" s="1093"/>
    </row>
    <row r="20744" spans="4:4" s="1084" customFormat="1" x14ac:dyDescent="0.2">
      <c r="D20744" s="1093"/>
    </row>
    <row r="20745" spans="4:4" s="1084" customFormat="1" x14ac:dyDescent="0.2">
      <c r="D20745" s="1093"/>
    </row>
    <row r="20746" spans="4:4" s="1084" customFormat="1" x14ac:dyDescent="0.2">
      <c r="D20746" s="1093"/>
    </row>
    <row r="20747" spans="4:4" s="1084" customFormat="1" x14ac:dyDescent="0.2">
      <c r="D20747" s="1093"/>
    </row>
    <row r="20748" spans="4:4" s="1084" customFormat="1" x14ac:dyDescent="0.2">
      <c r="D20748" s="1093"/>
    </row>
    <row r="20749" spans="4:4" s="1084" customFormat="1" x14ac:dyDescent="0.2">
      <c r="D20749" s="1093"/>
    </row>
    <row r="20750" spans="4:4" s="1084" customFormat="1" x14ac:dyDescent="0.2">
      <c r="D20750" s="1093"/>
    </row>
    <row r="20751" spans="4:4" s="1084" customFormat="1" x14ac:dyDescent="0.2">
      <c r="D20751" s="1093"/>
    </row>
    <row r="20752" spans="4:4" s="1084" customFormat="1" x14ac:dyDescent="0.2">
      <c r="D20752" s="1093"/>
    </row>
    <row r="20753" spans="4:4" s="1084" customFormat="1" x14ac:dyDescent="0.2">
      <c r="D20753" s="1093"/>
    </row>
    <row r="20754" spans="4:4" s="1084" customFormat="1" x14ac:dyDescent="0.2">
      <c r="D20754" s="1093"/>
    </row>
    <row r="20755" spans="4:4" s="1084" customFormat="1" x14ac:dyDescent="0.2">
      <c r="D20755" s="1093"/>
    </row>
    <row r="20756" spans="4:4" s="1084" customFormat="1" x14ac:dyDescent="0.2">
      <c r="D20756" s="1093"/>
    </row>
    <row r="20757" spans="4:4" s="1084" customFormat="1" x14ac:dyDescent="0.2">
      <c r="D20757" s="1093"/>
    </row>
    <row r="20758" spans="4:4" s="1084" customFormat="1" x14ac:dyDescent="0.2">
      <c r="D20758" s="1093"/>
    </row>
    <row r="20759" spans="4:4" s="1084" customFormat="1" x14ac:dyDescent="0.2">
      <c r="D20759" s="1093"/>
    </row>
    <row r="20760" spans="4:4" s="1084" customFormat="1" x14ac:dyDescent="0.2">
      <c r="D20760" s="1093"/>
    </row>
    <row r="20761" spans="4:4" s="1084" customFormat="1" x14ac:dyDescent="0.2">
      <c r="D20761" s="1093"/>
    </row>
    <row r="20762" spans="4:4" s="1084" customFormat="1" x14ac:dyDescent="0.2">
      <c r="D20762" s="1093"/>
    </row>
    <row r="20763" spans="4:4" s="1084" customFormat="1" x14ac:dyDescent="0.2">
      <c r="D20763" s="1093"/>
    </row>
    <row r="20764" spans="4:4" s="1084" customFormat="1" x14ac:dyDescent="0.2">
      <c r="D20764" s="1093"/>
    </row>
    <row r="20765" spans="4:4" s="1084" customFormat="1" x14ac:dyDescent="0.2">
      <c r="D20765" s="1093"/>
    </row>
    <row r="20766" spans="4:4" s="1084" customFormat="1" x14ac:dyDescent="0.2">
      <c r="D20766" s="1093"/>
    </row>
    <row r="20767" spans="4:4" s="1084" customFormat="1" x14ac:dyDescent="0.2">
      <c r="D20767" s="1093"/>
    </row>
    <row r="20768" spans="4:4" s="1084" customFormat="1" x14ac:dyDescent="0.2">
      <c r="D20768" s="1093"/>
    </row>
    <row r="20769" spans="4:4" s="1084" customFormat="1" x14ac:dyDescent="0.2">
      <c r="D20769" s="1093"/>
    </row>
    <row r="20770" spans="4:4" s="1084" customFormat="1" x14ac:dyDescent="0.2">
      <c r="D20770" s="1093"/>
    </row>
    <row r="20771" spans="4:4" s="1084" customFormat="1" x14ac:dyDescent="0.2">
      <c r="D20771" s="1093"/>
    </row>
    <row r="20772" spans="4:4" s="1084" customFormat="1" x14ac:dyDescent="0.2">
      <c r="D20772" s="1093"/>
    </row>
    <row r="20773" spans="4:4" s="1084" customFormat="1" x14ac:dyDescent="0.2">
      <c r="D20773" s="1093"/>
    </row>
    <row r="20774" spans="4:4" s="1084" customFormat="1" x14ac:dyDescent="0.2">
      <c r="D20774" s="1093"/>
    </row>
    <row r="20775" spans="4:4" s="1084" customFormat="1" x14ac:dyDescent="0.2">
      <c r="D20775" s="1093"/>
    </row>
    <row r="20776" spans="4:4" s="1084" customFormat="1" x14ac:dyDescent="0.2">
      <c r="D20776" s="1093"/>
    </row>
    <row r="20777" spans="4:4" s="1084" customFormat="1" x14ac:dyDescent="0.2">
      <c r="D20777" s="1093"/>
    </row>
    <row r="20778" spans="4:4" s="1084" customFormat="1" x14ac:dyDescent="0.2">
      <c r="D20778" s="1093"/>
    </row>
    <row r="20779" spans="4:4" s="1084" customFormat="1" x14ac:dyDescent="0.2">
      <c r="D20779" s="1093"/>
    </row>
    <row r="20780" spans="4:4" s="1084" customFormat="1" x14ac:dyDescent="0.2">
      <c r="D20780" s="1093"/>
    </row>
    <row r="20781" spans="4:4" s="1084" customFormat="1" x14ac:dyDescent="0.2">
      <c r="D20781" s="1093"/>
    </row>
    <row r="20782" spans="4:4" s="1084" customFormat="1" x14ac:dyDescent="0.2">
      <c r="D20782" s="1093"/>
    </row>
    <row r="20783" spans="4:4" s="1084" customFormat="1" x14ac:dyDescent="0.2">
      <c r="D20783" s="1093"/>
    </row>
    <row r="20784" spans="4:4" s="1084" customFormat="1" x14ac:dyDescent="0.2">
      <c r="D20784" s="1093"/>
    </row>
    <row r="20785" spans="4:4" s="1084" customFormat="1" x14ac:dyDescent="0.2">
      <c r="D20785" s="1093"/>
    </row>
    <row r="20786" spans="4:4" s="1084" customFormat="1" x14ac:dyDescent="0.2">
      <c r="D20786" s="1093"/>
    </row>
    <row r="20787" spans="4:4" s="1084" customFormat="1" x14ac:dyDescent="0.2">
      <c r="D20787" s="1093"/>
    </row>
    <row r="20788" spans="4:4" s="1084" customFormat="1" x14ac:dyDescent="0.2">
      <c r="D20788" s="1093"/>
    </row>
    <row r="20789" spans="4:4" s="1084" customFormat="1" x14ac:dyDescent="0.2">
      <c r="D20789" s="1093"/>
    </row>
    <row r="20790" spans="4:4" s="1084" customFormat="1" x14ac:dyDescent="0.2">
      <c r="D20790" s="1093"/>
    </row>
    <row r="20791" spans="4:4" s="1084" customFormat="1" x14ac:dyDescent="0.2">
      <c r="D20791" s="1093"/>
    </row>
    <row r="20792" spans="4:4" s="1084" customFormat="1" x14ac:dyDescent="0.2">
      <c r="D20792" s="1093"/>
    </row>
    <row r="20793" spans="4:4" s="1084" customFormat="1" x14ac:dyDescent="0.2">
      <c r="D20793" s="1093"/>
    </row>
    <row r="20794" spans="4:4" s="1084" customFormat="1" x14ac:dyDescent="0.2">
      <c r="D20794" s="1093"/>
    </row>
    <row r="20795" spans="4:4" s="1084" customFormat="1" x14ac:dyDescent="0.2">
      <c r="D20795" s="1093"/>
    </row>
    <row r="20796" spans="4:4" s="1084" customFormat="1" x14ac:dyDescent="0.2">
      <c r="D20796" s="1093"/>
    </row>
    <row r="20797" spans="4:4" s="1084" customFormat="1" x14ac:dyDescent="0.2">
      <c r="D20797" s="1093"/>
    </row>
    <row r="20798" spans="4:4" s="1084" customFormat="1" x14ac:dyDescent="0.2">
      <c r="D20798" s="1093"/>
    </row>
    <row r="20799" spans="4:4" s="1084" customFormat="1" x14ac:dyDescent="0.2">
      <c r="D20799" s="1093"/>
    </row>
    <row r="20800" spans="4:4" s="1084" customFormat="1" x14ac:dyDescent="0.2">
      <c r="D20800" s="1093"/>
    </row>
    <row r="20801" spans="4:4" s="1084" customFormat="1" x14ac:dyDescent="0.2">
      <c r="D20801" s="1093"/>
    </row>
    <row r="20802" spans="4:4" s="1084" customFormat="1" x14ac:dyDescent="0.2">
      <c r="D20802" s="1093"/>
    </row>
    <row r="20803" spans="4:4" s="1084" customFormat="1" x14ac:dyDescent="0.2">
      <c r="D20803" s="1093"/>
    </row>
    <row r="20804" spans="4:4" s="1084" customFormat="1" x14ac:dyDescent="0.2">
      <c r="D20804" s="1093"/>
    </row>
    <row r="20805" spans="4:4" s="1084" customFormat="1" x14ac:dyDescent="0.2">
      <c r="D20805" s="1093"/>
    </row>
    <row r="20806" spans="4:4" s="1084" customFormat="1" x14ac:dyDescent="0.2">
      <c r="D20806" s="1093"/>
    </row>
    <row r="20807" spans="4:4" s="1084" customFormat="1" x14ac:dyDescent="0.2">
      <c r="D20807" s="1093"/>
    </row>
    <row r="20808" spans="4:4" s="1084" customFormat="1" x14ac:dyDescent="0.2">
      <c r="D20808" s="1093"/>
    </row>
    <row r="20809" spans="4:4" s="1084" customFormat="1" x14ac:dyDescent="0.2">
      <c r="D20809" s="1093"/>
    </row>
    <row r="20810" spans="4:4" s="1084" customFormat="1" x14ac:dyDescent="0.2">
      <c r="D20810" s="1093"/>
    </row>
    <row r="20811" spans="4:4" s="1084" customFormat="1" x14ac:dyDescent="0.2">
      <c r="D20811" s="1093"/>
    </row>
    <row r="20812" spans="4:4" s="1084" customFormat="1" x14ac:dyDescent="0.2">
      <c r="D20812" s="1093"/>
    </row>
    <row r="20813" spans="4:4" s="1084" customFormat="1" x14ac:dyDescent="0.2">
      <c r="D20813" s="1093"/>
    </row>
    <row r="20814" spans="4:4" s="1084" customFormat="1" x14ac:dyDescent="0.2">
      <c r="D20814" s="1093"/>
    </row>
    <row r="20815" spans="4:4" s="1084" customFormat="1" x14ac:dyDescent="0.2">
      <c r="D20815" s="1093"/>
    </row>
    <row r="20816" spans="4:4" s="1084" customFormat="1" x14ac:dyDescent="0.2">
      <c r="D20816" s="1093"/>
    </row>
    <row r="20817" spans="4:4" s="1084" customFormat="1" x14ac:dyDescent="0.2">
      <c r="D20817" s="1093"/>
    </row>
    <row r="20818" spans="4:4" s="1084" customFormat="1" x14ac:dyDescent="0.2">
      <c r="D20818" s="1093"/>
    </row>
    <row r="20819" spans="4:4" s="1084" customFormat="1" x14ac:dyDescent="0.2">
      <c r="D20819" s="1093"/>
    </row>
    <row r="20820" spans="4:4" s="1084" customFormat="1" x14ac:dyDescent="0.2">
      <c r="D20820" s="1093"/>
    </row>
    <row r="20821" spans="4:4" s="1084" customFormat="1" x14ac:dyDescent="0.2">
      <c r="D20821" s="1093"/>
    </row>
    <row r="20822" spans="4:4" s="1084" customFormat="1" x14ac:dyDescent="0.2">
      <c r="D20822" s="1093"/>
    </row>
    <row r="20823" spans="4:4" s="1084" customFormat="1" x14ac:dyDescent="0.2">
      <c r="D20823" s="1093"/>
    </row>
    <row r="20824" spans="4:4" s="1084" customFormat="1" x14ac:dyDescent="0.2">
      <c r="D20824" s="1093"/>
    </row>
    <row r="20825" spans="4:4" s="1084" customFormat="1" x14ac:dyDescent="0.2">
      <c r="D20825" s="1093"/>
    </row>
    <row r="20826" spans="4:4" s="1084" customFormat="1" x14ac:dyDescent="0.2">
      <c r="D20826" s="1093"/>
    </row>
    <row r="20827" spans="4:4" s="1084" customFormat="1" x14ac:dyDescent="0.2">
      <c r="D20827" s="1093"/>
    </row>
    <row r="20828" spans="4:4" s="1084" customFormat="1" x14ac:dyDescent="0.2">
      <c r="D20828" s="1093"/>
    </row>
    <row r="20829" spans="4:4" s="1084" customFormat="1" x14ac:dyDescent="0.2">
      <c r="D20829" s="1093"/>
    </row>
    <row r="20830" spans="4:4" s="1084" customFormat="1" x14ac:dyDescent="0.2">
      <c r="D20830" s="1093"/>
    </row>
    <row r="20831" spans="4:4" s="1084" customFormat="1" x14ac:dyDescent="0.2">
      <c r="D20831" s="1093"/>
    </row>
    <row r="20832" spans="4:4" s="1084" customFormat="1" x14ac:dyDescent="0.2">
      <c r="D20832" s="1093"/>
    </row>
    <row r="20833" spans="4:4" s="1084" customFormat="1" x14ac:dyDescent="0.2">
      <c r="D20833" s="1093"/>
    </row>
    <row r="20834" spans="4:4" s="1084" customFormat="1" x14ac:dyDescent="0.2">
      <c r="D20834" s="1093"/>
    </row>
    <row r="20835" spans="4:4" s="1084" customFormat="1" x14ac:dyDescent="0.2">
      <c r="D20835" s="1093"/>
    </row>
    <row r="20836" spans="4:4" s="1084" customFormat="1" x14ac:dyDescent="0.2">
      <c r="D20836" s="1093"/>
    </row>
    <row r="20837" spans="4:4" s="1084" customFormat="1" x14ac:dyDescent="0.2">
      <c r="D20837" s="1093"/>
    </row>
    <row r="20838" spans="4:4" s="1084" customFormat="1" x14ac:dyDescent="0.2">
      <c r="D20838" s="1093"/>
    </row>
    <row r="20839" spans="4:4" s="1084" customFormat="1" x14ac:dyDescent="0.2">
      <c r="D20839" s="1093"/>
    </row>
    <row r="20840" spans="4:4" s="1084" customFormat="1" x14ac:dyDescent="0.2">
      <c r="D20840" s="1093"/>
    </row>
    <row r="20841" spans="4:4" s="1084" customFormat="1" x14ac:dyDescent="0.2">
      <c r="D20841" s="1093"/>
    </row>
    <row r="20842" spans="4:4" s="1084" customFormat="1" x14ac:dyDescent="0.2">
      <c r="D20842" s="1093"/>
    </row>
    <row r="20843" spans="4:4" s="1084" customFormat="1" x14ac:dyDescent="0.2">
      <c r="D20843" s="1093"/>
    </row>
    <row r="20844" spans="4:4" s="1084" customFormat="1" x14ac:dyDescent="0.2">
      <c r="D20844" s="1093"/>
    </row>
    <row r="20845" spans="4:4" s="1084" customFormat="1" x14ac:dyDescent="0.2">
      <c r="D20845" s="1093"/>
    </row>
    <row r="20846" spans="4:4" s="1084" customFormat="1" x14ac:dyDescent="0.2">
      <c r="D20846" s="1093"/>
    </row>
    <row r="20847" spans="4:4" s="1084" customFormat="1" x14ac:dyDescent="0.2">
      <c r="D20847" s="1093"/>
    </row>
    <row r="20848" spans="4:4" s="1084" customFormat="1" x14ac:dyDescent="0.2">
      <c r="D20848" s="1093"/>
    </row>
    <row r="20849" spans="4:4" s="1084" customFormat="1" x14ac:dyDescent="0.2">
      <c r="D20849" s="1093"/>
    </row>
    <row r="20850" spans="4:4" s="1084" customFormat="1" x14ac:dyDescent="0.2">
      <c r="D20850" s="1093"/>
    </row>
    <row r="20851" spans="4:4" s="1084" customFormat="1" x14ac:dyDescent="0.2">
      <c r="D20851" s="1093"/>
    </row>
    <row r="20852" spans="4:4" s="1084" customFormat="1" x14ac:dyDescent="0.2">
      <c r="D20852" s="1093"/>
    </row>
    <row r="20853" spans="4:4" s="1084" customFormat="1" x14ac:dyDescent="0.2">
      <c r="D20853" s="1093"/>
    </row>
    <row r="20854" spans="4:4" s="1084" customFormat="1" x14ac:dyDescent="0.2">
      <c r="D20854" s="1093"/>
    </row>
    <row r="20855" spans="4:4" s="1084" customFormat="1" x14ac:dyDescent="0.2">
      <c r="D20855" s="1093"/>
    </row>
    <row r="20856" spans="4:4" s="1084" customFormat="1" x14ac:dyDescent="0.2">
      <c r="D20856" s="1093"/>
    </row>
    <row r="20857" spans="4:4" s="1084" customFormat="1" x14ac:dyDescent="0.2">
      <c r="D20857" s="1093"/>
    </row>
    <row r="20858" spans="4:4" s="1084" customFormat="1" x14ac:dyDescent="0.2">
      <c r="D20858" s="1093"/>
    </row>
    <row r="20859" spans="4:4" s="1084" customFormat="1" x14ac:dyDescent="0.2">
      <c r="D20859" s="1093"/>
    </row>
    <row r="20860" spans="4:4" s="1084" customFormat="1" x14ac:dyDescent="0.2">
      <c r="D20860" s="1093"/>
    </row>
    <row r="20861" spans="4:4" s="1084" customFormat="1" x14ac:dyDescent="0.2">
      <c r="D20861" s="1093"/>
    </row>
    <row r="20862" spans="4:4" s="1084" customFormat="1" x14ac:dyDescent="0.2">
      <c r="D20862" s="1093"/>
    </row>
    <row r="20863" spans="4:4" s="1084" customFormat="1" x14ac:dyDescent="0.2">
      <c r="D20863" s="1093"/>
    </row>
    <row r="20864" spans="4:4" s="1084" customFormat="1" x14ac:dyDescent="0.2">
      <c r="D20864" s="1093"/>
    </row>
    <row r="20865" spans="4:4" s="1084" customFormat="1" x14ac:dyDescent="0.2">
      <c r="D20865" s="1093"/>
    </row>
    <row r="20866" spans="4:4" s="1084" customFormat="1" x14ac:dyDescent="0.2">
      <c r="D20866" s="1093"/>
    </row>
    <row r="20867" spans="4:4" s="1084" customFormat="1" x14ac:dyDescent="0.2">
      <c r="D20867" s="1093"/>
    </row>
    <row r="20868" spans="4:4" s="1084" customFormat="1" x14ac:dyDescent="0.2">
      <c r="D20868" s="1093"/>
    </row>
    <row r="20869" spans="4:4" s="1084" customFormat="1" x14ac:dyDescent="0.2">
      <c r="D20869" s="1093"/>
    </row>
    <row r="20870" spans="4:4" s="1084" customFormat="1" x14ac:dyDescent="0.2">
      <c r="D20870" s="1093"/>
    </row>
    <row r="20871" spans="4:4" s="1084" customFormat="1" x14ac:dyDescent="0.2">
      <c r="D20871" s="1093"/>
    </row>
    <row r="20872" spans="4:4" s="1084" customFormat="1" x14ac:dyDescent="0.2">
      <c r="D20872" s="1093"/>
    </row>
    <row r="20873" spans="4:4" s="1084" customFormat="1" x14ac:dyDescent="0.2">
      <c r="D20873" s="1093"/>
    </row>
    <row r="20874" spans="4:4" s="1084" customFormat="1" x14ac:dyDescent="0.2">
      <c r="D20874" s="1093"/>
    </row>
    <row r="20875" spans="4:4" s="1084" customFormat="1" x14ac:dyDescent="0.2">
      <c r="D20875" s="1093"/>
    </row>
    <row r="20876" spans="4:4" s="1084" customFormat="1" x14ac:dyDescent="0.2">
      <c r="D20876" s="1093"/>
    </row>
    <row r="20877" spans="4:4" s="1084" customFormat="1" x14ac:dyDescent="0.2">
      <c r="D20877" s="1093"/>
    </row>
    <row r="20878" spans="4:4" s="1084" customFormat="1" x14ac:dyDescent="0.2">
      <c r="D20878" s="1093"/>
    </row>
    <row r="20879" spans="4:4" s="1084" customFormat="1" x14ac:dyDescent="0.2">
      <c r="D20879" s="1093"/>
    </row>
    <row r="20880" spans="4:4" s="1084" customFormat="1" x14ac:dyDescent="0.2">
      <c r="D20880" s="1093"/>
    </row>
    <row r="20881" spans="4:4" s="1084" customFormat="1" x14ac:dyDescent="0.2">
      <c r="D20881" s="1093"/>
    </row>
    <row r="20882" spans="4:4" s="1084" customFormat="1" x14ac:dyDescent="0.2">
      <c r="D20882" s="1093"/>
    </row>
    <row r="20883" spans="4:4" s="1084" customFormat="1" x14ac:dyDescent="0.2">
      <c r="D20883" s="1093"/>
    </row>
    <row r="20884" spans="4:4" s="1084" customFormat="1" x14ac:dyDescent="0.2">
      <c r="D20884" s="1093"/>
    </row>
    <row r="20885" spans="4:4" s="1084" customFormat="1" x14ac:dyDescent="0.2">
      <c r="D20885" s="1093"/>
    </row>
    <row r="20886" spans="4:4" s="1084" customFormat="1" x14ac:dyDescent="0.2">
      <c r="D20886" s="1093"/>
    </row>
    <row r="20887" spans="4:4" s="1084" customFormat="1" x14ac:dyDescent="0.2">
      <c r="D20887" s="1093"/>
    </row>
    <row r="20888" spans="4:4" s="1084" customFormat="1" x14ac:dyDescent="0.2">
      <c r="D20888" s="1093"/>
    </row>
    <row r="20889" spans="4:4" s="1084" customFormat="1" x14ac:dyDescent="0.2">
      <c r="D20889" s="1093"/>
    </row>
    <row r="20890" spans="4:4" s="1084" customFormat="1" x14ac:dyDescent="0.2">
      <c r="D20890" s="1093"/>
    </row>
    <row r="20891" spans="4:4" s="1084" customFormat="1" x14ac:dyDescent="0.2">
      <c r="D20891" s="1093"/>
    </row>
    <row r="20892" spans="4:4" s="1084" customFormat="1" x14ac:dyDescent="0.2">
      <c r="D20892" s="1093"/>
    </row>
    <row r="20893" spans="4:4" s="1084" customFormat="1" x14ac:dyDescent="0.2">
      <c r="D20893" s="1093"/>
    </row>
    <row r="20894" spans="4:4" s="1084" customFormat="1" x14ac:dyDescent="0.2">
      <c r="D20894" s="1093"/>
    </row>
    <row r="20895" spans="4:4" s="1084" customFormat="1" x14ac:dyDescent="0.2">
      <c r="D20895" s="1093"/>
    </row>
    <row r="20896" spans="4:4" s="1084" customFormat="1" x14ac:dyDescent="0.2">
      <c r="D20896" s="1093"/>
    </row>
    <row r="20897" spans="4:4" s="1084" customFormat="1" x14ac:dyDescent="0.2">
      <c r="D20897" s="1093"/>
    </row>
    <row r="20898" spans="4:4" s="1084" customFormat="1" x14ac:dyDescent="0.2">
      <c r="D20898" s="1093"/>
    </row>
    <row r="20899" spans="4:4" s="1084" customFormat="1" x14ac:dyDescent="0.2">
      <c r="D20899" s="1093"/>
    </row>
    <row r="20900" spans="4:4" s="1084" customFormat="1" x14ac:dyDescent="0.2">
      <c r="D20900" s="1093"/>
    </row>
    <row r="20901" spans="4:4" s="1084" customFormat="1" x14ac:dyDescent="0.2">
      <c r="D20901" s="1093"/>
    </row>
    <row r="20902" spans="4:4" s="1084" customFormat="1" x14ac:dyDescent="0.2">
      <c r="D20902" s="1093"/>
    </row>
    <row r="20903" spans="4:4" s="1084" customFormat="1" x14ac:dyDescent="0.2">
      <c r="D20903" s="1093"/>
    </row>
    <row r="20904" spans="4:4" s="1084" customFormat="1" x14ac:dyDescent="0.2">
      <c r="D20904" s="1093"/>
    </row>
    <row r="20905" spans="4:4" s="1084" customFormat="1" x14ac:dyDescent="0.2">
      <c r="D20905" s="1093"/>
    </row>
    <row r="20906" spans="4:4" s="1084" customFormat="1" x14ac:dyDescent="0.2">
      <c r="D20906" s="1093"/>
    </row>
    <row r="20907" spans="4:4" s="1084" customFormat="1" x14ac:dyDescent="0.2">
      <c r="D20907" s="1093"/>
    </row>
    <row r="20908" spans="4:4" s="1084" customFormat="1" x14ac:dyDescent="0.2">
      <c r="D20908" s="1093"/>
    </row>
    <row r="20909" spans="4:4" s="1084" customFormat="1" x14ac:dyDescent="0.2">
      <c r="D20909" s="1093"/>
    </row>
    <row r="20910" spans="4:4" s="1084" customFormat="1" x14ac:dyDescent="0.2">
      <c r="D20910" s="1093"/>
    </row>
    <row r="20911" spans="4:4" s="1084" customFormat="1" x14ac:dyDescent="0.2">
      <c r="D20911" s="1093"/>
    </row>
    <row r="20912" spans="4:4" s="1084" customFormat="1" x14ac:dyDescent="0.2">
      <c r="D20912" s="1093"/>
    </row>
    <row r="20913" spans="4:4" s="1084" customFormat="1" x14ac:dyDescent="0.2">
      <c r="D20913" s="1093"/>
    </row>
    <row r="20914" spans="4:4" s="1084" customFormat="1" x14ac:dyDescent="0.2">
      <c r="D20914" s="1093"/>
    </row>
    <row r="20915" spans="4:4" s="1084" customFormat="1" x14ac:dyDescent="0.2">
      <c r="D20915" s="1093"/>
    </row>
    <row r="20916" spans="4:4" s="1084" customFormat="1" x14ac:dyDescent="0.2">
      <c r="D20916" s="1093"/>
    </row>
    <row r="20917" spans="4:4" s="1084" customFormat="1" x14ac:dyDescent="0.2">
      <c r="D20917" s="1093"/>
    </row>
    <row r="20918" spans="4:4" s="1084" customFormat="1" x14ac:dyDescent="0.2">
      <c r="D20918" s="1093"/>
    </row>
    <row r="20919" spans="4:4" s="1084" customFormat="1" x14ac:dyDescent="0.2">
      <c r="D20919" s="1093"/>
    </row>
    <row r="20920" spans="4:4" s="1084" customFormat="1" x14ac:dyDescent="0.2">
      <c r="D20920" s="1093"/>
    </row>
    <row r="20921" spans="4:4" s="1084" customFormat="1" x14ac:dyDescent="0.2">
      <c r="D20921" s="1093"/>
    </row>
    <row r="20922" spans="4:4" s="1084" customFormat="1" x14ac:dyDescent="0.2">
      <c r="D20922" s="1093"/>
    </row>
    <row r="20923" spans="4:4" s="1084" customFormat="1" x14ac:dyDescent="0.2">
      <c r="D20923" s="1093"/>
    </row>
    <row r="20924" spans="4:4" s="1084" customFormat="1" x14ac:dyDescent="0.2">
      <c r="D20924" s="1093"/>
    </row>
    <row r="20925" spans="4:4" s="1084" customFormat="1" x14ac:dyDescent="0.2">
      <c r="D20925" s="1093"/>
    </row>
    <row r="20926" spans="4:4" s="1084" customFormat="1" x14ac:dyDescent="0.2">
      <c r="D20926" s="1093"/>
    </row>
    <row r="20927" spans="4:4" s="1084" customFormat="1" x14ac:dyDescent="0.2">
      <c r="D20927" s="1093"/>
    </row>
    <row r="20928" spans="4:4" s="1084" customFormat="1" x14ac:dyDescent="0.2">
      <c r="D20928" s="1093"/>
    </row>
    <row r="20929" spans="4:4" s="1084" customFormat="1" x14ac:dyDescent="0.2">
      <c r="D20929" s="1093"/>
    </row>
    <row r="20930" spans="4:4" s="1084" customFormat="1" x14ac:dyDescent="0.2">
      <c r="D20930" s="1093"/>
    </row>
    <row r="20931" spans="4:4" s="1084" customFormat="1" x14ac:dyDescent="0.2">
      <c r="D20931" s="1093"/>
    </row>
    <row r="20932" spans="4:4" s="1084" customFormat="1" x14ac:dyDescent="0.2">
      <c r="D20932" s="1093"/>
    </row>
    <row r="20933" spans="4:4" s="1084" customFormat="1" x14ac:dyDescent="0.2">
      <c r="D20933" s="1093"/>
    </row>
    <row r="20934" spans="4:4" s="1084" customFormat="1" x14ac:dyDescent="0.2">
      <c r="D20934" s="1093"/>
    </row>
    <row r="20935" spans="4:4" s="1084" customFormat="1" x14ac:dyDescent="0.2">
      <c r="D20935" s="1093"/>
    </row>
    <row r="20936" spans="4:4" s="1084" customFormat="1" x14ac:dyDescent="0.2">
      <c r="D20936" s="1093"/>
    </row>
    <row r="20937" spans="4:4" s="1084" customFormat="1" x14ac:dyDescent="0.2">
      <c r="D20937" s="1093"/>
    </row>
    <row r="20938" spans="4:4" s="1084" customFormat="1" x14ac:dyDescent="0.2">
      <c r="D20938" s="1093"/>
    </row>
    <row r="20939" spans="4:4" s="1084" customFormat="1" x14ac:dyDescent="0.2">
      <c r="D20939" s="1093"/>
    </row>
    <row r="20940" spans="4:4" s="1084" customFormat="1" x14ac:dyDescent="0.2">
      <c r="D20940" s="1093"/>
    </row>
    <row r="20941" spans="4:4" s="1084" customFormat="1" x14ac:dyDescent="0.2">
      <c r="D20941" s="1093"/>
    </row>
    <row r="20942" spans="4:4" s="1084" customFormat="1" x14ac:dyDescent="0.2">
      <c r="D20942" s="1093"/>
    </row>
    <row r="20943" spans="4:4" s="1084" customFormat="1" x14ac:dyDescent="0.2">
      <c r="D20943" s="1093"/>
    </row>
    <row r="20944" spans="4:4" s="1084" customFormat="1" x14ac:dyDescent="0.2">
      <c r="D20944" s="1093"/>
    </row>
    <row r="20945" spans="4:4" s="1084" customFormat="1" x14ac:dyDescent="0.2">
      <c r="D20945" s="1093"/>
    </row>
    <row r="20946" spans="4:4" s="1084" customFormat="1" x14ac:dyDescent="0.2">
      <c r="D20946" s="1093"/>
    </row>
    <row r="20947" spans="4:4" s="1084" customFormat="1" x14ac:dyDescent="0.2">
      <c r="D20947" s="1093"/>
    </row>
    <row r="20948" spans="4:4" s="1084" customFormat="1" x14ac:dyDescent="0.2">
      <c r="D20948" s="1093"/>
    </row>
    <row r="20949" spans="4:4" s="1084" customFormat="1" x14ac:dyDescent="0.2">
      <c r="D20949" s="1093"/>
    </row>
    <row r="20950" spans="4:4" s="1084" customFormat="1" x14ac:dyDescent="0.2">
      <c r="D20950" s="1093"/>
    </row>
    <row r="20951" spans="4:4" s="1084" customFormat="1" x14ac:dyDescent="0.2">
      <c r="D20951" s="1093"/>
    </row>
    <row r="20952" spans="4:4" s="1084" customFormat="1" x14ac:dyDescent="0.2">
      <c r="D20952" s="1093"/>
    </row>
    <row r="20953" spans="4:4" s="1084" customFormat="1" x14ac:dyDescent="0.2">
      <c r="D20953" s="1093"/>
    </row>
    <row r="20954" spans="4:4" s="1084" customFormat="1" x14ac:dyDescent="0.2">
      <c r="D20954" s="1093"/>
    </row>
    <row r="20955" spans="4:4" s="1084" customFormat="1" x14ac:dyDescent="0.2">
      <c r="D20955" s="1093"/>
    </row>
    <row r="20956" spans="4:4" s="1084" customFormat="1" x14ac:dyDescent="0.2">
      <c r="D20956" s="1093"/>
    </row>
    <row r="20957" spans="4:4" s="1084" customFormat="1" x14ac:dyDescent="0.2">
      <c r="D20957" s="1093"/>
    </row>
    <row r="20958" spans="4:4" s="1084" customFormat="1" x14ac:dyDescent="0.2">
      <c r="D20958" s="1093"/>
    </row>
    <row r="20959" spans="4:4" s="1084" customFormat="1" x14ac:dyDescent="0.2">
      <c r="D20959" s="1093"/>
    </row>
    <row r="20960" spans="4:4" s="1084" customFormat="1" x14ac:dyDescent="0.2">
      <c r="D20960" s="1093"/>
    </row>
    <row r="20961" spans="4:4" s="1084" customFormat="1" x14ac:dyDescent="0.2">
      <c r="D20961" s="1093"/>
    </row>
    <row r="20962" spans="4:4" s="1084" customFormat="1" x14ac:dyDescent="0.2">
      <c r="D20962" s="1093"/>
    </row>
    <row r="20963" spans="4:4" s="1084" customFormat="1" x14ac:dyDescent="0.2">
      <c r="D20963" s="1093"/>
    </row>
    <row r="20964" spans="4:4" s="1084" customFormat="1" x14ac:dyDescent="0.2">
      <c r="D20964" s="1093"/>
    </row>
    <row r="20965" spans="4:4" s="1084" customFormat="1" x14ac:dyDescent="0.2">
      <c r="D20965" s="1093"/>
    </row>
    <row r="20966" spans="4:4" s="1084" customFormat="1" x14ac:dyDescent="0.2">
      <c r="D20966" s="1093"/>
    </row>
    <row r="20967" spans="4:4" s="1084" customFormat="1" x14ac:dyDescent="0.2">
      <c r="D20967" s="1093"/>
    </row>
    <row r="20968" spans="4:4" s="1084" customFormat="1" x14ac:dyDescent="0.2">
      <c r="D20968" s="1093"/>
    </row>
    <row r="20969" spans="4:4" s="1084" customFormat="1" x14ac:dyDescent="0.2">
      <c r="D20969" s="1093"/>
    </row>
    <row r="20970" spans="4:4" s="1084" customFormat="1" x14ac:dyDescent="0.2">
      <c r="D20970" s="1093"/>
    </row>
    <row r="20971" spans="4:4" s="1084" customFormat="1" x14ac:dyDescent="0.2">
      <c r="D20971" s="1093"/>
    </row>
    <row r="20972" spans="4:4" s="1084" customFormat="1" x14ac:dyDescent="0.2">
      <c r="D20972" s="1093"/>
    </row>
    <row r="20973" spans="4:4" s="1084" customFormat="1" x14ac:dyDescent="0.2">
      <c r="D20973" s="1093"/>
    </row>
    <row r="20974" spans="4:4" s="1084" customFormat="1" x14ac:dyDescent="0.2">
      <c r="D20974" s="1093"/>
    </row>
    <row r="20975" spans="4:4" s="1084" customFormat="1" x14ac:dyDescent="0.2">
      <c r="D20975" s="1093"/>
    </row>
    <row r="20976" spans="4:4" s="1084" customFormat="1" x14ac:dyDescent="0.2">
      <c r="D20976" s="1093"/>
    </row>
    <row r="20977" spans="4:4" s="1084" customFormat="1" x14ac:dyDescent="0.2">
      <c r="D20977" s="1093"/>
    </row>
    <row r="20978" spans="4:4" s="1084" customFormat="1" x14ac:dyDescent="0.2">
      <c r="D20978" s="1093"/>
    </row>
    <row r="20979" spans="4:4" s="1084" customFormat="1" x14ac:dyDescent="0.2">
      <c r="D20979" s="1093"/>
    </row>
    <row r="20980" spans="4:4" s="1084" customFormat="1" x14ac:dyDescent="0.2">
      <c r="D20980" s="1093"/>
    </row>
    <row r="20981" spans="4:4" s="1084" customFormat="1" x14ac:dyDescent="0.2">
      <c r="D20981" s="1093"/>
    </row>
    <row r="20982" spans="4:4" s="1084" customFormat="1" x14ac:dyDescent="0.2">
      <c r="D20982" s="1093"/>
    </row>
    <row r="20983" spans="4:4" s="1084" customFormat="1" x14ac:dyDescent="0.2">
      <c r="D20983" s="1093"/>
    </row>
    <row r="20984" spans="4:4" s="1084" customFormat="1" x14ac:dyDescent="0.2">
      <c r="D20984" s="1093"/>
    </row>
    <row r="20985" spans="4:4" s="1084" customFormat="1" x14ac:dyDescent="0.2">
      <c r="D20985" s="1093"/>
    </row>
    <row r="20986" spans="4:4" s="1084" customFormat="1" x14ac:dyDescent="0.2">
      <c r="D20986" s="1093"/>
    </row>
    <row r="20987" spans="4:4" s="1084" customFormat="1" x14ac:dyDescent="0.2">
      <c r="D20987" s="1093"/>
    </row>
    <row r="20988" spans="4:4" s="1084" customFormat="1" x14ac:dyDescent="0.2">
      <c r="D20988" s="1093"/>
    </row>
    <row r="20989" spans="4:4" s="1084" customFormat="1" x14ac:dyDescent="0.2">
      <c r="D20989" s="1093"/>
    </row>
    <row r="20990" spans="4:4" s="1084" customFormat="1" x14ac:dyDescent="0.2">
      <c r="D20990" s="1093"/>
    </row>
    <row r="20991" spans="4:4" s="1084" customFormat="1" x14ac:dyDescent="0.2">
      <c r="D20991" s="1093"/>
    </row>
    <row r="20992" spans="4:4" s="1084" customFormat="1" x14ac:dyDescent="0.2">
      <c r="D20992" s="1093"/>
    </row>
    <row r="20993" spans="4:4" s="1084" customFormat="1" x14ac:dyDescent="0.2">
      <c r="D20993" s="1093"/>
    </row>
    <row r="20994" spans="4:4" s="1084" customFormat="1" x14ac:dyDescent="0.2">
      <c r="D20994" s="1093"/>
    </row>
    <row r="20995" spans="4:4" s="1084" customFormat="1" x14ac:dyDescent="0.2">
      <c r="D20995" s="1093"/>
    </row>
    <row r="20996" spans="4:4" s="1084" customFormat="1" x14ac:dyDescent="0.2">
      <c r="D20996" s="1093"/>
    </row>
    <row r="20997" spans="4:4" s="1084" customFormat="1" x14ac:dyDescent="0.2">
      <c r="D20997" s="1093"/>
    </row>
    <row r="20998" spans="4:4" s="1084" customFormat="1" x14ac:dyDescent="0.2">
      <c r="D20998" s="1093"/>
    </row>
    <row r="20999" spans="4:4" s="1084" customFormat="1" x14ac:dyDescent="0.2">
      <c r="D20999" s="1093"/>
    </row>
    <row r="21000" spans="4:4" s="1084" customFormat="1" x14ac:dyDescent="0.2">
      <c r="D21000" s="1093"/>
    </row>
    <row r="21001" spans="4:4" s="1084" customFormat="1" x14ac:dyDescent="0.2">
      <c r="D21001" s="1093"/>
    </row>
    <row r="21002" spans="4:4" s="1084" customFormat="1" x14ac:dyDescent="0.2">
      <c r="D21002" s="1093"/>
    </row>
    <row r="21003" spans="4:4" s="1084" customFormat="1" x14ac:dyDescent="0.2">
      <c r="D21003" s="1093"/>
    </row>
    <row r="21004" spans="4:4" s="1084" customFormat="1" x14ac:dyDescent="0.2">
      <c r="D21004" s="1093"/>
    </row>
    <row r="21005" spans="4:4" s="1084" customFormat="1" x14ac:dyDescent="0.2">
      <c r="D21005" s="1093"/>
    </row>
    <row r="21006" spans="4:4" s="1084" customFormat="1" x14ac:dyDescent="0.2">
      <c r="D21006" s="1093"/>
    </row>
    <row r="21007" spans="4:4" s="1084" customFormat="1" x14ac:dyDescent="0.2">
      <c r="D21007" s="1093"/>
    </row>
    <row r="21008" spans="4:4" s="1084" customFormat="1" x14ac:dyDescent="0.2">
      <c r="D21008" s="1093"/>
    </row>
    <row r="21009" spans="4:4" s="1084" customFormat="1" x14ac:dyDescent="0.2">
      <c r="D21009" s="1093"/>
    </row>
    <row r="21010" spans="4:4" s="1084" customFormat="1" x14ac:dyDescent="0.2">
      <c r="D21010" s="1093"/>
    </row>
    <row r="21011" spans="4:4" s="1084" customFormat="1" x14ac:dyDescent="0.2">
      <c r="D21011" s="1093"/>
    </row>
    <row r="21012" spans="4:4" s="1084" customFormat="1" x14ac:dyDescent="0.2">
      <c r="D21012" s="1093"/>
    </row>
    <row r="21013" spans="4:4" s="1084" customFormat="1" x14ac:dyDescent="0.2">
      <c r="D21013" s="1093"/>
    </row>
    <row r="21014" spans="4:4" s="1084" customFormat="1" x14ac:dyDescent="0.2">
      <c r="D21014" s="1093"/>
    </row>
    <row r="21015" spans="4:4" s="1084" customFormat="1" x14ac:dyDescent="0.2">
      <c r="D21015" s="1093"/>
    </row>
    <row r="21016" spans="4:4" s="1084" customFormat="1" x14ac:dyDescent="0.2">
      <c r="D21016" s="1093"/>
    </row>
    <row r="21017" spans="4:4" s="1084" customFormat="1" x14ac:dyDescent="0.2">
      <c r="D21017" s="1093"/>
    </row>
    <row r="21018" spans="4:4" s="1084" customFormat="1" x14ac:dyDescent="0.2">
      <c r="D21018" s="1093"/>
    </row>
    <row r="21019" spans="4:4" s="1084" customFormat="1" x14ac:dyDescent="0.2">
      <c r="D21019" s="1093"/>
    </row>
    <row r="21020" spans="4:4" s="1084" customFormat="1" x14ac:dyDescent="0.2">
      <c r="D21020" s="1093"/>
    </row>
    <row r="21021" spans="4:4" s="1084" customFormat="1" x14ac:dyDescent="0.2">
      <c r="D21021" s="1093"/>
    </row>
    <row r="21022" spans="4:4" s="1084" customFormat="1" x14ac:dyDescent="0.2">
      <c r="D21022" s="1093"/>
    </row>
    <row r="21023" spans="4:4" s="1084" customFormat="1" x14ac:dyDescent="0.2">
      <c r="D21023" s="1093"/>
    </row>
    <row r="21024" spans="4:4" s="1084" customFormat="1" x14ac:dyDescent="0.2">
      <c r="D21024" s="1093"/>
    </row>
    <row r="21025" spans="4:4" s="1084" customFormat="1" x14ac:dyDescent="0.2">
      <c r="D21025" s="1093"/>
    </row>
    <row r="21026" spans="4:4" s="1084" customFormat="1" x14ac:dyDescent="0.2">
      <c r="D21026" s="1093"/>
    </row>
    <row r="21027" spans="4:4" s="1084" customFormat="1" x14ac:dyDescent="0.2">
      <c r="D21027" s="1093"/>
    </row>
    <row r="21028" spans="4:4" s="1084" customFormat="1" x14ac:dyDescent="0.2">
      <c r="D21028" s="1093"/>
    </row>
    <row r="21029" spans="4:4" s="1084" customFormat="1" x14ac:dyDescent="0.2">
      <c r="D21029" s="1093"/>
    </row>
    <row r="21030" spans="4:4" s="1084" customFormat="1" x14ac:dyDescent="0.2">
      <c r="D21030" s="1093"/>
    </row>
    <row r="21031" spans="4:4" s="1084" customFormat="1" x14ac:dyDescent="0.2">
      <c r="D21031" s="1093"/>
    </row>
    <row r="21032" spans="4:4" s="1084" customFormat="1" x14ac:dyDescent="0.2">
      <c r="D21032" s="1093"/>
    </row>
    <row r="21033" spans="4:4" s="1084" customFormat="1" x14ac:dyDescent="0.2">
      <c r="D21033" s="1093"/>
    </row>
    <row r="21034" spans="4:4" s="1084" customFormat="1" x14ac:dyDescent="0.2">
      <c r="D21034" s="1093"/>
    </row>
    <row r="21035" spans="4:4" s="1084" customFormat="1" x14ac:dyDescent="0.2">
      <c r="D21035" s="1093"/>
    </row>
    <row r="21036" spans="4:4" s="1084" customFormat="1" x14ac:dyDescent="0.2">
      <c r="D21036" s="1093"/>
    </row>
    <row r="21037" spans="4:4" s="1084" customFormat="1" x14ac:dyDescent="0.2">
      <c r="D21037" s="1093"/>
    </row>
    <row r="21038" spans="4:4" s="1084" customFormat="1" x14ac:dyDescent="0.2">
      <c r="D21038" s="1093"/>
    </row>
    <row r="21039" spans="4:4" s="1084" customFormat="1" x14ac:dyDescent="0.2">
      <c r="D21039" s="1093"/>
    </row>
    <row r="21040" spans="4:4" s="1084" customFormat="1" x14ac:dyDescent="0.2">
      <c r="D21040" s="1093"/>
    </row>
    <row r="21041" spans="4:4" s="1084" customFormat="1" x14ac:dyDescent="0.2">
      <c r="D21041" s="1093"/>
    </row>
    <row r="21042" spans="4:4" s="1084" customFormat="1" x14ac:dyDescent="0.2">
      <c r="D21042" s="1093"/>
    </row>
    <row r="21043" spans="4:4" s="1084" customFormat="1" x14ac:dyDescent="0.2">
      <c r="D21043" s="1093"/>
    </row>
    <row r="21044" spans="4:4" s="1084" customFormat="1" x14ac:dyDescent="0.2">
      <c r="D21044" s="1093"/>
    </row>
    <row r="21045" spans="4:4" s="1084" customFormat="1" x14ac:dyDescent="0.2">
      <c r="D21045" s="1093"/>
    </row>
    <row r="21046" spans="4:4" s="1084" customFormat="1" x14ac:dyDescent="0.2">
      <c r="D21046" s="1093"/>
    </row>
    <row r="21047" spans="4:4" s="1084" customFormat="1" x14ac:dyDescent="0.2">
      <c r="D21047" s="1093"/>
    </row>
    <row r="21048" spans="4:4" s="1084" customFormat="1" x14ac:dyDescent="0.2">
      <c r="D21048" s="1093"/>
    </row>
    <row r="21049" spans="4:4" s="1084" customFormat="1" x14ac:dyDescent="0.2">
      <c r="D21049" s="1093"/>
    </row>
    <row r="21050" spans="4:4" s="1084" customFormat="1" x14ac:dyDescent="0.2">
      <c r="D21050" s="1093"/>
    </row>
    <row r="21051" spans="4:4" s="1084" customFormat="1" x14ac:dyDescent="0.2">
      <c r="D21051" s="1093"/>
    </row>
    <row r="21052" spans="4:4" s="1084" customFormat="1" x14ac:dyDescent="0.2">
      <c r="D21052" s="1093"/>
    </row>
    <row r="21053" spans="4:4" s="1084" customFormat="1" x14ac:dyDescent="0.2">
      <c r="D21053" s="1093"/>
    </row>
    <row r="21054" spans="4:4" s="1084" customFormat="1" x14ac:dyDescent="0.2">
      <c r="D21054" s="1093"/>
    </row>
    <row r="21055" spans="4:4" s="1084" customFormat="1" x14ac:dyDescent="0.2">
      <c r="D21055" s="1093"/>
    </row>
    <row r="21056" spans="4:4" s="1084" customFormat="1" x14ac:dyDescent="0.2">
      <c r="D21056" s="1093"/>
    </row>
    <row r="21057" spans="4:4" s="1084" customFormat="1" x14ac:dyDescent="0.2">
      <c r="D21057" s="1093"/>
    </row>
    <row r="21058" spans="4:4" s="1084" customFormat="1" x14ac:dyDescent="0.2">
      <c r="D21058" s="1093"/>
    </row>
    <row r="21059" spans="4:4" s="1084" customFormat="1" x14ac:dyDescent="0.2">
      <c r="D21059" s="1093"/>
    </row>
    <row r="21060" spans="4:4" s="1084" customFormat="1" x14ac:dyDescent="0.2">
      <c r="D21060" s="1093"/>
    </row>
    <row r="21061" spans="4:4" s="1084" customFormat="1" x14ac:dyDescent="0.2">
      <c r="D21061" s="1093"/>
    </row>
    <row r="21062" spans="4:4" s="1084" customFormat="1" x14ac:dyDescent="0.2">
      <c r="D21062" s="1093"/>
    </row>
    <row r="21063" spans="4:4" s="1084" customFormat="1" x14ac:dyDescent="0.2">
      <c r="D21063" s="1093"/>
    </row>
    <row r="21064" spans="4:4" s="1084" customFormat="1" x14ac:dyDescent="0.2">
      <c r="D21064" s="1093"/>
    </row>
    <row r="21065" spans="4:4" s="1084" customFormat="1" x14ac:dyDescent="0.2">
      <c r="D21065" s="1093"/>
    </row>
    <row r="21066" spans="4:4" s="1084" customFormat="1" x14ac:dyDescent="0.2">
      <c r="D21066" s="1093"/>
    </row>
    <row r="21067" spans="4:4" s="1084" customFormat="1" x14ac:dyDescent="0.2">
      <c r="D21067" s="1093"/>
    </row>
    <row r="21068" spans="4:4" s="1084" customFormat="1" x14ac:dyDescent="0.2">
      <c r="D21068" s="1093"/>
    </row>
    <row r="21069" spans="4:4" s="1084" customFormat="1" x14ac:dyDescent="0.2">
      <c r="D21069" s="1093"/>
    </row>
    <row r="21070" spans="4:4" s="1084" customFormat="1" x14ac:dyDescent="0.2">
      <c r="D21070" s="1093"/>
    </row>
    <row r="21071" spans="4:4" s="1084" customFormat="1" x14ac:dyDescent="0.2">
      <c r="D21071" s="1093"/>
    </row>
    <row r="21072" spans="4:4" s="1084" customFormat="1" x14ac:dyDescent="0.2">
      <c r="D21072" s="1093"/>
    </row>
    <row r="21073" spans="4:4" s="1084" customFormat="1" x14ac:dyDescent="0.2">
      <c r="D21073" s="1093"/>
    </row>
    <row r="21074" spans="4:4" s="1084" customFormat="1" x14ac:dyDescent="0.2">
      <c r="D21074" s="1093"/>
    </row>
    <row r="21075" spans="4:4" s="1084" customFormat="1" x14ac:dyDescent="0.2">
      <c r="D21075" s="1093"/>
    </row>
    <row r="21076" spans="4:4" s="1084" customFormat="1" x14ac:dyDescent="0.2">
      <c r="D21076" s="1093"/>
    </row>
    <row r="21077" spans="4:4" s="1084" customFormat="1" x14ac:dyDescent="0.2">
      <c r="D21077" s="1093"/>
    </row>
    <row r="21078" spans="4:4" s="1084" customFormat="1" x14ac:dyDescent="0.2">
      <c r="D21078" s="1093"/>
    </row>
    <row r="21079" spans="4:4" s="1084" customFormat="1" x14ac:dyDescent="0.2">
      <c r="D21079" s="1093"/>
    </row>
    <row r="21080" spans="4:4" s="1084" customFormat="1" x14ac:dyDescent="0.2">
      <c r="D21080" s="1093"/>
    </row>
    <row r="21081" spans="4:4" s="1084" customFormat="1" x14ac:dyDescent="0.2">
      <c r="D21081" s="1093"/>
    </row>
    <row r="21082" spans="4:4" s="1084" customFormat="1" x14ac:dyDescent="0.2">
      <c r="D21082" s="1093"/>
    </row>
    <row r="21083" spans="4:4" s="1084" customFormat="1" x14ac:dyDescent="0.2">
      <c r="D21083" s="1093"/>
    </row>
    <row r="21084" spans="4:4" s="1084" customFormat="1" x14ac:dyDescent="0.2">
      <c r="D21084" s="1093"/>
    </row>
    <row r="21085" spans="4:4" s="1084" customFormat="1" x14ac:dyDescent="0.2">
      <c r="D21085" s="1093"/>
    </row>
    <row r="21086" spans="4:4" s="1084" customFormat="1" x14ac:dyDescent="0.2">
      <c r="D21086" s="1093"/>
    </row>
    <row r="21087" spans="4:4" s="1084" customFormat="1" x14ac:dyDescent="0.2">
      <c r="D21087" s="1093"/>
    </row>
    <row r="21088" spans="4:4" s="1084" customFormat="1" x14ac:dyDescent="0.2">
      <c r="D21088" s="1093"/>
    </row>
    <row r="21089" spans="4:4" s="1084" customFormat="1" x14ac:dyDescent="0.2">
      <c r="D21089" s="1093"/>
    </row>
    <row r="21090" spans="4:4" s="1084" customFormat="1" x14ac:dyDescent="0.2">
      <c r="D21090" s="1093"/>
    </row>
    <row r="21091" spans="4:4" s="1084" customFormat="1" x14ac:dyDescent="0.2">
      <c r="D21091" s="1093"/>
    </row>
    <row r="21092" spans="4:4" s="1084" customFormat="1" x14ac:dyDescent="0.2">
      <c r="D21092" s="1093"/>
    </row>
    <row r="21093" spans="4:4" s="1084" customFormat="1" x14ac:dyDescent="0.2">
      <c r="D21093" s="1093"/>
    </row>
    <row r="21094" spans="4:4" s="1084" customFormat="1" x14ac:dyDescent="0.2">
      <c r="D21094" s="1093"/>
    </row>
    <row r="21095" spans="4:4" s="1084" customFormat="1" x14ac:dyDescent="0.2">
      <c r="D21095" s="1093"/>
    </row>
    <row r="21096" spans="4:4" s="1084" customFormat="1" x14ac:dyDescent="0.2">
      <c r="D21096" s="1093"/>
    </row>
    <row r="21097" spans="4:4" s="1084" customFormat="1" x14ac:dyDescent="0.2">
      <c r="D21097" s="1093"/>
    </row>
    <row r="21098" spans="4:4" s="1084" customFormat="1" x14ac:dyDescent="0.2">
      <c r="D21098" s="1093"/>
    </row>
    <row r="21099" spans="4:4" s="1084" customFormat="1" x14ac:dyDescent="0.2">
      <c r="D21099" s="1093"/>
    </row>
    <row r="21100" spans="4:4" s="1084" customFormat="1" x14ac:dyDescent="0.2">
      <c r="D21100" s="1093"/>
    </row>
    <row r="21101" spans="4:4" s="1084" customFormat="1" x14ac:dyDescent="0.2">
      <c r="D21101" s="1093"/>
    </row>
    <row r="21102" spans="4:4" s="1084" customFormat="1" x14ac:dyDescent="0.2">
      <c r="D21102" s="1093"/>
    </row>
    <row r="21103" spans="4:4" s="1084" customFormat="1" x14ac:dyDescent="0.2">
      <c r="D21103" s="1093"/>
    </row>
    <row r="21104" spans="4:4" s="1084" customFormat="1" x14ac:dyDescent="0.2">
      <c r="D21104" s="1093"/>
    </row>
    <row r="21105" spans="4:4" s="1084" customFormat="1" x14ac:dyDescent="0.2">
      <c r="D21105" s="1093"/>
    </row>
    <row r="21106" spans="4:4" s="1084" customFormat="1" x14ac:dyDescent="0.2">
      <c r="D21106" s="1093"/>
    </row>
    <row r="21107" spans="4:4" s="1084" customFormat="1" x14ac:dyDescent="0.2">
      <c r="D21107" s="1093"/>
    </row>
    <row r="21108" spans="4:4" s="1084" customFormat="1" x14ac:dyDescent="0.2">
      <c r="D21108" s="1093"/>
    </row>
    <row r="21109" spans="4:4" s="1084" customFormat="1" x14ac:dyDescent="0.2">
      <c r="D21109" s="1093"/>
    </row>
    <row r="21110" spans="4:4" s="1084" customFormat="1" x14ac:dyDescent="0.2">
      <c r="D21110" s="1093"/>
    </row>
    <row r="21111" spans="4:4" s="1084" customFormat="1" x14ac:dyDescent="0.2">
      <c r="D21111" s="1093"/>
    </row>
    <row r="21112" spans="4:4" s="1084" customFormat="1" x14ac:dyDescent="0.2">
      <c r="D21112" s="1093"/>
    </row>
    <row r="21113" spans="4:4" s="1084" customFormat="1" x14ac:dyDescent="0.2">
      <c r="D21113" s="1093"/>
    </row>
    <row r="21114" spans="4:4" s="1084" customFormat="1" x14ac:dyDescent="0.2">
      <c r="D21114" s="1093"/>
    </row>
    <row r="21115" spans="4:4" s="1084" customFormat="1" x14ac:dyDescent="0.2">
      <c r="D21115" s="1093"/>
    </row>
    <row r="21116" spans="4:4" s="1084" customFormat="1" x14ac:dyDescent="0.2">
      <c r="D21116" s="1093"/>
    </row>
    <row r="21117" spans="4:4" s="1084" customFormat="1" x14ac:dyDescent="0.2">
      <c r="D21117" s="1093"/>
    </row>
    <row r="21118" spans="4:4" s="1084" customFormat="1" x14ac:dyDescent="0.2">
      <c r="D21118" s="1093"/>
    </row>
    <row r="21119" spans="4:4" s="1084" customFormat="1" x14ac:dyDescent="0.2">
      <c r="D21119" s="1093"/>
    </row>
    <row r="21120" spans="4:4" s="1084" customFormat="1" x14ac:dyDescent="0.2">
      <c r="D21120" s="1093"/>
    </row>
    <row r="21121" spans="4:4" s="1084" customFormat="1" x14ac:dyDescent="0.2">
      <c r="D21121" s="1093"/>
    </row>
    <row r="21122" spans="4:4" s="1084" customFormat="1" x14ac:dyDescent="0.2">
      <c r="D21122" s="1093"/>
    </row>
    <row r="21123" spans="4:4" s="1084" customFormat="1" x14ac:dyDescent="0.2">
      <c r="D21123" s="1093"/>
    </row>
    <row r="21124" spans="4:4" s="1084" customFormat="1" x14ac:dyDescent="0.2">
      <c r="D21124" s="1093"/>
    </row>
    <row r="21125" spans="4:4" s="1084" customFormat="1" x14ac:dyDescent="0.2">
      <c r="D21125" s="1093"/>
    </row>
    <row r="21126" spans="4:4" s="1084" customFormat="1" x14ac:dyDescent="0.2">
      <c r="D21126" s="1093"/>
    </row>
    <row r="21127" spans="4:4" s="1084" customFormat="1" x14ac:dyDescent="0.2">
      <c r="D21127" s="1093"/>
    </row>
    <row r="21128" spans="4:4" s="1084" customFormat="1" x14ac:dyDescent="0.2">
      <c r="D21128" s="1093"/>
    </row>
    <row r="21129" spans="4:4" s="1084" customFormat="1" x14ac:dyDescent="0.2">
      <c r="D21129" s="1093"/>
    </row>
    <row r="21130" spans="4:4" s="1084" customFormat="1" x14ac:dyDescent="0.2">
      <c r="D21130" s="1093"/>
    </row>
    <row r="21131" spans="4:4" s="1084" customFormat="1" x14ac:dyDescent="0.2">
      <c r="D21131" s="1093"/>
    </row>
    <row r="21132" spans="4:4" s="1084" customFormat="1" x14ac:dyDescent="0.2">
      <c r="D21132" s="1093"/>
    </row>
    <row r="21133" spans="4:4" s="1084" customFormat="1" x14ac:dyDescent="0.2">
      <c r="D21133" s="1093"/>
    </row>
    <row r="21134" spans="4:4" s="1084" customFormat="1" x14ac:dyDescent="0.2">
      <c r="D21134" s="1093"/>
    </row>
    <row r="21135" spans="4:4" s="1084" customFormat="1" x14ac:dyDescent="0.2">
      <c r="D21135" s="1093"/>
    </row>
    <row r="21136" spans="4:4" s="1084" customFormat="1" x14ac:dyDescent="0.2">
      <c r="D21136" s="1093"/>
    </row>
    <row r="21137" spans="4:4" s="1084" customFormat="1" x14ac:dyDescent="0.2">
      <c r="D21137" s="1093"/>
    </row>
    <row r="21138" spans="4:4" s="1084" customFormat="1" x14ac:dyDescent="0.2">
      <c r="D21138" s="1093"/>
    </row>
    <row r="21139" spans="4:4" s="1084" customFormat="1" x14ac:dyDescent="0.2">
      <c r="D21139" s="1093"/>
    </row>
    <row r="21140" spans="4:4" s="1084" customFormat="1" x14ac:dyDescent="0.2">
      <c r="D21140" s="1093"/>
    </row>
    <row r="21141" spans="4:4" s="1084" customFormat="1" x14ac:dyDescent="0.2">
      <c r="D21141" s="1093"/>
    </row>
    <row r="21142" spans="4:4" s="1084" customFormat="1" x14ac:dyDescent="0.2">
      <c r="D21142" s="1093"/>
    </row>
    <row r="21143" spans="4:4" s="1084" customFormat="1" x14ac:dyDescent="0.2">
      <c r="D21143" s="1093"/>
    </row>
    <row r="21144" spans="4:4" s="1084" customFormat="1" x14ac:dyDescent="0.2">
      <c r="D21144" s="1093"/>
    </row>
    <row r="21145" spans="4:4" s="1084" customFormat="1" x14ac:dyDescent="0.2">
      <c r="D21145" s="1093"/>
    </row>
    <row r="21146" spans="4:4" s="1084" customFormat="1" x14ac:dyDescent="0.2">
      <c r="D21146" s="1093"/>
    </row>
    <row r="21147" spans="4:4" s="1084" customFormat="1" x14ac:dyDescent="0.2">
      <c r="D21147" s="1093"/>
    </row>
    <row r="21148" spans="4:4" s="1084" customFormat="1" x14ac:dyDescent="0.2">
      <c r="D21148" s="1093"/>
    </row>
    <row r="21149" spans="4:4" s="1084" customFormat="1" x14ac:dyDescent="0.2">
      <c r="D21149" s="1093"/>
    </row>
    <row r="21150" spans="4:4" s="1084" customFormat="1" x14ac:dyDescent="0.2">
      <c r="D21150" s="1093"/>
    </row>
    <row r="21151" spans="4:4" s="1084" customFormat="1" x14ac:dyDescent="0.2">
      <c r="D21151" s="1093"/>
    </row>
    <row r="21152" spans="4:4" s="1084" customFormat="1" x14ac:dyDescent="0.2">
      <c r="D21152" s="1093"/>
    </row>
    <row r="21153" spans="4:4" s="1084" customFormat="1" x14ac:dyDescent="0.2">
      <c r="D21153" s="1093"/>
    </row>
    <row r="21154" spans="4:4" s="1084" customFormat="1" x14ac:dyDescent="0.2">
      <c r="D21154" s="1093"/>
    </row>
    <row r="21155" spans="4:4" s="1084" customFormat="1" x14ac:dyDescent="0.2">
      <c r="D21155" s="1093"/>
    </row>
    <row r="21156" spans="4:4" s="1084" customFormat="1" x14ac:dyDescent="0.2">
      <c r="D21156" s="1093"/>
    </row>
    <row r="21157" spans="4:4" s="1084" customFormat="1" x14ac:dyDescent="0.2">
      <c r="D21157" s="1093"/>
    </row>
    <row r="21158" spans="4:4" s="1084" customFormat="1" x14ac:dyDescent="0.2">
      <c r="D21158" s="1093"/>
    </row>
    <row r="21159" spans="4:4" s="1084" customFormat="1" x14ac:dyDescent="0.2">
      <c r="D21159" s="1093"/>
    </row>
    <row r="21160" spans="4:4" s="1084" customFormat="1" x14ac:dyDescent="0.2">
      <c r="D21160" s="1093"/>
    </row>
    <row r="21161" spans="4:4" s="1084" customFormat="1" x14ac:dyDescent="0.2">
      <c r="D21161" s="1093"/>
    </row>
    <row r="21162" spans="4:4" s="1084" customFormat="1" x14ac:dyDescent="0.2">
      <c r="D21162" s="1093"/>
    </row>
    <row r="21163" spans="4:4" s="1084" customFormat="1" x14ac:dyDescent="0.2">
      <c r="D21163" s="1093"/>
    </row>
    <row r="21164" spans="4:4" s="1084" customFormat="1" x14ac:dyDescent="0.2">
      <c r="D21164" s="1093"/>
    </row>
    <row r="21165" spans="4:4" s="1084" customFormat="1" x14ac:dyDescent="0.2">
      <c r="D21165" s="1093"/>
    </row>
    <row r="21166" spans="4:4" s="1084" customFormat="1" x14ac:dyDescent="0.2">
      <c r="D21166" s="1093"/>
    </row>
    <row r="21167" spans="4:4" s="1084" customFormat="1" x14ac:dyDescent="0.2">
      <c r="D21167" s="1093"/>
    </row>
    <row r="21168" spans="4:4" s="1084" customFormat="1" x14ac:dyDescent="0.2">
      <c r="D21168" s="1093"/>
    </row>
    <row r="21169" spans="4:4" s="1084" customFormat="1" x14ac:dyDescent="0.2">
      <c r="D21169" s="1093"/>
    </row>
    <row r="21170" spans="4:4" s="1084" customFormat="1" x14ac:dyDescent="0.2">
      <c r="D21170" s="1093"/>
    </row>
    <row r="21171" spans="4:4" s="1084" customFormat="1" x14ac:dyDescent="0.2">
      <c r="D21171" s="1093"/>
    </row>
    <row r="21172" spans="4:4" s="1084" customFormat="1" x14ac:dyDescent="0.2">
      <c r="D21172" s="1093"/>
    </row>
    <row r="21173" spans="4:4" s="1084" customFormat="1" x14ac:dyDescent="0.2">
      <c r="D21173" s="1093"/>
    </row>
    <row r="21174" spans="4:4" s="1084" customFormat="1" x14ac:dyDescent="0.2">
      <c r="D21174" s="1093"/>
    </row>
    <row r="21175" spans="4:4" s="1084" customFormat="1" x14ac:dyDescent="0.2">
      <c r="D21175" s="1093"/>
    </row>
    <row r="21176" spans="4:4" s="1084" customFormat="1" x14ac:dyDescent="0.2">
      <c r="D21176" s="1093"/>
    </row>
    <row r="21177" spans="4:4" s="1084" customFormat="1" x14ac:dyDescent="0.2">
      <c r="D21177" s="1093"/>
    </row>
    <row r="21178" spans="4:4" s="1084" customFormat="1" x14ac:dyDescent="0.2">
      <c r="D21178" s="1093"/>
    </row>
    <row r="21179" spans="4:4" s="1084" customFormat="1" x14ac:dyDescent="0.2">
      <c r="D21179" s="1093"/>
    </row>
    <row r="21180" spans="4:4" s="1084" customFormat="1" x14ac:dyDescent="0.2">
      <c r="D21180" s="1093"/>
    </row>
    <row r="21181" spans="4:4" s="1084" customFormat="1" x14ac:dyDescent="0.2">
      <c r="D21181" s="1093"/>
    </row>
    <row r="21182" spans="4:4" s="1084" customFormat="1" x14ac:dyDescent="0.2">
      <c r="D21182" s="1093"/>
    </row>
    <row r="21183" spans="4:4" s="1084" customFormat="1" x14ac:dyDescent="0.2">
      <c r="D21183" s="1093"/>
    </row>
    <row r="21184" spans="4:4" s="1084" customFormat="1" x14ac:dyDescent="0.2">
      <c r="D21184" s="1093"/>
    </row>
    <row r="21185" spans="4:4" s="1084" customFormat="1" x14ac:dyDescent="0.2">
      <c r="D21185" s="1093"/>
    </row>
    <row r="21186" spans="4:4" s="1084" customFormat="1" x14ac:dyDescent="0.2">
      <c r="D21186" s="1093"/>
    </row>
    <row r="21187" spans="4:4" s="1084" customFormat="1" x14ac:dyDescent="0.2">
      <c r="D21187" s="1093"/>
    </row>
    <row r="21188" spans="4:4" s="1084" customFormat="1" x14ac:dyDescent="0.2">
      <c r="D21188" s="1093"/>
    </row>
    <row r="21189" spans="4:4" s="1084" customFormat="1" x14ac:dyDescent="0.2">
      <c r="D21189" s="1093"/>
    </row>
    <row r="21190" spans="4:4" s="1084" customFormat="1" x14ac:dyDescent="0.2">
      <c r="D21190" s="1093"/>
    </row>
    <row r="21191" spans="4:4" s="1084" customFormat="1" x14ac:dyDescent="0.2">
      <c r="D21191" s="1093"/>
    </row>
    <row r="21192" spans="4:4" s="1084" customFormat="1" x14ac:dyDescent="0.2">
      <c r="D21192" s="1093"/>
    </row>
    <row r="21193" spans="4:4" s="1084" customFormat="1" x14ac:dyDescent="0.2">
      <c r="D21193" s="1093"/>
    </row>
    <row r="21194" spans="4:4" s="1084" customFormat="1" x14ac:dyDescent="0.2">
      <c r="D21194" s="1093"/>
    </row>
    <row r="21195" spans="4:4" s="1084" customFormat="1" x14ac:dyDescent="0.2">
      <c r="D21195" s="1093"/>
    </row>
    <row r="21196" spans="4:4" s="1084" customFormat="1" x14ac:dyDescent="0.2">
      <c r="D21196" s="1093"/>
    </row>
    <row r="21197" spans="4:4" s="1084" customFormat="1" x14ac:dyDescent="0.2">
      <c r="D21197" s="1093"/>
    </row>
    <row r="21198" spans="4:4" s="1084" customFormat="1" x14ac:dyDescent="0.2">
      <c r="D21198" s="1093"/>
    </row>
    <row r="21199" spans="4:4" s="1084" customFormat="1" x14ac:dyDescent="0.2">
      <c r="D21199" s="1093"/>
    </row>
    <row r="21200" spans="4:4" s="1084" customFormat="1" x14ac:dyDescent="0.2">
      <c r="D21200" s="1093"/>
    </row>
    <row r="21201" spans="4:4" s="1084" customFormat="1" x14ac:dyDescent="0.2">
      <c r="D21201" s="1093"/>
    </row>
    <row r="21202" spans="4:4" s="1084" customFormat="1" x14ac:dyDescent="0.2">
      <c r="D21202" s="1093"/>
    </row>
    <row r="21203" spans="4:4" s="1084" customFormat="1" x14ac:dyDescent="0.2">
      <c r="D21203" s="1093"/>
    </row>
    <row r="21204" spans="4:4" s="1084" customFormat="1" x14ac:dyDescent="0.2">
      <c r="D21204" s="1093"/>
    </row>
    <row r="21205" spans="4:4" s="1084" customFormat="1" x14ac:dyDescent="0.2">
      <c r="D21205" s="1093"/>
    </row>
    <row r="21206" spans="4:4" s="1084" customFormat="1" x14ac:dyDescent="0.2">
      <c r="D21206" s="1093"/>
    </row>
    <row r="21207" spans="4:4" s="1084" customFormat="1" x14ac:dyDescent="0.2">
      <c r="D21207" s="1093"/>
    </row>
    <row r="21208" spans="4:4" s="1084" customFormat="1" x14ac:dyDescent="0.2">
      <c r="D21208" s="1093"/>
    </row>
    <row r="21209" spans="4:4" s="1084" customFormat="1" x14ac:dyDescent="0.2">
      <c r="D21209" s="1093"/>
    </row>
    <row r="21210" spans="4:4" s="1084" customFormat="1" x14ac:dyDescent="0.2">
      <c r="D21210" s="1093"/>
    </row>
    <row r="21211" spans="4:4" s="1084" customFormat="1" x14ac:dyDescent="0.2">
      <c r="D21211" s="1093"/>
    </row>
    <row r="21212" spans="4:4" s="1084" customFormat="1" x14ac:dyDescent="0.2">
      <c r="D21212" s="1093"/>
    </row>
    <row r="21213" spans="4:4" s="1084" customFormat="1" x14ac:dyDescent="0.2">
      <c r="D21213" s="1093"/>
    </row>
    <row r="21214" spans="4:4" s="1084" customFormat="1" x14ac:dyDescent="0.2">
      <c r="D21214" s="1093"/>
    </row>
    <row r="21215" spans="4:4" s="1084" customFormat="1" x14ac:dyDescent="0.2">
      <c r="D21215" s="1093"/>
    </row>
    <row r="21216" spans="4:4" s="1084" customFormat="1" x14ac:dyDescent="0.2">
      <c r="D21216" s="1093"/>
    </row>
    <row r="21217" spans="4:4" s="1084" customFormat="1" x14ac:dyDescent="0.2">
      <c r="D21217" s="1093"/>
    </row>
    <row r="21218" spans="4:4" s="1084" customFormat="1" x14ac:dyDescent="0.2">
      <c r="D21218" s="1093"/>
    </row>
    <row r="21219" spans="4:4" s="1084" customFormat="1" x14ac:dyDescent="0.2">
      <c r="D21219" s="1093"/>
    </row>
    <row r="21220" spans="4:4" s="1084" customFormat="1" x14ac:dyDescent="0.2">
      <c r="D21220" s="1093"/>
    </row>
    <row r="21221" spans="4:4" s="1084" customFormat="1" x14ac:dyDescent="0.2">
      <c r="D21221" s="1093"/>
    </row>
    <row r="21222" spans="4:4" s="1084" customFormat="1" x14ac:dyDescent="0.2">
      <c r="D21222" s="1093"/>
    </row>
    <row r="21223" spans="4:4" s="1084" customFormat="1" x14ac:dyDescent="0.2">
      <c r="D21223" s="1093"/>
    </row>
    <row r="21224" spans="4:4" s="1084" customFormat="1" x14ac:dyDescent="0.2">
      <c r="D21224" s="1093"/>
    </row>
    <row r="21225" spans="4:4" s="1084" customFormat="1" x14ac:dyDescent="0.2">
      <c r="D21225" s="1093"/>
    </row>
    <row r="21226" spans="4:4" s="1084" customFormat="1" x14ac:dyDescent="0.2">
      <c r="D21226" s="1093"/>
    </row>
    <row r="21227" spans="4:4" s="1084" customFormat="1" x14ac:dyDescent="0.2">
      <c r="D21227" s="1093"/>
    </row>
    <row r="21228" spans="4:4" s="1084" customFormat="1" x14ac:dyDescent="0.2">
      <c r="D21228" s="1093"/>
    </row>
    <row r="21229" spans="4:4" s="1084" customFormat="1" x14ac:dyDescent="0.2">
      <c r="D21229" s="1093"/>
    </row>
    <row r="21230" spans="4:4" s="1084" customFormat="1" x14ac:dyDescent="0.2">
      <c r="D21230" s="1093"/>
    </row>
    <row r="21231" spans="4:4" s="1084" customFormat="1" x14ac:dyDescent="0.2">
      <c r="D21231" s="1093"/>
    </row>
    <row r="21232" spans="4:4" s="1084" customFormat="1" x14ac:dyDescent="0.2">
      <c r="D21232" s="1093"/>
    </row>
    <row r="21233" spans="4:4" s="1084" customFormat="1" x14ac:dyDescent="0.2">
      <c r="D21233" s="1093"/>
    </row>
    <row r="21234" spans="4:4" s="1084" customFormat="1" x14ac:dyDescent="0.2">
      <c r="D21234" s="1093"/>
    </row>
    <row r="21235" spans="4:4" s="1084" customFormat="1" x14ac:dyDescent="0.2">
      <c r="D21235" s="1093"/>
    </row>
    <row r="21236" spans="4:4" s="1084" customFormat="1" x14ac:dyDescent="0.2">
      <c r="D21236" s="1093"/>
    </row>
    <row r="21237" spans="4:4" s="1084" customFormat="1" x14ac:dyDescent="0.2">
      <c r="D21237" s="1093"/>
    </row>
    <row r="21238" spans="4:4" s="1084" customFormat="1" x14ac:dyDescent="0.2">
      <c r="D21238" s="1093"/>
    </row>
    <row r="21239" spans="4:4" s="1084" customFormat="1" x14ac:dyDescent="0.2">
      <c r="D21239" s="1093"/>
    </row>
    <row r="21240" spans="4:4" s="1084" customFormat="1" x14ac:dyDescent="0.2">
      <c r="D21240" s="1093"/>
    </row>
    <row r="21241" spans="4:4" s="1084" customFormat="1" x14ac:dyDescent="0.2">
      <c r="D21241" s="1093"/>
    </row>
    <row r="21242" spans="4:4" s="1084" customFormat="1" x14ac:dyDescent="0.2">
      <c r="D21242" s="1093"/>
    </row>
    <row r="21243" spans="4:4" s="1084" customFormat="1" x14ac:dyDescent="0.2">
      <c r="D21243" s="1093"/>
    </row>
    <row r="21244" spans="4:4" s="1084" customFormat="1" x14ac:dyDescent="0.2">
      <c r="D21244" s="1093"/>
    </row>
    <row r="21245" spans="4:4" s="1084" customFormat="1" x14ac:dyDescent="0.2">
      <c r="D21245" s="1093"/>
    </row>
    <row r="21246" spans="4:4" s="1084" customFormat="1" x14ac:dyDescent="0.2">
      <c r="D21246" s="1093"/>
    </row>
    <row r="21247" spans="4:4" s="1084" customFormat="1" x14ac:dyDescent="0.2">
      <c r="D21247" s="1093"/>
    </row>
    <row r="21248" spans="4:4" s="1084" customFormat="1" x14ac:dyDescent="0.2">
      <c r="D21248" s="1093"/>
    </row>
    <row r="21249" spans="4:4" s="1084" customFormat="1" x14ac:dyDescent="0.2">
      <c r="D21249" s="1093"/>
    </row>
    <row r="21250" spans="4:4" s="1084" customFormat="1" x14ac:dyDescent="0.2">
      <c r="D21250" s="1093"/>
    </row>
    <row r="21251" spans="4:4" s="1084" customFormat="1" x14ac:dyDescent="0.2">
      <c r="D21251" s="1093"/>
    </row>
    <row r="21252" spans="4:4" s="1084" customFormat="1" x14ac:dyDescent="0.2">
      <c r="D21252" s="1093"/>
    </row>
    <row r="21253" spans="4:4" s="1084" customFormat="1" x14ac:dyDescent="0.2">
      <c r="D21253" s="1093"/>
    </row>
    <row r="21254" spans="4:4" s="1084" customFormat="1" x14ac:dyDescent="0.2">
      <c r="D21254" s="1093"/>
    </row>
    <row r="21255" spans="4:4" s="1084" customFormat="1" x14ac:dyDescent="0.2">
      <c r="D21255" s="1093"/>
    </row>
    <row r="21256" spans="4:4" s="1084" customFormat="1" x14ac:dyDescent="0.2">
      <c r="D21256" s="1093"/>
    </row>
    <row r="21257" spans="4:4" s="1084" customFormat="1" x14ac:dyDescent="0.2">
      <c r="D21257" s="1093"/>
    </row>
    <row r="21258" spans="4:4" s="1084" customFormat="1" x14ac:dyDescent="0.2">
      <c r="D21258" s="1093"/>
    </row>
    <row r="21259" spans="4:4" s="1084" customFormat="1" x14ac:dyDescent="0.2">
      <c r="D21259" s="1093"/>
    </row>
    <row r="21260" spans="4:4" s="1084" customFormat="1" x14ac:dyDescent="0.2">
      <c r="D21260" s="1093"/>
    </row>
    <row r="21261" spans="4:4" s="1084" customFormat="1" x14ac:dyDescent="0.2">
      <c r="D21261" s="1093"/>
    </row>
    <row r="21262" spans="4:4" s="1084" customFormat="1" x14ac:dyDescent="0.2">
      <c r="D21262" s="1093"/>
    </row>
    <row r="21263" spans="4:4" s="1084" customFormat="1" x14ac:dyDescent="0.2">
      <c r="D21263" s="1093"/>
    </row>
    <row r="21264" spans="4:4" s="1084" customFormat="1" x14ac:dyDescent="0.2">
      <c r="D21264" s="1093"/>
    </row>
    <row r="21265" spans="1:4" s="1084" customFormat="1" x14ac:dyDescent="0.2">
      <c r="D21265" s="1093"/>
    </row>
    <row r="21266" spans="1:4" s="1084" customFormat="1" x14ac:dyDescent="0.2">
      <c r="D21266" s="1093"/>
    </row>
    <row r="21267" spans="1:4" s="1084" customFormat="1" x14ac:dyDescent="0.2">
      <c r="D21267" s="1093"/>
    </row>
    <row r="21268" spans="1:4" s="1084" customFormat="1" x14ac:dyDescent="0.2">
      <c r="D21268" s="1093"/>
    </row>
    <row r="21269" spans="1:4" s="1084" customFormat="1" x14ac:dyDescent="0.2">
      <c r="D21269" s="1093"/>
    </row>
    <row r="21270" spans="1:4" s="1084" customFormat="1" x14ac:dyDescent="0.2">
      <c r="D21270" s="1093"/>
    </row>
    <row r="21271" spans="1:4" s="1084" customFormat="1" x14ac:dyDescent="0.2">
      <c r="D21271" s="1093"/>
    </row>
    <row r="21272" spans="1:4" s="1084" customFormat="1" x14ac:dyDescent="0.2">
      <c r="D21272" s="1093"/>
    </row>
    <row r="21273" spans="1:4" s="1084" customFormat="1" x14ac:dyDescent="0.2">
      <c r="D21273" s="1093"/>
    </row>
    <row r="21274" spans="1:4" s="1084" customFormat="1" x14ac:dyDescent="0.2">
      <c r="D21274" s="1093"/>
    </row>
    <row r="21275" spans="1:4" x14ac:dyDescent="0.2">
      <c r="A21275" s="1261"/>
      <c r="B21275" s="1261"/>
      <c r="C21275" s="1261"/>
      <c r="D21275" s="1262"/>
    </row>
  </sheetData>
  <mergeCells count="5">
    <mergeCell ref="B13176:C13176"/>
    <mergeCell ref="B13177:C13177"/>
    <mergeCell ref="A13178:D13178"/>
    <mergeCell ref="A2:D2"/>
    <mergeCell ref="A3:D3"/>
  </mergeCells>
  <printOptions horizontalCentered="1" verticalCentered="1"/>
  <pageMargins left="0.55118110236220474" right="0.55118110236220474" top="1.1811023622047245" bottom="0.98425196850393704" header="0" footer="0"/>
  <pageSetup scale="90" orientation="portrait" r:id="rId1"/>
  <headerFooter alignWithMargins="0">
    <oddFooter>Página 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F8"/>
  <sheetViews>
    <sheetView workbookViewId="0">
      <selection activeCell="C17" sqref="C17"/>
    </sheetView>
  </sheetViews>
  <sheetFormatPr baseColWidth="10" defaultRowHeight="12.75" x14ac:dyDescent="0.2"/>
  <cols>
    <col min="1" max="16384" width="11.42578125" style="545"/>
  </cols>
  <sheetData>
    <row r="3" spans="1:6" ht="15" x14ac:dyDescent="0.2">
      <c r="F3" s="1366" t="s">
        <v>21053</v>
      </c>
    </row>
    <row r="8" spans="1:6" ht="69.75" customHeight="1" x14ac:dyDescent="0.25">
      <c r="A8" s="1779" t="s">
        <v>23563</v>
      </c>
      <c r="B8" s="1779"/>
      <c r="C8" s="1779"/>
      <c r="D8" s="1779"/>
      <c r="E8" s="1779"/>
      <c r="F8" s="1779"/>
    </row>
  </sheetData>
  <mergeCells count="1">
    <mergeCell ref="A8:F8"/>
  </mergeCells>
  <phoneticPr fontId="7" type="noConversion"/>
  <pageMargins left="0.75" right="0.75" top="1" bottom="1" header="0" footer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D3052"/>
  <sheetViews>
    <sheetView workbookViewId="0">
      <selection activeCell="F21" sqref="F21"/>
    </sheetView>
  </sheetViews>
  <sheetFormatPr baseColWidth="10" defaultRowHeight="12.75" x14ac:dyDescent="0.2"/>
  <cols>
    <col min="2" max="2" width="50.5703125" bestFit="1" customWidth="1"/>
    <col min="5" max="5" width="9.85546875" customWidth="1"/>
    <col min="9" max="56" width="11.42578125" style="1077"/>
  </cols>
  <sheetData>
    <row r="1" spans="1:8" ht="33.75" customHeight="1" x14ac:dyDescent="0.2">
      <c r="A1" s="1269"/>
      <c r="B1" s="1678" t="s">
        <v>702</v>
      </c>
      <c r="C1" s="1678"/>
      <c r="D1" s="1678"/>
      <c r="E1" s="1678"/>
      <c r="F1" s="1678"/>
      <c r="G1" s="1678"/>
      <c r="H1" s="1453"/>
    </row>
    <row r="2" spans="1:8" ht="33.75" customHeight="1" x14ac:dyDescent="0.2">
      <c r="A2" s="1271"/>
      <c r="B2" s="1780" t="s">
        <v>23631</v>
      </c>
      <c r="C2" s="1780"/>
      <c r="D2" s="1780"/>
      <c r="E2" s="1454" t="s">
        <v>0</v>
      </c>
      <c r="F2" s="1272"/>
      <c r="G2" s="1272"/>
      <c r="H2" s="1455" t="s">
        <v>21054</v>
      </c>
    </row>
    <row r="3" spans="1:8" ht="15.75" thickBot="1" x14ac:dyDescent="0.25">
      <c r="A3" s="1598"/>
      <c r="B3" s="1084"/>
      <c r="C3" s="1388"/>
      <c r="D3" s="1388"/>
      <c r="E3" s="1388"/>
      <c r="F3" s="1388"/>
      <c r="G3" s="1388"/>
      <c r="H3" s="1456"/>
    </row>
    <row r="4" spans="1:8" ht="42.75" customHeight="1" thickBot="1" x14ac:dyDescent="0.25">
      <c r="A4" s="1599" t="s">
        <v>23630</v>
      </c>
      <c r="B4" s="1600" t="s">
        <v>4</v>
      </c>
      <c r="C4" s="1603" t="s">
        <v>23627</v>
      </c>
      <c r="D4" s="1601" t="s">
        <v>336</v>
      </c>
      <c r="E4" s="1601" t="s">
        <v>335</v>
      </c>
      <c r="F4" s="1603" t="s">
        <v>23629</v>
      </c>
      <c r="G4" s="1601" t="s">
        <v>23628</v>
      </c>
      <c r="H4" s="1602" t="s">
        <v>333</v>
      </c>
    </row>
    <row r="5" spans="1:8" s="1077" customFormat="1" ht="7.5" customHeight="1" thickBot="1" x14ac:dyDescent="0.25">
      <c r="A5" s="1596"/>
      <c r="B5" s="1085"/>
      <c r="C5" s="1597"/>
      <c r="D5" s="1597"/>
      <c r="E5" s="1597"/>
      <c r="F5" s="1597"/>
      <c r="G5" s="1597"/>
      <c r="H5" s="1597"/>
    </row>
    <row r="6" spans="1:8" x14ac:dyDescent="0.2">
      <c r="A6" s="1269">
        <v>0</v>
      </c>
      <c r="B6" s="1146" t="s">
        <v>754</v>
      </c>
      <c r="C6" s="1146"/>
      <c r="D6" s="1270" t="s">
        <v>5</v>
      </c>
      <c r="E6" s="1270" t="s">
        <v>469</v>
      </c>
      <c r="F6" s="1270"/>
      <c r="G6" s="1270" t="s">
        <v>5</v>
      </c>
      <c r="H6" s="1460" t="s">
        <v>5</v>
      </c>
    </row>
    <row r="7" spans="1:8" x14ac:dyDescent="0.2">
      <c r="A7" s="1271">
        <v>1000000</v>
      </c>
      <c r="B7" s="1084" t="s">
        <v>6</v>
      </c>
      <c r="C7" s="1084"/>
      <c r="D7" s="1272" t="s">
        <v>5</v>
      </c>
      <c r="E7" s="1272" t="s">
        <v>5</v>
      </c>
      <c r="F7" s="1272"/>
      <c r="G7" s="1272" t="s">
        <v>5</v>
      </c>
      <c r="H7" s="1461" t="s">
        <v>5</v>
      </c>
    </row>
    <row r="8" spans="1:8" x14ac:dyDescent="0.2">
      <c r="A8" s="1271">
        <v>1100000</v>
      </c>
      <c r="B8" s="1084" t="s">
        <v>7</v>
      </c>
      <c r="C8" s="1084"/>
      <c r="D8" s="1272" t="s">
        <v>5</v>
      </c>
      <c r="E8" s="1272" t="s">
        <v>5</v>
      </c>
      <c r="F8" s="1272"/>
      <c r="G8" s="1272" t="s">
        <v>5</v>
      </c>
      <c r="H8" s="1461" t="s">
        <v>5</v>
      </c>
    </row>
    <row r="9" spans="1:8" x14ac:dyDescent="0.2">
      <c r="A9" s="1271">
        <v>1111000</v>
      </c>
      <c r="B9" s="1084" t="s">
        <v>8</v>
      </c>
      <c r="C9" s="1084"/>
      <c r="D9" s="1272" t="s">
        <v>5</v>
      </c>
      <c r="E9" s="1272" t="s">
        <v>5</v>
      </c>
      <c r="F9" s="1272"/>
      <c r="G9" s="1272" t="s">
        <v>5</v>
      </c>
      <c r="H9" s="1461" t="s">
        <v>5</v>
      </c>
    </row>
    <row r="10" spans="1:8" x14ac:dyDescent="0.2">
      <c r="A10" s="1271">
        <v>1111001</v>
      </c>
      <c r="B10" s="1084" t="s">
        <v>21121</v>
      </c>
      <c r="C10" s="1084"/>
      <c r="D10" s="1272" t="s">
        <v>5</v>
      </c>
      <c r="E10" s="1272" t="s">
        <v>469</v>
      </c>
      <c r="F10" s="1272"/>
      <c r="G10" s="1272" t="s">
        <v>5</v>
      </c>
      <c r="H10" s="1461" t="s">
        <v>5</v>
      </c>
    </row>
    <row r="11" spans="1:8" x14ac:dyDescent="0.2">
      <c r="A11" s="1271">
        <v>1112000</v>
      </c>
      <c r="B11" s="1084" t="s">
        <v>9</v>
      </c>
      <c r="C11" s="1084"/>
      <c r="D11" s="1272" t="s">
        <v>5</v>
      </c>
      <c r="E11" s="1272" t="s">
        <v>5</v>
      </c>
      <c r="F11" s="1272"/>
      <c r="G11" s="1272" t="s">
        <v>5</v>
      </c>
      <c r="H11" s="1461" t="s">
        <v>5</v>
      </c>
    </row>
    <row r="12" spans="1:8" x14ac:dyDescent="0.2">
      <c r="A12" s="1271">
        <v>1112001</v>
      </c>
      <c r="B12" s="1084" t="s">
        <v>21122</v>
      </c>
      <c r="C12" s="1084"/>
      <c r="D12" s="1272" t="s">
        <v>5</v>
      </c>
      <c r="E12" s="1272" t="s">
        <v>469</v>
      </c>
      <c r="F12" s="1272"/>
      <c r="G12" s="1272" t="s">
        <v>5</v>
      </c>
      <c r="H12" s="1461" t="s">
        <v>5</v>
      </c>
    </row>
    <row r="13" spans="1:8" x14ac:dyDescent="0.2">
      <c r="A13" s="1271">
        <v>1112002</v>
      </c>
      <c r="B13" s="1084" t="s">
        <v>21123</v>
      </c>
      <c r="C13" s="1084"/>
      <c r="D13" s="1272" t="s">
        <v>5</v>
      </c>
      <c r="E13" s="1272" t="s">
        <v>469</v>
      </c>
      <c r="F13" s="1272"/>
      <c r="G13" s="1272" t="s">
        <v>5</v>
      </c>
      <c r="H13" s="1461" t="s">
        <v>5</v>
      </c>
    </row>
    <row r="14" spans="1:8" x14ac:dyDescent="0.2">
      <c r="A14" s="1271">
        <v>1112003</v>
      </c>
      <c r="B14" s="1084" t="s">
        <v>21124</v>
      </c>
      <c r="C14" s="1084"/>
      <c r="D14" s="1272" t="s">
        <v>5</v>
      </c>
      <c r="E14" s="1272" t="s">
        <v>469</v>
      </c>
      <c r="F14" s="1272"/>
      <c r="G14" s="1272" t="s">
        <v>5</v>
      </c>
      <c r="H14" s="1461" t="s">
        <v>5</v>
      </c>
    </row>
    <row r="15" spans="1:8" x14ac:dyDescent="0.2">
      <c r="A15" s="1271">
        <v>1112004</v>
      </c>
      <c r="B15" s="1084" t="s">
        <v>21125</v>
      </c>
      <c r="C15" s="1084"/>
      <c r="D15" s="1272" t="s">
        <v>5</v>
      </c>
      <c r="E15" s="1272" t="s">
        <v>469</v>
      </c>
      <c r="F15" s="1272"/>
      <c r="G15" s="1272" t="s">
        <v>5</v>
      </c>
      <c r="H15" s="1461" t="s">
        <v>5</v>
      </c>
    </row>
    <row r="16" spans="1:8" x14ac:dyDescent="0.2">
      <c r="A16" s="1271">
        <v>1112005</v>
      </c>
      <c r="B16" s="1084" t="s">
        <v>21126</v>
      </c>
      <c r="C16" s="1084"/>
      <c r="D16" s="1272" t="s">
        <v>5</v>
      </c>
      <c r="E16" s="1272" t="s">
        <v>469</v>
      </c>
      <c r="F16" s="1272"/>
      <c r="G16" s="1272" t="s">
        <v>5</v>
      </c>
      <c r="H16" s="1461" t="s">
        <v>5</v>
      </c>
    </row>
    <row r="17" spans="1:8" x14ac:dyDescent="0.2">
      <c r="A17" s="1271">
        <v>1112006</v>
      </c>
      <c r="B17" s="1084" t="s">
        <v>21127</v>
      </c>
      <c r="C17" s="1084"/>
      <c r="D17" s="1272" t="s">
        <v>5</v>
      </c>
      <c r="E17" s="1272" t="s">
        <v>469</v>
      </c>
      <c r="F17" s="1272"/>
      <c r="G17" s="1272" t="s">
        <v>5</v>
      </c>
      <c r="H17" s="1461" t="s">
        <v>5</v>
      </c>
    </row>
    <row r="18" spans="1:8" x14ac:dyDescent="0.2">
      <c r="A18" s="1271">
        <v>1112007</v>
      </c>
      <c r="B18" s="1084" t="s">
        <v>21128</v>
      </c>
      <c r="C18" s="1084"/>
      <c r="D18" s="1272" t="s">
        <v>5</v>
      </c>
      <c r="E18" s="1272" t="s">
        <v>469</v>
      </c>
      <c r="F18" s="1272"/>
      <c r="G18" s="1272" t="s">
        <v>5</v>
      </c>
      <c r="H18" s="1461" t="s">
        <v>5</v>
      </c>
    </row>
    <row r="19" spans="1:8" x14ac:dyDescent="0.2">
      <c r="A19" s="1271">
        <v>1112008</v>
      </c>
      <c r="B19" s="1084" t="s">
        <v>21129</v>
      </c>
      <c r="C19" s="1084"/>
      <c r="D19" s="1272" t="s">
        <v>5</v>
      </c>
      <c r="E19" s="1272" t="s">
        <v>469</v>
      </c>
      <c r="F19" s="1272"/>
      <c r="G19" s="1272" t="s">
        <v>5</v>
      </c>
      <c r="H19" s="1461" t="s">
        <v>5</v>
      </c>
    </row>
    <row r="20" spans="1:8" x14ac:dyDescent="0.2">
      <c r="A20" s="1271">
        <v>1112009</v>
      </c>
      <c r="B20" s="1084" t="s">
        <v>21130</v>
      </c>
      <c r="C20" s="1084"/>
      <c r="D20" s="1272" t="s">
        <v>5</v>
      </c>
      <c r="E20" s="1272" t="s">
        <v>469</v>
      </c>
      <c r="F20" s="1272"/>
      <c r="G20" s="1272" t="s">
        <v>5</v>
      </c>
      <c r="H20" s="1461" t="s">
        <v>5</v>
      </c>
    </row>
    <row r="21" spans="1:8" x14ac:dyDescent="0.2">
      <c r="A21" s="1271">
        <v>1121000</v>
      </c>
      <c r="B21" s="1084" t="s">
        <v>21131</v>
      </c>
      <c r="C21" s="1084"/>
      <c r="D21" s="1272" t="s">
        <v>5</v>
      </c>
      <c r="E21" s="1272" t="s">
        <v>5</v>
      </c>
      <c r="F21" s="1272"/>
      <c r="G21" s="1272" t="s">
        <v>5</v>
      </c>
      <c r="H21" s="1461" t="s">
        <v>5</v>
      </c>
    </row>
    <row r="22" spans="1:8" x14ac:dyDescent="0.2">
      <c r="A22" s="1271">
        <v>1151000</v>
      </c>
      <c r="B22" s="1084" t="s">
        <v>21132</v>
      </c>
      <c r="C22" s="1084"/>
      <c r="D22" s="1272" t="s">
        <v>5</v>
      </c>
      <c r="E22" s="1272" t="s">
        <v>5</v>
      </c>
      <c r="F22" s="1272"/>
      <c r="G22" s="1272" t="s">
        <v>5</v>
      </c>
      <c r="H22" s="1461" t="s">
        <v>5</v>
      </c>
    </row>
    <row r="23" spans="1:8" x14ac:dyDescent="0.2">
      <c r="A23" s="1271">
        <v>1161000</v>
      </c>
      <c r="B23" s="1084" t="s">
        <v>10</v>
      </c>
      <c r="C23" s="1084"/>
      <c r="D23" s="1272" t="s">
        <v>5</v>
      </c>
      <c r="E23" s="1272" t="s">
        <v>5</v>
      </c>
      <c r="F23" s="1272"/>
      <c r="G23" s="1272" t="s">
        <v>5</v>
      </c>
      <c r="H23" s="1461" t="s">
        <v>5</v>
      </c>
    </row>
    <row r="24" spans="1:8" x14ac:dyDescent="0.2">
      <c r="A24" s="1271">
        <v>1162000</v>
      </c>
      <c r="B24" s="1084" t="s">
        <v>11</v>
      </c>
      <c r="C24" s="1084"/>
      <c r="D24" s="1272" t="s">
        <v>5</v>
      </c>
      <c r="E24" s="1272" t="s">
        <v>5</v>
      </c>
      <c r="F24" s="1272"/>
      <c r="G24" s="1272" t="s">
        <v>5</v>
      </c>
      <c r="H24" s="1461" t="s">
        <v>5</v>
      </c>
    </row>
    <row r="25" spans="1:8" x14ac:dyDescent="0.2">
      <c r="A25" s="1271">
        <v>1163000</v>
      </c>
      <c r="B25" s="1084" t="s">
        <v>12</v>
      </c>
      <c r="C25" s="1084"/>
      <c r="D25" s="1272" t="s">
        <v>5</v>
      </c>
      <c r="E25" s="1272" t="s">
        <v>5</v>
      </c>
      <c r="F25" s="1272"/>
      <c r="G25" s="1272" t="s">
        <v>5</v>
      </c>
      <c r="H25" s="1461" t="s">
        <v>5</v>
      </c>
    </row>
    <row r="26" spans="1:8" x14ac:dyDescent="0.2">
      <c r="A26" s="1271">
        <v>1164000</v>
      </c>
      <c r="B26" s="1084" t="s">
        <v>21133</v>
      </c>
      <c r="C26" s="1084"/>
      <c r="D26" s="1272" t="s">
        <v>5</v>
      </c>
      <c r="E26" s="1272" t="s">
        <v>5</v>
      </c>
      <c r="F26" s="1272"/>
      <c r="G26" s="1272" t="s">
        <v>5</v>
      </c>
      <c r="H26" s="1461" t="s">
        <v>5</v>
      </c>
    </row>
    <row r="27" spans="1:8" x14ac:dyDescent="0.2">
      <c r="A27" s="1271">
        <v>1169000</v>
      </c>
      <c r="B27" s="1084" t="s">
        <v>21134</v>
      </c>
      <c r="C27" s="1084"/>
      <c r="D27" s="1272" t="s">
        <v>5</v>
      </c>
      <c r="E27" s="1272" t="s">
        <v>5</v>
      </c>
      <c r="F27" s="1272"/>
      <c r="G27" s="1272" t="s">
        <v>5</v>
      </c>
      <c r="H27" s="1461" t="s">
        <v>5</v>
      </c>
    </row>
    <row r="28" spans="1:8" x14ac:dyDescent="0.2">
      <c r="A28" s="1271">
        <v>1191000</v>
      </c>
      <c r="B28" s="1084" t="s">
        <v>13</v>
      </c>
      <c r="C28" s="1084"/>
      <c r="D28" s="1272" t="s">
        <v>5</v>
      </c>
      <c r="E28" s="1272" t="s">
        <v>5</v>
      </c>
      <c r="F28" s="1272"/>
      <c r="G28" s="1272" t="s">
        <v>5</v>
      </c>
      <c r="H28" s="1461" t="s">
        <v>5</v>
      </c>
    </row>
    <row r="29" spans="1:8" x14ac:dyDescent="0.2">
      <c r="A29" s="1271" t="s">
        <v>21135</v>
      </c>
      <c r="B29" s="1084" t="s">
        <v>21136</v>
      </c>
      <c r="C29" s="1084"/>
      <c r="D29" s="1272" t="s">
        <v>5</v>
      </c>
      <c r="E29" s="1272" t="s">
        <v>5</v>
      </c>
      <c r="F29" s="1272"/>
      <c r="G29" s="1272" t="s">
        <v>5</v>
      </c>
      <c r="H29" s="1461" t="s">
        <v>5</v>
      </c>
    </row>
    <row r="30" spans="1:8" x14ac:dyDescent="0.2">
      <c r="A30" s="1271" t="s">
        <v>21137</v>
      </c>
      <c r="B30" s="1084" t="s">
        <v>21138</v>
      </c>
      <c r="C30" s="1084"/>
      <c r="D30" s="1272" t="s">
        <v>5</v>
      </c>
      <c r="E30" s="1272" t="s">
        <v>5</v>
      </c>
      <c r="F30" s="1272"/>
      <c r="G30" s="1272" t="s">
        <v>5</v>
      </c>
      <c r="H30" s="1461" t="s">
        <v>5</v>
      </c>
    </row>
    <row r="31" spans="1:8" x14ac:dyDescent="0.2">
      <c r="A31" s="1271" t="s">
        <v>21139</v>
      </c>
      <c r="B31" s="1084" t="s">
        <v>21140</v>
      </c>
      <c r="C31" s="1084"/>
      <c r="D31" s="1272" t="s">
        <v>5</v>
      </c>
      <c r="E31" s="1272" t="s">
        <v>5</v>
      </c>
      <c r="F31" s="1272"/>
      <c r="G31" s="1272" t="s">
        <v>5</v>
      </c>
      <c r="H31" s="1461" t="s">
        <v>5</v>
      </c>
    </row>
    <row r="32" spans="1:8" x14ac:dyDescent="0.2">
      <c r="A32" s="1271" t="s">
        <v>21141</v>
      </c>
      <c r="B32" s="1084" t="s">
        <v>21142</v>
      </c>
      <c r="C32" s="1084"/>
      <c r="D32" s="1272" t="s">
        <v>5</v>
      </c>
      <c r="E32" s="1272" t="s">
        <v>5</v>
      </c>
      <c r="F32" s="1272"/>
      <c r="G32" s="1272" t="s">
        <v>5</v>
      </c>
      <c r="H32" s="1461" t="s">
        <v>5</v>
      </c>
    </row>
    <row r="33" spans="1:8" x14ac:dyDescent="0.2">
      <c r="A33" s="1271" t="s">
        <v>21143</v>
      </c>
      <c r="B33" s="1084" t="s">
        <v>21144</v>
      </c>
      <c r="C33" s="1084"/>
      <c r="D33" s="1272" t="s">
        <v>5</v>
      </c>
      <c r="E33" s="1272" t="s">
        <v>5</v>
      </c>
      <c r="F33" s="1272"/>
      <c r="G33" s="1272" t="s">
        <v>5</v>
      </c>
      <c r="H33" s="1461" t="s">
        <v>5</v>
      </c>
    </row>
    <row r="34" spans="1:8" x14ac:dyDescent="0.2">
      <c r="A34" s="1271" t="s">
        <v>21145</v>
      </c>
      <c r="B34" s="1084" t="s">
        <v>21146</v>
      </c>
      <c r="C34" s="1084"/>
      <c r="D34" s="1272" t="s">
        <v>5</v>
      </c>
      <c r="E34" s="1272" t="s">
        <v>5</v>
      </c>
      <c r="F34" s="1272"/>
      <c r="G34" s="1272" t="s">
        <v>5</v>
      </c>
      <c r="H34" s="1461" t="s">
        <v>5</v>
      </c>
    </row>
    <row r="35" spans="1:8" x14ac:dyDescent="0.2">
      <c r="A35" s="1271" t="s">
        <v>21147</v>
      </c>
      <c r="B35" s="1084" t="s">
        <v>21148</v>
      </c>
      <c r="C35" s="1084"/>
      <c r="D35" s="1272" t="s">
        <v>5</v>
      </c>
      <c r="E35" s="1272" t="s">
        <v>5</v>
      </c>
      <c r="F35" s="1272"/>
      <c r="G35" s="1272" t="s">
        <v>5</v>
      </c>
      <c r="H35" s="1461" t="s">
        <v>5</v>
      </c>
    </row>
    <row r="36" spans="1:8" x14ac:dyDescent="0.2">
      <c r="A36" s="1271" t="s">
        <v>21149</v>
      </c>
      <c r="B36" s="1084" t="s">
        <v>21150</v>
      </c>
      <c r="C36" s="1084"/>
      <c r="D36" s="1272" t="s">
        <v>5</v>
      </c>
      <c r="E36" s="1272" t="s">
        <v>5</v>
      </c>
      <c r="F36" s="1272"/>
      <c r="G36" s="1272" t="s">
        <v>5</v>
      </c>
      <c r="H36" s="1461" t="s">
        <v>5</v>
      </c>
    </row>
    <row r="37" spans="1:8" x14ac:dyDescent="0.2">
      <c r="A37" s="1271" t="s">
        <v>21151</v>
      </c>
      <c r="B37" s="1084" t="s">
        <v>21152</v>
      </c>
      <c r="C37" s="1084"/>
      <c r="D37" s="1272" t="s">
        <v>5</v>
      </c>
      <c r="E37" s="1272" t="s">
        <v>5</v>
      </c>
      <c r="F37" s="1272"/>
      <c r="G37" s="1272" t="s">
        <v>5</v>
      </c>
      <c r="H37" s="1461" t="s">
        <v>5</v>
      </c>
    </row>
    <row r="38" spans="1:8" x14ac:dyDescent="0.2">
      <c r="A38" s="1271" t="s">
        <v>21153</v>
      </c>
      <c r="B38" s="1084" t="s">
        <v>21154</v>
      </c>
      <c r="C38" s="1084"/>
      <c r="D38" s="1272" t="s">
        <v>5</v>
      </c>
      <c r="E38" s="1272" t="s">
        <v>5</v>
      </c>
      <c r="F38" s="1272"/>
      <c r="G38" s="1272" t="s">
        <v>5</v>
      </c>
      <c r="H38" s="1461" t="s">
        <v>5</v>
      </c>
    </row>
    <row r="39" spans="1:8" x14ac:dyDescent="0.2">
      <c r="A39" s="1271" t="s">
        <v>21155</v>
      </c>
      <c r="B39" s="1084" t="s">
        <v>21156</v>
      </c>
      <c r="C39" s="1084"/>
      <c r="D39" s="1272" t="s">
        <v>5</v>
      </c>
      <c r="E39" s="1272" t="s">
        <v>5</v>
      </c>
      <c r="F39" s="1272"/>
      <c r="G39" s="1272" t="s">
        <v>5</v>
      </c>
      <c r="H39" s="1461" t="s">
        <v>5</v>
      </c>
    </row>
    <row r="40" spans="1:8" x14ac:dyDescent="0.2">
      <c r="A40" s="1271" t="s">
        <v>21157</v>
      </c>
      <c r="B40" s="1084" t="s">
        <v>21158</v>
      </c>
      <c r="C40" s="1084"/>
      <c r="D40" s="1272" t="s">
        <v>5</v>
      </c>
      <c r="E40" s="1272" t="s">
        <v>5</v>
      </c>
      <c r="F40" s="1272"/>
      <c r="G40" s="1272" t="s">
        <v>5</v>
      </c>
      <c r="H40" s="1461" t="s">
        <v>5</v>
      </c>
    </row>
    <row r="41" spans="1:8" x14ac:dyDescent="0.2">
      <c r="A41" s="1271" t="s">
        <v>21159</v>
      </c>
      <c r="B41" s="1084" t="s">
        <v>21160</v>
      </c>
      <c r="C41" s="1084"/>
      <c r="D41" s="1272" t="s">
        <v>5</v>
      </c>
      <c r="E41" s="1272" t="s">
        <v>5</v>
      </c>
      <c r="F41" s="1272"/>
      <c r="G41" s="1272" t="s">
        <v>5</v>
      </c>
      <c r="H41" s="1461" t="s">
        <v>5</v>
      </c>
    </row>
    <row r="42" spans="1:8" x14ac:dyDescent="0.2">
      <c r="A42" s="1271" t="s">
        <v>21161</v>
      </c>
      <c r="B42" s="1084" t="s">
        <v>21162</v>
      </c>
      <c r="C42" s="1084"/>
      <c r="D42" s="1272" t="s">
        <v>5</v>
      </c>
      <c r="E42" s="1272" t="s">
        <v>5</v>
      </c>
      <c r="F42" s="1272"/>
      <c r="G42" s="1272" t="s">
        <v>5</v>
      </c>
      <c r="H42" s="1461" t="s">
        <v>5</v>
      </c>
    </row>
    <row r="43" spans="1:8" x14ac:dyDescent="0.2">
      <c r="A43" s="1271" t="s">
        <v>21163</v>
      </c>
      <c r="B43" s="1084" t="s">
        <v>21164</v>
      </c>
      <c r="C43" s="1084"/>
      <c r="D43" s="1272" t="s">
        <v>5</v>
      </c>
      <c r="E43" s="1272" t="s">
        <v>5</v>
      </c>
      <c r="F43" s="1272"/>
      <c r="G43" s="1272" t="s">
        <v>5</v>
      </c>
      <c r="H43" s="1461" t="s">
        <v>5</v>
      </c>
    </row>
    <row r="44" spans="1:8" x14ac:dyDescent="0.2">
      <c r="A44" s="1462" t="s">
        <v>21165</v>
      </c>
      <c r="B44" s="1084" t="s">
        <v>21166</v>
      </c>
      <c r="C44" s="1084"/>
      <c r="D44" s="1272" t="s">
        <v>5</v>
      </c>
      <c r="E44" s="1272" t="s">
        <v>5</v>
      </c>
      <c r="F44" s="1272"/>
      <c r="G44" s="1272" t="s">
        <v>5</v>
      </c>
      <c r="H44" s="1461" t="s">
        <v>5</v>
      </c>
    </row>
    <row r="45" spans="1:8" x14ac:dyDescent="0.2">
      <c r="A45" s="1462" t="s">
        <v>21165</v>
      </c>
      <c r="B45" s="1084" t="s">
        <v>21167</v>
      </c>
      <c r="C45" s="1084"/>
      <c r="D45" s="1272" t="s">
        <v>5</v>
      </c>
      <c r="E45" s="1272" t="s">
        <v>5</v>
      </c>
      <c r="F45" s="1272"/>
      <c r="G45" s="1272" t="s">
        <v>5</v>
      </c>
      <c r="H45" s="1461" t="s">
        <v>5</v>
      </c>
    </row>
    <row r="46" spans="1:8" x14ac:dyDescent="0.2">
      <c r="A46" s="1462" t="s">
        <v>21168</v>
      </c>
      <c r="B46" s="1084" t="s">
        <v>21169</v>
      </c>
      <c r="C46" s="1084"/>
      <c r="D46" s="1272" t="s">
        <v>5</v>
      </c>
      <c r="E46" s="1272" t="s">
        <v>5</v>
      </c>
      <c r="F46" s="1272"/>
      <c r="G46" s="1272" t="s">
        <v>5</v>
      </c>
      <c r="H46" s="1461" t="s">
        <v>5</v>
      </c>
    </row>
    <row r="47" spans="1:8" x14ac:dyDescent="0.2">
      <c r="A47" s="1462" t="s">
        <v>21170</v>
      </c>
      <c r="B47" s="1084" t="s">
        <v>21171</v>
      </c>
      <c r="C47" s="1084"/>
      <c r="D47" s="1272" t="s">
        <v>5</v>
      </c>
      <c r="E47" s="1272" t="s">
        <v>5</v>
      </c>
      <c r="F47" s="1272"/>
      <c r="G47" s="1272" t="s">
        <v>5</v>
      </c>
      <c r="H47" s="1461" t="s">
        <v>5</v>
      </c>
    </row>
    <row r="48" spans="1:8" x14ac:dyDescent="0.2">
      <c r="A48" s="1462" t="s">
        <v>21172</v>
      </c>
      <c r="B48" s="1084" t="s">
        <v>21173</v>
      </c>
      <c r="C48" s="1084"/>
      <c r="D48" s="1272" t="s">
        <v>5</v>
      </c>
      <c r="E48" s="1272" t="s">
        <v>5</v>
      </c>
      <c r="F48" s="1272"/>
      <c r="G48" s="1272" t="s">
        <v>5</v>
      </c>
      <c r="H48" s="1461" t="s">
        <v>5</v>
      </c>
    </row>
    <row r="49" spans="1:8" x14ac:dyDescent="0.2">
      <c r="A49" s="1271" t="s">
        <v>21174</v>
      </c>
      <c r="B49" s="1084" t="s">
        <v>21175</v>
      </c>
      <c r="C49" s="1084"/>
      <c r="D49" s="1272" t="s">
        <v>5</v>
      </c>
      <c r="E49" s="1272" t="s">
        <v>5</v>
      </c>
      <c r="F49" s="1272"/>
      <c r="G49" s="1272" t="s">
        <v>5</v>
      </c>
      <c r="H49" s="1461" t="s">
        <v>5</v>
      </c>
    </row>
    <row r="50" spans="1:8" x14ac:dyDescent="0.2">
      <c r="A50" s="1271" t="s">
        <v>21176</v>
      </c>
      <c r="B50" s="1084" t="s">
        <v>21177</v>
      </c>
      <c r="C50" s="1084"/>
      <c r="D50" s="1272" t="s">
        <v>5</v>
      </c>
      <c r="E50" s="1272" t="s">
        <v>5</v>
      </c>
      <c r="F50" s="1272"/>
      <c r="G50" s="1272" t="s">
        <v>5</v>
      </c>
      <c r="H50" s="1461" t="s">
        <v>5</v>
      </c>
    </row>
    <row r="51" spans="1:8" x14ac:dyDescent="0.2">
      <c r="A51" s="1271" t="s">
        <v>21178</v>
      </c>
      <c r="B51" s="1084" t="s">
        <v>21179</v>
      </c>
      <c r="C51" s="1084"/>
      <c r="D51" s="1272" t="s">
        <v>5</v>
      </c>
      <c r="E51" s="1272" t="s">
        <v>5</v>
      </c>
      <c r="F51" s="1272"/>
      <c r="G51" s="1272" t="s">
        <v>5</v>
      </c>
      <c r="H51" s="1461" t="s">
        <v>5</v>
      </c>
    </row>
    <row r="52" spans="1:8" x14ac:dyDescent="0.2">
      <c r="A52" s="1271" t="s">
        <v>21180</v>
      </c>
      <c r="B52" s="1084" t="s">
        <v>21181</v>
      </c>
      <c r="C52" s="1084"/>
      <c r="D52" s="1272" t="s">
        <v>5</v>
      </c>
      <c r="E52" s="1272" t="s">
        <v>5</v>
      </c>
      <c r="F52" s="1272"/>
      <c r="G52" s="1272" t="s">
        <v>5</v>
      </c>
      <c r="H52" s="1461" t="s">
        <v>5</v>
      </c>
    </row>
    <row r="53" spans="1:8" x14ac:dyDescent="0.2">
      <c r="A53" s="1271" t="s">
        <v>21182</v>
      </c>
      <c r="B53" s="1084" t="s">
        <v>21183</v>
      </c>
      <c r="C53" s="1084" t="s">
        <v>36</v>
      </c>
      <c r="D53" s="1272" t="s">
        <v>5</v>
      </c>
      <c r="E53" s="1272" t="s">
        <v>5</v>
      </c>
      <c r="F53" s="1272"/>
      <c r="G53" s="1272" t="s">
        <v>5</v>
      </c>
      <c r="H53" s="1461" t="s">
        <v>5</v>
      </c>
    </row>
    <row r="54" spans="1:8" x14ac:dyDescent="0.2">
      <c r="A54" s="1271" t="s">
        <v>21184</v>
      </c>
      <c r="B54" s="1084" t="s">
        <v>21185</v>
      </c>
      <c r="C54" s="1084"/>
      <c r="D54" s="1272" t="s">
        <v>5</v>
      </c>
      <c r="E54" s="1272" t="s">
        <v>5</v>
      </c>
      <c r="F54" s="1272"/>
      <c r="G54" s="1272" t="s">
        <v>5</v>
      </c>
      <c r="H54" s="1461" t="s">
        <v>5</v>
      </c>
    </row>
    <row r="55" spans="1:8" x14ac:dyDescent="0.2">
      <c r="A55" s="1271" t="s">
        <v>21186</v>
      </c>
      <c r="B55" s="1084" t="s">
        <v>21185</v>
      </c>
      <c r="C55" s="1084"/>
      <c r="D55" s="1272" t="s">
        <v>5</v>
      </c>
      <c r="E55" s="1272" t="s">
        <v>5</v>
      </c>
      <c r="F55" s="1272"/>
      <c r="G55" s="1272" t="s">
        <v>5</v>
      </c>
      <c r="H55" s="1461" t="s">
        <v>5</v>
      </c>
    </row>
    <row r="56" spans="1:8" x14ac:dyDescent="0.2">
      <c r="A56" s="1271" t="s">
        <v>21187</v>
      </c>
      <c r="B56" s="1084" t="s">
        <v>21185</v>
      </c>
      <c r="C56" s="1084"/>
      <c r="D56" s="1272" t="s">
        <v>5</v>
      </c>
      <c r="E56" s="1272" t="s">
        <v>5</v>
      </c>
      <c r="F56" s="1272"/>
      <c r="G56" s="1272" t="s">
        <v>5</v>
      </c>
      <c r="H56" s="1461" t="s">
        <v>5</v>
      </c>
    </row>
    <row r="57" spans="1:8" x14ac:dyDescent="0.2">
      <c r="A57" s="1271" t="s">
        <v>21188</v>
      </c>
      <c r="B57" s="1084" t="s">
        <v>21185</v>
      </c>
      <c r="C57" s="1084"/>
      <c r="D57" s="1272" t="s">
        <v>5</v>
      </c>
      <c r="E57" s="1272" t="s">
        <v>5</v>
      </c>
      <c r="F57" s="1272"/>
      <c r="G57" s="1272" t="s">
        <v>5</v>
      </c>
      <c r="H57" s="1461" t="s">
        <v>5</v>
      </c>
    </row>
    <row r="58" spans="1:8" x14ac:dyDescent="0.2">
      <c r="A58" s="1271" t="s">
        <v>21189</v>
      </c>
      <c r="B58" s="1084" t="s">
        <v>21185</v>
      </c>
      <c r="C58" s="1084"/>
      <c r="D58" s="1272" t="s">
        <v>5</v>
      </c>
      <c r="E58" s="1272" t="s">
        <v>5</v>
      </c>
      <c r="F58" s="1272"/>
      <c r="G58" s="1272" t="s">
        <v>5</v>
      </c>
      <c r="H58" s="1461" t="s">
        <v>5</v>
      </c>
    </row>
    <row r="59" spans="1:8" x14ac:dyDescent="0.2">
      <c r="A59" s="1271" t="s">
        <v>21190</v>
      </c>
      <c r="B59" s="1084" t="s">
        <v>21191</v>
      </c>
      <c r="C59" s="1084"/>
      <c r="D59" s="1272" t="s">
        <v>5</v>
      </c>
      <c r="E59" s="1272" t="s">
        <v>5</v>
      </c>
      <c r="F59" s="1272"/>
      <c r="G59" s="1272" t="s">
        <v>5</v>
      </c>
      <c r="H59" s="1461" t="s">
        <v>5</v>
      </c>
    </row>
    <row r="60" spans="1:8" x14ac:dyDescent="0.2">
      <c r="A60" s="1271" t="s">
        <v>21192</v>
      </c>
      <c r="B60" s="1084" t="s">
        <v>21193</v>
      </c>
      <c r="C60" s="1084"/>
      <c r="D60" s="1272" t="s">
        <v>5</v>
      </c>
      <c r="E60" s="1272" t="s">
        <v>5</v>
      </c>
      <c r="F60" s="1272"/>
      <c r="G60" s="1272" t="s">
        <v>5</v>
      </c>
      <c r="H60" s="1461" t="s">
        <v>5</v>
      </c>
    </row>
    <row r="61" spans="1:8" x14ac:dyDescent="0.2">
      <c r="A61" s="1271" t="s">
        <v>21194</v>
      </c>
      <c r="B61" s="1084" t="s">
        <v>21195</v>
      </c>
      <c r="C61" s="1084"/>
      <c r="D61" s="1272" t="s">
        <v>5</v>
      </c>
      <c r="E61" s="1272" t="s">
        <v>5</v>
      </c>
      <c r="F61" s="1272"/>
      <c r="G61" s="1272" t="s">
        <v>5</v>
      </c>
      <c r="H61" s="1461" t="s">
        <v>5</v>
      </c>
    </row>
    <row r="62" spans="1:8" x14ac:dyDescent="0.2">
      <c r="A62" s="1271" t="s">
        <v>569</v>
      </c>
      <c r="B62" s="1084" t="s">
        <v>21196</v>
      </c>
      <c r="C62" s="1084"/>
      <c r="D62" s="1272" t="s">
        <v>5</v>
      </c>
      <c r="E62" s="1272" t="s">
        <v>469</v>
      </c>
      <c r="F62" s="1272"/>
      <c r="G62" s="1272" t="s">
        <v>5</v>
      </c>
      <c r="H62" s="1461" t="s">
        <v>5</v>
      </c>
    </row>
    <row r="63" spans="1:8" x14ac:dyDescent="0.2">
      <c r="A63" s="1271" t="s">
        <v>559</v>
      </c>
      <c r="B63" s="1084" t="s">
        <v>21197</v>
      </c>
      <c r="C63" s="1084"/>
      <c r="D63" s="1272" t="s">
        <v>5</v>
      </c>
      <c r="E63" s="1272" t="s">
        <v>469</v>
      </c>
      <c r="F63" s="1272"/>
      <c r="G63" s="1272" t="s">
        <v>5</v>
      </c>
      <c r="H63" s="1461" t="s">
        <v>5</v>
      </c>
    </row>
    <row r="64" spans="1:8" x14ac:dyDescent="0.2">
      <c r="A64" s="1271" t="s">
        <v>21198</v>
      </c>
      <c r="B64" s="1084" t="s">
        <v>21199</v>
      </c>
      <c r="C64" s="1084"/>
      <c r="D64" s="1272" t="s">
        <v>5</v>
      </c>
      <c r="E64" s="1272" t="s">
        <v>5</v>
      </c>
      <c r="F64" s="1272"/>
      <c r="G64" s="1272" t="s">
        <v>5</v>
      </c>
      <c r="H64" s="1461" t="s">
        <v>5</v>
      </c>
    </row>
    <row r="65" spans="1:8" x14ac:dyDescent="0.2">
      <c r="A65" s="1271" t="s">
        <v>555</v>
      </c>
      <c r="B65" s="1084" t="s">
        <v>21200</v>
      </c>
      <c r="C65" s="1084"/>
      <c r="D65" s="1272" t="s">
        <v>5</v>
      </c>
      <c r="E65" s="1272" t="s">
        <v>469</v>
      </c>
      <c r="F65" s="1272"/>
      <c r="G65" s="1272" t="s">
        <v>5</v>
      </c>
      <c r="H65" s="1461" t="s">
        <v>5</v>
      </c>
    </row>
    <row r="66" spans="1:8" x14ac:dyDescent="0.2">
      <c r="A66" s="1271" t="s">
        <v>21201</v>
      </c>
      <c r="B66" s="1084" t="s">
        <v>21202</v>
      </c>
      <c r="C66" s="1084"/>
      <c r="D66" s="1272" t="s">
        <v>5</v>
      </c>
      <c r="E66" s="1272" t="s">
        <v>469</v>
      </c>
      <c r="F66" s="1272"/>
      <c r="G66" s="1272" t="s">
        <v>5</v>
      </c>
      <c r="H66" s="1461" t="s">
        <v>5</v>
      </c>
    </row>
    <row r="67" spans="1:8" x14ac:dyDescent="0.2">
      <c r="A67" s="1271" t="s">
        <v>21203</v>
      </c>
      <c r="B67" s="1084" t="s">
        <v>21204</v>
      </c>
      <c r="C67" s="1084"/>
      <c r="D67" s="1272" t="s">
        <v>5</v>
      </c>
      <c r="E67" s="1272" t="s">
        <v>5</v>
      </c>
      <c r="F67" s="1272"/>
      <c r="G67" s="1272" t="s">
        <v>5</v>
      </c>
      <c r="H67" s="1461" t="s">
        <v>5</v>
      </c>
    </row>
    <row r="68" spans="1:8" x14ac:dyDescent="0.2">
      <c r="A68" s="1271" t="s">
        <v>21205</v>
      </c>
      <c r="B68" s="1084" t="s">
        <v>21206</v>
      </c>
      <c r="C68" s="1084"/>
      <c r="D68" s="1272" t="s">
        <v>5</v>
      </c>
      <c r="E68" s="1272" t="s">
        <v>5</v>
      </c>
      <c r="F68" s="1272"/>
      <c r="G68" s="1272" t="s">
        <v>5</v>
      </c>
      <c r="H68" s="1461" t="s">
        <v>5</v>
      </c>
    </row>
    <row r="69" spans="1:8" x14ac:dyDescent="0.2">
      <c r="A69" s="1271" t="s">
        <v>21207</v>
      </c>
      <c r="B69" s="1084" t="s">
        <v>21208</v>
      </c>
      <c r="C69" s="1084"/>
      <c r="D69" s="1272" t="s">
        <v>5</v>
      </c>
      <c r="E69" s="1272" t="s">
        <v>5</v>
      </c>
      <c r="F69" s="1272"/>
      <c r="G69" s="1272" t="s">
        <v>5</v>
      </c>
      <c r="H69" s="1461" t="s">
        <v>5</v>
      </c>
    </row>
    <row r="70" spans="1:8" x14ac:dyDescent="0.2">
      <c r="A70" s="1271" t="s">
        <v>21209</v>
      </c>
      <c r="B70" s="1084" t="s">
        <v>21208</v>
      </c>
      <c r="C70" s="1084"/>
      <c r="D70" s="1272" t="s">
        <v>5</v>
      </c>
      <c r="E70" s="1272" t="s">
        <v>5</v>
      </c>
      <c r="F70" s="1272"/>
      <c r="G70" s="1272" t="s">
        <v>5</v>
      </c>
      <c r="H70" s="1461" t="s">
        <v>5</v>
      </c>
    </row>
    <row r="71" spans="1:8" x14ac:dyDescent="0.2">
      <c r="A71" s="1271" t="s">
        <v>570</v>
      </c>
      <c r="B71" s="1084" t="s">
        <v>21210</v>
      </c>
      <c r="C71" s="1084"/>
      <c r="D71" s="1272" t="s">
        <v>5</v>
      </c>
      <c r="E71" s="1272" t="s">
        <v>469</v>
      </c>
      <c r="F71" s="1272"/>
      <c r="G71" s="1272" t="s">
        <v>5</v>
      </c>
      <c r="H71" s="1461" t="s">
        <v>5</v>
      </c>
    </row>
    <row r="72" spans="1:8" x14ac:dyDescent="0.2">
      <c r="A72" s="1271" t="s">
        <v>571</v>
      </c>
      <c r="B72" s="1084" t="s">
        <v>21211</v>
      </c>
      <c r="C72" s="1084"/>
      <c r="D72" s="1272" t="s">
        <v>5</v>
      </c>
      <c r="E72" s="1272" t="s">
        <v>469</v>
      </c>
      <c r="F72" s="1272"/>
      <c r="G72" s="1272" t="s">
        <v>5</v>
      </c>
      <c r="H72" s="1461" t="s">
        <v>5</v>
      </c>
    </row>
    <row r="73" spans="1:8" x14ac:dyDescent="0.2">
      <c r="A73" s="1271" t="s">
        <v>572</v>
      </c>
      <c r="B73" s="1084" t="s">
        <v>21212</v>
      </c>
      <c r="C73" s="1084"/>
      <c r="D73" s="1272" t="s">
        <v>5</v>
      </c>
      <c r="E73" s="1272" t="s">
        <v>469</v>
      </c>
      <c r="F73" s="1272"/>
      <c r="G73" s="1272" t="s">
        <v>5</v>
      </c>
      <c r="H73" s="1461" t="s">
        <v>5</v>
      </c>
    </row>
    <row r="74" spans="1:8" x14ac:dyDescent="0.2">
      <c r="A74" s="1271" t="s">
        <v>574</v>
      </c>
      <c r="B74" s="1084" t="s">
        <v>21213</v>
      </c>
      <c r="C74" s="1084"/>
      <c r="D74" s="1272" t="s">
        <v>5</v>
      </c>
      <c r="E74" s="1272" t="s">
        <v>469</v>
      </c>
      <c r="F74" s="1272"/>
      <c r="G74" s="1272" t="s">
        <v>5</v>
      </c>
      <c r="H74" s="1461" t="s">
        <v>5</v>
      </c>
    </row>
    <row r="75" spans="1:8" x14ac:dyDescent="0.2">
      <c r="A75" s="1271" t="s">
        <v>575</v>
      </c>
      <c r="B75" s="1084" t="s">
        <v>21214</v>
      </c>
      <c r="C75" s="1084"/>
      <c r="D75" s="1272" t="s">
        <v>5</v>
      </c>
      <c r="E75" s="1272" t="s">
        <v>469</v>
      </c>
      <c r="F75" s="1272"/>
      <c r="G75" s="1272" t="s">
        <v>5</v>
      </c>
      <c r="H75" s="1461" t="s">
        <v>5</v>
      </c>
    </row>
    <row r="76" spans="1:8" x14ac:dyDescent="0.2">
      <c r="A76" s="1271" t="s">
        <v>576</v>
      </c>
      <c r="B76" s="1084" t="s">
        <v>21215</v>
      </c>
      <c r="C76" s="1084"/>
      <c r="D76" s="1272" t="s">
        <v>5</v>
      </c>
      <c r="E76" s="1272" t="s">
        <v>469</v>
      </c>
      <c r="F76" s="1272"/>
      <c r="G76" s="1272" t="s">
        <v>5</v>
      </c>
      <c r="H76" s="1461" t="s">
        <v>5</v>
      </c>
    </row>
    <row r="77" spans="1:8" x14ac:dyDescent="0.2">
      <c r="A77" s="1271" t="s">
        <v>577</v>
      </c>
      <c r="B77" s="1084" t="s">
        <v>21216</v>
      </c>
      <c r="C77" s="1084"/>
      <c r="D77" s="1272" t="s">
        <v>5</v>
      </c>
      <c r="E77" s="1272" t="s">
        <v>469</v>
      </c>
      <c r="F77" s="1272"/>
      <c r="G77" s="1272" t="s">
        <v>5</v>
      </c>
      <c r="H77" s="1461" t="s">
        <v>5</v>
      </c>
    </row>
    <row r="78" spans="1:8" x14ac:dyDescent="0.2">
      <c r="A78" s="1271" t="s">
        <v>21217</v>
      </c>
      <c r="B78" s="1084" t="s">
        <v>21218</v>
      </c>
      <c r="C78" s="1084"/>
      <c r="D78" s="1272" t="s">
        <v>5</v>
      </c>
      <c r="E78" s="1272" t="s">
        <v>469</v>
      </c>
      <c r="F78" s="1272"/>
      <c r="G78" s="1272" t="s">
        <v>5</v>
      </c>
      <c r="H78" s="1461" t="s">
        <v>5</v>
      </c>
    </row>
    <row r="79" spans="1:8" x14ac:dyDescent="0.2">
      <c r="A79" s="1271" t="s">
        <v>21219</v>
      </c>
      <c r="B79" s="1084" t="s">
        <v>21220</v>
      </c>
      <c r="C79" s="1084"/>
      <c r="D79" s="1272" t="s">
        <v>5</v>
      </c>
      <c r="E79" s="1272" t="s">
        <v>469</v>
      </c>
      <c r="F79" s="1272"/>
      <c r="G79" s="1272" t="s">
        <v>5</v>
      </c>
      <c r="H79" s="1461" t="s">
        <v>5</v>
      </c>
    </row>
    <row r="80" spans="1:8" x14ac:dyDescent="0.2">
      <c r="A80" s="1271" t="s">
        <v>21221</v>
      </c>
      <c r="B80" s="1084" t="s">
        <v>21222</v>
      </c>
      <c r="C80" s="1084"/>
      <c r="D80" s="1272" t="s">
        <v>5</v>
      </c>
      <c r="E80" s="1272" t="s">
        <v>469</v>
      </c>
      <c r="F80" s="1272"/>
      <c r="G80" s="1272" t="s">
        <v>5</v>
      </c>
      <c r="H80" s="1461" t="s">
        <v>5</v>
      </c>
    </row>
    <row r="81" spans="1:8" x14ac:dyDescent="0.2">
      <c r="A81" s="1271" t="s">
        <v>21223</v>
      </c>
      <c r="B81" s="1084" t="s">
        <v>21224</v>
      </c>
      <c r="C81" s="1084"/>
      <c r="D81" s="1272" t="s">
        <v>5</v>
      </c>
      <c r="E81" s="1272" t="s">
        <v>469</v>
      </c>
      <c r="F81" s="1272"/>
      <c r="G81" s="1272" t="s">
        <v>5</v>
      </c>
      <c r="H81" s="1461" t="s">
        <v>5</v>
      </c>
    </row>
    <row r="82" spans="1:8" x14ac:dyDescent="0.2">
      <c r="A82" s="1271" t="s">
        <v>578</v>
      </c>
      <c r="B82" s="1084" t="s">
        <v>21225</v>
      </c>
      <c r="C82" s="1084"/>
      <c r="D82" s="1272" t="s">
        <v>5</v>
      </c>
      <c r="E82" s="1272" t="s">
        <v>469</v>
      </c>
      <c r="F82" s="1272"/>
      <c r="G82" s="1272" t="s">
        <v>5</v>
      </c>
      <c r="H82" s="1461" t="s">
        <v>5</v>
      </c>
    </row>
    <row r="83" spans="1:8" x14ac:dyDescent="0.2">
      <c r="A83" s="1271" t="s">
        <v>580</v>
      </c>
      <c r="B83" s="1084" t="s">
        <v>21226</v>
      </c>
      <c r="C83" s="1084"/>
      <c r="D83" s="1272" t="s">
        <v>5</v>
      </c>
      <c r="E83" s="1272" t="s">
        <v>469</v>
      </c>
      <c r="F83" s="1272"/>
      <c r="G83" s="1272" t="s">
        <v>5</v>
      </c>
      <c r="H83" s="1461" t="s">
        <v>5</v>
      </c>
    </row>
    <row r="84" spans="1:8" x14ac:dyDescent="0.2">
      <c r="A84" s="1271" t="s">
        <v>581</v>
      </c>
      <c r="B84" s="1084" t="s">
        <v>21227</v>
      </c>
      <c r="C84" s="1084"/>
      <c r="D84" s="1272" t="s">
        <v>5</v>
      </c>
      <c r="E84" s="1272" t="s">
        <v>469</v>
      </c>
      <c r="F84" s="1272"/>
      <c r="G84" s="1272" t="s">
        <v>5</v>
      </c>
      <c r="H84" s="1461" t="s">
        <v>5</v>
      </c>
    </row>
    <row r="85" spans="1:8" x14ac:dyDescent="0.2">
      <c r="A85" s="1271" t="s">
        <v>582</v>
      </c>
      <c r="B85" s="1084" t="s">
        <v>21228</v>
      </c>
      <c r="C85" s="1084"/>
      <c r="D85" s="1272" t="s">
        <v>5</v>
      </c>
      <c r="E85" s="1272" t="s">
        <v>469</v>
      </c>
      <c r="F85" s="1272"/>
      <c r="G85" s="1272" t="s">
        <v>5</v>
      </c>
      <c r="H85" s="1461" t="s">
        <v>5</v>
      </c>
    </row>
    <row r="86" spans="1:8" x14ac:dyDescent="0.2">
      <c r="A86" s="1271" t="s">
        <v>584</v>
      </c>
      <c r="B86" s="1084" t="s">
        <v>21229</v>
      </c>
      <c r="C86" s="1084"/>
      <c r="D86" s="1272" t="s">
        <v>5</v>
      </c>
      <c r="E86" s="1272" t="s">
        <v>469</v>
      </c>
      <c r="F86" s="1272"/>
      <c r="G86" s="1272" t="s">
        <v>5</v>
      </c>
      <c r="H86" s="1461" t="s">
        <v>5</v>
      </c>
    </row>
    <row r="87" spans="1:8" x14ac:dyDescent="0.2">
      <c r="A87" s="1271" t="s">
        <v>790</v>
      </c>
      <c r="B87" s="1084" t="s">
        <v>21230</v>
      </c>
      <c r="C87" s="1084"/>
      <c r="D87" s="1272" t="s">
        <v>5</v>
      </c>
      <c r="E87" s="1272" t="s">
        <v>469</v>
      </c>
      <c r="F87" s="1272"/>
      <c r="G87" s="1272" t="s">
        <v>5</v>
      </c>
      <c r="H87" s="1461" t="s">
        <v>5</v>
      </c>
    </row>
    <row r="88" spans="1:8" x14ac:dyDescent="0.2">
      <c r="A88" s="1271" t="s">
        <v>897</v>
      </c>
      <c r="B88" s="1084" t="s">
        <v>21231</v>
      </c>
      <c r="C88" s="1084"/>
      <c r="D88" s="1272" t="s">
        <v>5</v>
      </c>
      <c r="E88" s="1272" t="s">
        <v>469</v>
      </c>
      <c r="F88" s="1272"/>
      <c r="G88" s="1272" t="s">
        <v>5</v>
      </c>
      <c r="H88" s="1461" t="s">
        <v>5</v>
      </c>
    </row>
    <row r="89" spans="1:8" x14ac:dyDescent="0.2">
      <c r="A89" s="1271" t="s">
        <v>21232</v>
      </c>
      <c r="B89" s="1084" t="s">
        <v>21233</v>
      </c>
      <c r="C89" s="1084"/>
      <c r="D89" s="1272" t="s">
        <v>5</v>
      </c>
      <c r="E89" s="1272" t="s">
        <v>469</v>
      </c>
      <c r="F89" s="1272"/>
      <c r="G89" s="1272" t="s">
        <v>5</v>
      </c>
      <c r="H89" s="1461" t="s">
        <v>5</v>
      </c>
    </row>
    <row r="90" spans="1:8" x14ac:dyDescent="0.2">
      <c r="A90" s="1271" t="s">
        <v>792</v>
      </c>
      <c r="B90" s="1084" t="s">
        <v>21234</v>
      </c>
      <c r="C90" s="1084"/>
      <c r="D90" s="1272" t="s">
        <v>5</v>
      </c>
      <c r="E90" s="1272" t="s">
        <v>469</v>
      </c>
      <c r="F90" s="1272"/>
      <c r="G90" s="1272" t="s">
        <v>5</v>
      </c>
      <c r="H90" s="1461" t="s">
        <v>5</v>
      </c>
    </row>
    <row r="91" spans="1:8" x14ac:dyDescent="0.2">
      <c r="A91" s="1271" t="s">
        <v>794</v>
      </c>
      <c r="B91" s="1084" t="s">
        <v>21235</v>
      </c>
      <c r="C91" s="1084"/>
      <c r="D91" s="1272" t="s">
        <v>5</v>
      </c>
      <c r="E91" s="1272" t="s">
        <v>469</v>
      </c>
      <c r="F91" s="1272"/>
      <c r="G91" s="1272" t="s">
        <v>5</v>
      </c>
      <c r="H91" s="1461" t="s">
        <v>5</v>
      </c>
    </row>
    <row r="92" spans="1:8" x14ac:dyDescent="0.2">
      <c r="A92" s="1271" t="s">
        <v>21236</v>
      </c>
      <c r="B92" s="1084" t="s">
        <v>21237</v>
      </c>
      <c r="C92" s="1084"/>
      <c r="D92" s="1272" t="s">
        <v>5</v>
      </c>
      <c r="E92" s="1272" t="s">
        <v>469</v>
      </c>
      <c r="F92" s="1272"/>
      <c r="G92" s="1272" t="s">
        <v>5</v>
      </c>
      <c r="H92" s="1461" t="s">
        <v>5</v>
      </c>
    </row>
    <row r="93" spans="1:8" x14ac:dyDescent="0.2">
      <c r="A93" s="1271" t="s">
        <v>796</v>
      </c>
      <c r="B93" s="1084" t="s">
        <v>21238</v>
      </c>
      <c r="C93" s="1084"/>
      <c r="D93" s="1272" t="s">
        <v>5</v>
      </c>
      <c r="E93" s="1272" t="s">
        <v>469</v>
      </c>
      <c r="F93" s="1272"/>
      <c r="G93" s="1272" t="s">
        <v>5</v>
      </c>
      <c r="H93" s="1461" t="s">
        <v>5</v>
      </c>
    </row>
    <row r="94" spans="1:8" x14ac:dyDescent="0.2">
      <c r="A94" s="1271" t="s">
        <v>798</v>
      </c>
      <c r="B94" s="1084" t="s">
        <v>21239</v>
      </c>
      <c r="C94" s="1084"/>
      <c r="D94" s="1272" t="s">
        <v>5</v>
      </c>
      <c r="E94" s="1272" t="s">
        <v>469</v>
      </c>
      <c r="F94" s="1272"/>
      <c r="G94" s="1272" t="s">
        <v>5</v>
      </c>
      <c r="H94" s="1461" t="s">
        <v>5</v>
      </c>
    </row>
    <row r="95" spans="1:8" x14ac:dyDescent="0.2">
      <c r="A95" s="1271" t="s">
        <v>852</v>
      </c>
      <c r="B95" s="1084" t="s">
        <v>21240</v>
      </c>
      <c r="C95" s="1084"/>
      <c r="D95" s="1272" t="s">
        <v>5</v>
      </c>
      <c r="E95" s="1272" t="s">
        <v>469</v>
      </c>
      <c r="F95" s="1272"/>
      <c r="G95" s="1272" t="s">
        <v>5</v>
      </c>
      <c r="H95" s="1461" t="s">
        <v>5</v>
      </c>
    </row>
    <row r="96" spans="1:8" x14ac:dyDescent="0.2">
      <c r="A96" s="1271" t="s">
        <v>854</v>
      </c>
      <c r="B96" s="1084" t="s">
        <v>21241</v>
      </c>
      <c r="C96" s="1084"/>
      <c r="D96" s="1272" t="s">
        <v>5</v>
      </c>
      <c r="E96" s="1272" t="s">
        <v>469</v>
      </c>
      <c r="F96" s="1272"/>
      <c r="G96" s="1272" t="s">
        <v>5</v>
      </c>
      <c r="H96" s="1461" t="s">
        <v>5</v>
      </c>
    </row>
    <row r="97" spans="1:8" x14ac:dyDescent="0.2">
      <c r="A97" s="1271" t="s">
        <v>855</v>
      </c>
      <c r="B97" s="1084" t="s">
        <v>21242</v>
      </c>
      <c r="C97" s="1084"/>
      <c r="D97" s="1272" t="s">
        <v>5</v>
      </c>
      <c r="E97" s="1272" t="s">
        <v>469</v>
      </c>
      <c r="F97" s="1272"/>
      <c r="G97" s="1272" t="s">
        <v>5</v>
      </c>
      <c r="H97" s="1461" t="s">
        <v>5</v>
      </c>
    </row>
    <row r="98" spans="1:8" x14ac:dyDescent="0.2">
      <c r="A98" s="1271" t="s">
        <v>856</v>
      </c>
      <c r="B98" s="1084" t="s">
        <v>21243</v>
      </c>
      <c r="C98" s="1084"/>
      <c r="D98" s="1272" t="s">
        <v>5</v>
      </c>
      <c r="E98" s="1272" t="s">
        <v>469</v>
      </c>
      <c r="F98" s="1272"/>
      <c r="G98" s="1272" t="s">
        <v>5</v>
      </c>
      <c r="H98" s="1461" t="s">
        <v>5</v>
      </c>
    </row>
    <row r="99" spans="1:8" x14ac:dyDescent="0.2">
      <c r="A99" s="1271" t="s">
        <v>858</v>
      </c>
      <c r="B99" s="1084" t="s">
        <v>21244</v>
      </c>
      <c r="C99" s="1084"/>
      <c r="D99" s="1272" t="s">
        <v>5</v>
      </c>
      <c r="E99" s="1272" t="s">
        <v>469</v>
      </c>
      <c r="F99" s="1272"/>
      <c r="G99" s="1272" t="s">
        <v>5</v>
      </c>
      <c r="H99" s="1461" t="s">
        <v>5</v>
      </c>
    </row>
    <row r="100" spans="1:8" x14ac:dyDescent="0.2">
      <c r="A100" s="1271" t="s">
        <v>901</v>
      </c>
      <c r="B100" s="1084" t="s">
        <v>21245</v>
      </c>
      <c r="C100" s="1084"/>
      <c r="D100" s="1272" t="s">
        <v>5</v>
      </c>
      <c r="E100" s="1272" t="s">
        <v>469</v>
      </c>
      <c r="F100" s="1272"/>
      <c r="G100" s="1272" t="s">
        <v>5</v>
      </c>
      <c r="H100" s="1461" t="s">
        <v>5</v>
      </c>
    </row>
    <row r="101" spans="1:8" x14ac:dyDescent="0.2">
      <c r="A101" s="1271" t="s">
        <v>903</v>
      </c>
      <c r="B101" s="1084" t="s">
        <v>21246</v>
      </c>
      <c r="C101" s="1084"/>
      <c r="D101" s="1272" t="s">
        <v>5</v>
      </c>
      <c r="E101" s="1272" t="s">
        <v>469</v>
      </c>
      <c r="F101" s="1272"/>
      <c r="G101" s="1272" t="s">
        <v>5</v>
      </c>
      <c r="H101" s="1461" t="s">
        <v>5</v>
      </c>
    </row>
    <row r="102" spans="1:8" x14ac:dyDescent="0.2">
      <c r="A102" s="1271" t="s">
        <v>905</v>
      </c>
      <c r="B102" s="1084" t="s">
        <v>21247</v>
      </c>
      <c r="C102" s="1084"/>
      <c r="D102" s="1272" t="s">
        <v>5</v>
      </c>
      <c r="E102" s="1272" t="s">
        <v>469</v>
      </c>
      <c r="F102" s="1272"/>
      <c r="G102" s="1272" t="s">
        <v>5</v>
      </c>
      <c r="H102" s="1461" t="s">
        <v>5</v>
      </c>
    </row>
    <row r="103" spans="1:8" x14ac:dyDescent="0.2">
      <c r="A103" s="1271" t="s">
        <v>860</v>
      </c>
      <c r="B103" s="1084" t="s">
        <v>21248</v>
      </c>
      <c r="C103" s="1084"/>
      <c r="D103" s="1272" t="s">
        <v>5</v>
      </c>
      <c r="E103" s="1272" t="s">
        <v>469</v>
      </c>
      <c r="F103" s="1272"/>
      <c r="G103" s="1272" t="s">
        <v>5</v>
      </c>
      <c r="H103" s="1461" t="s">
        <v>5</v>
      </c>
    </row>
    <row r="104" spans="1:8" x14ac:dyDescent="0.2">
      <c r="A104" s="1271" t="s">
        <v>907</v>
      </c>
      <c r="B104" s="1084" t="s">
        <v>21249</v>
      </c>
      <c r="C104" s="1084"/>
      <c r="D104" s="1272" t="s">
        <v>5</v>
      </c>
      <c r="E104" s="1272" t="s">
        <v>469</v>
      </c>
      <c r="F104" s="1272"/>
      <c r="G104" s="1272" t="s">
        <v>5</v>
      </c>
      <c r="H104" s="1461" t="s">
        <v>5</v>
      </c>
    </row>
    <row r="105" spans="1:8" x14ac:dyDescent="0.2">
      <c r="A105" s="1271" t="s">
        <v>909</v>
      </c>
      <c r="B105" s="1084" t="s">
        <v>21250</v>
      </c>
      <c r="C105" s="1084"/>
      <c r="D105" s="1272" t="s">
        <v>5</v>
      </c>
      <c r="E105" s="1272" t="s">
        <v>469</v>
      </c>
      <c r="F105" s="1272"/>
      <c r="G105" s="1272" t="s">
        <v>5</v>
      </c>
      <c r="H105" s="1461" t="s">
        <v>5</v>
      </c>
    </row>
    <row r="106" spans="1:8" x14ac:dyDescent="0.2">
      <c r="A106" s="1271" t="s">
        <v>23546</v>
      </c>
      <c r="B106" s="1084" t="s">
        <v>21251</v>
      </c>
      <c r="C106" s="1084" t="s">
        <v>21252</v>
      </c>
      <c r="D106" s="1272" t="s">
        <v>5</v>
      </c>
      <c r="E106" s="1272" t="s">
        <v>469</v>
      </c>
      <c r="F106" s="1272"/>
      <c r="G106" s="1272" t="s">
        <v>5</v>
      </c>
      <c r="H106" s="1461" t="s">
        <v>5</v>
      </c>
    </row>
    <row r="107" spans="1:8" x14ac:dyDescent="0.2">
      <c r="A107" s="1271" t="s">
        <v>862</v>
      </c>
      <c r="B107" s="1084" t="s">
        <v>21253</v>
      </c>
      <c r="C107" s="1084"/>
      <c r="D107" s="1272" t="s">
        <v>5</v>
      </c>
      <c r="E107" s="1272" t="s">
        <v>469</v>
      </c>
      <c r="F107" s="1272"/>
      <c r="G107" s="1272" t="s">
        <v>5</v>
      </c>
      <c r="H107" s="1461" t="s">
        <v>5</v>
      </c>
    </row>
    <row r="108" spans="1:8" x14ac:dyDescent="0.2">
      <c r="A108" s="1271" t="s">
        <v>863</v>
      </c>
      <c r="B108" s="1084" t="s">
        <v>21254</v>
      </c>
      <c r="C108" s="1084"/>
      <c r="D108" s="1272" t="s">
        <v>5</v>
      </c>
      <c r="E108" s="1272" t="s">
        <v>469</v>
      </c>
      <c r="F108" s="1272"/>
      <c r="G108" s="1272" t="s">
        <v>5</v>
      </c>
      <c r="H108" s="1461" t="s">
        <v>5</v>
      </c>
    </row>
    <row r="109" spans="1:8" x14ac:dyDescent="0.2">
      <c r="A109" s="1271" t="s">
        <v>21255</v>
      </c>
      <c r="B109" s="1084" t="s">
        <v>21256</v>
      </c>
      <c r="C109" s="1084"/>
      <c r="D109" s="1272" t="s">
        <v>5</v>
      </c>
      <c r="E109" s="1272" t="s">
        <v>469</v>
      </c>
      <c r="F109" s="1272"/>
      <c r="G109" s="1272" t="s">
        <v>5</v>
      </c>
      <c r="H109" s="1461" t="s">
        <v>5</v>
      </c>
    </row>
    <row r="110" spans="1:8" x14ac:dyDescent="0.2">
      <c r="A110" s="1271" t="s">
        <v>21257</v>
      </c>
      <c r="B110" s="1084" t="s">
        <v>21258</v>
      </c>
      <c r="C110" s="1084"/>
      <c r="D110" s="1272" t="s">
        <v>5</v>
      </c>
      <c r="E110" s="1272" t="s">
        <v>469</v>
      </c>
      <c r="F110" s="1272"/>
      <c r="G110" s="1272" t="s">
        <v>5</v>
      </c>
      <c r="H110" s="1461" t="s">
        <v>5</v>
      </c>
    </row>
    <row r="111" spans="1:8" x14ac:dyDescent="0.2">
      <c r="A111" s="1271" t="s">
        <v>21259</v>
      </c>
      <c r="B111" s="1084" t="s">
        <v>21260</v>
      </c>
      <c r="C111" s="1084"/>
      <c r="D111" s="1272" t="s">
        <v>5</v>
      </c>
      <c r="E111" s="1272" t="s">
        <v>469</v>
      </c>
      <c r="F111" s="1272"/>
      <c r="G111" s="1272" t="s">
        <v>5</v>
      </c>
      <c r="H111" s="1461" t="s">
        <v>5</v>
      </c>
    </row>
    <row r="112" spans="1:8" x14ac:dyDescent="0.2">
      <c r="A112" s="1271" t="s">
        <v>21025</v>
      </c>
      <c r="B112" s="1084" t="s">
        <v>21261</v>
      </c>
      <c r="C112" s="1084"/>
      <c r="D112" s="1272" t="s">
        <v>5</v>
      </c>
      <c r="E112" s="1272" t="s">
        <v>469</v>
      </c>
      <c r="F112" s="1272"/>
      <c r="G112" s="1272" t="s">
        <v>5</v>
      </c>
      <c r="H112" s="1461" t="s">
        <v>5</v>
      </c>
    </row>
    <row r="113" spans="1:8" x14ac:dyDescent="0.2">
      <c r="A113" s="1271" t="s">
        <v>21262</v>
      </c>
      <c r="B113" s="1084" t="s">
        <v>21263</v>
      </c>
      <c r="C113" s="1084"/>
      <c r="D113" s="1272" t="s">
        <v>5</v>
      </c>
      <c r="E113" s="1272" t="s">
        <v>469</v>
      </c>
      <c r="F113" s="1272"/>
      <c r="G113" s="1272" t="s">
        <v>5</v>
      </c>
      <c r="H113" s="1461" t="s">
        <v>5</v>
      </c>
    </row>
    <row r="114" spans="1:8" x14ac:dyDescent="0.2">
      <c r="A114" s="1271" t="s">
        <v>21027</v>
      </c>
      <c r="B114" s="1084" t="s">
        <v>21264</v>
      </c>
      <c r="C114" s="1084"/>
      <c r="D114" s="1272" t="s">
        <v>5</v>
      </c>
      <c r="E114" s="1272" t="s">
        <v>469</v>
      </c>
      <c r="F114" s="1272"/>
      <c r="G114" s="1272" t="s">
        <v>5</v>
      </c>
      <c r="H114" s="1461" t="s">
        <v>5</v>
      </c>
    </row>
    <row r="115" spans="1:8" x14ac:dyDescent="0.2">
      <c r="A115" s="1271" t="s">
        <v>21265</v>
      </c>
      <c r="B115" s="1084" t="s">
        <v>21266</v>
      </c>
      <c r="C115" s="1084"/>
      <c r="D115" s="1272" t="s">
        <v>5</v>
      </c>
      <c r="E115" s="1272" t="s">
        <v>469</v>
      </c>
      <c r="F115" s="1272"/>
      <c r="G115" s="1272" t="s">
        <v>5</v>
      </c>
      <c r="H115" s="1461" t="s">
        <v>5</v>
      </c>
    </row>
    <row r="116" spans="1:8" x14ac:dyDescent="0.2">
      <c r="A116" s="1271" t="s">
        <v>21029</v>
      </c>
      <c r="B116" s="1084" t="s">
        <v>21267</v>
      </c>
      <c r="C116" s="1084"/>
      <c r="D116" s="1272" t="s">
        <v>5</v>
      </c>
      <c r="E116" s="1272" t="s">
        <v>469</v>
      </c>
      <c r="F116" s="1272"/>
      <c r="G116" s="1272" t="s">
        <v>5</v>
      </c>
      <c r="H116" s="1461" t="s">
        <v>5</v>
      </c>
    </row>
    <row r="117" spans="1:8" x14ac:dyDescent="0.2">
      <c r="A117" s="1271" t="s">
        <v>21268</v>
      </c>
      <c r="B117" s="1084" t="s">
        <v>21269</v>
      </c>
      <c r="C117" s="1084"/>
      <c r="D117" s="1272" t="s">
        <v>5</v>
      </c>
      <c r="E117" s="1272" t="s">
        <v>469</v>
      </c>
      <c r="F117" s="1272"/>
      <c r="G117" s="1272" t="s">
        <v>5</v>
      </c>
      <c r="H117" s="1461" t="s">
        <v>5</v>
      </c>
    </row>
    <row r="118" spans="1:8" x14ac:dyDescent="0.2">
      <c r="A118" s="1271" t="s">
        <v>21270</v>
      </c>
      <c r="B118" s="1084" t="s">
        <v>21271</v>
      </c>
      <c r="C118" s="1084"/>
      <c r="D118" s="1272" t="s">
        <v>5</v>
      </c>
      <c r="E118" s="1272" t="s">
        <v>469</v>
      </c>
      <c r="F118" s="1272"/>
      <c r="G118" s="1272" t="s">
        <v>5</v>
      </c>
      <c r="H118" s="1461" t="s">
        <v>5</v>
      </c>
    </row>
    <row r="119" spans="1:8" x14ac:dyDescent="0.2">
      <c r="A119" s="1271" t="s">
        <v>21272</v>
      </c>
      <c r="B119" s="1084" t="s">
        <v>21273</v>
      </c>
      <c r="C119" s="1084"/>
      <c r="D119" s="1272" t="s">
        <v>5</v>
      </c>
      <c r="E119" s="1272" t="s">
        <v>469</v>
      </c>
      <c r="F119" s="1272"/>
      <c r="G119" s="1272" t="s">
        <v>5</v>
      </c>
      <c r="H119" s="1461" t="s">
        <v>5</v>
      </c>
    </row>
    <row r="120" spans="1:8" x14ac:dyDescent="0.2">
      <c r="A120" s="1271" t="s">
        <v>561</v>
      </c>
      <c r="B120" s="1084" t="s">
        <v>21274</v>
      </c>
      <c r="C120" s="1084"/>
      <c r="D120" s="1272" t="s">
        <v>5</v>
      </c>
      <c r="E120" s="1272" t="s">
        <v>469</v>
      </c>
      <c r="F120" s="1272"/>
      <c r="G120" s="1272" t="s">
        <v>5</v>
      </c>
      <c r="H120" s="1461" t="s">
        <v>5</v>
      </c>
    </row>
    <row r="121" spans="1:8" x14ac:dyDescent="0.2">
      <c r="A121" s="1271" t="s">
        <v>21275</v>
      </c>
      <c r="B121" s="1084" t="s">
        <v>21276</v>
      </c>
      <c r="C121" s="1084"/>
      <c r="D121" s="1272" t="s">
        <v>5</v>
      </c>
      <c r="E121" s="1272" t="s">
        <v>469</v>
      </c>
      <c r="F121" s="1272"/>
      <c r="G121" s="1272" t="s">
        <v>5</v>
      </c>
      <c r="H121" s="1461" t="s">
        <v>5</v>
      </c>
    </row>
    <row r="122" spans="1:8" x14ac:dyDescent="0.2">
      <c r="A122" s="1271" t="s">
        <v>21277</v>
      </c>
      <c r="B122" s="1084" t="s">
        <v>21278</v>
      </c>
      <c r="C122" s="1084"/>
      <c r="D122" s="1272" t="s">
        <v>5</v>
      </c>
      <c r="E122" s="1272" t="s">
        <v>469</v>
      </c>
      <c r="F122" s="1272"/>
      <c r="G122" s="1272" t="s">
        <v>5</v>
      </c>
      <c r="H122" s="1461" t="s">
        <v>5</v>
      </c>
    </row>
    <row r="123" spans="1:8" x14ac:dyDescent="0.2">
      <c r="A123" s="1271" t="s">
        <v>562</v>
      </c>
      <c r="B123" s="1084" t="s">
        <v>21279</v>
      </c>
      <c r="C123" s="1084"/>
      <c r="D123" s="1272" t="s">
        <v>5</v>
      </c>
      <c r="E123" s="1272" t="s">
        <v>469</v>
      </c>
      <c r="F123" s="1272"/>
      <c r="G123" s="1272" t="s">
        <v>5</v>
      </c>
      <c r="H123" s="1461" t="s">
        <v>5</v>
      </c>
    </row>
    <row r="124" spans="1:8" x14ac:dyDescent="0.2">
      <c r="A124" s="1271" t="s">
        <v>21280</v>
      </c>
      <c r="B124" s="1084" t="s">
        <v>21281</v>
      </c>
      <c r="C124" s="1084"/>
      <c r="D124" s="1272" t="s">
        <v>5</v>
      </c>
      <c r="E124" s="1272" t="s">
        <v>469</v>
      </c>
      <c r="F124" s="1272"/>
      <c r="G124" s="1272" t="s">
        <v>5</v>
      </c>
      <c r="H124" s="1461" t="s">
        <v>5</v>
      </c>
    </row>
    <row r="125" spans="1:8" x14ac:dyDescent="0.2">
      <c r="A125" s="1271" t="s">
        <v>21282</v>
      </c>
      <c r="B125" s="1084" t="s">
        <v>21283</v>
      </c>
      <c r="C125" s="1084"/>
      <c r="D125" s="1272" t="s">
        <v>5</v>
      </c>
      <c r="E125" s="1272" t="s">
        <v>469</v>
      </c>
      <c r="F125" s="1272"/>
      <c r="G125" s="1272" t="s">
        <v>5</v>
      </c>
      <c r="H125" s="1461" t="s">
        <v>5</v>
      </c>
    </row>
    <row r="126" spans="1:8" x14ac:dyDescent="0.2">
      <c r="A126" s="1271" t="s">
        <v>21284</v>
      </c>
      <c r="B126" s="1084" t="s">
        <v>21285</v>
      </c>
      <c r="C126" s="1084"/>
      <c r="D126" s="1272" t="s">
        <v>5</v>
      </c>
      <c r="E126" s="1272" t="s">
        <v>469</v>
      </c>
      <c r="F126" s="1272"/>
      <c r="G126" s="1272" t="s">
        <v>5</v>
      </c>
      <c r="H126" s="1461" t="s">
        <v>5</v>
      </c>
    </row>
    <row r="127" spans="1:8" x14ac:dyDescent="0.2">
      <c r="A127" s="1271" t="s">
        <v>21286</v>
      </c>
      <c r="B127" s="1084" t="s">
        <v>21287</v>
      </c>
      <c r="C127" s="1084"/>
      <c r="D127" s="1272" t="s">
        <v>5</v>
      </c>
      <c r="E127" s="1272" t="s">
        <v>469</v>
      </c>
      <c r="F127" s="1272"/>
      <c r="G127" s="1272" t="s">
        <v>5</v>
      </c>
      <c r="H127" s="1461" t="s">
        <v>5</v>
      </c>
    </row>
    <row r="128" spans="1:8" x14ac:dyDescent="0.2">
      <c r="A128" s="1271" t="s">
        <v>21288</v>
      </c>
      <c r="B128" s="1084" t="s">
        <v>21289</v>
      </c>
      <c r="C128" s="1084"/>
      <c r="D128" s="1272" t="s">
        <v>5</v>
      </c>
      <c r="E128" s="1272" t="s">
        <v>469</v>
      </c>
      <c r="F128" s="1272"/>
      <c r="G128" s="1272" t="s">
        <v>5</v>
      </c>
      <c r="H128" s="1461" t="s">
        <v>5</v>
      </c>
    </row>
    <row r="129" spans="1:8" x14ac:dyDescent="0.2">
      <c r="A129" s="1271" t="s">
        <v>21290</v>
      </c>
      <c r="B129" s="1084" t="s">
        <v>21291</v>
      </c>
      <c r="C129" s="1084"/>
      <c r="D129" s="1272" t="s">
        <v>5</v>
      </c>
      <c r="E129" s="1272" t="s">
        <v>469</v>
      </c>
      <c r="F129" s="1272"/>
      <c r="G129" s="1272" t="s">
        <v>5</v>
      </c>
      <c r="H129" s="1461" t="s">
        <v>5</v>
      </c>
    </row>
    <row r="130" spans="1:8" x14ac:dyDescent="0.2">
      <c r="A130" s="1271" t="s">
        <v>21292</v>
      </c>
      <c r="B130" s="1084" t="s">
        <v>21293</v>
      </c>
      <c r="C130" s="1084"/>
      <c r="D130" s="1272" t="s">
        <v>5</v>
      </c>
      <c r="E130" s="1272" t="s">
        <v>469</v>
      </c>
      <c r="F130" s="1272"/>
      <c r="G130" s="1272" t="s">
        <v>5</v>
      </c>
      <c r="H130" s="1461" t="s">
        <v>5</v>
      </c>
    </row>
    <row r="131" spans="1:8" x14ac:dyDescent="0.2">
      <c r="A131" s="1271" t="s">
        <v>21294</v>
      </c>
      <c r="B131" s="1084" t="s">
        <v>21295</v>
      </c>
      <c r="C131" s="1084"/>
      <c r="D131" s="1272" t="s">
        <v>5</v>
      </c>
      <c r="E131" s="1272" t="s">
        <v>469</v>
      </c>
      <c r="F131" s="1272"/>
      <c r="G131" s="1272" t="s">
        <v>5</v>
      </c>
      <c r="H131" s="1461" t="s">
        <v>5</v>
      </c>
    </row>
    <row r="132" spans="1:8" x14ac:dyDescent="0.2">
      <c r="A132" s="1271" t="s">
        <v>21296</v>
      </c>
      <c r="B132" s="1084" t="s">
        <v>21297</v>
      </c>
      <c r="C132" s="1084"/>
      <c r="D132" s="1272" t="s">
        <v>5</v>
      </c>
      <c r="E132" s="1272" t="s">
        <v>469</v>
      </c>
      <c r="F132" s="1272"/>
      <c r="G132" s="1272" t="s">
        <v>5</v>
      </c>
      <c r="H132" s="1461" t="s">
        <v>5</v>
      </c>
    </row>
    <row r="133" spans="1:8" x14ac:dyDescent="0.2">
      <c r="A133" s="1271" t="s">
        <v>21298</v>
      </c>
      <c r="B133" s="1084" t="s">
        <v>21299</v>
      </c>
      <c r="C133" s="1084"/>
      <c r="D133" s="1272" t="s">
        <v>5</v>
      </c>
      <c r="E133" s="1272" t="s">
        <v>469</v>
      </c>
      <c r="F133" s="1272"/>
      <c r="G133" s="1272" t="s">
        <v>5</v>
      </c>
      <c r="H133" s="1461" t="s">
        <v>5</v>
      </c>
    </row>
    <row r="134" spans="1:8" x14ac:dyDescent="0.2">
      <c r="A134" s="1271" t="s">
        <v>21300</v>
      </c>
      <c r="B134" s="1084" t="s">
        <v>21301</v>
      </c>
      <c r="C134" s="1084"/>
      <c r="D134" s="1272" t="s">
        <v>5</v>
      </c>
      <c r="E134" s="1272" t="s">
        <v>469</v>
      </c>
      <c r="F134" s="1272"/>
      <c r="G134" s="1272" t="s">
        <v>5</v>
      </c>
      <c r="H134" s="1461" t="s">
        <v>5</v>
      </c>
    </row>
    <row r="135" spans="1:8" x14ac:dyDescent="0.2">
      <c r="A135" s="1271" t="s">
        <v>21302</v>
      </c>
      <c r="B135" s="1084" t="s">
        <v>21303</v>
      </c>
      <c r="C135" s="1084"/>
      <c r="D135" s="1272" t="s">
        <v>5</v>
      </c>
      <c r="E135" s="1272" t="s">
        <v>469</v>
      </c>
      <c r="F135" s="1272"/>
      <c r="G135" s="1272" t="s">
        <v>5</v>
      </c>
      <c r="H135" s="1461" t="s">
        <v>5</v>
      </c>
    </row>
    <row r="136" spans="1:8" x14ac:dyDescent="0.2">
      <c r="A136" s="1271" t="s">
        <v>21304</v>
      </c>
      <c r="B136" s="1084" t="s">
        <v>21305</v>
      </c>
      <c r="C136" s="1084"/>
      <c r="D136" s="1272" t="s">
        <v>5</v>
      </c>
      <c r="E136" s="1272" t="s">
        <v>469</v>
      </c>
      <c r="F136" s="1272"/>
      <c r="G136" s="1272" t="s">
        <v>5</v>
      </c>
      <c r="H136" s="1461" t="s">
        <v>5</v>
      </c>
    </row>
    <row r="137" spans="1:8" x14ac:dyDescent="0.2">
      <c r="A137" s="1271" t="s">
        <v>21306</v>
      </c>
      <c r="B137" s="1084" t="s">
        <v>21307</v>
      </c>
      <c r="C137" s="1084"/>
      <c r="D137" s="1272" t="s">
        <v>5</v>
      </c>
      <c r="E137" s="1272" t="s">
        <v>469</v>
      </c>
      <c r="F137" s="1272"/>
      <c r="G137" s="1272" t="s">
        <v>5</v>
      </c>
      <c r="H137" s="1461" t="s">
        <v>5</v>
      </c>
    </row>
    <row r="138" spans="1:8" x14ac:dyDescent="0.2">
      <c r="A138" s="1271" t="s">
        <v>21308</v>
      </c>
      <c r="B138" s="1084" t="s">
        <v>21309</v>
      </c>
      <c r="C138" s="1084"/>
      <c r="D138" s="1272" t="s">
        <v>5</v>
      </c>
      <c r="E138" s="1272" t="s">
        <v>469</v>
      </c>
      <c r="F138" s="1272"/>
      <c r="G138" s="1272" t="s">
        <v>5</v>
      </c>
      <c r="H138" s="1461" t="s">
        <v>5</v>
      </c>
    </row>
    <row r="139" spans="1:8" x14ac:dyDescent="0.2">
      <c r="A139" s="1271" t="s">
        <v>21310</v>
      </c>
      <c r="B139" s="1084" t="s">
        <v>21311</v>
      </c>
      <c r="C139" s="1084"/>
      <c r="D139" s="1272" t="s">
        <v>5</v>
      </c>
      <c r="E139" s="1272" t="s">
        <v>469</v>
      </c>
      <c r="F139" s="1272"/>
      <c r="G139" s="1272" t="s">
        <v>5</v>
      </c>
      <c r="H139" s="1461" t="s">
        <v>5</v>
      </c>
    </row>
    <row r="140" spans="1:8" x14ac:dyDescent="0.2">
      <c r="A140" s="1271" t="s">
        <v>869</v>
      </c>
      <c r="B140" s="1084" t="s">
        <v>21312</v>
      </c>
      <c r="C140" s="1084"/>
      <c r="D140" s="1272" t="s">
        <v>5</v>
      </c>
      <c r="E140" s="1272" t="s">
        <v>469</v>
      </c>
      <c r="F140" s="1272"/>
      <c r="G140" s="1272" t="s">
        <v>5</v>
      </c>
      <c r="H140" s="1461" t="s">
        <v>5</v>
      </c>
    </row>
    <row r="141" spans="1:8" x14ac:dyDescent="0.2">
      <c r="A141" s="1271" t="s">
        <v>870</v>
      </c>
      <c r="B141" s="1084" t="s">
        <v>21313</v>
      </c>
      <c r="C141" s="1084"/>
      <c r="D141" s="1272" t="s">
        <v>5</v>
      </c>
      <c r="E141" s="1272" t="s">
        <v>469</v>
      </c>
      <c r="F141" s="1272"/>
      <c r="G141" s="1272" t="s">
        <v>5</v>
      </c>
      <c r="H141" s="1461" t="s">
        <v>5</v>
      </c>
    </row>
    <row r="142" spans="1:8" x14ac:dyDescent="0.2">
      <c r="A142" s="1271" t="s">
        <v>871</v>
      </c>
      <c r="B142" s="1084" t="s">
        <v>21314</v>
      </c>
      <c r="C142" s="1084"/>
      <c r="D142" s="1272" t="s">
        <v>5</v>
      </c>
      <c r="E142" s="1272" t="s">
        <v>469</v>
      </c>
      <c r="F142" s="1272"/>
      <c r="G142" s="1272" t="s">
        <v>5</v>
      </c>
      <c r="H142" s="1461" t="s">
        <v>5</v>
      </c>
    </row>
    <row r="143" spans="1:8" x14ac:dyDescent="0.2">
      <c r="A143" s="1271" t="s">
        <v>872</v>
      </c>
      <c r="B143" s="1084" t="s">
        <v>21315</v>
      </c>
      <c r="C143" s="1084"/>
      <c r="D143" s="1272" t="s">
        <v>5</v>
      </c>
      <c r="E143" s="1272" t="s">
        <v>469</v>
      </c>
      <c r="F143" s="1272"/>
      <c r="G143" s="1272" t="s">
        <v>5</v>
      </c>
      <c r="H143" s="1461" t="s">
        <v>5</v>
      </c>
    </row>
    <row r="144" spans="1:8" x14ac:dyDescent="0.2">
      <c r="A144" s="1271" t="s">
        <v>873</v>
      </c>
      <c r="B144" s="1084" t="s">
        <v>21316</v>
      </c>
      <c r="C144" s="1084"/>
      <c r="D144" s="1272" t="s">
        <v>5</v>
      </c>
      <c r="E144" s="1272" t="s">
        <v>469</v>
      </c>
      <c r="F144" s="1272"/>
      <c r="G144" s="1272" t="s">
        <v>5</v>
      </c>
      <c r="H144" s="1461" t="s">
        <v>5</v>
      </c>
    </row>
    <row r="145" spans="1:8" x14ac:dyDescent="0.2">
      <c r="A145" s="1271" t="s">
        <v>875</v>
      </c>
      <c r="B145" s="1084" t="s">
        <v>21317</v>
      </c>
      <c r="C145" s="1084"/>
      <c r="D145" s="1272" t="s">
        <v>5</v>
      </c>
      <c r="E145" s="1272" t="s">
        <v>469</v>
      </c>
      <c r="F145" s="1272"/>
      <c r="G145" s="1272" t="s">
        <v>5</v>
      </c>
      <c r="H145" s="1461" t="s">
        <v>5</v>
      </c>
    </row>
    <row r="146" spans="1:8" x14ac:dyDescent="0.2">
      <c r="A146" s="1271" t="s">
        <v>876</v>
      </c>
      <c r="B146" s="1084" t="s">
        <v>21318</v>
      </c>
      <c r="C146" s="1084"/>
      <c r="D146" s="1272" t="s">
        <v>5</v>
      </c>
      <c r="E146" s="1272" t="s">
        <v>469</v>
      </c>
      <c r="F146" s="1272"/>
      <c r="G146" s="1272" t="s">
        <v>5</v>
      </c>
      <c r="H146" s="1461" t="s">
        <v>5</v>
      </c>
    </row>
    <row r="147" spans="1:8" x14ac:dyDescent="0.2">
      <c r="A147" s="1271" t="s">
        <v>878</v>
      </c>
      <c r="B147" s="1084" t="s">
        <v>21319</v>
      </c>
      <c r="C147" s="1084"/>
      <c r="D147" s="1272" t="s">
        <v>5</v>
      </c>
      <c r="E147" s="1272" t="s">
        <v>469</v>
      </c>
      <c r="F147" s="1272"/>
      <c r="G147" s="1272" t="s">
        <v>5</v>
      </c>
      <c r="H147" s="1461" t="s">
        <v>5</v>
      </c>
    </row>
    <row r="148" spans="1:8" x14ac:dyDescent="0.2">
      <c r="A148" s="1271" t="s">
        <v>880</v>
      </c>
      <c r="B148" s="1084" t="s">
        <v>21320</v>
      </c>
      <c r="C148" s="1084"/>
      <c r="D148" s="1272" t="s">
        <v>5</v>
      </c>
      <c r="E148" s="1272" t="s">
        <v>469</v>
      </c>
      <c r="F148" s="1272"/>
      <c r="G148" s="1272" t="s">
        <v>5</v>
      </c>
      <c r="H148" s="1461" t="s">
        <v>5</v>
      </c>
    </row>
    <row r="149" spans="1:8" x14ac:dyDescent="0.2">
      <c r="A149" s="1271" t="s">
        <v>882</v>
      </c>
      <c r="B149" s="1084" t="s">
        <v>21321</v>
      </c>
      <c r="C149" s="1084"/>
      <c r="D149" s="1272" t="s">
        <v>5</v>
      </c>
      <c r="E149" s="1272" t="s">
        <v>469</v>
      </c>
      <c r="F149" s="1272"/>
      <c r="G149" s="1272" t="s">
        <v>5</v>
      </c>
      <c r="H149" s="1461" t="s">
        <v>5</v>
      </c>
    </row>
    <row r="150" spans="1:8" x14ac:dyDescent="0.2">
      <c r="A150" s="1271" t="s">
        <v>884</v>
      </c>
      <c r="B150" s="1084" t="s">
        <v>21322</v>
      </c>
      <c r="C150" s="1084"/>
      <c r="D150" s="1272" t="s">
        <v>5</v>
      </c>
      <c r="E150" s="1272" t="s">
        <v>469</v>
      </c>
      <c r="F150" s="1272"/>
      <c r="G150" s="1272" t="s">
        <v>5</v>
      </c>
      <c r="H150" s="1461" t="s">
        <v>5</v>
      </c>
    </row>
    <row r="151" spans="1:8" x14ac:dyDescent="0.2">
      <c r="A151" s="1271" t="s">
        <v>886</v>
      </c>
      <c r="B151" s="1084" t="s">
        <v>21323</v>
      </c>
      <c r="C151" s="1084"/>
      <c r="D151" s="1272" t="s">
        <v>5</v>
      </c>
      <c r="E151" s="1272" t="s">
        <v>469</v>
      </c>
      <c r="F151" s="1272"/>
      <c r="G151" s="1272" t="s">
        <v>5</v>
      </c>
      <c r="H151" s="1461" t="s">
        <v>5</v>
      </c>
    </row>
    <row r="152" spans="1:8" x14ac:dyDescent="0.2">
      <c r="A152" s="1271" t="s">
        <v>888</v>
      </c>
      <c r="B152" s="1084" t="s">
        <v>21324</v>
      </c>
      <c r="C152" s="1084"/>
      <c r="D152" s="1272" t="s">
        <v>5</v>
      </c>
      <c r="E152" s="1272" t="s">
        <v>469</v>
      </c>
      <c r="F152" s="1272"/>
      <c r="G152" s="1272" t="s">
        <v>5</v>
      </c>
      <c r="H152" s="1461" t="s">
        <v>5</v>
      </c>
    </row>
    <row r="153" spans="1:8" x14ac:dyDescent="0.2">
      <c r="A153" s="1271" t="s">
        <v>21018</v>
      </c>
      <c r="B153" s="1084" t="s">
        <v>21325</v>
      </c>
      <c r="C153" s="1084"/>
      <c r="D153" s="1272" t="s">
        <v>5</v>
      </c>
      <c r="E153" s="1272" t="s">
        <v>469</v>
      </c>
      <c r="F153" s="1272"/>
      <c r="G153" s="1272" t="s">
        <v>5</v>
      </c>
      <c r="H153" s="1461" t="s">
        <v>5</v>
      </c>
    </row>
    <row r="154" spans="1:8" x14ac:dyDescent="0.2">
      <c r="A154" s="1271" t="s">
        <v>21020</v>
      </c>
      <c r="B154" s="1084" t="s">
        <v>21326</v>
      </c>
      <c r="C154" s="1084"/>
      <c r="D154" s="1272" t="s">
        <v>5</v>
      </c>
      <c r="E154" s="1272" t="s">
        <v>469</v>
      </c>
      <c r="F154" s="1272"/>
      <c r="G154" s="1272" t="s">
        <v>5</v>
      </c>
      <c r="H154" s="1461" t="s">
        <v>5</v>
      </c>
    </row>
    <row r="155" spans="1:8" x14ac:dyDescent="0.2">
      <c r="A155" s="1271" t="s">
        <v>21327</v>
      </c>
      <c r="B155" s="1084" t="s">
        <v>21328</v>
      </c>
      <c r="C155" s="1084"/>
      <c r="D155" s="1272" t="s">
        <v>5</v>
      </c>
      <c r="E155" s="1272" t="s">
        <v>469</v>
      </c>
      <c r="F155" s="1272"/>
      <c r="G155" s="1272" t="s">
        <v>5</v>
      </c>
      <c r="H155" s="1461" t="s">
        <v>5</v>
      </c>
    </row>
    <row r="156" spans="1:8" x14ac:dyDescent="0.2">
      <c r="A156" s="1271" t="s">
        <v>21329</v>
      </c>
      <c r="B156" s="1084" t="s">
        <v>21330</v>
      </c>
      <c r="C156" s="1084"/>
      <c r="D156" s="1272" t="s">
        <v>5</v>
      </c>
      <c r="E156" s="1272" t="s">
        <v>469</v>
      </c>
      <c r="F156" s="1272"/>
      <c r="G156" s="1272" t="s">
        <v>5</v>
      </c>
      <c r="H156" s="1461" t="s">
        <v>5</v>
      </c>
    </row>
    <row r="157" spans="1:8" x14ac:dyDescent="0.2">
      <c r="A157" s="1271" t="s">
        <v>21331</v>
      </c>
      <c r="B157" s="1084" t="s">
        <v>21332</v>
      </c>
      <c r="C157" s="1084"/>
      <c r="D157" s="1272" t="s">
        <v>5</v>
      </c>
      <c r="E157" s="1272" t="s">
        <v>469</v>
      </c>
      <c r="F157" s="1272"/>
      <c r="G157" s="1272" t="s">
        <v>5</v>
      </c>
      <c r="H157" s="1461" t="s">
        <v>5</v>
      </c>
    </row>
    <row r="158" spans="1:8" x14ac:dyDescent="0.2">
      <c r="A158" s="1271" t="s">
        <v>586</v>
      </c>
      <c r="B158" s="1084" t="s">
        <v>21333</v>
      </c>
      <c r="C158" s="1084"/>
      <c r="D158" s="1272" t="s">
        <v>5</v>
      </c>
      <c r="E158" s="1272" t="s">
        <v>469</v>
      </c>
      <c r="F158" s="1272"/>
      <c r="G158" s="1272" t="s">
        <v>5</v>
      </c>
      <c r="H158" s="1461" t="s">
        <v>5</v>
      </c>
    </row>
    <row r="159" spans="1:8" x14ac:dyDescent="0.2">
      <c r="A159" s="1271" t="s">
        <v>23547</v>
      </c>
      <c r="B159" s="1084" t="s">
        <v>21334</v>
      </c>
      <c r="C159" s="1084" t="s">
        <v>36</v>
      </c>
      <c r="D159" s="1272" t="s">
        <v>5</v>
      </c>
      <c r="E159" s="1272" t="s">
        <v>469</v>
      </c>
      <c r="F159" s="1272"/>
      <c r="G159" s="1272" t="s">
        <v>36</v>
      </c>
      <c r="H159" s="1461" t="s">
        <v>36</v>
      </c>
    </row>
    <row r="160" spans="1:8" x14ac:dyDescent="0.2">
      <c r="A160" s="1271" t="s">
        <v>21335</v>
      </c>
      <c r="B160" s="1084" t="s">
        <v>21336</v>
      </c>
      <c r="C160" s="1084"/>
      <c r="D160" s="1272" t="s">
        <v>5</v>
      </c>
      <c r="E160" s="1272" t="s">
        <v>469</v>
      </c>
      <c r="F160" s="1272"/>
      <c r="G160" s="1272" t="s">
        <v>5</v>
      </c>
      <c r="H160" s="1461" t="s">
        <v>5</v>
      </c>
    </row>
    <row r="161" spans="1:8" x14ac:dyDescent="0.2">
      <c r="A161" s="1271" t="s">
        <v>21337</v>
      </c>
      <c r="B161" s="1084" t="s">
        <v>21338</v>
      </c>
      <c r="C161" s="1084"/>
      <c r="D161" s="1272" t="s">
        <v>5</v>
      </c>
      <c r="E161" s="1272" t="s">
        <v>469</v>
      </c>
      <c r="F161" s="1272"/>
      <c r="G161" s="1272" t="s">
        <v>5</v>
      </c>
      <c r="H161" s="1461" t="s">
        <v>5</v>
      </c>
    </row>
    <row r="162" spans="1:8" x14ac:dyDescent="0.2">
      <c r="A162" s="1271" t="s">
        <v>21339</v>
      </c>
      <c r="B162" s="1084" t="s">
        <v>21340</v>
      </c>
      <c r="C162" s="1084"/>
      <c r="D162" s="1272" t="s">
        <v>5</v>
      </c>
      <c r="E162" s="1272" t="s">
        <v>469</v>
      </c>
      <c r="F162" s="1272"/>
      <c r="G162" s="1272" t="s">
        <v>5</v>
      </c>
      <c r="H162" s="1461" t="s">
        <v>5</v>
      </c>
    </row>
    <row r="163" spans="1:8" x14ac:dyDescent="0.2">
      <c r="A163" s="1271" t="s">
        <v>590</v>
      </c>
      <c r="B163" s="1084" t="s">
        <v>21341</v>
      </c>
      <c r="C163" s="1084"/>
      <c r="D163" s="1272" t="s">
        <v>5</v>
      </c>
      <c r="E163" s="1272" t="s">
        <v>469</v>
      </c>
      <c r="F163" s="1272"/>
      <c r="G163" s="1272" t="s">
        <v>5</v>
      </c>
      <c r="H163" s="1461" t="s">
        <v>5</v>
      </c>
    </row>
    <row r="164" spans="1:8" x14ac:dyDescent="0.2">
      <c r="A164" s="1271" t="s">
        <v>592</v>
      </c>
      <c r="B164" s="1084" t="s">
        <v>21342</v>
      </c>
      <c r="C164" s="1084"/>
      <c r="D164" s="1272" t="s">
        <v>5</v>
      </c>
      <c r="E164" s="1272" t="s">
        <v>469</v>
      </c>
      <c r="F164" s="1272"/>
      <c r="G164" s="1272" t="s">
        <v>5</v>
      </c>
      <c r="H164" s="1461" t="s">
        <v>5</v>
      </c>
    </row>
    <row r="165" spans="1:8" x14ac:dyDescent="0.2">
      <c r="A165" s="1271" t="s">
        <v>594</v>
      </c>
      <c r="B165" s="1084" t="s">
        <v>21343</v>
      </c>
      <c r="C165" s="1084"/>
      <c r="D165" s="1272" t="s">
        <v>5</v>
      </c>
      <c r="E165" s="1272" t="s">
        <v>469</v>
      </c>
      <c r="F165" s="1272"/>
      <c r="G165" s="1272" t="s">
        <v>5</v>
      </c>
      <c r="H165" s="1461" t="s">
        <v>5</v>
      </c>
    </row>
    <row r="166" spans="1:8" x14ac:dyDescent="0.2">
      <c r="A166" s="1271" t="s">
        <v>21344</v>
      </c>
      <c r="B166" s="1084" t="s">
        <v>21345</v>
      </c>
      <c r="C166" s="1084"/>
      <c r="D166" s="1272" t="s">
        <v>5</v>
      </c>
      <c r="E166" s="1272" t="s">
        <v>469</v>
      </c>
      <c r="F166" s="1272"/>
      <c r="G166" s="1272" t="s">
        <v>5</v>
      </c>
      <c r="H166" s="1461" t="s">
        <v>5</v>
      </c>
    </row>
    <row r="167" spans="1:8" x14ac:dyDescent="0.2">
      <c r="A167" s="1271" t="s">
        <v>21346</v>
      </c>
      <c r="B167" s="1084" t="s">
        <v>21347</v>
      </c>
      <c r="C167" s="1084"/>
      <c r="D167" s="1272" t="s">
        <v>5</v>
      </c>
      <c r="E167" s="1272" t="s">
        <v>469</v>
      </c>
      <c r="F167" s="1272"/>
      <c r="G167" s="1272" t="s">
        <v>5</v>
      </c>
      <c r="H167" s="1461" t="s">
        <v>5</v>
      </c>
    </row>
    <row r="168" spans="1:8" x14ac:dyDescent="0.2">
      <c r="A168" s="1271" t="s">
        <v>595</v>
      </c>
      <c r="B168" s="1084" t="s">
        <v>21348</v>
      </c>
      <c r="C168" s="1084"/>
      <c r="D168" s="1272" t="s">
        <v>5</v>
      </c>
      <c r="E168" s="1272" t="s">
        <v>469</v>
      </c>
      <c r="F168" s="1272"/>
      <c r="G168" s="1272" t="s">
        <v>5</v>
      </c>
      <c r="H168" s="1461" t="s">
        <v>5</v>
      </c>
    </row>
    <row r="169" spans="1:8" x14ac:dyDescent="0.2">
      <c r="A169" s="1271" t="s">
        <v>21349</v>
      </c>
      <c r="B169" s="1084" t="s">
        <v>21350</v>
      </c>
      <c r="C169" s="1084"/>
      <c r="D169" s="1272" t="s">
        <v>5</v>
      </c>
      <c r="E169" s="1272" t="s">
        <v>469</v>
      </c>
      <c r="F169" s="1272"/>
      <c r="G169" s="1272" t="s">
        <v>5</v>
      </c>
      <c r="H169" s="1461" t="s">
        <v>5</v>
      </c>
    </row>
    <row r="170" spans="1:8" x14ac:dyDescent="0.2">
      <c r="A170" s="1271" t="s">
        <v>800</v>
      </c>
      <c r="B170" s="1084" t="s">
        <v>21351</v>
      </c>
      <c r="C170" s="1084"/>
      <c r="D170" s="1272" t="s">
        <v>5</v>
      </c>
      <c r="E170" s="1272" t="s">
        <v>469</v>
      </c>
      <c r="F170" s="1272"/>
      <c r="G170" s="1272" t="s">
        <v>5</v>
      </c>
      <c r="H170" s="1461" t="s">
        <v>5</v>
      </c>
    </row>
    <row r="171" spans="1:8" x14ac:dyDescent="0.2">
      <c r="A171" s="1271" t="s">
        <v>864</v>
      </c>
      <c r="B171" s="1084" t="s">
        <v>21352</v>
      </c>
      <c r="C171" s="1084"/>
      <c r="D171" s="1272" t="s">
        <v>5</v>
      </c>
      <c r="E171" s="1272" t="s">
        <v>469</v>
      </c>
      <c r="F171" s="1272"/>
      <c r="G171" s="1272" t="s">
        <v>5</v>
      </c>
      <c r="H171" s="1461" t="s">
        <v>5</v>
      </c>
    </row>
    <row r="172" spans="1:8" x14ac:dyDescent="0.2">
      <c r="A172" s="1271" t="s">
        <v>865</v>
      </c>
      <c r="B172" s="1084" t="s">
        <v>21353</v>
      </c>
      <c r="C172" s="1084"/>
      <c r="D172" s="1272" t="s">
        <v>5</v>
      </c>
      <c r="E172" s="1272" t="s">
        <v>469</v>
      </c>
      <c r="F172" s="1272"/>
      <c r="G172" s="1272" t="s">
        <v>5</v>
      </c>
      <c r="H172" s="1461" t="s">
        <v>5</v>
      </c>
    </row>
    <row r="173" spans="1:8" x14ac:dyDescent="0.2">
      <c r="A173" s="1271" t="s">
        <v>867</v>
      </c>
      <c r="B173" s="1084" t="s">
        <v>21354</v>
      </c>
      <c r="C173" s="1084"/>
      <c r="D173" s="1272" t="s">
        <v>5</v>
      </c>
      <c r="E173" s="1272" t="s">
        <v>469</v>
      </c>
      <c r="F173" s="1272"/>
      <c r="G173" s="1272" t="s">
        <v>5</v>
      </c>
      <c r="H173" s="1461" t="s">
        <v>5</v>
      </c>
    </row>
    <row r="174" spans="1:8" x14ac:dyDescent="0.2">
      <c r="A174" s="1271" t="s">
        <v>21355</v>
      </c>
      <c r="B174" s="1084" t="s">
        <v>21356</v>
      </c>
      <c r="C174" s="1084"/>
      <c r="D174" s="1272" t="s">
        <v>5</v>
      </c>
      <c r="E174" s="1272" t="s">
        <v>469</v>
      </c>
      <c r="F174" s="1272"/>
      <c r="G174" s="1272" t="s">
        <v>5</v>
      </c>
      <c r="H174" s="1461" t="s">
        <v>5</v>
      </c>
    </row>
    <row r="175" spans="1:8" x14ac:dyDescent="0.2">
      <c r="A175" s="1271" t="s">
        <v>21357</v>
      </c>
      <c r="B175" s="1084" t="s">
        <v>21358</v>
      </c>
      <c r="C175" s="1084"/>
      <c r="D175" s="1272" t="s">
        <v>5</v>
      </c>
      <c r="E175" s="1272" t="s">
        <v>469</v>
      </c>
      <c r="F175" s="1272"/>
      <c r="G175" s="1272" t="s">
        <v>5</v>
      </c>
      <c r="H175" s="1461" t="s">
        <v>5</v>
      </c>
    </row>
    <row r="176" spans="1:8" x14ac:dyDescent="0.2">
      <c r="A176" s="1271" t="s">
        <v>21359</v>
      </c>
      <c r="B176" s="1084" t="s">
        <v>21360</v>
      </c>
      <c r="C176" s="1084"/>
      <c r="D176" s="1272" t="s">
        <v>5</v>
      </c>
      <c r="E176" s="1272" t="s">
        <v>469</v>
      </c>
      <c r="F176" s="1272"/>
      <c r="G176" s="1272" t="s">
        <v>5</v>
      </c>
      <c r="H176" s="1461" t="s">
        <v>5</v>
      </c>
    </row>
    <row r="177" spans="1:8" x14ac:dyDescent="0.2">
      <c r="A177" s="1271" t="s">
        <v>21361</v>
      </c>
      <c r="B177" s="1084" t="s">
        <v>21362</v>
      </c>
      <c r="C177" s="1084"/>
      <c r="D177" s="1272" t="s">
        <v>5</v>
      </c>
      <c r="E177" s="1272" t="s">
        <v>469</v>
      </c>
      <c r="F177" s="1272"/>
      <c r="G177" s="1272" t="s">
        <v>5</v>
      </c>
      <c r="H177" s="1461" t="s">
        <v>5</v>
      </c>
    </row>
    <row r="178" spans="1:8" x14ac:dyDescent="0.2">
      <c r="A178" s="1271" t="s">
        <v>21363</v>
      </c>
      <c r="B178" s="1084" t="s">
        <v>21364</v>
      </c>
      <c r="C178" s="1084"/>
      <c r="D178" s="1272" t="s">
        <v>5</v>
      </c>
      <c r="E178" s="1272" t="s">
        <v>469</v>
      </c>
      <c r="F178" s="1272"/>
      <c r="G178" s="1272" t="s">
        <v>5</v>
      </c>
      <c r="H178" s="1461" t="s">
        <v>5</v>
      </c>
    </row>
    <row r="179" spans="1:8" x14ac:dyDescent="0.2">
      <c r="A179" s="1271" t="s">
        <v>21365</v>
      </c>
      <c r="B179" s="1084" t="s">
        <v>21366</v>
      </c>
      <c r="C179" s="1084"/>
      <c r="D179" s="1272" t="s">
        <v>5</v>
      </c>
      <c r="E179" s="1272" t="s">
        <v>469</v>
      </c>
      <c r="F179" s="1272"/>
      <c r="G179" s="1272" t="s">
        <v>5</v>
      </c>
      <c r="H179" s="1461" t="s">
        <v>5</v>
      </c>
    </row>
    <row r="180" spans="1:8" x14ac:dyDescent="0.2">
      <c r="A180" s="1271" t="s">
        <v>21367</v>
      </c>
      <c r="B180" s="1084" t="s">
        <v>21368</v>
      </c>
      <c r="C180" s="1084"/>
      <c r="D180" s="1272" t="s">
        <v>5</v>
      </c>
      <c r="E180" s="1272" t="s">
        <v>469</v>
      </c>
      <c r="F180" s="1272"/>
      <c r="G180" s="1272" t="s">
        <v>5</v>
      </c>
      <c r="H180" s="1461" t="s">
        <v>5</v>
      </c>
    </row>
    <row r="181" spans="1:8" x14ac:dyDescent="0.2">
      <c r="A181" s="1271" t="s">
        <v>21369</v>
      </c>
      <c r="B181" s="1084" t="s">
        <v>21370</v>
      </c>
      <c r="C181" s="1084"/>
      <c r="D181" s="1272" t="s">
        <v>5</v>
      </c>
      <c r="E181" s="1272" t="s">
        <v>469</v>
      </c>
      <c r="F181" s="1272"/>
      <c r="G181" s="1272" t="s">
        <v>5</v>
      </c>
      <c r="H181" s="1461" t="s">
        <v>5</v>
      </c>
    </row>
    <row r="182" spans="1:8" x14ac:dyDescent="0.2">
      <c r="A182" s="1271" t="s">
        <v>21371</v>
      </c>
      <c r="B182" s="1084" t="s">
        <v>21372</v>
      </c>
      <c r="C182" s="1084"/>
      <c r="D182" s="1272" t="s">
        <v>5</v>
      </c>
      <c r="E182" s="1272" t="s">
        <v>469</v>
      </c>
      <c r="F182" s="1272"/>
      <c r="G182" s="1272" t="s">
        <v>5</v>
      </c>
      <c r="H182" s="1461" t="s">
        <v>5</v>
      </c>
    </row>
    <row r="183" spans="1:8" x14ac:dyDescent="0.2">
      <c r="A183" s="1271" t="s">
        <v>21373</v>
      </c>
      <c r="B183" s="1084" t="s">
        <v>21374</v>
      </c>
      <c r="C183" s="1084"/>
      <c r="D183" s="1272" t="s">
        <v>5</v>
      </c>
      <c r="E183" s="1272" t="s">
        <v>469</v>
      </c>
      <c r="F183" s="1272"/>
      <c r="G183" s="1272" t="s">
        <v>5</v>
      </c>
      <c r="H183" s="1461" t="s">
        <v>5</v>
      </c>
    </row>
    <row r="184" spans="1:8" x14ac:dyDescent="0.2">
      <c r="A184" s="1271" t="s">
        <v>913</v>
      </c>
      <c r="B184" s="1084" t="s">
        <v>21375</v>
      </c>
      <c r="C184" s="1084"/>
      <c r="D184" s="1272" t="s">
        <v>5</v>
      </c>
      <c r="E184" s="1272" t="s">
        <v>469</v>
      </c>
      <c r="F184" s="1272"/>
      <c r="G184" s="1272" t="s">
        <v>5</v>
      </c>
      <c r="H184" s="1461" t="s">
        <v>5</v>
      </c>
    </row>
    <row r="185" spans="1:8" x14ac:dyDescent="0.2">
      <c r="A185" s="1271" t="s">
        <v>21376</v>
      </c>
      <c r="B185" s="1084" t="s">
        <v>21377</v>
      </c>
      <c r="C185" s="1084"/>
      <c r="D185" s="1272" t="s">
        <v>5</v>
      </c>
      <c r="E185" s="1272" t="s">
        <v>469</v>
      </c>
      <c r="F185" s="1272"/>
      <c r="G185" s="1272" t="s">
        <v>5</v>
      </c>
      <c r="H185" s="1461" t="s">
        <v>5</v>
      </c>
    </row>
    <row r="186" spans="1:8" x14ac:dyDescent="0.2">
      <c r="A186" s="1271" t="s">
        <v>21378</v>
      </c>
      <c r="B186" s="1084" t="s">
        <v>21379</v>
      </c>
      <c r="C186" s="1084"/>
      <c r="D186" s="1272" t="s">
        <v>5</v>
      </c>
      <c r="E186" s="1272" t="s">
        <v>469</v>
      </c>
      <c r="F186" s="1272"/>
      <c r="G186" s="1272" t="s">
        <v>5</v>
      </c>
      <c r="H186" s="1461" t="s">
        <v>5</v>
      </c>
    </row>
    <row r="187" spans="1:8" x14ac:dyDescent="0.2">
      <c r="A187" s="1271" t="s">
        <v>21380</v>
      </c>
      <c r="B187" s="1084" t="s">
        <v>21208</v>
      </c>
      <c r="C187" s="1084"/>
      <c r="D187" s="1272" t="s">
        <v>5</v>
      </c>
      <c r="E187" s="1272" t="s">
        <v>5</v>
      </c>
      <c r="F187" s="1272"/>
      <c r="G187" s="1272" t="s">
        <v>5</v>
      </c>
      <c r="H187" s="1461" t="s">
        <v>5</v>
      </c>
    </row>
    <row r="188" spans="1:8" x14ac:dyDescent="0.2">
      <c r="A188" s="1271" t="s">
        <v>21381</v>
      </c>
      <c r="B188" s="1084" t="s">
        <v>21382</v>
      </c>
      <c r="C188" s="1084"/>
      <c r="D188" s="1272" t="s">
        <v>5</v>
      </c>
      <c r="E188" s="1272" t="s">
        <v>469</v>
      </c>
      <c r="F188" s="1272"/>
      <c r="G188" s="1272" t="s">
        <v>5</v>
      </c>
      <c r="H188" s="1461" t="s">
        <v>5</v>
      </c>
    </row>
    <row r="189" spans="1:8" x14ac:dyDescent="0.2">
      <c r="A189" s="1271" t="s">
        <v>845</v>
      </c>
      <c r="B189" s="1084" t="s">
        <v>21383</v>
      </c>
      <c r="C189" s="1084"/>
      <c r="D189" s="1272" t="s">
        <v>5</v>
      </c>
      <c r="E189" s="1272" t="s">
        <v>469</v>
      </c>
      <c r="F189" s="1272"/>
      <c r="G189" s="1272" t="s">
        <v>5</v>
      </c>
      <c r="H189" s="1461" t="s">
        <v>5</v>
      </c>
    </row>
    <row r="190" spans="1:8" x14ac:dyDescent="0.2">
      <c r="A190" s="1271" t="s">
        <v>21013</v>
      </c>
      <c r="B190" s="1084" t="s">
        <v>21384</v>
      </c>
      <c r="C190" s="1084"/>
      <c r="D190" s="1272" t="s">
        <v>5</v>
      </c>
      <c r="E190" s="1272" t="s">
        <v>469</v>
      </c>
      <c r="F190" s="1272"/>
      <c r="G190" s="1272" t="s">
        <v>5</v>
      </c>
      <c r="H190" s="1461" t="s">
        <v>5</v>
      </c>
    </row>
    <row r="191" spans="1:8" x14ac:dyDescent="0.2">
      <c r="A191" s="1271" t="s">
        <v>21385</v>
      </c>
      <c r="B191" s="1084" t="s">
        <v>21386</v>
      </c>
      <c r="C191" s="1084"/>
      <c r="D191" s="1272" t="s">
        <v>5</v>
      </c>
      <c r="E191" s="1272" t="s">
        <v>469</v>
      </c>
      <c r="F191" s="1272"/>
      <c r="G191" s="1272" t="s">
        <v>5</v>
      </c>
      <c r="H191" s="1461" t="s">
        <v>5</v>
      </c>
    </row>
    <row r="192" spans="1:8" x14ac:dyDescent="0.2">
      <c r="A192" s="1271" t="s">
        <v>847</v>
      </c>
      <c r="B192" s="1084" t="s">
        <v>21387</v>
      </c>
      <c r="C192" s="1084"/>
      <c r="D192" s="1272" t="s">
        <v>5</v>
      </c>
      <c r="E192" s="1272" t="s">
        <v>469</v>
      </c>
      <c r="F192" s="1272"/>
      <c r="G192" s="1272" t="s">
        <v>5</v>
      </c>
      <c r="H192" s="1461" t="s">
        <v>5</v>
      </c>
    </row>
    <row r="193" spans="1:8" x14ac:dyDescent="0.2">
      <c r="A193" s="1271" t="s">
        <v>21388</v>
      </c>
      <c r="B193" s="1084" t="s">
        <v>21389</v>
      </c>
      <c r="C193" s="1084"/>
      <c r="D193" s="1272" t="s">
        <v>5</v>
      </c>
      <c r="E193" s="1272" t="s">
        <v>469</v>
      </c>
      <c r="F193" s="1272"/>
      <c r="G193" s="1272" t="s">
        <v>5</v>
      </c>
      <c r="H193" s="1461" t="s">
        <v>5</v>
      </c>
    </row>
    <row r="194" spans="1:8" x14ac:dyDescent="0.2">
      <c r="A194" s="1271" t="s">
        <v>21390</v>
      </c>
      <c r="B194" s="1084" t="s">
        <v>21391</v>
      </c>
      <c r="C194" s="1084"/>
      <c r="D194" s="1272" t="s">
        <v>5</v>
      </c>
      <c r="E194" s="1272" t="s">
        <v>469</v>
      </c>
      <c r="F194" s="1272"/>
      <c r="G194" s="1272" t="s">
        <v>5</v>
      </c>
      <c r="H194" s="1461" t="s">
        <v>5</v>
      </c>
    </row>
    <row r="195" spans="1:8" x14ac:dyDescent="0.2">
      <c r="A195" s="1271" t="s">
        <v>21392</v>
      </c>
      <c r="B195" s="1084" t="s">
        <v>21393</v>
      </c>
      <c r="C195" s="1084"/>
      <c r="D195" s="1272" t="s">
        <v>5</v>
      </c>
      <c r="E195" s="1272" t="s">
        <v>469</v>
      </c>
      <c r="F195" s="1272"/>
      <c r="G195" s="1272" t="s">
        <v>5</v>
      </c>
      <c r="H195" s="1461" t="s">
        <v>5</v>
      </c>
    </row>
    <row r="196" spans="1:8" x14ac:dyDescent="0.2">
      <c r="A196" s="1271" t="s">
        <v>21394</v>
      </c>
      <c r="B196" s="1084" t="s">
        <v>21395</v>
      </c>
      <c r="C196" s="1084"/>
      <c r="D196" s="1272" t="s">
        <v>5</v>
      </c>
      <c r="E196" s="1272" t="s">
        <v>469</v>
      </c>
      <c r="F196" s="1272"/>
      <c r="G196" s="1272" t="s">
        <v>5</v>
      </c>
      <c r="H196" s="1461" t="s">
        <v>5</v>
      </c>
    </row>
    <row r="197" spans="1:8" x14ac:dyDescent="0.2">
      <c r="A197" s="1271" t="s">
        <v>554</v>
      </c>
      <c r="B197" s="1084" t="s">
        <v>21396</v>
      </c>
      <c r="C197" s="1084"/>
      <c r="D197" s="1272" t="s">
        <v>5</v>
      </c>
      <c r="E197" s="1272" t="s">
        <v>469</v>
      </c>
      <c r="F197" s="1272"/>
      <c r="G197" s="1272" t="s">
        <v>5</v>
      </c>
      <c r="H197" s="1461" t="s">
        <v>5</v>
      </c>
    </row>
    <row r="198" spans="1:8" x14ac:dyDescent="0.2">
      <c r="A198" s="1271" t="s">
        <v>557</v>
      </c>
      <c r="B198" s="1084" t="s">
        <v>21397</v>
      </c>
      <c r="C198" s="1084"/>
      <c r="D198" s="1272" t="s">
        <v>5</v>
      </c>
      <c r="E198" s="1272" t="s">
        <v>469</v>
      </c>
      <c r="F198" s="1272"/>
      <c r="G198" s="1272" t="s">
        <v>5</v>
      </c>
      <c r="H198" s="1461" t="s">
        <v>5</v>
      </c>
    </row>
    <row r="199" spans="1:8" x14ac:dyDescent="0.2">
      <c r="A199" s="1271" t="s">
        <v>558</v>
      </c>
      <c r="B199" s="1084" t="s">
        <v>21398</v>
      </c>
      <c r="C199" s="1084"/>
      <c r="D199" s="1272" t="s">
        <v>5</v>
      </c>
      <c r="E199" s="1272" t="s">
        <v>469</v>
      </c>
      <c r="F199" s="1272"/>
      <c r="G199" s="1272" t="s">
        <v>5</v>
      </c>
      <c r="H199" s="1461" t="s">
        <v>5</v>
      </c>
    </row>
    <row r="200" spans="1:8" x14ac:dyDescent="0.2">
      <c r="A200" s="1271" t="s">
        <v>21399</v>
      </c>
      <c r="B200" s="1084" t="s">
        <v>21208</v>
      </c>
      <c r="C200" s="1084"/>
      <c r="D200" s="1272" t="s">
        <v>5</v>
      </c>
      <c r="E200" s="1272" t="s">
        <v>5</v>
      </c>
      <c r="F200" s="1272"/>
      <c r="G200" s="1272" t="s">
        <v>5</v>
      </c>
      <c r="H200" s="1461" t="s">
        <v>5</v>
      </c>
    </row>
    <row r="201" spans="1:8" x14ac:dyDescent="0.2">
      <c r="A201" s="1271" t="s">
        <v>21400</v>
      </c>
      <c r="B201" s="1084" t="s">
        <v>21401</v>
      </c>
      <c r="C201" s="1084"/>
      <c r="D201" s="1272" t="s">
        <v>469</v>
      </c>
      <c r="E201" s="1272" t="s">
        <v>469</v>
      </c>
      <c r="F201" s="1272"/>
      <c r="G201" s="1272" t="s">
        <v>5</v>
      </c>
      <c r="H201" s="1461" t="s">
        <v>5</v>
      </c>
    </row>
    <row r="202" spans="1:8" x14ac:dyDescent="0.2">
      <c r="A202" s="1271" t="s">
        <v>21402</v>
      </c>
      <c r="B202" s="1084" t="s">
        <v>21403</v>
      </c>
      <c r="C202" s="1084"/>
      <c r="D202" s="1272" t="s">
        <v>469</v>
      </c>
      <c r="E202" s="1272" t="s">
        <v>469</v>
      </c>
      <c r="F202" s="1272"/>
      <c r="G202" s="1272" t="s">
        <v>5</v>
      </c>
      <c r="H202" s="1461" t="s">
        <v>5</v>
      </c>
    </row>
    <row r="203" spans="1:8" x14ac:dyDescent="0.2">
      <c r="A203" s="1271" t="s">
        <v>21404</v>
      </c>
      <c r="B203" s="1084" t="s">
        <v>21405</v>
      </c>
      <c r="C203" s="1084"/>
      <c r="D203" s="1272" t="s">
        <v>5</v>
      </c>
      <c r="E203" s="1272" t="s">
        <v>5</v>
      </c>
      <c r="F203" s="1272"/>
      <c r="G203" s="1272" t="s">
        <v>5</v>
      </c>
      <c r="H203" s="1461" t="s">
        <v>5</v>
      </c>
    </row>
    <row r="204" spans="1:8" x14ac:dyDescent="0.2">
      <c r="A204" s="1271" t="s">
        <v>21406</v>
      </c>
      <c r="B204" s="1084" t="s">
        <v>21407</v>
      </c>
      <c r="C204" s="1084"/>
      <c r="D204" s="1272" t="s">
        <v>5</v>
      </c>
      <c r="E204" s="1272" t="s">
        <v>5</v>
      </c>
      <c r="F204" s="1272"/>
      <c r="G204" s="1272" t="s">
        <v>5</v>
      </c>
      <c r="H204" s="1461" t="s">
        <v>5</v>
      </c>
    </row>
    <row r="205" spans="1:8" x14ac:dyDescent="0.2">
      <c r="A205" s="1271" t="s">
        <v>21408</v>
      </c>
      <c r="B205" s="1084" t="s">
        <v>21409</v>
      </c>
      <c r="C205" s="1084"/>
      <c r="D205" s="1272" t="s">
        <v>5</v>
      </c>
      <c r="E205" s="1272" t="s">
        <v>5</v>
      </c>
      <c r="F205" s="1272"/>
      <c r="G205" s="1272" t="s">
        <v>5</v>
      </c>
      <c r="H205" s="1461" t="s">
        <v>5</v>
      </c>
    </row>
    <row r="206" spans="1:8" x14ac:dyDescent="0.2">
      <c r="A206" s="1271" t="s">
        <v>21410</v>
      </c>
      <c r="B206" s="1084" t="s">
        <v>21411</v>
      </c>
      <c r="C206" s="1084"/>
      <c r="D206" s="1272" t="s">
        <v>5</v>
      </c>
      <c r="E206" s="1272" t="s">
        <v>5</v>
      </c>
      <c r="F206" s="1272"/>
      <c r="G206" s="1272" t="s">
        <v>5</v>
      </c>
      <c r="H206" s="1461" t="s">
        <v>5</v>
      </c>
    </row>
    <row r="207" spans="1:8" x14ac:dyDescent="0.2">
      <c r="A207" s="1271" t="s">
        <v>21412</v>
      </c>
      <c r="B207" s="1084" t="s">
        <v>21413</v>
      </c>
      <c r="C207" s="1084"/>
      <c r="D207" s="1272" t="s">
        <v>5</v>
      </c>
      <c r="E207" s="1272" t="s">
        <v>5</v>
      </c>
      <c r="F207" s="1272"/>
      <c r="G207" s="1272" t="s">
        <v>5</v>
      </c>
      <c r="H207" s="1461" t="s">
        <v>5</v>
      </c>
    </row>
    <row r="208" spans="1:8" x14ac:dyDescent="0.2">
      <c r="A208" s="1271" t="s">
        <v>21414</v>
      </c>
      <c r="B208" s="1084" t="s">
        <v>21415</v>
      </c>
      <c r="C208" s="1084"/>
      <c r="D208" s="1272" t="s">
        <v>5</v>
      </c>
      <c r="E208" s="1272" t="s">
        <v>5</v>
      </c>
      <c r="F208" s="1272"/>
      <c r="G208" s="1272" t="s">
        <v>5</v>
      </c>
      <c r="H208" s="1461" t="s">
        <v>5</v>
      </c>
    </row>
    <row r="209" spans="1:8" x14ac:dyDescent="0.2">
      <c r="A209" s="1271" t="s">
        <v>21416</v>
      </c>
      <c r="B209" s="1084" t="s">
        <v>21417</v>
      </c>
      <c r="C209" s="1084"/>
      <c r="D209" s="1272" t="s">
        <v>5</v>
      </c>
      <c r="E209" s="1272" t="s">
        <v>5</v>
      </c>
      <c r="F209" s="1272"/>
      <c r="G209" s="1272" t="s">
        <v>5</v>
      </c>
      <c r="H209" s="1461" t="s">
        <v>5</v>
      </c>
    </row>
    <row r="210" spans="1:8" x14ac:dyDescent="0.2">
      <c r="A210" s="1271" t="s">
        <v>21418</v>
      </c>
      <c r="B210" s="1084" t="s">
        <v>21419</v>
      </c>
      <c r="C210" s="1084"/>
      <c r="D210" s="1272" t="s">
        <v>5</v>
      </c>
      <c r="E210" s="1272" t="s">
        <v>5</v>
      </c>
      <c r="F210" s="1272"/>
      <c r="G210" s="1272" t="s">
        <v>5</v>
      </c>
      <c r="H210" s="1461" t="s">
        <v>5</v>
      </c>
    </row>
    <row r="211" spans="1:8" x14ac:dyDescent="0.2">
      <c r="A211" s="1271" t="s">
        <v>596</v>
      </c>
      <c r="B211" s="1084" t="s">
        <v>21420</v>
      </c>
      <c r="C211" s="1084"/>
      <c r="D211" s="1272" t="s">
        <v>5</v>
      </c>
      <c r="E211" s="1272" t="s">
        <v>469</v>
      </c>
      <c r="F211" s="1272"/>
      <c r="G211" s="1272" t="s">
        <v>5</v>
      </c>
      <c r="H211" s="1461" t="s">
        <v>5</v>
      </c>
    </row>
    <row r="212" spans="1:8" x14ac:dyDescent="0.2">
      <c r="A212" s="1271" t="s">
        <v>23548</v>
      </c>
      <c r="B212" s="1084" t="s">
        <v>21421</v>
      </c>
      <c r="C212" s="1084"/>
      <c r="D212" s="1272" t="s">
        <v>5</v>
      </c>
      <c r="E212" s="1272" t="s">
        <v>469</v>
      </c>
      <c r="F212" s="1272"/>
      <c r="G212" s="1272" t="s">
        <v>36</v>
      </c>
      <c r="H212" s="1461" t="s">
        <v>36</v>
      </c>
    </row>
    <row r="213" spans="1:8" x14ac:dyDescent="0.2">
      <c r="A213" s="1271" t="s">
        <v>21422</v>
      </c>
      <c r="B213" s="1084" t="s">
        <v>21423</v>
      </c>
      <c r="C213" s="1084"/>
      <c r="D213" s="1272" t="s">
        <v>5</v>
      </c>
      <c r="E213" s="1272" t="s">
        <v>469</v>
      </c>
      <c r="F213" s="1272"/>
      <c r="G213" s="1272" t="s">
        <v>5</v>
      </c>
      <c r="H213" s="1461" t="s">
        <v>5</v>
      </c>
    </row>
    <row r="214" spans="1:8" x14ac:dyDescent="0.2">
      <c r="A214" s="1271" t="s">
        <v>21424</v>
      </c>
      <c r="B214" s="1084" t="s">
        <v>21425</v>
      </c>
      <c r="C214" s="1084"/>
      <c r="D214" s="1272" t="s">
        <v>5</v>
      </c>
      <c r="E214" s="1272" t="s">
        <v>469</v>
      </c>
      <c r="F214" s="1272"/>
      <c r="G214" s="1272" t="s">
        <v>5</v>
      </c>
      <c r="H214" s="1461" t="s">
        <v>5</v>
      </c>
    </row>
    <row r="215" spans="1:8" x14ac:dyDescent="0.2">
      <c r="A215" s="1271" t="s">
        <v>21426</v>
      </c>
      <c r="B215" s="1084" t="s">
        <v>21427</v>
      </c>
      <c r="C215" s="1084"/>
      <c r="D215" s="1272" t="s">
        <v>5</v>
      </c>
      <c r="E215" s="1272" t="s">
        <v>469</v>
      </c>
      <c r="F215" s="1272"/>
      <c r="G215" s="1272" t="s">
        <v>5</v>
      </c>
      <c r="H215" s="1461" t="s">
        <v>5</v>
      </c>
    </row>
    <row r="216" spans="1:8" x14ac:dyDescent="0.2">
      <c r="A216" s="1271" t="s">
        <v>21428</v>
      </c>
      <c r="B216" s="1084" t="s">
        <v>21429</v>
      </c>
      <c r="C216" s="1084"/>
      <c r="D216" s="1272" t="s">
        <v>5</v>
      </c>
      <c r="E216" s="1272" t="s">
        <v>469</v>
      </c>
      <c r="F216" s="1272"/>
      <c r="G216" s="1272" t="s">
        <v>5</v>
      </c>
      <c r="H216" s="1461" t="s">
        <v>5</v>
      </c>
    </row>
    <row r="217" spans="1:8" x14ac:dyDescent="0.2">
      <c r="A217" s="1271" t="s">
        <v>21430</v>
      </c>
      <c r="B217" s="1084" t="s">
        <v>21431</v>
      </c>
      <c r="C217" s="1084"/>
      <c r="D217" s="1272" t="s">
        <v>5</v>
      </c>
      <c r="E217" s="1272" t="s">
        <v>469</v>
      </c>
      <c r="F217" s="1272"/>
      <c r="G217" s="1272" t="s">
        <v>5</v>
      </c>
      <c r="H217" s="1461" t="s">
        <v>5</v>
      </c>
    </row>
    <row r="218" spans="1:8" x14ac:dyDescent="0.2">
      <c r="A218" s="1271" t="s">
        <v>21432</v>
      </c>
      <c r="B218" s="1084" t="s">
        <v>21433</v>
      </c>
      <c r="C218" s="1084"/>
      <c r="D218" s="1272" t="s">
        <v>5</v>
      </c>
      <c r="E218" s="1272" t="s">
        <v>469</v>
      </c>
      <c r="F218" s="1272"/>
      <c r="G218" s="1272" t="s">
        <v>5</v>
      </c>
      <c r="H218" s="1461" t="s">
        <v>5</v>
      </c>
    </row>
    <row r="219" spans="1:8" x14ac:dyDescent="0.2">
      <c r="A219" s="1271" t="s">
        <v>21434</v>
      </c>
      <c r="B219" s="1084" t="s">
        <v>21435</v>
      </c>
      <c r="C219" s="1084"/>
      <c r="D219" s="1272" t="s">
        <v>5</v>
      </c>
      <c r="E219" s="1272" t="s">
        <v>5</v>
      </c>
      <c r="F219" s="1272"/>
      <c r="G219" s="1272" t="s">
        <v>5</v>
      </c>
      <c r="H219" s="1461" t="s">
        <v>5</v>
      </c>
    </row>
    <row r="220" spans="1:8" x14ac:dyDescent="0.2">
      <c r="A220" s="1271" t="s">
        <v>548</v>
      </c>
      <c r="B220" s="1084" t="s">
        <v>21436</v>
      </c>
      <c r="C220" s="1084"/>
      <c r="D220" s="1272" t="s">
        <v>5</v>
      </c>
      <c r="E220" s="1272" t="s">
        <v>469</v>
      </c>
      <c r="F220" s="1272"/>
      <c r="G220" s="1272" t="s">
        <v>5</v>
      </c>
      <c r="H220" s="1461" t="s">
        <v>5</v>
      </c>
    </row>
    <row r="221" spans="1:8" x14ac:dyDescent="0.2">
      <c r="A221" s="1271" t="s">
        <v>21437</v>
      </c>
      <c r="B221" s="1084" t="s">
        <v>21438</v>
      </c>
      <c r="C221" s="1084"/>
      <c r="D221" s="1272" t="s">
        <v>5</v>
      </c>
      <c r="E221" s="1272" t="s">
        <v>469</v>
      </c>
      <c r="F221" s="1272"/>
      <c r="G221" s="1272" t="s">
        <v>5</v>
      </c>
      <c r="H221" s="1461" t="s">
        <v>5</v>
      </c>
    </row>
    <row r="222" spans="1:8" x14ac:dyDescent="0.2">
      <c r="A222" s="1271" t="s">
        <v>556</v>
      </c>
      <c r="B222" s="1084" t="s">
        <v>21439</v>
      </c>
      <c r="C222" s="1084"/>
      <c r="D222" s="1272" t="s">
        <v>5</v>
      </c>
      <c r="E222" s="1272" t="s">
        <v>469</v>
      </c>
      <c r="F222" s="1272"/>
      <c r="G222" s="1272" t="s">
        <v>5</v>
      </c>
      <c r="H222" s="1461" t="s">
        <v>5</v>
      </c>
    </row>
    <row r="223" spans="1:8" x14ac:dyDescent="0.2">
      <c r="A223" s="1271" t="s">
        <v>549</v>
      </c>
      <c r="B223" s="1084" t="s">
        <v>21440</v>
      </c>
      <c r="C223" s="1084"/>
      <c r="D223" s="1272" t="s">
        <v>5</v>
      </c>
      <c r="E223" s="1272" t="s">
        <v>469</v>
      </c>
      <c r="F223" s="1272"/>
      <c r="G223" s="1272" t="s">
        <v>5</v>
      </c>
      <c r="H223" s="1461" t="s">
        <v>5</v>
      </c>
    </row>
    <row r="224" spans="1:8" x14ac:dyDescent="0.2">
      <c r="A224" s="1271" t="s">
        <v>550</v>
      </c>
      <c r="B224" s="1084" t="s">
        <v>21441</v>
      </c>
      <c r="C224" s="1084"/>
      <c r="D224" s="1272" t="s">
        <v>5</v>
      </c>
      <c r="E224" s="1272" t="s">
        <v>469</v>
      </c>
      <c r="F224" s="1272"/>
      <c r="G224" s="1272" t="s">
        <v>5</v>
      </c>
      <c r="H224" s="1461" t="s">
        <v>5</v>
      </c>
    </row>
    <row r="225" spans="1:8" x14ac:dyDescent="0.2">
      <c r="A225" s="1271" t="s">
        <v>568</v>
      </c>
      <c r="B225" s="1084" t="s">
        <v>21442</v>
      </c>
      <c r="C225" s="1084"/>
      <c r="D225" s="1272" t="s">
        <v>5</v>
      </c>
      <c r="E225" s="1272" t="s">
        <v>469</v>
      </c>
      <c r="F225" s="1272"/>
      <c r="G225" s="1272" t="s">
        <v>5</v>
      </c>
      <c r="H225" s="1461" t="s">
        <v>5</v>
      </c>
    </row>
    <row r="226" spans="1:8" x14ac:dyDescent="0.2">
      <c r="A226" s="1271" t="s">
        <v>21443</v>
      </c>
      <c r="B226" s="1084" t="s">
        <v>21444</v>
      </c>
      <c r="C226" s="1084"/>
      <c r="D226" s="1272" t="s">
        <v>5</v>
      </c>
      <c r="E226" s="1272" t="s">
        <v>469</v>
      </c>
      <c r="F226" s="1272"/>
      <c r="G226" s="1272" t="s">
        <v>5</v>
      </c>
      <c r="H226" s="1461" t="s">
        <v>5</v>
      </c>
    </row>
    <row r="227" spans="1:8" x14ac:dyDescent="0.2">
      <c r="A227" s="1271" t="s">
        <v>21445</v>
      </c>
      <c r="B227" s="1084" t="s">
        <v>21446</v>
      </c>
      <c r="C227" s="1084"/>
      <c r="D227" s="1272" t="s">
        <v>5</v>
      </c>
      <c r="E227" s="1272" t="s">
        <v>5</v>
      </c>
      <c r="F227" s="1272"/>
      <c r="G227" s="1272" t="s">
        <v>5</v>
      </c>
      <c r="H227" s="1461" t="s">
        <v>5</v>
      </c>
    </row>
    <row r="228" spans="1:8" x14ac:dyDescent="0.2">
      <c r="A228" s="1271" t="s">
        <v>21447</v>
      </c>
      <c r="B228" s="1084" t="s">
        <v>21448</v>
      </c>
      <c r="C228" s="1084"/>
      <c r="D228" s="1272" t="s">
        <v>5</v>
      </c>
      <c r="E228" s="1272" t="s">
        <v>5</v>
      </c>
      <c r="F228" s="1272"/>
      <c r="G228" s="1272" t="s">
        <v>5</v>
      </c>
      <c r="H228" s="1461" t="s">
        <v>5</v>
      </c>
    </row>
    <row r="229" spans="1:8" x14ac:dyDescent="0.2">
      <c r="A229" s="1271" t="s">
        <v>21449</v>
      </c>
      <c r="B229" s="1084" t="s">
        <v>21450</v>
      </c>
      <c r="C229" s="1084"/>
      <c r="D229" s="1272" t="s">
        <v>5</v>
      </c>
      <c r="E229" s="1272" t="s">
        <v>5</v>
      </c>
      <c r="F229" s="1272"/>
      <c r="G229" s="1272" t="s">
        <v>5</v>
      </c>
      <c r="H229" s="1461" t="s">
        <v>5</v>
      </c>
    </row>
    <row r="230" spans="1:8" x14ac:dyDescent="0.2">
      <c r="A230" s="1271" t="s">
        <v>21451</v>
      </c>
      <c r="B230" s="1084" t="s">
        <v>21450</v>
      </c>
      <c r="C230" s="1084"/>
      <c r="D230" s="1272" t="s">
        <v>5</v>
      </c>
      <c r="E230" s="1272" t="s">
        <v>5</v>
      </c>
      <c r="F230" s="1272"/>
      <c r="G230" s="1272" t="s">
        <v>5</v>
      </c>
      <c r="H230" s="1461" t="s">
        <v>5</v>
      </c>
    </row>
    <row r="231" spans="1:8" x14ac:dyDescent="0.2">
      <c r="A231" s="1271" t="s">
        <v>21452</v>
      </c>
      <c r="B231" s="1084" t="s">
        <v>21450</v>
      </c>
      <c r="C231" s="1084"/>
      <c r="D231" s="1272" t="s">
        <v>5</v>
      </c>
      <c r="E231" s="1272" t="s">
        <v>5</v>
      </c>
      <c r="F231" s="1272"/>
      <c r="G231" s="1272" t="s">
        <v>5</v>
      </c>
      <c r="H231" s="1461" t="s">
        <v>5</v>
      </c>
    </row>
    <row r="232" spans="1:8" x14ac:dyDescent="0.2">
      <c r="A232" s="1271" t="s">
        <v>21453</v>
      </c>
      <c r="B232" s="1084" t="s">
        <v>21450</v>
      </c>
      <c r="C232" s="1084"/>
      <c r="D232" s="1272" t="s">
        <v>5</v>
      </c>
      <c r="E232" s="1272" t="s">
        <v>5</v>
      </c>
      <c r="F232" s="1272"/>
      <c r="G232" s="1272" t="s">
        <v>5</v>
      </c>
      <c r="H232" s="1461" t="s">
        <v>5</v>
      </c>
    </row>
    <row r="233" spans="1:8" x14ac:dyDescent="0.2">
      <c r="A233" s="1271" t="s">
        <v>21454</v>
      </c>
      <c r="B233" s="1084" t="s">
        <v>21455</v>
      </c>
      <c r="C233" s="1084"/>
      <c r="D233" s="1272" t="s">
        <v>5</v>
      </c>
      <c r="E233" s="1272" t="s">
        <v>5</v>
      </c>
      <c r="F233" s="1272"/>
      <c r="G233" s="1272" t="s">
        <v>5</v>
      </c>
      <c r="H233" s="1461" t="s">
        <v>5</v>
      </c>
    </row>
    <row r="234" spans="1:8" x14ac:dyDescent="0.2">
      <c r="A234" s="1271" t="s">
        <v>21456</v>
      </c>
      <c r="B234" s="1084" t="s">
        <v>21457</v>
      </c>
      <c r="C234" s="1084"/>
      <c r="D234" s="1272" t="s">
        <v>5</v>
      </c>
      <c r="E234" s="1272" t="s">
        <v>5</v>
      </c>
      <c r="F234" s="1272"/>
      <c r="G234" s="1272" t="s">
        <v>5</v>
      </c>
      <c r="H234" s="1461" t="s">
        <v>5</v>
      </c>
    </row>
    <row r="235" spans="1:8" x14ac:dyDescent="0.2">
      <c r="A235" s="1271" t="s">
        <v>21458</v>
      </c>
      <c r="B235" s="1084" t="s">
        <v>21459</v>
      </c>
      <c r="C235" s="1084"/>
      <c r="D235" s="1272" t="s">
        <v>5</v>
      </c>
      <c r="E235" s="1272" t="s">
        <v>5</v>
      </c>
      <c r="F235" s="1272"/>
      <c r="G235" s="1272" t="s">
        <v>5</v>
      </c>
      <c r="H235" s="1461" t="s">
        <v>5</v>
      </c>
    </row>
    <row r="236" spans="1:8" x14ac:dyDescent="0.2">
      <c r="A236" s="1271" t="s">
        <v>21460</v>
      </c>
      <c r="B236" s="1084" t="s">
        <v>21461</v>
      </c>
      <c r="C236" s="1084"/>
      <c r="D236" s="1272" t="s">
        <v>5</v>
      </c>
      <c r="E236" s="1272" t="s">
        <v>5</v>
      </c>
      <c r="F236" s="1272"/>
      <c r="G236" s="1272" t="s">
        <v>5</v>
      </c>
      <c r="H236" s="1461" t="s">
        <v>5</v>
      </c>
    </row>
    <row r="237" spans="1:8" x14ac:dyDescent="0.2">
      <c r="A237" s="1271" t="s">
        <v>21462</v>
      </c>
      <c r="B237" s="1084" t="s">
        <v>21463</v>
      </c>
      <c r="C237" s="1084"/>
      <c r="D237" s="1272" t="s">
        <v>5</v>
      </c>
      <c r="E237" s="1272" t="s">
        <v>5</v>
      </c>
      <c r="F237" s="1272"/>
      <c r="G237" s="1272" t="s">
        <v>5</v>
      </c>
      <c r="H237" s="1461" t="s">
        <v>5</v>
      </c>
    </row>
    <row r="238" spans="1:8" x14ac:dyDescent="0.2">
      <c r="A238" s="1271" t="s">
        <v>21464</v>
      </c>
      <c r="B238" s="1084" t="s">
        <v>21465</v>
      </c>
      <c r="C238" s="1084"/>
      <c r="D238" s="1272" t="s">
        <v>5</v>
      </c>
      <c r="E238" s="1272" t="s">
        <v>5</v>
      </c>
      <c r="F238" s="1272"/>
      <c r="G238" s="1272" t="s">
        <v>5</v>
      </c>
      <c r="H238" s="1461" t="s">
        <v>5</v>
      </c>
    </row>
    <row r="239" spans="1:8" x14ac:dyDescent="0.2">
      <c r="A239" s="1271" t="s">
        <v>21466</v>
      </c>
      <c r="B239" s="1084" t="s">
        <v>21467</v>
      </c>
      <c r="C239" s="1084"/>
      <c r="D239" s="1272" t="s">
        <v>5</v>
      </c>
      <c r="E239" s="1272" t="s">
        <v>5</v>
      </c>
      <c r="F239" s="1272"/>
      <c r="G239" s="1272" t="s">
        <v>5</v>
      </c>
      <c r="H239" s="1461" t="s">
        <v>5</v>
      </c>
    </row>
    <row r="240" spans="1:8" x14ac:dyDescent="0.2">
      <c r="A240" s="1271" t="s">
        <v>21468</v>
      </c>
      <c r="B240" s="1084" t="s">
        <v>21467</v>
      </c>
      <c r="C240" s="1084"/>
      <c r="D240" s="1272" t="s">
        <v>5</v>
      </c>
      <c r="E240" s="1272" t="s">
        <v>5</v>
      </c>
      <c r="F240" s="1272"/>
      <c r="G240" s="1272" t="s">
        <v>5</v>
      </c>
      <c r="H240" s="1461" t="s">
        <v>5</v>
      </c>
    </row>
    <row r="241" spans="1:8" x14ac:dyDescent="0.2">
      <c r="A241" s="1271" t="s">
        <v>21469</v>
      </c>
      <c r="B241" s="1084" t="s">
        <v>21467</v>
      </c>
      <c r="C241" s="1084"/>
      <c r="D241" s="1272" t="s">
        <v>5</v>
      </c>
      <c r="E241" s="1272" t="s">
        <v>5</v>
      </c>
      <c r="F241" s="1272"/>
      <c r="G241" s="1272" t="s">
        <v>5</v>
      </c>
      <c r="H241" s="1461" t="s">
        <v>5</v>
      </c>
    </row>
    <row r="242" spans="1:8" x14ac:dyDescent="0.2">
      <c r="A242" s="1271" t="s">
        <v>21470</v>
      </c>
      <c r="B242" s="1084" t="s">
        <v>21467</v>
      </c>
      <c r="C242" s="1084"/>
      <c r="D242" s="1272" t="s">
        <v>5</v>
      </c>
      <c r="E242" s="1272" t="s">
        <v>5</v>
      </c>
      <c r="F242" s="1272"/>
      <c r="G242" s="1272" t="s">
        <v>5</v>
      </c>
      <c r="H242" s="1461" t="s">
        <v>5</v>
      </c>
    </row>
    <row r="243" spans="1:8" x14ac:dyDescent="0.2">
      <c r="A243" s="1271" t="s">
        <v>21471</v>
      </c>
      <c r="B243" s="1084" t="s">
        <v>21472</v>
      </c>
      <c r="C243" s="1084"/>
      <c r="D243" s="1272" t="s">
        <v>5</v>
      </c>
      <c r="E243" s="1272" t="s">
        <v>5</v>
      </c>
      <c r="F243" s="1272"/>
      <c r="G243" s="1272" t="s">
        <v>5</v>
      </c>
      <c r="H243" s="1461" t="s">
        <v>5</v>
      </c>
    </row>
    <row r="244" spans="1:8" x14ac:dyDescent="0.2">
      <c r="A244" s="1271" t="s">
        <v>21473</v>
      </c>
      <c r="B244" s="1084" t="s">
        <v>21474</v>
      </c>
      <c r="C244" s="1084"/>
      <c r="D244" s="1272" t="s">
        <v>5</v>
      </c>
      <c r="E244" s="1272" t="s">
        <v>5</v>
      </c>
      <c r="F244" s="1272"/>
      <c r="G244" s="1272" t="s">
        <v>5</v>
      </c>
      <c r="H244" s="1461" t="s">
        <v>5</v>
      </c>
    </row>
    <row r="245" spans="1:8" x14ac:dyDescent="0.2">
      <c r="A245" s="1271" t="s">
        <v>21475</v>
      </c>
      <c r="B245" s="1084" t="s">
        <v>21474</v>
      </c>
      <c r="C245" s="1084"/>
      <c r="D245" s="1272" t="s">
        <v>5</v>
      </c>
      <c r="E245" s="1272" t="s">
        <v>5</v>
      </c>
      <c r="F245" s="1272"/>
      <c r="G245" s="1272" t="s">
        <v>5</v>
      </c>
      <c r="H245" s="1461" t="s">
        <v>5</v>
      </c>
    </row>
    <row r="246" spans="1:8" x14ac:dyDescent="0.2">
      <c r="A246" s="1271" t="s">
        <v>21476</v>
      </c>
      <c r="B246" s="1084" t="s">
        <v>21474</v>
      </c>
      <c r="C246" s="1084"/>
      <c r="D246" s="1272" t="s">
        <v>5</v>
      </c>
      <c r="E246" s="1272" t="s">
        <v>5</v>
      </c>
      <c r="F246" s="1272"/>
      <c r="G246" s="1272" t="s">
        <v>5</v>
      </c>
      <c r="H246" s="1461" t="s">
        <v>5</v>
      </c>
    </row>
    <row r="247" spans="1:8" x14ac:dyDescent="0.2">
      <c r="A247" s="1271" t="s">
        <v>850</v>
      </c>
      <c r="B247" s="1084" t="s">
        <v>21477</v>
      </c>
      <c r="C247" s="1084"/>
      <c r="D247" s="1272" t="s">
        <v>5</v>
      </c>
      <c r="E247" s="1272" t="s">
        <v>469</v>
      </c>
      <c r="F247" s="1272"/>
      <c r="G247" s="1272" t="s">
        <v>5</v>
      </c>
      <c r="H247" s="1461" t="s">
        <v>5</v>
      </c>
    </row>
    <row r="248" spans="1:8" x14ac:dyDescent="0.2">
      <c r="A248" s="1271" t="s">
        <v>851</v>
      </c>
      <c r="B248" s="1084" t="s">
        <v>21478</v>
      </c>
      <c r="C248" s="1084"/>
      <c r="D248" s="1272" t="s">
        <v>5</v>
      </c>
      <c r="E248" s="1272" t="s">
        <v>469</v>
      </c>
      <c r="F248" s="1272"/>
      <c r="G248" s="1272" t="s">
        <v>5</v>
      </c>
      <c r="H248" s="1461" t="s">
        <v>5</v>
      </c>
    </row>
    <row r="249" spans="1:8" x14ac:dyDescent="0.2">
      <c r="A249" s="1271" t="s">
        <v>21479</v>
      </c>
      <c r="B249" s="1084" t="s">
        <v>21474</v>
      </c>
      <c r="C249" s="1084"/>
      <c r="D249" s="1272" t="s">
        <v>5</v>
      </c>
      <c r="E249" s="1272" t="s">
        <v>5</v>
      </c>
      <c r="F249" s="1272"/>
      <c r="G249" s="1272" t="s">
        <v>5</v>
      </c>
      <c r="H249" s="1461" t="s">
        <v>5</v>
      </c>
    </row>
    <row r="250" spans="1:8" x14ac:dyDescent="0.2">
      <c r="A250" s="1271" t="s">
        <v>21480</v>
      </c>
      <c r="B250" s="1084" t="s">
        <v>21481</v>
      </c>
      <c r="C250" s="1084"/>
      <c r="D250" s="1272" t="s">
        <v>5</v>
      </c>
      <c r="E250" s="1272" t="s">
        <v>5</v>
      </c>
      <c r="F250" s="1272"/>
      <c r="G250" s="1272" t="s">
        <v>5</v>
      </c>
      <c r="H250" s="1461" t="s">
        <v>5</v>
      </c>
    </row>
    <row r="251" spans="1:8" x14ac:dyDescent="0.2">
      <c r="A251" s="1271" t="s">
        <v>21482</v>
      </c>
      <c r="B251" s="1084" t="s">
        <v>21483</v>
      </c>
      <c r="C251" s="1084"/>
      <c r="D251" s="1272" t="s">
        <v>5</v>
      </c>
      <c r="E251" s="1272" t="s">
        <v>5</v>
      </c>
      <c r="F251" s="1272"/>
      <c r="G251" s="1272" t="s">
        <v>5</v>
      </c>
      <c r="H251" s="1461" t="s">
        <v>5</v>
      </c>
    </row>
    <row r="252" spans="1:8" x14ac:dyDescent="0.2">
      <c r="A252" s="1271" t="s">
        <v>21484</v>
      </c>
      <c r="B252" s="1084" t="s">
        <v>21483</v>
      </c>
      <c r="C252" s="1084"/>
      <c r="D252" s="1272" t="s">
        <v>5</v>
      </c>
      <c r="E252" s="1272" t="s">
        <v>5</v>
      </c>
      <c r="F252" s="1272"/>
      <c r="G252" s="1272" t="s">
        <v>5</v>
      </c>
      <c r="H252" s="1461" t="s">
        <v>5</v>
      </c>
    </row>
    <row r="253" spans="1:8" x14ac:dyDescent="0.2">
      <c r="A253" s="1271" t="s">
        <v>21485</v>
      </c>
      <c r="B253" s="1084" t="s">
        <v>21483</v>
      </c>
      <c r="C253" s="1084"/>
      <c r="D253" s="1272" t="s">
        <v>5</v>
      </c>
      <c r="E253" s="1272" t="s">
        <v>5</v>
      </c>
      <c r="F253" s="1272"/>
      <c r="G253" s="1272" t="s">
        <v>5</v>
      </c>
      <c r="H253" s="1461" t="s">
        <v>5</v>
      </c>
    </row>
    <row r="254" spans="1:8" x14ac:dyDescent="0.2">
      <c r="A254" s="1271" t="s">
        <v>551</v>
      </c>
      <c r="B254" s="1084" t="s">
        <v>21486</v>
      </c>
      <c r="C254" s="1084"/>
      <c r="D254" s="1272" t="s">
        <v>5</v>
      </c>
      <c r="E254" s="1272" t="s">
        <v>469</v>
      </c>
      <c r="F254" s="1272"/>
      <c r="G254" s="1272" t="s">
        <v>5</v>
      </c>
      <c r="H254" s="1461" t="s">
        <v>5</v>
      </c>
    </row>
    <row r="255" spans="1:8" x14ac:dyDescent="0.2">
      <c r="A255" s="1271" t="s">
        <v>552</v>
      </c>
      <c r="B255" s="1084" t="s">
        <v>21487</v>
      </c>
      <c r="C255" s="1084"/>
      <c r="D255" s="1272" t="s">
        <v>5</v>
      </c>
      <c r="E255" s="1272" t="s">
        <v>469</v>
      </c>
      <c r="F255" s="1272"/>
      <c r="G255" s="1272" t="s">
        <v>5</v>
      </c>
      <c r="H255" s="1461" t="s">
        <v>5</v>
      </c>
    </row>
    <row r="256" spans="1:8" x14ac:dyDescent="0.2">
      <c r="A256" s="1271" t="s">
        <v>21488</v>
      </c>
      <c r="B256" s="1084" t="s">
        <v>21483</v>
      </c>
      <c r="C256" s="1084"/>
      <c r="D256" s="1272" t="s">
        <v>5</v>
      </c>
      <c r="E256" s="1272" t="s">
        <v>5</v>
      </c>
      <c r="F256" s="1272"/>
      <c r="G256" s="1272" t="s">
        <v>5</v>
      </c>
      <c r="H256" s="1461" t="s">
        <v>5</v>
      </c>
    </row>
    <row r="257" spans="1:8" x14ac:dyDescent="0.2">
      <c r="A257" s="1271" t="s">
        <v>21489</v>
      </c>
      <c r="B257" s="1084" t="s">
        <v>21490</v>
      </c>
      <c r="C257" s="1084"/>
      <c r="D257" s="1272" t="s">
        <v>5</v>
      </c>
      <c r="E257" s="1272" t="s">
        <v>5</v>
      </c>
      <c r="F257" s="1272"/>
      <c r="G257" s="1272" t="s">
        <v>5</v>
      </c>
      <c r="H257" s="1461" t="s">
        <v>5</v>
      </c>
    </row>
    <row r="258" spans="1:8" x14ac:dyDescent="0.2">
      <c r="A258" s="1271" t="s">
        <v>21491</v>
      </c>
      <c r="B258" s="1084" t="s">
        <v>21492</v>
      </c>
      <c r="C258" s="1084"/>
      <c r="D258" s="1272" t="s">
        <v>5</v>
      </c>
      <c r="E258" s="1272" t="s">
        <v>5</v>
      </c>
      <c r="F258" s="1272"/>
      <c r="G258" s="1272" t="s">
        <v>5</v>
      </c>
      <c r="H258" s="1461" t="s">
        <v>5</v>
      </c>
    </row>
    <row r="259" spans="1:8" x14ac:dyDescent="0.2">
      <c r="A259" s="1271" t="s">
        <v>21493</v>
      </c>
      <c r="B259" s="1084" t="s">
        <v>21492</v>
      </c>
      <c r="C259" s="1084"/>
      <c r="D259" s="1272" t="s">
        <v>5</v>
      </c>
      <c r="E259" s="1272" t="s">
        <v>5</v>
      </c>
      <c r="F259" s="1272"/>
      <c r="G259" s="1272" t="s">
        <v>5</v>
      </c>
      <c r="H259" s="1461" t="s">
        <v>5</v>
      </c>
    </row>
    <row r="260" spans="1:8" x14ac:dyDescent="0.2">
      <c r="A260" s="1271" t="s">
        <v>21494</v>
      </c>
      <c r="B260" s="1084" t="s">
        <v>21495</v>
      </c>
      <c r="C260" s="1084"/>
      <c r="D260" s="1272" t="s">
        <v>5</v>
      </c>
      <c r="E260" s="1272" t="s">
        <v>469</v>
      </c>
      <c r="F260" s="1272"/>
      <c r="G260" s="1272" t="s">
        <v>5</v>
      </c>
      <c r="H260" s="1461" t="s">
        <v>5</v>
      </c>
    </row>
    <row r="261" spans="1:8" x14ac:dyDescent="0.2">
      <c r="A261" s="1271" t="s">
        <v>21496</v>
      </c>
      <c r="B261" s="1084" t="s">
        <v>21497</v>
      </c>
      <c r="C261" s="1084"/>
      <c r="D261" s="1272" t="s">
        <v>5</v>
      </c>
      <c r="E261" s="1272" t="s">
        <v>469</v>
      </c>
      <c r="F261" s="1272"/>
      <c r="G261" s="1272" t="s">
        <v>5</v>
      </c>
      <c r="H261" s="1461" t="s">
        <v>5</v>
      </c>
    </row>
    <row r="262" spans="1:8" x14ac:dyDescent="0.2">
      <c r="A262" s="1271" t="s">
        <v>21498</v>
      </c>
      <c r="B262" s="1084" t="s">
        <v>21499</v>
      </c>
      <c r="C262" s="1084"/>
      <c r="D262" s="1272" t="s">
        <v>5</v>
      </c>
      <c r="E262" s="1272" t="s">
        <v>469</v>
      </c>
      <c r="F262" s="1272"/>
      <c r="G262" s="1272" t="s">
        <v>5</v>
      </c>
      <c r="H262" s="1461" t="s">
        <v>5</v>
      </c>
    </row>
    <row r="263" spans="1:8" x14ac:dyDescent="0.2">
      <c r="A263" s="1271" t="s">
        <v>21500</v>
      </c>
      <c r="B263" s="1084" t="s">
        <v>21501</v>
      </c>
      <c r="C263" s="1084"/>
      <c r="D263" s="1272" t="s">
        <v>5</v>
      </c>
      <c r="E263" s="1272" t="s">
        <v>469</v>
      </c>
      <c r="F263" s="1272"/>
      <c r="G263" s="1272" t="s">
        <v>5</v>
      </c>
      <c r="H263" s="1461" t="s">
        <v>5</v>
      </c>
    </row>
    <row r="264" spans="1:8" x14ac:dyDescent="0.2">
      <c r="A264" s="1271" t="s">
        <v>21502</v>
      </c>
      <c r="B264" s="1084" t="s">
        <v>21492</v>
      </c>
      <c r="C264" s="1084"/>
      <c r="D264" s="1272" t="s">
        <v>5</v>
      </c>
      <c r="E264" s="1272" t="s">
        <v>5</v>
      </c>
      <c r="F264" s="1272"/>
      <c r="G264" s="1272" t="s">
        <v>5</v>
      </c>
      <c r="H264" s="1461" t="s">
        <v>5</v>
      </c>
    </row>
    <row r="265" spans="1:8" x14ac:dyDescent="0.2">
      <c r="A265" s="1271" t="s">
        <v>23549</v>
      </c>
      <c r="B265" s="1084" t="s">
        <v>21503</v>
      </c>
      <c r="C265" s="1084" t="s">
        <v>44</v>
      </c>
      <c r="D265" s="1272" t="s">
        <v>5</v>
      </c>
      <c r="E265" s="1272" t="s">
        <v>5</v>
      </c>
      <c r="F265" s="1272"/>
      <c r="G265" s="1272" t="s">
        <v>36</v>
      </c>
      <c r="H265" s="1461" t="s">
        <v>36</v>
      </c>
    </row>
    <row r="266" spans="1:8" x14ac:dyDescent="0.2">
      <c r="A266" s="1271" t="s">
        <v>21504</v>
      </c>
      <c r="B266" s="1084" t="s">
        <v>21505</v>
      </c>
      <c r="C266" s="1084"/>
      <c r="D266" s="1272" t="s">
        <v>5</v>
      </c>
      <c r="E266" s="1272" t="s">
        <v>5</v>
      </c>
      <c r="F266" s="1272"/>
      <c r="G266" s="1272" t="s">
        <v>5</v>
      </c>
      <c r="H266" s="1461" t="s">
        <v>5</v>
      </c>
    </row>
    <row r="267" spans="1:8" x14ac:dyDescent="0.2">
      <c r="A267" s="1271" t="s">
        <v>21506</v>
      </c>
      <c r="B267" s="1084" t="s">
        <v>21507</v>
      </c>
      <c r="C267" s="1084"/>
      <c r="D267" s="1272" t="s">
        <v>5</v>
      </c>
      <c r="E267" s="1272" t="s">
        <v>5</v>
      </c>
      <c r="F267" s="1272"/>
      <c r="G267" s="1272" t="s">
        <v>5</v>
      </c>
      <c r="H267" s="1461" t="s">
        <v>5</v>
      </c>
    </row>
    <row r="268" spans="1:8" x14ac:dyDescent="0.2">
      <c r="A268" s="1271" t="s">
        <v>21508</v>
      </c>
      <c r="B268" s="1084" t="s">
        <v>21509</v>
      </c>
      <c r="C268" s="1084"/>
      <c r="D268" s="1272" t="s">
        <v>5</v>
      </c>
      <c r="E268" s="1272" t="s">
        <v>5</v>
      </c>
      <c r="F268" s="1272"/>
      <c r="G268" s="1272" t="s">
        <v>5</v>
      </c>
      <c r="H268" s="1461" t="s">
        <v>5</v>
      </c>
    </row>
    <row r="269" spans="1:8" x14ac:dyDescent="0.2">
      <c r="A269" s="1271" t="s">
        <v>21510</v>
      </c>
      <c r="B269" s="1084" t="s">
        <v>21511</v>
      </c>
      <c r="C269" s="1084"/>
      <c r="D269" s="1272" t="s">
        <v>5</v>
      </c>
      <c r="E269" s="1272" t="s">
        <v>5</v>
      </c>
      <c r="F269" s="1272"/>
      <c r="G269" s="1272" t="s">
        <v>5</v>
      </c>
      <c r="H269" s="1461" t="s">
        <v>5</v>
      </c>
    </row>
    <row r="270" spans="1:8" x14ac:dyDescent="0.2">
      <c r="A270" s="1271" t="s">
        <v>21512</v>
      </c>
      <c r="B270" s="1084" t="s">
        <v>21513</v>
      </c>
      <c r="C270" s="1084"/>
      <c r="D270" s="1272" t="s">
        <v>5</v>
      </c>
      <c r="E270" s="1272" t="s">
        <v>5</v>
      </c>
      <c r="F270" s="1272"/>
      <c r="G270" s="1272" t="s">
        <v>5</v>
      </c>
      <c r="H270" s="1461" t="s">
        <v>5</v>
      </c>
    </row>
    <row r="271" spans="1:8" x14ac:dyDescent="0.2">
      <c r="A271" s="1271">
        <v>1200000</v>
      </c>
      <c r="B271" s="1084" t="s">
        <v>21514</v>
      </c>
      <c r="C271" s="1084"/>
      <c r="D271" s="1272" t="s">
        <v>5</v>
      </c>
      <c r="E271" s="1272" t="s">
        <v>5</v>
      </c>
      <c r="F271" s="1272"/>
      <c r="G271" s="1272" t="s">
        <v>5</v>
      </c>
      <c r="H271" s="1461" t="s">
        <v>5</v>
      </c>
    </row>
    <row r="272" spans="1:8" x14ac:dyDescent="0.2">
      <c r="A272" s="1271">
        <v>1211000</v>
      </c>
      <c r="B272" s="1084" t="s">
        <v>14</v>
      </c>
      <c r="C272" s="1084"/>
      <c r="D272" s="1272" t="s">
        <v>5</v>
      </c>
      <c r="E272" s="1272" t="s">
        <v>5</v>
      </c>
      <c r="F272" s="1272"/>
      <c r="G272" s="1272" t="s">
        <v>5</v>
      </c>
      <c r="H272" s="1461" t="s">
        <v>5</v>
      </c>
    </row>
    <row r="273" spans="1:8" x14ac:dyDescent="0.2">
      <c r="A273" s="1271">
        <v>1212000</v>
      </c>
      <c r="B273" s="1084" t="s">
        <v>21515</v>
      </c>
      <c r="C273" s="1084"/>
      <c r="D273" s="1272" t="s">
        <v>5</v>
      </c>
      <c r="E273" s="1272" t="s">
        <v>5</v>
      </c>
      <c r="F273" s="1272"/>
      <c r="G273" s="1272" t="s">
        <v>5</v>
      </c>
      <c r="H273" s="1461" t="s">
        <v>5</v>
      </c>
    </row>
    <row r="274" spans="1:8" x14ac:dyDescent="0.2">
      <c r="A274" s="1271">
        <v>1213000</v>
      </c>
      <c r="B274" s="1084" t="s">
        <v>21516</v>
      </c>
      <c r="C274" s="1084"/>
      <c r="D274" s="1272" t="s">
        <v>5</v>
      </c>
      <c r="E274" s="1272" t="s">
        <v>5</v>
      </c>
      <c r="F274" s="1272"/>
      <c r="G274" s="1272" t="s">
        <v>5</v>
      </c>
      <c r="H274" s="1461" t="s">
        <v>5</v>
      </c>
    </row>
    <row r="275" spans="1:8" x14ac:dyDescent="0.2">
      <c r="A275" s="1271">
        <v>1221000</v>
      </c>
      <c r="B275" s="1084" t="s">
        <v>21517</v>
      </c>
      <c r="C275" s="1084"/>
      <c r="D275" s="1272" t="s">
        <v>5</v>
      </c>
      <c r="E275" s="1272" t="s">
        <v>5</v>
      </c>
      <c r="F275" s="1272"/>
      <c r="G275" s="1272" t="s">
        <v>5</v>
      </c>
      <c r="H275" s="1461" t="s">
        <v>5</v>
      </c>
    </row>
    <row r="276" spans="1:8" x14ac:dyDescent="0.2">
      <c r="A276" s="1271">
        <v>1221001</v>
      </c>
      <c r="B276" s="1084" t="s">
        <v>21518</v>
      </c>
      <c r="C276" s="1084"/>
      <c r="D276" s="1272" t="s">
        <v>5</v>
      </c>
      <c r="E276" s="1272" t="s">
        <v>469</v>
      </c>
      <c r="F276" s="1272"/>
      <c r="G276" s="1272" t="s">
        <v>5</v>
      </c>
      <c r="H276" s="1461" t="s">
        <v>5</v>
      </c>
    </row>
    <row r="277" spans="1:8" x14ac:dyDescent="0.2">
      <c r="A277" s="1271">
        <v>1221002</v>
      </c>
      <c r="B277" s="1084" t="s">
        <v>21519</v>
      </c>
      <c r="C277" s="1084"/>
      <c r="D277" s="1272" t="s">
        <v>5</v>
      </c>
      <c r="E277" s="1272" t="s">
        <v>469</v>
      </c>
      <c r="F277" s="1272"/>
      <c r="G277" s="1272" t="s">
        <v>5</v>
      </c>
      <c r="H277" s="1461" t="s">
        <v>5</v>
      </c>
    </row>
    <row r="278" spans="1:8" x14ac:dyDescent="0.2">
      <c r="A278" s="1271">
        <v>1221003</v>
      </c>
      <c r="B278" s="1084" t="s">
        <v>21520</v>
      </c>
      <c r="C278" s="1084"/>
      <c r="D278" s="1272" t="s">
        <v>5</v>
      </c>
      <c r="E278" s="1272" t="s">
        <v>469</v>
      </c>
      <c r="F278" s="1272"/>
      <c r="G278" s="1272" t="s">
        <v>5</v>
      </c>
      <c r="H278" s="1461" t="s">
        <v>5</v>
      </c>
    </row>
    <row r="279" spans="1:8" x14ac:dyDescent="0.2">
      <c r="A279" s="1271">
        <v>1221004</v>
      </c>
      <c r="B279" s="1084" t="s">
        <v>21521</v>
      </c>
      <c r="C279" s="1084"/>
      <c r="D279" s="1272" t="s">
        <v>5</v>
      </c>
      <c r="E279" s="1272" t="s">
        <v>469</v>
      </c>
      <c r="F279" s="1272"/>
      <c r="G279" s="1272" t="s">
        <v>5</v>
      </c>
      <c r="H279" s="1461" t="s">
        <v>5</v>
      </c>
    </row>
    <row r="280" spans="1:8" x14ac:dyDescent="0.2">
      <c r="A280" s="1271">
        <v>1221005</v>
      </c>
      <c r="B280" s="1084" t="s">
        <v>21522</v>
      </c>
      <c r="C280" s="1084"/>
      <c r="D280" s="1272" t="s">
        <v>5</v>
      </c>
      <c r="E280" s="1272" t="s">
        <v>469</v>
      </c>
      <c r="F280" s="1272"/>
      <c r="G280" s="1272" t="s">
        <v>5</v>
      </c>
      <c r="H280" s="1461" t="s">
        <v>5</v>
      </c>
    </row>
    <row r="281" spans="1:8" x14ac:dyDescent="0.2">
      <c r="A281" s="1271">
        <v>1221006</v>
      </c>
      <c r="B281" s="1084" t="s">
        <v>21523</v>
      </c>
      <c r="C281" s="1084"/>
      <c r="D281" s="1272" t="s">
        <v>5</v>
      </c>
      <c r="E281" s="1272" t="s">
        <v>469</v>
      </c>
      <c r="F281" s="1272"/>
      <c r="G281" s="1272" t="s">
        <v>5</v>
      </c>
      <c r="H281" s="1461" t="s">
        <v>5</v>
      </c>
    </row>
    <row r="282" spans="1:8" x14ac:dyDescent="0.2">
      <c r="A282" s="1271">
        <v>1221007</v>
      </c>
      <c r="B282" s="1084" t="s">
        <v>21524</v>
      </c>
      <c r="C282" s="1084"/>
      <c r="D282" s="1272" t="s">
        <v>5</v>
      </c>
      <c r="E282" s="1272" t="s">
        <v>469</v>
      </c>
      <c r="F282" s="1272"/>
      <c r="G282" s="1272" t="s">
        <v>5</v>
      </c>
      <c r="H282" s="1461" t="s">
        <v>5</v>
      </c>
    </row>
    <row r="283" spans="1:8" x14ac:dyDescent="0.2">
      <c r="A283" s="1271">
        <v>1221008</v>
      </c>
      <c r="B283" s="1084" t="s">
        <v>21525</v>
      </c>
      <c r="C283" s="1084"/>
      <c r="D283" s="1272" t="s">
        <v>5</v>
      </c>
      <c r="E283" s="1272" t="s">
        <v>469</v>
      </c>
      <c r="F283" s="1272"/>
      <c r="G283" s="1272" t="s">
        <v>5</v>
      </c>
      <c r="H283" s="1461" t="s">
        <v>5</v>
      </c>
    </row>
    <row r="284" spans="1:8" x14ac:dyDescent="0.2">
      <c r="A284" s="1271">
        <v>1221009</v>
      </c>
      <c r="B284" s="1084" t="s">
        <v>21526</v>
      </c>
      <c r="C284" s="1084"/>
      <c r="D284" s="1272" t="s">
        <v>5</v>
      </c>
      <c r="E284" s="1272" t="s">
        <v>469</v>
      </c>
      <c r="F284" s="1272"/>
      <c r="G284" s="1272" t="s">
        <v>5</v>
      </c>
      <c r="H284" s="1461" t="s">
        <v>5</v>
      </c>
    </row>
    <row r="285" spans="1:8" x14ac:dyDescent="0.2">
      <c r="A285" s="1271">
        <v>1221010</v>
      </c>
      <c r="B285" s="1084" t="s">
        <v>21527</v>
      </c>
      <c r="C285" s="1084"/>
      <c r="D285" s="1272" t="s">
        <v>5</v>
      </c>
      <c r="E285" s="1272" t="s">
        <v>469</v>
      </c>
      <c r="F285" s="1272"/>
      <c r="G285" s="1272" t="s">
        <v>5</v>
      </c>
      <c r="H285" s="1461" t="s">
        <v>5</v>
      </c>
    </row>
    <row r="286" spans="1:8" x14ac:dyDescent="0.2">
      <c r="A286" s="1271">
        <v>1221011</v>
      </c>
      <c r="B286" s="1084" t="s">
        <v>21528</v>
      </c>
      <c r="C286" s="1084"/>
      <c r="D286" s="1272" t="s">
        <v>5</v>
      </c>
      <c r="E286" s="1272" t="s">
        <v>469</v>
      </c>
      <c r="F286" s="1272"/>
      <c r="G286" s="1272" t="s">
        <v>5</v>
      </c>
      <c r="H286" s="1461" t="s">
        <v>5</v>
      </c>
    </row>
    <row r="287" spans="1:8" x14ac:dyDescent="0.2">
      <c r="A287" s="1271">
        <v>1221012</v>
      </c>
      <c r="B287" s="1084" t="s">
        <v>21529</v>
      </c>
      <c r="C287" s="1084"/>
      <c r="D287" s="1272" t="s">
        <v>5</v>
      </c>
      <c r="E287" s="1272" t="s">
        <v>469</v>
      </c>
      <c r="F287" s="1272"/>
      <c r="G287" s="1272" t="s">
        <v>5</v>
      </c>
      <c r="H287" s="1461" t="s">
        <v>5</v>
      </c>
    </row>
    <row r="288" spans="1:8" x14ac:dyDescent="0.2">
      <c r="A288" s="1271">
        <v>1221013</v>
      </c>
      <c r="B288" s="1084" t="s">
        <v>21530</v>
      </c>
      <c r="C288" s="1084"/>
      <c r="D288" s="1272" t="s">
        <v>5</v>
      </c>
      <c r="E288" s="1272" t="s">
        <v>469</v>
      </c>
      <c r="F288" s="1272"/>
      <c r="G288" s="1272" t="s">
        <v>5</v>
      </c>
      <c r="H288" s="1461" t="s">
        <v>5</v>
      </c>
    </row>
    <row r="289" spans="1:8" x14ac:dyDescent="0.2">
      <c r="A289" s="1271">
        <v>1221014</v>
      </c>
      <c r="B289" s="1084" t="s">
        <v>21531</v>
      </c>
      <c r="C289" s="1084"/>
      <c r="D289" s="1272" t="s">
        <v>5</v>
      </c>
      <c r="E289" s="1272" t="s">
        <v>469</v>
      </c>
      <c r="F289" s="1272"/>
      <c r="G289" s="1272" t="s">
        <v>5</v>
      </c>
      <c r="H289" s="1461" t="s">
        <v>5</v>
      </c>
    </row>
    <row r="290" spans="1:8" x14ac:dyDescent="0.2">
      <c r="A290" s="1271">
        <v>1221015</v>
      </c>
      <c r="B290" s="1084" t="s">
        <v>21532</v>
      </c>
      <c r="C290" s="1084"/>
      <c r="D290" s="1272" t="s">
        <v>5</v>
      </c>
      <c r="E290" s="1272" t="s">
        <v>469</v>
      </c>
      <c r="F290" s="1272"/>
      <c r="G290" s="1272" t="s">
        <v>5</v>
      </c>
      <c r="H290" s="1461" t="s">
        <v>5</v>
      </c>
    </row>
    <row r="291" spans="1:8" x14ac:dyDescent="0.2">
      <c r="A291" s="1271">
        <v>1221016</v>
      </c>
      <c r="B291" s="1084" t="s">
        <v>21533</v>
      </c>
      <c r="C291" s="1084"/>
      <c r="D291" s="1272" t="s">
        <v>5</v>
      </c>
      <c r="E291" s="1272" t="s">
        <v>469</v>
      </c>
      <c r="F291" s="1272"/>
      <c r="G291" s="1272" t="s">
        <v>5</v>
      </c>
      <c r="H291" s="1461" t="s">
        <v>5</v>
      </c>
    </row>
    <row r="292" spans="1:8" x14ac:dyDescent="0.2">
      <c r="A292" s="1271">
        <v>1221017</v>
      </c>
      <c r="B292" s="1084" t="s">
        <v>21534</v>
      </c>
      <c r="C292" s="1084"/>
      <c r="D292" s="1272" t="s">
        <v>5</v>
      </c>
      <c r="E292" s="1272" t="s">
        <v>469</v>
      </c>
      <c r="F292" s="1272"/>
      <c r="G292" s="1272" t="s">
        <v>5</v>
      </c>
      <c r="H292" s="1461" t="s">
        <v>5</v>
      </c>
    </row>
    <row r="293" spans="1:8" x14ac:dyDescent="0.2">
      <c r="A293" s="1271">
        <v>1221018</v>
      </c>
      <c r="B293" s="1084" t="s">
        <v>21535</v>
      </c>
      <c r="C293" s="1084"/>
      <c r="D293" s="1272" t="s">
        <v>5</v>
      </c>
      <c r="E293" s="1272" t="s">
        <v>469</v>
      </c>
      <c r="F293" s="1272"/>
      <c r="G293" s="1272" t="s">
        <v>5</v>
      </c>
      <c r="H293" s="1461" t="s">
        <v>5</v>
      </c>
    </row>
    <row r="294" spans="1:8" x14ac:dyDescent="0.2">
      <c r="A294" s="1271">
        <v>1221019</v>
      </c>
      <c r="B294" s="1084" t="s">
        <v>21536</v>
      </c>
      <c r="C294" s="1084"/>
      <c r="D294" s="1272" t="s">
        <v>5</v>
      </c>
      <c r="E294" s="1272" t="s">
        <v>469</v>
      </c>
      <c r="F294" s="1272"/>
      <c r="G294" s="1272" t="s">
        <v>5</v>
      </c>
      <c r="H294" s="1461" t="s">
        <v>5</v>
      </c>
    </row>
    <row r="295" spans="1:8" x14ac:dyDescent="0.2">
      <c r="A295" s="1271">
        <v>1221020</v>
      </c>
      <c r="B295" s="1084" t="s">
        <v>21537</v>
      </c>
      <c r="C295" s="1084"/>
      <c r="D295" s="1272" t="s">
        <v>5</v>
      </c>
      <c r="E295" s="1272" t="s">
        <v>469</v>
      </c>
      <c r="F295" s="1272"/>
      <c r="G295" s="1272" t="s">
        <v>5</v>
      </c>
      <c r="H295" s="1461" t="s">
        <v>5</v>
      </c>
    </row>
    <row r="296" spans="1:8" x14ac:dyDescent="0.2">
      <c r="A296" s="1271">
        <v>1221021</v>
      </c>
      <c r="B296" s="1084" t="s">
        <v>21538</v>
      </c>
      <c r="C296" s="1084"/>
      <c r="D296" s="1272" t="s">
        <v>5</v>
      </c>
      <c r="E296" s="1272" t="s">
        <v>469</v>
      </c>
      <c r="F296" s="1272"/>
      <c r="G296" s="1272" t="s">
        <v>5</v>
      </c>
      <c r="H296" s="1461" t="s">
        <v>5</v>
      </c>
    </row>
    <row r="297" spans="1:8" x14ac:dyDescent="0.2">
      <c r="A297" s="1271">
        <v>1221022</v>
      </c>
      <c r="B297" s="1084" t="s">
        <v>21539</v>
      </c>
      <c r="C297" s="1084"/>
      <c r="D297" s="1272" t="s">
        <v>5</v>
      </c>
      <c r="E297" s="1272" t="s">
        <v>469</v>
      </c>
      <c r="F297" s="1272"/>
      <c r="G297" s="1272" t="s">
        <v>5</v>
      </c>
      <c r="H297" s="1461" t="s">
        <v>5</v>
      </c>
    </row>
    <row r="298" spans="1:8" x14ac:dyDescent="0.2">
      <c r="A298" s="1271">
        <v>1221023</v>
      </c>
      <c r="B298" s="1084" t="s">
        <v>21540</v>
      </c>
      <c r="C298" s="1084"/>
      <c r="D298" s="1272" t="s">
        <v>5</v>
      </c>
      <c r="E298" s="1272" t="s">
        <v>469</v>
      </c>
      <c r="F298" s="1272"/>
      <c r="G298" s="1272" t="s">
        <v>5</v>
      </c>
      <c r="H298" s="1461" t="s">
        <v>5</v>
      </c>
    </row>
    <row r="299" spans="1:8" x14ac:dyDescent="0.2">
      <c r="A299" s="1271">
        <v>1221024</v>
      </c>
      <c r="B299" s="1084" t="s">
        <v>21541</v>
      </c>
      <c r="C299" s="1084"/>
      <c r="D299" s="1272" t="s">
        <v>5</v>
      </c>
      <c r="E299" s="1272" t="s">
        <v>469</v>
      </c>
      <c r="F299" s="1272"/>
      <c r="G299" s="1272" t="s">
        <v>5</v>
      </c>
      <c r="H299" s="1461" t="s">
        <v>5</v>
      </c>
    </row>
    <row r="300" spans="1:8" x14ac:dyDescent="0.2">
      <c r="A300" s="1271">
        <v>1221025</v>
      </c>
      <c r="B300" s="1084" t="s">
        <v>21542</v>
      </c>
      <c r="C300" s="1084"/>
      <c r="D300" s="1272" t="s">
        <v>5</v>
      </c>
      <c r="E300" s="1272" t="s">
        <v>469</v>
      </c>
      <c r="F300" s="1272"/>
      <c r="G300" s="1272" t="s">
        <v>5</v>
      </c>
      <c r="H300" s="1461" t="s">
        <v>5</v>
      </c>
    </row>
    <row r="301" spans="1:8" x14ac:dyDescent="0.2">
      <c r="A301" s="1271">
        <v>1221026</v>
      </c>
      <c r="B301" s="1084" t="s">
        <v>21543</v>
      </c>
      <c r="C301" s="1084"/>
      <c r="D301" s="1272" t="s">
        <v>5</v>
      </c>
      <c r="E301" s="1272" t="s">
        <v>469</v>
      </c>
      <c r="F301" s="1272"/>
      <c r="G301" s="1272" t="s">
        <v>5</v>
      </c>
      <c r="H301" s="1461" t="s">
        <v>5</v>
      </c>
    </row>
    <row r="302" spans="1:8" x14ac:dyDescent="0.2">
      <c r="A302" s="1271">
        <v>1221027</v>
      </c>
      <c r="B302" s="1084" t="s">
        <v>21544</v>
      </c>
      <c r="C302" s="1084"/>
      <c r="D302" s="1272" t="s">
        <v>5</v>
      </c>
      <c r="E302" s="1272" t="s">
        <v>469</v>
      </c>
      <c r="F302" s="1272"/>
      <c r="G302" s="1272" t="s">
        <v>5</v>
      </c>
      <c r="H302" s="1461" t="s">
        <v>5</v>
      </c>
    </row>
    <row r="303" spans="1:8" x14ac:dyDescent="0.2">
      <c r="A303" s="1271">
        <v>1221028</v>
      </c>
      <c r="B303" s="1084" t="s">
        <v>21545</v>
      </c>
      <c r="C303" s="1084"/>
      <c r="D303" s="1272" t="s">
        <v>5</v>
      </c>
      <c r="E303" s="1272" t="s">
        <v>469</v>
      </c>
      <c r="F303" s="1272"/>
      <c r="G303" s="1272" t="s">
        <v>5</v>
      </c>
      <c r="H303" s="1461" t="s">
        <v>5</v>
      </c>
    </row>
    <row r="304" spans="1:8" x14ac:dyDescent="0.2">
      <c r="A304" s="1271">
        <v>1221029</v>
      </c>
      <c r="B304" s="1084" t="s">
        <v>21546</v>
      </c>
      <c r="C304" s="1084"/>
      <c r="D304" s="1272" t="s">
        <v>5</v>
      </c>
      <c r="E304" s="1272" t="s">
        <v>469</v>
      </c>
      <c r="F304" s="1272"/>
      <c r="G304" s="1272" t="s">
        <v>5</v>
      </c>
      <c r="H304" s="1461" t="s">
        <v>5</v>
      </c>
    </row>
    <row r="305" spans="1:8" x14ac:dyDescent="0.2">
      <c r="A305" s="1271">
        <v>1221030</v>
      </c>
      <c r="B305" s="1084" t="s">
        <v>21547</v>
      </c>
      <c r="C305" s="1084"/>
      <c r="D305" s="1272" t="s">
        <v>5</v>
      </c>
      <c r="E305" s="1272" t="s">
        <v>469</v>
      </c>
      <c r="F305" s="1272"/>
      <c r="G305" s="1272" t="s">
        <v>5</v>
      </c>
      <c r="H305" s="1461" t="s">
        <v>5</v>
      </c>
    </row>
    <row r="306" spans="1:8" x14ac:dyDescent="0.2">
      <c r="A306" s="1271">
        <v>1221031</v>
      </c>
      <c r="B306" s="1084" t="s">
        <v>21548</v>
      </c>
      <c r="C306" s="1084"/>
      <c r="D306" s="1272" t="s">
        <v>5</v>
      </c>
      <c r="E306" s="1272" t="s">
        <v>469</v>
      </c>
      <c r="F306" s="1272"/>
      <c r="G306" s="1272" t="s">
        <v>5</v>
      </c>
      <c r="H306" s="1461" t="s">
        <v>5</v>
      </c>
    </row>
    <row r="307" spans="1:8" x14ac:dyDescent="0.2">
      <c r="A307" s="1271">
        <v>1221032</v>
      </c>
      <c r="B307" s="1084" t="s">
        <v>21549</v>
      </c>
      <c r="C307" s="1084"/>
      <c r="D307" s="1272" t="s">
        <v>5</v>
      </c>
      <c r="E307" s="1272" t="s">
        <v>469</v>
      </c>
      <c r="F307" s="1272"/>
      <c r="G307" s="1272" t="s">
        <v>5</v>
      </c>
      <c r="H307" s="1461" t="s">
        <v>5</v>
      </c>
    </row>
    <row r="308" spans="1:8" x14ac:dyDescent="0.2">
      <c r="A308" s="1271">
        <v>1221033</v>
      </c>
      <c r="B308" s="1084" t="s">
        <v>21550</v>
      </c>
      <c r="C308" s="1084"/>
      <c r="D308" s="1272" t="s">
        <v>5</v>
      </c>
      <c r="E308" s="1272" t="s">
        <v>469</v>
      </c>
      <c r="F308" s="1272"/>
      <c r="G308" s="1272" t="s">
        <v>5</v>
      </c>
      <c r="H308" s="1461" t="s">
        <v>5</v>
      </c>
    </row>
    <row r="309" spans="1:8" x14ac:dyDescent="0.2">
      <c r="A309" s="1271">
        <v>1221034</v>
      </c>
      <c r="B309" s="1084" t="s">
        <v>21551</v>
      </c>
      <c r="C309" s="1084"/>
      <c r="D309" s="1272" t="s">
        <v>5</v>
      </c>
      <c r="E309" s="1272" t="s">
        <v>469</v>
      </c>
      <c r="F309" s="1272"/>
      <c r="G309" s="1272" t="s">
        <v>5</v>
      </c>
      <c r="H309" s="1461" t="s">
        <v>5</v>
      </c>
    </row>
    <row r="310" spans="1:8" x14ac:dyDescent="0.2">
      <c r="A310" s="1271">
        <v>1221035</v>
      </c>
      <c r="B310" s="1084" t="s">
        <v>21552</v>
      </c>
      <c r="C310" s="1084"/>
      <c r="D310" s="1272" t="s">
        <v>5</v>
      </c>
      <c r="E310" s="1272" t="s">
        <v>469</v>
      </c>
      <c r="F310" s="1272"/>
      <c r="G310" s="1272" t="s">
        <v>5</v>
      </c>
      <c r="H310" s="1461" t="s">
        <v>5</v>
      </c>
    </row>
    <row r="311" spans="1:8" x14ac:dyDescent="0.2">
      <c r="A311" s="1271">
        <v>1221036</v>
      </c>
      <c r="B311" s="1084" t="s">
        <v>21553</v>
      </c>
      <c r="C311" s="1084"/>
      <c r="D311" s="1272" t="s">
        <v>5</v>
      </c>
      <c r="E311" s="1272" t="s">
        <v>469</v>
      </c>
      <c r="F311" s="1272"/>
      <c r="G311" s="1272" t="s">
        <v>5</v>
      </c>
      <c r="H311" s="1461" t="s">
        <v>5</v>
      </c>
    </row>
    <row r="312" spans="1:8" x14ac:dyDescent="0.2">
      <c r="A312" s="1271">
        <v>1221037</v>
      </c>
      <c r="B312" s="1084" t="s">
        <v>21554</v>
      </c>
      <c r="C312" s="1084"/>
      <c r="D312" s="1272" t="s">
        <v>5</v>
      </c>
      <c r="E312" s="1272" t="s">
        <v>469</v>
      </c>
      <c r="F312" s="1272"/>
      <c r="G312" s="1272" t="s">
        <v>5</v>
      </c>
      <c r="H312" s="1461" t="s">
        <v>5</v>
      </c>
    </row>
    <row r="313" spans="1:8" x14ac:dyDescent="0.2">
      <c r="A313" s="1271">
        <v>1221038</v>
      </c>
      <c r="B313" s="1084" t="s">
        <v>21555</v>
      </c>
      <c r="C313" s="1084"/>
      <c r="D313" s="1272" t="s">
        <v>5</v>
      </c>
      <c r="E313" s="1272" t="s">
        <v>469</v>
      </c>
      <c r="F313" s="1272"/>
      <c r="G313" s="1272" t="s">
        <v>5</v>
      </c>
      <c r="H313" s="1461" t="s">
        <v>5</v>
      </c>
    </row>
    <row r="314" spans="1:8" x14ac:dyDescent="0.2">
      <c r="A314" s="1271">
        <v>1221039</v>
      </c>
      <c r="B314" s="1084" t="s">
        <v>21556</v>
      </c>
      <c r="C314" s="1084"/>
      <c r="D314" s="1272" t="s">
        <v>5</v>
      </c>
      <c r="E314" s="1272" t="s">
        <v>469</v>
      </c>
      <c r="F314" s="1272"/>
      <c r="G314" s="1272" t="s">
        <v>5</v>
      </c>
      <c r="H314" s="1461" t="s">
        <v>5</v>
      </c>
    </row>
    <row r="315" spans="1:8" x14ac:dyDescent="0.2">
      <c r="A315" s="1271">
        <v>1221040</v>
      </c>
      <c r="B315" s="1084" t="s">
        <v>21557</v>
      </c>
      <c r="C315" s="1084"/>
      <c r="D315" s="1272" t="s">
        <v>5</v>
      </c>
      <c r="E315" s="1272" t="s">
        <v>469</v>
      </c>
      <c r="F315" s="1272"/>
      <c r="G315" s="1272" t="s">
        <v>5</v>
      </c>
      <c r="H315" s="1461" t="s">
        <v>5</v>
      </c>
    </row>
    <row r="316" spans="1:8" x14ac:dyDescent="0.2">
      <c r="A316" s="1271">
        <v>1221041</v>
      </c>
      <c r="B316" s="1084" t="s">
        <v>21558</v>
      </c>
      <c r="C316" s="1084"/>
      <c r="D316" s="1272" t="s">
        <v>5</v>
      </c>
      <c r="E316" s="1272" t="s">
        <v>469</v>
      </c>
      <c r="F316" s="1272"/>
      <c r="G316" s="1272" t="s">
        <v>5</v>
      </c>
      <c r="H316" s="1461" t="s">
        <v>5</v>
      </c>
    </row>
    <row r="317" spans="1:8" x14ac:dyDescent="0.2">
      <c r="A317" s="1271">
        <v>1221042</v>
      </c>
      <c r="B317" s="1084" t="s">
        <v>21559</v>
      </c>
      <c r="C317" s="1084"/>
      <c r="D317" s="1272" t="s">
        <v>5</v>
      </c>
      <c r="E317" s="1272" t="s">
        <v>469</v>
      </c>
      <c r="F317" s="1272"/>
      <c r="G317" s="1272" t="s">
        <v>5</v>
      </c>
      <c r="H317" s="1461" t="s">
        <v>5</v>
      </c>
    </row>
    <row r="318" spans="1:8" x14ac:dyDescent="0.2">
      <c r="A318" s="1271">
        <v>1221043</v>
      </c>
      <c r="B318" s="1084" t="s">
        <v>21560</v>
      </c>
      <c r="C318" s="1084"/>
      <c r="D318" s="1272" t="s">
        <v>5</v>
      </c>
      <c r="E318" s="1272" t="s">
        <v>469</v>
      </c>
      <c r="F318" s="1272"/>
      <c r="G318" s="1272" t="s">
        <v>36</v>
      </c>
      <c r="H318" s="1461" t="s">
        <v>36</v>
      </c>
    </row>
    <row r="319" spans="1:8" x14ac:dyDescent="0.2">
      <c r="A319" s="1271">
        <v>1221044</v>
      </c>
      <c r="B319" s="1084" t="s">
        <v>21561</v>
      </c>
      <c r="C319" s="1084"/>
      <c r="D319" s="1272" t="s">
        <v>5</v>
      </c>
      <c r="E319" s="1272" t="s">
        <v>469</v>
      </c>
      <c r="F319" s="1272"/>
      <c r="G319" s="1272" t="s">
        <v>5</v>
      </c>
      <c r="H319" s="1461" t="s">
        <v>5</v>
      </c>
    </row>
    <row r="320" spans="1:8" x14ac:dyDescent="0.2">
      <c r="A320" s="1271">
        <v>1221045</v>
      </c>
      <c r="B320" s="1084" t="s">
        <v>21562</v>
      </c>
      <c r="C320" s="1084"/>
      <c r="D320" s="1272" t="s">
        <v>5</v>
      </c>
      <c r="E320" s="1272" t="s">
        <v>469</v>
      </c>
      <c r="F320" s="1272"/>
      <c r="G320" s="1272" t="s">
        <v>5</v>
      </c>
      <c r="H320" s="1461" t="s">
        <v>5</v>
      </c>
    </row>
    <row r="321" spans="1:8" x14ac:dyDescent="0.2">
      <c r="A321" s="1271">
        <v>1221046</v>
      </c>
      <c r="B321" s="1084" t="s">
        <v>21563</v>
      </c>
      <c r="C321" s="1084"/>
      <c r="D321" s="1272" t="s">
        <v>5</v>
      </c>
      <c r="E321" s="1272" t="s">
        <v>469</v>
      </c>
      <c r="F321" s="1272"/>
      <c r="G321" s="1272" t="s">
        <v>5</v>
      </c>
      <c r="H321" s="1461" t="s">
        <v>5</v>
      </c>
    </row>
    <row r="322" spans="1:8" x14ac:dyDescent="0.2">
      <c r="A322" s="1271">
        <v>1221047</v>
      </c>
      <c r="B322" s="1084" t="s">
        <v>21564</v>
      </c>
      <c r="C322" s="1084"/>
      <c r="D322" s="1272" t="s">
        <v>5</v>
      </c>
      <c r="E322" s="1272" t="s">
        <v>469</v>
      </c>
      <c r="F322" s="1272"/>
      <c r="G322" s="1272" t="s">
        <v>5</v>
      </c>
      <c r="H322" s="1461" t="s">
        <v>5</v>
      </c>
    </row>
    <row r="323" spans="1:8" x14ac:dyDescent="0.2">
      <c r="A323" s="1271">
        <v>1221048</v>
      </c>
      <c r="B323" s="1084" t="s">
        <v>21565</v>
      </c>
      <c r="C323" s="1084"/>
      <c r="D323" s="1272" t="s">
        <v>5</v>
      </c>
      <c r="E323" s="1272" t="s">
        <v>469</v>
      </c>
      <c r="F323" s="1272"/>
      <c r="G323" s="1272" t="s">
        <v>5</v>
      </c>
      <c r="H323" s="1461" t="s">
        <v>5</v>
      </c>
    </row>
    <row r="324" spans="1:8" x14ac:dyDescent="0.2">
      <c r="A324" s="1271">
        <v>1221049</v>
      </c>
      <c r="B324" s="1084" t="s">
        <v>21566</v>
      </c>
      <c r="C324" s="1084"/>
      <c r="D324" s="1272" t="s">
        <v>5</v>
      </c>
      <c r="E324" s="1272" t="s">
        <v>469</v>
      </c>
      <c r="F324" s="1272"/>
      <c r="G324" s="1272" t="s">
        <v>5</v>
      </c>
      <c r="H324" s="1461" t="s">
        <v>5</v>
      </c>
    </row>
    <row r="325" spans="1:8" x14ac:dyDescent="0.2">
      <c r="A325" s="1271">
        <v>1221050</v>
      </c>
      <c r="B325" s="1084" t="s">
        <v>21567</v>
      </c>
      <c r="C325" s="1084"/>
      <c r="D325" s="1272" t="s">
        <v>5</v>
      </c>
      <c r="E325" s="1272" t="s">
        <v>469</v>
      </c>
      <c r="F325" s="1272"/>
      <c r="G325" s="1272" t="s">
        <v>5</v>
      </c>
      <c r="H325" s="1461" t="s">
        <v>5</v>
      </c>
    </row>
    <row r="326" spans="1:8" x14ac:dyDescent="0.2">
      <c r="A326" s="1271">
        <v>1221051</v>
      </c>
      <c r="B326" s="1084" t="s">
        <v>21568</v>
      </c>
      <c r="C326" s="1084"/>
      <c r="D326" s="1272" t="s">
        <v>5</v>
      </c>
      <c r="E326" s="1272" t="s">
        <v>469</v>
      </c>
      <c r="F326" s="1272"/>
      <c r="G326" s="1272" t="s">
        <v>5</v>
      </c>
      <c r="H326" s="1461" t="s">
        <v>5</v>
      </c>
    </row>
    <row r="327" spans="1:8" x14ac:dyDescent="0.2">
      <c r="A327" s="1271">
        <v>1221052</v>
      </c>
      <c r="B327" s="1084" t="s">
        <v>21569</v>
      </c>
      <c r="C327" s="1084"/>
      <c r="D327" s="1272" t="s">
        <v>5</v>
      </c>
      <c r="E327" s="1272" t="s">
        <v>469</v>
      </c>
      <c r="F327" s="1272"/>
      <c r="G327" s="1272" t="s">
        <v>5</v>
      </c>
      <c r="H327" s="1461" t="s">
        <v>5</v>
      </c>
    </row>
    <row r="328" spans="1:8" x14ac:dyDescent="0.2">
      <c r="A328" s="1271">
        <v>1221053</v>
      </c>
      <c r="B328" s="1084" t="s">
        <v>21570</v>
      </c>
      <c r="C328" s="1084"/>
      <c r="D328" s="1272" t="s">
        <v>5</v>
      </c>
      <c r="E328" s="1272" t="s">
        <v>469</v>
      </c>
      <c r="F328" s="1272"/>
      <c r="G328" s="1272" t="s">
        <v>5</v>
      </c>
      <c r="H328" s="1461" t="s">
        <v>469</v>
      </c>
    </row>
    <row r="329" spans="1:8" x14ac:dyDescent="0.2">
      <c r="A329" s="1271">
        <v>1221054</v>
      </c>
      <c r="B329" s="1084" t="s">
        <v>21571</v>
      </c>
      <c r="C329" s="1084"/>
      <c r="D329" s="1272" t="s">
        <v>5</v>
      </c>
      <c r="E329" s="1272" t="s">
        <v>469</v>
      </c>
      <c r="F329" s="1272"/>
      <c r="G329" s="1272" t="s">
        <v>5</v>
      </c>
      <c r="H329" s="1461" t="s">
        <v>5</v>
      </c>
    </row>
    <row r="330" spans="1:8" x14ac:dyDescent="0.2">
      <c r="A330" s="1271">
        <v>1221055</v>
      </c>
      <c r="B330" s="1084" t="s">
        <v>21572</v>
      </c>
      <c r="C330" s="1084"/>
      <c r="D330" s="1272" t="s">
        <v>5</v>
      </c>
      <c r="E330" s="1272" t="s">
        <v>469</v>
      </c>
      <c r="F330" s="1272"/>
      <c r="G330" s="1272" t="s">
        <v>5</v>
      </c>
      <c r="H330" s="1461" t="s">
        <v>5</v>
      </c>
    </row>
    <row r="331" spans="1:8" x14ac:dyDescent="0.2">
      <c r="A331" s="1271">
        <v>1221056</v>
      </c>
      <c r="B331" s="1084" t="s">
        <v>21573</v>
      </c>
      <c r="C331" s="1084"/>
      <c r="D331" s="1272" t="s">
        <v>5</v>
      </c>
      <c r="E331" s="1272" t="s">
        <v>469</v>
      </c>
      <c r="F331" s="1272"/>
      <c r="G331" s="1272" t="s">
        <v>5</v>
      </c>
      <c r="H331" s="1461" t="s">
        <v>5</v>
      </c>
    </row>
    <row r="332" spans="1:8" x14ac:dyDescent="0.2">
      <c r="A332" s="1271">
        <v>1221057</v>
      </c>
      <c r="B332" s="1084" t="s">
        <v>21574</v>
      </c>
      <c r="C332" s="1084"/>
      <c r="D332" s="1272" t="s">
        <v>5</v>
      </c>
      <c r="E332" s="1272" t="s">
        <v>469</v>
      </c>
      <c r="F332" s="1272"/>
      <c r="G332" s="1272" t="s">
        <v>5</v>
      </c>
      <c r="H332" s="1461" t="s">
        <v>5</v>
      </c>
    </row>
    <row r="333" spans="1:8" x14ac:dyDescent="0.2">
      <c r="A333" s="1271">
        <v>1221058</v>
      </c>
      <c r="B333" s="1084" t="s">
        <v>21575</v>
      </c>
      <c r="C333" s="1084"/>
      <c r="D333" s="1272" t="s">
        <v>5</v>
      </c>
      <c r="E333" s="1272" t="s">
        <v>469</v>
      </c>
      <c r="F333" s="1272"/>
      <c r="G333" s="1272" t="s">
        <v>5</v>
      </c>
      <c r="H333" s="1461" t="s">
        <v>5</v>
      </c>
    </row>
    <row r="334" spans="1:8" x14ac:dyDescent="0.2">
      <c r="A334" s="1271">
        <v>1221059</v>
      </c>
      <c r="B334" s="1084" t="s">
        <v>21576</v>
      </c>
      <c r="C334" s="1084"/>
      <c r="D334" s="1272" t="s">
        <v>5</v>
      </c>
      <c r="E334" s="1272" t="s">
        <v>469</v>
      </c>
      <c r="F334" s="1272"/>
      <c r="G334" s="1272" t="s">
        <v>5</v>
      </c>
      <c r="H334" s="1461" t="s">
        <v>5</v>
      </c>
    </row>
    <row r="335" spans="1:8" x14ac:dyDescent="0.2">
      <c r="A335" s="1271">
        <v>1221060</v>
      </c>
      <c r="B335" s="1084" t="s">
        <v>21577</v>
      </c>
      <c r="C335" s="1084"/>
      <c r="D335" s="1272" t="s">
        <v>5</v>
      </c>
      <c r="E335" s="1272" t="s">
        <v>469</v>
      </c>
      <c r="F335" s="1272"/>
      <c r="G335" s="1272" t="s">
        <v>5</v>
      </c>
      <c r="H335" s="1461" t="s">
        <v>5</v>
      </c>
    </row>
    <row r="336" spans="1:8" x14ac:dyDescent="0.2">
      <c r="A336" s="1271">
        <v>1221061</v>
      </c>
      <c r="B336" s="1084" t="s">
        <v>21578</v>
      </c>
      <c r="C336" s="1084"/>
      <c r="D336" s="1272" t="s">
        <v>5</v>
      </c>
      <c r="E336" s="1272" t="s">
        <v>469</v>
      </c>
      <c r="F336" s="1272"/>
      <c r="G336" s="1272" t="s">
        <v>5</v>
      </c>
      <c r="H336" s="1461" t="s">
        <v>5</v>
      </c>
    </row>
    <row r="337" spans="1:8" x14ac:dyDescent="0.2">
      <c r="A337" s="1271">
        <v>1221062</v>
      </c>
      <c r="B337" s="1084" t="s">
        <v>21579</v>
      </c>
      <c r="C337" s="1084"/>
      <c r="D337" s="1272" t="s">
        <v>5</v>
      </c>
      <c r="E337" s="1272" t="s">
        <v>469</v>
      </c>
      <c r="F337" s="1272"/>
      <c r="G337" s="1272" t="s">
        <v>5</v>
      </c>
      <c r="H337" s="1461" t="s">
        <v>5</v>
      </c>
    </row>
    <row r="338" spans="1:8" x14ac:dyDescent="0.2">
      <c r="A338" s="1271">
        <v>1221063</v>
      </c>
      <c r="B338" s="1084" t="s">
        <v>21580</v>
      </c>
      <c r="C338" s="1084"/>
      <c r="D338" s="1272" t="s">
        <v>5</v>
      </c>
      <c r="E338" s="1272" t="s">
        <v>469</v>
      </c>
      <c r="F338" s="1272"/>
      <c r="G338" s="1272" t="s">
        <v>5</v>
      </c>
      <c r="H338" s="1461" t="s">
        <v>5</v>
      </c>
    </row>
    <row r="339" spans="1:8" x14ac:dyDescent="0.2">
      <c r="A339" s="1271">
        <v>1221064</v>
      </c>
      <c r="B339" s="1084" t="s">
        <v>21581</v>
      </c>
      <c r="C339" s="1084"/>
      <c r="D339" s="1272" t="s">
        <v>5</v>
      </c>
      <c r="E339" s="1272" t="s">
        <v>469</v>
      </c>
      <c r="F339" s="1272"/>
      <c r="G339" s="1272" t="s">
        <v>5</v>
      </c>
      <c r="H339" s="1461" t="s">
        <v>5</v>
      </c>
    </row>
    <row r="340" spans="1:8" x14ac:dyDescent="0.2">
      <c r="A340" s="1271">
        <v>1221065</v>
      </c>
      <c r="B340" s="1084" t="s">
        <v>21582</v>
      </c>
      <c r="C340" s="1084"/>
      <c r="D340" s="1272" t="s">
        <v>5</v>
      </c>
      <c r="E340" s="1272" t="s">
        <v>469</v>
      </c>
      <c r="F340" s="1272"/>
      <c r="G340" s="1272" t="s">
        <v>5</v>
      </c>
      <c r="H340" s="1461" t="s">
        <v>5</v>
      </c>
    </row>
    <row r="341" spans="1:8" x14ac:dyDescent="0.2">
      <c r="A341" s="1271">
        <v>1221066</v>
      </c>
      <c r="B341" s="1084" t="s">
        <v>21583</v>
      </c>
      <c r="C341" s="1084"/>
      <c r="D341" s="1272" t="s">
        <v>5</v>
      </c>
      <c r="E341" s="1272" t="s">
        <v>469</v>
      </c>
      <c r="F341" s="1272"/>
      <c r="G341" s="1272" t="s">
        <v>5</v>
      </c>
      <c r="H341" s="1461" t="s">
        <v>5</v>
      </c>
    </row>
    <row r="342" spans="1:8" x14ac:dyDescent="0.2">
      <c r="A342" s="1271">
        <v>1221067</v>
      </c>
      <c r="B342" s="1084" t="s">
        <v>21584</v>
      </c>
      <c r="C342" s="1084"/>
      <c r="D342" s="1272" t="s">
        <v>5</v>
      </c>
      <c r="E342" s="1272" t="s">
        <v>469</v>
      </c>
      <c r="F342" s="1272"/>
      <c r="G342" s="1272" t="s">
        <v>5</v>
      </c>
      <c r="H342" s="1461" t="s">
        <v>5</v>
      </c>
    </row>
    <row r="343" spans="1:8" x14ac:dyDescent="0.2">
      <c r="A343" s="1271">
        <v>1221068</v>
      </c>
      <c r="B343" s="1084" t="s">
        <v>21585</v>
      </c>
      <c r="C343" s="1084"/>
      <c r="D343" s="1272" t="s">
        <v>5</v>
      </c>
      <c r="E343" s="1272" t="s">
        <v>469</v>
      </c>
      <c r="F343" s="1272"/>
      <c r="G343" s="1272" t="s">
        <v>5</v>
      </c>
      <c r="H343" s="1461" t="s">
        <v>5</v>
      </c>
    </row>
    <row r="344" spans="1:8" x14ac:dyDescent="0.2">
      <c r="A344" s="1271">
        <v>1221069</v>
      </c>
      <c r="B344" s="1084" t="s">
        <v>21586</v>
      </c>
      <c r="C344" s="1084"/>
      <c r="D344" s="1272" t="s">
        <v>5</v>
      </c>
      <c r="E344" s="1272" t="s">
        <v>469</v>
      </c>
      <c r="F344" s="1272"/>
      <c r="G344" s="1272" t="s">
        <v>5</v>
      </c>
      <c r="H344" s="1461" t="s">
        <v>5</v>
      </c>
    </row>
    <row r="345" spans="1:8" x14ac:dyDescent="0.2">
      <c r="A345" s="1271">
        <v>1221070</v>
      </c>
      <c r="B345" s="1084" t="s">
        <v>21587</v>
      </c>
      <c r="C345" s="1084"/>
      <c r="D345" s="1272" t="s">
        <v>5</v>
      </c>
      <c r="E345" s="1272" t="s">
        <v>469</v>
      </c>
      <c r="F345" s="1272"/>
      <c r="G345" s="1272" t="s">
        <v>5</v>
      </c>
      <c r="H345" s="1461" t="s">
        <v>5</v>
      </c>
    </row>
    <row r="346" spans="1:8" x14ac:dyDescent="0.2">
      <c r="A346" s="1271">
        <v>1221071</v>
      </c>
      <c r="B346" s="1084" t="s">
        <v>21588</v>
      </c>
      <c r="C346" s="1084"/>
      <c r="D346" s="1272" t="s">
        <v>5</v>
      </c>
      <c r="E346" s="1272" t="s">
        <v>469</v>
      </c>
      <c r="F346" s="1272"/>
      <c r="G346" s="1272" t="s">
        <v>5</v>
      </c>
      <c r="H346" s="1461" t="s">
        <v>5</v>
      </c>
    </row>
    <row r="347" spans="1:8" x14ac:dyDescent="0.2">
      <c r="A347" s="1271">
        <v>1221072</v>
      </c>
      <c r="B347" s="1084" t="s">
        <v>21589</v>
      </c>
      <c r="C347" s="1084"/>
      <c r="D347" s="1272" t="s">
        <v>5</v>
      </c>
      <c r="E347" s="1272" t="s">
        <v>469</v>
      </c>
      <c r="F347" s="1272"/>
      <c r="G347" s="1272" t="s">
        <v>5</v>
      </c>
      <c r="H347" s="1461" t="s">
        <v>5</v>
      </c>
    </row>
    <row r="348" spans="1:8" x14ac:dyDescent="0.2">
      <c r="A348" s="1271">
        <v>1221073</v>
      </c>
      <c r="B348" s="1084" t="s">
        <v>21590</v>
      </c>
      <c r="C348" s="1084"/>
      <c r="D348" s="1272" t="s">
        <v>5</v>
      </c>
      <c r="E348" s="1272" t="s">
        <v>469</v>
      </c>
      <c r="F348" s="1272"/>
      <c r="G348" s="1272" t="s">
        <v>5</v>
      </c>
      <c r="H348" s="1461" t="s">
        <v>5</v>
      </c>
    </row>
    <row r="349" spans="1:8" x14ac:dyDescent="0.2">
      <c r="A349" s="1271">
        <v>1221074</v>
      </c>
      <c r="B349" s="1084" t="s">
        <v>21591</v>
      </c>
      <c r="C349" s="1084"/>
      <c r="D349" s="1272" t="s">
        <v>5</v>
      </c>
      <c r="E349" s="1272" t="s">
        <v>469</v>
      </c>
      <c r="F349" s="1272"/>
      <c r="G349" s="1272" t="s">
        <v>5</v>
      </c>
      <c r="H349" s="1461" t="s">
        <v>5</v>
      </c>
    </row>
    <row r="350" spans="1:8" x14ac:dyDescent="0.2">
      <c r="A350" s="1271">
        <v>1221075</v>
      </c>
      <c r="B350" s="1084" t="s">
        <v>21592</v>
      </c>
      <c r="C350" s="1084"/>
      <c r="D350" s="1272" t="s">
        <v>5</v>
      </c>
      <c r="E350" s="1272" t="s">
        <v>469</v>
      </c>
      <c r="F350" s="1272"/>
      <c r="G350" s="1272" t="s">
        <v>5</v>
      </c>
      <c r="H350" s="1461" t="s">
        <v>5</v>
      </c>
    </row>
    <row r="351" spans="1:8" x14ac:dyDescent="0.2">
      <c r="A351" s="1271">
        <v>1221076</v>
      </c>
      <c r="B351" s="1084" t="s">
        <v>21593</v>
      </c>
      <c r="C351" s="1084"/>
      <c r="D351" s="1272" t="s">
        <v>5</v>
      </c>
      <c r="E351" s="1272" t="s">
        <v>469</v>
      </c>
      <c r="F351" s="1272"/>
      <c r="G351" s="1272" t="s">
        <v>5</v>
      </c>
      <c r="H351" s="1461" t="s">
        <v>5</v>
      </c>
    </row>
    <row r="352" spans="1:8" x14ac:dyDescent="0.2">
      <c r="A352" s="1271">
        <v>1221077</v>
      </c>
      <c r="B352" s="1084" t="s">
        <v>21594</v>
      </c>
      <c r="C352" s="1084"/>
      <c r="D352" s="1272" t="s">
        <v>5</v>
      </c>
      <c r="E352" s="1272" t="s">
        <v>469</v>
      </c>
      <c r="F352" s="1272"/>
      <c r="G352" s="1272" t="s">
        <v>5</v>
      </c>
      <c r="H352" s="1461" t="s">
        <v>5</v>
      </c>
    </row>
    <row r="353" spans="1:8" x14ac:dyDescent="0.2">
      <c r="A353" s="1271">
        <v>1221078</v>
      </c>
      <c r="B353" s="1084" t="s">
        <v>21595</v>
      </c>
      <c r="C353" s="1084"/>
      <c r="D353" s="1272" t="s">
        <v>5</v>
      </c>
      <c r="E353" s="1272" t="s">
        <v>469</v>
      </c>
      <c r="F353" s="1272"/>
      <c r="G353" s="1272" t="s">
        <v>5</v>
      </c>
      <c r="H353" s="1461" t="s">
        <v>5</v>
      </c>
    </row>
    <row r="354" spans="1:8" x14ac:dyDescent="0.2">
      <c r="A354" s="1271">
        <v>1221079</v>
      </c>
      <c r="B354" s="1084" t="s">
        <v>21596</v>
      </c>
      <c r="C354" s="1084"/>
      <c r="D354" s="1272" t="s">
        <v>5</v>
      </c>
      <c r="E354" s="1272" t="s">
        <v>469</v>
      </c>
      <c r="F354" s="1272"/>
      <c r="G354" s="1272" t="s">
        <v>5</v>
      </c>
      <c r="H354" s="1461" t="s">
        <v>5</v>
      </c>
    </row>
    <row r="355" spans="1:8" x14ac:dyDescent="0.2">
      <c r="A355" s="1271">
        <v>1221080</v>
      </c>
      <c r="B355" s="1084" t="s">
        <v>21597</v>
      </c>
      <c r="C355" s="1084"/>
      <c r="D355" s="1272" t="s">
        <v>5</v>
      </c>
      <c r="E355" s="1272" t="s">
        <v>469</v>
      </c>
      <c r="F355" s="1272"/>
      <c r="G355" s="1272" t="s">
        <v>5</v>
      </c>
      <c r="H355" s="1461" t="s">
        <v>5</v>
      </c>
    </row>
    <row r="356" spans="1:8" x14ac:dyDescent="0.2">
      <c r="A356" s="1271">
        <v>1221081</v>
      </c>
      <c r="B356" s="1084" t="s">
        <v>21598</v>
      </c>
      <c r="C356" s="1084"/>
      <c r="D356" s="1272" t="s">
        <v>5</v>
      </c>
      <c r="E356" s="1272" t="s">
        <v>469</v>
      </c>
      <c r="F356" s="1272"/>
      <c r="G356" s="1272" t="s">
        <v>5</v>
      </c>
      <c r="H356" s="1461" t="s">
        <v>5</v>
      </c>
    </row>
    <row r="357" spans="1:8" x14ac:dyDescent="0.2">
      <c r="A357" s="1271">
        <v>1221082</v>
      </c>
      <c r="B357" s="1084" t="s">
        <v>21599</v>
      </c>
      <c r="C357" s="1084"/>
      <c r="D357" s="1272" t="s">
        <v>5</v>
      </c>
      <c r="E357" s="1272" t="s">
        <v>469</v>
      </c>
      <c r="F357" s="1272"/>
      <c r="G357" s="1272" t="s">
        <v>5</v>
      </c>
      <c r="H357" s="1461" t="s">
        <v>5</v>
      </c>
    </row>
    <row r="358" spans="1:8" x14ac:dyDescent="0.2">
      <c r="A358" s="1271">
        <v>1221083</v>
      </c>
      <c r="B358" s="1084" t="s">
        <v>21600</v>
      </c>
      <c r="C358" s="1084"/>
      <c r="D358" s="1272" t="s">
        <v>5</v>
      </c>
      <c r="E358" s="1272" t="s">
        <v>469</v>
      </c>
      <c r="F358" s="1272"/>
      <c r="G358" s="1272" t="s">
        <v>5</v>
      </c>
      <c r="H358" s="1461" t="s">
        <v>5</v>
      </c>
    </row>
    <row r="359" spans="1:8" x14ac:dyDescent="0.2">
      <c r="A359" s="1271">
        <v>1221084</v>
      </c>
      <c r="B359" s="1084" t="s">
        <v>21601</v>
      </c>
      <c r="C359" s="1084"/>
      <c r="D359" s="1272" t="s">
        <v>5</v>
      </c>
      <c r="E359" s="1272" t="s">
        <v>469</v>
      </c>
      <c r="F359" s="1272"/>
      <c r="G359" s="1272" t="s">
        <v>5</v>
      </c>
      <c r="H359" s="1461" t="s">
        <v>5</v>
      </c>
    </row>
    <row r="360" spans="1:8" x14ac:dyDescent="0.2">
      <c r="A360" s="1271">
        <v>1221085</v>
      </c>
      <c r="B360" s="1084" t="s">
        <v>21602</v>
      </c>
      <c r="C360" s="1084"/>
      <c r="D360" s="1272" t="s">
        <v>5</v>
      </c>
      <c r="E360" s="1272" t="s">
        <v>469</v>
      </c>
      <c r="F360" s="1272"/>
      <c r="G360" s="1272" t="s">
        <v>5</v>
      </c>
      <c r="H360" s="1461" t="s">
        <v>5</v>
      </c>
    </row>
    <row r="361" spans="1:8" x14ac:dyDescent="0.2">
      <c r="A361" s="1271">
        <v>1221086</v>
      </c>
      <c r="B361" s="1084" t="s">
        <v>21603</v>
      </c>
      <c r="C361" s="1084"/>
      <c r="D361" s="1272" t="s">
        <v>5</v>
      </c>
      <c r="E361" s="1272" t="s">
        <v>469</v>
      </c>
      <c r="F361" s="1272"/>
      <c r="G361" s="1272" t="s">
        <v>5</v>
      </c>
      <c r="H361" s="1461" t="s">
        <v>5</v>
      </c>
    </row>
    <row r="362" spans="1:8" x14ac:dyDescent="0.2">
      <c r="A362" s="1271">
        <v>1221087</v>
      </c>
      <c r="B362" s="1084" t="s">
        <v>21604</v>
      </c>
      <c r="C362" s="1084"/>
      <c r="D362" s="1272" t="s">
        <v>5</v>
      </c>
      <c r="E362" s="1272" t="s">
        <v>469</v>
      </c>
      <c r="F362" s="1272"/>
      <c r="G362" s="1272" t="s">
        <v>5</v>
      </c>
      <c r="H362" s="1461" t="s">
        <v>5</v>
      </c>
    </row>
    <row r="363" spans="1:8" x14ac:dyDescent="0.2">
      <c r="A363" s="1271">
        <v>1221088</v>
      </c>
      <c r="B363" s="1084" t="s">
        <v>21605</v>
      </c>
      <c r="C363" s="1084"/>
      <c r="D363" s="1272" t="s">
        <v>5</v>
      </c>
      <c r="E363" s="1272" t="s">
        <v>469</v>
      </c>
      <c r="F363" s="1272"/>
      <c r="G363" s="1272" t="s">
        <v>5</v>
      </c>
      <c r="H363" s="1461" t="s">
        <v>5</v>
      </c>
    </row>
    <row r="364" spans="1:8" x14ac:dyDescent="0.2">
      <c r="A364" s="1271">
        <v>1221089</v>
      </c>
      <c r="B364" s="1084" t="s">
        <v>21606</v>
      </c>
      <c r="C364" s="1084"/>
      <c r="D364" s="1272" t="s">
        <v>5</v>
      </c>
      <c r="E364" s="1272" t="s">
        <v>469</v>
      </c>
      <c r="F364" s="1272"/>
      <c r="G364" s="1272" t="s">
        <v>5</v>
      </c>
      <c r="H364" s="1461" t="s">
        <v>5</v>
      </c>
    </row>
    <row r="365" spans="1:8" x14ac:dyDescent="0.2">
      <c r="A365" s="1271">
        <v>1221090</v>
      </c>
      <c r="B365" s="1084" t="s">
        <v>21607</v>
      </c>
      <c r="C365" s="1084"/>
      <c r="D365" s="1272" t="s">
        <v>5</v>
      </c>
      <c r="E365" s="1272" t="s">
        <v>469</v>
      </c>
      <c r="F365" s="1272"/>
      <c r="G365" s="1272" t="s">
        <v>5</v>
      </c>
      <c r="H365" s="1461" t="s">
        <v>5</v>
      </c>
    </row>
    <row r="366" spans="1:8" x14ac:dyDescent="0.2">
      <c r="A366" s="1271">
        <v>1221091</v>
      </c>
      <c r="B366" s="1084" t="s">
        <v>21608</v>
      </c>
      <c r="C366" s="1084"/>
      <c r="D366" s="1272" t="s">
        <v>5</v>
      </c>
      <c r="E366" s="1272" t="s">
        <v>469</v>
      </c>
      <c r="F366" s="1272"/>
      <c r="G366" s="1272" t="s">
        <v>5</v>
      </c>
      <c r="H366" s="1461" t="s">
        <v>5</v>
      </c>
    </row>
    <row r="367" spans="1:8" x14ac:dyDescent="0.2">
      <c r="A367" s="1271">
        <v>1221092</v>
      </c>
      <c r="B367" s="1084" t="s">
        <v>21609</v>
      </c>
      <c r="C367" s="1084"/>
      <c r="D367" s="1272" t="s">
        <v>5</v>
      </c>
      <c r="E367" s="1272" t="s">
        <v>469</v>
      </c>
      <c r="F367" s="1272"/>
      <c r="G367" s="1272" t="s">
        <v>5</v>
      </c>
      <c r="H367" s="1461" t="s">
        <v>5</v>
      </c>
    </row>
    <row r="368" spans="1:8" x14ac:dyDescent="0.2">
      <c r="A368" s="1271">
        <v>1221093</v>
      </c>
      <c r="B368" s="1084" t="s">
        <v>21596</v>
      </c>
      <c r="C368" s="1084"/>
      <c r="D368" s="1272" t="s">
        <v>5</v>
      </c>
      <c r="E368" s="1272" t="s">
        <v>469</v>
      </c>
      <c r="F368" s="1272"/>
      <c r="G368" s="1272" t="s">
        <v>5</v>
      </c>
      <c r="H368" s="1461" t="s">
        <v>5</v>
      </c>
    </row>
    <row r="369" spans="1:8" x14ac:dyDescent="0.2">
      <c r="A369" s="1271">
        <v>1221094</v>
      </c>
      <c r="B369" s="1084" t="s">
        <v>21610</v>
      </c>
      <c r="C369" s="1084"/>
      <c r="D369" s="1272" t="s">
        <v>5</v>
      </c>
      <c r="E369" s="1272" t="s">
        <v>469</v>
      </c>
      <c r="F369" s="1272"/>
      <c r="G369" s="1272" t="s">
        <v>5</v>
      </c>
      <c r="H369" s="1461" t="s">
        <v>5</v>
      </c>
    </row>
    <row r="370" spans="1:8" x14ac:dyDescent="0.2">
      <c r="A370" s="1271">
        <v>1221095</v>
      </c>
      <c r="B370" s="1084" t="s">
        <v>21611</v>
      </c>
      <c r="C370" s="1084"/>
      <c r="D370" s="1272" t="s">
        <v>5</v>
      </c>
      <c r="E370" s="1272" t="s">
        <v>469</v>
      </c>
      <c r="F370" s="1272"/>
      <c r="G370" s="1272" t="s">
        <v>5</v>
      </c>
      <c r="H370" s="1461" t="s">
        <v>5</v>
      </c>
    </row>
    <row r="371" spans="1:8" x14ac:dyDescent="0.2">
      <c r="A371" s="1271">
        <v>1221096</v>
      </c>
      <c r="B371" s="1084" t="s">
        <v>21612</v>
      </c>
      <c r="C371" s="1084" t="s">
        <v>44</v>
      </c>
      <c r="D371" s="1272" t="s">
        <v>5</v>
      </c>
      <c r="E371" s="1272" t="s">
        <v>469</v>
      </c>
      <c r="F371" s="1272"/>
      <c r="G371" s="1272" t="s">
        <v>36</v>
      </c>
      <c r="H371" s="1461" t="s">
        <v>36</v>
      </c>
    </row>
    <row r="372" spans="1:8" x14ac:dyDescent="0.2">
      <c r="A372" s="1271">
        <v>1221097</v>
      </c>
      <c r="B372" s="1084" t="s">
        <v>21613</v>
      </c>
      <c r="C372" s="1084"/>
      <c r="D372" s="1272" t="s">
        <v>5</v>
      </c>
      <c r="E372" s="1272" t="s">
        <v>469</v>
      </c>
      <c r="F372" s="1272"/>
      <c r="G372" s="1272" t="s">
        <v>5</v>
      </c>
      <c r="H372" s="1461" t="s">
        <v>5</v>
      </c>
    </row>
    <row r="373" spans="1:8" x14ac:dyDescent="0.2">
      <c r="A373" s="1271">
        <v>1221098</v>
      </c>
      <c r="B373" s="1084" t="s">
        <v>21614</v>
      </c>
      <c r="C373" s="1084"/>
      <c r="D373" s="1272" t="s">
        <v>5</v>
      </c>
      <c r="E373" s="1272" t="s">
        <v>469</v>
      </c>
      <c r="F373" s="1272"/>
      <c r="G373" s="1272" t="s">
        <v>5</v>
      </c>
      <c r="H373" s="1461" t="s">
        <v>5</v>
      </c>
    </row>
    <row r="374" spans="1:8" x14ac:dyDescent="0.2">
      <c r="A374" s="1271">
        <v>1221099</v>
      </c>
      <c r="B374" s="1084" t="s">
        <v>21615</v>
      </c>
      <c r="C374" s="1084"/>
      <c r="D374" s="1272" t="s">
        <v>5</v>
      </c>
      <c r="E374" s="1272" t="s">
        <v>469</v>
      </c>
      <c r="F374" s="1272"/>
      <c r="G374" s="1272" t="s">
        <v>5</v>
      </c>
      <c r="H374" s="1461" t="s">
        <v>5</v>
      </c>
    </row>
    <row r="375" spans="1:8" x14ac:dyDescent="0.2">
      <c r="A375" s="1271">
        <v>1221101</v>
      </c>
      <c r="B375" s="1084" t="s">
        <v>21616</v>
      </c>
      <c r="C375" s="1084"/>
      <c r="D375" s="1272" t="s">
        <v>5</v>
      </c>
      <c r="E375" s="1272" t="s">
        <v>469</v>
      </c>
      <c r="F375" s="1272"/>
      <c r="G375" s="1272" t="s">
        <v>5</v>
      </c>
      <c r="H375" s="1461" t="s">
        <v>5</v>
      </c>
    </row>
    <row r="376" spans="1:8" x14ac:dyDescent="0.2">
      <c r="A376" s="1271">
        <v>1221102</v>
      </c>
      <c r="B376" s="1084" t="s">
        <v>21617</v>
      </c>
      <c r="C376" s="1084"/>
      <c r="D376" s="1272" t="s">
        <v>5</v>
      </c>
      <c r="E376" s="1272" t="s">
        <v>469</v>
      </c>
      <c r="F376" s="1272"/>
      <c r="G376" s="1272" t="s">
        <v>5</v>
      </c>
      <c r="H376" s="1461" t="s">
        <v>5</v>
      </c>
    </row>
    <row r="377" spans="1:8" x14ac:dyDescent="0.2">
      <c r="A377" s="1271">
        <v>1221103</v>
      </c>
      <c r="B377" s="1084" t="s">
        <v>21618</v>
      </c>
      <c r="C377" s="1084"/>
      <c r="D377" s="1272" t="s">
        <v>5</v>
      </c>
      <c r="E377" s="1272" t="s">
        <v>469</v>
      </c>
      <c r="F377" s="1272"/>
      <c r="G377" s="1272" t="s">
        <v>5</v>
      </c>
      <c r="H377" s="1461" t="s">
        <v>5</v>
      </c>
    </row>
    <row r="378" spans="1:8" x14ac:dyDescent="0.2">
      <c r="A378" s="1271">
        <v>1221104</v>
      </c>
      <c r="B378" s="1084" t="s">
        <v>21619</v>
      </c>
      <c r="C378" s="1084"/>
      <c r="D378" s="1272" t="s">
        <v>5</v>
      </c>
      <c r="E378" s="1272" t="s">
        <v>469</v>
      </c>
      <c r="F378" s="1272"/>
      <c r="G378" s="1272" t="s">
        <v>5</v>
      </c>
      <c r="H378" s="1461" t="s">
        <v>5</v>
      </c>
    </row>
    <row r="379" spans="1:8" x14ac:dyDescent="0.2">
      <c r="A379" s="1271">
        <v>1221105</v>
      </c>
      <c r="B379" s="1084" t="s">
        <v>21620</v>
      </c>
      <c r="C379" s="1084"/>
      <c r="D379" s="1272" t="s">
        <v>5</v>
      </c>
      <c r="E379" s="1272" t="s">
        <v>469</v>
      </c>
      <c r="F379" s="1272"/>
      <c r="G379" s="1272" t="s">
        <v>5</v>
      </c>
      <c r="H379" s="1461" t="s">
        <v>5</v>
      </c>
    </row>
    <row r="380" spans="1:8" x14ac:dyDescent="0.2">
      <c r="A380" s="1271">
        <v>1221106</v>
      </c>
      <c r="B380" s="1084" t="s">
        <v>21621</v>
      </c>
      <c r="C380" s="1084"/>
      <c r="D380" s="1272" t="s">
        <v>5</v>
      </c>
      <c r="E380" s="1272" t="s">
        <v>469</v>
      </c>
      <c r="F380" s="1272"/>
      <c r="G380" s="1272" t="s">
        <v>5</v>
      </c>
      <c r="H380" s="1461" t="s">
        <v>5</v>
      </c>
    </row>
    <row r="381" spans="1:8" x14ac:dyDescent="0.2">
      <c r="A381" s="1271">
        <v>1222000</v>
      </c>
      <c r="B381" s="1084" t="s">
        <v>21622</v>
      </c>
      <c r="C381" s="1084"/>
      <c r="D381" s="1272" t="s">
        <v>5</v>
      </c>
      <c r="E381" s="1272" t="s">
        <v>5</v>
      </c>
      <c r="F381" s="1272"/>
      <c r="G381" s="1272" t="s">
        <v>5</v>
      </c>
      <c r="H381" s="1461" t="s">
        <v>5</v>
      </c>
    </row>
    <row r="382" spans="1:8" x14ac:dyDescent="0.2">
      <c r="A382" s="1271">
        <v>1223000</v>
      </c>
      <c r="B382" s="1084" t="s">
        <v>21623</v>
      </c>
      <c r="C382" s="1084"/>
      <c r="D382" s="1272" t="s">
        <v>5</v>
      </c>
      <c r="E382" s="1272" t="s">
        <v>5</v>
      </c>
      <c r="F382" s="1272"/>
      <c r="G382" s="1272" t="s">
        <v>5</v>
      </c>
      <c r="H382" s="1461" t="s">
        <v>5</v>
      </c>
    </row>
    <row r="383" spans="1:8" x14ac:dyDescent="0.2">
      <c r="A383" s="1271">
        <v>1224000</v>
      </c>
      <c r="B383" s="1084" t="s">
        <v>21624</v>
      </c>
      <c r="C383" s="1084"/>
      <c r="D383" s="1272" t="s">
        <v>5</v>
      </c>
      <c r="E383" s="1272" t="s">
        <v>5</v>
      </c>
      <c r="F383" s="1272"/>
      <c r="G383" s="1272" t="s">
        <v>5</v>
      </c>
      <c r="H383" s="1461" t="s">
        <v>5</v>
      </c>
    </row>
    <row r="384" spans="1:8" x14ac:dyDescent="0.2">
      <c r="A384" s="1271">
        <v>1225000</v>
      </c>
      <c r="B384" s="1084" t="s">
        <v>21625</v>
      </c>
      <c r="C384" s="1084"/>
      <c r="D384" s="1272" t="s">
        <v>5</v>
      </c>
      <c r="E384" s="1272" t="s">
        <v>5</v>
      </c>
      <c r="F384" s="1272"/>
      <c r="G384" s="1272" t="s">
        <v>5</v>
      </c>
      <c r="H384" s="1461" t="s">
        <v>5</v>
      </c>
    </row>
    <row r="385" spans="1:8" x14ac:dyDescent="0.2">
      <c r="A385" s="1271">
        <v>1226000</v>
      </c>
      <c r="B385" s="1084" t="s">
        <v>21626</v>
      </c>
      <c r="C385" s="1084"/>
      <c r="D385" s="1272" t="s">
        <v>5</v>
      </c>
      <c r="E385" s="1272" t="s">
        <v>5</v>
      </c>
      <c r="F385" s="1272"/>
      <c r="G385" s="1272" t="s">
        <v>5</v>
      </c>
      <c r="H385" s="1461" t="s">
        <v>5</v>
      </c>
    </row>
    <row r="386" spans="1:8" x14ac:dyDescent="0.2">
      <c r="A386" s="1271">
        <v>1226001</v>
      </c>
      <c r="B386" s="1084" t="s">
        <v>21519</v>
      </c>
      <c r="C386" s="1084"/>
      <c r="D386" s="1272" t="s">
        <v>5</v>
      </c>
      <c r="E386" s="1272" t="s">
        <v>469</v>
      </c>
      <c r="F386" s="1272"/>
      <c r="G386" s="1272" t="s">
        <v>5</v>
      </c>
      <c r="H386" s="1461" t="s">
        <v>5</v>
      </c>
    </row>
    <row r="387" spans="1:8" x14ac:dyDescent="0.2">
      <c r="A387" s="1271">
        <v>1227000</v>
      </c>
      <c r="B387" s="1084" t="s">
        <v>21627</v>
      </c>
      <c r="C387" s="1084"/>
      <c r="D387" s="1272" t="s">
        <v>5</v>
      </c>
      <c r="E387" s="1272" t="s">
        <v>5</v>
      </c>
      <c r="F387" s="1272"/>
      <c r="G387" s="1272" t="s">
        <v>5</v>
      </c>
      <c r="H387" s="1461" t="s">
        <v>5</v>
      </c>
    </row>
    <row r="388" spans="1:8" x14ac:dyDescent="0.2">
      <c r="A388" s="1271">
        <v>1228000</v>
      </c>
      <c r="B388" s="1084" t="s">
        <v>21628</v>
      </c>
      <c r="C388" s="1084"/>
      <c r="D388" s="1272" t="s">
        <v>5</v>
      </c>
      <c r="E388" s="1272" t="s">
        <v>5</v>
      </c>
      <c r="F388" s="1272"/>
      <c r="G388" s="1272" t="s">
        <v>5</v>
      </c>
      <c r="H388" s="1461" t="s">
        <v>5</v>
      </c>
    </row>
    <row r="389" spans="1:8" x14ac:dyDescent="0.2">
      <c r="A389" s="1271">
        <v>1229000</v>
      </c>
      <c r="B389" s="1084" t="s">
        <v>729</v>
      </c>
      <c r="C389" s="1084"/>
      <c r="D389" s="1272" t="s">
        <v>5</v>
      </c>
      <c r="E389" s="1272" t="s">
        <v>5</v>
      </c>
      <c r="F389" s="1272"/>
      <c r="G389" s="1272" t="s">
        <v>5</v>
      </c>
      <c r="H389" s="1461" t="s">
        <v>5</v>
      </c>
    </row>
    <row r="390" spans="1:8" x14ac:dyDescent="0.2">
      <c r="A390" s="1271">
        <v>1231000</v>
      </c>
      <c r="B390" s="1084" t="s">
        <v>21629</v>
      </c>
      <c r="C390" s="1084"/>
      <c r="D390" s="1272" t="s">
        <v>5</v>
      </c>
      <c r="E390" s="1272" t="s">
        <v>5</v>
      </c>
      <c r="F390" s="1272"/>
      <c r="G390" s="1272" t="s">
        <v>5</v>
      </c>
      <c r="H390" s="1461" t="s">
        <v>5</v>
      </c>
    </row>
    <row r="391" spans="1:8" x14ac:dyDescent="0.2">
      <c r="A391" s="1271">
        <v>1231001</v>
      </c>
      <c r="B391" s="1084" t="s">
        <v>21630</v>
      </c>
      <c r="C391" s="1084"/>
      <c r="D391" s="1272" t="s">
        <v>5</v>
      </c>
      <c r="E391" s="1272" t="s">
        <v>469</v>
      </c>
      <c r="F391" s="1272"/>
      <c r="G391" s="1272" t="s">
        <v>5</v>
      </c>
      <c r="H391" s="1461" t="s">
        <v>5</v>
      </c>
    </row>
    <row r="392" spans="1:8" x14ac:dyDescent="0.2">
      <c r="A392" s="1271">
        <v>1231002</v>
      </c>
      <c r="B392" s="1084" t="s">
        <v>21631</v>
      </c>
      <c r="C392" s="1084"/>
      <c r="D392" s="1272" t="s">
        <v>5</v>
      </c>
      <c r="E392" s="1272" t="s">
        <v>469</v>
      </c>
      <c r="F392" s="1272"/>
      <c r="G392" s="1272" t="s">
        <v>5</v>
      </c>
      <c r="H392" s="1461" t="s">
        <v>5</v>
      </c>
    </row>
    <row r="393" spans="1:8" x14ac:dyDescent="0.2">
      <c r="A393" s="1271">
        <v>1231003</v>
      </c>
      <c r="B393" s="1084" t="s">
        <v>21632</v>
      </c>
      <c r="C393" s="1084"/>
      <c r="D393" s="1272" t="s">
        <v>5</v>
      </c>
      <c r="E393" s="1272" t="s">
        <v>469</v>
      </c>
      <c r="F393" s="1272"/>
      <c r="G393" s="1272" t="s">
        <v>5</v>
      </c>
      <c r="H393" s="1461" t="s">
        <v>5</v>
      </c>
    </row>
    <row r="394" spans="1:8" x14ac:dyDescent="0.2">
      <c r="A394" s="1271">
        <v>1231004</v>
      </c>
      <c r="B394" s="1084" t="s">
        <v>21633</v>
      </c>
      <c r="C394" s="1084"/>
      <c r="D394" s="1272" t="s">
        <v>5</v>
      </c>
      <c r="E394" s="1272" t="s">
        <v>469</v>
      </c>
      <c r="F394" s="1272"/>
      <c r="G394" s="1272" t="s">
        <v>5</v>
      </c>
      <c r="H394" s="1461" t="s">
        <v>5</v>
      </c>
    </row>
    <row r="395" spans="1:8" x14ac:dyDescent="0.2">
      <c r="A395" s="1271">
        <v>1231005</v>
      </c>
      <c r="B395" s="1084" t="s">
        <v>21634</v>
      </c>
      <c r="C395" s="1084"/>
      <c r="D395" s="1272" t="s">
        <v>5</v>
      </c>
      <c r="E395" s="1272" t="s">
        <v>469</v>
      </c>
      <c r="F395" s="1272"/>
      <c r="G395" s="1272" t="s">
        <v>5</v>
      </c>
      <c r="H395" s="1461" t="s">
        <v>5</v>
      </c>
    </row>
    <row r="396" spans="1:8" x14ac:dyDescent="0.2">
      <c r="A396" s="1271">
        <v>1231006</v>
      </c>
      <c r="B396" s="1084" t="s">
        <v>21635</v>
      </c>
      <c r="C396" s="1084"/>
      <c r="D396" s="1272" t="s">
        <v>5</v>
      </c>
      <c r="E396" s="1272" t="s">
        <v>469</v>
      </c>
      <c r="F396" s="1272"/>
      <c r="G396" s="1272" t="s">
        <v>5</v>
      </c>
      <c r="H396" s="1461" t="s">
        <v>5</v>
      </c>
    </row>
    <row r="397" spans="1:8" x14ac:dyDescent="0.2">
      <c r="A397" s="1271">
        <v>1231007</v>
      </c>
      <c r="B397" s="1084" t="s">
        <v>21636</v>
      </c>
      <c r="C397" s="1084"/>
      <c r="D397" s="1272" t="s">
        <v>5</v>
      </c>
      <c r="E397" s="1272" t="s">
        <v>469</v>
      </c>
      <c r="F397" s="1272"/>
      <c r="G397" s="1272" t="s">
        <v>5</v>
      </c>
      <c r="H397" s="1461" t="s">
        <v>5</v>
      </c>
    </row>
    <row r="398" spans="1:8" x14ac:dyDescent="0.2">
      <c r="A398" s="1271">
        <v>1231008</v>
      </c>
      <c r="B398" s="1084" t="s">
        <v>21637</v>
      </c>
      <c r="C398" s="1084"/>
      <c r="D398" s="1272" t="s">
        <v>5</v>
      </c>
      <c r="E398" s="1272" t="s">
        <v>469</v>
      </c>
      <c r="F398" s="1272"/>
      <c r="G398" s="1272" t="s">
        <v>5</v>
      </c>
      <c r="H398" s="1461" t="s">
        <v>5</v>
      </c>
    </row>
    <row r="399" spans="1:8" x14ac:dyDescent="0.2">
      <c r="A399" s="1271">
        <v>1231009</v>
      </c>
      <c r="B399" s="1084" t="s">
        <v>21638</v>
      </c>
      <c r="C399" s="1084"/>
      <c r="D399" s="1272" t="s">
        <v>5</v>
      </c>
      <c r="E399" s="1272" t="s">
        <v>469</v>
      </c>
      <c r="F399" s="1272"/>
      <c r="G399" s="1272" t="s">
        <v>5</v>
      </c>
      <c r="H399" s="1461" t="s">
        <v>5</v>
      </c>
    </row>
    <row r="400" spans="1:8" x14ac:dyDescent="0.2">
      <c r="A400" s="1271">
        <v>1231010</v>
      </c>
      <c r="B400" s="1084" t="s">
        <v>21639</v>
      </c>
      <c r="C400" s="1084"/>
      <c r="D400" s="1272" t="s">
        <v>5</v>
      </c>
      <c r="E400" s="1272" t="s">
        <v>469</v>
      </c>
      <c r="F400" s="1272"/>
      <c r="G400" s="1272" t="s">
        <v>5</v>
      </c>
      <c r="H400" s="1461" t="s">
        <v>5</v>
      </c>
    </row>
    <row r="401" spans="1:8" x14ac:dyDescent="0.2">
      <c r="A401" s="1271">
        <v>1231011</v>
      </c>
      <c r="B401" s="1084" t="s">
        <v>21640</v>
      </c>
      <c r="C401" s="1084"/>
      <c r="D401" s="1272" t="s">
        <v>5</v>
      </c>
      <c r="E401" s="1272" t="s">
        <v>469</v>
      </c>
      <c r="F401" s="1272"/>
      <c r="G401" s="1272" t="s">
        <v>5</v>
      </c>
      <c r="H401" s="1461" t="s">
        <v>5</v>
      </c>
    </row>
    <row r="402" spans="1:8" x14ac:dyDescent="0.2">
      <c r="A402" s="1271">
        <v>1231012</v>
      </c>
      <c r="B402" s="1084" t="s">
        <v>21641</v>
      </c>
      <c r="C402" s="1084"/>
      <c r="D402" s="1272" t="s">
        <v>5</v>
      </c>
      <c r="E402" s="1272" t="s">
        <v>469</v>
      </c>
      <c r="F402" s="1272"/>
      <c r="G402" s="1272" t="s">
        <v>5</v>
      </c>
      <c r="H402" s="1461" t="s">
        <v>5</v>
      </c>
    </row>
    <row r="403" spans="1:8" x14ac:dyDescent="0.2">
      <c r="A403" s="1271">
        <v>1231013</v>
      </c>
      <c r="B403" s="1084" t="s">
        <v>21642</v>
      </c>
      <c r="C403" s="1084"/>
      <c r="D403" s="1272" t="s">
        <v>5</v>
      </c>
      <c r="E403" s="1272" t="s">
        <v>469</v>
      </c>
      <c r="F403" s="1272"/>
      <c r="G403" s="1272" t="s">
        <v>5</v>
      </c>
      <c r="H403" s="1461" t="s">
        <v>5</v>
      </c>
    </row>
    <row r="404" spans="1:8" x14ac:dyDescent="0.2">
      <c r="A404" s="1271">
        <v>1231014</v>
      </c>
      <c r="B404" s="1084" t="s">
        <v>21643</v>
      </c>
      <c r="C404" s="1084"/>
      <c r="D404" s="1272" t="s">
        <v>5</v>
      </c>
      <c r="E404" s="1272" t="s">
        <v>469</v>
      </c>
      <c r="F404" s="1272"/>
      <c r="G404" s="1272" t="s">
        <v>5</v>
      </c>
      <c r="H404" s="1461" t="s">
        <v>5</v>
      </c>
    </row>
    <row r="405" spans="1:8" x14ac:dyDescent="0.2">
      <c r="A405" s="1271">
        <v>1231015</v>
      </c>
      <c r="B405" s="1084" t="s">
        <v>21644</v>
      </c>
      <c r="C405" s="1084"/>
      <c r="D405" s="1272" t="s">
        <v>5</v>
      </c>
      <c r="E405" s="1272" t="s">
        <v>469</v>
      </c>
      <c r="F405" s="1272"/>
      <c r="G405" s="1272" t="s">
        <v>5</v>
      </c>
      <c r="H405" s="1461" t="s">
        <v>5</v>
      </c>
    </row>
    <row r="406" spans="1:8" x14ac:dyDescent="0.2">
      <c r="A406" s="1271">
        <v>1231016</v>
      </c>
      <c r="B406" s="1084" t="s">
        <v>21645</v>
      </c>
      <c r="C406" s="1084"/>
      <c r="D406" s="1272" t="s">
        <v>5</v>
      </c>
      <c r="E406" s="1272" t="s">
        <v>469</v>
      </c>
      <c r="F406" s="1272"/>
      <c r="G406" s="1272" t="s">
        <v>5</v>
      </c>
      <c r="H406" s="1461" t="s">
        <v>5</v>
      </c>
    </row>
    <row r="407" spans="1:8" x14ac:dyDescent="0.2">
      <c r="A407" s="1271">
        <v>1231017</v>
      </c>
      <c r="B407" s="1084" t="s">
        <v>21646</v>
      </c>
      <c r="C407" s="1084"/>
      <c r="D407" s="1272" t="s">
        <v>5</v>
      </c>
      <c r="E407" s="1272" t="s">
        <v>469</v>
      </c>
      <c r="F407" s="1272"/>
      <c r="G407" s="1272" t="s">
        <v>5</v>
      </c>
      <c r="H407" s="1461" t="s">
        <v>5</v>
      </c>
    </row>
    <row r="408" spans="1:8" x14ac:dyDescent="0.2">
      <c r="A408" s="1271">
        <v>1231018</v>
      </c>
      <c r="B408" s="1084" t="s">
        <v>21647</v>
      </c>
      <c r="C408" s="1084"/>
      <c r="D408" s="1272" t="s">
        <v>5</v>
      </c>
      <c r="E408" s="1272" t="s">
        <v>469</v>
      </c>
      <c r="F408" s="1272"/>
      <c r="G408" s="1272" t="s">
        <v>5</v>
      </c>
      <c r="H408" s="1461" t="s">
        <v>5</v>
      </c>
    </row>
    <row r="409" spans="1:8" x14ac:dyDescent="0.2">
      <c r="A409" s="1271">
        <v>1231019</v>
      </c>
      <c r="B409" s="1084" t="s">
        <v>21648</v>
      </c>
      <c r="C409" s="1084"/>
      <c r="D409" s="1272" t="s">
        <v>5</v>
      </c>
      <c r="E409" s="1272" t="s">
        <v>469</v>
      </c>
      <c r="F409" s="1272"/>
      <c r="G409" s="1272" t="s">
        <v>5</v>
      </c>
      <c r="H409" s="1461" t="s">
        <v>5</v>
      </c>
    </row>
    <row r="410" spans="1:8" x14ac:dyDescent="0.2">
      <c r="A410" s="1271">
        <v>1231020</v>
      </c>
      <c r="B410" s="1084" t="s">
        <v>21649</v>
      </c>
      <c r="C410" s="1084"/>
      <c r="D410" s="1272" t="s">
        <v>5</v>
      </c>
      <c r="E410" s="1272" t="s">
        <v>469</v>
      </c>
      <c r="F410" s="1272"/>
      <c r="G410" s="1272" t="s">
        <v>5</v>
      </c>
      <c r="H410" s="1461" t="s">
        <v>5</v>
      </c>
    </row>
    <row r="411" spans="1:8" x14ac:dyDescent="0.2">
      <c r="A411" s="1271">
        <v>1231021</v>
      </c>
      <c r="B411" s="1084" t="s">
        <v>21650</v>
      </c>
      <c r="C411" s="1084"/>
      <c r="D411" s="1272" t="s">
        <v>5</v>
      </c>
      <c r="E411" s="1272" t="s">
        <v>469</v>
      </c>
      <c r="F411" s="1272"/>
      <c r="G411" s="1272" t="s">
        <v>5</v>
      </c>
      <c r="H411" s="1461" t="s">
        <v>5</v>
      </c>
    </row>
    <row r="412" spans="1:8" x14ac:dyDescent="0.2">
      <c r="A412" s="1271">
        <v>1231022</v>
      </c>
      <c r="B412" s="1084" t="s">
        <v>21651</v>
      </c>
      <c r="C412" s="1084"/>
      <c r="D412" s="1272" t="s">
        <v>5</v>
      </c>
      <c r="E412" s="1272" t="s">
        <v>469</v>
      </c>
      <c r="F412" s="1272"/>
      <c r="G412" s="1272" t="s">
        <v>5</v>
      </c>
      <c r="H412" s="1461" t="s">
        <v>5</v>
      </c>
    </row>
    <row r="413" spans="1:8" x14ac:dyDescent="0.2">
      <c r="A413" s="1271">
        <v>1231023</v>
      </c>
      <c r="B413" s="1084" t="s">
        <v>21652</v>
      </c>
      <c r="C413" s="1084"/>
      <c r="D413" s="1272" t="s">
        <v>5</v>
      </c>
      <c r="E413" s="1272" t="s">
        <v>469</v>
      </c>
      <c r="F413" s="1272"/>
      <c r="G413" s="1272" t="s">
        <v>5</v>
      </c>
      <c r="H413" s="1461" t="s">
        <v>5</v>
      </c>
    </row>
    <row r="414" spans="1:8" x14ac:dyDescent="0.2">
      <c r="A414" s="1271">
        <v>1231024</v>
      </c>
      <c r="B414" s="1084" t="s">
        <v>21653</v>
      </c>
      <c r="C414" s="1084"/>
      <c r="D414" s="1272" t="s">
        <v>5</v>
      </c>
      <c r="E414" s="1272" t="s">
        <v>469</v>
      </c>
      <c r="F414" s="1272"/>
      <c r="G414" s="1272" t="s">
        <v>5</v>
      </c>
      <c r="H414" s="1461" t="s">
        <v>5</v>
      </c>
    </row>
    <row r="415" spans="1:8" x14ac:dyDescent="0.2">
      <c r="A415" s="1271">
        <v>1231025</v>
      </c>
      <c r="B415" s="1084" t="s">
        <v>21654</v>
      </c>
      <c r="C415" s="1084"/>
      <c r="D415" s="1272" t="s">
        <v>5</v>
      </c>
      <c r="E415" s="1272" t="s">
        <v>469</v>
      </c>
      <c r="F415" s="1272"/>
      <c r="G415" s="1272" t="s">
        <v>5</v>
      </c>
      <c r="H415" s="1461" t="s">
        <v>5</v>
      </c>
    </row>
    <row r="416" spans="1:8" x14ac:dyDescent="0.2">
      <c r="A416" s="1271">
        <v>1231026</v>
      </c>
      <c r="B416" s="1084" t="s">
        <v>21655</v>
      </c>
      <c r="C416" s="1084"/>
      <c r="D416" s="1272" t="s">
        <v>5</v>
      </c>
      <c r="E416" s="1272" t="s">
        <v>469</v>
      </c>
      <c r="F416" s="1272"/>
      <c r="G416" s="1272" t="s">
        <v>5</v>
      </c>
      <c r="H416" s="1461" t="s">
        <v>5</v>
      </c>
    </row>
    <row r="417" spans="1:8" x14ac:dyDescent="0.2">
      <c r="A417" s="1271">
        <v>1231027</v>
      </c>
      <c r="B417" s="1084" t="s">
        <v>21656</v>
      </c>
      <c r="C417" s="1084"/>
      <c r="D417" s="1272" t="s">
        <v>5</v>
      </c>
      <c r="E417" s="1272" t="s">
        <v>469</v>
      </c>
      <c r="F417" s="1272"/>
      <c r="G417" s="1272" t="s">
        <v>5</v>
      </c>
      <c r="H417" s="1461" t="s">
        <v>5</v>
      </c>
    </row>
    <row r="418" spans="1:8" x14ac:dyDescent="0.2">
      <c r="A418" s="1271">
        <v>1231028</v>
      </c>
      <c r="B418" s="1084" t="s">
        <v>21657</v>
      </c>
      <c r="C418" s="1084"/>
      <c r="D418" s="1272" t="s">
        <v>5</v>
      </c>
      <c r="E418" s="1272" t="s">
        <v>469</v>
      </c>
      <c r="F418" s="1272"/>
      <c r="G418" s="1272" t="s">
        <v>5</v>
      </c>
      <c r="H418" s="1461" t="s">
        <v>5</v>
      </c>
    </row>
    <row r="419" spans="1:8" x14ac:dyDescent="0.2">
      <c r="A419" s="1271">
        <v>1231029</v>
      </c>
      <c r="B419" s="1084" t="s">
        <v>21658</v>
      </c>
      <c r="C419" s="1084"/>
      <c r="D419" s="1272" t="s">
        <v>5</v>
      </c>
      <c r="E419" s="1272" t="s">
        <v>469</v>
      </c>
      <c r="F419" s="1272"/>
      <c r="G419" s="1272" t="s">
        <v>5</v>
      </c>
      <c r="H419" s="1461" t="s">
        <v>5</v>
      </c>
    </row>
    <row r="420" spans="1:8" x14ac:dyDescent="0.2">
      <c r="A420" s="1271">
        <v>1231030</v>
      </c>
      <c r="B420" s="1084" t="s">
        <v>21659</v>
      </c>
      <c r="C420" s="1084"/>
      <c r="D420" s="1272" t="s">
        <v>5</v>
      </c>
      <c r="E420" s="1272" t="s">
        <v>469</v>
      </c>
      <c r="F420" s="1272"/>
      <c r="G420" s="1272" t="s">
        <v>5</v>
      </c>
      <c r="H420" s="1461" t="s">
        <v>5</v>
      </c>
    </row>
    <row r="421" spans="1:8" x14ac:dyDescent="0.2">
      <c r="A421" s="1271">
        <v>1231031</v>
      </c>
      <c r="B421" s="1084" t="s">
        <v>21660</v>
      </c>
      <c r="C421" s="1084"/>
      <c r="D421" s="1272" t="s">
        <v>5</v>
      </c>
      <c r="E421" s="1272" t="s">
        <v>469</v>
      </c>
      <c r="F421" s="1272"/>
      <c r="G421" s="1272" t="s">
        <v>5</v>
      </c>
      <c r="H421" s="1461" t="s">
        <v>5</v>
      </c>
    </row>
    <row r="422" spans="1:8" x14ac:dyDescent="0.2">
      <c r="A422" s="1271">
        <v>1231032</v>
      </c>
      <c r="B422" s="1084" t="s">
        <v>21661</v>
      </c>
      <c r="C422" s="1084"/>
      <c r="D422" s="1272" t="s">
        <v>5</v>
      </c>
      <c r="E422" s="1272" t="s">
        <v>469</v>
      </c>
      <c r="F422" s="1272"/>
      <c r="G422" s="1272" t="s">
        <v>5</v>
      </c>
      <c r="H422" s="1461" t="s">
        <v>5</v>
      </c>
    </row>
    <row r="423" spans="1:8" x14ac:dyDescent="0.2">
      <c r="A423" s="1271">
        <v>1231033</v>
      </c>
      <c r="B423" s="1084" t="s">
        <v>21662</v>
      </c>
      <c r="C423" s="1084"/>
      <c r="D423" s="1272" t="s">
        <v>5</v>
      </c>
      <c r="E423" s="1272" t="s">
        <v>469</v>
      </c>
      <c r="F423" s="1272"/>
      <c r="G423" s="1272" t="s">
        <v>5</v>
      </c>
      <c r="H423" s="1461" t="s">
        <v>5</v>
      </c>
    </row>
    <row r="424" spans="1:8" x14ac:dyDescent="0.2">
      <c r="A424" s="1271">
        <v>1231034</v>
      </c>
      <c r="B424" s="1084" t="s">
        <v>21663</v>
      </c>
      <c r="C424" s="1084"/>
      <c r="D424" s="1272" t="s">
        <v>5</v>
      </c>
      <c r="E424" s="1272" t="s">
        <v>469</v>
      </c>
      <c r="F424" s="1272"/>
      <c r="G424" s="1272" t="s">
        <v>36</v>
      </c>
      <c r="H424" s="1461" t="s">
        <v>36</v>
      </c>
    </row>
    <row r="425" spans="1:8" x14ac:dyDescent="0.2">
      <c r="A425" s="1271">
        <v>1231035</v>
      </c>
      <c r="B425" s="1084" t="s">
        <v>21664</v>
      </c>
      <c r="C425" s="1084"/>
      <c r="D425" s="1272" t="s">
        <v>5</v>
      </c>
      <c r="E425" s="1272" t="s">
        <v>469</v>
      </c>
      <c r="F425" s="1272"/>
      <c r="G425" s="1272" t="s">
        <v>5</v>
      </c>
      <c r="H425" s="1461" t="s">
        <v>5</v>
      </c>
    </row>
    <row r="426" spans="1:8" x14ac:dyDescent="0.2">
      <c r="A426" s="1271">
        <v>1231036</v>
      </c>
      <c r="B426" s="1084" t="s">
        <v>21665</v>
      </c>
      <c r="C426" s="1084"/>
      <c r="D426" s="1272" t="s">
        <v>5</v>
      </c>
      <c r="E426" s="1272" t="s">
        <v>469</v>
      </c>
      <c r="F426" s="1272"/>
      <c r="G426" s="1272" t="s">
        <v>5</v>
      </c>
      <c r="H426" s="1461" t="s">
        <v>5</v>
      </c>
    </row>
    <row r="427" spans="1:8" x14ac:dyDescent="0.2">
      <c r="A427" s="1271">
        <v>1231037</v>
      </c>
      <c r="B427" s="1084" t="s">
        <v>21666</v>
      </c>
      <c r="C427" s="1084"/>
      <c r="D427" s="1272" t="s">
        <v>5</v>
      </c>
      <c r="E427" s="1272" t="s">
        <v>469</v>
      </c>
      <c r="F427" s="1272"/>
      <c r="G427" s="1272" t="s">
        <v>5</v>
      </c>
      <c r="H427" s="1461" t="s">
        <v>5</v>
      </c>
    </row>
    <row r="428" spans="1:8" x14ac:dyDescent="0.2">
      <c r="A428" s="1271">
        <v>1231038</v>
      </c>
      <c r="B428" s="1084" t="s">
        <v>21667</v>
      </c>
      <c r="C428" s="1084"/>
      <c r="D428" s="1272" t="s">
        <v>5</v>
      </c>
      <c r="E428" s="1272" t="s">
        <v>469</v>
      </c>
      <c r="F428" s="1272"/>
      <c r="G428" s="1272" t="s">
        <v>5</v>
      </c>
      <c r="H428" s="1461" t="s">
        <v>5</v>
      </c>
    </row>
    <row r="429" spans="1:8" x14ac:dyDescent="0.2">
      <c r="A429" s="1271">
        <v>1231039</v>
      </c>
      <c r="B429" s="1084" t="s">
        <v>21668</v>
      </c>
      <c r="C429" s="1084"/>
      <c r="D429" s="1272" t="s">
        <v>5</v>
      </c>
      <c r="E429" s="1272" t="s">
        <v>469</v>
      </c>
      <c r="F429" s="1272"/>
      <c r="G429" s="1272" t="s">
        <v>5</v>
      </c>
      <c r="H429" s="1461" t="s">
        <v>5</v>
      </c>
    </row>
    <row r="430" spans="1:8" x14ac:dyDescent="0.2">
      <c r="A430" s="1271">
        <v>1231040</v>
      </c>
      <c r="B430" s="1084" t="s">
        <v>21669</v>
      </c>
      <c r="C430" s="1084"/>
      <c r="D430" s="1272" t="s">
        <v>5</v>
      </c>
      <c r="E430" s="1272" t="s">
        <v>469</v>
      </c>
      <c r="F430" s="1272"/>
      <c r="G430" s="1272" t="s">
        <v>5</v>
      </c>
      <c r="H430" s="1461" t="s">
        <v>5</v>
      </c>
    </row>
    <row r="431" spans="1:8" x14ac:dyDescent="0.2">
      <c r="A431" s="1271">
        <v>1231041</v>
      </c>
      <c r="B431" s="1084" t="s">
        <v>21670</v>
      </c>
      <c r="C431" s="1084"/>
      <c r="D431" s="1272" t="s">
        <v>5</v>
      </c>
      <c r="E431" s="1272" t="s">
        <v>469</v>
      </c>
      <c r="F431" s="1272"/>
      <c r="G431" s="1272" t="s">
        <v>5</v>
      </c>
      <c r="H431" s="1461" t="s">
        <v>5</v>
      </c>
    </row>
    <row r="432" spans="1:8" x14ac:dyDescent="0.2">
      <c r="A432" s="1271">
        <v>1231042</v>
      </c>
      <c r="B432" s="1084" t="s">
        <v>21671</v>
      </c>
      <c r="C432" s="1084"/>
      <c r="D432" s="1272" t="s">
        <v>5</v>
      </c>
      <c r="E432" s="1272" t="s">
        <v>469</v>
      </c>
      <c r="F432" s="1272"/>
      <c r="G432" s="1272" t="s">
        <v>5</v>
      </c>
      <c r="H432" s="1461" t="s">
        <v>5</v>
      </c>
    </row>
    <row r="433" spans="1:8" x14ac:dyDescent="0.2">
      <c r="A433" s="1271">
        <v>1231043</v>
      </c>
      <c r="B433" s="1084" t="s">
        <v>21672</v>
      </c>
      <c r="C433" s="1084"/>
      <c r="D433" s="1272" t="s">
        <v>5</v>
      </c>
      <c r="E433" s="1272" t="s">
        <v>469</v>
      </c>
      <c r="F433" s="1272"/>
      <c r="G433" s="1272" t="s">
        <v>5</v>
      </c>
      <c r="H433" s="1461" t="s">
        <v>5</v>
      </c>
    </row>
    <row r="434" spans="1:8" x14ac:dyDescent="0.2">
      <c r="A434" s="1271">
        <v>1231044</v>
      </c>
      <c r="B434" s="1084" t="s">
        <v>21673</v>
      </c>
      <c r="C434" s="1084"/>
      <c r="D434" s="1272" t="s">
        <v>5</v>
      </c>
      <c r="E434" s="1272" t="s">
        <v>469</v>
      </c>
      <c r="F434" s="1272"/>
      <c r="G434" s="1272" t="s">
        <v>5</v>
      </c>
      <c r="H434" s="1461" t="s">
        <v>5</v>
      </c>
    </row>
    <row r="435" spans="1:8" x14ac:dyDescent="0.2">
      <c r="A435" s="1271">
        <v>1231045</v>
      </c>
      <c r="B435" s="1084" t="s">
        <v>21674</v>
      </c>
      <c r="C435" s="1084"/>
      <c r="D435" s="1272" t="s">
        <v>5</v>
      </c>
      <c r="E435" s="1272" t="s">
        <v>469</v>
      </c>
      <c r="F435" s="1272"/>
      <c r="G435" s="1272" t="s">
        <v>5</v>
      </c>
      <c r="H435" s="1461" t="s">
        <v>5</v>
      </c>
    </row>
    <row r="436" spans="1:8" x14ac:dyDescent="0.2">
      <c r="A436" s="1271">
        <v>1231046</v>
      </c>
      <c r="B436" s="1084" t="s">
        <v>21675</v>
      </c>
      <c r="C436" s="1084"/>
      <c r="D436" s="1272" t="s">
        <v>5</v>
      </c>
      <c r="E436" s="1272" t="s">
        <v>469</v>
      </c>
      <c r="F436" s="1272"/>
      <c r="G436" s="1272" t="s">
        <v>5</v>
      </c>
      <c r="H436" s="1461" t="s">
        <v>5</v>
      </c>
    </row>
    <row r="437" spans="1:8" x14ac:dyDescent="0.2">
      <c r="A437" s="1271">
        <v>1231047</v>
      </c>
      <c r="B437" s="1084" t="s">
        <v>21676</v>
      </c>
      <c r="C437" s="1084"/>
      <c r="D437" s="1272" t="s">
        <v>5</v>
      </c>
      <c r="E437" s="1272" t="s">
        <v>469</v>
      </c>
      <c r="F437" s="1272"/>
      <c r="G437" s="1272" t="s">
        <v>5</v>
      </c>
      <c r="H437" s="1461" t="s">
        <v>5</v>
      </c>
    </row>
    <row r="438" spans="1:8" x14ac:dyDescent="0.2">
      <c r="A438" s="1271">
        <v>1231048</v>
      </c>
      <c r="B438" s="1084" t="s">
        <v>21677</v>
      </c>
      <c r="C438" s="1084"/>
      <c r="D438" s="1272" t="s">
        <v>5</v>
      </c>
      <c r="E438" s="1272" t="s">
        <v>469</v>
      </c>
      <c r="F438" s="1272"/>
      <c r="G438" s="1272" t="s">
        <v>5</v>
      </c>
      <c r="H438" s="1461" t="s">
        <v>5</v>
      </c>
    </row>
    <row r="439" spans="1:8" x14ac:dyDescent="0.2">
      <c r="A439" s="1271">
        <v>1231049</v>
      </c>
      <c r="B439" s="1084" t="s">
        <v>21678</v>
      </c>
      <c r="C439" s="1084"/>
      <c r="D439" s="1272" t="s">
        <v>5</v>
      </c>
      <c r="E439" s="1272" t="s">
        <v>469</v>
      </c>
      <c r="F439" s="1272"/>
      <c r="G439" s="1272" t="s">
        <v>5</v>
      </c>
      <c r="H439" s="1461" t="s">
        <v>5</v>
      </c>
    </row>
    <row r="440" spans="1:8" x14ac:dyDescent="0.2">
      <c r="A440" s="1271">
        <v>1231050</v>
      </c>
      <c r="B440" s="1084" t="s">
        <v>21679</v>
      </c>
      <c r="C440" s="1084"/>
      <c r="D440" s="1272" t="s">
        <v>5</v>
      </c>
      <c r="E440" s="1272" t="s">
        <v>469</v>
      </c>
      <c r="F440" s="1272"/>
      <c r="G440" s="1272" t="s">
        <v>5</v>
      </c>
      <c r="H440" s="1461" t="s">
        <v>5</v>
      </c>
    </row>
    <row r="441" spans="1:8" x14ac:dyDescent="0.2">
      <c r="A441" s="1271">
        <v>1231051</v>
      </c>
      <c r="B441" s="1084" t="s">
        <v>21680</v>
      </c>
      <c r="C441" s="1084"/>
      <c r="D441" s="1272" t="s">
        <v>5</v>
      </c>
      <c r="E441" s="1272" t="s">
        <v>469</v>
      </c>
      <c r="F441" s="1272"/>
      <c r="G441" s="1272" t="s">
        <v>5</v>
      </c>
      <c r="H441" s="1461" t="s">
        <v>5</v>
      </c>
    </row>
    <row r="442" spans="1:8" x14ac:dyDescent="0.2">
      <c r="A442" s="1271">
        <v>1231052</v>
      </c>
      <c r="B442" s="1084" t="s">
        <v>21681</v>
      </c>
      <c r="C442" s="1084"/>
      <c r="D442" s="1272" t="s">
        <v>5</v>
      </c>
      <c r="E442" s="1272" t="s">
        <v>469</v>
      </c>
      <c r="F442" s="1272"/>
      <c r="G442" s="1272" t="s">
        <v>5</v>
      </c>
      <c r="H442" s="1461" t="s">
        <v>5</v>
      </c>
    </row>
    <row r="443" spans="1:8" x14ac:dyDescent="0.2">
      <c r="A443" s="1271">
        <v>1231053</v>
      </c>
      <c r="B443" s="1084" t="s">
        <v>21682</v>
      </c>
      <c r="C443" s="1084"/>
      <c r="D443" s="1272" t="s">
        <v>5</v>
      </c>
      <c r="E443" s="1272" t="s">
        <v>469</v>
      </c>
      <c r="F443" s="1272"/>
      <c r="G443" s="1272" t="s">
        <v>5</v>
      </c>
      <c r="H443" s="1461" t="s">
        <v>5</v>
      </c>
    </row>
    <row r="444" spans="1:8" x14ac:dyDescent="0.2">
      <c r="A444" s="1271">
        <v>1231054</v>
      </c>
      <c r="B444" s="1084" t="s">
        <v>21683</v>
      </c>
      <c r="C444" s="1084"/>
      <c r="D444" s="1272" t="s">
        <v>5</v>
      </c>
      <c r="E444" s="1272" t="s">
        <v>469</v>
      </c>
      <c r="F444" s="1272"/>
      <c r="G444" s="1272" t="s">
        <v>5</v>
      </c>
      <c r="H444" s="1461" t="s">
        <v>5</v>
      </c>
    </row>
    <row r="445" spans="1:8" x14ac:dyDescent="0.2">
      <c r="A445" s="1271">
        <v>1231055</v>
      </c>
      <c r="B445" s="1084" t="s">
        <v>21684</v>
      </c>
      <c r="C445" s="1084"/>
      <c r="D445" s="1272" t="s">
        <v>5</v>
      </c>
      <c r="E445" s="1272" t="s">
        <v>469</v>
      </c>
      <c r="F445" s="1272"/>
      <c r="G445" s="1272" t="s">
        <v>5</v>
      </c>
      <c r="H445" s="1461" t="s">
        <v>5</v>
      </c>
    </row>
    <row r="446" spans="1:8" x14ac:dyDescent="0.2">
      <c r="A446" s="1271">
        <v>1231056</v>
      </c>
      <c r="B446" s="1084" t="s">
        <v>21685</v>
      </c>
      <c r="C446" s="1084"/>
      <c r="D446" s="1272" t="s">
        <v>5</v>
      </c>
      <c r="E446" s="1272" t="s">
        <v>469</v>
      </c>
      <c r="F446" s="1272"/>
      <c r="G446" s="1272" t="s">
        <v>5</v>
      </c>
      <c r="H446" s="1461" t="s">
        <v>5</v>
      </c>
    </row>
    <row r="447" spans="1:8" x14ac:dyDescent="0.2">
      <c r="A447" s="1271">
        <v>1231057</v>
      </c>
      <c r="B447" s="1084" t="s">
        <v>21686</v>
      </c>
      <c r="C447" s="1084"/>
      <c r="D447" s="1272" t="s">
        <v>5</v>
      </c>
      <c r="E447" s="1272" t="s">
        <v>469</v>
      </c>
      <c r="F447" s="1272"/>
      <c r="G447" s="1272" t="s">
        <v>5</v>
      </c>
      <c r="H447" s="1461" t="s">
        <v>5</v>
      </c>
    </row>
    <row r="448" spans="1:8" x14ac:dyDescent="0.2">
      <c r="A448" s="1271">
        <v>1231058</v>
      </c>
      <c r="B448" s="1084" t="s">
        <v>21687</v>
      </c>
      <c r="C448" s="1084"/>
      <c r="D448" s="1272" t="s">
        <v>5</v>
      </c>
      <c r="E448" s="1272" t="s">
        <v>469</v>
      </c>
      <c r="F448" s="1272"/>
      <c r="G448" s="1272" t="s">
        <v>5</v>
      </c>
      <c r="H448" s="1461" t="s">
        <v>5</v>
      </c>
    </row>
    <row r="449" spans="1:8" x14ac:dyDescent="0.2">
      <c r="A449" s="1271">
        <v>1231059</v>
      </c>
      <c r="B449" s="1084" t="s">
        <v>21688</v>
      </c>
      <c r="C449" s="1084"/>
      <c r="D449" s="1272" t="s">
        <v>5</v>
      </c>
      <c r="E449" s="1272" t="s">
        <v>469</v>
      </c>
      <c r="F449" s="1272"/>
      <c r="G449" s="1272" t="s">
        <v>5</v>
      </c>
      <c r="H449" s="1461" t="s">
        <v>5</v>
      </c>
    </row>
    <row r="450" spans="1:8" x14ac:dyDescent="0.2">
      <c r="A450" s="1271">
        <v>1231060</v>
      </c>
      <c r="B450" s="1084" t="s">
        <v>21689</v>
      </c>
      <c r="C450" s="1084"/>
      <c r="D450" s="1272" t="s">
        <v>5</v>
      </c>
      <c r="E450" s="1272" t="s">
        <v>469</v>
      </c>
      <c r="F450" s="1272"/>
      <c r="G450" s="1272" t="s">
        <v>5</v>
      </c>
      <c r="H450" s="1461" t="s">
        <v>5</v>
      </c>
    </row>
    <row r="451" spans="1:8" x14ac:dyDescent="0.2">
      <c r="A451" s="1271">
        <v>1231061</v>
      </c>
      <c r="B451" s="1084" t="s">
        <v>21690</v>
      </c>
      <c r="C451" s="1084"/>
      <c r="D451" s="1272" t="s">
        <v>5</v>
      </c>
      <c r="E451" s="1272" t="s">
        <v>469</v>
      </c>
      <c r="F451" s="1272"/>
      <c r="G451" s="1272" t="s">
        <v>5</v>
      </c>
      <c r="H451" s="1461" t="s">
        <v>5</v>
      </c>
    </row>
    <row r="452" spans="1:8" x14ac:dyDescent="0.2">
      <c r="A452" s="1271">
        <v>1231062</v>
      </c>
      <c r="B452" s="1084" t="s">
        <v>21691</v>
      </c>
      <c r="C452" s="1084"/>
      <c r="D452" s="1272" t="s">
        <v>5</v>
      </c>
      <c r="E452" s="1272" t="s">
        <v>469</v>
      </c>
      <c r="F452" s="1272"/>
      <c r="G452" s="1272" t="s">
        <v>5</v>
      </c>
      <c r="H452" s="1461" t="s">
        <v>5</v>
      </c>
    </row>
    <row r="453" spans="1:8" x14ac:dyDescent="0.2">
      <c r="A453" s="1271">
        <v>1231063</v>
      </c>
      <c r="B453" s="1084" t="s">
        <v>21692</v>
      </c>
      <c r="C453" s="1084"/>
      <c r="D453" s="1272" t="s">
        <v>5</v>
      </c>
      <c r="E453" s="1272" t="s">
        <v>469</v>
      </c>
      <c r="F453" s="1272"/>
      <c r="G453" s="1272" t="s">
        <v>5</v>
      </c>
      <c r="H453" s="1461" t="s">
        <v>5</v>
      </c>
    </row>
    <row r="454" spans="1:8" x14ac:dyDescent="0.2">
      <c r="A454" s="1271">
        <v>1231064</v>
      </c>
      <c r="B454" s="1084" t="s">
        <v>21693</v>
      </c>
      <c r="C454" s="1084"/>
      <c r="D454" s="1272" t="s">
        <v>5</v>
      </c>
      <c r="E454" s="1272" t="s">
        <v>469</v>
      </c>
      <c r="F454" s="1272"/>
      <c r="G454" s="1272" t="s">
        <v>5</v>
      </c>
      <c r="H454" s="1461" t="s">
        <v>5</v>
      </c>
    </row>
    <row r="455" spans="1:8" x14ac:dyDescent="0.2">
      <c r="A455" s="1271">
        <v>1231065</v>
      </c>
      <c r="B455" s="1084" t="s">
        <v>21694</v>
      </c>
      <c r="C455" s="1084"/>
      <c r="D455" s="1272" t="s">
        <v>5</v>
      </c>
      <c r="E455" s="1272" t="s">
        <v>469</v>
      </c>
      <c r="F455" s="1272"/>
      <c r="G455" s="1272" t="s">
        <v>5</v>
      </c>
      <c r="H455" s="1461" t="s">
        <v>5</v>
      </c>
    </row>
    <row r="456" spans="1:8" x14ac:dyDescent="0.2">
      <c r="A456" s="1271">
        <v>1231066</v>
      </c>
      <c r="B456" s="1084" t="s">
        <v>21695</v>
      </c>
      <c r="C456" s="1084"/>
      <c r="D456" s="1272" t="s">
        <v>5</v>
      </c>
      <c r="E456" s="1272" t="s">
        <v>469</v>
      </c>
      <c r="F456" s="1272"/>
      <c r="G456" s="1272" t="s">
        <v>5</v>
      </c>
      <c r="H456" s="1461" t="s">
        <v>5</v>
      </c>
    </row>
    <row r="457" spans="1:8" x14ac:dyDescent="0.2">
      <c r="A457" s="1271">
        <v>1231067</v>
      </c>
      <c r="B457" s="1084" t="s">
        <v>21696</v>
      </c>
      <c r="C457" s="1084"/>
      <c r="D457" s="1272" t="s">
        <v>5</v>
      </c>
      <c r="E457" s="1272" t="s">
        <v>469</v>
      </c>
      <c r="F457" s="1272"/>
      <c r="G457" s="1272" t="s">
        <v>5</v>
      </c>
      <c r="H457" s="1461" t="s">
        <v>5</v>
      </c>
    </row>
    <row r="458" spans="1:8" x14ac:dyDescent="0.2">
      <c r="A458" s="1271">
        <v>1231068</v>
      </c>
      <c r="B458" s="1084" t="s">
        <v>21697</v>
      </c>
      <c r="C458" s="1084"/>
      <c r="D458" s="1272" t="s">
        <v>5</v>
      </c>
      <c r="E458" s="1272" t="s">
        <v>469</v>
      </c>
      <c r="F458" s="1272"/>
      <c r="G458" s="1272" t="s">
        <v>5</v>
      </c>
      <c r="H458" s="1461" t="s">
        <v>5</v>
      </c>
    </row>
    <row r="459" spans="1:8" x14ac:dyDescent="0.2">
      <c r="A459" s="1271">
        <v>1231069</v>
      </c>
      <c r="B459" s="1084" t="s">
        <v>21698</v>
      </c>
      <c r="C459" s="1084"/>
      <c r="D459" s="1272" t="s">
        <v>5</v>
      </c>
      <c r="E459" s="1272" t="s">
        <v>469</v>
      </c>
      <c r="F459" s="1272"/>
      <c r="G459" s="1272" t="s">
        <v>5</v>
      </c>
      <c r="H459" s="1461" t="s">
        <v>5</v>
      </c>
    </row>
    <row r="460" spans="1:8" x14ac:dyDescent="0.2">
      <c r="A460" s="1271">
        <v>1231070</v>
      </c>
      <c r="B460" s="1084" t="s">
        <v>21699</v>
      </c>
      <c r="C460" s="1084"/>
      <c r="D460" s="1272" t="s">
        <v>5</v>
      </c>
      <c r="E460" s="1272" t="s">
        <v>469</v>
      </c>
      <c r="F460" s="1272"/>
      <c r="G460" s="1272" t="s">
        <v>5</v>
      </c>
      <c r="H460" s="1461" t="s">
        <v>5</v>
      </c>
    </row>
    <row r="461" spans="1:8" x14ac:dyDescent="0.2">
      <c r="A461" s="1271">
        <v>1231071</v>
      </c>
      <c r="B461" s="1084" t="s">
        <v>21700</v>
      </c>
      <c r="C461" s="1084"/>
      <c r="D461" s="1272" t="s">
        <v>5</v>
      </c>
      <c r="E461" s="1272" t="s">
        <v>469</v>
      </c>
      <c r="F461" s="1272"/>
      <c r="G461" s="1272" t="s">
        <v>5</v>
      </c>
      <c r="H461" s="1461" t="s">
        <v>5</v>
      </c>
    </row>
    <row r="462" spans="1:8" x14ac:dyDescent="0.2">
      <c r="A462" s="1271">
        <v>1231072</v>
      </c>
      <c r="B462" s="1084" t="s">
        <v>21701</v>
      </c>
      <c r="C462" s="1084"/>
      <c r="D462" s="1272" t="s">
        <v>5</v>
      </c>
      <c r="E462" s="1272" t="s">
        <v>469</v>
      </c>
      <c r="F462" s="1272"/>
      <c r="G462" s="1272" t="s">
        <v>5</v>
      </c>
      <c r="H462" s="1461" t="s">
        <v>5</v>
      </c>
    </row>
    <row r="463" spans="1:8" x14ac:dyDescent="0.2">
      <c r="A463" s="1271">
        <v>1231073</v>
      </c>
      <c r="B463" s="1084" t="s">
        <v>21540</v>
      </c>
      <c r="C463" s="1084"/>
      <c r="D463" s="1272" t="s">
        <v>5</v>
      </c>
      <c r="E463" s="1272" t="s">
        <v>469</v>
      </c>
      <c r="F463" s="1272"/>
      <c r="G463" s="1272" t="s">
        <v>5</v>
      </c>
      <c r="H463" s="1461" t="s">
        <v>5</v>
      </c>
    </row>
    <row r="464" spans="1:8" x14ac:dyDescent="0.2">
      <c r="A464" s="1271">
        <v>1231074</v>
      </c>
      <c r="B464" s="1084" t="s">
        <v>21702</v>
      </c>
      <c r="C464" s="1084"/>
      <c r="D464" s="1272" t="s">
        <v>5</v>
      </c>
      <c r="E464" s="1272" t="s">
        <v>469</v>
      </c>
      <c r="F464" s="1272"/>
      <c r="G464" s="1272" t="s">
        <v>5</v>
      </c>
      <c r="H464" s="1461" t="s">
        <v>5</v>
      </c>
    </row>
    <row r="465" spans="1:8" x14ac:dyDescent="0.2">
      <c r="A465" s="1271">
        <v>1231075</v>
      </c>
      <c r="B465" s="1084" t="s">
        <v>21703</v>
      </c>
      <c r="C465" s="1084"/>
      <c r="D465" s="1272" t="s">
        <v>5</v>
      </c>
      <c r="E465" s="1272" t="s">
        <v>469</v>
      </c>
      <c r="F465" s="1272"/>
      <c r="G465" s="1272" t="s">
        <v>5</v>
      </c>
      <c r="H465" s="1461" t="s">
        <v>5</v>
      </c>
    </row>
    <row r="466" spans="1:8" x14ac:dyDescent="0.2">
      <c r="A466" s="1271">
        <v>1231076</v>
      </c>
      <c r="B466" s="1084" t="s">
        <v>21704</v>
      </c>
      <c r="C466" s="1084"/>
      <c r="D466" s="1272" t="s">
        <v>5</v>
      </c>
      <c r="E466" s="1272" t="s">
        <v>469</v>
      </c>
      <c r="F466" s="1272"/>
      <c r="G466" s="1272" t="s">
        <v>5</v>
      </c>
      <c r="H466" s="1461" t="s">
        <v>5</v>
      </c>
    </row>
    <row r="467" spans="1:8" x14ac:dyDescent="0.2">
      <c r="A467" s="1271">
        <v>1231077</v>
      </c>
      <c r="B467" s="1084" t="s">
        <v>21705</v>
      </c>
      <c r="C467" s="1084"/>
      <c r="D467" s="1272" t="s">
        <v>5</v>
      </c>
      <c r="E467" s="1272" t="s">
        <v>469</v>
      </c>
      <c r="F467" s="1272"/>
      <c r="G467" s="1272" t="s">
        <v>5</v>
      </c>
      <c r="H467" s="1461" t="s">
        <v>5</v>
      </c>
    </row>
    <row r="468" spans="1:8" x14ac:dyDescent="0.2">
      <c r="A468" s="1271">
        <v>1231078</v>
      </c>
      <c r="B468" s="1084" t="s">
        <v>21706</v>
      </c>
      <c r="C468" s="1084"/>
      <c r="D468" s="1272" t="s">
        <v>5</v>
      </c>
      <c r="E468" s="1272" t="s">
        <v>469</v>
      </c>
      <c r="F468" s="1272"/>
      <c r="G468" s="1272" t="s">
        <v>5</v>
      </c>
      <c r="H468" s="1461" t="s">
        <v>469</v>
      </c>
    </row>
    <row r="469" spans="1:8" x14ac:dyDescent="0.2">
      <c r="A469" s="1271">
        <v>1231079</v>
      </c>
      <c r="B469" s="1084" t="s">
        <v>21707</v>
      </c>
      <c r="C469" s="1084"/>
      <c r="D469" s="1272" t="s">
        <v>5</v>
      </c>
      <c r="E469" s="1272" t="s">
        <v>469</v>
      </c>
      <c r="F469" s="1272"/>
      <c r="G469" s="1272" t="s">
        <v>5</v>
      </c>
      <c r="H469" s="1461" t="s">
        <v>469</v>
      </c>
    </row>
    <row r="470" spans="1:8" x14ac:dyDescent="0.2">
      <c r="A470" s="1271">
        <v>1231080</v>
      </c>
      <c r="B470" s="1084" t="s">
        <v>21708</v>
      </c>
      <c r="C470" s="1084"/>
      <c r="D470" s="1272" t="s">
        <v>5</v>
      </c>
      <c r="E470" s="1272" t="s">
        <v>469</v>
      </c>
      <c r="F470" s="1272"/>
      <c r="G470" s="1272" t="s">
        <v>5</v>
      </c>
      <c r="H470" s="1461" t="s">
        <v>469</v>
      </c>
    </row>
    <row r="471" spans="1:8" x14ac:dyDescent="0.2">
      <c r="A471" s="1271">
        <v>1231081</v>
      </c>
      <c r="B471" s="1084" t="s">
        <v>21709</v>
      </c>
      <c r="C471" s="1084"/>
      <c r="D471" s="1272" t="s">
        <v>5</v>
      </c>
      <c r="E471" s="1272" t="s">
        <v>469</v>
      </c>
      <c r="F471" s="1272"/>
      <c r="G471" s="1272" t="s">
        <v>5</v>
      </c>
      <c r="H471" s="1461" t="s">
        <v>469</v>
      </c>
    </row>
    <row r="472" spans="1:8" x14ac:dyDescent="0.2">
      <c r="A472" s="1271">
        <v>1231082</v>
      </c>
      <c r="B472" s="1084" t="s">
        <v>21710</v>
      </c>
      <c r="C472" s="1084"/>
      <c r="D472" s="1272" t="s">
        <v>5</v>
      </c>
      <c r="E472" s="1272" t="s">
        <v>469</v>
      </c>
      <c r="F472" s="1272"/>
      <c r="G472" s="1272" t="s">
        <v>5</v>
      </c>
      <c r="H472" s="1461" t="s">
        <v>469</v>
      </c>
    </row>
    <row r="473" spans="1:8" x14ac:dyDescent="0.2">
      <c r="A473" s="1271">
        <v>1231083</v>
      </c>
      <c r="B473" s="1084" t="s">
        <v>21711</v>
      </c>
      <c r="C473" s="1084"/>
      <c r="D473" s="1272" t="s">
        <v>5</v>
      </c>
      <c r="E473" s="1272" t="s">
        <v>469</v>
      </c>
      <c r="F473" s="1272"/>
      <c r="G473" s="1272" t="s">
        <v>5</v>
      </c>
      <c r="H473" s="1461" t="s">
        <v>5</v>
      </c>
    </row>
    <row r="474" spans="1:8" x14ac:dyDescent="0.2">
      <c r="A474" s="1271">
        <v>1231084</v>
      </c>
      <c r="B474" s="1084" t="s">
        <v>21712</v>
      </c>
      <c r="C474" s="1084"/>
      <c r="D474" s="1272" t="s">
        <v>5</v>
      </c>
      <c r="E474" s="1272" t="s">
        <v>469</v>
      </c>
      <c r="F474" s="1272"/>
      <c r="G474" s="1272" t="s">
        <v>5</v>
      </c>
      <c r="H474" s="1461" t="s">
        <v>5</v>
      </c>
    </row>
    <row r="475" spans="1:8" x14ac:dyDescent="0.2">
      <c r="A475" s="1271">
        <v>1231085</v>
      </c>
      <c r="B475" s="1084" t="s">
        <v>21713</v>
      </c>
      <c r="C475" s="1084"/>
      <c r="D475" s="1272" t="s">
        <v>5</v>
      </c>
      <c r="E475" s="1272" t="s">
        <v>469</v>
      </c>
      <c r="F475" s="1272"/>
      <c r="G475" s="1272" t="s">
        <v>5</v>
      </c>
      <c r="H475" s="1461" t="s">
        <v>5</v>
      </c>
    </row>
    <row r="476" spans="1:8" x14ac:dyDescent="0.2">
      <c r="A476" s="1271">
        <v>1231086</v>
      </c>
      <c r="B476" s="1084" t="s">
        <v>21714</v>
      </c>
      <c r="C476" s="1084"/>
      <c r="D476" s="1272" t="s">
        <v>5</v>
      </c>
      <c r="E476" s="1272" t="s">
        <v>469</v>
      </c>
      <c r="F476" s="1272"/>
      <c r="G476" s="1272" t="s">
        <v>5</v>
      </c>
      <c r="H476" s="1461" t="s">
        <v>5</v>
      </c>
    </row>
    <row r="477" spans="1:8" x14ac:dyDescent="0.2">
      <c r="A477" s="1271">
        <v>1231087</v>
      </c>
      <c r="B477" s="1084" t="s">
        <v>21715</v>
      </c>
      <c r="C477" s="1084"/>
      <c r="D477" s="1272" t="s">
        <v>5</v>
      </c>
      <c r="E477" s="1272" t="s">
        <v>469</v>
      </c>
      <c r="F477" s="1272"/>
      <c r="G477" s="1272" t="s">
        <v>36</v>
      </c>
      <c r="H477" s="1461" t="s">
        <v>36</v>
      </c>
    </row>
    <row r="478" spans="1:8" x14ac:dyDescent="0.2">
      <c r="A478" s="1271">
        <v>1231088</v>
      </c>
      <c r="B478" s="1084" t="s">
        <v>21716</v>
      </c>
      <c r="C478" s="1084"/>
      <c r="D478" s="1272" t="s">
        <v>5</v>
      </c>
      <c r="E478" s="1272" t="s">
        <v>469</v>
      </c>
      <c r="F478" s="1272"/>
      <c r="G478" s="1272" t="s">
        <v>5</v>
      </c>
      <c r="H478" s="1461" t="s">
        <v>5</v>
      </c>
    </row>
    <row r="479" spans="1:8" x14ac:dyDescent="0.2">
      <c r="A479" s="1271">
        <v>1231089</v>
      </c>
      <c r="B479" s="1084" t="s">
        <v>21717</v>
      </c>
      <c r="C479" s="1084"/>
      <c r="D479" s="1272" t="s">
        <v>5</v>
      </c>
      <c r="E479" s="1272" t="s">
        <v>469</v>
      </c>
      <c r="F479" s="1272"/>
      <c r="G479" s="1272" t="s">
        <v>5</v>
      </c>
      <c r="H479" s="1461" t="s">
        <v>5</v>
      </c>
    </row>
    <row r="480" spans="1:8" x14ac:dyDescent="0.2">
      <c r="A480" s="1271">
        <v>1231090</v>
      </c>
      <c r="B480" s="1084" t="s">
        <v>21718</v>
      </c>
      <c r="C480" s="1084"/>
      <c r="D480" s="1272" t="s">
        <v>5</v>
      </c>
      <c r="E480" s="1272" t="s">
        <v>469</v>
      </c>
      <c r="F480" s="1272"/>
      <c r="G480" s="1272" t="s">
        <v>5</v>
      </c>
      <c r="H480" s="1461" t="s">
        <v>5</v>
      </c>
    </row>
    <row r="481" spans="1:8" x14ac:dyDescent="0.2">
      <c r="A481" s="1271">
        <v>1231091</v>
      </c>
      <c r="B481" s="1084" t="s">
        <v>21719</v>
      </c>
      <c r="C481" s="1084"/>
      <c r="D481" s="1272" t="s">
        <v>5</v>
      </c>
      <c r="E481" s="1272" t="s">
        <v>469</v>
      </c>
      <c r="F481" s="1272"/>
      <c r="G481" s="1272" t="s">
        <v>5</v>
      </c>
      <c r="H481" s="1461" t="s">
        <v>5</v>
      </c>
    </row>
    <row r="482" spans="1:8" x14ac:dyDescent="0.2">
      <c r="A482" s="1271">
        <v>1231092</v>
      </c>
      <c r="B482" s="1084" t="s">
        <v>21720</v>
      </c>
      <c r="C482" s="1084"/>
      <c r="D482" s="1272" t="s">
        <v>5</v>
      </c>
      <c r="E482" s="1272" t="s">
        <v>469</v>
      </c>
      <c r="F482" s="1272"/>
      <c r="G482" s="1272" t="s">
        <v>5</v>
      </c>
      <c r="H482" s="1461" t="s">
        <v>5</v>
      </c>
    </row>
    <row r="483" spans="1:8" x14ac:dyDescent="0.2">
      <c r="A483" s="1271">
        <v>1231093</v>
      </c>
      <c r="B483" s="1084" t="s">
        <v>21721</v>
      </c>
      <c r="C483" s="1084"/>
      <c r="D483" s="1272" t="s">
        <v>5</v>
      </c>
      <c r="E483" s="1272" t="s">
        <v>469</v>
      </c>
      <c r="F483" s="1272"/>
      <c r="G483" s="1272" t="s">
        <v>5</v>
      </c>
      <c r="H483" s="1461" t="s">
        <v>5</v>
      </c>
    </row>
    <row r="484" spans="1:8" x14ac:dyDescent="0.2">
      <c r="A484" s="1271">
        <v>1231094</v>
      </c>
      <c r="B484" s="1084" t="s">
        <v>21722</v>
      </c>
      <c r="C484" s="1084"/>
      <c r="D484" s="1272" t="s">
        <v>5</v>
      </c>
      <c r="E484" s="1272" t="s">
        <v>469</v>
      </c>
      <c r="F484" s="1272"/>
      <c r="G484" s="1272" t="s">
        <v>5</v>
      </c>
      <c r="H484" s="1461" t="s">
        <v>5</v>
      </c>
    </row>
    <row r="485" spans="1:8" x14ac:dyDescent="0.2">
      <c r="A485" s="1271">
        <v>1231095</v>
      </c>
      <c r="B485" s="1084" t="s">
        <v>21723</v>
      </c>
      <c r="C485" s="1084"/>
      <c r="D485" s="1272" t="s">
        <v>5</v>
      </c>
      <c r="E485" s="1272" t="s">
        <v>469</v>
      </c>
      <c r="F485" s="1272"/>
      <c r="G485" s="1272" t="s">
        <v>5</v>
      </c>
      <c r="H485" s="1461" t="s">
        <v>5</v>
      </c>
    </row>
    <row r="486" spans="1:8" x14ac:dyDescent="0.2">
      <c r="A486" s="1271">
        <v>1231096</v>
      </c>
      <c r="B486" s="1084" t="s">
        <v>21724</v>
      </c>
      <c r="C486" s="1084"/>
      <c r="D486" s="1272" t="s">
        <v>5</v>
      </c>
      <c r="E486" s="1272" t="s">
        <v>469</v>
      </c>
      <c r="F486" s="1272"/>
      <c r="G486" s="1272" t="s">
        <v>5</v>
      </c>
      <c r="H486" s="1461" t="s">
        <v>5</v>
      </c>
    </row>
    <row r="487" spans="1:8" x14ac:dyDescent="0.2">
      <c r="A487" s="1271">
        <v>1231097</v>
      </c>
      <c r="B487" s="1084" t="s">
        <v>21725</v>
      </c>
      <c r="C487" s="1084"/>
      <c r="D487" s="1272" t="s">
        <v>5</v>
      </c>
      <c r="E487" s="1272" t="s">
        <v>469</v>
      </c>
      <c r="F487" s="1272"/>
      <c r="G487" s="1272" t="s">
        <v>5</v>
      </c>
      <c r="H487" s="1461" t="s">
        <v>5</v>
      </c>
    </row>
    <row r="488" spans="1:8" x14ac:dyDescent="0.2">
      <c r="A488" s="1271">
        <v>1231098</v>
      </c>
      <c r="B488" s="1084" t="s">
        <v>21726</v>
      </c>
      <c r="C488" s="1084"/>
      <c r="D488" s="1272" t="s">
        <v>5</v>
      </c>
      <c r="E488" s="1272" t="s">
        <v>469</v>
      </c>
      <c r="F488" s="1272"/>
      <c r="G488" s="1272" t="s">
        <v>5</v>
      </c>
      <c r="H488" s="1461" t="s">
        <v>5</v>
      </c>
    </row>
    <row r="489" spans="1:8" x14ac:dyDescent="0.2">
      <c r="A489" s="1271">
        <v>1231099</v>
      </c>
      <c r="B489" s="1084" t="s">
        <v>21727</v>
      </c>
      <c r="C489" s="1084"/>
      <c r="D489" s="1272" t="s">
        <v>5</v>
      </c>
      <c r="E489" s="1272" t="s">
        <v>469</v>
      </c>
      <c r="F489" s="1272"/>
      <c r="G489" s="1272" t="s">
        <v>5</v>
      </c>
      <c r="H489" s="1461" t="s">
        <v>5</v>
      </c>
    </row>
    <row r="490" spans="1:8" x14ac:dyDescent="0.2">
      <c r="A490" s="1271">
        <v>1231101</v>
      </c>
      <c r="B490" s="1084" t="s">
        <v>21728</v>
      </c>
      <c r="C490" s="1084"/>
      <c r="D490" s="1272" t="s">
        <v>5</v>
      </c>
      <c r="E490" s="1272" t="s">
        <v>469</v>
      </c>
      <c r="F490" s="1272"/>
      <c r="G490" s="1272" t="s">
        <v>5</v>
      </c>
      <c r="H490" s="1461" t="s">
        <v>5</v>
      </c>
    </row>
    <row r="491" spans="1:8" x14ac:dyDescent="0.2">
      <c r="A491" s="1271">
        <v>1231102</v>
      </c>
      <c r="B491" s="1084" t="s">
        <v>21729</v>
      </c>
      <c r="C491" s="1084"/>
      <c r="D491" s="1272" t="s">
        <v>5</v>
      </c>
      <c r="E491" s="1272" t="s">
        <v>469</v>
      </c>
      <c r="F491" s="1272"/>
      <c r="G491" s="1272" t="s">
        <v>5</v>
      </c>
      <c r="H491" s="1461" t="s">
        <v>5</v>
      </c>
    </row>
    <row r="492" spans="1:8" x14ac:dyDescent="0.2">
      <c r="A492" s="1271">
        <v>1231103</v>
      </c>
      <c r="B492" s="1084" t="s">
        <v>21730</v>
      </c>
      <c r="C492" s="1084"/>
      <c r="D492" s="1272" t="s">
        <v>5</v>
      </c>
      <c r="E492" s="1272" t="s">
        <v>469</v>
      </c>
      <c r="F492" s="1272"/>
      <c r="G492" s="1272" t="s">
        <v>5</v>
      </c>
      <c r="H492" s="1461" t="s">
        <v>5</v>
      </c>
    </row>
    <row r="493" spans="1:8" x14ac:dyDescent="0.2">
      <c r="A493" s="1271">
        <v>1231104</v>
      </c>
      <c r="B493" s="1084" t="s">
        <v>21731</v>
      </c>
      <c r="C493" s="1084"/>
      <c r="D493" s="1272" t="s">
        <v>5</v>
      </c>
      <c r="E493" s="1272" t="s">
        <v>469</v>
      </c>
      <c r="F493" s="1272"/>
      <c r="G493" s="1272" t="s">
        <v>5</v>
      </c>
      <c r="H493" s="1461" t="s">
        <v>5</v>
      </c>
    </row>
    <row r="494" spans="1:8" x14ac:dyDescent="0.2">
      <c r="A494" s="1271">
        <v>1231105</v>
      </c>
      <c r="B494" s="1084" t="s">
        <v>21732</v>
      </c>
      <c r="C494" s="1084"/>
      <c r="D494" s="1272" t="s">
        <v>5</v>
      </c>
      <c r="E494" s="1272" t="s">
        <v>469</v>
      </c>
      <c r="F494" s="1272"/>
      <c r="G494" s="1272" t="s">
        <v>5</v>
      </c>
      <c r="H494" s="1461" t="s">
        <v>5</v>
      </c>
    </row>
    <row r="495" spans="1:8" x14ac:dyDescent="0.2">
      <c r="A495" s="1271">
        <v>1231106</v>
      </c>
      <c r="B495" s="1084" t="s">
        <v>21733</v>
      </c>
      <c r="C495" s="1084"/>
      <c r="D495" s="1272" t="s">
        <v>5</v>
      </c>
      <c r="E495" s="1272" t="s">
        <v>469</v>
      </c>
      <c r="F495" s="1272"/>
      <c r="G495" s="1272" t="s">
        <v>5</v>
      </c>
      <c r="H495" s="1461" t="s">
        <v>5</v>
      </c>
    </row>
    <row r="496" spans="1:8" x14ac:dyDescent="0.2">
      <c r="A496" s="1271">
        <v>1231107</v>
      </c>
      <c r="B496" s="1084" t="s">
        <v>21734</v>
      </c>
      <c r="C496" s="1084"/>
      <c r="D496" s="1272" t="s">
        <v>5</v>
      </c>
      <c r="E496" s="1272" t="s">
        <v>469</v>
      </c>
      <c r="F496" s="1272"/>
      <c r="G496" s="1272" t="s">
        <v>5</v>
      </c>
      <c r="H496" s="1461" t="s">
        <v>5</v>
      </c>
    </row>
    <row r="497" spans="1:8" x14ac:dyDescent="0.2">
      <c r="A497" s="1271">
        <v>1231108</v>
      </c>
      <c r="B497" s="1084" t="s">
        <v>21735</v>
      </c>
      <c r="C497" s="1084"/>
      <c r="D497" s="1272" t="s">
        <v>5</v>
      </c>
      <c r="E497" s="1272" t="s">
        <v>469</v>
      </c>
      <c r="F497" s="1272"/>
      <c r="G497" s="1272" t="s">
        <v>5</v>
      </c>
      <c r="H497" s="1461" t="s">
        <v>5</v>
      </c>
    </row>
    <row r="498" spans="1:8" x14ac:dyDescent="0.2">
      <c r="A498" s="1271">
        <v>1231109</v>
      </c>
      <c r="B498" s="1084" t="s">
        <v>21736</v>
      </c>
      <c r="C498" s="1084"/>
      <c r="D498" s="1272" t="s">
        <v>5</v>
      </c>
      <c r="E498" s="1272" t="s">
        <v>469</v>
      </c>
      <c r="F498" s="1272"/>
      <c r="G498" s="1272" t="s">
        <v>5</v>
      </c>
      <c r="H498" s="1461" t="s">
        <v>5</v>
      </c>
    </row>
    <row r="499" spans="1:8" x14ac:dyDescent="0.2">
      <c r="A499" s="1271">
        <v>1231110</v>
      </c>
      <c r="B499" s="1084" t="s">
        <v>21737</v>
      </c>
      <c r="C499" s="1084"/>
      <c r="D499" s="1272" t="s">
        <v>5</v>
      </c>
      <c r="E499" s="1272" t="s">
        <v>469</v>
      </c>
      <c r="F499" s="1272"/>
      <c r="G499" s="1272" t="s">
        <v>5</v>
      </c>
      <c r="H499" s="1461" t="s">
        <v>5</v>
      </c>
    </row>
    <row r="500" spans="1:8" x14ac:dyDescent="0.2">
      <c r="A500" s="1271">
        <v>1231111</v>
      </c>
      <c r="B500" s="1084" t="s">
        <v>21738</v>
      </c>
      <c r="C500" s="1084"/>
      <c r="D500" s="1272" t="s">
        <v>5</v>
      </c>
      <c r="E500" s="1272" t="s">
        <v>469</v>
      </c>
      <c r="F500" s="1272"/>
      <c r="G500" s="1272" t="s">
        <v>5</v>
      </c>
      <c r="H500" s="1461" t="s">
        <v>5</v>
      </c>
    </row>
    <row r="501" spans="1:8" x14ac:dyDescent="0.2">
      <c r="A501" s="1271">
        <v>1231112</v>
      </c>
      <c r="B501" s="1084" t="s">
        <v>21739</v>
      </c>
      <c r="C501" s="1084"/>
      <c r="D501" s="1272" t="s">
        <v>5</v>
      </c>
      <c r="E501" s="1272" t="s">
        <v>469</v>
      </c>
      <c r="F501" s="1272"/>
      <c r="G501" s="1272" t="s">
        <v>5</v>
      </c>
      <c r="H501" s="1461" t="s">
        <v>5</v>
      </c>
    </row>
    <row r="502" spans="1:8" x14ac:dyDescent="0.2">
      <c r="A502" s="1271">
        <v>1231113</v>
      </c>
      <c r="B502" s="1084" t="s">
        <v>21740</v>
      </c>
      <c r="C502" s="1084"/>
      <c r="D502" s="1272" t="s">
        <v>5</v>
      </c>
      <c r="E502" s="1272" t="s">
        <v>469</v>
      </c>
      <c r="F502" s="1272"/>
      <c r="G502" s="1272" t="s">
        <v>5</v>
      </c>
      <c r="H502" s="1461" t="s">
        <v>5</v>
      </c>
    </row>
    <row r="503" spans="1:8" x14ac:dyDescent="0.2">
      <c r="A503" s="1271">
        <v>1231114</v>
      </c>
      <c r="B503" s="1084" t="s">
        <v>21741</v>
      </c>
      <c r="C503" s="1084"/>
      <c r="D503" s="1272" t="s">
        <v>5</v>
      </c>
      <c r="E503" s="1272" t="s">
        <v>469</v>
      </c>
      <c r="F503" s="1272"/>
      <c r="G503" s="1272" t="s">
        <v>5</v>
      </c>
      <c r="H503" s="1461" t="s">
        <v>5</v>
      </c>
    </row>
    <row r="504" spans="1:8" x14ac:dyDescent="0.2">
      <c r="A504" s="1271">
        <v>1231115</v>
      </c>
      <c r="B504" s="1084" t="s">
        <v>21742</v>
      </c>
      <c r="C504" s="1084"/>
      <c r="D504" s="1272" t="s">
        <v>5</v>
      </c>
      <c r="E504" s="1272" t="s">
        <v>469</v>
      </c>
      <c r="F504" s="1272"/>
      <c r="G504" s="1272" t="s">
        <v>5</v>
      </c>
      <c r="H504" s="1461" t="s">
        <v>5</v>
      </c>
    </row>
    <row r="505" spans="1:8" x14ac:dyDescent="0.2">
      <c r="A505" s="1271">
        <v>1231116</v>
      </c>
      <c r="B505" s="1084" t="s">
        <v>21743</v>
      </c>
      <c r="C505" s="1084"/>
      <c r="D505" s="1272" t="s">
        <v>5</v>
      </c>
      <c r="E505" s="1272" t="s">
        <v>469</v>
      </c>
      <c r="F505" s="1272"/>
      <c r="G505" s="1272" t="s">
        <v>5</v>
      </c>
      <c r="H505" s="1461" t="s">
        <v>5</v>
      </c>
    </row>
    <row r="506" spans="1:8" x14ac:dyDescent="0.2">
      <c r="A506" s="1271">
        <v>1231117</v>
      </c>
      <c r="B506" s="1084" t="s">
        <v>21744</v>
      </c>
      <c r="C506" s="1084"/>
      <c r="D506" s="1272" t="s">
        <v>5</v>
      </c>
      <c r="E506" s="1272" t="s">
        <v>469</v>
      </c>
      <c r="F506" s="1272"/>
      <c r="G506" s="1272" t="s">
        <v>5</v>
      </c>
      <c r="H506" s="1461" t="s">
        <v>5</v>
      </c>
    </row>
    <row r="507" spans="1:8" x14ac:dyDescent="0.2">
      <c r="A507" s="1271">
        <v>1231118</v>
      </c>
      <c r="B507" s="1084" t="s">
        <v>21745</v>
      </c>
      <c r="C507" s="1084"/>
      <c r="D507" s="1272" t="s">
        <v>5</v>
      </c>
      <c r="E507" s="1272" t="s">
        <v>469</v>
      </c>
      <c r="F507" s="1272"/>
      <c r="G507" s="1272" t="s">
        <v>5</v>
      </c>
      <c r="H507" s="1461" t="s">
        <v>5</v>
      </c>
    </row>
    <row r="508" spans="1:8" x14ac:dyDescent="0.2">
      <c r="A508" s="1271">
        <v>1231119</v>
      </c>
      <c r="B508" s="1084" t="s">
        <v>21746</v>
      </c>
      <c r="C508" s="1084"/>
      <c r="D508" s="1272" t="s">
        <v>5</v>
      </c>
      <c r="E508" s="1272" t="s">
        <v>469</v>
      </c>
      <c r="F508" s="1272"/>
      <c r="G508" s="1272" t="s">
        <v>5</v>
      </c>
      <c r="H508" s="1461" t="s">
        <v>5</v>
      </c>
    </row>
    <row r="509" spans="1:8" x14ac:dyDescent="0.2">
      <c r="A509" s="1271">
        <v>1231120</v>
      </c>
      <c r="B509" s="1084" t="s">
        <v>21747</v>
      </c>
      <c r="C509" s="1084"/>
      <c r="D509" s="1272" t="s">
        <v>5</v>
      </c>
      <c r="E509" s="1272" t="s">
        <v>469</v>
      </c>
      <c r="F509" s="1272"/>
      <c r="G509" s="1272" t="s">
        <v>5</v>
      </c>
      <c r="H509" s="1461" t="s">
        <v>5</v>
      </c>
    </row>
    <row r="510" spans="1:8" x14ac:dyDescent="0.2">
      <c r="A510" s="1271">
        <v>1231121</v>
      </c>
      <c r="B510" s="1084" t="s">
        <v>21748</v>
      </c>
      <c r="C510" s="1084"/>
      <c r="D510" s="1272" t="s">
        <v>5</v>
      </c>
      <c r="E510" s="1272" t="s">
        <v>469</v>
      </c>
      <c r="F510" s="1272"/>
      <c r="G510" s="1272" t="s">
        <v>5</v>
      </c>
      <c r="H510" s="1461" t="s">
        <v>5</v>
      </c>
    </row>
    <row r="511" spans="1:8" x14ac:dyDescent="0.2">
      <c r="A511" s="1271">
        <v>1231122</v>
      </c>
      <c r="B511" s="1084" t="s">
        <v>21749</v>
      </c>
      <c r="C511" s="1084"/>
      <c r="D511" s="1272" t="s">
        <v>5</v>
      </c>
      <c r="E511" s="1272" t="s">
        <v>469</v>
      </c>
      <c r="F511" s="1272"/>
      <c r="G511" s="1272" t="s">
        <v>5</v>
      </c>
      <c r="H511" s="1461" t="s">
        <v>5</v>
      </c>
    </row>
    <row r="512" spans="1:8" x14ac:dyDescent="0.2">
      <c r="A512" s="1271">
        <v>1231123</v>
      </c>
      <c r="B512" s="1084" t="s">
        <v>21750</v>
      </c>
      <c r="C512" s="1084"/>
      <c r="D512" s="1272" t="s">
        <v>5</v>
      </c>
      <c r="E512" s="1272" t="s">
        <v>469</v>
      </c>
      <c r="F512" s="1272"/>
      <c r="G512" s="1272" t="s">
        <v>5</v>
      </c>
      <c r="H512" s="1461" t="s">
        <v>5</v>
      </c>
    </row>
    <row r="513" spans="1:8" x14ac:dyDescent="0.2">
      <c r="A513" s="1271">
        <v>1231124</v>
      </c>
      <c r="B513" s="1084" t="s">
        <v>21751</v>
      </c>
      <c r="C513" s="1084"/>
      <c r="D513" s="1272" t="s">
        <v>5</v>
      </c>
      <c r="E513" s="1272" t="s">
        <v>469</v>
      </c>
      <c r="F513" s="1272"/>
      <c r="G513" s="1272" t="s">
        <v>5</v>
      </c>
      <c r="H513" s="1461" t="s">
        <v>5</v>
      </c>
    </row>
    <row r="514" spans="1:8" x14ac:dyDescent="0.2">
      <c r="A514" s="1271">
        <v>1231125</v>
      </c>
      <c r="B514" s="1084" t="s">
        <v>21752</v>
      </c>
      <c r="C514" s="1084"/>
      <c r="D514" s="1272" t="s">
        <v>5</v>
      </c>
      <c r="E514" s="1272" t="s">
        <v>469</v>
      </c>
      <c r="F514" s="1272"/>
      <c r="G514" s="1272" t="s">
        <v>5</v>
      </c>
      <c r="H514" s="1461" t="s">
        <v>5</v>
      </c>
    </row>
    <row r="515" spans="1:8" x14ac:dyDescent="0.2">
      <c r="A515" s="1271">
        <v>1231126</v>
      </c>
      <c r="B515" s="1084" t="s">
        <v>21753</v>
      </c>
      <c r="C515" s="1084"/>
      <c r="D515" s="1272" t="s">
        <v>5</v>
      </c>
      <c r="E515" s="1272" t="s">
        <v>469</v>
      </c>
      <c r="F515" s="1272"/>
      <c r="G515" s="1272" t="s">
        <v>5</v>
      </c>
      <c r="H515" s="1461" t="s">
        <v>5</v>
      </c>
    </row>
    <row r="516" spans="1:8" x14ac:dyDescent="0.2">
      <c r="A516" s="1271">
        <v>1231127</v>
      </c>
      <c r="B516" s="1084" t="s">
        <v>21754</v>
      </c>
      <c r="C516" s="1084"/>
      <c r="D516" s="1272" t="s">
        <v>5</v>
      </c>
      <c r="E516" s="1272" t="s">
        <v>469</v>
      </c>
      <c r="F516" s="1272"/>
      <c r="G516" s="1272" t="s">
        <v>5</v>
      </c>
      <c r="H516" s="1461" t="s">
        <v>5</v>
      </c>
    </row>
    <row r="517" spans="1:8" x14ac:dyDescent="0.2">
      <c r="A517" s="1271">
        <v>1231128</v>
      </c>
      <c r="B517" s="1084" t="s">
        <v>21755</v>
      </c>
      <c r="C517" s="1084"/>
      <c r="D517" s="1272" t="s">
        <v>5</v>
      </c>
      <c r="E517" s="1272" t="s">
        <v>469</v>
      </c>
      <c r="F517" s="1272"/>
      <c r="G517" s="1272" t="s">
        <v>5</v>
      </c>
      <c r="H517" s="1461" t="s">
        <v>5</v>
      </c>
    </row>
    <row r="518" spans="1:8" x14ac:dyDescent="0.2">
      <c r="A518" s="1271">
        <v>1231129</v>
      </c>
      <c r="B518" s="1084" t="s">
        <v>21756</v>
      </c>
      <c r="C518" s="1084"/>
      <c r="D518" s="1272" t="s">
        <v>5</v>
      </c>
      <c r="E518" s="1272" t="s">
        <v>469</v>
      </c>
      <c r="F518" s="1272"/>
      <c r="G518" s="1272" t="s">
        <v>5</v>
      </c>
      <c r="H518" s="1461" t="s">
        <v>5</v>
      </c>
    </row>
    <row r="519" spans="1:8" x14ac:dyDescent="0.2">
      <c r="A519" s="1271">
        <v>1231130</v>
      </c>
      <c r="B519" s="1084" t="s">
        <v>21757</v>
      </c>
      <c r="C519" s="1084"/>
      <c r="D519" s="1272" t="s">
        <v>5</v>
      </c>
      <c r="E519" s="1272" t="s">
        <v>469</v>
      </c>
      <c r="F519" s="1272"/>
      <c r="G519" s="1272" t="s">
        <v>5</v>
      </c>
      <c r="H519" s="1461" t="s">
        <v>5</v>
      </c>
    </row>
    <row r="520" spans="1:8" x14ac:dyDescent="0.2">
      <c r="A520" s="1271">
        <v>1231131</v>
      </c>
      <c r="B520" s="1084" t="s">
        <v>21758</v>
      </c>
      <c r="C520" s="1084"/>
      <c r="D520" s="1272" t="s">
        <v>5</v>
      </c>
      <c r="E520" s="1272" t="s">
        <v>469</v>
      </c>
      <c r="F520" s="1272"/>
      <c r="G520" s="1272" t="s">
        <v>5</v>
      </c>
      <c r="H520" s="1461" t="s">
        <v>5</v>
      </c>
    </row>
    <row r="521" spans="1:8" x14ac:dyDescent="0.2">
      <c r="A521" s="1271">
        <v>1231132</v>
      </c>
      <c r="B521" s="1084" t="s">
        <v>21759</v>
      </c>
      <c r="C521" s="1084"/>
      <c r="D521" s="1272" t="s">
        <v>5</v>
      </c>
      <c r="E521" s="1272" t="s">
        <v>469</v>
      </c>
      <c r="F521" s="1272"/>
      <c r="G521" s="1272" t="s">
        <v>5</v>
      </c>
      <c r="H521" s="1461" t="s">
        <v>5</v>
      </c>
    </row>
    <row r="522" spans="1:8" x14ac:dyDescent="0.2">
      <c r="A522" s="1271">
        <v>1231133</v>
      </c>
      <c r="B522" s="1084" t="s">
        <v>21760</v>
      </c>
      <c r="C522" s="1084"/>
      <c r="D522" s="1272" t="s">
        <v>5</v>
      </c>
      <c r="E522" s="1272" t="s">
        <v>469</v>
      </c>
      <c r="F522" s="1272"/>
      <c r="G522" s="1272" t="s">
        <v>5</v>
      </c>
      <c r="H522" s="1461" t="s">
        <v>5</v>
      </c>
    </row>
    <row r="523" spans="1:8" x14ac:dyDescent="0.2">
      <c r="A523" s="1271">
        <v>1231134</v>
      </c>
      <c r="B523" s="1084" t="s">
        <v>21761</v>
      </c>
      <c r="C523" s="1084"/>
      <c r="D523" s="1272" t="s">
        <v>5</v>
      </c>
      <c r="E523" s="1272" t="s">
        <v>469</v>
      </c>
      <c r="F523" s="1272"/>
      <c r="G523" s="1272" t="s">
        <v>5</v>
      </c>
      <c r="H523" s="1461" t="s">
        <v>5</v>
      </c>
    </row>
    <row r="524" spans="1:8" x14ac:dyDescent="0.2">
      <c r="A524" s="1271">
        <v>1231135</v>
      </c>
      <c r="B524" s="1084" t="s">
        <v>21762</v>
      </c>
      <c r="C524" s="1084"/>
      <c r="D524" s="1272" t="s">
        <v>5</v>
      </c>
      <c r="E524" s="1272" t="s">
        <v>469</v>
      </c>
      <c r="F524" s="1272"/>
      <c r="G524" s="1272" t="s">
        <v>5</v>
      </c>
      <c r="H524" s="1461" t="s">
        <v>5</v>
      </c>
    </row>
    <row r="525" spans="1:8" x14ac:dyDescent="0.2">
      <c r="A525" s="1271">
        <v>1231136</v>
      </c>
      <c r="B525" s="1084" t="s">
        <v>21763</v>
      </c>
      <c r="C525" s="1084"/>
      <c r="D525" s="1272" t="s">
        <v>5</v>
      </c>
      <c r="E525" s="1272" t="s">
        <v>469</v>
      </c>
      <c r="F525" s="1272"/>
      <c r="G525" s="1272" t="s">
        <v>5</v>
      </c>
      <c r="H525" s="1461" t="s">
        <v>5</v>
      </c>
    </row>
    <row r="526" spans="1:8" x14ac:dyDescent="0.2">
      <c r="A526" s="1271">
        <v>1231137</v>
      </c>
      <c r="B526" s="1084" t="s">
        <v>21764</v>
      </c>
      <c r="C526" s="1084"/>
      <c r="D526" s="1272" t="s">
        <v>5</v>
      </c>
      <c r="E526" s="1272" t="s">
        <v>469</v>
      </c>
      <c r="F526" s="1272"/>
      <c r="G526" s="1272" t="s">
        <v>5</v>
      </c>
      <c r="H526" s="1461" t="s">
        <v>5</v>
      </c>
    </row>
    <row r="527" spans="1:8" x14ac:dyDescent="0.2">
      <c r="A527" s="1271">
        <v>1231138</v>
      </c>
      <c r="B527" s="1084" t="s">
        <v>21765</v>
      </c>
      <c r="C527" s="1084"/>
      <c r="D527" s="1272" t="s">
        <v>5</v>
      </c>
      <c r="E527" s="1272" t="s">
        <v>469</v>
      </c>
      <c r="F527" s="1272"/>
      <c r="G527" s="1272" t="s">
        <v>5</v>
      </c>
      <c r="H527" s="1461" t="s">
        <v>5</v>
      </c>
    </row>
    <row r="528" spans="1:8" x14ac:dyDescent="0.2">
      <c r="A528" s="1271">
        <v>1231139</v>
      </c>
      <c r="B528" s="1084" t="s">
        <v>21766</v>
      </c>
      <c r="C528" s="1084"/>
      <c r="D528" s="1272" t="s">
        <v>5</v>
      </c>
      <c r="E528" s="1272" t="s">
        <v>469</v>
      </c>
      <c r="F528" s="1272"/>
      <c r="G528" s="1272" t="s">
        <v>5</v>
      </c>
      <c r="H528" s="1461" t="s">
        <v>5</v>
      </c>
    </row>
    <row r="529" spans="1:8" x14ac:dyDescent="0.2">
      <c r="A529" s="1271">
        <v>1231140</v>
      </c>
      <c r="B529" s="1084" t="s">
        <v>21767</v>
      </c>
      <c r="C529" s="1084"/>
      <c r="D529" s="1272" t="s">
        <v>5</v>
      </c>
      <c r="E529" s="1272" t="s">
        <v>469</v>
      </c>
      <c r="F529" s="1272"/>
      <c r="G529" s="1272" t="s">
        <v>5</v>
      </c>
      <c r="H529" s="1461" t="s">
        <v>5</v>
      </c>
    </row>
    <row r="530" spans="1:8" x14ac:dyDescent="0.2">
      <c r="A530" s="1271">
        <v>1231141</v>
      </c>
      <c r="B530" s="1084" t="s">
        <v>21768</v>
      </c>
      <c r="C530" s="1084"/>
      <c r="D530" s="1272" t="s">
        <v>5</v>
      </c>
      <c r="E530" s="1272" t="s">
        <v>469</v>
      </c>
      <c r="F530" s="1272"/>
      <c r="G530" s="1272" t="s">
        <v>36</v>
      </c>
      <c r="H530" s="1461" t="s">
        <v>36</v>
      </c>
    </row>
    <row r="531" spans="1:8" x14ac:dyDescent="0.2">
      <c r="A531" s="1271">
        <v>1231142</v>
      </c>
      <c r="B531" s="1084" t="s">
        <v>21769</v>
      </c>
      <c r="C531" s="1084"/>
      <c r="D531" s="1272" t="s">
        <v>5</v>
      </c>
      <c r="E531" s="1272" t="s">
        <v>469</v>
      </c>
      <c r="F531" s="1272"/>
      <c r="G531" s="1272" t="s">
        <v>5</v>
      </c>
      <c r="H531" s="1461" t="s">
        <v>5</v>
      </c>
    </row>
    <row r="532" spans="1:8" x14ac:dyDescent="0.2">
      <c r="A532" s="1271">
        <v>1231143</v>
      </c>
      <c r="B532" s="1084" t="s">
        <v>21519</v>
      </c>
      <c r="C532" s="1084"/>
      <c r="D532" s="1272" t="s">
        <v>5</v>
      </c>
      <c r="E532" s="1272" t="s">
        <v>469</v>
      </c>
      <c r="F532" s="1272"/>
      <c r="G532" s="1272" t="s">
        <v>5</v>
      </c>
      <c r="H532" s="1461" t="s">
        <v>5</v>
      </c>
    </row>
    <row r="533" spans="1:8" x14ac:dyDescent="0.2">
      <c r="A533" s="1271">
        <v>1231144</v>
      </c>
      <c r="B533" s="1084" t="s">
        <v>21770</v>
      </c>
      <c r="C533" s="1084"/>
      <c r="D533" s="1272" t="s">
        <v>5</v>
      </c>
      <c r="E533" s="1272" t="s">
        <v>469</v>
      </c>
      <c r="F533" s="1272"/>
      <c r="G533" s="1272" t="s">
        <v>5</v>
      </c>
      <c r="H533" s="1461" t="s">
        <v>5</v>
      </c>
    </row>
    <row r="534" spans="1:8" x14ac:dyDescent="0.2">
      <c r="A534" s="1271">
        <v>1231145</v>
      </c>
      <c r="B534" s="1084" t="s">
        <v>21771</v>
      </c>
      <c r="C534" s="1084"/>
      <c r="D534" s="1272" t="s">
        <v>5</v>
      </c>
      <c r="E534" s="1272" t="s">
        <v>469</v>
      </c>
      <c r="F534" s="1272"/>
      <c r="G534" s="1272" t="s">
        <v>5</v>
      </c>
      <c r="H534" s="1461" t="s">
        <v>5</v>
      </c>
    </row>
    <row r="535" spans="1:8" x14ac:dyDescent="0.2">
      <c r="A535" s="1271">
        <v>1231146</v>
      </c>
      <c r="B535" s="1084" t="s">
        <v>21772</v>
      </c>
      <c r="C535" s="1084"/>
      <c r="D535" s="1272" t="s">
        <v>5</v>
      </c>
      <c r="E535" s="1272" t="s">
        <v>469</v>
      </c>
      <c r="F535" s="1272"/>
      <c r="G535" s="1272" t="s">
        <v>5</v>
      </c>
      <c r="H535" s="1461" t="s">
        <v>5</v>
      </c>
    </row>
    <row r="536" spans="1:8" x14ac:dyDescent="0.2">
      <c r="A536" s="1271">
        <v>1231147</v>
      </c>
      <c r="B536" s="1084" t="s">
        <v>21773</v>
      </c>
      <c r="C536" s="1084"/>
      <c r="D536" s="1272" t="s">
        <v>5</v>
      </c>
      <c r="E536" s="1272" t="s">
        <v>469</v>
      </c>
      <c r="F536" s="1272"/>
      <c r="G536" s="1272" t="s">
        <v>5</v>
      </c>
      <c r="H536" s="1461" t="s">
        <v>5</v>
      </c>
    </row>
    <row r="537" spans="1:8" x14ac:dyDescent="0.2">
      <c r="A537" s="1271">
        <v>1231148</v>
      </c>
      <c r="B537" s="1084" t="s">
        <v>21774</v>
      </c>
      <c r="C537" s="1084"/>
      <c r="D537" s="1272" t="s">
        <v>5</v>
      </c>
      <c r="E537" s="1272" t="s">
        <v>469</v>
      </c>
      <c r="F537" s="1272"/>
      <c r="G537" s="1272" t="s">
        <v>5</v>
      </c>
      <c r="H537" s="1461" t="s">
        <v>5</v>
      </c>
    </row>
    <row r="538" spans="1:8" x14ac:dyDescent="0.2">
      <c r="A538" s="1271">
        <v>1231149</v>
      </c>
      <c r="B538" s="1084" t="s">
        <v>21775</v>
      </c>
      <c r="C538" s="1084"/>
      <c r="D538" s="1272" t="s">
        <v>5</v>
      </c>
      <c r="E538" s="1272" t="s">
        <v>469</v>
      </c>
      <c r="F538" s="1272"/>
      <c r="G538" s="1272" t="s">
        <v>5</v>
      </c>
      <c r="H538" s="1461" t="s">
        <v>5</v>
      </c>
    </row>
    <row r="539" spans="1:8" x14ac:dyDescent="0.2">
      <c r="A539" s="1271">
        <v>1231150</v>
      </c>
      <c r="B539" s="1084" t="s">
        <v>21776</v>
      </c>
      <c r="C539" s="1084"/>
      <c r="D539" s="1272" t="s">
        <v>5</v>
      </c>
      <c r="E539" s="1272" t="s">
        <v>469</v>
      </c>
      <c r="F539" s="1272"/>
      <c r="G539" s="1272" t="s">
        <v>5</v>
      </c>
      <c r="H539" s="1461" t="s">
        <v>5</v>
      </c>
    </row>
    <row r="540" spans="1:8" x14ac:dyDescent="0.2">
      <c r="A540" s="1271">
        <v>1231151</v>
      </c>
      <c r="B540" s="1084" t="s">
        <v>21777</v>
      </c>
      <c r="C540" s="1084"/>
      <c r="D540" s="1272" t="s">
        <v>5</v>
      </c>
      <c r="E540" s="1272" t="s">
        <v>469</v>
      </c>
      <c r="F540" s="1272"/>
      <c r="G540" s="1272" t="s">
        <v>5</v>
      </c>
      <c r="H540" s="1461" t="s">
        <v>5</v>
      </c>
    </row>
    <row r="541" spans="1:8" x14ac:dyDescent="0.2">
      <c r="A541" s="1271">
        <v>1231152</v>
      </c>
      <c r="B541" s="1084" t="s">
        <v>21778</v>
      </c>
      <c r="C541" s="1084"/>
      <c r="D541" s="1272" t="s">
        <v>5</v>
      </c>
      <c r="E541" s="1272" t="s">
        <v>469</v>
      </c>
      <c r="F541" s="1272"/>
      <c r="G541" s="1272" t="s">
        <v>5</v>
      </c>
      <c r="H541" s="1461" t="s">
        <v>5</v>
      </c>
    </row>
    <row r="542" spans="1:8" x14ac:dyDescent="0.2">
      <c r="A542" s="1271">
        <v>1231153</v>
      </c>
      <c r="B542" s="1084" t="s">
        <v>21779</v>
      </c>
      <c r="C542" s="1084"/>
      <c r="D542" s="1272" t="s">
        <v>5</v>
      </c>
      <c r="E542" s="1272" t="s">
        <v>469</v>
      </c>
      <c r="F542" s="1272"/>
      <c r="G542" s="1272" t="s">
        <v>5</v>
      </c>
      <c r="H542" s="1461" t="s">
        <v>5</v>
      </c>
    </row>
    <row r="543" spans="1:8" x14ac:dyDescent="0.2">
      <c r="A543" s="1271">
        <v>1231154</v>
      </c>
      <c r="B543" s="1084" t="s">
        <v>21780</v>
      </c>
      <c r="C543" s="1084"/>
      <c r="D543" s="1272" t="s">
        <v>5</v>
      </c>
      <c r="E543" s="1272" t="s">
        <v>469</v>
      </c>
      <c r="F543" s="1272"/>
      <c r="G543" s="1272" t="s">
        <v>5</v>
      </c>
      <c r="H543" s="1461" t="s">
        <v>5</v>
      </c>
    </row>
    <row r="544" spans="1:8" x14ac:dyDescent="0.2">
      <c r="A544" s="1271">
        <v>1231155</v>
      </c>
      <c r="B544" s="1084" t="s">
        <v>21781</v>
      </c>
      <c r="C544" s="1084"/>
      <c r="D544" s="1272" t="s">
        <v>5</v>
      </c>
      <c r="E544" s="1272" t="s">
        <v>469</v>
      </c>
      <c r="F544" s="1272"/>
      <c r="G544" s="1272" t="s">
        <v>5</v>
      </c>
      <c r="H544" s="1461" t="s">
        <v>5</v>
      </c>
    </row>
    <row r="545" spans="1:8" x14ac:dyDescent="0.2">
      <c r="A545" s="1271">
        <v>1231156</v>
      </c>
      <c r="B545" s="1084" t="s">
        <v>21782</v>
      </c>
      <c r="C545" s="1084"/>
      <c r="D545" s="1272" t="s">
        <v>5</v>
      </c>
      <c r="E545" s="1272" t="s">
        <v>469</v>
      </c>
      <c r="F545" s="1272"/>
      <c r="G545" s="1272" t="s">
        <v>5</v>
      </c>
      <c r="H545" s="1461" t="s">
        <v>5</v>
      </c>
    </row>
    <row r="546" spans="1:8" x14ac:dyDescent="0.2">
      <c r="A546" s="1271">
        <v>1231157</v>
      </c>
      <c r="B546" s="1084" t="s">
        <v>21783</v>
      </c>
      <c r="C546" s="1084"/>
      <c r="D546" s="1272" t="s">
        <v>5</v>
      </c>
      <c r="E546" s="1272" t="s">
        <v>469</v>
      </c>
      <c r="F546" s="1272"/>
      <c r="G546" s="1272" t="s">
        <v>5</v>
      </c>
      <c r="H546" s="1461" t="s">
        <v>5</v>
      </c>
    </row>
    <row r="547" spans="1:8" x14ac:dyDescent="0.2">
      <c r="A547" s="1271">
        <v>1231158</v>
      </c>
      <c r="B547" s="1084" t="s">
        <v>21784</v>
      </c>
      <c r="C547" s="1084"/>
      <c r="D547" s="1272" t="s">
        <v>5</v>
      </c>
      <c r="E547" s="1272" t="s">
        <v>469</v>
      </c>
      <c r="F547" s="1272"/>
      <c r="G547" s="1272" t="s">
        <v>5</v>
      </c>
      <c r="H547" s="1461" t="s">
        <v>5</v>
      </c>
    </row>
    <row r="548" spans="1:8" x14ac:dyDescent="0.2">
      <c r="A548" s="1271">
        <v>1231159</v>
      </c>
      <c r="B548" s="1084" t="s">
        <v>21785</v>
      </c>
      <c r="C548" s="1084"/>
      <c r="D548" s="1272" t="s">
        <v>5</v>
      </c>
      <c r="E548" s="1272" t="s">
        <v>469</v>
      </c>
      <c r="F548" s="1272"/>
      <c r="G548" s="1272" t="s">
        <v>5</v>
      </c>
      <c r="H548" s="1461" t="s">
        <v>5</v>
      </c>
    </row>
    <row r="549" spans="1:8" x14ac:dyDescent="0.2">
      <c r="A549" s="1271">
        <v>1231160</v>
      </c>
      <c r="B549" s="1084" t="s">
        <v>21786</v>
      </c>
      <c r="C549" s="1084"/>
      <c r="D549" s="1272" t="s">
        <v>5</v>
      </c>
      <c r="E549" s="1272" t="s">
        <v>469</v>
      </c>
      <c r="F549" s="1272"/>
      <c r="G549" s="1272" t="s">
        <v>5</v>
      </c>
      <c r="H549" s="1461" t="s">
        <v>5</v>
      </c>
    </row>
    <row r="550" spans="1:8" x14ac:dyDescent="0.2">
      <c r="A550" s="1271">
        <v>1231161</v>
      </c>
      <c r="B550" s="1084" t="s">
        <v>21787</v>
      </c>
      <c r="C550" s="1084"/>
      <c r="D550" s="1272" t="s">
        <v>5</v>
      </c>
      <c r="E550" s="1272" t="s">
        <v>469</v>
      </c>
      <c r="F550" s="1272"/>
      <c r="G550" s="1272" t="s">
        <v>5</v>
      </c>
      <c r="H550" s="1461" t="s">
        <v>5</v>
      </c>
    </row>
    <row r="551" spans="1:8" x14ac:dyDescent="0.2">
      <c r="A551" s="1271">
        <v>1231162</v>
      </c>
      <c r="B551" s="1084" t="s">
        <v>21788</v>
      </c>
      <c r="C551" s="1084"/>
      <c r="D551" s="1272" t="s">
        <v>5</v>
      </c>
      <c r="E551" s="1272" t="s">
        <v>469</v>
      </c>
      <c r="F551" s="1272"/>
      <c r="G551" s="1272" t="s">
        <v>5</v>
      </c>
      <c r="H551" s="1461" t="s">
        <v>5</v>
      </c>
    </row>
    <row r="552" spans="1:8" x14ac:dyDescent="0.2">
      <c r="A552" s="1271">
        <v>1231163</v>
      </c>
      <c r="B552" s="1084" t="s">
        <v>21789</v>
      </c>
      <c r="C552" s="1084"/>
      <c r="D552" s="1272" t="s">
        <v>5</v>
      </c>
      <c r="E552" s="1272" t="s">
        <v>469</v>
      </c>
      <c r="F552" s="1272"/>
      <c r="G552" s="1272" t="s">
        <v>5</v>
      </c>
      <c r="H552" s="1461" t="s">
        <v>5</v>
      </c>
    </row>
    <row r="553" spans="1:8" x14ac:dyDescent="0.2">
      <c r="A553" s="1271">
        <v>1231164</v>
      </c>
      <c r="B553" s="1084" t="s">
        <v>21790</v>
      </c>
      <c r="C553" s="1084"/>
      <c r="D553" s="1272" t="s">
        <v>5</v>
      </c>
      <c r="E553" s="1272" t="s">
        <v>469</v>
      </c>
      <c r="F553" s="1272"/>
      <c r="G553" s="1272" t="s">
        <v>5</v>
      </c>
      <c r="H553" s="1461" t="s">
        <v>5</v>
      </c>
    </row>
    <row r="554" spans="1:8" x14ac:dyDescent="0.2">
      <c r="A554" s="1271">
        <v>1231165</v>
      </c>
      <c r="B554" s="1084" t="s">
        <v>21791</v>
      </c>
      <c r="C554" s="1084"/>
      <c r="D554" s="1272" t="s">
        <v>5</v>
      </c>
      <c r="E554" s="1272" t="s">
        <v>469</v>
      </c>
      <c r="F554" s="1272"/>
      <c r="G554" s="1272" t="s">
        <v>5</v>
      </c>
      <c r="H554" s="1461" t="s">
        <v>5</v>
      </c>
    </row>
    <row r="555" spans="1:8" x14ac:dyDescent="0.2">
      <c r="A555" s="1271">
        <v>1231166</v>
      </c>
      <c r="B555" s="1084" t="s">
        <v>21792</v>
      </c>
      <c r="C555" s="1084"/>
      <c r="D555" s="1272" t="s">
        <v>5</v>
      </c>
      <c r="E555" s="1272" t="s">
        <v>469</v>
      </c>
      <c r="F555" s="1272"/>
      <c r="G555" s="1272" t="s">
        <v>5</v>
      </c>
      <c r="H555" s="1461" t="s">
        <v>5</v>
      </c>
    </row>
    <row r="556" spans="1:8" x14ac:dyDescent="0.2">
      <c r="A556" s="1271">
        <v>1231167</v>
      </c>
      <c r="B556" s="1084" t="s">
        <v>21793</v>
      </c>
      <c r="C556" s="1084"/>
      <c r="D556" s="1272" t="s">
        <v>5</v>
      </c>
      <c r="E556" s="1272" t="s">
        <v>469</v>
      </c>
      <c r="F556" s="1272"/>
      <c r="G556" s="1272" t="s">
        <v>5</v>
      </c>
      <c r="H556" s="1461" t="s">
        <v>5</v>
      </c>
    </row>
    <row r="557" spans="1:8" x14ac:dyDescent="0.2">
      <c r="A557" s="1271">
        <v>1231168</v>
      </c>
      <c r="B557" s="1084" t="s">
        <v>21794</v>
      </c>
      <c r="C557" s="1084"/>
      <c r="D557" s="1272" t="s">
        <v>5</v>
      </c>
      <c r="E557" s="1272" t="s">
        <v>469</v>
      </c>
      <c r="F557" s="1272"/>
      <c r="G557" s="1272" t="s">
        <v>5</v>
      </c>
      <c r="H557" s="1461" t="s">
        <v>5</v>
      </c>
    </row>
    <row r="558" spans="1:8" x14ac:dyDescent="0.2">
      <c r="A558" s="1271">
        <v>1231169</v>
      </c>
      <c r="B558" s="1084" t="s">
        <v>21795</v>
      </c>
      <c r="C558" s="1084"/>
      <c r="D558" s="1272" t="s">
        <v>5</v>
      </c>
      <c r="E558" s="1272" t="s">
        <v>469</v>
      </c>
      <c r="F558" s="1272"/>
      <c r="G558" s="1272" t="s">
        <v>5</v>
      </c>
      <c r="H558" s="1461" t="s">
        <v>5</v>
      </c>
    </row>
    <row r="559" spans="1:8" x14ac:dyDescent="0.2">
      <c r="A559" s="1271">
        <v>1231170</v>
      </c>
      <c r="B559" s="1084" t="s">
        <v>21796</v>
      </c>
      <c r="C559" s="1084"/>
      <c r="D559" s="1272" t="s">
        <v>5</v>
      </c>
      <c r="E559" s="1272" t="s">
        <v>469</v>
      </c>
      <c r="F559" s="1272"/>
      <c r="G559" s="1272" t="s">
        <v>5</v>
      </c>
      <c r="H559" s="1461" t="s">
        <v>5</v>
      </c>
    </row>
    <row r="560" spans="1:8" x14ac:dyDescent="0.2">
      <c r="A560" s="1271">
        <v>1231171</v>
      </c>
      <c r="B560" s="1084" t="s">
        <v>21797</v>
      </c>
      <c r="C560" s="1084"/>
      <c r="D560" s="1272" t="s">
        <v>5</v>
      </c>
      <c r="E560" s="1272" t="s">
        <v>469</v>
      </c>
      <c r="F560" s="1272"/>
      <c r="G560" s="1272" t="s">
        <v>5</v>
      </c>
      <c r="H560" s="1461" t="s">
        <v>5</v>
      </c>
    </row>
    <row r="561" spans="1:8" x14ac:dyDescent="0.2">
      <c r="A561" s="1271">
        <v>1231172</v>
      </c>
      <c r="B561" s="1084" t="s">
        <v>21798</v>
      </c>
      <c r="C561" s="1084"/>
      <c r="D561" s="1272" t="s">
        <v>5</v>
      </c>
      <c r="E561" s="1272" t="s">
        <v>469</v>
      </c>
      <c r="F561" s="1272"/>
      <c r="G561" s="1272" t="s">
        <v>5</v>
      </c>
      <c r="H561" s="1461" t="s">
        <v>5</v>
      </c>
    </row>
    <row r="562" spans="1:8" x14ac:dyDescent="0.2">
      <c r="A562" s="1271">
        <v>1231173</v>
      </c>
      <c r="B562" s="1084" t="s">
        <v>21799</v>
      </c>
      <c r="C562" s="1084"/>
      <c r="D562" s="1272" t="s">
        <v>5</v>
      </c>
      <c r="E562" s="1272" t="s">
        <v>469</v>
      </c>
      <c r="F562" s="1272"/>
      <c r="G562" s="1272" t="s">
        <v>5</v>
      </c>
      <c r="H562" s="1461" t="s">
        <v>5</v>
      </c>
    </row>
    <row r="563" spans="1:8" x14ac:dyDescent="0.2">
      <c r="A563" s="1271">
        <v>1231174</v>
      </c>
      <c r="B563" s="1084" t="s">
        <v>21800</v>
      </c>
      <c r="C563" s="1084"/>
      <c r="D563" s="1272" t="s">
        <v>5</v>
      </c>
      <c r="E563" s="1272" t="s">
        <v>469</v>
      </c>
      <c r="F563" s="1272"/>
      <c r="G563" s="1272" t="s">
        <v>5</v>
      </c>
      <c r="H563" s="1461" t="s">
        <v>5</v>
      </c>
    </row>
    <row r="564" spans="1:8" x14ac:dyDescent="0.2">
      <c r="A564" s="1271">
        <v>1231175</v>
      </c>
      <c r="B564" s="1084" t="s">
        <v>21801</v>
      </c>
      <c r="C564" s="1084"/>
      <c r="D564" s="1272" t="s">
        <v>5</v>
      </c>
      <c r="E564" s="1272" t="s">
        <v>469</v>
      </c>
      <c r="F564" s="1272"/>
      <c r="G564" s="1272" t="s">
        <v>5</v>
      </c>
      <c r="H564" s="1461" t="s">
        <v>5</v>
      </c>
    </row>
    <row r="565" spans="1:8" x14ac:dyDescent="0.2">
      <c r="A565" s="1271">
        <v>1231176</v>
      </c>
      <c r="B565" s="1084" t="s">
        <v>21802</v>
      </c>
      <c r="C565" s="1084"/>
      <c r="D565" s="1272" t="s">
        <v>5</v>
      </c>
      <c r="E565" s="1272" t="s">
        <v>469</v>
      </c>
      <c r="F565" s="1272"/>
      <c r="G565" s="1272" t="s">
        <v>5</v>
      </c>
      <c r="H565" s="1461" t="s">
        <v>5</v>
      </c>
    </row>
    <row r="566" spans="1:8" x14ac:dyDescent="0.2">
      <c r="A566" s="1271">
        <v>1231177</v>
      </c>
      <c r="B566" s="1084" t="s">
        <v>21803</v>
      </c>
      <c r="C566" s="1084"/>
      <c r="D566" s="1272" t="s">
        <v>5</v>
      </c>
      <c r="E566" s="1272" t="s">
        <v>469</v>
      </c>
      <c r="F566" s="1272"/>
      <c r="G566" s="1272" t="s">
        <v>5</v>
      </c>
      <c r="H566" s="1461" t="s">
        <v>5</v>
      </c>
    </row>
    <row r="567" spans="1:8" x14ac:dyDescent="0.2">
      <c r="A567" s="1271">
        <v>1231178</v>
      </c>
      <c r="B567" s="1084" t="s">
        <v>21804</v>
      </c>
      <c r="C567" s="1084"/>
      <c r="D567" s="1272" t="s">
        <v>5</v>
      </c>
      <c r="E567" s="1272" t="s">
        <v>469</v>
      </c>
      <c r="F567" s="1272"/>
      <c r="G567" s="1272" t="s">
        <v>5</v>
      </c>
      <c r="H567" s="1461" t="s">
        <v>5</v>
      </c>
    </row>
    <row r="568" spans="1:8" x14ac:dyDescent="0.2">
      <c r="A568" s="1271">
        <v>1231179</v>
      </c>
      <c r="B568" s="1084" t="s">
        <v>21805</v>
      </c>
      <c r="C568" s="1084"/>
      <c r="D568" s="1272" t="s">
        <v>5</v>
      </c>
      <c r="E568" s="1272" t="s">
        <v>469</v>
      </c>
      <c r="F568" s="1272"/>
      <c r="G568" s="1272" t="s">
        <v>5</v>
      </c>
      <c r="H568" s="1461" t="s">
        <v>5</v>
      </c>
    </row>
    <row r="569" spans="1:8" x14ac:dyDescent="0.2">
      <c r="A569" s="1271">
        <v>1231180</v>
      </c>
      <c r="B569" s="1084" t="s">
        <v>21806</v>
      </c>
      <c r="C569" s="1084"/>
      <c r="D569" s="1272" t="s">
        <v>5</v>
      </c>
      <c r="E569" s="1272" t="s">
        <v>469</v>
      </c>
      <c r="F569" s="1272"/>
      <c r="G569" s="1272" t="s">
        <v>5</v>
      </c>
      <c r="H569" s="1461" t="s">
        <v>5</v>
      </c>
    </row>
    <row r="570" spans="1:8" x14ac:dyDescent="0.2">
      <c r="A570" s="1271">
        <v>1231181</v>
      </c>
      <c r="B570" s="1084" t="s">
        <v>21807</v>
      </c>
      <c r="C570" s="1084"/>
      <c r="D570" s="1272" t="s">
        <v>5</v>
      </c>
      <c r="E570" s="1272" t="s">
        <v>469</v>
      </c>
      <c r="F570" s="1272"/>
      <c r="G570" s="1272" t="s">
        <v>5</v>
      </c>
      <c r="H570" s="1461" t="s">
        <v>5</v>
      </c>
    </row>
    <row r="571" spans="1:8" x14ac:dyDescent="0.2">
      <c r="A571" s="1271">
        <v>1231182</v>
      </c>
      <c r="B571" s="1084" t="s">
        <v>21808</v>
      </c>
      <c r="C571" s="1084"/>
      <c r="D571" s="1272" t="s">
        <v>5</v>
      </c>
      <c r="E571" s="1272" t="s">
        <v>469</v>
      </c>
      <c r="F571" s="1272"/>
      <c r="G571" s="1272" t="s">
        <v>5</v>
      </c>
      <c r="H571" s="1461" t="s">
        <v>5</v>
      </c>
    </row>
    <row r="572" spans="1:8" x14ac:dyDescent="0.2">
      <c r="A572" s="1271">
        <v>1231183</v>
      </c>
      <c r="B572" s="1084" t="s">
        <v>21809</v>
      </c>
      <c r="C572" s="1084"/>
      <c r="D572" s="1272" t="s">
        <v>5</v>
      </c>
      <c r="E572" s="1272" t="s">
        <v>469</v>
      </c>
      <c r="F572" s="1272"/>
      <c r="G572" s="1272" t="s">
        <v>5</v>
      </c>
      <c r="H572" s="1461" t="s">
        <v>5</v>
      </c>
    </row>
    <row r="573" spans="1:8" x14ac:dyDescent="0.2">
      <c r="A573" s="1271">
        <v>1231184</v>
      </c>
      <c r="B573" s="1084" t="s">
        <v>21810</v>
      </c>
      <c r="C573" s="1084"/>
      <c r="D573" s="1272" t="s">
        <v>5</v>
      </c>
      <c r="E573" s="1272" t="s">
        <v>469</v>
      </c>
      <c r="F573" s="1272"/>
      <c r="G573" s="1272" t="s">
        <v>5</v>
      </c>
      <c r="H573" s="1461" t="s">
        <v>5</v>
      </c>
    </row>
    <row r="574" spans="1:8" x14ac:dyDescent="0.2">
      <c r="A574" s="1271">
        <v>1231185</v>
      </c>
      <c r="B574" s="1084" t="s">
        <v>21811</v>
      </c>
      <c r="C574" s="1084"/>
      <c r="D574" s="1272" t="s">
        <v>5</v>
      </c>
      <c r="E574" s="1272" t="s">
        <v>469</v>
      </c>
      <c r="F574" s="1272"/>
      <c r="G574" s="1272" t="s">
        <v>5</v>
      </c>
      <c r="H574" s="1461" t="s">
        <v>5</v>
      </c>
    </row>
    <row r="575" spans="1:8" x14ac:dyDescent="0.2">
      <c r="A575" s="1271">
        <v>1231186</v>
      </c>
      <c r="B575" s="1084" t="s">
        <v>21812</v>
      </c>
      <c r="C575" s="1084"/>
      <c r="D575" s="1272" t="s">
        <v>5</v>
      </c>
      <c r="E575" s="1272" t="s">
        <v>469</v>
      </c>
      <c r="F575" s="1272"/>
      <c r="G575" s="1272" t="s">
        <v>5</v>
      </c>
      <c r="H575" s="1461" t="s">
        <v>5</v>
      </c>
    </row>
    <row r="576" spans="1:8" x14ac:dyDescent="0.2">
      <c r="A576" s="1271">
        <v>1231187</v>
      </c>
      <c r="B576" s="1084" t="s">
        <v>21813</v>
      </c>
      <c r="C576" s="1084"/>
      <c r="D576" s="1272" t="s">
        <v>5</v>
      </c>
      <c r="E576" s="1272" t="s">
        <v>469</v>
      </c>
      <c r="F576" s="1272"/>
      <c r="G576" s="1272" t="s">
        <v>5</v>
      </c>
      <c r="H576" s="1461" t="s">
        <v>5</v>
      </c>
    </row>
    <row r="577" spans="1:8" x14ac:dyDescent="0.2">
      <c r="A577" s="1271">
        <v>1231188</v>
      </c>
      <c r="B577" s="1084" t="s">
        <v>21814</v>
      </c>
      <c r="C577" s="1084"/>
      <c r="D577" s="1272" t="s">
        <v>5</v>
      </c>
      <c r="E577" s="1272" t="s">
        <v>469</v>
      </c>
      <c r="F577" s="1272"/>
      <c r="G577" s="1272" t="s">
        <v>5</v>
      </c>
      <c r="H577" s="1461" t="s">
        <v>5</v>
      </c>
    </row>
    <row r="578" spans="1:8" x14ac:dyDescent="0.2">
      <c r="A578" s="1271">
        <v>1231189</v>
      </c>
      <c r="B578" s="1084" t="s">
        <v>21815</v>
      </c>
      <c r="C578" s="1084"/>
      <c r="D578" s="1272" t="s">
        <v>5</v>
      </c>
      <c r="E578" s="1272" t="s">
        <v>469</v>
      </c>
      <c r="F578" s="1272"/>
      <c r="G578" s="1272" t="s">
        <v>5</v>
      </c>
      <c r="H578" s="1461" t="s">
        <v>5</v>
      </c>
    </row>
    <row r="579" spans="1:8" x14ac:dyDescent="0.2">
      <c r="A579" s="1271">
        <v>1231190</v>
      </c>
      <c r="B579" s="1084" t="s">
        <v>21816</v>
      </c>
      <c r="C579" s="1084"/>
      <c r="D579" s="1272" t="s">
        <v>5</v>
      </c>
      <c r="E579" s="1272" t="s">
        <v>469</v>
      </c>
      <c r="F579" s="1272"/>
      <c r="G579" s="1272" t="s">
        <v>5</v>
      </c>
      <c r="H579" s="1461" t="s">
        <v>5</v>
      </c>
    </row>
    <row r="580" spans="1:8" x14ac:dyDescent="0.2">
      <c r="A580" s="1271">
        <v>1231191</v>
      </c>
      <c r="B580" s="1084" t="s">
        <v>21817</v>
      </c>
      <c r="C580" s="1084"/>
      <c r="D580" s="1272" t="s">
        <v>5</v>
      </c>
      <c r="E580" s="1272" t="s">
        <v>469</v>
      </c>
      <c r="F580" s="1272"/>
      <c r="G580" s="1272" t="s">
        <v>5</v>
      </c>
      <c r="H580" s="1461" t="s">
        <v>5</v>
      </c>
    </row>
    <row r="581" spans="1:8" x14ac:dyDescent="0.2">
      <c r="A581" s="1271">
        <v>1241000</v>
      </c>
      <c r="B581" s="1084" t="s">
        <v>709</v>
      </c>
      <c r="C581" s="1084"/>
      <c r="D581" s="1272" t="s">
        <v>5</v>
      </c>
      <c r="E581" s="1272" t="s">
        <v>5</v>
      </c>
      <c r="F581" s="1272"/>
      <c r="G581" s="1272" t="s">
        <v>5</v>
      </c>
      <c r="H581" s="1461" t="s">
        <v>5</v>
      </c>
    </row>
    <row r="582" spans="1:8" x14ac:dyDescent="0.2">
      <c r="A582" s="1271">
        <v>1241001</v>
      </c>
      <c r="B582" s="1084" t="s">
        <v>708</v>
      </c>
      <c r="C582" s="1084"/>
      <c r="D582" s="1272" t="s">
        <v>5</v>
      </c>
      <c r="E582" s="1272" t="s">
        <v>469</v>
      </c>
      <c r="F582" s="1272"/>
      <c r="G582" s="1272" t="s">
        <v>5</v>
      </c>
      <c r="H582" s="1461" t="s">
        <v>5</v>
      </c>
    </row>
    <row r="583" spans="1:8" x14ac:dyDescent="0.2">
      <c r="A583" s="1271">
        <v>1242000</v>
      </c>
      <c r="B583" s="1084" t="s">
        <v>21818</v>
      </c>
      <c r="C583" s="1084"/>
      <c r="D583" s="1272" t="s">
        <v>5</v>
      </c>
      <c r="E583" s="1272" t="s">
        <v>5</v>
      </c>
      <c r="F583" s="1272"/>
      <c r="G583" s="1272" t="s">
        <v>36</v>
      </c>
      <c r="H583" s="1461" t="s">
        <v>36</v>
      </c>
    </row>
    <row r="584" spans="1:8" x14ac:dyDescent="0.2">
      <c r="A584" s="1271">
        <v>1243000</v>
      </c>
      <c r="B584" s="1084" t="s">
        <v>15</v>
      </c>
      <c r="C584" s="1084"/>
      <c r="D584" s="1272" t="s">
        <v>5</v>
      </c>
      <c r="E584" s="1272" t="s">
        <v>5</v>
      </c>
      <c r="F584" s="1272"/>
      <c r="G584" s="1272" t="s">
        <v>5</v>
      </c>
      <c r="H584" s="1461" t="s">
        <v>5</v>
      </c>
    </row>
    <row r="585" spans="1:8" x14ac:dyDescent="0.2">
      <c r="A585" s="1271">
        <v>1244000</v>
      </c>
      <c r="B585" s="1084" t="s">
        <v>16</v>
      </c>
      <c r="C585" s="1084"/>
      <c r="D585" s="1272" t="s">
        <v>5</v>
      </c>
      <c r="E585" s="1272" t="s">
        <v>5</v>
      </c>
      <c r="F585" s="1272"/>
      <c r="G585" s="1272" t="s">
        <v>5</v>
      </c>
      <c r="H585" s="1461" t="s">
        <v>5</v>
      </c>
    </row>
    <row r="586" spans="1:8" x14ac:dyDescent="0.2">
      <c r="A586" s="1271">
        <v>1245000</v>
      </c>
      <c r="B586" s="1084" t="s">
        <v>17</v>
      </c>
      <c r="C586" s="1084"/>
      <c r="D586" s="1272" t="s">
        <v>5</v>
      </c>
      <c r="E586" s="1272" t="s">
        <v>5</v>
      </c>
      <c r="F586" s="1272"/>
      <c r="G586" s="1272" t="s">
        <v>5</v>
      </c>
      <c r="H586" s="1461" t="s">
        <v>5</v>
      </c>
    </row>
    <row r="587" spans="1:8" x14ac:dyDescent="0.2">
      <c r="A587" s="1271">
        <v>1246000</v>
      </c>
      <c r="B587" s="1084" t="s">
        <v>21819</v>
      </c>
      <c r="C587" s="1084"/>
      <c r="D587" s="1272" t="s">
        <v>5</v>
      </c>
      <c r="E587" s="1272" t="s">
        <v>5</v>
      </c>
      <c r="F587" s="1272"/>
      <c r="G587" s="1272" t="s">
        <v>5</v>
      </c>
      <c r="H587" s="1461" t="s">
        <v>5</v>
      </c>
    </row>
    <row r="588" spans="1:8" x14ac:dyDescent="0.2">
      <c r="A588" s="1271">
        <v>1247000</v>
      </c>
      <c r="B588" s="1084" t="s">
        <v>21820</v>
      </c>
      <c r="C588" s="1084"/>
      <c r="D588" s="1272" t="s">
        <v>5</v>
      </c>
      <c r="E588" s="1272" t="s">
        <v>5</v>
      </c>
      <c r="F588" s="1272"/>
      <c r="G588" s="1272" t="s">
        <v>5</v>
      </c>
      <c r="H588" s="1461" t="s">
        <v>5</v>
      </c>
    </row>
    <row r="589" spans="1:8" x14ac:dyDescent="0.2">
      <c r="A589" s="1271">
        <v>1248000</v>
      </c>
      <c r="B589" s="1084" t="s">
        <v>21821</v>
      </c>
      <c r="C589" s="1084"/>
      <c r="D589" s="1272" t="s">
        <v>5</v>
      </c>
      <c r="E589" s="1272" t="s">
        <v>5</v>
      </c>
      <c r="F589" s="1272"/>
      <c r="G589" s="1272" t="s">
        <v>5</v>
      </c>
      <c r="H589" s="1461" t="s">
        <v>5</v>
      </c>
    </row>
    <row r="590" spans="1:8" x14ac:dyDescent="0.2">
      <c r="A590" s="1271">
        <v>1249000</v>
      </c>
      <c r="B590" s="1084" t="s">
        <v>21822</v>
      </c>
      <c r="C590" s="1084"/>
      <c r="D590" s="1272" t="s">
        <v>5</v>
      </c>
      <c r="E590" s="1272" t="s">
        <v>5</v>
      </c>
      <c r="F590" s="1272"/>
      <c r="G590" s="1272" t="s">
        <v>5</v>
      </c>
      <c r="H590" s="1461" t="s">
        <v>5</v>
      </c>
    </row>
    <row r="591" spans="1:8" x14ac:dyDescent="0.2">
      <c r="A591" s="1271">
        <v>1251000</v>
      </c>
      <c r="B591" s="1084" t="s">
        <v>18</v>
      </c>
      <c r="C591" s="1084"/>
      <c r="D591" s="1272" t="s">
        <v>5</v>
      </c>
      <c r="E591" s="1272" t="s">
        <v>5</v>
      </c>
      <c r="F591" s="1272"/>
      <c r="G591" s="1272" t="s">
        <v>5</v>
      </c>
      <c r="H591" s="1461" t="s">
        <v>5</v>
      </c>
    </row>
    <row r="592" spans="1:8" x14ac:dyDescent="0.2">
      <c r="A592" s="1271">
        <v>1252000</v>
      </c>
      <c r="B592" s="1084" t="s">
        <v>21823</v>
      </c>
      <c r="C592" s="1084"/>
      <c r="D592" s="1272" t="s">
        <v>5</v>
      </c>
      <c r="E592" s="1272" t="s">
        <v>5</v>
      </c>
      <c r="F592" s="1272"/>
      <c r="G592" s="1272" t="s">
        <v>5</v>
      </c>
      <c r="H592" s="1461" t="s">
        <v>5</v>
      </c>
    </row>
    <row r="593" spans="1:8" x14ac:dyDescent="0.2">
      <c r="A593" s="1271">
        <v>1253000</v>
      </c>
      <c r="B593" s="1084" t="s">
        <v>21824</v>
      </c>
      <c r="C593" s="1084"/>
      <c r="D593" s="1272" t="s">
        <v>5</v>
      </c>
      <c r="E593" s="1272" t="s">
        <v>5</v>
      </c>
      <c r="F593" s="1272"/>
      <c r="G593" s="1272" t="s">
        <v>5</v>
      </c>
      <c r="H593" s="1461" t="s">
        <v>5</v>
      </c>
    </row>
    <row r="594" spans="1:8" x14ac:dyDescent="0.2">
      <c r="A594" s="1271">
        <v>1254000</v>
      </c>
      <c r="B594" s="1084" t="s">
        <v>21825</v>
      </c>
      <c r="C594" s="1084"/>
      <c r="D594" s="1272" t="s">
        <v>5</v>
      </c>
      <c r="E594" s="1272" t="s">
        <v>5</v>
      </c>
      <c r="F594" s="1272"/>
      <c r="G594" s="1272" t="s">
        <v>5</v>
      </c>
      <c r="H594" s="1461" t="s">
        <v>5</v>
      </c>
    </row>
    <row r="595" spans="1:8" x14ac:dyDescent="0.2">
      <c r="A595" s="1271">
        <v>1261000</v>
      </c>
      <c r="B595" s="1084" t="s">
        <v>21826</v>
      </c>
      <c r="C595" s="1084"/>
      <c r="D595" s="1272" t="s">
        <v>5</v>
      </c>
      <c r="E595" s="1272" t="s">
        <v>5</v>
      </c>
      <c r="F595" s="1272"/>
      <c r="G595" s="1272" t="s">
        <v>5</v>
      </c>
      <c r="H595" s="1461" t="s">
        <v>5</v>
      </c>
    </row>
    <row r="596" spans="1:8" x14ac:dyDescent="0.2">
      <c r="A596" s="1271">
        <v>1262000</v>
      </c>
      <c r="B596" s="1084" t="s">
        <v>21827</v>
      </c>
      <c r="C596" s="1084"/>
      <c r="D596" s="1272" t="s">
        <v>5</v>
      </c>
      <c r="E596" s="1272" t="s">
        <v>5</v>
      </c>
      <c r="F596" s="1272"/>
      <c r="G596" s="1272" t="s">
        <v>5</v>
      </c>
      <c r="H596" s="1461" t="s">
        <v>5</v>
      </c>
    </row>
    <row r="597" spans="1:8" x14ac:dyDescent="0.2">
      <c r="A597" s="1271">
        <v>1263000</v>
      </c>
      <c r="B597" s="1084" t="s">
        <v>21828</v>
      </c>
      <c r="C597" s="1084"/>
      <c r="D597" s="1272" t="s">
        <v>5</v>
      </c>
      <c r="E597" s="1272" t="s">
        <v>5</v>
      </c>
      <c r="F597" s="1272"/>
      <c r="G597" s="1272" t="s">
        <v>5</v>
      </c>
      <c r="H597" s="1461" t="s">
        <v>5</v>
      </c>
    </row>
    <row r="598" spans="1:8" x14ac:dyDescent="0.2">
      <c r="A598" s="1271">
        <v>1291000</v>
      </c>
      <c r="B598" s="1084" t="s">
        <v>21829</v>
      </c>
      <c r="C598" s="1084"/>
      <c r="D598" s="1272" t="s">
        <v>5</v>
      </c>
      <c r="E598" s="1272" t="s">
        <v>5</v>
      </c>
      <c r="F598" s="1272"/>
      <c r="G598" s="1272" t="s">
        <v>5</v>
      </c>
      <c r="H598" s="1461" t="s">
        <v>5</v>
      </c>
    </row>
    <row r="599" spans="1:8" x14ac:dyDescent="0.2">
      <c r="A599" s="1271" t="s">
        <v>21830</v>
      </c>
      <c r="B599" s="1084" t="s">
        <v>21136</v>
      </c>
      <c r="C599" s="1084"/>
      <c r="D599" s="1272" t="s">
        <v>5</v>
      </c>
      <c r="E599" s="1272" t="s">
        <v>5</v>
      </c>
      <c r="F599" s="1272"/>
      <c r="G599" s="1272" t="s">
        <v>5</v>
      </c>
      <c r="H599" s="1461" t="s">
        <v>5</v>
      </c>
    </row>
    <row r="600" spans="1:8" x14ac:dyDescent="0.2">
      <c r="A600" s="1271" t="s">
        <v>21831</v>
      </c>
      <c r="B600" s="1084" t="s">
        <v>21138</v>
      </c>
      <c r="C600" s="1084"/>
      <c r="D600" s="1272" t="s">
        <v>5</v>
      </c>
      <c r="E600" s="1272" t="s">
        <v>5</v>
      </c>
      <c r="F600" s="1272"/>
      <c r="G600" s="1272" t="s">
        <v>5</v>
      </c>
      <c r="H600" s="1461" t="s">
        <v>5</v>
      </c>
    </row>
    <row r="601" spans="1:8" x14ac:dyDescent="0.2">
      <c r="A601" s="1271" t="s">
        <v>21832</v>
      </c>
      <c r="B601" s="1084" t="s">
        <v>21140</v>
      </c>
      <c r="C601" s="1084"/>
      <c r="D601" s="1272" t="s">
        <v>5</v>
      </c>
      <c r="E601" s="1272" t="s">
        <v>5</v>
      </c>
      <c r="F601" s="1272"/>
      <c r="G601" s="1272" t="s">
        <v>5</v>
      </c>
      <c r="H601" s="1461" t="s">
        <v>5</v>
      </c>
    </row>
    <row r="602" spans="1:8" x14ac:dyDescent="0.2">
      <c r="A602" s="1271" t="s">
        <v>21833</v>
      </c>
      <c r="B602" s="1084" t="s">
        <v>21142</v>
      </c>
      <c r="C602" s="1084"/>
      <c r="D602" s="1272" t="s">
        <v>5</v>
      </c>
      <c r="E602" s="1272" t="s">
        <v>5</v>
      </c>
      <c r="F602" s="1272"/>
      <c r="G602" s="1272" t="s">
        <v>5</v>
      </c>
      <c r="H602" s="1461" t="s">
        <v>5</v>
      </c>
    </row>
    <row r="603" spans="1:8" x14ac:dyDescent="0.2">
      <c r="A603" s="1271" t="s">
        <v>21834</v>
      </c>
      <c r="B603" s="1084" t="s">
        <v>21144</v>
      </c>
      <c r="C603" s="1084"/>
      <c r="D603" s="1272" t="s">
        <v>5</v>
      </c>
      <c r="E603" s="1272" t="s">
        <v>5</v>
      </c>
      <c r="F603" s="1272"/>
      <c r="G603" s="1272" t="s">
        <v>5</v>
      </c>
      <c r="H603" s="1461" t="s">
        <v>5</v>
      </c>
    </row>
    <row r="604" spans="1:8" x14ac:dyDescent="0.2">
      <c r="A604" s="1271" t="s">
        <v>21835</v>
      </c>
      <c r="B604" s="1084" t="s">
        <v>21191</v>
      </c>
      <c r="C604" s="1084"/>
      <c r="D604" s="1272" t="s">
        <v>5</v>
      </c>
      <c r="E604" s="1272" t="s">
        <v>5</v>
      </c>
      <c r="F604" s="1272"/>
      <c r="G604" s="1272" t="s">
        <v>5</v>
      </c>
      <c r="H604" s="1461" t="s">
        <v>5</v>
      </c>
    </row>
    <row r="605" spans="1:8" x14ac:dyDescent="0.2">
      <c r="A605" s="1271" t="s">
        <v>21836</v>
      </c>
      <c r="B605" s="1084" t="s">
        <v>21193</v>
      </c>
      <c r="C605" s="1084"/>
      <c r="D605" s="1272" t="s">
        <v>5</v>
      </c>
      <c r="E605" s="1272" t="s">
        <v>5</v>
      </c>
      <c r="F605" s="1272"/>
      <c r="G605" s="1272" t="s">
        <v>5</v>
      </c>
      <c r="H605" s="1461" t="s">
        <v>5</v>
      </c>
    </row>
    <row r="606" spans="1:8" x14ac:dyDescent="0.2">
      <c r="A606" s="1271" t="s">
        <v>21837</v>
      </c>
      <c r="B606" s="1084" t="s">
        <v>21195</v>
      </c>
      <c r="C606" s="1084"/>
      <c r="D606" s="1272" t="s">
        <v>5</v>
      </c>
      <c r="E606" s="1272" t="s">
        <v>5</v>
      </c>
      <c r="F606" s="1272"/>
      <c r="G606" s="1272" t="s">
        <v>5</v>
      </c>
      <c r="H606" s="1461" t="s">
        <v>5</v>
      </c>
    </row>
    <row r="607" spans="1:8" x14ac:dyDescent="0.2">
      <c r="A607" s="1271" t="s">
        <v>21838</v>
      </c>
      <c r="B607" s="1084" t="s">
        <v>21199</v>
      </c>
      <c r="C607" s="1084"/>
      <c r="D607" s="1272" t="s">
        <v>5</v>
      </c>
      <c r="E607" s="1272" t="s">
        <v>5</v>
      </c>
      <c r="F607" s="1272"/>
      <c r="G607" s="1272" t="s">
        <v>5</v>
      </c>
      <c r="H607" s="1461" t="s">
        <v>5</v>
      </c>
    </row>
    <row r="608" spans="1:8" x14ac:dyDescent="0.2">
      <c r="A608" s="1271" t="s">
        <v>21839</v>
      </c>
      <c r="B608" s="1084" t="s">
        <v>21204</v>
      </c>
      <c r="C608" s="1084"/>
      <c r="D608" s="1272" t="s">
        <v>5</v>
      </c>
      <c r="E608" s="1272" t="s">
        <v>5</v>
      </c>
      <c r="F608" s="1272"/>
      <c r="G608" s="1272" t="s">
        <v>5</v>
      </c>
      <c r="H608" s="1461" t="s">
        <v>5</v>
      </c>
    </row>
    <row r="609" spans="1:8" x14ac:dyDescent="0.2">
      <c r="A609" s="1271" t="s">
        <v>21840</v>
      </c>
      <c r="B609" s="1084" t="s">
        <v>21448</v>
      </c>
      <c r="C609" s="1084"/>
      <c r="D609" s="1272" t="s">
        <v>5</v>
      </c>
      <c r="E609" s="1272" t="s">
        <v>5</v>
      </c>
      <c r="F609" s="1272"/>
      <c r="G609" s="1272" t="s">
        <v>5</v>
      </c>
      <c r="H609" s="1461" t="s">
        <v>5</v>
      </c>
    </row>
    <row r="610" spans="1:8" x14ac:dyDescent="0.2">
      <c r="A610" s="1271" t="s">
        <v>21841</v>
      </c>
      <c r="B610" s="1084" t="s">
        <v>21450</v>
      </c>
      <c r="C610" s="1084"/>
      <c r="D610" s="1272" t="s">
        <v>5</v>
      </c>
      <c r="E610" s="1272" t="s">
        <v>5</v>
      </c>
      <c r="F610" s="1272"/>
      <c r="G610" s="1272" t="s">
        <v>5</v>
      </c>
      <c r="H610" s="1461" t="s">
        <v>5</v>
      </c>
    </row>
    <row r="611" spans="1:8" x14ac:dyDescent="0.2">
      <c r="A611" s="1271" t="s">
        <v>21842</v>
      </c>
      <c r="B611" s="1084" t="s">
        <v>21450</v>
      </c>
      <c r="C611" s="1084"/>
      <c r="D611" s="1272" t="s">
        <v>5</v>
      </c>
      <c r="E611" s="1272" t="s">
        <v>5</v>
      </c>
      <c r="F611" s="1272"/>
      <c r="G611" s="1272" t="s">
        <v>5</v>
      </c>
      <c r="H611" s="1461" t="s">
        <v>5</v>
      </c>
    </row>
    <row r="612" spans="1:8" x14ac:dyDescent="0.2">
      <c r="A612" s="1271" t="s">
        <v>21843</v>
      </c>
      <c r="B612" s="1084" t="s">
        <v>21450</v>
      </c>
      <c r="C612" s="1084"/>
      <c r="D612" s="1272" t="s">
        <v>5</v>
      </c>
      <c r="E612" s="1272" t="s">
        <v>5</v>
      </c>
      <c r="F612" s="1272"/>
      <c r="G612" s="1272" t="s">
        <v>5</v>
      </c>
      <c r="H612" s="1461" t="s">
        <v>5</v>
      </c>
    </row>
    <row r="613" spans="1:8" x14ac:dyDescent="0.2">
      <c r="A613" s="1271" t="s">
        <v>21844</v>
      </c>
      <c r="B613" s="1084" t="s">
        <v>21450</v>
      </c>
      <c r="C613" s="1084"/>
      <c r="D613" s="1272" t="s">
        <v>5</v>
      </c>
      <c r="E613" s="1272" t="s">
        <v>5</v>
      </c>
      <c r="F613" s="1272"/>
      <c r="G613" s="1272" t="s">
        <v>5</v>
      </c>
      <c r="H613" s="1461" t="s">
        <v>5</v>
      </c>
    </row>
    <row r="614" spans="1:8" x14ac:dyDescent="0.2">
      <c r="A614" s="1271" t="s">
        <v>21845</v>
      </c>
      <c r="B614" s="1084" t="s">
        <v>21846</v>
      </c>
      <c r="C614" s="1084"/>
      <c r="D614" s="1272" t="s">
        <v>5</v>
      </c>
      <c r="E614" s="1272" t="s">
        <v>5</v>
      </c>
      <c r="F614" s="1272"/>
      <c r="G614" s="1272" t="s">
        <v>5</v>
      </c>
      <c r="H614" s="1461" t="s">
        <v>5</v>
      </c>
    </row>
    <row r="615" spans="1:8" x14ac:dyDescent="0.2">
      <c r="A615" s="1271" t="s">
        <v>21847</v>
      </c>
      <c r="B615" s="1084" t="s">
        <v>21848</v>
      </c>
      <c r="C615" s="1084"/>
      <c r="D615" s="1272" t="s">
        <v>5</v>
      </c>
      <c r="E615" s="1272" t="s">
        <v>5</v>
      </c>
      <c r="F615" s="1272"/>
      <c r="G615" s="1272" t="s">
        <v>5</v>
      </c>
      <c r="H615" s="1461" t="s">
        <v>5</v>
      </c>
    </row>
    <row r="616" spans="1:8" x14ac:dyDescent="0.2">
      <c r="A616" s="1271" t="s">
        <v>21849</v>
      </c>
      <c r="B616" s="1084" t="s">
        <v>21850</v>
      </c>
      <c r="C616" s="1084"/>
      <c r="D616" s="1272" t="s">
        <v>5</v>
      </c>
      <c r="E616" s="1272" t="s">
        <v>5</v>
      </c>
      <c r="F616" s="1272"/>
      <c r="G616" s="1272" t="s">
        <v>5</v>
      </c>
      <c r="H616" s="1461" t="s">
        <v>5</v>
      </c>
    </row>
    <row r="617" spans="1:8" x14ac:dyDescent="0.2">
      <c r="A617" s="1271" t="s">
        <v>21851</v>
      </c>
      <c r="B617" s="1084" t="s">
        <v>21852</v>
      </c>
      <c r="C617" s="1084"/>
      <c r="D617" s="1272" t="s">
        <v>5</v>
      </c>
      <c r="E617" s="1272" t="s">
        <v>5</v>
      </c>
      <c r="F617" s="1272"/>
      <c r="G617" s="1272" t="s">
        <v>5</v>
      </c>
      <c r="H617" s="1461" t="s">
        <v>5</v>
      </c>
    </row>
    <row r="618" spans="1:8" x14ac:dyDescent="0.2">
      <c r="A618" s="1271" t="s">
        <v>21853</v>
      </c>
      <c r="B618" s="1084" t="s">
        <v>21854</v>
      </c>
      <c r="C618" s="1084"/>
      <c r="D618" s="1272" t="s">
        <v>5</v>
      </c>
      <c r="E618" s="1272" t="s">
        <v>5</v>
      </c>
      <c r="F618" s="1272"/>
      <c r="G618" s="1272" t="s">
        <v>5</v>
      </c>
      <c r="H618" s="1461" t="s">
        <v>5</v>
      </c>
    </row>
    <row r="619" spans="1:8" x14ac:dyDescent="0.2">
      <c r="A619" s="1271" t="s">
        <v>21855</v>
      </c>
      <c r="B619" s="1084" t="s">
        <v>21505</v>
      </c>
      <c r="C619" s="1084"/>
      <c r="D619" s="1272" t="s">
        <v>5</v>
      </c>
      <c r="E619" s="1272" t="s">
        <v>5</v>
      </c>
      <c r="F619" s="1272"/>
      <c r="G619" s="1272" t="s">
        <v>5</v>
      </c>
      <c r="H619" s="1461" t="s">
        <v>5</v>
      </c>
    </row>
    <row r="620" spans="1:8" x14ac:dyDescent="0.2">
      <c r="A620" s="1271" t="s">
        <v>21856</v>
      </c>
      <c r="B620" s="1084" t="s">
        <v>21507</v>
      </c>
      <c r="C620" s="1084"/>
      <c r="D620" s="1272" t="s">
        <v>5</v>
      </c>
      <c r="E620" s="1272" t="s">
        <v>5</v>
      </c>
      <c r="F620" s="1272"/>
      <c r="G620" s="1272" t="s">
        <v>5</v>
      </c>
      <c r="H620" s="1461" t="s">
        <v>5</v>
      </c>
    </row>
    <row r="621" spans="1:8" x14ac:dyDescent="0.2">
      <c r="A621" s="1271" t="s">
        <v>21857</v>
      </c>
      <c r="B621" s="1084" t="s">
        <v>21509</v>
      </c>
      <c r="C621" s="1084"/>
      <c r="D621" s="1272" t="s">
        <v>5</v>
      </c>
      <c r="E621" s="1272" t="s">
        <v>5</v>
      </c>
      <c r="F621" s="1272"/>
      <c r="G621" s="1272" t="s">
        <v>5</v>
      </c>
      <c r="H621" s="1461" t="s">
        <v>5</v>
      </c>
    </row>
    <row r="622" spans="1:8" x14ac:dyDescent="0.2">
      <c r="A622" s="1271" t="s">
        <v>21858</v>
      </c>
      <c r="B622" s="1084" t="s">
        <v>21511</v>
      </c>
      <c r="C622" s="1084"/>
      <c r="D622" s="1272" t="s">
        <v>5</v>
      </c>
      <c r="E622" s="1272" t="s">
        <v>5</v>
      </c>
      <c r="F622" s="1272"/>
      <c r="G622" s="1272" t="s">
        <v>5</v>
      </c>
      <c r="H622" s="1461" t="s">
        <v>5</v>
      </c>
    </row>
    <row r="623" spans="1:8" x14ac:dyDescent="0.2">
      <c r="A623" s="1271" t="s">
        <v>21859</v>
      </c>
      <c r="B623" s="1084" t="s">
        <v>21513</v>
      </c>
      <c r="C623" s="1084"/>
      <c r="D623" s="1272" t="s">
        <v>5</v>
      </c>
      <c r="E623" s="1272" t="s">
        <v>5</v>
      </c>
      <c r="F623" s="1272"/>
      <c r="G623" s="1272" t="s">
        <v>5</v>
      </c>
      <c r="H623" s="1461" t="s">
        <v>5</v>
      </c>
    </row>
    <row r="624" spans="1:8" x14ac:dyDescent="0.2">
      <c r="A624" s="1271">
        <v>1300000</v>
      </c>
      <c r="B624" s="1084" t="s">
        <v>21860</v>
      </c>
      <c r="C624" s="1084"/>
      <c r="D624" s="1272" t="s">
        <v>5</v>
      </c>
      <c r="E624" s="1272" t="s">
        <v>5</v>
      </c>
      <c r="F624" s="1272"/>
      <c r="G624" s="1272" t="s">
        <v>5</v>
      </c>
      <c r="H624" s="1461" t="s">
        <v>5</v>
      </c>
    </row>
    <row r="625" spans="1:8" x14ac:dyDescent="0.2">
      <c r="A625" s="1271">
        <v>1311000</v>
      </c>
      <c r="B625" s="1084" t="s">
        <v>21861</v>
      </c>
      <c r="C625" s="1084"/>
      <c r="D625" s="1272" t="s">
        <v>5</v>
      </c>
      <c r="E625" s="1272" t="s">
        <v>5</v>
      </c>
      <c r="F625" s="1272"/>
      <c r="G625" s="1272" t="s">
        <v>5</v>
      </c>
      <c r="H625" s="1461" t="s">
        <v>5</v>
      </c>
    </row>
    <row r="626" spans="1:8" x14ac:dyDescent="0.2">
      <c r="A626" s="1271">
        <v>1311001</v>
      </c>
      <c r="B626" s="1084" t="s">
        <v>102</v>
      </c>
      <c r="C626" s="1084"/>
      <c r="D626" s="1272" t="s">
        <v>5</v>
      </c>
      <c r="E626" s="1272" t="s">
        <v>469</v>
      </c>
      <c r="F626" s="1272"/>
      <c r="G626" s="1272" t="s">
        <v>5</v>
      </c>
      <c r="H626" s="1461" t="s">
        <v>5</v>
      </c>
    </row>
    <row r="627" spans="1:8" x14ac:dyDescent="0.2">
      <c r="A627" s="1271">
        <v>1311999</v>
      </c>
      <c r="B627" s="1084" t="s">
        <v>21862</v>
      </c>
      <c r="C627" s="1084"/>
      <c r="D627" s="1272" t="s">
        <v>5</v>
      </c>
      <c r="E627" s="1272" t="s">
        <v>469</v>
      </c>
      <c r="F627" s="1272"/>
      <c r="G627" s="1272" t="s">
        <v>5</v>
      </c>
      <c r="H627" s="1461" t="s">
        <v>5</v>
      </c>
    </row>
    <row r="628" spans="1:8" x14ac:dyDescent="0.2">
      <c r="A628" s="1271">
        <v>1312000</v>
      </c>
      <c r="B628" s="1084" t="s">
        <v>21863</v>
      </c>
      <c r="C628" s="1084"/>
      <c r="D628" s="1272" t="s">
        <v>5</v>
      </c>
      <c r="E628" s="1272" t="s">
        <v>5</v>
      </c>
      <c r="F628" s="1272"/>
      <c r="G628" s="1272" t="s">
        <v>5</v>
      </c>
      <c r="H628" s="1461" t="s">
        <v>5</v>
      </c>
    </row>
    <row r="629" spans="1:8" x14ac:dyDescent="0.2">
      <c r="A629" s="1271">
        <v>1321000</v>
      </c>
      <c r="B629" s="1084" t="s">
        <v>21861</v>
      </c>
      <c r="C629" s="1084"/>
      <c r="D629" s="1272" t="s">
        <v>5</v>
      </c>
      <c r="E629" s="1272" t="s">
        <v>5</v>
      </c>
      <c r="F629" s="1272"/>
      <c r="G629" s="1272" t="s">
        <v>5</v>
      </c>
      <c r="H629" s="1461" t="s">
        <v>5</v>
      </c>
    </row>
    <row r="630" spans="1:8" x14ac:dyDescent="0.2">
      <c r="A630" s="1271">
        <v>1322000</v>
      </c>
      <c r="B630" s="1084" t="s">
        <v>21861</v>
      </c>
      <c r="C630" s="1084"/>
      <c r="D630" s="1272" t="s">
        <v>5</v>
      </c>
      <c r="E630" s="1272" t="s">
        <v>5</v>
      </c>
      <c r="F630" s="1272"/>
      <c r="G630" s="1272" t="s">
        <v>5</v>
      </c>
      <c r="H630" s="1461" t="s">
        <v>5</v>
      </c>
    </row>
    <row r="631" spans="1:8" x14ac:dyDescent="0.2">
      <c r="A631" s="1271">
        <v>1331000</v>
      </c>
      <c r="B631" s="1084" t="s">
        <v>21861</v>
      </c>
      <c r="C631" s="1084"/>
      <c r="D631" s="1272" t="s">
        <v>5</v>
      </c>
      <c r="E631" s="1272" t="s">
        <v>5</v>
      </c>
      <c r="F631" s="1272"/>
      <c r="G631" s="1272" t="s">
        <v>5</v>
      </c>
      <c r="H631" s="1461" t="s">
        <v>5</v>
      </c>
    </row>
    <row r="632" spans="1:8" x14ac:dyDescent="0.2">
      <c r="A632" s="1271">
        <v>1341000</v>
      </c>
      <c r="B632" s="1084" t="s">
        <v>21864</v>
      </c>
      <c r="C632" s="1084"/>
      <c r="D632" s="1272" t="s">
        <v>5</v>
      </c>
      <c r="E632" s="1272" t="s">
        <v>5</v>
      </c>
      <c r="F632" s="1272"/>
      <c r="G632" s="1272" t="s">
        <v>5</v>
      </c>
      <c r="H632" s="1461" t="s">
        <v>5</v>
      </c>
    </row>
    <row r="633" spans="1:8" x14ac:dyDescent="0.2">
      <c r="A633" s="1271">
        <v>1342000</v>
      </c>
      <c r="B633" s="1084" t="s">
        <v>21864</v>
      </c>
      <c r="C633" s="1084"/>
      <c r="D633" s="1272" t="s">
        <v>5</v>
      </c>
      <c r="E633" s="1272" t="s">
        <v>5</v>
      </c>
      <c r="F633" s="1272"/>
      <c r="G633" s="1272" t="s">
        <v>5</v>
      </c>
      <c r="H633" s="1461" t="s">
        <v>5</v>
      </c>
    </row>
    <row r="634" spans="1:8" x14ac:dyDescent="0.2">
      <c r="A634" s="1271">
        <v>1343000</v>
      </c>
      <c r="B634" s="1084" t="s">
        <v>21864</v>
      </c>
      <c r="C634" s="1084"/>
      <c r="D634" s="1272" t="s">
        <v>5</v>
      </c>
      <c r="E634" s="1272" t="s">
        <v>5</v>
      </c>
      <c r="F634" s="1272"/>
      <c r="G634" s="1272" t="s">
        <v>5</v>
      </c>
      <c r="H634" s="1461" t="s">
        <v>5</v>
      </c>
    </row>
    <row r="635" spans="1:8" x14ac:dyDescent="0.2">
      <c r="A635" s="1271">
        <v>1391000</v>
      </c>
      <c r="B635" s="1084" t="s">
        <v>21865</v>
      </c>
      <c r="C635" s="1084"/>
      <c r="D635" s="1272" t="s">
        <v>5</v>
      </c>
      <c r="E635" s="1272" t="s">
        <v>5</v>
      </c>
      <c r="F635" s="1272"/>
      <c r="G635" s="1272" t="s">
        <v>5</v>
      </c>
      <c r="H635" s="1461" t="s">
        <v>5</v>
      </c>
    </row>
    <row r="636" spans="1:8" x14ac:dyDescent="0.2">
      <c r="A636" s="1271">
        <v>1400000</v>
      </c>
      <c r="B636" s="1084" t="s">
        <v>19</v>
      </c>
      <c r="C636" s="1084"/>
      <c r="D636" s="1272" t="s">
        <v>5</v>
      </c>
      <c r="E636" s="1272" t="s">
        <v>5</v>
      </c>
      <c r="F636" s="1272"/>
      <c r="G636" s="1272" t="s">
        <v>36</v>
      </c>
      <c r="H636" s="1461" t="s">
        <v>36</v>
      </c>
    </row>
    <row r="637" spans="1:8" x14ac:dyDescent="0.2">
      <c r="A637" s="1271">
        <v>1411000</v>
      </c>
      <c r="B637" s="1084" t="s">
        <v>21866</v>
      </c>
      <c r="C637" s="1084"/>
      <c r="D637" s="1272" t="s">
        <v>5</v>
      </c>
      <c r="E637" s="1272" t="s">
        <v>5</v>
      </c>
      <c r="F637" s="1272"/>
      <c r="G637" s="1272" t="s">
        <v>5</v>
      </c>
      <c r="H637" s="1461" t="s">
        <v>5</v>
      </c>
    </row>
    <row r="638" spans="1:8" x14ac:dyDescent="0.2">
      <c r="A638" s="1271">
        <v>1421000</v>
      </c>
      <c r="B638" s="1084" t="s">
        <v>21867</v>
      </c>
      <c r="C638" s="1084"/>
      <c r="D638" s="1272" t="s">
        <v>5</v>
      </c>
      <c r="E638" s="1272" t="s">
        <v>5</v>
      </c>
      <c r="F638" s="1272"/>
      <c r="G638" s="1272" t="s">
        <v>5</v>
      </c>
      <c r="H638" s="1461" t="s">
        <v>5</v>
      </c>
    </row>
    <row r="639" spans="1:8" x14ac:dyDescent="0.2">
      <c r="A639" s="1271">
        <v>1422000</v>
      </c>
      <c r="B639" s="1084" t="s">
        <v>20</v>
      </c>
      <c r="C639" s="1084"/>
      <c r="D639" s="1272" t="s">
        <v>5</v>
      </c>
      <c r="E639" s="1272" t="s">
        <v>5</v>
      </c>
      <c r="F639" s="1272"/>
      <c r="G639" s="1272" t="s">
        <v>5</v>
      </c>
      <c r="H639" s="1461" t="s">
        <v>5</v>
      </c>
    </row>
    <row r="640" spans="1:8" x14ac:dyDescent="0.2">
      <c r="A640" s="1271">
        <v>1423000</v>
      </c>
      <c r="B640" s="1084" t="s">
        <v>21868</v>
      </c>
      <c r="C640" s="1084"/>
      <c r="D640" s="1272" t="s">
        <v>5</v>
      </c>
      <c r="E640" s="1272" t="s">
        <v>5</v>
      </c>
      <c r="F640" s="1272"/>
      <c r="G640" s="1272" t="s">
        <v>5</v>
      </c>
      <c r="H640" s="1461" t="s">
        <v>5</v>
      </c>
    </row>
    <row r="641" spans="1:8" x14ac:dyDescent="0.2">
      <c r="A641" s="1271">
        <v>1424000</v>
      </c>
      <c r="B641" s="1084" t="s">
        <v>21869</v>
      </c>
      <c r="C641" s="1084"/>
      <c r="D641" s="1272" t="s">
        <v>5</v>
      </c>
      <c r="E641" s="1272" t="s">
        <v>5</v>
      </c>
      <c r="F641" s="1272"/>
      <c r="G641" s="1272" t="s">
        <v>5</v>
      </c>
      <c r="H641" s="1461" t="s">
        <v>5</v>
      </c>
    </row>
    <row r="642" spans="1:8" x14ac:dyDescent="0.2">
      <c r="A642" s="1271">
        <v>1425000</v>
      </c>
      <c r="B642" s="1084" t="s">
        <v>21870</v>
      </c>
      <c r="C642" s="1084"/>
      <c r="D642" s="1272" t="s">
        <v>5</v>
      </c>
      <c r="E642" s="1272" t="s">
        <v>5</v>
      </c>
      <c r="F642" s="1272"/>
      <c r="G642" s="1272" t="s">
        <v>5</v>
      </c>
      <c r="H642" s="1461" t="s">
        <v>5</v>
      </c>
    </row>
    <row r="643" spans="1:8" x14ac:dyDescent="0.2">
      <c r="A643" s="1271">
        <v>1426000</v>
      </c>
      <c r="B643" s="1084" t="s">
        <v>21871</v>
      </c>
      <c r="C643" s="1084"/>
      <c r="D643" s="1272" t="s">
        <v>5</v>
      </c>
      <c r="E643" s="1272" t="s">
        <v>5</v>
      </c>
      <c r="F643" s="1272"/>
      <c r="G643" s="1272" t="s">
        <v>5</v>
      </c>
      <c r="H643" s="1461" t="s">
        <v>5</v>
      </c>
    </row>
    <row r="644" spans="1:8" x14ac:dyDescent="0.2">
      <c r="A644" s="1271">
        <v>1427000</v>
      </c>
      <c r="B644" s="1084" t="s">
        <v>21872</v>
      </c>
      <c r="C644" s="1084"/>
      <c r="D644" s="1272" t="s">
        <v>5</v>
      </c>
      <c r="E644" s="1272" t="s">
        <v>5</v>
      </c>
      <c r="F644" s="1272"/>
      <c r="G644" s="1272" t="s">
        <v>5</v>
      </c>
      <c r="H644" s="1461" t="s">
        <v>5</v>
      </c>
    </row>
    <row r="645" spans="1:8" x14ac:dyDescent="0.2">
      <c r="A645" s="1271">
        <v>1429000</v>
      </c>
      <c r="B645" s="1084" t="s">
        <v>21873</v>
      </c>
      <c r="C645" s="1084"/>
      <c r="D645" s="1272" t="s">
        <v>5</v>
      </c>
      <c r="E645" s="1272" t="s">
        <v>5</v>
      </c>
      <c r="F645" s="1272"/>
      <c r="G645" s="1272" t="s">
        <v>5</v>
      </c>
      <c r="H645" s="1461" t="s">
        <v>5</v>
      </c>
    </row>
    <row r="646" spans="1:8" x14ac:dyDescent="0.2">
      <c r="A646" s="1271">
        <v>1431000</v>
      </c>
      <c r="B646" s="1084" t="s">
        <v>21867</v>
      </c>
      <c r="C646" s="1084"/>
      <c r="D646" s="1272" t="s">
        <v>5</v>
      </c>
      <c r="E646" s="1272" t="s">
        <v>5</v>
      </c>
      <c r="F646" s="1272"/>
      <c r="G646" s="1272" t="s">
        <v>5</v>
      </c>
      <c r="H646" s="1461" t="s">
        <v>5</v>
      </c>
    </row>
    <row r="647" spans="1:8" x14ac:dyDescent="0.2">
      <c r="A647" s="1271">
        <v>1432000</v>
      </c>
      <c r="B647" s="1084" t="s">
        <v>21874</v>
      </c>
      <c r="C647" s="1084"/>
      <c r="D647" s="1272" t="s">
        <v>5</v>
      </c>
      <c r="E647" s="1272" t="s">
        <v>5</v>
      </c>
      <c r="F647" s="1272"/>
      <c r="G647" s="1272" t="s">
        <v>5</v>
      </c>
      <c r="H647" s="1461" t="s">
        <v>5</v>
      </c>
    </row>
    <row r="648" spans="1:8" x14ac:dyDescent="0.2">
      <c r="A648" s="1271">
        <v>1433000</v>
      </c>
      <c r="B648" s="1084" t="s">
        <v>21875</v>
      </c>
      <c r="C648" s="1084"/>
      <c r="D648" s="1272" t="s">
        <v>5</v>
      </c>
      <c r="E648" s="1272" t="s">
        <v>5</v>
      </c>
      <c r="F648" s="1272"/>
      <c r="G648" s="1272" t="s">
        <v>5</v>
      </c>
      <c r="H648" s="1461" t="s">
        <v>5</v>
      </c>
    </row>
    <row r="649" spans="1:8" x14ac:dyDescent="0.2">
      <c r="A649" s="1271">
        <v>1434000</v>
      </c>
      <c r="B649" s="1084" t="s">
        <v>21869</v>
      </c>
      <c r="C649" s="1084"/>
      <c r="D649" s="1272" t="s">
        <v>5</v>
      </c>
      <c r="E649" s="1272" t="s">
        <v>5</v>
      </c>
      <c r="F649" s="1272"/>
      <c r="G649" s="1272" t="s">
        <v>5</v>
      </c>
      <c r="H649" s="1461" t="s">
        <v>5</v>
      </c>
    </row>
    <row r="650" spans="1:8" x14ac:dyDescent="0.2">
      <c r="A650" s="1271">
        <v>1435000</v>
      </c>
      <c r="B650" s="1084" t="s">
        <v>21870</v>
      </c>
      <c r="C650" s="1084"/>
      <c r="D650" s="1272" t="s">
        <v>5</v>
      </c>
      <c r="E650" s="1272" t="s">
        <v>5</v>
      </c>
      <c r="F650" s="1272"/>
      <c r="G650" s="1272" t="s">
        <v>5</v>
      </c>
      <c r="H650" s="1461" t="s">
        <v>5</v>
      </c>
    </row>
    <row r="651" spans="1:8" x14ac:dyDescent="0.2">
      <c r="A651" s="1271">
        <v>1436000</v>
      </c>
      <c r="B651" s="1084" t="s">
        <v>21871</v>
      </c>
      <c r="C651" s="1084"/>
      <c r="D651" s="1272" t="s">
        <v>5</v>
      </c>
      <c r="E651" s="1272" t="s">
        <v>5</v>
      </c>
      <c r="F651" s="1272"/>
      <c r="G651" s="1272" t="s">
        <v>5</v>
      </c>
      <c r="H651" s="1461" t="s">
        <v>5</v>
      </c>
    </row>
    <row r="652" spans="1:8" x14ac:dyDescent="0.2">
      <c r="A652" s="1271">
        <v>1437000</v>
      </c>
      <c r="B652" s="1084" t="s">
        <v>21872</v>
      </c>
      <c r="C652" s="1084"/>
      <c r="D652" s="1272" t="s">
        <v>5</v>
      </c>
      <c r="E652" s="1272" t="s">
        <v>5</v>
      </c>
      <c r="F652" s="1272"/>
      <c r="G652" s="1272" t="s">
        <v>5</v>
      </c>
      <c r="H652" s="1461" t="s">
        <v>5</v>
      </c>
    </row>
    <row r="653" spans="1:8" x14ac:dyDescent="0.2">
      <c r="A653" s="1271">
        <v>1439000</v>
      </c>
      <c r="B653" s="1084" t="s">
        <v>21876</v>
      </c>
      <c r="C653" s="1084"/>
      <c r="D653" s="1272" t="s">
        <v>5</v>
      </c>
      <c r="E653" s="1272" t="s">
        <v>5</v>
      </c>
      <c r="F653" s="1272"/>
      <c r="G653" s="1272" t="s">
        <v>5</v>
      </c>
      <c r="H653" s="1461" t="s">
        <v>5</v>
      </c>
    </row>
    <row r="654" spans="1:8" x14ac:dyDescent="0.2">
      <c r="A654" s="1271">
        <v>1441000</v>
      </c>
      <c r="B654" s="1084" t="s">
        <v>21867</v>
      </c>
      <c r="C654" s="1084"/>
      <c r="D654" s="1272" t="s">
        <v>5</v>
      </c>
      <c r="E654" s="1272" t="s">
        <v>5</v>
      </c>
      <c r="F654" s="1272"/>
      <c r="G654" s="1272" t="s">
        <v>5</v>
      </c>
      <c r="H654" s="1461" t="s">
        <v>5</v>
      </c>
    </row>
    <row r="655" spans="1:8" x14ac:dyDescent="0.2">
      <c r="A655" s="1271">
        <v>1442000</v>
      </c>
      <c r="B655" s="1084" t="s">
        <v>21877</v>
      </c>
      <c r="C655" s="1084"/>
      <c r="D655" s="1272" t="s">
        <v>5</v>
      </c>
      <c r="E655" s="1272" t="s">
        <v>5</v>
      </c>
      <c r="F655" s="1272"/>
      <c r="G655" s="1272" t="s">
        <v>5</v>
      </c>
      <c r="H655" s="1461" t="s">
        <v>5</v>
      </c>
    </row>
    <row r="656" spans="1:8" x14ac:dyDescent="0.2">
      <c r="A656" s="1271">
        <v>1443000</v>
      </c>
      <c r="B656" s="1084" t="s">
        <v>21878</v>
      </c>
      <c r="C656" s="1084"/>
      <c r="D656" s="1272" t="s">
        <v>5</v>
      </c>
      <c r="E656" s="1272" t="s">
        <v>5</v>
      </c>
      <c r="F656" s="1272"/>
      <c r="G656" s="1272" t="s">
        <v>5</v>
      </c>
      <c r="H656" s="1461" t="s">
        <v>5</v>
      </c>
    </row>
    <row r="657" spans="1:8" x14ac:dyDescent="0.2">
      <c r="A657" s="1271">
        <v>1444000</v>
      </c>
      <c r="B657" s="1084" t="s">
        <v>21869</v>
      </c>
      <c r="C657" s="1084"/>
      <c r="D657" s="1272" t="s">
        <v>5</v>
      </c>
      <c r="E657" s="1272" t="s">
        <v>5</v>
      </c>
      <c r="F657" s="1272"/>
      <c r="G657" s="1272" t="s">
        <v>5</v>
      </c>
      <c r="H657" s="1461" t="s">
        <v>5</v>
      </c>
    </row>
    <row r="658" spans="1:8" x14ac:dyDescent="0.2">
      <c r="A658" s="1271">
        <v>1445000</v>
      </c>
      <c r="B658" s="1084" t="s">
        <v>21870</v>
      </c>
      <c r="C658" s="1084"/>
      <c r="D658" s="1272" t="s">
        <v>5</v>
      </c>
      <c r="E658" s="1272" t="s">
        <v>5</v>
      </c>
      <c r="F658" s="1272"/>
      <c r="G658" s="1272" t="s">
        <v>5</v>
      </c>
      <c r="H658" s="1461" t="s">
        <v>5</v>
      </c>
    </row>
    <row r="659" spans="1:8" x14ac:dyDescent="0.2">
      <c r="A659" s="1271">
        <v>1446000</v>
      </c>
      <c r="B659" s="1084" t="s">
        <v>21871</v>
      </c>
      <c r="C659" s="1084"/>
      <c r="D659" s="1272" t="s">
        <v>5</v>
      </c>
      <c r="E659" s="1272" t="s">
        <v>5</v>
      </c>
      <c r="F659" s="1272"/>
      <c r="G659" s="1272" t="s">
        <v>5</v>
      </c>
      <c r="H659" s="1461" t="s">
        <v>5</v>
      </c>
    </row>
    <row r="660" spans="1:8" x14ac:dyDescent="0.2">
      <c r="A660" s="1271">
        <v>1447000</v>
      </c>
      <c r="B660" s="1084" t="s">
        <v>21872</v>
      </c>
      <c r="C660" s="1084"/>
      <c r="D660" s="1272" t="s">
        <v>5</v>
      </c>
      <c r="E660" s="1272" t="s">
        <v>5</v>
      </c>
      <c r="F660" s="1272"/>
      <c r="G660" s="1272" t="s">
        <v>5</v>
      </c>
      <c r="H660" s="1461" t="s">
        <v>5</v>
      </c>
    </row>
    <row r="661" spans="1:8" x14ac:dyDescent="0.2">
      <c r="A661" s="1271">
        <v>1449000</v>
      </c>
      <c r="B661" s="1084" t="s">
        <v>21879</v>
      </c>
      <c r="C661" s="1084"/>
      <c r="D661" s="1272" t="s">
        <v>5</v>
      </c>
      <c r="E661" s="1272" t="s">
        <v>5</v>
      </c>
      <c r="F661" s="1272"/>
      <c r="G661" s="1272" t="s">
        <v>5</v>
      </c>
      <c r="H661" s="1461" t="s">
        <v>5</v>
      </c>
    </row>
    <row r="662" spans="1:8" x14ac:dyDescent="0.2">
      <c r="A662" s="1271">
        <v>1451000</v>
      </c>
      <c r="B662" s="1084" t="s">
        <v>21880</v>
      </c>
      <c r="C662" s="1084"/>
      <c r="D662" s="1272" t="s">
        <v>5</v>
      </c>
      <c r="E662" s="1272" t="s">
        <v>5</v>
      </c>
      <c r="F662" s="1272"/>
      <c r="G662" s="1272" t="s">
        <v>5</v>
      </c>
      <c r="H662" s="1461" t="s">
        <v>5</v>
      </c>
    </row>
    <row r="663" spans="1:8" x14ac:dyDescent="0.2">
      <c r="A663" s="1271">
        <v>1452000</v>
      </c>
      <c r="B663" s="1084" t="s">
        <v>21881</v>
      </c>
      <c r="C663" s="1084"/>
      <c r="D663" s="1272" t="s">
        <v>5</v>
      </c>
      <c r="E663" s="1272" t="s">
        <v>5</v>
      </c>
      <c r="F663" s="1272"/>
      <c r="G663" s="1272" t="s">
        <v>5</v>
      </c>
      <c r="H663" s="1461" t="s">
        <v>5</v>
      </c>
    </row>
    <row r="664" spans="1:8" x14ac:dyDescent="0.2">
      <c r="A664" s="1271">
        <v>1453000</v>
      </c>
      <c r="B664" s="1084" t="s">
        <v>21882</v>
      </c>
      <c r="C664" s="1084"/>
      <c r="D664" s="1272" t="s">
        <v>5</v>
      </c>
      <c r="E664" s="1272" t="s">
        <v>5</v>
      </c>
      <c r="F664" s="1272"/>
      <c r="G664" s="1272" t="s">
        <v>5</v>
      </c>
      <c r="H664" s="1461" t="s">
        <v>5</v>
      </c>
    </row>
    <row r="665" spans="1:8" x14ac:dyDescent="0.2">
      <c r="A665" s="1271">
        <v>1500000</v>
      </c>
      <c r="B665" s="1084" t="s">
        <v>21</v>
      </c>
      <c r="C665" s="1084"/>
      <c r="D665" s="1272" t="s">
        <v>5</v>
      </c>
      <c r="E665" s="1272" t="s">
        <v>5</v>
      </c>
      <c r="F665" s="1272"/>
      <c r="G665" s="1272" t="s">
        <v>5</v>
      </c>
      <c r="H665" s="1461" t="s">
        <v>5</v>
      </c>
    </row>
    <row r="666" spans="1:8" x14ac:dyDescent="0.2">
      <c r="A666" s="1271">
        <v>1511000</v>
      </c>
      <c r="B666" s="1084" t="s">
        <v>21883</v>
      </c>
      <c r="C666" s="1084"/>
      <c r="D666" s="1272" t="s">
        <v>5</v>
      </c>
      <c r="E666" s="1272" t="s">
        <v>5</v>
      </c>
      <c r="F666" s="1272"/>
      <c r="G666" s="1272" t="s">
        <v>5</v>
      </c>
      <c r="H666" s="1461" t="s">
        <v>5</v>
      </c>
    </row>
    <row r="667" spans="1:8" x14ac:dyDescent="0.2">
      <c r="A667" s="1271">
        <v>1511001</v>
      </c>
      <c r="B667" s="1084" t="s">
        <v>21884</v>
      </c>
      <c r="C667" s="1084"/>
      <c r="D667" s="1272" t="s">
        <v>5</v>
      </c>
      <c r="E667" s="1272" t="s">
        <v>469</v>
      </c>
      <c r="F667" s="1272"/>
      <c r="G667" s="1272" t="s">
        <v>5</v>
      </c>
      <c r="H667" s="1461" t="s">
        <v>469</v>
      </c>
    </row>
    <row r="668" spans="1:8" x14ac:dyDescent="0.2">
      <c r="A668" s="1271">
        <v>1511002</v>
      </c>
      <c r="B668" s="1084" t="s">
        <v>21885</v>
      </c>
      <c r="C668" s="1084"/>
      <c r="D668" s="1272" t="s">
        <v>5</v>
      </c>
      <c r="E668" s="1272" t="s">
        <v>469</v>
      </c>
      <c r="F668" s="1272"/>
      <c r="G668" s="1272" t="s">
        <v>5</v>
      </c>
      <c r="H668" s="1461" t="s">
        <v>469</v>
      </c>
    </row>
    <row r="669" spans="1:8" x14ac:dyDescent="0.2">
      <c r="A669" s="1271">
        <v>1512000</v>
      </c>
      <c r="B669" s="1084" t="s">
        <v>91</v>
      </c>
      <c r="C669" s="1084"/>
      <c r="D669" s="1272" t="s">
        <v>5</v>
      </c>
      <c r="E669" s="1272" t="s">
        <v>5</v>
      </c>
      <c r="F669" s="1272"/>
      <c r="G669" s="1272" t="s">
        <v>5</v>
      </c>
      <c r="H669" s="1461" t="s">
        <v>5</v>
      </c>
    </row>
    <row r="670" spans="1:8" x14ac:dyDescent="0.2">
      <c r="A670" s="1271">
        <v>1513000</v>
      </c>
      <c r="B670" s="1084" t="s">
        <v>21886</v>
      </c>
      <c r="C670" s="1084"/>
      <c r="D670" s="1272" t="s">
        <v>5</v>
      </c>
      <c r="E670" s="1272" t="s">
        <v>5</v>
      </c>
      <c r="F670" s="1272"/>
      <c r="G670" s="1272" t="s">
        <v>5</v>
      </c>
      <c r="H670" s="1461" t="s">
        <v>5</v>
      </c>
    </row>
    <row r="671" spans="1:8" x14ac:dyDescent="0.2">
      <c r="A671" s="1271">
        <v>1514000</v>
      </c>
      <c r="B671" s="1084" t="s">
        <v>21870</v>
      </c>
      <c r="C671" s="1084"/>
      <c r="D671" s="1272" t="s">
        <v>5</v>
      </c>
      <c r="E671" s="1272" t="s">
        <v>5</v>
      </c>
      <c r="F671" s="1272"/>
      <c r="G671" s="1272" t="s">
        <v>5</v>
      </c>
      <c r="H671" s="1461" t="s">
        <v>5</v>
      </c>
    </row>
    <row r="672" spans="1:8" x14ac:dyDescent="0.2">
      <c r="A672" s="1271">
        <v>1515000</v>
      </c>
      <c r="B672" s="1084" t="s">
        <v>21887</v>
      </c>
      <c r="C672" s="1084"/>
      <c r="D672" s="1272" t="s">
        <v>5</v>
      </c>
      <c r="E672" s="1272" t="s">
        <v>5</v>
      </c>
      <c r="F672" s="1272"/>
      <c r="G672" s="1272" t="s">
        <v>5</v>
      </c>
      <c r="H672" s="1461" t="s">
        <v>5</v>
      </c>
    </row>
    <row r="673" spans="1:8" x14ac:dyDescent="0.2">
      <c r="A673" s="1271">
        <v>1516000</v>
      </c>
      <c r="B673" s="1084" t="s">
        <v>21888</v>
      </c>
      <c r="C673" s="1084"/>
      <c r="D673" s="1272" t="s">
        <v>5</v>
      </c>
      <c r="E673" s="1272" t="s">
        <v>5</v>
      </c>
      <c r="F673" s="1272"/>
      <c r="G673" s="1272" t="s">
        <v>5</v>
      </c>
      <c r="H673" s="1461" t="s">
        <v>5</v>
      </c>
    </row>
    <row r="674" spans="1:8" x14ac:dyDescent="0.2">
      <c r="A674" s="1271">
        <v>1517000</v>
      </c>
      <c r="B674" s="1084" t="s">
        <v>21889</v>
      </c>
      <c r="C674" s="1084"/>
      <c r="D674" s="1272" t="s">
        <v>5</v>
      </c>
      <c r="E674" s="1272" t="s">
        <v>5</v>
      </c>
      <c r="F674" s="1272"/>
      <c r="G674" s="1272" t="s">
        <v>5</v>
      </c>
      <c r="H674" s="1461" t="s">
        <v>5</v>
      </c>
    </row>
    <row r="675" spans="1:8" x14ac:dyDescent="0.2">
      <c r="A675" s="1271">
        <v>1518000</v>
      </c>
      <c r="B675" s="1084" t="s">
        <v>21890</v>
      </c>
      <c r="C675" s="1084"/>
      <c r="D675" s="1272" t="s">
        <v>5</v>
      </c>
      <c r="E675" s="1272" t="s">
        <v>5</v>
      </c>
      <c r="F675" s="1272"/>
      <c r="G675" s="1272" t="s">
        <v>5</v>
      </c>
      <c r="H675" s="1461" t="s">
        <v>5</v>
      </c>
    </row>
    <row r="676" spans="1:8" x14ac:dyDescent="0.2">
      <c r="A676" s="1271">
        <v>1600000</v>
      </c>
      <c r="B676" s="1084" t="s">
        <v>21891</v>
      </c>
      <c r="C676" s="1084"/>
      <c r="D676" s="1272" t="s">
        <v>5</v>
      </c>
      <c r="E676" s="1272" t="s">
        <v>5</v>
      </c>
      <c r="F676" s="1272"/>
      <c r="G676" s="1272" t="s">
        <v>5</v>
      </c>
      <c r="H676" s="1461" t="s">
        <v>5</v>
      </c>
    </row>
    <row r="677" spans="1:8" x14ac:dyDescent="0.2">
      <c r="A677" s="1271">
        <v>1611000</v>
      </c>
      <c r="B677" s="1084" t="s">
        <v>21892</v>
      </c>
      <c r="C677" s="1084"/>
      <c r="D677" s="1272" t="s">
        <v>5</v>
      </c>
      <c r="E677" s="1272" t="s">
        <v>5</v>
      </c>
      <c r="F677" s="1272"/>
      <c r="G677" s="1272" t="s">
        <v>5</v>
      </c>
      <c r="H677" s="1461" t="s">
        <v>5</v>
      </c>
    </row>
    <row r="678" spans="1:8" x14ac:dyDescent="0.2">
      <c r="A678" s="1271">
        <v>1612000</v>
      </c>
      <c r="B678" s="1084" t="s">
        <v>21892</v>
      </c>
      <c r="C678" s="1084"/>
      <c r="D678" s="1272" t="s">
        <v>5</v>
      </c>
      <c r="E678" s="1272" t="s">
        <v>5</v>
      </c>
      <c r="F678" s="1272"/>
      <c r="G678" s="1272" t="s">
        <v>5</v>
      </c>
      <c r="H678" s="1461" t="s">
        <v>5</v>
      </c>
    </row>
    <row r="679" spans="1:8" x14ac:dyDescent="0.2">
      <c r="A679" s="1271">
        <v>1613000</v>
      </c>
      <c r="B679" s="1084" t="s">
        <v>21892</v>
      </c>
      <c r="C679" s="1084"/>
      <c r="D679" s="1272" t="s">
        <v>5</v>
      </c>
      <c r="E679" s="1272" t="s">
        <v>5</v>
      </c>
      <c r="F679" s="1272"/>
      <c r="G679" s="1272" t="s">
        <v>5</v>
      </c>
      <c r="H679" s="1461" t="s">
        <v>5</v>
      </c>
    </row>
    <row r="680" spans="1:8" x14ac:dyDescent="0.2">
      <c r="A680" s="1271">
        <v>1614000</v>
      </c>
      <c r="B680" s="1084" t="s">
        <v>21892</v>
      </c>
      <c r="C680" s="1084"/>
      <c r="D680" s="1272" t="s">
        <v>5</v>
      </c>
      <c r="E680" s="1272" t="s">
        <v>5</v>
      </c>
      <c r="F680" s="1272"/>
      <c r="G680" s="1272" t="s">
        <v>5</v>
      </c>
      <c r="H680" s="1461" t="s">
        <v>5</v>
      </c>
    </row>
    <row r="681" spans="1:8" x14ac:dyDescent="0.2">
      <c r="A681" s="1271">
        <v>1619000</v>
      </c>
      <c r="B681" s="1084" t="s">
        <v>21893</v>
      </c>
      <c r="C681" s="1084"/>
      <c r="D681" s="1272" t="s">
        <v>5</v>
      </c>
      <c r="E681" s="1272" t="s">
        <v>5</v>
      </c>
      <c r="F681" s="1272"/>
      <c r="G681" s="1272" t="s">
        <v>5</v>
      </c>
      <c r="H681" s="1461" t="s">
        <v>5</v>
      </c>
    </row>
    <row r="682" spans="1:8" x14ac:dyDescent="0.2">
      <c r="A682" s="1271">
        <v>1621000</v>
      </c>
      <c r="B682" s="1084" t="s">
        <v>21894</v>
      </c>
      <c r="C682" s="1084"/>
      <c r="D682" s="1272" t="s">
        <v>5</v>
      </c>
      <c r="E682" s="1272" t="s">
        <v>5</v>
      </c>
      <c r="F682" s="1272"/>
      <c r="G682" s="1272" t="s">
        <v>5</v>
      </c>
      <c r="H682" s="1461" t="s">
        <v>5</v>
      </c>
    </row>
    <row r="683" spans="1:8" x14ac:dyDescent="0.2">
      <c r="A683" s="1271">
        <v>1622000</v>
      </c>
      <c r="B683" s="1084" t="s">
        <v>21895</v>
      </c>
      <c r="C683" s="1084"/>
      <c r="D683" s="1272" t="s">
        <v>5</v>
      </c>
      <c r="E683" s="1272" t="s">
        <v>5</v>
      </c>
      <c r="F683" s="1272"/>
      <c r="G683" s="1272" t="s">
        <v>5</v>
      </c>
      <c r="H683" s="1461" t="s">
        <v>5</v>
      </c>
    </row>
    <row r="684" spans="1:8" x14ac:dyDescent="0.2">
      <c r="A684" s="1271">
        <v>1623000</v>
      </c>
      <c r="B684" s="1084" t="s">
        <v>21896</v>
      </c>
      <c r="C684" s="1084"/>
      <c r="D684" s="1272" t="s">
        <v>5</v>
      </c>
      <c r="E684" s="1272" t="s">
        <v>5</v>
      </c>
      <c r="F684" s="1272"/>
      <c r="G684" s="1272" t="s">
        <v>5</v>
      </c>
      <c r="H684" s="1461" t="s">
        <v>5</v>
      </c>
    </row>
    <row r="685" spans="1:8" x14ac:dyDescent="0.2">
      <c r="A685" s="1271">
        <v>1624000</v>
      </c>
      <c r="B685" s="1084" t="s">
        <v>21897</v>
      </c>
      <c r="C685" s="1084"/>
      <c r="D685" s="1272" t="s">
        <v>5</v>
      </c>
      <c r="E685" s="1272" t="s">
        <v>5</v>
      </c>
      <c r="F685" s="1272"/>
      <c r="G685" s="1272" t="s">
        <v>5</v>
      </c>
      <c r="H685" s="1461" t="s">
        <v>5</v>
      </c>
    </row>
    <row r="686" spans="1:8" x14ac:dyDescent="0.2">
      <c r="A686" s="1271">
        <v>1625000</v>
      </c>
      <c r="B686" s="1084" t="s">
        <v>21898</v>
      </c>
      <c r="C686" s="1084"/>
      <c r="D686" s="1272" t="s">
        <v>5</v>
      </c>
      <c r="E686" s="1272" t="s">
        <v>5</v>
      </c>
      <c r="F686" s="1272"/>
      <c r="G686" s="1272" t="s">
        <v>5</v>
      </c>
      <c r="H686" s="1461" t="s">
        <v>5</v>
      </c>
    </row>
    <row r="687" spans="1:8" x14ac:dyDescent="0.2">
      <c r="A687" s="1271">
        <v>1900000</v>
      </c>
      <c r="B687" s="1084" t="s">
        <v>22</v>
      </c>
      <c r="C687" s="1084"/>
      <c r="D687" s="1272" t="s">
        <v>5</v>
      </c>
      <c r="E687" s="1272" t="s">
        <v>5</v>
      </c>
      <c r="F687" s="1272"/>
      <c r="G687" s="1272" t="s">
        <v>5</v>
      </c>
      <c r="H687" s="1461" t="s">
        <v>5</v>
      </c>
    </row>
    <row r="688" spans="1:8" x14ac:dyDescent="0.2">
      <c r="A688" s="1271">
        <v>1911000</v>
      </c>
      <c r="B688" s="1084" t="s">
        <v>23</v>
      </c>
      <c r="C688" s="1084"/>
      <c r="D688" s="1272" t="s">
        <v>5</v>
      </c>
      <c r="E688" s="1272" t="s">
        <v>5</v>
      </c>
      <c r="F688" s="1272"/>
      <c r="G688" s="1272" t="s">
        <v>5</v>
      </c>
      <c r="H688" s="1461" t="s">
        <v>5</v>
      </c>
    </row>
    <row r="689" spans="1:8" x14ac:dyDescent="0.2">
      <c r="A689" s="1271">
        <v>1921000</v>
      </c>
      <c r="B689" s="1084" t="s">
        <v>24</v>
      </c>
      <c r="C689" s="1084"/>
      <c r="D689" s="1272" t="s">
        <v>5</v>
      </c>
      <c r="E689" s="1272" t="s">
        <v>5</v>
      </c>
      <c r="F689" s="1272"/>
      <c r="G689" s="1272" t="s">
        <v>36</v>
      </c>
      <c r="H689" s="1461" t="s">
        <v>36</v>
      </c>
    </row>
    <row r="690" spans="1:8" x14ac:dyDescent="0.2">
      <c r="A690" s="1271">
        <v>1931000</v>
      </c>
      <c r="B690" s="1084" t="s">
        <v>25</v>
      </c>
      <c r="C690" s="1084"/>
      <c r="D690" s="1272" t="s">
        <v>5</v>
      </c>
      <c r="E690" s="1272" t="s">
        <v>5</v>
      </c>
      <c r="F690" s="1272"/>
      <c r="G690" s="1272" t="s">
        <v>5</v>
      </c>
      <c r="H690" s="1461" t="s">
        <v>5</v>
      </c>
    </row>
    <row r="691" spans="1:8" x14ac:dyDescent="0.2">
      <c r="A691" s="1271">
        <v>1932000</v>
      </c>
      <c r="B691" s="1084" t="s">
        <v>26</v>
      </c>
      <c r="C691" s="1084"/>
      <c r="D691" s="1272" t="s">
        <v>5</v>
      </c>
      <c r="E691" s="1272" t="s">
        <v>5</v>
      </c>
      <c r="F691" s="1272"/>
      <c r="G691" s="1272" t="s">
        <v>5</v>
      </c>
      <c r="H691" s="1461" t="s">
        <v>5</v>
      </c>
    </row>
    <row r="692" spans="1:8" x14ac:dyDescent="0.2">
      <c r="A692" s="1271">
        <v>1933000</v>
      </c>
      <c r="B692" s="1084" t="s">
        <v>21899</v>
      </c>
      <c r="C692" s="1084"/>
      <c r="D692" s="1272" t="s">
        <v>5</v>
      </c>
      <c r="E692" s="1272" t="s">
        <v>5</v>
      </c>
      <c r="F692" s="1272"/>
      <c r="G692" s="1272" t="s">
        <v>5</v>
      </c>
      <c r="H692" s="1461" t="s">
        <v>5</v>
      </c>
    </row>
    <row r="693" spans="1:8" x14ac:dyDescent="0.2">
      <c r="A693" s="1271">
        <v>1934000</v>
      </c>
      <c r="B693" s="1084" t="s">
        <v>21900</v>
      </c>
      <c r="C693" s="1084"/>
      <c r="D693" s="1272" t="s">
        <v>5</v>
      </c>
      <c r="E693" s="1272" t="s">
        <v>5</v>
      </c>
      <c r="F693" s="1272"/>
      <c r="G693" s="1272" t="s">
        <v>5</v>
      </c>
      <c r="H693" s="1461" t="s">
        <v>5</v>
      </c>
    </row>
    <row r="694" spans="1:8" x14ac:dyDescent="0.2">
      <c r="A694" s="1271" t="s">
        <v>21901</v>
      </c>
      <c r="B694" s="1084" t="s">
        <v>21902</v>
      </c>
      <c r="C694" s="1084"/>
      <c r="D694" s="1272" t="s">
        <v>5</v>
      </c>
      <c r="E694" s="1272" t="s">
        <v>5</v>
      </c>
      <c r="F694" s="1272"/>
      <c r="G694" s="1272" t="s">
        <v>5</v>
      </c>
      <c r="H694" s="1461" t="s">
        <v>5</v>
      </c>
    </row>
    <row r="695" spans="1:8" x14ac:dyDescent="0.2">
      <c r="A695" s="1271" t="s">
        <v>21903</v>
      </c>
      <c r="B695" s="1084" t="s">
        <v>21904</v>
      </c>
      <c r="C695" s="1084"/>
      <c r="D695" s="1272" t="s">
        <v>5</v>
      </c>
      <c r="E695" s="1272" t="s">
        <v>5</v>
      </c>
      <c r="F695" s="1272"/>
      <c r="G695" s="1272" t="s">
        <v>5</v>
      </c>
      <c r="H695" s="1461" t="s">
        <v>5</v>
      </c>
    </row>
    <row r="696" spans="1:8" x14ac:dyDescent="0.2">
      <c r="A696" s="1271" t="s">
        <v>21905</v>
      </c>
      <c r="B696" s="1084" t="s">
        <v>21906</v>
      </c>
      <c r="C696" s="1084"/>
      <c r="D696" s="1272" t="s">
        <v>5</v>
      </c>
      <c r="E696" s="1272" t="s">
        <v>5</v>
      </c>
      <c r="F696" s="1272"/>
      <c r="G696" s="1272" t="s">
        <v>5</v>
      </c>
      <c r="H696" s="1461" t="s">
        <v>5</v>
      </c>
    </row>
    <row r="697" spans="1:8" x14ac:dyDescent="0.2">
      <c r="A697" s="1271" t="s">
        <v>21907</v>
      </c>
      <c r="B697" s="1084" t="s">
        <v>21908</v>
      </c>
      <c r="C697" s="1084"/>
      <c r="D697" s="1272" t="s">
        <v>5</v>
      </c>
      <c r="E697" s="1272" t="s">
        <v>5</v>
      </c>
      <c r="F697" s="1272"/>
      <c r="G697" s="1272" t="s">
        <v>5</v>
      </c>
      <c r="H697" s="1461" t="s">
        <v>5</v>
      </c>
    </row>
    <row r="698" spans="1:8" x14ac:dyDescent="0.2">
      <c r="A698" s="1271" t="s">
        <v>21909</v>
      </c>
      <c r="B698" s="1084" t="s">
        <v>21910</v>
      </c>
      <c r="C698" s="1084"/>
      <c r="D698" s="1272" t="s">
        <v>5</v>
      </c>
      <c r="E698" s="1272" t="s">
        <v>5</v>
      </c>
      <c r="F698" s="1272"/>
      <c r="G698" s="1272" t="s">
        <v>5</v>
      </c>
      <c r="H698" s="1461" t="s">
        <v>5</v>
      </c>
    </row>
    <row r="699" spans="1:8" x14ac:dyDescent="0.2">
      <c r="A699" s="1271" t="s">
        <v>21911</v>
      </c>
      <c r="B699" s="1084" t="s">
        <v>21912</v>
      </c>
      <c r="C699" s="1084"/>
      <c r="D699" s="1272" t="s">
        <v>5</v>
      </c>
      <c r="E699" s="1272" t="s">
        <v>5</v>
      </c>
      <c r="F699" s="1272"/>
      <c r="G699" s="1272" t="s">
        <v>5</v>
      </c>
      <c r="H699" s="1461" t="s">
        <v>5</v>
      </c>
    </row>
    <row r="700" spans="1:8" x14ac:dyDescent="0.2">
      <c r="A700" s="1271" t="s">
        <v>21913</v>
      </c>
      <c r="B700" s="1084" t="s">
        <v>21914</v>
      </c>
      <c r="C700" s="1084"/>
      <c r="D700" s="1272" t="s">
        <v>5</v>
      </c>
      <c r="E700" s="1272" t="s">
        <v>5</v>
      </c>
      <c r="F700" s="1272"/>
      <c r="G700" s="1272" t="s">
        <v>5</v>
      </c>
      <c r="H700" s="1461" t="s">
        <v>5</v>
      </c>
    </row>
    <row r="701" spans="1:8" x14ac:dyDescent="0.2">
      <c r="A701" s="1271" t="s">
        <v>21915</v>
      </c>
      <c r="B701" s="1084" t="s">
        <v>21516</v>
      </c>
      <c r="C701" s="1084"/>
      <c r="D701" s="1272" t="s">
        <v>5</v>
      </c>
      <c r="E701" s="1272" t="s">
        <v>5</v>
      </c>
      <c r="F701" s="1272"/>
      <c r="G701" s="1272" t="s">
        <v>5</v>
      </c>
      <c r="H701" s="1461" t="s">
        <v>5</v>
      </c>
    </row>
    <row r="702" spans="1:8" x14ac:dyDescent="0.2">
      <c r="A702" s="1271" t="s">
        <v>21916</v>
      </c>
      <c r="B702" s="1084" t="s">
        <v>21516</v>
      </c>
      <c r="C702" s="1084"/>
      <c r="D702" s="1272" t="s">
        <v>5</v>
      </c>
      <c r="E702" s="1272" t="s">
        <v>5</v>
      </c>
      <c r="F702" s="1272"/>
      <c r="G702" s="1272" t="s">
        <v>5</v>
      </c>
      <c r="H702" s="1461" t="s">
        <v>5</v>
      </c>
    </row>
    <row r="703" spans="1:8" x14ac:dyDescent="0.2">
      <c r="A703" s="1271" t="s">
        <v>21917</v>
      </c>
      <c r="B703" s="1084" t="s">
        <v>21516</v>
      </c>
      <c r="C703" s="1084"/>
      <c r="D703" s="1272" t="s">
        <v>5</v>
      </c>
      <c r="E703" s="1272" t="s">
        <v>5</v>
      </c>
      <c r="F703" s="1272"/>
      <c r="G703" s="1272" t="s">
        <v>5</v>
      </c>
      <c r="H703" s="1461" t="s">
        <v>5</v>
      </c>
    </row>
    <row r="704" spans="1:8" x14ac:dyDescent="0.2">
      <c r="A704" s="1271" t="s">
        <v>21918</v>
      </c>
      <c r="B704" s="1084" t="s">
        <v>21516</v>
      </c>
      <c r="C704" s="1084"/>
      <c r="D704" s="1272" t="s">
        <v>5</v>
      </c>
      <c r="E704" s="1272" t="s">
        <v>5</v>
      </c>
      <c r="F704" s="1272"/>
      <c r="G704" s="1272" t="s">
        <v>5</v>
      </c>
      <c r="H704" s="1461" t="s">
        <v>5</v>
      </c>
    </row>
    <row r="705" spans="1:8" x14ac:dyDescent="0.2">
      <c r="A705" s="1271" t="s">
        <v>21919</v>
      </c>
      <c r="B705" s="1084" t="s">
        <v>21516</v>
      </c>
      <c r="C705" s="1084"/>
      <c r="D705" s="1272" t="s">
        <v>5</v>
      </c>
      <c r="E705" s="1272" t="s">
        <v>5</v>
      </c>
      <c r="F705" s="1272"/>
      <c r="G705" s="1272" t="s">
        <v>5</v>
      </c>
      <c r="H705" s="1461" t="s">
        <v>5</v>
      </c>
    </row>
    <row r="706" spans="1:8" x14ac:dyDescent="0.2">
      <c r="A706" s="1271" t="s">
        <v>21920</v>
      </c>
      <c r="B706" s="1084" t="s">
        <v>21516</v>
      </c>
      <c r="C706" s="1084"/>
      <c r="D706" s="1272" t="s">
        <v>5</v>
      </c>
      <c r="E706" s="1272" t="s">
        <v>5</v>
      </c>
      <c r="F706" s="1272"/>
      <c r="G706" s="1272" t="s">
        <v>5</v>
      </c>
      <c r="H706" s="1461" t="s">
        <v>5</v>
      </c>
    </row>
    <row r="707" spans="1:8" x14ac:dyDescent="0.2">
      <c r="A707" s="1271" t="s">
        <v>21921</v>
      </c>
      <c r="B707" s="1084" t="s">
        <v>21516</v>
      </c>
      <c r="C707" s="1084"/>
      <c r="D707" s="1272" t="s">
        <v>5</v>
      </c>
      <c r="E707" s="1272" t="s">
        <v>5</v>
      </c>
      <c r="F707" s="1272"/>
      <c r="G707" s="1272" t="s">
        <v>5</v>
      </c>
      <c r="H707" s="1461" t="s">
        <v>5</v>
      </c>
    </row>
    <row r="708" spans="1:8" x14ac:dyDescent="0.2">
      <c r="A708" s="1271" t="s">
        <v>21922</v>
      </c>
      <c r="B708" s="1084" t="s">
        <v>21516</v>
      </c>
      <c r="C708" s="1084"/>
      <c r="D708" s="1272" t="s">
        <v>5</v>
      </c>
      <c r="E708" s="1272" t="s">
        <v>5</v>
      </c>
      <c r="F708" s="1272"/>
      <c r="G708" s="1272" t="s">
        <v>5</v>
      </c>
      <c r="H708" s="1461" t="s">
        <v>5</v>
      </c>
    </row>
    <row r="709" spans="1:8" x14ac:dyDescent="0.2">
      <c r="A709" s="1271" t="s">
        <v>21923</v>
      </c>
      <c r="B709" s="1084" t="s">
        <v>21516</v>
      </c>
      <c r="C709" s="1084"/>
      <c r="D709" s="1272" t="s">
        <v>5</v>
      </c>
      <c r="E709" s="1272" t="s">
        <v>5</v>
      </c>
      <c r="F709" s="1272"/>
      <c r="G709" s="1272" t="s">
        <v>5</v>
      </c>
      <c r="H709" s="1461" t="s">
        <v>5</v>
      </c>
    </row>
    <row r="710" spans="1:8" x14ac:dyDescent="0.2">
      <c r="A710" s="1271" t="s">
        <v>21924</v>
      </c>
      <c r="B710" s="1084" t="s">
        <v>21925</v>
      </c>
      <c r="C710" s="1084"/>
      <c r="D710" s="1272" t="s">
        <v>5</v>
      </c>
      <c r="E710" s="1272" t="s">
        <v>5</v>
      </c>
      <c r="F710" s="1272"/>
      <c r="G710" s="1272" t="s">
        <v>5</v>
      </c>
      <c r="H710" s="1461" t="s">
        <v>5</v>
      </c>
    </row>
    <row r="711" spans="1:8" x14ac:dyDescent="0.2">
      <c r="A711" s="1271" t="s">
        <v>21926</v>
      </c>
      <c r="B711" s="1084" t="s">
        <v>21925</v>
      </c>
      <c r="C711" s="1084"/>
      <c r="D711" s="1272" t="s">
        <v>5</v>
      </c>
      <c r="E711" s="1272" t="s">
        <v>5</v>
      </c>
      <c r="F711" s="1272"/>
      <c r="G711" s="1272" t="s">
        <v>5</v>
      </c>
      <c r="H711" s="1461" t="s">
        <v>5</v>
      </c>
    </row>
    <row r="712" spans="1:8" x14ac:dyDescent="0.2">
      <c r="A712" s="1271" t="s">
        <v>21927</v>
      </c>
      <c r="B712" s="1084" t="s">
        <v>21925</v>
      </c>
      <c r="C712" s="1084"/>
      <c r="D712" s="1272" t="s">
        <v>5</v>
      </c>
      <c r="E712" s="1272" t="s">
        <v>5</v>
      </c>
      <c r="F712" s="1272"/>
      <c r="G712" s="1272" t="s">
        <v>5</v>
      </c>
      <c r="H712" s="1461" t="s">
        <v>5</v>
      </c>
    </row>
    <row r="713" spans="1:8" x14ac:dyDescent="0.2">
      <c r="A713" s="1271" t="s">
        <v>21928</v>
      </c>
      <c r="B713" s="1084" t="s">
        <v>21514</v>
      </c>
      <c r="C713" s="1084"/>
      <c r="D713" s="1272" t="s">
        <v>5</v>
      </c>
      <c r="E713" s="1272" t="s">
        <v>5</v>
      </c>
      <c r="F713" s="1272"/>
      <c r="G713" s="1272" t="s">
        <v>5</v>
      </c>
      <c r="H713" s="1461" t="s">
        <v>5</v>
      </c>
    </row>
    <row r="714" spans="1:8" x14ac:dyDescent="0.2">
      <c r="A714" s="1271" t="s">
        <v>21929</v>
      </c>
      <c r="B714" s="1084" t="s">
        <v>21930</v>
      </c>
      <c r="C714" s="1084"/>
      <c r="D714" s="1272" t="s">
        <v>5</v>
      </c>
      <c r="E714" s="1272" t="s">
        <v>5</v>
      </c>
      <c r="F714" s="1272"/>
      <c r="G714" s="1272" t="s">
        <v>5</v>
      </c>
      <c r="H714" s="1461" t="s">
        <v>5</v>
      </c>
    </row>
    <row r="715" spans="1:8" x14ac:dyDescent="0.2">
      <c r="A715" s="1271" t="s">
        <v>21931</v>
      </c>
      <c r="B715" s="1084" t="s">
        <v>21930</v>
      </c>
      <c r="C715" s="1084"/>
      <c r="D715" s="1272" t="s">
        <v>5</v>
      </c>
      <c r="E715" s="1272" t="s">
        <v>5</v>
      </c>
      <c r="F715" s="1272"/>
      <c r="G715" s="1272" t="s">
        <v>5</v>
      </c>
      <c r="H715" s="1461" t="s">
        <v>5</v>
      </c>
    </row>
    <row r="716" spans="1:8" x14ac:dyDescent="0.2">
      <c r="A716" s="1271" t="s">
        <v>21932</v>
      </c>
      <c r="B716" s="1084" t="s">
        <v>21933</v>
      </c>
      <c r="C716" s="1084"/>
      <c r="D716" s="1272" t="s">
        <v>5</v>
      </c>
      <c r="E716" s="1272" t="s">
        <v>5</v>
      </c>
      <c r="F716" s="1272"/>
      <c r="G716" s="1272" t="s">
        <v>5</v>
      </c>
      <c r="H716" s="1461" t="s">
        <v>5</v>
      </c>
    </row>
    <row r="717" spans="1:8" x14ac:dyDescent="0.2">
      <c r="A717" s="1271" t="s">
        <v>21934</v>
      </c>
      <c r="B717" s="1084" t="s">
        <v>21935</v>
      </c>
      <c r="C717" s="1084"/>
      <c r="D717" s="1272" t="s">
        <v>5</v>
      </c>
      <c r="E717" s="1272" t="s">
        <v>5</v>
      </c>
      <c r="F717" s="1272"/>
      <c r="G717" s="1272" t="s">
        <v>5</v>
      </c>
      <c r="H717" s="1461" t="s">
        <v>5</v>
      </c>
    </row>
    <row r="718" spans="1:8" x14ac:dyDescent="0.2">
      <c r="A718" s="1271" t="s">
        <v>21936</v>
      </c>
      <c r="B718" s="1084" t="s">
        <v>21937</v>
      </c>
      <c r="C718" s="1084"/>
      <c r="D718" s="1272" t="s">
        <v>5</v>
      </c>
      <c r="E718" s="1272" t="s">
        <v>5</v>
      </c>
      <c r="F718" s="1272"/>
      <c r="G718" s="1272" t="s">
        <v>5</v>
      </c>
      <c r="H718" s="1461" t="s">
        <v>5</v>
      </c>
    </row>
    <row r="719" spans="1:8" x14ac:dyDescent="0.2">
      <c r="A719" s="1271" t="s">
        <v>21938</v>
      </c>
      <c r="B719" s="1084" t="s">
        <v>21939</v>
      </c>
      <c r="C719" s="1084"/>
      <c r="D719" s="1272" t="s">
        <v>5</v>
      </c>
      <c r="E719" s="1272" t="s">
        <v>5</v>
      </c>
      <c r="F719" s="1272"/>
      <c r="G719" s="1272" t="s">
        <v>5</v>
      </c>
      <c r="H719" s="1461" t="s">
        <v>5</v>
      </c>
    </row>
    <row r="720" spans="1:8" x14ac:dyDescent="0.2">
      <c r="A720" s="1271" t="s">
        <v>21940</v>
      </c>
      <c r="B720" s="1084" t="s">
        <v>21941</v>
      </c>
      <c r="C720" s="1084"/>
      <c r="D720" s="1272" t="s">
        <v>5</v>
      </c>
      <c r="E720" s="1272" t="s">
        <v>5</v>
      </c>
      <c r="F720" s="1272"/>
      <c r="G720" s="1272" t="s">
        <v>5</v>
      </c>
      <c r="H720" s="1461" t="s">
        <v>5</v>
      </c>
    </row>
    <row r="721" spans="1:8" x14ac:dyDescent="0.2">
      <c r="A721" s="1271" t="s">
        <v>21942</v>
      </c>
      <c r="B721" s="1084" t="s">
        <v>21943</v>
      </c>
      <c r="C721" s="1084"/>
      <c r="D721" s="1272" t="s">
        <v>5</v>
      </c>
      <c r="E721" s="1272" t="s">
        <v>5</v>
      </c>
      <c r="F721" s="1272"/>
      <c r="G721" s="1272" t="s">
        <v>5</v>
      </c>
      <c r="H721" s="1461" t="s">
        <v>5</v>
      </c>
    </row>
    <row r="722" spans="1:8" x14ac:dyDescent="0.2">
      <c r="A722" s="1271" t="s">
        <v>21944</v>
      </c>
      <c r="B722" s="1084" t="s">
        <v>21945</v>
      </c>
      <c r="C722" s="1084"/>
      <c r="D722" s="1272" t="s">
        <v>5</v>
      </c>
      <c r="E722" s="1272" t="s">
        <v>5</v>
      </c>
      <c r="F722" s="1272"/>
      <c r="G722" s="1272" t="s">
        <v>5</v>
      </c>
      <c r="H722" s="1461" t="s">
        <v>5</v>
      </c>
    </row>
    <row r="723" spans="1:8" x14ac:dyDescent="0.2">
      <c r="A723" s="1271" t="s">
        <v>21946</v>
      </c>
      <c r="B723" s="1084" t="s">
        <v>21947</v>
      </c>
      <c r="C723" s="1084"/>
      <c r="D723" s="1272" t="s">
        <v>5</v>
      </c>
      <c r="E723" s="1272" t="s">
        <v>5</v>
      </c>
      <c r="F723" s="1272"/>
      <c r="G723" s="1272" t="s">
        <v>5</v>
      </c>
      <c r="H723" s="1461" t="s">
        <v>5</v>
      </c>
    </row>
    <row r="724" spans="1:8" x14ac:dyDescent="0.2">
      <c r="A724" s="1271" t="s">
        <v>21948</v>
      </c>
      <c r="B724" s="1084" t="s">
        <v>21949</v>
      </c>
      <c r="C724" s="1084"/>
      <c r="D724" s="1272" t="s">
        <v>5</v>
      </c>
      <c r="E724" s="1272" t="s">
        <v>5</v>
      </c>
      <c r="F724" s="1272"/>
      <c r="G724" s="1272" t="s">
        <v>5</v>
      </c>
      <c r="H724" s="1461" t="s">
        <v>5</v>
      </c>
    </row>
    <row r="725" spans="1:8" x14ac:dyDescent="0.2">
      <c r="A725" s="1271" t="s">
        <v>21950</v>
      </c>
      <c r="B725" s="1084" t="s">
        <v>21829</v>
      </c>
      <c r="C725" s="1084"/>
      <c r="D725" s="1272" t="s">
        <v>5</v>
      </c>
      <c r="E725" s="1272" t="s">
        <v>5</v>
      </c>
      <c r="F725" s="1272"/>
      <c r="G725" s="1272" t="s">
        <v>5</v>
      </c>
      <c r="H725" s="1461" t="s">
        <v>5</v>
      </c>
    </row>
    <row r="726" spans="1:8" x14ac:dyDescent="0.2">
      <c r="A726" s="1271" t="s">
        <v>21951</v>
      </c>
      <c r="B726" s="1084" t="s">
        <v>21952</v>
      </c>
      <c r="C726" s="1084"/>
      <c r="D726" s="1272" t="s">
        <v>5</v>
      </c>
      <c r="E726" s="1272" t="s">
        <v>5</v>
      </c>
      <c r="F726" s="1272"/>
      <c r="G726" s="1272" t="s">
        <v>5</v>
      </c>
      <c r="H726" s="1461" t="s">
        <v>5</v>
      </c>
    </row>
    <row r="727" spans="1:8" x14ac:dyDescent="0.2">
      <c r="A727" s="1271" t="s">
        <v>21953</v>
      </c>
      <c r="B727" s="1084" t="s">
        <v>527</v>
      </c>
      <c r="C727" s="1084"/>
      <c r="D727" s="1272" t="s">
        <v>5</v>
      </c>
      <c r="E727" s="1272" t="s">
        <v>5</v>
      </c>
      <c r="F727" s="1272"/>
      <c r="G727" s="1272" t="s">
        <v>5</v>
      </c>
      <c r="H727" s="1461" t="s">
        <v>5</v>
      </c>
    </row>
    <row r="728" spans="1:8" x14ac:dyDescent="0.2">
      <c r="A728" s="1271" t="s">
        <v>21954</v>
      </c>
      <c r="B728" s="1084" t="s">
        <v>323</v>
      </c>
      <c r="C728" s="1084"/>
      <c r="D728" s="1272" t="s">
        <v>5</v>
      </c>
      <c r="E728" s="1272" t="s">
        <v>469</v>
      </c>
      <c r="F728" s="1272"/>
      <c r="G728" s="1272" t="s">
        <v>5</v>
      </c>
      <c r="H728" s="1461" t="s">
        <v>5</v>
      </c>
    </row>
    <row r="729" spans="1:8" x14ac:dyDescent="0.2">
      <c r="A729" s="1271" t="s">
        <v>21955</v>
      </c>
      <c r="B729" s="1084" t="s">
        <v>484</v>
      </c>
      <c r="C729" s="1084"/>
      <c r="D729" s="1272" t="s">
        <v>5</v>
      </c>
      <c r="E729" s="1272" t="s">
        <v>5</v>
      </c>
      <c r="F729" s="1272"/>
      <c r="G729" s="1272" t="s">
        <v>5</v>
      </c>
      <c r="H729" s="1461" t="s">
        <v>5</v>
      </c>
    </row>
    <row r="730" spans="1:8" x14ac:dyDescent="0.2">
      <c r="A730" s="1271" t="s">
        <v>21956</v>
      </c>
      <c r="B730" s="1084" t="s">
        <v>21957</v>
      </c>
      <c r="C730" s="1084"/>
      <c r="D730" s="1272" t="s">
        <v>5</v>
      </c>
      <c r="E730" s="1272" t="s">
        <v>5</v>
      </c>
      <c r="F730" s="1272"/>
      <c r="G730" s="1272" t="s">
        <v>5</v>
      </c>
      <c r="H730" s="1461" t="s">
        <v>5</v>
      </c>
    </row>
    <row r="731" spans="1:8" x14ac:dyDescent="0.2">
      <c r="A731" s="1271" t="s">
        <v>605</v>
      </c>
      <c r="B731" s="1084" t="s">
        <v>324</v>
      </c>
      <c r="C731" s="1084"/>
      <c r="D731" s="1272" t="s">
        <v>5</v>
      </c>
      <c r="E731" s="1272" t="s">
        <v>469</v>
      </c>
      <c r="F731" s="1272"/>
      <c r="G731" s="1272" t="s">
        <v>5</v>
      </c>
      <c r="H731" s="1461" t="s">
        <v>5</v>
      </c>
    </row>
    <row r="732" spans="1:8" x14ac:dyDescent="0.2">
      <c r="A732" s="1271" t="s">
        <v>606</v>
      </c>
      <c r="B732" s="1084" t="s">
        <v>325</v>
      </c>
      <c r="C732" s="1084"/>
      <c r="D732" s="1272" t="s">
        <v>5</v>
      </c>
      <c r="E732" s="1272" t="s">
        <v>469</v>
      </c>
      <c r="F732" s="1272"/>
      <c r="G732" s="1272" t="s">
        <v>5</v>
      </c>
      <c r="H732" s="1461" t="s">
        <v>5</v>
      </c>
    </row>
    <row r="733" spans="1:8" x14ac:dyDescent="0.2">
      <c r="A733" s="1271" t="s">
        <v>607</v>
      </c>
      <c r="B733" s="1084" t="s">
        <v>21958</v>
      </c>
      <c r="C733" s="1084"/>
      <c r="D733" s="1272" t="s">
        <v>5</v>
      </c>
      <c r="E733" s="1272" t="s">
        <v>469</v>
      </c>
      <c r="F733" s="1272"/>
      <c r="G733" s="1272" t="s">
        <v>5</v>
      </c>
      <c r="H733" s="1461" t="s">
        <v>5</v>
      </c>
    </row>
    <row r="734" spans="1:8" x14ac:dyDescent="0.2">
      <c r="A734" s="1271" t="s">
        <v>608</v>
      </c>
      <c r="B734" s="1084" t="s">
        <v>21959</v>
      </c>
      <c r="C734" s="1084"/>
      <c r="D734" s="1272" t="s">
        <v>5</v>
      </c>
      <c r="E734" s="1272" t="s">
        <v>469</v>
      </c>
      <c r="F734" s="1272"/>
      <c r="G734" s="1272" t="s">
        <v>5</v>
      </c>
      <c r="H734" s="1461" t="s">
        <v>5</v>
      </c>
    </row>
    <row r="735" spans="1:8" x14ac:dyDescent="0.2">
      <c r="A735" s="1271" t="s">
        <v>609</v>
      </c>
      <c r="B735" s="1084" t="s">
        <v>21960</v>
      </c>
      <c r="C735" s="1084"/>
      <c r="D735" s="1272" t="s">
        <v>5</v>
      </c>
      <c r="E735" s="1272" t="s">
        <v>469</v>
      </c>
      <c r="F735" s="1272"/>
      <c r="G735" s="1272" t="s">
        <v>5</v>
      </c>
      <c r="H735" s="1461" t="s">
        <v>5</v>
      </c>
    </row>
    <row r="736" spans="1:8" x14ac:dyDescent="0.2">
      <c r="A736" s="1271" t="s">
        <v>610</v>
      </c>
      <c r="B736" s="1084" t="s">
        <v>329</v>
      </c>
      <c r="C736" s="1084"/>
      <c r="D736" s="1272" t="s">
        <v>5</v>
      </c>
      <c r="E736" s="1272" t="s">
        <v>469</v>
      </c>
      <c r="F736" s="1272"/>
      <c r="G736" s="1272" t="s">
        <v>5</v>
      </c>
      <c r="H736" s="1461" t="s">
        <v>5</v>
      </c>
    </row>
    <row r="737" spans="1:8" x14ac:dyDescent="0.2">
      <c r="A737" s="1271" t="s">
        <v>611</v>
      </c>
      <c r="B737" s="1084" t="s">
        <v>21961</v>
      </c>
      <c r="C737" s="1084"/>
      <c r="D737" s="1272" t="s">
        <v>5</v>
      </c>
      <c r="E737" s="1272" t="s">
        <v>469</v>
      </c>
      <c r="F737" s="1272"/>
      <c r="G737" s="1272" t="s">
        <v>5</v>
      </c>
      <c r="H737" s="1461" t="s">
        <v>5</v>
      </c>
    </row>
    <row r="738" spans="1:8" x14ac:dyDescent="0.2">
      <c r="A738" s="1271" t="s">
        <v>612</v>
      </c>
      <c r="B738" s="1084" t="s">
        <v>331</v>
      </c>
      <c r="C738" s="1084"/>
      <c r="D738" s="1272" t="s">
        <v>5</v>
      </c>
      <c r="E738" s="1272" t="s">
        <v>469</v>
      </c>
      <c r="F738" s="1272"/>
      <c r="G738" s="1272" t="s">
        <v>5</v>
      </c>
      <c r="H738" s="1461" t="s">
        <v>5</v>
      </c>
    </row>
    <row r="739" spans="1:8" x14ac:dyDescent="0.2">
      <c r="A739" s="1271" t="s">
        <v>613</v>
      </c>
      <c r="B739" s="1084" t="s">
        <v>522</v>
      </c>
      <c r="C739" s="1084"/>
      <c r="D739" s="1272" t="s">
        <v>5</v>
      </c>
      <c r="E739" s="1272" t="s">
        <v>469</v>
      </c>
      <c r="F739" s="1272"/>
      <c r="G739" s="1272" t="s">
        <v>5</v>
      </c>
      <c r="H739" s="1461" t="s">
        <v>5</v>
      </c>
    </row>
    <row r="740" spans="1:8" x14ac:dyDescent="0.2">
      <c r="A740" s="1271" t="s">
        <v>614</v>
      </c>
      <c r="B740" s="1084" t="s">
        <v>409</v>
      </c>
      <c r="C740" s="1084"/>
      <c r="D740" s="1272" t="s">
        <v>5</v>
      </c>
      <c r="E740" s="1272" t="s">
        <v>469</v>
      </c>
      <c r="F740" s="1272"/>
      <c r="G740" s="1272" t="s">
        <v>5</v>
      </c>
      <c r="H740" s="1461" t="s">
        <v>5</v>
      </c>
    </row>
    <row r="741" spans="1:8" x14ac:dyDescent="0.2">
      <c r="A741" s="1271" t="s">
        <v>615</v>
      </c>
      <c r="B741" s="1084" t="s">
        <v>410</v>
      </c>
      <c r="C741" s="1084"/>
      <c r="D741" s="1272" t="s">
        <v>5</v>
      </c>
      <c r="E741" s="1272" t="s">
        <v>469</v>
      </c>
      <c r="F741" s="1272"/>
      <c r="G741" s="1272" t="s">
        <v>5</v>
      </c>
      <c r="H741" s="1461" t="s">
        <v>5</v>
      </c>
    </row>
    <row r="742" spans="1:8" x14ac:dyDescent="0.2">
      <c r="A742" s="1271" t="s">
        <v>23550</v>
      </c>
      <c r="B742" s="1084" t="s">
        <v>411</v>
      </c>
      <c r="C742" s="1084"/>
      <c r="D742" s="1272" t="s">
        <v>5</v>
      </c>
      <c r="E742" s="1272" t="s">
        <v>469</v>
      </c>
      <c r="F742" s="1272"/>
      <c r="G742" s="1272" t="s">
        <v>36</v>
      </c>
      <c r="H742" s="1461" t="s">
        <v>36</v>
      </c>
    </row>
    <row r="743" spans="1:8" x14ac:dyDescent="0.2">
      <c r="A743" s="1271" t="s">
        <v>617</v>
      </c>
      <c r="B743" s="1084" t="s">
        <v>21962</v>
      </c>
      <c r="C743" s="1084"/>
      <c r="D743" s="1272" t="s">
        <v>5</v>
      </c>
      <c r="E743" s="1272" t="s">
        <v>469</v>
      </c>
      <c r="F743" s="1272"/>
      <c r="G743" s="1272" t="s">
        <v>5</v>
      </c>
      <c r="H743" s="1461" t="s">
        <v>5</v>
      </c>
    </row>
    <row r="744" spans="1:8" x14ac:dyDescent="0.2">
      <c r="A744" s="1271" t="s">
        <v>618</v>
      </c>
      <c r="B744" s="1084" t="s">
        <v>413</v>
      </c>
      <c r="C744" s="1084"/>
      <c r="D744" s="1272" t="s">
        <v>5</v>
      </c>
      <c r="E744" s="1272" t="s">
        <v>469</v>
      </c>
      <c r="F744" s="1272"/>
      <c r="G744" s="1272" t="s">
        <v>5</v>
      </c>
      <c r="H744" s="1461" t="s">
        <v>5</v>
      </c>
    </row>
    <row r="745" spans="1:8" x14ac:dyDescent="0.2">
      <c r="A745" s="1271" t="s">
        <v>619</v>
      </c>
      <c r="B745" s="1084" t="s">
        <v>21963</v>
      </c>
      <c r="C745" s="1084"/>
      <c r="D745" s="1272" t="s">
        <v>5</v>
      </c>
      <c r="E745" s="1272" t="s">
        <v>469</v>
      </c>
      <c r="F745" s="1272"/>
      <c r="G745" s="1272" t="s">
        <v>5</v>
      </c>
      <c r="H745" s="1461" t="s">
        <v>5</v>
      </c>
    </row>
    <row r="746" spans="1:8" x14ac:dyDescent="0.2">
      <c r="A746" s="1271" t="s">
        <v>620</v>
      </c>
      <c r="B746" s="1084" t="s">
        <v>21964</v>
      </c>
      <c r="C746" s="1084"/>
      <c r="D746" s="1272" t="s">
        <v>5</v>
      </c>
      <c r="E746" s="1272" t="s">
        <v>469</v>
      </c>
      <c r="F746" s="1272"/>
      <c r="G746" s="1272" t="s">
        <v>5</v>
      </c>
      <c r="H746" s="1461" t="s">
        <v>5</v>
      </c>
    </row>
    <row r="747" spans="1:8" x14ac:dyDescent="0.2">
      <c r="A747" s="1271" t="s">
        <v>621</v>
      </c>
      <c r="B747" s="1084" t="s">
        <v>416</v>
      </c>
      <c r="C747" s="1084"/>
      <c r="D747" s="1272" t="s">
        <v>5</v>
      </c>
      <c r="E747" s="1272" t="s">
        <v>469</v>
      </c>
      <c r="F747" s="1272"/>
      <c r="G747" s="1272" t="s">
        <v>5</v>
      </c>
      <c r="H747" s="1461" t="s">
        <v>5</v>
      </c>
    </row>
    <row r="748" spans="1:8" x14ac:dyDescent="0.2">
      <c r="A748" s="1271" t="s">
        <v>622</v>
      </c>
      <c r="B748" s="1084" t="s">
        <v>417</v>
      </c>
      <c r="C748" s="1084"/>
      <c r="D748" s="1272" t="s">
        <v>5</v>
      </c>
      <c r="E748" s="1272" t="s">
        <v>469</v>
      </c>
      <c r="F748" s="1272"/>
      <c r="G748" s="1272" t="s">
        <v>5</v>
      </c>
      <c r="H748" s="1461" t="s">
        <v>5</v>
      </c>
    </row>
    <row r="749" spans="1:8" x14ac:dyDescent="0.2">
      <c r="A749" s="1271" t="s">
        <v>623</v>
      </c>
      <c r="B749" s="1084" t="s">
        <v>418</v>
      </c>
      <c r="C749" s="1084"/>
      <c r="D749" s="1272" t="s">
        <v>5</v>
      </c>
      <c r="E749" s="1272" t="s">
        <v>469</v>
      </c>
      <c r="F749" s="1272"/>
      <c r="G749" s="1272" t="s">
        <v>5</v>
      </c>
      <c r="H749" s="1461" t="s">
        <v>5</v>
      </c>
    </row>
    <row r="750" spans="1:8" x14ac:dyDescent="0.2">
      <c r="A750" s="1271" t="s">
        <v>624</v>
      </c>
      <c r="B750" s="1084" t="s">
        <v>419</v>
      </c>
      <c r="C750" s="1084"/>
      <c r="D750" s="1272" t="s">
        <v>5</v>
      </c>
      <c r="E750" s="1272" t="s">
        <v>469</v>
      </c>
      <c r="F750" s="1272"/>
      <c r="G750" s="1272" t="s">
        <v>5</v>
      </c>
      <c r="H750" s="1461" t="s">
        <v>5</v>
      </c>
    </row>
    <row r="751" spans="1:8" x14ac:dyDescent="0.2">
      <c r="A751" s="1271" t="s">
        <v>625</v>
      </c>
      <c r="B751" s="1084" t="s">
        <v>420</v>
      </c>
      <c r="C751" s="1084"/>
      <c r="D751" s="1272" t="s">
        <v>5</v>
      </c>
      <c r="E751" s="1272" t="s">
        <v>469</v>
      </c>
      <c r="F751" s="1272"/>
      <c r="G751" s="1272" t="s">
        <v>5</v>
      </c>
      <c r="H751" s="1461" t="s">
        <v>5</v>
      </c>
    </row>
    <row r="752" spans="1:8" x14ac:dyDescent="0.2">
      <c r="A752" s="1271" t="s">
        <v>626</v>
      </c>
      <c r="B752" s="1084" t="s">
        <v>421</v>
      </c>
      <c r="C752" s="1084"/>
      <c r="D752" s="1272" t="s">
        <v>5</v>
      </c>
      <c r="E752" s="1272" t="s">
        <v>469</v>
      </c>
      <c r="F752" s="1272"/>
      <c r="G752" s="1272" t="s">
        <v>5</v>
      </c>
      <c r="H752" s="1461" t="s">
        <v>5</v>
      </c>
    </row>
    <row r="753" spans="1:8" x14ac:dyDescent="0.2">
      <c r="A753" s="1271" t="s">
        <v>627</v>
      </c>
      <c r="B753" s="1084" t="s">
        <v>422</v>
      </c>
      <c r="C753" s="1084"/>
      <c r="D753" s="1272" t="s">
        <v>5</v>
      </c>
      <c r="E753" s="1272" t="s">
        <v>469</v>
      </c>
      <c r="F753" s="1272"/>
      <c r="G753" s="1272" t="s">
        <v>5</v>
      </c>
      <c r="H753" s="1461" t="s">
        <v>5</v>
      </c>
    </row>
    <row r="754" spans="1:8" x14ac:dyDescent="0.2">
      <c r="A754" s="1271" t="s">
        <v>628</v>
      </c>
      <c r="B754" s="1084" t="s">
        <v>423</v>
      </c>
      <c r="C754" s="1084"/>
      <c r="D754" s="1272" t="s">
        <v>5</v>
      </c>
      <c r="E754" s="1272" t="s">
        <v>469</v>
      </c>
      <c r="F754" s="1272"/>
      <c r="G754" s="1272" t="s">
        <v>5</v>
      </c>
      <c r="H754" s="1461" t="s">
        <v>5</v>
      </c>
    </row>
    <row r="755" spans="1:8" x14ac:dyDescent="0.2">
      <c r="A755" s="1271" t="s">
        <v>629</v>
      </c>
      <c r="B755" s="1084" t="s">
        <v>424</v>
      </c>
      <c r="C755" s="1084"/>
      <c r="D755" s="1272" t="s">
        <v>5</v>
      </c>
      <c r="E755" s="1272" t="s">
        <v>469</v>
      </c>
      <c r="F755" s="1272"/>
      <c r="G755" s="1272" t="s">
        <v>5</v>
      </c>
      <c r="H755" s="1461" t="s">
        <v>5</v>
      </c>
    </row>
    <row r="756" spans="1:8" x14ac:dyDescent="0.2">
      <c r="A756" s="1271" t="s">
        <v>630</v>
      </c>
      <c r="B756" s="1084" t="s">
        <v>425</v>
      </c>
      <c r="C756" s="1084"/>
      <c r="D756" s="1272" t="s">
        <v>5</v>
      </c>
      <c r="E756" s="1272" t="s">
        <v>469</v>
      </c>
      <c r="F756" s="1272"/>
      <c r="G756" s="1272" t="s">
        <v>5</v>
      </c>
      <c r="H756" s="1461" t="s">
        <v>5</v>
      </c>
    </row>
    <row r="757" spans="1:8" x14ac:dyDescent="0.2">
      <c r="A757" s="1271" t="s">
        <v>631</v>
      </c>
      <c r="B757" s="1084" t="s">
        <v>426</v>
      </c>
      <c r="C757" s="1084"/>
      <c r="D757" s="1272" t="s">
        <v>5</v>
      </c>
      <c r="E757" s="1272" t="s">
        <v>469</v>
      </c>
      <c r="F757" s="1272"/>
      <c r="G757" s="1272" t="s">
        <v>5</v>
      </c>
      <c r="H757" s="1461" t="s">
        <v>5</v>
      </c>
    </row>
    <row r="758" spans="1:8" x14ac:dyDescent="0.2">
      <c r="A758" s="1271" t="s">
        <v>632</v>
      </c>
      <c r="B758" s="1084" t="s">
        <v>427</v>
      </c>
      <c r="C758" s="1084"/>
      <c r="D758" s="1272" t="s">
        <v>5</v>
      </c>
      <c r="E758" s="1272" t="s">
        <v>469</v>
      </c>
      <c r="F758" s="1272"/>
      <c r="G758" s="1272" t="s">
        <v>5</v>
      </c>
      <c r="H758" s="1461" t="s">
        <v>5</v>
      </c>
    </row>
    <row r="759" spans="1:8" x14ac:dyDescent="0.2">
      <c r="A759" s="1271" t="s">
        <v>633</v>
      </c>
      <c r="B759" s="1084" t="s">
        <v>428</v>
      </c>
      <c r="C759" s="1084"/>
      <c r="D759" s="1272" t="s">
        <v>5</v>
      </c>
      <c r="E759" s="1272" t="s">
        <v>469</v>
      </c>
      <c r="F759" s="1272"/>
      <c r="G759" s="1272" t="s">
        <v>5</v>
      </c>
      <c r="H759" s="1461" t="s">
        <v>5</v>
      </c>
    </row>
    <row r="760" spans="1:8" x14ac:dyDescent="0.2">
      <c r="A760" s="1271" t="s">
        <v>634</v>
      </c>
      <c r="B760" s="1084" t="s">
        <v>429</v>
      </c>
      <c r="C760" s="1084"/>
      <c r="D760" s="1272" t="s">
        <v>5</v>
      </c>
      <c r="E760" s="1272" t="s">
        <v>469</v>
      </c>
      <c r="F760" s="1272"/>
      <c r="G760" s="1272" t="s">
        <v>5</v>
      </c>
      <c r="H760" s="1461" t="s">
        <v>5</v>
      </c>
    </row>
    <row r="761" spans="1:8" x14ac:dyDescent="0.2">
      <c r="A761" s="1271" t="s">
        <v>635</v>
      </c>
      <c r="B761" s="1084" t="s">
        <v>445</v>
      </c>
      <c r="C761" s="1084"/>
      <c r="D761" s="1272" t="s">
        <v>5</v>
      </c>
      <c r="E761" s="1272" t="s">
        <v>469</v>
      </c>
      <c r="F761" s="1272"/>
      <c r="G761" s="1272" t="s">
        <v>5</v>
      </c>
      <c r="H761" s="1461" t="s">
        <v>5</v>
      </c>
    </row>
    <row r="762" spans="1:8" x14ac:dyDescent="0.2">
      <c r="A762" s="1271" t="s">
        <v>636</v>
      </c>
      <c r="B762" s="1084" t="s">
        <v>685</v>
      </c>
      <c r="C762" s="1084"/>
      <c r="D762" s="1272" t="s">
        <v>5</v>
      </c>
      <c r="E762" s="1272" t="s">
        <v>469</v>
      </c>
      <c r="F762" s="1272"/>
      <c r="G762" s="1272" t="s">
        <v>5</v>
      </c>
      <c r="H762" s="1461" t="s">
        <v>5</v>
      </c>
    </row>
    <row r="763" spans="1:8" x14ac:dyDescent="0.2">
      <c r="A763" s="1271" t="s">
        <v>637</v>
      </c>
      <c r="B763" s="1084" t="s">
        <v>21965</v>
      </c>
      <c r="C763" s="1084"/>
      <c r="D763" s="1272" t="s">
        <v>5</v>
      </c>
      <c r="E763" s="1272" t="s">
        <v>469</v>
      </c>
      <c r="F763" s="1272"/>
      <c r="G763" s="1272" t="s">
        <v>5</v>
      </c>
      <c r="H763" s="1461" t="s">
        <v>5</v>
      </c>
    </row>
    <row r="764" spans="1:8" x14ac:dyDescent="0.2">
      <c r="A764" s="1271" t="s">
        <v>638</v>
      </c>
      <c r="B764" s="1084" t="s">
        <v>21966</v>
      </c>
      <c r="C764" s="1084"/>
      <c r="D764" s="1272" t="s">
        <v>5</v>
      </c>
      <c r="E764" s="1272" t="s">
        <v>469</v>
      </c>
      <c r="F764" s="1272"/>
      <c r="G764" s="1272" t="s">
        <v>5</v>
      </c>
      <c r="H764" s="1461" t="s">
        <v>5</v>
      </c>
    </row>
    <row r="765" spans="1:8" x14ac:dyDescent="0.2">
      <c r="A765" s="1271" t="s">
        <v>639</v>
      </c>
      <c r="B765" s="1084" t="s">
        <v>452</v>
      </c>
      <c r="C765" s="1084"/>
      <c r="D765" s="1272" t="s">
        <v>5</v>
      </c>
      <c r="E765" s="1272" t="s">
        <v>469</v>
      </c>
      <c r="F765" s="1272"/>
      <c r="G765" s="1272" t="s">
        <v>5</v>
      </c>
      <c r="H765" s="1461" t="s">
        <v>5</v>
      </c>
    </row>
    <row r="766" spans="1:8" x14ac:dyDescent="0.2">
      <c r="A766" s="1271" t="s">
        <v>640</v>
      </c>
      <c r="B766" s="1084" t="s">
        <v>21967</v>
      </c>
      <c r="C766" s="1084"/>
      <c r="D766" s="1272" t="s">
        <v>5</v>
      </c>
      <c r="E766" s="1272" t="s">
        <v>469</v>
      </c>
      <c r="F766" s="1272"/>
      <c r="G766" s="1272" t="s">
        <v>5</v>
      </c>
      <c r="H766" s="1461" t="s">
        <v>5</v>
      </c>
    </row>
    <row r="767" spans="1:8" x14ac:dyDescent="0.2">
      <c r="A767" s="1271" t="s">
        <v>641</v>
      </c>
      <c r="B767" s="1084" t="s">
        <v>21968</v>
      </c>
      <c r="C767" s="1084"/>
      <c r="D767" s="1272" t="s">
        <v>5</v>
      </c>
      <c r="E767" s="1272" t="s">
        <v>469</v>
      </c>
      <c r="F767" s="1272"/>
      <c r="G767" s="1272" t="s">
        <v>5</v>
      </c>
      <c r="H767" s="1461" t="s">
        <v>5</v>
      </c>
    </row>
    <row r="768" spans="1:8" x14ac:dyDescent="0.2">
      <c r="A768" s="1271" t="s">
        <v>642</v>
      </c>
      <c r="B768" s="1084" t="s">
        <v>507</v>
      </c>
      <c r="C768" s="1084"/>
      <c r="D768" s="1272" t="s">
        <v>5</v>
      </c>
      <c r="E768" s="1272" t="s">
        <v>469</v>
      </c>
      <c r="F768" s="1272"/>
      <c r="G768" s="1272" t="s">
        <v>5</v>
      </c>
      <c r="H768" s="1461" t="s">
        <v>5</v>
      </c>
    </row>
    <row r="769" spans="1:8" x14ac:dyDescent="0.2">
      <c r="A769" s="1271" t="s">
        <v>643</v>
      </c>
      <c r="B769" s="1084" t="s">
        <v>523</v>
      </c>
      <c r="C769" s="1084"/>
      <c r="D769" s="1272" t="s">
        <v>5</v>
      </c>
      <c r="E769" s="1272" t="s">
        <v>469</v>
      </c>
      <c r="F769" s="1272"/>
      <c r="G769" s="1272" t="s">
        <v>5</v>
      </c>
      <c r="H769" s="1461" t="s">
        <v>5</v>
      </c>
    </row>
    <row r="770" spans="1:8" x14ac:dyDescent="0.2">
      <c r="A770" s="1271" t="s">
        <v>644</v>
      </c>
      <c r="B770" s="1084" t="s">
        <v>525</v>
      </c>
      <c r="C770" s="1084"/>
      <c r="D770" s="1272" t="s">
        <v>5</v>
      </c>
      <c r="E770" s="1272" t="s">
        <v>469</v>
      </c>
      <c r="F770" s="1272"/>
      <c r="G770" s="1272" t="s">
        <v>5</v>
      </c>
      <c r="H770" s="1461" t="s">
        <v>5</v>
      </c>
    </row>
    <row r="771" spans="1:8" x14ac:dyDescent="0.2">
      <c r="A771" s="1271" t="s">
        <v>645</v>
      </c>
      <c r="B771" s="1084" t="s">
        <v>430</v>
      </c>
      <c r="C771" s="1084"/>
      <c r="D771" s="1272" t="s">
        <v>5</v>
      </c>
      <c r="E771" s="1272" t="s">
        <v>469</v>
      </c>
      <c r="F771" s="1272"/>
      <c r="G771" s="1272" t="s">
        <v>5</v>
      </c>
      <c r="H771" s="1461" t="s">
        <v>5</v>
      </c>
    </row>
    <row r="772" spans="1:8" x14ac:dyDescent="0.2">
      <c r="A772" s="1271" t="s">
        <v>646</v>
      </c>
      <c r="B772" s="1084" t="s">
        <v>448</v>
      </c>
      <c r="C772" s="1084"/>
      <c r="D772" s="1272" t="s">
        <v>5</v>
      </c>
      <c r="E772" s="1272" t="s">
        <v>469</v>
      </c>
      <c r="F772" s="1272"/>
      <c r="G772" s="1272" t="s">
        <v>5</v>
      </c>
      <c r="H772" s="1461" t="s">
        <v>5</v>
      </c>
    </row>
    <row r="773" spans="1:8" x14ac:dyDescent="0.2">
      <c r="A773" s="1271" t="s">
        <v>647</v>
      </c>
      <c r="B773" s="1084" t="s">
        <v>921</v>
      </c>
      <c r="C773" s="1084"/>
      <c r="D773" s="1272" t="s">
        <v>5</v>
      </c>
      <c r="E773" s="1272" t="s">
        <v>469</v>
      </c>
      <c r="F773" s="1272"/>
      <c r="G773" s="1272" t="s">
        <v>5</v>
      </c>
      <c r="H773" s="1461" t="s">
        <v>5</v>
      </c>
    </row>
    <row r="774" spans="1:8" x14ac:dyDescent="0.2">
      <c r="A774" s="1271" t="s">
        <v>648</v>
      </c>
      <c r="B774" s="1084" t="s">
        <v>293</v>
      </c>
      <c r="C774" s="1084"/>
      <c r="D774" s="1272" t="s">
        <v>5</v>
      </c>
      <c r="E774" s="1272" t="s">
        <v>469</v>
      </c>
      <c r="F774" s="1272"/>
      <c r="G774" s="1272" t="s">
        <v>5</v>
      </c>
      <c r="H774" s="1461" t="s">
        <v>5</v>
      </c>
    </row>
    <row r="775" spans="1:8" x14ac:dyDescent="0.2">
      <c r="A775" s="1271" t="s">
        <v>20133</v>
      </c>
      <c r="B775" s="1084" t="s">
        <v>21969</v>
      </c>
      <c r="C775" s="1084"/>
      <c r="D775" s="1272" t="s">
        <v>5</v>
      </c>
      <c r="E775" s="1272" t="s">
        <v>469</v>
      </c>
      <c r="F775" s="1272"/>
      <c r="G775" s="1272" t="s">
        <v>5</v>
      </c>
      <c r="H775" s="1461" t="s">
        <v>5</v>
      </c>
    </row>
    <row r="776" spans="1:8" x14ac:dyDescent="0.2">
      <c r="A776" s="1271" t="s">
        <v>21970</v>
      </c>
      <c r="B776" s="1084" t="s">
        <v>21971</v>
      </c>
      <c r="C776" s="1084"/>
      <c r="D776" s="1272" t="s">
        <v>5</v>
      </c>
      <c r="E776" s="1272" t="s">
        <v>469</v>
      </c>
      <c r="F776" s="1272"/>
      <c r="G776" s="1272" t="s">
        <v>5</v>
      </c>
      <c r="H776" s="1461" t="s">
        <v>5</v>
      </c>
    </row>
    <row r="777" spans="1:8" x14ac:dyDescent="0.2">
      <c r="A777" s="1271" t="s">
        <v>21972</v>
      </c>
      <c r="B777" s="1084" t="s">
        <v>21973</v>
      </c>
      <c r="C777" s="1084"/>
      <c r="D777" s="1272" t="s">
        <v>5</v>
      </c>
      <c r="E777" s="1272" t="s">
        <v>469</v>
      </c>
      <c r="F777" s="1272"/>
      <c r="G777" s="1272" t="s">
        <v>5</v>
      </c>
      <c r="H777" s="1461" t="s">
        <v>5</v>
      </c>
    </row>
    <row r="778" spans="1:8" x14ac:dyDescent="0.2">
      <c r="A778" s="1271" t="s">
        <v>21974</v>
      </c>
      <c r="B778" s="1084" t="s">
        <v>28</v>
      </c>
      <c r="C778" s="1084"/>
      <c r="D778" s="1272" t="s">
        <v>5</v>
      </c>
      <c r="E778" s="1272" t="s">
        <v>5</v>
      </c>
      <c r="F778" s="1272"/>
      <c r="G778" s="1272" t="s">
        <v>5</v>
      </c>
      <c r="H778" s="1461" t="s">
        <v>5</v>
      </c>
    </row>
    <row r="779" spans="1:8" x14ac:dyDescent="0.2">
      <c r="A779" s="1271" t="s">
        <v>21975</v>
      </c>
      <c r="B779" s="1084" t="s">
        <v>21976</v>
      </c>
      <c r="C779" s="1084"/>
      <c r="D779" s="1272" t="s">
        <v>5</v>
      </c>
      <c r="E779" s="1272" t="s">
        <v>5</v>
      </c>
      <c r="F779" s="1272"/>
      <c r="G779" s="1272" t="s">
        <v>5</v>
      </c>
      <c r="H779" s="1461" t="s">
        <v>5</v>
      </c>
    </row>
    <row r="780" spans="1:8" x14ac:dyDescent="0.2">
      <c r="A780" s="1271" t="s">
        <v>21977</v>
      </c>
      <c r="B780" s="1084" t="s">
        <v>29</v>
      </c>
      <c r="C780" s="1084"/>
      <c r="D780" s="1272" t="s">
        <v>5</v>
      </c>
      <c r="E780" s="1272" t="s">
        <v>5</v>
      </c>
      <c r="F780" s="1272"/>
      <c r="G780" s="1272" t="s">
        <v>5</v>
      </c>
      <c r="H780" s="1461" t="s">
        <v>5</v>
      </c>
    </row>
    <row r="781" spans="1:8" x14ac:dyDescent="0.2">
      <c r="A781" s="1271" t="s">
        <v>21978</v>
      </c>
      <c r="B781" s="1084" t="s">
        <v>30</v>
      </c>
      <c r="C781" s="1084"/>
      <c r="D781" s="1272" t="s">
        <v>5</v>
      </c>
      <c r="E781" s="1272" t="s">
        <v>5</v>
      </c>
      <c r="F781" s="1272"/>
      <c r="G781" s="1272" t="s">
        <v>5</v>
      </c>
      <c r="H781" s="1461" t="s">
        <v>5</v>
      </c>
    </row>
    <row r="782" spans="1:8" x14ac:dyDescent="0.2">
      <c r="A782" s="1271" t="s">
        <v>21979</v>
      </c>
      <c r="B782" s="1084" t="s">
        <v>21980</v>
      </c>
      <c r="C782" s="1084"/>
      <c r="D782" s="1272" t="s">
        <v>5</v>
      </c>
      <c r="E782" s="1272" t="s">
        <v>5</v>
      </c>
      <c r="F782" s="1272"/>
      <c r="G782" s="1272" t="s">
        <v>5</v>
      </c>
      <c r="H782" s="1461" t="s">
        <v>5</v>
      </c>
    </row>
    <row r="783" spans="1:8" x14ac:dyDescent="0.2">
      <c r="A783" s="1271" t="s">
        <v>21981</v>
      </c>
      <c r="B783" s="1084" t="s">
        <v>21982</v>
      </c>
      <c r="C783" s="1084"/>
      <c r="D783" s="1272" t="s">
        <v>5</v>
      </c>
      <c r="E783" s="1272" t="s">
        <v>5</v>
      </c>
      <c r="F783" s="1272"/>
      <c r="G783" s="1272" t="s">
        <v>5</v>
      </c>
      <c r="H783" s="1461" t="s">
        <v>5</v>
      </c>
    </row>
    <row r="784" spans="1:8" x14ac:dyDescent="0.2">
      <c r="A784" s="1271" t="s">
        <v>21983</v>
      </c>
      <c r="B784" s="1084" t="s">
        <v>31</v>
      </c>
      <c r="C784" s="1084"/>
      <c r="D784" s="1272" t="s">
        <v>5</v>
      </c>
      <c r="E784" s="1272" t="s">
        <v>5</v>
      </c>
      <c r="F784" s="1272"/>
      <c r="G784" s="1272" t="s">
        <v>5</v>
      </c>
      <c r="H784" s="1461" t="s">
        <v>5</v>
      </c>
    </row>
    <row r="785" spans="1:8" x14ac:dyDescent="0.2">
      <c r="A785" s="1271" t="s">
        <v>21984</v>
      </c>
      <c r="B785" s="1084" t="s">
        <v>21985</v>
      </c>
      <c r="C785" s="1084"/>
      <c r="D785" s="1272" t="s">
        <v>5</v>
      </c>
      <c r="E785" s="1272" t="s">
        <v>5</v>
      </c>
      <c r="F785" s="1272"/>
      <c r="G785" s="1272" t="s">
        <v>5</v>
      </c>
      <c r="H785" s="1461" t="s">
        <v>5</v>
      </c>
    </row>
    <row r="786" spans="1:8" x14ac:dyDescent="0.2">
      <c r="A786" s="1271" t="s">
        <v>21986</v>
      </c>
      <c r="B786" s="1084" t="s">
        <v>21987</v>
      </c>
      <c r="C786" s="1084"/>
      <c r="D786" s="1272" t="s">
        <v>5</v>
      </c>
      <c r="E786" s="1272" t="s">
        <v>5</v>
      </c>
      <c r="F786" s="1272"/>
      <c r="G786" s="1272" t="s">
        <v>5</v>
      </c>
      <c r="H786" s="1461" t="s">
        <v>5</v>
      </c>
    </row>
    <row r="787" spans="1:8" x14ac:dyDescent="0.2">
      <c r="A787" s="1271" t="s">
        <v>21988</v>
      </c>
      <c r="B787" s="1084" t="s">
        <v>21989</v>
      </c>
      <c r="C787" s="1084"/>
      <c r="D787" s="1272" t="s">
        <v>5</v>
      </c>
      <c r="E787" s="1272" t="s">
        <v>5</v>
      </c>
      <c r="F787" s="1272"/>
      <c r="G787" s="1272" t="s">
        <v>5</v>
      </c>
      <c r="H787" s="1461" t="s">
        <v>5</v>
      </c>
    </row>
    <row r="788" spans="1:8" x14ac:dyDescent="0.2">
      <c r="A788" s="1271" t="s">
        <v>21990</v>
      </c>
      <c r="B788" s="1084" t="s">
        <v>21991</v>
      </c>
      <c r="C788" s="1084"/>
      <c r="D788" s="1272" t="s">
        <v>5</v>
      </c>
      <c r="E788" s="1272" t="s">
        <v>5</v>
      </c>
      <c r="F788" s="1272"/>
      <c r="G788" s="1272" t="s">
        <v>5</v>
      </c>
      <c r="H788" s="1461" t="s">
        <v>5</v>
      </c>
    </row>
    <row r="789" spans="1:8" x14ac:dyDescent="0.2">
      <c r="A789" s="1271" t="s">
        <v>21992</v>
      </c>
      <c r="B789" s="1084" t="s">
        <v>21993</v>
      </c>
      <c r="C789" s="1084"/>
      <c r="D789" s="1272" t="s">
        <v>5</v>
      </c>
      <c r="E789" s="1272" t="s">
        <v>5</v>
      </c>
      <c r="F789" s="1272"/>
      <c r="G789" s="1272" t="s">
        <v>5</v>
      </c>
      <c r="H789" s="1461" t="s">
        <v>5</v>
      </c>
    </row>
    <row r="790" spans="1:8" x14ac:dyDescent="0.2">
      <c r="A790" s="1271" t="s">
        <v>21994</v>
      </c>
      <c r="B790" s="1084" t="s">
        <v>21995</v>
      </c>
      <c r="C790" s="1084"/>
      <c r="D790" s="1272" t="s">
        <v>5</v>
      </c>
      <c r="E790" s="1272" t="s">
        <v>5</v>
      </c>
      <c r="F790" s="1272"/>
      <c r="G790" s="1272" t="s">
        <v>5</v>
      </c>
      <c r="H790" s="1461" t="s">
        <v>5</v>
      </c>
    </row>
    <row r="791" spans="1:8" x14ac:dyDescent="0.2">
      <c r="A791" s="1271" t="s">
        <v>21996</v>
      </c>
      <c r="B791" s="1084" t="s">
        <v>21997</v>
      </c>
      <c r="C791" s="1084"/>
      <c r="D791" s="1272" t="s">
        <v>5</v>
      </c>
      <c r="E791" s="1272" t="s">
        <v>5</v>
      </c>
      <c r="F791" s="1272"/>
      <c r="G791" s="1272" t="s">
        <v>5</v>
      </c>
      <c r="H791" s="1461" t="s">
        <v>5</v>
      </c>
    </row>
    <row r="792" spans="1:8" x14ac:dyDescent="0.2">
      <c r="A792" s="1271" t="s">
        <v>21998</v>
      </c>
      <c r="B792" s="1084" t="s">
        <v>21999</v>
      </c>
      <c r="C792" s="1084"/>
      <c r="D792" s="1272" t="s">
        <v>5</v>
      </c>
      <c r="E792" s="1272" t="s">
        <v>5</v>
      </c>
      <c r="F792" s="1272"/>
      <c r="G792" s="1272" t="s">
        <v>5</v>
      </c>
      <c r="H792" s="1461" t="s">
        <v>5</v>
      </c>
    </row>
    <row r="793" spans="1:8" x14ac:dyDescent="0.2">
      <c r="A793" s="1271" t="s">
        <v>22000</v>
      </c>
      <c r="B793" s="1084" t="s">
        <v>22001</v>
      </c>
      <c r="C793" s="1084"/>
      <c r="D793" s="1272" t="s">
        <v>5</v>
      </c>
      <c r="E793" s="1272" t="s">
        <v>5</v>
      </c>
      <c r="F793" s="1272"/>
      <c r="G793" s="1272" t="s">
        <v>5</v>
      </c>
      <c r="H793" s="1461" t="s">
        <v>5</v>
      </c>
    </row>
    <row r="794" spans="1:8" x14ac:dyDescent="0.2">
      <c r="A794" s="1271" t="s">
        <v>22002</v>
      </c>
      <c r="B794" s="1084" t="s">
        <v>22003</v>
      </c>
      <c r="C794" s="1084"/>
      <c r="D794" s="1272" t="s">
        <v>5</v>
      </c>
      <c r="E794" s="1272" t="s">
        <v>5</v>
      </c>
      <c r="F794" s="1272"/>
      <c r="G794" s="1272" t="s">
        <v>5</v>
      </c>
      <c r="H794" s="1461" t="s">
        <v>5</v>
      </c>
    </row>
    <row r="795" spans="1:8" x14ac:dyDescent="0.2">
      <c r="A795" s="1271" t="s">
        <v>23551</v>
      </c>
      <c r="B795" s="1084" t="s">
        <v>21989</v>
      </c>
      <c r="C795" s="1084"/>
      <c r="D795" s="1272" t="s">
        <v>5</v>
      </c>
      <c r="E795" s="1272" t="s">
        <v>5</v>
      </c>
      <c r="F795" s="1272"/>
      <c r="G795" s="1272" t="s">
        <v>36</v>
      </c>
      <c r="H795" s="1461" t="s">
        <v>36</v>
      </c>
    </row>
    <row r="796" spans="1:8" x14ac:dyDescent="0.2">
      <c r="A796" s="1271" t="s">
        <v>22004</v>
      </c>
      <c r="B796" s="1084" t="s">
        <v>21991</v>
      </c>
      <c r="C796" s="1084"/>
      <c r="D796" s="1272" t="s">
        <v>5</v>
      </c>
      <c r="E796" s="1272" t="s">
        <v>5</v>
      </c>
      <c r="F796" s="1272"/>
      <c r="G796" s="1272" t="s">
        <v>5</v>
      </c>
      <c r="H796" s="1461" t="s">
        <v>5</v>
      </c>
    </row>
    <row r="797" spans="1:8" x14ac:dyDescent="0.2">
      <c r="A797" s="1271" t="s">
        <v>22005</v>
      </c>
      <c r="B797" s="1084" t="s">
        <v>21993</v>
      </c>
      <c r="C797" s="1084"/>
      <c r="D797" s="1272" t="s">
        <v>5</v>
      </c>
      <c r="E797" s="1272" t="s">
        <v>5</v>
      </c>
      <c r="F797" s="1272"/>
      <c r="G797" s="1272" t="s">
        <v>5</v>
      </c>
      <c r="H797" s="1461" t="s">
        <v>5</v>
      </c>
    </row>
    <row r="798" spans="1:8" x14ac:dyDescent="0.2">
      <c r="A798" s="1271" t="s">
        <v>22006</v>
      </c>
      <c r="B798" s="1084" t="s">
        <v>21995</v>
      </c>
      <c r="C798" s="1084"/>
      <c r="D798" s="1272" t="s">
        <v>5</v>
      </c>
      <c r="E798" s="1272" t="s">
        <v>5</v>
      </c>
      <c r="F798" s="1272"/>
      <c r="G798" s="1272" t="s">
        <v>5</v>
      </c>
      <c r="H798" s="1461" t="s">
        <v>5</v>
      </c>
    </row>
    <row r="799" spans="1:8" x14ac:dyDescent="0.2">
      <c r="A799" s="1271" t="s">
        <v>22007</v>
      </c>
      <c r="B799" s="1084" t="s">
        <v>21997</v>
      </c>
      <c r="C799" s="1084"/>
      <c r="D799" s="1272" t="s">
        <v>5</v>
      </c>
      <c r="E799" s="1272" t="s">
        <v>5</v>
      </c>
      <c r="F799" s="1272"/>
      <c r="G799" s="1272" t="s">
        <v>5</v>
      </c>
      <c r="H799" s="1461" t="s">
        <v>5</v>
      </c>
    </row>
    <row r="800" spans="1:8" x14ac:dyDescent="0.2">
      <c r="A800" s="1271" t="s">
        <v>22008</v>
      </c>
      <c r="B800" s="1084" t="s">
        <v>21999</v>
      </c>
      <c r="C800" s="1084"/>
      <c r="D800" s="1272" t="s">
        <v>5</v>
      </c>
      <c r="E800" s="1272" t="s">
        <v>5</v>
      </c>
      <c r="F800" s="1272"/>
      <c r="G800" s="1272" t="s">
        <v>5</v>
      </c>
      <c r="H800" s="1461" t="s">
        <v>5</v>
      </c>
    </row>
    <row r="801" spans="1:8" x14ac:dyDescent="0.2">
      <c r="A801" s="1271" t="s">
        <v>22009</v>
      </c>
      <c r="B801" s="1084" t="s">
        <v>22001</v>
      </c>
      <c r="C801" s="1084"/>
      <c r="D801" s="1272" t="s">
        <v>5</v>
      </c>
      <c r="E801" s="1272" t="s">
        <v>5</v>
      </c>
      <c r="F801" s="1272"/>
      <c r="G801" s="1272" t="s">
        <v>5</v>
      </c>
      <c r="H801" s="1461" t="s">
        <v>5</v>
      </c>
    </row>
    <row r="802" spans="1:8" x14ac:dyDescent="0.2">
      <c r="A802" s="1271" t="s">
        <v>22010</v>
      </c>
      <c r="B802" s="1084" t="s">
        <v>22003</v>
      </c>
      <c r="C802" s="1084"/>
      <c r="D802" s="1272" t="s">
        <v>5</v>
      </c>
      <c r="E802" s="1272" t="s">
        <v>5</v>
      </c>
      <c r="F802" s="1272"/>
      <c r="G802" s="1272" t="s">
        <v>5</v>
      </c>
      <c r="H802" s="1461" t="s">
        <v>5</v>
      </c>
    </row>
    <row r="803" spans="1:8" x14ac:dyDescent="0.2">
      <c r="A803" s="1271" t="s">
        <v>22011</v>
      </c>
      <c r="B803" s="1084" t="s">
        <v>483</v>
      </c>
      <c r="C803" s="1084"/>
      <c r="D803" s="1272" t="s">
        <v>5</v>
      </c>
      <c r="E803" s="1272" t="s">
        <v>5</v>
      </c>
      <c r="F803" s="1272"/>
      <c r="G803" s="1272" t="s">
        <v>5</v>
      </c>
      <c r="H803" s="1461" t="s">
        <v>5</v>
      </c>
    </row>
    <row r="804" spans="1:8" x14ac:dyDescent="0.2">
      <c r="A804" s="1271" t="s">
        <v>22012</v>
      </c>
      <c r="B804" s="1084" t="s">
        <v>531</v>
      </c>
      <c r="C804" s="1084"/>
      <c r="D804" s="1272" t="s">
        <v>5</v>
      </c>
      <c r="E804" s="1272" t="s">
        <v>5</v>
      </c>
      <c r="F804" s="1272"/>
      <c r="G804" s="1272" t="s">
        <v>5</v>
      </c>
      <c r="H804" s="1461" t="s">
        <v>5</v>
      </c>
    </row>
    <row r="805" spans="1:8" x14ac:dyDescent="0.2">
      <c r="A805" s="1271" t="s">
        <v>653</v>
      </c>
      <c r="B805" s="1084" t="s">
        <v>22013</v>
      </c>
      <c r="C805" s="1084"/>
      <c r="D805" s="1272" t="s">
        <v>5</v>
      </c>
      <c r="E805" s="1272" t="s">
        <v>5</v>
      </c>
      <c r="F805" s="1272"/>
      <c r="G805" s="1272" t="s">
        <v>5</v>
      </c>
      <c r="H805" s="1461" t="s">
        <v>5</v>
      </c>
    </row>
    <row r="806" spans="1:8" x14ac:dyDescent="0.2">
      <c r="A806" s="1271" t="s">
        <v>649</v>
      </c>
      <c r="B806" s="1084" t="s">
        <v>22013</v>
      </c>
      <c r="C806" s="1084"/>
      <c r="D806" s="1272" t="s">
        <v>5</v>
      </c>
      <c r="E806" s="1272" t="s">
        <v>469</v>
      </c>
      <c r="F806" s="1272"/>
      <c r="G806" s="1272" t="s">
        <v>5</v>
      </c>
      <c r="H806" s="1461" t="s">
        <v>5</v>
      </c>
    </row>
    <row r="807" spans="1:8" x14ac:dyDescent="0.2">
      <c r="A807" s="1271" t="s">
        <v>22014</v>
      </c>
      <c r="B807" s="1084" t="s">
        <v>22015</v>
      </c>
      <c r="C807" s="1084"/>
      <c r="D807" s="1272" t="s">
        <v>5</v>
      </c>
      <c r="E807" s="1272" t="s">
        <v>469</v>
      </c>
      <c r="F807" s="1272"/>
      <c r="G807" s="1272" t="s">
        <v>5</v>
      </c>
      <c r="H807" s="1461" t="s">
        <v>5</v>
      </c>
    </row>
    <row r="808" spans="1:8" x14ac:dyDescent="0.2">
      <c r="A808" s="1271" t="s">
        <v>22016</v>
      </c>
      <c r="B808" s="1084" t="s">
        <v>22017</v>
      </c>
      <c r="C808" s="1084"/>
      <c r="D808" s="1272" t="s">
        <v>5</v>
      </c>
      <c r="E808" s="1272" t="s">
        <v>5</v>
      </c>
      <c r="F808" s="1272"/>
      <c r="G808" s="1272" t="s">
        <v>5</v>
      </c>
      <c r="H808" s="1461" t="s">
        <v>5</v>
      </c>
    </row>
    <row r="809" spans="1:8" x14ac:dyDescent="0.2">
      <c r="A809" s="1271" t="s">
        <v>650</v>
      </c>
      <c r="B809" s="1084" t="s">
        <v>22017</v>
      </c>
      <c r="C809" s="1084"/>
      <c r="D809" s="1272" t="s">
        <v>5</v>
      </c>
      <c r="E809" s="1272" t="s">
        <v>469</v>
      </c>
      <c r="F809" s="1272"/>
      <c r="G809" s="1272" t="s">
        <v>5</v>
      </c>
      <c r="H809" s="1461" t="s">
        <v>5</v>
      </c>
    </row>
    <row r="810" spans="1:8" x14ac:dyDescent="0.2">
      <c r="A810" s="1271" t="s">
        <v>22018</v>
      </c>
      <c r="B810" s="1084" t="s">
        <v>22019</v>
      </c>
      <c r="C810" s="1084"/>
      <c r="D810" s="1272" t="s">
        <v>5</v>
      </c>
      <c r="E810" s="1272" t="s">
        <v>469</v>
      </c>
      <c r="F810" s="1272"/>
      <c r="G810" s="1272" t="s">
        <v>5</v>
      </c>
      <c r="H810" s="1461" t="s">
        <v>5</v>
      </c>
    </row>
    <row r="811" spans="1:8" x14ac:dyDescent="0.2">
      <c r="A811" s="1271" t="s">
        <v>22020</v>
      </c>
      <c r="B811" s="1084" t="s">
        <v>22021</v>
      </c>
      <c r="C811" s="1084"/>
      <c r="D811" s="1272" t="s">
        <v>5</v>
      </c>
      <c r="E811" s="1272" t="s">
        <v>5</v>
      </c>
      <c r="F811" s="1272"/>
      <c r="G811" s="1272" t="s">
        <v>5</v>
      </c>
      <c r="H811" s="1461" t="s">
        <v>5</v>
      </c>
    </row>
    <row r="812" spans="1:8" x14ac:dyDescent="0.2">
      <c r="A812" s="1271" t="s">
        <v>651</v>
      </c>
      <c r="B812" s="1084" t="s">
        <v>22021</v>
      </c>
      <c r="C812" s="1084"/>
      <c r="D812" s="1272" t="s">
        <v>5</v>
      </c>
      <c r="E812" s="1272" t="s">
        <v>469</v>
      </c>
      <c r="F812" s="1272"/>
      <c r="G812" s="1272" t="s">
        <v>5</v>
      </c>
      <c r="H812" s="1461" t="s">
        <v>5</v>
      </c>
    </row>
    <row r="813" spans="1:8" x14ac:dyDescent="0.2">
      <c r="A813" s="1271" t="s">
        <v>22022</v>
      </c>
      <c r="B813" s="1084" t="s">
        <v>22023</v>
      </c>
      <c r="C813" s="1084"/>
      <c r="D813" s="1272" t="s">
        <v>5</v>
      </c>
      <c r="E813" s="1272" t="s">
        <v>469</v>
      </c>
      <c r="F813" s="1272"/>
      <c r="G813" s="1272" t="s">
        <v>5</v>
      </c>
      <c r="H813" s="1461" t="s">
        <v>5</v>
      </c>
    </row>
    <row r="814" spans="1:8" x14ac:dyDescent="0.2">
      <c r="A814" s="1271" t="s">
        <v>22024</v>
      </c>
      <c r="B814" s="1084" t="s">
        <v>22025</v>
      </c>
      <c r="C814" s="1084"/>
      <c r="D814" s="1272" t="s">
        <v>5</v>
      </c>
      <c r="E814" s="1272" t="s">
        <v>5</v>
      </c>
      <c r="F814" s="1272"/>
      <c r="G814" s="1272" t="s">
        <v>5</v>
      </c>
      <c r="H814" s="1461" t="s">
        <v>5</v>
      </c>
    </row>
    <row r="815" spans="1:8" x14ac:dyDescent="0.2">
      <c r="A815" s="1271" t="s">
        <v>652</v>
      </c>
      <c r="B815" s="1084" t="s">
        <v>22025</v>
      </c>
      <c r="C815" s="1084"/>
      <c r="D815" s="1272" t="s">
        <v>5</v>
      </c>
      <c r="E815" s="1272" t="s">
        <v>469</v>
      </c>
      <c r="F815" s="1272"/>
      <c r="G815" s="1272" t="s">
        <v>5</v>
      </c>
      <c r="H815" s="1461" t="s">
        <v>5</v>
      </c>
    </row>
    <row r="816" spans="1:8" x14ac:dyDescent="0.2">
      <c r="A816" s="1271" t="s">
        <v>22026</v>
      </c>
      <c r="B816" s="1084" t="s">
        <v>22027</v>
      </c>
      <c r="C816" s="1084"/>
      <c r="D816" s="1272" t="s">
        <v>5</v>
      </c>
      <c r="E816" s="1272" t="s">
        <v>469</v>
      </c>
      <c r="F816" s="1272"/>
      <c r="G816" s="1272" t="s">
        <v>5</v>
      </c>
      <c r="H816" s="1461" t="s">
        <v>5</v>
      </c>
    </row>
    <row r="817" spans="1:8" x14ac:dyDescent="0.2">
      <c r="A817" s="1271" t="s">
        <v>658</v>
      </c>
      <c r="B817" s="1084" t="s">
        <v>22028</v>
      </c>
      <c r="C817" s="1084"/>
      <c r="D817" s="1272" t="s">
        <v>5</v>
      </c>
      <c r="E817" s="1272" t="s">
        <v>5</v>
      </c>
      <c r="F817" s="1272"/>
      <c r="G817" s="1272" t="s">
        <v>5</v>
      </c>
      <c r="H817" s="1461" t="s">
        <v>5</v>
      </c>
    </row>
    <row r="818" spans="1:8" x14ac:dyDescent="0.2">
      <c r="A818" s="1271" t="s">
        <v>654</v>
      </c>
      <c r="B818" s="1084" t="s">
        <v>22028</v>
      </c>
      <c r="C818" s="1084"/>
      <c r="D818" s="1272" t="s">
        <v>5</v>
      </c>
      <c r="E818" s="1272" t="s">
        <v>469</v>
      </c>
      <c r="F818" s="1272"/>
      <c r="G818" s="1272" t="s">
        <v>5</v>
      </c>
      <c r="H818" s="1461" t="s">
        <v>5</v>
      </c>
    </row>
    <row r="819" spans="1:8" x14ac:dyDescent="0.2">
      <c r="A819" s="1271" t="s">
        <v>22029</v>
      </c>
      <c r="B819" s="1084" t="s">
        <v>22030</v>
      </c>
      <c r="C819" s="1084"/>
      <c r="D819" s="1272" t="s">
        <v>5</v>
      </c>
      <c r="E819" s="1272" t="s">
        <v>469</v>
      </c>
      <c r="F819" s="1272"/>
      <c r="G819" s="1272" t="s">
        <v>5</v>
      </c>
      <c r="H819" s="1461" t="s">
        <v>5</v>
      </c>
    </row>
    <row r="820" spans="1:8" x14ac:dyDescent="0.2">
      <c r="A820" s="1271" t="s">
        <v>22031</v>
      </c>
      <c r="B820" s="1084" t="s">
        <v>543</v>
      </c>
      <c r="C820" s="1084"/>
      <c r="D820" s="1272" t="s">
        <v>5</v>
      </c>
      <c r="E820" s="1272" t="s">
        <v>5</v>
      </c>
      <c r="F820" s="1272"/>
      <c r="G820" s="1272" t="s">
        <v>5</v>
      </c>
      <c r="H820" s="1461" t="s">
        <v>5</v>
      </c>
    </row>
    <row r="821" spans="1:8" x14ac:dyDescent="0.2">
      <c r="A821" s="1271" t="s">
        <v>655</v>
      </c>
      <c r="B821" s="1084" t="s">
        <v>543</v>
      </c>
      <c r="C821" s="1084"/>
      <c r="D821" s="1272" t="s">
        <v>5</v>
      </c>
      <c r="E821" s="1272" t="s">
        <v>469</v>
      </c>
      <c r="F821" s="1272"/>
      <c r="G821" s="1272" t="s">
        <v>5</v>
      </c>
      <c r="H821" s="1461" t="s">
        <v>5</v>
      </c>
    </row>
    <row r="822" spans="1:8" x14ac:dyDescent="0.2">
      <c r="A822" s="1271" t="s">
        <v>22032</v>
      </c>
      <c r="B822" s="1084" t="s">
        <v>22033</v>
      </c>
      <c r="C822" s="1084"/>
      <c r="D822" s="1272" t="s">
        <v>5</v>
      </c>
      <c r="E822" s="1272" t="s">
        <v>469</v>
      </c>
      <c r="F822" s="1272"/>
      <c r="G822" s="1272" t="s">
        <v>5</v>
      </c>
      <c r="H822" s="1461" t="s">
        <v>5</v>
      </c>
    </row>
    <row r="823" spans="1:8" x14ac:dyDescent="0.2">
      <c r="A823" s="1271" t="s">
        <v>22034</v>
      </c>
      <c r="B823" s="1084" t="s">
        <v>22035</v>
      </c>
      <c r="C823" s="1084"/>
      <c r="D823" s="1272" t="s">
        <v>5</v>
      </c>
      <c r="E823" s="1272" t="s">
        <v>5</v>
      </c>
      <c r="F823" s="1272"/>
      <c r="G823" s="1272" t="s">
        <v>5</v>
      </c>
      <c r="H823" s="1461" t="s">
        <v>5</v>
      </c>
    </row>
    <row r="824" spans="1:8" x14ac:dyDescent="0.2">
      <c r="A824" s="1271" t="s">
        <v>656</v>
      </c>
      <c r="B824" s="1084" t="s">
        <v>22036</v>
      </c>
      <c r="C824" s="1084"/>
      <c r="D824" s="1272" t="s">
        <v>5</v>
      </c>
      <c r="E824" s="1272" t="s">
        <v>469</v>
      </c>
      <c r="F824" s="1272"/>
      <c r="G824" s="1272" t="s">
        <v>5</v>
      </c>
      <c r="H824" s="1461" t="s">
        <v>5</v>
      </c>
    </row>
    <row r="825" spans="1:8" x14ac:dyDescent="0.2">
      <c r="A825" s="1271" t="s">
        <v>22037</v>
      </c>
      <c r="B825" s="1084" t="s">
        <v>22038</v>
      </c>
      <c r="C825" s="1084"/>
      <c r="D825" s="1272" t="s">
        <v>5</v>
      </c>
      <c r="E825" s="1272" t="s">
        <v>469</v>
      </c>
      <c r="F825" s="1272"/>
      <c r="G825" s="1272" t="s">
        <v>5</v>
      </c>
      <c r="H825" s="1461" t="s">
        <v>5</v>
      </c>
    </row>
    <row r="826" spans="1:8" x14ac:dyDescent="0.2">
      <c r="A826" s="1271" t="s">
        <v>22039</v>
      </c>
      <c r="B826" s="1084" t="s">
        <v>22040</v>
      </c>
      <c r="C826" s="1084"/>
      <c r="D826" s="1272" t="s">
        <v>5</v>
      </c>
      <c r="E826" s="1272" t="s">
        <v>5</v>
      </c>
      <c r="F826" s="1272"/>
      <c r="G826" s="1272" t="s">
        <v>5</v>
      </c>
      <c r="H826" s="1461" t="s">
        <v>5</v>
      </c>
    </row>
    <row r="827" spans="1:8" x14ac:dyDescent="0.2">
      <c r="A827" s="1271" t="s">
        <v>657</v>
      </c>
      <c r="B827" s="1084" t="s">
        <v>22041</v>
      </c>
      <c r="C827" s="1084"/>
      <c r="D827" s="1272" t="s">
        <v>5</v>
      </c>
      <c r="E827" s="1272" t="s">
        <v>469</v>
      </c>
      <c r="F827" s="1272"/>
      <c r="G827" s="1272" t="s">
        <v>5</v>
      </c>
      <c r="H827" s="1461" t="s">
        <v>5</v>
      </c>
    </row>
    <row r="828" spans="1:8" x14ac:dyDescent="0.2">
      <c r="A828" s="1271" t="s">
        <v>22042</v>
      </c>
      <c r="B828" s="1084" t="s">
        <v>22043</v>
      </c>
      <c r="C828" s="1084"/>
      <c r="D828" s="1272" t="s">
        <v>5</v>
      </c>
      <c r="E828" s="1272" t="s">
        <v>469</v>
      </c>
      <c r="F828" s="1272"/>
      <c r="G828" s="1272" t="s">
        <v>5</v>
      </c>
      <c r="H828" s="1461" t="s">
        <v>5</v>
      </c>
    </row>
    <row r="829" spans="1:8" x14ac:dyDescent="0.2">
      <c r="A829" s="1271" t="s">
        <v>659</v>
      </c>
      <c r="B829" s="1084" t="s">
        <v>499</v>
      </c>
      <c r="C829" s="1084"/>
      <c r="D829" s="1272" t="s">
        <v>5</v>
      </c>
      <c r="E829" s="1272" t="s">
        <v>5</v>
      </c>
      <c r="F829" s="1272"/>
      <c r="G829" s="1272" t="s">
        <v>5</v>
      </c>
      <c r="H829" s="1461" t="s">
        <v>5</v>
      </c>
    </row>
    <row r="830" spans="1:8" x14ac:dyDescent="0.2">
      <c r="A830" s="1271" t="s">
        <v>660</v>
      </c>
      <c r="B830" s="1084" t="s">
        <v>431</v>
      </c>
      <c r="C830" s="1084"/>
      <c r="D830" s="1272" t="s">
        <v>5</v>
      </c>
      <c r="E830" s="1272" t="s">
        <v>469</v>
      </c>
      <c r="F830" s="1272"/>
      <c r="G830" s="1272" t="s">
        <v>5</v>
      </c>
      <c r="H830" s="1461" t="s">
        <v>5</v>
      </c>
    </row>
    <row r="831" spans="1:8" x14ac:dyDescent="0.2">
      <c r="A831" s="1271" t="s">
        <v>22044</v>
      </c>
      <c r="B831" s="1084" t="s">
        <v>22045</v>
      </c>
      <c r="C831" s="1084"/>
      <c r="D831" s="1272" t="s">
        <v>5</v>
      </c>
      <c r="E831" s="1272" t="s">
        <v>469</v>
      </c>
      <c r="F831" s="1272"/>
      <c r="G831" s="1272" t="s">
        <v>5</v>
      </c>
      <c r="H831" s="1461" t="s">
        <v>5</v>
      </c>
    </row>
    <row r="832" spans="1:8" x14ac:dyDescent="0.2">
      <c r="A832" s="1271" t="s">
        <v>22046</v>
      </c>
      <c r="B832" s="1084" t="s">
        <v>22047</v>
      </c>
      <c r="C832" s="1084"/>
      <c r="D832" s="1272" t="s">
        <v>5</v>
      </c>
      <c r="E832" s="1272" t="s">
        <v>5</v>
      </c>
      <c r="F832" s="1272"/>
      <c r="G832" s="1272" t="s">
        <v>5</v>
      </c>
      <c r="H832" s="1461" t="s">
        <v>5</v>
      </c>
    </row>
    <row r="833" spans="1:8" x14ac:dyDescent="0.2">
      <c r="A833" s="1271" t="s">
        <v>661</v>
      </c>
      <c r="B833" s="1084" t="s">
        <v>22047</v>
      </c>
      <c r="C833" s="1084"/>
      <c r="D833" s="1272" t="s">
        <v>5</v>
      </c>
      <c r="E833" s="1272" t="s">
        <v>469</v>
      </c>
      <c r="F833" s="1272"/>
      <c r="G833" s="1272" t="s">
        <v>5</v>
      </c>
      <c r="H833" s="1461" t="s">
        <v>5</v>
      </c>
    </row>
    <row r="834" spans="1:8" x14ac:dyDescent="0.2">
      <c r="A834" s="1271" t="s">
        <v>22048</v>
      </c>
      <c r="B834" s="1084" t="s">
        <v>22049</v>
      </c>
      <c r="C834" s="1084"/>
      <c r="D834" s="1272" t="s">
        <v>5</v>
      </c>
      <c r="E834" s="1272" t="s">
        <v>469</v>
      </c>
      <c r="F834" s="1272"/>
      <c r="G834" s="1272" t="s">
        <v>5</v>
      </c>
      <c r="H834" s="1461" t="s">
        <v>5</v>
      </c>
    </row>
    <row r="835" spans="1:8" x14ac:dyDescent="0.2">
      <c r="A835" s="1271" t="s">
        <v>662</v>
      </c>
      <c r="B835" s="1084" t="s">
        <v>22050</v>
      </c>
      <c r="C835" s="1084"/>
      <c r="D835" s="1272" t="s">
        <v>5</v>
      </c>
      <c r="E835" s="1272" t="s">
        <v>5</v>
      </c>
      <c r="F835" s="1272"/>
      <c r="G835" s="1272" t="s">
        <v>5</v>
      </c>
      <c r="H835" s="1461" t="s">
        <v>5</v>
      </c>
    </row>
    <row r="836" spans="1:8" x14ac:dyDescent="0.2">
      <c r="A836" s="1271" t="s">
        <v>663</v>
      </c>
      <c r="B836" s="1084" t="s">
        <v>22051</v>
      </c>
      <c r="C836" s="1084"/>
      <c r="D836" s="1272" t="s">
        <v>5</v>
      </c>
      <c r="E836" s="1272" t="s">
        <v>469</v>
      </c>
      <c r="F836" s="1272"/>
      <c r="G836" s="1272" t="s">
        <v>5</v>
      </c>
      <c r="H836" s="1461" t="s">
        <v>5</v>
      </c>
    </row>
    <row r="837" spans="1:8" x14ac:dyDescent="0.2">
      <c r="A837" s="1271" t="s">
        <v>22052</v>
      </c>
      <c r="B837" s="1084" t="s">
        <v>22053</v>
      </c>
      <c r="C837" s="1084"/>
      <c r="D837" s="1272" t="s">
        <v>5</v>
      </c>
      <c r="E837" s="1272" t="s">
        <v>469</v>
      </c>
      <c r="F837" s="1272"/>
      <c r="G837" s="1272" t="s">
        <v>5</v>
      </c>
      <c r="H837" s="1461" t="s">
        <v>5</v>
      </c>
    </row>
    <row r="838" spans="1:8" x14ac:dyDescent="0.2">
      <c r="A838" s="1271" t="s">
        <v>22054</v>
      </c>
      <c r="B838" s="1084" t="s">
        <v>498</v>
      </c>
      <c r="C838" s="1084"/>
      <c r="D838" s="1272" t="s">
        <v>5</v>
      </c>
      <c r="E838" s="1272" t="s">
        <v>5</v>
      </c>
      <c r="F838" s="1272"/>
      <c r="G838" s="1272" t="s">
        <v>5</v>
      </c>
      <c r="H838" s="1461" t="s">
        <v>5</v>
      </c>
    </row>
    <row r="839" spans="1:8" x14ac:dyDescent="0.2">
      <c r="A839" s="1271" t="s">
        <v>22055</v>
      </c>
      <c r="B839" s="1084" t="s">
        <v>497</v>
      </c>
      <c r="C839" s="1084"/>
      <c r="D839" s="1272" t="s">
        <v>5</v>
      </c>
      <c r="E839" s="1272" t="s">
        <v>5</v>
      </c>
      <c r="F839" s="1272"/>
      <c r="G839" s="1272" t="s">
        <v>5</v>
      </c>
      <c r="H839" s="1461" t="s">
        <v>5</v>
      </c>
    </row>
    <row r="840" spans="1:8" x14ac:dyDescent="0.2">
      <c r="A840" s="1271" t="s">
        <v>22056</v>
      </c>
      <c r="B840" s="1084" t="s">
        <v>496</v>
      </c>
      <c r="C840" s="1084"/>
      <c r="D840" s="1272" t="s">
        <v>5</v>
      </c>
      <c r="E840" s="1272" t="s">
        <v>5</v>
      </c>
      <c r="F840" s="1272"/>
      <c r="G840" s="1272" t="s">
        <v>5</v>
      </c>
      <c r="H840" s="1461" t="s">
        <v>5</v>
      </c>
    </row>
    <row r="841" spans="1:8" x14ac:dyDescent="0.2">
      <c r="A841" s="1271" t="s">
        <v>22057</v>
      </c>
      <c r="B841" s="1084" t="s">
        <v>495</v>
      </c>
      <c r="C841" s="1084"/>
      <c r="D841" s="1272" t="s">
        <v>5</v>
      </c>
      <c r="E841" s="1272" t="s">
        <v>5</v>
      </c>
      <c r="F841" s="1272"/>
      <c r="G841" s="1272" t="s">
        <v>5</v>
      </c>
      <c r="H841" s="1461" t="s">
        <v>5</v>
      </c>
    </row>
    <row r="842" spans="1:8" x14ac:dyDescent="0.2">
      <c r="A842" s="1271" t="s">
        <v>22058</v>
      </c>
      <c r="B842" s="1084" t="s">
        <v>494</v>
      </c>
      <c r="C842" s="1084"/>
      <c r="D842" s="1272" t="s">
        <v>5</v>
      </c>
      <c r="E842" s="1272" t="s">
        <v>5</v>
      </c>
      <c r="F842" s="1272"/>
      <c r="G842" s="1272" t="s">
        <v>5</v>
      </c>
      <c r="H842" s="1461" t="s">
        <v>5</v>
      </c>
    </row>
    <row r="843" spans="1:8" x14ac:dyDescent="0.2">
      <c r="A843" s="1271" t="s">
        <v>22059</v>
      </c>
      <c r="B843" s="1084" t="s">
        <v>494</v>
      </c>
      <c r="C843" s="1084"/>
      <c r="D843" s="1272" t="s">
        <v>5</v>
      </c>
      <c r="E843" s="1272" t="s">
        <v>469</v>
      </c>
      <c r="F843" s="1272"/>
      <c r="G843" s="1272" t="s">
        <v>5</v>
      </c>
      <c r="H843" s="1461" t="s">
        <v>5</v>
      </c>
    </row>
    <row r="844" spans="1:8" x14ac:dyDescent="0.2">
      <c r="A844" s="1271" t="s">
        <v>22060</v>
      </c>
      <c r="B844" s="1084" t="s">
        <v>22061</v>
      </c>
      <c r="C844" s="1084"/>
      <c r="D844" s="1272" t="s">
        <v>5</v>
      </c>
      <c r="E844" s="1272" t="s">
        <v>469</v>
      </c>
      <c r="F844" s="1272"/>
      <c r="G844" s="1272" t="s">
        <v>5</v>
      </c>
      <c r="H844" s="1461" t="s">
        <v>5</v>
      </c>
    </row>
    <row r="845" spans="1:8" x14ac:dyDescent="0.2">
      <c r="A845" s="1271" t="s">
        <v>22062</v>
      </c>
      <c r="B845" s="1084" t="s">
        <v>22063</v>
      </c>
      <c r="C845" s="1084"/>
      <c r="D845" s="1272" t="s">
        <v>5</v>
      </c>
      <c r="E845" s="1272" t="s">
        <v>5</v>
      </c>
      <c r="F845" s="1272"/>
      <c r="G845" s="1272" t="s">
        <v>5</v>
      </c>
      <c r="H845" s="1461" t="s">
        <v>5</v>
      </c>
    </row>
    <row r="846" spans="1:8" x14ac:dyDescent="0.2">
      <c r="A846" s="1271" t="s">
        <v>22064</v>
      </c>
      <c r="B846" s="1084" t="s">
        <v>22065</v>
      </c>
      <c r="C846" s="1084"/>
      <c r="D846" s="1272" t="s">
        <v>5</v>
      </c>
      <c r="E846" s="1272" t="s">
        <v>5</v>
      </c>
      <c r="F846" s="1272"/>
      <c r="G846" s="1272" t="s">
        <v>5</v>
      </c>
      <c r="H846" s="1461" t="s">
        <v>5</v>
      </c>
    </row>
    <row r="847" spans="1:8" x14ac:dyDescent="0.2">
      <c r="A847" s="1271" t="s">
        <v>22066</v>
      </c>
      <c r="B847" s="1084" t="s">
        <v>493</v>
      </c>
      <c r="C847" s="1084"/>
      <c r="D847" s="1272" t="s">
        <v>5</v>
      </c>
      <c r="E847" s="1272" t="s">
        <v>5</v>
      </c>
      <c r="F847" s="1272"/>
      <c r="G847" s="1272" t="s">
        <v>5</v>
      </c>
      <c r="H847" s="1461" t="s">
        <v>5</v>
      </c>
    </row>
    <row r="848" spans="1:8" x14ac:dyDescent="0.2">
      <c r="A848" s="1271" t="s">
        <v>23552</v>
      </c>
      <c r="B848" s="1084" t="s">
        <v>22067</v>
      </c>
      <c r="C848" s="1084"/>
      <c r="D848" s="1272" t="s">
        <v>5</v>
      </c>
      <c r="E848" s="1272" t="s">
        <v>5</v>
      </c>
      <c r="F848" s="1272"/>
      <c r="G848" s="1272" t="s">
        <v>5</v>
      </c>
      <c r="H848" s="1461" t="s">
        <v>5</v>
      </c>
    </row>
    <row r="849" spans="1:8" x14ac:dyDescent="0.2">
      <c r="A849" s="1271" t="s">
        <v>22068</v>
      </c>
      <c r="B849" s="1084" t="s">
        <v>22069</v>
      </c>
      <c r="C849" s="1084"/>
      <c r="D849" s="1272" t="s">
        <v>5</v>
      </c>
      <c r="E849" s="1272" t="s">
        <v>5</v>
      </c>
      <c r="F849" s="1272"/>
      <c r="G849" s="1272" t="s">
        <v>5</v>
      </c>
      <c r="H849" s="1461" t="s">
        <v>5</v>
      </c>
    </row>
    <row r="850" spans="1:8" x14ac:dyDescent="0.2">
      <c r="A850" s="1271" t="s">
        <v>665</v>
      </c>
      <c r="B850" s="1084" t="s">
        <v>22069</v>
      </c>
      <c r="C850" s="1084"/>
      <c r="D850" s="1272" t="s">
        <v>5</v>
      </c>
      <c r="E850" s="1272" t="s">
        <v>469</v>
      </c>
      <c r="F850" s="1272"/>
      <c r="G850" s="1272" t="s">
        <v>5</v>
      </c>
      <c r="H850" s="1461" t="s">
        <v>5</v>
      </c>
    </row>
    <row r="851" spans="1:8" x14ac:dyDescent="0.2">
      <c r="A851" s="1271" t="s">
        <v>22070</v>
      </c>
      <c r="B851" s="1084" t="s">
        <v>22071</v>
      </c>
      <c r="C851" s="1084"/>
      <c r="D851" s="1272" t="s">
        <v>5</v>
      </c>
      <c r="E851" s="1272" t="s">
        <v>469</v>
      </c>
      <c r="F851" s="1272"/>
      <c r="G851" s="1272" t="s">
        <v>5</v>
      </c>
      <c r="H851" s="1461" t="s">
        <v>5</v>
      </c>
    </row>
    <row r="852" spans="1:8" x14ac:dyDescent="0.2">
      <c r="A852" s="1271" t="s">
        <v>22072</v>
      </c>
      <c r="B852" s="1084" t="s">
        <v>22073</v>
      </c>
      <c r="C852" s="1084"/>
      <c r="D852" s="1272" t="s">
        <v>5</v>
      </c>
      <c r="E852" s="1272" t="s">
        <v>5</v>
      </c>
      <c r="F852" s="1272"/>
      <c r="G852" s="1272" t="s">
        <v>5</v>
      </c>
      <c r="H852" s="1461" t="s">
        <v>5</v>
      </c>
    </row>
    <row r="853" spans="1:8" x14ac:dyDescent="0.2">
      <c r="A853" s="1271" t="s">
        <v>666</v>
      </c>
      <c r="B853" s="1084" t="s">
        <v>22074</v>
      </c>
      <c r="C853" s="1084"/>
      <c r="D853" s="1272" t="s">
        <v>5</v>
      </c>
      <c r="E853" s="1272" t="s">
        <v>469</v>
      </c>
      <c r="F853" s="1272"/>
      <c r="G853" s="1272" t="s">
        <v>5</v>
      </c>
      <c r="H853" s="1461" t="s">
        <v>5</v>
      </c>
    </row>
    <row r="854" spans="1:8" x14ac:dyDescent="0.2">
      <c r="A854" s="1271" t="s">
        <v>22075</v>
      </c>
      <c r="B854" s="1084" t="s">
        <v>22076</v>
      </c>
      <c r="C854" s="1084"/>
      <c r="D854" s="1272" t="s">
        <v>5</v>
      </c>
      <c r="E854" s="1272" t="s">
        <v>469</v>
      </c>
      <c r="F854" s="1272"/>
      <c r="G854" s="1272" t="s">
        <v>5</v>
      </c>
      <c r="H854" s="1461" t="s">
        <v>5</v>
      </c>
    </row>
    <row r="855" spans="1:8" x14ac:dyDescent="0.2">
      <c r="A855" s="1271" t="s">
        <v>22077</v>
      </c>
      <c r="B855" s="1084" t="s">
        <v>22078</v>
      </c>
      <c r="C855" s="1084"/>
      <c r="D855" s="1272" t="s">
        <v>5</v>
      </c>
      <c r="E855" s="1272" t="s">
        <v>5</v>
      </c>
      <c r="F855" s="1272"/>
      <c r="G855" s="1272" t="s">
        <v>5</v>
      </c>
      <c r="H855" s="1461" t="s">
        <v>5</v>
      </c>
    </row>
    <row r="856" spans="1:8" x14ac:dyDescent="0.2">
      <c r="A856" s="1271" t="s">
        <v>667</v>
      </c>
      <c r="B856" s="1084" t="s">
        <v>22079</v>
      </c>
      <c r="C856" s="1084"/>
      <c r="D856" s="1272" t="s">
        <v>5</v>
      </c>
      <c r="E856" s="1272" t="s">
        <v>469</v>
      </c>
      <c r="F856" s="1272"/>
      <c r="G856" s="1272" t="s">
        <v>5</v>
      </c>
      <c r="H856" s="1461" t="s">
        <v>5</v>
      </c>
    </row>
    <row r="857" spans="1:8" x14ac:dyDescent="0.2">
      <c r="A857" s="1271" t="s">
        <v>22080</v>
      </c>
      <c r="B857" s="1084" t="s">
        <v>22081</v>
      </c>
      <c r="C857" s="1084"/>
      <c r="D857" s="1272" t="s">
        <v>5</v>
      </c>
      <c r="E857" s="1272" t="s">
        <v>469</v>
      </c>
      <c r="F857" s="1272"/>
      <c r="G857" s="1272" t="s">
        <v>5</v>
      </c>
      <c r="H857" s="1461" t="s">
        <v>5</v>
      </c>
    </row>
    <row r="858" spans="1:8" x14ac:dyDescent="0.2">
      <c r="A858" s="1271" t="s">
        <v>22082</v>
      </c>
      <c r="B858" s="1084" t="s">
        <v>22083</v>
      </c>
      <c r="C858" s="1084"/>
      <c r="D858" s="1272" t="s">
        <v>5</v>
      </c>
      <c r="E858" s="1272" t="s">
        <v>5</v>
      </c>
      <c r="F858" s="1272"/>
      <c r="G858" s="1272" t="s">
        <v>5</v>
      </c>
      <c r="H858" s="1461" t="s">
        <v>5</v>
      </c>
    </row>
    <row r="859" spans="1:8" x14ac:dyDescent="0.2">
      <c r="A859" s="1271" t="s">
        <v>668</v>
      </c>
      <c r="B859" s="1084" t="s">
        <v>22084</v>
      </c>
      <c r="C859" s="1084"/>
      <c r="D859" s="1272" t="s">
        <v>5</v>
      </c>
      <c r="E859" s="1272" t="s">
        <v>469</v>
      </c>
      <c r="F859" s="1272"/>
      <c r="G859" s="1272" t="s">
        <v>5</v>
      </c>
      <c r="H859" s="1461" t="s">
        <v>5</v>
      </c>
    </row>
    <row r="860" spans="1:8" x14ac:dyDescent="0.2">
      <c r="A860" s="1271" t="s">
        <v>22085</v>
      </c>
      <c r="B860" s="1084" t="s">
        <v>22086</v>
      </c>
      <c r="C860" s="1084"/>
      <c r="D860" s="1272" t="s">
        <v>5</v>
      </c>
      <c r="E860" s="1272" t="s">
        <v>469</v>
      </c>
      <c r="F860" s="1272"/>
      <c r="G860" s="1272" t="s">
        <v>5</v>
      </c>
      <c r="H860" s="1461" t="s">
        <v>5</v>
      </c>
    </row>
    <row r="861" spans="1:8" x14ac:dyDescent="0.2">
      <c r="A861" s="1271" t="s">
        <v>22087</v>
      </c>
      <c r="B861" s="1084" t="s">
        <v>492</v>
      </c>
      <c r="C861" s="1084"/>
      <c r="D861" s="1272" t="s">
        <v>5</v>
      </c>
      <c r="E861" s="1272" t="s">
        <v>5</v>
      </c>
      <c r="F861" s="1272"/>
      <c r="G861" s="1272" t="s">
        <v>5</v>
      </c>
      <c r="H861" s="1461" t="s">
        <v>5</v>
      </c>
    </row>
    <row r="862" spans="1:8" x14ac:dyDescent="0.2">
      <c r="A862" s="1271" t="s">
        <v>669</v>
      </c>
      <c r="B862" s="1084" t="s">
        <v>492</v>
      </c>
      <c r="C862" s="1084"/>
      <c r="D862" s="1272" t="s">
        <v>5</v>
      </c>
      <c r="E862" s="1272" t="s">
        <v>469</v>
      </c>
      <c r="F862" s="1272"/>
      <c r="G862" s="1272" t="s">
        <v>5</v>
      </c>
      <c r="H862" s="1461" t="s">
        <v>5</v>
      </c>
    </row>
    <row r="863" spans="1:8" x14ac:dyDescent="0.2">
      <c r="A863" s="1271" t="s">
        <v>22088</v>
      </c>
      <c r="B863" s="1084" t="s">
        <v>22089</v>
      </c>
      <c r="C863" s="1084"/>
      <c r="D863" s="1272" t="s">
        <v>5</v>
      </c>
      <c r="E863" s="1272" t="s">
        <v>469</v>
      </c>
      <c r="F863" s="1272"/>
      <c r="G863" s="1272" t="s">
        <v>5</v>
      </c>
      <c r="H863" s="1461" t="s">
        <v>5</v>
      </c>
    </row>
    <row r="864" spans="1:8" x14ac:dyDescent="0.2">
      <c r="A864" s="1271" t="s">
        <v>670</v>
      </c>
      <c r="B864" s="1084" t="s">
        <v>22090</v>
      </c>
      <c r="C864" s="1084"/>
      <c r="D864" s="1272" t="s">
        <v>5</v>
      </c>
      <c r="E864" s="1272" t="s">
        <v>5</v>
      </c>
      <c r="F864" s="1272"/>
      <c r="G864" s="1272" t="s">
        <v>5</v>
      </c>
      <c r="H864" s="1461" t="s">
        <v>5</v>
      </c>
    </row>
    <row r="865" spans="1:8" x14ac:dyDescent="0.2">
      <c r="A865" s="1271" t="s">
        <v>671</v>
      </c>
      <c r="B865" s="1084" t="s">
        <v>22090</v>
      </c>
      <c r="C865" s="1084"/>
      <c r="D865" s="1272" t="s">
        <v>5</v>
      </c>
      <c r="E865" s="1272" t="s">
        <v>469</v>
      </c>
      <c r="F865" s="1272"/>
      <c r="G865" s="1272" t="s">
        <v>5</v>
      </c>
      <c r="H865" s="1461" t="s">
        <v>5</v>
      </c>
    </row>
    <row r="866" spans="1:8" x14ac:dyDescent="0.2">
      <c r="A866" s="1271" t="s">
        <v>22091</v>
      </c>
      <c r="B866" s="1084" t="s">
        <v>22092</v>
      </c>
      <c r="C866" s="1084"/>
      <c r="D866" s="1272" t="s">
        <v>5</v>
      </c>
      <c r="E866" s="1272" t="s">
        <v>469</v>
      </c>
      <c r="F866" s="1272"/>
      <c r="G866" s="1272" t="s">
        <v>5</v>
      </c>
      <c r="H866" s="1461" t="s">
        <v>5</v>
      </c>
    </row>
    <row r="867" spans="1:8" x14ac:dyDescent="0.2">
      <c r="A867" s="1271" t="s">
        <v>22093</v>
      </c>
      <c r="B867" s="1084" t="s">
        <v>126</v>
      </c>
      <c r="C867" s="1084"/>
      <c r="D867" s="1272" t="s">
        <v>5</v>
      </c>
      <c r="E867" s="1272" t="s">
        <v>5</v>
      </c>
      <c r="F867" s="1272"/>
      <c r="G867" s="1272" t="s">
        <v>5</v>
      </c>
      <c r="H867" s="1461" t="s">
        <v>5</v>
      </c>
    </row>
    <row r="868" spans="1:8" x14ac:dyDescent="0.2">
      <c r="A868" s="1271" t="s">
        <v>22094</v>
      </c>
      <c r="B868" s="1084" t="s">
        <v>126</v>
      </c>
      <c r="C868" s="1084"/>
      <c r="D868" s="1272" t="s">
        <v>5</v>
      </c>
      <c r="E868" s="1272" t="s">
        <v>469</v>
      </c>
      <c r="F868" s="1272"/>
      <c r="G868" s="1272" t="s">
        <v>5</v>
      </c>
      <c r="H868" s="1461" t="s">
        <v>5</v>
      </c>
    </row>
    <row r="869" spans="1:8" x14ac:dyDescent="0.2">
      <c r="A869" s="1271" t="s">
        <v>22095</v>
      </c>
      <c r="B869" s="1084" t="s">
        <v>22096</v>
      </c>
      <c r="C869" s="1084"/>
      <c r="D869" s="1272" t="s">
        <v>5</v>
      </c>
      <c r="E869" s="1272" t="s">
        <v>469</v>
      </c>
      <c r="F869" s="1272"/>
      <c r="G869" s="1272" t="s">
        <v>5</v>
      </c>
      <c r="H869" s="1461" t="s">
        <v>5</v>
      </c>
    </row>
    <row r="870" spans="1:8" x14ac:dyDescent="0.2">
      <c r="A870" s="1271" t="s">
        <v>22097</v>
      </c>
      <c r="B870" s="1084" t="s">
        <v>491</v>
      </c>
      <c r="C870" s="1084"/>
      <c r="D870" s="1272" t="s">
        <v>5</v>
      </c>
      <c r="E870" s="1272" t="s">
        <v>5</v>
      </c>
      <c r="F870" s="1272"/>
      <c r="G870" s="1272" t="s">
        <v>5</v>
      </c>
      <c r="H870" s="1461" t="s">
        <v>5</v>
      </c>
    </row>
    <row r="871" spans="1:8" x14ac:dyDescent="0.2">
      <c r="A871" s="1271" t="s">
        <v>22098</v>
      </c>
      <c r="B871" s="1084" t="s">
        <v>490</v>
      </c>
      <c r="C871" s="1084"/>
      <c r="D871" s="1272" t="s">
        <v>5</v>
      </c>
      <c r="E871" s="1272" t="s">
        <v>5</v>
      </c>
      <c r="F871" s="1272"/>
      <c r="G871" s="1272" t="s">
        <v>5</v>
      </c>
      <c r="H871" s="1461" t="s">
        <v>5</v>
      </c>
    </row>
    <row r="872" spans="1:8" x14ac:dyDescent="0.2">
      <c r="A872" s="1271" t="s">
        <v>22099</v>
      </c>
      <c r="B872" s="1084" t="s">
        <v>489</v>
      </c>
      <c r="C872" s="1084"/>
      <c r="D872" s="1272" t="s">
        <v>5</v>
      </c>
      <c r="E872" s="1272" t="s">
        <v>5</v>
      </c>
      <c r="F872" s="1272"/>
      <c r="G872" s="1272" t="s">
        <v>5</v>
      </c>
      <c r="H872" s="1461" t="s">
        <v>5</v>
      </c>
    </row>
    <row r="873" spans="1:8" x14ac:dyDescent="0.2">
      <c r="A873" s="1271" t="s">
        <v>22100</v>
      </c>
      <c r="B873" s="1084" t="s">
        <v>488</v>
      </c>
      <c r="C873" s="1084"/>
      <c r="D873" s="1272" t="s">
        <v>5</v>
      </c>
      <c r="E873" s="1272" t="s">
        <v>5</v>
      </c>
      <c r="F873" s="1272"/>
      <c r="G873" s="1272" t="s">
        <v>5</v>
      </c>
      <c r="H873" s="1461" t="s">
        <v>5</v>
      </c>
    </row>
    <row r="874" spans="1:8" x14ac:dyDescent="0.2">
      <c r="A874" s="1271" t="s">
        <v>22101</v>
      </c>
      <c r="B874" s="1084" t="s">
        <v>487</v>
      </c>
      <c r="C874" s="1084"/>
      <c r="D874" s="1272" t="s">
        <v>5</v>
      </c>
      <c r="E874" s="1272" t="s">
        <v>5</v>
      </c>
      <c r="F874" s="1272"/>
      <c r="G874" s="1272" t="s">
        <v>5</v>
      </c>
      <c r="H874" s="1461" t="s">
        <v>5</v>
      </c>
    </row>
    <row r="875" spans="1:8" x14ac:dyDescent="0.2">
      <c r="A875" s="1271" t="s">
        <v>22102</v>
      </c>
      <c r="B875" s="1084" t="s">
        <v>486</v>
      </c>
      <c r="C875" s="1084"/>
      <c r="D875" s="1272" t="s">
        <v>5</v>
      </c>
      <c r="E875" s="1272" t="s">
        <v>5</v>
      </c>
      <c r="F875" s="1272"/>
      <c r="G875" s="1272" t="s">
        <v>5</v>
      </c>
      <c r="H875" s="1461" t="s">
        <v>5</v>
      </c>
    </row>
    <row r="876" spans="1:8" x14ac:dyDescent="0.2">
      <c r="A876" s="1271" t="s">
        <v>22103</v>
      </c>
      <c r="B876" s="1084" t="s">
        <v>22104</v>
      </c>
      <c r="C876" s="1084"/>
      <c r="D876" s="1272" t="s">
        <v>5</v>
      </c>
      <c r="E876" s="1272" t="s">
        <v>5</v>
      </c>
      <c r="F876" s="1272"/>
      <c r="G876" s="1272" t="s">
        <v>5</v>
      </c>
      <c r="H876" s="1461" t="s">
        <v>5</v>
      </c>
    </row>
    <row r="877" spans="1:8" x14ac:dyDescent="0.2">
      <c r="A877" s="1271" t="s">
        <v>22105</v>
      </c>
      <c r="B877" s="1084" t="s">
        <v>33</v>
      </c>
      <c r="C877" s="1084"/>
      <c r="D877" s="1272" t="s">
        <v>5</v>
      </c>
      <c r="E877" s="1272" t="s">
        <v>5</v>
      </c>
      <c r="F877" s="1272"/>
      <c r="G877" s="1272" t="s">
        <v>5</v>
      </c>
      <c r="H877" s="1461" t="s">
        <v>5</v>
      </c>
    </row>
    <row r="878" spans="1:8" x14ac:dyDescent="0.2">
      <c r="A878" s="1271" t="s">
        <v>22106</v>
      </c>
      <c r="B878" s="1084" t="s">
        <v>485</v>
      </c>
      <c r="C878" s="1084"/>
      <c r="D878" s="1272" t="s">
        <v>5</v>
      </c>
      <c r="E878" s="1272" t="s">
        <v>5</v>
      </c>
      <c r="F878" s="1272"/>
      <c r="G878" s="1272" t="s">
        <v>5</v>
      </c>
      <c r="H878" s="1461" t="s">
        <v>5</v>
      </c>
    </row>
    <row r="879" spans="1:8" x14ac:dyDescent="0.2">
      <c r="A879" s="1463" t="s">
        <v>23560</v>
      </c>
      <c r="B879" s="1084" t="s">
        <v>139</v>
      </c>
      <c r="C879" s="1084"/>
      <c r="D879" s="1272" t="s">
        <v>5</v>
      </c>
      <c r="E879" s="1272" t="s">
        <v>5</v>
      </c>
      <c r="F879" s="1272"/>
      <c r="G879" s="1272" t="s">
        <v>5</v>
      </c>
      <c r="H879" s="1461" t="s">
        <v>5</v>
      </c>
    </row>
    <row r="880" spans="1:8" x14ac:dyDescent="0.2">
      <c r="A880" s="1462" t="s">
        <v>672</v>
      </c>
      <c r="B880" s="1084" t="s">
        <v>141</v>
      </c>
      <c r="C880" s="1084"/>
      <c r="D880" s="1272" t="s">
        <v>5</v>
      </c>
      <c r="E880" s="1272" t="s">
        <v>5</v>
      </c>
      <c r="F880" s="1272"/>
      <c r="G880" s="1272" t="s">
        <v>5</v>
      </c>
      <c r="H880" s="1461" t="s">
        <v>5</v>
      </c>
    </row>
    <row r="881" spans="1:8" x14ac:dyDescent="0.2">
      <c r="A881" s="1462" t="s">
        <v>673</v>
      </c>
      <c r="B881" s="1084" t="s">
        <v>22107</v>
      </c>
      <c r="C881" s="1084"/>
      <c r="D881" s="1272" t="s">
        <v>5</v>
      </c>
      <c r="E881" s="1272" t="s">
        <v>469</v>
      </c>
      <c r="F881" s="1272"/>
      <c r="G881" s="1272" t="s">
        <v>5</v>
      </c>
      <c r="H881" s="1461" t="s">
        <v>5</v>
      </c>
    </row>
    <row r="882" spans="1:8" x14ac:dyDescent="0.2">
      <c r="A882" s="1462" t="s">
        <v>22108</v>
      </c>
      <c r="B882" s="1084" t="s">
        <v>22109</v>
      </c>
      <c r="C882" s="1084"/>
      <c r="D882" s="1272" t="s">
        <v>5</v>
      </c>
      <c r="E882" s="1272" t="s">
        <v>469</v>
      </c>
      <c r="F882" s="1272"/>
      <c r="G882" s="1272" t="s">
        <v>5</v>
      </c>
      <c r="H882" s="1461" t="s">
        <v>5</v>
      </c>
    </row>
    <row r="883" spans="1:8" x14ac:dyDescent="0.2">
      <c r="A883" s="1462" t="s">
        <v>22110</v>
      </c>
      <c r="B883" s="1084" t="s">
        <v>482</v>
      </c>
      <c r="C883" s="1084"/>
      <c r="D883" s="1272" t="s">
        <v>5</v>
      </c>
      <c r="E883" s="1272" t="s">
        <v>5</v>
      </c>
      <c r="F883" s="1272"/>
      <c r="G883" s="1272" t="s">
        <v>5</v>
      </c>
      <c r="H883" s="1461" t="s">
        <v>5</v>
      </c>
    </row>
    <row r="884" spans="1:8" x14ac:dyDescent="0.2">
      <c r="A884" s="1462" t="s">
        <v>674</v>
      </c>
      <c r="B884" s="1084" t="s">
        <v>22111</v>
      </c>
      <c r="C884" s="1084"/>
      <c r="D884" s="1272" t="s">
        <v>5</v>
      </c>
      <c r="E884" s="1272" t="s">
        <v>469</v>
      </c>
      <c r="F884" s="1272"/>
      <c r="G884" s="1272" t="s">
        <v>5</v>
      </c>
      <c r="H884" s="1461" t="s">
        <v>5</v>
      </c>
    </row>
    <row r="885" spans="1:8" x14ac:dyDescent="0.2">
      <c r="A885" s="1462" t="s">
        <v>22112</v>
      </c>
      <c r="B885" s="1084" t="s">
        <v>22113</v>
      </c>
      <c r="C885" s="1084"/>
      <c r="D885" s="1272" t="s">
        <v>5</v>
      </c>
      <c r="E885" s="1272" t="s">
        <v>469</v>
      </c>
      <c r="F885" s="1272"/>
      <c r="G885" s="1272" t="s">
        <v>5</v>
      </c>
      <c r="H885" s="1461" t="s">
        <v>5</v>
      </c>
    </row>
    <row r="886" spans="1:8" x14ac:dyDescent="0.2">
      <c r="A886" s="1462" t="s">
        <v>22114</v>
      </c>
      <c r="B886" s="1084" t="s">
        <v>481</v>
      </c>
      <c r="C886" s="1084"/>
      <c r="D886" s="1272" t="s">
        <v>5</v>
      </c>
      <c r="E886" s="1272" t="s">
        <v>5</v>
      </c>
      <c r="F886" s="1272"/>
      <c r="G886" s="1272" t="s">
        <v>5</v>
      </c>
      <c r="H886" s="1461" t="s">
        <v>5</v>
      </c>
    </row>
    <row r="887" spans="1:8" x14ac:dyDescent="0.2">
      <c r="A887" s="1462" t="s">
        <v>675</v>
      </c>
      <c r="B887" s="1084" t="s">
        <v>481</v>
      </c>
      <c r="C887" s="1084"/>
      <c r="D887" s="1272" t="s">
        <v>5</v>
      </c>
      <c r="E887" s="1272" t="s">
        <v>469</v>
      </c>
      <c r="F887" s="1272"/>
      <c r="G887" s="1272" t="s">
        <v>5</v>
      </c>
      <c r="H887" s="1461" t="s">
        <v>5</v>
      </c>
    </row>
    <row r="888" spans="1:8" x14ac:dyDescent="0.2">
      <c r="A888" s="1462" t="s">
        <v>22115</v>
      </c>
      <c r="B888" s="1084" t="s">
        <v>22116</v>
      </c>
      <c r="C888" s="1084"/>
      <c r="D888" s="1272" t="s">
        <v>5</v>
      </c>
      <c r="E888" s="1272" t="s">
        <v>469</v>
      </c>
      <c r="F888" s="1272"/>
      <c r="G888" s="1272" t="s">
        <v>5</v>
      </c>
      <c r="H888" s="1461" t="s">
        <v>5</v>
      </c>
    </row>
    <row r="889" spans="1:8" x14ac:dyDescent="0.2">
      <c r="A889" s="1462" t="s">
        <v>22117</v>
      </c>
      <c r="B889" s="1084" t="s">
        <v>480</v>
      </c>
      <c r="C889" s="1084"/>
      <c r="D889" s="1272" t="s">
        <v>5</v>
      </c>
      <c r="E889" s="1272" t="s">
        <v>5</v>
      </c>
      <c r="F889" s="1272"/>
      <c r="G889" s="1272" t="s">
        <v>5</v>
      </c>
      <c r="H889" s="1461" t="s">
        <v>5</v>
      </c>
    </row>
    <row r="890" spans="1:8" x14ac:dyDescent="0.2">
      <c r="A890" s="1462" t="s">
        <v>676</v>
      </c>
      <c r="B890" s="1084" t="s">
        <v>480</v>
      </c>
      <c r="C890" s="1084"/>
      <c r="D890" s="1272" t="s">
        <v>5</v>
      </c>
      <c r="E890" s="1272" t="s">
        <v>469</v>
      </c>
      <c r="F890" s="1272"/>
      <c r="G890" s="1272" t="s">
        <v>5</v>
      </c>
      <c r="H890" s="1461" t="s">
        <v>5</v>
      </c>
    </row>
    <row r="891" spans="1:8" x14ac:dyDescent="0.2">
      <c r="A891" s="1462" t="s">
        <v>22118</v>
      </c>
      <c r="B891" s="1084" t="s">
        <v>22119</v>
      </c>
      <c r="C891" s="1084"/>
      <c r="D891" s="1272" t="s">
        <v>5</v>
      </c>
      <c r="E891" s="1272" t="s">
        <v>469</v>
      </c>
      <c r="F891" s="1272"/>
      <c r="G891" s="1272" t="s">
        <v>5</v>
      </c>
      <c r="H891" s="1461" t="s">
        <v>5</v>
      </c>
    </row>
    <row r="892" spans="1:8" x14ac:dyDescent="0.2">
      <c r="A892" s="1462" t="s">
        <v>22120</v>
      </c>
      <c r="B892" s="1084" t="s">
        <v>479</v>
      </c>
      <c r="C892" s="1084"/>
      <c r="D892" s="1272" t="s">
        <v>5</v>
      </c>
      <c r="E892" s="1272" t="s">
        <v>5</v>
      </c>
      <c r="F892" s="1272"/>
      <c r="G892" s="1272" t="s">
        <v>5</v>
      </c>
      <c r="H892" s="1461" t="s">
        <v>5</v>
      </c>
    </row>
    <row r="893" spans="1:8" x14ac:dyDescent="0.2">
      <c r="A893" s="1462" t="s">
        <v>22121</v>
      </c>
      <c r="B893" s="1084" t="s">
        <v>478</v>
      </c>
      <c r="C893" s="1084"/>
      <c r="D893" s="1272" t="s">
        <v>5</v>
      </c>
      <c r="E893" s="1272" t="s">
        <v>5</v>
      </c>
      <c r="F893" s="1272"/>
      <c r="G893" s="1272" t="s">
        <v>5</v>
      </c>
      <c r="H893" s="1461" t="s">
        <v>5</v>
      </c>
    </row>
    <row r="894" spans="1:8" x14ac:dyDescent="0.2">
      <c r="A894" s="1462" t="s">
        <v>22122</v>
      </c>
      <c r="B894" s="1084" t="s">
        <v>22123</v>
      </c>
      <c r="C894" s="1084"/>
      <c r="D894" s="1272" t="s">
        <v>5</v>
      </c>
      <c r="E894" s="1272" t="s">
        <v>5</v>
      </c>
      <c r="F894" s="1272"/>
      <c r="G894" s="1272" t="s">
        <v>5</v>
      </c>
      <c r="H894" s="1461" t="s">
        <v>5</v>
      </c>
    </row>
    <row r="895" spans="1:8" x14ac:dyDescent="0.2">
      <c r="A895" s="1462" t="s">
        <v>22124</v>
      </c>
      <c r="B895" s="1084" t="s">
        <v>22125</v>
      </c>
      <c r="C895" s="1084"/>
      <c r="D895" s="1272" t="s">
        <v>5</v>
      </c>
      <c r="E895" s="1272" t="s">
        <v>5</v>
      </c>
      <c r="F895" s="1272"/>
      <c r="G895" s="1272" t="s">
        <v>5</v>
      </c>
      <c r="H895" s="1461" t="s">
        <v>5</v>
      </c>
    </row>
    <row r="896" spans="1:8" x14ac:dyDescent="0.2">
      <c r="A896" s="1462" t="s">
        <v>22126</v>
      </c>
      <c r="B896" s="1084" t="s">
        <v>477</v>
      </c>
      <c r="C896" s="1084"/>
      <c r="D896" s="1272" t="s">
        <v>5</v>
      </c>
      <c r="E896" s="1272" t="s">
        <v>5</v>
      </c>
      <c r="F896" s="1272"/>
      <c r="G896" s="1272" t="s">
        <v>5</v>
      </c>
      <c r="H896" s="1461" t="s">
        <v>5</v>
      </c>
    </row>
    <row r="897" spans="1:8" x14ac:dyDescent="0.2">
      <c r="A897" s="1462" t="s">
        <v>22127</v>
      </c>
      <c r="B897" s="1084" t="s">
        <v>477</v>
      </c>
      <c r="C897" s="1084"/>
      <c r="D897" s="1272" t="s">
        <v>5</v>
      </c>
      <c r="E897" s="1272" t="s">
        <v>469</v>
      </c>
      <c r="F897" s="1272"/>
      <c r="G897" s="1272" t="s">
        <v>5</v>
      </c>
      <c r="H897" s="1461" t="s">
        <v>5</v>
      </c>
    </row>
    <row r="898" spans="1:8" x14ac:dyDescent="0.2">
      <c r="A898" s="1462" t="s">
        <v>22128</v>
      </c>
      <c r="B898" s="1084" t="s">
        <v>22129</v>
      </c>
      <c r="C898" s="1084"/>
      <c r="D898" s="1272" t="s">
        <v>5</v>
      </c>
      <c r="E898" s="1272" t="s">
        <v>469</v>
      </c>
      <c r="F898" s="1272"/>
      <c r="G898" s="1272" t="s">
        <v>5</v>
      </c>
      <c r="H898" s="1461" t="s">
        <v>5</v>
      </c>
    </row>
    <row r="899" spans="1:8" x14ac:dyDescent="0.2">
      <c r="A899" s="1271" t="s">
        <v>22130</v>
      </c>
      <c r="B899" s="1084" t="s">
        <v>22131</v>
      </c>
      <c r="C899" s="1084"/>
      <c r="D899" s="1272" t="s">
        <v>5</v>
      </c>
      <c r="E899" s="1272" t="s">
        <v>5</v>
      </c>
      <c r="F899" s="1272"/>
      <c r="G899" s="1272" t="s">
        <v>5</v>
      </c>
      <c r="H899" s="1461" t="s">
        <v>5</v>
      </c>
    </row>
    <row r="900" spans="1:8" x14ac:dyDescent="0.2">
      <c r="A900" s="1271" t="s">
        <v>22132</v>
      </c>
      <c r="B900" s="1084" t="s">
        <v>22133</v>
      </c>
      <c r="C900" s="1084"/>
      <c r="D900" s="1272" t="s">
        <v>5</v>
      </c>
      <c r="E900" s="1272" t="s">
        <v>5</v>
      </c>
      <c r="F900" s="1272"/>
      <c r="G900" s="1272" t="s">
        <v>5</v>
      </c>
      <c r="H900" s="1461" t="s">
        <v>5</v>
      </c>
    </row>
    <row r="901" spans="1:8" x14ac:dyDescent="0.2">
      <c r="A901" s="1271" t="s">
        <v>23553</v>
      </c>
      <c r="B901" s="1084" t="s">
        <v>22134</v>
      </c>
      <c r="C901" s="1084" t="s">
        <v>27</v>
      </c>
      <c r="D901" s="1272" t="s">
        <v>5</v>
      </c>
      <c r="E901" s="1272" t="s">
        <v>5</v>
      </c>
      <c r="F901" s="1272"/>
      <c r="G901" s="1272" t="s">
        <v>36</v>
      </c>
      <c r="H901" s="1461" t="s">
        <v>36</v>
      </c>
    </row>
    <row r="902" spans="1:8" x14ac:dyDescent="0.2">
      <c r="A902" s="1271" t="s">
        <v>22135</v>
      </c>
      <c r="B902" s="1084" t="s">
        <v>22136</v>
      </c>
      <c r="C902" s="1084"/>
      <c r="D902" s="1272" t="s">
        <v>5</v>
      </c>
      <c r="E902" s="1272" t="s">
        <v>469</v>
      </c>
      <c r="F902" s="1272"/>
      <c r="G902" s="1272" t="s">
        <v>5</v>
      </c>
      <c r="H902" s="1461" t="s">
        <v>5</v>
      </c>
    </row>
    <row r="903" spans="1:8" x14ac:dyDescent="0.2">
      <c r="A903" s="1271" t="s">
        <v>22137</v>
      </c>
      <c r="B903" s="1084" t="s">
        <v>22138</v>
      </c>
      <c r="C903" s="1084"/>
      <c r="D903" s="1272" t="s">
        <v>5</v>
      </c>
      <c r="E903" s="1272" t="s">
        <v>469</v>
      </c>
      <c r="F903" s="1272"/>
      <c r="G903" s="1272" t="s">
        <v>5</v>
      </c>
      <c r="H903" s="1461" t="s">
        <v>5</v>
      </c>
    </row>
    <row r="904" spans="1:8" x14ac:dyDescent="0.2">
      <c r="A904" s="1271" t="s">
        <v>22139</v>
      </c>
      <c r="B904" s="1084" t="s">
        <v>22140</v>
      </c>
      <c r="C904" s="1084"/>
      <c r="D904" s="1272" t="s">
        <v>5</v>
      </c>
      <c r="E904" s="1272" t="s">
        <v>469</v>
      </c>
      <c r="F904" s="1272"/>
      <c r="G904" s="1272" t="s">
        <v>5</v>
      </c>
      <c r="H904" s="1461" t="s">
        <v>5</v>
      </c>
    </row>
    <row r="905" spans="1:8" x14ac:dyDescent="0.2">
      <c r="A905" s="1271" t="s">
        <v>22141</v>
      </c>
      <c r="B905" s="1084" t="s">
        <v>22142</v>
      </c>
      <c r="C905" s="1084"/>
      <c r="D905" s="1272" t="s">
        <v>5</v>
      </c>
      <c r="E905" s="1272" t="s">
        <v>5</v>
      </c>
      <c r="F905" s="1272"/>
      <c r="G905" s="1272" t="s">
        <v>5</v>
      </c>
      <c r="H905" s="1461" t="s">
        <v>5</v>
      </c>
    </row>
    <row r="906" spans="1:8" x14ac:dyDescent="0.2">
      <c r="A906" s="1271" t="s">
        <v>22143</v>
      </c>
      <c r="B906" s="1084" t="s">
        <v>22144</v>
      </c>
      <c r="C906" s="1084"/>
      <c r="D906" s="1272" t="s">
        <v>5</v>
      </c>
      <c r="E906" s="1272" t="s">
        <v>5</v>
      </c>
      <c r="F906" s="1272"/>
      <c r="G906" s="1272" t="s">
        <v>5</v>
      </c>
      <c r="H906" s="1461" t="s">
        <v>5</v>
      </c>
    </row>
    <row r="907" spans="1:8" x14ac:dyDescent="0.2">
      <c r="A907" s="1271" t="s">
        <v>22145</v>
      </c>
      <c r="B907" s="1084" t="s">
        <v>22144</v>
      </c>
      <c r="C907" s="1084"/>
      <c r="D907" s="1272" t="s">
        <v>5</v>
      </c>
      <c r="E907" s="1272" t="s">
        <v>5</v>
      </c>
      <c r="F907" s="1272"/>
      <c r="G907" s="1272" t="s">
        <v>5</v>
      </c>
      <c r="H907" s="1461" t="s">
        <v>5</v>
      </c>
    </row>
    <row r="908" spans="1:8" x14ac:dyDescent="0.2">
      <c r="A908" s="1271" t="s">
        <v>22146</v>
      </c>
      <c r="B908" s="1084" t="s">
        <v>22144</v>
      </c>
      <c r="C908" s="1084"/>
      <c r="D908" s="1272" t="s">
        <v>5</v>
      </c>
      <c r="E908" s="1272" t="s">
        <v>5</v>
      </c>
      <c r="F908" s="1272"/>
      <c r="G908" s="1272" t="s">
        <v>5</v>
      </c>
      <c r="H908" s="1461" t="s">
        <v>5</v>
      </c>
    </row>
    <row r="909" spans="1:8" x14ac:dyDescent="0.2">
      <c r="A909" s="1271" t="s">
        <v>22147</v>
      </c>
      <c r="B909" s="1084" t="s">
        <v>22144</v>
      </c>
      <c r="C909" s="1084"/>
      <c r="D909" s="1272" t="s">
        <v>5</v>
      </c>
      <c r="E909" s="1272" t="s">
        <v>5</v>
      </c>
      <c r="F909" s="1272"/>
      <c r="G909" s="1272" t="s">
        <v>5</v>
      </c>
      <c r="H909" s="1461" t="s">
        <v>5</v>
      </c>
    </row>
    <row r="910" spans="1:8" x14ac:dyDescent="0.2">
      <c r="A910" s="1271" t="s">
        <v>22148</v>
      </c>
      <c r="B910" s="1084" t="s">
        <v>22144</v>
      </c>
      <c r="C910" s="1084"/>
      <c r="D910" s="1272" t="s">
        <v>5</v>
      </c>
      <c r="E910" s="1272" t="s">
        <v>5</v>
      </c>
      <c r="F910" s="1272"/>
      <c r="G910" s="1272" t="s">
        <v>5</v>
      </c>
      <c r="H910" s="1461" t="s">
        <v>5</v>
      </c>
    </row>
    <row r="911" spans="1:8" x14ac:dyDescent="0.2">
      <c r="A911" s="1271" t="s">
        <v>22149</v>
      </c>
      <c r="B911" s="1084" t="s">
        <v>22144</v>
      </c>
      <c r="C911" s="1084"/>
      <c r="D911" s="1272" t="s">
        <v>5</v>
      </c>
      <c r="E911" s="1272" t="s">
        <v>5</v>
      </c>
      <c r="F911" s="1272"/>
      <c r="G911" s="1272" t="s">
        <v>5</v>
      </c>
      <c r="H911" s="1461" t="s">
        <v>5</v>
      </c>
    </row>
    <row r="912" spans="1:8" x14ac:dyDescent="0.2">
      <c r="A912" s="1271" t="s">
        <v>22150</v>
      </c>
      <c r="B912" s="1084" t="s">
        <v>22144</v>
      </c>
      <c r="C912" s="1084"/>
      <c r="D912" s="1272" t="s">
        <v>5</v>
      </c>
      <c r="E912" s="1272" t="s">
        <v>5</v>
      </c>
      <c r="F912" s="1272"/>
      <c r="G912" s="1272" t="s">
        <v>5</v>
      </c>
      <c r="H912" s="1461" t="s">
        <v>5</v>
      </c>
    </row>
    <row r="913" spans="1:8" x14ac:dyDescent="0.2">
      <c r="A913" s="1271" t="s">
        <v>22151</v>
      </c>
      <c r="B913" s="1084" t="s">
        <v>22144</v>
      </c>
      <c r="C913" s="1084"/>
      <c r="D913" s="1272" t="s">
        <v>5</v>
      </c>
      <c r="E913" s="1272" t="s">
        <v>5</v>
      </c>
      <c r="F913" s="1272"/>
      <c r="G913" s="1272" t="s">
        <v>5</v>
      </c>
      <c r="H913" s="1461" t="s">
        <v>5</v>
      </c>
    </row>
    <row r="914" spans="1:8" x14ac:dyDescent="0.2">
      <c r="A914" s="1271" t="s">
        <v>22152</v>
      </c>
      <c r="B914" s="1084" t="s">
        <v>22144</v>
      </c>
      <c r="C914" s="1084"/>
      <c r="D914" s="1272" t="s">
        <v>5</v>
      </c>
      <c r="E914" s="1272" t="s">
        <v>5</v>
      </c>
      <c r="F914" s="1272"/>
      <c r="G914" s="1272" t="s">
        <v>5</v>
      </c>
      <c r="H914" s="1461" t="s">
        <v>5</v>
      </c>
    </row>
    <row r="915" spans="1:8" x14ac:dyDescent="0.2">
      <c r="A915" s="1271" t="s">
        <v>22153</v>
      </c>
      <c r="B915" s="1084" t="s">
        <v>22154</v>
      </c>
      <c r="C915" s="1084"/>
      <c r="D915" s="1272" t="s">
        <v>5</v>
      </c>
      <c r="E915" s="1272" t="s">
        <v>5</v>
      </c>
      <c r="F915" s="1272"/>
      <c r="G915" s="1272" t="s">
        <v>5</v>
      </c>
      <c r="H915" s="1461" t="s">
        <v>5</v>
      </c>
    </row>
    <row r="916" spans="1:8" x14ac:dyDescent="0.2">
      <c r="A916" s="1271" t="s">
        <v>22155</v>
      </c>
      <c r="B916" s="1084" t="s">
        <v>22156</v>
      </c>
      <c r="C916" s="1084"/>
      <c r="D916" s="1272" t="s">
        <v>5</v>
      </c>
      <c r="E916" s="1272" t="s">
        <v>469</v>
      </c>
      <c r="F916" s="1272"/>
      <c r="G916" s="1272" t="s">
        <v>5</v>
      </c>
      <c r="H916" s="1461" t="s">
        <v>5</v>
      </c>
    </row>
    <row r="917" spans="1:8" x14ac:dyDescent="0.2">
      <c r="A917" s="1271" t="s">
        <v>22157</v>
      </c>
      <c r="B917" s="1084" t="s">
        <v>22158</v>
      </c>
      <c r="C917" s="1084"/>
      <c r="D917" s="1272" t="s">
        <v>5</v>
      </c>
      <c r="E917" s="1272" t="s">
        <v>469</v>
      </c>
      <c r="F917" s="1272"/>
      <c r="G917" s="1272" t="s">
        <v>5</v>
      </c>
      <c r="H917" s="1461" t="s">
        <v>5</v>
      </c>
    </row>
    <row r="918" spans="1:8" x14ac:dyDescent="0.2">
      <c r="A918" s="1271" t="s">
        <v>22159</v>
      </c>
      <c r="B918" s="1084" t="s">
        <v>22160</v>
      </c>
      <c r="C918" s="1084"/>
      <c r="D918" s="1272" t="s">
        <v>5</v>
      </c>
      <c r="E918" s="1272" t="s">
        <v>469</v>
      </c>
      <c r="F918" s="1272"/>
      <c r="G918" s="1272" t="s">
        <v>5</v>
      </c>
      <c r="H918" s="1461" t="s">
        <v>5</v>
      </c>
    </row>
    <row r="919" spans="1:8" x14ac:dyDescent="0.2">
      <c r="A919" s="1271" t="s">
        <v>22161</v>
      </c>
      <c r="B919" s="1084" t="s">
        <v>22162</v>
      </c>
      <c r="C919" s="1084"/>
      <c r="D919" s="1272" t="s">
        <v>5</v>
      </c>
      <c r="E919" s="1272" t="s">
        <v>469</v>
      </c>
      <c r="F919" s="1272"/>
      <c r="G919" s="1272" t="s">
        <v>5</v>
      </c>
      <c r="H919" s="1461" t="s">
        <v>5</v>
      </c>
    </row>
    <row r="920" spans="1:8" x14ac:dyDescent="0.2">
      <c r="A920" s="1271" t="s">
        <v>22163</v>
      </c>
      <c r="B920" s="1084" t="s">
        <v>22164</v>
      </c>
      <c r="C920" s="1084"/>
      <c r="D920" s="1272" t="s">
        <v>5</v>
      </c>
      <c r="E920" s="1272" t="s">
        <v>469</v>
      </c>
      <c r="F920" s="1272"/>
      <c r="G920" s="1272" t="s">
        <v>5</v>
      </c>
      <c r="H920" s="1461" t="s">
        <v>5</v>
      </c>
    </row>
    <row r="921" spans="1:8" x14ac:dyDescent="0.2">
      <c r="A921" s="1271" t="s">
        <v>22165</v>
      </c>
      <c r="B921" s="1084" t="s">
        <v>22166</v>
      </c>
      <c r="C921" s="1084"/>
      <c r="D921" s="1272" t="s">
        <v>5</v>
      </c>
      <c r="E921" s="1272" t="s">
        <v>469</v>
      </c>
      <c r="F921" s="1272"/>
      <c r="G921" s="1272" t="s">
        <v>5</v>
      </c>
      <c r="H921" s="1461" t="s">
        <v>5</v>
      </c>
    </row>
    <row r="922" spans="1:8" x14ac:dyDescent="0.2">
      <c r="A922" s="1271" t="s">
        <v>22167</v>
      </c>
      <c r="B922" s="1084" t="s">
        <v>22154</v>
      </c>
      <c r="C922" s="1084"/>
      <c r="D922" s="1272" t="s">
        <v>5</v>
      </c>
      <c r="E922" s="1272" t="s">
        <v>5</v>
      </c>
      <c r="F922" s="1272"/>
      <c r="G922" s="1272" t="s">
        <v>5</v>
      </c>
      <c r="H922" s="1461" t="s">
        <v>5</v>
      </c>
    </row>
    <row r="923" spans="1:8" x14ac:dyDescent="0.2">
      <c r="A923" s="1271" t="s">
        <v>22168</v>
      </c>
      <c r="B923" s="1084" t="s">
        <v>22169</v>
      </c>
      <c r="C923" s="1084"/>
      <c r="D923" s="1272" t="s">
        <v>5</v>
      </c>
      <c r="E923" s="1272" t="s">
        <v>469</v>
      </c>
      <c r="F923" s="1272"/>
      <c r="G923" s="1272" t="s">
        <v>5</v>
      </c>
      <c r="H923" s="1461" t="s">
        <v>5</v>
      </c>
    </row>
    <row r="924" spans="1:8" x14ac:dyDescent="0.2">
      <c r="A924" s="1271" t="s">
        <v>22170</v>
      </c>
      <c r="B924" s="1084" t="s">
        <v>22171</v>
      </c>
      <c r="C924" s="1084"/>
      <c r="D924" s="1272" t="s">
        <v>5</v>
      </c>
      <c r="E924" s="1272" t="s">
        <v>469</v>
      </c>
      <c r="F924" s="1272"/>
      <c r="G924" s="1272" t="s">
        <v>5</v>
      </c>
      <c r="H924" s="1461" t="s">
        <v>5</v>
      </c>
    </row>
    <row r="925" spans="1:8" x14ac:dyDescent="0.2">
      <c r="A925" s="1271" t="s">
        <v>22172</v>
      </c>
      <c r="B925" s="1084" t="s">
        <v>22173</v>
      </c>
      <c r="C925" s="1084"/>
      <c r="D925" s="1272" t="s">
        <v>5</v>
      </c>
      <c r="E925" s="1272" t="s">
        <v>469</v>
      </c>
      <c r="F925" s="1272"/>
      <c r="G925" s="1272" t="s">
        <v>5</v>
      </c>
      <c r="H925" s="1461" t="s">
        <v>5</v>
      </c>
    </row>
    <row r="926" spans="1:8" x14ac:dyDescent="0.2">
      <c r="A926" s="1271" t="s">
        <v>22174</v>
      </c>
      <c r="B926" s="1084" t="s">
        <v>22175</v>
      </c>
      <c r="C926" s="1084"/>
      <c r="D926" s="1272" t="s">
        <v>5</v>
      </c>
      <c r="E926" s="1272" t="s">
        <v>469</v>
      </c>
      <c r="F926" s="1272"/>
      <c r="G926" s="1272" t="s">
        <v>5</v>
      </c>
      <c r="H926" s="1461" t="s">
        <v>5</v>
      </c>
    </row>
    <row r="927" spans="1:8" x14ac:dyDescent="0.2">
      <c r="A927" s="1271" t="s">
        <v>22176</v>
      </c>
      <c r="B927" s="1084" t="s">
        <v>22177</v>
      </c>
      <c r="C927" s="1084"/>
      <c r="D927" s="1272" t="s">
        <v>5</v>
      </c>
      <c r="E927" s="1272" t="s">
        <v>5</v>
      </c>
      <c r="F927" s="1272"/>
      <c r="G927" s="1272" t="s">
        <v>5</v>
      </c>
      <c r="H927" s="1461" t="s">
        <v>5</v>
      </c>
    </row>
    <row r="928" spans="1:8" x14ac:dyDescent="0.2">
      <c r="A928" s="1271" t="s">
        <v>22178</v>
      </c>
      <c r="B928" s="1084" t="s">
        <v>22179</v>
      </c>
      <c r="C928" s="1084"/>
      <c r="D928" s="1272" t="s">
        <v>5</v>
      </c>
      <c r="E928" s="1272" t="s">
        <v>469</v>
      </c>
      <c r="F928" s="1272"/>
      <c r="G928" s="1272" t="s">
        <v>5</v>
      </c>
      <c r="H928" s="1461" t="s">
        <v>5</v>
      </c>
    </row>
    <row r="929" spans="1:8" x14ac:dyDescent="0.2">
      <c r="A929" s="1271" t="s">
        <v>22180</v>
      </c>
      <c r="B929" s="1084" t="s">
        <v>22181</v>
      </c>
      <c r="C929" s="1084"/>
      <c r="D929" s="1272" t="s">
        <v>5</v>
      </c>
      <c r="E929" s="1272" t="s">
        <v>469</v>
      </c>
      <c r="F929" s="1272"/>
      <c r="G929" s="1272" t="s">
        <v>5</v>
      </c>
      <c r="H929" s="1461" t="s">
        <v>5</v>
      </c>
    </row>
    <row r="930" spans="1:8" x14ac:dyDescent="0.2">
      <c r="A930" s="1271" t="s">
        <v>22182</v>
      </c>
      <c r="B930" s="1084" t="s">
        <v>22183</v>
      </c>
      <c r="C930" s="1084"/>
      <c r="D930" s="1272" t="s">
        <v>5</v>
      </c>
      <c r="E930" s="1272" t="s">
        <v>5</v>
      </c>
      <c r="F930" s="1272"/>
      <c r="G930" s="1272" t="s">
        <v>5</v>
      </c>
      <c r="H930" s="1461" t="s">
        <v>5</v>
      </c>
    </row>
    <row r="931" spans="1:8" x14ac:dyDescent="0.2">
      <c r="A931" s="1271" t="s">
        <v>22184</v>
      </c>
      <c r="B931" s="1084" t="s">
        <v>22185</v>
      </c>
      <c r="C931" s="1084"/>
      <c r="D931" s="1272" t="s">
        <v>5</v>
      </c>
      <c r="E931" s="1272" t="s">
        <v>469</v>
      </c>
      <c r="F931" s="1272"/>
      <c r="G931" s="1272" t="s">
        <v>5</v>
      </c>
      <c r="H931" s="1461" t="s">
        <v>5</v>
      </c>
    </row>
    <row r="932" spans="1:8" x14ac:dyDescent="0.2">
      <c r="A932" s="1271" t="s">
        <v>22186</v>
      </c>
      <c r="B932" s="1084" t="s">
        <v>22187</v>
      </c>
      <c r="C932" s="1084"/>
      <c r="D932" s="1272" t="s">
        <v>5</v>
      </c>
      <c r="E932" s="1272" t="s">
        <v>469</v>
      </c>
      <c r="F932" s="1272"/>
      <c r="G932" s="1272" t="s">
        <v>5</v>
      </c>
      <c r="H932" s="1461" t="s">
        <v>5</v>
      </c>
    </row>
    <row r="933" spans="1:8" x14ac:dyDescent="0.2">
      <c r="A933" s="1271" t="s">
        <v>22188</v>
      </c>
      <c r="B933" s="1084" t="s">
        <v>22189</v>
      </c>
      <c r="C933" s="1084"/>
      <c r="D933" s="1272" t="s">
        <v>5</v>
      </c>
      <c r="E933" s="1272" t="s">
        <v>469</v>
      </c>
      <c r="F933" s="1272"/>
      <c r="G933" s="1272" t="s">
        <v>5</v>
      </c>
      <c r="H933" s="1461" t="s">
        <v>5</v>
      </c>
    </row>
    <row r="934" spans="1:8" x14ac:dyDescent="0.2">
      <c r="A934" s="1271" t="s">
        <v>22190</v>
      </c>
      <c r="B934" s="1084" t="s">
        <v>22191</v>
      </c>
      <c r="C934" s="1084"/>
      <c r="D934" s="1272" t="s">
        <v>5</v>
      </c>
      <c r="E934" s="1272" t="s">
        <v>469</v>
      </c>
      <c r="F934" s="1272"/>
      <c r="G934" s="1272" t="s">
        <v>5</v>
      </c>
      <c r="H934" s="1461" t="s">
        <v>5</v>
      </c>
    </row>
    <row r="935" spans="1:8" x14ac:dyDescent="0.2">
      <c r="A935" s="1271" t="s">
        <v>22192</v>
      </c>
      <c r="B935" s="1084" t="s">
        <v>22193</v>
      </c>
      <c r="C935" s="1084"/>
      <c r="D935" s="1272" t="s">
        <v>5</v>
      </c>
      <c r="E935" s="1272" t="s">
        <v>469</v>
      </c>
      <c r="F935" s="1272"/>
      <c r="G935" s="1272" t="s">
        <v>5</v>
      </c>
      <c r="H935" s="1461" t="s">
        <v>5</v>
      </c>
    </row>
    <row r="936" spans="1:8" x14ac:dyDescent="0.2">
      <c r="A936" s="1271" t="s">
        <v>22194</v>
      </c>
      <c r="B936" s="1084" t="s">
        <v>22195</v>
      </c>
      <c r="C936" s="1084"/>
      <c r="D936" s="1272" t="s">
        <v>5</v>
      </c>
      <c r="E936" s="1272" t="s">
        <v>469</v>
      </c>
      <c r="F936" s="1272"/>
      <c r="G936" s="1272" t="s">
        <v>5</v>
      </c>
      <c r="H936" s="1461" t="s">
        <v>5</v>
      </c>
    </row>
    <row r="937" spans="1:8" x14ac:dyDescent="0.2">
      <c r="A937" s="1271" t="s">
        <v>22196</v>
      </c>
      <c r="B937" s="1084" t="s">
        <v>22197</v>
      </c>
      <c r="C937" s="1084"/>
      <c r="D937" s="1272" t="s">
        <v>5</v>
      </c>
      <c r="E937" s="1272" t="s">
        <v>5</v>
      </c>
      <c r="F937" s="1272"/>
      <c r="G937" s="1272" t="s">
        <v>5</v>
      </c>
      <c r="H937" s="1461" t="s">
        <v>5</v>
      </c>
    </row>
    <row r="938" spans="1:8" x14ac:dyDescent="0.2">
      <c r="A938" s="1271" t="s">
        <v>22198</v>
      </c>
      <c r="B938" s="1084" t="s">
        <v>22197</v>
      </c>
      <c r="C938" s="1084"/>
      <c r="D938" s="1272" t="s">
        <v>5</v>
      </c>
      <c r="E938" s="1272" t="s">
        <v>469</v>
      </c>
      <c r="F938" s="1272"/>
      <c r="G938" s="1272" t="s">
        <v>5</v>
      </c>
      <c r="H938" s="1461" t="s">
        <v>5</v>
      </c>
    </row>
    <row r="939" spans="1:8" x14ac:dyDescent="0.2">
      <c r="A939" s="1271" t="s">
        <v>22199</v>
      </c>
      <c r="B939" s="1084" t="s">
        <v>22200</v>
      </c>
      <c r="C939" s="1084"/>
      <c r="D939" s="1272" t="s">
        <v>5</v>
      </c>
      <c r="E939" s="1272" t="s">
        <v>5</v>
      </c>
      <c r="F939" s="1272"/>
      <c r="G939" s="1272" t="s">
        <v>5</v>
      </c>
      <c r="H939" s="1461" t="s">
        <v>5</v>
      </c>
    </row>
    <row r="940" spans="1:8" x14ac:dyDescent="0.2">
      <c r="A940" s="1271" t="s">
        <v>22201</v>
      </c>
      <c r="B940" s="1084" t="s">
        <v>22202</v>
      </c>
      <c r="C940" s="1084"/>
      <c r="D940" s="1272" t="s">
        <v>5</v>
      </c>
      <c r="E940" s="1272" t="s">
        <v>469</v>
      </c>
      <c r="F940" s="1272"/>
      <c r="G940" s="1272" t="s">
        <v>5</v>
      </c>
      <c r="H940" s="1461" t="s">
        <v>5</v>
      </c>
    </row>
    <row r="941" spans="1:8" x14ac:dyDescent="0.2">
      <c r="A941" s="1271" t="s">
        <v>22203</v>
      </c>
      <c r="B941" s="1084" t="s">
        <v>22202</v>
      </c>
      <c r="C941" s="1084"/>
      <c r="D941" s="1272" t="s">
        <v>5</v>
      </c>
      <c r="E941" s="1272" t="s">
        <v>469</v>
      </c>
      <c r="F941" s="1272"/>
      <c r="G941" s="1272" t="s">
        <v>5</v>
      </c>
      <c r="H941" s="1461" t="s">
        <v>5</v>
      </c>
    </row>
    <row r="942" spans="1:8" x14ac:dyDescent="0.2">
      <c r="A942" s="1271" t="s">
        <v>22204</v>
      </c>
      <c r="B942" s="1084" t="s">
        <v>22202</v>
      </c>
      <c r="C942" s="1084"/>
      <c r="D942" s="1272" t="s">
        <v>5</v>
      </c>
      <c r="E942" s="1272" t="s">
        <v>469</v>
      </c>
      <c r="F942" s="1272"/>
      <c r="G942" s="1272" t="s">
        <v>5</v>
      </c>
      <c r="H942" s="1461" t="s">
        <v>5</v>
      </c>
    </row>
    <row r="943" spans="1:8" x14ac:dyDescent="0.2">
      <c r="A943" s="1271" t="s">
        <v>22205</v>
      </c>
      <c r="B943" s="1084" t="s">
        <v>22206</v>
      </c>
      <c r="C943" s="1084"/>
      <c r="D943" s="1272" t="s">
        <v>5</v>
      </c>
      <c r="E943" s="1272" t="s">
        <v>469</v>
      </c>
      <c r="F943" s="1272"/>
      <c r="G943" s="1272" t="s">
        <v>5</v>
      </c>
      <c r="H943" s="1461" t="s">
        <v>5</v>
      </c>
    </row>
    <row r="944" spans="1:8" x14ac:dyDescent="0.2">
      <c r="A944" s="1271" t="s">
        <v>22207</v>
      </c>
      <c r="B944" s="1084" t="s">
        <v>22208</v>
      </c>
      <c r="C944" s="1084"/>
      <c r="D944" s="1272" t="s">
        <v>5</v>
      </c>
      <c r="E944" s="1272" t="s">
        <v>469</v>
      </c>
      <c r="F944" s="1272"/>
      <c r="G944" s="1272" t="s">
        <v>5</v>
      </c>
      <c r="H944" s="1461" t="s">
        <v>5</v>
      </c>
    </row>
    <row r="945" spans="1:8" x14ac:dyDescent="0.2">
      <c r="A945" s="1271" t="s">
        <v>22209</v>
      </c>
      <c r="B945" s="1084" t="s">
        <v>22210</v>
      </c>
      <c r="C945" s="1084"/>
      <c r="D945" s="1272" t="s">
        <v>5</v>
      </c>
      <c r="E945" s="1272" t="s">
        <v>469</v>
      </c>
      <c r="F945" s="1272"/>
      <c r="G945" s="1272" t="s">
        <v>5</v>
      </c>
      <c r="H945" s="1461" t="s">
        <v>5</v>
      </c>
    </row>
    <row r="946" spans="1:8" x14ac:dyDescent="0.2">
      <c r="A946" s="1271" t="s">
        <v>22211</v>
      </c>
      <c r="B946" s="1084" t="s">
        <v>22212</v>
      </c>
      <c r="C946" s="1084"/>
      <c r="D946" s="1272" t="s">
        <v>5</v>
      </c>
      <c r="E946" s="1272" t="s">
        <v>469</v>
      </c>
      <c r="F946" s="1272"/>
      <c r="G946" s="1272" t="s">
        <v>5</v>
      </c>
      <c r="H946" s="1461" t="s">
        <v>5</v>
      </c>
    </row>
    <row r="947" spans="1:8" x14ac:dyDescent="0.2">
      <c r="A947" s="1271" t="s">
        <v>22213</v>
      </c>
      <c r="B947" s="1084" t="s">
        <v>22214</v>
      </c>
      <c r="C947" s="1084"/>
      <c r="D947" s="1272" t="s">
        <v>5</v>
      </c>
      <c r="E947" s="1272" t="s">
        <v>469</v>
      </c>
      <c r="F947" s="1272"/>
      <c r="G947" s="1272" t="s">
        <v>5</v>
      </c>
      <c r="H947" s="1461" t="s">
        <v>5</v>
      </c>
    </row>
    <row r="948" spans="1:8" x14ac:dyDescent="0.2">
      <c r="A948" s="1271" t="s">
        <v>22215</v>
      </c>
      <c r="B948" s="1084" t="s">
        <v>34</v>
      </c>
      <c r="C948" s="1084"/>
      <c r="D948" s="1272" t="s">
        <v>5</v>
      </c>
      <c r="E948" s="1272" t="s">
        <v>5</v>
      </c>
      <c r="F948" s="1272"/>
      <c r="G948" s="1272" t="s">
        <v>5</v>
      </c>
      <c r="H948" s="1461" t="s">
        <v>5</v>
      </c>
    </row>
    <row r="949" spans="1:8" x14ac:dyDescent="0.2">
      <c r="A949" s="1271" t="s">
        <v>22216</v>
      </c>
      <c r="B949" s="1084" t="s">
        <v>34</v>
      </c>
      <c r="C949" s="1084"/>
      <c r="D949" s="1272" t="s">
        <v>5</v>
      </c>
      <c r="E949" s="1272" t="s">
        <v>469</v>
      </c>
      <c r="F949" s="1272"/>
      <c r="G949" s="1272" t="s">
        <v>5</v>
      </c>
      <c r="H949" s="1461" t="s">
        <v>5</v>
      </c>
    </row>
    <row r="950" spans="1:8" x14ac:dyDescent="0.2">
      <c r="A950" s="1271" t="s">
        <v>22217</v>
      </c>
      <c r="B950" s="1084" t="s">
        <v>22218</v>
      </c>
      <c r="C950" s="1084"/>
      <c r="D950" s="1272" t="s">
        <v>5</v>
      </c>
      <c r="E950" s="1272" t="s">
        <v>469</v>
      </c>
      <c r="F950" s="1272"/>
      <c r="G950" s="1272" t="s">
        <v>5</v>
      </c>
      <c r="H950" s="1461" t="s">
        <v>5</v>
      </c>
    </row>
    <row r="951" spans="1:8" x14ac:dyDescent="0.2">
      <c r="A951" s="1271" t="s">
        <v>22219</v>
      </c>
      <c r="B951" s="1084" t="s">
        <v>35</v>
      </c>
      <c r="C951" s="1084"/>
      <c r="D951" s="1272" t="s">
        <v>5</v>
      </c>
      <c r="E951" s="1272" t="s">
        <v>469</v>
      </c>
      <c r="F951" s="1272"/>
      <c r="G951" s="1272" t="s">
        <v>5</v>
      </c>
      <c r="H951" s="1461" t="s">
        <v>5</v>
      </c>
    </row>
    <row r="952" spans="1:8" x14ac:dyDescent="0.2">
      <c r="A952" s="1271" t="s">
        <v>22220</v>
      </c>
      <c r="B952" s="1084" t="s">
        <v>22221</v>
      </c>
      <c r="C952" s="1084"/>
      <c r="D952" s="1272" t="s">
        <v>5</v>
      </c>
      <c r="E952" s="1272" t="s">
        <v>469</v>
      </c>
      <c r="F952" s="1272"/>
      <c r="G952" s="1272" t="s">
        <v>5</v>
      </c>
      <c r="H952" s="1461" t="s">
        <v>5</v>
      </c>
    </row>
    <row r="953" spans="1:8" x14ac:dyDescent="0.2">
      <c r="A953" s="1271" t="s">
        <v>22222</v>
      </c>
      <c r="B953" s="1084" t="s">
        <v>22223</v>
      </c>
      <c r="C953" s="1084"/>
      <c r="D953" s="1272" t="s">
        <v>5</v>
      </c>
      <c r="E953" s="1272" t="s">
        <v>469</v>
      </c>
      <c r="F953" s="1272"/>
      <c r="G953" s="1272" t="s">
        <v>5</v>
      </c>
      <c r="H953" s="1461" t="s">
        <v>5</v>
      </c>
    </row>
    <row r="954" spans="1:8" x14ac:dyDescent="0.2">
      <c r="A954" s="1271" t="s">
        <v>23554</v>
      </c>
      <c r="B954" s="1084" t="s">
        <v>22224</v>
      </c>
      <c r="C954" s="1084"/>
      <c r="D954" s="1272" t="s">
        <v>5</v>
      </c>
      <c r="E954" s="1272" t="s">
        <v>469</v>
      </c>
      <c r="F954" s="1272"/>
      <c r="G954" s="1272" t="s">
        <v>36</v>
      </c>
      <c r="H954" s="1461" t="s">
        <v>36</v>
      </c>
    </row>
    <row r="955" spans="1:8" x14ac:dyDescent="0.2">
      <c r="A955" s="1271" t="s">
        <v>22225</v>
      </c>
      <c r="B955" s="1084" t="s">
        <v>22226</v>
      </c>
      <c r="C955" s="1084"/>
      <c r="D955" s="1272" t="s">
        <v>5</v>
      </c>
      <c r="E955" s="1272" t="s">
        <v>469</v>
      </c>
      <c r="F955" s="1272"/>
      <c r="G955" s="1272" t="s">
        <v>5</v>
      </c>
      <c r="H955" s="1461" t="s">
        <v>5</v>
      </c>
    </row>
    <row r="956" spans="1:8" x14ac:dyDescent="0.2">
      <c r="A956" s="1271" t="s">
        <v>22227</v>
      </c>
      <c r="B956" s="1084" t="s">
        <v>22228</v>
      </c>
      <c r="C956" s="1084"/>
      <c r="D956" s="1272" t="s">
        <v>5</v>
      </c>
      <c r="E956" s="1272" t="s">
        <v>469</v>
      </c>
      <c r="F956" s="1272"/>
      <c r="G956" s="1272" t="s">
        <v>5</v>
      </c>
      <c r="H956" s="1461" t="s">
        <v>5</v>
      </c>
    </row>
    <row r="957" spans="1:8" x14ac:dyDescent="0.2">
      <c r="A957" s="1271" t="s">
        <v>22229</v>
      </c>
      <c r="B957" s="1084" t="s">
        <v>22230</v>
      </c>
      <c r="C957" s="1084"/>
      <c r="D957" s="1272" t="s">
        <v>5</v>
      </c>
      <c r="E957" s="1272" t="s">
        <v>469</v>
      </c>
      <c r="F957" s="1272"/>
      <c r="G957" s="1272" t="s">
        <v>5</v>
      </c>
      <c r="H957" s="1461" t="s">
        <v>5</v>
      </c>
    </row>
    <row r="958" spans="1:8" x14ac:dyDescent="0.2">
      <c r="A958" s="1271" t="s">
        <v>22231</v>
      </c>
      <c r="B958" s="1084" t="s">
        <v>22218</v>
      </c>
      <c r="C958" s="1084"/>
      <c r="D958" s="1272" t="s">
        <v>5</v>
      </c>
      <c r="E958" s="1272" t="s">
        <v>5</v>
      </c>
      <c r="F958" s="1272"/>
      <c r="G958" s="1272" t="s">
        <v>5</v>
      </c>
      <c r="H958" s="1461" t="s">
        <v>5</v>
      </c>
    </row>
    <row r="959" spans="1:8" x14ac:dyDescent="0.2">
      <c r="A959" s="1271" t="s">
        <v>22232</v>
      </c>
      <c r="B959" s="1084" t="s">
        <v>35</v>
      </c>
      <c r="C959" s="1084"/>
      <c r="D959" s="1272" t="s">
        <v>5</v>
      </c>
      <c r="E959" s="1272" t="s">
        <v>5</v>
      </c>
      <c r="F959" s="1272"/>
      <c r="G959" s="1272" t="s">
        <v>5</v>
      </c>
      <c r="H959" s="1461" t="s">
        <v>5</v>
      </c>
    </row>
    <row r="960" spans="1:8" x14ac:dyDescent="0.2">
      <c r="A960" s="1271" t="s">
        <v>22233</v>
      </c>
      <c r="B960" s="1084" t="s">
        <v>22221</v>
      </c>
      <c r="C960" s="1084"/>
      <c r="D960" s="1272" t="s">
        <v>5</v>
      </c>
      <c r="E960" s="1272" t="s">
        <v>5</v>
      </c>
      <c r="F960" s="1272"/>
      <c r="G960" s="1272" t="s">
        <v>5</v>
      </c>
      <c r="H960" s="1461" t="s">
        <v>5</v>
      </c>
    </row>
    <row r="961" spans="1:8" x14ac:dyDescent="0.2">
      <c r="A961" s="1271" t="s">
        <v>22234</v>
      </c>
      <c r="B961" s="1084" t="s">
        <v>22223</v>
      </c>
      <c r="C961" s="1084"/>
      <c r="D961" s="1272" t="s">
        <v>5</v>
      </c>
      <c r="E961" s="1272" t="s">
        <v>5</v>
      </c>
      <c r="F961" s="1272"/>
      <c r="G961" s="1272" t="s">
        <v>5</v>
      </c>
      <c r="H961" s="1461" t="s">
        <v>5</v>
      </c>
    </row>
    <row r="962" spans="1:8" x14ac:dyDescent="0.2">
      <c r="A962" s="1271" t="s">
        <v>22235</v>
      </c>
      <c r="B962" s="1084" t="s">
        <v>22224</v>
      </c>
      <c r="C962" s="1084"/>
      <c r="D962" s="1272" t="s">
        <v>5</v>
      </c>
      <c r="E962" s="1272" t="s">
        <v>5</v>
      </c>
      <c r="F962" s="1272"/>
      <c r="G962" s="1272" t="s">
        <v>5</v>
      </c>
      <c r="H962" s="1461" t="s">
        <v>5</v>
      </c>
    </row>
    <row r="963" spans="1:8" x14ac:dyDescent="0.2">
      <c r="A963" s="1271" t="s">
        <v>22236</v>
      </c>
      <c r="B963" s="1084" t="s">
        <v>22226</v>
      </c>
      <c r="C963" s="1084"/>
      <c r="D963" s="1272" t="s">
        <v>5</v>
      </c>
      <c r="E963" s="1272" t="s">
        <v>5</v>
      </c>
      <c r="F963" s="1272"/>
      <c r="G963" s="1272" t="s">
        <v>5</v>
      </c>
      <c r="H963" s="1461" t="s">
        <v>5</v>
      </c>
    </row>
    <row r="964" spans="1:8" x14ac:dyDescent="0.2">
      <c r="A964" s="1271" t="s">
        <v>22237</v>
      </c>
      <c r="B964" s="1084" t="s">
        <v>22228</v>
      </c>
      <c r="C964" s="1084"/>
      <c r="D964" s="1272" t="s">
        <v>5</v>
      </c>
      <c r="E964" s="1272" t="s">
        <v>5</v>
      </c>
      <c r="F964" s="1272"/>
      <c r="G964" s="1272" t="s">
        <v>5</v>
      </c>
      <c r="H964" s="1461" t="s">
        <v>5</v>
      </c>
    </row>
    <row r="965" spans="1:8" x14ac:dyDescent="0.2">
      <c r="A965" s="1271" t="s">
        <v>22238</v>
      </c>
      <c r="B965" s="1084" t="s">
        <v>22230</v>
      </c>
      <c r="C965" s="1084"/>
      <c r="D965" s="1272" t="s">
        <v>5</v>
      </c>
      <c r="E965" s="1272" t="s">
        <v>5</v>
      </c>
      <c r="F965" s="1272"/>
      <c r="G965" s="1272" t="s">
        <v>5</v>
      </c>
      <c r="H965" s="1461" t="s">
        <v>5</v>
      </c>
    </row>
    <row r="966" spans="1:8" x14ac:dyDescent="0.2">
      <c r="A966" s="1271" t="s">
        <v>22239</v>
      </c>
      <c r="B966" s="1084" t="s">
        <v>22240</v>
      </c>
      <c r="C966" s="1084"/>
      <c r="D966" s="1272" t="s">
        <v>5</v>
      </c>
      <c r="E966" s="1272" t="s">
        <v>5</v>
      </c>
      <c r="F966" s="1272"/>
      <c r="G966" s="1272" t="s">
        <v>5</v>
      </c>
      <c r="H966" s="1461" t="s">
        <v>5</v>
      </c>
    </row>
    <row r="967" spans="1:8" x14ac:dyDescent="0.2">
      <c r="A967" s="1271" t="s">
        <v>22241</v>
      </c>
      <c r="B967" s="1084" t="s">
        <v>22242</v>
      </c>
      <c r="C967" s="1084"/>
      <c r="D967" s="1272" t="s">
        <v>5</v>
      </c>
      <c r="E967" s="1272" t="s">
        <v>469</v>
      </c>
      <c r="F967" s="1272"/>
      <c r="G967" s="1272" t="s">
        <v>5</v>
      </c>
      <c r="H967" s="1461" t="s">
        <v>5</v>
      </c>
    </row>
    <row r="968" spans="1:8" x14ac:dyDescent="0.2">
      <c r="A968" s="1271" t="s">
        <v>22243</v>
      </c>
      <c r="B968" s="1084" t="s">
        <v>22244</v>
      </c>
      <c r="C968" s="1084"/>
      <c r="D968" s="1272" t="s">
        <v>5</v>
      </c>
      <c r="E968" s="1272" t="s">
        <v>5</v>
      </c>
      <c r="F968" s="1272"/>
      <c r="G968" s="1272" t="s">
        <v>5</v>
      </c>
      <c r="H968" s="1461" t="s">
        <v>5</v>
      </c>
    </row>
    <row r="969" spans="1:8" x14ac:dyDescent="0.2">
      <c r="A969" s="1271" t="s">
        <v>22245</v>
      </c>
      <c r="B969" s="1084" t="s">
        <v>22246</v>
      </c>
      <c r="C969" s="1084"/>
      <c r="D969" s="1272" t="s">
        <v>5</v>
      </c>
      <c r="E969" s="1272" t="s">
        <v>469</v>
      </c>
      <c r="F969" s="1272"/>
      <c r="G969" s="1272" t="s">
        <v>5</v>
      </c>
      <c r="H969" s="1461" t="s">
        <v>5</v>
      </c>
    </row>
    <row r="970" spans="1:8" x14ac:dyDescent="0.2">
      <c r="A970" s="1271" t="s">
        <v>22247</v>
      </c>
      <c r="B970" s="1084" t="s">
        <v>22248</v>
      </c>
      <c r="C970" s="1084"/>
      <c r="D970" s="1272" t="s">
        <v>5</v>
      </c>
      <c r="E970" s="1272" t="s">
        <v>469</v>
      </c>
      <c r="F970" s="1272"/>
      <c r="G970" s="1272" t="s">
        <v>5</v>
      </c>
      <c r="H970" s="1461" t="s">
        <v>5</v>
      </c>
    </row>
    <row r="971" spans="1:8" x14ac:dyDescent="0.2">
      <c r="A971" s="1271" t="s">
        <v>22249</v>
      </c>
      <c r="B971" s="1084" t="s">
        <v>22250</v>
      </c>
      <c r="C971" s="1084"/>
      <c r="D971" s="1272" t="s">
        <v>5</v>
      </c>
      <c r="E971" s="1272" t="s">
        <v>469</v>
      </c>
      <c r="F971" s="1272"/>
      <c r="G971" s="1272" t="s">
        <v>5</v>
      </c>
      <c r="H971" s="1461" t="s">
        <v>5</v>
      </c>
    </row>
    <row r="972" spans="1:8" x14ac:dyDescent="0.2">
      <c r="A972" s="1271" t="s">
        <v>22251</v>
      </c>
      <c r="B972" s="1084" t="s">
        <v>22252</v>
      </c>
      <c r="C972" s="1084"/>
      <c r="D972" s="1272" t="s">
        <v>5</v>
      </c>
      <c r="E972" s="1272" t="s">
        <v>5</v>
      </c>
      <c r="F972" s="1272"/>
      <c r="G972" s="1272" t="s">
        <v>5</v>
      </c>
      <c r="H972" s="1461" t="s">
        <v>5</v>
      </c>
    </row>
    <row r="973" spans="1:8" x14ac:dyDescent="0.2">
      <c r="A973" s="1271" t="s">
        <v>22253</v>
      </c>
      <c r="B973" s="1084" t="s">
        <v>22254</v>
      </c>
      <c r="C973" s="1084"/>
      <c r="D973" s="1272" t="s">
        <v>5</v>
      </c>
      <c r="E973" s="1272" t="s">
        <v>469</v>
      </c>
      <c r="F973" s="1272"/>
      <c r="G973" s="1272" t="s">
        <v>5</v>
      </c>
      <c r="H973" s="1461" t="s">
        <v>5</v>
      </c>
    </row>
    <row r="974" spans="1:8" x14ac:dyDescent="0.2">
      <c r="A974" s="1271" t="s">
        <v>22255</v>
      </c>
      <c r="B974" s="1084" t="s">
        <v>22256</v>
      </c>
      <c r="C974" s="1084"/>
      <c r="D974" s="1272" t="s">
        <v>5</v>
      </c>
      <c r="E974" s="1272" t="s">
        <v>469</v>
      </c>
      <c r="F974" s="1272"/>
      <c r="G974" s="1272" t="s">
        <v>5</v>
      </c>
      <c r="H974" s="1461" t="s">
        <v>5</v>
      </c>
    </row>
    <row r="975" spans="1:8" x14ac:dyDescent="0.2">
      <c r="A975" s="1271" t="s">
        <v>22257</v>
      </c>
      <c r="B975" s="1084" t="s">
        <v>22258</v>
      </c>
      <c r="C975" s="1084"/>
      <c r="D975" s="1272" t="s">
        <v>5</v>
      </c>
      <c r="E975" s="1272" t="s">
        <v>5</v>
      </c>
      <c r="F975" s="1272"/>
      <c r="G975" s="1272" t="s">
        <v>5</v>
      </c>
      <c r="H975" s="1461" t="s">
        <v>5</v>
      </c>
    </row>
    <row r="976" spans="1:8" x14ac:dyDescent="0.2">
      <c r="A976" s="1271" t="s">
        <v>22259</v>
      </c>
      <c r="B976" s="1084" t="s">
        <v>22260</v>
      </c>
      <c r="C976" s="1084"/>
      <c r="D976" s="1272" t="s">
        <v>5</v>
      </c>
      <c r="E976" s="1272" t="s">
        <v>469</v>
      </c>
      <c r="F976" s="1272"/>
      <c r="G976" s="1272" t="s">
        <v>5</v>
      </c>
      <c r="H976" s="1461" t="s">
        <v>5</v>
      </c>
    </row>
    <row r="977" spans="1:8" x14ac:dyDescent="0.2">
      <c r="A977" s="1271" t="s">
        <v>22261</v>
      </c>
      <c r="B977" s="1084" t="s">
        <v>22262</v>
      </c>
      <c r="C977" s="1084"/>
      <c r="D977" s="1272" t="s">
        <v>5</v>
      </c>
      <c r="E977" s="1272" t="s">
        <v>469</v>
      </c>
      <c r="F977" s="1272"/>
      <c r="G977" s="1272" t="s">
        <v>5</v>
      </c>
      <c r="H977" s="1461" t="s">
        <v>5</v>
      </c>
    </row>
    <row r="978" spans="1:8" x14ac:dyDescent="0.2">
      <c r="A978" s="1271" t="s">
        <v>22263</v>
      </c>
      <c r="B978" s="1084" t="s">
        <v>22264</v>
      </c>
      <c r="C978" s="1084"/>
      <c r="D978" s="1272" t="s">
        <v>5</v>
      </c>
      <c r="E978" s="1272" t="s">
        <v>5</v>
      </c>
      <c r="F978" s="1272"/>
      <c r="G978" s="1272" t="s">
        <v>5</v>
      </c>
      <c r="H978" s="1461" t="s">
        <v>5</v>
      </c>
    </row>
    <row r="979" spans="1:8" x14ac:dyDescent="0.2">
      <c r="A979" s="1271" t="s">
        <v>22265</v>
      </c>
      <c r="B979" s="1084" t="s">
        <v>22266</v>
      </c>
      <c r="C979" s="1084"/>
      <c r="D979" s="1272" t="s">
        <v>5</v>
      </c>
      <c r="E979" s="1272" t="s">
        <v>469</v>
      </c>
      <c r="F979" s="1272"/>
      <c r="G979" s="1272" t="s">
        <v>5</v>
      </c>
      <c r="H979" s="1461" t="s">
        <v>5</v>
      </c>
    </row>
    <row r="980" spans="1:8" x14ac:dyDescent="0.2">
      <c r="A980" s="1271" t="s">
        <v>22267</v>
      </c>
      <c r="B980" s="1084" t="s">
        <v>100</v>
      </c>
      <c r="C980" s="1084"/>
      <c r="D980" s="1272" t="s">
        <v>5</v>
      </c>
      <c r="E980" s="1272" t="s">
        <v>5</v>
      </c>
      <c r="F980" s="1272"/>
      <c r="G980" s="1272" t="s">
        <v>5</v>
      </c>
      <c r="H980" s="1461" t="s">
        <v>5</v>
      </c>
    </row>
    <row r="981" spans="1:8" x14ac:dyDescent="0.2">
      <c r="A981" s="1271" t="s">
        <v>22268</v>
      </c>
      <c r="B981" s="1084" t="s">
        <v>22269</v>
      </c>
      <c r="C981" s="1084"/>
      <c r="D981" s="1272" t="s">
        <v>5</v>
      </c>
      <c r="E981" s="1272" t="s">
        <v>5</v>
      </c>
      <c r="F981" s="1272"/>
      <c r="G981" s="1272" t="s">
        <v>5</v>
      </c>
      <c r="H981" s="1461" t="s">
        <v>5</v>
      </c>
    </row>
    <row r="982" spans="1:8" x14ac:dyDescent="0.2">
      <c r="A982" s="1271" t="s">
        <v>22270</v>
      </c>
      <c r="B982" s="1084" t="s">
        <v>22271</v>
      </c>
      <c r="C982" s="1084"/>
      <c r="D982" s="1272" t="s">
        <v>5</v>
      </c>
      <c r="E982" s="1272" t="s">
        <v>5</v>
      </c>
      <c r="F982" s="1272"/>
      <c r="G982" s="1272" t="s">
        <v>5</v>
      </c>
      <c r="H982" s="1461" t="s">
        <v>5</v>
      </c>
    </row>
    <row r="983" spans="1:8" x14ac:dyDescent="0.2">
      <c r="A983" s="1271" t="s">
        <v>22272</v>
      </c>
      <c r="B983" s="1084" t="s">
        <v>22271</v>
      </c>
      <c r="C983" s="1084"/>
      <c r="D983" s="1272" t="s">
        <v>5</v>
      </c>
      <c r="E983" s="1272" t="s">
        <v>5</v>
      </c>
      <c r="F983" s="1272"/>
      <c r="G983" s="1272" t="s">
        <v>5</v>
      </c>
      <c r="H983" s="1461" t="s">
        <v>5</v>
      </c>
    </row>
    <row r="984" spans="1:8" x14ac:dyDescent="0.2">
      <c r="A984" s="1271" t="s">
        <v>22273</v>
      </c>
      <c r="B984" s="1084" t="s">
        <v>22274</v>
      </c>
      <c r="C984" s="1084"/>
      <c r="D984" s="1272" t="s">
        <v>5</v>
      </c>
      <c r="E984" s="1272" t="s">
        <v>5</v>
      </c>
      <c r="F984" s="1272"/>
      <c r="G984" s="1272" t="s">
        <v>5</v>
      </c>
      <c r="H984" s="1461" t="s">
        <v>5</v>
      </c>
    </row>
    <row r="985" spans="1:8" x14ac:dyDescent="0.2">
      <c r="A985" s="1271" t="s">
        <v>22275</v>
      </c>
      <c r="B985" s="1084" t="s">
        <v>22276</v>
      </c>
      <c r="C985" s="1084"/>
      <c r="D985" s="1272" t="s">
        <v>5</v>
      </c>
      <c r="E985" s="1272" t="s">
        <v>5</v>
      </c>
      <c r="F985" s="1272"/>
      <c r="G985" s="1272" t="s">
        <v>5</v>
      </c>
      <c r="H985" s="1461" t="s">
        <v>5</v>
      </c>
    </row>
    <row r="986" spans="1:8" x14ac:dyDescent="0.2">
      <c r="A986" s="1271" t="s">
        <v>22277</v>
      </c>
      <c r="B986" s="1084" t="s">
        <v>22276</v>
      </c>
      <c r="C986" s="1084"/>
      <c r="D986" s="1272" t="s">
        <v>5</v>
      </c>
      <c r="E986" s="1272" t="s">
        <v>5</v>
      </c>
      <c r="F986" s="1272"/>
      <c r="G986" s="1272" t="s">
        <v>5</v>
      </c>
      <c r="H986" s="1461" t="s">
        <v>5</v>
      </c>
    </row>
    <row r="987" spans="1:8" x14ac:dyDescent="0.2">
      <c r="A987" s="1271" t="s">
        <v>22278</v>
      </c>
      <c r="B987" s="1084" t="s">
        <v>22276</v>
      </c>
      <c r="C987" s="1084"/>
      <c r="D987" s="1272" t="s">
        <v>5</v>
      </c>
      <c r="E987" s="1272" t="s">
        <v>5</v>
      </c>
      <c r="F987" s="1272"/>
      <c r="G987" s="1272" t="s">
        <v>5</v>
      </c>
      <c r="H987" s="1461" t="s">
        <v>5</v>
      </c>
    </row>
    <row r="988" spans="1:8" x14ac:dyDescent="0.2">
      <c r="A988" s="1271" t="s">
        <v>22279</v>
      </c>
      <c r="B988" s="1084" t="s">
        <v>22280</v>
      </c>
      <c r="C988" s="1084"/>
      <c r="D988" s="1272" t="s">
        <v>5</v>
      </c>
      <c r="E988" s="1272" t="s">
        <v>5</v>
      </c>
      <c r="F988" s="1272"/>
      <c r="G988" s="1272" t="s">
        <v>5</v>
      </c>
      <c r="H988" s="1461" t="s">
        <v>5</v>
      </c>
    </row>
    <row r="989" spans="1:8" x14ac:dyDescent="0.2">
      <c r="A989" s="1271" t="s">
        <v>22281</v>
      </c>
      <c r="B989" s="1084" t="s">
        <v>22282</v>
      </c>
      <c r="C989" s="1084"/>
      <c r="D989" s="1272" t="s">
        <v>5</v>
      </c>
      <c r="E989" s="1272" t="s">
        <v>5</v>
      </c>
      <c r="F989" s="1272"/>
      <c r="G989" s="1272" t="s">
        <v>5</v>
      </c>
      <c r="H989" s="1461" t="s">
        <v>5</v>
      </c>
    </row>
    <row r="990" spans="1:8" x14ac:dyDescent="0.2">
      <c r="A990" s="1271" t="s">
        <v>22283</v>
      </c>
      <c r="B990" s="1084" t="s">
        <v>22284</v>
      </c>
      <c r="C990" s="1084"/>
      <c r="D990" s="1272" t="s">
        <v>5</v>
      </c>
      <c r="E990" s="1272" t="s">
        <v>469</v>
      </c>
      <c r="F990" s="1272"/>
      <c r="G990" s="1272" t="s">
        <v>5</v>
      </c>
      <c r="H990" s="1461" t="s">
        <v>5</v>
      </c>
    </row>
    <row r="991" spans="1:8" x14ac:dyDescent="0.2">
      <c r="A991" s="1271" t="s">
        <v>22285</v>
      </c>
      <c r="B991" s="1084" t="s">
        <v>22286</v>
      </c>
      <c r="C991" s="1084"/>
      <c r="D991" s="1272" t="s">
        <v>5</v>
      </c>
      <c r="E991" s="1272" t="s">
        <v>469</v>
      </c>
      <c r="F991" s="1272"/>
      <c r="G991" s="1272" t="s">
        <v>5</v>
      </c>
      <c r="H991" s="1461" t="s">
        <v>5</v>
      </c>
    </row>
    <row r="992" spans="1:8" x14ac:dyDescent="0.2">
      <c r="A992" s="1271" t="s">
        <v>22287</v>
      </c>
      <c r="B992" s="1084" t="s">
        <v>22288</v>
      </c>
      <c r="C992" s="1084"/>
      <c r="D992" s="1272" t="s">
        <v>5</v>
      </c>
      <c r="E992" s="1272" t="s">
        <v>469</v>
      </c>
      <c r="F992" s="1272"/>
      <c r="G992" s="1272" t="s">
        <v>5</v>
      </c>
      <c r="H992" s="1461" t="s">
        <v>5</v>
      </c>
    </row>
    <row r="993" spans="1:8" x14ac:dyDescent="0.2">
      <c r="A993" s="1271" t="s">
        <v>22289</v>
      </c>
      <c r="B993" s="1084" t="s">
        <v>37</v>
      </c>
      <c r="C993" s="1084"/>
      <c r="D993" s="1272" t="s">
        <v>5</v>
      </c>
      <c r="E993" s="1272" t="s">
        <v>5</v>
      </c>
      <c r="F993" s="1272"/>
      <c r="G993" s="1272" t="s">
        <v>5</v>
      </c>
      <c r="H993" s="1461" t="s">
        <v>5</v>
      </c>
    </row>
    <row r="994" spans="1:8" x14ac:dyDescent="0.2">
      <c r="A994" s="1271" t="s">
        <v>22290</v>
      </c>
      <c r="B994" s="1084" t="s">
        <v>21891</v>
      </c>
      <c r="C994" s="1084"/>
      <c r="D994" s="1272" t="s">
        <v>5</v>
      </c>
      <c r="E994" s="1272" t="s">
        <v>5</v>
      </c>
      <c r="F994" s="1272"/>
      <c r="G994" s="1272" t="s">
        <v>5</v>
      </c>
      <c r="H994" s="1461" t="s">
        <v>5</v>
      </c>
    </row>
    <row r="995" spans="1:8" x14ac:dyDescent="0.2">
      <c r="A995" s="1271" t="s">
        <v>22291</v>
      </c>
      <c r="B995" s="1084" t="s">
        <v>22292</v>
      </c>
      <c r="C995" s="1084"/>
      <c r="D995" s="1272" t="s">
        <v>5</v>
      </c>
      <c r="E995" s="1272" t="s">
        <v>5</v>
      </c>
      <c r="F995" s="1272"/>
      <c r="G995" s="1272" t="s">
        <v>5</v>
      </c>
      <c r="H995" s="1461" t="s">
        <v>5</v>
      </c>
    </row>
    <row r="996" spans="1:8" x14ac:dyDescent="0.2">
      <c r="A996" s="1271" t="s">
        <v>22293</v>
      </c>
      <c r="B996" s="1084" t="s">
        <v>22292</v>
      </c>
      <c r="C996" s="1084"/>
      <c r="D996" s="1272" t="s">
        <v>5</v>
      </c>
      <c r="E996" s="1272" t="s">
        <v>5</v>
      </c>
      <c r="F996" s="1272"/>
      <c r="G996" s="1272" t="s">
        <v>5</v>
      </c>
      <c r="H996" s="1461" t="s">
        <v>5</v>
      </c>
    </row>
    <row r="997" spans="1:8" x14ac:dyDescent="0.2">
      <c r="A997" s="1271" t="s">
        <v>22294</v>
      </c>
      <c r="B997" s="1084" t="s">
        <v>22292</v>
      </c>
      <c r="C997" s="1084"/>
      <c r="D997" s="1272" t="s">
        <v>5</v>
      </c>
      <c r="E997" s="1272" t="s">
        <v>5</v>
      </c>
      <c r="F997" s="1272"/>
      <c r="G997" s="1272" t="s">
        <v>5</v>
      </c>
      <c r="H997" s="1461" t="s">
        <v>5</v>
      </c>
    </row>
    <row r="998" spans="1:8" x14ac:dyDescent="0.2">
      <c r="A998" s="1271" t="s">
        <v>22295</v>
      </c>
      <c r="B998" s="1084" t="s">
        <v>22292</v>
      </c>
      <c r="C998" s="1084"/>
      <c r="D998" s="1272" t="s">
        <v>5</v>
      </c>
      <c r="E998" s="1272" t="s">
        <v>5</v>
      </c>
      <c r="F998" s="1272"/>
      <c r="G998" s="1272" t="s">
        <v>5</v>
      </c>
      <c r="H998" s="1461" t="s">
        <v>5</v>
      </c>
    </row>
    <row r="999" spans="1:8" x14ac:dyDescent="0.2">
      <c r="A999" s="1271" t="s">
        <v>22296</v>
      </c>
      <c r="B999" s="1084" t="s">
        <v>22292</v>
      </c>
      <c r="C999" s="1084"/>
      <c r="D999" s="1272" t="s">
        <v>5</v>
      </c>
      <c r="E999" s="1272" t="s">
        <v>5</v>
      </c>
      <c r="F999" s="1272"/>
      <c r="G999" s="1272" t="s">
        <v>5</v>
      </c>
      <c r="H999" s="1461" t="s">
        <v>5</v>
      </c>
    </row>
    <row r="1000" spans="1:8" x14ac:dyDescent="0.2">
      <c r="A1000" s="1271" t="s">
        <v>22297</v>
      </c>
      <c r="B1000" s="1084" t="s">
        <v>22292</v>
      </c>
      <c r="C1000" s="1084"/>
      <c r="D1000" s="1272" t="s">
        <v>5</v>
      </c>
      <c r="E1000" s="1272" t="s">
        <v>5</v>
      </c>
      <c r="F1000" s="1272"/>
      <c r="G1000" s="1272" t="s">
        <v>5</v>
      </c>
      <c r="H1000" s="1461" t="s">
        <v>5</v>
      </c>
    </row>
    <row r="1001" spans="1:8" x14ac:dyDescent="0.2">
      <c r="A1001" s="1271" t="s">
        <v>22298</v>
      </c>
      <c r="B1001" s="1084" t="s">
        <v>22292</v>
      </c>
      <c r="C1001" s="1084"/>
      <c r="D1001" s="1272" t="s">
        <v>5</v>
      </c>
      <c r="E1001" s="1272" t="s">
        <v>5</v>
      </c>
      <c r="F1001" s="1272"/>
      <c r="G1001" s="1272" t="s">
        <v>5</v>
      </c>
      <c r="H1001" s="1461" t="s">
        <v>5</v>
      </c>
    </row>
    <row r="1002" spans="1:8" x14ac:dyDescent="0.2">
      <c r="A1002" s="1271" t="s">
        <v>22299</v>
      </c>
      <c r="B1002" s="1084" t="s">
        <v>22292</v>
      </c>
      <c r="C1002" s="1084"/>
      <c r="D1002" s="1272" t="s">
        <v>5</v>
      </c>
      <c r="E1002" s="1272" t="s">
        <v>5</v>
      </c>
      <c r="F1002" s="1272"/>
      <c r="G1002" s="1272" t="s">
        <v>5</v>
      </c>
      <c r="H1002" s="1461" t="s">
        <v>5</v>
      </c>
    </row>
    <row r="1003" spans="1:8" x14ac:dyDescent="0.2">
      <c r="A1003" s="1271" t="s">
        <v>22300</v>
      </c>
      <c r="B1003" s="1084" t="s">
        <v>22292</v>
      </c>
      <c r="C1003" s="1084"/>
      <c r="D1003" s="1272" t="s">
        <v>5</v>
      </c>
      <c r="E1003" s="1272" t="s">
        <v>5</v>
      </c>
      <c r="F1003" s="1272"/>
      <c r="G1003" s="1272" t="s">
        <v>5</v>
      </c>
      <c r="H1003" s="1461" t="s">
        <v>5</v>
      </c>
    </row>
    <row r="1004" spans="1:8" x14ac:dyDescent="0.2">
      <c r="A1004" s="1271" t="s">
        <v>22301</v>
      </c>
      <c r="B1004" s="1084" t="s">
        <v>22292</v>
      </c>
      <c r="C1004" s="1084"/>
      <c r="D1004" s="1272" t="s">
        <v>5</v>
      </c>
      <c r="E1004" s="1272" t="s">
        <v>5</v>
      </c>
      <c r="F1004" s="1272"/>
      <c r="G1004" s="1272" t="s">
        <v>5</v>
      </c>
      <c r="H1004" s="1461" t="s">
        <v>5</v>
      </c>
    </row>
    <row r="1005" spans="1:8" x14ac:dyDescent="0.2">
      <c r="A1005" s="1271" t="s">
        <v>22302</v>
      </c>
      <c r="B1005" s="1084" t="s">
        <v>22292</v>
      </c>
      <c r="C1005" s="1084"/>
      <c r="D1005" s="1272" t="s">
        <v>5</v>
      </c>
      <c r="E1005" s="1272" t="s">
        <v>5</v>
      </c>
      <c r="F1005" s="1272"/>
      <c r="G1005" s="1272" t="s">
        <v>5</v>
      </c>
      <c r="H1005" s="1461" t="s">
        <v>5</v>
      </c>
    </row>
    <row r="1006" spans="1:8" x14ac:dyDescent="0.2">
      <c r="A1006" s="1271" t="s">
        <v>22303</v>
      </c>
      <c r="B1006" s="1084" t="s">
        <v>22304</v>
      </c>
      <c r="C1006" s="1084"/>
      <c r="D1006" s="1272" t="s">
        <v>5</v>
      </c>
      <c r="E1006" s="1272" t="s">
        <v>5</v>
      </c>
      <c r="F1006" s="1272"/>
      <c r="G1006" s="1272" t="s">
        <v>5</v>
      </c>
      <c r="H1006" s="1461" t="s">
        <v>5</v>
      </c>
    </row>
    <row r="1007" spans="1:8" x14ac:dyDescent="0.2">
      <c r="A1007" s="1271" t="s">
        <v>23555</v>
      </c>
      <c r="B1007" s="1084" t="s">
        <v>38</v>
      </c>
      <c r="C1007" s="1084"/>
      <c r="D1007" s="1272" t="s">
        <v>5</v>
      </c>
      <c r="E1007" s="1272" t="s">
        <v>5</v>
      </c>
      <c r="F1007" s="1272"/>
      <c r="G1007" s="1272" t="s">
        <v>36</v>
      </c>
      <c r="H1007" s="1461" t="s">
        <v>36</v>
      </c>
    </row>
    <row r="1008" spans="1:8" x14ac:dyDescent="0.2">
      <c r="A1008" s="1271" t="s">
        <v>22305</v>
      </c>
      <c r="B1008" s="1084" t="s">
        <v>39</v>
      </c>
      <c r="C1008" s="1084"/>
      <c r="D1008" s="1272" t="s">
        <v>5</v>
      </c>
      <c r="E1008" s="1272" t="s">
        <v>5</v>
      </c>
      <c r="F1008" s="1272"/>
      <c r="G1008" s="1272" t="s">
        <v>5</v>
      </c>
      <c r="H1008" s="1461" t="s">
        <v>5</v>
      </c>
    </row>
    <row r="1009" spans="1:8" x14ac:dyDescent="0.2">
      <c r="A1009" s="1271" t="s">
        <v>22306</v>
      </c>
      <c r="B1009" s="1084" t="s">
        <v>22307</v>
      </c>
      <c r="C1009" s="1084"/>
      <c r="D1009" s="1272" t="s">
        <v>5</v>
      </c>
      <c r="E1009" s="1272" t="s">
        <v>5</v>
      </c>
      <c r="F1009" s="1272"/>
      <c r="G1009" s="1272" t="s">
        <v>5</v>
      </c>
      <c r="H1009" s="1461" t="s">
        <v>5</v>
      </c>
    </row>
    <row r="1010" spans="1:8" x14ac:dyDescent="0.2">
      <c r="A1010" s="1271" t="s">
        <v>22308</v>
      </c>
      <c r="B1010" s="1084" t="s">
        <v>40</v>
      </c>
      <c r="C1010" s="1084"/>
      <c r="D1010" s="1272" t="s">
        <v>5</v>
      </c>
      <c r="E1010" s="1272" t="s">
        <v>5</v>
      </c>
      <c r="F1010" s="1272"/>
      <c r="G1010" s="1272" t="s">
        <v>5</v>
      </c>
      <c r="H1010" s="1461" t="s">
        <v>5</v>
      </c>
    </row>
    <row r="1011" spans="1:8" x14ac:dyDescent="0.2">
      <c r="A1011" s="1271" t="s">
        <v>22309</v>
      </c>
      <c r="B1011" s="1084" t="s">
        <v>41</v>
      </c>
      <c r="C1011" s="1084"/>
      <c r="D1011" s="1272" t="s">
        <v>5</v>
      </c>
      <c r="E1011" s="1272" t="s">
        <v>5</v>
      </c>
      <c r="F1011" s="1272"/>
      <c r="G1011" s="1272" t="s">
        <v>5</v>
      </c>
      <c r="H1011" s="1461" t="s">
        <v>5</v>
      </c>
    </row>
    <row r="1012" spans="1:8" x14ac:dyDescent="0.2">
      <c r="A1012" s="1271" t="s">
        <v>22310</v>
      </c>
      <c r="B1012" s="1084" t="s">
        <v>22311</v>
      </c>
      <c r="C1012" s="1084"/>
      <c r="D1012" s="1272" t="s">
        <v>5</v>
      </c>
      <c r="E1012" s="1272" t="s">
        <v>5</v>
      </c>
      <c r="F1012" s="1272"/>
      <c r="G1012" s="1272" t="s">
        <v>5</v>
      </c>
      <c r="H1012" s="1461" t="s">
        <v>5</v>
      </c>
    </row>
    <row r="1013" spans="1:8" x14ac:dyDescent="0.2">
      <c r="A1013" s="1271">
        <v>2000000</v>
      </c>
      <c r="B1013" s="1084" t="s">
        <v>99</v>
      </c>
      <c r="C1013" s="1084"/>
      <c r="D1013" s="1272" t="s">
        <v>5</v>
      </c>
      <c r="E1013" s="1272" t="s">
        <v>5</v>
      </c>
      <c r="F1013" s="1272"/>
      <c r="G1013" s="1272" t="s">
        <v>5</v>
      </c>
      <c r="H1013" s="1461" t="s">
        <v>5</v>
      </c>
    </row>
    <row r="1014" spans="1:8" x14ac:dyDescent="0.2">
      <c r="A1014" s="1271">
        <v>2100000</v>
      </c>
      <c r="B1014" s="1084" t="s">
        <v>738</v>
      </c>
      <c r="C1014" s="1084"/>
      <c r="D1014" s="1272" t="s">
        <v>5</v>
      </c>
      <c r="E1014" s="1272" t="s">
        <v>5</v>
      </c>
      <c r="F1014" s="1272"/>
      <c r="G1014" s="1272" t="s">
        <v>5</v>
      </c>
      <c r="H1014" s="1461" t="s">
        <v>5</v>
      </c>
    </row>
    <row r="1015" spans="1:8" x14ac:dyDescent="0.2">
      <c r="A1015" s="1271">
        <v>2111000</v>
      </c>
      <c r="B1015" s="1084" t="s">
        <v>22312</v>
      </c>
      <c r="C1015" s="1084"/>
      <c r="D1015" s="1272" t="s">
        <v>5</v>
      </c>
      <c r="E1015" s="1272" t="s">
        <v>5</v>
      </c>
      <c r="F1015" s="1272"/>
      <c r="G1015" s="1272" t="s">
        <v>5</v>
      </c>
      <c r="H1015" s="1461" t="s">
        <v>5</v>
      </c>
    </row>
    <row r="1016" spans="1:8" x14ac:dyDescent="0.2">
      <c r="A1016" s="1271">
        <v>2111001</v>
      </c>
      <c r="B1016" s="1084" t="s">
        <v>22313</v>
      </c>
      <c r="C1016" s="1084"/>
      <c r="D1016" s="1272" t="s">
        <v>5</v>
      </c>
      <c r="E1016" s="1272" t="s">
        <v>469</v>
      </c>
      <c r="F1016" s="1272"/>
      <c r="G1016" s="1272" t="s">
        <v>5</v>
      </c>
      <c r="H1016" s="1461" t="s">
        <v>5</v>
      </c>
    </row>
    <row r="1017" spans="1:8" x14ac:dyDescent="0.2">
      <c r="A1017" s="1271">
        <v>2112000</v>
      </c>
      <c r="B1017" s="1084" t="s">
        <v>22312</v>
      </c>
      <c r="C1017" s="1084"/>
      <c r="D1017" s="1272" t="s">
        <v>5</v>
      </c>
      <c r="E1017" s="1272" t="s">
        <v>5</v>
      </c>
      <c r="F1017" s="1272"/>
      <c r="G1017" s="1272" t="s">
        <v>5</v>
      </c>
      <c r="H1017" s="1461" t="s">
        <v>5</v>
      </c>
    </row>
    <row r="1018" spans="1:8" x14ac:dyDescent="0.2">
      <c r="A1018" s="1271">
        <v>2113000</v>
      </c>
      <c r="B1018" s="1084" t="s">
        <v>22314</v>
      </c>
      <c r="C1018" s="1084"/>
      <c r="D1018" s="1272" t="s">
        <v>5</v>
      </c>
      <c r="E1018" s="1272" t="s">
        <v>5</v>
      </c>
      <c r="F1018" s="1272"/>
      <c r="G1018" s="1272" t="s">
        <v>5</v>
      </c>
      <c r="H1018" s="1461" t="s">
        <v>5</v>
      </c>
    </row>
    <row r="1019" spans="1:8" x14ac:dyDescent="0.2">
      <c r="A1019" s="1271">
        <v>2114000</v>
      </c>
      <c r="B1019" s="1084" t="s">
        <v>22315</v>
      </c>
      <c r="C1019" s="1084"/>
      <c r="D1019" s="1272" t="s">
        <v>5</v>
      </c>
      <c r="E1019" s="1272" t="s">
        <v>5</v>
      </c>
      <c r="F1019" s="1272"/>
      <c r="G1019" s="1272" t="s">
        <v>5</v>
      </c>
      <c r="H1019" s="1461" t="s">
        <v>5</v>
      </c>
    </row>
    <row r="1020" spans="1:8" x14ac:dyDescent="0.2">
      <c r="A1020" s="1271">
        <v>2115000</v>
      </c>
      <c r="B1020" s="1084" t="s">
        <v>22316</v>
      </c>
      <c r="C1020" s="1084"/>
      <c r="D1020" s="1272" t="s">
        <v>5</v>
      </c>
      <c r="E1020" s="1272" t="s">
        <v>5</v>
      </c>
      <c r="F1020" s="1272"/>
      <c r="G1020" s="1272" t="s">
        <v>5</v>
      </c>
      <c r="H1020" s="1461" t="s">
        <v>5</v>
      </c>
    </row>
    <row r="1021" spans="1:8" x14ac:dyDescent="0.2">
      <c r="A1021" s="1271">
        <v>2115001</v>
      </c>
      <c r="B1021" s="1084" t="s">
        <v>22317</v>
      </c>
      <c r="C1021" s="1084"/>
      <c r="D1021" s="1272" t="s">
        <v>5</v>
      </c>
      <c r="E1021" s="1272" t="s">
        <v>469</v>
      </c>
      <c r="F1021" s="1272"/>
      <c r="G1021" s="1272" t="s">
        <v>5</v>
      </c>
      <c r="H1021" s="1461" t="s">
        <v>5</v>
      </c>
    </row>
    <row r="1022" spans="1:8" x14ac:dyDescent="0.2">
      <c r="A1022" s="1271">
        <v>2115002</v>
      </c>
      <c r="B1022" s="1084" t="s">
        <v>22318</v>
      </c>
      <c r="C1022" s="1084"/>
      <c r="D1022" s="1272" t="s">
        <v>5</v>
      </c>
      <c r="E1022" s="1272" t="s">
        <v>469</v>
      </c>
      <c r="F1022" s="1272"/>
      <c r="G1022" s="1272" t="s">
        <v>5</v>
      </c>
      <c r="H1022" s="1461" t="s">
        <v>5</v>
      </c>
    </row>
    <row r="1023" spans="1:8" x14ac:dyDescent="0.2">
      <c r="A1023" s="1271">
        <v>2115003</v>
      </c>
      <c r="B1023" s="1084" t="s">
        <v>98</v>
      </c>
      <c r="C1023" s="1084"/>
      <c r="D1023" s="1272" t="s">
        <v>5</v>
      </c>
      <c r="E1023" s="1272" t="s">
        <v>469</v>
      </c>
      <c r="F1023" s="1272"/>
      <c r="G1023" s="1272" t="s">
        <v>5</v>
      </c>
      <c r="H1023" s="1461" t="s">
        <v>5</v>
      </c>
    </row>
    <row r="1024" spans="1:8" x14ac:dyDescent="0.2">
      <c r="A1024" s="1271">
        <v>2115004</v>
      </c>
      <c r="B1024" s="1084" t="s">
        <v>22319</v>
      </c>
      <c r="C1024" s="1084"/>
      <c r="D1024" s="1272" t="s">
        <v>5</v>
      </c>
      <c r="E1024" s="1272" t="s">
        <v>469</v>
      </c>
      <c r="F1024" s="1272"/>
      <c r="G1024" s="1272" t="s">
        <v>5</v>
      </c>
      <c r="H1024" s="1461" t="s">
        <v>5</v>
      </c>
    </row>
    <row r="1025" spans="1:8" x14ac:dyDescent="0.2">
      <c r="A1025" s="1271">
        <v>2115005</v>
      </c>
      <c r="B1025" s="1084" t="s">
        <v>22320</v>
      </c>
      <c r="C1025" s="1084"/>
      <c r="D1025" s="1272" t="s">
        <v>5</v>
      </c>
      <c r="E1025" s="1272" t="s">
        <v>469</v>
      </c>
      <c r="F1025" s="1272"/>
      <c r="G1025" s="1272" t="s">
        <v>5</v>
      </c>
      <c r="H1025" s="1461" t="s">
        <v>5</v>
      </c>
    </row>
    <row r="1026" spans="1:8" x14ac:dyDescent="0.2">
      <c r="A1026" s="1271">
        <v>2115006</v>
      </c>
      <c r="B1026" s="1084" t="s">
        <v>22321</v>
      </c>
      <c r="C1026" s="1084"/>
      <c r="D1026" s="1272" t="s">
        <v>5</v>
      </c>
      <c r="E1026" s="1272" t="s">
        <v>469</v>
      </c>
      <c r="F1026" s="1272"/>
      <c r="G1026" s="1272" t="s">
        <v>5</v>
      </c>
      <c r="H1026" s="1461" t="s">
        <v>5</v>
      </c>
    </row>
    <row r="1027" spans="1:8" x14ac:dyDescent="0.2">
      <c r="A1027" s="1271">
        <v>2115007</v>
      </c>
      <c r="B1027" s="1084" t="s">
        <v>22322</v>
      </c>
      <c r="C1027" s="1084"/>
      <c r="D1027" s="1272" t="s">
        <v>5</v>
      </c>
      <c r="E1027" s="1272" t="s">
        <v>469</v>
      </c>
      <c r="F1027" s="1272"/>
      <c r="G1027" s="1272" t="s">
        <v>5</v>
      </c>
      <c r="H1027" s="1461" t="s">
        <v>5</v>
      </c>
    </row>
    <row r="1028" spans="1:8" x14ac:dyDescent="0.2">
      <c r="A1028" s="1271">
        <v>2115008</v>
      </c>
      <c r="B1028" s="1084" t="s">
        <v>22323</v>
      </c>
      <c r="C1028" s="1084"/>
      <c r="D1028" s="1272" t="s">
        <v>5</v>
      </c>
      <c r="E1028" s="1272" t="s">
        <v>469</v>
      </c>
      <c r="F1028" s="1272"/>
      <c r="G1028" s="1272" t="s">
        <v>5</v>
      </c>
      <c r="H1028" s="1461" t="s">
        <v>5</v>
      </c>
    </row>
    <row r="1029" spans="1:8" x14ac:dyDescent="0.2">
      <c r="A1029" s="1271">
        <v>2115009</v>
      </c>
      <c r="B1029" s="1084" t="s">
        <v>21068</v>
      </c>
      <c r="C1029" s="1084"/>
      <c r="D1029" s="1272" t="s">
        <v>5</v>
      </c>
      <c r="E1029" s="1272" t="s">
        <v>469</v>
      </c>
      <c r="F1029" s="1272"/>
      <c r="G1029" s="1272" t="s">
        <v>5</v>
      </c>
      <c r="H1029" s="1461" t="s">
        <v>5</v>
      </c>
    </row>
    <row r="1030" spans="1:8" x14ac:dyDescent="0.2">
      <c r="A1030" s="1271">
        <v>2115010</v>
      </c>
      <c r="B1030" s="1084" t="s">
        <v>22324</v>
      </c>
      <c r="C1030" s="1084"/>
      <c r="D1030" s="1272" t="s">
        <v>5</v>
      </c>
      <c r="E1030" s="1272" t="s">
        <v>469</v>
      </c>
      <c r="F1030" s="1272"/>
      <c r="G1030" s="1272" t="s">
        <v>5</v>
      </c>
      <c r="H1030" s="1461" t="s">
        <v>5</v>
      </c>
    </row>
    <row r="1031" spans="1:8" x14ac:dyDescent="0.2">
      <c r="A1031" s="1271">
        <v>2115011</v>
      </c>
      <c r="B1031" s="1084" t="s">
        <v>22325</v>
      </c>
      <c r="C1031" s="1084"/>
      <c r="D1031" s="1272" t="s">
        <v>5</v>
      </c>
      <c r="E1031" s="1272" t="s">
        <v>469</v>
      </c>
      <c r="F1031" s="1272"/>
      <c r="G1031" s="1272" t="s">
        <v>5</v>
      </c>
      <c r="H1031" s="1461" t="s">
        <v>5</v>
      </c>
    </row>
    <row r="1032" spans="1:8" x14ac:dyDescent="0.2">
      <c r="A1032" s="1271">
        <v>2115012</v>
      </c>
      <c r="B1032" s="1084" t="s">
        <v>22326</v>
      </c>
      <c r="C1032" s="1084"/>
      <c r="D1032" s="1272" t="s">
        <v>5</v>
      </c>
      <c r="E1032" s="1272" t="s">
        <v>469</v>
      </c>
      <c r="F1032" s="1272"/>
      <c r="G1032" s="1272" t="s">
        <v>5</v>
      </c>
      <c r="H1032" s="1461" t="s">
        <v>5</v>
      </c>
    </row>
    <row r="1033" spans="1:8" x14ac:dyDescent="0.2">
      <c r="A1033" s="1271">
        <v>2115013</v>
      </c>
      <c r="B1033" s="1084" t="s">
        <v>21540</v>
      </c>
      <c r="C1033" s="1084"/>
      <c r="D1033" s="1272" t="s">
        <v>5</v>
      </c>
      <c r="E1033" s="1272" t="s">
        <v>469</v>
      </c>
      <c r="F1033" s="1272"/>
      <c r="G1033" s="1272" t="s">
        <v>5</v>
      </c>
      <c r="H1033" s="1461" t="s">
        <v>5</v>
      </c>
    </row>
    <row r="1034" spans="1:8" x14ac:dyDescent="0.2">
      <c r="A1034" s="1271">
        <v>2115014</v>
      </c>
      <c r="B1034" s="1084" t="s">
        <v>22327</v>
      </c>
      <c r="C1034" s="1084"/>
      <c r="D1034" s="1272" t="s">
        <v>5</v>
      </c>
      <c r="E1034" s="1272" t="s">
        <v>469</v>
      </c>
      <c r="F1034" s="1272"/>
      <c r="G1034" s="1272" t="s">
        <v>5</v>
      </c>
      <c r="H1034" s="1461" t="s">
        <v>5</v>
      </c>
    </row>
    <row r="1035" spans="1:8" x14ac:dyDescent="0.2">
      <c r="A1035" s="1271">
        <v>2115015</v>
      </c>
      <c r="B1035" s="1084" t="s">
        <v>22328</v>
      </c>
      <c r="C1035" s="1084"/>
      <c r="D1035" s="1272" t="s">
        <v>5</v>
      </c>
      <c r="E1035" s="1272" t="s">
        <v>469</v>
      </c>
      <c r="F1035" s="1272"/>
      <c r="G1035" s="1272" t="s">
        <v>5</v>
      </c>
      <c r="H1035" s="1461" t="s">
        <v>5</v>
      </c>
    </row>
    <row r="1036" spans="1:8" x14ac:dyDescent="0.2">
      <c r="A1036" s="1271">
        <v>2115016</v>
      </c>
      <c r="B1036" s="1084" t="s">
        <v>22329</v>
      </c>
      <c r="C1036" s="1084"/>
      <c r="D1036" s="1272" t="s">
        <v>5</v>
      </c>
      <c r="E1036" s="1272" t="s">
        <v>469</v>
      </c>
      <c r="F1036" s="1272"/>
      <c r="G1036" s="1272" t="s">
        <v>5</v>
      </c>
      <c r="H1036" s="1461" t="s">
        <v>5</v>
      </c>
    </row>
    <row r="1037" spans="1:8" x14ac:dyDescent="0.2">
      <c r="A1037" s="1271">
        <v>2115017</v>
      </c>
      <c r="B1037" s="1084" t="s">
        <v>22330</v>
      </c>
      <c r="C1037" s="1084"/>
      <c r="D1037" s="1272" t="s">
        <v>5</v>
      </c>
      <c r="E1037" s="1272" t="s">
        <v>469</v>
      </c>
      <c r="F1037" s="1272"/>
      <c r="G1037" s="1272" t="s">
        <v>5</v>
      </c>
      <c r="H1037" s="1461" t="s">
        <v>5</v>
      </c>
    </row>
    <row r="1038" spans="1:8" x14ac:dyDescent="0.2">
      <c r="A1038" s="1271">
        <v>2115018</v>
      </c>
      <c r="B1038" s="1084" t="s">
        <v>22331</v>
      </c>
      <c r="C1038" s="1084"/>
      <c r="D1038" s="1272" t="s">
        <v>5</v>
      </c>
      <c r="E1038" s="1272" t="s">
        <v>469</v>
      </c>
      <c r="F1038" s="1272"/>
      <c r="G1038" s="1272" t="s">
        <v>5</v>
      </c>
      <c r="H1038" s="1461" t="s">
        <v>469</v>
      </c>
    </row>
    <row r="1039" spans="1:8" x14ac:dyDescent="0.2">
      <c r="A1039" s="1271">
        <v>2115019</v>
      </c>
      <c r="B1039" s="1084" t="s">
        <v>21692</v>
      </c>
      <c r="C1039" s="1084"/>
      <c r="D1039" s="1272" t="s">
        <v>5</v>
      </c>
      <c r="E1039" s="1272" t="s">
        <v>469</v>
      </c>
      <c r="F1039" s="1272"/>
      <c r="G1039" s="1272" t="s">
        <v>5</v>
      </c>
      <c r="H1039" s="1461" t="s">
        <v>5</v>
      </c>
    </row>
    <row r="1040" spans="1:8" x14ac:dyDescent="0.2">
      <c r="A1040" s="1271">
        <v>2115020</v>
      </c>
      <c r="B1040" s="1084" t="s">
        <v>21785</v>
      </c>
      <c r="C1040" s="1084"/>
      <c r="D1040" s="1272" t="s">
        <v>5</v>
      </c>
      <c r="E1040" s="1272" t="s">
        <v>469</v>
      </c>
      <c r="F1040" s="1272"/>
      <c r="G1040" s="1272" t="s">
        <v>5</v>
      </c>
      <c r="H1040" s="1461" t="s">
        <v>5</v>
      </c>
    </row>
    <row r="1041" spans="1:8" x14ac:dyDescent="0.2">
      <c r="A1041" s="1271">
        <v>2115021</v>
      </c>
      <c r="B1041" s="1084" t="s">
        <v>22332</v>
      </c>
      <c r="C1041" s="1084"/>
      <c r="D1041" s="1272" t="s">
        <v>5</v>
      </c>
      <c r="E1041" s="1272" t="s">
        <v>469</v>
      </c>
      <c r="F1041" s="1272"/>
      <c r="G1041" s="1272" t="s">
        <v>5</v>
      </c>
      <c r="H1041" s="1461" t="s">
        <v>5</v>
      </c>
    </row>
    <row r="1042" spans="1:8" x14ac:dyDescent="0.2">
      <c r="A1042" s="1271">
        <v>2115022</v>
      </c>
      <c r="B1042" s="1084" t="s">
        <v>21554</v>
      </c>
      <c r="C1042" s="1084"/>
      <c r="D1042" s="1272" t="s">
        <v>5</v>
      </c>
      <c r="E1042" s="1272" t="s">
        <v>469</v>
      </c>
      <c r="F1042" s="1272"/>
      <c r="G1042" s="1272" t="s">
        <v>5</v>
      </c>
      <c r="H1042" s="1461" t="s">
        <v>5</v>
      </c>
    </row>
    <row r="1043" spans="1:8" x14ac:dyDescent="0.2">
      <c r="A1043" s="1271">
        <v>2115023</v>
      </c>
      <c r="B1043" s="1084" t="s">
        <v>22333</v>
      </c>
      <c r="C1043" s="1084"/>
      <c r="D1043" s="1272" t="s">
        <v>5</v>
      </c>
      <c r="E1043" s="1272" t="s">
        <v>469</v>
      </c>
      <c r="F1043" s="1272"/>
      <c r="G1043" s="1272" t="s">
        <v>5</v>
      </c>
      <c r="H1043" s="1461" t="s">
        <v>5</v>
      </c>
    </row>
    <row r="1044" spans="1:8" x14ac:dyDescent="0.2">
      <c r="A1044" s="1271">
        <v>2115024</v>
      </c>
      <c r="B1044" s="1084" t="s">
        <v>22334</v>
      </c>
      <c r="C1044" s="1084"/>
      <c r="D1044" s="1272" t="s">
        <v>5</v>
      </c>
      <c r="E1044" s="1272" t="s">
        <v>469</v>
      </c>
      <c r="F1044" s="1272"/>
      <c r="G1044" s="1272" t="s">
        <v>5</v>
      </c>
      <c r="H1044" s="1461" t="s">
        <v>5</v>
      </c>
    </row>
    <row r="1045" spans="1:8" x14ac:dyDescent="0.2">
      <c r="A1045" s="1271">
        <v>2115025</v>
      </c>
      <c r="B1045" s="1084" t="s">
        <v>21070</v>
      </c>
      <c r="C1045" s="1084"/>
      <c r="D1045" s="1272" t="s">
        <v>5</v>
      </c>
      <c r="E1045" s="1272" t="s">
        <v>469</v>
      </c>
      <c r="F1045" s="1272"/>
      <c r="G1045" s="1272" t="s">
        <v>5</v>
      </c>
      <c r="H1045" s="1461" t="s">
        <v>5</v>
      </c>
    </row>
    <row r="1046" spans="1:8" x14ac:dyDescent="0.2">
      <c r="A1046" s="1271">
        <v>2116000</v>
      </c>
      <c r="B1046" s="1084" t="s">
        <v>22335</v>
      </c>
      <c r="C1046" s="1084"/>
      <c r="D1046" s="1272" t="s">
        <v>5</v>
      </c>
      <c r="E1046" s="1272" t="s">
        <v>5</v>
      </c>
      <c r="F1046" s="1272"/>
      <c r="G1046" s="1272" t="s">
        <v>5</v>
      </c>
      <c r="H1046" s="1461" t="s">
        <v>5</v>
      </c>
    </row>
    <row r="1047" spans="1:8" x14ac:dyDescent="0.2">
      <c r="A1047" s="1271">
        <v>2121000</v>
      </c>
      <c r="B1047" s="1084" t="s">
        <v>22336</v>
      </c>
      <c r="C1047" s="1084"/>
      <c r="D1047" s="1272" t="s">
        <v>5</v>
      </c>
      <c r="E1047" s="1272" t="s">
        <v>5</v>
      </c>
      <c r="F1047" s="1272"/>
      <c r="G1047" s="1272" t="s">
        <v>5</v>
      </c>
      <c r="H1047" s="1461" t="s">
        <v>5</v>
      </c>
    </row>
    <row r="1048" spans="1:8" x14ac:dyDescent="0.2">
      <c r="A1048" s="1271">
        <v>2121001</v>
      </c>
      <c r="B1048" s="1084" t="s">
        <v>364</v>
      </c>
      <c r="C1048" s="1084"/>
      <c r="D1048" s="1272" t="s">
        <v>5</v>
      </c>
      <c r="E1048" s="1272" t="s">
        <v>469</v>
      </c>
      <c r="F1048" s="1272"/>
      <c r="G1048" s="1272" t="s">
        <v>5</v>
      </c>
      <c r="H1048" s="1461" t="s">
        <v>5</v>
      </c>
    </row>
    <row r="1049" spans="1:8" x14ac:dyDescent="0.2">
      <c r="A1049" s="1271">
        <v>2121002</v>
      </c>
      <c r="B1049" s="1084" t="s">
        <v>807</v>
      </c>
      <c r="C1049" s="1084"/>
      <c r="D1049" s="1272" t="s">
        <v>5</v>
      </c>
      <c r="E1049" s="1272" t="s">
        <v>469</v>
      </c>
      <c r="F1049" s="1272"/>
      <c r="G1049" s="1272" t="s">
        <v>5</v>
      </c>
      <c r="H1049" s="1461" t="s">
        <v>5</v>
      </c>
    </row>
    <row r="1050" spans="1:8" x14ac:dyDescent="0.2">
      <c r="A1050" s="1271">
        <v>2122000</v>
      </c>
      <c r="B1050" s="1084" t="s">
        <v>22337</v>
      </c>
      <c r="C1050" s="1084"/>
      <c r="D1050" s="1272" t="s">
        <v>5</v>
      </c>
      <c r="E1050" s="1272" t="s">
        <v>5</v>
      </c>
      <c r="F1050" s="1272"/>
      <c r="G1050" s="1272" t="s">
        <v>5</v>
      </c>
      <c r="H1050" s="1461" t="s">
        <v>5</v>
      </c>
    </row>
    <row r="1051" spans="1:8" x14ac:dyDescent="0.2">
      <c r="A1051" s="1271">
        <v>2129000</v>
      </c>
      <c r="B1051" s="1084" t="s">
        <v>22338</v>
      </c>
      <c r="C1051" s="1084"/>
      <c r="D1051" s="1272" t="s">
        <v>5</v>
      </c>
      <c r="E1051" s="1272" t="s">
        <v>5</v>
      </c>
      <c r="F1051" s="1272"/>
      <c r="G1051" s="1272" t="s">
        <v>5</v>
      </c>
      <c r="H1051" s="1461" t="s">
        <v>5</v>
      </c>
    </row>
    <row r="1052" spans="1:8" x14ac:dyDescent="0.2">
      <c r="A1052" s="1271">
        <v>2131000</v>
      </c>
      <c r="B1052" s="1084" t="s">
        <v>22339</v>
      </c>
      <c r="C1052" s="1084"/>
      <c r="D1052" s="1272" t="s">
        <v>5</v>
      </c>
      <c r="E1052" s="1272" t="s">
        <v>5</v>
      </c>
      <c r="F1052" s="1272"/>
      <c r="G1052" s="1272" t="s">
        <v>5</v>
      </c>
      <c r="H1052" s="1461" t="s">
        <v>5</v>
      </c>
    </row>
    <row r="1053" spans="1:8" x14ac:dyDescent="0.2">
      <c r="A1053" s="1271">
        <v>2132000</v>
      </c>
      <c r="B1053" s="1084" t="s">
        <v>22339</v>
      </c>
      <c r="C1053" s="1084"/>
      <c r="D1053" s="1272" t="s">
        <v>5</v>
      </c>
      <c r="E1053" s="1272" t="s">
        <v>5</v>
      </c>
      <c r="F1053" s="1272"/>
      <c r="G1053" s="1272" t="s">
        <v>5</v>
      </c>
      <c r="H1053" s="1461" t="s">
        <v>5</v>
      </c>
    </row>
    <row r="1054" spans="1:8" x14ac:dyDescent="0.2">
      <c r="A1054" s="1271">
        <v>2141000</v>
      </c>
      <c r="B1054" s="1084" t="s">
        <v>22340</v>
      </c>
      <c r="C1054" s="1084"/>
      <c r="D1054" s="1272" t="s">
        <v>5</v>
      </c>
      <c r="E1054" s="1272" t="s">
        <v>5</v>
      </c>
      <c r="F1054" s="1272"/>
      <c r="G1054" s="1272" t="s">
        <v>5</v>
      </c>
      <c r="H1054" s="1461" t="s">
        <v>5</v>
      </c>
    </row>
    <row r="1055" spans="1:8" x14ac:dyDescent="0.2">
      <c r="A1055" s="1271">
        <v>2142000</v>
      </c>
      <c r="B1055" s="1084" t="s">
        <v>22341</v>
      </c>
      <c r="C1055" s="1084"/>
      <c r="D1055" s="1272" t="s">
        <v>5</v>
      </c>
      <c r="E1055" s="1272" t="s">
        <v>5</v>
      </c>
      <c r="F1055" s="1272"/>
      <c r="G1055" s="1272" t="s">
        <v>5</v>
      </c>
      <c r="H1055" s="1461" t="s">
        <v>5</v>
      </c>
    </row>
    <row r="1056" spans="1:8" x14ac:dyDescent="0.2">
      <c r="A1056" s="1271">
        <v>2143000</v>
      </c>
      <c r="B1056" s="1084" t="s">
        <v>22342</v>
      </c>
      <c r="C1056" s="1084"/>
      <c r="D1056" s="1272" t="s">
        <v>5</v>
      </c>
      <c r="E1056" s="1272" t="s">
        <v>5</v>
      </c>
      <c r="F1056" s="1272"/>
      <c r="G1056" s="1272" t="s">
        <v>5</v>
      </c>
      <c r="H1056" s="1461" t="s">
        <v>5</v>
      </c>
    </row>
    <row r="1057" spans="1:8" x14ac:dyDescent="0.2">
      <c r="A1057" s="1271">
        <v>2151000</v>
      </c>
      <c r="B1057" s="1084" t="s">
        <v>22343</v>
      </c>
      <c r="C1057" s="1084"/>
      <c r="D1057" s="1272" t="s">
        <v>5</v>
      </c>
      <c r="E1057" s="1272" t="s">
        <v>5</v>
      </c>
      <c r="F1057" s="1272"/>
      <c r="G1057" s="1272" t="s">
        <v>5</v>
      </c>
      <c r="H1057" s="1461" t="s">
        <v>5</v>
      </c>
    </row>
    <row r="1058" spans="1:8" x14ac:dyDescent="0.2">
      <c r="A1058" s="1271">
        <v>2152000</v>
      </c>
      <c r="B1058" s="1084" t="s">
        <v>22344</v>
      </c>
      <c r="C1058" s="1084"/>
      <c r="D1058" s="1272" t="s">
        <v>5</v>
      </c>
      <c r="E1058" s="1272" t="s">
        <v>5</v>
      </c>
      <c r="F1058" s="1272"/>
      <c r="G1058" s="1272" t="s">
        <v>5</v>
      </c>
      <c r="H1058" s="1461" t="s">
        <v>5</v>
      </c>
    </row>
    <row r="1059" spans="1:8" x14ac:dyDescent="0.2">
      <c r="A1059" s="1271">
        <v>2153000</v>
      </c>
      <c r="B1059" s="1084" t="s">
        <v>22345</v>
      </c>
      <c r="C1059" s="1084"/>
      <c r="D1059" s="1272" t="s">
        <v>5</v>
      </c>
      <c r="E1059" s="1272" t="s">
        <v>5</v>
      </c>
      <c r="F1059" s="1272"/>
      <c r="G1059" s="1272" t="s">
        <v>5</v>
      </c>
      <c r="H1059" s="1461" t="s">
        <v>5</v>
      </c>
    </row>
    <row r="1060" spans="1:8" x14ac:dyDescent="0.2">
      <c r="A1060" s="1271">
        <v>2154000</v>
      </c>
      <c r="B1060" s="1084" t="s">
        <v>500</v>
      </c>
      <c r="C1060" s="1084"/>
      <c r="D1060" s="1272" t="s">
        <v>5</v>
      </c>
      <c r="E1060" s="1272" t="s">
        <v>5</v>
      </c>
      <c r="F1060" s="1272"/>
      <c r="G1060" s="1272" t="s">
        <v>36</v>
      </c>
      <c r="H1060" s="1461" t="s">
        <v>36</v>
      </c>
    </row>
    <row r="1061" spans="1:8" x14ac:dyDescent="0.2">
      <c r="A1061" s="1271">
        <v>2155000</v>
      </c>
      <c r="B1061" s="1084" t="s">
        <v>503</v>
      </c>
      <c r="C1061" s="1084"/>
      <c r="D1061" s="1272" t="s">
        <v>5</v>
      </c>
      <c r="E1061" s="1272" t="s">
        <v>5</v>
      </c>
      <c r="F1061" s="1272"/>
      <c r="G1061" s="1272" t="s">
        <v>5</v>
      </c>
      <c r="H1061" s="1461" t="s">
        <v>5</v>
      </c>
    </row>
    <row r="1062" spans="1:8" x14ac:dyDescent="0.2">
      <c r="A1062" s="1271">
        <v>2156000</v>
      </c>
      <c r="B1062" s="1084" t="s">
        <v>502</v>
      </c>
      <c r="C1062" s="1084"/>
      <c r="D1062" s="1272" t="s">
        <v>5</v>
      </c>
      <c r="E1062" s="1272" t="s">
        <v>5</v>
      </c>
      <c r="F1062" s="1272"/>
      <c r="G1062" s="1272" t="s">
        <v>5</v>
      </c>
      <c r="H1062" s="1461" t="s">
        <v>5</v>
      </c>
    </row>
    <row r="1063" spans="1:8" x14ac:dyDescent="0.2">
      <c r="A1063" s="1271">
        <v>2157000</v>
      </c>
      <c r="B1063" s="1084" t="s">
        <v>501</v>
      </c>
      <c r="C1063" s="1084"/>
      <c r="D1063" s="1272" t="s">
        <v>5</v>
      </c>
      <c r="E1063" s="1272" t="s">
        <v>5</v>
      </c>
      <c r="F1063" s="1272"/>
      <c r="G1063" s="1272" t="s">
        <v>5</v>
      </c>
      <c r="H1063" s="1461" t="s">
        <v>5</v>
      </c>
    </row>
    <row r="1064" spans="1:8" x14ac:dyDescent="0.2">
      <c r="A1064" s="1271">
        <v>2161000</v>
      </c>
      <c r="B1064" s="1084" t="s">
        <v>22346</v>
      </c>
      <c r="C1064" s="1084"/>
      <c r="D1064" s="1272" t="s">
        <v>5</v>
      </c>
      <c r="E1064" s="1272" t="s">
        <v>5</v>
      </c>
      <c r="F1064" s="1272"/>
      <c r="G1064" s="1272" t="s">
        <v>5</v>
      </c>
      <c r="H1064" s="1461" t="s">
        <v>5</v>
      </c>
    </row>
    <row r="1065" spans="1:8" x14ac:dyDescent="0.2">
      <c r="A1065" s="1271">
        <v>2162000</v>
      </c>
      <c r="B1065" s="1084" t="s">
        <v>22346</v>
      </c>
      <c r="C1065" s="1084"/>
      <c r="D1065" s="1272" t="s">
        <v>5</v>
      </c>
      <c r="E1065" s="1272" t="s">
        <v>5</v>
      </c>
      <c r="F1065" s="1272"/>
      <c r="G1065" s="1272" t="s">
        <v>5</v>
      </c>
      <c r="H1065" s="1461" t="s">
        <v>5</v>
      </c>
    </row>
    <row r="1066" spans="1:8" x14ac:dyDescent="0.2">
      <c r="A1066" s="1271">
        <v>2163000</v>
      </c>
      <c r="B1066" s="1084" t="s">
        <v>22347</v>
      </c>
      <c r="C1066" s="1084"/>
      <c r="D1066" s="1272" t="s">
        <v>5</v>
      </c>
      <c r="E1066" s="1272" t="s">
        <v>5</v>
      </c>
      <c r="F1066" s="1272"/>
      <c r="G1066" s="1272" t="s">
        <v>5</v>
      </c>
      <c r="H1066" s="1461" t="s">
        <v>5</v>
      </c>
    </row>
    <row r="1067" spans="1:8" x14ac:dyDescent="0.2">
      <c r="A1067" s="1271">
        <v>2164000</v>
      </c>
      <c r="B1067" s="1084" t="s">
        <v>22348</v>
      </c>
      <c r="C1067" s="1084"/>
      <c r="D1067" s="1272" t="s">
        <v>5</v>
      </c>
      <c r="E1067" s="1272" t="s">
        <v>5</v>
      </c>
      <c r="F1067" s="1272"/>
      <c r="G1067" s="1272" t="s">
        <v>5</v>
      </c>
      <c r="H1067" s="1461" t="s">
        <v>5</v>
      </c>
    </row>
    <row r="1068" spans="1:8" x14ac:dyDescent="0.2">
      <c r="A1068" s="1271">
        <v>2165000</v>
      </c>
      <c r="B1068" s="1084" t="s">
        <v>22349</v>
      </c>
      <c r="C1068" s="1084"/>
      <c r="D1068" s="1272" t="s">
        <v>5</v>
      </c>
      <c r="E1068" s="1272" t="s">
        <v>5</v>
      </c>
      <c r="F1068" s="1272"/>
      <c r="G1068" s="1272" t="s">
        <v>5</v>
      </c>
      <c r="H1068" s="1461" t="s">
        <v>5</v>
      </c>
    </row>
    <row r="1069" spans="1:8" x14ac:dyDescent="0.2">
      <c r="A1069" s="1271">
        <v>2166000</v>
      </c>
      <c r="B1069" s="1084" t="s">
        <v>22350</v>
      </c>
      <c r="C1069" s="1084"/>
      <c r="D1069" s="1272" t="s">
        <v>5</v>
      </c>
      <c r="E1069" s="1272" t="s">
        <v>5</v>
      </c>
      <c r="F1069" s="1272"/>
      <c r="G1069" s="1272" t="s">
        <v>5</v>
      </c>
      <c r="H1069" s="1461" t="s">
        <v>5</v>
      </c>
    </row>
    <row r="1070" spans="1:8" x14ac:dyDescent="0.2">
      <c r="A1070" s="1271">
        <v>2167000</v>
      </c>
      <c r="B1070" s="1084" t="s">
        <v>22351</v>
      </c>
      <c r="C1070" s="1084"/>
      <c r="D1070" s="1272" t="s">
        <v>5</v>
      </c>
      <c r="E1070" s="1272" t="s">
        <v>5</v>
      </c>
      <c r="F1070" s="1272"/>
      <c r="G1070" s="1272" t="s">
        <v>5</v>
      </c>
      <c r="H1070" s="1461" t="s">
        <v>5</v>
      </c>
    </row>
    <row r="1071" spans="1:8" x14ac:dyDescent="0.2">
      <c r="A1071" s="1271">
        <v>2168000</v>
      </c>
      <c r="B1071" s="1084" t="s">
        <v>22351</v>
      </c>
      <c r="C1071" s="1084"/>
      <c r="D1071" s="1272" t="s">
        <v>5</v>
      </c>
      <c r="E1071" s="1272" t="s">
        <v>5</v>
      </c>
      <c r="F1071" s="1272"/>
      <c r="G1071" s="1272" t="s">
        <v>5</v>
      </c>
      <c r="H1071" s="1461" t="s">
        <v>5</v>
      </c>
    </row>
    <row r="1072" spans="1:8" x14ac:dyDescent="0.2">
      <c r="A1072" s="1271">
        <v>2169000</v>
      </c>
      <c r="B1072" s="1084" t="s">
        <v>22352</v>
      </c>
      <c r="C1072" s="1084"/>
      <c r="D1072" s="1272" t="s">
        <v>5</v>
      </c>
      <c r="E1072" s="1272" t="s">
        <v>5</v>
      </c>
      <c r="F1072" s="1272"/>
      <c r="G1072" s="1272" t="s">
        <v>5</v>
      </c>
      <c r="H1072" s="1461" t="s">
        <v>5</v>
      </c>
    </row>
    <row r="1073" spans="1:8" x14ac:dyDescent="0.2">
      <c r="A1073" s="1271">
        <v>2171000</v>
      </c>
      <c r="B1073" s="1084" t="s">
        <v>22353</v>
      </c>
      <c r="C1073" s="1084"/>
      <c r="D1073" s="1272" t="s">
        <v>5</v>
      </c>
      <c r="E1073" s="1272" t="s">
        <v>5</v>
      </c>
      <c r="F1073" s="1272"/>
      <c r="G1073" s="1272" t="s">
        <v>5</v>
      </c>
      <c r="H1073" s="1461" t="s">
        <v>5</v>
      </c>
    </row>
    <row r="1074" spans="1:8" x14ac:dyDescent="0.2">
      <c r="A1074" s="1271">
        <v>2171001</v>
      </c>
      <c r="B1074" s="1084" t="s">
        <v>22354</v>
      </c>
      <c r="C1074" s="1084"/>
      <c r="D1074" s="1272" t="s">
        <v>5</v>
      </c>
      <c r="E1074" s="1272" t="s">
        <v>469</v>
      </c>
      <c r="F1074" s="1272"/>
      <c r="G1074" s="1272" t="s">
        <v>5</v>
      </c>
      <c r="H1074" s="1461" t="s">
        <v>5</v>
      </c>
    </row>
    <row r="1075" spans="1:8" x14ac:dyDescent="0.2">
      <c r="A1075" s="1271">
        <v>2171002</v>
      </c>
      <c r="B1075" s="1084" t="s">
        <v>599</v>
      </c>
      <c r="C1075" s="1084"/>
      <c r="D1075" s="1272" t="s">
        <v>5</v>
      </c>
      <c r="E1075" s="1272" t="s">
        <v>469</v>
      </c>
      <c r="F1075" s="1272"/>
      <c r="G1075" s="1272" t="s">
        <v>5</v>
      </c>
      <c r="H1075" s="1461" t="s">
        <v>5</v>
      </c>
    </row>
    <row r="1076" spans="1:8" x14ac:dyDescent="0.2">
      <c r="A1076" s="1271">
        <v>2171003</v>
      </c>
      <c r="B1076" s="1084" t="s">
        <v>22355</v>
      </c>
      <c r="C1076" s="1084"/>
      <c r="D1076" s="1272" t="s">
        <v>5</v>
      </c>
      <c r="E1076" s="1272" t="s">
        <v>469</v>
      </c>
      <c r="F1076" s="1272"/>
      <c r="G1076" s="1272" t="s">
        <v>5</v>
      </c>
      <c r="H1076" s="1461" t="s">
        <v>5</v>
      </c>
    </row>
    <row r="1077" spans="1:8" x14ac:dyDescent="0.2">
      <c r="A1077" s="1271">
        <v>2171004</v>
      </c>
      <c r="B1077" s="1084" t="s">
        <v>22356</v>
      </c>
      <c r="C1077" s="1084"/>
      <c r="D1077" s="1272" t="s">
        <v>5</v>
      </c>
      <c r="E1077" s="1272" t="s">
        <v>469</v>
      </c>
      <c r="F1077" s="1272"/>
      <c r="G1077" s="1272" t="s">
        <v>5</v>
      </c>
      <c r="H1077" s="1461" t="s">
        <v>5</v>
      </c>
    </row>
    <row r="1078" spans="1:8" x14ac:dyDescent="0.2">
      <c r="A1078" s="1271">
        <v>2171005</v>
      </c>
      <c r="B1078" s="1084" t="s">
        <v>22357</v>
      </c>
      <c r="C1078" s="1084"/>
      <c r="D1078" s="1272" t="s">
        <v>5</v>
      </c>
      <c r="E1078" s="1272" t="s">
        <v>469</v>
      </c>
      <c r="F1078" s="1272"/>
      <c r="G1078" s="1272" t="s">
        <v>5</v>
      </c>
      <c r="H1078" s="1461" t="s">
        <v>5</v>
      </c>
    </row>
    <row r="1079" spans="1:8" x14ac:dyDescent="0.2">
      <c r="A1079" s="1271">
        <v>2172000</v>
      </c>
      <c r="B1079" s="1084" t="s">
        <v>22358</v>
      </c>
      <c r="C1079" s="1084"/>
      <c r="D1079" s="1272" t="s">
        <v>5</v>
      </c>
      <c r="E1079" s="1272" t="s">
        <v>5</v>
      </c>
      <c r="F1079" s="1272"/>
      <c r="G1079" s="1272" t="s">
        <v>5</v>
      </c>
      <c r="H1079" s="1461" t="s">
        <v>5</v>
      </c>
    </row>
    <row r="1080" spans="1:8" x14ac:dyDescent="0.2">
      <c r="A1080" s="1271">
        <v>2172001</v>
      </c>
      <c r="B1080" s="1084" t="s">
        <v>22359</v>
      </c>
      <c r="C1080" s="1084"/>
      <c r="D1080" s="1272" t="s">
        <v>5</v>
      </c>
      <c r="E1080" s="1272" t="s">
        <v>469</v>
      </c>
      <c r="F1080" s="1272"/>
      <c r="G1080" s="1272" t="s">
        <v>5</v>
      </c>
      <c r="H1080" s="1461" t="s">
        <v>5</v>
      </c>
    </row>
    <row r="1081" spans="1:8" x14ac:dyDescent="0.2">
      <c r="A1081" s="1271">
        <v>2172002</v>
      </c>
      <c r="B1081" s="1084" t="s">
        <v>22360</v>
      </c>
      <c r="C1081" s="1084"/>
      <c r="D1081" s="1272" t="s">
        <v>5</v>
      </c>
      <c r="E1081" s="1272" t="s">
        <v>469</v>
      </c>
      <c r="F1081" s="1272"/>
      <c r="G1081" s="1272" t="s">
        <v>5</v>
      </c>
      <c r="H1081" s="1461" t="s">
        <v>5</v>
      </c>
    </row>
    <row r="1082" spans="1:8" x14ac:dyDescent="0.2">
      <c r="A1082" s="1271">
        <v>2172003</v>
      </c>
      <c r="B1082" s="1084" t="s">
        <v>22361</v>
      </c>
      <c r="C1082" s="1084"/>
      <c r="D1082" s="1272" t="s">
        <v>5</v>
      </c>
      <c r="E1082" s="1272" t="s">
        <v>469</v>
      </c>
      <c r="F1082" s="1272"/>
      <c r="G1082" s="1272" t="s">
        <v>5</v>
      </c>
      <c r="H1082" s="1461" t="s">
        <v>5</v>
      </c>
    </row>
    <row r="1083" spans="1:8" x14ac:dyDescent="0.2">
      <c r="A1083" s="1271">
        <v>2172004</v>
      </c>
      <c r="B1083" s="1084" t="s">
        <v>22362</v>
      </c>
      <c r="C1083" s="1084"/>
      <c r="D1083" s="1272" t="s">
        <v>5</v>
      </c>
      <c r="E1083" s="1272" t="s">
        <v>469</v>
      </c>
      <c r="F1083" s="1272"/>
      <c r="G1083" s="1272" t="s">
        <v>5</v>
      </c>
      <c r="H1083" s="1461" t="s">
        <v>5</v>
      </c>
    </row>
    <row r="1084" spans="1:8" x14ac:dyDescent="0.2">
      <c r="A1084" s="1271">
        <v>2173000</v>
      </c>
      <c r="B1084" s="1084" t="s">
        <v>22363</v>
      </c>
      <c r="C1084" s="1084"/>
      <c r="D1084" s="1272" t="s">
        <v>5</v>
      </c>
      <c r="E1084" s="1272" t="s">
        <v>5</v>
      </c>
      <c r="F1084" s="1272"/>
      <c r="G1084" s="1272" t="s">
        <v>5</v>
      </c>
      <c r="H1084" s="1461" t="s">
        <v>5</v>
      </c>
    </row>
    <row r="1085" spans="1:8" x14ac:dyDescent="0.2">
      <c r="A1085" s="1271">
        <v>2173001</v>
      </c>
      <c r="B1085" s="1084" t="s">
        <v>22364</v>
      </c>
      <c r="C1085" s="1084"/>
      <c r="D1085" s="1272" t="s">
        <v>5</v>
      </c>
      <c r="E1085" s="1272" t="s">
        <v>469</v>
      </c>
      <c r="F1085" s="1272"/>
      <c r="G1085" s="1272" t="s">
        <v>5</v>
      </c>
      <c r="H1085" s="1461" t="s">
        <v>5</v>
      </c>
    </row>
    <row r="1086" spans="1:8" x14ac:dyDescent="0.2">
      <c r="A1086" s="1271">
        <v>2174000</v>
      </c>
      <c r="B1086" s="1084" t="s">
        <v>22365</v>
      </c>
      <c r="C1086" s="1084"/>
      <c r="D1086" s="1272" t="s">
        <v>5</v>
      </c>
      <c r="E1086" s="1272" t="s">
        <v>5</v>
      </c>
      <c r="F1086" s="1272"/>
      <c r="G1086" s="1272" t="s">
        <v>5</v>
      </c>
      <c r="H1086" s="1461" t="s">
        <v>5</v>
      </c>
    </row>
    <row r="1087" spans="1:8" x14ac:dyDescent="0.2">
      <c r="A1087" s="1271">
        <v>2174001</v>
      </c>
      <c r="B1087" s="1084" t="s">
        <v>22366</v>
      </c>
      <c r="C1087" s="1084"/>
      <c r="D1087" s="1272" t="s">
        <v>5</v>
      </c>
      <c r="E1087" s="1272" t="s">
        <v>469</v>
      </c>
      <c r="F1087" s="1272"/>
      <c r="G1087" s="1272" t="s">
        <v>5</v>
      </c>
      <c r="H1087" s="1461" t="s">
        <v>5</v>
      </c>
    </row>
    <row r="1088" spans="1:8" x14ac:dyDescent="0.2">
      <c r="A1088" s="1271">
        <v>2175000</v>
      </c>
      <c r="B1088" s="1084" t="s">
        <v>22367</v>
      </c>
      <c r="C1088" s="1084"/>
      <c r="D1088" s="1272" t="s">
        <v>5</v>
      </c>
      <c r="E1088" s="1272" t="s">
        <v>5</v>
      </c>
      <c r="F1088" s="1272"/>
      <c r="G1088" s="1272" t="s">
        <v>5</v>
      </c>
      <c r="H1088" s="1461" t="s">
        <v>5</v>
      </c>
    </row>
    <row r="1089" spans="1:8" x14ac:dyDescent="0.2">
      <c r="A1089" s="1271">
        <v>2175001</v>
      </c>
      <c r="B1089" s="1084" t="s">
        <v>734</v>
      </c>
      <c r="C1089" s="1084"/>
      <c r="D1089" s="1272" t="s">
        <v>5</v>
      </c>
      <c r="E1089" s="1272" t="s">
        <v>469</v>
      </c>
      <c r="F1089" s="1272"/>
      <c r="G1089" s="1272" t="s">
        <v>5</v>
      </c>
      <c r="H1089" s="1461" t="s">
        <v>5</v>
      </c>
    </row>
    <row r="1090" spans="1:8" x14ac:dyDescent="0.2">
      <c r="A1090" s="1271">
        <v>2175002</v>
      </c>
      <c r="B1090" s="1084" t="s">
        <v>734</v>
      </c>
      <c r="C1090" s="1084"/>
      <c r="D1090" s="1272" t="s">
        <v>5</v>
      </c>
      <c r="E1090" s="1272" t="s">
        <v>469</v>
      </c>
      <c r="F1090" s="1272"/>
      <c r="G1090" s="1272" t="s">
        <v>5</v>
      </c>
      <c r="H1090" s="1461" t="s">
        <v>5</v>
      </c>
    </row>
    <row r="1091" spans="1:8" x14ac:dyDescent="0.2">
      <c r="A1091" s="1271">
        <v>2179000</v>
      </c>
      <c r="B1091" s="1084" t="s">
        <v>22368</v>
      </c>
      <c r="C1091" s="1084"/>
      <c r="D1091" s="1272" t="s">
        <v>5</v>
      </c>
      <c r="E1091" s="1272" t="s">
        <v>5</v>
      </c>
      <c r="F1091" s="1272"/>
      <c r="G1091" s="1272" t="s">
        <v>5</v>
      </c>
      <c r="H1091" s="1461" t="s">
        <v>5</v>
      </c>
    </row>
    <row r="1092" spans="1:8" x14ac:dyDescent="0.2">
      <c r="A1092" s="1271">
        <v>2179001</v>
      </c>
      <c r="B1092" s="1084" t="s">
        <v>22369</v>
      </c>
      <c r="C1092" s="1084"/>
      <c r="D1092" s="1272" t="s">
        <v>5</v>
      </c>
      <c r="E1092" s="1272" t="s">
        <v>469</v>
      </c>
      <c r="F1092" s="1272"/>
      <c r="G1092" s="1272" t="s">
        <v>5</v>
      </c>
      <c r="H1092" s="1461" t="s">
        <v>5</v>
      </c>
    </row>
    <row r="1093" spans="1:8" x14ac:dyDescent="0.2">
      <c r="A1093" s="1271">
        <v>2179002</v>
      </c>
      <c r="B1093" s="1084" t="s">
        <v>22370</v>
      </c>
      <c r="C1093" s="1084"/>
      <c r="D1093" s="1272" t="s">
        <v>5</v>
      </c>
      <c r="E1093" s="1272" t="s">
        <v>469</v>
      </c>
      <c r="F1093" s="1272"/>
      <c r="G1093" s="1272" t="s">
        <v>5</v>
      </c>
      <c r="H1093" s="1461" t="s">
        <v>5</v>
      </c>
    </row>
    <row r="1094" spans="1:8" x14ac:dyDescent="0.2">
      <c r="A1094" s="1271">
        <v>2179003</v>
      </c>
      <c r="B1094" s="1084" t="s">
        <v>22371</v>
      </c>
      <c r="C1094" s="1084"/>
      <c r="D1094" s="1272" t="s">
        <v>5</v>
      </c>
      <c r="E1094" s="1272" t="s">
        <v>469</v>
      </c>
      <c r="F1094" s="1272"/>
      <c r="G1094" s="1272" t="s">
        <v>5</v>
      </c>
      <c r="H1094" s="1461" t="s">
        <v>5</v>
      </c>
    </row>
    <row r="1095" spans="1:8" x14ac:dyDescent="0.2">
      <c r="A1095" s="1271">
        <v>2179004</v>
      </c>
      <c r="B1095" s="1084" t="s">
        <v>22372</v>
      </c>
      <c r="C1095" s="1084"/>
      <c r="D1095" s="1272" t="s">
        <v>5</v>
      </c>
      <c r="E1095" s="1272" t="s">
        <v>469</v>
      </c>
      <c r="F1095" s="1272"/>
      <c r="G1095" s="1272" t="s">
        <v>5</v>
      </c>
      <c r="H1095" s="1461" t="s">
        <v>5</v>
      </c>
    </row>
    <row r="1096" spans="1:8" x14ac:dyDescent="0.2">
      <c r="A1096" s="1271">
        <v>2179005</v>
      </c>
      <c r="B1096" s="1084" t="s">
        <v>808</v>
      </c>
      <c r="C1096" s="1084"/>
      <c r="D1096" s="1272" t="s">
        <v>5</v>
      </c>
      <c r="E1096" s="1272" t="s">
        <v>469</v>
      </c>
      <c r="F1096" s="1272"/>
      <c r="G1096" s="1272" t="s">
        <v>5</v>
      </c>
      <c r="H1096" s="1461" t="s">
        <v>5</v>
      </c>
    </row>
    <row r="1097" spans="1:8" x14ac:dyDescent="0.2">
      <c r="A1097" s="1271">
        <v>2179006</v>
      </c>
      <c r="B1097" s="1084" t="s">
        <v>22373</v>
      </c>
      <c r="C1097" s="1084"/>
      <c r="D1097" s="1272" t="s">
        <v>5</v>
      </c>
      <c r="E1097" s="1272" t="s">
        <v>469</v>
      </c>
      <c r="F1097" s="1272"/>
      <c r="G1097" s="1272" t="s">
        <v>5</v>
      </c>
      <c r="H1097" s="1461" t="s">
        <v>5</v>
      </c>
    </row>
    <row r="1098" spans="1:8" x14ac:dyDescent="0.2">
      <c r="A1098" s="1271">
        <v>2179007</v>
      </c>
      <c r="B1098" s="1084" t="s">
        <v>22374</v>
      </c>
      <c r="C1098" s="1084"/>
      <c r="D1098" s="1272" t="s">
        <v>5</v>
      </c>
      <c r="E1098" s="1272" t="s">
        <v>469</v>
      </c>
      <c r="F1098" s="1272"/>
      <c r="G1098" s="1272" t="s">
        <v>5</v>
      </c>
      <c r="H1098" s="1461" t="s">
        <v>5</v>
      </c>
    </row>
    <row r="1099" spans="1:8" x14ac:dyDescent="0.2">
      <c r="A1099" s="1271">
        <v>2179008</v>
      </c>
      <c r="B1099" s="1084" t="s">
        <v>22375</v>
      </c>
      <c r="C1099" s="1084"/>
      <c r="D1099" s="1272" t="s">
        <v>5</v>
      </c>
      <c r="E1099" s="1272" t="s">
        <v>469</v>
      </c>
      <c r="F1099" s="1272"/>
      <c r="G1099" s="1272" t="s">
        <v>5</v>
      </c>
      <c r="H1099" s="1461" t="s">
        <v>5</v>
      </c>
    </row>
    <row r="1100" spans="1:8" x14ac:dyDescent="0.2">
      <c r="A1100" s="1271">
        <v>2179009</v>
      </c>
      <c r="B1100" s="1084" t="s">
        <v>22376</v>
      </c>
      <c r="C1100" s="1084"/>
      <c r="D1100" s="1272" t="s">
        <v>5</v>
      </c>
      <c r="E1100" s="1272" t="s">
        <v>469</v>
      </c>
      <c r="F1100" s="1272"/>
      <c r="G1100" s="1272" t="s">
        <v>5</v>
      </c>
      <c r="H1100" s="1461" t="s">
        <v>5</v>
      </c>
    </row>
    <row r="1101" spans="1:8" x14ac:dyDescent="0.2">
      <c r="A1101" s="1271">
        <v>2179010</v>
      </c>
      <c r="B1101" s="1084" t="s">
        <v>22377</v>
      </c>
      <c r="C1101" s="1084"/>
      <c r="D1101" s="1272" t="s">
        <v>5</v>
      </c>
      <c r="E1101" s="1272" t="s">
        <v>469</v>
      </c>
      <c r="F1101" s="1272"/>
      <c r="G1101" s="1272" t="s">
        <v>5</v>
      </c>
      <c r="H1101" s="1461" t="s">
        <v>5</v>
      </c>
    </row>
    <row r="1102" spans="1:8" x14ac:dyDescent="0.2">
      <c r="A1102" s="1271">
        <v>2179011</v>
      </c>
      <c r="B1102" s="1084" t="s">
        <v>22378</v>
      </c>
      <c r="C1102" s="1084"/>
      <c r="D1102" s="1272" t="s">
        <v>5</v>
      </c>
      <c r="E1102" s="1272" t="s">
        <v>469</v>
      </c>
      <c r="F1102" s="1272"/>
      <c r="G1102" s="1272" t="s">
        <v>5</v>
      </c>
      <c r="H1102" s="1461" t="s">
        <v>5</v>
      </c>
    </row>
    <row r="1103" spans="1:8" x14ac:dyDescent="0.2">
      <c r="A1103" s="1271">
        <v>2179012</v>
      </c>
      <c r="B1103" s="1084" t="s">
        <v>22379</v>
      </c>
      <c r="C1103" s="1084"/>
      <c r="D1103" s="1272" t="s">
        <v>5</v>
      </c>
      <c r="E1103" s="1272" t="s">
        <v>469</v>
      </c>
      <c r="F1103" s="1272"/>
      <c r="G1103" s="1272" t="s">
        <v>5</v>
      </c>
      <c r="H1103" s="1461" t="s">
        <v>5</v>
      </c>
    </row>
    <row r="1104" spans="1:8" x14ac:dyDescent="0.2">
      <c r="A1104" s="1271">
        <v>2179013</v>
      </c>
      <c r="B1104" s="1084" t="s">
        <v>22380</v>
      </c>
      <c r="C1104" s="1084"/>
      <c r="D1104" s="1272" t="s">
        <v>5</v>
      </c>
      <c r="E1104" s="1272" t="s">
        <v>469</v>
      </c>
      <c r="F1104" s="1272"/>
      <c r="G1104" s="1272" t="s">
        <v>5</v>
      </c>
      <c r="H1104" s="1461" t="s">
        <v>5</v>
      </c>
    </row>
    <row r="1105" spans="1:8" x14ac:dyDescent="0.2">
      <c r="A1105" s="1271">
        <v>2179014</v>
      </c>
      <c r="B1105" s="1084" t="s">
        <v>22381</v>
      </c>
      <c r="C1105" s="1084"/>
      <c r="D1105" s="1272" t="s">
        <v>5</v>
      </c>
      <c r="E1105" s="1272" t="s">
        <v>469</v>
      </c>
      <c r="F1105" s="1272"/>
      <c r="G1105" s="1272" t="s">
        <v>5</v>
      </c>
      <c r="H1105" s="1461" t="s">
        <v>5</v>
      </c>
    </row>
    <row r="1106" spans="1:8" x14ac:dyDescent="0.2">
      <c r="A1106" s="1271">
        <v>2179015</v>
      </c>
      <c r="B1106" s="1084" t="s">
        <v>22382</v>
      </c>
      <c r="C1106" s="1084"/>
      <c r="D1106" s="1272" t="s">
        <v>5</v>
      </c>
      <c r="E1106" s="1272" t="s">
        <v>469</v>
      </c>
      <c r="F1106" s="1272"/>
      <c r="G1106" s="1272" t="s">
        <v>5</v>
      </c>
      <c r="H1106" s="1461" t="s">
        <v>5</v>
      </c>
    </row>
    <row r="1107" spans="1:8" x14ac:dyDescent="0.2">
      <c r="A1107" s="1271">
        <v>2179016</v>
      </c>
      <c r="B1107" s="1084" t="s">
        <v>22383</v>
      </c>
      <c r="C1107" s="1084"/>
      <c r="D1107" s="1272" t="s">
        <v>5</v>
      </c>
      <c r="E1107" s="1272" t="s">
        <v>469</v>
      </c>
      <c r="F1107" s="1272"/>
      <c r="G1107" s="1272" t="s">
        <v>5</v>
      </c>
      <c r="H1107" s="1461" t="s">
        <v>5</v>
      </c>
    </row>
    <row r="1108" spans="1:8" x14ac:dyDescent="0.2">
      <c r="A1108" s="1271">
        <v>2179017</v>
      </c>
      <c r="B1108" s="1084" t="s">
        <v>22384</v>
      </c>
      <c r="C1108" s="1084"/>
      <c r="D1108" s="1272" t="s">
        <v>5</v>
      </c>
      <c r="E1108" s="1272" t="s">
        <v>469</v>
      </c>
      <c r="F1108" s="1272"/>
      <c r="G1108" s="1272" t="s">
        <v>5</v>
      </c>
      <c r="H1108" s="1461" t="s">
        <v>5</v>
      </c>
    </row>
    <row r="1109" spans="1:8" x14ac:dyDescent="0.2">
      <c r="A1109" s="1271">
        <v>2179018</v>
      </c>
      <c r="B1109" s="1084" t="s">
        <v>22385</v>
      </c>
      <c r="C1109" s="1084"/>
      <c r="D1109" s="1272" t="s">
        <v>5</v>
      </c>
      <c r="E1109" s="1272" t="s">
        <v>469</v>
      </c>
      <c r="F1109" s="1272"/>
      <c r="G1109" s="1272" t="s">
        <v>5</v>
      </c>
      <c r="H1109" s="1461" t="s">
        <v>5</v>
      </c>
    </row>
    <row r="1110" spans="1:8" x14ac:dyDescent="0.2">
      <c r="A1110" s="1271">
        <v>2179019</v>
      </c>
      <c r="B1110" s="1084" t="s">
        <v>22386</v>
      </c>
      <c r="C1110" s="1084"/>
      <c r="D1110" s="1272" t="s">
        <v>5</v>
      </c>
      <c r="E1110" s="1272" t="s">
        <v>469</v>
      </c>
      <c r="F1110" s="1272"/>
      <c r="G1110" s="1272" t="s">
        <v>5</v>
      </c>
      <c r="H1110" s="1461" t="s">
        <v>5</v>
      </c>
    </row>
    <row r="1111" spans="1:8" x14ac:dyDescent="0.2">
      <c r="A1111" s="1271">
        <v>2179020</v>
      </c>
      <c r="B1111" s="1084" t="s">
        <v>22387</v>
      </c>
      <c r="C1111" s="1084"/>
      <c r="D1111" s="1272" t="s">
        <v>5</v>
      </c>
      <c r="E1111" s="1272" t="s">
        <v>469</v>
      </c>
      <c r="F1111" s="1272"/>
      <c r="G1111" s="1272" t="s">
        <v>5</v>
      </c>
      <c r="H1111" s="1461" t="s">
        <v>5</v>
      </c>
    </row>
    <row r="1112" spans="1:8" x14ac:dyDescent="0.2">
      <c r="A1112" s="1271">
        <v>2179021</v>
      </c>
      <c r="B1112" s="1084" t="s">
        <v>22388</v>
      </c>
      <c r="C1112" s="1084"/>
      <c r="D1112" s="1272" t="s">
        <v>5</v>
      </c>
      <c r="E1112" s="1272" t="s">
        <v>469</v>
      </c>
      <c r="F1112" s="1272"/>
      <c r="G1112" s="1272" t="s">
        <v>5</v>
      </c>
      <c r="H1112" s="1461" t="s">
        <v>5</v>
      </c>
    </row>
    <row r="1113" spans="1:8" x14ac:dyDescent="0.2">
      <c r="A1113" s="1271">
        <v>2179022</v>
      </c>
      <c r="B1113" s="1084" t="s">
        <v>22389</v>
      </c>
      <c r="C1113" s="1084"/>
      <c r="D1113" s="1272" t="s">
        <v>5</v>
      </c>
      <c r="E1113" s="1272" t="s">
        <v>469</v>
      </c>
      <c r="F1113" s="1272"/>
      <c r="G1113" s="1272" t="s">
        <v>36</v>
      </c>
      <c r="H1113" s="1461" t="s">
        <v>36</v>
      </c>
    </row>
    <row r="1114" spans="1:8" x14ac:dyDescent="0.2">
      <c r="A1114" s="1271">
        <v>2179023</v>
      </c>
      <c r="B1114" s="1084" t="s">
        <v>22390</v>
      </c>
      <c r="C1114" s="1084"/>
      <c r="D1114" s="1272" t="s">
        <v>5</v>
      </c>
      <c r="E1114" s="1272" t="s">
        <v>469</v>
      </c>
      <c r="F1114" s="1272"/>
      <c r="G1114" s="1272" t="s">
        <v>5</v>
      </c>
      <c r="H1114" s="1461" t="s">
        <v>5</v>
      </c>
    </row>
    <row r="1115" spans="1:8" x14ac:dyDescent="0.2">
      <c r="A1115" s="1271">
        <v>2179024</v>
      </c>
      <c r="B1115" s="1084" t="s">
        <v>22391</v>
      </c>
      <c r="C1115" s="1084"/>
      <c r="D1115" s="1272" t="s">
        <v>5</v>
      </c>
      <c r="E1115" s="1272" t="s">
        <v>469</v>
      </c>
      <c r="F1115" s="1272"/>
      <c r="G1115" s="1272" t="s">
        <v>5</v>
      </c>
      <c r="H1115" s="1461" t="s">
        <v>5</v>
      </c>
    </row>
    <row r="1116" spans="1:8" x14ac:dyDescent="0.2">
      <c r="A1116" s="1271">
        <v>2179025</v>
      </c>
      <c r="B1116" s="1084" t="s">
        <v>22392</v>
      </c>
      <c r="C1116" s="1084"/>
      <c r="D1116" s="1272" t="s">
        <v>5</v>
      </c>
      <c r="E1116" s="1272" t="s">
        <v>469</v>
      </c>
      <c r="F1116" s="1272"/>
      <c r="G1116" s="1272" t="s">
        <v>5</v>
      </c>
      <c r="H1116" s="1461" t="s">
        <v>5</v>
      </c>
    </row>
    <row r="1117" spans="1:8" x14ac:dyDescent="0.2">
      <c r="A1117" s="1271">
        <v>2179026</v>
      </c>
      <c r="B1117" s="1084" t="s">
        <v>22393</v>
      </c>
      <c r="C1117" s="1084"/>
      <c r="D1117" s="1272" t="s">
        <v>5</v>
      </c>
      <c r="E1117" s="1272" t="s">
        <v>469</v>
      </c>
      <c r="F1117" s="1272"/>
      <c r="G1117" s="1272" t="s">
        <v>5</v>
      </c>
      <c r="H1117" s="1461" t="s">
        <v>5</v>
      </c>
    </row>
    <row r="1118" spans="1:8" x14ac:dyDescent="0.2">
      <c r="A1118" s="1271">
        <v>2179027</v>
      </c>
      <c r="B1118" s="1084" t="s">
        <v>22394</v>
      </c>
      <c r="C1118" s="1084"/>
      <c r="D1118" s="1272" t="s">
        <v>5</v>
      </c>
      <c r="E1118" s="1272" t="s">
        <v>469</v>
      </c>
      <c r="F1118" s="1272"/>
      <c r="G1118" s="1272" t="s">
        <v>5</v>
      </c>
      <c r="H1118" s="1461" t="s">
        <v>5</v>
      </c>
    </row>
    <row r="1119" spans="1:8" x14ac:dyDescent="0.2">
      <c r="A1119" s="1271">
        <v>2179028</v>
      </c>
      <c r="B1119" s="1084" t="s">
        <v>22395</v>
      </c>
      <c r="C1119" s="1084"/>
      <c r="D1119" s="1272" t="s">
        <v>5</v>
      </c>
      <c r="E1119" s="1272" t="s">
        <v>469</v>
      </c>
      <c r="F1119" s="1272"/>
      <c r="G1119" s="1272" t="s">
        <v>5</v>
      </c>
      <c r="H1119" s="1461" t="s">
        <v>5</v>
      </c>
    </row>
    <row r="1120" spans="1:8" x14ac:dyDescent="0.2">
      <c r="A1120" s="1271">
        <v>2179029</v>
      </c>
      <c r="B1120" s="1084" t="s">
        <v>22396</v>
      </c>
      <c r="C1120" s="1084"/>
      <c r="D1120" s="1272" t="s">
        <v>5</v>
      </c>
      <c r="E1120" s="1272" t="s">
        <v>469</v>
      </c>
      <c r="F1120" s="1272"/>
      <c r="G1120" s="1272" t="s">
        <v>5</v>
      </c>
      <c r="H1120" s="1461" t="s">
        <v>5</v>
      </c>
    </row>
    <row r="1121" spans="1:8" x14ac:dyDescent="0.2">
      <c r="A1121" s="1271">
        <v>2179030</v>
      </c>
      <c r="B1121" s="1084" t="s">
        <v>693</v>
      </c>
      <c r="C1121" s="1084"/>
      <c r="D1121" s="1272" t="s">
        <v>5</v>
      </c>
      <c r="E1121" s="1272" t="s">
        <v>469</v>
      </c>
      <c r="F1121" s="1272"/>
      <c r="G1121" s="1272" t="s">
        <v>5</v>
      </c>
      <c r="H1121" s="1461" t="s">
        <v>5</v>
      </c>
    </row>
    <row r="1122" spans="1:8" x14ac:dyDescent="0.2">
      <c r="A1122" s="1271">
        <v>2179031</v>
      </c>
      <c r="B1122" s="1084" t="s">
        <v>22397</v>
      </c>
      <c r="C1122" s="1084"/>
      <c r="D1122" s="1272" t="s">
        <v>5</v>
      </c>
      <c r="E1122" s="1272" t="s">
        <v>469</v>
      </c>
      <c r="F1122" s="1272"/>
      <c r="G1122" s="1272" t="s">
        <v>5</v>
      </c>
      <c r="H1122" s="1461" t="s">
        <v>5</v>
      </c>
    </row>
    <row r="1123" spans="1:8" x14ac:dyDescent="0.2">
      <c r="A1123" s="1271">
        <v>2179032</v>
      </c>
      <c r="B1123" s="1084" t="s">
        <v>22398</v>
      </c>
      <c r="C1123" s="1084"/>
      <c r="D1123" s="1272" t="s">
        <v>5</v>
      </c>
      <c r="E1123" s="1272" t="s">
        <v>469</v>
      </c>
      <c r="F1123" s="1272"/>
      <c r="G1123" s="1272" t="s">
        <v>5</v>
      </c>
      <c r="H1123" s="1461" t="s">
        <v>5</v>
      </c>
    </row>
    <row r="1124" spans="1:8" x14ac:dyDescent="0.2">
      <c r="A1124" s="1271">
        <v>2179033</v>
      </c>
      <c r="B1124" s="1084" t="s">
        <v>22399</v>
      </c>
      <c r="C1124" s="1084"/>
      <c r="D1124" s="1272" t="s">
        <v>5</v>
      </c>
      <c r="E1124" s="1272" t="s">
        <v>469</v>
      </c>
      <c r="F1124" s="1272"/>
      <c r="G1124" s="1272" t="s">
        <v>5</v>
      </c>
      <c r="H1124" s="1461" t="s">
        <v>5</v>
      </c>
    </row>
    <row r="1125" spans="1:8" x14ac:dyDescent="0.2">
      <c r="A1125" s="1271">
        <v>2179034</v>
      </c>
      <c r="B1125" s="1084" t="s">
        <v>22400</v>
      </c>
      <c r="C1125" s="1084"/>
      <c r="D1125" s="1272" t="s">
        <v>5</v>
      </c>
      <c r="E1125" s="1272" t="s">
        <v>469</v>
      </c>
      <c r="F1125" s="1272"/>
      <c r="G1125" s="1272" t="s">
        <v>5</v>
      </c>
      <c r="H1125" s="1461" t="s">
        <v>5</v>
      </c>
    </row>
    <row r="1126" spans="1:8" x14ac:dyDescent="0.2">
      <c r="A1126" s="1271">
        <v>2179035</v>
      </c>
      <c r="B1126" s="1084" t="s">
        <v>22401</v>
      </c>
      <c r="C1126" s="1084"/>
      <c r="D1126" s="1272" t="s">
        <v>5</v>
      </c>
      <c r="E1126" s="1272" t="s">
        <v>469</v>
      </c>
      <c r="F1126" s="1272"/>
      <c r="G1126" s="1272" t="s">
        <v>5</v>
      </c>
      <c r="H1126" s="1461" t="s">
        <v>5</v>
      </c>
    </row>
    <row r="1127" spans="1:8" x14ac:dyDescent="0.2">
      <c r="A1127" s="1271">
        <v>2179036</v>
      </c>
      <c r="B1127" s="1084" t="s">
        <v>22402</v>
      </c>
      <c r="C1127" s="1084"/>
      <c r="D1127" s="1272" t="s">
        <v>5</v>
      </c>
      <c r="E1127" s="1272" t="s">
        <v>469</v>
      </c>
      <c r="F1127" s="1272"/>
      <c r="G1127" s="1272" t="s">
        <v>5</v>
      </c>
      <c r="H1127" s="1461" t="s">
        <v>5</v>
      </c>
    </row>
    <row r="1128" spans="1:8" x14ac:dyDescent="0.2">
      <c r="A1128" s="1271">
        <v>2179037</v>
      </c>
      <c r="B1128" s="1084" t="s">
        <v>22403</v>
      </c>
      <c r="C1128" s="1084"/>
      <c r="D1128" s="1272" t="s">
        <v>5</v>
      </c>
      <c r="E1128" s="1272" t="s">
        <v>469</v>
      </c>
      <c r="F1128" s="1272"/>
      <c r="G1128" s="1272" t="s">
        <v>5</v>
      </c>
      <c r="H1128" s="1461" t="s">
        <v>5</v>
      </c>
    </row>
    <row r="1129" spans="1:8" x14ac:dyDescent="0.2">
      <c r="A1129" s="1271">
        <v>2179038</v>
      </c>
      <c r="B1129" s="1084" t="s">
        <v>22404</v>
      </c>
      <c r="C1129" s="1084"/>
      <c r="D1129" s="1272" t="s">
        <v>5</v>
      </c>
      <c r="E1129" s="1272" t="s">
        <v>469</v>
      </c>
      <c r="F1129" s="1272"/>
      <c r="G1129" s="1272" t="s">
        <v>5</v>
      </c>
      <c r="H1129" s="1461" t="s">
        <v>5</v>
      </c>
    </row>
    <row r="1130" spans="1:8" x14ac:dyDescent="0.2">
      <c r="A1130" s="1271">
        <v>2179039</v>
      </c>
      <c r="B1130" s="1084" t="s">
        <v>22405</v>
      </c>
      <c r="C1130" s="1084"/>
      <c r="D1130" s="1272" t="s">
        <v>5</v>
      </c>
      <c r="E1130" s="1272" t="s">
        <v>469</v>
      </c>
      <c r="F1130" s="1272"/>
      <c r="G1130" s="1272" t="s">
        <v>5</v>
      </c>
      <c r="H1130" s="1461" t="s">
        <v>5</v>
      </c>
    </row>
    <row r="1131" spans="1:8" x14ac:dyDescent="0.2">
      <c r="A1131" s="1271">
        <v>2179040</v>
      </c>
      <c r="B1131" s="1084" t="s">
        <v>22406</v>
      </c>
      <c r="C1131" s="1084"/>
      <c r="D1131" s="1272" t="s">
        <v>5</v>
      </c>
      <c r="E1131" s="1272" t="s">
        <v>469</v>
      </c>
      <c r="F1131" s="1272"/>
      <c r="G1131" s="1272" t="s">
        <v>5</v>
      </c>
      <c r="H1131" s="1461" t="s">
        <v>5</v>
      </c>
    </row>
    <row r="1132" spans="1:8" x14ac:dyDescent="0.2">
      <c r="A1132" s="1271">
        <v>2179041</v>
      </c>
      <c r="B1132" s="1084" t="s">
        <v>22407</v>
      </c>
      <c r="C1132" s="1084"/>
      <c r="D1132" s="1272" t="s">
        <v>5</v>
      </c>
      <c r="E1132" s="1272" t="s">
        <v>469</v>
      </c>
      <c r="F1132" s="1272"/>
      <c r="G1132" s="1272" t="s">
        <v>5</v>
      </c>
      <c r="H1132" s="1461" t="s">
        <v>5</v>
      </c>
    </row>
    <row r="1133" spans="1:8" x14ac:dyDescent="0.2">
      <c r="A1133" s="1271">
        <v>2179042</v>
      </c>
      <c r="B1133" s="1084" t="s">
        <v>22408</v>
      </c>
      <c r="C1133" s="1084"/>
      <c r="D1133" s="1272" t="s">
        <v>5</v>
      </c>
      <c r="E1133" s="1272" t="s">
        <v>469</v>
      </c>
      <c r="F1133" s="1272"/>
      <c r="G1133" s="1272" t="s">
        <v>5</v>
      </c>
      <c r="H1133" s="1461" t="s">
        <v>5</v>
      </c>
    </row>
    <row r="1134" spans="1:8" x14ac:dyDescent="0.2">
      <c r="A1134" s="1271">
        <v>2179043</v>
      </c>
      <c r="B1134" s="1084" t="s">
        <v>22409</v>
      </c>
      <c r="C1134" s="1084"/>
      <c r="D1134" s="1272" t="s">
        <v>5</v>
      </c>
      <c r="E1134" s="1272" t="s">
        <v>469</v>
      </c>
      <c r="F1134" s="1272"/>
      <c r="G1134" s="1272" t="s">
        <v>5</v>
      </c>
      <c r="H1134" s="1461" t="s">
        <v>5</v>
      </c>
    </row>
    <row r="1135" spans="1:8" x14ac:dyDescent="0.2">
      <c r="A1135" s="1271">
        <v>2179044</v>
      </c>
      <c r="B1135" s="1084" t="s">
        <v>22410</v>
      </c>
      <c r="C1135" s="1084"/>
      <c r="D1135" s="1272" t="s">
        <v>5</v>
      </c>
      <c r="E1135" s="1272" t="s">
        <v>469</v>
      </c>
      <c r="F1135" s="1272"/>
      <c r="G1135" s="1272" t="s">
        <v>5</v>
      </c>
      <c r="H1135" s="1461" t="s">
        <v>5</v>
      </c>
    </row>
    <row r="1136" spans="1:8" x14ac:dyDescent="0.2">
      <c r="A1136" s="1271">
        <v>2179045</v>
      </c>
      <c r="B1136" s="1084" t="s">
        <v>22411</v>
      </c>
      <c r="C1136" s="1084"/>
      <c r="D1136" s="1272" t="s">
        <v>5</v>
      </c>
      <c r="E1136" s="1272" t="s">
        <v>469</v>
      </c>
      <c r="F1136" s="1272"/>
      <c r="G1136" s="1272" t="s">
        <v>5</v>
      </c>
      <c r="H1136" s="1461" t="s">
        <v>5</v>
      </c>
    </row>
    <row r="1137" spans="1:8" x14ac:dyDescent="0.2">
      <c r="A1137" s="1271">
        <v>2179046</v>
      </c>
      <c r="B1137" s="1084" t="s">
        <v>22412</v>
      </c>
      <c r="C1137" s="1084"/>
      <c r="D1137" s="1272" t="s">
        <v>5</v>
      </c>
      <c r="E1137" s="1272" t="s">
        <v>469</v>
      </c>
      <c r="F1137" s="1272"/>
      <c r="G1137" s="1272" t="s">
        <v>5</v>
      </c>
      <c r="H1137" s="1461" t="s">
        <v>5</v>
      </c>
    </row>
    <row r="1138" spans="1:8" x14ac:dyDescent="0.2">
      <c r="A1138" s="1271">
        <v>2179047</v>
      </c>
      <c r="B1138" s="1084" t="s">
        <v>22413</v>
      </c>
      <c r="C1138" s="1084"/>
      <c r="D1138" s="1272" t="s">
        <v>5</v>
      </c>
      <c r="E1138" s="1272" t="s">
        <v>469</v>
      </c>
      <c r="F1138" s="1272"/>
      <c r="G1138" s="1272" t="s">
        <v>5</v>
      </c>
      <c r="H1138" s="1461" t="s">
        <v>5</v>
      </c>
    </row>
    <row r="1139" spans="1:8" x14ac:dyDescent="0.2">
      <c r="A1139" s="1271">
        <v>2181000</v>
      </c>
      <c r="B1139" s="1084" t="s">
        <v>22414</v>
      </c>
      <c r="C1139" s="1084"/>
      <c r="D1139" s="1272" t="s">
        <v>5</v>
      </c>
      <c r="E1139" s="1272" t="s">
        <v>5</v>
      </c>
      <c r="F1139" s="1272"/>
      <c r="G1139" s="1272" t="s">
        <v>5</v>
      </c>
      <c r="H1139" s="1461" t="s">
        <v>5</v>
      </c>
    </row>
    <row r="1140" spans="1:8" x14ac:dyDescent="0.2">
      <c r="A1140" s="1271">
        <v>2191000</v>
      </c>
      <c r="B1140" s="1084" t="s">
        <v>22415</v>
      </c>
      <c r="C1140" s="1084"/>
      <c r="D1140" s="1272" t="s">
        <v>5</v>
      </c>
      <c r="E1140" s="1272" t="s">
        <v>5</v>
      </c>
      <c r="F1140" s="1272"/>
      <c r="G1140" s="1272" t="s">
        <v>5</v>
      </c>
      <c r="H1140" s="1461" t="s">
        <v>5</v>
      </c>
    </row>
    <row r="1141" spans="1:8" x14ac:dyDescent="0.2">
      <c r="A1141" s="1271">
        <v>2192000</v>
      </c>
      <c r="B1141" s="1084" t="s">
        <v>22416</v>
      </c>
      <c r="C1141" s="1084"/>
      <c r="D1141" s="1272" t="s">
        <v>5</v>
      </c>
      <c r="E1141" s="1272" t="s">
        <v>5</v>
      </c>
      <c r="F1141" s="1272"/>
      <c r="G1141" s="1272" t="s">
        <v>5</v>
      </c>
      <c r="H1141" s="1461" t="s">
        <v>5</v>
      </c>
    </row>
    <row r="1142" spans="1:8" x14ac:dyDescent="0.2">
      <c r="A1142" s="1271">
        <v>2193000</v>
      </c>
      <c r="B1142" s="1084" t="s">
        <v>22417</v>
      </c>
      <c r="C1142" s="1084"/>
      <c r="D1142" s="1272" t="s">
        <v>5</v>
      </c>
      <c r="E1142" s="1272" t="s">
        <v>5</v>
      </c>
      <c r="F1142" s="1272"/>
      <c r="G1142" s="1272" t="s">
        <v>5</v>
      </c>
      <c r="H1142" s="1461" t="s">
        <v>5</v>
      </c>
    </row>
    <row r="1143" spans="1:8" x14ac:dyDescent="0.2">
      <c r="A1143" s="1271">
        <v>2194000</v>
      </c>
      <c r="B1143" s="1084" t="s">
        <v>22418</v>
      </c>
      <c r="C1143" s="1084"/>
      <c r="D1143" s="1272" t="s">
        <v>5</v>
      </c>
      <c r="E1143" s="1272" t="s">
        <v>5</v>
      </c>
      <c r="F1143" s="1272"/>
      <c r="G1143" s="1272" t="s">
        <v>5</v>
      </c>
      <c r="H1143" s="1461" t="s">
        <v>5</v>
      </c>
    </row>
    <row r="1144" spans="1:8" x14ac:dyDescent="0.2">
      <c r="A1144" s="1271">
        <v>2195000</v>
      </c>
      <c r="B1144" s="1084" t="s">
        <v>22419</v>
      </c>
      <c r="C1144" s="1084"/>
      <c r="D1144" s="1272" t="s">
        <v>5</v>
      </c>
      <c r="E1144" s="1272" t="s">
        <v>5</v>
      </c>
      <c r="F1144" s="1272"/>
      <c r="G1144" s="1272" t="s">
        <v>5</v>
      </c>
      <c r="H1144" s="1461" t="s">
        <v>5</v>
      </c>
    </row>
    <row r="1145" spans="1:8" x14ac:dyDescent="0.2">
      <c r="A1145" s="1271">
        <v>2196000</v>
      </c>
      <c r="B1145" s="1084" t="s">
        <v>21925</v>
      </c>
      <c r="C1145" s="1084"/>
      <c r="D1145" s="1272" t="s">
        <v>5</v>
      </c>
      <c r="E1145" s="1272" t="s">
        <v>5</v>
      </c>
      <c r="F1145" s="1272"/>
      <c r="G1145" s="1272" t="s">
        <v>5</v>
      </c>
      <c r="H1145" s="1461" t="s">
        <v>5</v>
      </c>
    </row>
    <row r="1146" spans="1:8" x14ac:dyDescent="0.2">
      <c r="A1146" s="1271">
        <v>2197000</v>
      </c>
      <c r="B1146" s="1084" t="s">
        <v>22420</v>
      </c>
      <c r="C1146" s="1084"/>
      <c r="D1146" s="1272" t="s">
        <v>5</v>
      </c>
      <c r="E1146" s="1272" t="s">
        <v>5</v>
      </c>
      <c r="F1146" s="1272"/>
      <c r="G1146" s="1272" t="s">
        <v>5</v>
      </c>
      <c r="H1146" s="1461" t="s">
        <v>5</v>
      </c>
    </row>
    <row r="1147" spans="1:8" x14ac:dyDescent="0.2">
      <c r="A1147" s="1271">
        <v>2199000</v>
      </c>
      <c r="B1147" s="1084" t="s">
        <v>22421</v>
      </c>
      <c r="C1147" s="1084"/>
      <c r="D1147" s="1272" t="s">
        <v>5</v>
      </c>
      <c r="E1147" s="1272" t="s">
        <v>5</v>
      </c>
      <c r="F1147" s="1272"/>
      <c r="G1147" s="1272" t="s">
        <v>5</v>
      </c>
      <c r="H1147" s="1461" t="s">
        <v>5</v>
      </c>
    </row>
    <row r="1148" spans="1:8" x14ac:dyDescent="0.2">
      <c r="A1148" s="1271">
        <v>2200000</v>
      </c>
      <c r="B1148" s="1084" t="s">
        <v>22422</v>
      </c>
      <c r="C1148" s="1084"/>
      <c r="D1148" s="1272" t="s">
        <v>5</v>
      </c>
      <c r="E1148" s="1272" t="s">
        <v>5</v>
      </c>
      <c r="F1148" s="1272"/>
      <c r="G1148" s="1272" t="s">
        <v>5</v>
      </c>
      <c r="H1148" s="1461" t="s">
        <v>5</v>
      </c>
    </row>
    <row r="1149" spans="1:8" x14ac:dyDescent="0.2">
      <c r="A1149" s="1271">
        <v>2211000</v>
      </c>
      <c r="B1149" s="1084" t="s">
        <v>22423</v>
      </c>
      <c r="C1149" s="1084"/>
      <c r="D1149" s="1272" t="s">
        <v>5</v>
      </c>
      <c r="E1149" s="1272" t="s">
        <v>5</v>
      </c>
      <c r="F1149" s="1272"/>
      <c r="G1149" s="1272" t="s">
        <v>5</v>
      </c>
      <c r="H1149" s="1461" t="s">
        <v>5</v>
      </c>
    </row>
    <row r="1150" spans="1:8" x14ac:dyDescent="0.2">
      <c r="A1150" s="1271">
        <v>2212000</v>
      </c>
      <c r="B1150" s="1084" t="s">
        <v>22424</v>
      </c>
      <c r="C1150" s="1084"/>
      <c r="D1150" s="1272" t="s">
        <v>5</v>
      </c>
      <c r="E1150" s="1272" t="s">
        <v>5</v>
      </c>
      <c r="F1150" s="1272"/>
      <c r="G1150" s="1272" t="s">
        <v>5</v>
      </c>
      <c r="H1150" s="1461" t="s">
        <v>5</v>
      </c>
    </row>
    <row r="1151" spans="1:8" x14ac:dyDescent="0.2">
      <c r="A1151" s="1271">
        <v>2219000</v>
      </c>
      <c r="B1151" s="1084" t="s">
        <v>22425</v>
      </c>
      <c r="C1151" s="1084"/>
      <c r="D1151" s="1272" t="s">
        <v>5</v>
      </c>
      <c r="E1151" s="1272" t="s">
        <v>5</v>
      </c>
      <c r="F1151" s="1272"/>
      <c r="G1151" s="1272" t="s">
        <v>5</v>
      </c>
      <c r="H1151" s="1461" t="s">
        <v>5</v>
      </c>
    </row>
    <row r="1152" spans="1:8" x14ac:dyDescent="0.2">
      <c r="A1152" s="1271">
        <v>2221000</v>
      </c>
      <c r="B1152" s="1084" t="s">
        <v>22426</v>
      </c>
      <c r="C1152" s="1084"/>
      <c r="D1152" s="1272" t="s">
        <v>5</v>
      </c>
      <c r="E1152" s="1272" t="s">
        <v>5</v>
      </c>
      <c r="F1152" s="1272"/>
      <c r="G1152" s="1272" t="s">
        <v>5</v>
      </c>
      <c r="H1152" s="1461" t="s">
        <v>5</v>
      </c>
    </row>
    <row r="1153" spans="1:8" x14ac:dyDescent="0.2">
      <c r="A1153" s="1271">
        <v>2222000</v>
      </c>
      <c r="B1153" s="1084" t="s">
        <v>22426</v>
      </c>
      <c r="C1153" s="1084"/>
      <c r="D1153" s="1272" t="s">
        <v>5</v>
      </c>
      <c r="E1153" s="1272" t="s">
        <v>5</v>
      </c>
      <c r="F1153" s="1272"/>
      <c r="G1153" s="1272" t="s">
        <v>5</v>
      </c>
      <c r="H1153" s="1461" t="s">
        <v>5</v>
      </c>
    </row>
    <row r="1154" spans="1:8" x14ac:dyDescent="0.2">
      <c r="A1154" s="1271">
        <v>2291000</v>
      </c>
      <c r="B1154" s="1084" t="s">
        <v>22427</v>
      </c>
      <c r="C1154" s="1084"/>
      <c r="D1154" s="1272" t="s">
        <v>5</v>
      </c>
      <c r="E1154" s="1272" t="s">
        <v>5</v>
      </c>
      <c r="F1154" s="1272"/>
      <c r="G1154" s="1272" t="s">
        <v>5</v>
      </c>
      <c r="H1154" s="1461" t="s">
        <v>5</v>
      </c>
    </row>
    <row r="1155" spans="1:8" x14ac:dyDescent="0.2">
      <c r="A1155" s="1271">
        <v>2300000</v>
      </c>
      <c r="B1155" s="1084" t="s">
        <v>22428</v>
      </c>
      <c r="C1155" s="1084"/>
      <c r="D1155" s="1272" t="s">
        <v>5</v>
      </c>
      <c r="E1155" s="1272" t="s">
        <v>5</v>
      </c>
      <c r="F1155" s="1272"/>
      <c r="G1155" s="1272" t="s">
        <v>5</v>
      </c>
      <c r="H1155" s="1461" t="s">
        <v>5</v>
      </c>
    </row>
    <row r="1156" spans="1:8" x14ac:dyDescent="0.2">
      <c r="A1156" s="1271">
        <v>2311000</v>
      </c>
      <c r="B1156" s="1084" t="s">
        <v>22428</v>
      </c>
      <c r="C1156" s="1084"/>
      <c r="D1156" s="1272" t="s">
        <v>5</v>
      </c>
      <c r="E1156" s="1272" t="s">
        <v>5</v>
      </c>
      <c r="F1156" s="1272"/>
      <c r="G1156" s="1272" t="s">
        <v>5</v>
      </c>
      <c r="H1156" s="1461" t="s">
        <v>5</v>
      </c>
    </row>
    <row r="1157" spans="1:8" x14ac:dyDescent="0.2">
      <c r="A1157" s="1271">
        <v>2312000</v>
      </c>
      <c r="B1157" s="1084" t="s">
        <v>22429</v>
      </c>
      <c r="C1157" s="1084"/>
      <c r="D1157" s="1272" t="s">
        <v>5</v>
      </c>
      <c r="E1157" s="1272" t="s">
        <v>5</v>
      </c>
      <c r="F1157" s="1272"/>
      <c r="G1157" s="1272" t="s">
        <v>5</v>
      </c>
      <c r="H1157" s="1461" t="s">
        <v>5</v>
      </c>
    </row>
    <row r="1158" spans="1:8" x14ac:dyDescent="0.2">
      <c r="A1158" s="1271">
        <v>2321000</v>
      </c>
      <c r="B1158" s="1084" t="s">
        <v>22430</v>
      </c>
      <c r="C1158" s="1084"/>
      <c r="D1158" s="1272" t="s">
        <v>5</v>
      </c>
      <c r="E1158" s="1272" t="s">
        <v>5</v>
      </c>
      <c r="F1158" s="1272"/>
      <c r="G1158" s="1272" t="s">
        <v>5</v>
      </c>
      <c r="H1158" s="1461" t="s">
        <v>5</v>
      </c>
    </row>
    <row r="1159" spans="1:8" x14ac:dyDescent="0.2">
      <c r="A1159" s="1271">
        <v>2322000</v>
      </c>
      <c r="B1159" s="1084" t="s">
        <v>22431</v>
      </c>
      <c r="C1159" s="1084"/>
      <c r="D1159" s="1272" t="s">
        <v>5</v>
      </c>
      <c r="E1159" s="1272" t="s">
        <v>5</v>
      </c>
      <c r="F1159" s="1272"/>
      <c r="G1159" s="1272" t="s">
        <v>5</v>
      </c>
      <c r="H1159" s="1461" t="s">
        <v>5</v>
      </c>
    </row>
    <row r="1160" spans="1:8" x14ac:dyDescent="0.2">
      <c r="A1160" s="1271">
        <v>2331000</v>
      </c>
      <c r="B1160" s="1084" t="s">
        <v>22432</v>
      </c>
      <c r="C1160" s="1084"/>
      <c r="D1160" s="1272" t="s">
        <v>5</v>
      </c>
      <c r="E1160" s="1272" t="s">
        <v>5</v>
      </c>
      <c r="F1160" s="1272"/>
      <c r="G1160" s="1272" t="s">
        <v>5</v>
      </c>
      <c r="H1160" s="1461" t="s">
        <v>5</v>
      </c>
    </row>
    <row r="1161" spans="1:8" x14ac:dyDescent="0.2">
      <c r="A1161" s="1271">
        <v>2332000</v>
      </c>
      <c r="B1161" s="1084" t="s">
        <v>22432</v>
      </c>
      <c r="C1161" s="1084"/>
      <c r="D1161" s="1272" t="s">
        <v>5</v>
      </c>
      <c r="E1161" s="1272" t="s">
        <v>5</v>
      </c>
      <c r="F1161" s="1272"/>
      <c r="G1161" s="1272" t="s">
        <v>5</v>
      </c>
      <c r="H1161" s="1461" t="s">
        <v>5</v>
      </c>
    </row>
    <row r="1162" spans="1:8" x14ac:dyDescent="0.2">
      <c r="A1162" s="1271">
        <v>2400000</v>
      </c>
      <c r="B1162" s="1084" t="s">
        <v>22433</v>
      </c>
      <c r="C1162" s="1084"/>
      <c r="D1162" s="1272" t="s">
        <v>5</v>
      </c>
      <c r="E1162" s="1272" t="s">
        <v>5</v>
      </c>
      <c r="F1162" s="1272"/>
      <c r="G1162" s="1272" t="s">
        <v>5</v>
      </c>
      <c r="H1162" s="1461" t="s">
        <v>5</v>
      </c>
    </row>
    <row r="1163" spans="1:8" x14ac:dyDescent="0.2">
      <c r="A1163" s="1271">
        <v>2411000</v>
      </c>
      <c r="B1163" s="1084" t="s">
        <v>22434</v>
      </c>
      <c r="C1163" s="1084"/>
      <c r="D1163" s="1272" t="s">
        <v>5</v>
      </c>
      <c r="E1163" s="1272" t="s">
        <v>5</v>
      </c>
      <c r="F1163" s="1272"/>
      <c r="G1163" s="1272" t="s">
        <v>5</v>
      </c>
      <c r="H1163" s="1461" t="s">
        <v>5</v>
      </c>
    </row>
    <row r="1164" spans="1:8" x14ac:dyDescent="0.2">
      <c r="A1164" s="1271">
        <v>2421000</v>
      </c>
      <c r="B1164" s="1084" t="s">
        <v>22435</v>
      </c>
      <c r="C1164" s="1084"/>
      <c r="D1164" s="1272" t="s">
        <v>5</v>
      </c>
      <c r="E1164" s="1272" t="s">
        <v>5</v>
      </c>
      <c r="F1164" s="1272"/>
      <c r="G1164" s="1272" t="s">
        <v>5</v>
      </c>
      <c r="H1164" s="1461" t="s">
        <v>5</v>
      </c>
    </row>
    <row r="1165" spans="1:8" x14ac:dyDescent="0.2">
      <c r="A1165" s="1271">
        <v>2500000</v>
      </c>
      <c r="B1165" s="1084" t="s">
        <v>22436</v>
      </c>
      <c r="C1165" s="1084"/>
      <c r="D1165" s="1272" t="s">
        <v>5</v>
      </c>
      <c r="E1165" s="1272" t="s">
        <v>5</v>
      </c>
      <c r="F1165" s="1272"/>
      <c r="G1165" s="1272" t="s">
        <v>5</v>
      </c>
      <c r="H1165" s="1461" t="s">
        <v>5</v>
      </c>
    </row>
    <row r="1166" spans="1:8" x14ac:dyDescent="0.2">
      <c r="A1166" s="1271">
        <v>2511000</v>
      </c>
      <c r="B1166" s="1084" t="s">
        <v>22437</v>
      </c>
      <c r="C1166" s="1084" t="s">
        <v>42</v>
      </c>
      <c r="D1166" s="1272" t="s">
        <v>5</v>
      </c>
      <c r="E1166" s="1272" t="s">
        <v>5</v>
      </c>
      <c r="F1166" s="1272"/>
      <c r="G1166" s="1272" t="s">
        <v>36</v>
      </c>
      <c r="H1166" s="1461" t="s">
        <v>36</v>
      </c>
    </row>
    <row r="1167" spans="1:8" x14ac:dyDescent="0.2">
      <c r="A1167" s="1271">
        <v>2521000</v>
      </c>
      <c r="B1167" s="1084" t="s">
        <v>22438</v>
      </c>
      <c r="C1167" s="1084"/>
      <c r="D1167" s="1272" t="s">
        <v>5</v>
      </c>
      <c r="E1167" s="1272" t="s">
        <v>5</v>
      </c>
      <c r="F1167" s="1272"/>
      <c r="G1167" s="1272" t="s">
        <v>5</v>
      </c>
      <c r="H1167" s="1461" t="s">
        <v>5</v>
      </c>
    </row>
    <row r="1168" spans="1:8" x14ac:dyDescent="0.2">
      <c r="A1168" s="1271">
        <v>2591000</v>
      </c>
      <c r="B1168" s="1084" t="s">
        <v>22439</v>
      </c>
      <c r="C1168" s="1084"/>
      <c r="D1168" s="1272" t="s">
        <v>5</v>
      </c>
      <c r="E1168" s="1272" t="s">
        <v>5</v>
      </c>
      <c r="F1168" s="1272"/>
      <c r="G1168" s="1272" t="s">
        <v>5</v>
      </c>
      <c r="H1168" s="1461" t="s">
        <v>5</v>
      </c>
    </row>
    <row r="1169" spans="1:8" x14ac:dyDescent="0.2">
      <c r="A1169" s="1271">
        <v>2600000</v>
      </c>
      <c r="B1169" s="1084" t="s">
        <v>22440</v>
      </c>
      <c r="C1169" s="1084"/>
      <c r="D1169" s="1272" t="s">
        <v>5</v>
      </c>
      <c r="E1169" s="1272" t="s">
        <v>5</v>
      </c>
      <c r="F1169" s="1272"/>
      <c r="G1169" s="1272" t="s">
        <v>5</v>
      </c>
      <c r="H1169" s="1461" t="s">
        <v>5</v>
      </c>
    </row>
    <row r="1170" spans="1:8" x14ac:dyDescent="0.2">
      <c r="A1170" s="1271">
        <v>2611000</v>
      </c>
      <c r="B1170" s="1084" t="s">
        <v>22441</v>
      </c>
      <c r="C1170" s="1084"/>
      <c r="D1170" s="1272" t="s">
        <v>5</v>
      </c>
      <c r="E1170" s="1272" t="s">
        <v>5</v>
      </c>
      <c r="F1170" s="1272"/>
      <c r="G1170" s="1272" t="s">
        <v>5</v>
      </c>
      <c r="H1170" s="1461" t="s">
        <v>5</v>
      </c>
    </row>
    <row r="1171" spans="1:8" x14ac:dyDescent="0.2">
      <c r="A1171" s="1271">
        <v>2621000</v>
      </c>
      <c r="B1171" s="1084" t="s">
        <v>22442</v>
      </c>
      <c r="C1171" s="1084"/>
      <c r="D1171" s="1272" t="s">
        <v>5</v>
      </c>
      <c r="E1171" s="1272" t="s">
        <v>5</v>
      </c>
      <c r="F1171" s="1272"/>
      <c r="G1171" s="1272" t="s">
        <v>5</v>
      </c>
      <c r="H1171" s="1461" t="s">
        <v>5</v>
      </c>
    </row>
    <row r="1172" spans="1:8" x14ac:dyDescent="0.2">
      <c r="A1172" s="1271">
        <v>2621001</v>
      </c>
      <c r="B1172" s="1084" t="s">
        <v>22443</v>
      </c>
      <c r="C1172" s="1084"/>
      <c r="D1172" s="1272" t="s">
        <v>5</v>
      </c>
      <c r="E1172" s="1272" t="s">
        <v>469</v>
      </c>
      <c r="F1172" s="1272"/>
      <c r="G1172" s="1272" t="s">
        <v>5</v>
      </c>
      <c r="H1172" s="1461" t="s">
        <v>469</v>
      </c>
    </row>
    <row r="1173" spans="1:8" x14ac:dyDescent="0.2">
      <c r="A1173" s="1271">
        <v>2621002</v>
      </c>
      <c r="B1173" s="1084" t="s">
        <v>22444</v>
      </c>
      <c r="C1173" s="1084"/>
      <c r="D1173" s="1272" t="s">
        <v>5</v>
      </c>
      <c r="E1173" s="1272" t="s">
        <v>469</v>
      </c>
      <c r="F1173" s="1272"/>
      <c r="G1173" s="1272" t="s">
        <v>5</v>
      </c>
      <c r="H1173" s="1461" t="s">
        <v>5</v>
      </c>
    </row>
    <row r="1174" spans="1:8" x14ac:dyDescent="0.2">
      <c r="A1174" s="1271">
        <v>2621003</v>
      </c>
      <c r="B1174" s="1084" t="s">
        <v>22445</v>
      </c>
      <c r="C1174" s="1084"/>
      <c r="D1174" s="1272" t="s">
        <v>5</v>
      </c>
      <c r="E1174" s="1272" t="s">
        <v>469</v>
      </c>
      <c r="F1174" s="1272"/>
      <c r="G1174" s="1272" t="s">
        <v>5</v>
      </c>
      <c r="H1174" s="1461" t="s">
        <v>5</v>
      </c>
    </row>
    <row r="1175" spans="1:8" x14ac:dyDescent="0.2">
      <c r="A1175" s="1271">
        <v>2631000</v>
      </c>
      <c r="B1175" s="1084" t="s">
        <v>22446</v>
      </c>
      <c r="C1175" s="1084"/>
      <c r="D1175" s="1272" t="s">
        <v>5</v>
      </c>
      <c r="E1175" s="1272" t="s">
        <v>5</v>
      </c>
      <c r="F1175" s="1272"/>
      <c r="G1175" s="1272" t="s">
        <v>5</v>
      </c>
      <c r="H1175" s="1461" t="s">
        <v>5</v>
      </c>
    </row>
    <row r="1176" spans="1:8" x14ac:dyDescent="0.2">
      <c r="A1176" s="1271">
        <v>2641000</v>
      </c>
      <c r="B1176" s="1084" t="s">
        <v>22447</v>
      </c>
      <c r="C1176" s="1084"/>
      <c r="D1176" s="1272" t="s">
        <v>5</v>
      </c>
      <c r="E1176" s="1272" t="s">
        <v>5</v>
      </c>
      <c r="F1176" s="1272"/>
      <c r="G1176" s="1272" t="s">
        <v>5</v>
      </c>
      <c r="H1176" s="1461" t="s">
        <v>5</v>
      </c>
    </row>
    <row r="1177" spans="1:8" x14ac:dyDescent="0.2">
      <c r="A1177" s="1271">
        <v>2651000</v>
      </c>
      <c r="B1177" s="1084" t="s">
        <v>22448</v>
      </c>
      <c r="C1177" s="1084"/>
      <c r="D1177" s="1272" t="s">
        <v>5</v>
      </c>
      <c r="E1177" s="1272" t="s">
        <v>5</v>
      </c>
      <c r="F1177" s="1272"/>
      <c r="G1177" s="1272" t="s">
        <v>5</v>
      </c>
      <c r="H1177" s="1461" t="s">
        <v>5</v>
      </c>
    </row>
    <row r="1178" spans="1:8" x14ac:dyDescent="0.2">
      <c r="A1178" s="1271">
        <v>2661000</v>
      </c>
      <c r="B1178" s="1084" t="s">
        <v>22449</v>
      </c>
      <c r="C1178" s="1084"/>
      <c r="D1178" s="1272" t="s">
        <v>5</v>
      </c>
      <c r="E1178" s="1272" t="s">
        <v>5</v>
      </c>
      <c r="F1178" s="1272"/>
      <c r="G1178" s="1272" t="s">
        <v>5</v>
      </c>
      <c r="H1178" s="1461" t="s">
        <v>5</v>
      </c>
    </row>
    <row r="1179" spans="1:8" x14ac:dyDescent="0.2">
      <c r="A1179" s="1271">
        <v>2662000</v>
      </c>
      <c r="B1179" s="1084" t="s">
        <v>22450</v>
      </c>
      <c r="C1179" s="1084"/>
      <c r="D1179" s="1272" t="s">
        <v>5</v>
      </c>
      <c r="E1179" s="1272" t="s">
        <v>5</v>
      </c>
      <c r="F1179" s="1272"/>
      <c r="G1179" s="1272" t="s">
        <v>5</v>
      </c>
      <c r="H1179" s="1461" t="s">
        <v>5</v>
      </c>
    </row>
    <row r="1180" spans="1:8" x14ac:dyDescent="0.2">
      <c r="A1180" s="1271">
        <v>2700000</v>
      </c>
      <c r="B1180" s="1084" t="s">
        <v>43</v>
      </c>
      <c r="C1180" s="1084"/>
      <c r="D1180" s="1272" t="s">
        <v>5</v>
      </c>
      <c r="E1180" s="1272" t="s">
        <v>5</v>
      </c>
      <c r="F1180" s="1272"/>
      <c r="G1180" s="1272" t="s">
        <v>5</v>
      </c>
      <c r="H1180" s="1461" t="s">
        <v>5</v>
      </c>
    </row>
    <row r="1181" spans="1:8" x14ac:dyDescent="0.2">
      <c r="A1181" s="1271">
        <v>2711000</v>
      </c>
      <c r="B1181" s="1084" t="s">
        <v>22451</v>
      </c>
      <c r="C1181" s="1084"/>
      <c r="D1181" s="1272" t="s">
        <v>5</v>
      </c>
      <c r="E1181" s="1272" t="s">
        <v>5</v>
      </c>
      <c r="F1181" s="1272"/>
      <c r="G1181" s="1272" t="s">
        <v>5</v>
      </c>
      <c r="H1181" s="1461" t="s">
        <v>5</v>
      </c>
    </row>
    <row r="1182" spans="1:8" x14ac:dyDescent="0.2">
      <c r="A1182" s="1271">
        <v>2721000</v>
      </c>
      <c r="B1182" s="1084" t="s">
        <v>22452</v>
      </c>
      <c r="C1182" s="1084"/>
      <c r="D1182" s="1272" t="s">
        <v>5</v>
      </c>
      <c r="E1182" s="1272" t="s">
        <v>5</v>
      </c>
      <c r="F1182" s="1272"/>
      <c r="G1182" s="1272" t="s">
        <v>5</v>
      </c>
      <c r="H1182" s="1461" t="s">
        <v>5</v>
      </c>
    </row>
    <row r="1183" spans="1:8" x14ac:dyDescent="0.2">
      <c r="A1183" s="1271">
        <v>2791000</v>
      </c>
      <c r="B1183" s="1084" t="s">
        <v>22453</v>
      </c>
      <c r="C1183" s="1084"/>
      <c r="D1183" s="1272" t="s">
        <v>5</v>
      </c>
      <c r="E1183" s="1272" t="s">
        <v>5</v>
      </c>
      <c r="F1183" s="1272"/>
      <c r="G1183" s="1272" t="s">
        <v>5</v>
      </c>
      <c r="H1183" s="1461" t="s">
        <v>5</v>
      </c>
    </row>
    <row r="1184" spans="1:8" x14ac:dyDescent="0.2">
      <c r="A1184" s="1271">
        <v>2900000</v>
      </c>
      <c r="B1184" s="1084" t="s">
        <v>45</v>
      </c>
      <c r="C1184" s="1084"/>
      <c r="D1184" s="1272" t="s">
        <v>5</v>
      </c>
      <c r="E1184" s="1272" t="s">
        <v>5</v>
      </c>
      <c r="F1184" s="1272"/>
      <c r="G1184" s="1272" t="s">
        <v>5</v>
      </c>
      <c r="H1184" s="1461" t="s">
        <v>5</v>
      </c>
    </row>
    <row r="1185" spans="1:8" x14ac:dyDescent="0.2">
      <c r="A1185" s="1271">
        <v>2911000</v>
      </c>
      <c r="B1185" s="1084" t="s">
        <v>46</v>
      </c>
      <c r="C1185" s="1084"/>
      <c r="D1185" s="1272" t="s">
        <v>5</v>
      </c>
      <c r="E1185" s="1272" t="s">
        <v>5</v>
      </c>
      <c r="F1185" s="1272"/>
      <c r="G1185" s="1272" t="s">
        <v>5</v>
      </c>
      <c r="H1185" s="1461" t="s">
        <v>5</v>
      </c>
    </row>
    <row r="1186" spans="1:8" x14ac:dyDescent="0.2">
      <c r="A1186" s="1271">
        <v>2921000</v>
      </c>
      <c r="B1186" s="1084" t="s">
        <v>47</v>
      </c>
      <c r="C1186" s="1084"/>
      <c r="D1186" s="1272" t="s">
        <v>5</v>
      </c>
      <c r="E1186" s="1272" t="s">
        <v>5</v>
      </c>
      <c r="F1186" s="1272"/>
      <c r="G1186" s="1272" t="s">
        <v>5</v>
      </c>
      <c r="H1186" s="1461" t="s">
        <v>5</v>
      </c>
    </row>
    <row r="1187" spans="1:8" x14ac:dyDescent="0.2">
      <c r="A1187" s="1271">
        <v>2991000</v>
      </c>
      <c r="B1187" s="1084" t="s">
        <v>48</v>
      </c>
      <c r="C1187" s="1084"/>
      <c r="D1187" s="1272" t="s">
        <v>5</v>
      </c>
      <c r="E1187" s="1272" t="s">
        <v>5</v>
      </c>
      <c r="F1187" s="1272"/>
      <c r="G1187" s="1272" t="s">
        <v>5</v>
      </c>
      <c r="H1187" s="1461" t="s">
        <v>5</v>
      </c>
    </row>
    <row r="1188" spans="1:8" x14ac:dyDescent="0.2">
      <c r="A1188" s="1271" t="s">
        <v>22454</v>
      </c>
      <c r="B1188" s="1084" t="s">
        <v>747</v>
      </c>
      <c r="C1188" s="1084"/>
      <c r="D1188" s="1272" t="s">
        <v>5</v>
      </c>
      <c r="E1188" s="1272" t="s">
        <v>5</v>
      </c>
      <c r="F1188" s="1272"/>
      <c r="G1188" s="1272" t="s">
        <v>5</v>
      </c>
      <c r="H1188" s="1461" t="s">
        <v>5</v>
      </c>
    </row>
    <row r="1189" spans="1:8" x14ac:dyDescent="0.2">
      <c r="A1189" s="1271" t="s">
        <v>22455</v>
      </c>
      <c r="B1189" s="1084" t="s">
        <v>22336</v>
      </c>
      <c r="C1189" s="1084"/>
      <c r="D1189" s="1272" t="s">
        <v>5</v>
      </c>
      <c r="E1189" s="1272" t="s">
        <v>5</v>
      </c>
      <c r="F1189" s="1272"/>
      <c r="G1189" s="1272" t="s">
        <v>5</v>
      </c>
      <c r="H1189" s="1461" t="s">
        <v>5</v>
      </c>
    </row>
    <row r="1190" spans="1:8" x14ac:dyDescent="0.2">
      <c r="A1190" s="1271" t="s">
        <v>22456</v>
      </c>
      <c r="B1190" s="1084" t="s">
        <v>22337</v>
      </c>
      <c r="C1190" s="1084"/>
      <c r="D1190" s="1272" t="s">
        <v>5</v>
      </c>
      <c r="E1190" s="1272" t="s">
        <v>5</v>
      </c>
      <c r="F1190" s="1272"/>
      <c r="G1190" s="1272" t="s">
        <v>5</v>
      </c>
      <c r="H1190" s="1461" t="s">
        <v>5</v>
      </c>
    </row>
    <row r="1191" spans="1:8" x14ac:dyDescent="0.2">
      <c r="A1191" s="1271" t="s">
        <v>22457</v>
      </c>
      <c r="B1191" s="1084" t="s">
        <v>22458</v>
      </c>
      <c r="C1191" s="1084"/>
      <c r="D1191" s="1272" t="s">
        <v>5</v>
      </c>
      <c r="E1191" s="1272" t="s">
        <v>5</v>
      </c>
      <c r="F1191" s="1272"/>
      <c r="G1191" s="1272" t="s">
        <v>5</v>
      </c>
      <c r="H1191" s="1461" t="s">
        <v>5</v>
      </c>
    </row>
    <row r="1192" spans="1:8" x14ac:dyDescent="0.2">
      <c r="A1192" s="1271" t="s">
        <v>22459</v>
      </c>
      <c r="B1192" s="1084" t="s">
        <v>22339</v>
      </c>
      <c r="C1192" s="1084"/>
      <c r="D1192" s="1272" t="s">
        <v>5</v>
      </c>
      <c r="E1192" s="1272" t="s">
        <v>5</v>
      </c>
      <c r="F1192" s="1272"/>
      <c r="G1192" s="1272" t="s">
        <v>5</v>
      </c>
      <c r="H1192" s="1461" t="s">
        <v>5</v>
      </c>
    </row>
    <row r="1193" spans="1:8" x14ac:dyDescent="0.2">
      <c r="A1193" s="1271" t="s">
        <v>22460</v>
      </c>
      <c r="B1193" s="1084" t="s">
        <v>22339</v>
      </c>
      <c r="C1193" s="1084"/>
      <c r="D1193" s="1272" t="s">
        <v>5</v>
      </c>
      <c r="E1193" s="1272" t="s">
        <v>5</v>
      </c>
      <c r="F1193" s="1272"/>
      <c r="G1193" s="1272" t="s">
        <v>5</v>
      </c>
      <c r="H1193" s="1461" t="s">
        <v>5</v>
      </c>
    </row>
    <row r="1194" spans="1:8" x14ac:dyDescent="0.2">
      <c r="A1194" s="1271" t="s">
        <v>22461</v>
      </c>
      <c r="B1194" s="1084" t="s">
        <v>22462</v>
      </c>
      <c r="C1194" s="1084"/>
      <c r="D1194" s="1272" t="s">
        <v>5</v>
      </c>
      <c r="E1194" s="1272" t="s">
        <v>5</v>
      </c>
      <c r="F1194" s="1272"/>
      <c r="G1194" s="1272" t="s">
        <v>5</v>
      </c>
      <c r="H1194" s="1461" t="s">
        <v>5</v>
      </c>
    </row>
    <row r="1195" spans="1:8" x14ac:dyDescent="0.2">
      <c r="A1195" s="1271" t="s">
        <v>22463</v>
      </c>
      <c r="B1195" s="1084" t="s">
        <v>22464</v>
      </c>
      <c r="C1195" s="1084"/>
      <c r="D1195" s="1272" t="s">
        <v>5</v>
      </c>
      <c r="E1195" s="1272" t="s">
        <v>5</v>
      </c>
      <c r="F1195" s="1272"/>
      <c r="G1195" s="1272" t="s">
        <v>5</v>
      </c>
      <c r="H1195" s="1461" t="s">
        <v>5</v>
      </c>
    </row>
    <row r="1196" spans="1:8" x14ac:dyDescent="0.2">
      <c r="A1196" s="1271" t="s">
        <v>22465</v>
      </c>
      <c r="B1196" s="1084" t="s">
        <v>22464</v>
      </c>
      <c r="C1196" s="1084"/>
      <c r="D1196" s="1272" t="s">
        <v>5</v>
      </c>
      <c r="E1196" s="1272" t="s">
        <v>5</v>
      </c>
      <c r="F1196" s="1272"/>
      <c r="G1196" s="1272" t="s">
        <v>5</v>
      </c>
      <c r="H1196" s="1461" t="s">
        <v>5</v>
      </c>
    </row>
    <row r="1197" spans="1:8" x14ac:dyDescent="0.2">
      <c r="A1197" s="1271" t="s">
        <v>22466</v>
      </c>
      <c r="B1197" s="1084" t="s">
        <v>22425</v>
      </c>
      <c r="C1197" s="1084"/>
      <c r="D1197" s="1272" t="s">
        <v>5</v>
      </c>
      <c r="E1197" s="1272" t="s">
        <v>5</v>
      </c>
      <c r="F1197" s="1272"/>
      <c r="G1197" s="1272" t="s">
        <v>5</v>
      </c>
      <c r="H1197" s="1461" t="s">
        <v>5</v>
      </c>
    </row>
    <row r="1198" spans="1:8" x14ac:dyDescent="0.2">
      <c r="A1198" s="1271" t="s">
        <v>22467</v>
      </c>
      <c r="B1198" s="1084" t="s">
        <v>22426</v>
      </c>
      <c r="C1198" s="1084"/>
      <c r="D1198" s="1272" t="s">
        <v>5</v>
      </c>
      <c r="E1198" s="1272" t="s">
        <v>5</v>
      </c>
      <c r="F1198" s="1272"/>
      <c r="G1198" s="1272" t="s">
        <v>5</v>
      </c>
      <c r="H1198" s="1461" t="s">
        <v>5</v>
      </c>
    </row>
    <row r="1199" spans="1:8" x14ac:dyDescent="0.2">
      <c r="A1199" s="1271" t="s">
        <v>22468</v>
      </c>
      <c r="B1199" s="1084" t="s">
        <v>22426</v>
      </c>
      <c r="C1199" s="1084"/>
      <c r="D1199" s="1272" t="s">
        <v>5</v>
      </c>
      <c r="E1199" s="1272" t="s">
        <v>5</v>
      </c>
      <c r="F1199" s="1272"/>
      <c r="G1199" s="1272" t="s">
        <v>5</v>
      </c>
      <c r="H1199" s="1461" t="s">
        <v>5</v>
      </c>
    </row>
    <row r="1200" spans="1:8" x14ac:dyDescent="0.2">
      <c r="A1200" s="1271" t="s">
        <v>22469</v>
      </c>
      <c r="B1200" s="1084" t="s">
        <v>22470</v>
      </c>
      <c r="C1200" s="1084"/>
      <c r="D1200" s="1272" t="s">
        <v>5</v>
      </c>
      <c r="E1200" s="1272" t="s">
        <v>5</v>
      </c>
      <c r="F1200" s="1272"/>
      <c r="G1200" s="1272" t="s">
        <v>5</v>
      </c>
      <c r="H1200" s="1461" t="s">
        <v>5</v>
      </c>
    </row>
    <row r="1201" spans="1:8" x14ac:dyDescent="0.2">
      <c r="A1201" s="1271" t="s">
        <v>22471</v>
      </c>
      <c r="B1201" s="1084" t="s">
        <v>49</v>
      </c>
      <c r="C1201" s="1084"/>
      <c r="D1201" s="1272" t="s">
        <v>5</v>
      </c>
      <c r="E1201" s="1272" t="s">
        <v>5</v>
      </c>
      <c r="F1201" s="1272"/>
      <c r="G1201" s="1272" t="s">
        <v>5</v>
      </c>
      <c r="H1201" s="1461" t="s">
        <v>5</v>
      </c>
    </row>
    <row r="1202" spans="1:8" x14ac:dyDescent="0.2">
      <c r="A1202" s="1271" t="s">
        <v>22472</v>
      </c>
      <c r="B1202" s="1084" t="s">
        <v>22434</v>
      </c>
      <c r="C1202" s="1084"/>
      <c r="D1202" s="1272" t="s">
        <v>5</v>
      </c>
      <c r="E1202" s="1272" t="s">
        <v>5</v>
      </c>
      <c r="F1202" s="1272"/>
      <c r="G1202" s="1272" t="s">
        <v>5</v>
      </c>
      <c r="H1202" s="1461" t="s">
        <v>5</v>
      </c>
    </row>
    <row r="1203" spans="1:8" x14ac:dyDescent="0.2">
      <c r="A1203" s="1271" t="s">
        <v>22473</v>
      </c>
      <c r="B1203" s="1084" t="s">
        <v>22435</v>
      </c>
      <c r="C1203" s="1084"/>
      <c r="D1203" s="1272" t="s">
        <v>5</v>
      </c>
      <c r="E1203" s="1272" t="s">
        <v>5</v>
      </c>
      <c r="F1203" s="1272"/>
      <c r="G1203" s="1272" t="s">
        <v>5</v>
      </c>
      <c r="H1203" s="1461" t="s">
        <v>5</v>
      </c>
    </row>
    <row r="1204" spans="1:8" x14ac:dyDescent="0.2">
      <c r="A1204" s="1271" t="s">
        <v>22474</v>
      </c>
      <c r="B1204" s="1084" t="s">
        <v>22475</v>
      </c>
      <c r="C1204" s="1084"/>
      <c r="D1204" s="1272" t="s">
        <v>5</v>
      </c>
      <c r="E1204" s="1272" t="s">
        <v>5</v>
      </c>
      <c r="F1204" s="1272"/>
      <c r="G1204" s="1272" t="s">
        <v>5</v>
      </c>
      <c r="H1204" s="1461" t="s">
        <v>5</v>
      </c>
    </row>
    <row r="1205" spans="1:8" x14ac:dyDescent="0.2">
      <c r="A1205" s="1271" t="s">
        <v>22476</v>
      </c>
      <c r="B1205" s="1084" t="s">
        <v>22477</v>
      </c>
      <c r="C1205" s="1084"/>
      <c r="D1205" s="1272" t="s">
        <v>5</v>
      </c>
      <c r="E1205" s="1272" t="s">
        <v>5</v>
      </c>
      <c r="F1205" s="1272"/>
      <c r="G1205" s="1272" t="s">
        <v>5</v>
      </c>
      <c r="H1205" s="1461" t="s">
        <v>5</v>
      </c>
    </row>
    <row r="1206" spans="1:8" x14ac:dyDescent="0.2">
      <c r="A1206" s="1271" t="s">
        <v>22478</v>
      </c>
      <c r="B1206" s="1084" t="s">
        <v>22479</v>
      </c>
      <c r="C1206" s="1084"/>
      <c r="D1206" s="1272" t="s">
        <v>5</v>
      </c>
      <c r="E1206" s="1272" t="s">
        <v>5</v>
      </c>
      <c r="F1206" s="1272"/>
      <c r="G1206" s="1272" t="s">
        <v>5</v>
      </c>
      <c r="H1206" s="1461" t="s">
        <v>5</v>
      </c>
    </row>
    <row r="1207" spans="1:8" x14ac:dyDescent="0.2">
      <c r="A1207" s="1271" t="s">
        <v>22480</v>
      </c>
      <c r="B1207" s="1084" t="s">
        <v>22481</v>
      </c>
      <c r="C1207" s="1084"/>
      <c r="D1207" s="1272" t="s">
        <v>5</v>
      </c>
      <c r="E1207" s="1272" t="s">
        <v>5</v>
      </c>
      <c r="F1207" s="1272"/>
      <c r="G1207" s="1272" t="s">
        <v>5</v>
      </c>
      <c r="H1207" s="1461" t="s">
        <v>5</v>
      </c>
    </row>
    <row r="1208" spans="1:8" x14ac:dyDescent="0.2">
      <c r="A1208" s="1271" t="s">
        <v>22482</v>
      </c>
      <c r="B1208" s="1084" t="s">
        <v>22483</v>
      </c>
      <c r="C1208" s="1084"/>
      <c r="D1208" s="1272" t="s">
        <v>5</v>
      </c>
      <c r="E1208" s="1272" t="s">
        <v>5</v>
      </c>
      <c r="F1208" s="1272"/>
      <c r="G1208" s="1272" t="s">
        <v>5</v>
      </c>
      <c r="H1208" s="1461" t="s">
        <v>5</v>
      </c>
    </row>
    <row r="1209" spans="1:8" x14ac:dyDescent="0.2">
      <c r="A1209" s="1271" t="s">
        <v>22484</v>
      </c>
      <c r="B1209" s="1084" t="s">
        <v>22485</v>
      </c>
      <c r="C1209" s="1084"/>
      <c r="D1209" s="1272" t="s">
        <v>5</v>
      </c>
      <c r="E1209" s="1272" t="s">
        <v>5</v>
      </c>
      <c r="F1209" s="1272"/>
      <c r="G1209" s="1272" t="s">
        <v>5</v>
      </c>
      <c r="H1209" s="1461" t="s">
        <v>5</v>
      </c>
    </row>
    <row r="1210" spans="1:8" x14ac:dyDescent="0.2">
      <c r="A1210" s="1271" t="s">
        <v>22486</v>
      </c>
      <c r="B1210" s="1084" t="s">
        <v>22487</v>
      </c>
      <c r="C1210" s="1084"/>
      <c r="D1210" s="1272" t="s">
        <v>5</v>
      </c>
      <c r="E1210" s="1272" t="s">
        <v>5</v>
      </c>
      <c r="F1210" s="1272"/>
      <c r="G1210" s="1272" t="s">
        <v>5</v>
      </c>
      <c r="H1210" s="1461" t="s">
        <v>5</v>
      </c>
    </row>
    <row r="1211" spans="1:8" x14ac:dyDescent="0.2">
      <c r="A1211" s="1271" t="s">
        <v>22488</v>
      </c>
      <c r="B1211" s="1084" t="s">
        <v>22489</v>
      </c>
      <c r="C1211" s="1084"/>
      <c r="D1211" s="1272" t="s">
        <v>5</v>
      </c>
      <c r="E1211" s="1272" t="s">
        <v>5</v>
      </c>
      <c r="F1211" s="1272"/>
      <c r="G1211" s="1272" t="s">
        <v>5</v>
      </c>
      <c r="H1211" s="1461" t="s">
        <v>5</v>
      </c>
    </row>
    <row r="1212" spans="1:8" x14ac:dyDescent="0.2">
      <c r="A1212" s="1463" t="s">
        <v>23561</v>
      </c>
      <c r="B1212" s="1084" t="s">
        <v>22440</v>
      </c>
      <c r="C1212" s="1084"/>
      <c r="D1212" s="1272" t="s">
        <v>5</v>
      </c>
      <c r="E1212" s="1272" t="s">
        <v>5</v>
      </c>
      <c r="F1212" s="1272"/>
      <c r="G1212" s="1272" t="s">
        <v>5</v>
      </c>
      <c r="H1212" s="1461" t="s">
        <v>5</v>
      </c>
    </row>
    <row r="1213" spans="1:8" x14ac:dyDescent="0.2">
      <c r="A1213" s="1462" t="s">
        <v>22490</v>
      </c>
      <c r="B1213" s="1084" t="s">
        <v>22491</v>
      </c>
      <c r="C1213" s="1084"/>
      <c r="D1213" s="1272" t="s">
        <v>5</v>
      </c>
      <c r="E1213" s="1272" t="s">
        <v>5</v>
      </c>
      <c r="F1213" s="1272"/>
      <c r="G1213" s="1272" t="s">
        <v>5</v>
      </c>
      <c r="H1213" s="1461" t="s">
        <v>5</v>
      </c>
    </row>
    <row r="1214" spans="1:8" x14ac:dyDescent="0.2">
      <c r="A1214" s="1462" t="s">
        <v>22492</v>
      </c>
      <c r="B1214" s="1084" t="s">
        <v>22493</v>
      </c>
      <c r="C1214" s="1084"/>
      <c r="D1214" s="1272" t="s">
        <v>5</v>
      </c>
      <c r="E1214" s="1272" t="s">
        <v>5</v>
      </c>
      <c r="F1214" s="1272"/>
      <c r="G1214" s="1272" t="s">
        <v>5</v>
      </c>
      <c r="H1214" s="1461" t="s">
        <v>5</v>
      </c>
    </row>
    <row r="1215" spans="1:8" x14ac:dyDescent="0.2">
      <c r="A1215" s="1462" t="s">
        <v>22494</v>
      </c>
      <c r="B1215" s="1084" t="s">
        <v>22495</v>
      </c>
      <c r="C1215" s="1084"/>
      <c r="D1215" s="1272" t="s">
        <v>5</v>
      </c>
      <c r="E1215" s="1272" t="s">
        <v>5</v>
      </c>
      <c r="F1215" s="1272"/>
      <c r="G1215" s="1272" t="s">
        <v>5</v>
      </c>
      <c r="H1215" s="1461" t="s">
        <v>5</v>
      </c>
    </row>
    <row r="1216" spans="1:8" x14ac:dyDescent="0.2">
      <c r="A1216" s="1462" t="s">
        <v>22496</v>
      </c>
      <c r="B1216" s="1084" t="s">
        <v>22447</v>
      </c>
      <c r="C1216" s="1084"/>
      <c r="D1216" s="1272" t="s">
        <v>5</v>
      </c>
      <c r="E1216" s="1272" t="s">
        <v>5</v>
      </c>
      <c r="F1216" s="1272"/>
      <c r="G1216" s="1272" t="s">
        <v>5</v>
      </c>
      <c r="H1216" s="1461" t="s">
        <v>5</v>
      </c>
    </row>
    <row r="1217" spans="1:8" x14ac:dyDescent="0.2">
      <c r="A1217" s="1462" t="s">
        <v>22497</v>
      </c>
      <c r="B1217" s="1084" t="s">
        <v>22448</v>
      </c>
      <c r="C1217" s="1084"/>
      <c r="D1217" s="1272" t="s">
        <v>5</v>
      </c>
      <c r="E1217" s="1272" t="s">
        <v>5</v>
      </c>
      <c r="F1217" s="1272"/>
      <c r="G1217" s="1272" t="s">
        <v>5</v>
      </c>
      <c r="H1217" s="1461" t="s">
        <v>5</v>
      </c>
    </row>
    <row r="1218" spans="1:8" x14ac:dyDescent="0.2">
      <c r="A1218" s="1462" t="s">
        <v>22498</v>
      </c>
      <c r="B1218" s="1084" t="s">
        <v>22499</v>
      </c>
      <c r="C1218" s="1084"/>
      <c r="D1218" s="1272" t="s">
        <v>5</v>
      </c>
      <c r="E1218" s="1272" t="s">
        <v>5</v>
      </c>
      <c r="F1218" s="1272"/>
      <c r="G1218" s="1272" t="s">
        <v>5</v>
      </c>
      <c r="H1218" s="1461" t="s">
        <v>5</v>
      </c>
    </row>
    <row r="1219" spans="1:8" x14ac:dyDescent="0.2">
      <c r="A1219" s="1462" t="s">
        <v>23556</v>
      </c>
      <c r="B1219" s="1084" t="s">
        <v>22500</v>
      </c>
      <c r="C1219" s="1084" t="s">
        <v>22501</v>
      </c>
      <c r="D1219" s="1272" t="s">
        <v>5</v>
      </c>
      <c r="E1219" s="1272" t="s">
        <v>5</v>
      </c>
      <c r="F1219" s="1272"/>
      <c r="G1219" s="1272" t="s">
        <v>36</v>
      </c>
      <c r="H1219" s="1461" t="s">
        <v>36</v>
      </c>
    </row>
    <row r="1220" spans="1:8" x14ac:dyDescent="0.2">
      <c r="A1220" s="1271" t="s">
        <v>22502</v>
      </c>
      <c r="B1220" s="1084" t="s">
        <v>736</v>
      </c>
      <c r="C1220" s="1084"/>
      <c r="D1220" s="1272" t="s">
        <v>5</v>
      </c>
      <c r="E1220" s="1272" t="s">
        <v>5</v>
      </c>
      <c r="F1220" s="1272"/>
      <c r="G1220" s="1272" t="s">
        <v>5</v>
      </c>
      <c r="H1220" s="1461" t="s">
        <v>5</v>
      </c>
    </row>
    <row r="1221" spans="1:8" x14ac:dyDescent="0.2">
      <c r="A1221" s="1271" t="s">
        <v>22503</v>
      </c>
      <c r="B1221" s="1084" t="s">
        <v>22504</v>
      </c>
      <c r="C1221" s="1084"/>
      <c r="D1221" s="1272" t="s">
        <v>5</v>
      </c>
      <c r="E1221" s="1272" t="s">
        <v>5</v>
      </c>
      <c r="F1221" s="1272"/>
      <c r="G1221" s="1272" t="s">
        <v>5</v>
      </c>
      <c r="H1221" s="1461" t="s">
        <v>5</v>
      </c>
    </row>
    <row r="1222" spans="1:8" x14ac:dyDescent="0.2">
      <c r="A1222" s="1271" t="s">
        <v>22505</v>
      </c>
      <c r="B1222" s="1084" t="s">
        <v>22506</v>
      </c>
      <c r="C1222" s="1084"/>
      <c r="D1222" s="1272" t="s">
        <v>5</v>
      </c>
      <c r="E1222" s="1272" t="s">
        <v>5</v>
      </c>
      <c r="F1222" s="1272"/>
      <c r="G1222" s="1272" t="s">
        <v>5</v>
      </c>
      <c r="H1222" s="1461" t="s">
        <v>5</v>
      </c>
    </row>
    <row r="1223" spans="1:8" x14ac:dyDescent="0.2">
      <c r="A1223" s="1271" t="s">
        <v>22507</v>
      </c>
      <c r="B1223" s="1084" t="s">
        <v>22508</v>
      </c>
      <c r="C1223" s="1084"/>
      <c r="D1223" s="1272" t="s">
        <v>5</v>
      </c>
      <c r="E1223" s="1272" t="s">
        <v>5</v>
      </c>
      <c r="F1223" s="1272"/>
      <c r="G1223" s="1272" t="s">
        <v>5</v>
      </c>
      <c r="H1223" s="1461" t="s">
        <v>5</v>
      </c>
    </row>
    <row r="1224" spans="1:8" x14ac:dyDescent="0.2">
      <c r="A1224" s="1271" t="s">
        <v>22509</v>
      </c>
      <c r="B1224" s="1084" t="s">
        <v>22510</v>
      </c>
      <c r="C1224" s="1084"/>
      <c r="D1224" s="1272" t="s">
        <v>5</v>
      </c>
      <c r="E1224" s="1272" t="s">
        <v>469</v>
      </c>
      <c r="F1224" s="1272"/>
      <c r="G1224" s="1272" t="s">
        <v>5</v>
      </c>
      <c r="H1224" s="1461" t="s">
        <v>5</v>
      </c>
    </row>
    <row r="1225" spans="1:8" x14ac:dyDescent="0.2">
      <c r="A1225" s="1271" t="s">
        <v>22511</v>
      </c>
      <c r="B1225" s="1084" t="s">
        <v>22512</v>
      </c>
      <c r="C1225" s="1084"/>
      <c r="D1225" s="1272" t="s">
        <v>5</v>
      </c>
      <c r="E1225" s="1272" t="s">
        <v>469</v>
      </c>
      <c r="F1225" s="1272"/>
      <c r="G1225" s="1272" t="s">
        <v>5</v>
      </c>
      <c r="H1225" s="1461" t="s">
        <v>5</v>
      </c>
    </row>
    <row r="1226" spans="1:8" x14ac:dyDescent="0.2">
      <c r="A1226" s="1271" t="s">
        <v>22513</v>
      </c>
      <c r="B1226" s="1084" t="s">
        <v>22514</v>
      </c>
      <c r="C1226" s="1084"/>
      <c r="D1226" s="1272" t="s">
        <v>5</v>
      </c>
      <c r="E1226" s="1272" t="s">
        <v>469</v>
      </c>
      <c r="F1226" s="1272"/>
      <c r="G1226" s="1272" t="s">
        <v>5</v>
      </c>
      <c r="H1226" s="1461" t="s">
        <v>5</v>
      </c>
    </row>
    <row r="1227" spans="1:8" x14ac:dyDescent="0.2">
      <c r="A1227" s="1271" t="s">
        <v>22515</v>
      </c>
      <c r="B1227" s="1084" t="s">
        <v>22516</v>
      </c>
      <c r="C1227" s="1084"/>
      <c r="D1227" s="1272" t="s">
        <v>5</v>
      </c>
      <c r="E1227" s="1272" t="s">
        <v>5</v>
      </c>
      <c r="F1227" s="1272"/>
      <c r="G1227" s="1272" t="s">
        <v>5</v>
      </c>
      <c r="H1227" s="1461" t="s">
        <v>5</v>
      </c>
    </row>
    <row r="1228" spans="1:8" x14ac:dyDescent="0.2">
      <c r="A1228" s="1271">
        <v>3000000</v>
      </c>
      <c r="B1228" s="1084" t="s">
        <v>22517</v>
      </c>
      <c r="C1228" s="1084"/>
      <c r="D1228" s="1272" t="s">
        <v>5</v>
      </c>
      <c r="E1228" s="1272" t="s">
        <v>5</v>
      </c>
      <c r="F1228" s="1272"/>
      <c r="G1228" s="1272" t="s">
        <v>5</v>
      </c>
      <c r="H1228" s="1461" t="s">
        <v>5</v>
      </c>
    </row>
    <row r="1229" spans="1:8" x14ac:dyDescent="0.2">
      <c r="A1229" s="1271">
        <v>3100000</v>
      </c>
      <c r="B1229" s="1084" t="s">
        <v>474</v>
      </c>
      <c r="C1229" s="1084"/>
      <c r="D1229" s="1272" t="s">
        <v>5</v>
      </c>
      <c r="E1229" s="1272" t="s">
        <v>5</v>
      </c>
      <c r="F1229" s="1272"/>
      <c r="G1229" s="1272" t="s">
        <v>5</v>
      </c>
      <c r="H1229" s="1461" t="s">
        <v>5</v>
      </c>
    </row>
    <row r="1230" spans="1:8" x14ac:dyDescent="0.2">
      <c r="A1230" s="1271">
        <v>3111000</v>
      </c>
      <c r="B1230" s="1084" t="s">
        <v>21902</v>
      </c>
      <c r="C1230" s="1084"/>
      <c r="D1230" s="1272" t="s">
        <v>5</v>
      </c>
      <c r="E1230" s="1272" t="s">
        <v>5</v>
      </c>
      <c r="F1230" s="1272"/>
      <c r="G1230" s="1272" t="s">
        <v>5</v>
      </c>
      <c r="H1230" s="1461" t="s">
        <v>5</v>
      </c>
    </row>
    <row r="1231" spans="1:8" x14ac:dyDescent="0.2">
      <c r="A1231" s="1271">
        <v>3121000</v>
      </c>
      <c r="B1231" s="1084" t="s">
        <v>22518</v>
      </c>
      <c r="C1231" s="1084"/>
      <c r="D1231" s="1272" t="s">
        <v>5</v>
      </c>
      <c r="E1231" s="1272" t="s">
        <v>5</v>
      </c>
      <c r="F1231" s="1272"/>
      <c r="G1231" s="1272" t="s">
        <v>5</v>
      </c>
      <c r="H1231" s="1461" t="s">
        <v>5</v>
      </c>
    </row>
    <row r="1232" spans="1:8" x14ac:dyDescent="0.2">
      <c r="A1232" s="1271">
        <v>3121001</v>
      </c>
      <c r="B1232" s="1084" t="s">
        <v>432</v>
      </c>
      <c r="C1232" s="1084"/>
      <c r="D1232" s="1272" t="s">
        <v>5</v>
      </c>
      <c r="E1232" s="1272" t="s">
        <v>469</v>
      </c>
      <c r="F1232" s="1272"/>
      <c r="G1232" s="1272" t="s">
        <v>5</v>
      </c>
      <c r="H1232" s="1461" t="s">
        <v>5</v>
      </c>
    </row>
    <row r="1233" spans="1:8" x14ac:dyDescent="0.2">
      <c r="A1233" s="1271">
        <v>3121002</v>
      </c>
      <c r="B1233" s="1084" t="s">
        <v>22519</v>
      </c>
      <c r="C1233" s="1084"/>
      <c r="D1233" s="1272" t="s">
        <v>5</v>
      </c>
      <c r="E1233" s="1272" t="s">
        <v>469</v>
      </c>
      <c r="F1233" s="1272"/>
      <c r="G1233" s="1272" t="s">
        <v>5</v>
      </c>
      <c r="H1233" s="1461" t="s">
        <v>5</v>
      </c>
    </row>
    <row r="1234" spans="1:8" x14ac:dyDescent="0.2">
      <c r="A1234" s="1271">
        <v>3131000</v>
      </c>
      <c r="B1234" s="1084" t="s">
        <v>531</v>
      </c>
      <c r="C1234" s="1084"/>
      <c r="D1234" s="1272" t="s">
        <v>5</v>
      </c>
      <c r="E1234" s="1272" t="s">
        <v>5</v>
      </c>
      <c r="F1234" s="1272"/>
      <c r="G1234" s="1272" t="s">
        <v>5</v>
      </c>
      <c r="H1234" s="1461" t="s">
        <v>5</v>
      </c>
    </row>
    <row r="1235" spans="1:8" x14ac:dyDescent="0.2">
      <c r="A1235" s="1271">
        <v>3131001</v>
      </c>
      <c r="B1235" s="1084" t="s">
        <v>531</v>
      </c>
      <c r="C1235" s="1084"/>
      <c r="D1235" s="1272" t="s">
        <v>5</v>
      </c>
      <c r="E1235" s="1272" t="s">
        <v>469</v>
      </c>
      <c r="F1235" s="1272"/>
      <c r="G1235" s="1272" t="s">
        <v>5</v>
      </c>
      <c r="H1235" s="1461" t="s">
        <v>5</v>
      </c>
    </row>
    <row r="1236" spans="1:8" x14ac:dyDescent="0.2">
      <c r="A1236" s="1271" t="s">
        <v>22520</v>
      </c>
      <c r="B1236" s="1084" t="s">
        <v>22521</v>
      </c>
      <c r="C1236" s="1084"/>
      <c r="D1236" s="1272" t="s">
        <v>5</v>
      </c>
      <c r="E1236" s="1272" t="s">
        <v>469</v>
      </c>
      <c r="F1236" s="1272"/>
      <c r="G1236" s="1272" t="s">
        <v>5</v>
      </c>
      <c r="H1236" s="1461" t="s">
        <v>5</v>
      </c>
    </row>
    <row r="1237" spans="1:8" x14ac:dyDescent="0.2">
      <c r="A1237" s="1271" t="s">
        <v>22522</v>
      </c>
      <c r="B1237" s="1084" t="s">
        <v>22523</v>
      </c>
      <c r="C1237" s="1084"/>
      <c r="D1237" s="1272" t="s">
        <v>5</v>
      </c>
      <c r="E1237" s="1272" t="s">
        <v>469</v>
      </c>
      <c r="F1237" s="1272"/>
      <c r="G1237" s="1272" t="s">
        <v>5</v>
      </c>
      <c r="H1237" s="1461" t="s">
        <v>5</v>
      </c>
    </row>
    <row r="1238" spans="1:8" x14ac:dyDescent="0.2">
      <c r="A1238" s="1271" t="s">
        <v>22524</v>
      </c>
      <c r="B1238" s="1084" t="s">
        <v>22525</v>
      </c>
      <c r="C1238" s="1084"/>
      <c r="D1238" s="1272" t="s">
        <v>5</v>
      </c>
      <c r="E1238" s="1272" t="s">
        <v>469</v>
      </c>
      <c r="F1238" s="1272"/>
      <c r="G1238" s="1272" t="s">
        <v>5</v>
      </c>
      <c r="H1238" s="1461" t="s">
        <v>5</v>
      </c>
    </row>
    <row r="1239" spans="1:8" x14ac:dyDescent="0.2">
      <c r="A1239" s="1271" t="s">
        <v>22526</v>
      </c>
      <c r="B1239" s="1084" t="s">
        <v>22527</v>
      </c>
      <c r="C1239" s="1084"/>
      <c r="D1239" s="1272" t="s">
        <v>5</v>
      </c>
      <c r="E1239" s="1272" t="s">
        <v>469</v>
      </c>
      <c r="F1239" s="1272"/>
      <c r="G1239" s="1272" t="s">
        <v>5</v>
      </c>
      <c r="H1239" s="1461" t="s">
        <v>5</v>
      </c>
    </row>
    <row r="1240" spans="1:8" x14ac:dyDescent="0.2">
      <c r="A1240" s="1271" t="s">
        <v>22528</v>
      </c>
      <c r="B1240" s="1084" t="s">
        <v>22529</v>
      </c>
      <c r="C1240" s="1084"/>
      <c r="D1240" s="1272" t="s">
        <v>5</v>
      </c>
      <c r="E1240" s="1272" t="s">
        <v>469</v>
      </c>
      <c r="F1240" s="1272"/>
      <c r="G1240" s="1272" t="s">
        <v>5</v>
      </c>
      <c r="H1240" s="1461" t="s">
        <v>5</v>
      </c>
    </row>
    <row r="1241" spans="1:8" x14ac:dyDescent="0.2">
      <c r="A1241" s="1271" t="s">
        <v>22530</v>
      </c>
      <c r="B1241" s="1084" t="s">
        <v>22531</v>
      </c>
      <c r="C1241" s="1084"/>
      <c r="D1241" s="1272" t="s">
        <v>5</v>
      </c>
      <c r="E1241" s="1272" t="s">
        <v>469</v>
      </c>
      <c r="F1241" s="1272"/>
      <c r="G1241" s="1272" t="s">
        <v>5</v>
      </c>
      <c r="H1241" s="1461" t="s">
        <v>5</v>
      </c>
    </row>
    <row r="1242" spans="1:8" x14ac:dyDescent="0.2">
      <c r="A1242" s="1271" t="s">
        <v>22532</v>
      </c>
      <c r="B1242" s="1084" t="s">
        <v>22533</v>
      </c>
      <c r="C1242" s="1084"/>
      <c r="D1242" s="1272" t="s">
        <v>5</v>
      </c>
      <c r="E1242" s="1272" t="s">
        <v>469</v>
      </c>
      <c r="F1242" s="1272"/>
      <c r="G1242" s="1272" t="s">
        <v>5</v>
      </c>
      <c r="H1242" s="1461" t="s">
        <v>5</v>
      </c>
    </row>
    <row r="1243" spans="1:8" x14ac:dyDescent="0.2">
      <c r="A1243" s="1271" t="s">
        <v>22534</v>
      </c>
      <c r="B1243" s="1084" t="s">
        <v>22535</v>
      </c>
      <c r="C1243" s="1084"/>
      <c r="D1243" s="1272" t="s">
        <v>5</v>
      </c>
      <c r="E1243" s="1272" t="s">
        <v>469</v>
      </c>
      <c r="F1243" s="1272"/>
      <c r="G1243" s="1272" t="s">
        <v>5</v>
      </c>
      <c r="H1243" s="1461" t="s">
        <v>5</v>
      </c>
    </row>
    <row r="1244" spans="1:8" x14ac:dyDescent="0.2">
      <c r="A1244" s="1271" t="s">
        <v>22536</v>
      </c>
      <c r="B1244" s="1084" t="s">
        <v>22537</v>
      </c>
      <c r="C1244" s="1084"/>
      <c r="D1244" s="1272" t="s">
        <v>5</v>
      </c>
      <c r="E1244" s="1272" t="s">
        <v>469</v>
      </c>
      <c r="F1244" s="1272"/>
      <c r="G1244" s="1272" t="s">
        <v>5</v>
      </c>
      <c r="H1244" s="1461" t="s">
        <v>5</v>
      </c>
    </row>
    <row r="1245" spans="1:8" x14ac:dyDescent="0.2">
      <c r="A1245" s="1271" t="s">
        <v>22538</v>
      </c>
      <c r="B1245" s="1084" t="s">
        <v>22539</v>
      </c>
      <c r="C1245" s="1084"/>
      <c r="D1245" s="1272" t="s">
        <v>5</v>
      </c>
      <c r="E1245" s="1272" t="s">
        <v>469</v>
      </c>
      <c r="F1245" s="1272"/>
      <c r="G1245" s="1272" t="s">
        <v>5</v>
      </c>
      <c r="H1245" s="1461" t="s">
        <v>5</v>
      </c>
    </row>
    <row r="1246" spans="1:8" x14ac:dyDescent="0.2">
      <c r="A1246" s="1271" t="s">
        <v>22540</v>
      </c>
      <c r="B1246" s="1084" t="s">
        <v>22541</v>
      </c>
      <c r="C1246" s="1084"/>
      <c r="D1246" s="1272" t="s">
        <v>5</v>
      </c>
      <c r="E1246" s="1272" t="s">
        <v>469</v>
      </c>
      <c r="F1246" s="1272"/>
      <c r="G1246" s="1272" t="s">
        <v>5</v>
      </c>
      <c r="H1246" s="1461" t="s">
        <v>5</v>
      </c>
    </row>
    <row r="1247" spans="1:8" x14ac:dyDescent="0.2">
      <c r="A1247" s="1271" t="s">
        <v>22542</v>
      </c>
      <c r="B1247" s="1084" t="s">
        <v>22543</v>
      </c>
      <c r="C1247" s="1084"/>
      <c r="D1247" s="1272" t="s">
        <v>5</v>
      </c>
      <c r="E1247" s="1272" t="s">
        <v>469</v>
      </c>
      <c r="F1247" s="1272"/>
      <c r="G1247" s="1272" t="s">
        <v>5</v>
      </c>
      <c r="H1247" s="1461" t="s">
        <v>5</v>
      </c>
    </row>
    <row r="1248" spans="1:8" x14ac:dyDescent="0.2">
      <c r="A1248" s="1271" t="s">
        <v>22544</v>
      </c>
      <c r="B1248" s="1084" t="s">
        <v>22545</v>
      </c>
      <c r="C1248" s="1084"/>
      <c r="D1248" s="1272" t="s">
        <v>5</v>
      </c>
      <c r="E1248" s="1272" t="s">
        <v>469</v>
      </c>
      <c r="F1248" s="1272"/>
      <c r="G1248" s="1272" t="s">
        <v>5</v>
      </c>
      <c r="H1248" s="1461" t="s">
        <v>5</v>
      </c>
    </row>
    <row r="1249" spans="1:8" x14ac:dyDescent="0.2">
      <c r="A1249" s="1271" t="s">
        <v>22546</v>
      </c>
      <c r="B1249" s="1084" t="s">
        <v>22547</v>
      </c>
      <c r="C1249" s="1084"/>
      <c r="D1249" s="1272" t="s">
        <v>5</v>
      </c>
      <c r="E1249" s="1272" t="s">
        <v>469</v>
      </c>
      <c r="F1249" s="1272"/>
      <c r="G1249" s="1272" t="s">
        <v>5</v>
      </c>
      <c r="H1249" s="1461" t="s">
        <v>5</v>
      </c>
    </row>
    <row r="1250" spans="1:8" x14ac:dyDescent="0.2">
      <c r="A1250" s="1271" t="s">
        <v>22548</v>
      </c>
      <c r="B1250" s="1084" t="s">
        <v>22549</v>
      </c>
      <c r="C1250" s="1084"/>
      <c r="D1250" s="1272" t="s">
        <v>5</v>
      </c>
      <c r="E1250" s="1272" t="s">
        <v>469</v>
      </c>
      <c r="F1250" s="1272"/>
      <c r="G1250" s="1272" t="s">
        <v>5</v>
      </c>
      <c r="H1250" s="1461" t="s">
        <v>5</v>
      </c>
    </row>
    <row r="1251" spans="1:8" x14ac:dyDescent="0.2">
      <c r="A1251" s="1271" t="s">
        <v>22550</v>
      </c>
      <c r="B1251" s="1084" t="s">
        <v>22551</v>
      </c>
      <c r="C1251" s="1084"/>
      <c r="D1251" s="1272" t="s">
        <v>5</v>
      </c>
      <c r="E1251" s="1272" t="s">
        <v>469</v>
      </c>
      <c r="F1251" s="1272"/>
      <c r="G1251" s="1272" t="s">
        <v>5</v>
      </c>
      <c r="H1251" s="1461" t="s">
        <v>5</v>
      </c>
    </row>
    <row r="1252" spans="1:8" x14ac:dyDescent="0.2">
      <c r="A1252" s="1271" t="s">
        <v>22552</v>
      </c>
      <c r="B1252" s="1084" t="s">
        <v>22553</v>
      </c>
      <c r="C1252" s="1084"/>
      <c r="D1252" s="1272" t="s">
        <v>5</v>
      </c>
      <c r="E1252" s="1272" t="s">
        <v>469</v>
      </c>
      <c r="F1252" s="1272"/>
      <c r="G1252" s="1272" t="s">
        <v>5</v>
      </c>
      <c r="H1252" s="1461" t="s">
        <v>5</v>
      </c>
    </row>
    <row r="1253" spans="1:8" x14ac:dyDescent="0.2">
      <c r="A1253" s="1271" t="s">
        <v>22554</v>
      </c>
      <c r="B1253" s="1084" t="s">
        <v>22555</v>
      </c>
      <c r="C1253" s="1084"/>
      <c r="D1253" s="1272" t="s">
        <v>5</v>
      </c>
      <c r="E1253" s="1272" t="s">
        <v>469</v>
      </c>
      <c r="F1253" s="1272"/>
      <c r="G1253" s="1272" t="s">
        <v>5</v>
      </c>
      <c r="H1253" s="1461" t="s">
        <v>5</v>
      </c>
    </row>
    <row r="1254" spans="1:8" x14ac:dyDescent="0.2">
      <c r="A1254" s="1271" t="s">
        <v>22556</v>
      </c>
      <c r="B1254" s="1084" t="s">
        <v>22557</v>
      </c>
      <c r="C1254" s="1084"/>
      <c r="D1254" s="1272" t="s">
        <v>5</v>
      </c>
      <c r="E1254" s="1272" t="s">
        <v>469</v>
      </c>
      <c r="F1254" s="1272"/>
      <c r="G1254" s="1272" t="s">
        <v>5</v>
      </c>
      <c r="H1254" s="1461" t="s">
        <v>5</v>
      </c>
    </row>
    <row r="1255" spans="1:8" x14ac:dyDescent="0.2">
      <c r="A1255" s="1271" t="s">
        <v>22558</v>
      </c>
      <c r="B1255" s="1084" t="s">
        <v>22559</v>
      </c>
      <c r="C1255" s="1084"/>
      <c r="D1255" s="1272" t="s">
        <v>5</v>
      </c>
      <c r="E1255" s="1272" t="s">
        <v>469</v>
      </c>
      <c r="F1255" s="1272"/>
      <c r="G1255" s="1272" t="s">
        <v>5</v>
      </c>
      <c r="H1255" s="1461" t="s">
        <v>5</v>
      </c>
    </row>
    <row r="1256" spans="1:8" x14ac:dyDescent="0.2">
      <c r="A1256" s="1271" t="s">
        <v>22560</v>
      </c>
      <c r="B1256" s="1084" t="s">
        <v>22561</v>
      </c>
      <c r="C1256" s="1084"/>
      <c r="D1256" s="1272" t="s">
        <v>5</v>
      </c>
      <c r="E1256" s="1272" t="s">
        <v>469</v>
      </c>
      <c r="F1256" s="1272"/>
      <c r="G1256" s="1272" t="s">
        <v>5</v>
      </c>
      <c r="H1256" s="1461" t="s">
        <v>5</v>
      </c>
    </row>
    <row r="1257" spans="1:8" x14ac:dyDescent="0.2">
      <c r="A1257" s="1271" t="s">
        <v>22562</v>
      </c>
      <c r="B1257" s="1084" t="s">
        <v>22563</v>
      </c>
      <c r="C1257" s="1084"/>
      <c r="D1257" s="1272" t="s">
        <v>5</v>
      </c>
      <c r="E1257" s="1272" t="s">
        <v>469</v>
      </c>
      <c r="F1257" s="1272"/>
      <c r="G1257" s="1272" t="s">
        <v>5</v>
      </c>
      <c r="H1257" s="1461" t="s">
        <v>5</v>
      </c>
    </row>
    <row r="1258" spans="1:8" x14ac:dyDescent="0.2">
      <c r="A1258" s="1271" t="s">
        <v>22564</v>
      </c>
      <c r="B1258" s="1084" t="s">
        <v>22565</v>
      </c>
      <c r="C1258" s="1084"/>
      <c r="D1258" s="1272" t="s">
        <v>5</v>
      </c>
      <c r="E1258" s="1272" t="s">
        <v>469</v>
      </c>
      <c r="F1258" s="1272"/>
      <c r="G1258" s="1272" t="s">
        <v>5</v>
      </c>
      <c r="H1258" s="1461" t="s">
        <v>5</v>
      </c>
    </row>
    <row r="1259" spans="1:8" x14ac:dyDescent="0.2">
      <c r="A1259" s="1271" t="s">
        <v>22566</v>
      </c>
      <c r="B1259" s="1084" t="s">
        <v>22567</v>
      </c>
      <c r="C1259" s="1084"/>
      <c r="D1259" s="1272" t="s">
        <v>5</v>
      </c>
      <c r="E1259" s="1272" t="s">
        <v>469</v>
      </c>
      <c r="F1259" s="1272"/>
      <c r="G1259" s="1272" t="s">
        <v>5</v>
      </c>
      <c r="H1259" s="1461" t="s">
        <v>5</v>
      </c>
    </row>
    <row r="1260" spans="1:8" x14ac:dyDescent="0.2">
      <c r="A1260" s="1271" t="s">
        <v>22568</v>
      </c>
      <c r="B1260" s="1084" t="s">
        <v>22569</v>
      </c>
      <c r="C1260" s="1084"/>
      <c r="D1260" s="1272" t="s">
        <v>5</v>
      </c>
      <c r="E1260" s="1272" t="s">
        <v>469</v>
      </c>
      <c r="F1260" s="1272"/>
      <c r="G1260" s="1272" t="s">
        <v>5</v>
      </c>
      <c r="H1260" s="1461" t="s">
        <v>5</v>
      </c>
    </row>
    <row r="1261" spans="1:8" x14ac:dyDescent="0.2">
      <c r="A1261" s="1271" t="s">
        <v>22570</v>
      </c>
      <c r="B1261" s="1084" t="s">
        <v>22571</v>
      </c>
      <c r="C1261" s="1084"/>
      <c r="D1261" s="1272" t="s">
        <v>5</v>
      </c>
      <c r="E1261" s="1272" t="s">
        <v>469</v>
      </c>
      <c r="F1261" s="1272"/>
      <c r="G1261" s="1272" t="s">
        <v>5</v>
      </c>
      <c r="H1261" s="1461" t="s">
        <v>5</v>
      </c>
    </row>
    <row r="1262" spans="1:8" x14ac:dyDescent="0.2">
      <c r="A1262" s="1271" t="s">
        <v>22572</v>
      </c>
      <c r="B1262" s="1084" t="s">
        <v>22573</v>
      </c>
      <c r="C1262" s="1084"/>
      <c r="D1262" s="1272" t="s">
        <v>5</v>
      </c>
      <c r="E1262" s="1272" t="s">
        <v>469</v>
      </c>
      <c r="F1262" s="1272"/>
      <c r="G1262" s="1272" t="s">
        <v>5</v>
      </c>
      <c r="H1262" s="1461" t="s">
        <v>5</v>
      </c>
    </row>
    <row r="1263" spans="1:8" x14ac:dyDescent="0.2">
      <c r="A1263" s="1271" t="s">
        <v>22574</v>
      </c>
      <c r="B1263" s="1084" t="s">
        <v>22575</v>
      </c>
      <c r="C1263" s="1084"/>
      <c r="D1263" s="1272" t="s">
        <v>5</v>
      </c>
      <c r="E1263" s="1272" t="s">
        <v>469</v>
      </c>
      <c r="F1263" s="1272"/>
      <c r="G1263" s="1272" t="s">
        <v>5</v>
      </c>
      <c r="H1263" s="1461" t="s">
        <v>5</v>
      </c>
    </row>
    <row r="1264" spans="1:8" x14ac:dyDescent="0.2">
      <c r="A1264" s="1271" t="s">
        <v>22576</v>
      </c>
      <c r="B1264" s="1084" t="s">
        <v>22577</v>
      </c>
      <c r="C1264" s="1084"/>
      <c r="D1264" s="1272" t="s">
        <v>5</v>
      </c>
      <c r="E1264" s="1272" t="s">
        <v>469</v>
      </c>
      <c r="F1264" s="1272"/>
      <c r="G1264" s="1272" t="s">
        <v>5</v>
      </c>
      <c r="H1264" s="1461" t="s">
        <v>5</v>
      </c>
    </row>
    <row r="1265" spans="1:8" x14ac:dyDescent="0.2">
      <c r="A1265" s="1271" t="s">
        <v>22578</v>
      </c>
      <c r="B1265" s="1084" t="s">
        <v>22579</v>
      </c>
      <c r="C1265" s="1084"/>
      <c r="D1265" s="1272" t="s">
        <v>5</v>
      </c>
      <c r="E1265" s="1272" t="s">
        <v>469</v>
      </c>
      <c r="F1265" s="1272"/>
      <c r="G1265" s="1272" t="s">
        <v>5</v>
      </c>
      <c r="H1265" s="1461" t="s">
        <v>5</v>
      </c>
    </row>
    <row r="1266" spans="1:8" x14ac:dyDescent="0.2">
      <c r="A1266" s="1271" t="s">
        <v>22580</v>
      </c>
      <c r="B1266" s="1084" t="s">
        <v>22581</v>
      </c>
      <c r="C1266" s="1084"/>
      <c r="D1266" s="1272" t="s">
        <v>5</v>
      </c>
      <c r="E1266" s="1272" t="s">
        <v>469</v>
      </c>
      <c r="F1266" s="1272"/>
      <c r="G1266" s="1272" t="s">
        <v>5</v>
      </c>
      <c r="H1266" s="1461" t="s">
        <v>5</v>
      </c>
    </row>
    <row r="1267" spans="1:8" x14ac:dyDescent="0.2">
      <c r="A1267" s="1271" t="s">
        <v>22582</v>
      </c>
      <c r="B1267" s="1084" t="s">
        <v>22583</v>
      </c>
      <c r="C1267" s="1084"/>
      <c r="D1267" s="1272" t="s">
        <v>5</v>
      </c>
      <c r="E1267" s="1272" t="s">
        <v>469</v>
      </c>
      <c r="F1267" s="1272"/>
      <c r="G1267" s="1272" t="s">
        <v>5</v>
      </c>
      <c r="H1267" s="1461" t="s">
        <v>5</v>
      </c>
    </row>
    <row r="1268" spans="1:8" x14ac:dyDescent="0.2">
      <c r="A1268" s="1271" t="s">
        <v>22584</v>
      </c>
      <c r="B1268" s="1084" t="s">
        <v>22585</v>
      </c>
      <c r="C1268" s="1084"/>
      <c r="D1268" s="1272" t="s">
        <v>5</v>
      </c>
      <c r="E1268" s="1272" t="s">
        <v>469</v>
      </c>
      <c r="F1268" s="1272"/>
      <c r="G1268" s="1272" t="s">
        <v>5</v>
      </c>
      <c r="H1268" s="1461" t="s">
        <v>5</v>
      </c>
    </row>
    <row r="1269" spans="1:8" x14ac:dyDescent="0.2">
      <c r="A1269" s="1271" t="s">
        <v>22586</v>
      </c>
      <c r="B1269" s="1084" t="s">
        <v>22587</v>
      </c>
      <c r="C1269" s="1084"/>
      <c r="D1269" s="1272" t="s">
        <v>5</v>
      </c>
      <c r="E1269" s="1272" t="s">
        <v>469</v>
      </c>
      <c r="F1269" s="1272"/>
      <c r="G1269" s="1272" t="s">
        <v>5</v>
      </c>
      <c r="H1269" s="1461" t="s">
        <v>5</v>
      </c>
    </row>
    <row r="1270" spans="1:8" x14ac:dyDescent="0.2">
      <c r="A1270" s="1271" t="s">
        <v>22588</v>
      </c>
      <c r="B1270" s="1084" t="s">
        <v>22589</v>
      </c>
      <c r="C1270" s="1084"/>
      <c r="D1270" s="1272" t="s">
        <v>5</v>
      </c>
      <c r="E1270" s="1272" t="s">
        <v>469</v>
      </c>
      <c r="F1270" s="1272"/>
      <c r="G1270" s="1272" t="s">
        <v>5</v>
      </c>
      <c r="H1270" s="1461" t="s">
        <v>5</v>
      </c>
    </row>
    <row r="1271" spans="1:8" x14ac:dyDescent="0.2">
      <c r="A1271" s="1271" t="s">
        <v>22590</v>
      </c>
      <c r="B1271" s="1084" t="s">
        <v>22591</v>
      </c>
      <c r="C1271" s="1084"/>
      <c r="D1271" s="1272" t="s">
        <v>5</v>
      </c>
      <c r="E1271" s="1272" t="s">
        <v>469</v>
      </c>
      <c r="F1271" s="1272"/>
      <c r="G1271" s="1272" t="s">
        <v>5</v>
      </c>
      <c r="H1271" s="1461" t="s">
        <v>5</v>
      </c>
    </row>
    <row r="1272" spans="1:8" x14ac:dyDescent="0.2">
      <c r="A1272" s="1271">
        <v>3141000</v>
      </c>
      <c r="B1272" s="1084" t="s">
        <v>50</v>
      </c>
      <c r="C1272" s="1084"/>
      <c r="D1272" s="1272" t="s">
        <v>5</v>
      </c>
      <c r="E1272" s="1272" t="s">
        <v>5</v>
      </c>
      <c r="F1272" s="1272"/>
      <c r="G1272" s="1272" t="s">
        <v>36</v>
      </c>
      <c r="H1272" s="1461" t="s">
        <v>36</v>
      </c>
    </row>
    <row r="1273" spans="1:8" x14ac:dyDescent="0.2">
      <c r="A1273" s="1271">
        <v>3141001</v>
      </c>
      <c r="B1273" s="1084" t="s">
        <v>50</v>
      </c>
      <c r="C1273" s="1084"/>
      <c r="D1273" s="1272" t="s">
        <v>5</v>
      </c>
      <c r="E1273" s="1272" t="s">
        <v>469</v>
      </c>
      <c r="F1273" s="1272"/>
      <c r="G1273" s="1272" t="s">
        <v>5</v>
      </c>
      <c r="H1273" s="1461" t="s">
        <v>5</v>
      </c>
    </row>
    <row r="1274" spans="1:8" x14ac:dyDescent="0.2">
      <c r="A1274" s="1464" t="s">
        <v>22592</v>
      </c>
      <c r="B1274" s="1084" t="s">
        <v>22593</v>
      </c>
      <c r="C1274" s="1084"/>
      <c r="D1274" s="1272" t="s">
        <v>5</v>
      </c>
      <c r="E1274" s="1272" t="s">
        <v>469</v>
      </c>
      <c r="F1274" s="1272"/>
      <c r="G1274" s="1272" t="s">
        <v>5</v>
      </c>
      <c r="H1274" s="1461" t="s">
        <v>5</v>
      </c>
    </row>
    <row r="1275" spans="1:8" x14ac:dyDescent="0.2">
      <c r="A1275" s="1464" t="s">
        <v>22594</v>
      </c>
      <c r="B1275" s="1084" t="s">
        <v>22595</v>
      </c>
      <c r="C1275" s="1084"/>
      <c r="D1275" s="1272" t="s">
        <v>5</v>
      </c>
      <c r="E1275" s="1272" t="s">
        <v>469</v>
      </c>
      <c r="F1275" s="1272"/>
      <c r="G1275" s="1272" t="s">
        <v>5</v>
      </c>
      <c r="H1275" s="1461" t="s">
        <v>5</v>
      </c>
    </row>
    <row r="1276" spans="1:8" x14ac:dyDescent="0.2">
      <c r="A1276" s="1464" t="s">
        <v>22596</v>
      </c>
      <c r="B1276" s="1084" t="s">
        <v>22597</v>
      </c>
      <c r="C1276" s="1084"/>
      <c r="D1276" s="1272" t="s">
        <v>5</v>
      </c>
      <c r="E1276" s="1272" t="s">
        <v>469</v>
      </c>
      <c r="F1276" s="1272"/>
      <c r="G1276" s="1272" t="s">
        <v>5</v>
      </c>
      <c r="H1276" s="1461" t="s">
        <v>5</v>
      </c>
    </row>
    <row r="1277" spans="1:8" x14ac:dyDescent="0.2">
      <c r="A1277" s="1464" t="s">
        <v>22598</v>
      </c>
      <c r="B1277" s="1084" t="s">
        <v>22599</v>
      </c>
      <c r="C1277" s="1084"/>
      <c r="D1277" s="1272" t="s">
        <v>5</v>
      </c>
      <c r="E1277" s="1272" t="s">
        <v>469</v>
      </c>
      <c r="F1277" s="1272"/>
      <c r="G1277" s="1272" t="s">
        <v>5</v>
      </c>
      <c r="H1277" s="1461" t="s">
        <v>5</v>
      </c>
    </row>
    <row r="1278" spans="1:8" x14ac:dyDescent="0.2">
      <c r="A1278" s="1464" t="s">
        <v>22594</v>
      </c>
      <c r="B1278" s="1084" t="s">
        <v>22600</v>
      </c>
      <c r="C1278" s="1084"/>
      <c r="D1278" s="1272" t="s">
        <v>5</v>
      </c>
      <c r="E1278" s="1272" t="s">
        <v>469</v>
      </c>
      <c r="F1278" s="1272"/>
      <c r="G1278" s="1272" t="s">
        <v>5</v>
      </c>
      <c r="H1278" s="1461" t="s">
        <v>5</v>
      </c>
    </row>
    <row r="1279" spans="1:8" x14ac:dyDescent="0.2">
      <c r="A1279" s="1464" t="s">
        <v>22601</v>
      </c>
      <c r="B1279" s="1084" t="s">
        <v>22602</v>
      </c>
      <c r="C1279" s="1084"/>
      <c r="D1279" s="1272" t="s">
        <v>5</v>
      </c>
      <c r="E1279" s="1272" t="s">
        <v>469</v>
      </c>
      <c r="F1279" s="1272"/>
      <c r="G1279" s="1272" t="s">
        <v>5</v>
      </c>
      <c r="H1279" s="1461" t="s">
        <v>5</v>
      </c>
    </row>
    <row r="1280" spans="1:8" x14ac:dyDescent="0.2">
      <c r="A1280" s="1464" t="s">
        <v>22603</v>
      </c>
      <c r="B1280" s="1084" t="s">
        <v>22604</v>
      </c>
      <c r="C1280" s="1084"/>
      <c r="D1280" s="1272" t="s">
        <v>5</v>
      </c>
      <c r="E1280" s="1272" t="s">
        <v>469</v>
      </c>
      <c r="F1280" s="1272"/>
      <c r="G1280" s="1272" t="s">
        <v>5</v>
      </c>
      <c r="H1280" s="1461" t="s">
        <v>5</v>
      </c>
    </row>
    <row r="1281" spans="1:8" x14ac:dyDescent="0.2">
      <c r="A1281" s="1464" t="s">
        <v>22605</v>
      </c>
      <c r="B1281" s="1084" t="s">
        <v>22606</v>
      </c>
      <c r="C1281" s="1084"/>
      <c r="D1281" s="1272" t="s">
        <v>5</v>
      </c>
      <c r="E1281" s="1272" t="s">
        <v>469</v>
      </c>
      <c r="F1281" s="1272"/>
      <c r="G1281" s="1272" t="s">
        <v>5</v>
      </c>
      <c r="H1281" s="1461" t="s">
        <v>5</v>
      </c>
    </row>
    <row r="1282" spans="1:8" x14ac:dyDescent="0.2">
      <c r="A1282" s="1464" t="s">
        <v>22607</v>
      </c>
      <c r="B1282" s="1084" t="s">
        <v>22608</v>
      </c>
      <c r="C1282" s="1084"/>
      <c r="D1282" s="1272" t="s">
        <v>5</v>
      </c>
      <c r="E1282" s="1272" t="s">
        <v>469</v>
      </c>
      <c r="F1282" s="1272"/>
      <c r="G1282" s="1272" t="s">
        <v>5</v>
      </c>
      <c r="H1282" s="1461" t="s">
        <v>5</v>
      </c>
    </row>
    <row r="1283" spans="1:8" x14ac:dyDescent="0.2">
      <c r="A1283" s="1271">
        <v>3200000</v>
      </c>
      <c r="B1283" s="1084" t="s">
        <v>51</v>
      </c>
      <c r="C1283" s="1084"/>
      <c r="D1283" s="1272" t="s">
        <v>5</v>
      </c>
      <c r="E1283" s="1272" t="s">
        <v>5</v>
      </c>
      <c r="F1283" s="1272"/>
      <c r="G1283" s="1272" t="s">
        <v>5</v>
      </c>
      <c r="H1283" s="1461" t="s">
        <v>5</v>
      </c>
    </row>
    <row r="1284" spans="1:8" x14ac:dyDescent="0.2">
      <c r="A1284" s="1271">
        <v>3211000</v>
      </c>
      <c r="B1284" s="1084" t="s">
        <v>21902</v>
      </c>
      <c r="C1284" s="1084"/>
      <c r="D1284" s="1272" t="s">
        <v>5</v>
      </c>
      <c r="E1284" s="1272" t="s">
        <v>5</v>
      </c>
      <c r="F1284" s="1272"/>
      <c r="G1284" s="1272" t="s">
        <v>5</v>
      </c>
      <c r="H1284" s="1461" t="s">
        <v>5</v>
      </c>
    </row>
    <row r="1285" spans="1:8" x14ac:dyDescent="0.2">
      <c r="A1285" s="1271">
        <v>3221000</v>
      </c>
      <c r="B1285" s="1084" t="s">
        <v>22518</v>
      </c>
      <c r="C1285" s="1084"/>
      <c r="D1285" s="1272" t="s">
        <v>5</v>
      </c>
      <c r="E1285" s="1272" t="s">
        <v>5</v>
      </c>
      <c r="F1285" s="1272"/>
      <c r="G1285" s="1272" t="s">
        <v>5</v>
      </c>
      <c r="H1285" s="1461" t="s">
        <v>5</v>
      </c>
    </row>
    <row r="1286" spans="1:8" x14ac:dyDescent="0.2">
      <c r="A1286" s="1271">
        <v>3231000</v>
      </c>
      <c r="B1286" s="1084" t="s">
        <v>531</v>
      </c>
      <c r="C1286" s="1084"/>
      <c r="D1286" s="1272" t="s">
        <v>5</v>
      </c>
      <c r="E1286" s="1272" t="s">
        <v>5</v>
      </c>
      <c r="F1286" s="1272"/>
      <c r="G1286" s="1272" t="s">
        <v>5</v>
      </c>
      <c r="H1286" s="1461" t="s">
        <v>5</v>
      </c>
    </row>
    <row r="1287" spans="1:8" x14ac:dyDescent="0.2">
      <c r="A1287" s="1271" t="s">
        <v>22609</v>
      </c>
      <c r="B1287" s="1084" t="s">
        <v>22610</v>
      </c>
      <c r="C1287" s="1084"/>
      <c r="D1287" s="1272" t="s">
        <v>5</v>
      </c>
      <c r="E1287" s="1272" t="s">
        <v>469</v>
      </c>
      <c r="F1287" s="1272"/>
      <c r="G1287" s="1272" t="s">
        <v>5</v>
      </c>
      <c r="H1287" s="1461" t="s">
        <v>5</v>
      </c>
    </row>
    <row r="1288" spans="1:8" x14ac:dyDescent="0.2">
      <c r="A1288" s="1271">
        <v>3241000</v>
      </c>
      <c r="B1288" s="1084" t="s">
        <v>50</v>
      </c>
      <c r="C1288" s="1084"/>
      <c r="D1288" s="1272" t="s">
        <v>5</v>
      </c>
      <c r="E1288" s="1272" t="s">
        <v>5</v>
      </c>
      <c r="F1288" s="1272"/>
      <c r="G1288" s="1272" t="s">
        <v>5</v>
      </c>
      <c r="H1288" s="1461" t="s">
        <v>5</v>
      </c>
    </row>
    <row r="1289" spans="1:8" x14ac:dyDescent="0.2">
      <c r="A1289" s="1271">
        <v>3300000</v>
      </c>
      <c r="B1289" s="1084" t="s">
        <v>22611</v>
      </c>
      <c r="C1289" s="1084"/>
      <c r="D1289" s="1272" t="s">
        <v>5</v>
      </c>
      <c r="E1289" s="1272" t="s">
        <v>5</v>
      </c>
      <c r="F1289" s="1272"/>
      <c r="G1289" s="1272" t="s">
        <v>5</v>
      </c>
      <c r="H1289" s="1461" t="s">
        <v>5</v>
      </c>
    </row>
    <row r="1290" spans="1:8" x14ac:dyDescent="0.2">
      <c r="A1290" s="1271">
        <v>3311000</v>
      </c>
      <c r="B1290" s="1084" t="s">
        <v>21902</v>
      </c>
      <c r="C1290" s="1084"/>
      <c r="D1290" s="1272" t="s">
        <v>5</v>
      </c>
      <c r="E1290" s="1272" t="s">
        <v>5</v>
      </c>
      <c r="F1290" s="1272"/>
      <c r="G1290" s="1272" t="s">
        <v>5</v>
      </c>
      <c r="H1290" s="1461" t="s">
        <v>5</v>
      </c>
    </row>
    <row r="1291" spans="1:8" x14ac:dyDescent="0.2">
      <c r="A1291" s="1271">
        <v>3321000</v>
      </c>
      <c r="B1291" s="1084" t="s">
        <v>22518</v>
      </c>
      <c r="C1291" s="1084"/>
      <c r="D1291" s="1272" t="s">
        <v>5</v>
      </c>
      <c r="E1291" s="1272" t="s">
        <v>5</v>
      </c>
      <c r="F1291" s="1272"/>
      <c r="G1291" s="1272" t="s">
        <v>5</v>
      </c>
      <c r="H1291" s="1461" t="s">
        <v>5</v>
      </c>
    </row>
    <row r="1292" spans="1:8" x14ac:dyDescent="0.2">
      <c r="A1292" s="1271">
        <v>3331000</v>
      </c>
      <c r="B1292" s="1084" t="s">
        <v>531</v>
      </c>
      <c r="C1292" s="1084"/>
      <c r="D1292" s="1272" t="s">
        <v>5</v>
      </c>
      <c r="E1292" s="1272" t="s">
        <v>5</v>
      </c>
      <c r="F1292" s="1272"/>
      <c r="G1292" s="1272" t="s">
        <v>5</v>
      </c>
      <c r="H1292" s="1461" t="s">
        <v>5</v>
      </c>
    </row>
    <row r="1293" spans="1:8" x14ac:dyDescent="0.2">
      <c r="A1293" s="1271">
        <v>3341000</v>
      </c>
      <c r="B1293" s="1084" t="s">
        <v>50</v>
      </c>
      <c r="C1293" s="1084"/>
      <c r="D1293" s="1272" t="s">
        <v>5</v>
      </c>
      <c r="E1293" s="1272" t="s">
        <v>5</v>
      </c>
      <c r="F1293" s="1272"/>
      <c r="G1293" s="1272" t="s">
        <v>5</v>
      </c>
      <c r="H1293" s="1461" t="s">
        <v>5</v>
      </c>
    </row>
    <row r="1294" spans="1:8" x14ac:dyDescent="0.2">
      <c r="A1294" s="1271" t="s">
        <v>22612</v>
      </c>
      <c r="B1294" s="1084" t="s">
        <v>22613</v>
      </c>
      <c r="C1294" s="1084"/>
      <c r="D1294" s="1272" t="s">
        <v>5</v>
      </c>
      <c r="E1294" s="1272" t="s">
        <v>5</v>
      </c>
      <c r="F1294" s="1272"/>
      <c r="G1294" s="1272" t="s">
        <v>5</v>
      </c>
      <c r="H1294" s="1461" t="s">
        <v>5</v>
      </c>
    </row>
    <row r="1295" spans="1:8" x14ac:dyDescent="0.2">
      <c r="A1295" s="1271" t="s">
        <v>22614</v>
      </c>
      <c r="B1295" s="1084" t="s">
        <v>22613</v>
      </c>
      <c r="C1295" s="1084"/>
      <c r="D1295" s="1272" t="s">
        <v>5</v>
      </c>
      <c r="E1295" s="1272" t="s">
        <v>5</v>
      </c>
      <c r="F1295" s="1272"/>
      <c r="G1295" s="1272" t="s">
        <v>5</v>
      </c>
      <c r="H1295" s="1461" t="s">
        <v>5</v>
      </c>
    </row>
    <row r="1296" spans="1:8" x14ac:dyDescent="0.2">
      <c r="A1296" s="1271" t="s">
        <v>22615</v>
      </c>
      <c r="B1296" s="1084" t="s">
        <v>22616</v>
      </c>
      <c r="C1296" s="1084"/>
      <c r="D1296" s="1272" t="s">
        <v>5</v>
      </c>
      <c r="E1296" s="1272" t="s">
        <v>469</v>
      </c>
      <c r="F1296" s="1272"/>
      <c r="G1296" s="1272" t="s">
        <v>5</v>
      </c>
      <c r="H1296" s="1461" t="s">
        <v>5</v>
      </c>
    </row>
    <row r="1297" spans="1:8" x14ac:dyDescent="0.2">
      <c r="A1297" s="1271" t="s">
        <v>22617</v>
      </c>
      <c r="B1297" s="1084" t="s">
        <v>22618</v>
      </c>
      <c r="C1297" s="1084"/>
      <c r="D1297" s="1272" t="s">
        <v>5</v>
      </c>
      <c r="E1297" s="1272" t="s">
        <v>469</v>
      </c>
      <c r="F1297" s="1272"/>
      <c r="G1297" s="1272" t="s">
        <v>5</v>
      </c>
      <c r="H1297" s="1461" t="s">
        <v>5</v>
      </c>
    </row>
    <row r="1298" spans="1:8" x14ac:dyDescent="0.2">
      <c r="A1298" s="1271" t="s">
        <v>22619</v>
      </c>
      <c r="B1298" s="1084" t="s">
        <v>22620</v>
      </c>
      <c r="C1298" s="1084"/>
      <c r="D1298" s="1272" t="s">
        <v>5</v>
      </c>
      <c r="E1298" s="1272" t="s">
        <v>5</v>
      </c>
      <c r="F1298" s="1272"/>
      <c r="G1298" s="1272" t="s">
        <v>5</v>
      </c>
      <c r="H1298" s="1461" t="s">
        <v>5</v>
      </c>
    </row>
    <row r="1299" spans="1:8" x14ac:dyDescent="0.2">
      <c r="A1299" s="1271" t="s">
        <v>22621</v>
      </c>
      <c r="B1299" s="1084" t="s">
        <v>22620</v>
      </c>
      <c r="C1299" s="1084"/>
      <c r="D1299" s="1272" t="s">
        <v>5</v>
      </c>
      <c r="E1299" s="1272" t="s">
        <v>5</v>
      </c>
      <c r="F1299" s="1272"/>
      <c r="G1299" s="1272" t="s">
        <v>5</v>
      </c>
      <c r="H1299" s="1461" t="s">
        <v>5</v>
      </c>
    </row>
    <row r="1300" spans="1:8" x14ac:dyDescent="0.2">
      <c r="A1300" s="1271" t="s">
        <v>22622</v>
      </c>
      <c r="B1300" s="1084" t="s">
        <v>22623</v>
      </c>
      <c r="C1300" s="1084"/>
      <c r="D1300" s="1272" t="s">
        <v>5</v>
      </c>
      <c r="E1300" s="1272" t="s">
        <v>469</v>
      </c>
      <c r="F1300" s="1272"/>
      <c r="G1300" s="1272" t="s">
        <v>5</v>
      </c>
      <c r="H1300" s="1461" t="s">
        <v>5</v>
      </c>
    </row>
    <row r="1301" spans="1:8" x14ac:dyDescent="0.2">
      <c r="A1301" s="1271" t="s">
        <v>22624</v>
      </c>
      <c r="B1301" s="1084" t="s">
        <v>22623</v>
      </c>
      <c r="C1301" s="1084"/>
      <c r="D1301" s="1272" t="s">
        <v>5</v>
      </c>
      <c r="E1301" s="1272" t="s">
        <v>469</v>
      </c>
      <c r="F1301" s="1272"/>
      <c r="G1301" s="1272" t="s">
        <v>5</v>
      </c>
      <c r="H1301" s="1461" t="s">
        <v>5</v>
      </c>
    </row>
    <row r="1302" spans="1:8" x14ac:dyDescent="0.2">
      <c r="A1302" s="1271" t="s">
        <v>22625</v>
      </c>
      <c r="B1302" s="1084" t="s">
        <v>22623</v>
      </c>
      <c r="C1302" s="1084"/>
      <c r="D1302" s="1272" t="s">
        <v>5</v>
      </c>
      <c r="E1302" s="1272" t="s">
        <v>469</v>
      </c>
      <c r="F1302" s="1272"/>
      <c r="G1302" s="1272" t="s">
        <v>5</v>
      </c>
      <c r="H1302" s="1461" t="s">
        <v>5</v>
      </c>
    </row>
    <row r="1303" spans="1:8" x14ac:dyDescent="0.2">
      <c r="A1303" s="1271" t="s">
        <v>22626</v>
      </c>
      <c r="B1303" s="1084" t="s">
        <v>22623</v>
      </c>
      <c r="C1303" s="1084"/>
      <c r="D1303" s="1272" t="s">
        <v>5</v>
      </c>
      <c r="E1303" s="1272" t="s">
        <v>469</v>
      </c>
      <c r="F1303" s="1272"/>
      <c r="G1303" s="1272" t="s">
        <v>5</v>
      </c>
      <c r="H1303" s="1461" t="s">
        <v>5</v>
      </c>
    </row>
    <row r="1304" spans="1:8" x14ac:dyDescent="0.2">
      <c r="A1304" s="1271" t="s">
        <v>22627</v>
      </c>
      <c r="B1304" s="1084" t="s">
        <v>22623</v>
      </c>
      <c r="C1304" s="1084"/>
      <c r="D1304" s="1272" t="s">
        <v>5</v>
      </c>
      <c r="E1304" s="1272" t="s">
        <v>469</v>
      </c>
      <c r="F1304" s="1272"/>
      <c r="G1304" s="1272" t="s">
        <v>5</v>
      </c>
      <c r="H1304" s="1461" t="s">
        <v>5</v>
      </c>
    </row>
    <row r="1305" spans="1:8" x14ac:dyDescent="0.2">
      <c r="A1305" s="1271" t="s">
        <v>22628</v>
      </c>
      <c r="B1305" s="1084" t="s">
        <v>22623</v>
      </c>
      <c r="C1305" s="1084"/>
      <c r="D1305" s="1272" t="s">
        <v>5</v>
      </c>
      <c r="E1305" s="1272" t="s">
        <v>469</v>
      </c>
      <c r="F1305" s="1272"/>
      <c r="G1305" s="1272" t="s">
        <v>5</v>
      </c>
      <c r="H1305" s="1461" t="s">
        <v>5</v>
      </c>
    </row>
    <row r="1306" spans="1:8" x14ac:dyDescent="0.2">
      <c r="A1306" s="1271" t="s">
        <v>22629</v>
      </c>
      <c r="B1306" s="1084" t="s">
        <v>22623</v>
      </c>
      <c r="C1306" s="1084"/>
      <c r="D1306" s="1272" t="s">
        <v>5</v>
      </c>
      <c r="E1306" s="1272" t="s">
        <v>469</v>
      </c>
      <c r="F1306" s="1272"/>
      <c r="G1306" s="1272" t="s">
        <v>5</v>
      </c>
      <c r="H1306" s="1461" t="s">
        <v>5</v>
      </c>
    </row>
    <row r="1307" spans="1:8" x14ac:dyDescent="0.2">
      <c r="A1307" s="1271" t="s">
        <v>22630</v>
      </c>
      <c r="B1307" s="1084" t="s">
        <v>22623</v>
      </c>
      <c r="C1307" s="1084"/>
      <c r="D1307" s="1272" t="s">
        <v>5</v>
      </c>
      <c r="E1307" s="1272" t="s">
        <v>469</v>
      </c>
      <c r="F1307" s="1272"/>
      <c r="G1307" s="1272" t="s">
        <v>5</v>
      </c>
      <c r="H1307" s="1461" t="s">
        <v>5</v>
      </c>
    </row>
    <row r="1308" spans="1:8" x14ac:dyDescent="0.2">
      <c r="A1308" s="1271" t="s">
        <v>22631</v>
      </c>
      <c r="B1308" s="1084" t="s">
        <v>22623</v>
      </c>
      <c r="C1308" s="1084"/>
      <c r="D1308" s="1272" t="s">
        <v>5</v>
      </c>
      <c r="E1308" s="1272" t="s">
        <v>469</v>
      </c>
      <c r="F1308" s="1272"/>
      <c r="G1308" s="1272" t="s">
        <v>5</v>
      </c>
      <c r="H1308" s="1461" t="s">
        <v>5</v>
      </c>
    </row>
    <row r="1309" spans="1:8" x14ac:dyDescent="0.2">
      <c r="A1309" s="1271" t="s">
        <v>22632</v>
      </c>
      <c r="B1309" s="1084" t="s">
        <v>22623</v>
      </c>
      <c r="C1309" s="1084"/>
      <c r="D1309" s="1272" t="s">
        <v>5</v>
      </c>
      <c r="E1309" s="1272" t="s">
        <v>469</v>
      </c>
      <c r="F1309" s="1272"/>
      <c r="G1309" s="1272" t="s">
        <v>5</v>
      </c>
      <c r="H1309" s="1461" t="s">
        <v>5</v>
      </c>
    </row>
    <row r="1310" spans="1:8" x14ac:dyDescent="0.2">
      <c r="A1310" s="1271" t="s">
        <v>22633</v>
      </c>
      <c r="B1310" s="1084" t="s">
        <v>22623</v>
      </c>
      <c r="C1310" s="1084"/>
      <c r="D1310" s="1272" t="s">
        <v>5</v>
      </c>
      <c r="E1310" s="1272" t="s">
        <v>469</v>
      </c>
      <c r="F1310" s="1272"/>
      <c r="G1310" s="1272" t="s">
        <v>5</v>
      </c>
      <c r="H1310" s="1461" t="s">
        <v>5</v>
      </c>
    </row>
    <row r="1311" spans="1:8" x14ac:dyDescent="0.2">
      <c r="A1311" s="1271" t="s">
        <v>22634</v>
      </c>
      <c r="B1311" s="1084" t="s">
        <v>22623</v>
      </c>
      <c r="C1311" s="1084"/>
      <c r="D1311" s="1272" t="s">
        <v>5</v>
      </c>
      <c r="E1311" s="1272" t="s">
        <v>469</v>
      </c>
      <c r="F1311" s="1272"/>
      <c r="G1311" s="1272" t="s">
        <v>5</v>
      </c>
      <c r="H1311" s="1461" t="s">
        <v>5</v>
      </c>
    </row>
    <row r="1312" spans="1:8" x14ac:dyDescent="0.2">
      <c r="A1312" s="1271" t="s">
        <v>22635</v>
      </c>
      <c r="B1312" s="1084" t="s">
        <v>22623</v>
      </c>
      <c r="C1312" s="1084"/>
      <c r="D1312" s="1272" t="s">
        <v>5</v>
      </c>
      <c r="E1312" s="1272" t="s">
        <v>469</v>
      </c>
      <c r="F1312" s="1272"/>
      <c r="G1312" s="1272" t="s">
        <v>5</v>
      </c>
      <c r="H1312" s="1461" t="s">
        <v>5</v>
      </c>
    </row>
    <row r="1313" spans="1:8" x14ac:dyDescent="0.2">
      <c r="A1313" s="1271" t="s">
        <v>22636</v>
      </c>
      <c r="B1313" s="1084" t="s">
        <v>22623</v>
      </c>
      <c r="C1313" s="1084"/>
      <c r="D1313" s="1272" t="s">
        <v>5</v>
      </c>
      <c r="E1313" s="1272" t="s">
        <v>469</v>
      </c>
      <c r="F1313" s="1272"/>
      <c r="G1313" s="1272" t="s">
        <v>5</v>
      </c>
      <c r="H1313" s="1461" t="s">
        <v>5</v>
      </c>
    </row>
    <row r="1314" spans="1:8" x14ac:dyDescent="0.2">
      <c r="A1314" s="1271" t="s">
        <v>22637</v>
      </c>
      <c r="B1314" s="1084" t="s">
        <v>22623</v>
      </c>
      <c r="C1314" s="1084"/>
      <c r="D1314" s="1272" t="s">
        <v>5</v>
      </c>
      <c r="E1314" s="1272" t="s">
        <v>469</v>
      </c>
      <c r="F1314" s="1272"/>
      <c r="G1314" s="1272" t="s">
        <v>5</v>
      </c>
      <c r="H1314" s="1461" t="s">
        <v>5</v>
      </c>
    </row>
    <row r="1315" spans="1:8" x14ac:dyDescent="0.2">
      <c r="A1315" s="1271" t="s">
        <v>22638</v>
      </c>
      <c r="B1315" s="1084" t="s">
        <v>22623</v>
      </c>
      <c r="C1315" s="1084"/>
      <c r="D1315" s="1272" t="s">
        <v>5</v>
      </c>
      <c r="E1315" s="1272" t="s">
        <v>469</v>
      </c>
      <c r="F1315" s="1272"/>
      <c r="G1315" s="1272" t="s">
        <v>5</v>
      </c>
      <c r="H1315" s="1461" t="s">
        <v>5</v>
      </c>
    </row>
    <row r="1316" spans="1:8" x14ac:dyDescent="0.2">
      <c r="A1316" s="1271" t="s">
        <v>22639</v>
      </c>
      <c r="B1316" s="1084" t="s">
        <v>22623</v>
      </c>
      <c r="C1316" s="1084"/>
      <c r="D1316" s="1272" t="s">
        <v>5</v>
      </c>
      <c r="E1316" s="1272" t="s">
        <v>469</v>
      </c>
      <c r="F1316" s="1272"/>
      <c r="G1316" s="1272" t="s">
        <v>5</v>
      </c>
      <c r="H1316" s="1461" t="s">
        <v>5</v>
      </c>
    </row>
    <row r="1317" spans="1:8" x14ac:dyDescent="0.2">
      <c r="A1317" s="1271" t="s">
        <v>22640</v>
      </c>
      <c r="B1317" s="1084" t="s">
        <v>22623</v>
      </c>
      <c r="C1317" s="1084"/>
      <c r="D1317" s="1272" t="s">
        <v>5</v>
      </c>
      <c r="E1317" s="1272" t="s">
        <v>469</v>
      </c>
      <c r="F1317" s="1272"/>
      <c r="G1317" s="1272" t="s">
        <v>5</v>
      </c>
      <c r="H1317" s="1461" t="s">
        <v>5</v>
      </c>
    </row>
    <row r="1318" spans="1:8" x14ac:dyDescent="0.2">
      <c r="A1318" s="1271" t="s">
        <v>22641</v>
      </c>
      <c r="B1318" s="1084" t="s">
        <v>22623</v>
      </c>
      <c r="C1318" s="1084"/>
      <c r="D1318" s="1272" t="s">
        <v>5</v>
      </c>
      <c r="E1318" s="1272" t="s">
        <v>469</v>
      </c>
      <c r="F1318" s="1272"/>
      <c r="G1318" s="1272" t="s">
        <v>5</v>
      </c>
      <c r="H1318" s="1461" t="s">
        <v>5</v>
      </c>
    </row>
    <row r="1319" spans="1:8" x14ac:dyDescent="0.2">
      <c r="A1319" s="1271" t="s">
        <v>22642</v>
      </c>
      <c r="B1319" s="1084" t="s">
        <v>22623</v>
      </c>
      <c r="C1319" s="1084"/>
      <c r="D1319" s="1272" t="s">
        <v>5</v>
      </c>
      <c r="E1319" s="1272" t="s">
        <v>469</v>
      </c>
      <c r="F1319" s="1272"/>
      <c r="G1319" s="1272" t="s">
        <v>5</v>
      </c>
      <c r="H1319" s="1461" t="s">
        <v>5</v>
      </c>
    </row>
    <row r="1320" spans="1:8" x14ac:dyDescent="0.2">
      <c r="A1320" s="1271" t="s">
        <v>22643</v>
      </c>
      <c r="B1320" s="1084" t="s">
        <v>22644</v>
      </c>
      <c r="C1320" s="1084"/>
      <c r="D1320" s="1272" t="s">
        <v>5</v>
      </c>
      <c r="E1320" s="1272" t="s">
        <v>469</v>
      </c>
      <c r="F1320" s="1272"/>
      <c r="G1320" s="1272" t="s">
        <v>5</v>
      </c>
      <c r="H1320" s="1461" t="s">
        <v>5</v>
      </c>
    </row>
    <row r="1321" spans="1:8" x14ac:dyDescent="0.2">
      <c r="A1321" s="1271" t="s">
        <v>22645</v>
      </c>
      <c r="B1321" s="1084" t="s">
        <v>22646</v>
      </c>
      <c r="C1321" s="1084"/>
      <c r="D1321" s="1272" t="s">
        <v>5</v>
      </c>
      <c r="E1321" s="1272" t="s">
        <v>469</v>
      </c>
      <c r="F1321" s="1272"/>
      <c r="G1321" s="1272" t="s">
        <v>5</v>
      </c>
      <c r="H1321" s="1461" t="s">
        <v>5</v>
      </c>
    </row>
    <row r="1322" spans="1:8" x14ac:dyDescent="0.2">
      <c r="A1322" s="1271" t="s">
        <v>22647</v>
      </c>
      <c r="B1322" s="1084" t="s">
        <v>22648</v>
      </c>
      <c r="C1322" s="1084"/>
      <c r="D1322" s="1272" t="s">
        <v>5</v>
      </c>
      <c r="E1322" s="1272" t="s">
        <v>469</v>
      </c>
      <c r="F1322" s="1272"/>
      <c r="G1322" s="1272" t="s">
        <v>5</v>
      </c>
      <c r="H1322" s="1461" t="s">
        <v>5</v>
      </c>
    </row>
    <row r="1323" spans="1:8" x14ac:dyDescent="0.2">
      <c r="A1323" s="1271" t="s">
        <v>22649</v>
      </c>
      <c r="B1323" s="1084" t="s">
        <v>22648</v>
      </c>
      <c r="C1323" s="1084"/>
      <c r="D1323" s="1272" t="s">
        <v>5</v>
      </c>
      <c r="E1323" s="1272" t="s">
        <v>469</v>
      </c>
      <c r="F1323" s="1272"/>
      <c r="G1323" s="1272" t="s">
        <v>5</v>
      </c>
      <c r="H1323" s="1461" t="s">
        <v>5</v>
      </c>
    </row>
    <row r="1324" spans="1:8" x14ac:dyDescent="0.2">
      <c r="A1324" s="1271" t="s">
        <v>22650</v>
      </c>
      <c r="B1324" s="1084" t="s">
        <v>52</v>
      </c>
      <c r="C1324" s="1084"/>
      <c r="D1324" s="1272" t="s">
        <v>5</v>
      </c>
      <c r="E1324" s="1272" t="s">
        <v>5</v>
      </c>
      <c r="F1324" s="1272"/>
      <c r="G1324" s="1272" t="s">
        <v>5</v>
      </c>
      <c r="H1324" s="1461" t="s">
        <v>5</v>
      </c>
    </row>
    <row r="1325" spans="1:8" x14ac:dyDescent="0.2">
      <c r="A1325" s="1271" t="s">
        <v>23557</v>
      </c>
      <c r="B1325" s="1084" t="s">
        <v>22651</v>
      </c>
      <c r="C1325" s="1084" t="s">
        <v>27</v>
      </c>
      <c r="D1325" s="1272" t="s">
        <v>5</v>
      </c>
      <c r="E1325" s="1272" t="s">
        <v>5</v>
      </c>
      <c r="F1325" s="1272"/>
      <c r="G1325" s="1272" t="s">
        <v>36</v>
      </c>
      <c r="H1325" s="1461" t="s">
        <v>36</v>
      </c>
    </row>
    <row r="1326" spans="1:8" x14ac:dyDescent="0.2">
      <c r="A1326" s="1271" t="s">
        <v>22652</v>
      </c>
      <c r="B1326" s="1084" t="s">
        <v>53</v>
      </c>
      <c r="C1326" s="1084"/>
      <c r="D1326" s="1272" t="s">
        <v>5</v>
      </c>
      <c r="E1326" s="1272" t="s">
        <v>5</v>
      </c>
      <c r="F1326" s="1272"/>
      <c r="G1326" s="1272" t="s">
        <v>5</v>
      </c>
      <c r="H1326" s="1461" t="s">
        <v>5</v>
      </c>
    </row>
    <row r="1327" spans="1:8" x14ac:dyDescent="0.2">
      <c r="A1327" s="1271" t="s">
        <v>22653</v>
      </c>
      <c r="B1327" s="1084" t="s">
        <v>22654</v>
      </c>
      <c r="C1327" s="1084"/>
      <c r="D1327" s="1272" t="s">
        <v>5</v>
      </c>
      <c r="E1327" s="1272" t="s">
        <v>469</v>
      </c>
      <c r="F1327" s="1272"/>
      <c r="G1327" s="1272" t="s">
        <v>5</v>
      </c>
      <c r="H1327" s="1461" t="s">
        <v>5</v>
      </c>
    </row>
    <row r="1328" spans="1:8" x14ac:dyDescent="0.2">
      <c r="A1328" s="1271" t="s">
        <v>22655</v>
      </c>
      <c r="B1328" s="1084" t="s">
        <v>54</v>
      </c>
      <c r="C1328" s="1084"/>
      <c r="D1328" s="1272" t="s">
        <v>5</v>
      </c>
      <c r="E1328" s="1272" t="s">
        <v>5</v>
      </c>
      <c r="F1328" s="1272"/>
      <c r="G1328" s="1272" t="s">
        <v>5</v>
      </c>
      <c r="H1328" s="1461" t="s">
        <v>5</v>
      </c>
    </row>
    <row r="1329" spans="1:8" x14ac:dyDescent="0.2">
      <c r="A1329" s="1271" t="s">
        <v>22656</v>
      </c>
      <c r="B1329" s="1084" t="s">
        <v>55</v>
      </c>
      <c r="C1329" s="1084"/>
      <c r="D1329" s="1272" t="s">
        <v>5</v>
      </c>
      <c r="E1329" s="1272" t="s">
        <v>5</v>
      </c>
      <c r="F1329" s="1272"/>
      <c r="G1329" s="1272" t="s">
        <v>5</v>
      </c>
      <c r="H1329" s="1461" t="s">
        <v>5</v>
      </c>
    </row>
    <row r="1330" spans="1:8" x14ac:dyDescent="0.2">
      <c r="A1330" s="1271" t="s">
        <v>22657</v>
      </c>
      <c r="B1330" s="1084" t="s">
        <v>56</v>
      </c>
      <c r="C1330" s="1084"/>
      <c r="D1330" s="1272" t="s">
        <v>5</v>
      </c>
      <c r="E1330" s="1272" t="s">
        <v>5</v>
      </c>
      <c r="F1330" s="1272"/>
      <c r="G1330" s="1272" t="s">
        <v>5</v>
      </c>
      <c r="H1330" s="1461" t="s">
        <v>5</v>
      </c>
    </row>
    <row r="1331" spans="1:8" x14ac:dyDescent="0.2">
      <c r="A1331" s="1271" t="s">
        <v>22658</v>
      </c>
      <c r="B1331" s="1084" t="s">
        <v>57</v>
      </c>
      <c r="C1331" s="1084"/>
      <c r="D1331" s="1272" t="s">
        <v>5</v>
      </c>
      <c r="E1331" s="1272" t="s">
        <v>5</v>
      </c>
      <c r="F1331" s="1272"/>
      <c r="G1331" s="1272" t="s">
        <v>5</v>
      </c>
      <c r="H1331" s="1461" t="s">
        <v>5</v>
      </c>
    </row>
    <row r="1332" spans="1:8" x14ac:dyDescent="0.2">
      <c r="A1332" s="1271" t="s">
        <v>22659</v>
      </c>
      <c r="B1332" s="1084" t="s">
        <v>58</v>
      </c>
      <c r="C1332" s="1084"/>
      <c r="D1332" s="1272" t="s">
        <v>5</v>
      </c>
      <c r="E1332" s="1272" t="s">
        <v>5</v>
      </c>
      <c r="F1332" s="1272"/>
      <c r="G1332" s="1272" t="s">
        <v>5</v>
      </c>
      <c r="H1332" s="1461" t="s">
        <v>5</v>
      </c>
    </row>
    <row r="1333" spans="1:8" x14ac:dyDescent="0.2">
      <c r="A1333" s="1271" t="s">
        <v>22660</v>
      </c>
      <c r="B1333" s="1084" t="s">
        <v>59</v>
      </c>
      <c r="C1333" s="1084"/>
      <c r="D1333" s="1272" t="s">
        <v>5</v>
      </c>
      <c r="E1333" s="1272" t="s">
        <v>5</v>
      </c>
      <c r="F1333" s="1272"/>
      <c r="G1333" s="1272" t="s">
        <v>5</v>
      </c>
      <c r="H1333" s="1461" t="s">
        <v>5</v>
      </c>
    </row>
    <row r="1334" spans="1:8" x14ac:dyDescent="0.2">
      <c r="A1334" s="1271" t="s">
        <v>22661</v>
      </c>
      <c r="B1334" s="1084" t="s">
        <v>60</v>
      </c>
      <c r="C1334" s="1084"/>
      <c r="D1334" s="1272" t="s">
        <v>5</v>
      </c>
      <c r="E1334" s="1272" t="s">
        <v>5</v>
      </c>
      <c r="F1334" s="1272"/>
      <c r="G1334" s="1272" t="s">
        <v>5</v>
      </c>
      <c r="H1334" s="1461" t="s">
        <v>5</v>
      </c>
    </row>
    <row r="1335" spans="1:8" x14ac:dyDescent="0.2">
      <c r="A1335" s="1463" t="s">
        <v>23562</v>
      </c>
      <c r="B1335" s="1084" t="s">
        <v>22662</v>
      </c>
      <c r="C1335" s="1084"/>
      <c r="D1335" s="1272" t="s">
        <v>5</v>
      </c>
      <c r="E1335" s="1272" t="s">
        <v>5</v>
      </c>
      <c r="F1335" s="1272"/>
      <c r="G1335" s="1272" t="s">
        <v>5</v>
      </c>
      <c r="H1335" s="1461" t="s">
        <v>5</v>
      </c>
    </row>
    <row r="1336" spans="1:8" x14ac:dyDescent="0.2">
      <c r="A1336" s="1462" t="s">
        <v>22663</v>
      </c>
      <c r="B1336" s="1084" t="s">
        <v>61</v>
      </c>
      <c r="C1336" s="1084"/>
      <c r="D1336" s="1272" t="s">
        <v>5</v>
      </c>
      <c r="E1336" s="1272" t="s">
        <v>5</v>
      </c>
      <c r="F1336" s="1272"/>
      <c r="G1336" s="1272" t="s">
        <v>5</v>
      </c>
      <c r="H1336" s="1461" t="s">
        <v>5</v>
      </c>
    </row>
    <row r="1337" spans="1:8" x14ac:dyDescent="0.2">
      <c r="A1337" s="1462" t="s">
        <v>22664</v>
      </c>
      <c r="B1337" s="1084" t="s">
        <v>62</v>
      </c>
      <c r="C1337" s="1084"/>
      <c r="D1337" s="1272" t="s">
        <v>5</v>
      </c>
      <c r="E1337" s="1272" t="s">
        <v>5</v>
      </c>
      <c r="F1337" s="1272"/>
      <c r="G1337" s="1272" t="s">
        <v>5</v>
      </c>
      <c r="H1337" s="1461" t="s">
        <v>5</v>
      </c>
    </row>
    <row r="1338" spans="1:8" x14ac:dyDescent="0.2">
      <c r="A1338" s="1462" t="s">
        <v>22665</v>
      </c>
      <c r="B1338" s="1084" t="s">
        <v>22666</v>
      </c>
      <c r="C1338" s="1084"/>
      <c r="D1338" s="1272" t="s">
        <v>5</v>
      </c>
      <c r="E1338" s="1272" t="s">
        <v>469</v>
      </c>
      <c r="F1338" s="1272"/>
      <c r="G1338" s="1272" t="s">
        <v>5</v>
      </c>
      <c r="H1338" s="1461" t="s">
        <v>5</v>
      </c>
    </row>
    <row r="1339" spans="1:8" x14ac:dyDescent="0.2">
      <c r="A1339" s="1462" t="s">
        <v>22667</v>
      </c>
      <c r="B1339" s="1084" t="s">
        <v>22666</v>
      </c>
      <c r="C1339" s="1084"/>
      <c r="D1339" s="1272" t="s">
        <v>5</v>
      </c>
      <c r="E1339" s="1272" t="s">
        <v>469</v>
      </c>
      <c r="F1339" s="1272"/>
      <c r="G1339" s="1272" t="s">
        <v>5</v>
      </c>
      <c r="H1339" s="1461" t="s">
        <v>5</v>
      </c>
    </row>
    <row r="1340" spans="1:8" x14ac:dyDescent="0.2">
      <c r="A1340" s="1462" t="s">
        <v>22668</v>
      </c>
      <c r="B1340" s="1084" t="s">
        <v>22666</v>
      </c>
      <c r="C1340" s="1084"/>
      <c r="D1340" s="1272" t="s">
        <v>5</v>
      </c>
      <c r="E1340" s="1272" t="s">
        <v>469</v>
      </c>
      <c r="F1340" s="1272"/>
      <c r="G1340" s="1272" t="s">
        <v>5</v>
      </c>
      <c r="H1340" s="1461" t="s">
        <v>5</v>
      </c>
    </row>
    <row r="1341" spans="1:8" x14ac:dyDescent="0.2">
      <c r="A1341" s="1462" t="s">
        <v>22669</v>
      </c>
      <c r="B1341" s="1084" t="s">
        <v>22666</v>
      </c>
      <c r="C1341" s="1084"/>
      <c r="D1341" s="1272" t="s">
        <v>5</v>
      </c>
      <c r="E1341" s="1272" t="s">
        <v>469</v>
      </c>
      <c r="F1341" s="1272"/>
      <c r="G1341" s="1272" t="s">
        <v>5</v>
      </c>
      <c r="H1341" s="1461" t="s">
        <v>5</v>
      </c>
    </row>
    <row r="1342" spans="1:8" x14ac:dyDescent="0.2">
      <c r="A1342" s="1462" t="s">
        <v>22670</v>
      </c>
      <c r="B1342" s="1084" t="s">
        <v>22666</v>
      </c>
      <c r="C1342" s="1084"/>
      <c r="D1342" s="1272" t="s">
        <v>5</v>
      </c>
      <c r="E1342" s="1272" t="s">
        <v>469</v>
      </c>
      <c r="F1342" s="1272"/>
      <c r="G1342" s="1272" t="s">
        <v>5</v>
      </c>
      <c r="H1342" s="1461" t="s">
        <v>5</v>
      </c>
    </row>
    <row r="1343" spans="1:8" x14ac:dyDescent="0.2">
      <c r="A1343" s="1462" t="s">
        <v>22671</v>
      </c>
      <c r="B1343" s="1084" t="s">
        <v>22666</v>
      </c>
      <c r="C1343" s="1084"/>
      <c r="D1343" s="1272" t="s">
        <v>5</v>
      </c>
      <c r="E1343" s="1272" t="s">
        <v>469</v>
      </c>
      <c r="F1343" s="1272"/>
      <c r="G1343" s="1272" t="s">
        <v>5</v>
      </c>
      <c r="H1343" s="1461" t="s">
        <v>5</v>
      </c>
    </row>
    <row r="1344" spans="1:8" x14ac:dyDescent="0.2">
      <c r="A1344" s="1462" t="s">
        <v>22672</v>
      </c>
      <c r="B1344" s="1084" t="s">
        <v>22673</v>
      </c>
      <c r="C1344" s="1084"/>
      <c r="D1344" s="1272" t="s">
        <v>5</v>
      </c>
      <c r="E1344" s="1272" t="s">
        <v>469</v>
      </c>
      <c r="F1344" s="1272"/>
      <c r="G1344" s="1272" t="s">
        <v>5</v>
      </c>
      <c r="H1344" s="1461" t="s">
        <v>5</v>
      </c>
    </row>
    <row r="1345" spans="1:8" x14ac:dyDescent="0.2">
      <c r="A1345" s="1462" t="s">
        <v>22674</v>
      </c>
      <c r="B1345" s="1084" t="s">
        <v>22673</v>
      </c>
      <c r="C1345" s="1084"/>
      <c r="D1345" s="1272" t="s">
        <v>5</v>
      </c>
      <c r="E1345" s="1272" t="s">
        <v>469</v>
      </c>
      <c r="F1345" s="1272"/>
      <c r="G1345" s="1272" t="s">
        <v>5</v>
      </c>
      <c r="H1345" s="1461" t="s">
        <v>5</v>
      </c>
    </row>
    <row r="1346" spans="1:8" x14ac:dyDescent="0.2">
      <c r="A1346" s="1462" t="s">
        <v>22675</v>
      </c>
      <c r="B1346" s="1084" t="s">
        <v>22673</v>
      </c>
      <c r="C1346" s="1084"/>
      <c r="D1346" s="1272" t="s">
        <v>5</v>
      </c>
      <c r="E1346" s="1272" t="s">
        <v>469</v>
      </c>
      <c r="F1346" s="1272"/>
      <c r="G1346" s="1272" t="s">
        <v>5</v>
      </c>
      <c r="H1346" s="1461" t="s">
        <v>5</v>
      </c>
    </row>
    <row r="1347" spans="1:8" x14ac:dyDescent="0.2">
      <c r="A1347" s="1462" t="s">
        <v>22676</v>
      </c>
      <c r="B1347" s="1084" t="s">
        <v>22673</v>
      </c>
      <c r="C1347" s="1084"/>
      <c r="D1347" s="1272" t="s">
        <v>5</v>
      </c>
      <c r="E1347" s="1272" t="s">
        <v>469</v>
      </c>
      <c r="F1347" s="1272"/>
      <c r="G1347" s="1272" t="s">
        <v>5</v>
      </c>
      <c r="H1347" s="1461" t="s">
        <v>5</v>
      </c>
    </row>
    <row r="1348" spans="1:8" x14ac:dyDescent="0.2">
      <c r="A1348" s="1462" t="s">
        <v>22677</v>
      </c>
      <c r="B1348" s="1084" t="s">
        <v>22673</v>
      </c>
      <c r="C1348" s="1084"/>
      <c r="D1348" s="1272" t="s">
        <v>5</v>
      </c>
      <c r="E1348" s="1272" t="s">
        <v>469</v>
      </c>
      <c r="F1348" s="1272"/>
      <c r="G1348" s="1272" t="s">
        <v>5</v>
      </c>
      <c r="H1348" s="1461" t="s">
        <v>5</v>
      </c>
    </row>
    <row r="1349" spans="1:8" x14ac:dyDescent="0.2">
      <c r="A1349" s="1462" t="s">
        <v>22678</v>
      </c>
      <c r="B1349" s="1084" t="s">
        <v>22673</v>
      </c>
      <c r="C1349" s="1084"/>
      <c r="D1349" s="1272" t="s">
        <v>5</v>
      </c>
      <c r="E1349" s="1272" t="s">
        <v>469</v>
      </c>
      <c r="F1349" s="1272"/>
      <c r="G1349" s="1272" t="s">
        <v>5</v>
      </c>
      <c r="H1349" s="1461" t="s">
        <v>5</v>
      </c>
    </row>
    <row r="1350" spans="1:8" x14ac:dyDescent="0.2">
      <c r="A1350" s="1462" t="s">
        <v>22679</v>
      </c>
      <c r="B1350" s="1084" t="s">
        <v>22673</v>
      </c>
      <c r="C1350" s="1084"/>
      <c r="D1350" s="1272" t="s">
        <v>5</v>
      </c>
      <c r="E1350" s="1272" t="s">
        <v>469</v>
      </c>
      <c r="F1350" s="1272"/>
      <c r="G1350" s="1272" t="s">
        <v>5</v>
      </c>
      <c r="H1350" s="1461" t="s">
        <v>5</v>
      </c>
    </row>
    <row r="1351" spans="1:8" x14ac:dyDescent="0.2">
      <c r="A1351" s="1462" t="s">
        <v>22680</v>
      </c>
      <c r="B1351" s="1084" t="s">
        <v>22673</v>
      </c>
      <c r="C1351" s="1084"/>
      <c r="D1351" s="1272" t="s">
        <v>5</v>
      </c>
      <c r="E1351" s="1272" t="s">
        <v>469</v>
      </c>
      <c r="F1351" s="1272"/>
      <c r="G1351" s="1272" t="s">
        <v>5</v>
      </c>
      <c r="H1351" s="1461" t="s">
        <v>5</v>
      </c>
    </row>
    <row r="1352" spans="1:8" x14ac:dyDescent="0.2">
      <c r="A1352" s="1462" t="s">
        <v>22681</v>
      </c>
      <c r="B1352" s="1084" t="s">
        <v>22673</v>
      </c>
      <c r="C1352" s="1084"/>
      <c r="D1352" s="1272" t="s">
        <v>5</v>
      </c>
      <c r="E1352" s="1272" t="s">
        <v>469</v>
      </c>
      <c r="F1352" s="1272"/>
      <c r="G1352" s="1272" t="s">
        <v>5</v>
      </c>
      <c r="H1352" s="1461" t="s">
        <v>5</v>
      </c>
    </row>
    <row r="1353" spans="1:8" x14ac:dyDescent="0.2">
      <c r="A1353" s="1462" t="s">
        <v>22682</v>
      </c>
      <c r="B1353" s="1084" t="s">
        <v>22673</v>
      </c>
      <c r="C1353" s="1084"/>
      <c r="D1353" s="1272" t="s">
        <v>5</v>
      </c>
      <c r="E1353" s="1272" t="s">
        <v>469</v>
      </c>
      <c r="F1353" s="1272"/>
      <c r="G1353" s="1272" t="s">
        <v>5</v>
      </c>
      <c r="H1353" s="1461" t="s">
        <v>5</v>
      </c>
    </row>
    <row r="1354" spans="1:8" x14ac:dyDescent="0.2">
      <c r="A1354" s="1462" t="s">
        <v>22683</v>
      </c>
      <c r="B1354" s="1084" t="s">
        <v>22666</v>
      </c>
      <c r="C1354" s="1084"/>
      <c r="D1354" s="1272" t="s">
        <v>5</v>
      </c>
      <c r="E1354" s="1272" t="s">
        <v>469</v>
      </c>
      <c r="F1354" s="1272"/>
      <c r="G1354" s="1272" t="s">
        <v>5</v>
      </c>
      <c r="H1354" s="1461" t="s">
        <v>5</v>
      </c>
    </row>
    <row r="1355" spans="1:8" x14ac:dyDescent="0.2">
      <c r="A1355" s="1271" t="s">
        <v>22684</v>
      </c>
      <c r="B1355" s="1084" t="s">
        <v>22685</v>
      </c>
      <c r="C1355" s="1084"/>
      <c r="D1355" s="1272" t="s">
        <v>5</v>
      </c>
      <c r="E1355" s="1272" t="s">
        <v>5</v>
      </c>
      <c r="F1355" s="1272"/>
      <c r="G1355" s="1272" t="s">
        <v>5</v>
      </c>
      <c r="H1355" s="1461" t="s">
        <v>5</v>
      </c>
    </row>
    <row r="1356" spans="1:8" x14ac:dyDescent="0.2">
      <c r="A1356" s="1271" t="s">
        <v>22686</v>
      </c>
      <c r="B1356" s="1084" t="s">
        <v>22685</v>
      </c>
      <c r="C1356" s="1084"/>
      <c r="D1356" s="1272" t="s">
        <v>5</v>
      </c>
      <c r="E1356" s="1272" t="s">
        <v>5</v>
      </c>
      <c r="F1356" s="1272"/>
      <c r="G1356" s="1272" t="s">
        <v>5</v>
      </c>
      <c r="H1356" s="1461" t="s">
        <v>5</v>
      </c>
    </row>
    <row r="1357" spans="1:8" x14ac:dyDescent="0.2">
      <c r="A1357" s="1271" t="s">
        <v>22687</v>
      </c>
      <c r="B1357" s="1084" t="s">
        <v>22688</v>
      </c>
      <c r="C1357" s="1084"/>
      <c r="D1357" s="1272" t="s">
        <v>5</v>
      </c>
      <c r="E1357" s="1272" t="s">
        <v>5</v>
      </c>
      <c r="F1357" s="1272"/>
      <c r="G1357" s="1272" t="s">
        <v>5</v>
      </c>
      <c r="H1357" s="1461" t="s">
        <v>5</v>
      </c>
    </row>
    <row r="1358" spans="1:8" x14ac:dyDescent="0.2">
      <c r="A1358" s="1271" t="s">
        <v>22689</v>
      </c>
      <c r="B1358" s="1084" t="s">
        <v>22688</v>
      </c>
      <c r="C1358" s="1084"/>
      <c r="D1358" s="1272" t="s">
        <v>5</v>
      </c>
      <c r="E1358" s="1272" t="s">
        <v>5</v>
      </c>
      <c r="F1358" s="1272"/>
      <c r="G1358" s="1272" t="s">
        <v>5</v>
      </c>
      <c r="H1358" s="1461" t="s">
        <v>5</v>
      </c>
    </row>
    <row r="1359" spans="1:8" x14ac:dyDescent="0.2">
      <c r="A1359" s="1271">
        <v>4000000</v>
      </c>
      <c r="B1359" s="1084" t="s">
        <v>63</v>
      </c>
      <c r="C1359" s="1084"/>
      <c r="D1359" s="1272" t="s">
        <v>5</v>
      </c>
      <c r="E1359" s="1272" t="s">
        <v>5</v>
      </c>
      <c r="F1359" s="1272"/>
      <c r="G1359" s="1272" t="s">
        <v>469</v>
      </c>
      <c r="H1359" s="1461" t="s">
        <v>469</v>
      </c>
    </row>
    <row r="1360" spans="1:8" x14ac:dyDescent="0.2">
      <c r="A1360" s="1271">
        <v>4100000</v>
      </c>
      <c r="B1360" s="1084" t="s">
        <v>692</v>
      </c>
      <c r="C1360" s="1084"/>
      <c r="D1360" s="1272" t="s">
        <v>5</v>
      </c>
      <c r="E1360" s="1272" t="s">
        <v>5</v>
      </c>
      <c r="F1360" s="1272"/>
      <c r="G1360" s="1272" t="s">
        <v>469</v>
      </c>
      <c r="H1360" s="1461" t="s">
        <v>469</v>
      </c>
    </row>
    <row r="1361" spans="1:8" x14ac:dyDescent="0.2">
      <c r="A1361" s="1271">
        <v>4110000</v>
      </c>
      <c r="B1361" s="1084" t="s">
        <v>64</v>
      </c>
      <c r="C1361" s="1084"/>
      <c r="D1361" s="1272" t="s">
        <v>5</v>
      </c>
      <c r="E1361" s="1272" t="s">
        <v>5</v>
      </c>
      <c r="F1361" s="1272"/>
      <c r="G1361" s="1272" t="s">
        <v>469</v>
      </c>
      <c r="H1361" s="1461" t="s">
        <v>469</v>
      </c>
    </row>
    <row r="1362" spans="1:8" x14ac:dyDescent="0.2">
      <c r="A1362" s="1271">
        <v>4120000</v>
      </c>
      <c r="B1362" s="1084" t="s">
        <v>65</v>
      </c>
      <c r="C1362" s="1084"/>
      <c r="D1362" s="1272" t="s">
        <v>5</v>
      </c>
      <c r="E1362" s="1272" t="s">
        <v>5</v>
      </c>
      <c r="F1362" s="1272"/>
      <c r="G1362" s="1272" t="s">
        <v>469</v>
      </c>
      <c r="H1362" s="1461" t="s">
        <v>469</v>
      </c>
    </row>
    <row r="1363" spans="1:8" x14ac:dyDescent="0.2">
      <c r="A1363" s="1271">
        <v>4130000</v>
      </c>
      <c r="B1363" s="1084" t="s">
        <v>22690</v>
      </c>
      <c r="C1363" s="1084"/>
      <c r="D1363" s="1272" t="s">
        <v>5</v>
      </c>
      <c r="E1363" s="1272" t="s">
        <v>5</v>
      </c>
      <c r="F1363" s="1272"/>
      <c r="G1363" s="1272" t="s">
        <v>469</v>
      </c>
      <c r="H1363" s="1461" t="s">
        <v>469</v>
      </c>
    </row>
    <row r="1364" spans="1:8" x14ac:dyDescent="0.2">
      <c r="A1364" s="1271">
        <v>4140000</v>
      </c>
      <c r="B1364" s="1084" t="s">
        <v>66</v>
      </c>
      <c r="C1364" s="1084"/>
      <c r="D1364" s="1272" t="s">
        <v>5</v>
      </c>
      <c r="E1364" s="1272" t="s">
        <v>5</v>
      </c>
      <c r="F1364" s="1272"/>
      <c r="G1364" s="1272" t="s">
        <v>469</v>
      </c>
      <c r="H1364" s="1461" t="s">
        <v>469</v>
      </c>
    </row>
    <row r="1365" spans="1:8" x14ac:dyDescent="0.2">
      <c r="A1365" s="1271">
        <v>4150000</v>
      </c>
      <c r="B1365" s="1084" t="s">
        <v>22691</v>
      </c>
      <c r="C1365" s="1084"/>
      <c r="D1365" s="1272" t="s">
        <v>5</v>
      </c>
      <c r="E1365" s="1272" t="s">
        <v>5</v>
      </c>
      <c r="F1365" s="1272"/>
      <c r="G1365" s="1272" t="s">
        <v>469</v>
      </c>
      <c r="H1365" s="1461" t="s">
        <v>469</v>
      </c>
    </row>
    <row r="1366" spans="1:8" x14ac:dyDescent="0.2">
      <c r="A1366" s="1271">
        <v>4160000</v>
      </c>
      <c r="B1366" s="1084" t="s">
        <v>22692</v>
      </c>
      <c r="C1366" s="1084"/>
      <c r="D1366" s="1272" t="s">
        <v>5</v>
      </c>
      <c r="E1366" s="1272" t="s">
        <v>5</v>
      </c>
      <c r="F1366" s="1272"/>
      <c r="G1366" s="1272" t="s">
        <v>469</v>
      </c>
      <c r="H1366" s="1461" t="s">
        <v>469</v>
      </c>
    </row>
    <row r="1367" spans="1:8" x14ac:dyDescent="0.2">
      <c r="A1367" s="1271">
        <v>4170000</v>
      </c>
      <c r="B1367" s="1084" t="s">
        <v>67</v>
      </c>
      <c r="C1367" s="1084"/>
      <c r="D1367" s="1272" t="s">
        <v>5</v>
      </c>
      <c r="E1367" s="1272" t="s">
        <v>5</v>
      </c>
      <c r="F1367" s="1272"/>
      <c r="G1367" s="1272" t="s">
        <v>469</v>
      </c>
      <c r="H1367" s="1461" t="s">
        <v>469</v>
      </c>
    </row>
    <row r="1368" spans="1:8" x14ac:dyDescent="0.2">
      <c r="A1368" s="1271">
        <v>4180000</v>
      </c>
      <c r="B1368" s="1084" t="s">
        <v>68</v>
      </c>
      <c r="C1368" s="1084"/>
      <c r="D1368" s="1272" t="s">
        <v>5</v>
      </c>
      <c r="E1368" s="1272" t="s">
        <v>5</v>
      </c>
      <c r="F1368" s="1272"/>
      <c r="G1368" s="1272" t="s">
        <v>469</v>
      </c>
      <c r="H1368" s="1461" t="s">
        <v>469</v>
      </c>
    </row>
    <row r="1369" spans="1:8" x14ac:dyDescent="0.2">
      <c r="A1369" s="1271">
        <v>4190000</v>
      </c>
      <c r="B1369" s="1084" t="s">
        <v>22693</v>
      </c>
      <c r="C1369" s="1084"/>
      <c r="D1369" s="1272" t="s">
        <v>5</v>
      </c>
      <c r="E1369" s="1272" t="s">
        <v>5</v>
      </c>
      <c r="F1369" s="1272"/>
      <c r="G1369" s="1272" t="s">
        <v>469</v>
      </c>
      <c r="H1369" s="1461" t="s">
        <v>469</v>
      </c>
    </row>
    <row r="1370" spans="1:8" x14ac:dyDescent="0.2">
      <c r="A1370" s="1271">
        <v>4200000</v>
      </c>
      <c r="B1370" s="1084" t="s">
        <v>22694</v>
      </c>
      <c r="C1370" s="1084"/>
      <c r="D1370" s="1272" t="s">
        <v>5</v>
      </c>
      <c r="E1370" s="1272" t="s">
        <v>5</v>
      </c>
      <c r="F1370" s="1272"/>
      <c r="G1370" s="1272" t="s">
        <v>469</v>
      </c>
      <c r="H1370" s="1461" t="s">
        <v>469</v>
      </c>
    </row>
    <row r="1371" spans="1:8" x14ac:dyDescent="0.2">
      <c r="A1371" s="1271">
        <v>4210000</v>
      </c>
      <c r="B1371" s="1084" t="s">
        <v>22695</v>
      </c>
      <c r="C1371" s="1084"/>
      <c r="D1371" s="1272" t="s">
        <v>5</v>
      </c>
      <c r="E1371" s="1272" t="s">
        <v>5</v>
      </c>
      <c r="F1371" s="1272"/>
      <c r="G1371" s="1272" t="s">
        <v>469</v>
      </c>
      <c r="H1371" s="1461" t="s">
        <v>469</v>
      </c>
    </row>
    <row r="1372" spans="1:8" x14ac:dyDescent="0.2">
      <c r="A1372" s="1271">
        <v>4220000</v>
      </c>
      <c r="B1372" s="1084" t="s">
        <v>69</v>
      </c>
      <c r="C1372" s="1084"/>
      <c r="D1372" s="1272" t="s">
        <v>5</v>
      </c>
      <c r="E1372" s="1272" t="s">
        <v>5</v>
      </c>
      <c r="F1372" s="1272"/>
      <c r="G1372" s="1272" t="s">
        <v>469</v>
      </c>
      <c r="H1372" s="1461" t="s">
        <v>469</v>
      </c>
    </row>
    <row r="1373" spans="1:8" x14ac:dyDescent="0.2">
      <c r="A1373" s="1271">
        <v>4230000</v>
      </c>
      <c r="B1373" s="1084" t="s">
        <v>22696</v>
      </c>
      <c r="C1373" s="1084"/>
      <c r="D1373" s="1272" t="s">
        <v>5</v>
      </c>
      <c r="E1373" s="1272" t="s">
        <v>5</v>
      </c>
      <c r="F1373" s="1272"/>
      <c r="G1373" s="1272" t="s">
        <v>469</v>
      </c>
      <c r="H1373" s="1461" t="s">
        <v>469</v>
      </c>
    </row>
    <row r="1374" spans="1:8" x14ac:dyDescent="0.2">
      <c r="A1374" s="1271">
        <v>4240000</v>
      </c>
      <c r="B1374" s="1084" t="s">
        <v>22697</v>
      </c>
      <c r="C1374" s="1084"/>
      <c r="D1374" s="1272" t="s">
        <v>5</v>
      </c>
      <c r="E1374" s="1272" t="s">
        <v>5</v>
      </c>
      <c r="F1374" s="1272"/>
      <c r="G1374" s="1272" t="s">
        <v>469</v>
      </c>
      <c r="H1374" s="1461" t="s">
        <v>469</v>
      </c>
    </row>
    <row r="1375" spans="1:8" x14ac:dyDescent="0.2">
      <c r="A1375" s="1271">
        <v>4250000</v>
      </c>
      <c r="B1375" s="1084" t="s">
        <v>22698</v>
      </c>
      <c r="C1375" s="1084"/>
      <c r="D1375" s="1272" t="s">
        <v>5</v>
      </c>
      <c r="E1375" s="1272" t="s">
        <v>5</v>
      </c>
      <c r="F1375" s="1272"/>
      <c r="G1375" s="1272" t="s">
        <v>469</v>
      </c>
      <c r="H1375" s="1461" t="s">
        <v>469</v>
      </c>
    </row>
    <row r="1376" spans="1:8" x14ac:dyDescent="0.2">
      <c r="A1376" s="1271">
        <v>4300000</v>
      </c>
      <c r="B1376" s="1084" t="s">
        <v>70</v>
      </c>
      <c r="C1376" s="1084"/>
      <c r="D1376" s="1272" t="s">
        <v>5</v>
      </c>
      <c r="E1376" s="1272" t="s">
        <v>5</v>
      </c>
      <c r="F1376" s="1272"/>
      <c r="G1376" s="1272" t="s">
        <v>469</v>
      </c>
      <c r="H1376" s="1461" t="s">
        <v>469</v>
      </c>
    </row>
    <row r="1377" spans="1:8" x14ac:dyDescent="0.2">
      <c r="A1377" s="1271">
        <v>4310000</v>
      </c>
      <c r="B1377" s="1084" t="s">
        <v>22699</v>
      </c>
      <c r="C1377" s="1084"/>
      <c r="D1377" s="1272" t="s">
        <v>5</v>
      </c>
      <c r="E1377" s="1272" t="s">
        <v>5</v>
      </c>
      <c r="F1377" s="1272"/>
      <c r="G1377" s="1272" t="s">
        <v>469</v>
      </c>
      <c r="H1377" s="1461" t="s">
        <v>469</v>
      </c>
    </row>
    <row r="1378" spans="1:8" x14ac:dyDescent="0.2">
      <c r="A1378" s="1271">
        <v>4390000</v>
      </c>
      <c r="B1378" s="1084" t="s">
        <v>22700</v>
      </c>
      <c r="C1378" s="1084"/>
      <c r="D1378" s="1272" t="s">
        <v>5</v>
      </c>
      <c r="E1378" s="1272" t="s">
        <v>5</v>
      </c>
      <c r="F1378" s="1272"/>
      <c r="G1378" s="1272" t="s">
        <v>32</v>
      </c>
      <c r="H1378" s="1461" t="s">
        <v>32</v>
      </c>
    </row>
    <row r="1379" spans="1:8" x14ac:dyDescent="0.2">
      <c r="A1379" s="1271">
        <v>4400000</v>
      </c>
      <c r="B1379" s="1084" t="s">
        <v>480</v>
      </c>
      <c r="C1379" s="1084"/>
      <c r="D1379" s="1272" t="s">
        <v>5</v>
      </c>
      <c r="E1379" s="1272" t="s">
        <v>5</v>
      </c>
      <c r="F1379" s="1272"/>
      <c r="G1379" s="1272" t="s">
        <v>469</v>
      </c>
      <c r="H1379" s="1461" t="s">
        <v>469</v>
      </c>
    </row>
    <row r="1380" spans="1:8" x14ac:dyDescent="0.2">
      <c r="A1380" s="1271">
        <v>4410000</v>
      </c>
      <c r="B1380" s="1084" t="s">
        <v>22701</v>
      </c>
      <c r="C1380" s="1084"/>
      <c r="D1380" s="1272" t="s">
        <v>5</v>
      </c>
      <c r="E1380" s="1272" t="s">
        <v>5</v>
      </c>
      <c r="F1380" s="1272"/>
      <c r="G1380" s="1272" t="s">
        <v>469</v>
      </c>
      <c r="H1380" s="1461" t="s">
        <v>469</v>
      </c>
    </row>
    <row r="1381" spans="1:8" x14ac:dyDescent="0.2">
      <c r="A1381" s="1271">
        <v>4420000</v>
      </c>
      <c r="B1381" s="1084" t="s">
        <v>71</v>
      </c>
      <c r="C1381" s="1084"/>
      <c r="D1381" s="1272" t="s">
        <v>5</v>
      </c>
      <c r="E1381" s="1272" t="s">
        <v>5</v>
      </c>
      <c r="F1381" s="1272"/>
      <c r="G1381" s="1272" t="s">
        <v>469</v>
      </c>
      <c r="H1381" s="1461" t="s">
        <v>469</v>
      </c>
    </row>
    <row r="1382" spans="1:8" x14ac:dyDescent="0.2">
      <c r="A1382" s="1271">
        <v>4430000</v>
      </c>
      <c r="B1382" s="1084" t="s">
        <v>22702</v>
      </c>
      <c r="C1382" s="1084"/>
      <c r="D1382" s="1272" t="s">
        <v>5</v>
      </c>
      <c r="E1382" s="1272" t="s">
        <v>5</v>
      </c>
      <c r="F1382" s="1272"/>
      <c r="G1382" s="1272" t="s">
        <v>469</v>
      </c>
      <c r="H1382" s="1461" t="s">
        <v>469</v>
      </c>
    </row>
    <row r="1383" spans="1:8" x14ac:dyDescent="0.2">
      <c r="A1383" s="1271">
        <v>4440000</v>
      </c>
      <c r="B1383" s="1084" t="s">
        <v>73</v>
      </c>
      <c r="C1383" s="1084"/>
      <c r="D1383" s="1272" t="s">
        <v>5</v>
      </c>
      <c r="E1383" s="1272" t="s">
        <v>5</v>
      </c>
      <c r="F1383" s="1272"/>
      <c r="G1383" s="1272" t="s">
        <v>469</v>
      </c>
      <c r="H1383" s="1461" t="s">
        <v>469</v>
      </c>
    </row>
    <row r="1384" spans="1:8" x14ac:dyDescent="0.2">
      <c r="A1384" s="1271">
        <v>4450000</v>
      </c>
      <c r="B1384" s="1084" t="s">
        <v>72</v>
      </c>
      <c r="C1384" s="1084"/>
      <c r="D1384" s="1272" t="s">
        <v>5</v>
      </c>
      <c r="E1384" s="1272" t="s">
        <v>5</v>
      </c>
      <c r="F1384" s="1272"/>
      <c r="G1384" s="1272" t="s">
        <v>469</v>
      </c>
      <c r="H1384" s="1461" t="s">
        <v>469</v>
      </c>
    </row>
    <row r="1385" spans="1:8" x14ac:dyDescent="0.2">
      <c r="A1385" s="1271">
        <v>4490000</v>
      </c>
      <c r="B1385" s="1084" t="s">
        <v>22703</v>
      </c>
      <c r="C1385" s="1084"/>
      <c r="D1385" s="1272" t="s">
        <v>5</v>
      </c>
      <c r="E1385" s="1272" t="s">
        <v>5</v>
      </c>
      <c r="F1385" s="1272"/>
      <c r="G1385" s="1272" t="s">
        <v>469</v>
      </c>
      <c r="H1385" s="1461" t="s">
        <v>469</v>
      </c>
    </row>
    <row r="1386" spans="1:8" x14ac:dyDescent="0.2">
      <c r="A1386" s="1271">
        <v>4500000</v>
      </c>
      <c r="B1386" s="1084" t="s">
        <v>22704</v>
      </c>
      <c r="C1386" s="1084"/>
      <c r="D1386" s="1272" t="s">
        <v>5</v>
      </c>
      <c r="E1386" s="1272" t="s">
        <v>5</v>
      </c>
      <c r="F1386" s="1272"/>
      <c r="G1386" s="1272" t="s">
        <v>469</v>
      </c>
      <c r="H1386" s="1461" t="s">
        <v>469</v>
      </c>
    </row>
    <row r="1387" spans="1:8" x14ac:dyDescent="0.2">
      <c r="A1387" s="1271">
        <v>4510000</v>
      </c>
      <c r="B1387" s="1084" t="s">
        <v>74</v>
      </c>
      <c r="C1387" s="1084"/>
      <c r="D1387" s="1272" t="s">
        <v>5</v>
      </c>
      <c r="E1387" s="1272" t="s">
        <v>5</v>
      </c>
      <c r="F1387" s="1272"/>
      <c r="G1387" s="1272" t="s">
        <v>469</v>
      </c>
      <c r="H1387" s="1461" t="s">
        <v>469</v>
      </c>
    </row>
    <row r="1388" spans="1:8" x14ac:dyDescent="0.2">
      <c r="A1388" s="1271" t="s">
        <v>22705</v>
      </c>
      <c r="B1388" s="1084" t="s">
        <v>22706</v>
      </c>
      <c r="C1388" s="1084"/>
      <c r="D1388" s="1272" t="s">
        <v>5</v>
      </c>
      <c r="E1388" s="1272" t="s">
        <v>469</v>
      </c>
      <c r="F1388" s="1272"/>
      <c r="G1388" s="1272" t="s">
        <v>5</v>
      </c>
      <c r="H1388" s="1461" t="s">
        <v>5</v>
      </c>
    </row>
    <row r="1389" spans="1:8" x14ac:dyDescent="0.2">
      <c r="A1389" s="1271" t="s">
        <v>22707</v>
      </c>
      <c r="B1389" s="1084" t="s">
        <v>22708</v>
      </c>
      <c r="C1389" s="1084"/>
      <c r="D1389" s="1272" t="s">
        <v>5</v>
      </c>
      <c r="E1389" s="1272" t="s">
        <v>469</v>
      </c>
      <c r="F1389" s="1272"/>
      <c r="G1389" s="1272" t="s">
        <v>5</v>
      </c>
      <c r="H1389" s="1461" t="s">
        <v>5</v>
      </c>
    </row>
    <row r="1390" spans="1:8" x14ac:dyDescent="0.2">
      <c r="A1390" s="1271" t="s">
        <v>22709</v>
      </c>
      <c r="B1390" s="1084" t="s">
        <v>22710</v>
      </c>
      <c r="C1390" s="1084"/>
      <c r="D1390" s="1272" t="s">
        <v>5</v>
      </c>
      <c r="E1390" s="1272" t="s">
        <v>469</v>
      </c>
      <c r="F1390" s="1272"/>
      <c r="G1390" s="1272" t="s">
        <v>5</v>
      </c>
      <c r="H1390" s="1461" t="s">
        <v>5</v>
      </c>
    </row>
    <row r="1391" spans="1:8" x14ac:dyDescent="0.2">
      <c r="A1391" s="1271" t="s">
        <v>22711</v>
      </c>
      <c r="B1391" s="1084" t="s">
        <v>22712</v>
      </c>
      <c r="C1391" s="1084"/>
      <c r="D1391" s="1272" t="s">
        <v>5</v>
      </c>
      <c r="E1391" s="1272" t="s">
        <v>469</v>
      </c>
      <c r="F1391" s="1272"/>
      <c r="G1391" s="1272" t="s">
        <v>5</v>
      </c>
      <c r="H1391" s="1461" t="s">
        <v>5</v>
      </c>
    </row>
    <row r="1392" spans="1:8" x14ac:dyDescent="0.2">
      <c r="A1392" s="1271" t="s">
        <v>22713</v>
      </c>
      <c r="B1392" s="1084" t="s">
        <v>22714</v>
      </c>
      <c r="C1392" s="1084"/>
      <c r="D1392" s="1272" t="s">
        <v>5</v>
      </c>
      <c r="E1392" s="1272" t="s">
        <v>469</v>
      </c>
      <c r="F1392" s="1272"/>
      <c r="G1392" s="1272" t="s">
        <v>5</v>
      </c>
      <c r="H1392" s="1461" t="s">
        <v>5</v>
      </c>
    </row>
    <row r="1393" spans="1:8" x14ac:dyDescent="0.2">
      <c r="A1393" s="1271" t="s">
        <v>22715</v>
      </c>
      <c r="B1393" s="1084" t="s">
        <v>22716</v>
      </c>
      <c r="C1393" s="1084"/>
      <c r="D1393" s="1272" t="s">
        <v>5</v>
      </c>
      <c r="E1393" s="1272" t="s">
        <v>469</v>
      </c>
      <c r="F1393" s="1272"/>
      <c r="G1393" s="1272" t="s">
        <v>5</v>
      </c>
      <c r="H1393" s="1461" t="s">
        <v>5</v>
      </c>
    </row>
    <row r="1394" spans="1:8" x14ac:dyDescent="0.2">
      <c r="A1394" s="1271" t="s">
        <v>22717</v>
      </c>
      <c r="B1394" s="1084" t="s">
        <v>22718</v>
      </c>
      <c r="C1394" s="1084"/>
      <c r="D1394" s="1272" t="s">
        <v>5</v>
      </c>
      <c r="E1394" s="1272" t="s">
        <v>469</v>
      </c>
      <c r="F1394" s="1272"/>
      <c r="G1394" s="1272" t="s">
        <v>5</v>
      </c>
      <c r="H1394" s="1461" t="s">
        <v>5</v>
      </c>
    </row>
    <row r="1395" spans="1:8" x14ac:dyDescent="0.2">
      <c r="A1395" s="1271" t="s">
        <v>22719</v>
      </c>
      <c r="B1395" s="1084" t="s">
        <v>22720</v>
      </c>
      <c r="C1395" s="1084"/>
      <c r="D1395" s="1272" t="s">
        <v>5</v>
      </c>
      <c r="E1395" s="1272" t="s">
        <v>469</v>
      </c>
      <c r="F1395" s="1272"/>
      <c r="G1395" s="1272" t="s">
        <v>5</v>
      </c>
      <c r="H1395" s="1461" t="s">
        <v>5</v>
      </c>
    </row>
    <row r="1396" spans="1:8" x14ac:dyDescent="0.2">
      <c r="A1396" s="1271" t="s">
        <v>22721</v>
      </c>
      <c r="B1396" s="1084" t="s">
        <v>22722</v>
      </c>
      <c r="C1396" s="1084"/>
      <c r="D1396" s="1272" t="s">
        <v>5</v>
      </c>
      <c r="E1396" s="1272" t="s">
        <v>469</v>
      </c>
      <c r="F1396" s="1272"/>
      <c r="G1396" s="1272" t="s">
        <v>5</v>
      </c>
      <c r="H1396" s="1461" t="s">
        <v>5</v>
      </c>
    </row>
    <row r="1397" spans="1:8" x14ac:dyDescent="0.2">
      <c r="A1397" s="1271" t="s">
        <v>22723</v>
      </c>
      <c r="B1397" s="1084" t="s">
        <v>22724</v>
      </c>
      <c r="C1397" s="1084"/>
      <c r="D1397" s="1272" t="s">
        <v>5</v>
      </c>
      <c r="E1397" s="1272" t="s">
        <v>469</v>
      </c>
      <c r="F1397" s="1272"/>
      <c r="G1397" s="1272" t="s">
        <v>5</v>
      </c>
      <c r="H1397" s="1461" t="s">
        <v>5</v>
      </c>
    </row>
    <row r="1398" spans="1:8" x14ac:dyDescent="0.2">
      <c r="A1398" s="1271" t="s">
        <v>22725</v>
      </c>
      <c r="B1398" s="1084" t="s">
        <v>22726</v>
      </c>
      <c r="C1398" s="1084"/>
      <c r="D1398" s="1272" t="s">
        <v>5</v>
      </c>
      <c r="E1398" s="1272" t="s">
        <v>469</v>
      </c>
      <c r="F1398" s="1272"/>
      <c r="G1398" s="1272" t="s">
        <v>5</v>
      </c>
      <c r="H1398" s="1461" t="s">
        <v>5</v>
      </c>
    </row>
    <row r="1399" spans="1:8" x14ac:dyDescent="0.2">
      <c r="A1399" s="1271" t="s">
        <v>22727</v>
      </c>
      <c r="B1399" s="1084" t="s">
        <v>22728</v>
      </c>
      <c r="C1399" s="1084"/>
      <c r="D1399" s="1272" t="s">
        <v>5</v>
      </c>
      <c r="E1399" s="1272" t="s">
        <v>469</v>
      </c>
      <c r="F1399" s="1272"/>
      <c r="G1399" s="1272" t="s">
        <v>5</v>
      </c>
      <c r="H1399" s="1461" t="s">
        <v>5</v>
      </c>
    </row>
    <row r="1400" spans="1:8" x14ac:dyDescent="0.2">
      <c r="A1400" s="1271" t="s">
        <v>22729</v>
      </c>
      <c r="B1400" s="1084" t="s">
        <v>22730</v>
      </c>
      <c r="C1400" s="1084"/>
      <c r="D1400" s="1272" t="s">
        <v>5</v>
      </c>
      <c r="E1400" s="1272" t="s">
        <v>469</v>
      </c>
      <c r="F1400" s="1272"/>
      <c r="G1400" s="1272" t="s">
        <v>5</v>
      </c>
      <c r="H1400" s="1461" t="s">
        <v>5</v>
      </c>
    </row>
    <row r="1401" spans="1:8" x14ac:dyDescent="0.2">
      <c r="A1401" s="1271" t="s">
        <v>22731</v>
      </c>
      <c r="B1401" s="1084" t="s">
        <v>22732</v>
      </c>
      <c r="C1401" s="1084"/>
      <c r="D1401" s="1272" t="s">
        <v>5</v>
      </c>
      <c r="E1401" s="1272" t="s">
        <v>469</v>
      </c>
      <c r="F1401" s="1272"/>
      <c r="G1401" s="1272" t="s">
        <v>5</v>
      </c>
      <c r="H1401" s="1461" t="s">
        <v>5</v>
      </c>
    </row>
    <row r="1402" spans="1:8" x14ac:dyDescent="0.2">
      <c r="A1402" s="1271" t="s">
        <v>22733</v>
      </c>
      <c r="B1402" s="1084" t="s">
        <v>22734</v>
      </c>
      <c r="C1402" s="1084"/>
      <c r="D1402" s="1272" t="s">
        <v>5</v>
      </c>
      <c r="E1402" s="1272" t="s">
        <v>469</v>
      </c>
      <c r="F1402" s="1272"/>
      <c r="G1402" s="1272" t="s">
        <v>5</v>
      </c>
      <c r="H1402" s="1461" t="s">
        <v>5</v>
      </c>
    </row>
    <row r="1403" spans="1:8" x14ac:dyDescent="0.2">
      <c r="A1403" s="1271" t="s">
        <v>22735</v>
      </c>
      <c r="B1403" s="1084" t="s">
        <v>22736</v>
      </c>
      <c r="C1403" s="1084"/>
      <c r="D1403" s="1272" t="s">
        <v>5</v>
      </c>
      <c r="E1403" s="1272" t="s">
        <v>469</v>
      </c>
      <c r="F1403" s="1272"/>
      <c r="G1403" s="1272" t="s">
        <v>5</v>
      </c>
      <c r="H1403" s="1461" t="s">
        <v>5</v>
      </c>
    </row>
    <row r="1404" spans="1:8" x14ac:dyDescent="0.2">
      <c r="A1404" s="1271" t="s">
        <v>22737</v>
      </c>
      <c r="B1404" s="1084" t="s">
        <v>22738</v>
      </c>
      <c r="C1404" s="1084"/>
      <c r="D1404" s="1272" t="s">
        <v>5</v>
      </c>
      <c r="E1404" s="1272" t="s">
        <v>469</v>
      </c>
      <c r="F1404" s="1272"/>
      <c r="G1404" s="1272" t="s">
        <v>5</v>
      </c>
      <c r="H1404" s="1461" t="s">
        <v>5</v>
      </c>
    </row>
    <row r="1405" spans="1:8" x14ac:dyDescent="0.2">
      <c r="A1405" s="1271" t="s">
        <v>22739</v>
      </c>
      <c r="B1405" s="1084" t="s">
        <v>22740</v>
      </c>
      <c r="C1405" s="1084"/>
      <c r="D1405" s="1272" t="s">
        <v>5</v>
      </c>
      <c r="E1405" s="1272" t="s">
        <v>469</v>
      </c>
      <c r="F1405" s="1272"/>
      <c r="G1405" s="1272" t="s">
        <v>5</v>
      </c>
      <c r="H1405" s="1461" t="s">
        <v>5</v>
      </c>
    </row>
    <row r="1406" spans="1:8" x14ac:dyDescent="0.2">
      <c r="A1406" s="1271" t="s">
        <v>22741</v>
      </c>
      <c r="B1406" s="1084" t="s">
        <v>22742</v>
      </c>
      <c r="C1406" s="1084"/>
      <c r="D1406" s="1272" t="s">
        <v>5</v>
      </c>
      <c r="E1406" s="1272" t="s">
        <v>469</v>
      </c>
      <c r="F1406" s="1272"/>
      <c r="G1406" s="1272" t="s">
        <v>5</v>
      </c>
      <c r="H1406" s="1461" t="s">
        <v>5</v>
      </c>
    </row>
    <row r="1407" spans="1:8" x14ac:dyDescent="0.2">
      <c r="A1407" s="1271" t="s">
        <v>22743</v>
      </c>
      <c r="B1407" s="1084" t="s">
        <v>22744</v>
      </c>
      <c r="C1407" s="1084"/>
      <c r="D1407" s="1272" t="s">
        <v>5</v>
      </c>
      <c r="E1407" s="1272" t="s">
        <v>469</v>
      </c>
      <c r="F1407" s="1272"/>
      <c r="G1407" s="1272" t="s">
        <v>5</v>
      </c>
      <c r="H1407" s="1461" t="s">
        <v>5</v>
      </c>
    </row>
    <row r="1408" spans="1:8" x14ac:dyDescent="0.2">
      <c r="A1408" s="1271" t="s">
        <v>22745</v>
      </c>
      <c r="B1408" s="1084" t="s">
        <v>22746</v>
      </c>
      <c r="C1408" s="1084"/>
      <c r="D1408" s="1272" t="s">
        <v>5</v>
      </c>
      <c r="E1408" s="1272" t="s">
        <v>469</v>
      </c>
      <c r="F1408" s="1272"/>
      <c r="G1408" s="1272" t="s">
        <v>5</v>
      </c>
      <c r="H1408" s="1461" t="s">
        <v>5</v>
      </c>
    </row>
    <row r="1409" spans="1:8" x14ac:dyDescent="0.2">
      <c r="A1409" s="1271" t="s">
        <v>22747</v>
      </c>
      <c r="B1409" s="1084" t="s">
        <v>22748</v>
      </c>
      <c r="C1409" s="1084"/>
      <c r="D1409" s="1272" t="s">
        <v>5</v>
      </c>
      <c r="E1409" s="1272" t="s">
        <v>469</v>
      </c>
      <c r="F1409" s="1272"/>
      <c r="G1409" s="1272" t="s">
        <v>5</v>
      </c>
      <c r="H1409" s="1461" t="s">
        <v>5</v>
      </c>
    </row>
    <row r="1410" spans="1:8" x14ac:dyDescent="0.2">
      <c r="A1410" s="1271" t="s">
        <v>22749</v>
      </c>
      <c r="B1410" s="1084" t="s">
        <v>22750</v>
      </c>
      <c r="C1410" s="1084"/>
      <c r="D1410" s="1272" t="s">
        <v>5</v>
      </c>
      <c r="E1410" s="1272" t="s">
        <v>469</v>
      </c>
      <c r="F1410" s="1272"/>
      <c r="G1410" s="1272" t="s">
        <v>5</v>
      </c>
      <c r="H1410" s="1461" t="s">
        <v>5</v>
      </c>
    </row>
    <row r="1411" spans="1:8" x14ac:dyDescent="0.2">
      <c r="A1411" s="1271" t="s">
        <v>22751</v>
      </c>
      <c r="B1411" s="1084" t="s">
        <v>22752</v>
      </c>
      <c r="C1411" s="1084"/>
      <c r="D1411" s="1272" t="s">
        <v>5</v>
      </c>
      <c r="E1411" s="1272" t="s">
        <v>469</v>
      </c>
      <c r="F1411" s="1272"/>
      <c r="G1411" s="1272" t="s">
        <v>5</v>
      </c>
      <c r="H1411" s="1461" t="s">
        <v>5</v>
      </c>
    </row>
    <row r="1412" spans="1:8" x14ac:dyDescent="0.2">
      <c r="A1412" s="1271" t="s">
        <v>22753</v>
      </c>
      <c r="B1412" s="1084" t="s">
        <v>22754</v>
      </c>
      <c r="C1412" s="1084"/>
      <c r="D1412" s="1272" t="s">
        <v>5</v>
      </c>
      <c r="E1412" s="1272" t="s">
        <v>469</v>
      </c>
      <c r="F1412" s="1272"/>
      <c r="G1412" s="1272" t="s">
        <v>5</v>
      </c>
      <c r="H1412" s="1461" t="s">
        <v>5</v>
      </c>
    </row>
    <row r="1413" spans="1:8" x14ac:dyDescent="0.2">
      <c r="A1413" s="1271" t="s">
        <v>22755</v>
      </c>
      <c r="B1413" s="1084" t="s">
        <v>22756</v>
      </c>
      <c r="C1413" s="1084"/>
      <c r="D1413" s="1272" t="s">
        <v>5</v>
      </c>
      <c r="E1413" s="1272" t="s">
        <v>469</v>
      </c>
      <c r="F1413" s="1272"/>
      <c r="G1413" s="1272" t="s">
        <v>5</v>
      </c>
      <c r="H1413" s="1461" t="s">
        <v>5</v>
      </c>
    </row>
    <row r="1414" spans="1:8" x14ac:dyDescent="0.2">
      <c r="A1414" s="1271" t="s">
        <v>22757</v>
      </c>
      <c r="B1414" s="1084" t="s">
        <v>22758</v>
      </c>
      <c r="C1414" s="1084"/>
      <c r="D1414" s="1272" t="s">
        <v>5</v>
      </c>
      <c r="E1414" s="1272" t="s">
        <v>469</v>
      </c>
      <c r="F1414" s="1272"/>
      <c r="G1414" s="1272" t="s">
        <v>5</v>
      </c>
      <c r="H1414" s="1461" t="s">
        <v>5</v>
      </c>
    </row>
    <row r="1415" spans="1:8" x14ac:dyDescent="0.2">
      <c r="A1415" s="1271" t="s">
        <v>22759</v>
      </c>
      <c r="B1415" s="1084" t="s">
        <v>22760</v>
      </c>
      <c r="C1415" s="1084"/>
      <c r="D1415" s="1272" t="s">
        <v>5</v>
      </c>
      <c r="E1415" s="1272" t="s">
        <v>469</v>
      </c>
      <c r="F1415" s="1272"/>
      <c r="G1415" s="1272" t="s">
        <v>5</v>
      </c>
      <c r="H1415" s="1461" t="s">
        <v>5</v>
      </c>
    </row>
    <row r="1416" spans="1:8" x14ac:dyDescent="0.2">
      <c r="A1416" s="1271" t="s">
        <v>22761</v>
      </c>
      <c r="B1416" s="1084" t="s">
        <v>22762</v>
      </c>
      <c r="C1416" s="1084"/>
      <c r="D1416" s="1272" t="s">
        <v>5</v>
      </c>
      <c r="E1416" s="1272" t="s">
        <v>469</v>
      </c>
      <c r="F1416" s="1272"/>
      <c r="G1416" s="1272" t="s">
        <v>5</v>
      </c>
      <c r="H1416" s="1461" t="s">
        <v>5</v>
      </c>
    </row>
    <row r="1417" spans="1:8" x14ac:dyDescent="0.2">
      <c r="A1417" s="1271" t="s">
        <v>22763</v>
      </c>
      <c r="B1417" s="1084" t="s">
        <v>22764</v>
      </c>
      <c r="C1417" s="1084"/>
      <c r="D1417" s="1272" t="s">
        <v>5</v>
      </c>
      <c r="E1417" s="1272" t="s">
        <v>469</v>
      </c>
      <c r="F1417" s="1272"/>
      <c r="G1417" s="1272" t="s">
        <v>5</v>
      </c>
      <c r="H1417" s="1461" t="s">
        <v>5</v>
      </c>
    </row>
    <row r="1418" spans="1:8" x14ac:dyDescent="0.2">
      <c r="A1418" s="1271" t="s">
        <v>22765</v>
      </c>
      <c r="B1418" s="1084" t="s">
        <v>22766</v>
      </c>
      <c r="C1418" s="1084"/>
      <c r="D1418" s="1272" t="s">
        <v>5</v>
      </c>
      <c r="E1418" s="1272" t="s">
        <v>469</v>
      </c>
      <c r="F1418" s="1272"/>
      <c r="G1418" s="1272" t="s">
        <v>5</v>
      </c>
      <c r="H1418" s="1461" t="s">
        <v>5</v>
      </c>
    </row>
    <row r="1419" spans="1:8" x14ac:dyDescent="0.2">
      <c r="A1419" s="1271" t="s">
        <v>22767</v>
      </c>
      <c r="B1419" s="1084" t="s">
        <v>22768</v>
      </c>
      <c r="C1419" s="1084"/>
      <c r="D1419" s="1272" t="s">
        <v>5</v>
      </c>
      <c r="E1419" s="1272" t="s">
        <v>469</v>
      </c>
      <c r="F1419" s="1272"/>
      <c r="G1419" s="1272" t="s">
        <v>5</v>
      </c>
      <c r="H1419" s="1461" t="s">
        <v>5</v>
      </c>
    </row>
    <row r="1420" spans="1:8" x14ac:dyDescent="0.2">
      <c r="A1420" s="1271" t="s">
        <v>22769</v>
      </c>
      <c r="B1420" s="1084" t="s">
        <v>22770</v>
      </c>
      <c r="C1420" s="1084"/>
      <c r="D1420" s="1272" t="s">
        <v>5</v>
      </c>
      <c r="E1420" s="1272" t="s">
        <v>469</v>
      </c>
      <c r="F1420" s="1272"/>
      <c r="G1420" s="1272" t="s">
        <v>5</v>
      </c>
      <c r="H1420" s="1461" t="s">
        <v>5</v>
      </c>
    </row>
    <row r="1421" spans="1:8" x14ac:dyDescent="0.2">
      <c r="A1421" s="1271" t="s">
        <v>22771</v>
      </c>
      <c r="B1421" s="1084" t="s">
        <v>22772</v>
      </c>
      <c r="C1421" s="1084"/>
      <c r="D1421" s="1272" t="s">
        <v>5</v>
      </c>
      <c r="E1421" s="1272" t="s">
        <v>469</v>
      </c>
      <c r="F1421" s="1272"/>
      <c r="G1421" s="1272" t="s">
        <v>5</v>
      </c>
      <c r="H1421" s="1461" t="s">
        <v>5</v>
      </c>
    </row>
    <row r="1422" spans="1:8" x14ac:dyDescent="0.2">
      <c r="A1422" s="1271" t="s">
        <v>22773</v>
      </c>
      <c r="B1422" s="1084" t="s">
        <v>22774</v>
      </c>
      <c r="C1422" s="1084"/>
      <c r="D1422" s="1272" t="s">
        <v>5</v>
      </c>
      <c r="E1422" s="1272" t="s">
        <v>469</v>
      </c>
      <c r="F1422" s="1272"/>
      <c r="G1422" s="1272" t="s">
        <v>5</v>
      </c>
      <c r="H1422" s="1461" t="s">
        <v>5</v>
      </c>
    </row>
    <row r="1423" spans="1:8" x14ac:dyDescent="0.2">
      <c r="A1423" s="1271" t="s">
        <v>22775</v>
      </c>
      <c r="B1423" s="1084" t="s">
        <v>22776</v>
      </c>
      <c r="C1423" s="1084"/>
      <c r="D1423" s="1272" t="s">
        <v>5</v>
      </c>
      <c r="E1423" s="1272" t="s">
        <v>469</v>
      </c>
      <c r="F1423" s="1272"/>
      <c r="G1423" s="1272" t="s">
        <v>5</v>
      </c>
      <c r="H1423" s="1461" t="s">
        <v>5</v>
      </c>
    </row>
    <row r="1424" spans="1:8" x14ac:dyDescent="0.2">
      <c r="A1424" s="1271" t="s">
        <v>22777</v>
      </c>
      <c r="B1424" s="1084" t="s">
        <v>22778</v>
      </c>
      <c r="C1424" s="1084"/>
      <c r="D1424" s="1272" t="s">
        <v>5</v>
      </c>
      <c r="E1424" s="1272" t="s">
        <v>469</v>
      </c>
      <c r="F1424" s="1272"/>
      <c r="G1424" s="1272" t="s">
        <v>5</v>
      </c>
      <c r="H1424" s="1461" t="s">
        <v>5</v>
      </c>
    </row>
    <row r="1425" spans="1:8" x14ac:dyDescent="0.2">
      <c r="A1425" s="1271" t="s">
        <v>22779</v>
      </c>
      <c r="B1425" s="1084" t="s">
        <v>22780</v>
      </c>
      <c r="C1425" s="1084"/>
      <c r="D1425" s="1272" t="s">
        <v>5</v>
      </c>
      <c r="E1425" s="1272" t="s">
        <v>469</v>
      </c>
      <c r="F1425" s="1272"/>
      <c r="G1425" s="1272" t="s">
        <v>5</v>
      </c>
      <c r="H1425" s="1461" t="s">
        <v>5</v>
      </c>
    </row>
    <row r="1426" spans="1:8" x14ac:dyDescent="0.2">
      <c r="A1426" s="1271" t="s">
        <v>22781</v>
      </c>
      <c r="B1426" s="1084" t="s">
        <v>22782</v>
      </c>
      <c r="C1426" s="1084"/>
      <c r="D1426" s="1272" t="s">
        <v>5</v>
      </c>
      <c r="E1426" s="1272" t="s">
        <v>469</v>
      </c>
      <c r="F1426" s="1272"/>
      <c r="G1426" s="1272" t="s">
        <v>5</v>
      </c>
      <c r="H1426" s="1461" t="s">
        <v>5</v>
      </c>
    </row>
    <row r="1427" spans="1:8" x14ac:dyDescent="0.2">
      <c r="A1427" s="1271" t="s">
        <v>22783</v>
      </c>
      <c r="B1427" s="1084" t="s">
        <v>22784</v>
      </c>
      <c r="C1427" s="1084"/>
      <c r="D1427" s="1272" t="s">
        <v>5</v>
      </c>
      <c r="E1427" s="1272" t="s">
        <v>469</v>
      </c>
      <c r="F1427" s="1272"/>
      <c r="G1427" s="1272" t="s">
        <v>5</v>
      </c>
      <c r="H1427" s="1461" t="s">
        <v>5</v>
      </c>
    </row>
    <row r="1428" spans="1:8" x14ac:dyDescent="0.2">
      <c r="A1428" s="1271" t="s">
        <v>22785</v>
      </c>
      <c r="B1428" s="1084" t="s">
        <v>22786</v>
      </c>
      <c r="C1428" s="1084"/>
      <c r="D1428" s="1272" t="s">
        <v>5</v>
      </c>
      <c r="E1428" s="1272" t="s">
        <v>469</v>
      </c>
      <c r="F1428" s="1272"/>
      <c r="G1428" s="1272" t="s">
        <v>5</v>
      </c>
      <c r="H1428" s="1461" t="s">
        <v>5</v>
      </c>
    </row>
    <row r="1429" spans="1:8" x14ac:dyDescent="0.2">
      <c r="A1429" s="1271" t="s">
        <v>22787</v>
      </c>
      <c r="B1429" s="1084" t="s">
        <v>22788</v>
      </c>
      <c r="C1429" s="1084"/>
      <c r="D1429" s="1272" t="s">
        <v>5</v>
      </c>
      <c r="E1429" s="1272" t="s">
        <v>469</v>
      </c>
      <c r="F1429" s="1272"/>
      <c r="G1429" s="1272" t="s">
        <v>5</v>
      </c>
      <c r="H1429" s="1461" t="s">
        <v>5</v>
      </c>
    </row>
    <row r="1430" spans="1:8" x14ac:dyDescent="0.2">
      <c r="A1430" s="1271" t="s">
        <v>22789</v>
      </c>
      <c r="B1430" s="1084" t="s">
        <v>22790</v>
      </c>
      <c r="C1430" s="1084"/>
      <c r="D1430" s="1272" t="s">
        <v>5</v>
      </c>
      <c r="E1430" s="1272" t="s">
        <v>469</v>
      </c>
      <c r="F1430" s="1272"/>
      <c r="G1430" s="1272" t="s">
        <v>5</v>
      </c>
      <c r="H1430" s="1461" t="s">
        <v>5</v>
      </c>
    </row>
    <row r="1431" spans="1:8" x14ac:dyDescent="0.2">
      <c r="A1431" s="1271" t="s">
        <v>23558</v>
      </c>
      <c r="B1431" s="1084" t="s">
        <v>22791</v>
      </c>
      <c r="C1431" s="1084"/>
      <c r="D1431" s="1272" t="s">
        <v>5</v>
      </c>
      <c r="E1431" s="1272" t="s">
        <v>469</v>
      </c>
      <c r="F1431" s="1272"/>
      <c r="G1431" s="1272" t="s">
        <v>36</v>
      </c>
      <c r="H1431" s="1461" t="s">
        <v>36</v>
      </c>
    </row>
    <row r="1432" spans="1:8" x14ac:dyDescent="0.2">
      <c r="A1432" s="1271" t="s">
        <v>22792</v>
      </c>
      <c r="B1432" s="1084" t="s">
        <v>22793</v>
      </c>
      <c r="C1432" s="1084"/>
      <c r="D1432" s="1272" t="s">
        <v>5</v>
      </c>
      <c r="E1432" s="1272" t="s">
        <v>469</v>
      </c>
      <c r="F1432" s="1272"/>
      <c r="G1432" s="1272" t="s">
        <v>5</v>
      </c>
      <c r="H1432" s="1461" t="s">
        <v>5</v>
      </c>
    </row>
    <row r="1433" spans="1:8" x14ac:dyDescent="0.2">
      <c r="A1433" s="1271" t="s">
        <v>22794</v>
      </c>
      <c r="B1433" s="1084" t="s">
        <v>22795</v>
      </c>
      <c r="C1433" s="1084"/>
      <c r="D1433" s="1272" t="s">
        <v>5</v>
      </c>
      <c r="E1433" s="1272" t="s">
        <v>469</v>
      </c>
      <c r="F1433" s="1272"/>
      <c r="G1433" s="1272" t="s">
        <v>5</v>
      </c>
      <c r="H1433" s="1461" t="s">
        <v>5</v>
      </c>
    </row>
    <row r="1434" spans="1:8" x14ac:dyDescent="0.2">
      <c r="A1434" s="1271" t="s">
        <v>22796</v>
      </c>
      <c r="B1434" s="1084" t="s">
        <v>22797</v>
      </c>
      <c r="C1434" s="1084"/>
      <c r="D1434" s="1272" t="s">
        <v>5</v>
      </c>
      <c r="E1434" s="1272" t="s">
        <v>469</v>
      </c>
      <c r="F1434" s="1272"/>
      <c r="G1434" s="1272" t="s">
        <v>5</v>
      </c>
      <c r="H1434" s="1461" t="s">
        <v>5</v>
      </c>
    </row>
    <row r="1435" spans="1:8" x14ac:dyDescent="0.2">
      <c r="A1435" s="1271" t="s">
        <v>22798</v>
      </c>
      <c r="B1435" s="1084" t="s">
        <v>22799</v>
      </c>
      <c r="C1435" s="1084"/>
      <c r="D1435" s="1272" t="s">
        <v>5</v>
      </c>
      <c r="E1435" s="1272" t="s">
        <v>469</v>
      </c>
      <c r="F1435" s="1272"/>
      <c r="G1435" s="1272" t="s">
        <v>5</v>
      </c>
      <c r="H1435" s="1461" t="s">
        <v>5</v>
      </c>
    </row>
    <row r="1436" spans="1:8" x14ac:dyDescent="0.2">
      <c r="A1436" s="1271" t="s">
        <v>22800</v>
      </c>
      <c r="B1436" s="1084" t="s">
        <v>22801</v>
      </c>
      <c r="C1436" s="1084"/>
      <c r="D1436" s="1272" t="s">
        <v>5</v>
      </c>
      <c r="E1436" s="1272" t="s">
        <v>469</v>
      </c>
      <c r="F1436" s="1272"/>
      <c r="G1436" s="1272" t="s">
        <v>5</v>
      </c>
      <c r="H1436" s="1461" t="s">
        <v>5</v>
      </c>
    </row>
    <row r="1437" spans="1:8" x14ac:dyDescent="0.2">
      <c r="A1437" s="1271" t="s">
        <v>22802</v>
      </c>
      <c r="B1437" s="1084" t="s">
        <v>22803</v>
      </c>
      <c r="C1437" s="1084"/>
      <c r="D1437" s="1272" t="s">
        <v>5</v>
      </c>
      <c r="E1437" s="1272" t="s">
        <v>469</v>
      </c>
      <c r="F1437" s="1272"/>
      <c r="G1437" s="1272" t="s">
        <v>5</v>
      </c>
      <c r="H1437" s="1461" t="s">
        <v>5</v>
      </c>
    </row>
    <row r="1438" spans="1:8" x14ac:dyDescent="0.2">
      <c r="A1438" s="1271" t="s">
        <v>22804</v>
      </c>
      <c r="B1438" s="1084" t="s">
        <v>22805</v>
      </c>
      <c r="C1438" s="1084"/>
      <c r="D1438" s="1272" t="s">
        <v>5</v>
      </c>
      <c r="E1438" s="1272" t="s">
        <v>469</v>
      </c>
      <c r="F1438" s="1272"/>
      <c r="G1438" s="1272" t="s">
        <v>5</v>
      </c>
      <c r="H1438" s="1461" t="s">
        <v>5</v>
      </c>
    </row>
    <row r="1439" spans="1:8" x14ac:dyDescent="0.2">
      <c r="A1439" s="1271" t="s">
        <v>22806</v>
      </c>
      <c r="B1439" s="1084" t="s">
        <v>22807</v>
      </c>
      <c r="C1439" s="1084"/>
      <c r="D1439" s="1272" t="s">
        <v>5</v>
      </c>
      <c r="E1439" s="1272" t="s">
        <v>469</v>
      </c>
      <c r="F1439" s="1272"/>
      <c r="G1439" s="1272" t="s">
        <v>5</v>
      </c>
      <c r="H1439" s="1461" t="s">
        <v>5</v>
      </c>
    </row>
    <row r="1440" spans="1:8" x14ac:dyDescent="0.2">
      <c r="A1440" s="1271" t="s">
        <v>22808</v>
      </c>
      <c r="B1440" s="1084" t="s">
        <v>22809</v>
      </c>
      <c r="C1440" s="1084"/>
      <c r="D1440" s="1272" t="s">
        <v>5</v>
      </c>
      <c r="E1440" s="1272" t="s">
        <v>469</v>
      </c>
      <c r="F1440" s="1272"/>
      <c r="G1440" s="1272" t="s">
        <v>5</v>
      </c>
      <c r="H1440" s="1461" t="s">
        <v>5</v>
      </c>
    </row>
    <row r="1441" spans="1:8" x14ac:dyDescent="0.2">
      <c r="A1441" s="1271" t="s">
        <v>22810</v>
      </c>
      <c r="B1441" s="1084" t="s">
        <v>22811</v>
      </c>
      <c r="C1441" s="1084"/>
      <c r="D1441" s="1272" t="s">
        <v>5</v>
      </c>
      <c r="E1441" s="1272" t="s">
        <v>469</v>
      </c>
      <c r="F1441" s="1272"/>
      <c r="G1441" s="1272" t="s">
        <v>5</v>
      </c>
      <c r="H1441" s="1461" t="s">
        <v>5</v>
      </c>
    </row>
    <row r="1442" spans="1:8" x14ac:dyDescent="0.2">
      <c r="A1442" s="1271" t="s">
        <v>22812</v>
      </c>
      <c r="B1442" s="1084" t="s">
        <v>22813</v>
      </c>
      <c r="C1442" s="1084"/>
      <c r="D1442" s="1272" t="s">
        <v>5</v>
      </c>
      <c r="E1442" s="1272" t="s">
        <v>469</v>
      </c>
      <c r="F1442" s="1272"/>
      <c r="G1442" s="1272" t="s">
        <v>5</v>
      </c>
      <c r="H1442" s="1461" t="s">
        <v>5</v>
      </c>
    </row>
    <row r="1443" spans="1:8" x14ac:dyDescent="0.2">
      <c r="A1443" s="1271" t="s">
        <v>22814</v>
      </c>
      <c r="B1443" s="1084" t="s">
        <v>22815</v>
      </c>
      <c r="C1443" s="1084"/>
      <c r="D1443" s="1272" t="s">
        <v>5</v>
      </c>
      <c r="E1443" s="1272" t="s">
        <v>469</v>
      </c>
      <c r="F1443" s="1272"/>
      <c r="G1443" s="1272" t="s">
        <v>5</v>
      </c>
      <c r="H1443" s="1461" t="s">
        <v>5</v>
      </c>
    </row>
    <row r="1444" spans="1:8" x14ac:dyDescent="0.2">
      <c r="A1444" s="1271" t="s">
        <v>22816</v>
      </c>
      <c r="B1444" s="1084" t="s">
        <v>22817</v>
      </c>
      <c r="C1444" s="1084"/>
      <c r="D1444" s="1272" t="s">
        <v>5</v>
      </c>
      <c r="E1444" s="1272" t="s">
        <v>469</v>
      </c>
      <c r="F1444" s="1272"/>
      <c r="G1444" s="1272" t="s">
        <v>5</v>
      </c>
      <c r="H1444" s="1461" t="s">
        <v>5</v>
      </c>
    </row>
    <row r="1445" spans="1:8" x14ac:dyDescent="0.2">
      <c r="A1445" s="1271" t="s">
        <v>22818</v>
      </c>
      <c r="B1445" s="1084" t="s">
        <v>22819</v>
      </c>
      <c r="C1445" s="1084"/>
      <c r="D1445" s="1272" t="s">
        <v>5</v>
      </c>
      <c r="E1445" s="1272" t="s">
        <v>469</v>
      </c>
      <c r="F1445" s="1272"/>
      <c r="G1445" s="1272" t="s">
        <v>5</v>
      </c>
      <c r="H1445" s="1461" t="s">
        <v>5</v>
      </c>
    </row>
    <row r="1446" spans="1:8" x14ac:dyDescent="0.2">
      <c r="A1446" s="1271" t="s">
        <v>22820</v>
      </c>
      <c r="B1446" s="1084" t="s">
        <v>22821</v>
      </c>
      <c r="C1446" s="1084"/>
      <c r="D1446" s="1272" t="s">
        <v>5</v>
      </c>
      <c r="E1446" s="1272" t="s">
        <v>469</v>
      </c>
      <c r="F1446" s="1272"/>
      <c r="G1446" s="1272" t="s">
        <v>5</v>
      </c>
      <c r="H1446" s="1461" t="s">
        <v>5</v>
      </c>
    </row>
    <row r="1447" spans="1:8" x14ac:dyDescent="0.2">
      <c r="A1447" s="1271" t="s">
        <v>22822</v>
      </c>
      <c r="B1447" s="1084" t="s">
        <v>22823</v>
      </c>
      <c r="C1447" s="1084"/>
      <c r="D1447" s="1272" t="s">
        <v>5</v>
      </c>
      <c r="E1447" s="1272" t="s">
        <v>469</v>
      </c>
      <c r="F1447" s="1272"/>
      <c r="G1447" s="1272" t="s">
        <v>5</v>
      </c>
      <c r="H1447" s="1461" t="s">
        <v>5</v>
      </c>
    </row>
    <row r="1448" spans="1:8" x14ac:dyDescent="0.2">
      <c r="A1448" s="1271" t="s">
        <v>22824</v>
      </c>
      <c r="B1448" s="1084" t="s">
        <v>22825</v>
      </c>
      <c r="C1448" s="1084"/>
      <c r="D1448" s="1272" t="s">
        <v>5</v>
      </c>
      <c r="E1448" s="1272" t="s">
        <v>469</v>
      </c>
      <c r="F1448" s="1272"/>
      <c r="G1448" s="1272" t="s">
        <v>5</v>
      </c>
      <c r="H1448" s="1461" t="s">
        <v>5</v>
      </c>
    </row>
    <row r="1449" spans="1:8" x14ac:dyDescent="0.2">
      <c r="A1449" s="1271" t="s">
        <v>22826</v>
      </c>
      <c r="B1449" s="1084" t="s">
        <v>22827</v>
      </c>
      <c r="C1449" s="1084"/>
      <c r="D1449" s="1272" t="s">
        <v>5</v>
      </c>
      <c r="E1449" s="1272" t="s">
        <v>469</v>
      </c>
      <c r="F1449" s="1272"/>
      <c r="G1449" s="1272" t="s">
        <v>5</v>
      </c>
      <c r="H1449" s="1461" t="s">
        <v>5</v>
      </c>
    </row>
    <row r="1450" spans="1:8" x14ac:dyDescent="0.2">
      <c r="A1450" s="1271" t="s">
        <v>22828</v>
      </c>
      <c r="B1450" s="1084" t="s">
        <v>22829</v>
      </c>
      <c r="C1450" s="1084"/>
      <c r="D1450" s="1272" t="s">
        <v>5</v>
      </c>
      <c r="E1450" s="1272" t="s">
        <v>469</v>
      </c>
      <c r="F1450" s="1272"/>
      <c r="G1450" s="1272" t="s">
        <v>5</v>
      </c>
      <c r="H1450" s="1461" t="s">
        <v>5</v>
      </c>
    </row>
    <row r="1451" spans="1:8" x14ac:dyDescent="0.2">
      <c r="A1451" s="1271" t="s">
        <v>22830</v>
      </c>
      <c r="B1451" s="1084" t="s">
        <v>22831</v>
      </c>
      <c r="C1451" s="1084"/>
      <c r="D1451" s="1272" t="s">
        <v>5</v>
      </c>
      <c r="E1451" s="1272" t="s">
        <v>469</v>
      </c>
      <c r="F1451" s="1272"/>
      <c r="G1451" s="1272" t="s">
        <v>5</v>
      </c>
      <c r="H1451" s="1461" t="s">
        <v>5</v>
      </c>
    </row>
    <row r="1452" spans="1:8" x14ac:dyDescent="0.2">
      <c r="A1452" s="1271" t="s">
        <v>22832</v>
      </c>
      <c r="B1452" s="1084" t="s">
        <v>22833</v>
      </c>
      <c r="C1452" s="1084"/>
      <c r="D1452" s="1272" t="s">
        <v>5</v>
      </c>
      <c r="E1452" s="1272" t="s">
        <v>469</v>
      </c>
      <c r="F1452" s="1272"/>
      <c r="G1452" s="1272" t="s">
        <v>5</v>
      </c>
      <c r="H1452" s="1461" t="s">
        <v>5</v>
      </c>
    </row>
    <row r="1453" spans="1:8" x14ac:dyDescent="0.2">
      <c r="A1453" s="1271" t="s">
        <v>22834</v>
      </c>
      <c r="B1453" s="1084" t="s">
        <v>22835</v>
      </c>
      <c r="C1453" s="1084"/>
      <c r="D1453" s="1272" t="s">
        <v>5</v>
      </c>
      <c r="E1453" s="1272" t="s">
        <v>469</v>
      </c>
      <c r="F1453" s="1272"/>
      <c r="G1453" s="1272" t="s">
        <v>5</v>
      </c>
      <c r="H1453" s="1461" t="s">
        <v>5</v>
      </c>
    </row>
    <row r="1454" spans="1:8" x14ac:dyDescent="0.2">
      <c r="A1454" s="1271" t="s">
        <v>22836</v>
      </c>
      <c r="B1454" s="1084" t="s">
        <v>22837</v>
      </c>
      <c r="C1454" s="1084"/>
      <c r="D1454" s="1272" t="s">
        <v>5</v>
      </c>
      <c r="E1454" s="1272" t="s">
        <v>469</v>
      </c>
      <c r="F1454" s="1272"/>
      <c r="G1454" s="1272" t="s">
        <v>5</v>
      </c>
      <c r="H1454" s="1461" t="s">
        <v>5</v>
      </c>
    </row>
    <row r="1455" spans="1:8" x14ac:dyDescent="0.2">
      <c r="A1455" s="1271">
        <v>4520000</v>
      </c>
      <c r="B1455" s="1084" t="s">
        <v>22838</v>
      </c>
      <c r="C1455" s="1084"/>
      <c r="D1455" s="1272" t="s">
        <v>5</v>
      </c>
      <c r="E1455" s="1272" t="s">
        <v>5</v>
      </c>
      <c r="F1455" s="1272"/>
      <c r="G1455" s="1272" t="s">
        <v>469</v>
      </c>
      <c r="H1455" s="1461" t="s">
        <v>469</v>
      </c>
    </row>
    <row r="1456" spans="1:8" x14ac:dyDescent="0.2">
      <c r="A1456" s="1271">
        <v>4590000</v>
      </c>
      <c r="B1456" s="1084" t="s">
        <v>22839</v>
      </c>
      <c r="C1456" s="1084"/>
      <c r="D1456" s="1272" t="s">
        <v>5</v>
      </c>
      <c r="E1456" s="1272" t="s">
        <v>5</v>
      </c>
      <c r="F1456" s="1272"/>
      <c r="G1456" s="1272" t="s">
        <v>469</v>
      </c>
      <c r="H1456" s="1461" t="s">
        <v>469</v>
      </c>
    </row>
    <row r="1457" spans="1:8" x14ac:dyDescent="0.2">
      <c r="A1457" s="1271">
        <v>4600000</v>
      </c>
      <c r="B1457" s="1084" t="s">
        <v>22840</v>
      </c>
      <c r="C1457" s="1084"/>
      <c r="D1457" s="1272" t="s">
        <v>5</v>
      </c>
      <c r="E1457" s="1272" t="s">
        <v>5</v>
      </c>
      <c r="F1457" s="1272"/>
      <c r="G1457" s="1272" t="s">
        <v>469</v>
      </c>
      <c r="H1457" s="1461" t="s">
        <v>469</v>
      </c>
    </row>
    <row r="1458" spans="1:8" x14ac:dyDescent="0.2">
      <c r="A1458" s="1271">
        <v>4610000</v>
      </c>
      <c r="B1458" s="1084" t="s">
        <v>22841</v>
      </c>
      <c r="C1458" s="1084"/>
      <c r="D1458" s="1272" t="s">
        <v>5</v>
      </c>
      <c r="E1458" s="1272" t="s">
        <v>5</v>
      </c>
      <c r="F1458" s="1272"/>
      <c r="G1458" s="1272" t="s">
        <v>469</v>
      </c>
      <c r="H1458" s="1461" t="s">
        <v>469</v>
      </c>
    </row>
    <row r="1459" spans="1:8" x14ac:dyDescent="0.2">
      <c r="A1459" s="1271">
        <v>4620000</v>
      </c>
      <c r="B1459" s="1084" t="s">
        <v>22842</v>
      </c>
      <c r="C1459" s="1084"/>
      <c r="D1459" s="1272" t="s">
        <v>5</v>
      </c>
      <c r="E1459" s="1272" t="s">
        <v>5</v>
      </c>
      <c r="F1459" s="1272"/>
      <c r="G1459" s="1272" t="s">
        <v>469</v>
      </c>
      <c r="H1459" s="1461" t="s">
        <v>469</v>
      </c>
    </row>
    <row r="1460" spans="1:8" x14ac:dyDescent="0.2">
      <c r="A1460" s="1271">
        <v>4690000</v>
      </c>
      <c r="B1460" s="1084" t="s">
        <v>22843</v>
      </c>
      <c r="C1460" s="1084"/>
      <c r="D1460" s="1272" t="s">
        <v>5</v>
      </c>
      <c r="E1460" s="1272" t="s">
        <v>5</v>
      </c>
      <c r="F1460" s="1272"/>
      <c r="G1460" s="1272" t="s">
        <v>469</v>
      </c>
      <c r="H1460" s="1461" t="s">
        <v>469</v>
      </c>
    </row>
    <row r="1461" spans="1:8" x14ac:dyDescent="0.2">
      <c r="A1461" s="1271">
        <v>4700000</v>
      </c>
      <c r="B1461" s="1084" t="s">
        <v>22844</v>
      </c>
      <c r="C1461" s="1084"/>
      <c r="D1461" s="1272" t="s">
        <v>5</v>
      </c>
      <c r="E1461" s="1272" t="s">
        <v>5</v>
      </c>
      <c r="F1461" s="1272"/>
      <c r="G1461" s="1272" t="s">
        <v>469</v>
      </c>
      <c r="H1461" s="1461" t="s">
        <v>469</v>
      </c>
    </row>
    <row r="1462" spans="1:8" x14ac:dyDescent="0.2">
      <c r="A1462" s="1271">
        <v>4710000</v>
      </c>
      <c r="B1462" s="1084" t="s">
        <v>22844</v>
      </c>
      <c r="C1462" s="1084"/>
      <c r="D1462" s="1272" t="s">
        <v>5</v>
      </c>
      <c r="E1462" s="1272" t="s">
        <v>5</v>
      </c>
      <c r="F1462" s="1272"/>
      <c r="G1462" s="1272" t="s">
        <v>469</v>
      </c>
      <c r="H1462" s="1461" t="s">
        <v>469</v>
      </c>
    </row>
    <row r="1463" spans="1:8" x14ac:dyDescent="0.2">
      <c r="A1463" s="1271" t="s">
        <v>22845</v>
      </c>
      <c r="B1463" s="1084" t="s">
        <v>22846</v>
      </c>
      <c r="C1463" s="1084"/>
      <c r="D1463" s="1272" t="s">
        <v>5</v>
      </c>
      <c r="E1463" s="1272" t="s">
        <v>469</v>
      </c>
      <c r="F1463" s="1272"/>
      <c r="G1463" s="1272" t="s">
        <v>5</v>
      </c>
      <c r="H1463" s="1461" t="s">
        <v>5</v>
      </c>
    </row>
    <row r="1464" spans="1:8" x14ac:dyDescent="0.2">
      <c r="A1464" s="1271" t="s">
        <v>22847</v>
      </c>
      <c r="B1464" s="1084" t="s">
        <v>22848</v>
      </c>
      <c r="C1464" s="1084"/>
      <c r="D1464" s="1272" t="s">
        <v>5</v>
      </c>
      <c r="E1464" s="1272" t="s">
        <v>469</v>
      </c>
      <c r="F1464" s="1272"/>
      <c r="G1464" s="1272" t="s">
        <v>5</v>
      </c>
      <c r="H1464" s="1461" t="s">
        <v>5</v>
      </c>
    </row>
    <row r="1465" spans="1:8" x14ac:dyDescent="0.2">
      <c r="A1465" s="1271" t="s">
        <v>22849</v>
      </c>
      <c r="B1465" s="1084" t="s">
        <v>22850</v>
      </c>
      <c r="C1465" s="1084"/>
      <c r="D1465" s="1272" t="s">
        <v>5</v>
      </c>
      <c r="E1465" s="1272" t="s">
        <v>469</v>
      </c>
      <c r="F1465" s="1272"/>
      <c r="G1465" s="1272" t="s">
        <v>5</v>
      </c>
      <c r="H1465" s="1461" t="s">
        <v>5</v>
      </c>
    </row>
    <row r="1466" spans="1:8" x14ac:dyDescent="0.2">
      <c r="A1466" s="1271" t="s">
        <v>22851</v>
      </c>
      <c r="B1466" s="1084" t="s">
        <v>22852</v>
      </c>
      <c r="C1466" s="1084"/>
      <c r="D1466" s="1272" t="s">
        <v>5</v>
      </c>
      <c r="E1466" s="1272" t="s">
        <v>469</v>
      </c>
      <c r="F1466" s="1272"/>
      <c r="G1466" s="1272" t="s">
        <v>5</v>
      </c>
      <c r="H1466" s="1461" t="s">
        <v>5</v>
      </c>
    </row>
    <row r="1467" spans="1:8" x14ac:dyDescent="0.2">
      <c r="A1467" s="1271" t="s">
        <v>22853</v>
      </c>
      <c r="B1467" s="1084" t="s">
        <v>21001</v>
      </c>
      <c r="C1467" s="1084"/>
      <c r="D1467" s="1272" t="s">
        <v>5</v>
      </c>
      <c r="E1467" s="1272" t="s">
        <v>469</v>
      </c>
      <c r="F1467" s="1272"/>
      <c r="G1467" s="1272" t="s">
        <v>5</v>
      </c>
      <c r="H1467" s="1461" t="s">
        <v>5</v>
      </c>
    </row>
    <row r="1468" spans="1:8" x14ac:dyDescent="0.2">
      <c r="A1468" s="1271" t="s">
        <v>22854</v>
      </c>
      <c r="B1468" s="1084" t="s">
        <v>22855</v>
      </c>
      <c r="C1468" s="1084"/>
      <c r="D1468" s="1272" t="s">
        <v>5</v>
      </c>
      <c r="E1468" s="1272" t="s">
        <v>469</v>
      </c>
      <c r="F1468" s="1272"/>
      <c r="G1468" s="1272" t="s">
        <v>5</v>
      </c>
      <c r="H1468" s="1461" t="s">
        <v>5</v>
      </c>
    </row>
    <row r="1469" spans="1:8" x14ac:dyDescent="0.2">
      <c r="A1469" s="1271" t="s">
        <v>22856</v>
      </c>
      <c r="B1469" s="1084" t="s">
        <v>1016</v>
      </c>
      <c r="C1469" s="1084"/>
      <c r="D1469" s="1272" t="s">
        <v>5</v>
      </c>
      <c r="E1469" s="1272" t="s">
        <v>469</v>
      </c>
      <c r="F1469" s="1272"/>
      <c r="G1469" s="1272" t="s">
        <v>5</v>
      </c>
      <c r="H1469" s="1461" t="s">
        <v>5</v>
      </c>
    </row>
    <row r="1470" spans="1:8" x14ac:dyDescent="0.2">
      <c r="A1470" s="1271" t="s">
        <v>22857</v>
      </c>
      <c r="B1470" s="1084" t="s">
        <v>22858</v>
      </c>
      <c r="C1470" s="1084"/>
      <c r="D1470" s="1272" t="s">
        <v>5</v>
      </c>
      <c r="E1470" s="1272" t="s">
        <v>469</v>
      </c>
      <c r="F1470" s="1272"/>
      <c r="G1470" s="1272" t="s">
        <v>5</v>
      </c>
      <c r="H1470" s="1461" t="s">
        <v>5</v>
      </c>
    </row>
    <row r="1471" spans="1:8" x14ac:dyDescent="0.2">
      <c r="A1471" s="1271" t="s">
        <v>22859</v>
      </c>
      <c r="B1471" s="1084" t="s">
        <v>355</v>
      </c>
      <c r="C1471" s="1084"/>
      <c r="D1471" s="1272" t="s">
        <v>5</v>
      </c>
      <c r="E1471" s="1272" t="s">
        <v>469</v>
      </c>
      <c r="F1471" s="1272"/>
      <c r="G1471" s="1272" t="s">
        <v>5</v>
      </c>
      <c r="H1471" s="1461" t="s">
        <v>5</v>
      </c>
    </row>
    <row r="1472" spans="1:8" x14ac:dyDescent="0.2">
      <c r="A1472" s="1271" t="s">
        <v>22860</v>
      </c>
      <c r="B1472" s="1084" t="s">
        <v>22861</v>
      </c>
      <c r="C1472" s="1084"/>
      <c r="D1472" s="1272" t="s">
        <v>5</v>
      </c>
      <c r="E1472" s="1272" t="s">
        <v>469</v>
      </c>
      <c r="F1472" s="1272"/>
      <c r="G1472" s="1272" t="s">
        <v>5</v>
      </c>
      <c r="H1472" s="1461" t="s">
        <v>5</v>
      </c>
    </row>
    <row r="1473" spans="1:8" x14ac:dyDescent="0.2">
      <c r="A1473" s="1271" t="s">
        <v>22862</v>
      </c>
      <c r="B1473" s="1084" t="s">
        <v>356</v>
      </c>
      <c r="C1473" s="1084"/>
      <c r="D1473" s="1272" t="s">
        <v>5</v>
      </c>
      <c r="E1473" s="1272" t="s">
        <v>469</v>
      </c>
      <c r="F1473" s="1272"/>
      <c r="G1473" s="1272" t="s">
        <v>5</v>
      </c>
      <c r="H1473" s="1461" t="s">
        <v>5</v>
      </c>
    </row>
    <row r="1474" spans="1:8" x14ac:dyDescent="0.2">
      <c r="A1474" s="1271" t="s">
        <v>22863</v>
      </c>
      <c r="B1474" s="1084" t="s">
        <v>1020</v>
      </c>
      <c r="C1474" s="1084"/>
      <c r="D1474" s="1272" t="s">
        <v>5</v>
      </c>
      <c r="E1474" s="1272" t="s">
        <v>469</v>
      </c>
      <c r="F1474" s="1272"/>
      <c r="G1474" s="1272" t="s">
        <v>5</v>
      </c>
      <c r="H1474" s="1461" t="s">
        <v>5</v>
      </c>
    </row>
    <row r="1475" spans="1:8" x14ac:dyDescent="0.2">
      <c r="A1475" s="1271" t="s">
        <v>22864</v>
      </c>
      <c r="B1475" s="1084" t="s">
        <v>22865</v>
      </c>
      <c r="C1475" s="1084"/>
      <c r="D1475" s="1272" t="s">
        <v>5</v>
      </c>
      <c r="E1475" s="1272" t="s">
        <v>469</v>
      </c>
      <c r="F1475" s="1272"/>
      <c r="G1475" s="1272" t="s">
        <v>5</v>
      </c>
      <c r="H1475" s="1461" t="s">
        <v>5</v>
      </c>
    </row>
    <row r="1476" spans="1:8" x14ac:dyDescent="0.2">
      <c r="A1476" s="1271" t="s">
        <v>22866</v>
      </c>
      <c r="B1476" s="1084" t="s">
        <v>22867</v>
      </c>
      <c r="C1476" s="1084"/>
      <c r="D1476" s="1272" t="s">
        <v>5</v>
      </c>
      <c r="E1476" s="1272" t="s">
        <v>469</v>
      </c>
      <c r="F1476" s="1272"/>
      <c r="G1476" s="1272" t="s">
        <v>5</v>
      </c>
      <c r="H1476" s="1461" t="s">
        <v>5</v>
      </c>
    </row>
    <row r="1477" spans="1:8" x14ac:dyDescent="0.2">
      <c r="A1477" s="1271" t="s">
        <v>22868</v>
      </c>
      <c r="B1477" s="1084" t="s">
        <v>22869</v>
      </c>
      <c r="C1477" s="1084"/>
      <c r="D1477" s="1272" t="s">
        <v>5</v>
      </c>
      <c r="E1477" s="1272" t="s">
        <v>469</v>
      </c>
      <c r="F1477" s="1272"/>
      <c r="G1477" s="1272" t="s">
        <v>5</v>
      </c>
      <c r="H1477" s="1461" t="s">
        <v>5</v>
      </c>
    </row>
    <row r="1478" spans="1:8" x14ac:dyDescent="0.2">
      <c r="A1478" s="1271" t="s">
        <v>22870</v>
      </c>
      <c r="B1478" s="1084" t="s">
        <v>22871</v>
      </c>
      <c r="C1478" s="1084"/>
      <c r="D1478" s="1272" t="s">
        <v>5</v>
      </c>
      <c r="E1478" s="1272" t="s">
        <v>469</v>
      </c>
      <c r="F1478" s="1272"/>
      <c r="G1478" s="1272" t="s">
        <v>5</v>
      </c>
      <c r="H1478" s="1461" t="s">
        <v>5</v>
      </c>
    </row>
    <row r="1479" spans="1:8" x14ac:dyDescent="0.2">
      <c r="A1479" s="1271" t="s">
        <v>22872</v>
      </c>
      <c r="B1479" s="1084" t="s">
        <v>22873</v>
      </c>
      <c r="C1479" s="1084"/>
      <c r="D1479" s="1272" t="s">
        <v>5</v>
      </c>
      <c r="E1479" s="1272" t="s">
        <v>469</v>
      </c>
      <c r="F1479" s="1272"/>
      <c r="G1479" s="1272" t="s">
        <v>5</v>
      </c>
      <c r="H1479" s="1461" t="s">
        <v>5</v>
      </c>
    </row>
    <row r="1480" spans="1:8" x14ac:dyDescent="0.2">
      <c r="A1480" s="1271" t="s">
        <v>22874</v>
      </c>
      <c r="B1480" s="1084" t="s">
        <v>22875</v>
      </c>
      <c r="C1480" s="1084"/>
      <c r="D1480" s="1272" t="s">
        <v>5</v>
      </c>
      <c r="E1480" s="1272" t="s">
        <v>469</v>
      </c>
      <c r="F1480" s="1272"/>
      <c r="G1480" s="1272" t="s">
        <v>5</v>
      </c>
      <c r="H1480" s="1461" t="s">
        <v>5</v>
      </c>
    </row>
    <row r="1481" spans="1:8" x14ac:dyDescent="0.2">
      <c r="A1481" s="1271" t="s">
        <v>22876</v>
      </c>
      <c r="B1481" s="1084" t="s">
        <v>22877</v>
      </c>
      <c r="C1481" s="1084"/>
      <c r="D1481" s="1272" t="s">
        <v>5</v>
      </c>
      <c r="E1481" s="1272" t="s">
        <v>469</v>
      </c>
      <c r="F1481" s="1272"/>
      <c r="G1481" s="1272" t="s">
        <v>5</v>
      </c>
      <c r="H1481" s="1461" t="s">
        <v>5</v>
      </c>
    </row>
    <row r="1482" spans="1:8" x14ac:dyDescent="0.2">
      <c r="A1482" s="1271" t="s">
        <v>22878</v>
      </c>
      <c r="B1482" s="1084" t="s">
        <v>22879</v>
      </c>
      <c r="C1482" s="1084"/>
      <c r="D1482" s="1272" t="s">
        <v>5</v>
      </c>
      <c r="E1482" s="1272" t="s">
        <v>469</v>
      </c>
      <c r="F1482" s="1272"/>
      <c r="G1482" s="1272" t="s">
        <v>5</v>
      </c>
      <c r="H1482" s="1461" t="s">
        <v>5</v>
      </c>
    </row>
    <row r="1483" spans="1:8" x14ac:dyDescent="0.2">
      <c r="A1483" s="1271" t="s">
        <v>22880</v>
      </c>
      <c r="B1483" s="1084" t="s">
        <v>22881</v>
      </c>
      <c r="C1483" s="1084"/>
      <c r="D1483" s="1272" t="s">
        <v>5</v>
      </c>
      <c r="E1483" s="1272" t="s">
        <v>469</v>
      </c>
      <c r="F1483" s="1272"/>
      <c r="G1483" s="1272" t="s">
        <v>5</v>
      </c>
      <c r="H1483" s="1461" t="s">
        <v>5</v>
      </c>
    </row>
    <row r="1484" spans="1:8" x14ac:dyDescent="0.2">
      <c r="A1484" s="1271" t="s">
        <v>23559</v>
      </c>
      <c r="B1484" s="1084" t="s">
        <v>22882</v>
      </c>
      <c r="C1484" s="1084"/>
      <c r="D1484" s="1272" t="s">
        <v>5</v>
      </c>
      <c r="E1484" s="1272" t="s">
        <v>469</v>
      </c>
      <c r="F1484" s="1272"/>
      <c r="G1484" s="1272" t="s">
        <v>36</v>
      </c>
      <c r="H1484" s="1461" t="s">
        <v>36</v>
      </c>
    </row>
    <row r="1485" spans="1:8" x14ac:dyDescent="0.2">
      <c r="A1485" s="1271" t="s">
        <v>22883</v>
      </c>
      <c r="B1485" s="1084" t="s">
        <v>22884</v>
      </c>
      <c r="C1485" s="1084"/>
      <c r="D1485" s="1272" t="s">
        <v>5</v>
      </c>
      <c r="E1485" s="1272" t="s">
        <v>469</v>
      </c>
      <c r="F1485" s="1272"/>
      <c r="G1485" s="1272" t="s">
        <v>5</v>
      </c>
      <c r="H1485" s="1461" t="s">
        <v>5</v>
      </c>
    </row>
    <row r="1486" spans="1:8" x14ac:dyDescent="0.2">
      <c r="A1486" s="1271" t="s">
        <v>22885</v>
      </c>
      <c r="B1486" s="1084" t="s">
        <v>22886</v>
      </c>
      <c r="C1486" s="1084"/>
      <c r="D1486" s="1272" t="s">
        <v>5</v>
      </c>
      <c r="E1486" s="1272" t="s">
        <v>469</v>
      </c>
      <c r="F1486" s="1272"/>
      <c r="G1486" s="1272" t="s">
        <v>5</v>
      </c>
      <c r="H1486" s="1461" t="s">
        <v>5</v>
      </c>
    </row>
    <row r="1487" spans="1:8" x14ac:dyDescent="0.2">
      <c r="A1487" s="1271" t="s">
        <v>22887</v>
      </c>
      <c r="B1487" s="1084" t="s">
        <v>22888</v>
      </c>
      <c r="C1487" s="1084"/>
      <c r="D1487" s="1272" t="s">
        <v>5</v>
      </c>
      <c r="E1487" s="1272" t="s">
        <v>469</v>
      </c>
      <c r="F1487" s="1272"/>
      <c r="G1487" s="1272" t="s">
        <v>5</v>
      </c>
      <c r="H1487" s="1461" t="s">
        <v>5</v>
      </c>
    </row>
    <row r="1488" spans="1:8" x14ac:dyDescent="0.2">
      <c r="A1488" s="1271" t="s">
        <v>22889</v>
      </c>
      <c r="B1488" s="1084" t="s">
        <v>22890</v>
      </c>
      <c r="C1488" s="1084"/>
      <c r="D1488" s="1272" t="s">
        <v>5</v>
      </c>
      <c r="E1488" s="1272" t="s">
        <v>469</v>
      </c>
      <c r="F1488" s="1272"/>
      <c r="G1488" s="1272" t="s">
        <v>5</v>
      </c>
      <c r="H1488" s="1461" t="s">
        <v>5</v>
      </c>
    </row>
    <row r="1489" spans="1:8" x14ac:dyDescent="0.2">
      <c r="A1489" s="1271" t="s">
        <v>22891</v>
      </c>
      <c r="B1489" s="1084" t="s">
        <v>22892</v>
      </c>
      <c r="C1489" s="1084"/>
      <c r="D1489" s="1272" t="s">
        <v>5</v>
      </c>
      <c r="E1489" s="1272" t="s">
        <v>469</v>
      </c>
      <c r="F1489" s="1272"/>
      <c r="G1489" s="1272" t="s">
        <v>5</v>
      </c>
      <c r="H1489" s="1461" t="s">
        <v>5</v>
      </c>
    </row>
    <row r="1490" spans="1:8" x14ac:dyDescent="0.2">
      <c r="A1490" s="1271" t="s">
        <v>22893</v>
      </c>
      <c r="B1490" s="1084" t="s">
        <v>22894</v>
      </c>
      <c r="C1490" s="1084"/>
      <c r="D1490" s="1272" t="s">
        <v>5</v>
      </c>
      <c r="E1490" s="1272" t="s">
        <v>469</v>
      </c>
      <c r="F1490" s="1272"/>
      <c r="G1490" s="1272" t="s">
        <v>5</v>
      </c>
      <c r="H1490" s="1461" t="s">
        <v>5</v>
      </c>
    </row>
    <row r="1491" spans="1:8" x14ac:dyDescent="0.2">
      <c r="A1491" s="1271" t="s">
        <v>22895</v>
      </c>
      <c r="B1491" s="1084" t="s">
        <v>22896</v>
      </c>
      <c r="C1491" s="1084"/>
      <c r="D1491" s="1272" t="s">
        <v>5</v>
      </c>
      <c r="E1491" s="1272" t="s">
        <v>469</v>
      </c>
      <c r="F1491" s="1272"/>
      <c r="G1491" s="1272" t="s">
        <v>5</v>
      </c>
      <c r="H1491" s="1461" t="s">
        <v>5</v>
      </c>
    </row>
    <row r="1492" spans="1:8" x14ac:dyDescent="0.2">
      <c r="A1492" s="1271" t="s">
        <v>22897</v>
      </c>
      <c r="B1492" s="1084" t="s">
        <v>22898</v>
      </c>
      <c r="C1492" s="1084"/>
      <c r="D1492" s="1272" t="s">
        <v>5</v>
      </c>
      <c r="E1492" s="1272" t="s">
        <v>469</v>
      </c>
      <c r="F1492" s="1272"/>
      <c r="G1492" s="1272" t="s">
        <v>5</v>
      </c>
      <c r="H1492" s="1461" t="s">
        <v>5</v>
      </c>
    </row>
    <row r="1493" spans="1:8" x14ac:dyDescent="0.2">
      <c r="A1493" s="1271" t="s">
        <v>22899</v>
      </c>
      <c r="B1493" s="1084" t="s">
        <v>22900</v>
      </c>
      <c r="C1493" s="1084"/>
      <c r="D1493" s="1272" t="s">
        <v>5</v>
      </c>
      <c r="E1493" s="1272" t="s">
        <v>469</v>
      </c>
      <c r="F1493" s="1272"/>
      <c r="G1493" s="1272" t="s">
        <v>5</v>
      </c>
      <c r="H1493" s="1461" t="s">
        <v>5</v>
      </c>
    </row>
    <row r="1494" spans="1:8" x14ac:dyDescent="0.2">
      <c r="A1494" s="1271" t="s">
        <v>22901</v>
      </c>
      <c r="B1494" s="1084" t="s">
        <v>22902</v>
      </c>
      <c r="C1494" s="1084"/>
      <c r="D1494" s="1272" t="s">
        <v>5</v>
      </c>
      <c r="E1494" s="1272" t="s">
        <v>469</v>
      </c>
      <c r="F1494" s="1272"/>
      <c r="G1494" s="1272" t="s">
        <v>5</v>
      </c>
      <c r="H1494" s="1461" t="s">
        <v>5</v>
      </c>
    </row>
    <row r="1495" spans="1:8" x14ac:dyDescent="0.2">
      <c r="A1495" s="1271" t="s">
        <v>22903</v>
      </c>
      <c r="B1495" s="1084" t="s">
        <v>22904</v>
      </c>
      <c r="C1495" s="1084"/>
      <c r="D1495" s="1272" t="s">
        <v>5</v>
      </c>
      <c r="E1495" s="1272" t="s">
        <v>469</v>
      </c>
      <c r="F1495" s="1272"/>
      <c r="G1495" s="1272" t="s">
        <v>5</v>
      </c>
      <c r="H1495" s="1461" t="s">
        <v>5</v>
      </c>
    </row>
    <row r="1496" spans="1:8" x14ac:dyDescent="0.2">
      <c r="A1496" s="1271" t="s">
        <v>22905</v>
      </c>
      <c r="B1496" s="1084" t="s">
        <v>22906</v>
      </c>
      <c r="C1496" s="1084"/>
      <c r="D1496" s="1272" t="s">
        <v>5</v>
      </c>
      <c r="E1496" s="1272" t="s">
        <v>469</v>
      </c>
      <c r="F1496" s="1272"/>
      <c r="G1496" s="1272" t="s">
        <v>5</v>
      </c>
      <c r="H1496" s="1461" t="s">
        <v>5</v>
      </c>
    </row>
    <row r="1497" spans="1:8" x14ac:dyDescent="0.2">
      <c r="A1497" s="1271" t="s">
        <v>22907</v>
      </c>
      <c r="B1497" s="1084" t="s">
        <v>22908</v>
      </c>
      <c r="C1497" s="1084"/>
      <c r="D1497" s="1272" t="s">
        <v>5</v>
      </c>
      <c r="E1497" s="1272" t="s">
        <v>469</v>
      </c>
      <c r="F1497" s="1272"/>
      <c r="G1497" s="1272" t="s">
        <v>5</v>
      </c>
      <c r="H1497" s="1461" t="s">
        <v>5</v>
      </c>
    </row>
    <row r="1498" spans="1:8" x14ac:dyDescent="0.2">
      <c r="A1498" s="1271" t="s">
        <v>22909</v>
      </c>
      <c r="B1498" s="1084" t="s">
        <v>22910</v>
      </c>
      <c r="C1498" s="1084"/>
      <c r="D1498" s="1272" t="s">
        <v>5</v>
      </c>
      <c r="E1498" s="1272" t="s">
        <v>469</v>
      </c>
      <c r="F1498" s="1272"/>
      <c r="G1498" s="1272" t="s">
        <v>5</v>
      </c>
      <c r="H1498" s="1461" t="s">
        <v>5</v>
      </c>
    </row>
    <row r="1499" spans="1:8" x14ac:dyDescent="0.2">
      <c r="A1499" s="1271" t="s">
        <v>22911</v>
      </c>
      <c r="B1499" s="1084" t="s">
        <v>22912</v>
      </c>
      <c r="C1499" s="1084"/>
      <c r="D1499" s="1272" t="s">
        <v>5</v>
      </c>
      <c r="E1499" s="1272" t="s">
        <v>469</v>
      </c>
      <c r="F1499" s="1272"/>
      <c r="G1499" s="1272" t="s">
        <v>5</v>
      </c>
      <c r="H1499" s="1461" t="s">
        <v>5</v>
      </c>
    </row>
    <row r="1500" spans="1:8" x14ac:dyDescent="0.2">
      <c r="A1500" s="1271" t="s">
        <v>22913</v>
      </c>
      <c r="B1500" s="1084" t="s">
        <v>22914</v>
      </c>
      <c r="C1500" s="1084"/>
      <c r="D1500" s="1272" t="s">
        <v>5</v>
      </c>
      <c r="E1500" s="1272" t="s">
        <v>469</v>
      </c>
      <c r="F1500" s="1272"/>
      <c r="G1500" s="1272" t="s">
        <v>5</v>
      </c>
      <c r="H1500" s="1461" t="s">
        <v>5</v>
      </c>
    </row>
    <row r="1501" spans="1:8" x14ac:dyDescent="0.2">
      <c r="A1501" s="1271" t="s">
        <v>22915</v>
      </c>
      <c r="B1501" s="1084" t="s">
        <v>22916</v>
      </c>
      <c r="C1501" s="1084"/>
      <c r="D1501" s="1272" t="s">
        <v>5</v>
      </c>
      <c r="E1501" s="1272" t="s">
        <v>469</v>
      </c>
      <c r="F1501" s="1272"/>
      <c r="G1501" s="1272" t="s">
        <v>5</v>
      </c>
      <c r="H1501" s="1461" t="s">
        <v>5</v>
      </c>
    </row>
    <row r="1502" spans="1:8" x14ac:dyDescent="0.2">
      <c r="A1502" s="1271" t="s">
        <v>22917</v>
      </c>
      <c r="B1502" s="1084" t="s">
        <v>22918</v>
      </c>
      <c r="C1502" s="1084"/>
      <c r="D1502" s="1272" t="s">
        <v>5</v>
      </c>
      <c r="E1502" s="1272" t="s">
        <v>469</v>
      </c>
      <c r="F1502" s="1272"/>
      <c r="G1502" s="1272" t="s">
        <v>5</v>
      </c>
      <c r="H1502" s="1461" t="s">
        <v>5</v>
      </c>
    </row>
    <row r="1503" spans="1:8" x14ac:dyDescent="0.2">
      <c r="A1503" s="1271" t="s">
        <v>22919</v>
      </c>
      <c r="B1503" s="1084" t="s">
        <v>22920</v>
      </c>
      <c r="C1503" s="1084"/>
      <c r="D1503" s="1272" t="s">
        <v>5</v>
      </c>
      <c r="E1503" s="1272" t="s">
        <v>469</v>
      </c>
      <c r="F1503" s="1272"/>
      <c r="G1503" s="1272" t="s">
        <v>5</v>
      </c>
      <c r="H1503" s="1461" t="s">
        <v>5</v>
      </c>
    </row>
    <row r="1504" spans="1:8" x14ac:dyDescent="0.2">
      <c r="A1504" s="1271" t="s">
        <v>22921</v>
      </c>
      <c r="B1504" s="1084" t="s">
        <v>22922</v>
      </c>
      <c r="C1504" s="1084"/>
      <c r="D1504" s="1272" t="s">
        <v>5</v>
      </c>
      <c r="E1504" s="1272" t="s">
        <v>469</v>
      </c>
      <c r="F1504" s="1272"/>
      <c r="G1504" s="1272" t="s">
        <v>5</v>
      </c>
      <c r="H1504" s="1461" t="s">
        <v>5</v>
      </c>
    </row>
    <row r="1505" spans="1:8" x14ac:dyDescent="0.2">
      <c r="A1505" s="1271" t="s">
        <v>22923</v>
      </c>
      <c r="B1505" s="1084" t="s">
        <v>22924</v>
      </c>
      <c r="C1505" s="1084"/>
      <c r="D1505" s="1272" t="s">
        <v>5</v>
      </c>
      <c r="E1505" s="1272" t="s">
        <v>469</v>
      </c>
      <c r="F1505" s="1272"/>
      <c r="G1505" s="1272" t="s">
        <v>5</v>
      </c>
      <c r="H1505" s="1461" t="s">
        <v>5</v>
      </c>
    </row>
    <row r="1506" spans="1:8" x14ac:dyDescent="0.2">
      <c r="A1506" s="1271" t="s">
        <v>22925</v>
      </c>
      <c r="B1506" s="1084" t="s">
        <v>22926</v>
      </c>
      <c r="C1506" s="1084"/>
      <c r="D1506" s="1272" t="s">
        <v>5</v>
      </c>
      <c r="E1506" s="1272" t="s">
        <v>469</v>
      </c>
      <c r="F1506" s="1272"/>
      <c r="G1506" s="1272" t="s">
        <v>5</v>
      </c>
      <c r="H1506" s="1461" t="s">
        <v>5</v>
      </c>
    </row>
    <row r="1507" spans="1:8" x14ac:dyDescent="0.2">
      <c r="A1507" s="1271" t="s">
        <v>22927</v>
      </c>
      <c r="B1507" s="1084" t="s">
        <v>22928</v>
      </c>
      <c r="C1507" s="1084"/>
      <c r="D1507" s="1272" t="s">
        <v>5</v>
      </c>
      <c r="E1507" s="1272" t="s">
        <v>469</v>
      </c>
      <c r="F1507" s="1272"/>
      <c r="G1507" s="1272" t="s">
        <v>5</v>
      </c>
      <c r="H1507" s="1461" t="s">
        <v>5</v>
      </c>
    </row>
    <row r="1508" spans="1:8" x14ac:dyDescent="0.2">
      <c r="A1508" s="1271" t="s">
        <v>22929</v>
      </c>
      <c r="B1508" s="1084" t="s">
        <v>22930</v>
      </c>
      <c r="C1508" s="1084"/>
      <c r="D1508" s="1272" t="s">
        <v>5</v>
      </c>
      <c r="E1508" s="1272" t="s">
        <v>469</v>
      </c>
      <c r="F1508" s="1272"/>
      <c r="G1508" s="1272" t="s">
        <v>5</v>
      </c>
      <c r="H1508" s="1461" t="s">
        <v>5</v>
      </c>
    </row>
    <row r="1509" spans="1:8" x14ac:dyDescent="0.2">
      <c r="A1509" s="1271" t="s">
        <v>22931</v>
      </c>
      <c r="B1509" s="1084" t="s">
        <v>22918</v>
      </c>
      <c r="C1509" s="1084"/>
      <c r="D1509" s="1272" t="s">
        <v>5</v>
      </c>
      <c r="E1509" s="1272" t="s">
        <v>469</v>
      </c>
      <c r="F1509" s="1272"/>
      <c r="G1509" s="1272" t="s">
        <v>5</v>
      </c>
      <c r="H1509" s="1461" t="s">
        <v>5</v>
      </c>
    </row>
    <row r="1510" spans="1:8" x14ac:dyDescent="0.2">
      <c r="A1510" s="1271" t="s">
        <v>22932</v>
      </c>
      <c r="B1510" s="1084" t="s">
        <v>22933</v>
      </c>
      <c r="C1510" s="1084"/>
      <c r="D1510" s="1272" t="s">
        <v>5</v>
      </c>
      <c r="E1510" s="1272" t="s">
        <v>469</v>
      </c>
      <c r="F1510" s="1272"/>
      <c r="G1510" s="1272" t="s">
        <v>5</v>
      </c>
      <c r="H1510" s="1461" t="s">
        <v>5</v>
      </c>
    </row>
    <row r="1511" spans="1:8" x14ac:dyDescent="0.2">
      <c r="A1511" s="1271" t="s">
        <v>22934</v>
      </c>
      <c r="B1511" s="1084" t="s">
        <v>22935</v>
      </c>
      <c r="C1511" s="1084"/>
      <c r="D1511" s="1272" t="s">
        <v>5</v>
      </c>
      <c r="E1511" s="1272" t="s">
        <v>469</v>
      </c>
      <c r="F1511" s="1272"/>
      <c r="G1511" s="1272" t="s">
        <v>5</v>
      </c>
      <c r="H1511" s="1461" t="s">
        <v>5</v>
      </c>
    </row>
    <row r="1512" spans="1:8" x14ac:dyDescent="0.2">
      <c r="A1512" s="1271" t="s">
        <v>22936</v>
      </c>
      <c r="B1512" s="1084" t="s">
        <v>22937</v>
      </c>
      <c r="C1512" s="1084"/>
      <c r="D1512" s="1272" t="s">
        <v>5</v>
      </c>
      <c r="E1512" s="1272" t="s">
        <v>469</v>
      </c>
      <c r="F1512" s="1272"/>
      <c r="G1512" s="1272" t="s">
        <v>5</v>
      </c>
      <c r="H1512" s="1461" t="s">
        <v>5</v>
      </c>
    </row>
    <row r="1513" spans="1:8" x14ac:dyDescent="0.2">
      <c r="A1513" s="1271" t="s">
        <v>22938</v>
      </c>
      <c r="B1513" s="1084" t="s">
        <v>22904</v>
      </c>
      <c r="C1513" s="1084"/>
      <c r="D1513" s="1272" t="s">
        <v>5</v>
      </c>
      <c r="E1513" s="1272" t="s">
        <v>469</v>
      </c>
      <c r="F1513" s="1272"/>
      <c r="G1513" s="1272" t="s">
        <v>5</v>
      </c>
      <c r="H1513" s="1461" t="s">
        <v>5</v>
      </c>
    </row>
    <row r="1514" spans="1:8" x14ac:dyDescent="0.2">
      <c r="A1514" s="1271" t="s">
        <v>22939</v>
      </c>
      <c r="B1514" s="1084" t="s">
        <v>22922</v>
      </c>
      <c r="C1514" s="1084"/>
      <c r="D1514" s="1272" t="s">
        <v>5</v>
      </c>
      <c r="E1514" s="1272" t="s">
        <v>469</v>
      </c>
      <c r="F1514" s="1272"/>
      <c r="G1514" s="1272" t="s">
        <v>5</v>
      </c>
      <c r="H1514" s="1461" t="s">
        <v>5</v>
      </c>
    </row>
    <row r="1515" spans="1:8" x14ac:dyDescent="0.2">
      <c r="A1515" s="1271" t="s">
        <v>22940</v>
      </c>
      <c r="B1515" s="1084" t="s">
        <v>22941</v>
      </c>
      <c r="C1515" s="1084"/>
      <c r="D1515" s="1272" t="s">
        <v>5</v>
      </c>
      <c r="E1515" s="1272" t="s">
        <v>469</v>
      </c>
      <c r="F1515" s="1272"/>
      <c r="G1515" s="1272" t="s">
        <v>5</v>
      </c>
      <c r="H1515" s="1461" t="s">
        <v>5</v>
      </c>
    </row>
    <row r="1516" spans="1:8" x14ac:dyDescent="0.2">
      <c r="A1516" s="1271" t="s">
        <v>22942</v>
      </c>
      <c r="B1516" s="1084" t="s">
        <v>22943</v>
      </c>
      <c r="C1516" s="1084"/>
      <c r="D1516" s="1272" t="s">
        <v>5</v>
      </c>
      <c r="E1516" s="1272" t="s">
        <v>469</v>
      </c>
      <c r="F1516" s="1272"/>
      <c r="G1516" s="1272" t="s">
        <v>5</v>
      </c>
      <c r="H1516" s="1461" t="s">
        <v>5</v>
      </c>
    </row>
    <row r="1517" spans="1:8" x14ac:dyDescent="0.2">
      <c r="A1517" s="1271" t="s">
        <v>22944</v>
      </c>
      <c r="B1517" s="1084" t="s">
        <v>22926</v>
      </c>
      <c r="C1517" s="1084"/>
      <c r="D1517" s="1272" t="s">
        <v>5</v>
      </c>
      <c r="E1517" s="1272" t="s">
        <v>469</v>
      </c>
      <c r="F1517" s="1272"/>
      <c r="G1517" s="1272" t="s">
        <v>5</v>
      </c>
      <c r="H1517" s="1461" t="s">
        <v>5</v>
      </c>
    </row>
    <row r="1518" spans="1:8" x14ac:dyDescent="0.2">
      <c r="A1518" s="1271" t="s">
        <v>22945</v>
      </c>
      <c r="B1518" s="1084" t="s">
        <v>22946</v>
      </c>
      <c r="C1518" s="1084"/>
      <c r="D1518" s="1272" t="s">
        <v>5</v>
      </c>
      <c r="E1518" s="1272" t="s">
        <v>469</v>
      </c>
      <c r="F1518" s="1272"/>
      <c r="G1518" s="1272" t="s">
        <v>5</v>
      </c>
      <c r="H1518" s="1461" t="s">
        <v>5</v>
      </c>
    </row>
    <row r="1519" spans="1:8" x14ac:dyDescent="0.2">
      <c r="A1519" s="1271" t="s">
        <v>22947</v>
      </c>
      <c r="B1519" s="1084" t="s">
        <v>22948</v>
      </c>
      <c r="C1519" s="1084"/>
      <c r="D1519" s="1272" t="s">
        <v>5</v>
      </c>
      <c r="E1519" s="1272" t="s">
        <v>469</v>
      </c>
      <c r="F1519" s="1272"/>
      <c r="G1519" s="1272" t="s">
        <v>5</v>
      </c>
      <c r="H1519" s="1461" t="s">
        <v>5</v>
      </c>
    </row>
    <row r="1520" spans="1:8" x14ac:dyDescent="0.2">
      <c r="A1520" s="1271" t="s">
        <v>22949</v>
      </c>
      <c r="B1520" s="1084" t="s">
        <v>22950</v>
      </c>
      <c r="C1520" s="1084"/>
      <c r="D1520" s="1272" t="s">
        <v>5</v>
      </c>
      <c r="E1520" s="1272" t="s">
        <v>469</v>
      </c>
      <c r="F1520" s="1272"/>
      <c r="G1520" s="1272" t="s">
        <v>5</v>
      </c>
      <c r="H1520" s="1461" t="s">
        <v>5</v>
      </c>
    </row>
    <row r="1521" spans="1:8" x14ac:dyDescent="0.2">
      <c r="A1521" s="1271" t="s">
        <v>22951</v>
      </c>
      <c r="B1521" s="1084" t="s">
        <v>22952</v>
      </c>
      <c r="C1521" s="1084"/>
      <c r="D1521" s="1272" t="s">
        <v>5</v>
      </c>
      <c r="E1521" s="1272" t="s">
        <v>469</v>
      </c>
      <c r="F1521" s="1272"/>
      <c r="G1521" s="1272" t="s">
        <v>5</v>
      </c>
      <c r="H1521" s="1461" t="s">
        <v>5</v>
      </c>
    </row>
    <row r="1522" spans="1:8" x14ac:dyDescent="0.2">
      <c r="A1522" s="1271" t="s">
        <v>22953</v>
      </c>
      <c r="B1522" s="1084" t="s">
        <v>22954</v>
      </c>
      <c r="C1522" s="1084"/>
      <c r="D1522" s="1272" t="s">
        <v>5</v>
      </c>
      <c r="E1522" s="1272" t="s">
        <v>469</v>
      </c>
      <c r="F1522" s="1272"/>
      <c r="G1522" s="1272" t="s">
        <v>5</v>
      </c>
      <c r="H1522" s="1461" t="s">
        <v>5</v>
      </c>
    </row>
    <row r="1523" spans="1:8" x14ac:dyDescent="0.2">
      <c r="A1523" s="1271" t="s">
        <v>22955</v>
      </c>
      <c r="B1523" s="1084" t="s">
        <v>22956</v>
      </c>
      <c r="C1523" s="1084"/>
      <c r="D1523" s="1272" t="s">
        <v>5</v>
      </c>
      <c r="E1523" s="1272" t="s">
        <v>469</v>
      </c>
      <c r="F1523" s="1272"/>
      <c r="G1523" s="1272" t="s">
        <v>5</v>
      </c>
      <c r="H1523" s="1461" t="s">
        <v>5</v>
      </c>
    </row>
    <row r="1524" spans="1:8" x14ac:dyDescent="0.2">
      <c r="A1524" s="1271" t="s">
        <v>22957</v>
      </c>
      <c r="B1524" s="1084" t="s">
        <v>22958</v>
      </c>
      <c r="C1524" s="1084"/>
      <c r="D1524" s="1272" t="s">
        <v>5</v>
      </c>
      <c r="E1524" s="1272" t="s">
        <v>469</v>
      </c>
      <c r="F1524" s="1272"/>
      <c r="G1524" s="1272" t="s">
        <v>5</v>
      </c>
      <c r="H1524" s="1461" t="s">
        <v>5</v>
      </c>
    </row>
    <row r="1525" spans="1:8" x14ac:dyDescent="0.2">
      <c r="A1525" s="1271" t="s">
        <v>22959</v>
      </c>
      <c r="B1525" s="1084" t="s">
        <v>22960</v>
      </c>
      <c r="C1525" s="1084"/>
      <c r="D1525" s="1272" t="s">
        <v>5</v>
      </c>
      <c r="E1525" s="1272" t="s">
        <v>469</v>
      </c>
      <c r="F1525" s="1272"/>
      <c r="G1525" s="1272" t="s">
        <v>5</v>
      </c>
      <c r="H1525" s="1461" t="s">
        <v>5</v>
      </c>
    </row>
    <row r="1526" spans="1:8" x14ac:dyDescent="0.2">
      <c r="A1526" s="1271" t="s">
        <v>22961</v>
      </c>
      <c r="B1526" s="1084" t="s">
        <v>22962</v>
      </c>
      <c r="C1526" s="1084"/>
      <c r="D1526" s="1272" t="s">
        <v>5</v>
      </c>
      <c r="E1526" s="1272" t="s">
        <v>469</v>
      </c>
      <c r="F1526" s="1272"/>
      <c r="G1526" s="1272" t="s">
        <v>5</v>
      </c>
      <c r="H1526" s="1461" t="s">
        <v>5</v>
      </c>
    </row>
    <row r="1527" spans="1:8" x14ac:dyDescent="0.2">
      <c r="A1527" s="1271">
        <v>4720000</v>
      </c>
      <c r="B1527" s="1084" t="s">
        <v>22963</v>
      </c>
      <c r="C1527" s="1084"/>
      <c r="D1527" s="1272" t="s">
        <v>5</v>
      </c>
      <c r="E1527" s="1272" t="s">
        <v>5</v>
      </c>
      <c r="F1527" s="1272"/>
      <c r="G1527" s="1272" t="s">
        <v>469</v>
      </c>
      <c r="H1527" s="1461" t="s">
        <v>469</v>
      </c>
    </row>
    <row r="1528" spans="1:8" x14ac:dyDescent="0.2">
      <c r="A1528" s="1271">
        <v>4730000</v>
      </c>
      <c r="B1528" s="1084" t="s">
        <v>22964</v>
      </c>
      <c r="C1528" s="1084"/>
      <c r="D1528" s="1272" t="s">
        <v>5</v>
      </c>
      <c r="E1528" s="1272" t="s">
        <v>5</v>
      </c>
      <c r="F1528" s="1272"/>
      <c r="G1528" s="1272" t="s">
        <v>469</v>
      </c>
      <c r="H1528" s="1461" t="s">
        <v>469</v>
      </c>
    </row>
    <row r="1529" spans="1:8" x14ac:dyDescent="0.2">
      <c r="A1529" s="1271">
        <v>4800000</v>
      </c>
      <c r="B1529" s="1084" t="s">
        <v>476</v>
      </c>
      <c r="C1529" s="1084"/>
      <c r="D1529" s="1272" t="s">
        <v>5</v>
      </c>
      <c r="E1529" s="1272" t="s">
        <v>5</v>
      </c>
      <c r="F1529" s="1272"/>
      <c r="G1529" s="1272" t="s">
        <v>469</v>
      </c>
      <c r="H1529" s="1461" t="s">
        <v>469</v>
      </c>
    </row>
    <row r="1530" spans="1:8" x14ac:dyDescent="0.2">
      <c r="A1530" s="1271">
        <v>4810000</v>
      </c>
      <c r="B1530" s="1084" t="s">
        <v>475</v>
      </c>
      <c r="C1530" s="1084"/>
      <c r="D1530" s="1272" t="s">
        <v>5</v>
      </c>
      <c r="E1530" s="1272" t="s">
        <v>5</v>
      </c>
      <c r="F1530" s="1272"/>
      <c r="G1530" s="1272" t="s">
        <v>469</v>
      </c>
      <c r="H1530" s="1461" t="s">
        <v>469</v>
      </c>
    </row>
    <row r="1531" spans="1:8" x14ac:dyDescent="0.2">
      <c r="A1531" s="1271">
        <v>4820000</v>
      </c>
      <c r="B1531" s="1084" t="s">
        <v>474</v>
      </c>
      <c r="C1531" s="1084"/>
      <c r="D1531" s="1272" t="s">
        <v>5</v>
      </c>
      <c r="E1531" s="1272" t="s">
        <v>5</v>
      </c>
      <c r="F1531" s="1272"/>
      <c r="G1531" s="1272" t="s">
        <v>469</v>
      </c>
      <c r="H1531" s="1461" t="s">
        <v>469</v>
      </c>
    </row>
    <row r="1532" spans="1:8" x14ac:dyDescent="0.2">
      <c r="A1532" s="1271">
        <v>4830000</v>
      </c>
      <c r="B1532" s="1084" t="s">
        <v>473</v>
      </c>
      <c r="C1532" s="1084"/>
      <c r="D1532" s="1272" t="s">
        <v>5</v>
      </c>
      <c r="E1532" s="1272" t="s">
        <v>5</v>
      </c>
      <c r="F1532" s="1272"/>
      <c r="G1532" s="1272" t="s">
        <v>469</v>
      </c>
      <c r="H1532" s="1461" t="s">
        <v>469</v>
      </c>
    </row>
    <row r="1533" spans="1:8" x14ac:dyDescent="0.2">
      <c r="A1533" s="1271">
        <v>4900000</v>
      </c>
      <c r="B1533" s="1084" t="s">
        <v>22965</v>
      </c>
      <c r="C1533" s="1084"/>
      <c r="D1533" s="1272" t="s">
        <v>5</v>
      </c>
      <c r="E1533" s="1272" t="s">
        <v>5</v>
      </c>
      <c r="F1533" s="1272"/>
      <c r="G1533" s="1272" t="s">
        <v>469</v>
      </c>
      <c r="H1533" s="1461" t="s">
        <v>469</v>
      </c>
    </row>
    <row r="1534" spans="1:8" x14ac:dyDescent="0.2">
      <c r="A1534" s="1271">
        <v>4910000</v>
      </c>
      <c r="B1534" s="1084" t="s">
        <v>22343</v>
      </c>
      <c r="C1534" s="1084"/>
      <c r="D1534" s="1272" t="s">
        <v>5</v>
      </c>
      <c r="E1534" s="1272" t="s">
        <v>5</v>
      </c>
      <c r="F1534" s="1272"/>
      <c r="G1534" s="1272" t="s">
        <v>469</v>
      </c>
      <c r="H1534" s="1461" t="s">
        <v>469</v>
      </c>
    </row>
    <row r="1535" spans="1:8" x14ac:dyDescent="0.2">
      <c r="A1535" s="1271">
        <v>4910191</v>
      </c>
      <c r="B1535" s="1084" t="s">
        <v>22966</v>
      </c>
      <c r="C1535" s="1084"/>
      <c r="D1535" s="1272" t="s">
        <v>5</v>
      </c>
      <c r="E1535" s="1272" t="s">
        <v>469</v>
      </c>
      <c r="F1535" s="1272"/>
      <c r="G1535" s="1272" t="s">
        <v>5</v>
      </c>
      <c r="H1535" s="1461" t="s">
        <v>5</v>
      </c>
    </row>
    <row r="1536" spans="1:8" x14ac:dyDescent="0.2">
      <c r="A1536" s="1271">
        <v>4910193</v>
      </c>
      <c r="B1536" s="1084" t="s">
        <v>22967</v>
      </c>
      <c r="C1536" s="1084"/>
      <c r="D1536" s="1272" t="s">
        <v>5</v>
      </c>
      <c r="E1536" s="1272" t="s">
        <v>469</v>
      </c>
      <c r="F1536" s="1272"/>
      <c r="G1536" s="1272" t="s">
        <v>5</v>
      </c>
      <c r="H1536" s="1461" t="s">
        <v>5</v>
      </c>
    </row>
    <row r="1537" spans="1:8" x14ac:dyDescent="0.2">
      <c r="A1537" s="1271">
        <v>4910195</v>
      </c>
      <c r="B1537" s="1084" t="s">
        <v>22968</v>
      </c>
      <c r="C1537" s="1084"/>
      <c r="D1537" s="1272" t="s">
        <v>5</v>
      </c>
      <c r="E1537" s="1272" t="s">
        <v>469</v>
      </c>
      <c r="F1537" s="1272"/>
      <c r="G1537" s="1272" t="s">
        <v>36</v>
      </c>
      <c r="H1537" s="1461" t="s">
        <v>36</v>
      </c>
    </row>
    <row r="1538" spans="1:8" x14ac:dyDescent="0.2">
      <c r="A1538" s="1271">
        <v>4910199</v>
      </c>
      <c r="B1538" s="1084" t="s">
        <v>22969</v>
      </c>
      <c r="C1538" s="1084"/>
      <c r="D1538" s="1272" t="s">
        <v>5</v>
      </c>
      <c r="E1538" s="1272" t="s">
        <v>469</v>
      </c>
      <c r="F1538" s="1272"/>
      <c r="G1538" s="1272" t="s">
        <v>5</v>
      </c>
      <c r="H1538" s="1461" t="s">
        <v>5</v>
      </c>
    </row>
    <row r="1539" spans="1:8" x14ac:dyDescent="0.2">
      <c r="A1539" s="1271">
        <v>4920000</v>
      </c>
      <c r="B1539" s="1084" t="s">
        <v>22970</v>
      </c>
      <c r="C1539" s="1084"/>
      <c r="D1539" s="1272" t="s">
        <v>5</v>
      </c>
      <c r="E1539" s="1272" t="s">
        <v>5</v>
      </c>
      <c r="F1539" s="1272"/>
      <c r="G1539" s="1272" t="s">
        <v>469</v>
      </c>
      <c r="H1539" s="1461" t="s">
        <v>469</v>
      </c>
    </row>
    <row r="1540" spans="1:8" x14ac:dyDescent="0.2">
      <c r="A1540" s="1271">
        <v>4930000</v>
      </c>
      <c r="B1540" s="1084" t="s">
        <v>503</v>
      </c>
      <c r="C1540" s="1084"/>
      <c r="D1540" s="1272" t="s">
        <v>5</v>
      </c>
      <c r="E1540" s="1272" t="s">
        <v>5</v>
      </c>
      <c r="F1540" s="1272"/>
      <c r="G1540" s="1272" t="s">
        <v>469</v>
      </c>
      <c r="H1540" s="1461" t="s">
        <v>469</v>
      </c>
    </row>
    <row r="1541" spans="1:8" x14ac:dyDescent="0.2">
      <c r="A1541" s="1271">
        <v>4940000</v>
      </c>
      <c r="B1541" s="1084" t="s">
        <v>502</v>
      </c>
      <c r="C1541" s="1084"/>
      <c r="D1541" s="1272" t="s">
        <v>5</v>
      </c>
      <c r="E1541" s="1272" t="s">
        <v>5</v>
      </c>
      <c r="F1541" s="1272"/>
      <c r="G1541" s="1272" t="s">
        <v>469</v>
      </c>
      <c r="H1541" s="1461" t="s">
        <v>469</v>
      </c>
    </row>
    <row r="1542" spans="1:8" x14ac:dyDescent="0.2">
      <c r="A1542" s="1271">
        <v>4950000</v>
      </c>
      <c r="B1542" s="1084" t="s">
        <v>501</v>
      </c>
      <c r="C1542" s="1084"/>
      <c r="D1542" s="1272" t="s">
        <v>5</v>
      </c>
      <c r="E1542" s="1272" t="s">
        <v>5</v>
      </c>
      <c r="F1542" s="1272"/>
      <c r="G1542" s="1272" t="s">
        <v>469</v>
      </c>
      <c r="H1542" s="1461" t="s">
        <v>469</v>
      </c>
    </row>
    <row r="1543" spans="1:8" x14ac:dyDescent="0.2">
      <c r="A1543" s="1271">
        <v>4960000</v>
      </c>
      <c r="B1543" s="1084" t="s">
        <v>22345</v>
      </c>
      <c r="C1543" s="1084"/>
      <c r="D1543" s="1272" t="s">
        <v>5</v>
      </c>
      <c r="E1543" s="1272" t="s">
        <v>5</v>
      </c>
      <c r="F1543" s="1272"/>
      <c r="G1543" s="1272" t="s">
        <v>469</v>
      </c>
      <c r="H1543" s="1461" t="s">
        <v>469</v>
      </c>
    </row>
    <row r="1544" spans="1:8" x14ac:dyDescent="0.2">
      <c r="A1544" s="1271">
        <v>4960111</v>
      </c>
      <c r="B1544" s="1084" t="s">
        <v>22971</v>
      </c>
      <c r="C1544" s="1084"/>
      <c r="D1544" s="1272" t="s">
        <v>5</v>
      </c>
      <c r="E1544" s="1272" t="s">
        <v>469</v>
      </c>
      <c r="F1544" s="1272"/>
      <c r="G1544" s="1272" t="s">
        <v>5</v>
      </c>
      <c r="H1544" s="1461" t="s">
        <v>5</v>
      </c>
    </row>
    <row r="1545" spans="1:8" x14ac:dyDescent="0.2">
      <c r="A1545" s="1271">
        <v>4960112</v>
      </c>
      <c r="B1545" s="1084" t="s">
        <v>75</v>
      </c>
      <c r="C1545" s="1084"/>
      <c r="D1545" s="1272" t="s">
        <v>5</v>
      </c>
      <c r="E1545" s="1272" t="s">
        <v>469</v>
      </c>
      <c r="F1545" s="1272"/>
      <c r="G1545" s="1272" t="s">
        <v>5</v>
      </c>
      <c r="H1545" s="1461" t="s">
        <v>5</v>
      </c>
    </row>
    <row r="1546" spans="1:8" x14ac:dyDescent="0.2">
      <c r="A1546" s="1271">
        <v>4960121</v>
      </c>
      <c r="B1546" s="1084" t="s">
        <v>22972</v>
      </c>
      <c r="C1546" s="1084"/>
      <c r="D1546" s="1272" t="s">
        <v>5</v>
      </c>
      <c r="E1546" s="1272" t="s">
        <v>469</v>
      </c>
      <c r="F1546" s="1272"/>
      <c r="G1546" s="1272" t="s">
        <v>5</v>
      </c>
      <c r="H1546" s="1461" t="s">
        <v>5</v>
      </c>
    </row>
    <row r="1547" spans="1:8" x14ac:dyDescent="0.2">
      <c r="A1547" s="1271">
        <v>4960122</v>
      </c>
      <c r="B1547" s="1084" t="s">
        <v>22972</v>
      </c>
      <c r="C1547" s="1084"/>
      <c r="D1547" s="1272" t="s">
        <v>5</v>
      </c>
      <c r="E1547" s="1272" t="s">
        <v>469</v>
      </c>
      <c r="F1547" s="1272"/>
      <c r="G1547" s="1272" t="s">
        <v>5</v>
      </c>
      <c r="H1547" s="1461" t="s">
        <v>5</v>
      </c>
    </row>
    <row r="1548" spans="1:8" x14ac:dyDescent="0.2">
      <c r="A1548" s="1271">
        <v>4960123</v>
      </c>
      <c r="B1548" s="1084" t="s">
        <v>22972</v>
      </c>
      <c r="C1548" s="1084"/>
      <c r="D1548" s="1272" t="s">
        <v>5</v>
      </c>
      <c r="E1548" s="1272" t="s">
        <v>469</v>
      </c>
      <c r="F1548" s="1272"/>
      <c r="G1548" s="1272" t="s">
        <v>5</v>
      </c>
      <c r="H1548" s="1461" t="s">
        <v>5</v>
      </c>
    </row>
    <row r="1549" spans="1:8" x14ac:dyDescent="0.2">
      <c r="A1549" s="1271">
        <v>4960124</v>
      </c>
      <c r="B1549" s="1084" t="s">
        <v>22972</v>
      </c>
      <c r="C1549" s="1084"/>
      <c r="D1549" s="1272" t="s">
        <v>5</v>
      </c>
      <c r="E1549" s="1272" t="s">
        <v>469</v>
      </c>
      <c r="F1549" s="1272"/>
      <c r="G1549" s="1272" t="s">
        <v>5</v>
      </c>
      <c r="H1549" s="1461" t="s">
        <v>5</v>
      </c>
    </row>
    <row r="1550" spans="1:8" x14ac:dyDescent="0.2">
      <c r="A1550" s="1271">
        <v>4960125</v>
      </c>
      <c r="B1550" s="1084" t="s">
        <v>22973</v>
      </c>
      <c r="C1550" s="1084"/>
      <c r="D1550" s="1272" t="s">
        <v>5</v>
      </c>
      <c r="E1550" s="1272" t="s">
        <v>469</v>
      </c>
      <c r="F1550" s="1272"/>
      <c r="G1550" s="1272" t="s">
        <v>5</v>
      </c>
      <c r="H1550" s="1461" t="s">
        <v>5</v>
      </c>
    </row>
    <row r="1551" spans="1:8" x14ac:dyDescent="0.2">
      <c r="A1551" s="1271">
        <v>4960131</v>
      </c>
      <c r="B1551" s="1084" t="s">
        <v>22974</v>
      </c>
      <c r="C1551" s="1084"/>
      <c r="D1551" s="1272" t="s">
        <v>5</v>
      </c>
      <c r="E1551" s="1272" t="s">
        <v>469</v>
      </c>
      <c r="F1551" s="1272"/>
      <c r="G1551" s="1272" t="s">
        <v>5</v>
      </c>
      <c r="H1551" s="1461" t="s">
        <v>5</v>
      </c>
    </row>
    <row r="1552" spans="1:8" x14ac:dyDescent="0.2">
      <c r="A1552" s="1271">
        <v>4960141</v>
      </c>
      <c r="B1552" s="1084" t="s">
        <v>22975</v>
      </c>
      <c r="C1552" s="1084"/>
      <c r="D1552" s="1272" t="s">
        <v>5</v>
      </c>
      <c r="E1552" s="1272" t="s">
        <v>469</v>
      </c>
      <c r="F1552" s="1272"/>
      <c r="G1552" s="1272" t="s">
        <v>5</v>
      </c>
      <c r="H1552" s="1461" t="s">
        <v>5</v>
      </c>
    </row>
    <row r="1553" spans="1:8" x14ac:dyDescent="0.2">
      <c r="A1553" s="1271">
        <v>5000000</v>
      </c>
      <c r="B1553" s="1084" t="s">
        <v>22976</v>
      </c>
      <c r="C1553" s="1084"/>
      <c r="D1553" s="1272" t="s">
        <v>5</v>
      </c>
      <c r="E1553" s="1272" t="s">
        <v>5</v>
      </c>
      <c r="F1553" s="1272"/>
      <c r="G1553" s="1272" t="s">
        <v>469</v>
      </c>
      <c r="H1553" s="1461" t="s">
        <v>469</v>
      </c>
    </row>
    <row r="1554" spans="1:8" x14ac:dyDescent="0.2">
      <c r="A1554" s="1271">
        <v>5100000</v>
      </c>
      <c r="B1554" s="1084" t="s">
        <v>547</v>
      </c>
      <c r="C1554" s="1084"/>
      <c r="D1554" s="1272" t="s">
        <v>5</v>
      </c>
      <c r="E1554" s="1272" t="s">
        <v>5</v>
      </c>
      <c r="F1554" s="1272"/>
      <c r="G1554" s="1272" t="s">
        <v>5</v>
      </c>
      <c r="H1554" s="1461" t="s">
        <v>5</v>
      </c>
    </row>
    <row r="1555" spans="1:8" x14ac:dyDescent="0.2">
      <c r="A1555" s="1271">
        <v>5110000</v>
      </c>
      <c r="B1555" s="1084" t="s">
        <v>22977</v>
      </c>
      <c r="C1555" s="1084"/>
      <c r="D1555" s="1272" t="s">
        <v>5</v>
      </c>
      <c r="E1555" s="1272" t="s">
        <v>5</v>
      </c>
      <c r="F1555" s="1272"/>
      <c r="G1555" s="1272" t="s">
        <v>5</v>
      </c>
      <c r="H1555" s="1461" t="s">
        <v>5</v>
      </c>
    </row>
    <row r="1556" spans="1:8" x14ac:dyDescent="0.2">
      <c r="A1556" s="1271">
        <v>5111000</v>
      </c>
      <c r="B1556" s="1084" t="s">
        <v>22978</v>
      </c>
      <c r="C1556" s="1084"/>
      <c r="D1556" s="1272" t="s">
        <v>5</v>
      </c>
      <c r="E1556" s="1272" t="s">
        <v>5</v>
      </c>
      <c r="F1556" s="1272"/>
      <c r="G1556" s="1272" t="s">
        <v>5</v>
      </c>
      <c r="H1556" s="1461" t="s">
        <v>5</v>
      </c>
    </row>
    <row r="1557" spans="1:8" x14ac:dyDescent="0.2">
      <c r="A1557" s="1271">
        <v>5111010</v>
      </c>
      <c r="B1557" s="1084" t="s">
        <v>22978</v>
      </c>
      <c r="C1557" s="1084"/>
      <c r="D1557" s="1272" t="s">
        <v>5</v>
      </c>
      <c r="E1557" s="1272" t="s">
        <v>5</v>
      </c>
      <c r="F1557" s="1272"/>
      <c r="G1557" s="1272" t="s">
        <v>5</v>
      </c>
      <c r="H1557" s="1461" t="s">
        <v>5</v>
      </c>
    </row>
    <row r="1558" spans="1:8" x14ac:dyDescent="0.2">
      <c r="A1558" s="1271">
        <v>5111011</v>
      </c>
      <c r="B1558" s="1084" t="s">
        <v>22978</v>
      </c>
      <c r="C1558" s="1084"/>
      <c r="D1558" s="1272" t="s">
        <v>5</v>
      </c>
      <c r="E1558" s="1272" t="s">
        <v>469</v>
      </c>
      <c r="F1558" s="1272"/>
      <c r="G1558" s="1272" t="s">
        <v>5</v>
      </c>
      <c r="H1558" s="1461" t="s">
        <v>5</v>
      </c>
    </row>
    <row r="1559" spans="1:8" x14ac:dyDescent="0.2">
      <c r="A1559" s="1271">
        <v>5112000</v>
      </c>
      <c r="B1559" s="1084" t="s">
        <v>22979</v>
      </c>
      <c r="C1559" s="1084"/>
      <c r="D1559" s="1272" t="s">
        <v>5</v>
      </c>
      <c r="E1559" s="1272" t="s">
        <v>5</v>
      </c>
      <c r="F1559" s="1272"/>
      <c r="G1559" s="1272" t="s">
        <v>5</v>
      </c>
      <c r="H1559" s="1461" t="s">
        <v>5</v>
      </c>
    </row>
    <row r="1560" spans="1:8" x14ac:dyDescent="0.2">
      <c r="A1560" s="1271">
        <v>5112010</v>
      </c>
      <c r="B1560" s="1084" t="s">
        <v>22979</v>
      </c>
      <c r="C1560" s="1084"/>
      <c r="D1560" s="1272" t="s">
        <v>5</v>
      </c>
      <c r="E1560" s="1272" t="s">
        <v>5</v>
      </c>
      <c r="F1560" s="1272"/>
      <c r="G1560" s="1272" t="s">
        <v>5</v>
      </c>
      <c r="H1560" s="1461" t="s">
        <v>5</v>
      </c>
    </row>
    <row r="1561" spans="1:8" x14ac:dyDescent="0.2">
      <c r="A1561" s="1271">
        <v>5112011</v>
      </c>
      <c r="B1561" s="1084" t="s">
        <v>22979</v>
      </c>
      <c r="C1561" s="1084"/>
      <c r="D1561" s="1272" t="s">
        <v>5</v>
      </c>
      <c r="E1561" s="1272" t="s">
        <v>469</v>
      </c>
      <c r="F1561" s="1272"/>
      <c r="G1561" s="1272" t="s">
        <v>5</v>
      </c>
      <c r="H1561" s="1461" t="s">
        <v>5</v>
      </c>
    </row>
    <row r="1562" spans="1:8" x14ac:dyDescent="0.2">
      <c r="A1562" s="1271">
        <v>5113000</v>
      </c>
      <c r="B1562" s="1084" t="s">
        <v>22980</v>
      </c>
      <c r="C1562" s="1084"/>
      <c r="D1562" s="1272" t="s">
        <v>5</v>
      </c>
      <c r="E1562" s="1272" t="s">
        <v>5</v>
      </c>
      <c r="F1562" s="1272"/>
      <c r="G1562" s="1272" t="s">
        <v>5</v>
      </c>
      <c r="H1562" s="1461" t="s">
        <v>5</v>
      </c>
    </row>
    <row r="1563" spans="1:8" x14ac:dyDescent="0.2">
      <c r="A1563" s="1271">
        <v>5113010</v>
      </c>
      <c r="B1563" s="1084" t="s">
        <v>22980</v>
      </c>
      <c r="C1563" s="1084"/>
      <c r="D1563" s="1272" t="s">
        <v>5</v>
      </c>
      <c r="E1563" s="1272" t="s">
        <v>5</v>
      </c>
      <c r="F1563" s="1272"/>
      <c r="G1563" s="1272" t="s">
        <v>5</v>
      </c>
      <c r="H1563" s="1461" t="s">
        <v>5</v>
      </c>
    </row>
    <row r="1564" spans="1:8" x14ac:dyDescent="0.2">
      <c r="A1564" s="1271">
        <v>5113011</v>
      </c>
      <c r="B1564" s="1084" t="s">
        <v>22980</v>
      </c>
      <c r="C1564" s="1084"/>
      <c r="D1564" s="1272" t="s">
        <v>5</v>
      </c>
      <c r="E1564" s="1272" t="s">
        <v>469</v>
      </c>
      <c r="F1564" s="1272"/>
      <c r="G1564" s="1272" t="s">
        <v>5</v>
      </c>
      <c r="H1564" s="1461" t="s">
        <v>5</v>
      </c>
    </row>
    <row r="1565" spans="1:8" x14ac:dyDescent="0.2">
      <c r="A1565" s="1271">
        <v>5114000</v>
      </c>
      <c r="B1565" s="1084" t="s">
        <v>22981</v>
      </c>
      <c r="C1565" s="1084"/>
      <c r="D1565" s="1272" t="s">
        <v>5</v>
      </c>
      <c r="E1565" s="1272" t="s">
        <v>5</v>
      </c>
      <c r="F1565" s="1272"/>
      <c r="G1565" s="1272" t="s">
        <v>5</v>
      </c>
      <c r="H1565" s="1461" t="s">
        <v>5</v>
      </c>
    </row>
    <row r="1566" spans="1:8" x14ac:dyDescent="0.2">
      <c r="A1566" s="1271">
        <v>5114010</v>
      </c>
      <c r="B1566" s="1084" t="s">
        <v>22981</v>
      </c>
      <c r="C1566" s="1084"/>
      <c r="D1566" s="1272" t="s">
        <v>5</v>
      </c>
      <c r="E1566" s="1272" t="s">
        <v>5</v>
      </c>
      <c r="F1566" s="1272"/>
      <c r="G1566" s="1272" t="s">
        <v>5</v>
      </c>
      <c r="H1566" s="1461" t="s">
        <v>5</v>
      </c>
    </row>
    <row r="1567" spans="1:8" x14ac:dyDescent="0.2">
      <c r="A1567" s="1271">
        <v>5114011</v>
      </c>
      <c r="B1567" s="1084" t="s">
        <v>22981</v>
      </c>
      <c r="C1567" s="1084"/>
      <c r="D1567" s="1272" t="s">
        <v>5</v>
      </c>
      <c r="E1567" s="1272" t="s">
        <v>469</v>
      </c>
      <c r="F1567" s="1272"/>
      <c r="G1567" s="1272" t="s">
        <v>5</v>
      </c>
      <c r="H1567" s="1461" t="s">
        <v>5</v>
      </c>
    </row>
    <row r="1568" spans="1:8" x14ac:dyDescent="0.2">
      <c r="A1568" s="1271">
        <v>5120000</v>
      </c>
      <c r="B1568" s="1084" t="s">
        <v>22982</v>
      </c>
      <c r="C1568" s="1084"/>
      <c r="D1568" s="1272" t="s">
        <v>5</v>
      </c>
      <c r="E1568" s="1272" t="s">
        <v>5</v>
      </c>
      <c r="F1568" s="1272"/>
      <c r="G1568" s="1272" t="s">
        <v>5</v>
      </c>
      <c r="H1568" s="1461" t="s">
        <v>5</v>
      </c>
    </row>
    <row r="1569" spans="1:8" x14ac:dyDescent="0.2">
      <c r="A1569" s="1271">
        <v>5121000</v>
      </c>
      <c r="B1569" s="1084" t="s">
        <v>22983</v>
      </c>
      <c r="C1569" s="1084"/>
      <c r="D1569" s="1272" t="s">
        <v>5</v>
      </c>
      <c r="E1569" s="1272" t="s">
        <v>5</v>
      </c>
      <c r="F1569" s="1272"/>
      <c r="G1569" s="1272" t="s">
        <v>5</v>
      </c>
      <c r="H1569" s="1461" t="s">
        <v>5</v>
      </c>
    </row>
    <row r="1570" spans="1:8" x14ac:dyDescent="0.2">
      <c r="A1570" s="1271">
        <v>5121010</v>
      </c>
      <c r="B1570" s="1084" t="s">
        <v>22983</v>
      </c>
      <c r="C1570" s="1084"/>
      <c r="D1570" s="1272" t="s">
        <v>5</v>
      </c>
      <c r="E1570" s="1272" t="s">
        <v>5</v>
      </c>
      <c r="F1570" s="1272"/>
      <c r="G1570" s="1272" t="s">
        <v>5</v>
      </c>
      <c r="H1570" s="1461" t="s">
        <v>5</v>
      </c>
    </row>
    <row r="1571" spans="1:8" x14ac:dyDescent="0.2">
      <c r="A1571" s="1271">
        <v>5121011</v>
      </c>
      <c r="B1571" s="1084" t="s">
        <v>22983</v>
      </c>
      <c r="C1571" s="1084"/>
      <c r="D1571" s="1272" t="s">
        <v>5</v>
      </c>
      <c r="E1571" s="1272" t="s">
        <v>469</v>
      </c>
      <c r="F1571" s="1272"/>
      <c r="G1571" s="1272" t="s">
        <v>5</v>
      </c>
      <c r="H1571" s="1461" t="s">
        <v>5</v>
      </c>
    </row>
    <row r="1572" spans="1:8" x14ac:dyDescent="0.2">
      <c r="A1572" s="1271">
        <v>5122000</v>
      </c>
      <c r="B1572" s="1084" t="s">
        <v>22984</v>
      </c>
      <c r="C1572" s="1084"/>
      <c r="D1572" s="1272" t="s">
        <v>5</v>
      </c>
      <c r="E1572" s="1272" t="s">
        <v>5</v>
      </c>
      <c r="F1572" s="1272"/>
      <c r="G1572" s="1272" t="s">
        <v>5</v>
      </c>
      <c r="H1572" s="1461" t="s">
        <v>5</v>
      </c>
    </row>
    <row r="1573" spans="1:8" x14ac:dyDescent="0.2">
      <c r="A1573" s="1271">
        <v>5122010</v>
      </c>
      <c r="B1573" s="1084" t="s">
        <v>22984</v>
      </c>
      <c r="C1573" s="1084"/>
      <c r="D1573" s="1272" t="s">
        <v>5</v>
      </c>
      <c r="E1573" s="1272" t="s">
        <v>5</v>
      </c>
      <c r="F1573" s="1272"/>
      <c r="G1573" s="1272" t="s">
        <v>5</v>
      </c>
      <c r="H1573" s="1461" t="s">
        <v>5</v>
      </c>
    </row>
    <row r="1574" spans="1:8" x14ac:dyDescent="0.2">
      <c r="A1574" s="1271">
        <v>5122011</v>
      </c>
      <c r="B1574" s="1084" t="s">
        <v>22984</v>
      </c>
      <c r="C1574" s="1084"/>
      <c r="D1574" s="1272" t="s">
        <v>5</v>
      </c>
      <c r="E1574" s="1272" t="s">
        <v>469</v>
      </c>
      <c r="F1574" s="1272"/>
      <c r="G1574" s="1272" t="s">
        <v>5</v>
      </c>
      <c r="H1574" s="1461" t="s">
        <v>5</v>
      </c>
    </row>
    <row r="1575" spans="1:8" x14ac:dyDescent="0.2">
      <c r="A1575" s="1271">
        <v>5122020</v>
      </c>
      <c r="B1575" s="1084" t="s">
        <v>22985</v>
      </c>
      <c r="C1575" s="1084"/>
      <c r="D1575" s="1272" t="s">
        <v>5</v>
      </c>
      <c r="E1575" s="1272" t="s">
        <v>5</v>
      </c>
      <c r="F1575" s="1272"/>
      <c r="G1575" s="1272" t="s">
        <v>5</v>
      </c>
      <c r="H1575" s="1461" t="s">
        <v>5</v>
      </c>
    </row>
    <row r="1576" spans="1:8" x14ac:dyDescent="0.2">
      <c r="A1576" s="1271">
        <v>5122021</v>
      </c>
      <c r="B1576" s="1084" t="s">
        <v>22985</v>
      </c>
      <c r="C1576" s="1084"/>
      <c r="D1576" s="1272" t="s">
        <v>5</v>
      </c>
      <c r="E1576" s="1272" t="s">
        <v>469</v>
      </c>
      <c r="F1576" s="1272"/>
      <c r="G1576" s="1272" t="s">
        <v>5</v>
      </c>
      <c r="H1576" s="1461" t="s">
        <v>5</v>
      </c>
    </row>
    <row r="1577" spans="1:8" x14ac:dyDescent="0.2">
      <c r="A1577" s="1271">
        <v>5123000</v>
      </c>
      <c r="B1577" s="1084" t="s">
        <v>22986</v>
      </c>
      <c r="C1577" s="1084"/>
      <c r="D1577" s="1272" t="s">
        <v>5</v>
      </c>
      <c r="E1577" s="1272" t="s">
        <v>5</v>
      </c>
      <c r="F1577" s="1272"/>
      <c r="G1577" s="1272" t="s">
        <v>5</v>
      </c>
      <c r="H1577" s="1461" t="s">
        <v>5</v>
      </c>
    </row>
    <row r="1578" spans="1:8" x14ac:dyDescent="0.2">
      <c r="A1578" s="1271">
        <v>5123010</v>
      </c>
      <c r="B1578" s="1084" t="s">
        <v>22986</v>
      </c>
      <c r="C1578" s="1084"/>
      <c r="D1578" s="1272" t="s">
        <v>5</v>
      </c>
      <c r="E1578" s="1272" t="s">
        <v>5</v>
      </c>
      <c r="F1578" s="1272"/>
      <c r="G1578" s="1272" t="s">
        <v>5</v>
      </c>
      <c r="H1578" s="1461" t="s">
        <v>5</v>
      </c>
    </row>
    <row r="1579" spans="1:8" x14ac:dyDescent="0.2">
      <c r="A1579" s="1271">
        <v>5123011</v>
      </c>
      <c r="B1579" s="1084" t="s">
        <v>22986</v>
      </c>
      <c r="C1579" s="1084"/>
      <c r="D1579" s="1272" t="s">
        <v>5</v>
      </c>
      <c r="E1579" s="1272" t="s">
        <v>469</v>
      </c>
      <c r="F1579" s="1272"/>
      <c r="G1579" s="1272" t="s">
        <v>5</v>
      </c>
      <c r="H1579" s="1461" t="s">
        <v>5</v>
      </c>
    </row>
    <row r="1580" spans="1:8" x14ac:dyDescent="0.2">
      <c r="A1580" s="1271">
        <v>5123012</v>
      </c>
      <c r="B1580" s="1084" t="s">
        <v>22987</v>
      </c>
      <c r="C1580" s="1084"/>
      <c r="D1580" s="1272" t="s">
        <v>5</v>
      </c>
      <c r="E1580" s="1272" t="s">
        <v>469</v>
      </c>
      <c r="F1580" s="1272"/>
      <c r="G1580" s="1272" t="s">
        <v>5</v>
      </c>
      <c r="H1580" s="1461" t="s">
        <v>5</v>
      </c>
    </row>
    <row r="1581" spans="1:8" x14ac:dyDescent="0.2">
      <c r="A1581" s="1271">
        <v>5123013</v>
      </c>
      <c r="B1581" s="1084" t="s">
        <v>22988</v>
      </c>
      <c r="C1581" s="1084"/>
      <c r="D1581" s="1272" t="s">
        <v>5</v>
      </c>
      <c r="E1581" s="1272" t="s">
        <v>469</v>
      </c>
      <c r="F1581" s="1272"/>
      <c r="G1581" s="1272" t="s">
        <v>5</v>
      </c>
      <c r="H1581" s="1461" t="s">
        <v>5</v>
      </c>
    </row>
    <row r="1582" spans="1:8" x14ac:dyDescent="0.2">
      <c r="A1582" s="1271">
        <v>5123014</v>
      </c>
      <c r="B1582" s="1084" t="s">
        <v>22989</v>
      </c>
      <c r="C1582" s="1084"/>
      <c r="D1582" s="1272" t="s">
        <v>5</v>
      </c>
      <c r="E1582" s="1272" t="s">
        <v>469</v>
      </c>
      <c r="F1582" s="1272"/>
      <c r="G1582" s="1272" t="s">
        <v>5</v>
      </c>
      <c r="H1582" s="1461" t="s">
        <v>5</v>
      </c>
    </row>
    <row r="1583" spans="1:8" x14ac:dyDescent="0.2">
      <c r="A1583" s="1271">
        <v>5124000</v>
      </c>
      <c r="B1583" s="1084" t="s">
        <v>22990</v>
      </c>
      <c r="C1583" s="1084"/>
      <c r="D1583" s="1272" t="s">
        <v>5</v>
      </c>
      <c r="E1583" s="1272" t="s">
        <v>5</v>
      </c>
      <c r="F1583" s="1272"/>
      <c r="G1583" s="1272" t="s">
        <v>5</v>
      </c>
      <c r="H1583" s="1461" t="s">
        <v>5</v>
      </c>
    </row>
    <row r="1584" spans="1:8" x14ac:dyDescent="0.2">
      <c r="A1584" s="1271">
        <v>5124010</v>
      </c>
      <c r="B1584" s="1084" t="s">
        <v>22990</v>
      </c>
      <c r="C1584" s="1084"/>
      <c r="D1584" s="1272" t="s">
        <v>5</v>
      </c>
      <c r="E1584" s="1272" t="s">
        <v>5</v>
      </c>
      <c r="F1584" s="1272"/>
      <c r="G1584" s="1272" t="s">
        <v>5</v>
      </c>
      <c r="H1584" s="1461" t="s">
        <v>5</v>
      </c>
    </row>
    <row r="1585" spans="1:8" x14ac:dyDescent="0.2">
      <c r="A1585" s="1271">
        <v>5124011</v>
      </c>
      <c r="B1585" s="1084" t="s">
        <v>22990</v>
      </c>
      <c r="C1585" s="1084"/>
      <c r="D1585" s="1272" t="s">
        <v>5</v>
      </c>
      <c r="E1585" s="1272" t="s">
        <v>469</v>
      </c>
      <c r="F1585" s="1272"/>
      <c r="G1585" s="1272" t="s">
        <v>5</v>
      </c>
      <c r="H1585" s="1461" t="s">
        <v>5</v>
      </c>
    </row>
    <row r="1586" spans="1:8" x14ac:dyDescent="0.2">
      <c r="A1586" s="1271">
        <v>5130000</v>
      </c>
      <c r="B1586" s="1084" t="s">
        <v>22314</v>
      </c>
      <c r="C1586" s="1084"/>
      <c r="D1586" s="1272" t="s">
        <v>5</v>
      </c>
      <c r="E1586" s="1272" t="s">
        <v>5</v>
      </c>
      <c r="F1586" s="1272"/>
      <c r="G1586" s="1272" t="s">
        <v>5</v>
      </c>
      <c r="H1586" s="1461" t="s">
        <v>5</v>
      </c>
    </row>
    <row r="1587" spans="1:8" x14ac:dyDescent="0.2">
      <c r="A1587" s="1271">
        <v>5131000</v>
      </c>
      <c r="B1587" s="1084" t="s">
        <v>22991</v>
      </c>
      <c r="C1587" s="1084"/>
      <c r="D1587" s="1272" t="s">
        <v>5</v>
      </c>
      <c r="E1587" s="1272" t="s">
        <v>5</v>
      </c>
      <c r="F1587" s="1272"/>
      <c r="G1587" s="1272" t="s">
        <v>5</v>
      </c>
      <c r="H1587" s="1461" t="s">
        <v>5</v>
      </c>
    </row>
    <row r="1588" spans="1:8" x14ac:dyDescent="0.2">
      <c r="A1588" s="1271">
        <v>5131010</v>
      </c>
      <c r="B1588" s="1084" t="s">
        <v>22992</v>
      </c>
      <c r="C1588" s="1084"/>
      <c r="D1588" s="1272" t="s">
        <v>5</v>
      </c>
      <c r="E1588" s="1272" t="s">
        <v>5</v>
      </c>
      <c r="F1588" s="1272"/>
      <c r="G1588" s="1272" t="s">
        <v>5</v>
      </c>
      <c r="H1588" s="1461" t="s">
        <v>5</v>
      </c>
    </row>
    <row r="1589" spans="1:8" x14ac:dyDescent="0.2">
      <c r="A1589" s="1271">
        <v>5131011</v>
      </c>
      <c r="B1589" s="1084" t="s">
        <v>22992</v>
      </c>
      <c r="C1589" s="1084"/>
      <c r="D1589" s="1272" t="s">
        <v>5</v>
      </c>
      <c r="E1589" s="1272" t="s">
        <v>469</v>
      </c>
      <c r="F1589" s="1272"/>
      <c r="G1589" s="1272" t="s">
        <v>5</v>
      </c>
      <c r="H1589" s="1461" t="s">
        <v>5</v>
      </c>
    </row>
    <row r="1590" spans="1:8" x14ac:dyDescent="0.2">
      <c r="A1590" s="1271">
        <v>5131012</v>
      </c>
      <c r="B1590" s="1084" t="s">
        <v>22993</v>
      </c>
      <c r="C1590" s="1084" t="s">
        <v>22994</v>
      </c>
      <c r="D1590" s="1272" t="s">
        <v>5</v>
      </c>
      <c r="E1590" s="1272" t="s">
        <v>469</v>
      </c>
      <c r="F1590" s="1272"/>
      <c r="G1590" s="1272" t="s">
        <v>36</v>
      </c>
      <c r="H1590" s="1461" t="s">
        <v>36</v>
      </c>
    </row>
    <row r="1591" spans="1:8" x14ac:dyDescent="0.2">
      <c r="A1591" s="1271">
        <v>5131013</v>
      </c>
      <c r="B1591" s="1084" t="s">
        <v>22995</v>
      </c>
      <c r="C1591" s="1084"/>
      <c r="D1591" s="1272" t="s">
        <v>5</v>
      </c>
      <c r="E1591" s="1272" t="s">
        <v>469</v>
      </c>
      <c r="F1591" s="1272"/>
      <c r="G1591" s="1272" t="s">
        <v>5</v>
      </c>
      <c r="H1591" s="1461" t="s">
        <v>5</v>
      </c>
    </row>
    <row r="1592" spans="1:8" x14ac:dyDescent="0.2">
      <c r="A1592" s="1271">
        <v>5131014</v>
      </c>
      <c r="B1592" s="1084" t="s">
        <v>22996</v>
      </c>
      <c r="C1592" s="1084"/>
      <c r="D1592" s="1272" t="s">
        <v>5</v>
      </c>
      <c r="E1592" s="1272" t="s">
        <v>469</v>
      </c>
      <c r="F1592" s="1272"/>
      <c r="G1592" s="1272" t="s">
        <v>5</v>
      </c>
      <c r="H1592" s="1461" t="s">
        <v>5</v>
      </c>
    </row>
    <row r="1593" spans="1:8" x14ac:dyDescent="0.2">
      <c r="A1593" s="1271">
        <v>5131015</v>
      </c>
      <c r="B1593" s="1084" t="s">
        <v>22997</v>
      </c>
      <c r="C1593" s="1084"/>
      <c r="D1593" s="1272" t="s">
        <v>5</v>
      </c>
      <c r="E1593" s="1272" t="s">
        <v>469</v>
      </c>
      <c r="F1593" s="1272"/>
      <c r="G1593" s="1272" t="s">
        <v>5</v>
      </c>
      <c r="H1593" s="1461" t="s">
        <v>5</v>
      </c>
    </row>
    <row r="1594" spans="1:8" x14ac:dyDescent="0.2">
      <c r="A1594" s="1271">
        <v>5131016</v>
      </c>
      <c r="B1594" s="1084" t="s">
        <v>22998</v>
      </c>
      <c r="C1594" s="1084"/>
      <c r="D1594" s="1272" t="s">
        <v>5</v>
      </c>
      <c r="E1594" s="1272" t="s">
        <v>469</v>
      </c>
      <c r="F1594" s="1272"/>
      <c r="G1594" s="1272" t="s">
        <v>5</v>
      </c>
      <c r="H1594" s="1461" t="s">
        <v>5</v>
      </c>
    </row>
    <row r="1595" spans="1:8" x14ac:dyDescent="0.2">
      <c r="A1595" s="1271">
        <v>5131020</v>
      </c>
      <c r="B1595" s="1084" t="s">
        <v>22999</v>
      </c>
      <c r="C1595" s="1084"/>
      <c r="D1595" s="1272" t="s">
        <v>5</v>
      </c>
      <c r="E1595" s="1272" t="s">
        <v>5</v>
      </c>
      <c r="F1595" s="1272"/>
      <c r="G1595" s="1272" t="s">
        <v>5</v>
      </c>
      <c r="H1595" s="1461" t="s">
        <v>5</v>
      </c>
    </row>
    <row r="1596" spans="1:8" x14ac:dyDescent="0.2">
      <c r="A1596" s="1271">
        <v>5131021</v>
      </c>
      <c r="B1596" s="1084" t="s">
        <v>22999</v>
      </c>
      <c r="C1596" s="1084"/>
      <c r="D1596" s="1272" t="s">
        <v>5</v>
      </c>
      <c r="E1596" s="1272" t="s">
        <v>469</v>
      </c>
      <c r="F1596" s="1272"/>
      <c r="G1596" s="1272" t="s">
        <v>5</v>
      </c>
      <c r="H1596" s="1461" t="s">
        <v>5</v>
      </c>
    </row>
    <row r="1597" spans="1:8" x14ac:dyDescent="0.2">
      <c r="A1597" s="1271">
        <v>5132000</v>
      </c>
      <c r="B1597" s="1084" t="s">
        <v>23000</v>
      </c>
      <c r="C1597" s="1084"/>
      <c r="D1597" s="1272" t="s">
        <v>5</v>
      </c>
      <c r="E1597" s="1272" t="s">
        <v>5</v>
      </c>
      <c r="F1597" s="1272"/>
      <c r="G1597" s="1272" t="s">
        <v>5</v>
      </c>
      <c r="H1597" s="1461" t="s">
        <v>5</v>
      </c>
    </row>
    <row r="1598" spans="1:8" x14ac:dyDescent="0.2">
      <c r="A1598" s="1271">
        <v>5132010</v>
      </c>
      <c r="B1598" s="1084" t="s">
        <v>23001</v>
      </c>
      <c r="C1598" s="1084"/>
      <c r="D1598" s="1272" t="s">
        <v>5</v>
      </c>
      <c r="E1598" s="1272" t="s">
        <v>5</v>
      </c>
      <c r="F1598" s="1272"/>
      <c r="G1598" s="1272" t="s">
        <v>5</v>
      </c>
      <c r="H1598" s="1461" t="s">
        <v>5</v>
      </c>
    </row>
    <row r="1599" spans="1:8" x14ac:dyDescent="0.2">
      <c r="A1599" s="1271">
        <v>5132011</v>
      </c>
      <c r="B1599" s="1084" t="s">
        <v>23001</v>
      </c>
      <c r="C1599" s="1084"/>
      <c r="D1599" s="1272" t="s">
        <v>5</v>
      </c>
      <c r="E1599" s="1272" t="s">
        <v>469</v>
      </c>
      <c r="F1599" s="1272"/>
      <c r="G1599" s="1272" t="s">
        <v>5</v>
      </c>
      <c r="H1599" s="1461" t="s">
        <v>5</v>
      </c>
    </row>
    <row r="1600" spans="1:8" x14ac:dyDescent="0.2">
      <c r="A1600" s="1271">
        <v>5132020</v>
      </c>
      <c r="B1600" s="1084" t="s">
        <v>23002</v>
      </c>
      <c r="C1600" s="1084"/>
      <c r="D1600" s="1272" t="s">
        <v>5</v>
      </c>
      <c r="E1600" s="1272" t="s">
        <v>5</v>
      </c>
      <c r="F1600" s="1272"/>
      <c r="G1600" s="1272" t="s">
        <v>5</v>
      </c>
      <c r="H1600" s="1461" t="s">
        <v>5</v>
      </c>
    </row>
    <row r="1601" spans="1:8" x14ac:dyDescent="0.2">
      <c r="A1601" s="1271">
        <v>5132021</v>
      </c>
      <c r="B1601" s="1084" t="s">
        <v>23002</v>
      </c>
      <c r="C1601" s="1084"/>
      <c r="D1601" s="1272" t="s">
        <v>5</v>
      </c>
      <c r="E1601" s="1272" t="s">
        <v>469</v>
      </c>
      <c r="F1601" s="1272"/>
      <c r="G1601" s="1272" t="s">
        <v>5</v>
      </c>
      <c r="H1601" s="1461" t="s">
        <v>5</v>
      </c>
    </row>
    <row r="1602" spans="1:8" x14ac:dyDescent="0.2">
      <c r="A1602" s="1271">
        <v>5132030</v>
      </c>
      <c r="B1602" s="1084" t="s">
        <v>23003</v>
      </c>
      <c r="C1602" s="1084"/>
      <c r="D1602" s="1272" t="s">
        <v>5</v>
      </c>
      <c r="E1602" s="1272" t="s">
        <v>5</v>
      </c>
      <c r="F1602" s="1272"/>
      <c r="G1602" s="1272" t="s">
        <v>5</v>
      </c>
      <c r="H1602" s="1461" t="s">
        <v>5</v>
      </c>
    </row>
    <row r="1603" spans="1:8" x14ac:dyDescent="0.2">
      <c r="A1603" s="1271">
        <v>5132031</v>
      </c>
      <c r="B1603" s="1084" t="s">
        <v>23003</v>
      </c>
      <c r="C1603" s="1084"/>
      <c r="D1603" s="1272" t="s">
        <v>5</v>
      </c>
      <c r="E1603" s="1272" t="s">
        <v>469</v>
      </c>
      <c r="F1603" s="1272"/>
      <c r="G1603" s="1272" t="s">
        <v>5</v>
      </c>
      <c r="H1603" s="1461" t="s">
        <v>5</v>
      </c>
    </row>
    <row r="1604" spans="1:8" x14ac:dyDescent="0.2">
      <c r="A1604" s="1271">
        <v>5132032</v>
      </c>
      <c r="B1604" s="1084" t="s">
        <v>23004</v>
      </c>
      <c r="C1604" s="1084"/>
      <c r="D1604" s="1272" t="s">
        <v>5</v>
      </c>
      <c r="E1604" s="1272" t="s">
        <v>469</v>
      </c>
      <c r="F1604" s="1272"/>
      <c r="G1604" s="1272" t="s">
        <v>5</v>
      </c>
      <c r="H1604" s="1461" t="s">
        <v>5</v>
      </c>
    </row>
    <row r="1605" spans="1:8" x14ac:dyDescent="0.2">
      <c r="A1605" s="1271">
        <v>5132033</v>
      </c>
      <c r="B1605" s="1084" t="s">
        <v>23005</v>
      </c>
      <c r="C1605" s="1084"/>
      <c r="D1605" s="1272" t="s">
        <v>5</v>
      </c>
      <c r="E1605" s="1272" t="s">
        <v>469</v>
      </c>
      <c r="F1605" s="1272"/>
      <c r="G1605" s="1272" t="s">
        <v>5</v>
      </c>
      <c r="H1605" s="1461" t="s">
        <v>5</v>
      </c>
    </row>
    <row r="1606" spans="1:8" x14ac:dyDescent="0.2">
      <c r="A1606" s="1271">
        <v>5133000</v>
      </c>
      <c r="B1606" s="1084" t="s">
        <v>23006</v>
      </c>
      <c r="C1606" s="1084"/>
      <c r="D1606" s="1272" t="s">
        <v>5</v>
      </c>
      <c r="E1606" s="1272" t="s">
        <v>5</v>
      </c>
      <c r="F1606" s="1272"/>
      <c r="G1606" s="1272" t="s">
        <v>5</v>
      </c>
      <c r="H1606" s="1461" t="s">
        <v>5</v>
      </c>
    </row>
    <row r="1607" spans="1:8" x14ac:dyDescent="0.2">
      <c r="A1607" s="1271">
        <v>5133010</v>
      </c>
      <c r="B1607" s="1084" t="s">
        <v>23006</v>
      </c>
      <c r="C1607" s="1084"/>
      <c r="D1607" s="1272" t="s">
        <v>5</v>
      </c>
      <c r="E1607" s="1272" t="s">
        <v>5</v>
      </c>
      <c r="F1607" s="1272"/>
      <c r="G1607" s="1272" t="s">
        <v>5</v>
      </c>
      <c r="H1607" s="1461" t="s">
        <v>5</v>
      </c>
    </row>
    <row r="1608" spans="1:8" x14ac:dyDescent="0.2">
      <c r="A1608" s="1271">
        <v>5133011</v>
      </c>
      <c r="B1608" s="1084" t="s">
        <v>23006</v>
      </c>
      <c r="C1608" s="1084"/>
      <c r="D1608" s="1272" t="s">
        <v>5</v>
      </c>
      <c r="E1608" s="1272" t="s">
        <v>469</v>
      </c>
      <c r="F1608" s="1272"/>
      <c r="G1608" s="1272" t="s">
        <v>5</v>
      </c>
      <c r="H1608" s="1461" t="s">
        <v>5</v>
      </c>
    </row>
    <row r="1609" spans="1:8" x14ac:dyDescent="0.2">
      <c r="A1609" s="1271">
        <v>5134000</v>
      </c>
      <c r="B1609" s="1084" t="s">
        <v>23007</v>
      </c>
      <c r="C1609" s="1084"/>
      <c r="D1609" s="1272" t="s">
        <v>5</v>
      </c>
      <c r="E1609" s="1272" t="s">
        <v>5</v>
      </c>
      <c r="F1609" s="1272"/>
      <c r="G1609" s="1272" t="s">
        <v>5</v>
      </c>
      <c r="H1609" s="1461" t="s">
        <v>5</v>
      </c>
    </row>
    <row r="1610" spans="1:8" x14ac:dyDescent="0.2">
      <c r="A1610" s="1271">
        <v>5134010</v>
      </c>
      <c r="B1610" s="1084" t="s">
        <v>23008</v>
      </c>
      <c r="C1610" s="1084"/>
      <c r="D1610" s="1272" t="s">
        <v>5</v>
      </c>
      <c r="E1610" s="1272" t="s">
        <v>5</v>
      </c>
      <c r="F1610" s="1272"/>
      <c r="G1610" s="1272" t="s">
        <v>5</v>
      </c>
      <c r="H1610" s="1461" t="s">
        <v>5</v>
      </c>
    </row>
    <row r="1611" spans="1:8" x14ac:dyDescent="0.2">
      <c r="A1611" s="1271">
        <v>5134011</v>
      </c>
      <c r="B1611" s="1084" t="s">
        <v>23008</v>
      </c>
      <c r="C1611" s="1084"/>
      <c r="D1611" s="1272" t="s">
        <v>5</v>
      </c>
      <c r="E1611" s="1272" t="s">
        <v>469</v>
      </c>
      <c r="F1611" s="1272"/>
      <c r="G1611" s="1272" t="s">
        <v>5</v>
      </c>
      <c r="H1611" s="1461" t="s">
        <v>5</v>
      </c>
    </row>
    <row r="1612" spans="1:8" x14ac:dyDescent="0.2">
      <c r="A1612" s="1271">
        <v>5134020</v>
      </c>
      <c r="B1612" s="1084" t="s">
        <v>23009</v>
      </c>
      <c r="C1612" s="1084"/>
      <c r="D1612" s="1272" t="s">
        <v>5</v>
      </c>
      <c r="E1612" s="1272" t="s">
        <v>5</v>
      </c>
      <c r="F1612" s="1272"/>
      <c r="G1612" s="1272" t="s">
        <v>5</v>
      </c>
      <c r="H1612" s="1461" t="s">
        <v>5</v>
      </c>
    </row>
    <row r="1613" spans="1:8" x14ac:dyDescent="0.2">
      <c r="A1613" s="1271">
        <v>5134021</v>
      </c>
      <c r="B1613" s="1084" t="s">
        <v>23009</v>
      </c>
      <c r="C1613" s="1084"/>
      <c r="D1613" s="1272" t="s">
        <v>5</v>
      </c>
      <c r="E1613" s="1272" t="s">
        <v>469</v>
      </c>
      <c r="F1613" s="1272"/>
      <c r="G1613" s="1272" t="s">
        <v>5</v>
      </c>
      <c r="H1613" s="1461" t="s">
        <v>5</v>
      </c>
    </row>
    <row r="1614" spans="1:8" x14ac:dyDescent="0.2">
      <c r="A1614" s="1271">
        <v>5134030</v>
      </c>
      <c r="B1614" s="1084" t="s">
        <v>23010</v>
      </c>
      <c r="C1614" s="1084"/>
      <c r="D1614" s="1272" t="s">
        <v>5</v>
      </c>
      <c r="E1614" s="1272" t="s">
        <v>5</v>
      </c>
      <c r="F1614" s="1272"/>
      <c r="G1614" s="1272" t="s">
        <v>5</v>
      </c>
      <c r="H1614" s="1461" t="s">
        <v>5</v>
      </c>
    </row>
    <row r="1615" spans="1:8" x14ac:dyDescent="0.2">
      <c r="A1615" s="1271">
        <v>5134031</v>
      </c>
      <c r="B1615" s="1084" t="s">
        <v>23010</v>
      </c>
      <c r="C1615" s="1084"/>
      <c r="D1615" s="1272" t="s">
        <v>5</v>
      </c>
      <c r="E1615" s="1272" t="s">
        <v>469</v>
      </c>
      <c r="F1615" s="1272"/>
      <c r="G1615" s="1272" t="s">
        <v>5</v>
      </c>
      <c r="H1615" s="1461" t="s">
        <v>5</v>
      </c>
    </row>
    <row r="1616" spans="1:8" x14ac:dyDescent="0.2">
      <c r="A1616" s="1271">
        <v>5134040</v>
      </c>
      <c r="B1616" s="1084" t="s">
        <v>23011</v>
      </c>
      <c r="C1616" s="1084"/>
      <c r="D1616" s="1272" t="s">
        <v>5</v>
      </c>
      <c r="E1616" s="1272" t="s">
        <v>5</v>
      </c>
      <c r="F1616" s="1272"/>
      <c r="G1616" s="1272" t="s">
        <v>5</v>
      </c>
      <c r="H1616" s="1461" t="s">
        <v>5</v>
      </c>
    </row>
    <row r="1617" spans="1:8" x14ac:dyDescent="0.2">
      <c r="A1617" s="1271">
        <v>5134041</v>
      </c>
      <c r="B1617" s="1084" t="s">
        <v>23011</v>
      </c>
      <c r="C1617" s="1084"/>
      <c r="D1617" s="1272" t="s">
        <v>5</v>
      </c>
      <c r="E1617" s="1272" t="s">
        <v>469</v>
      </c>
      <c r="F1617" s="1272"/>
      <c r="G1617" s="1272" t="s">
        <v>5</v>
      </c>
      <c r="H1617" s="1461" t="s">
        <v>5</v>
      </c>
    </row>
    <row r="1618" spans="1:8" x14ac:dyDescent="0.2">
      <c r="A1618" s="1271">
        <v>5134050</v>
      </c>
      <c r="B1618" s="1084" t="s">
        <v>23012</v>
      </c>
      <c r="C1618" s="1084"/>
      <c r="D1618" s="1272" t="s">
        <v>5</v>
      </c>
      <c r="E1618" s="1272" t="s">
        <v>5</v>
      </c>
      <c r="F1618" s="1272"/>
      <c r="G1618" s="1272" t="s">
        <v>5</v>
      </c>
      <c r="H1618" s="1461" t="s">
        <v>5</v>
      </c>
    </row>
    <row r="1619" spans="1:8" x14ac:dyDescent="0.2">
      <c r="A1619" s="1271">
        <v>5134051</v>
      </c>
      <c r="B1619" s="1084" t="s">
        <v>23012</v>
      </c>
      <c r="C1619" s="1084"/>
      <c r="D1619" s="1272" t="s">
        <v>5</v>
      </c>
      <c r="E1619" s="1272" t="s">
        <v>469</v>
      </c>
      <c r="F1619" s="1272"/>
      <c r="G1619" s="1272" t="s">
        <v>5</v>
      </c>
      <c r="H1619" s="1461" t="s">
        <v>5</v>
      </c>
    </row>
    <row r="1620" spans="1:8" x14ac:dyDescent="0.2">
      <c r="A1620" s="1271">
        <v>5134060</v>
      </c>
      <c r="B1620" s="1084" t="s">
        <v>23013</v>
      </c>
      <c r="C1620" s="1084"/>
      <c r="D1620" s="1272" t="s">
        <v>5</v>
      </c>
      <c r="E1620" s="1272" t="s">
        <v>5</v>
      </c>
      <c r="F1620" s="1272"/>
      <c r="G1620" s="1272" t="s">
        <v>5</v>
      </c>
      <c r="H1620" s="1461" t="s">
        <v>5</v>
      </c>
    </row>
    <row r="1621" spans="1:8" x14ac:dyDescent="0.2">
      <c r="A1621" s="1271">
        <v>5134061</v>
      </c>
      <c r="B1621" s="1084" t="s">
        <v>23013</v>
      </c>
      <c r="C1621" s="1084"/>
      <c r="D1621" s="1272" t="s">
        <v>5</v>
      </c>
      <c r="E1621" s="1272" t="s">
        <v>469</v>
      </c>
      <c r="F1621" s="1272"/>
      <c r="G1621" s="1272" t="s">
        <v>5</v>
      </c>
      <c r="H1621" s="1461" t="s">
        <v>5</v>
      </c>
    </row>
    <row r="1622" spans="1:8" x14ac:dyDescent="0.2">
      <c r="A1622" s="1271">
        <v>5134070</v>
      </c>
      <c r="B1622" s="1084" t="s">
        <v>23014</v>
      </c>
      <c r="C1622" s="1084"/>
      <c r="D1622" s="1272" t="s">
        <v>5</v>
      </c>
      <c r="E1622" s="1272" t="s">
        <v>5</v>
      </c>
      <c r="F1622" s="1272"/>
      <c r="G1622" s="1272" t="s">
        <v>5</v>
      </c>
      <c r="H1622" s="1461" t="s">
        <v>5</v>
      </c>
    </row>
    <row r="1623" spans="1:8" x14ac:dyDescent="0.2">
      <c r="A1623" s="1271">
        <v>5134071</v>
      </c>
      <c r="B1623" s="1084" t="s">
        <v>23014</v>
      </c>
      <c r="C1623" s="1084"/>
      <c r="D1623" s="1272" t="s">
        <v>5</v>
      </c>
      <c r="E1623" s="1272" t="s">
        <v>469</v>
      </c>
      <c r="F1623" s="1272"/>
      <c r="G1623" s="1272" t="s">
        <v>5</v>
      </c>
      <c r="H1623" s="1461" t="s">
        <v>5</v>
      </c>
    </row>
    <row r="1624" spans="1:8" x14ac:dyDescent="0.2">
      <c r="A1624" s="1271">
        <v>5134080</v>
      </c>
      <c r="B1624" s="1084" t="s">
        <v>23015</v>
      </c>
      <c r="C1624" s="1084"/>
      <c r="D1624" s="1272" t="s">
        <v>5</v>
      </c>
      <c r="E1624" s="1272" t="s">
        <v>5</v>
      </c>
      <c r="F1624" s="1272"/>
      <c r="G1624" s="1272" t="s">
        <v>5</v>
      </c>
      <c r="H1624" s="1461" t="s">
        <v>5</v>
      </c>
    </row>
    <row r="1625" spans="1:8" x14ac:dyDescent="0.2">
      <c r="A1625" s="1271">
        <v>5134081</v>
      </c>
      <c r="B1625" s="1084" t="s">
        <v>23015</v>
      </c>
      <c r="C1625" s="1084"/>
      <c r="D1625" s="1272" t="s">
        <v>5</v>
      </c>
      <c r="E1625" s="1272" t="s">
        <v>469</v>
      </c>
      <c r="F1625" s="1272"/>
      <c r="G1625" s="1272" t="s">
        <v>5</v>
      </c>
      <c r="H1625" s="1461" t="s">
        <v>5</v>
      </c>
    </row>
    <row r="1626" spans="1:8" x14ac:dyDescent="0.2">
      <c r="A1626" s="1271">
        <v>5134082</v>
      </c>
      <c r="B1626" s="1084" t="s">
        <v>23016</v>
      </c>
      <c r="C1626" s="1084"/>
      <c r="D1626" s="1272" t="s">
        <v>5</v>
      </c>
      <c r="E1626" s="1272" t="s">
        <v>469</v>
      </c>
      <c r="F1626" s="1272"/>
      <c r="G1626" s="1272" t="s">
        <v>5</v>
      </c>
      <c r="H1626" s="1461" t="s">
        <v>5</v>
      </c>
    </row>
    <row r="1627" spans="1:8" x14ac:dyDescent="0.2">
      <c r="A1627" s="1271">
        <v>5134083</v>
      </c>
      <c r="B1627" s="1084" t="s">
        <v>23017</v>
      </c>
      <c r="C1627" s="1084"/>
      <c r="D1627" s="1272" t="s">
        <v>5</v>
      </c>
      <c r="E1627" s="1272" t="s">
        <v>469</v>
      </c>
      <c r="F1627" s="1272"/>
      <c r="G1627" s="1272" t="s">
        <v>5</v>
      </c>
      <c r="H1627" s="1461" t="s">
        <v>5</v>
      </c>
    </row>
    <row r="1628" spans="1:8" x14ac:dyDescent="0.2">
      <c r="A1628" s="1271">
        <v>5134090</v>
      </c>
      <c r="B1628" s="1084" t="s">
        <v>23018</v>
      </c>
      <c r="C1628" s="1084"/>
      <c r="D1628" s="1272" t="s">
        <v>5</v>
      </c>
      <c r="E1628" s="1272" t="s">
        <v>5</v>
      </c>
      <c r="F1628" s="1272"/>
      <c r="G1628" s="1272" t="s">
        <v>5</v>
      </c>
      <c r="H1628" s="1461" t="s">
        <v>5</v>
      </c>
    </row>
    <row r="1629" spans="1:8" x14ac:dyDescent="0.2">
      <c r="A1629" s="1271">
        <v>5134091</v>
      </c>
      <c r="B1629" s="1084" t="s">
        <v>23019</v>
      </c>
      <c r="C1629" s="1084"/>
      <c r="D1629" s="1272" t="s">
        <v>5</v>
      </c>
      <c r="E1629" s="1272" t="s">
        <v>469</v>
      </c>
      <c r="F1629" s="1272"/>
      <c r="G1629" s="1272" t="s">
        <v>5</v>
      </c>
      <c r="H1629" s="1461" t="s">
        <v>5</v>
      </c>
    </row>
    <row r="1630" spans="1:8" x14ac:dyDescent="0.2">
      <c r="A1630" s="1271">
        <v>5134092</v>
      </c>
      <c r="B1630" s="1084" t="s">
        <v>23020</v>
      </c>
      <c r="C1630" s="1084"/>
      <c r="D1630" s="1272" t="s">
        <v>5</v>
      </c>
      <c r="E1630" s="1272" t="s">
        <v>469</v>
      </c>
      <c r="F1630" s="1272"/>
      <c r="G1630" s="1272" t="s">
        <v>5</v>
      </c>
      <c r="H1630" s="1461" t="s">
        <v>5</v>
      </c>
    </row>
    <row r="1631" spans="1:8" x14ac:dyDescent="0.2">
      <c r="A1631" s="1271">
        <v>5134093</v>
      </c>
      <c r="B1631" s="1084" t="s">
        <v>23021</v>
      </c>
      <c r="C1631" s="1084"/>
      <c r="D1631" s="1272" t="s">
        <v>5</v>
      </c>
      <c r="E1631" s="1272" t="s">
        <v>469</v>
      </c>
      <c r="F1631" s="1272"/>
      <c r="G1631" s="1272" t="s">
        <v>5</v>
      </c>
      <c r="H1631" s="1461" t="s">
        <v>5</v>
      </c>
    </row>
    <row r="1632" spans="1:8" x14ac:dyDescent="0.2">
      <c r="A1632" s="1271">
        <v>5134100</v>
      </c>
      <c r="B1632" s="1084" t="s">
        <v>23022</v>
      </c>
      <c r="C1632" s="1084"/>
      <c r="D1632" s="1272" t="s">
        <v>5</v>
      </c>
      <c r="E1632" s="1272" t="s">
        <v>5</v>
      </c>
      <c r="F1632" s="1272"/>
      <c r="G1632" s="1272" t="s">
        <v>5</v>
      </c>
      <c r="H1632" s="1461" t="s">
        <v>5</v>
      </c>
    </row>
    <row r="1633" spans="1:8" x14ac:dyDescent="0.2">
      <c r="A1633" s="1271">
        <v>5134101</v>
      </c>
      <c r="B1633" s="1084" t="s">
        <v>23022</v>
      </c>
      <c r="C1633" s="1084"/>
      <c r="D1633" s="1272" t="s">
        <v>5</v>
      </c>
      <c r="E1633" s="1272" t="s">
        <v>469</v>
      </c>
      <c r="F1633" s="1272"/>
      <c r="G1633" s="1272" t="s">
        <v>5</v>
      </c>
      <c r="H1633" s="1461" t="s">
        <v>5</v>
      </c>
    </row>
    <row r="1634" spans="1:8" x14ac:dyDescent="0.2">
      <c r="A1634" s="1271">
        <v>5134110</v>
      </c>
      <c r="B1634" s="1084" t="s">
        <v>23023</v>
      </c>
      <c r="C1634" s="1084"/>
      <c r="D1634" s="1272" t="s">
        <v>5</v>
      </c>
      <c r="E1634" s="1272" t="s">
        <v>5</v>
      </c>
      <c r="F1634" s="1272"/>
      <c r="G1634" s="1272" t="s">
        <v>5</v>
      </c>
      <c r="H1634" s="1461" t="s">
        <v>5</v>
      </c>
    </row>
    <row r="1635" spans="1:8" x14ac:dyDescent="0.2">
      <c r="A1635" s="1271">
        <v>5134111</v>
      </c>
      <c r="B1635" s="1084" t="s">
        <v>23023</v>
      </c>
      <c r="C1635" s="1084"/>
      <c r="D1635" s="1272" t="s">
        <v>5</v>
      </c>
      <c r="E1635" s="1272" t="s">
        <v>469</v>
      </c>
      <c r="F1635" s="1272"/>
      <c r="G1635" s="1272" t="s">
        <v>5</v>
      </c>
      <c r="H1635" s="1461" t="s">
        <v>5</v>
      </c>
    </row>
    <row r="1636" spans="1:8" x14ac:dyDescent="0.2">
      <c r="A1636" s="1271">
        <v>5134112</v>
      </c>
      <c r="B1636" s="1084" t="s">
        <v>23024</v>
      </c>
      <c r="C1636" s="1084"/>
      <c r="D1636" s="1272" t="s">
        <v>5</v>
      </c>
      <c r="E1636" s="1272" t="s">
        <v>469</v>
      </c>
      <c r="F1636" s="1272"/>
      <c r="G1636" s="1272" t="s">
        <v>5</v>
      </c>
      <c r="H1636" s="1461" t="s">
        <v>5</v>
      </c>
    </row>
    <row r="1637" spans="1:8" x14ac:dyDescent="0.2">
      <c r="A1637" s="1271">
        <v>5134113</v>
      </c>
      <c r="B1637" s="1084" t="s">
        <v>23025</v>
      </c>
      <c r="C1637" s="1084"/>
      <c r="D1637" s="1272" t="s">
        <v>5</v>
      </c>
      <c r="E1637" s="1272" t="s">
        <v>469</v>
      </c>
      <c r="F1637" s="1272"/>
      <c r="G1637" s="1272" t="s">
        <v>5</v>
      </c>
      <c r="H1637" s="1461" t="s">
        <v>5</v>
      </c>
    </row>
    <row r="1638" spans="1:8" x14ac:dyDescent="0.2">
      <c r="A1638" s="1271">
        <v>5134114</v>
      </c>
      <c r="B1638" s="1084" t="s">
        <v>23026</v>
      </c>
      <c r="C1638" s="1084"/>
      <c r="D1638" s="1272" t="s">
        <v>5</v>
      </c>
      <c r="E1638" s="1272" t="s">
        <v>469</v>
      </c>
      <c r="F1638" s="1272"/>
      <c r="G1638" s="1272" t="s">
        <v>5</v>
      </c>
      <c r="H1638" s="1461" t="s">
        <v>5</v>
      </c>
    </row>
    <row r="1639" spans="1:8" x14ac:dyDescent="0.2">
      <c r="A1639" s="1271">
        <v>5134120</v>
      </c>
      <c r="B1639" s="1084" t="s">
        <v>23027</v>
      </c>
      <c r="C1639" s="1084"/>
      <c r="D1639" s="1272" t="s">
        <v>5</v>
      </c>
      <c r="E1639" s="1272" t="s">
        <v>5</v>
      </c>
      <c r="F1639" s="1272"/>
      <c r="G1639" s="1272" t="s">
        <v>5</v>
      </c>
      <c r="H1639" s="1461" t="s">
        <v>5</v>
      </c>
    </row>
    <row r="1640" spans="1:8" x14ac:dyDescent="0.2">
      <c r="A1640" s="1271">
        <v>5134121</v>
      </c>
      <c r="B1640" s="1084" t="s">
        <v>23027</v>
      </c>
      <c r="C1640" s="1084"/>
      <c r="D1640" s="1272" t="s">
        <v>5</v>
      </c>
      <c r="E1640" s="1272" t="s">
        <v>469</v>
      </c>
      <c r="F1640" s="1272"/>
      <c r="G1640" s="1272" t="s">
        <v>5</v>
      </c>
      <c r="H1640" s="1461" t="s">
        <v>5</v>
      </c>
    </row>
    <row r="1641" spans="1:8" x14ac:dyDescent="0.2">
      <c r="A1641" s="1271">
        <v>5134122</v>
      </c>
      <c r="B1641" s="1084" t="s">
        <v>23028</v>
      </c>
      <c r="C1641" s="1084"/>
      <c r="D1641" s="1272" t="s">
        <v>5</v>
      </c>
      <c r="E1641" s="1272" t="s">
        <v>469</v>
      </c>
      <c r="F1641" s="1272"/>
      <c r="G1641" s="1272" t="s">
        <v>5</v>
      </c>
      <c r="H1641" s="1461" t="s">
        <v>5</v>
      </c>
    </row>
    <row r="1642" spans="1:8" x14ac:dyDescent="0.2">
      <c r="A1642" s="1271">
        <v>5134123</v>
      </c>
      <c r="B1642" s="1084" t="s">
        <v>23029</v>
      </c>
      <c r="C1642" s="1084"/>
      <c r="D1642" s="1272" t="s">
        <v>5</v>
      </c>
      <c r="E1642" s="1272" t="s">
        <v>469</v>
      </c>
      <c r="F1642" s="1272"/>
      <c r="G1642" s="1272" t="s">
        <v>5</v>
      </c>
      <c r="H1642" s="1461" t="s">
        <v>5</v>
      </c>
    </row>
    <row r="1643" spans="1:8" x14ac:dyDescent="0.2">
      <c r="A1643" s="1271">
        <v>5134124</v>
      </c>
      <c r="B1643" s="1084" t="s">
        <v>23030</v>
      </c>
      <c r="C1643" s="1084" t="s">
        <v>23031</v>
      </c>
      <c r="D1643" s="1272" t="s">
        <v>5</v>
      </c>
      <c r="E1643" s="1272" t="s">
        <v>469</v>
      </c>
      <c r="F1643" s="1272"/>
      <c r="G1643" s="1272" t="s">
        <v>36</v>
      </c>
      <c r="H1643" s="1461" t="s">
        <v>36</v>
      </c>
    </row>
    <row r="1644" spans="1:8" x14ac:dyDescent="0.2">
      <c r="A1644" s="1271">
        <v>5134125</v>
      </c>
      <c r="B1644" s="1084" t="s">
        <v>23032</v>
      </c>
      <c r="C1644" s="1084"/>
      <c r="D1644" s="1272" t="s">
        <v>5</v>
      </c>
      <c r="E1644" s="1272" t="s">
        <v>469</v>
      </c>
      <c r="F1644" s="1272"/>
      <c r="G1644" s="1272" t="s">
        <v>5</v>
      </c>
      <c r="H1644" s="1461" t="s">
        <v>5</v>
      </c>
    </row>
    <row r="1645" spans="1:8" x14ac:dyDescent="0.2">
      <c r="A1645" s="1271">
        <v>5134130</v>
      </c>
      <c r="B1645" s="1084" t="s">
        <v>23033</v>
      </c>
      <c r="C1645" s="1084"/>
      <c r="D1645" s="1272" t="s">
        <v>5</v>
      </c>
      <c r="E1645" s="1272" t="s">
        <v>5</v>
      </c>
      <c r="F1645" s="1272"/>
      <c r="G1645" s="1272" t="s">
        <v>5</v>
      </c>
      <c r="H1645" s="1461" t="s">
        <v>5</v>
      </c>
    </row>
    <row r="1646" spans="1:8" x14ac:dyDescent="0.2">
      <c r="A1646" s="1271">
        <v>5134131</v>
      </c>
      <c r="B1646" s="1084" t="s">
        <v>23033</v>
      </c>
      <c r="C1646" s="1084"/>
      <c r="D1646" s="1272" t="s">
        <v>5</v>
      </c>
      <c r="E1646" s="1272" t="s">
        <v>469</v>
      </c>
      <c r="F1646" s="1272"/>
      <c r="G1646" s="1272" t="s">
        <v>5</v>
      </c>
      <c r="H1646" s="1461" t="s">
        <v>5</v>
      </c>
    </row>
    <row r="1647" spans="1:8" x14ac:dyDescent="0.2">
      <c r="A1647" s="1271">
        <v>5134132</v>
      </c>
      <c r="B1647" s="1084" t="s">
        <v>23034</v>
      </c>
      <c r="C1647" s="1084"/>
      <c r="D1647" s="1272" t="s">
        <v>5</v>
      </c>
      <c r="E1647" s="1272" t="s">
        <v>469</v>
      </c>
      <c r="F1647" s="1272"/>
      <c r="G1647" s="1272" t="s">
        <v>5</v>
      </c>
      <c r="H1647" s="1461" t="s">
        <v>5</v>
      </c>
    </row>
    <row r="1648" spans="1:8" x14ac:dyDescent="0.2">
      <c r="A1648" s="1271">
        <v>5134133</v>
      </c>
      <c r="B1648" s="1084" t="s">
        <v>23035</v>
      </c>
      <c r="C1648" s="1084"/>
      <c r="D1648" s="1272" t="s">
        <v>5</v>
      </c>
      <c r="E1648" s="1272" t="s">
        <v>469</v>
      </c>
      <c r="F1648" s="1272"/>
      <c r="G1648" s="1272" t="s">
        <v>5</v>
      </c>
      <c r="H1648" s="1461" t="s">
        <v>5</v>
      </c>
    </row>
    <row r="1649" spans="1:8" x14ac:dyDescent="0.2">
      <c r="A1649" s="1271">
        <v>5134134</v>
      </c>
      <c r="B1649" s="1084" t="s">
        <v>23036</v>
      </c>
      <c r="C1649" s="1084"/>
      <c r="D1649" s="1272" t="s">
        <v>5</v>
      </c>
      <c r="E1649" s="1272" t="s">
        <v>469</v>
      </c>
      <c r="F1649" s="1272"/>
      <c r="G1649" s="1272" t="s">
        <v>5</v>
      </c>
      <c r="H1649" s="1461" t="s">
        <v>5</v>
      </c>
    </row>
    <row r="1650" spans="1:8" x14ac:dyDescent="0.2">
      <c r="A1650" s="1271">
        <v>5134135</v>
      </c>
      <c r="B1650" s="1084" t="s">
        <v>23037</v>
      </c>
      <c r="C1650" s="1084"/>
      <c r="D1650" s="1272" t="s">
        <v>5</v>
      </c>
      <c r="E1650" s="1272" t="s">
        <v>469</v>
      </c>
      <c r="F1650" s="1272"/>
      <c r="G1650" s="1272" t="s">
        <v>5</v>
      </c>
      <c r="H1650" s="1461" t="s">
        <v>5</v>
      </c>
    </row>
    <row r="1651" spans="1:8" x14ac:dyDescent="0.2">
      <c r="A1651" s="1271">
        <v>5135000</v>
      </c>
      <c r="B1651" s="1084" t="s">
        <v>23038</v>
      </c>
      <c r="C1651" s="1084"/>
      <c r="D1651" s="1272" t="s">
        <v>5</v>
      </c>
      <c r="E1651" s="1272" t="s">
        <v>5</v>
      </c>
      <c r="F1651" s="1272"/>
      <c r="G1651" s="1272" t="s">
        <v>5</v>
      </c>
      <c r="H1651" s="1461" t="s">
        <v>5</v>
      </c>
    </row>
    <row r="1652" spans="1:8" x14ac:dyDescent="0.2">
      <c r="A1652" s="1271">
        <v>5135010</v>
      </c>
      <c r="B1652" s="1084" t="s">
        <v>23038</v>
      </c>
      <c r="C1652" s="1084"/>
      <c r="D1652" s="1272" t="s">
        <v>5</v>
      </c>
      <c r="E1652" s="1272" t="s">
        <v>5</v>
      </c>
      <c r="F1652" s="1272"/>
      <c r="G1652" s="1272" t="s">
        <v>5</v>
      </c>
      <c r="H1652" s="1461" t="s">
        <v>5</v>
      </c>
    </row>
    <row r="1653" spans="1:8" x14ac:dyDescent="0.2">
      <c r="A1653" s="1271">
        <v>5135011</v>
      </c>
      <c r="B1653" s="1084" t="s">
        <v>23038</v>
      </c>
      <c r="C1653" s="1084"/>
      <c r="D1653" s="1272" t="s">
        <v>5</v>
      </c>
      <c r="E1653" s="1272" t="s">
        <v>469</v>
      </c>
      <c r="F1653" s="1272"/>
      <c r="G1653" s="1272" t="s">
        <v>5</v>
      </c>
      <c r="H1653" s="1461" t="s">
        <v>5</v>
      </c>
    </row>
    <row r="1654" spans="1:8" x14ac:dyDescent="0.2">
      <c r="A1654" s="1271">
        <v>5136000</v>
      </c>
      <c r="B1654" s="1084" t="s">
        <v>23039</v>
      </c>
      <c r="C1654" s="1084"/>
      <c r="D1654" s="1272" t="s">
        <v>5</v>
      </c>
      <c r="E1654" s="1272" t="s">
        <v>5</v>
      </c>
      <c r="F1654" s="1272"/>
      <c r="G1654" s="1272" t="s">
        <v>5</v>
      </c>
      <c r="H1654" s="1461" t="s">
        <v>5</v>
      </c>
    </row>
    <row r="1655" spans="1:8" x14ac:dyDescent="0.2">
      <c r="A1655" s="1271">
        <v>5136010</v>
      </c>
      <c r="B1655" s="1084" t="s">
        <v>23039</v>
      </c>
      <c r="C1655" s="1084"/>
      <c r="D1655" s="1272" t="s">
        <v>5</v>
      </c>
      <c r="E1655" s="1272" t="s">
        <v>5</v>
      </c>
      <c r="F1655" s="1272"/>
      <c r="G1655" s="1272" t="s">
        <v>5</v>
      </c>
      <c r="H1655" s="1461" t="s">
        <v>5</v>
      </c>
    </row>
    <row r="1656" spans="1:8" x14ac:dyDescent="0.2">
      <c r="A1656" s="1271">
        <v>5136011</v>
      </c>
      <c r="B1656" s="1084" t="s">
        <v>23039</v>
      </c>
      <c r="C1656" s="1084"/>
      <c r="D1656" s="1272" t="s">
        <v>5</v>
      </c>
      <c r="E1656" s="1272" t="s">
        <v>469</v>
      </c>
      <c r="F1656" s="1272"/>
      <c r="G1656" s="1272" t="s">
        <v>5</v>
      </c>
      <c r="H1656" s="1461" t="s">
        <v>5</v>
      </c>
    </row>
    <row r="1657" spans="1:8" x14ac:dyDescent="0.2">
      <c r="A1657" s="1271">
        <v>5137000</v>
      </c>
      <c r="B1657" s="1084" t="s">
        <v>23040</v>
      </c>
      <c r="C1657" s="1084"/>
      <c r="D1657" s="1272" t="s">
        <v>5</v>
      </c>
      <c r="E1657" s="1272" t="s">
        <v>5</v>
      </c>
      <c r="F1657" s="1272"/>
      <c r="G1657" s="1272" t="s">
        <v>5</v>
      </c>
      <c r="H1657" s="1461" t="s">
        <v>5</v>
      </c>
    </row>
    <row r="1658" spans="1:8" x14ac:dyDescent="0.2">
      <c r="A1658" s="1271">
        <v>5137010</v>
      </c>
      <c r="B1658" s="1084" t="s">
        <v>23040</v>
      </c>
      <c r="C1658" s="1084"/>
      <c r="D1658" s="1272" t="s">
        <v>5</v>
      </c>
      <c r="E1658" s="1272" t="s">
        <v>5</v>
      </c>
      <c r="F1658" s="1272"/>
      <c r="G1658" s="1272" t="s">
        <v>5</v>
      </c>
      <c r="H1658" s="1461" t="s">
        <v>5</v>
      </c>
    </row>
    <row r="1659" spans="1:8" x14ac:dyDescent="0.2">
      <c r="A1659" s="1271">
        <v>5137011</v>
      </c>
      <c r="B1659" s="1084" t="s">
        <v>23040</v>
      </c>
      <c r="C1659" s="1084"/>
      <c r="D1659" s="1272" t="s">
        <v>5</v>
      </c>
      <c r="E1659" s="1272" t="s">
        <v>469</v>
      </c>
      <c r="F1659" s="1272"/>
      <c r="G1659" s="1272" t="s">
        <v>5</v>
      </c>
      <c r="H1659" s="1461" t="s">
        <v>5</v>
      </c>
    </row>
    <row r="1660" spans="1:8" x14ac:dyDescent="0.2">
      <c r="A1660" s="1271">
        <v>5138000</v>
      </c>
      <c r="B1660" s="1084" t="s">
        <v>23041</v>
      </c>
      <c r="C1660" s="1084"/>
      <c r="D1660" s="1272" t="s">
        <v>5</v>
      </c>
      <c r="E1660" s="1272" t="s">
        <v>5</v>
      </c>
      <c r="F1660" s="1272"/>
      <c r="G1660" s="1272" t="s">
        <v>5</v>
      </c>
      <c r="H1660" s="1461" t="s">
        <v>5</v>
      </c>
    </row>
    <row r="1661" spans="1:8" x14ac:dyDescent="0.2">
      <c r="A1661" s="1271">
        <v>5138010</v>
      </c>
      <c r="B1661" s="1084" t="s">
        <v>23041</v>
      </c>
      <c r="C1661" s="1084"/>
      <c r="D1661" s="1272" t="s">
        <v>5</v>
      </c>
      <c r="E1661" s="1272" t="s">
        <v>5</v>
      </c>
      <c r="F1661" s="1272"/>
      <c r="G1661" s="1272" t="s">
        <v>5</v>
      </c>
      <c r="H1661" s="1461" t="s">
        <v>5</v>
      </c>
    </row>
    <row r="1662" spans="1:8" x14ac:dyDescent="0.2">
      <c r="A1662" s="1271">
        <v>5138011</v>
      </c>
      <c r="B1662" s="1084" t="s">
        <v>23041</v>
      </c>
      <c r="C1662" s="1084"/>
      <c r="D1662" s="1272" t="s">
        <v>5</v>
      </c>
      <c r="E1662" s="1272" t="s">
        <v>469</v>
      </c>
      <c r="F1662" s="1272"/>
      <c r="G1662" s="1272" t="s">
        <v>5</v>
      </c>
      <c r="H1662" s="1461" t="s">
        <v>5</v>
      </c>
    </row>
    <row r="1663" spans="1:8" x14ac:dyDescent="0.2">
      <c r="A1663" s="1271">
        <v>5140000</v>
      </c>
      <c r="B1663" s="1084" t="s">
        <v>256</v>
      </c>
      <c r="C1663" s="1084"/>
      <c r="D1663" s="1272" t="s">
        <v>5</v>
      </c>
      <c r="E1663" s="1272" t="s">
        <v>5</v>
      </c>
      <c r="F1663" s="1272"/>
      <c r="G1663" s="1272" t="s">
        <v>5</v>
      </c>
      <c r="H1663" s="1461" t="s">
        <v>5</v>
      </c>
    </row>
    <row r="1664" spans="1:8" x14ac:dyDescent="0.2">
      <c r="A1664" s="1271">
        <v>5141000</v>
      </c>
      <c r="B1664" s="1084" t="s">
        <v>23042</v>
      </c>
      <c r="C1664" s="1084"/>
      <c r="D1664" s="1272" t="s">
        <v>5</v>
      </c>
      <c r="E1664" s="1272" t="s">
        <v>5</v>
      </c>
      <c r="F1664" s="1272"/>
      <c r="G1664" s="1272" t="s">
        <v>5</v>
      </c>
      <c r="H1664" s="1461" t="s">
        <v>5</v>
      </c>
    </row>
    <row r="1665" spans="1:8" x14ac:dyDescent="0.2">
      <c r="A1665" s="1271">
        <v>5141010</v>
      </c>
      <c r="B1665" s="1084" t="s">
        <v>23043</v>
      </c>
      <c r="C1665" s="1084"/>
      <c r="D1665" s="1272" t="s">
        <v>5</v>
      </c>
      <c r="E1665" s="1272" t="s">
        <v>5</v>
      </c>
      <c r="F1665" s="1272"/>
      <c r="G1665" s="1272" t="s">
        <v>5</v>
      </c>
      <c r="H1665" s="1461" t="s">
        <v>5</v>
      </c>
    </row>
    <row r="1666" spans="1:8" x14ac:dyDescent="0.2">
      <c r="A1666" s="1271">
        <v>5141011</v>
      </c>
      <c r="B1666" s="1084" t="s">
        <v>23043</v>
      </c>
      <c r="C1666" s="1084"/>
      <c r="D1666" s="1272" t="s">
        <v>5</v>
      </c>
      <c r="E1666" s="1272" t="s">
        <v>469</v>
      </c>
      <c r="F1666" s="1272"/>
      <c r="G1666" s="1272" t="s">
        <v>5</v>
      </c>
      <c r="H1666" s="1461" t="s">
        <v>5</v>
      </c>
    </row>
    <row r="1667" spans="1:8" x14ac:dyDescent="0.2">
      <c r="A1667" s="1271">
        <v>5141020</v>
      </c>
      <c r="B1667" s="1084" t="s">
        <v>23044</v>
      </c>
      <c r="C1667" s="1084"/>
      <c r="D1667" s="1272" t="s">
        <v>5</v>
      </c>
      <c r="E1667" s="1272" t="s">
        <v>5</v>
      </c>
      <c r="F1667" s="1272"/>
      <c r="G1667" s="1272" t="s">
        <v>5</v>
      </c>
      <c r="H1667" s="1461" t="s">
        <v>5</v>
      </c>
    </row>
    <row r="1668" spans="1:8" x14ac:dyDescent="0.2">
      <c r="A1668" s="1271">
        <v>5141021</v>
      </c>
      <c r="B1668" s="1084" t="s">
        <v>23044</v>
      </c>
      <c r="C1668" s="1084"/>
      <c r="D1668" s="1272" t="s">
        <v>5</v>
      </c>
      <c r="E1668" s="1272" t="s">
        <v>469</v>
      </c>
      <c r="F1668" s="1272"/>
      <c r="G1668" s="1272" t="s">
        <v>5</v>
      </c>
      <c r="H1668" s="1461" t="s">
        <v>5</v>
      </c>
    </row>
    <row r="1669" spans="1:8" x14ac:dyDescent="0.2">
      <c r="A1669" s="1271">
        <v>5141030</v>
      </c>
      <c r="B1669" s="1084" t="s">
        <v>23045</v>
      </c>
      <c r="C1669" s="1084"/>
      <c r="D1669" s="1272" t="s">
        <v>5</v>
      </c>
      <c r="E1669" s="1272" t="s">
        <v>5</v>
      </c>
      <c r="F1669" s="1272"/>
      <c r="G1669" s="1272" t="s">
        <v>5</v>
      </c>
      <c r="H1669" s="1461" t="s">
        <v>5</v>
      </c>
    </row>
    <row r="1670" spans="1:8" x14ac:dyDescent="0.2">
      <c r="A1670" s="1271">
        <v>5141031</v>
      </c>
      <c r="B1670" s="1084" t="s">
        <v>23045</v>
      </c>
      <c r="C1670" s="1084"/>
      <c r="D1670" s="1272" t="s">
        <v>5</v>
      </c>
      <c r="E1670" s="1272" t="s">
        <v>469</v>
      </c>
      <c r="F1670" s="1272"/>
      <c r="G1670" s="1272" t="s">
        <v>5</v>
      </c>
      <c r="H1670" s="1461" t="s">
        <v>5</v>
      </c>
    </row>
    <row r="1671" spans="1:8" x14ac:dyDescent="0.2">
      <c r="A1671" s="1271">
        <v>5142000</v>
      </c>
      <c r="B1671" s="1084" t="s">
        <v>23046</v>
      </c>
      <c r="C1671" s="1084"/>
      <c r="D1671" s="1272" t="s">
        <v>5</v>
      </c>
      <c r="E1671" s="1272" t="s">
        <v>5</v>
      </c>
      <c r="F1671" s="1272"/>
      <c r="G1671" s="1272" t="s">
        <v>5</v>
      </c>
      <c r="H1671" s="1461" t="s">
        <v>5</v>
      </c>
    </row>
    <row r="1672" spans="1:8" x14ac:dyDescent="0.2">
      <c r="A1672" s="1271">
        <v>5142010</v>
      </c>
      <c r="B1672" s="1084" t="s">
        <v>23047</v>
      </c>
      <c r="C1672" s="1084"/>
      <c r="D1672" s="1272" t="s">
        <v>5</v>
      </c>
      <c r="E1672" s="1272" t="s">
        <v>5</v>
      </c>
      <c r="F1672" s="1272"/>
      <c r="G1672" s="1272" t="s">
        <v>5</v>
      </c>
      <c r="H1672" s="1461" t="s">
        <v>5</v>
      </c>
    </row>
    <row r="1673" spans="1:8" x14ac:dyDescent="0.2">
      <c r="A1673" s="1271">
        <v>5142011</v>
      </c>
      <c r="B1673" s="1084" t="s">
        <v>23047</v>
      </c>
      <c r="C1673" s="1084"/>
      <c r="D1673" s="1272" t="s">
        <v>5</v>
      </c>
      <c r="E1673" s="1272" t="s">
        <v>469</v>
      </c>
      <c r="F1673" s="1272"/>
      <c r="G1673" s="1272" t="s">
        <v>5</v>
      </c>
      <c r="H1673" s="1461" t="s">
        <v>5</v>
      </c>
    </row>
    <row r="1674" spans="1:8" x14ac:dyDescent="0.2">
      <c r="A1674" s="1271">
        <v>5142020</v>
      </c>
      <c r="B1674" s="1084" t="s">
        <v>23048</v>
      </c>
      <c r="C1674" s="1084"/>
      <c r="D1674" s="1272" t="s">
        <v>5</v>
      </c>
      <c r="E1674" s="1272" t="s">
        <v>5</v>
      </c>
      <c r="F1674" s="1272"/>
      <c r="G1674" s="1272" t="s">
        <v>5</v>
      </c>
      <c r="H1674" s="1461" t="s">
        <v>5</v>
      </c>
    </row>
    <row r="1675" spans="1:8" x14ac:dyDescent="0.2">
      <c r="A1675" s="1271">
        <v>5142021</v>
      </c>
      <c r="B1675" s="1084" t="s">
        <v>23048</v>
      </c>
      <c r="C1675" s="1084"/>
      <c r="D1675" s="1272" t="s">
        <v>5</v>
      </c>
      <c r="E1675" s="1272" t="s">
        <v>469</v>
      </c>
      <c r="F1675" s="1272"/>
      <c r="G1675" s="1272" t="s">
        <v>5</v>
      </c>
      <c r="H1675" s="1461" t="s">
        <v>5</v>
      </c>
    </row>
    <row r="1676" spans="1:8" x14ac:dyDescent="0.2">
      <c r="A1676" s="1271">
        <v>5143000</v>
      </c>
      <c r="B1676" s="1084" t="s">
        <v>23049</v>
      </c>
      <c r="C1676" s="1084"/>
      <c r="D1676" s="1272" t="s">
        <v>5</v>
      </c>
      <c r="E1676" s="1272" t="s">
        <v>5</v>
      </c>
      <c r="F1676" s="1272"/>
      <c r="G1676" s="1272" t="s">
        <v>5</v>
      </c>
      <c r="H1676" s="1461" t="s">
        <v>5</v>
      </c>
    </row>
    <row r="1677" spans="1:8" x14ac:dyDescent="0.2">
      <c r="A1677" s="1271">
        <v>5143010</v>
      </c>
      <c r="B1677" s="1084" t="s">
        <v>23049</v>
      </c>
      <c r="C1677" s="1084"/>
      <c r="D1677" s="1272" t="s">
        <v>5</v>
      </c>
      <c r="E1677" s="1272" t="s">
        <v>5</v>
      </c>
      <c r="F1677" s="1272"/>
      <c r="G1677" s="1272" t="s">
        <v>5</v>
      </c>
      <c r="H1677" s="1461" t="s">
        <v>5</v>
      </c>
    </row>
    <row r="1678" spans="1:8" x14ac:dyDescent="0.2">
      <c r="A1678" s="1271">
        <v>5143011</v>
      </c>
      <c r="B1678" s="1084" t="s">
        <v>23049</v>
      </c>
      <c r="C1678" s="1084"/>
      <c r="D1678" s="1272" t="s">
        <v>5</v>
      </c>
      <c r="E1678" s="1272" t="s">
        <v>469</v>
      </c>
      <c r="F1678" s="1272"/>
      <c r="G1678" s="1272" t="s">
        <v>5</v>
      </c>
      <c r="H1678" s="1461" t="s">
        <v>5</v>
      </c>
    </row>
    <row r="1679" spans="1:8" x14ac:dyDescent="0.2">
      <c r="A1679" s="1271">
        <v>5144000</v>
      </c>
      <c r="B1679" s="1084" t="s">
        <v>23050</v>
      </c>
      <c r="C1679" s="1084"/>
      <c r="D1679" s="1272" t="s">
        <v>5</v>
      </c>
      <c r="E1679" s="1272" t="s">
        <v>5</v>
      </c>
      <c r="F1679" s="1272"/>
      <c r="G1679" s="1272" t="s">
        <v>5</v>
      </c>
      <c r="H1679" s="1461" t="s">
        <v>5</v>
      </c>
    </row>
    <row r="1680" spans="1:8" x14ac:dyDescent="0.2">
      <c r="A1680" s="1271">
        <v>5144010</v>
      </c>
      <c r="B1680" s="1084" t="s">
        <v>23051</v>
      </c>
      <c r="C1680" s="1084"/>
      <c r="D1680" s="1272" t="s">
        <v>5</v>
      </c>
      <c r="E1680" s="1272" t="s">
        <v>5</v>
      </c>
      <c r="F1680" s="1272"/>
      <c r="G1680" s="1272" t="s">
        <v>5</v>
      </c>
      <c r="H1680" s="1461" t="s">
        <v>5</v>
      </c>
    </row>
    <row r="1681" spans="1:8" x14ac:dyDescent="0.2">
      <c r="A1681" s="1271">
        <v>5144011</v>
      </c>
      <c r="B1681" s="1084" t="s">
        <v>23051</v>
      </c>
      <c r="C1681" s="1084"/>
      <c r="D1681" s="1272" t="s">
        <v>5</v>
      </c>
      <c r="E1681" s="1272" t="s">
        <v>469</v>
      </c>
      <c r="F1681" s="1272"/>
      <c r="G1681" s="1272" t="s">
        <v>5</v>
      </c>
      <c r="H1681" s="1461" t="s">
        <v>5</v>
      </c>
    </row>
    <row r="1682" spans="1:8" x14ac:dyDescent="0.2">
      <c r="A1682" s="1271">
        <v>5144012</v>
      </c>
      <c r="B1682" s="1084" t="s">
        <v>23052</v>
      </c>
      <c r="C1682" s="1084"/>
      <c r="D1682" s="1272" t="s">
        <v>5</v>
      </c>
      <c r="E1682" s="1272" t="s">
        <v>469</v>
      </c>
      <c r="F1682" s="1272"/>
      <c r="G1682" s="1272" t="s">
        <v>5</v>
      </c>
      <c r="H1682" s="1461" t="s">
        <v>5</v>
      </c>
    </row>
    <row r="1683" spans="1:8" x14ac:dyDescent="0.2">
      <c r="A1683" s="1271">
        <v>5144020</v>
      </c>
      <c r="B1683" s="1084" t="s">
        <v>23053</v>
      </c>
      <c r="C1683" s="1084"/>
      <c r="D1683" s="1272" t="s">
        <v>5</v>
      </c>
      <c r="E1683" s="1272" t="s">
        <v>5</v>
      </c>
      <c r="F1683" s="1272"/>
      <c r="G1683" s="1272" t="s">
        <v>5</v>
      </c>
      <c r="H1683" s="1461" t="s">
        <v>5</v>
      </c>
    </row>
    <row r="1684" spans="1:8" x14ac:dyDescent="0.2">
      <c r="A1684" s="1271">
        <v>5144021</v>
      </c>
      <c r="B1684" s="1084" t="s">
        <v>23053</v>
      </c>
      <c r="C1684" s="1084"/>
      <c r="D1684" s="1272" t="s">
        <v>5</v>
      </c>
      <c r="E1684" s="1272" t="s">
        <v>469</v>
      </c>
      <c r="F1684" s="1272"/>
      <c r="G1684" s="1272" t="s">
        <v>5</v>
      </c>
      <c r="H1684" s="1461" t="s">
        <v>5</v>
      </c>
    </row>
    <row r="1685" spans="1:8" x14ac:dyDescent="0.2">
      <c r="A1685" s="1271">
        <v>5144030</v>
      </c>
      <c r="B1685" s="1084" t="s">
        <v>23054</v>
      </c>
      <c r="C1685" s="1084"/>
      <c r="D1685" s="1272" t="s">
        <v>5</v>
      </c>
      <c r="E1685" s="1272" t="s">
        <v>5</v>
      </c>
      <c r="F1685" s="1272"/>
      <c r="G1685" s="1272" t="s">
        <v>5</v>
      </c>
      <c r="H1685" s="1461" t="s">
        <v>5</v>
      </c>
    </row>
    <row r="1686" spans="1:8" x14ac:dyDescent="0.2">
      <c r="A1686" s="1271">
        <v>5144031</v>
      </c>
      <c r="B1686" s="1084" t="s">
        <v>23054</v>
      </c>
      <c r="C1686" s="1084"/>
      <c r="D1686" s="1272" t="s">
        <v>5</v>
      </c>
      <c r="E1686" s="1272" t="s">
        <v>469</v>
      </c>
      <c r="F1686" s="1272"/>
      <c r="G1686" s="1272" t="s">
        <v>5</v>
      </c>
      <c r="H1686" s="1461" t="s">
        <v>5</v>
      </c>
    </row>
    <row r="1687" spans="1:8" x14ac:dyDescent="0.2">
      <c r="A1687" s="1271">
        <v>5150000</v>
      </c>
      <c r="B1687" s="1084" t="s">
        <v>22316</v>
      </c>
      <c r="C1687" s="1084"/>
      <c r="D1687" s="1272" t="s">
        <v>5</v>
      </c>
      <c r="E1687" s="1272" t="s">
        <v>5</v>
      </c>
      <c r="F1687" s="1272"/>
      <c r="G1687" s="1272" t="s">
        <v>5</v>
      </c>
      <c r="H1687" s="1461" t="s">
        <v>5</v>
      </c>
    </row>
    <row r="1688" spans="1:8" x14ac:dyDescent="0.2">
      <c r="A1688" s="1271">
        <v>5151000</v>
      </c>
      <c r="B1688" s="1084" t="s">
        <v>23055</v>
      </c>
      <c r="C1688" s="1084"/>
      <c r="D1688" s="1272" t="s">
        <v>5</v>
      </c>
      <c r="E1688" s="1272" t="s">
        <v>5</v>
      </c>
      <c r="F1688" s="1272"/>
      <c r="G1688" s="1272" t="s">
        <v>5</v>
      </c>
      <c r="H1688" s="1461" t="s">
        <v>5</v>
      </c>
    </row>
    <row r="1689" spans="1:8" x14ac:dyDescent="0.2">
      <c r="A1689" s="1271">
        <v>5151010</v>
      </c>
      <c r="B1689" s="1084" t="s">
        <v>23055</v>
      </c>
      <c r="C1689" s="1084"/>
      <c r="D1689" s="1272" t="s">
        <v>5</v>
      </c>
      <c r="E1689" s="1272" t="s">
        <v>5</v>
      </c>
      <c r="F1689" s="1272"/>
      <c r="G1689" s="1272" t="s">
        <v>5</v>
      </c>
      <c r="H1689" s="1461" t="s">
        <v>5</v>
      </c>
    </row>
    <row r="1690" spans="1:8" x14ac:dyDescent="0.2">
      <c r="A1690" s="1271">
        <v>5151011</v>
      </c>
      <c r="B1690" s="1084" t="s">
        <v>23055</v>
      </c>
      <c r="C1690" s="1084"/>
      <c r="D1690" s="1272" t="s">
        <v>5</v>
      </c>
      <c r="E1690" s="1272" t="s">
        <v>469</v>
      </c>
      <c r="F1690" s="1272"/>
      <c r="G1690" s="1272" t="s">
        <v>5</v>
      </c>
      <c r="H1690" s="1461" t="s">
        <v>5</v>
      </c>
    </row>
    <row r="1691" spans="1:8" x14ac:dyDescent="0.2">
      <c r="A1691" s="1271">
        <v>5152000</v>
      </c>
      <c r="B1691" s="1084" t="s">
        <v>23056</v>
      </c>
      <c r="C1691" s="1084"/>
      <c r="D1691" s="1272" t="s">
        <v>5</v>
      </c>
      <c r="E1691" s="1272" t="s">
        <v>5</v>
      </c>
      <c r="F1691" s="1272"/>
      <c r="G1691" s="1272" t="s">
        <v>5</v>
      </c>
      <c r="H1691" s="1461" t="s">
        <v>5</v>
      </c>
    </row>
    <row r="1692" spans="1:8" x14ac:dyDescent="0.2">
      <c r="A1692" s="1271">
        <v>5152010</v>
      </c>
      <c r="B1692" s="1084" t="s">
        <v>23057</v>
      </c>
      <c r="C1692" s="1084"/>
      <c r="D1692" s="1272" t="s">
        <v>5</v>
      </c>
      <c r="E1692" s="1272" t="s">
        <v>5</v>
      </c>
      <c r="F1692" s="1272"/>
      <c r="G1692" s="1272" t="s">
        <v>5</v>
      </c>
      <c r="H1692" s="1461" t="s">
        <v>5</v>
      </c>
    </row>
    <row r="1693" spans="1:8" x14ac:dyDescent="0.2">
      <c r="A1693" s="1271">
        <v>5152011</v>
      </c>
      <c r="B1693" s="1084" t="s">
        <v>23057</v>
      </c>
      <c r="C1693" s="1084"/>
      <c r="D1693" s="1272" t="s">
        <v>5</v>
      </c>
      <c r="E1693" s="1272" t="s">
        <v>469</v>
      </c>
      <c r="F1693" s="1272"/>
      <c r="G1693" s="1272" t="s">
        <v>5</v>
      </c>
      <c r="H1693" s="1461" t="s">
        <v>5</v>
      </c>
    </row>
    <row r="1694" spans="1:8" x14ac:dyDescent="0.2">
      <c r="A1694" s="1271">
        <v>5152020</v>
      </c>
      <c r="B1694" s="1084" t="s">
        <v>23058</v>
      </c>
      <c r="C1694" s="1084"/>
      <c r="D1694" s="1272" t="s">
        <v>5</v>
      </c>
      <c r="E1694" s="1272" t="s">
        <v>5</v>
      </c>
      <c r="F1694" s="1272"/>
      <c r="G1694" s="1272" t="s">
        <v>5</v>
      </c>
      <c r="H1694" s="1461" t="s">
        <v>5</v>
      </c>
    </row>
    <row r="1695" spans="1:8" x14ac:dyDescent="0.2">
      <c r="A1695" s="1271">
        <v>5152021</v>
      </c>
      <c r="B1695" s="1084" t="s">
        <v>23058</v>
      </c>
      <c r="C1695" s="1084"/>
      <c r="D1695" s="1272" t="s">
        <v>5</v>
      </c>
      <c r="E1695" s="1272" t="s">
        <v>469</v>
      </c>
      <c r="F1695" s="1272"/>
      <c r="G1695" s="1272" t="s">
        <v>5</v>
      </c>
      <c r="H1695" s="1461" t="s">
        <v>5</v>
      </c>
    </row>
    <row r="1696" spans="1:8" x14ac:dyDescent="0.2">
      <c r="A1696" s="1271">
        <v>5152030</v>
      </c>
      <c r="B1696" s="1084" t="s">
        <v>23059</v>
      </c>
      <c r="C1696" s="1084"/>
      <c r="D1696" s="1272" t="s">
        <v>5</v>
      </c>
      <c r="E1696" s="1272" t="s">
        <v>5</v>
      </c>
      <c r="F1696" s="1272"/>
      <c r="G1696" s="1272" t="s">
        <v>36</v>
      </c>
      <c r="H1696" s="1461" t="s">
        <v>36</v>
      </c>
    </row>
    <row r="1697" spans="1:8" x14ac:dyDescent="0.2">
      <c r="A1697" s="1271">
        <v>5152031</v>
      </c>
      <c r="B1697" s="1084" t="s">
        <v>23059</v>
      </c>
      <c r="C1697" s="1084"/>
      <c r="D1697" s="1272" t="s">
        <v>5</v>
      </c>
      <c r="E1697" s="1272" t="s">
        <v>469</v>
      </c>
      <c r="F1697" s="1272"/>
      <c r="G1697" s="1272" t="s">
        <v>5</v>
      </c>
      <c r="H1697" s="1461" t="s">
        <v>5</v>
      </c>
    </row>
    <row r="1698" spans="1:8" x14ac:dyDescent="0.2">
      <c r="A1698" s="1271">
        <v>5153000</v>
      </c>
      <c r="B1698" s="1084" t="s">
        <v>23060</v>
      </c>
      <c r="C1698" s="1084"/>
      <c r="D1698" s="1272" t="s">
        <v>5</v>
      </c>
      <c r="E1698" s="1272" t="s">
        <v>5</v>
      </c>
      <c r="F1698" s="1272"/>
      <c r="G1698" s="1272" t="s">
        <v>5</v>
      </c>
      <c r="H1698" s="1461" t="s">
        <v>5</v>
      </c>
    </row>
    <row r="1699" spans="1:8" x14ac:dyDescent="0.2">
      <c r="A1699" s="1271">
        <v>5153010</v>
      </c>
      <c r="B1699" s="1084" t="s">
        <v>23060</v>
      </c>
      <c r="C1699" s="1084"/>
      <c r="D1699" s="1272" t="s">
        <v>5</v>
      </c>
      <c r="E1699" s="1272" t="s">
        <v>5</v>
      </c>
      <c r="F1699" s="1272"/>
      <c r="G1699" s="1272" t="s">
        <v>5</v>
      </c>
      <c r="H1699" s="1461" t="s">
        <v>5</v>
      </c>
    </row>
    <row r="1700" spans="1:8" x14ac:dyDescent="0.2">
      <c r="A1700" s="1271">
        <v>5153011</v>
      </c>
      <c r="B1700" s="1084" t="s">
        <v>23060</v>
      </c>
      <c r="C1700" s="1084"/>
      <c r="D1700" s="1272" t="s">
        <v>5</v>
      </c>
      <c r="E1700" s="1272" t="s">
        <v>469</v>
      </c>
      <c r="F1700" s="1272"/>
      <c r="G1700" s="1272" t="s">
        <v>5</v>
      </c>
      <c r="H1700" s="1461" t="s">
        <v>5</v>
      </c>
    </row>
    <row r="1701" spans="1:8" x14ac:dyDescent="0.2">
      <c r="A1701" s="1271">
        <v>5154000</v>
      </c>
      <c r="B1701" s="1084" t="s">
        <v>23061</v>
      </c>
      <c r="C1701" s="1084"/>
      <c r="D1701" s="1272" t="s">
        <v>5</v>
      </c>
      <c r="E1701" s="1272" t="s">
        <v>5</v>
      </c>
      <c r="F1701" s="1272"/>
      <c r="G1701" s="1272" t="s">
        <v>5</v>
      </c>
      <c r="H1701" s="1461" t="s">
        <v>5</v>
      </c>
    </row>
    <row r="1702" spans="1:8" x14ac:dyDescent="0.2">
      <c r="A1702" s="1271">
        <v>5154010</v>
      </c>
      <c r="B1702" s="1084" t="s">
        <v>23062</v>
      </c>
      <c r="C1702" s="1084"/>
      <c r="D1702" s="1272" t="s">
        <v>5</v>
      </c>
      <c r="E1702" s="1272" t="s">
        <v>5</v>
      </c>
      <c r="F1702" s="1272"/>
      <c r="G1702" s="1272" t="s">
        <v>5</v>
      </c>
      <c r="H1702" s="1461" t="s">
        <v>5</v>
      </c>
    </row>
    <row r="1703" spans="1:8" x14ac:dyDescent="0.2">
      <c r="A1703" s="1271">
        <v>5154011</v>
      </c>
      <c r="B1703" s="1084" t="s">
        <v>23062</v>
      </c>
      <c r="C1703" s="1084"/>
      <c r="D1703" s="1272" t="s">
        <v>5</v>
      </c>
      <c r="E1703" s="1272" t="s">
        <v>469</v>
      </c>
      <c r="F1703" s="1272"/>
      <c r="G1703" s="1272" t="s">
        <v>5</v>
      </c>
      <c r="H1703" s="1461" t="s">
        <v>5</v>
      </c>
    </row>
    <row r="1704" spans="1:8" x14ac:dyDescent="0.2">
      <c r="A1704" s="1271">
        <v>5154020</v>
      </c>
      <c r="B1704" s="1084" t="s">
        <v>23063</v>
      </c>
      <c r="C1704" s="1084"/>
      <c r="D1704" s="1272" t="s">
        <v>5</v>
      </c>
      <c r="E1704" s="1272" t="s">
        <v>5</v>
      </c>
      <c r="F1704" s="1272"/>
      <c r="G1704" s="1272" t="s">
        <v>5</v>
      </c>
      <c r="H1704" s="1461" t="s">
        <v>5</v>
      </c>
    </row>
    <row r="1705" spans="1:8" x14ac:dyDescent="0.2">
      <c r="A1705" s="1271">
        <v>5154021</v>
      </c>
      <c r="B1705" s="1084" t="s">
        <v>23063</v>
      </c>
      <c r="C1705" s="1084"/>
      <c r="D1705" s="1272" t="s">
        <v>5</v>
      </c>
      <c r="E1705" s="1272" t="s">
        <v>469</v>
      </c>
      <c r="F1705" s="1272"/>
      <c r="G1705" s="1272" t="s">
        <v>5</v>
      </c>
      <c r="H1705" s="1461" t="s">
        <v>5</v>
      </c>
    </row>
    <row r="1706" spans="1:8" x14ac:dyDescent="0.2">
      <c r="A1706" s="1271">
        <v>5154030</v>
      </c>
      <c r="B1706" s="1084" t="s">
        <v>23064</v>
      </c>
      <c r="C1706" s="1084"/>
      <c r="D1706" s="1272" t="s">
        <v>5</v>
      </c>
      <c r="E1706" s="1272" t="s">
        <v>5</v>
      </c>
      <c r="F1706" s="1272"/>
      <c r="G1706" s="1272" t="s">
        <v>5</v>
      </c>
      <c r="H1706" s="1461" t="s">
        <v>5</v>
      </c>
    </row>
    <row r="1707" spans="1:8" x14ac:dyDescent="0.2">
      <c r="A1707" s="1271">
        <v>5154031</v>
      </c>
      <c r="B1707" s="1084" t="s">
        <v>23064</v>
      </c>
      <c r="C1707" s="1084"/>
      <c r="D1707" s="1272" t="s">
        <v>5</v>
      </c>
      <c r="E1707" s="1272" t="s">
        <v>469</v>
      </c>
      <c r="F1707" s="1272"/>
      <c r="G1707" s="1272" t="s">
        <v>5</v>
      </c>
      <c r="H1707" s="1461" t="s">
        <v>5</v>
      </c>
    </row>
    <row r="1708" spans="1:8" x14ac:dyDescent="0.2">
      <c r="A1708" s="1271">
        <v>5154040</v>
      </c>
      <c r="B1708" s="1084" t="s">
        <v>23065</v>
      </c>
      <c r="C1708" s="1084"/>
      <c r="D1708" s="1272" t="s">
        <v>5</v>
      </c>
      <c r="E1708" s="1272" t="s">
        <v>5</v>
      </c>
      <c r="F1708" s="1272"/>
      <c r="G1708" s="1272" t="s">
        <v>5</v>
      </c>
      <c r="H1708" s="1461" t="s">
        <v>5</v>
      </c>
    </row>
    <row r="1709" spans="1:8" x14ac:dyDescent="0.2">
      <c r="A1709" s="1271">
        <v>5154041</v>
      </c>
      <c r="B1709" s="1084" t="s">
        <v>23065</v>
      </c>
      <c r="C1709" s="1084"/>
      <c r="D1709" s="1272" t="s">
        <v>5</v>
      </c>
      <c r="E1709" s="1272" t="s">
        <v>469</v>
      </c>
      <c r="F1709" s="1272"/>
      <c r="G1709" s="1272" t="s">
        <v>5</v>
      </c>
      <c r="H1709" s="1461" t="s">
        <v>5</v>
      </c>
    </row>
    <row r="1710" spans="1:8" x14ac:dyDescent="0.2">
      <c r="A1710" s="1271">
        <v>5154050</v>
      </c>
      <c r="B1710" s="1084" t="s">
        <v>23066</v>
      </c>
      <c r="C1710" s="1084"/>
      <c r="D1710" s="1272" t="s">
        <v>5</v>
      </c>
      <c r="E1710" s="1272" t="s">
        <v>5</v>
      </c>
      <c r="F1710" s="1272"/>
      <c r="G1710" s="1272" t="s">
        <v>5</v>
      </c>
      <c r="H1710" s="1461" t="s">
        <v>5</v>
      </c>
    </row>
    <row r="1711" spans="1:8" x14ac:dyDescent="0.2">
      <c r="A1711" s="1271">
        <v>5154051</v>
      </c>
      <c r="B1711" s="1084" t="s">
        <v>23066</v>
      </c>
      <c r="C1711" s="1084"/>
      <c r="D1711" s="1272" t="s">
        <v>5</v>
      </c>
      <c r="E1711" s="1272" t="s">
        <v>469</v>
      </c>
      <c r="F1711" s="1272"/>
      <c r="G1711" s="1272" t="s">
        <v>5</v>
      </c>
      <c r="H1711" s="1461" t="s">
        <v>5</v>
      </c>
    </row>
    <row r="1712" spans="1:8" x14ac:dyDescent="0.2">
      <c r="A1712" s="1271">
        <v>5154060</v>
      </c>
      <c r="B1712" s="1084" t="s">
        <v>23067</v>
      </c>
      <c r="C1712" s="1084"/>
      <c r="D1712" s="1272" t="s">
        <v>5</v>
      </c>
      <c r="E1712" s="1272" t="s">
        <v>5</v>
      </c>
      <c r="F1712" s="1272"/>
      <c r="G1712" s="1272" t="s">
        <v>5</v>
      </c>
      <c r="H1712" s="1461" t="s">
        <v>5</v>
      </c>
    </row>
    <row r="1713" spans="1:8" x14ac:dyDescent="0.2">
      <c r="A1713" s="1271">
        <v>5154061</v>
      </c>
      <c r="B1713" s="1084" t="s">
        <v>23067</v>
      </c>
      <c r="C1713" s="1084"/>
      <c r="D1713" s="1272" t="s">
        <v>5</v>
      </c>
      <c r="E1713" s="1272" t="s">
        <v>469</v>
      </c>
      <c r="F1713" s="1272"/>
      <c r="G1713" s="1272" t="s">
        <v>5</v>
      </c>
      <c r="H1713" s="1461" t="s">
        <v>5</v>
      </c>
    </row>
    <row r="1714" spans="1:8" x14ac:dyDescent="0.2">
      <c r="A1714" s="1271">
        <v>5154070</v>
      </c>
      <c r="B1714" s="1084" t="s">
        <v>23068</v>
      </c>
      <c r="C1714" s="1084"/>
      <c r="D1714" s="1272" t="s">
        <v>5</v>
      </c>
      <c r="E1714" s="1272" t="s">
        <v>5</v>
      </c>
      <c r="F1714" s="1272"/>
      <c r="G1714" s="1272" t="s">
        <v>5</v>
      </c>
      <c r="H1714" s="1461" t="s">
        <v>5</v>
      </c>
    </row>
    <row r="1715" spans="1:8" x14ac:dyDescent="0.2">
      <c r="A1715" s="1271">
        <v>5154071</v>
      </c>
      <c r="B1715" s="1084" t="s">
        <v>23068</v>
      </c>
      <c r="C1715" s="1084"/>
      <c r="D1715" s="1272" t="s">
        <v>5</v>
      </c>
      <c r="E1715" s="1272" t="s">
        <v>469</v>
      </c>
      <c r="F1715" s="1272"/>
      <c r="G1715" s="1272" t="s">
        <v>5</v>
      </c>
      <c r="H1715" s="1461" t="s">
        <v>5</v>
      </c>
    </row>
    <row r="1716" spans="1:8" x14ac:dyDescent="0.2">
      <c r="A1716" s="1271">
        <v>5154080</v>
      </c>
      <c r="B1716" s="1084" t="s">
        <v>23069</v>
      </c>
      <c r="C1716" s="1084"/>
      <c r="D1716" s="1272" t="s">
        <v>5</v>
      </c>
      <c r="E1716" s="1272" t="s">
        <v>5</v>
      </c>
      <c r="F1716" s="1272"/>
      <c r="G1716" s="1272" t="s">
        <v>5</v>
      </c>
      <c r="H1716" s="1461" t="s">
        <v>5</v>
      </c>
    </row>
    <row r="1717" spans="1:8" x14ac:dyDescent="0.2">
      <c r="A1717" s="1271">
        <v>5154081</v>
      </c>
      <c r="B1717" s="1084" t="s">
        <v>23069</v>
      </c>
      <c r="C1717" s="1084"/>
      <c r="D1717" s="1272" t="s">
        <v>5</v>
      </c>
      <c r="E1717" s="1272" t="s">
        <v>469</v>
      </c>
      <c r="F1717" s="1272"/>
      <c r="G1717" s="1272" t="s">
        <v>5</v>
      </c>
      <c r="H1717" s="1461" t="s">
        <v>5</v>
      </c>
    </row>
    <row r="1718" spans="1:8" x14ac:dyDescent="0.2">
      <c r="A1718" s="1271">
        <v>5154090</v>
      </c>
      <c r="B1718" s="1084" t="s">
        <v>23070</v>
      </c>
      <c r="C1718" s="1084"/>
      <c r="D1718" s="1272" t="s">
        <v>5</v>
      </c>
      <c r="E1718" s="1272" t="s">
        <v>5</v>
      </c>
      <c r="F1718" s="1272"/>
      <c r="G1718" s="1272" t="s">
        <v>5</v>
      </c>
      <c r="H1718" s="1461" t="s">
        <v>5</v>
      </c>
    </row>
    <row r="1719" spans="1:8" x14ac:dyDescent="0.2">
      <c r="A1719" s="1271">
        <v>5154091</v>
      </c>
      <c r="B1719" s="1084" t="s">
        <v>23070</v>
      </c>
      <c r="C1719" s="1084"/>
      <c r="D1719" s="1272" t="s">
        <v>5</v>
      </c>
      <c r="E1719" s="1272" t="s">
        <v>469</v>
      </c>
      <c r="F1719" s="1272"/>
      <c r="G1719" s="1272" t="s">
        <v>5</v>
      </c>
      <c r="H1719" s="1461" t="s">
        <v>5</v>
      </c>
    </row>
    <row r="1720" spans="1:8" x14ac:dyDescent="0.2">
      <c r="A1720" s="1271">
        <v>5154100</v>
      </c>
      <c r="B1720" s="1084" t="s">
        <v>23071</v>
      </c>
      <c r="C1720" s="1084"/>
      <c r="D1720" s="1272" t="s">
        <v>5</v>
      </c>
      <c r="E1720" s="1272" t="s">
        <v>5</v>
      </c>
      <c r="F1720" s="1272"/>
      <c r="G1720" s="1272" t="s">
        <v>5</v>
      </c>
      <c r="H1720" s="1461" t="s">
        <v>5</v>
      </c>
    </row>
    <row r="1721" spans="1:8" x14ac:dyDescent="0.2">
      <c r="A1721" s="1271">
        <v>5154101</v>
      </c>
      <c r="B1721" s="1084" t="s">
        <v>23071</v>
      </c>
      <c r="C1721" s="1084"/>
      <c r="D1721" s="1272" t="s">
        <v>5</v>
      </c>
      <c r="E1721" s="1272" t="s">
        <v>469</v>
      </c>
      <c r="F1721" s="1272"/>
      <c r="G1721" s="1272" t="s">
        <v>5</v>
      </c>
      <c r="H1721" s="1461" t="s">
        <v>5</v>
      </c>
    </row>
    <row r="1722" spans="1:8" x14ac:dyDescent="0.2">
      <c r="A1722" s="1271">
        <v>5154102</v>
      </c>
      <c r="B1722" s="1084" t="s">
        <v>23072</v>
      </c>
      <c r="C1722" s="1084"/>
      <c r="D1722" s="1272" t="s">
        <v>5</v>
      </c>
      <c r="E1722" s="1272" t="s">
        <v>469</v>
      </c>
      <c r="F1722" s="1272"/>
      <c r="G1722" s="1272" t="s">
        <v>5</v>
      </c>
      <c r="H1722" s="1461" t="s">
        <v>5</v>
      </c>
    </row>
    <row r="1723" spans="1:8" x14ac:dyDescent="0.2">
      <c r="A1723" s="1271">
        <v>5154103</v>
      </c>
      <c r="B1723" s="1084" t="s">
        <v>23073</v>
      </c>
      <c r="C1723" s="1084"/>
      <c r="D1723" s="1272" t="s">
        <v>5</v>
      </c>
      <c r="E1723" s="1272" t="s">
        <v>469</v>
      </c>
      <c r="F1723" s="1272"/>
      <c r="G1723" s="1272" t="s">
        <v>5</v>
      </c>
      <c r="H1723" s="1461" t="s">
        <v>5</v>
      </c>
    </row>
    <row r="1724" spans="1:8" x14ac:dyDescent="0.2">
      <c r="A1724" s="1271">
        <v>5154104</v>
      </c>
      <c r="B1724" s="1084" t="s">
        <v>23074</v>
      </c>
      <c r="C1724" s="1084"/>
      <c r="D1724" s="1272" t="s">
        <v>5</v>
      </c>
      <c r="E1724" s="1272" t="s">
        <v>469</v>
      </c>
      <c r="F1724" s="1272"/>
      <c r="G1724" s="1272" t="s">
        <v>5</v>
      </c>
      <c r="H1724" s="1461" t="s">
        <v>5</v>
      </c>
    </row>
    <row r="1725" spans="1:8" x14ac:dyDescent="0.2">
      <c r="A1725" s="1271">
        <v>5154105</v>
      </c>
      <c r="B1725" s="1084" t="s">
        <v>23075</v>
      </c>
      <c r="C1725" s="1084"/>
      <c r="D1725" s="1272" t="s">
        <v>5</v>
      </c>
      <c r="E1725" s="1272" t="s">
        <v>469</v>
      </c>
      <c r="F1725" s="1272"/>
      <c r="G1725" s="1272" t="s">
        <v>5</v>
      </c>
      <c r="H1725" s="1461" t="s">
        <v>5</v>
      </c>
    </row>
    <row r="1726" spans="1:8" x14ac:dyDescent="0.2">
      <c r="A1726" s="1271">
        <v>5154106</v>
      </c>
      <c r="B1726" s="1084" t="s">
        <v>23076</v>
      </c>
      <c r="C1726" s="1084"/>
      <c r="D1726" s="1272" t="s">
        <v>5</v>
      </c>
      <c r="E1726" s="1272" t="s">
        <v>469</v>
      </c>
      <c r="F1726" s="1272"/>
      <c r="G1726" s="1272" t="s">
        <v>5</v>
      </c>
      <c r="H1726" s="1461" t="s">
        <v>5</v>
      </c>
    </row>
    <row r="1727" spans="1:8" x14ac:dyDescent="0.2">
      <c r="A1727" s="1271">
        <v>5155000</v>
      </c>
      <c r="B1727" s="1084" t="s">
        <v>23077</v>
      </c>
      <c r="C1727" s="1084"/>
      <c r="D1727" s="1272" t="s">
        <v>5</v>
      </c>
      <c r="E1727" s="1272" t="s">
        <v>5</v>
      </c>
      <c r="F1727" s="1272"/>
      <c r="G1727" s="1272" t="s">
        <v>5</v>
      </c>
      <c r="H1727" s="1461" t="s">
        <v>5</v>
      </c>
    </row>
    <row r="1728" spans="1:8" x14ac:dyDescent="0.2">
      <c r="A1728" s="1271">
        <v>5155010</v>
      </c>
      <c r="B1728" s="1084" t="s">
        <v>23077</v>
      </c>
      <c r="C1728" s="1084"/>
      <c r="D1728" s="1272" t="s">
        <v>5</v>
      </c>
      <c r="E1728" s="1272" t="s">
        <v>5</v>
      </c>
      <c r="F1728" s="1272"/>
      <c r="G1728" s="1272" t="s">
        <v>5</v>
      </c>
      <c r="H1728" s="1461" t="s">
        <v>5</v>
      </c>
    </row>
    <row r="1729" spans="1:8" x14ac:dyDescent="0.2">
      <c r="A1729" s="1271">
        <v>5155011</v>
      </c>
      <c r="B1729" s="1084" t="s">
        <v>23077</v>
      </c>
      <c r="C1729" s="1084"/>
      <c r="D1729" s="1272" t="s">
        <v>5</v>
      </c>
      <c r="E1729" s="1272" t="s">
        <v>469</v>
      </c>
      <c r="F1729" s="1272"/>
      <c r="G1729" s="1272" t="s">
        <v>5</v>
      </c>
      <c r="H1729" s="1461" t="s">
        <v>5</v>
      </c>
    </row>
    <row r="1730" spans="1:8" x14ac:dyDescent="0.2">
      <c r="A1730" s="1271">
        <v>5159000</v>
      </c>
      <c r="B1730" s="1084" t="s">
        <v>23078</v>
      </c>
      <c r="C1730" s="1084"/>
      <c r="D1730" s="1272" t="s">
        <v>5</v>
      </c>
      <c r="E1730" s="1272" t="s">
        <v>5</v>
      </c>
      <c r="F1730" s="1272"/>
      <c r="G1730" s="1272" t="s">
        <v>5</v>
      </c>
      <c r="H1730" s="1461" t="s">
        <v>5</v>
      </c>
    </row>
    <row r="1731" spans="1:8" x14ac:dyDescent="0.2">
      <c r="A1731" s="1271">
        <v>5159010</v>
      </c>
      <c r="B1731" s="1084" t="s">
        <v>23078</v>
      </c>
      <c r="C1731" s="1084"/>
      <c r="D1731" s="1272" t="s">
        <v>5</v>
      </c>
      <c r="E1731" s="1272" t="s">
        <v>5</v>
      </c>
      <c r="F1731" s="1272"/>
      <c r="G1731" s="1272" t="s">
        <v>5</v>
      </c>
      <c r="H1731" s="1461" t="s">
        <v>5</v>
      </c>
    </row>
    <row r="1732" spans="1:8" x14ac:dyDescent="0.2">
      <c r="A1732" s="1271">
        <v>5159011</v>
      </c>
      <c r="B1732" s="1084" t="s">
        <v>23078</v>
      </c>
      <c r="C1732" s="1084"/>
      <c r="D1732" s="1272" t="s">
        <v>5</v>
      </c>
      <c r="E1732" s="1272" t="s">
        <v>469</v>
      </c>
      <c r="F1732" s="1272"/>
      <c r="G1732" s="1272" t="s">
        <v>5</v>
      </c>
      <c r="H1732" s="1461" t="s">
        <v>5</v>
      </c>
    </row>
    <row r="1733" spans="1:8" x14ac:dyDescent="0.2">
      <c r="A1733" s="1271">
        <v>5159012</v>
      </c>
      <c r="B1733" s="1084" t="s">
        <v>23079</v>
      </c>
      <c r="C1733" s="1084"/>
      <c r="D1733" s="1272" t="s">
        <v>5</v>
      </c>
      <c r="E1733" s="1272" t="s">
        <v>469</v>
      </c>
      <c r="F1733" s="1272"/>
      <c r="G1733" s="1272" t="s">
        <v>5</v>
      </c>
      <c r="H1733" s="1461" t="s">
        <v>5</v>
      </c>
    </row>
    <row r="1734" spans="1:8" x14ac:dyDescent="0.2">
      <c r="A1734" s="1271">
        <v>5160000</v>
      </c>
      <c r="B1734" s="1084" t="s">
        <v>23080</v>
      </c>
      <c r="C1734" s="1084"/>
      <c r="D1734" s="1272" t="s">
        <v>5</v>
      </c>
      <c r="E1734" s="1272" t="s">
        <v>5</v>
      </c>
      <c r="F1734" s="1272"/>
      <c r="G1734" s="1272" t="s">
        <v>5</v>
      </c>
      <c r="H1734" s="1461" t="s">
        <v>5</v>
      </c>
    </row>
    <row r="1735" spans="1:8" x14ac:dyDescent="0.2">
      <c r="A1735" s="1271">
        <v>5161000</v>
      </c>
      <c r="B1735" s="1084" t="s">
        <v>23081</v>
      </c>
      <c r="C1735" s="1084"/>
      <c r="D1735" s="1272" t="s">
        <v>5</v>
      </c>
      <c r="E1735" s="1272" t="s">
        <v>5</v>
      </c>
      <c r="F1735" s="1272"/>
      <c r="G1735" s="1272" t="s">
        <v>5</v>
      </c>
      <c r="H1735" s="1461" t="s">
        <v>5</v>
      </c>
    </row>
    <row r="1736" spans="1:8" x14ac:dyDescent="0.2">
      <c r="A1736" s="1271">
        <v>5161010</v>
      </c>
      <c r="B1736" s="1084" t="s">
        <v>23082</v>
      </c>
      <c r="C1736" s="1084"/>
      <c r="D1736" s="1272" t="s">
        <v>5</v>
      </c>
      <c r="E1736" s="1272" t="s">
        <v>5</v>
      </c>
      <c r="F1736" s="1272"/>
      <c r="G1736" s="1272" t="s">
        <v>5</v>
      </c>
      <c r="H1736" s="1461" t="s">
        <v>5</v>
      </c>
    </row>
    <row r="1737" spans="1:8" x14ac:dyDescent="0.2">
      <c r="A1737" s="1271">
        <v>5161011</v>
      </c>
      <c r="B1737" s="1084" t="s">
        <v>23082</v>
      </c>
      <c r="C1737" s="1084"/>
      <c r="D1737" s="1272" t="s">
        <v>5</v>
      </c>
      <c r="E1737" s="1272" t="s">
        <v>469</v>
      </c>
      <c r="F1737" s="1272"/>
      <c r="G1737" s="1272" t="s">
        <v>5</v>
      </c>
      <c r="H1737" s="1461" t="s">
        <v>5</v>
      </c>
    </row>
    <row r="1738" spans="1:8" x14ac:dyDescent="0.2">
      <c r="A1738" s="1271">
        <v>5161020</v>
      </c>
      <c r="B1738" s="1084" t="s">
        <v>23083</v>
      </c>
      <c r="C1738" s="1084"/>
      <c r="D1738" s="1272" t="s">
        <v>5</v>
      </c>
      <c r="E1738" s="1272" t="s">
        <v>5</v>
      </c>
      <c r="F1738" s="1272"/>
      <c r="G1738" s="1272" t="s">
        <v>5</v>
      </c>
      <c r="H1738" s="1461" t="s">
        <v>5</v>
      </c>
    </row>
    <row r="1739" spans="1:8" x14ac:dyDescent="0.2">
      <c r="A1739" s="1271">
        <v>5161021</v>
      </c>
      <c r="B1739" s="1084" t="s">
        <v>23083</v>
      </c>
      <c r="C1739" s="1084"/>
      <c r="D1739" s="1272" t="s">
        <v>5</v>
      </c>
      <c r="E1739" s="1272" t="s">
        <v>469</v>
      </c>
      <c r="F1739" s="1272"/>
      <c r="G1739" s="1272" t="s">
        <v>5</v>
      </c>
      <c r="H1739" s="1461" t="s">
        <v>5</v>
      </c>
    </row>
    <row r="1740" spans="1:8" x14ac:dyDescent="0.2">
      <c r="A1740" s="1271">
        <v>5161030</v>
      </c>
      <c r="B1740" s="1084" t="s">
        <v>23084</v>
      </c>
      <c r="C1740" s="1084"/>
      <c r="D1740" s="1272" t="s">
        <v>5</v>
      </c>
      <c r="E1740" s="1272" t="s">
        <v>5</v>
      </c>
      <c r="F1740" s="1272"/>
      <c r="G1740" s="1272" t="s">
        <v>5</v>
      </c>
      <c r="H1740" s="1461" t="s">
        <v>5</v>
      </c>
    </row>
    <row r="1741" spans="1:8" x14ac:dyDescent="0.2">
      <c r="A1741" s="1271">
        <v>5161031</v>
      </c>
      <c r="B1741" s="1084" t="s">
        <v>23084</v>
      </c>
      <c r="C1741" s="1084"/>
      <c r="D1741" s="1272" t="s">
        <v>5</v>
      </c>
      <c r="E1741" s="1272" t="s">
        <v>469</v>
      </c>
      <c r="F1741" s="1272"/>
      <c r="G1741" s="1272" t="s">
        <v>5</v>
      </c>
      <c r="H1741" s="1461" t="s">
        <v>5</v>
      </c>
    </row>
    <row r="1742" spans="1:8" x14ac:dyDescent="0.2">
      <c r="A1742" s="1271">
        <v>5170000</v>
      </c>
      <c r="B1742" s="1084" t="s">
        <v>23085</v>
      </c>
      <c r="C1742" s="1084"/>
      <c r="D1742" s="1272" t="s">
        <v>5</v>
      </c>
      <c r="E1742" s="1272" t="s">
        <v>5</v>
      </c>
      <c r="F1742" s="1272"/>
      <c r="G1742" s="1272" t="s">
        <v>5</v>
      </c>
      <c r="H1742" s="1461" t="s">
        <v>5</v>
      </c>
    </row>
    <row r="1743" spans="1:8" x14ac:dyDescent="0.2">
      <c r="A1743" s="1271">
        <v>5171000</v>
      </c>
      <c r="B1743" s="1084" t="s">
        <v>23086</v>
      </c>
      <c r="C1743" s="1084"/>
      <c r="D1743" s="1272" t="s">
        <v>5</v>
      </c>
      <c r="E1743" s="1272" t="s">
        <v>5</v>
      </c>
      <c r="F1743" s="1272"/>
      <c r="G1743" s="1272" t="s">
        <v>5</v>
      </c>
      <c r="H1743" s="1461" t="s">
        <v>5</v>
      </c>
    </row>
    <row r="1744" spans="1:8" x14ac:dyDescent="0.2">
      <c r="A1744" s="1271">
        <v>5171010</v>
      </c>
      <c r="B1744" s="1084" t="s">
        <v>23087</v>
      </c>
      <c r="C1744" s="1084"/>
      <c r="D1744" s="1272" t="s">
        <v>5</v>
      </c>
      <c r="E1744" s="1272" t="s">
        <v>5</v>
      </c>
      <c r="F1744" s="1272"/>
      <c r="G1744" s="1272" t="s">
        <v>5</v>
      </c>
      <c r="H1744" s="1461" t="s">
        <v>5</v>
      </c>
    </row>
    <row r="1745" spans="1:8" x14ac:dyDescent="0.2">
      <c r="A1745" s="1271">
        <v>5171011</v>
      </c>
      <c r="B1745" s="1084" t="s">
        <v>23087</v>
      </c>
      <c r="C1745" s="1084"/>
      <c r="D1745" s="1272" t="s">
        <v>5</v>
      </c>
      <c r="E1745" s="1272" t="s">
        <v>469</v>
      </c>
      <c r="F1745" s="1272"/>
      <c r="G1745" s="1272" t="s">
        <v>5</v>
      </c>
      <c r="H1745" s="1461" t="s">
        <v>5</v>
      </c>
    </row>
    <row r="1746" spans="1:8" x14ac:dyDescent="0.2">
      <c r="A1746" s="1271">
        <v>5171012</v>
      </c>
      <c r="B1746" s="1084" t="s">
        <v>23088</v>
      </c>
      <c r="C1746" s="1084"/>
      <c r="D1746" s="1272" t="s">
        <v>5</v>
      </c>
      <c r="E1746" s="1272" t="s">
        <v>469</v>
      </c>
      <c r="F1746" s="1272"/>
      <c r="G1746" s="1272" t="s">
        <v>5</v>
      </c>
      <c r="H1746" s="1461" t="s">
        <v>5</v>
      </c>
    </row>
    <row r="1747" spans="1:8" x14ac:dyDescent="0.2">
      <c r="A1747" s="1271">
        <v>5171013</v>
      </c>
      <c r="B1747" s="1084" t="s">
        <v>23089</v>
      </c>
      <c r="C1747" s="1084"/>
      <c r="D1747" s="1272" t="s">
        <v>5</v>
      </c>
      <c r="E1747" s="1272" t="s">
        <v>469</v>
      </c>
      <c r="F1747" s="1272"/>
      <c r="G1747" s="1272" t="s">
        <v>5</v>
      </c>
      <c r="H1747" s="1461" t="s">
        <v>5</v>
      </c>
    </row>
    <row r="1748" spans="1:8" x14ac:dyDescent="0.2">
      <c r="A1748" s="1271">
        <v>5171014</v>
      </c>
      <c r="B1748" s="1084" t="s">
        <v>23090</v>
      </c>
      <c r="C1748" s="1084"/>
      <c r="D1748" s="1272" t="s">
        <v>5</v>
      </c>
      <c r="E1748" s="1272" t="s">
        <v>469</v>
      </c>
      <c r="F1748" s="1272"/>
      <c r="G1748" s="1272" t="s">
        <v>5</v>
      </c>
      <c r="H1748" s="1461" t="s">
        <v>5</v>
      </c>
    </row>
    <row r="1749" spans="1:8" x14ac:dyDescent="0.2">
      <c r="A1749" s="1271">
        <v>5171020</v>
      </c>
      <c r="B1749" s="1084" t="s">
        <v>23091</v>
      </c>
      <c r="C1749" s="1084"/>
      <c r="D1749" s="1272" t="s">
        <v>5</v>
      </c>
      <c r="E1749" s="1272" t="s">
        <v>5</v>
      </c>
      <c r="F1749" s="1272"/>
      <c r="G1749" s="1272" t="s">
        <v>36</v>
      </c>
      <c r="H1749" s="1461" t="s">
        <v>36</v>
      </c>
    </row>
    <row r="1750" spans="1:8" x14ac:dyDescent="0.2">
      <c r="A1750" s="1271">
        <v>5171021</v>
      </c>
      <c r="B1750" s="1084" t="s">
        <v>23091</v>
      </c>
      <c r="C1750" s="1084"/>
      <c r="D1750" s="1272" t="s">
        <v>5</v>
      </c>
      <c r="E1750" s="1272" t="s">
        <v>469</v>
      </c>
      <c r="F1750" s="1272"/>
      <c r="G1750" s="1272" t="s">
        <v>5</v>
      </c>
      <c r="H1750" s="1461" t="s">
        <v>5</v>
      </c>
    </row>
    <row r="1751" spans="1:8" x14ac:dyDescent="0.2">
      <c r="A1751" s="1271">
        <v>5171030</v>
      </c>
      <c r="B1751" s="1084" t="s">
        <v>23092</v>
      </c>
      <c r="C1751" s="1084"/>
      <c r="D1751" s="1272" t="s">
        <v>5</v>
      </c>
      <c r="E1751" s="1272" t="s">
        <v>5</v>
      </c>
      <c r="F1751" s="1272"/>
      <c r="G1751" s="1272" t="s">
        <v>5</v>
      </c>
      <c r="H1751" s="1461" t="s">
        <v>5</v>
      </c>
    </row>
    <row r="1752" spans="1:8" x14ac:dyDescent="0.2">
      <c r="A1752" s="1271">
        <v>5171031</v>
      </c>
      <c r="B1752" s="1084" t="s">
        <v>23092</v>
      </c>
      <c r="C1752" s="1084"/>
      <c r="D1752" s="1272" t="s">
        <v>5</v>
      </c>
      <c r="E1752" s="1272" t="s">
        <v>469</v>
      </c>
      <c r="F1752" s="1272"/>
      <c r="G1752" s="1272" t="s">
        <v>5</v>
      </c>
      <c r="H1752" s="1461" t="s">
        <v>5</v>
      </c>
    </row>
    <row r="1753" spans="1:8" x14ac:dyDescent="0.2">
      <c r="A1753" s="1271">
        <v>5171032</v>
      </c>
      <c r="B1753" s="1084" t="s">
        <v>23093</v>
      </c>
      <c r="C1753" s="1084"/>
      <c r="D1753" s="1272" t="s">
        <v>5</v>
      </c>
      <c r="E1753" s="1272" t="s">
        <v>469</v>
      </c>
      <c r="F1753" s="1272"/>
      <c r="G1753" s="1272" t="s">
        <v>5</v>
      </c>
      <c r="H1753" s="1461" t="s">
        <v>5</v>
      </c>
    </row>
    <row r="1754" spans="1:8" x14ac:dyDescent="0.2">
      <c r="A1754" s="1271">
        <v>5171033</v>
      </c>
      <c r="B1754" s="1084" t="s">
        <v>23093</v>
      </c>
      <c r="C1754" s="1084"/>
      <c r="D1754" s="1272" t="s">
        <v>5</v>
      </c>
      <c r="E1754" s="1272" t="s">
        <v>469</v>
      </c>
      <c r="F1754" s="1272"/>
      <c r="G1754" s="1272" t="s">
        <v>5</v>
      </c>
      <c r="H1754" s="1461" t="s">
        <v>5</v>
      </c>
    </row>
    <row r="1755" spans="1:8" x14ac:dyDescent="0.2">
      <c r="A1755" s="1271">
        <v>5171034</v>
      </c>
      <c r="B1755" s="1084" t="s">
        <v>23094</v>
      </c>
      <c r="C1755" s="1084"/>
      <c r="D1755" s="1272" t="s">
        <v>5</v>
      </c>
      <c r="E1755" s="1272" t="s">
        <v>469</v>
      </c>
      <c r="F1755" s="1272"/>
      <c r="G1755" s="1272" t="s">
        <v>5</v>
      </c>
      <c r="H1755" s="1461" t="s">
        <v>5</v>
      </c>
    </row>
    <row r="1756" spans="1:8" x14ac:dyDescent="0.2">
      <c r="A1756" s="1271">
        <v>5171035</v>
      </c>
      <c r="B1756" s="1084" t="s">
        <v>23095</v>
      </c>
      <c r="C1756" s="1084"/>
      <c r="D1756" s="1272" t="s">
        <v>5</v>
      </c>
      <c r="E1756" s="1272" t="s">
        <v>469</v>
      </c>
      <c r="F1756" s="1272"/>
      <c r="G1756" s="1272" t="s">
        <v>5</v>
      </c>
      <c r="H1756" s="1461" t="s">
        <v>5</v>
      </c>
    </row>
    <row r="1757" spans="1:8" x14ac:dyDescent="0.2">
      <c r="A1757" s="1271">
        <v>5171036</v>
      </c>
      <c r="B1757" s="1084" t="s">
        <v>23093</v>
      </c>
      <c r="C1757" s="1084"/>
      <c r="D1757" s="1272" t="s">
        <v>5</v>
      </c>
      <c r="E1757" s="1272" t="s">
        <v>469</v>
      </c>
      <c r="F1757" s="1272"/>
      <c r="G1757" s="1272" t="s">
        <v>5</v>
      </c>
      <c r="H1757" s="1461" t="s">
        <v>5</v>
      </c>
    </row>
    <row r="1758" spans="1:8" x14ac:dyDescent="0.2">
      <c r="A1758" s="1271">
        <v>5171040</v>
      </c>
      <c r="B1758" s="1084" t="s">
        <v>23096</v>
      </c>
      <c r="C1758" s="1084"/>
      <c r="D1758" s="1272" t="s">
        <v>5</v>
      </c>
      <c r="E1758" s="1272" t="s">
        <v>5</v>
      </c>
      <c r="F1758" s="1272"/>
      <c r="G1758" s="1272" t="s">
        <v>5</v>
      </c>
      <c r="H1758" s="1461" t="s">
        <v>5</v>
      </c>
    </row>
    <row r="1759" spans="1:8" x14ac:dyDescent="0.2">
      <c r="A1759" s="1271">
        <v>5171041</v>
      </c>
      <c r="B1759" s="1084" t="s">
        <v>23097</v>
      </c>
      <c r="C1759" s="1084"/>
      <c r="D1759" s="1272" t="s">
        <v>5</v>
      </c>
      <c r="E1759" s="1272" t="s">
        <v>469</v>
      </c>
      <c r="F1759" s="1272"/>
      <c r="G1759" s="1272" t="s">
        <v>5</v>
      </c>
      <c r="H1759" s="1461" t="s">
        <v>5</v>
      </c>
    </row>
    <row r="1760" spans="1:8" x14ac:dyDescent="0.2">
      <c r="A1760" s="1271">
        <v>5171050</v>
      </c>
      <c r="B1760" s="1084" t="s">
        <v>23098</v>
      </c>
      <c r="C1760" s="1084"/>
      <c r="D1760" s="1272" t="s">
        <v>5</v>
      </c>
      <c r="E1760" s="1272" t="s">
        <v>5</v>
      </c>
      <c r="F1760" s="1272"/>
      <c r="G1760" s="1272" t="s">
        <v>5</v>
      </c>
      <c r="H1760" s="1461" t="s">
        <v>5</v>
      </c>
    </row>
    <row r="1761" spans="1:8" x14ac:dyDescent="0.2">
      <c r="A1761" s="1271">
        <v>5171051</v>
      </c>
      <c r="B1761" s="1084" t="s">
        <v>23098</v>
      </c>
      <c r="C1761" s="1084"/>
      <c r="D1761" s="1272" t="s">
        <v>5</v>
      </c>
      <c r="E1761" s="1272" t="s">
        <v>469</v>
      </c>
      <c r="F1761" s="1272"/>
      <c r="G1761" s="1272" t="s">
        <v>5</v>
      </c>
      <c r="H1761" s="1461" t="s">
        <v>5</v>
      </c>
    </row>
    <row r="1762" spans="1:8" x14ac:dyDescent="0.2">
      <c r="A1762" s="1271">
        <v>5171060</v>
      </c>
      <c r="B1762" s="1084" t="s">
        <v>23099</v>
      </c>
      <c r="C1762" s="1084"/>
      <c r="D1762" s="1272" t="s">
        <v>5</v>
      </c>
      <c r="E1762" s="1272" t="s">
        <v>5</v>
      </c>
      <c r="F1762" s="1272"/>
      <c r="G1762" s="1272" t="s">
        <v>5</v>
      </c>
      <c r="H1762" s="1461" t="s">
        <v>5</v>
      </c>
    </row>
    <row r="1763" spans="1:8" x14ac:dyDescent="0.2">
      <c r="A1763" s="1271">
        <v>5171061</v>
      </c>
      <c r="B1763" s="1084" t="s">
        <v>23099</v>
      </c>
      <c r="C1763" s="1084"/>
      <c r="D1763" s="1272" t="s">
        <v>5</v>
      </c>
      <c r="E1763" s="1272" t="s">
        <v>469</v>
      </c>
      <c r="F1763" s="1272"/>
      <c r="G1763" s="1272" t="s">
        <v>5</v>
      </c>
      <c r="H1763" s="1461" t="s">
        <v>5</v>
      </c>
    </row>
    <row r="1764" spans="1:8" x14ac:dyDescent="0.2">
      <c r="A1764" s="1271">
        <v>5172000</v>
      </c>
      <c r="B1764" s="1084" t="s">
        <v>23100</v>
      </c>
      <c r="C1764" s="1084"/>
      <c r="D1764" s="1272" t="s">
        <v>5</v>
      </c>
      <c r="E1764" s="1272" t="s">
        <v>5</v>
      </c>
      <c r="F1764" s="1272"/>
      <c r="G1764" s="1272" t="s">
        <v>5</v>
      </c>
      <c r="H1764" s="1461" t="s">
        <v>5</v>
      </c>
    </row>
    <row r="1765" spans="1:8" x14ac:dyDescent="0.2">
      <c r="A1765" s="1271">
        <v>5172010</v>
      </c>
      <c r="B1765" s="1084" t="s">
        <v>23100</v>
      </c>
      <c r="C1765" s="1084"/>
      <c r="D1765" s="1272" t="s">
        <v>5</v>
      </c>
      <c r="E1765" s="1272" t="s">
        <v>5</v>
      </c>
      <c r="F1765" s="1272"/>
      <c r="G1765" s="1272" t="s">
        <v>5</v>
      </c>
      <c r="H1765" s="1461" t="s">
        <v>5</v>
      </c>
    </row>
    <row r="1766" spans="1:8" x14ac:dyDescent="0.2">
      <c r="A1766" s="1271">
        <v>5172011</v>
      </c>
      <c r="B1766" s="1084" t="s">
        <v>23100</v>
      </c>
      <c r="C1766" s="1084"/>
      <c r="D1766" s="1272" t="s">
        <v>5</v>
      </c>
      <c r="E1766" s="1272" t="s">
        <v>469</v>
      </c>
      <c r="F1766" s="1272"/>
      <c r="G1766" s="1272" t="s">
        <v>5</v>
      </c>
      <c r="H1766" s="1461" t="s">
        <v>5</v>
      </c>
    </row>
    <row r="1767" spans="1:8" x14ac:dyDescent="0.2">
      <c r="A1767" s="1271">
        <v>5200000</v>
      </c>
      <c r="B1767" s="1084" t="s">
        <v>255</v>
      </c>
      <c r="C1767" s="1084"/>
      <c r="D1767" s="1272" t="s">
        <v>5</v>
      </c>
      <c r="E1767" s="1272" t="s">
        <v>5</v>
      </c>
      <c r="F1767" s="1272"/>
      <c r="G1767" s="1272" t="s">
        <v>5</v>
      </c>
      <c r="H1767" s="1461" t="s">
        <v>5</v>
      </c>
    </row>
    <row r="1768" spans="1:8" x14ac:dyDescent="0.2">
      <c r="A1768" s="1271">
        <v>5210000</v>
      </c>
      <c r="B1768" s="1084" t="s">
        <v>21883</v>
      </c>
      <c r="C1768" s="1084"/>
      <c r="D1768" s="1272" t="s">
        <v>5</v>
      </c>
      <c r="E1768" s="1272" t="s">
        <v>5</v>
      </c>
      <c r="F1768" s="1272"/>
      <c r="G1768" s="1272" t="s">
        <v>5</v>
      </c>
      <c r="H1768" s="1461" t="s">
        <v>5</v>
      </c>
    </row>
    <row r="1769" spans="1:8" x14ac:dyDescent="0.2">
      <c r="A1769" s="1271">
        <v>5211000</v>
      </c>
      <c r="B1769" s="1084" t="s">
        <v>23101</v>
      </c>
      <c r="C1769" s="1084"/>
      <c r="D1769" s="1272" t="s">
        <v>5</v>
      </c>
      <c r="E1769" s="1272" t="s">
        <v>5</v>
      </c>
      <c r="F1769" s="1272"/>
      <c r="G1769" s="1272" t="s">
        <v>5</v>
      </c>
      <c r="H1769" s="1461" t="s">
        <v>5</v>
      </c>
    </row>
    <row r="1770" spans="1:8" x14ac:dyDescent="0.2">
      <c r="A1770" s="1271">
        <v>5211010</v>
      </c>
      <c r="B1770" s="1084" t="s">
        <v>23101</v>
      </c>
      <c r="C1770" s="1084"/>
      <c r="D1770" s="1272" t="s">
        <v>5</v>
      </c>
      <c r="E1770" s="1272" t="s">
        <v>5</v>
      </c>
      <c r="F1770" s="1272"/>
      <c r="G1770" s="1272" t="s">
        <v>5</v>
      </c>
      <c r="H1770" s="1461" t="s">
        <v>5</v>
      </c>
    </row>
    <row r="1771" spans="1:8" x14ac:dyDescent="0.2">
      <c r="A1771" s="1271">
        <v>5211011</v>
      </c>
      <c r="B1771" s="1084" t="s">
        <v>23101</v>
      </c>
      <c r="C1771" s="1084"/>
      <c r="D1771" s="1272" t="s">
        <v>5</v>
      </c>
      <c r="E1771" s="1272" t="s">
        <v>469</v>
      </c>
      <c r="F1771" s="1272"/>
      <c r="G1771" s="1272" t="s">
        <v>5</v>
      </c>
      <c r="H1771" s="1461" t="s">
        <v>5</v>
      </c>
    </row>
    <row r="1772" spans="1:8" x14ac:dyDescent="0.2">
      <c r="A1772" s="1271">
        <v>5212000</v>
      </c>
      <c r="B1772" s="1084" t="s">
        <v>23102</v>
      </c>
      <c r="C1772" s="1084"/>
      <c r="D1772" s="1272" t="s">
        <v>5</v>
      </c>
      <c r="E1772" s="1272" t="s">
        <v>5</v>
      </c>
      <c r="F1772" s="1272"/>
      <c r="G1772" s="1272" t="s">
        <v>5</v>
      </c>
      <c r="H1772" s="1461" t="s">
        <v>5</v>
      </c>
    </row>
    <row r="1773" spans="1:8" x14ac:dyDescent="0.2">
      <c r="A1773" s="1271">
        <v>5212010</v>
      </c>
      <c r="B1773" s="1084" t="s">
        <v>23102</v>
      </c>
      <c r="C1773" s="1084"/>
      <c r="D1773" s="1272" t="s">
        <v>5</v>
      </c>
      <c r="E1773" s="1272" t="s">
        <v>5</v>
      </c>
      <c r="F1773" s="1272"/>
      <c r="G1773" s="1272" t="s">
        <v>5</v>
      </c>
      <c r="H1773" s="1461" t="s">
        <v>5</v>
      </c>
    </row>
    <row r="1774" spans="1:8" x14ac:dyDescent="0.2">
      <c r="A1774" s="1271">
        <v>5212011</v>
      </c>
      <c r="B1774" s="1084" t="s">
        <v>23102</v>
      </c>
      <c r="C1774" s="1084"/>
      <c r="D1774" s="1272" t="s">
        <v>5</v>
      </c>
      <c r="E1774" s="1272" t="s">
        <v>469</v>
      </c>
      <c r="F1774" s="1272"/>
      <c r="G1774" s="1272" t="s">
        <v>5</v>
      </c>
      <c r="H1774" s="1461" t="s">
        <v>5</v>
      </c>
    </row>
    <row r="1775" spans="1:8" x14ac:dyDescent="0.2">
      <c r="A1775" s="1271">
        <v>5213000</v>
      </c>
      <c r="B1775" s="1084" t="s">
        <v>23103</v>
      </c>
      <c r="C1775" s="1084"/>
      <c r="D1775" s="1272" t="s">
        <v>5</v>
      </c>
      <c r="E1775" s="1272" t="s">
        <v>5</v>
      </c>
      <c r="F1775" s="1272"/>
      <c r="G1775" s="1272" t="s">
        <v>5</v>
      </c>
      <c r="H1775" s="1461" t="s">
        <v>5</v>
      </c>
    </row>
    <row r="1776" spans="1:8" x14ac:dyDescent="0.2">
      <c r="A1776" s="1271">
        <v>5213010</v>
      </c>
      <c r="B1776" s="1084" t="s">
        <v>23103</v>
      </c>
      <c r="C1776" s="1084"/>
      <c r="D1776" s="1272" t="s">
        <v>5</v>
      </c>
      <c r="E1776" s="1272" t="s">
        <v>5</v>
      </c>
      <c r="F1776" s="1272"/>
      <c r="G1776" s="1272" t="s">
        <v>5</v>
      </c>
      <c r="H1776" s="1461" t="s">
        <v>5</v>
      </c>
    </row>
    <row r="1777" spans="1:8" x14ac:dyDescent="0.2">
      <c r="A1777" s="1271">
        <v>5213011</v>
      </c>
      <c r="B1777" s="1084" t="s">
        <v>23103</v>
      </c>
      <c r="C1777" s="1084"/>
      <c r="D1777" s="1272" t="s">
        <v>5</v>
      </c>
      <c r="E1777" s="1272" t="s">
        <v>469</v>
      </c>
      <c r="F1777" s="1272"/>
      <c r="G1777" s="1272" t="s">
        <v>5</v>
      </c>
      <c r="H1777" s="1461" t="s">
        <v>5</v>
      </c>
    </row>
    <row r="1778" spans="1:8" x14ac:dyDescent="0.2">
      <c r="A1778" s="1271">
        <v>5214000</v>
      </c>
      <c r="B1778" s="1084" t="s">
        <v>23101</v>
      </c>
      <c r="C1778" s="1084"/>
      <c r="D1778" s="1272" t="s">
        <v>5</v>
      </c>
      <c r="E1778" s="1272" t="s">
        <v>5</v>
      </c>
      <c r="F1778" s="1272"/>
      <c r="G1778" s="1272" t="s">
        <v>5</v>
      </c>
      <c r="H1778" s="1461" t="s">
        <v>5</v>
      </c>
    </row>
    <row r="1779" spans="1:8" x14ac:dyDescent="0.2">
      <c r="A1779" s="1271">
        <v>5214010</v>
      </c>
      <c r="B1779" s="1084" t="s">
        <v>23101</v>
      </c>
      <c r="C1779" s="1084"/>
      <c r="D1779" s="1272" t="s">
        <v>5</v>
      </c>
      <c r="E1779" s="1272" t="s">
        <v>5</v>
      </c>
      <c r="F1779" s="1272"/>
      <c r="G1779" s="1272" t="s">
        <v>5</v>
      </c>
      <c r="H1779" s="1461" t="s">
        <v>5</v>
      </c>
    </row>
    <row r="1780" spans="1:8" x14ac:dyDescent="0.2">
      <c r="A1780" s="1271">
        <v>5214011</v>
      </c>
      <c r="B1780" s="1084" t="s">
        <v>23101</v>
      </c>
      <c r="C1780" s="1084"/>
      <c r="D1780" s="1272" t="s">
        <v>5</v>
      </c>
      <c r="E1780" s="1272" t="s">
        <v>469</v>
      </c>
      <c r="F1780" s="1272"/>
      <c r="G1780" s="1272" t="s">
        <v>5</v>
      </c>
      <c r="H1780" s="1461" t="s">
        <v>5</v>
      </c>
    </row>
    <row r="1781" spans="1:8" x14ac:dyDescent="0.2">
      <c r="A1781" s="1271">
        <v>5215000</v>
      </c>
      <c r="B1781" s="1084" t="s">
        <v>23104</v>
      </c>
      <c r="C1781" s="1084"/>
      <c r="D1781" s="1272" t="s">
        <v>5</v>
      </c>
      <c r="E1781" s="1272" t="s">
        <v>5</v>
      </c>
      <c r="F1781" s="1272"/>
      <c r="G1781" s="1272" t="s">
        <v>5</v>
      </c>
      <c r="H1781" s="1461" t="s">
        <v>5</v>
      </c>
    </row>
    <row r="1782" spans="1:8" x14ac:dyDescent="0.2">
      <c r="A1782" s="1271">
        <v>5215010</v>
      </c>
      <c r="B1782" s="1084" t="s">
        <v>23104</v>
      </c>
      <c r="C1782" s="1084"/>
      <c r="D1782" s="1272" t="s">
        <v>5</v>
      </c>
      <c r="E1782" s="1272" t="s">
        <v>5</v>
      </c>
      <c r="F1782" s="1272"/>
      <c r="G1782" s="1272" t="s">
        <v>5</v>
      </c>
      <c r="H1782" s="1461" t="s">
        <v>5</v>
      </c>
    </row>
    <row r="1783" spans="1:8" x14ac:dyDescent="0.2">
      <c r="A1783" s="1271">
        <v>5215011</v>
      </c>
      <c r="B1783" s="1084" t="s">
        <v>23104</v>
      </c>
      <c r="C1783" s="1084"/>
      <c r="D1783" s="1272" t="s">
        <v>5</v>
      </c>
      <c r="E1783" s="1272" t="s">
        <v>469</v>
      </c>
      <c r="F1783" s="1272"/>
      <c r="G1783" s="1272" t="s">
        <v>5</v>
      </c>
      <c r="H1783" s="1461" t="s">
        <v>5</v>
      </c>
    </row>
    <row r="1784" spans="1:8" x14ac:dyDescent="0.2">
      <c r="A1784" s="1271">
        <v>5216000</v>
      </c>
      <c r="B1784" s="1084" t="s">
        <v>23105</v>
      </c>
      <c r="C1784" s="1084"/>
      <c r="D1784" s="1272" t="s">
        <v>5</v>
      </c>
      <c r="E1784" s="1272" t="s">
        <v>5</v>
      </c>
      <c r="F1784" s="1272"/>
      <c r="G1784" s="1272" t="s">
        <v>5</v>
      </c>
      <c r="H1784" s="1461" t="s">
        <v>5</v>
      </c>
    </row>
    <row r="1785" spans="1:8" x14ac:dyDescent="0.2">
      <c r="A1785" s="1271">
        <v>5216010</v>
      </c>
      <c r="B1785" s="1084" t="s">
        <v>23105</v>
      </c>
      <c r="C1785" s="1084"/>
      <c r="D1785" s="1272" t="s">
        <v>5</v>
      </c>
      <c r="E1785" s="1272" t="s">
        <v>5</v>
      </c>
      <c r="F1785" s="1272"/>
      <c r="G1785" s="1272" t="s">
        <v>5</v>
      </c>
      <c r="H1785" s="1461" t="s">
        <v>5</v>
      </c>
    </row>
    <row r="1786" spans="1:8" x14ac:dyDescent="0.2">
      <c r="A1786" s="1271">
        <v>5216011</v>
      </c>
      <c r="B1786" s="1084" t="s">
        <v>23105</v>
      </c>
      <c r="C1786" s="1084"/>
      <c r="D1786" s="1272" t="s">
        <v>5</v>
      </c>
      <c r="E1786" s="1272" t="s">
        <v>469</v>
      </c>
      <c r="F1786" s="1272"/>
      <c r="G1786" s="1272" t="s">
        <v>5</v>
      </c>
      <c r="H1786" s="1461" t="s">
        <v>5</v>
      </c>
    </row>
    <row r="1787" spans="1:8" x14ac:dyDescent="0.2">
      <c r="A1787" s="1271">
        <v>5217000</v>
      </c>
      <c r="B1787" s="1084" t="s">
        <v>23106</v>
      </c>
      <c r="C1787" s="1084"/>
      <c r="D1787" s="1272" t="s">
        <v>5</v>
      </c>
      <c r="E1787" s="1272" t="s">
        <v>5</v>
      </c>
      <c r="F1787" s="1272"/>
      <c r="G1787" s="1272" t="s">
        <v>5</v>
      </c>
      <c r="H1787" s="1461" t="s">
        <v>5</v>
      </c>
    </row>
    <row r="1788" spans="1:8" x14ac:dyDescent="0.2">
      <c r="A1788" s="1271">
        <v>5217010</v>
      </c>
      <c r="B1788" s="1084" t="s">
        <v>23106</v>
      </c>
      <c r="C1788" s="1084"/>
      <c r="D1788" s="1272" t="s">
        <v>5</v>
      </c>
      <c r="E1788" s="1272" t="s">
        <v>5</v>
      </c>
      <c r="F1788" s="1272"/>
      <c r="G1788" s="1272" t="s">
        <v>5</v>
      </c>
      <c r="H1788" s="1461" t="s">
        <v>5</v>
      </c>
    </row>
    <row r="1789" spans="1:8" x14ac:dyDescent="0.2">
      <c r="A1789" s="1271">
        <v>5217011</v>
      </c>
      <c r="B1789" s="1084" t="s">
        <v>23106</v>
      </c>
      <c r="C1789" s="1084"/>
      <c r="D1789" s="1272" t="s">
        <v>5</v>
      </c>
      <c r="E1789" s="1272" t="s">
        <v>469</v>
      </c>
      <c r="F1789" s="1272"/>
      <c r="G1789" s="1272" t="s">
        <v>5</v>
      </c>
      <c r="H1789" s="1461" t="s">
        <v>5</v>
      </c>
    </row>
    <row r="1790" spans="1:8" x14ac:dyDescent="0.2">
      <c r="A1790" s="1271">
        <v>5218000</v>
      </c>
      <c r="B1790" s="1084" t="s">
        <v>23107</v>
      </c>
      <c r="C1790" s="1084"/>
      <c r="D1790" s="1272" t="s">
        <v>5</v>
      </c>
      <c r="E1790" s="1272" t="s">
        <v>5</v>
      </c>
      <c r="F1790" s="1272"/>
      <c r="G1790" s="1272" t="s">
        <v>5</v>
      </c>
      <c r="H1790" s="1461" t="s">
        <v>5</v>
      </c>
    </row>
    <row r="1791" spans="1:8" x14ac:dyDescent="0.2">
      <c r="A1791" s="1271">
        <v>5218010</v>
      </c>
      <c r="B1791" s="1084" t="s">
        <v>23108</v>
      </c>
      <c r="C1791" s="1084"/>
      <c r="D1791" s="1272" t="s">
        <v>5</v>
      </c>
      <c r="E1791" s="1272" t="s">
        <v>5</v>
      </c>
      <c r="F1791" s="1272"/>
      <c r="G1791" s="1272" t="s">
        <v>5</v>
      </c>
      <c r="H1791" s="1461" t="s">
        <v>5</v>
      </c>
    </row>
    <row r="1792" spans="1:8" x14ac:dyDescent="0.2">
      <c r="A1792" s="1271">
        <v>5218011</v>
      </c>
      <c r="B1792" s="1084" t="s">
        <v>23108</v>
      </c>
      <c r="C1792" s="1084"/>
      <c r="D1792" s="1272" t="s">
        <v>5</v>
      </c>
      <c r="E1792" s="1272" t="s">
        <v>469</v>
      </c>
      <c r="F1792" s="1272"/>
      <c r="G1792" s="1272" t="s">
        <v>5</v>
      </c>
      <c r="H1792" s="1461" t="s">
        <v>5</v>
      </c>
    </row>
    <row r="1793" spans="1:8" x14ac:dyDescent="0.2">
      <c r="A1793" s="1271">
        <v>5218020</v>
      </c>
      <c r="B1793" s="1084" t="s">
        <v>23109</v>
      </c>
      <c r="C1793" s="1084"/>
      <c r="D1793" s="1272" t="s">
        <v>5</v>
      </c>
      <c r="E1793" s="1272" t="s">
        <v>5</v>
      </c>
      <c r="F1793" s="1272"/>
      <c r="G1793" s="1272" t="s">
        <v>5</v>
      </c>
      <c r="H1793" s="1461" t="s">
        <v>5</v>
      </c>
    </row>
    <row r="1794" spans="1:8" x14ac:dyDescent="0.2">
      <c r="A1794" s="1271">
        <v>5218021</v>
      </c>
      <c r="B1794" s="1084" t="s">
        <v>23109</v>
      </c>
      <c r="C1794" s="1084"/>
      <c r="D1794" s="1272" t="s">
        <v>5</v>
      </c>
      <c r="E1794" s="1272" t="s">
        <v>469</v>
      </c>
      <c r="F1794" s="1272"/>
      <c r="G1794" s="1272" t="s">
        <v>5</v>
      </c>
      <c r="H1794" s="1461" t="s">
        <v>5</v>
      </c>
    </row>
    <row r="1795" spans="1:8" x14ac:dyDescent="0.2">
      <c r="A1795" s="1271">
        <v>5220000</v>
      </c>
      <c r="B1795" s="1084" t="s">
        <v>91</v>
      </c>
      <c r="C1795" s="1084"/>
      <c r="D1795" s="1272" t="s">
        <v>5</v>
      </c>
      <c r="E1795" s="1272" t="s">
        <v>5</v>
      </c>
      <c r="F1795" s="1272"/>
      <c r="G1795" s="1272" t="s">
        <v>5</v>
      </c>
      <c r="H1795" s="1461" t="s">
        <v>5</v>
      </c>
    </row>
    <row r="1796" spans="1:8" x14ac:dyDescent="0.2">
      <c r="A1796" s="1271">
        <v>5221000</v>
      </c>
      <c r="B1796" s="1084" t="s">
        <v>23110</v>
      </c>
      <c r="C1796" s="1084"/>
      <c r="D1796" s="1272" t="s">
        <v>5</v>
      </c>
      <c r="E1796" s="1272" t="s">
        <v>5</v>
      </c>
      <c r="F1796" s="1272"/>
      <c r="G1796" s="1272" t="s">
        <v>5</v>
      </c>
      <c r="H1796" s="1461" t="s">
        <v>5</v>
      </c>
    </row>
    <row r="1797" spans="1:8" x14ac:dyDescent="0.2">
      <c r="A1797" s="1271">
        <v>5221010</v>
      </c>
      <c r="B1797" s="1084" t="s">
        <v>23111</v>
      </c>
      <c r="C1797" s="1084"/>
      <c r="D1797" s="1272" t="s">
        <v>5</v>
      </c>
      <c r="E1797" s="1272" t="s">
        <v>5</v>
      </c>
      <c r="F1797" s="1272"/>
      <c r="G1797" s="1272" t="s">
        <v>5</v>
      </c>
      <c r="H1797" s="1461" t="s">
        <v>5</v>
      </c>
    </row>
    <row r="1798" spans="1:8" x14ac:dyDescent="0.2">
      <c r="A1798" s="1271">
        <v>5221011</v>
      </c>
      <c r="B1798" s="1084" t="s">
        <v>23111</v>
      </c>
      <c r="C1798" s="1084"/>
      <c r="D1798" s="1272" t="s">
        <v>5</v>
      </c>
      <c r="E1798" s="1272" t="s">
        <v>469</v>
      </c>
      <c r="F1798" s="1272"/>
      <c r="G1798" s="1272" t="s">
        <v>5</v>
      </c>
      <c r="H1798" s="1461" t="s">
        <v>5</v>
      </c>
    </row>
    <row r="1799" spans="1:8" x14ac:dyDescent="0.2">
      <c r="A1799" s="1271">
        <v>5221020</v>
      </c>
      <c r="B1799" s="1084" t="s">
        <v>23111</v>
      </c>
      <c r="C1799" s="1084"/>
      <c r="D1799" s="1272" t="s">
        <v>5</v>
      </c>
      <c r="E1799" s="1272" t="s">
        <v>5</v>
      </c>
      <c r="F1799" s="1272"/>
      <c r="G1799" s="1272" t="s">
        <v>5</v>
      </c>
      <c r="H1799" s="1461" t="s">
        <v>5</v>
      </c>
    </row>
    <row r="1800" spans="1:8" x14ac:dyDescent="0.2">
      <c r="A1800" s="1271">
        <v>5221021</v>
      </c>
      <c r="B1800" s="1084" t="s">
        <v>23111</v>
      </c>
      <c r="C1800" s="1084"/>
      <c r="D1800" s="1272" t="s">
        <v>5</v>
      </c>
      <c r="E1800" s="1272" t="s">
        <v>469</v>
      </c>
      <c r="F1800" s="1272"/>
      <c r="G1800" s="1272" t="s">
        <v>5</v>
      </c>
      <c r="H1800" s="1461" t="s">
        <v>5</v>
      </c>
    </row>
    <row r="1801" spans="1:8" x14ac:dyDescent="0.2">
      <c r="A1801" s="1271">
        <v>5221030</v>
      </c>
      <c r="B1801" s="1084" t="s">
        <v>23111</v>
      </c>
      <c r="C1801" s="1084"/>
      <c r="D1801" s="1272" t="s">
        <v>5</v>
      </c>
      <c r="E1801" s="1272" t="s">
        <v>5</v>
      </c>
      <c r="F1801" s="1272"/>
      <c r="G1801" s="1272" t="s">
        <v>5</v>
      </c>
      <c r="H1801" s="1461" t="s">
        <v>5</v>
      </c>
    </row>
    <row r="1802" spans="1:8" x14ac:dyDescent="0.2">
      <c r="A1802" s="1271">
        <v>5221031</v>
      </c>
      <c r="B1802" s="1084" t="s">
        <v>23111</v>
      </c>
      <c r="C1802" s="1084"/>
      <c r="D1802" s="1272" t="s">
        <v>5</v>
      </c>
      <c r="E1802" s="1272" t="s">
        <v>469</v>
      </c>
      <c r="F1802" s="1272"/>
      <c r="G1802" s="1272" t="s">
        <v>36</v>
      </c>
      <c r="H1802" s="1461" t="s">
        <v>36</v>
      </c>
    </row>
    <row r="1803" spans="1:8" x14ac:dyDescent="0.2">
      <c r="A1803" s="1271">
        <v>5221040</v>
      </c>
      <c r="B1803" s="1084" t="s">
        <v>23112</v>
      </c>
      <c r="C1803" s="1084"/>
      <c r="D1803" s="1272" t="s">
        <v>5</v>
      </c>
      <c r="E1803" s="1272" t="s">
        <v>5</v>
      </c>
      <c r="F1803" s="1272"/>
      <c r="G1803" s="1272" t="s">
        <v>5</v>
      </c>
      <c r="H1803" s="1461" t="s">
        <v>5</v>
      </c>
    </row>
    <row r="1804" spans="1:8" x14ac:dyDescent="0.2">
      <c r="A1804" s="1271">
        <v>5221041</v>
      </c>
      <c r="B1804" s="1084" t="s">
        <v>23112</v>
      </c>
      <c r="C1804" s="1084"/>
      <c r="D1804" s="1272" t="s">
        <v>5</v>
      </c>
      <c r="E1804" s="1272" t="s">
        <v>469</v>
      </c>
      <c r="F1804" s="1272"/>
      <c r="G1804" s="1272" t="s">
        <v>5</v>
      </c>
      <c r="H1804" s="1461" t="s">
        <v>5</v>
      </c>
    </row>
    <row r="1805" spans="1:8" x14ac:dyDescent="0.2">
      <c r="A1805" s="1271">
        <v>5222000</v>
      </c>
      <c r="B1805" s="1084" t="s">
        <v>23113</v>
      </c>
      <c r="C1805" s="1084"/>
      <c r="D1805" s="1272" t="s">
        <v>5</v>
      </c>
      <c r="E1805" s="1272" t="s">
        <v>5</v>
      </c>
      <c r="F1805" s="1272"/>
      <c r="G1805" s="1272" t="s">
        <v>5</v>
      </c>
      <c r="H1805" s="1461" t="s">
        <v>5</v>
      </c>
    </row>
    <row r="1806" spans="1:8" x14ac:dyDescent="0.2">
      <c r="A1806" s="1271">
        <v>5222010</v>
      </c>
      <c r="B1806" s="1084" t="s">
        <v>23113</v>
      </c>
      <c r="C1806" s="1084"/>
      <c r="D1806" s="1272" t="s">
        <v>5</v>
      </c>
      <c r="E1806" s="1272" t="s">
        <v>5</v>
      </c>
      <c r="F1806" s="1272"/>
      <c r="G1806" s="1272" t="s">
        <v>5</v>
      </c>
      <c r="H1806" s="1461" t="s">
        <v>5</v>
      </c>
    </row>
    <row r="1807" spans="1:8" x14ac:dyDescent="0.2">
      <c r="A1807" s="1271">
        <v>5222011</v>
      </c>
      <c r="B1807" s="1084" t="s">
        <v>23113</v>
      </c>
      <c r="C1807" s="1084"/>
      <c r="D1807" s="1272" t="s">
        <v>5</v>
      </c>
      <c r="E1807" s="1272" t="s">
        <v>469</v>
      </c>
      <c r="F1807" s="1272"/>
      <c r="G1807" s="1272" t="s">
        <v>5</v>
      </c>
      <c r="H1807" s="1461" t="s">
        <v>5</v>
      </c>
    </row>
    <row r="1808" spans="1:8" x14ac:dyDescent="0.2">
      <c r="A1808" s="1271">
        <v>5223000</v>
      </c>
      <c r="B1808" s="1084" t="s">
        <v>23114</v>
      </c>
      <c r="C1808" s="1084"/>
      <c r="D1808" s="1272" t="s">
        <v>5</v>
      </c>
      <c r="E1808" s="1272" t="s">
        <v>5</v>
      </c>
      <c r="F1808" s="1272"/>
      <c r="G1808" s="1272" t="s">
        <v>5</v>
      </c>
      <c r="H1808" s="1461" t="s">
        <v>5</v>
      </c>
    </row>
    <row r="1809" spans="1:8" x14ac:dyDescent="0.2">
      <c r="A1809" s="1271">
        <v>5223010</v>
      </c>
      <c r="B1809" s="1084" t="s">
        <v>23114</v>
      </c>
      <c r="C1809" s="1084"/>
      <c r="D1809" s="1272" t="s">
        <v>5</v>
      </c>
      <c r="E1809" s="1272" t="s">
        <v>5</v>
      </c>
      <c r="F1809" s="1272"/>
      <c r="G1809" s="1272" t="s">
        <v>5</v>
      </c>
      <c r="H1809" s="1461" t="s">
        <v>5</v>
      </c>
    </row>
    <row r="1810" spans="1:8" x14ac:dyDescent="0.2">
      <c r="A1810" s="1271">
        <v>5223011</v>
      </c>
      <c r="B1810" s="1084" t="s">
        <v>23114</v>
      </c>
      <c r="C1810" s="1084"/>
      <c r="D1810" s="1272" t="s">
        <v>5</v>
      </c>
      <c r="E1810" s="1272" t="s">
        <v>469</v>
      </c>
      <c r="F1810" s="1272"/>
      <c r="G1810" s="1272" t="s">
        <v>5</v>
      </c>
      <c r="H1810" s="1461" t="s">
        <v>5</v>
      </c>
    </row>
    <row r="1811" spans="1:8" x14ac:dyDescent="0.2">
      <c r="A1811" s="1271">
        <v>5223020</v>
      </c>
      <c r="B1811" s="1084" t="s">
        <v>23115</v>
      </c>
      <c r="C1811" s="1084"/>
      <c r="D1811" s="1272" t="s">
        <v>5</v>
      </c>
      <c r="E1811" s="1272" t="s">
        <v>5</v>
      </c>
      <c r="F1811" s="1272"/>
      <c r="G1811" s="1272" t="s">
        <v>5</v>
      </c>
      <c r="H1811" s="1461" t="s">
        <v>5</v>
      </c>
    </row>
    <row r="1812" spans="1:8" x14ac:dyDescent="0.2">
      <c r="A1812" s="1271">
        <v>5223021</v>
      </c>
      <c r="B1812" s="1084" t="s">
        <v>23115</v>
      </c>
      <c r="C1812" s="1084"/>
      <c r="D1812" s="1272" t="s">
        <v>5</v>
      </c>
      <c r="E1812" s="1272" t="s">
        <v>469</v>
      </c>
      <c r="F1812" s="1272"/>
      <c r="G1812" s="1272" t="s">
        <v>5</v>
      </c>
      <c r="H1812" s="1461" t="s">
        <v>5</v>
      </c>
    </row>
    <row r="1813" spans="1:8" x14ac:dyDescent="0.2">
      <c r="A1813" s="1271">
        <v>5230000</v>
      </c>
      <c r="B1813" s="1084" t="s">
        <v>23116</v>
      </c>
      <c r="C1813" s="1084"/>
      <c r="D1813" s="1272" t="s">
        <v>5</v>
      </c>
      <c r="E1813" s="1272" t="s">
        <v>5</v>
      </c>
      <c r="F1813" s="1272"/>
      <c r="G1813" s="1272" t="s">
        <v>5</v>
      </c>
      <c r="H1813" s="1461" t="s">
        <v>5</v>
      </c>
    </row>
    <row r="1814" spans="1:8" x14ac:dyDescent="0.2">
      <c r="A1814" s="1271">
        <v>5231000</v>
      </c>
      <c r="B1814" s="1084" t="s">
        <v>23117</v>
      </c>
      <c r="C1814" s="1084"/>
      <c r="D1814" s="1272" t="s">
        <v>5</v>
      </c>
      <c r="E1814" s="1272" t="s">
        <v>5</v>
      </c>
      <c r="F1814" s="1272"/>
      <c r="G1814" s="1272" t="s">
        <v>5</v>
      </c>
      <c r="H1814" s="1461" t="s">
        <v>5</v>
      </c>
    </row>
    <row r="1815" spans="1:8" x14ac:dyDescent="0.2">
      <c r="A1815" s="1271">
        <v>5231010</v>
      </c>
      <c r="B1815" s="1084" t="s">
        <v>23117</v>
      </c>
      <c r="C1815" s="1084"/>
      <c r="D1815" s="1272" t="s">
        <v>5</v>
      </c>
      <c r="E1815" s="1272" t="s">
        <v>5</v>
      </c>
      <c r="F1815" s="1272"/>
      <c r="G1815" s="1272" t="s">
        <v>5</v>
      </c>
      <c r="H1815" s="1461" t="s">
        <v>5</v>
      </c>
    </row>
    <row r="1816" spans="1:8" x14ac:dyDescent="0.2">
      <c r="A1816" s="1271">
        <v>5231011</v>
      </c>
      <c r="B1816" s="1084" t="s">
        <v>23117</v>
      </c>
      <c r="C1816" s="1084"/>
      <c r="D1816" s="1272" t="s">
        <v>5</v>
      </c>
      <c r="E1816" s="1272" t="s">
        <v>469</v>
      </c>
      <c r="F1816" s="1272"/>
      <c r="G1816" s="1272" t="s">
        <v>5</v>
      </c>
      <c r="H1816" s="1461" t="s">
        <v>5</v>
      </c>
    </row>
    <row r="1817" spans="1:8" x14ac:dyDescent="0.2">
      <c r="A1817" s="1271">
        <v>5232000</v>
      </c>
      <c r="B1817" s="1084" t="s">
        <v>23118</v>
      </c>
      <c r="C1817" s="1084"/>
      <c r="D1817" s="1272" t="s">
        <v>5</v>
      </c>
      <c r="E1817" s="1272" t="s">
        <v>5</v>
      </c>
      <c r="F1817" s="1272"/>
      <c r="G1817" s="1272" t="s">
        <v>5</v>
      </c>
      <c r="H1817" s="1461" t="s">
        <v>5</v>
      </c>
    </row>
    <row r="1818" spans="1:8" x14ac:dyDescent="0.2">
      <c r="A1818" s="1271">
        <v>5232010</v>
      </c>
      <c r="B1818" s="1084" t="s">
        <v>23118</v>
      </c>
      <c r="C1818" s="1084"/>
      <c r="D1818" s="1272" t="s">
        <v>5</v>
      </c>
      <c r="E1818" s="1272" t="s">
        <v>5</v>
      </c>
      <c r="F1818" s="1272"/>
      <c r="G1818" s="1272" t="s">
        <v>5</v>
      </c>
      <c r="H1818" s="1461" t="s">
        <v>5</v>
      </c>
    </row>
    <row r="1819" spans="1:8" x14ac:dyDescent="0.2">
      <c r="A1819" s="1271">
        <v>5232011</v>
      </c>
      <c r="B1819" s="1084" t="s">
        <v>23118</v>
      </c>
      <c r="C1819" s="1084"/>
      <c r="D1819" s="1272" t="s">
        <v>5</v>
      </c>
      <c r="E1819" s="1272" t="s">
        <v>469</v>
      </c>
      <c r="F1819" s="1272"/>
      <c r="G1819" s="1272" t="s">
        <v>5</v>
      </c>
      <c r="H1819" s="1461" t="s">
        <v>5</v>
      </c>
    </row>
    <row r="1820" spans="1:8" x14ac:dyDescent="0.2">
      <c r="A1820" s="1271">
        <v>5233000</v>
      </c>
      <c r="B1820" s="1084" t="s">
        <v>23119</v>
      </c>
      <c r="C1820" s="1084"/>
      <c r="D1820" s="1272" t="s">
        <v>5</v>
      </c>
      <c r="E1820" s="1272" t="s">
        <v>5</v>
      </c>
      <c r="F1820" s="1272"/>
      <c r="G1820" s="1272" t="s">
        <v>5</v>
      </c>
      <c r="H1820" s="1461" t="s">
        <v>5</v>
      </c>
    </row>
    <row r="1821" spans="1:8" x14ac:dyDescent="0.2">
      <c r="A1821" s="1271">
        <v>5233010</v>
      </c>
      <c r="B1821" s="1084" t="s">
        <v>23119</v>
      </c>
      <c r="C1821" s="1084"/>
      <c r="D1821" s="1272" t="s">
        <v>5</v>
      </c>
      <c r="E1821" s="1272" t="s">
        <v>5</v>
      </c>
      <c r="F1821" s="1272"/>
      <c r="G1821" s="1272" t="s">
        <v>5</v>
      </c>
      <c r="H1821" s="1461" t="s">
        <v>5</v>
      </c>
    </row>
    <row r="1822" spans="1:8" x14ac:dyDescent="0.2">
      <c r="A1822" s="1271">
        <v>5233011</v>
      </c>
      <c r="B1822" s="1084" t="s">
        <v>23119</v>
      </c>
      <c r="C1822" s="1084"/>
      <c r="D1822" s="1272" t="s">
        <v>5</v>
      </c>
      <c r="E1822" s="1272" t="s">
        <v>469</v>
      </c>
      <c r="F1822" s="1272"/>
      <c r="G1822" s="1272" t="s">
        <v>5</v>
      </c>
      <c r="H1822" s="1461" t="s">
        <v>5</v>
      </c>
    </row>
    <row r="1823" spans="1:8" x14ac:dyDescent="0.2">
      <c r="A1823" s="1271">
        <v>5234000</v>
      </c>
      <c r="B1823" s="1084" t="s">
        <v>23120</v>
      </c>
      <c r="C1823" s="1084"/>
      <c r="D1823" s="1272" t="s">
        <v>5</v>
      </c>
      <c r="E1823" s="1272" t="s">
        <v>5</v>
      </c>
      <c r="F1823" s="1272"/>
      <c r="G1823" s="1272" t="s">
        <v>5</v>
      </c>
      <c r="H1823" s="1461" t="s">
        <v>5</v>
      </c>
    </row>
    <row r="1824" spans="1:8" x14ac:dyDescent="0.2">
      <c r="A1824" s="1271">
        <v>5234010</v>
      </c>
      <c r="B1824" s="1084" t="s">
        <v>23120</v>
      </c>
      <c r="C1824" s="1084"/>
      <c r="D1824" s="1272" t="s">
        <v>5</v>
      </c>
      <c r="E1824" s="1272" t="s">
        <v>5</v>
      </c>
      <c r="F1824" s="1272"/>
      <c r="G1824" s="1272" t="s">
        <v>5</v>
      </c>
      <c r="H1824" s="1461" t="s">
        <v>5</v>
      </c>
    </row>
    <row r="1825" spans="1:8" x14ac:dyDescent="0.2">
      <c r="A1825" s="1271">
        <v>5234011</v>
      </c>
      <c r="B1825" s="1084" t="s">
        <v>23120</v>
      </c>
      <c r="C1825" s="1084"/>
      <c r="D1825" s="1272" t="s">
        <v>5</v>
      </c>
      <c r="E1825" s="1272" t="s">
        <v>469</v>
      </c>
      <c r="F1825" s="1272"/>
      <c r="G1825" s="1272" t="s">
        <v>5</v>
      </c>
      <c r="H1825" s="1461" t="s">
        <v>5</v>
      </c>
    </row>
    <row r="1826" spans="1:8" x14ac:dyDescent="0.2">
      <c r="A1826" s="1271">
        <v>5235000</v>
      </c>
      <c r="B1826" s="1084" t="s">
        <v>23121</v>
      </c>
      <c r="C1826" s="1084"/>
      <c r="D1826" s="1272" t="s">
        <v>5</v>
      </c>
      <c r="E1826" s="1272" t="s">
        <v>5</v>
      </c>
      <c r="F1826" s="1272"/>
      <c r="G1826" s="1272" t="s">
        <v>5</v>
      </c>
      <c r="H1826" s="1461" t="s">
        <v>5</v>
      </c>
    </row>
    <row r="1827" spans="1:8" x14ac:dyDescent="0.2">
      <c r="A1827" s="1271">
        <v>5235010</v>
      </c>
      <c r="B1827" s="1084" t="s">
        <v>23121</v>
      </c>
      <c r="C1827" s="1084"/>
      <c r="D1827" s="1272" t="s">
        <v>5</v>
      </c>
      <c r="E1827" s="1272" t="s">
        <v>5</v>
      </c>
      <c r="F1827" s="1272"/>
      <c r="G1827" s="1272" t="s">
        <v>5</v>
      </c>
      <c r="H1827" s="1461" t="s">
        <v>5</v>
      </c>
    </row>
    <row r="1828" spans="1:8" x14ac:dyDescent="0.2">
      <c r="A1828" s="1271">
        <v>5235011</v>
      </c>
      <c r="B1828" s="1084" t="s">
        <v>23121</v>
      </c>
      <c r="C1828" s="1084"/>
      <c r="D1828" s="1272" t="s">
        <v>5</v>
      </c>
      <c r="E1828" s="1272" t="s">
        <v>469</v>
      </c>
      <c r="F1828" s="1272"/>
      <c r="G1828" s="1272" t="s">
        <v>5</v>
      </c>
      <c r="H1828" s="1461" t="s">
        <v>5</v>
      </c>
    </row>
    <row r="1829" spans="1:8" x14ac:dyDescent="0.2">
      <c r="A1829" s="1271">
        <v>5236000</v>
      </c>
      <c r="B1829" s="1084" t="s">
        <v>23122</v>
      </c>
      <c r="C1829" s="1084"/>
      <c r="D1829" s="1272" t="s">
        <v>5</v>
      </c>
      <c r="E1829" s="1272" t="s">
        <v>5</v>
      </c>
      <c r="F1829" s="1272"/>
      <c r="G1829" s="1272" t="s">
        <v>5</v>
      </c>
      <c r="H1829" s="1461" t="s">
        <v>5</v>
      </c>
    </row>
    <row r="1830" spans="1:8" x14ac:dyDescent="0.2">
      <c r="A1830" s="1271">
        <v>5236010</v>
      </c>
      <c r="B1830" s="1084" t="s">
        <v>23122</v>
      </c>
      <c r="C1830" s="1084"/>
      <c r="D1830" s="1272" t="s">
        <v>5</v>
      </c>
      <c r="E1830" s="1272" t="s">
        <v>5</v>
      </c>
      <c r="F1830" s="1272"/>
      <c r="G1830" s="1272" t="s">
        <v>5</v>
      </c>
      <c r="H1830" s="1461" t="s">
        <v>5</v>
      </c>
    </row>
    <row r="1831" spans="1:8" x14ac:dyDescent="0.2">
      <c r="A1831" s="1271">
        <v>5236011</v>
      </c>
      <c r="B1831" s="1084" t="s">
        <v>23122</v>
      </c>
      <c r="C1831" s="1084"/>
      <c r="D1831" s="1272" t="s">
        <v>5</v>
      </c>
      <c r="E1831" s="1272" t="s">
        <v>469</v>
      </c>
      <c r="F1831" s="1272"/>
      <c r="G1831" s="1272" t="s">
        <v>5</v>
      </c>
      <c r="H1831" s="1461" t="s">
        <v>5</v>
      </c>
    </row>
    <row r="1832" spans="1:8" x14ac:dyDescent="0.2">
      <c r="A1832" s="1271">
        <v>5237000</v>
      </c>
      <c r="B1832" s="1084" t="s">
        <v>23123</v>
      </c>
      <c r="C1832" s="1084"/>
      <c r="D1832" s="1272" t="s">
        <v>5</v>
      </c>
      <c r="E1832" s="1272" t="s">
        <v>5</v>
      </c>
      <c r="F1832" s="1272"/>
      <c r="G1832" s="1272" t="s">
        <v>5</v>
      </c>
      <c r="H1832" s="1461" t="s">
        <v>5</v>
      </c>
    </row>
    <row r="1833" spans="1:8" x14ac:dyDescent="0.2">
      <c r="A1833" s="1271">
        <v>5237010</v>
      </c>
      <c r="B1833" s="1084" t="s">
        <v>23123</v>
      </c>
      <c r="C1833" s="1084"/>
      <c r="D1833" s="1272" t="s">
        <v>5</v>
      </c>
      <c r="E1833" s="1272" t="s">
        <v>5</v>
      </c>
      <c r="F1833" s="1272"/>
      <c r="G1833" s="1272" t="s">
        <v>5</v>
      </c>
      <c r="H1833" s="1461" t="s">
        <v>5</v>
      </c>
    </row>
    <row r="1834" spans="1:8" x14ac:dyDescent="0.2">
      <c r="A1834" s="1271">
        <v>5237011</v>
      </c>
      <c r="B1834" s="1084" t="s">
        <v>23123</v>
      </c>
      <c r="C1834" s="1084"/>
      <c r="D1834" s="1272" t="s">
        <v>5</v>
      </c>
      <c r="E1834" s="1272" t="s">
        <v>469</v>
      </c>
      <c r="F1834" s="1272"/>
      <c r="G1834" s="1272" t="s">
        <v>5</v>
      </c>
      <c r="H1834" s="1461" t="s">
        <v>5</v>
      </c>
    </row>
    <row r="1835" spans="1:8" x14ac:dyDescent="0.2">
      <c r="A1835" s="1271">
        <v>5238000</v>
      </c>
      <c r="B1835" s="1084" t="s">
        <v>23124</v>
      </c>
      <c r="C1835" s="1084"/>
      <c r="D1835" s="1272" t="s">
        <v>5</v>
      </c>
      <c r="E1835" s="1272" t="s">
        <v>5</v>
      </c>
      <c r="F1835" s="1272"/>
      <c r="G1835" s="1272" t="s">
        <v>5</v>
      </c>
      <c r="H1835" s="1461" t="s">
        <v>5</v>
      </c>
    </row>
    <row r="1836" spans="1:8" x14ac:dyDescent="0.2">
      <c r="A1836" s="1271">
        <v>5238010</v>
      </c>
      <c r="B1836" s="1084" t="s">
        <v>23124</v>
      </c>
      <c r="C1836" s="1084"/>
      <c r="D1836" s="1272" t="s">
        <v>5</v>
      </c>
      <c r="E1836" s="1272" t="s">
        <v>5</v>
      </c>
      <c r="F1836" s="1272"/>
      <c r="G1836" s="1272" t="s">
        <v>5</v>
      </c>
      <c r="H1836" s="1461" t="s">
        <v>5</v>
      </c>
    </row>
    <row r="1837" spans="1:8" x14ac:dyDescent="0.2">
      <c r="A1837" s="1271">
        <v>5238011</v>
      </c>
      <c r="B1837" s="1084" t="s">
        <v>23124</v>
      </c>
      <c r="C1837" s="1084"/>
      <c r="D1837" s="1272" t="s">
        <v>5</v>
      </c>
      <c r="E1837" s="1272" t="s">
        <v>469</v>
      </c>
      <c r="F1837" s="1272"/>
      <c r="G1837" s="1272" t="s">
        <v>5</v>
      </c>
      <c r="H1837" s="1461" t="s">
        <v>5</v>
      </c>
    </row>
    <row r="1838" spans="1:8" x14ac:dyDescent="0.2">
      <c r="A1838" s="1271">
        <v>5239000</v>
      </c>
      <c r="B1838" s="1084" t="s">
        <v>23125</v>
      </c>
      <c r="C1838" s="1084"/>
      <c r="D1838" s="1272" t="s">
        <v>5</v>
      </c>
      <c r="E1838" s="1272" t="s">
        <v>5</v>
      </c>
      <c r="F1838" s="1272"/>
      <c r="G1838" s="1272" t="s">
        <v>5</v>
      </c>
      <c r="H1838" s="1461" t="s">
        <v>5</v>
      </c>
    </row>
    <row r="1839" spans="1:8" x14ac:dyDescent="0.2">
      <c r="A1839" s="1271">
        <v>5239010</v>
      </c>
      <c r="B1839" s="1084" t="s">
        <v>23125</v>
      </c>
      <c r="C1839" s="1084"/>
      <c r="D1839" s="1272" t="s">
        <v>5</v>
      </c>
      <c r="E1839" s="1272" t="s">
        <v>5</v>
      </c>
      <c r="F1839" s="1272"/>
      <c r="G1839" s="1272" t="s">
        <v>5</v>
      </c>
      <c r="H1839" s="1461" t="s">
        <v>5</v>
      </c>
    </row>
    <row r="1840" spans="1:8" x14ac:dyDescent="0.2">
      <c r="A1840" s="1271">
        <v>5239011</v>
      </c>
      <c r="B1840" s="1084" t="s">
        <v>23125</v>
      </c>
      <c r="C1840" s="1084"/>
      <c r="D1840" s="1272" t="s">
        <v>5</v>
      </c>
      <c r="E1840" s="1272" t="s">
        <v>469</v>
      </c>
      <c r="F1840" s="1272"/>
      <c r="G1840" s="1272" t="s">
        <v>5</v>
      </c>
      <c r="H1840" s="1461" t="s">
        <v>5</v>
      </c>
    </row>
    <row r="1841" spans="1:8" x14ac:dyDescent="0.2">
      <c r="A1841" s="1271">
        <v>5240000</v>
      </c>
      <c r="B1841" s="1084" t="s">
        <v>21886</v>
      </c>
      <c r="C1841" s="1084"/>
      <c r="D1841" s="1272" t="s">
        <v>5</v>
      </c>
      <c r="E1841" s="1272" t="s">
        <v>5</v>
      </c>
      <c r="F1841" s="1272"/>
      <c r="G1841" s="1272" t="s">
        <v>5</v>
      </c>
      <c r="H1841" s="1461" t="s">
        <v>5</v>
      </c>
    </row>
    <row r="1842" spans="1:8" x14ac:dyDescent="0.2">
      <c r="A1842" s="1271">
        <v>5241000</v>
      </c>
      <c r="B1842" s="1084" t="s">
        <v>23126</v>
      </c>
      <c r="C1842" s="1084"/>
      <c r="D1842" s="1272" t="s">
        <v>5</v>
      </c>
      <c r="E1842" s="1272" t="s">
        <v>5</v>
      </c>
      <c r="F1842" s="1272"/>
      <c r="G1842" s="1272" t="s">
        <v>5</v>
      </c>
      <c r="H1842" s="1461" t="s">
        <v>5</v>
      </c>
    </row>
    <row r="1843" spans="1:8" x14ac:dyDescent="0.2">
      <c r="A1843" s="1271">
        <v>5241010</v>
      </c>
      <c r="B1843" s="1084" t="s">
        <v>23126</v>
      </c>
      <c r="C1843" s="1084"/>
      <c r="D1843" s="1272" t="s">
        <v>5</v>
      </c>
      <c r="E1843" s="1272" t="s">
        <v>5</v>
      </c>
      <c r="F1843" s="1272"/>
      <c r="G1843" s="1272" t="s">
        <v>5</v>
      </c>
      <c r="H1843" s="1461" t="s">
        <v>5</v>
      </c>
    </row>
    <row r="1844" spans="1:8" x14ac:dyDescent="0.2">
      <c r="A1844" s="1271">
        <v>5241011</v>
      </c>
      <c r="B1844" s="1084" t="s">
        <v>23126</v>
      </c>
      <c r="C1844" s="1084"/>
      <c r="D1844" s="1272" t="s">
        <v>5</v>
      </c>
      <c r="E1844" s="1272" t="s">
        <v>469</v>
      </c>
      <c r="F1844" s="1272"/>
      <c r="G1844" s="1272" t="s">
        <v>5</v>
      </c>
      <c r="H1844" s="1461" t="s">
        <v>5</v>
      </c>
    </row>
    <row r="1845" spans="1:8" x14ac:dyDescent="0.2">
      <c r="A1845" s="1271">
        <v>5242000</v>
      </c>
      <c r="B1845" s="1084" t="s">
        <v>23127</v>
      </c>
      <c r="C1845" s="1084"/>
      <c r="D1845" s="1272" t="s">
        <v>5</v>
      </c>
      <c r="E1845" s="1272" t="s">
        <v>5</v>
      </c>
      <c r="F1845" s="1272"/>
      <c r="G1845" s="1272" t="s">
        <v>5</v>
      </c>
      <c r="H1845" s="1461" t="s">
        <v>5</v>
      </c>
    </row>
    <row r="1846" spans="1:8" x14ac:dyDescent="0.2">
      <c r="A1846" s="1271">
        <v>5242010</v>
      </c>
      <c r="B1846" s="1084" t="s">
        <v>23127</v>
      </c>
      <c r="C1846" s="1084"/>
      <c r="D1846" s="1272" t="s">
        <v>5</v>
      </c>
      <c r="E1846" s="1272" t="s">
        <v>5</v>
      </c>
      <c r="F1846" s="1272"/>
      <c r="G1846" s="1272" t="s">
        <v>5</v>
      </c>
      <c r="H1846" s="1461" t="s">
        <v>5</v>
      </c>
    </row>
    <row r="1847" spans="1:8" x14ac:dyDescent="0.2">
      <c r="A1847" s="1271">
        <v>5242011</v>
      </c>
      <c r="B1847" s="1084" t="s">
        <v>23127</v>
      </c>
      <c r="C1847" s="1084"/>
      <c r="D1847" s="1272" t="s">
        <v>5</v>
      </c>
      <c r="E1847" s="1272" t="s">
        <v>469</v>
      </c>
      <c r="F1847" s="1272"/>
      <c r="G1847" s="1272" t="s">
        <v>5</v>
      </c>
      <c r="H1847" s="1461" t="s">
        <v>5</v>
      </c>
    </row>
    <row r="1848" spans="1:8" x14ac:dyDescent="0.2">
      <c r="A1848" s="1271">
        <v>5243000</v>
      </c>
      <c r="B1848" s="1084" t="s">
        <v>23128</v>
      </c>
      <c r="C1848" s="1084"/>
      <c r="D1848" s="1272" t="s">
        <v>5</v>
      </c>
      <c r="E1848" s="1272" t="s">
        <v>5</v>
      </c>
      <c r="F1848" s="1272"/>
      <c r="G1848" s="1272" t="s">
        <v>5</v>
      </c>
      <c r="H1848" s="1461" t="s">
        <v>5</v>
      </c>
    </row>
    <row r="1849" spans="1:8" x14ac:dyDescent="0.2">
      <c r="A1849" s="1271">
        <v>5243010</v>
      </c>
      <c r="B1849" s="1084" t="s">
        <v>23128</v>
      </c>
      <c r="C1849" s="1084"/>
      <c r="D1849" s="1272" t="s">
        <v>5</v>
      </c>
      <c r="E1849" s="1272" t="s">
        <v>5</v>
      </c>
      <c r="F1849" s="1272"/>
      <c r="G1849" s="1272" t="s">
        <v>5</v>
      </c>
      <c r="H1849" s="1461" t="s">
        <v>5</v>
      </c>
    </row>
    <row r="1850" spans="1:8" x14ac:dyDescent="0.2">
      <c r="A1850" s="1271">
        <v>5243011</v>
      </c>
      <c r="B1850" s="1084" t="s">
        <v>23128</v>
      </c>
      <c r="C1850" s="1084"/>
      <c r="D1850" s="1272" t="s">
        <v>5</v>
      </c>
      <c r="E1850" s="1272" t="s">
        <v>469</v>
      </c>
      <c r="F1850" s="1272"/>
      <c r="G1850" s="1272" t="s">
        <v>5</v>
      </c>
      <c r="H1850" s="1461" t="s">
        <v>5</v>
      </c>
    </row>
    <row r="1851" spans="1:8" x14ac:dyDescent="0.2">
      <c r="A1851" s="1271">
        <v>5244000</v>
      </c>
      <c r="B1851" s="1084" t="s">
        <v>23129</v>
      </c>
      <c r="C1851" s="1084"/>
      <c r="D1851" s="1272" t="s">
        <v>5</v>
      </c>
      <c r="E1851" s="1272" t="s">
        <v>5</v>
      </c>
      <c r="F1851" s="1272"/>
      <c r="G1851" s="1272" t="s">
        <v>5</v>
      </c>
      <c r="H1851" s="1461" t="s">
        <v>5</v>
      </c>
    </row>
    <row r="1852" spans="1:8" x14ac:dyDescent="0.2">
      <c r="A1852" s="1271">
        <v>5244010</v>
      </c>
      <c r="B1852" s="1084" t="s">
        <v>23129</v>
      </c>
      <c r="C1852" s="1084"/>
      <c r="D1852" s="1272" t="s">
        <v>5</v>
      </c>
      <c r="E1852" s="1272" t="s">
        <v>5</v>
      </c>
      <c r="F1852" s="1272"/>
      <c r="G1852" s="1272" t="s">
        <v>5</v>
      </c>
      <c r="H1852" s="1461" t="s">
        <v>5</v>
      </c>
    </row>
    <row r="1853" spans="1:8" x14ac:dyDescent="0.2">
      <c r="A1853" s="1271">
        <v>5244011</v>
      </c>
      <c r="B1853" s="1084" t="s">
        <v>23129</v>
      </c>
      <c r="C1853" s="1084"/>
      <c r="D1853" s="1272" t="s">
        <v>5</v>
      </c>
      <c r="E1853" s="1272" t="s">
        <v>469</v>
      </c>
      <c r="F1853" s="1272"/>
      <c r="G1853" s="1272" t="s">
        <v>5</v>
      </c>
      <c r="H1853" s="1461" t="s">
        <v>5</v>
      </c>
    </row>
    <row r="1854" spans="1:8" x14ac:dyDescent="0.2">
      <c r="A1854" s="1271">
        <v>5245000</v>
      </c>
      <c r="B1854" s="1084" t="s">
        <v>23130</v>
      </c>
      <c r="C1854" s="1084"/>
      <c r="D1854" s="1272" t="s">
        <v>5</v>
      </c>
      <c r="E1854" s="1272" t="s">
        <v>5</v>
      </c>
      <c r="F1854" s="1272"/>
      <c r="G1854" s="1272" t="s">
        <v>5</v>
      </c>
      <c r="H1854" s="1461" t="s">
        <v>5</v>
      </c>
    </row>
    <row r="1855" spans="1:8" x14ac:dyDescent="0.2">
      <c r="A1855" s="1271">
        <v>5245010</v>
      </c>
      <c r="B1855" s="1084" t="s">
        <v>23130</v>
      </c>
      <c r="C1855" s="1084"/>
      <c r="D1855" s="1272" t="s">
        <v>5</v>
      </c>
      <c r="E1855" s="1272" t="s">
        <v>5</v>
      </c>
      <c r="F1855" s="1272"/>
      <c r="G1855" s="1272" t="s">
        <v>36</v>
      </c>
      <c r="H1855" s="1461" t="s">
        <v>36</v>
      </c>
    </row>
    <row r="1856" spans="1:8" x14ac:dyDescent="0.2">
      <c r="A1856" s="1271">
        <v>5245011</v>
      </c>
      <c r="B1856" s="1084" t="s">
        <v>23130</v>
      </c>
      <c r="C1856" s="1084"/>
      <c r="D1856" s="1272" t="s">
        <v>5</v>
      </c>
      <c r="E1856" s="1272" t="s">
        <v>469</v>
      </c>
      <c r="F1856" s="1272"/>
      <c r="G1856" s="1272" t="s">
        <v>5</v>
      </c>
      <c r="H1856" s="1461" t="s">
        <v>5</v>
      </c>
    </row>
    <row r="1857" spans="1:8" x14ac:dyDescent="0.2">
      <c r="A1857" s="1271">
        <v>5246000</v>
      </c>
      <c r="B1857" s="1084" t="s">
        <v>23131</v>
      </c>
      <c r="C1857" s="1084"/>
      <c r="D1857" s="1272" t="s">
        <v>5</v>
      </c>
      <c r="E1857" s="1272" t="s">
        <v>5</v>
      </c>
      <c r="F1857" s="1272"/>
      <c r="G1857" s="1272" t="s">
        <v>5</v>
      </c>
      <c r="H1857" s="1461" t="s">
        <v>5</v>
      </c>
    </row>
    <row r="1858" spans="1:8" x14ac:dyDescent="0.2">
      <c r="A1858" s="1271">
        <v>5246010</v>
      </c>
      <c r="B1858" s="1084" t="s">
        <v>23131</v>
      </c>
      <c r="C1858" s="1084"/>
      <c r="D1858" s="1272" t="s">
        <v>5</v>
      </c>
      <c r="E1858" s="1272" t="s">
        <v>5</v>
      </c>
      <c r="F1858" s="1272"/>
      <c r="G1858" s="1272" t="s">
        <v>5</v>
      </c>
      <c r="H1858" s="1461" t="s">
        <v>5</v>
      </c>
    </row>
    <row r="1859" spans="1:8" x14ac:dyDescent="0.2">
      <c r="A1859" s="1271">
        <v>5246011</v>
      </c>
      <c r="B1859" s="1084" t="s">
        <v>23131</v>
      </c>
      <c r="C1859" s="1084"/>
      <c r="D1859" s="1272" t="s">
        <v>5</v>
      </c>
      <c r="E1859" s="1272" t="s">
        <v>469</v>
      </c>
      <c r="F1859" s="1272"/>
      <c r="G1859" s="1272" t="s">
        <v>5</v>
      </c>
      <c r="H1859" s="1461" t="s">
        <v>5</v>
      </c>
    </row>
    <row r="1860" spans="1:8" x14ac:dyDescent="0.2">
      <c r="A1860" s="1271">
        <v>5247000</v>
      </c>
      <c r="B1860" s="1084" t="s">
        <v>23132</v>
      </c>
      <c r="C1860" s="1084"/>
      <c r="D1860" s="1272" t="s">
        <v>5</v>
      </c>
      <c r="E1860" s="1272" t="s">
        <v>5</v>
      </c>
      <c r="F1860" s="1272"/>
      <c r="G1860" s="1272" t="s">
        <v>5</v>
      </c>
      <c r="H1860" s="1461" t="s">
        <v>5</v>
      </c>
    </row>
    <row r="1861" spans="1:8" x14ac:dyDescent="0.2">
      <c r="A1861" s="1271">
        <v>5247010</v>
      </c>
      <c r="B1861" s="1084" t="s">
        <v>23132</v>
      </c>
      <c r="C1861" s="1084"/>
      <c r="D1861" s="1272" t="s">
        <v>5</v>
      </c>
      <c r="E1861" s="1272" t="s">
        <v>5</v>
      </c>
      <c r="F1861" s="1272"/>
      <c r="G1861" s="1272" t="s">
        <v>5</v>
      </c>
      <c r="H1861" s="1461" t="s">
        <v>5</v>
      </c>
    </row>
    <row r="1862" spans="1:8" x14ac:dyDescent="0.2">
      <c r="A1862" s="1271">
        <v>5247011</v>
      </c>
      <c r="B1862" s="1084" t="s">
        <v>23132</v>
      </c>
      <c r="C1862" s="1084"/>
      <c r="D1862" s="1272" t="s">
        <v>5</v>
      </c>
      <c r="E1862" s="1272" t="s">
        <v>469</v>
      </c>
      <c r="F1862" s="1272"/>
      <c r="G1862" s="1272" t="s">
        <v>5</v>
      </c>
      <c r="H1862" s="1461" t="s">
        <v>5</v>
      </c>
    </row>
    <row r="1863" spans="1:8" x14ac:dyDescent="0.2">
      <c r="A1863" s="1271">
        <v>5248000</v>
      </c>
      <c r="B1863" s="1084" t="s">
        <v>23133</v>
      </c>
      <c r="C1863" s="1084"/>
      <c r="D1863" s="1272" t="s">
        <v>5</v>
      </c>
      <c r="E1863" s="1272" t="s">
        <v>5</v>
      </c>
      <c r="F1863" s="1272"/>
      <c r="G1863" s="1272" t="s">
        <v>5</v>
      </c>
      <c r="H1863" s="1461" t="s">
        <v>5</v>
      </c>
    </row>
    <row r="1864" spans="1:8" x14ac:dyDescent="0.2">
      <c r="A1864" s="1271">
        <v>5248010</v>
      </c>
      <c r="B1864" s="1084" t="s">
        <v>23133</v>
      </c>
      <c r="C1864" s="1084"/>
      <c r="D1864" s="1272" t="s">
        <v>5</v>
      </c>
      <c r="E1864" s="1272" t="s">
        <v>5</v>
      </c>
      <c r="F1864" s="1272"/>
      <c r="G1864" s="1272" t="s">
        <v>5</v>
      </c>
      <c r="H1864" s="1461" t="s">
        <v>5</v>
      </c>
    </row>
    <row r="1865" spans="1:8" x14ac:dyDescent="0.2">
      <c r="A1865" s="1271">
        <v>5248011</v>
      </c>
      <c r="B1865" s="1084" t="s">
        <v>23133</v>
      </c>
      <c r="C1865" s="1084"/>
      <c r="D1865" s="1272" t="s">
        <v>5</v>
      </c>
      <c r="E1865" s="1272" t="s">
        <v>469</v>
      </c>
      <c r="F1865" s="1272"/>
      <c r="G1865" s="1272" t="s">
        <v>5</v>
      </c>
      <c r="H1865" s="1461" t="s">
        <v>5</v>
      </c>
    </row>
    <row r="1866" spans="1:8" x14ac:dyDescent="0.2">
      <c r="A1866" s="1271">
        <v>5249000</v>
      </c>
      <c r="B1866" s="1084" t="s">
        <v>23134</v>
      </c>
      <c r="C1866" s="1084"/>
      <c r="D1866" s="1272" t="s">
        <v>5</v>
      </c>
      <c r="E1866" s="1272" t="s">
        <v>5</v>
      </c>
      <c r="F1866" s="1272"/>
      <c r="G1866" s="1272" t="s">
        <v>5</v>
      </c>
      <c r="H1866" s="1461" t="s">
        <v>5</v>
      </c>
    </row>
    <row r="1867" spans="1:8" x14ac:dyDescent="0.2">
      <c r="A1867" s="1271">
        <v>5249010</v>
      </c>
      <c r="B1867" s="1084" t="s">
        <v>23135</v>
      </c>
      <c r="C1867" s="1084"/>
      <c r="D1867" s="1272" t="s">
        <v>5</v>
      </c>
      <c r="E1867" s="1272" t="s">
        <v>5</v>
      </c>
      <c r="F1867" s="1272"/>
      <c r="G1867" s="1272" t="s">
        <v>5</v>
      </c>
      <c r="H1867" s="1461" t="s">
        <v>5</v>
      </c>
    </row>
    <row r="1868" spans="1:8" x14ac:dyDescent="0.2">
      <c r="A1868" s="1271">
        <v>5249011</v>
      </c>
      <c r="B1868" s="1084" t="s">
        <v>23135</v>
      </c>
      <c r="C1868" s="1084"/>
      <c r="D1868" s="1272" t="s">
        <v>5</v>
      </c>
      <c r="E1868" s="1272" t="s">
        <v>469</v>
      </c>
      <c r="F1868" s="1272"/>
      <c r="G1868" s="1272" t="s">
        <v>5</v>
      </c>
      <c r="H1868" s="1461" t="s">
        <v>5</v>
      </c>
    </row>
    <row r="1869" spans="1:8" x14ac:dyDescent="0.2">
      <c r="A1869" s="1271">
        <v>5249020</v>
      </c>
      <c r="B1869" s="1084" t="s">
        <v>23134</v>
      </c>
      <c r="C1869" s="1084"/>
      <c r="D1869" s="1272" t="s">
        <v>5</v>
      </c>
      <c r="E1869" s="1272" t="s">
        <v>5</v>
      </c>
      <c r="F1869" s="1272"/>
      <c r="G1869" s="1272" t="s">
        <v>5</v>
      </c>
      <c r="H1869" s="1461" t="s">
        <v>5</v>
      </c>
    </row>
    <row r="1870" spans="1:8" x14ac:dyDescent="0.2">
      <c r="A1870" s="1271">
        <v>5249021</v>
      </c>
      <c r="B1870" s="1084" t="s">
        <v>23134</v>
      </c>
      <c r="C1870" s="1084"/>
      <c r="D1870" s="1272" t="s">
        <v>5</v>
      </c>
      <c r="E1870" s="1272" t="s">
        <v>469</v>
      </c>
      <c r="F1870" s="1272"/>
      <c r="G1870" s="1272" t="s">
        <v>5</v>
      </c>
      <c r="H1870" s="1461" t="s">
        <v>5</v>
      </c>
    </row>
    <row r="1871" spans="1:8" x14ac:dyDescent="0.2">
      <c r="A1871" s="1271">
        <v>5250000</v>
      </c>
      <c r="B1871" s="1084" t="s">
        <v>23136</v>
      </c>
      <c r="C1871" s="1084"/>
      <c r="D1871" s="1272" t="s">
        <v>5</v>
      </c>
      <c r="E1871" s="1272" t="s">
        <v>5</v>
      </c>
      <c r="F1871" s="1272"/>
      <c r="G1871" s="1272" t="s">
        <v>5</v>
      </c>
      <c r="H1871" s="1461" t="s">
        <v>5</v>
      </c>
    </row>
    <row r="1872" spans="1:8" x14ac:dyDescent="0.2">
      <c r="A1872" s="1271">
        <v>5251000</v>
      </c>
      <c r="B1872" s="1084" t="s">
        <v>23137</v>
      </c>
      <c r="C1872" s="1084"/>
      <c r="D1872" s="1272" t="s">
        <v>5</v>
      </c>
      <c r="E1872" s="1272" t="s">
        <v>5</v>
      </c>
      <c r="F1872" s="1272"/>
      <c r="G1872" s="1272" t="s">
        <v>5</v>
      </c>
      <c r="H1872" s="1461" t="s">
        <v>5</v>
      </c>
    </row>
    <row r="1873" spans="1:8" x14ac:dyDescent="0.2">
      <c r="A1873" s="1271">
        <v>5251010</v>
      </c>
      <c r="B1873" s="1084" t="s">
        <v>23137</v>
      </c>
      <c r="C1873" s="1084"/>
      <c r="D1873" s="1272" t="s">
        <v>5</v>
      </c>
      <c r="E1873" s="1272" t="s">
        <v>5</v>
      </c>
      <c r="F1873" s="1272"/>
      <c r="G1873" s="1272" t="s">
        <v>5</v>
      </c>
      <c r="H1873" s="1461" t="s">
        <v>5</v>
      </c>
    </row>
    <row r="1874" spans="1:8" x14ac:dyDescent="0.2">
      <c r="A1874" s="1271">
        <v>5251011</v>
      </c>
      <c r="B1874" s="1084" t="s">
        <v>23137</v>
      </c>
      <c r="C1874" s="1084"/>
      <c r="D1874" s="1272" t="s">
        <v>5</v>
      </c>
      <c r="E1874" s="1272" t="s">
        <v>469</v>
      </c>
      <c r="F1874" s="1272"/>
      <c r="G1874" s="1272" t="s">
        <v>5</v>
      </c>
      <c r="H1874" s="1461" t="s">
        <v>5</v>
      </c>
    </row>
    <row r="1875" spans="1:8" x14ac:dyDescent="0.2">
      <c r="A1875" s="1271">
        <v>5252000</v>
      </c>
      <c r="B1875" s="1084" t="s">
        <v>23138</v>
      </c>
      <c r="C1875" s="1084"/>
      <c r="D1875" s="1272" t="s">
        <v>5</v>
      </c>
      <c r="E1875" s="1272" t="s">
        <v>5</v>
      </c>
      <c r="F1875" s="1272"/>
      <c r="G1875" s="1272" t="s">
        <v>5</v>
      </c>
      <c r="H1875" s="1461" t="s">
        <v>5</v>
      </c>
    </row>
    <row r="1876" spans="1:8" x14ac:dyDescent="0.2">
      <c r="A1876" s="1271">
        <v>5252010</v>
      </c>
      <c r="B1876" s="1084" t="s">
        <v>23138</v>
      </c>
      <c r="C1876" s="1084"/>
      <c r="D1876" s="1272" t="s">
        <v>5</v>
      </c>
      <c r="E1876" s="1272" t="s">
        <v>5</v>
      </c>
      <c r="F1876" s="1272"/>
      <c r="G1876" s="1272" t="s">
        <v>5</v>
      </c>
      <c r="H1876" s="1461" t="s">
        <v>5</v>
      </c>
    </row>
    <row r="1877" spans="1:8" x14ac:dyDescent="0.2">
      <c r="A1877" s="1271">
        <v>5252011</v>
      </c>
      <c r="B1877" s="1084" t="s">
        <v>23138</v>
      </c>
      <c r="C1877" s="1084"/>
      <c r="D1877" s="1272" t="s">
        <v>5</v>
      </c>
      <c r="E1877" s="1272" t="s">
        <v>469</v>
      </c>
      <c r="F1877" s="1272"/>
      <c r="G1877" s="1272" t="s">
        <v>5</v>
      </c>
      <c r="H1877" s="1461" t="s">
        <v>5</v>
      </c>
    </row>
    <row r="1878" spans="1:8" x14ac:dyDescent="0.2">
      <c r="A1878" s="1271">
        <v>5253000</v>
      </c>
      <c r="B1878" s="1084" t="s">
        <v>23139</v>
      </c>
      <c r="C1878" s="1084"/>
      <c r="D1878" s="1272" t="s">
        <v>5</v>
      </c>
      <c r="E1878" s="1272" t="s">
        <v>5</v>
      </c>
      <c r="F1878" s="1272"/>
      <c r="G1878" s="1272" t="s">
        <v>5</v>
      </c>
      <c r="H1878" s="1461" t="s">
        <v>5</v>
      </c>
    </row>
    <row r="1879" spans="1:8" x14ac:dyDescent="0.2">
      <c r="A1879" s="1271">
        <v>5253010</v>
      </c>
      <c r="B1879" s="1084" t="s">
        <v>23140</v>
      </c>
      <c r="C1879" s="1084"/>
      <c r="D1879" s="1272" t="s">
        <v>5</v>
      </c>
      <c r="E1879" s="1272" t="s">
        <v>5</v>
      </c>
      <c r="F1879" s="1272"/>
      <c r="G1879" s="1272" t="s">
        <v>5</v>
      </c>
      <c r="H1879" s="1461" t="s">
        <v>5</v>
      </c>
    </row>
    <row r="1880" spans="1:8" x14ac:dyDescent="0.2">
      <c r="A1880" s="1271">
        <v>5253011</v>
      </c>
      <c r="B1880" s="1084" t="s">
        <v>23140</v>
      </c>
      <c r="C1880" s="1084"/>
      <c r="D1880" s="1272" t="s">
        <v>5</v>
      </c>
      <c r="E1880" s="1272" t="s">
        <v>469</v>
      </c>
      <c r="F1880" s="1272"/>
      <c r="G1880" s="1272" t="s">
        <v>5</v>
      </c>
      <c r="H1880" s="1461" t="s">
        <v>5</v>
      </c>
    </row>
    <row r="1881" spans="1:8" x14ac:dyDescent="0.2">
      <c r="A1881" s="1271">
        <v>5253020</v>
      </c>
      <c r="B1881" s="1084" t="s">
        <v>23141</v>
      </c>
      <c r="C1881" s="1084"/>
      <c r="D1881" s="1272" t="s">
        <v>5</v>
      </c>
      <c r="E1881" s="1272" t="s">
        <v>5</v>
      </c>
      <c r="F1881" s="1272"/>
      <c r="G1881" s="1272" t="s">
        <v>5</v>
      </c>
      <c r="H1881" s="1461" t="s">
        <v>5</v>
      </c>
    </row>
    <row r="1882" spans="1:8" x14ac:dyDescent="0.2">
      <c r="A1882" s="1271">
        <v>5253021</v>
      </c>
      <c r="B1882" s="1084" t="s">
        <v>23141</v>
      </c>
      <c r="C1882" s="1084"/>
      <c r="D1882" s="1272" t="s">
        <v>5</v>
      </c>
      <c r="E1882" s="1272" t="s">
        <v>469</v>
      </c>
      <c r="F1882" s="1272"/>
      <c r="G1882" s="1272" t="s">
        <v>5</v>
      </c>
      <c r="H1882" s="1461" t="s">
        <v>5</v>
      </c>
    </row>
    <row r="1883" spans="1:8" x14ac:dyDescent="0.2">
      <c r="A1883" s="1271">
        <v>5253030</v>
      </c>
      <c r="B1883" s="1084" t="s">
        <v>23139</v>
      </c>
      <c r="C1883" s="1084"/>
      <c r="D1883" s="1272" t="s">
        <v>5</v>
      </c>
      <c r="E1883" s="1272" t="s">
        <v>5</v>
      </c>
      <c r="F1883" s="1272"/>
      <c r="G1883" s="1272" t="s">
        <v>5</v>
      </c>
      <c r="H1883" s="1461" t="s">
        <v>5</v>
      </c>
    </row>
    <row r="1884" spans="1:8" x14ac:dyDescent="0.2">
      <c r="A1884" s="1271">
        <v>5253031</v>
      </c>
      <c r="B1884" s="1084" t="s">
        <v>23139</v>
      </c>
      <c r="C1884" s="1084"/>
      <c r="D1884" s="1272" t="s">
        <v>5</v>
      </c>
      <c r="E1884" s="1272" t="s">
        <v>469</v>
      </c>
      <c r="F1884" s="1272"/>
      <c r="G1884" s="1272" t="s">
        <v>5</v>
      </c>
      <c r="H1884" s="1461" t="s">
        <v>5</v>
      </c>
    </row>
    <row r="1885" spans="1:8" x14ac:dyDescent="0.2">
      <c r="A1885" s="1271">
        <v>5254000</v>
      </c>
      <c r="B1885" s="1084" t="s">
        <v>23142</v>
      </c>
      <c r="C1885" s="1084"/>
      <c r="D1885" s="1272" t="s">
        <v>5</v>
      </c>
      <c r="E1885" s="1272" t="s">
        <v>5</v>
      </c>
      <c r="F1885" s="1272"/>
      <c r="G1885" s="1272" t="s">
        <v>5</v>
      </c>
      <c r="H1885" s="1461" t="s">
        <v>5</v>
      </c>
    </row>
    <row r="1886" spans="1:8" x14ac:dyDescent="0.2">
      <c r="A1886" s="1271">
        <v>5254010</v>
      </c>
      <c r="B1886" s="1084" t="s">
        <v>23143</v>
      </c>
      <c r="C1886" s="1084"/>
      <c r="D1886" s="1272" t="s">
        <v>5</v>
      </c>
      <c r="E1886" s="1272" t="s">
        <v>5</v>
      </c>
      <c r="F1886" s="1272"/>
      <c r="G1886" s="1272" t="s">
        <v>5</v>
      </c>
      <c r="H1886" s="1461" t="s">
        <v>5</v>
      </c>
    </row>
    <row r="1887" spans="1:8" x14ac:dyDescent="0.2">
      <c r="A1887" s="1271">
        <v>5254011</v>
      </c>
      <c r="B1887" s="1084" t="s">
        <v>23143</v>
      </c>
      <c r="C1887" s="1084"/>
      <c r="D1887" s="1272" t="s">
        <v>5</v>
      </c>
      <c r="E1887" s="1272" t="s">
        <v>469</v>
      </c>
      <c r="F1887" s="1272"/>
      <c r="G1887" s="1272" t="s">
        <v>5</v>
      </c>
      <c r="H1887" s="1461" t="s">
        <v>5</v>
      </c>
    </row>
    <row r="1888" spans="1:8" x14ac:dyDescent="0.2">
      <c r="A1888" s="1271">
        <v>5254012</v>
      </c>
      <c r="B1888" s="1084" t="s">
        <v>23144</v>
      </c>
      <c r="C1888" s="1084"/>
      <c r="D1888" s="1272" t="s">
        <v>5</v>
      </c>
      <c r="E1888" s="1272" t="s">
        <v>469</v>
      </c>
      <c r="F1888" s="1272"/>
      <c r="G1888" s="1272" t="s">
        <v>5</v>
      </c>
      <c r="H1888" s="1461" t="s">
        <v>5</v>
      </c>
    </row>
    <row r="1889" spans="1:8" x14ac:dyDescent="0.2">
      <c r="A1889" s="1271">
        <v>5254020</v>
      </c>
      <c r="B1889" s="1084" t="s">
        <v>23145</v>
      </c>
      <c r="C1889" s="1084"/>
      <c r="D1889" s="1272" t="s">
        <v>5</v>
      </c>
      <c r="E1889" s="1272" t="s">
        <v>5</v>
      </c>
      <c r="F1889" s="1272"/>
      <c r="G1889" s="1272" t="s">
        <v>5</v>
      </c>
      <c r="H1889" s="1461" t="s">
        <v>5</v>
      </c>
    </row>
    <row r="1890" spans="1:8" x14ac:dyDescent="0.2">
      <c r="A1890" s="1271">
        <v>5254021</v>
      </c>
      <c r="B1890" s="1084" t="s">
        <v>23145</v>
      </c>
      <c r="C1890" s="1084"/>
      <c r="D1890" s="1272" t="s">
        <v>5</v>
      </c>
      <c r="E1890" s="1272" t="s">
        <v>469</v>
      </c>
      <c r="F1890" s="1272"/>
      <c r="G1890" s="1272" t="s">
        <v>5</v>
      </c>
      <c r="H1890" s="1461" t="s">
        <v>5</v>
      </c>
    </row>
    <row r="1891" spans="1:8" x14ac:dyDescent="0.2">
      <c r="A1891" s="1271">
        <v>5255000</v>
      </c>
      <c r="B1891" s="1084" t="s">
        <v>23146</v>
      </c>
      <c r="C1891" s="1084"/>
      <c r="D1891" s="1272" t="s">
        <v>5</v>
      </c>
      <c r="E1891" s="1272" t="s">
        <v>5</v>
      </c>
      <c r="F1891" s="1272"/>
      <c r="G1891" s="1272" t="s">
        <v>5</v>
      </c>
      <c r="H1891" s="1461" t="s">
        <v>5</v>
      </c>
    </row>
    <row r="1892" spans="1:8" x14ac:dyDescent="0.2">
      <c r="A1892" s="1271">
        <v>5255010</v>
      </c>
      <c r="B1892" s="1084" t="s">
        <v>23147</v>
      </c>
      <c r="C1892" s="1084"/>
      <c r="D1892" s="1272" t="s">
        <v>5</v>
      </c>
      <c r="E1892" s="1272" t="s">
        <v>5</v>
      </c>
      <c r="F1892" s="1272"/>
      <c r="G1892" s="1272" t="s">
        <v>5</v>
      </c>
      <c r="H1892" s="1461" t="s">
        <v>5</v>
      </c>
    </row>
    <row r="1893" spans="1:8" x14ac:dyDescent="0.2">
      <c r="A1893" s="1271">
        <v>5255011</v>
      </c>
      <c r="B1893" s="1084" t="s">
        <v>23147</v>
      </c>
      <c r="C1893" s="1084"/>
      <c r="D1893" s="1272" t="s">
        <v>5</v>
      </c>
      <c r="E1893" s="1272" t="s">
        <v>469</v>
      </c>
      <c r="F1893" s="1272"/>
      <c r="G1893" s="1272" t="s">
        <v>5</v>
      </c>
      <c r="H1893" s="1461" t="s">
        <v>5</v>
      </c>
    </row>
    <row r="1894" spans="1:8" x14ac:dyDescent="0.2">
      <c r="A1894" s="1271">
        <v>5255020</v>
      </c>
      <c r="B1894" s="1084" t="s">
        <v>23148</v>
      </c>
      <c r="C1894" s="1084"/>
      <c r="D1894" s="1272" t="s">
        <v>5</v>
      </c>
      <c r="E1894" s="1272" t="s">
        <v>5</v>
      </c>
      <c r="F1894" s="1272"/>
      <c r="G1894" s="1272" t="s">
        <v>5</v>
      </c>
      <c r="H1894" s="1461" t="s">
        <v>5</v>
      </c>
    </row>
    <row r="1895" spans="1:8" x14ac:dyDescent="0.2">
      <c r="A1895" s="1271">
        <v>5255021</v>
      </c>
      <c r="B1895" s="1084" t="s">
        <v>23148</v>
      </c>
      <c r="C1895" s="1084"/>
      <c r="D1895" s="1272" t="s">
        <v>5</v>
      </c>
      <c r="E1895" s="1272" t="s">
        <v>469</v>
      </c>
      <c r="F1895" s="1272"/>
      <c r="G1895" s="1272" t="s">
        <v>5</v>
      </c>
      <c r="H1895" s="1461" t="s">
        <v>5</v>
      </c>
    </row>
    <row r="1896" spans="1:8" x14ac:dyDescent="0.2">
      <c r="A1896" s="1271">
        <v>5255030</v>
      </c>
      <c r="B1896" s="1084" t="s">
        <v>23146</v>
      </c>
      <c r="C1896" s="1084"/>
      <c r="D1896" s="1272" t="s">
        <v>5</v>
      </c>
      <c r="E1896" s="1272" t="s">
        <v>5</v>
      </c>
      <c r="F1896" s="1272"/>
      <c r="G1896" s="1272" t="s">
        <v>5</v>
      </c>
      <c r="H1896" s="1461" t="s">
        <v>5</v>
      </c>
    </row>
    <row r="1897" spans="1:8" x14ac:dyDescent="0.2">
      <c r="A1897" s="1271">
        <v>5255031</v>
      </c>
      <c r="B1897" s="1084" t="s">
        <v>23146</v>
      </c>
      <c r="C1897" s="1084"/>
      <c r="D1897" s="1272" t="s">
        <v>5</v>
      </c>
      <c r="E1897" s="1272" t="s">
        <v>469</v>
      </c>
      <c r="F1897" s="1272"/>
      <c r="G1897" s="1272" t="s">
        <v>5</v>
      </c>
      <c r="H1897" s="1461" t="s">
        <v>5</v>
      </c>
    </row>
    <row r="1898" spans="1:8" x14ac:dyDescent="0.2">
      <c r="A1898" s="1271">
        <v>5255040</v>
      </c>
      <c r="B1898" s="1084" t="s">
        <v>23149</v>
      </c>
      <c r="C1898" s="1084"/>
      <c r="D1898" s="1272" t="s">
        <v>5</v>
      </c>
      <c r="E1898" s="1272" t="s">
        <v>5</v>
      </c>
      <c r="F1898" s="1272"/>
      <c r="G1898" s="1272" t="s">
        <v>5</v>
      </c>
      <c r="H1898" s="1461" t="s">
        <v>5</v>
      </c>
    </row>
    <row r="1899" spans="1:8" x14ac:dyDescent="0.2">
      <c r="A1899" s="1271">
        <v>5255041</v>
      </c>
      <c r="B1899" s="1084" t="s">
        <v>23149</v>
      </c>
      <c r="C1899" s="1084"/>
      <c r="D1899" s="1272" t="s">
        <v>5</v>
      </c>
      <c r="E1899" s="1272" t="s">
        <v>469</v>
      </c>
      <c r="F1899" s="1272"/>
      <c r="G1899" s="1272" t="s">
        <v>5</v>
      </c>
      <c r="H1899" s="1461" t="s">
        <v>5</v>
      </c>
    </row>
    <row r="1900" spans="1:8" x14ac:dyDescent="0.2">
      <c r="A1900" s="1271">
        <v>5256000</v>
      </c>
      <c r="B1900" s="1084" t="s">
        <v>23150</v>
      </c>
      <c r="C1900" s="1084"/>
      <c r="D1900" s="1272" t="s">
        <v>5</v>
      </c>
      <c r="E1900" s="1272" t="s">
        <v>5</v>
      </c>
      <c r="F1900" s="1272"/>
      <c r="G1900" s="1272" t="s">
        <v>5</v>
      </c>
      <c r="H1900" s="1461" t="s">
        <v>5</v>
      </c>
    </row>
    <row r="1901" spans="1:8" x14ac:dyDescent="0.2">
      <c r="A1901" s="1271">
        <v>5256010</v>
      </c>
      <c r="B1901" s="1084" t="s">
        <v>23150</v>
      </c>
      <c r="C1901" s="1084"/>
      <c r="D1901" s="1272" t="s">
        <v>5</v>
      </c>
      <c r="E1901" s="1272" t="s">
        <v>5</v>
      </c>
      <c r="F1901" s="1272"/>
      <c r="G1901" s="1272" t="s">
        <v>5</v>
      </c>
      <c r="H1901" s="1461" t="s">
        <v>5</v>
      </c>
    </row>
    <row r="1902" spans="1:8" x14ac:dyDescent="0.2">
      <c r="A1902" s="1271">
        <v>5256011</v>
      </c>
      <c r="B1902" s="1084" t="s">
        <v>23150</v>
      </c>
      <c r="C1902" s="1084"/>
      <c r="D1902" s="1272" t="s">
        <v>5</v>
      </c>
      <c r="E1902" s="1272" t="s">
        <v>469</v>
      </c>
      <c r="F1902" s="1272"/>
      <c r="G1902" s="1272" t="s">
        <v>5</v>
      </c>
      <c r="H1902" s="1461" t="s">
        <v>5</v>
      </c>
    </row>
    <row r="1903" spans="1:8" x14ac:dyDescent="0.2">
      <c r="A1903" s="1271">
        <v>5259000</v>
      </c>
      <c r="B1903" s="1084" t="s">
        <v>23151</v>
      </c>
      <c r="C1903" s="1084"/>
      <c r="D1903" s="1272" t="s">
        <v>5</v>
      </c>
      <c r="E1903" s="1272" t="s">
        <v>5</v>
      </c>
      <c r="F1903" s="1272"/>
      <c r="G1903" s="1272" t="s">
        <v>5</v>
      </c>
      <c r="H1903" s="1461" t="s">
        <v>5</v>
      </c>
    </row>
    <row r="1904" spans="1:8" x14ac:dyDescent="0.2">
      <c r="A1904" s="1271">
        <v>5259010</v>
      </c>
      <c r="B1904" s="1084" t="s">
        <v>23152</v>
      </c>
      <c r="C1904" s="1084"/>
      <c r="D1904" s="1272" t="s">
        <v>5</v>
      </c>
      <c r="E1904" s="1272" t="s">
        <v>5</v>
      </c>
      <c r="F1904" s="1272"/>
      <c r="G1904" s="1272" t="s">
        <v>5</v>
      </c>
      <c r="H1904" s="1461" t="s">
        <v>5</v>
      </c>
    </row>
    <row r="1905" spans="1:8" x14ac:dyDescent="0.2">
      <c r="A1905" s="1271">
        <v>5259011</v>
      </c>
      <c r="B1905" s="1084" t="s">
        <v>23152</v>
      </c>
      <c r="C1905" s="1084"/>
      <c r="D1905" s="1272" t="s">
        <v>5</v>
      </c>
      <c r="E1905" s="1272" t="s">
        <v>469</v>
      </c>
      <c r="F1905" s="1272"/>
      <c r="G1905" s="1272" t="s">
        <v>5</v>
      </c>
      <c r="H1905" s="1461" t="s">
        <v>5</v>
      </c>
    </row>
    <row r="1906" spans="1:8" x14ac:dyDescent="0.2">
      <c r="A1906" s="1271">
        <v>5259020</v>
      </c>
      <c r="B1906" s="1084" t="s">
        <v>23151</v>
      </c>
      <c r="C1906" s="1084"/>
      <c r="D1906" s="1272" t="s">
        <v>5</v>
      </c>
      <c r="E1906" s="1272" t="s">
        <v>5</v>
      </c>
      <c r="F1906" s="1272"/>
      <c r="G1906" s="1272" t="s">
        <v>5</v>
      </c>
      <c r="H1906" s="1461" t="s">
        <v>5</v>
      </c>
    </row>
    <row r="1907" spans="1:8" x14ac:dyDescent="0.2">
      <c r="A1907" s="1271">
        <v>5259021</v>
      </c>
      <c r="B1907" s="1084" t="s">
        <v>23151</v>
      </c>
      <c r="C1907" s="1084"/>
      <c r="D1907" s="1272" t="s">
        <v>5</v>
      </c>
      <c r="E1907" s="1272" t="s">
        <v>469</v>
      </c>
      <c r="F1907" s="1272"/>
      <c r="G1907" s="1272" t="s">
        <v>5</v>
      </c>
      <c r="H1907" s="1461" t="s">
        <v>5</v>
      </c>
    </row>
    <row r="1908" spans="1:8" x14ac:dyDescent="0.2">
      <c r="A1908" s="1271">
        <v>5260000</v>
      </c>
      <c r="B1908" s="1084" t="s">
        <v>21887</v>
      </c>
      <c r="C1908" s="1084"/>
      <c r="D1908" s="1272" t="s">
        <v>5</v>
      </c>
      <c r="E1908" s="1272" t="s">
        <v>5</v>
      </c>
      <c r="F1908" s="1272"/>
      <c r="G1908" s="1272" t="s">
        <v>5</v>
      </c>
      <c r="H1908" s="1461" t="s">
        <v>5</v>
      </c>
    </row>
    <row r="1909" spans="1:8" x14ac:dyDescent="0.2">
      <c r="A1909" s="1271">
        <v>5261000</v>
      </c>
      <c r="B1909" s="1084" t="s">
        <v>23153</v>
      </c>
      <c r="C1909" s="1084"/>
      <c r="D1909" s="1272" t="s">
        <v>5</v>
      </c>
      <c r="E1909" s="1272" t="s">
        <v>5</v>
      </c>
      <c r="F1909" s="1272"/>
      <c r="G1909" s="1272" t="s">
        <v>5</v>
      </c>
      <c r="H1909" s="1461" t="s">
        <v>5</v>
      </c>
    </row>
    <row r="1910" spans="1:8" x14ac:dyDescent="0.2">
      <c r="A1910" s="1271">
        <v>5261010</v>
      </c>
      <c r="B1910" s="1084" t="s">
        <v>23154</v>
      </c>
      <c r="C1910" s="1084"/>
      <c r="D1910" s="1272" t="s">
        <v>5</v>
      </c>
      <c r="E1910" s="1272" t="s">
        <v>5</v>
      </c>
      <c r="F1910" s="1272"/>
      <c r="G1910" s="1272" t="s">
        <v>5</v>
      </c>
      <c r="H1910" s="1461" t="s">
        <v>5</v>
      </c>
    </row>
    <row r="1911" spans="1:8" x14ac:dyDescent="0.2">
      <c r="A1911" s="1271">
        <v>5261011</v>
      </c>
      <c r="B1911" s="1084" t="s">
        <v>23154</v>
      </c>
      <c r="C1911" s="1084"/>
      <c r="D1911" s="1272" t="s">
        <v>5</v>
      </c>
      <c r="E1911" s="1272" t="s">
        <v>469</v>
      </c>
      <c r="F1911" s="1272"/>
      <c r="G1911" s="1272" t="s">
        <v>5</v>
      </c>
      <c r="H1911" s="1461" t="s">
        <v>5</v>
      </c>
    </row>
    <row r="1912" spans="1:8" x14ac:dyDescent="0.2">
      <c r="A1912" s="1271">
        <v>5261020</v>
      </c>
      <c r="B1912" s="1084" t="s">
        <v>23154</v>
      </c>
      <c r="C1912" s="1084"/>
      <c r="D1912" s="1272" t="s">
        <v>5</v>
      </c>
      <c r="E1912" s="1272" t="s">
        <v>5</v>
      </c>
      <c r="F1912" s="1272"/>
      <c r="G1912" s="1272" t="s">
        <v>5</v>
      </c>
      <c r="H1912" s="1461" t="s">
        <v>5</v>
      </c>
    </row>
    <row r="1913" spans="1:8" x14ac:dyDescent="0.2">
      <c r="A1913" s="1271">
        <v>5261021</v>
      </c>
      <c r="B1913" s="1084" t="s">
        <v>23154</v>
      </c>
      <c r="C1913" s="1084"/>
      <c r="D1913" s="1272" t="s">
        <v>5</v>
      </c>
      <c r="E1913" s="1272" t="s">
        <v>469</v>
      </c>
      <c r="F1913" s="1272"/>
      <c r="G1913" s="1272" t="s">
        <v>5</v>
      </c>
      <c r="H1913" s="1461" t="s">
        <v>5</v>
      </c>
    </row>
    <row r="1914" spans="1:8" x14ac:dyDescent="0.2">
      <c r="A1914" s="1271">
        <v>5262000</v>
      </c>
      <c r="B1914" s="1084" t="s">
        <v>23155</v>
      </c>
      <c r="C1914" s="1084"/>
      <c r="D1914" s="1272" t="s">
        <v>5</v>
      </c>
      <c r="E1914" s="1272" t="s">
        <v>5</v>
      </c>
      <c r="F1914" s="1272"/>
      <c r="G1914" s="1272" t="s">
        <v>5</v>
      </c>
      <c r="H1914" s="1461" t="s">
        <v>5</v>
      </c>
    </row>
    <row r="1915" spans="1:8" x14ac:dyDescent="0.2">
      <c r="A1915" s="1271">
        <v>5262010</v>
      </c>
      <c r="B1915" s="1084" t="s">
        <v>23155</v>
      </c>
      <c r="C1915" s="1084"/>
      <c r="D1915" s="1272" t="s">
        <v>5</v>
      </c>
      <c r="E1915" s="1272" t="s">
        <v>5</v>
      </c>
      <c r="F1915" s="1272"/>
      <c r="G1915" s="1272" t="s">
        <v>5</v>
      </c>
      <c r="H1915" s="1461" t="s">
        <v>5</v>
      </c>
    </row>
    <row r="1916" spans="1:8" x14ac:dyDescent="0.2">
      <c r="A1916" s="1271">
        <v>5262011</v>
      </c>
      <c r="B1916" s="1084" t="s">
        <v>23155</v>
      </c>
      <c r="C1916" s="1084"/>
      <c r="D1916" s="1272" t="s">
        <v>5</v>
      </c>
      <c r="E1916" s="1272" t="s">
        <v>469</v>
      </c>
      <c r="F1916" s="1272"/>
      <c r="G1916" s="1272" t="s">
        <v>5</v>
      </c>
      <c r="H1916" s="1461" t="s">
        <v>5</v>
      </c>
    </row>
    <row r="1917" spans="1:8" x14ac:dyDescent="0.2">
      <c r="A1917" s="1271">
        <v>5270000</v>
      </c>
      <c r="B1917" s="1084" t="s">
        <v>21888</v>
      </c>
      <c r="C1917" s="1084"/>
      <c r="D1917" s="1272" t="s">
        <v>5</v>
      </c>
      <c r="E1917" s="1272" t="s">
        <v>5</v>
      </c>
      <c r="F1917" s="1272"/>
      <c r="G1917" s="1272" t="s">
        <v>5</v>
      </c>
      <c r="H1917" s="1461" t="s">
        <v>5</v>
      </c>
    </row>
    <row r="1918" spans="1:8" x14ac:dyDescent="0.2">
      <c r="A1918" s="1271">
        <v>5271000</v>
      </c>
      <c r="B1918" s="1084" t="s">
        <v>23156</v>
      </c>
      <c r="C1918" s="1084"/>
      <c r="D1918" s="1272" t="s">
        <v>5</v>
      </c>
      <c r="E1918" s="1272" t="s">
        <v>5</v>
      </c>
      <c r="F1918" s="1272"/>
      <c r="G1918" s="1272" t="s">
        <v>5</v>
      </c>
      <c r="H1918" s="1461" t="s">
        <v>5</v>
      </c>
    </row>
    <row r="1919" spans="1:8" x14ac:dyDescent="0.2">
      <c r="A1919" s="1271">
        <v>5271010</v>
      </c>
      <c r="B1919" s="1084" t="s">
        <v>23156</v>
      </c>
      <c r="C1919" s="1084"/>
      <c r="D1919" s="1272" t="s">
        <v>5</v>
      </c>
      <c r="E1919" s="1272" t="s">
        <v>5</v>
      </c>
      <c r="F1919" s="1272"/>
      <c r="G1919" s="1272" t="s">
        <v>5</v>
      </c>
      <c r="H1919" s="1461" t="s">
        <v>5</v>
      </c>
    </row>
    <row r="1920" spans="1:8" x14ac:dyDescent="0.2">
      <c r="A1920" s="1271">
        <v>5271011</v>
      </c>
      <c r="B1920" s="1084" t="s">
        <v>23156</v>
      </c>
      <c r="C1920" s="1084"/>
      <c r="D1920" s="1272" t="s">
        <v>5</v>
      </c>
      <c r="E1920" s="1272" t="s">
        <v>469</v>
      </c>
      <c r="F1920" s="1272"/>
      <c r="G1920" s="1272" t="s">
        <v>5</v>
      </c>
      <c r="H1920" s="1461" t="s">
        <v>5</v>
      </c>
    </row>
    <row r="1921" spans="1:8" x14ac:dyDescent="0.2">
      <c r="A1921" s="1271">
        <v>5272000</v>
      </c>
      <c r="B1921" s="1084" t="s">
        <v>23157</v>
      </c>
      <c r="C1921" s="1084"/>
      <c r="D1921" s="1272" t="s">
        <v>5</v>
      </c>
      <c r="E1921" s="1272" t="s">
        <v>5</v>
      </c>
      <c r="F1921" s="1272"/>
      <c r="G1921" s="1272" t="s">
        <v>5</v>
      </c>
      <c r="H1921" s="1461" t="s">
        <v>5</v>
      </c>
    </row>
    <row r="1922" spans="1:8" x14ac:dyDescent="0.2">
      <c r="A1922" s="1271">
        <v>5272010</v>
      </c>
      <c r="B1922" s="1084" t="s">
        <v>23157</v>
      </c>
      <c r="C1922" s="1084"/>
      <c r="D1922" s="1272" t="s">
        <v>5</v>
      </c>
      <c r="E1922" s="1272" t="s">
        <v>5</v>
      </c>
      <c r="F1922" s="1272"/>
      <c r="G1922" s="1272" t="s">
        <v>5</v>
      </c>
      <c r="H1922" s="1461" t="s">
        <v>5</v>
      </c>
    </row>
    <row r="1923" spans="1:8" x14ac:dyDescent="0.2">
      <c r="A1923" s="1271">
        <v>5272011</v>
      </c>
      <c r="B1923" s="1084" t="s">
        <v>23157</v>
      </c>
      <c r="C1923" s="1084"/>
      <c r="D1923" s="1272" t="s">
        <v>5</v>
      </c>
      <c r="E1923" s="1272" t="s">
        <v>469</v>
      </c>
      <c r="F1923" s="1272"/>
      <c r="G1923" s="1272" t="s">
        <v>5</v>
      </c>
      <c r="H1923" s="1461" t="s">
        <v>5</v>
      </c>
    </row>
    <row r="1924" spans="1:8" x14ac:dyDescent="0.2">
      <c r="A1924" s="1271">
        <v>5273000</v>
      </c>
      <c r="B1924" s="1084" t="s">
        <v>23158</v>
      </c>
      <c r="C1924" s="1084"/>
      <c r="D1924" s="1272" t="s">
        <v>5</v>
      </c>
      <c r="E1924" s="1272" t="s">
        <v>5</v>
      </c>
      <c r="F1924" s="1272"/>
      <c r="G1924" s="1272" t="s">
        <v>5</v>
      </c>
      <c r="H1924" s="1461" t="s">
        <v>5</v>
      </c>
    </row>
    <row r="1925" spans="1:8" x14ac:dyDescent="0.2">
      <c r="A1925" s="1271">
        <v>5273010</v>
      </c>
      <c r="B1925" s="1084" t="s">
        <v>23158</v>
      </c>
      <c r="C1925" s="1084"/>
      <c r="D1925" s="1272" t="s">
        <v>5</v>
      </c>
      <c r="E1925" s="1272" t="s">
        <v>5</v>
      </c>
      <c r="F1925" s="1272"/>
      <c r="G1925" s="1272" t="s">
        <v>5</v>
      </c>
      <c r="H1925" s="1461" t="s">
        <v>5</v>
      </c>
    </row>
    <row r="1926" spans="1:8" x14ac:dyDescent="0.2">
      <c r="A1926" s="1271">
        <v>5273011</v>
      </c>
      <c r="B1926" s="1084" t="s">
        <v>23158</v>
      </c>
      <c r="C1926" s="1084"/>
      <c r="D1926" s="1272" t="s">
        <v>5</v>
      </c>
      <c r="E1926" s="1272" t="s">
        <v>469</v>
      </c>
      <c r="F1926" s="1272"/>
      <c r="G1926" s="1272" t="s">
        <v>5</v>
      </c>
      <c r="H1926" s="1461" t="s">
        <v>5</v>
      </c>
    </row>
    <row r="1927" spans="1:8" x14ac:dyDescent="0.2">
      <c r="A1927" s="1271">
        <v>5274000</v>
      </c>
      <c r="B1927" s="1084" t="s">
        <v>23159</v>
      </c>
      <c r="C1927" s="1084"/>
      <c r="D1927" s="1272" t="s">
        <v>5</v>
      </c>
      <c r="E1927" s="1272" t="s">
        <v>5</v>
      </c>
      <c r="F1927" s="1272"/>
      <c r="G1927" s="1272" t="s">
        <v>5</v>
      </c>
      <c r="H1927" s="1461" t="s">
        <v>5</v>
      </c>
    </row>
    <row r="1928" spans="1:8" x14ac:dyDescent="0.2">
      <c r="A1928" s="1271">
        <v>5274010</v>
      </c>
      <c r="B1928" s="1084" t="s">
        <v>23159</v>
      </c>
      <c r="C1928" s="1084"/>
      <c r="D1928" s="1272" t="s">
        <v>5</v>
      </c>
      <c r="E1928" s="1272" t="s">
        <v>5</v>
      </c>
      <c r="F1928" s="1272"/>
      <c r="G1928" s="1272" t="s">
        <v>5</v>
      </c>
      <c r="H1928" s="1461" t="s">
        <v>5</v>
      </c>
    </row>
    <row r="1929" spans="1:8" x14ac:dyDescent="0.2">
      <c r="A1929" s="1271">
        <v>5274011</v>
      </c>
      <c r="B1929" s="1084" t="s">
        <v>23159</v>
      </c>
      <c r="C1929" s="1084"/>
      <c r="D1929" s="1272" t="s">
        <v>5</v>
      </c>
      <c r="E1929" s="1272" t="s">
        <v>469</v>
      </c>
      <c r="F1929" s="1272"/>
      <c r="G1929" s="1272" t="s">
        <v>5</v>
      </c>
      <c r="H1929" s="1461" t="s">
        <v>5</v>
      </c>
    </row>
    <row r="1930" spans="1:8" x14ac:dyDescent="0.2">
      <c r="A1930" s="1271">
        <v>5275000</v>
      </c>
      <c r="B1930" s="1084" t="s">
        <v>23160</v>
      </c>
      <c r="C1930" s="1084"/>
      <c r="D1930" s="1272" t="s">
        <v>5</v>
      </c>
      <c r="E1930" s="1272" t="s">
        <v>5</v>
      </c>
      <c r="F1930" s="1272"/>
      <c r="G1930" s="1272" t="s">
        <v>5</v>
      </c>
      <c r="H1930" s="1461" t="s">
        <v>5</v>
      </c>
    </row>
    <row r="1931" spans="1:8" x14ac:dyDescent="0.2">
      <c r="A1931" s="1271">
        <v>5275010</v>
      </c>
      <c r="B1931" s="1084" t="s">
        <v>23160</v>
      </c>
      <c r="C1931" s="1084"/>
      <c r="D1931" s="1272" t="s">
        <v>5</v>
      </c>
      <c r="E1931" s="1272" t="s">
        <v>5</v>
      </c>
      <c r="F1931" s="1272"/>
      <c r="G1931" s="1272" t="s">
        <v>5</v>
      </c>
      <c r="H1931" s="1461" t="s">
        <v>5</v>
      </c>
    </row>
    <row r="1932" spans="1:8" x14ac:dyDescent="0.2">
      <c r="A1932" s="1271">
        <v>5275011</v>
      </c>
      <c r="B1932" s="1084" t="s">
        <v>23160</v>
      </c>
      <c r="C1932" s="1084"/>
      <c r="D1932" s="1272" t="s">
        <v>5</v>
      </c>
      <c r="E1932" s="1272" t="s">
        <v>469</v>
      </c>
      <c r="F1932" s="1272"/>
      <c r="G1932" s="1272" t="s">
        <v>5</v>
      </c>
      <c r="H1932" s="1461" t="s">
        <v>5</v>
      </c>
    </row>
    <row r="1933" spans="1:8" x14ac:dyDescent="0.2">
      <c r="A1933" s="1271">
        <v>5280000</v>
      </c>
      <c r="B1933" s="1084" t="s">
        <v>23161</v>
      </c>
      <c r="C1933" s="1084"/>
      <c r="D1933" s="1272" t="s">
        <v>5</v>
      </c>
      <c r="E1933" s="1272" t="s">
        <v>5</v>
      </c>
      <c r="F1933" s="1272"/>
      <c r="G1933" s="1272" t="s">
        <v>5</v>
      </c>
      <c r="H1933" s="1461" t="s">
        <v>5</v>
      </c>
    </row>
    <row r="1934" spans="1:8" x14ac:dyDescent="0.2">
      <c r="A1934" s="1271">
        <v>5281000</v>
      </c>
      <c r="B1934" s="1084" t="s">
        <v>23162</v>
      </c>
      <c r="C1934" s="1084"/>
      <c r="D1934" s="1272" t="s">
        <v>5</v>
      </c>
      <c r="E1934" s="1272" t="s">
        <v>5</v>
      </c>
      <c r="F1934" s="1272"/>
      <c r="G1934" s="1272" t="s">
        <v>5</v>
      </c>
      <c r="H1934" s="1461" t="s">
        <v>5</v>
      </c>
    </row>
    <row r="1935" spans="1:8" x14ac:dyDescent="0.2">
      <c r="A1935" s="1271">
        <v>5281010</v>
      </c>
      <c r="B1935" s="1084" t="s">
        <v>23163</v>
      </c>
      <c r="C1935" s="1084"/>
      <c r="D1935" s="1272" t="s">
        <v>5</v>
      </c>
      <c r="E1935" s="1272" t="s">
        <v>5</v>
      </c>
      <c r="F1935" s="1272"/>
      <c r="G1935" s="1272" t="s">
        <v>5</v>
      </c>
      <c r="H1935" s="1461" t="s">
        <v>5</v>
      </c>
    </row>
    <row r="1936" spans="1:8" x14ac:dyDescent="0.2">
      <c r="A1936" s="1271">
        <v>5281011</v>
      </c>
      <c r="B1936" s="1084" t="s">
        <v>23163</v>
      </c>
      <c r="C1936" s="1084"/>
      <c r="D1936" s="1272" t="s">
        <v>5</v>
      </c>
      <c r="E1936" s="1272" t="s">
        <v>469</v>
      </c>
      <c r="F1936" s="1272"/>
      <c r="G1936" s="1272" t="s">
        <v>5</v>
      </c>
      <c r="H1936" s="1461" t="s">
        <v>5</v>
      </c>
    </row>
    <row r="1937" spans="1:8" x14ac:dyDescent="0.2">
      <c r="A1937" s="1271">
        <v>5282000</v>
      </c>
      <c r="B1937" s="1084" t="s">
        <v>23164</v>
      </c>
      <c r="C1937" s="1084"/>
      <c r="D1937" s="1272" t="s">
        <v>5</v>
      </c>
      <c r="E1937" s="1272" t="s">
        <v>5</v>
      </c>
      <c r="F1937" s="1272"/>
      <c r="G1937" s="1272" t="s">
        <v>5</v>
      </c>
      <c r="H1937" s="1461" t="s">
        <v>5</v>
      </c>
    </row>
    <row r="1938" spans="1:8" x14ac:dyDescent="0.2">
      <c r="A1938" s="1271">
        <v>5282010</v>
      </c>
      <c r="B1938" s="1084" t="s">
        <v>23164</v>
      </c>
      <c r="C1938" s="1084"/>
      <c r="D1938" s="1272" t="s">
        <v>5</v>
      </c>
      <c r="E1938" s="1272" t="s">
        <v>5</v>
      </c>
      <c r="F1938" s="1272"/>
      <c r="G1938" s="1272" t="s">
        <v>5</v>
      </c>
      <c r="H1938" s="1461" t="s">
        <v>5</v>
      </c>
    </row>
    <row r="1939" spans="1:8" x14ac:dyDescent="0.2">
      <c r="A1939" s="1271">
        <v>5282011</v>
      </c>
      <c r="B1939" s="1084" t="s">
        <v>23164</v>
      </c>
      <c r="C1939" s="1084"/>
      <c r="D1939" s="1272" t="s">
        <v>5</v>
      </c>
      <c r="E1939" s="1272" t="s">
        <v>469</v>
      </c>
      <c r="F1939" s="1272"/>
      <c r="G1939" s="1272" t="s">
        <v>5</v>
      </c>
      <c r="H1939" s="1461" t="s">
        <v>5</v>
      </c>
    </row>
    <row r="1940" spans="1:8" x14ac:dyDescent="0.2">
      <c r="A1940" s="1271">
        <v>5283000</v>
      </c>
      <c r="B1940" s="1084" t="s">
        <v>23165</v>
      </c>
      <c r="C1940" s="1084"/>
      <c r="D1940" s="1272" t="s">
        <v>5</v>
      </c>
      <c r="E1940" s="1272" t="s">
        <v>5</v>
      </c>
      <c r="F1940" s="1272"/>
      <c r="G1940" s="1272" t="s">
        <v>5</v>
      </c>
      <c r="H1940" s="1461" t="s">
        <v>5</v>
      </c>
    </row>
    <row r="1941" spans="1:8" x14ac:dyDescent="0.2">
      <c r="A1941" s="1271">
        <v>5283010</v>
      </c>
      <c r="B1941" s="1084" t="s">
        <v>23165</v>
      </c>
      <c r="C1941" s="1084"/>
      <c r="D1941" s="1272" t="s">
        <v>5</v>
      </c>
      <c r="E1941" s="1272" t="s">
        <v>5</v>
      </c>
      <c r="F1941" s="1272"/>
      <c r="G1941" s="1272" t="s">
        <v>5</v>
      </c>
      <c r="H1941" s="1461" t="s">
        <v>5</v>
      </c>
    </row>
    <row r="1942" spans="1:8" x14ac:dyDescent="0.2">
      <c r="A1942" s="1271">
        <v>5283011</v>
      </c>
      <c r="B1942" s="1084" t="s">
        <v>23165</v>
      </c>
      <c r="C1942" s="1084"/>
      <c r="D1942" s="1272" t="s">
        <v>5</v>
      </c>
      <c r="E1942" s="1272" t="s">
        <v>469</v>
      </c>
      <c r="F1942" s="1272"/>
      <c r="G1942" s="1272" t="s">
        <v>5</v>
      </c>
      <c r="H1942" s="1461" t="s">
        <v>5</v>
      </c>
    </row>
    <row r="1943" spans="1:8" x14ac:dyDescent="0.2">
      <c r="A1943" s="1271">
        <v>5290000</v>
      </c>
      <c r="B1943" s="1084" t="s">
        <v>21890</v>
      </c>
      <c r="C1943" s="1084"/>
      <c r="D1943" s="1272" t="s">
        <v>5</v>
      </c>
      <c r="E1943" s="1272" t="s">
        <v>5</v>
      </c>
      <c r="F1943" s="1272"/>
      <c r="G1943" s="1272" t="s">
        <v>5</v>
      </c>
      <c r="H1943" s="1461" t="s">
        <v>5</v>
      </c>
    </row>
    <row r="1944" spans="1:8" x14ac:dyDescent="0.2">
      <c r="A1944" s="1271">
        <v>5291000</v>
      </c>
      <c r="B1944" s="1084" t="s">
        <v>23166</v>
      </c>
      <c r="C1944" s="1084"/>
      <c r="D1944" s="1272" t="s">
        <v>5</v>
      </c>
      <c r="E1944" s="1272" t="s">
        <v>5</v>
      </c>
      <c r="F1944" s="1272"/>
      <c r="G1944" s="1272" t="s">
        <v>5</v>
      </c>
      <c r="H1944" s="1461" t="s">
        <v>5</v>
      </c>
    </row>
    <row r="1945" spans="1:8" x14ac:dyDescent="0.2">
      <c r="A1945" s="1271">
        <v>5291010</v>
      </c>
      <c r="B1945" s="1084" t="s">
        <v>23166</v>
      </c>
      <c r="C1945" s="1084"/>
      <c r="D1945" s="1272" t="s">
        <v>5</v>
      </c>
      <c r="E1945" s="1272" t="s">
        <v>5</v>
      </c>
      <c r="F1945" s="1272"/>
      <c r="G1945" s="1272" t="s">
        <v>5</v>
      </c>
      <c r="H1945" s="1461" t="s">
        <v>5</v>
      </c>
    </row>
    <row r="1946" spans="1:8" x14ac:dyDescent="0.2">
      <c r="A1946" s="1271">
        <v>5291011</v>
      </c>
      <c r="B1946" s="1084" t="s">
        <v>23166</v>
      </c>
      <c r="C1946" s="1084"/>
      <c r="D1946" s="1272" t="s">
        <v>5</v>
      </c>
      <c r="E1946" s="1272" t="s">
        <v>469</v>
      </c>
      <c r="F1946" s="1272"/>
      <c r="G1946" s="1272" t="s">
        <v>5</v>
      </c>
      <c r="H1946" s="1461" t="s">
        <v>5</v>
      </c>
    </row>
    <row r="1947" spans="1:8" x14ac:dyDescent="0.2">
      <c r="A1947" s="1271">
        <v>5292000</v>
      </c>
      <c r="B1947" s="1084" t="s">
        <v>23167</v>
      </c>
      <c r="C1947" s="1084"/>
      <c r="D1947" s="1272" t="s">
        <v>5</v>
      </c>
      <c r="E1947" s="1272" t="s">
        <v>5</v>
      </c>
      <c r="F1947" s="1272"/>
      <c r="G1947" s="1272" t="s">
        <v>5</v>
      </c>
      <c r="H1947" s="1461" t="s">
        <v>5</v>
      </c>
    </row>
    <row r="1948" spans="1:8" x14ac:dyDescent="0.2">
      <c r="A1948" s="1271">
        <v>5292010</v>
      </c>
      <c r="B1948" s="1084" t="s">
        <v>23167</v>
      </c>
      <c r="C1948" s="1084"/>
      <c r="D1948" s="1272" t="s">
        <v>5</v>
      </c>
      <c r="E1948" s="1272" t="s">
        <v>5</v>
      </c>
      <c r="F1948" s="1272"/>
      <c r="G1948" s="1272" t="s">
        <v>5</v>
      </c>
      <c r="H1948" s="1461" t="s">
        <v>5</v>
      </c>
    </row>
    <row r="1949" spans="1:8" x14ac:dyDescent="0.2">
      <c r="A1949" s="1271">
        <v>5292011</v>
      </c>
      <c r="B1949" s="1084" t="s">
        <v>23167</v>
      </c>
      <c r="C1949" s="1084"/>
      <c r="D1949" s="1272" t="s">
        <v>5</v>
      </c>
      <c r="E1949" s="1272" t="s">
        <v>469</v>
      </c>
      <c r="F1949" s="1272"/>
      <c r="G1949" s="1272" t="s">
        <v>5</v>
      </c>
      <c r="H1949" s="1461" t="s">
        <v>5</v>
      </c>
    </row>
    <row r="1950" spans="1:8" x14ac:dyDescent="0.2">
      <c r="A1950" s="1271">
        <v>5293000</v>
      </c>
      <c r="B1950" s="1084" t="s">
        <v>23168</v>
      </c>
      <c r="C1950" s="1084"/>
      <c r="D1950" s="1272" t="s">
        <v>5</v>
      </c>
      <c r="E1950" s="1272" t="s">
        <v>5</v>
      </c>
      <c r="F1950" s="1272"/>
      <c r="G1950" s="1272" t="s">
        <v>5</v>
      </c>
      <c r="H1950" s="1461" t="s">
        <v>5</v>
      </c>
    </row>
    <row r="1951" spans="1:8" x14ac:dyDescent="0.2">
      <c r="A1951" s="1271">
        <v>5293010</v>
      </c>
      <c r="B1951" s="1084" t="s">
        <v>23168</v>
      </c>
      <c r="C1951" s="1084"/>
      <c r="D1951" s="1272" t="s">
        <v>5</v>
      </c>
      <c r="E1951" s="1272" t="s">
        <v>5</v>
      </c>
      <c r="F1951" s="1272"/>
      <c r="G1951" s="1272" t="s">
        <v>5</v>
      </c>
      <c r="H1951" s="1461" t="s">
        <v>5</v>
      </c>
    </row>
    <row r="1952" spans="1:8" x14ac:dyDescent="0.2">
      <c r="A1952" s="1271">
        <v>5293011</v>
      </c>
      <c r="B1952" s="1084" t="s">
        <v>23168</v>
      </c>
      <c r="C1952" s="1084"/>
      <c r="D1952" s="1272" t="s">
        <v>5</v>
      </c>
      <c r="E1952" s="1272" t="s">
        <v>469</v>
      </c>
      <c r="F1952" s="1272"/>
      <c r="G1952" s="1272" t="s">
        <v>5</v>
      </c>
      <c r="H1952" s="1461" t="s">
        <v>5</v>
      </c>
    </row>
    <row r="1953" spans="1:8" x14ac:dyDescent="0.2">
      <c r="A1953" s="1271">
        <v>5294000</v>
      </c>
      <c r="B1953" s="1084" t="s">
        <v>23169</v>
      </c>
      <c r="C1953" s="1084"/>
      <c r="D1953" s="1272" t="s">
        <v>5</v>
      </c>
      <c r="E1953" s="1272" t="s">
        <v>5</v>
      </c>
      <c r="F1953" s="1272"/>
      <c r="G1953" s="1272" t="s">
        <v>5</v>
      </c>
      <c r="H1953" s="1461" t="s">
        <v>5</v>
      </c>
    </row>
    <row r="1954" spans="1:8" x14ac:dyDescent="0.2">
      <c r="A1954" s="1271">
        <v>5294010</v>
      </c>
      <c r="B1954" s="1084" t="s">
        <v>23169</v>
      </c>
      <c r="C1954" s="1084"/>
      <c r="D1954" s="1272" t="s">
        <v>5</v>
      </c>
      <c r="E1954" s="1272" t="s">
        <v>5</v>
      </c>
      <c r="F1954" s="1272"/>
      <c r="G1954" s="1272" t="s">
        <v>5</v>
      </c>
      <c r="H1954" s="1461" t="s">
        <v>5</v>
      </c>
    </row>
    <row r="1955" spans="1:8" x14ac:dyDescent="0.2">
      <c r="A1955" s="1271">
        <v>5294011</v>
      </c>
      <c r="B1955" s="1084" t="s">
        <v>23169</v>
      </c>
      <c r="C1955" s="1084"/>
      <c r="D1955" s="1272" t="s">
        <v>5</v>
      </c>
      <c r="E1955" s="1272" t="s">
        <v>469</v>
      </c>
      <c r="F1955" s="1272"/>
      <c r="G1955" s="1272" t="s">
        <v>5</v>
      </c>
      <c r="H1955" s="1461" t="s">
        <v>5</v>
      </c>
    </row>
    <row r="1956" spans="1:8" x14ac:dyDescent="0.2">
      <c r="A1956" s="1271">
        <v>5295000</v>
      </c>
      <c r="B1956" s="1084" t="s">
        <v>23169</v>
      </c>
      <c r="C1956" s="1084"/>
      <c r="D1956" s="1272" t="s">
        <v>5</v>
      </c>
      <c r="E1956" s="1272" t="s">
        <v>5</v>
      </c>
      <c r="F1956" s="1272"/>
      <c r="G1956" s="1272" t="s">
        <v>5</v>
      </c>
      <c r="H1956" s="1461" t="s">
        <v>5</v>
      </c>
    </row>
    <row r="1957" spans="1:8" x14ac:dyDescent="0.2">
      <c r="A1957" s="1271">
        <v>5295010</v>
      </c>
      <c r="B1957" s="1084" t="s">
        <v>23169</v>
      </c>
      <c r="C1957" s="1084"/>
      <c r="D1957" s="1272" t="s">
        <v>5</v>
      </c>
      <c r="E1957" s="1272" t="s">
        <v>5</v>
      </c>
      <c r="F1957" s="1272"/>
      <c r="G1957" s="1272" t="s">
        <v>5</v>
      </c>
      <c r="H1957" s="1461" t="s">
        <v>5</v>
      </c>
    </row>
    <row r="1958" spans="1:8" x14ac:dyDescent="0.2">
      <c r="A1958" s="1271">
        <v>5295011</v>
      </c>
      <c r="B1958" s="1084" t="s">
        <v>23169</v>
      </c>
      <c r="C1958" s="1084"/>
      <c r="D1958" s="1272" t="s">
        <v>5</v>
      </c>
      <c r="E1958" s="1272" t="s">
        <v>469</v>
      </c>
      <c r="F1958" s="1272"/>
      <c r="G1958" s="1272" t="s">
        <v>5</v>
      </c>
      <c r="H1958" s="1461" t="s">
        <v>5</v>
      </c>
    </row>
    <row r="1959" spans="1:8" x14ac:dyDescent="0.2">
      <c r="A1959" s="1271">
        <v>5296000</v>
      </c>
      <c r="B1959" s="1084" t="s">
        <v>23169</v>
      </c>
      <c r="C1959" s="1084"/>
      <c r="D1959" s="1272" t="s">
        <v>5</v>
      </c>
      <c r="E1959" s="1272" t="s">
        <v>5</v>
      </c>
      <c r="F1959" s="1272"/>
      <c r="G1959" s="1272" t="s">
        <v>5</v>
      </c>
      <c r="H1959" s="1461" t="s">
        <v>5</v>
      </c>
    </row>
    <row r="1960" spans="1:8" x14ac:dyDescent="0.2">
      <c r="A1960" s="1271">
        <v>5296010</v>
      </c>
      <c r="B1960" s="1084" t="s">
        <v>23169</v>
      </c>
      <c r="C1960" s="1084"/>
      <c r="D1960" s="1272" t="s">
        <v>5</v>
      </c>
      <c r="E1960" s="1272" t="s">
        <v>5</v>
      </c>
      <c r="F1960" s="1272"/>
      <c r="G1960" s="1272" t="s">
        <v>5</v>
      </c>
      <c r="H1960" s="1461" t="s">
        <v>5</v>
      </c>
    </row>
    <row r="1961" spans="1:8" x14ac:dyDescent="0.2">
      <c r="A1961" s="1271">
        <v>5296011</v>
      </c>
      <c r="B1961" s="1084" t="s">
        <v>23170</v>
      </c>
      <c r="C1961" s="1084" t="s">
        <v>23171</v>
      </c>
      <c r="D1961" s="1272" t="s">
        <v>5</v>
      </c>
      <c r="E1961" s="1272" t="s">
        <v>469</v>
      </c>
      <c r="F1961" s="1272"/>
      <c r="G1961" s="1272" t="s">
        <v>5</v>
      </c>
      <c r="H1961" s="1461" t="s">
        <v>5</v>
      </c>
    </row>
    <row r="1962" spans="1:8" x14ac:dyDescent="0.2">
      <c r="A1962" s="1271">
        <v>5296012</v>
      </c>
      <c r="B1962" s="1084" t="s">
        <v>23172</v>
      </c>
      <c r="C1962" s="1084"/>
      <c r="D1962" s="1272" t="s">
        <v>5</v>
      </c>
      <c r="E1962" s="1272" t="s">
        <v>469</v>
      </c>
      <c r="F1962" s="1272"/>
      <c r="G1962" s="1272" t="s">
        <v>5</v>
      </c>
      <c r="H1962" s="1461" t="s">
        <v>5</v>
      </c>
    </row>
    <row r="1963" spans="1:8" x14ac:dyDescent="0.2">
      <c r="A1963" s="1271">
        <v>5297000</v>
      </c>
      <c r="B1963" s="1084" t="s">
        <v>23169</v>
      </c>
      <c r="C1963" s="1084"/>
      <c r="D1963" s="1272" t="s">
        <v>5</v>
      </c>
      <c r="E1963" s="1272" t="s">
        <v>5</v>
      </c>
      <c r="F1963" s="1272"/>
      <c r="G1963" s="1272" t="s">
        <v>5</v>
      </c>
      <c r="H1963" s="1461" t="s">
        <v>5</v>
      </c>
    </row>
    <row r="1964" spans="1:8" x14ac:dyDescent="0.2">
      <c r="A1964" s="1271">
        <v>5297010</v>
      </c>
      <c r="B1964" s="1084" t="s">
        <v>23169</v>
      </c>
      <c r="C1964" s="1084"/>
      <c r="D1964" s="1272" t="s">
        <v>5</v>
      </c>
      <c r="E1964" s="1272" t="s">
        <v>5</v>
      </c>
      <c r="F1964" s="1272"/>
      <c r="G1964" s="1272" t="s">
        <v>5</v>
      </c>
      <c r="H1964" s="1461" t="s">
        <v>5</v>
      </c>
    </row>
    <row r="1965" spans="1:8" x14ac:dyDescent="0.2">
      <c r="A1965" s="1271">
        <v>5297011</v>
      </c>
      <c r="B1965" s="1084" t="s">
        <v>23169</v>
      </c>
      <c r="C1965" s="1084"/>
      <c r="D1965" s="1272" t="s">
        <v>5</v>
      </c>
      <c r="E1965" s="1272" t="s">
        <v>469</v>
      </c>
      <c r="F1965" s="1272"/>
      <c r="G1965" s="1272" t="s">
        <v>5</v>
      </c>
      <c r="H1965" s="1461" t="s">
        <v>5</v>
      </c>
    </row>
    <row r="1966" spans="1:8" x14ac:dyDescent="0.2">
      <c r="A1966" s="1271">
        <v>5298000</v>
      </c>
      <c r="B1966" s="1084" t="s">
        <v>23173</v>
      </c>
      <c r="C1966" s="1084"/>
      <c r="D1966" s="1272" t="s">
        <v>5</v>
      </c>
      <c r="E1966" s="1272" t="s">
        <v>5</v>
      </c>
      <c r="F1966" s="1272"/>
      <c r="G1966" s="1272" t="s">
        <v>5</v>
      </c>
      <c r="H1966" s="1461" t="s">
        <v>5</v>
      </c>
    </row>
    <row r="1967" spans="1:8" x14ac:dyDescent="0.2">
      <c r="A1967" s="1271">
        <v>5298010</v>
      </c>
      <c r="B1967" s="1084" t="s">
        <v>23173</v>
      </c>
      <c r="C1967" s="1084"/>
      <c r="D1967" s="1272" t="s">
        <v>5</v>
      </c>
      <c r="E1967" s="1272" t="s">
        <v>5</v>
      </c>
      <c r="F1967" s="1272"/>
      <c r="G1967" s="1272" t="s">
        <v>5</v>
      </c>
      <c r="H1967" s="1461" t="s">
        <v>5</v>
      </c>
    </row>
    <row r="1968" spans="1:8" x14ac:dyDescent="0.2">
      <c r="A1968" s="1271">
        <v>5298011</v>
      </c>
      <c r="B1968" s="1084" t="s">
        <v>23173</v>
      </c>
      <c r="C1968" s="1084"/>
      <c r="D1968" s="1272" t="s">
        <v>5</v>
      </c>
      <c r="E1968" s="1272" t="s">
        <v>469</v>
      </c>
      <c r="F1968" s="1272"/>
      <c r="G1968" s="1272" t="s">
        <v>5</v>
      </c>
      <c r="H1968" s="1461" t="s">
        <v>5</v>
      </c>
    </row>
    <row r="1969" spans="1:8" x14ac:dyDescent="0.2">
      <c r="A1969" s="1271">
        <v>5299000</v>
      </c>
      <c r="B1969" s="1084" t="s">
        <v>23174</v>
      </c>
      <c r="C1969" s="1084"/>
      <c r="D1969" s="1272" t="s">
        <v>5</v>
      </c>
      <c r="E1969" s="1272" t="s">
        <v>5</v>
      </c>
      <c r="F1969" s="1272"/>
      <c r="G1969" s="1272" t="s">
        <v>5</v>
      </c>
      <c r="H1969" s="1461" t="s">
        <v>5</v>
      </c>
    </row>
    <row r="1970" spans="1:8" x14ac:dyDescent="0.2">
      <c r="A1970" s="1271">
        <v>5299010</v>
      </c>
      <c r="B1970" s="1084" t="s">
        <v>23174</v>
      </c>
      <c r="C1970" s="1084"/>
      <c r="D1970" s="1272" t="s">
        <v>5</v>
      </c>
      <c r="E1970" s="1272" t="s">
        <v>5</v>
      </c>
      <c r="F1970" s="1272"/>
      <c r="G1970" s="1272" t="s">
        <v>5</v>
      </c>
      <c r="H1970" s="1461" t="s">
        <v>5</v>
      </c>
    </row>
    <row r="1971" spans="1:8" x14ac:dyDescent="0.2">
      <c r="A1971" s="1271">
        <v>5299011</v>
      </c>
      <c r="B1971" s="1084" t="s">
        <v>23174</v>
      </c>
      <c r="C1971" s="1084"/>
      <c r="D1971" s="1272" t="s">
        <v>5</v>
      </c>
      <c r="E1971" s="1272" t="s">
        <v>469</v>
      </c>
      <c r="F1971" s="1272"/>
      <c r="G1971" s="1272" t="s">
        <v>5</v>
      </c>
      <c r="H1971" s="1461" t="s">
        <v>5</v>
      </c>
    </row>
    <row r="1972" spans="1:8" x14ac:dyDescent="0.2">
      <c r="A1972" s="1271">
        <v>5300000</v>
      </c>
      <c r="B1972" s="1084" t="s">
        <v>408</v>
      </c>
      <c r="C1972" s="1084"/>
      <c r="D1972" s="1272" t="s">
        <v>5</v>
      </c>
      <c r="E1972" s="1272" t="s">
        <v>5</v>
      </c>
      <c r="F1972" s="1272"/>
      <c r="G1972" s="1272" t="s">
        <v>5</v>
      </c>
      <c r="H1972" s="1461" t="s">
        <v>5</v>
      </c>
    </row>
    <row r="1973" spans="1:8" x14ac:dyDescent="0.2">
      <c r="A1973" s="1271">
        <v>5310000</v>
      </c>
      <c r="B1973" s="1084" t="s">
        <v>76</v>
      </c>
      <c r="C1973" s="1084"/>
      <c r="D1973" s="1272" t="s">
        <v>5</v>
      </c>
      <c r="E1973" s="1272" t="s">
        <v>5</v>
      </c>
      <c r="F1973" s="1272"/>
      <c r="G1973" s="1272" t="s">
        <v>5</v>
      </c>
      <c r="H1973" s="1461" t="s">
        <v>5</v>
      </c>
    </row>
    <row r="1974" spans="1:8" x14ac:dyDescent="0.2">
      <c r="A1974" s="1271">
        <v>5311000</v>
      </c>
      <c r="B1974" s="1084" t="s">
        <v>23175</v>
      </c>
      <c r="C1974" s="1084"/>
      <c r="D1974" s="1272" t="s">
        <v>5</v>
      </c>
      <c r="E1974" s="1272" t="s">
        <v>5</v>
      </c>
      <c r="F1974" s="1272"/>
      <c r="G1974" s="1272" t="s">
        <v>5</v>
      </c>
      <c r="H1974" s="1461" t="s">
        <v>5</v>
      </c>
    </row>
    <row r="1975" spans="1:8" x14ac:dyDescent="0.2">
      <c r="A1975" s="1271">
        <v>5311010</v>
      </c>
      <c r="B1975" s="1084" t="s">
        <v>23175</v>
      </c>
      <c r="C1975" s="1084"/>
      <c r="D1975" s="1272" t="s">
        <v>5</v>
      </c>
      <c r="E1975" s="1272" t="s">
        <v>5</v>
      </c>
      <c r="F1975" s="1272"/>
      <c r="G1975" s="1272" t="s">
        <v>5</v>
      </c>
      <c r="H1975" s="1461" t="s">
        <v>5</v>
      </c>
    </row>
    <row r="1976" spans="1:8" x14ac:dyDescent="0.2">
      <c r="A1976" s="1271">
        <v>5311011</v>
      </c>
      <c r="B1976" s="1084" t="s">
        <v>23175</v>
      </c>
      <c r="C1976" s="1084"/>
      <c r="D1976" s="1272" t="s">
        <v>5</v>
      </c>
      <c r="E1976" s="1272" t="s">
        <v>469</v>
      </c>
      <c r="F1976" s="1272"/>
      <c r="G1976" s="1272" t="s">
        <v>5</v>
      </c>
      <c r="H1976" s="1461" t="s">
        <v>5</v>
      </c>
    </row>
    <row r="1977" spans="1:8" x14ac:dyDescent="0.2">
      <c r="A1977" s="1271">
        <v>5312000</v>
      </c>
      <c r="B1977" s="1084" t="s">
        <v>23176</v>
      </c>
      <c r="C1977" s="1084"/>
      <c r="D1977" s="1272" t="s">
        <v>5</v>
      </c>
      <c r="E1977" s="1272" t="s">
        <v>5</v>
      </c>
      <c r="F1977" s="1272"/>
      <c r="G1977" s="1272" t="s">
        <v>5</v>
      </c>
      <c r="H1977" s="1461" t="s">
        <v>5</v>
      </c>
    </row>
    <row r="1978" spans="1:8" x14ac:dyDescent="0.2">
      <c r="A1978" s="1271">
        <v>5312010</v>
      </c>
      <c r="B1978" s="1084" t="s">
        <v>23176</v>
      </c>
      <c r="C1978" s="1084"/>
      <c r="D1978" s="1272" t="s">
        <v>5</v>
      </c>
      <c r="E1978" s="1272" t="s">
        <v>5</v>
      </c>
      <c r="F1978" s="1272"/>
      <c r="G1978" s="1272" t="s">
        <v>5</v>
      </c>
      <c r="H1978" s="1461" t="s">
        <v>5</v>
      </c>
    </row>
    <row r="1979" spans="1:8" x14ac:dyDescent="0.2">
      <c r="A1979" s="1271">
        <v>5312011</v>
      </c>
      <c r="B1979" s="1084" t="s">
        <v>23176</v>
      </c>
      <c r="C1979" s="1084"/>
      <c r="D1979" s="1272" t="s">
        <v>5</v>
      </c>
      <c r="E1979" s="1272" t="s">
        <v>469</v>
      </c>
      <c r="F1979" s="1272"/>
      <c r="G1979" s="1272" t="s">
        <v>5</v>
      </c>
      <c r="H1979" s="1461" t="s">
        <v>5</v>
      </c>
    </row>
    <row r="1980" spans="1:8" x14ac:dyDescent="0.2">
      <c r="A1980" s="1271">
        <v>5313000</v>
      </c>
      <c r="B1980" s="1084" t="s">
        <v>23177</v>
      </c>
      <c r="C1980" s="1084"/>
      <c r="D1980" s="1272" t="s">
        <v>5</v>
      </c>
      <c r="E1980" s="1272" t="s">
        <v>5</v>
      </c>
      <c r="F1980" s="1272"/>
      <c r="G1980" s="1272" t="s">
        <v>5</v>
      </c>
      <c r="H1980" s="1461" t="s">
        <v>5</v>
      </c>
    </row>
    <row r="1981" spans="1:8" x14ac:dyDescent="0.2">
      <c r="A1981" s="1271">
        <v>5313010</v>
      </c>
      <c r="B1981" s="1084" t="s">
        <v>23177</v>
      </c>
      <c r="C1981" s="1084"/>
      <c r="D1981" s="1272" t="s">
        <v>5</v>
      </c>
      <c r="E1981" s="1272" t="s">
        <v>5</v>
      </c>
      <c r="F1981" s="1272"/>
      <c r="G1981" s="1272" t="s">
        <v>5</v>
      </c>
      <c r="H1981" s="1461" t="s">
        <v>5</v>
      </c>
    </row>
    <row r="1982" spans="1:8" x14ac:dyDescent="0.2">
      <c r="A1982" s="1271">
        <v>5313011</v>
      </c>
      <c r="B1982" s="1084" t="s">
        <v>23177</v>
      </c>
      <c r="C1982" s="1084"/>
      <c r="D1982" s="1272" t="s">
        <v>5</v>
      </c>
      <c r="E1982" s="1272" t="s">
        <v>469</v>
      </c>
      <c r="F1982" s="1272"/>
      <c r="G1982" s="1272" t="s">
        <v>5</v>
      </c>
      <c r="H1982" s="1461" t="s">
        <v>5</v>
      </c>
    </row>
    <row r="1983" spans="1:8" x14ac:dyDescent="0.2">
      <c r="A1983" s="1271">
        <v>5314000</v>
      </c>
      <c r="B1983" s="1084" t="s">
        <v>23178</v>
      </c>
      <c r="C1983" s="1084"/>
      <c r="D1983" s="1272" t="s">
        <v>5</v>
      </c>
      <c r="E1983" s="1272" t="s">
        <v>5</v>
      </c>
      <c r="F1983" s="1272"/>
      <c r="G1983" s="1272" t="s">
        <v>5</v>
      </c>
      <c r="H1983" s="1461" t="s">
        <v>5</v>
      </c>
    </row>
    <row r="1984" spans="1:8" x14ac:dyDescent="0.2">
      <c r="A1984" s="1271">
        <v>5314010</v>
      </c>
      <c r="B1984" s="1084" t="s">
        <v>23178</v>
      </c>
      <c r="C1984" s="1084"/>
      <c r="D1984" s="1272" t="s">
        <v>5</v>
      </c>
      <c r="E1984" s="1272" t="s">
        <v>5</v>
      </c>
      <c r="F1984" s="1272"/>
      <c r="G1984" s="1272" t="s">
        <v>5</v>
      </c>
      <c r="H1984" s="1461" t="s">
        <v>5</v>
      </c>
    </row>
    <row r="1985" spans="1:8" x14ac:dyDescent="0.2">
      <c r="A1985" s="1271">
        <v>5314011</v>
      </c>
      <c r="B1985" s="1084" t="s">
        <v>23178</v>
      </c>
      <c r="C1985" s="1084"/>
      <c r="D1985" s="1272" t="s">
        <v>5</v>
      </c>
      <c r="E1985" s="1272" t="s">
        <v>469</v>
      </c>
      <c r="F1985" s="1272"/>
      <c r="G1985" s="1272" t="s">
        <v>5</v>
      </c>
      <c r="H1985" s="1461" t="s">
        <v>5</v>
      </c>
    </row>
    <row r="1986" spans="1:8" x14ac:dyDescent="0.2">
      <c r="A1986" s="1271">
        <v>5315000</v>
      </c>
      <c r="B1986" s="1084" t="s">
        <v>23179</v>
      </c>
      <c r="C1986" s="1084"/>
      <c r="D1986" s="1272" t="s">
        <v>5</v>
      </c>
      <c r="E1986" s="1272" t="s">
        <v>5</v>
      </c>
      <c r="F1986" s="1272"/>
      <c r="G1986" s="1272" t="s">
        <v>5</v>
      </c>
      <c r="H1986" s="1461" t="s">
        <v>5</v>
      </c>
    </row>
    <row r="1987" spans="1:8" x14ac:dyDescent="0.2">
      <c r="A1987" s="1271">
        <v>5315010</v>
      </c>
      <c r="B1987" s="1084" t="s">
        <v>23179</v>
      </c>
      <c r="C1987" s="1084"/>
      <c r="D1987" s="1272" t="s">
        <v>5</v>
      </c>
      <c r="E1987" s="1272" t="s">
        <v>5</v>
      </c>
      <c r="F1987" s="1272"/>
      <c r="G1987" s="1272" t="s">
        <v>5</v>
      </c>
      <c r="H1987" s="1461" t="s">
        <v>5</v>
      </c>
    </row>
    <row r="1988" spans="1:8" x14ac:dyDescent="0.2">
      <c r="A1988" s="1271">
        <v>5315011</v>
      </c>
      <c r="B1988" s="1084" t="s">
        <v>23179</v>
      </c>
      <c r="C1988" s="1084"/>
      <c r="D1988" s="1272" t="s">
        <v>5</v>
      </c>
      <c r="E1988" s="1272" t="s">
        <v>469</v>
      </c>
      <c r="F1988" s="1272"/>
      <c r="G1988" s="1272" t="s">
        <v>5</v>
      </c>
      <c r="H1988" s="1461" t="s">
        <v>5</v>
      </c>
    </row>
    <row r="1989" spans="1:8" x14ac:dyDescent="0.2">
      <c r="A1989" s="1271">
        <v>5316000</v>
      </c>
      <c r="B1989" s="1084" t="s">
        <v>23180</v>
      </c>
      <c r="C1989" s="1084"/>
      <c r="D1989" s="1272" t="s">
        <v>5</v>
      </c>
      <c r="E1989" s="1272" t="s">
        <v>5</v>
      </c>
      <c r="F1989" s="1272"/>
      <c r="G1989" s="1272" t="s">
        <v>5</v>
      </c>
      <c r="H1989" s="1461" t="s">
        <v>5</v>
      </c>
    </row>
    <row r="1990" spans="1:8" x14ac:dyDescent="0.2">
      <c r="A1990" s="1271">
        <v>5316010</v>
      </c>
      <c r="B1990" s="1084" t="s">
        <v>23180</v>
      </c>
      <c r="C1990" s="1084"/>
      <c r="D1990" s="1272" t="s">
        <v>5</v>
      </c>
      <c r="E1990" s="1272" t="s">
        <v>5</v>
      </c>
      <c r="F1990" s="1272"/>
      <c r="G1990" s="1272" t="s">
        <v>5</v>
      </c>
      <c r="H1990" s="1461" t="s">
        <v>5</v>
      </c>
    </row>
    <row r="1991" spans="1:8" x14ac:dyDescent="0.2">
      <c r="A1991" s="1271">
        <v>5316011</v>
      </c>
      <c r="B1991" s="1084" t="s">
        <v>23180</v>
      </c>
      <c r="C1991" s="1084"/>
      <c r="D1991" s="1272" t="s">
        <v>5</v>
      </c>
      <c r="E1991" s="1272" t="s">
        <v>469</v>
      </c>
      <c r="F1991" s="1272"/>
      <c r="G1991" s="1272" t="s">
        <v>5</v>
      </c>
      <c r="H1991" s="1461" t="s">
        <v>5</v>
      </c>
    </row>
    <row r="1992" spans="1:8" x14ac:dyDescent="0.2">
      <c r="A1992" s="1271">
        <v>5316020</v>
      </c>
      <c r="B1992" s="1084" t="s">
        <v>23181</v>
      </c>
      <c r="C1992" s="1084"/>
      <c r="D1992" s="1272" t="s">
        <v>5</v>
      </c>
      <c r="E1992" s="1272" t="s">
        <v>5</v>
      </c>
      <c r="F1992" s="1272"/>
      <c r="G1992" s="1272" t="s">
        <v>5</v>
      </c>
      <c r="H1992" s="1461" t="s">
        <v>5</v>
      </c>
    </row>
    <row r="1993" spans="1:8" x14ac:dyDescent="0.2">
      <c r="A1993" s="1271">
        <v>5316021</v>
      </c>
      <c r="B1993" s="1084" t="s">
        <v>23181</v>
      </c>
      <c r="C1993" s="1084"/>
      <c r="D1993" s="1272" t="s">
        <v>5</v>
      </c>
      <c r="E1993" s="1272" t="s">
        <v>469</v>
      </c>
      <c r="F1993" s="1272"/>
      <c r="G1993" s="1272" t="s">
        <v>5</v>
      </c>
      <c r="H1993" s="1461" t="s">
        <v>5</v>
      </c>
    </row>
    <row r="1994" spans="1:8" x14ac:dyDescent="0.2">
      <c r="A1994" s="1271">
        <v>5317000</v>
      </c>
      <c r="B1994" s="1084" t="s">
        <v>23182</v>
      </c>
      <c r="C1994" s="1084"/>
      <c r="D1994" s="1272" t="s">
        <v>5</v>
      </c>
      <c r="E1994" s="1272" t="s">
        <v>5</v>
      </c>
      <c r="F1994" s="1272"/>
      <c r="G1994" s="1272" t="s">
        <v>5</v>
      </c>
      <c r="H1994" s="1461" t="s">
        <v>5</v>
      </c>
    </row>
    <row r="1995" spans="1:8" x14ac:dyDescent="0.2">
      <c r="A1995" s="1271">
        <v>5317010</v>
      </c>
      <c r="B1995" s="1084" t="s">
        <v>23182</v>
      </c>
      <c r="C1995" s="1084"/>
      <c r="D1995" s="1272" t="s">
        <v>5</v>
      </c>
      <c r="E1995" s="1272" t="s">
        <v>5</v>
      </c>
      <c r="F1995" s="1272"/>
      <c r="G1995" s="1272" t="s">
        <v>5</v>
      </c>
      <c r="H1995" s="1461" t="s">
        <v>5</v>
      </c>
    </row>
    <row r="1996" spans="1:8" x14ac:dyDescent="0.2">
      <c r="A1996" s="1271">
        <v>5317011</v>
      </c>
      <c r="B1996" s="1084" t="s">
        <v>23182</v>
      </c>
      <c r="C1996" s="1084"/>
      <c r="D1996" s="1272" t="s">
        <v>5</v>
      </c>
      <c r="E1996" s="1272" t="s">
        <v>469</v>
      </c>
      <c r="F1996" s="1272"/>
      <c r="G1996" s="1272" t="s">
        <v>5</v>
      </c>
      <c r="H1996" s="1461" t="s">
        <v>5</v>
      </c>
    </row>
    <row r="1997" spans="1:8" x14ac:dyDescent="0.2">
      <c r="A1997" s="1271">
        <v>5318000</v>
      </c>
      <c r="B1997" s="1084" t="s">
        <v>23183</v>
      </c>
      <c r="C1997" s="1084"/>
      <c r="D1997" s="1272" t="s">
        <v>5</v>
      </c>
      <c r="E1997" s="1272" t="s">
        <v>5</v>
      </c>
      <c r="F1997" s="1272"/>
      <c r="G1997" s="1272" t="s">
        <v>5</v>
      </c>
      <c r="H1997" s="1461" t="s">
        <v>5</v>
      </c>
    </row>
    <row r="1998" spans="1:8" x14ac:dyDescent="0.2">
      <c r="A1998" s="1271">
        <v>5318010</v>
      </c>
      <c r="B1998" s="1084" t="s">
        <v>23183</v>
      </c>
      <c r="C1998" s="1084"/>
      <c r="D1998" s="1272" t="s">
        <v>5</v>
      </c>
      <c r="E1998" s="1272" t="s">
        <v>5</v>
      </c>
      <c r="F1998" s="1272"/>
      <c r="G1998" s="1272" t="s">
        <v>5</v>
      </c>
      <c r="H1998" s="1461" t="s">
        <v>5</v>
      </c>
    </row>
    <row r="1999" spans="1:8" x14ac:dyDescent="0.2">
      <c r="A1999" s="1271">
        <v>5318011</v>
      </c>
      <c r="B1999" s="1084" t="s">
        <v>23183</v>
      </c>
      <c r="C1999" s="1084"/>
      <c r="D1999" s="1272" t="s">
        <v>5</v>
      </c>
      <c r="E1999" s="1272" t="s">
        <v>469</v>
      </c>
      <c r="F1999" s="1272"/>
      <c r="G1999" s="1272" t="s">
        <v>5</v>
      </c>
      <c r="H1999" s="1461" t="s">
        <v>5</v>
      </c>
    </row>
    <row r="2000" spans="1:8" x14ac:dyDescent="0.2">
      <c r="A2000" s="1271">
        <v>5319000</v>
      </c>
      <c r="B2000" s="1084" t="s">
        <v>23184</v>
      </c>
      <c r="C2000" s="1084"/>
      <c r="D2000" s="1272" t="s">
        <v>5</v>
      </c>
      <c r="E2000" s="1272" t="s">
        <v>5</v>
      </c>
      <c r="F2000" s="1272"/>
      <c r="G2000" s="1272" t="s">
        <v>5</v>
      </c>
      <c r="H2000" s="1461" t="s">
        <v>5</v>
      </c>
    </row>
    <row r="2001" spans="1:8" x14ac:dyDescent="0.2">
      <c r="A2001" s="1271">
        <v>5319010</v>
      </c>
      <c r="B2001" s="1084" t="s">
        <v>23185</v>
      </c>
      <c r="C2001" s="1084"/>
      <c r="D2001" s="1272" t="s">
        <v>5</v>
      </c>
      <c r="E2001" s="1272" t="s">
        <v>5</v>
      </c>
      <c r="F2001" s="1272"/>
      <c r="G2001" s="1272" t="s">
        <v>5</v>
      </c>
      <c r="H2001" s="1461" t="s">
        <v>5</v>
      </c>
    </row>
    <row r="2002" spans="1:8" x14ac:dyDescent="0.2">
      <c r="A2002" s="1271">
        <v>5319011</v>
      </c>
      <c r="B2002" s="1084" t="s">
        <v>23185</v>
      </c>
      <c r="C2002" s="1084"/>
      <c r="D2002" s="1272" t="s">
        <v>5</v>
      </c>
      <c r="E2002" s="1272" t="s">
        <v>469</v>
      </c>
      <c r="F2002" s="1272"/>
      <c r="G2002" s="1272" t="s">
        <v>5</v>
      </c>
      <c r="H2002" s="1461" t="s">
        <v>5</v>
      </c>
    </row>
    <row r="2003" spans="1:8" x14ac:dyDescent="0.2">
      <c r="A2003" s="1271">
        <v>5319020</v>
      </c>
      <c r="B2003" s="1084" t="s">
        <v>23186</v>
      </c>
      <c r="C2003" s="1084"/>
      <c r="D2003" s="1272" t="s">
        <v>5</v>
      </c>
      <c r="E2003" s="1272" t="s">
        <v>5</v>
      </c>
      <c r="F2003" s="1272"/>
      <c r="G2003" s="1272" t="s">
        <v>5</v>
      </c>
      <c r="H2003" s="1461" t="s">
        <v>5</v>
      </c>
    </row>
    <row r="2004" spans="1:8" x14ac:dyDescent="0.2">
      <c r="A2004" s="1271">
        <v>5319021</v>
      </c>
      <c r="B2004" s="1084" t="s">
        <v>23186</v>
      </c>
      <c r="C2004" s="1084"/>
      <c r="D2004" s="1272" t="s">
        <v>5</v>
      </c>
      <c r="E2004" s="1272" t="s">
        <v>469</v>
      </c>
      <c r="F2004" s="1272"/>
      <c r="G2004" s="1272" t="s">
        <v>5</v>
      </c>
      <c r="H2004" s="1461" t="s">
        <v>5</v>
      </c>
    </row>
    <row r="2005" spans="1:8" x14ac:dyDescent="0.2">
      <c r="A2005" s="1271">
        <v>5319030</v>
      </c>
      <c r="B2005" s="1084" t="s">
        <v>23187</v>
      </c>
      <c r="C2005" s="1084"/>
      <c r="D2005" s="1272" t="s">
        <v>5</v>
      </c>
      <c r="E2005" s="1272" t="s">
        <v>5</v>
      </c>
      <c r="F2005" s="1272"/>
      <c r="G2005" s="1272" t="s">
        <v>5</v>
      </c>
      <c r="H2005" s="1461" t="s">
        <v>5</v>
      </c>
    </row>
    <row r="2006" spans="1:8" x14ac:dyDescent="0.2">
      <c r="A2006" s="1271">
        <v>5319031</v>
      </c>
      <c r="B2006" s="1084" t="s">
        <v>23187</v>
      </c>
      <c r="C2006" s="1084"/>
      <c r="D2006" s="1272" t="s">
        <v>5</v>
      </c>
      <c r="E2006" s="1272" t="s">
        <v>469</v>
      </c>
      <c r="F2006" s="1272"/>
      <c r="G2006" s="1272" t="s">
        <v>5</v>
      </c>
      <c r="H2006" s="1461" t="s">
        <v>5</v>
      </c>
    </row>
    <row r="2007" spans="1:8" x14ac:dyDescent="0.2">
      <c r="A2007" s="1271">
        <v>5320000</v>
      </c>
      <c r="B2007" s="1084" t="s">
        <v>407</v>
      </c>
      <c r="C2007" s="1084"/>
      <c r="D2007" s="1272" t="s">
        <v>5</v>
      </c>
      <c r="E2007" s="1272" t="s">
        <v>5</v>
      </c>
      <c r="F2007" s="1272"/>
      <c r="G2007" s="1272" t="s">
        <v>5</v>
      </c>
      <c r="H2007" s="1461" t="s">
        <v>5</v>
      </c>
    </row>
    <row r="2008" spans="1:8" x14ac:dyDescent="0.2">
      <c r="A2008" s="1271">
        <v>5321000</v>
      </c>
      <c r="B2008" s="1084" t="s">
        <v>23188</v>
      </c>
      <c r="C2008" s="1084"/>
      <c r="D2008" s="1272" t="s">
        <v>5</v>
      </c>
      <c r="E2008" s="1272" t="s">
        <v>5</v>
      </c>
      <c r="F2008" s="1272"/>
      <c r="G2008" s="1272" t="s">
        <v>5</v>
      </c>
      <c r="H2008" s="1461" t="s">
        <v>5</v>
      </c>
    </row>
    <row r="2009" spans="1:8" x14ac:dyDescent="0.2">
      <c r="A2009" s="1271">
        <v>5321010</v>
      </c>
      <c r="B2009" s="1084" t="s">
        <v>23188</v>
      </c>
      <c r="C2009" s="1084"/>
      <c r="D2009" s="1272" t="s">
        <v>5</v>
      </c>
      <c r="E2009" s="1272" t="s">
        <v>5</v>
      </c>
      <c r="F2009" s="1272"/>
      <c r="G2009" s="1272" t="s">
        <v>5</v>
      </c>
      <c r="H2009" s="1461" t="s">
        <v>5</v>
      </c>
    </row>
    <row r="2010" spans="1:8" x14ac:dyDescent="0.2">
      <c r="A2010" s="1271">
        <v>5321011</v>
      </c>
      <c r="B2010" s="1084" t="s">
        <v>23188</v>
      </c>
      <c r="C2010" s="1084"/>
      <c r="D2010" s="1272" t="s">
        <v>5</v>
      </c>
      <c r="E2010" s="1272" t="s">
        <v>469</v>
      </c>
      <c r="F2010" s="1272"/>
      <c r="G2010" s="1272" t="s">
        <v>5</v>
      </c>
      <c r="H2010" s="1461" t="s">
        <v>5</v>
      </c>
    </row>
    <row r="2011" spans="1:8" x14ac:dyDescent="0.2">
      <c r="A2011" s="1271">
        <v>5322000</v>
      </c>
      <c r="B2011" s="1084" t="s">
        <v>23189</v>
      </c>
      <c r="C2011" s="1084"/>
      <c r="D2011" s="1272" t="s">
        <v>5</v>
      </c>
      <c r="E2011" s="1272" t="s">
        <v>5</v>
      </c>
      <c r="F2011" s="1272"/>
      <c r="G2011" s="1272" t="s">
        <v>5</v>
      </c>
      <c r="H2011" s="1461" t="s">
        <v>5</v>
      </c>
    </row>
    <row r="2012" spans="1:8" x14ac:dyDescent="0.2">
      <c r="A2012" s="1271">
        <v>5322010</v>
      </c>
      <c r="B2012" s="1084" t="s">
        <v>23189</v>
      </c>
      <c r="C2012" s="1084"/>
      <c r="D2012" s="1272" t="s">
        <v>5</v>
      </c>
      <c r="E2012" s="1272" t="s">
        <v>5</v>
      </c>
      <c r="F2012" s="1272"/>
      <c r="G2012" s="1272" t="s">
        <v>5</v>
      </c>
      <c r="H2012" s="1461" t="s">
        <v>5</v>
      </c>
    </row>
    <row r="2013" spans="1:8" x14ac:dyDescent="0.2">
      <c r="A2013" s="1271">
        <v>5322011</v>
      </c>
      <c r="B2013" s="1084" t="s">
        <v>23189</v>
      </c>
      <c r="C2013" s="1084"/>
      <c r="D2013" s="1272" t="s">
        <v>5</v>
      </c>
      <c r="E2013" s="1272" t="s">
        <v>469</v>
      </c>
      <c r="F2013" s="1272"/>
      <c r="G2013" s="1272" t="s">
        <v>5</v>
      </c>
      <c r="H2013" s="1461" t="s">
        <v>5</v>
      </c>
    </row>
    <row r="2014" spans="1:8" x14ac:dyDescent="0.2">
      <c r="A2014" s="1271">
        <v>5322012</v>
      </c>
      <c r="B2014" s="1084" t="s">
        <v>23190</v>
      </c>
      <c r="C2014" s="1084" t="s">
        <v>349</v>
      </c>
      <c r="D2014" s="1272" t="s">
        <v>5</v>
      </c>
      <c r="E2014" s="1272" t="s">
        <v>469</v>
      </c>
      <c r="F2014" s="1272"/>
      <c r="G2014" s="1272" t="s">
        <v>36</v>
      </c>
      <c r="H2014" s="1461" t="s">
        <v>36</v>
      </c>
    </row>
    <row r="2015" spans="1:8" x14ac:dyDescent="0.2">
      <c r="A2015" s="1271">
        <v>5323000</v>
      </c>
      <c r="B2015" s="1084" t="s">
        <v>23191</v>
      </c>
      <c r="C2015" s="1084"/>
      <c r="D2015" s="1272" t="s">
        <v>5</v>
      </c>
      <c r="E2015" s="1272" t="s">
        <v>5</v>
      </c>
      <c r="F2015" s="1272"/>
      <c r="G2015" s="1272" t="s">
        <v>5</v>
      </c>
      <c r="H2015" s="1461" t="s">
        <v>5</v>
      </c>
    </row>
    <row r="2016" spans="1:8" x14ac:dyDescent="0.2">
      <c r="A2016" s="1271">
        <v>5323010</v>
      </c>
      <c r="B2016" s="1084" t="s">
        <v>23191</v>
      </c>
      <c r="C2016" s="1084"/>
      <c r="D2016" s="1272" t="s">
        <v>5</v>
      </c>
      <c r="E2016" s="1272" t="s">
        <v>5</v>
      </c>
      <c r="F2016" s="1272"/>
      <c r="G2016" s="1272" t="s">
        <v>5</v>
      </c>
      <c r="H2016" s="1461" t="s">
        <v>5</v>
      </c>
    </row>
    <row r="2017" spans="1:8" x14ac:dyDescent="0.2">
      <c r="A2017" s="1271">
        <v>5323011</v>
      </c>
      <c r="B2017" s="1084" t="s">
        <v>23191</v>
      </c>
      <c r="C2017" s="1084"/>
      <c r="D2017" s="1272" t="s">
        <v>5</v>
      </c>
      <c r="E2017" s="1272" t="s">
        <v>469</v>
      </c>
      <c r="F2017" s="1272"/>
      <c r="G2017" s="1272" t="s">
        <v>5</v>
      </c>
      <c r="H2017" s="1461" t="s">
        <v>5</v>
      </c>
    </row>
    <row r="2018" spans="1:8" x14ac:dyDescent="0.2">
      <c r="A2018" s="1271">
        <v>5323020</v>
      </c>
      <c r="B2018" s="1084" t="s">
        <v>23192</v>
      </c>
      <c r="C2018" s="1084"/>
      <c r="D2018" s="1272" t="s">
        <v>5</v>
      </c>
      <c r="E2018" s="1272" t="s">
        <v>5</v>
      </c>
      <c r="F2018" s="1272"/>
      <c r="G2018" s="1272" t="s">
        <v>5</v>
      </c>
      <c r="H2018" s="1461" t="s">
        <v>5</v>
      </c>
    </row>
    <row r="2019" spans="1:8" x14ac:dyDescent="0.2">
      <c r="A2019" s="1271">
        <v>5323021</v>
      </c>
      <c r="B2019" s="1084" t="s">
        <v>23192</v>
      </c>
      <c r="C2019" s="1084"/>
      <c r="D2019" s="1272" t="s">
        <v>5</v>
      </c>
      <c r="E2019" s="1272" t="s">
        <v>469</v>
      </c>
      <c r="F2019" s="1272"/>
      <c r="G2019" s="1272" t="s">
        <v>5</v>
      </c>
      <c r="H2019" s="1461" t="s">
        <v>5</v>
      </c>
    </row>
    <row r="2020" spans="1:8" x14ac:dyDescent="0.2">
      <c r="A2020" s="1271">
        <v>5324000</v>
      </c>
      <c r="B2020" s="1084" t="s">
        <v>23193</v>
      </c>
      <c r="C2020" s="1084"/>
      <c r="D2020" s="1272" t="s">
        <v>5</v>
      </c>
      <c r="E2020" s="1272" t="s">
        <v>5</v>
      </c>
      <c r="F2020" s="1272"/>
      <c r="G2020" s="1272" t="s">
        <v>5</v>
      </c>
      <c r="H2020" s="1461" t="s">
        <v>5</v>
      </c>
    </row>
    <row r="2021" spans="1:8" x14ac:dyDescent="0.2">
      <c r="A2021" s="1271">
        <v>5324010</v>
      </c>
      <c r="B2021" s="1084" t="s">
        <v>23193</v>
      </c>
      <c r="C2021" s="1084"/>
      <c r="D2021" s="1272" t="s">
        <v>5</v>
      </c>
      <c r="E2021" s="1272" t="s">
        <v>5</v>
      </c>
      <c r="F2021" s="1272"/>
      <c r="G2021" s="1272" t="s">
        <v>5</v>
      </c>
      <c r="H2021" s="1461" t="s">
        <v>5</v>
      </c>
    </row>
    <row r="2022" spans="1:8" x14ac:dyDescent="0.2">
      <c r="A2022" s="1271">
        <v>5324011</v>
      </c>
      <c r="B2022" s="1084" t="s">
        <v>23193</v>
      </c>
      <c r="C2022" s="1084"/>
      <c r="D2022" s="1272" t="s">
        <v>5</v>
      </c>
      <c r="E2022" s="1272" t="s">
        <v>469</v>
      </c>
      <c r="F2022" s="1272"/>
      <c r="G2022" s="1272" t="s">
        <v>5</v>
      </c>
      <c r="H2022" s="1461" t="s">
        <v>5</v>
      </c>
    </row>
    <row r="2023" spans="1:8" x14ac:dyDescent="0.2">
      <c r="A2023" s="1271">
        <v>5325000</v>
      </c>
      <c r="B2023" s="1084" t="s">
        <v>23194</v>
      </c>
      <c r="C2023" s="1084"/>
      <c r="D2023" s="1272" t="s">
        <v>5</v>
      </c>
      <c r="E2023" s="1272" t="s">
        <v>5</v>
      </c>
      <c r="F2023" s="1272"/>
      <c r="G2023" s="1272" t="s">
        <v>5</v>
      </c>
      <c r="H2023" s="1461" t="s">
        <v>5</v>
      </c>
    </row>
    <row r="2024" spans="1:8" x14ac:dyDescent="0.2">
      <c r="A2024" s="1271">
        <v>5325010</v>
      </c>
      <c r="B2024" s="1084" t="s">
        <v>23194</v>
      </c>
      <c r="C2024" s="1084"/>
      <c r="D2024" s="1272" t="s">
        <v>5</v>
      </c>
      <c r="E2024" s="1272" t="s">
        <v>5</v>
      </c>
      <c r="F2024" s="1272"/>
      <c r="G2024" s="1272" t="s">
        <v>5</v>
      </c>
      <c r="H2024" s="1461" t="s">
        <v>5</v>
      </c>
    </row>
    <row r="2025" spans="1:8" x14ac:dyDescent="0.2">
      <c r="A2025" s="1271">
        <v>5325011</v>
      </c>
      <c r="B2025" s="1084" t="s">
        <v>23194</v>
      </c>
      <c r="C2025" s="1084"/>
      <c r="D2025" s="1272" t="s">
        <v>5</v>
      </c>
      <c r="E2025" s="1272" t="s">
        <v>469</v>
      </c>
      <c r="F2025" s="1272"/>
      <c r="G2025" s="1272" t="s">
        <v>5</v>
      </c>
      <c r="H2025" s="1461" t="s">
        <v>5</v>
      </c>
    </row>
    <row r="2026" spans="1:8" x14ac:dyDescent="0.2">
      <c r="A2026" s="1271">
        <v>5326000</v>
      </c>
      <c r="B2026" s="1084" t="s">
        <v>23195</v>
      </c>
      <c r="C2026" s="1084"/>
      <c r="D2026" s="1272" t="s">
        <v>5</v>
      </c>
      <c r="E2026" s="1272" t="s">
        <v>5</v>
      </c>
      <c r="F2026" s="1272"/>
      <c r="G2026" s="1272" t="s">
        <v>5</v>
      </c>
      <c r="H2026" s="1461" t="s">
        <v>5</v>
      </c>
    </row>
    <row r="2027" spans="1:8" x14ac:dyDescent="0.2">
      <c r="A2027" s="1271">
        <v>5326010</v>
      </c>
      <c r="B2027" s="1084" t="s">
        <v>23195</v>
      </c>
      <c r="C2027" s="1084"/>
      <c r="D2027" s="1272" t="s">
        <v>5</v>
      </c>
      <c r="E2027" s="1272" t="s">
        <v>5</v>
      </c>
      <c r="F2027" s="1272"/>
      <c r="G2027" s="1272" t="s">
        <v>5</v>
      </c>
      <c r="H2027" s="1461" t="s">
        <v>5</v>
      </c>
    </row>
    <row r="2028" spans="1:8" x14ac:dyDescent="0.2">
      <c r="A2028" s="1271">
        <v>5326011</v>
      </c>
      <c r="B2028" s="1084" t="s">
        <v>23195</v>
      </c>
      <c r="C2028" s="1084"/>
      <c r="D2028" s="1272" t="s">
        <v>5</v>
      </c>
      <c r="E2028" s="1272" t="s">
        <v>469</v>
      </c>
      <c r="F2028" s="1272"/>
      <c r="G2028" s="1272" t="s">
        <v>5</v>
      </c>
      <c r="H2028" s="1461" t="s">
        <v>5</v>
      </c>
    </row>
    <row r="2029" spans="1:8" x14ac:dyDescent="0.2">
      <c r="A2029" s="1271">
        <v>5327000</v>
      </c>
      <c r="B2029" s="1084" t="s">
        <v>23196</v>
      </c>
      <c r="C2029" s="1084"/>
      <c r="D2029" s="1272" t="s">
        <v>5</v>
      </c>
      <c r="E2029" s="1272" t="s">
        <v>5</v>
      </c>
      <c r="F2029" s="1272"/>
      <c r="G2029" s="1272" t="s">
        <v>5</v>
      </c>
      <c r="H2029" s="1461" t="s">
        <v>5</v>
      </c>
    </row>
    <row r="2030" spans="1:8" x14ac:dyDescent="0.2">
      <c r="A2030" s="1271">
        <v>5327010</v>
      </c>
      <c r="B2030" s="1084" t="s">
        <v>23196</v>
      </c>
      <c r="C2030" s="1084"/>
      <c r="D2030" s="1272" t="s">
        <v>5</v>
      </c>
      <c r="E2030" s="1272" t="s">
        <v>5</v>
      </c>
      <c r="F2030" s="1272"/>
      <c r="G2030" s="1272" t="s">
        <v>5</v>
      </c>
      <c r="H2030" s="1461" t="s">
        <v>5</v>
      </c>
    </row>
    <row r="2031" spans="1:8" x14ac:dyDescent="0.2">
      <c r="A2031" s="1271">
        <v>5327011</v>
      </c>
      <c r="B2031" s="1084" t="s">
        <v>23196</v>
      </c>
      <c r="C2031" s="1084"/>
      <c r="D2031" s="1272" t="s">
        <v>5</v>
      </c>
      <c r="E2031" s="1272" t="s">
        <v>469</v>
      </c>
      <c r="F2031" s="1272"/>
      <c r="G2031" s="1272" t="s">
        <v>5</v>
      </c>
      <c r="H2031" s="1461" t="s">
        <v>5</v>
      </c>
    </row>
    <row r="2032" spans="1:8" x14ac:dyDescent="0.2">
      <c r="A2032" s="1271">
        <v>5328000</v>
      </c>
      <c r="B2032" s="1084" t="s">
        <v>23197</v>
      </c>
      <c r="C2032" s="1084"/>
      <c r="D2032" s="1272" t="s">
        <v>5</v>
      </c>
      <c r="E2032" s="1272" t="s">
        <v>5</v>
      </c>
      <c r="F2032" s="1272"/>
      <c r="G2032" s="1272" t="s">
        <v>5</v>
      </c>
      <c r="H2032" s="1461" t="s">
        <v>5</v>
      </c>
    </row>
    <row r="2033" spans="1:8" x14ac:dyDescent="0.2">
      <c r="A2033" s="1271">
        <v>5328010</v>
      </c>
      <c r="B2033" s="1084" t="s">
        <v>23197</v>
      </c>
      <c r="C2033" s="1084"/>
      <c r="D2033" s="1272" t="s">
        <v>5</v>
      </c>
      <c r="E2033" s="1272" t="s">
        <v>5</v>
      </c>
      <c r="F2033" s="1272"/>
      <c r="G2033" s="1272" t="s">
        <v>5</v>
      </c>
      <c r="H2033" s="1461" t="s">
        <v>5</v>
      </c>
    </row>
    <row r="2034" spans="1:8" x14ac:dyDescent="0.2">
      <c r="A2034" s="1271">
        <v>5328011</v>
      </c>
      <c r="B2034" s="1084" t="s">
        <v>23197</v>
      </c>
      <c r="C2034" s="1084"/>
      <c r="D2034" s="1272" t="s">
        <v>5</v>
      </c>
      <c r="E2034" s="1272" t="s">
        <v>469</v>
      </c>
      <c r="F2034" s="1272"/>
      <c r="G2034" s="1272" t="s">
        <v>5</v>
      </c>
      <c r="H2034" s="1461" t="s">
        <v>5</v>
      </c>
    </row>
    <row r="2035" spans="1:8" x14ac:dyDescent="0.2">
      <c r="A2035" s="1271">
        <v>5329000</v>
      </c>
      <c r="B2035" s="1084" t="s">
        <v>23198</v>
      </c>
      <c r="C2035" s="1084"/>
      <c r="D2035" s="1272" t="s">
        <v>5</v>
      </c>
      <c r="E2035" s="1272" t="s">
        <v>5</v>
      </c>
      <c r="F2035" s="1272"/>
      <c r="G2035" s="1272" t="s">
        <v>5</v>
      </c>
      <c r="H2035" s="1461" t="s">
        <v>5</v>
      </c>
    </row>
    <row r="2036" spans="1:8" x14ac:dyDescent="0.2">
      <c r="A2036" s="1271">
        <v>5329010</v>
      </c>
      <c r="B2036" s="1084" t="s">
        <v>23199</v>
      </c>
      <c r="C2036" s="1084"/>
      <c r="D2036" s="1272" t="s">
        <v>5</v>
      </c>
      <c r="E2036" s="1272" t="s">
        <v>5</v>
      </c>
      <c r="F2036" s="1272"/>
      <c r="G2036" s="1272" t="s">
        <v>5</v>
      </c>
      <c r="H2036" s="1461" t="s">
        <v>5</v>
      </c>
    </row>
    <row r="2037" spans="1:8" x14ac:dyDescent="0.2">
      <c r="A2037" s="1271">
        <v>5329011</v>
      </c>
      <c r="B2037" s="1084" t="s">
        <v>23199</v>
      </c>
      <c r="C2037" s="1084"/>
      <c r="D2037" s="1272" t="s">
        <v>5</v>
      </c>
      <c r="E2037" s="1272" t="s">
        <v>469</v>
      </c>
      <c r="F2037" s="1272"/>
      <c r="G2037" s="1272" t="s">
        <v>5</v>
      </c>
      <c r="H2037" s="1461" t="s">
        <v>5</v>
      </c>
    </row>
    <row r="2038" spans="1:8" x14ac:dyDescent="0.2">
      <c r="A2038" s="1271">
        <v>5329020</v>
      </c>
      <c r="B2038" s="1084" t="s">
        <v>23200</v>
      </c>
      <c r="C2038" s="1084"/>
      <c r="D2038" s="1272" t="s">
        <v>5</v>
      </c>
      <c r="E2038" s="1272" t="s">
        <v>5</v>
      </c>
      <c r="F2038" s="1272"/>
      <c r="G2038" s="1272" t="s">
        <v>5</v>
      </c>
      <c r="H2038" s="1461" t="s">
        <v>5</v>
      </c>
    </row>
    <row r="2039" spans="1:8" x14ac:dyDescent="0.2">
      <c r="A2039" s="1271">
        <v>5329021</v>
      </c>
      <c r="B2039" s="1084" t="s">
        <v>23200</v>
      </c>
      <c r="C2039" s="1084"/>
      <c r="D2039" s="1272" t="s">
        <v>5</v>
      </c>
      <c r="E2039" s="1272" t="s">
        <v>469</v>
      </c>
      <c r="F2039" s="1272"/>
      <c r="G2039" s="1272" t="s">
        <v>5</v>
      </c>
      <c r="H2039" s="1461" t="s">
        <v>5</v>
      </c>
    </row>
    <row r="2040" spans="1:8" x14ac:dyDescent="0.2">
      <c r="A2040" s="1271">
        <v>5329030</v>
      </c>
      <c r="B2040" s="1084" t="s">
        <v>23201</v>
      </c>
      <c r="C2040" s="1084"/>
      <c r="D2040" s="1272" t="s">
        <v>5</v>
      </c>
      <c r="E2040" s="1272" t="s">
        <v>5</v>
      </c>
      <c r="F2040" s="1272"/>
      <c r="G2040" s="1272" t="s">
        <v>5</v>
      </c>
      <c r="H2040" s="1461" t="s">
        <v>5</v>
      </c>
    </row>
    <row r="2041" spans="1:8" x14ac:dyDescent="0.2">
      <c r="A2041" s="1271">
        <v>5329031</v>
      </c>
      <c r="B2041" s="1084" t="s">
        <v>23201</v>
      </c>
      <c r="C2041" s="1084"/>
      <c r="D2041" s="1272" t="s">
        <v>5</v>
      </c>
      <c r="E2041" s="1272" t="s">
        <v>469</v>
      </c>
      <c r="F2041" s="1272"/>
      <c r="G2041" s="1272" t="s">
        <v>5</v>
      </c>
      <c r="H2041" s="1461" t="s">
        <v>5</v>
      </c>
    </row>
    <row r="2042" spans="1:8" x14ac:dyDescent="0.2">
      <c r="A2042" s="1271">
        <v>5329040</v>
      </c>
      <c r="B2042" s="1084" t="s">
        <v>23202</v>
      </c>
      <c r="C2042" s="1084"/>
      <c r="D2042" s="1272" t="s">
        <v>5</v>
      </c>
      <c r="E2042" s="1272" t="s">
        <v>5</v>
      </c>
      <c r="F2042" s="1272"/>
      <c r="G2042" s="1272" t="s">
        <v>5</v>
      </c>
      <c r="H2042" s="1461" t="s">
        <v>5</v>
      </c>
    </row>
    <row r="2043" spans="1:8" x14ac:dyDescent="0.2">
      <c r="A2043" s="1271">
        <v>5329041</v>
      </c>
      <c r="B2043" s="1084" t="s">
        <v>23202</v>
      </c>
      <c r="C2043" s="1084"/>
      <c r="D2043" s="1272" t="s">
        <v>5</v>
      </c>
      <c r="E2043" s="1272" t="s">
        <v>469</v>
      </c>
      <c r="F2043" s="1272"/>
      <c r="G2043" s="1272" t="s">
        <v>5</v>
      </c>
      <c r="H2043" s="1461" t="s">
        <v>5</v>
      </c>
    </row>
    <row r="2044" spans="1:8" x14ac:dyDescent="0.2">
      <c r="A2044" s="1271">
        <v>5330000</v>
      </c>
      <c r="B2044" s="1084" t="s">
        <v>23203</v>
      </c>
      <c r="C2044" s="1084"/>
      <c r="D2044" s="1272" t="s">
        <v>5</v>
      </c>
      <c r="E2044" s="1272" t="s">
        <v>5</v>
      </c>
      <c r="F2044" s="1272"/>
      <c r="G2044" s="1272" t="s">
        <v>5</v>
      </c>
      <c r="H2044" s="1461" t="s">
        <v>5</v>
      </c>
    </row>
    <row r="2045" spans="1:8" x14ac:dyDescent="0.2">
      <c r="A2045" s="1271">
        <v>5331000</v>
      </c>
      <c r="B2045" s="1084" t="s">
        <v>23204</v>
      </c>
      <c r="C2045" s="1084"/>
      <c r="D2045" s="1272" t="s">
        <v>5</v>
      </c>
      <c r="E2045" s="1272" t="s">
        <v>5</v>
      </c>
      <c r="F2045" s="1272"/>
      <c r="G2045" s="1272" t="s">
        <v>5</v>
      </c>
      <c r="H2045" s="1461" t="s">
        <v>5</v>
      </c>
    </row>
    <row r="2046" spans="1:8" x14ac:dyDescent="0.2">
      <c r="A2046" s="1271">
        <v>5331010</v>
      </c>
      <c r="B2046" s="1084" t="s">
        <v>23204</v>
      </c>
      <c r="C2046" s="1084"/>
      <c r="D2046" s="1272" t="s">
        <v>5</v>
      </c>
      <c r="E2046" s="1272" t="s">
        <v>5</v>
      </c>
      <c r="F2046" s="1272"/>
      <c r="G2046" s="1272" t="s">
        <v>5</v>
      </c>
      <c r="H2046" s="1461" t="s">
        <v>5</v>
      </c>
    </row>
    <row r="2047" spans="1:8" x14ac:dyDescent="0.2">
      <c r="A2047" s="1271">
        <v>5331011</v>
      </c>
      <c r="B2047" s="1084" t="s">
        <v>23204</v>
      </c>
      <c r="C2047" s="1084"/>
      <c r="D2047" s="1272" t="s">
        <v>5</v>
      </c>
      <c r="E2047" s="1272" t="s">
        <v>469</v>
      </c>
      <c r="F2047" s="1272"/>
      <c r="G2047" s="1272" t="s">
        <v>5</v>
      </c>
      <c r="H2047" s="1461" t="s">
        <v>5</v>
      </c>
    </row>
    <row r="2048" spans="1:8" x14ac:dyDescent="0.2">
      <c r="A2048" s="1271">
        <v>5332000</v>
      </c>
      <c r="B2048" s="1084" t="s">
        <v>23205</v>
      </c>
      <c r="C2048" s="1084"/>
      <c r="D2048" s="1272" t="s">
        <v>5</v>
      </c>
      <c r="E2048" s="1272" t="s">
        <v>5</v>
      </c>
      <c r="F2048" s="1272"/>
      <c r="G2048" s="1272" t="s">
        <v>5</v>
      </c>
      <c r="H2048" s="1461" t="s">
        <v>5</v>
      </c>
    </row>
    <row r="2049" spans="1:8" x14ac:dyDescent="0.2">
      <c r="A2049" s="1271">
        <v>5332010</v>
      </c>
      <c r="B2049" s="1084" t="s">
        <v>23205</v>
      </c>
      <c r="C2049" s="1084"/>
      <c r="D2049" s="1272" t="s">
        <v>5</v>
      </c>
      <c r="E2049" s="1272" t="s">
        <v>5</v>
      </c>
      <c r="F2049" s="1272"/>
      <c r="G2049" s="1272" t="s">
        <v>5</v>
      </c>
      <c r="H2049" s="1461" t="s">
        <v>5</v>
      </c>
    </row>
    <row r="2050" spans="1:8" x14ac:dyDescent="0.2">
      <c r="A2050" s="1271">
        <v>5332011</v>
      </c>
      <c r="B2050" s="1084" t="s">
        <v>23205</v>
      </c>
      <c r="C2050" s="1084"/>
      <c r="D2050" s="1272" t="s">
        <v>5</v>
      </c>
      <c r="E2050" s="1272" t="s">
        <v>469</v>
      </c>
      <c r="F2050" s="1272"/>
      <c r="G2050" s="1272" t="s">
        <v>5</v>
      </c>
      <c r="H2050" s="1461" t="s">
        <v>5</v>
      </c>
    </row>
    <row r="2051" spans="1:8" x14ac:dyDescent="0.2">
      <c r="A2051" s="1271">
        <v>5333000</v>
      </c>
      <c r="B2051" s="1084" t="s">
        <v>23206</v>
      </c>
      <c r="C2051" s="1084"/>
      <c r="D2051" s="1272" t="s">
        <v>5</v>
      </c>
      <c r="E2051" s="1272" t="s">
        <v>5</v>
      </c>
      <c r="F2051" s="1272"/>
      <c r="G2051" s="1272" t="s">
        <v>5</v>
      </c>
      <c r="H2051" s="1461" t="s">
        <v>5</v>
      </c>
    </row>
    <row r="2052" spans="1:8" x14ac:dyDescent="0.2">
      <c r="A2052" s="1271">
        <v>5333010</v>
      </c>
      <c r="B2052" s="1084" t="s">
        <v>23207</v>
      </c>
      <c r="C2052" s="1084"/>
      <c r="D2052" s="1272" t="s">
        <v>5</v>
      </c>
      <c r="E2052" s="1272" t="s">
        <v>5</v>
      </c>
      <c r="F2052" s="1272"/>
      <c r="G2052" s="1272" t="s">
        <v>5</v>
      </c>
      <c r="H2052" s="1461" t="s">
        <v>5</v>
      </c>
    </row>
    <row r="2053" spans="1:8" x14ac:dyDescent="0.2">
      <c r="A2053" s="1271">
        <v>5333011</v>
      </c>
      <c r="B2053" s="1084" t="s">
        <v>23207</v>
      </c>
      <c r="C2053" s="1084"/>
      <c r="D2053" s="1272" t="s">
        <v>5</v>
      </c>
      <c r="E2053" s="1272" t="s">
        <v>469</v>
      </c>
      <c r="F2053" s="1272"/>
      <c r="G2053" s="1272" t="s">
        <v>5</v>
      </c>
      <c r="H2053" s="1461" t="s">
        <v>5</v>
      </c>
    </row>
    <row r="2054" spans="1:8" x14ac:dyDescent="0.2">
      <c r="A2054" s="1271">
        <v>5333020</v>
      </c>
      <c r="B2054" s="1084" t="s">
        <v>23208</v>
      </c>
      <c r="C2054" s="1084"/>
      <c r="D2054" s="1272" t="s">
        <v>5</v>
      </c>
      <c r="E2054" s="1272" t="s">
        <v>5</v>
      </c>
      <c r="F2054" s="1272"/>
      <c r="G2054" s="1272" t="s">
        <v>5</v>
      </c>
      <c r="H2054" s="1461" t="s">
        <v>5</v>
      </c>
    </row>
    <row r="2055" spans="1:8" x14ac:dyDescent="0.2">
      <c r="A2055" s="1271">
        <v>5333021</v>
      </c>
      <c r="B2055" s="1084" t="s">
        <v>23208</v>
      </c>
      <c r="C2055" s="1084"/>
      <c r="D2055" s="1272" t="s">
        <v>5</v>
      </c>
      <c r="E2055" s="1272" t="s">
        <v>469</v>
      </c>
      <c r="F2055" s="1272"/>
      <c r="G2055" s="1272" t="s">
        <v>5</v>
      </c>
      <c r="H2055" s="1461" t="s">
        <v>5</v>
      </c>
    </row>
    <row r="2056" spans="1:8" x14ac:dyDescent="0.2">
      <c r="A2056" s="1271">
        <v>5333030</v>
      </c>
      <c r="B2056" s="1084" t="s">
        <v>23209</v>
      </c>
      <c r="C2056" s="1084"/>
      <c r="D2056" s="1272" t="s">
        <v>5</v>
      </c>
      <c r="E2056" s="1272" t="s">
        <v>5</v>
      </c>
      <c r="F2056" s="1272"/>
      <c r="G2056" s="1272" t="s">
        <v>5</v>
      </c>
      <c r="H2056" s="1461" t="s">
        <v>5</v>
      </c>
    </row>
    <row r="2057" spans="1:8" x14ac:dyDescent="0.2">
      <c r="A2057" s="1271">
        <v>5333031</v>
      </c>
      <c r="B2057" s="1084" t="s">
        <v>23209</v>
      </c>
      <c r="C2057" s="1084"/>
      <c r="D2057" s="1272" t="s">
        <v>5</v>
      </c>
      <c r="E2057" s="1272" t="s">
        <v>469</v>
      </c>
      <c r="F2057" s="1272"/>
      <c r="G2057" s="1272" t="s">
        <v>5</v>
      </c>
      <c r="H2057" s="1461" t="s">
        <v>5</v>
      </c>
    </row>
    <row r="2058" spans="1:8" x14ac:dyDescent="0.2">
      <c r="A2058" s="1271">
        <v>5334000</v>
      </c>
      <c r="B2058" s="1084" t="s">
        <v>23210</v>
      </c>
      <c r="C2058" s="1084"/>
      <c r="D2058" s="1272" t="s">
        <v>5</v>
      </c>
      <c r="E2058" s="1272" t="s">
        <v>5</v>
      </c>
      <c r="F2058" s="1272"/>
      <c r="G2058" s="1272" t="s">
        <v>5</v>
      </c>
      <c r="H2058" s="1461" t="s">
        <v>5</v>
      </c>
    </row>
    <row r="2059" spans="1:8" x14ac:dyDescent="0.2">
      <c r="A2059" s="1271">
        <v>5334010</v>
      </c>
      <c r="B2059" s="1084" t="s">
        <v>23210</v>
      </c>
      <c r="C2059" s="1084"/>
      <c r="D2059" s="1272" t="s">
        <v>5</v>
      </c>
      <c r="E2059" s="1272" t="s">
        <v>5</v>
      </c>
      <c r="F2059" s="1272"/>
      <c r="G2059" s="1272" t="s">
        <v>5</v>
      </c>
      <c r="H2059" s="1461" t="s">
        <v>5</v>
      </c>
    </row>
    <row r="2060" spans="1:8" x14ac:dyDescent="0.2">
      <c r="A2060" s="1271">
        <v>5334011</v>
      </c>
      <c r="B2060" s="1084" t="s">
        <v>23210</v>
      </c>
      <c r="C2060" s="1084"/>
      <c r="D2060" s="1272" t="s">
        <v>5</v>
      </c>
      <c r="E2060" s="1272" t="s">
        <v>469</v>
      </c>
      <c r="F2060" s="1272"/>
      <c r="G2060" s="1272" t="s">
        <v>5</v>
      </c>
      <c r="H2060" s="1461" t="s">
        <v>5</v>
      </c>
    </row>
    <row r="2061" spans="1:8" x14ac:dyDescent="0.2">
      <c r="A2061" s="1271">
        <v>5334020</v>
      </c>
      <c r="B2061" s="1084" t="s">
        <v>23211</v>
      </c>
      <c r="C2061" s="1084"/>
      <c r="D2061" s="1272" t="s">
        <v>5</v>
      </c>
      <c r="E2061" s="1272" t="s">
        <v>5</v>
      </c>
      <c r="F2061" s="1272"/>
      <c r="G2061" s="1272" t="s">
        <v>5</v>
      </c>
      <c r="H2061" s="1461" t="s">
        <v>5</v>
      </c>
    </row>
    <row r="2062" spans="1:8" x14ac:dyDescent="0.2">
      <c r="A2062" s="1271">
        <v>5334021</v>
      </c>
      <c r="B2062" s="1084" t="s">
        <v>23211</v>
      </c>
      <c r="C2062" s="1084"/>
      <c r="D2062" s="1272" t="s">
        <v>5</v>
      </c>
      <c r="E2062" s="1272" t="s">
        <v>469</v>
      </c>
      <c r="F2062" s="1272"/>
      <c r="G2062" s="1272" t="s">
        <v>5</v>
      </c>
      <c r="H2062" s="1461" t="s">
        <v>5</v>
      </c>
    </row>
    <row r="2063" spans="1:8" x14ac:dyDescent="0.2">
      <c r="A2063" s="1271">
        <v>5335000</v>
      </c>
      <c r="B2063" s="1084" t="s">
        <v>23212</v>
      </c>
      <c r="C2063" s="1084"/>
      <c r="D2063" s="1272" t="s">
        <v>5</v>
      </c>
      <c r="E2063" s="1272" t="s">
        <v>5</v>
      </c>
      <c r="F2063" s="1272"/>
      <c r="G2063" s="1272" t="s">
        <v>5</v>
      </c>
      <c r="H2063" s="1461" t="s">
        <v>5</v>
      </c>
    </row>
    <row r="2064" spans="1:8" x14ac:dyDescent="0.2">
      <c r="A2064" s="1271">
        <v>5335010</v>
      </c>
      <c r="B2064" s="1084" t="s">
        <v>23212</v>
      </c>
      <c r="C2064" s="1084"/>
      <c r="D2064" s="1272" t="s">
        <v>5</v>
      </c>
      <c r="E2064" s="1272" t="s">
        <v>5</v>
      </c>
      <c r="F2064" s="1272"/>
      <c r="G2064" s="1272" t="s">
        <v>5</v>
      </c>
      <c r="H2064" s="1461" t="s">
        <v>5</v>
      </c>
    </row>
    <row r="2065" spans="1:8" x14ac:dyDescent="0.2">
      <c r="A2065" s="1271">
        <v>5335011</v>
      </c>
      <c r="B2065" s="1084" t="s">
        <v>23212</v>
      </c>
      <c r="C2065" s="1084"/>
      <c r="D2065" s="1272" t="s">
        <v>5</v>
      </c>
      <c r="E2065" s="1272" t="s">
        <v>469</v>
      </c>
      <c r="F2065" s="1272"/>
      <c r="G2065" s="1272" t="s">
        <v>5</v>
      </c>
      <c r="H2065" s="1461" t="s">
        <v>5</v>
      </c>
    </row>
    <row r="2066" spans="1:8" x14ac:dyDescent="0.2">
      <c r="A2066" s="1271">
        <v>5336000</v>
      </c>
      <c r="B2066" s="1084" t="s">
        <v>23213</v>
      </c>
      <c r="C2066" s="1084"/>
      <c r="D2066" s="1272" t="s">
        <v>5</v>
      </c>
      <c r="E2066" s="1272" t="s">
        <v>5</v>
      </c>
      <c r="F2066" s="1272"/>
      <c r="G2066" s="1272" t="s">
        <v>5</v>
      </c>
      <c r="H2066" s="1461" t="s">
        <v>5</v>
      </c>
    </row>
    <row r="2067" spans="1:8" x14ac:dyDescent="0.2">
      <c r="A2067" s="1271">
        <v>5336010</v>
      </c>
      <c r="B2067" s="1084" t="s">
        <v>23214</v>
      </c>
      <c r="C2067" s="1084" t="s">
        <v>349</v>
      </c>
      <c r="D2067" s="1272" t="s">
        <v>5</v>
      </c>
      <c r="E2067" s="1272" t="s">
        <v>5</v>
      </c>
      <c r="F2067" s="1272"/>
      <c r="G2067" s="1272" t="s">
        <v>36</v>
      </c>
      <c r="H2067" s="1461" t="s">
        <v>36</v>
      </c>
    </row>
    <row r="2068" spans="1:8" x14ac:dyDescent="0.2">
      <c r="A2068" s="1271">
        <v>5336011</v>
      </c>
      <c r="B2068" s="1084" t="s">
        <v>23215</v>
      </c>
      <c r="C2068" s="1084"/>
      <c r="D2068" s="1272" t="s">
        <v>5</v>
      </c>
      <c r="E2068" s="1272" t="s">
        <v>469</v>
      </c>
      <c r="F2068" s="1272"/>
      <c r="G2068" s="1272" t="s">
        <v>5</v>
      </c>
      <c r="H2068" s="1461" t="s">
        <v>5</v>
      </c>
    </row>
    <row r="2069" spans="1:8" x14ac:dyDescent="0.2">
      <c r="A2069" s="1271">
        <v>5336020</v>
      </c>
      <c r="B2069" s="1084" t="s">
        <v>23216</v>
      </c>
      <c r="C2069" s="1084"/>
      <c r="D2069" s="1272" t="s">
        <v>5</v>
      </c>
      <c r="E2069" s="1272" t="s">
        <v>5</v>
      </c>
      <c r="F2069" s="1272"/>
      <c r="G2069" s="1272" t="s">
        <v>5</v>
      </c>
      <c r="H2069" s="1461" t="s">
        <v>5</v>
      </c>
    </row>
    <row r="2070" spans="1:8" x14ac:dyDescent="0.2">
      <c r="A2070" s="1271">
        <v>5336021</v>
      </c>
      <c r="B2070" s="1084" t="s">
        <v>23216</v>
      </c>
      <c r="C2070" s="1084"/>
      <c r="D2070" s="1272" t="s">
        <v>5</v>
      </c>
      <c r="E2070" s="1272" t="s">
        <v>469</v>
      </c>
      <c r="F2070" s="1272"/>
      <c r="G2070" s="1272" t="s">
        <v>5</v>
      </c>
      <c r="H2070" s="1461" t="s">
        <v>5</v>
      </c>
    </row>
    <row r="2071" spans="1:8" x14ac:dyDescent="0.2">
      <c r="A2071" s="1271">
        <v>5336030</v>
      </c>
      <c r="B2071" s="1084" t="s">
        <v>23217</v>
      </c>
      <c r="C2071" s="1084"/>
      <c r="D2071" s="1272" t="s">
        <v>5</v>
      </c>
      <c r="E2071" s="1272" t="s">
        <v>5</v>
      </c>
      <c r="F2071" s="1272"/>
      <c r="G2071" s="1272" t="s">
        <v>5</v>
      </c>
      <c r="H2071" s="1461" t="s">
        <v>5</v>
      </c>
    </row>
    <row r="2072" spans="1:8" x14ac:dyDescent="0.2">
      <c r="A2072" s="1271">
        <v>5336031</v>
      </c>
      <c r="B2072" s="1084" t="s">
        <v>23217</v>
      </c>
      <c r="C2072" s="1084"/>
      <c r="D2072" s="1272" t="s">
        <v>5</v>
      </c>
      <c r="E2072" s="1272" t="s">
        <v>469</v>
      </c>
      <c r="F2072" s="1272"/>
      <c r="G2072" s="1272" t="s">
        <v>5</v>
      </c>
      <c r="H2072" s="1461" t="s">
        <v>5</v>
      </c>
    </row>
    <row r="2073" spans="1:8" x14ac:dyDescent="0.2">
      <c r="A2073" s="1271">
        <v>5336040</v>
      </c>
      <c r="B2073" s="1084" t="s">
        <v>23218</v>
      </c>
      <c r="C2073" s="1084"/>
      <c r="D2073" s="1272" t="s">
        <v>5</v>
      </c>
      <c r="E2073" s="1272" t="s">
        <v>5</v>
      </c>
      <c r="F2073" s="1272"/>
      <c r="G2073" s="1272" t="s">
        <v>5</v>
      </c>
      <c r="H2073" s="1461" t="s">
        <v>5</v>
      </c>
    </row>
    <row r="2074" spans="1:8" x14ac:dyDescent="0.2">
      <c r="A2074" s="1271">
        <v>5336041</v>
      </c>
      <c r="B2074" s="1084" t="s">
        <v>23218</v>
      </c>
      <c r="C2074" s="1084"/>
      <c r="D2074" s="1272" t="s">
        <v>5</v>
      </c>
      <c r="E2074" s="1272" t="s">
        <v>469</v>
      </c>
      <c r="F2074" s="1272"/>
      <c r="G2074" s="1272" t="s">
        <v>5</v>
      </c>
      <c r="H2074" s="1461" t="s">
        <v>5</v>
      </c>
    </row>
    <row r="2075" spans="1:8" x14ac:dyDescent="0.2">
      <c r="A2075" s="1271">
        <v>5336050</v>
      </c>
      <c r="B2075" s="1084" t="s">
        <v>23216</v>
      </c>
      <c r="C2075" s="1084"/>
      <c r="D2075" s="1272" t="s">
        <v>5</v>
      </c>
      <c r="E2075" s="1272" t="s">
        <v>5</v>
      </c>
      <c r="F2075" s="1272"/>
      <c r="G2075" s="1272" t="s">
        <v>5</v>
      </c>
      <c r="H2075" s="1461" t="s">
        <v>5</v>
      </c>
    </row>
    <row r="2076" spans="1:8" x14ac:dyDescent="0.2">
      <c r="A2076" s="1271">
        <v>5336051</v>
      </c>
      <c r="B2076" s="1084" t="s">
        <v>23216</v>
      </c>
      <c r="C2076" s="1084"/>
      <c r="D2076" s="1272" t="s">
        <v>5</v>
      </c>
      <c r="E2076" s="1272" t="s">
        <v>469</v>
      </c>
      <c r="F2076" s="1272"/>
      <c r="G2076" s="1272" t="s">
        <v>5</v>
      </c>
      <c r="H2076" s="1461" t="s">
        <v>5</v>
      </c>
    </row>
    <row r="2077" spans="1:8" x14ac:dyDescent="0.2">
      <c r="A2077" s="1271">
        <v>5336060</v>
      </c>
      <c r="B2077" s="1084" t="s">
        <v>23219</v>
      </c>
      <c r="C2077" s="1084"/>
      <c r="D2077" s="1272" t="s">
        <v>5</v>
      </c>
      <c r="E2077" s="1272" t="s">
        <v>5</v>
      </c>
      <c r="F2077" s="1272"/>
      <c r="G2077" s="1272" t="s">
        <v>5</v>
      </c>
      <c r="H2077" s="1461" t="s">
        <v>5</v>
      </c>
    </row>
    <row r="2078" spans="1:8" x14ac:dyDescent="0.2">
      <c r="A2078" s="1271">
        <v>5336061</v>
      </c>
      <c r="B2078" s="1084" t="s">
        <v>23219</v>
      </c>
      <c r="C2078" s="1084"/>
      <c r="D2078" s="1272" t="s">
        <v>5</v>
      </c>
      <c r="E2078" s="1272" t="s">
        <v>469</v>
      </c>
      <c r="F2078" s="1272"/>
      <c r="G2078" s="1272" t="s">
        <v>5</v>
      </c>
      <c r="H2078" s="1461" t="s">
        <v>5</v>
      </c>
    </row>
    <row r="2079" spans="1:8" x14ac:dyDescent="0.2">
      <c r="A2079" s="1271">
        <v>5337000</v>
      </c>
      <c r="B2079" s="1084" t="s">
        <v>23220</v>
      </c>
      <c r="C2079" s="1084"/>
      <c r="D2079" s="1272" t="s">
        <v>5</v>
      </c>
      <c r="E2079" s="1272" t="s">
        <v>5</v>
      </c>
      <c r="F2079" s="1272"/>
      <c r="G2079" s="1272" t="s">
        <v>5</v>
      </c>
      <c r="H2079" s="1461" t="s">
        <v>5</v>
      </c>
    </row>
    <row r="2080" spans="1:8" x14ac:dyDescent="0.2">
      <c r="A2080" s="1271">
        <v>5337010</v>
      </c>
      <c r="B2080" s="1084" t="s">
        <v>23220</v>
      </c>
      <c r="C2080" s="1084"/>
      <c r="D2080" s="1272" t="s">
        <v>5</v>
      </c>
      <c r="E2080" s="1272" t="s">
        <v>5</v>
      </c>
      <c r="F2080" s="1272"/>
      <c r="G2080" s="1272" t="s">
        <v>5</v>
      </c>
      <c r="H2080" s="1461" t="s">
        <v>5</v>
      </c>
    </row>
    <row r="2081" spans="1:8" x14ac:dyDescent="0.2">
      <c r="A2081" s="1271">
        <v>5337011</v>
      </c>
      <c r="B2081" s="1084" t="s">
        <v>23220</v>
      </c>
      <c r="C2081" s="1084"/>
      <c r="D2081" s="1272" t="s">
        <v>5</v>
      </c>
      <c r="E2081" s="1272" t="s">
        <v>469</v>
      </c>
      <c r="F2081" s="1272"/>
      <c r="G2081" s="1272" t="s">
        <v>5</v>
      </c>
      <c r="H2081" s="1461" t="s">
        <v>5</v>
      </c>
    </row>
    <row r="2082" spans="1:8" x14ac:dyDescent="0.2">
      <c r="A2082" s="1271">
        <v>5338000</v>
      </c>
      <c r="B2082" s="1084" t="s">
        <v>23221</v>
      </c>
      <c r="C2082" s="1084"/>
      <c r="D2082" s="1272" t="s">
        <v>5</v>
      </c>
      <c r="E2082" s="1272" t="s">
        <v>5</v>
      </c>
      <c r="F2082" s="1272"/>
      <c r="G2082" s="1272" t="s">
        <v>5</v>
      </c>
      <c r="H2082" s="1461" t="s">
        <v>5</v>
      </c>
    </row>
    <row r="2083" spans="1:8" x14ac:dyDescent="0.2">
      <c r="A2083" s="1271">
        <v>5338010</v>
      </c>
      <c r="B2083" s="1084" t="s">
        <v>23221</v>
      </c>
      <c r="C2083" s="1084"/>
      <c r="D2083" s="1272" t="s">
        <v>5</v>
      </c>
      <c r="E2083" s="1272" t="s">
        <v>5</v>
      </c>
      <c r="F2083" s="1272"/>
      <c r="G2083" s="1272" t="s">
        <v>5</v>
      </c>
      <c r="H2083" s="1461" t="s">
        <v>5</v>
      </c>
    </row>
    <row r="2084" spans="1:8" x14ac:dyDescent="0.2">
      <c r="A2084" s="1271">
        <v>5338011</v>
      </c>
      <c r="B2084" s="1084" t="s">
        <v>23221</v>
      </c>
      <c r="C2084" s="1084"/>
      <c r="D2084" s="1272" t="s">
        <v>5</v>
      </c>
      <c r="E2084" s="1272" t="s">
        <v>469</v>
      </c>
      <c r="F2084" s="1272"/>
      <c r="G2084" s="1272" t="s">
        <v>5</v>
      </c>
      <c r="H2084" s="1461" t="s">
        <v>5</v>
      </c>
    </row>
    <row r="2085" spans="1:8" x14ac:dyDescent="0.2">
      <c r="A2085" s="1271">
        <v>5339000</v>
      </c>
      <c r="B2085" s="1084" t="s">
        <v>23222</v>
      </c>
      <c r="C2085" s="1084"/>
      <c r="D2085" s="1272" t="s">
        <v>5</v>
      </c>
      <c r="E2085" s="1272" t="s">
        <v>5</v>
      </c>
      <c r="F2085" s="1272"/>
      <c r="G2085" s="1272" t="s">
        <v>5</v>
      </c>
      <c r="H2085" s="1461" t="s">
        <v>5</v>
      </c>
    </row>
    <row r="2086" spans="1:8" x14ac:dyDescent="0.2">
      <c r="A2086" s="1271">
        <v>5339010</v>
      </c>
      <c r="B2086" s="1084" t="s">
        <v>23222</v>
      </c>
      <c r="C2086" s="1084"/>
      <c r="D2086" s="1272" t="s">
        <v>5</v>
      </c>
      <c r="E2086" s="1272" t="s">
        <v>5</v>
      </c>
      <c r="F2086" s="1272"/>
      <c r="G2086" s="1272" t="s">
        <v>5</v>
      </c>
      <c r="H2086" s="1461" t="s">
        <v>5</v>
      </c>
    </row>
    <row r="2087" spans="1:8" x14ac:dyDescent="0.2">
      <c r="A2087" s="1271">
        <v>5339011</v>
      </c>
      <c r="B2087" s="1084" t="s">
        <v>23222</v>
      </c>
      <c r="C2087" s="1084"/>
      <c r="D2087" s="1272" t="s">
        <v>5</v>
      </c>
      <c r="E2087" s="1272" t="s">
        <v>469</v>
      </c>
      <c r="F2087" s="1272"/>
      <c r="G2087" s="1272" t="s">
        <v>5</v>
      </c>
      <c r="H2087" s="1461" t="s">
        <v>5</v>
      </c>
    </row>
    <row r="2088" spans="1:8" x14ac:dyDescent="0.2">
      <c r="A2088" s="1271">
        <v>5340000</v>
      </c>
      <c r="B2088" s="1084" t="s">
        <v>23223</v>
      </c>
      <c r="C2088" s="1084"/>
      <c r="D2088" s="1272" t="s">
        <v>5</v>
      </c>
      <c r="E2088" s="1272" t="s">
        <v>5</v>
      </c>
      <c r="F2088" s="1272"/>
      <c r="G2088" s="1272" t="s">
        <v>5</v>
      </c>
      <c r="H2088" s="1461" t="s">
        <v>5</v>
      </c>
    </row>
    <row r="2089" spans="1:8" x14ac:dyDescent="0.2">
      <c r="A2089" s="1271">
        <v>5341000</v>
      </c>
      <c r="B2089" s="1084" t="s">
        <v>23224</v>
      </c>
      <c r="C2089" s="1084"/>
      <c r="D2089" s="1272" t="s">
        <v>5</v>
      </c>
      <c r="E2089" s="1272" t="s">
        <v>5</v>
      </c>
      <c r="F2089" s="1272"/>
      <c r="G2089" s="1272" t="s">
        <v>5</v>
      </c>
      <c r="H2089" s="1461" t="s">
        <v>5</v>
      </c>
    </row>
    <row r="2090" spans="1:8" x14ac:dyDescent="0.2">
      <c r="A2090" s="1271">
        <v>5341010</v>
      </c>
      <c r="B2090" s="1084" t="s">
        <v>23224</v>
      </c>
      <c r="C2090" s="1084"/>
      <c r="D2090" s="1272" t="s">
        <v>5</v>
      </c>
      <c r="E2090" s="1272" t="s">
        <v>5</v>
      </c>
      <c r="F2090" s="1272"/>
      <c r="G2090" s="1272" t="s">
        <v>5</v>
      </c>
      <c r="H2090" s="1461" t="s">
        <v>5</v>
      </c>
    </row>
    <row r="2091" spans="1:8" x14ac:dyDescent="0.2">
      <c r="A2091" s="1271">
        <v>5341011</v>
      </c>
      <c r="B2091" s="1084" t="s">
        <v>23224</v>
      </c>
      <c r="C2091" s="1084"/>
      <c r="D2091" s="1272" t="s">
        <v>5</v>
      </c>
      <c r="E2091" s="1272" t="s">
        <v>469</v>
      </c>
      <c r="F2091" s="1272"/>
      <c r="G2091" s="1272" t="s">
        <v>5</v>
      </c>
      <c r="H2091" s="1461" t="s">
        <v>5</v>
      </c>
    </row>
    <row r="2092" spans="1:8" x14ac:dyDescent="0.2">
      <c r="A2092" s="1271">
        <v>5341020</v>
      </c>
      <c r="B2092" s="1084" t="s">
        <v>23225</v>
      </c>
      <c r="C2092" s="1084"/>
      <c r="D2092" s="1272" t="s">
        <v>5</v>
      </c>
      <c r="E2092" s="1272" t="s">
        <v>5</v>
      </c>
      <c r="F2092" s="1272"/>
      <c r="G2092" s="1272" t="s">
        <v>5</v>
      </c>
      <c r="H2092" s="1461" t="s">
        <v>5</v>
      </c>
    </row>
    <row r="2093" spans="1:8" x14ac:dyDescent="0.2">
      <c r="A2093" s="1271">
        <v>5341021</v>
      </c>
      <c r="B2093" s="1084" t="s">
        <v>23225</v>
      </c>
      <c r="C2093" s="1084"/>
      <c r="D2093" s="1272" t="s">
        <v>5</v>
      </c>
      <c r="E2093" s="1272" t="s">
        <v>469</v>
      </c>
      <c r="F2093" s="1272"/>
      <c r="G2093" s="1272" t="s">
        <v>5</v>
      </c>
      <c r="H2093" s="1461" t="s">
        <v>5</v>
      </c>
    </row>
    <row r="2094" spans="1:8" x14ac:dyDescent="0.2">
      <c r="A2094" s="1271">
        <v>5342000</v>
      </c>
      <c r="B2094" s="1084" t="s">
        <v>23226</v>
      </c>
      <c r="C2094" s="1084"/>
      <c r="D2094" s="1272" t="s">
        <v>5</v>
      </c>
      <c r="E2094" s="1272" t="s">
        <v>5</v>
      </c>
      <c r="F2094" s="1272"/>
      <c r="G2094" s="1272" t="s">
        <v>5</v>
      </c>
      <c r="H2094" s="1461" t="s">
        <v>5</v>
      </c>
    </row>
    <row r="2095" spans="1:8" x14ac:dyDescent="0.2">
      <c r="A2095" s="1271">
        <v>5342010</v>
      </c>
      <c r="B2095" s="1084" t="s">
        <v>23226</v>
      </c>
      <c r="C2095" s="1084"/>
      <c r="D2095" s="1272" t="s">
        <v>5</v>
      </c>
      <c r="E2095" s="1272" t="s">
        <v>5</v>
      </c>
      <c r="F2095" s="1272"/>
      <c r="G2095" s="1272" t="s">
        <v>5</v>
      </c>
      <c r="H2095" s="1461" t="s">
        <v>5</v>
      </c>
    </row>
    <row r="2096" spans="1:8" x14ac:dyDescent="0.2">
      <c r="A2096" s="1271">
        <v>5342011</v>
      </c>
      <c r="B2096" s="1084" t="s">
        <v>23226</v>
      </c>
      <c r="C2096" s="1084"/>
      <c r="D2096" s="1272" t="s">
        <v>5</v>
      </c>
      <c r="E2096" s="1272" t="s">
        <v>469</v>
      </c>
      <c r="F2096" s="1272"/>
      <c r="G2096" s="1272" t="s">
        <v>5</v>
      </c>
      <c r="H2096" s="1461" t="s">
        <v>5</v>
      </c>
    </row>
    <row r="2097" spans="1:8" x14ac:dyDescent="0.2">
      <c r="A2097" s="1271">
        <v>5343000</v>
      </c>
      <c r="B2097" s="1084" t="s">
        <v>23227</v>
      </c>
      <c r="C2097" s="1084"/>
      <c r="D2097" s="1272" t="s">
        <v>5</v>
      </c>
      <c r="E2097" s="1272" t="s">
        <v>5</v>
      </c>
      <c r="F2097" s="1272"/>
      <c r="G2097" s="1272" t="s">
        <v>5</v>
      </c>
      <c r="H2097" s="1461" t="s">
        <v>5</v>
      </c>
    </row>
    <row r="2098" spans="1:8" x14ac:dyDescent="0.2">
      <c r="A2098" s="1271">
        <v>5343010</v>
      </c>
      <c r="B2098" s="1084" t="s">
        <v>23227</v>
      </c>
      <c r="C2098" s="1084"/>
      <c r="D2098" s="1272" t="s">
        <v>5</v>
      </c>
      <c r="E2098" s="1272" t="s">
        <v>5</v>
      </c>
      <c r="F2098" s="1272"/>
      <c r="G2098" s="1272" t="s">
        <v>5</v>
      </c>
      <c r="H2098" s="1461" t="s">
        <v>5</v>
      </c>
    </row>
    <row r="2099" spans="1:8" x14ac:dyDescent="0.2">
      <c r="A2099" s="1271">
        <v>5343011</v>
      </c>
      <c r="B2099" s="1084" t="s">
        <v>23227</v>
      </c>
      <c r="C2099" s="1084"/>
      <c r="D2099" s="1272" t="s">
        <v>5</v>
      </c>
      <c r="E2099" s="1272" t="s">
        <v>469</v>
      </c>
      <c r="F2099" s="1272"/>
      <c r="G2099" s="1272" t="s">
        <v>5</v>
      </c>
      <c r="H2099" s="1461" t="s">
        <v>5</v>
      </c>
    </row>
    <row r="2100" spans="1:8" x14ac:dyDescent="0.2">
      <c r="A2100" s="1271">
        <v>5344000</v>
      </c>
      <c r="B2100" s="1084" t="s">
        <v>23228</v>
      </c>
      <c r="C2100" s="1084"/>
      <c r="D2100" s="1272" t="s">
        <v>5</v>
      </c>
      <c r="E2100" s="1272" t="s">
        <v>5</v>
      </c>
      <c r="F2100" s="1272"/>
      <c r="G2100" s="1272" t="s">
        <v>5</v>
      </c>
      <c r="H2100" s="1461" t="s">
        <v>5</v>
      </c>
    </row>
    <row r="2101" spans="1:8" x14ac:dyDescent="0.2">
      <c r="A2101" s="1271">
        <v>5344010</v>
      </c>
      <c r="B2101" s="1084" t="s">
        <v>23229</v>
      </c>
      <c r="C2101" s="1084"/>
      <c r="D2101" s="1272" t="s">
        <v>5</v>
      </c>
      <c r="E2101" s="1272" t="s">
        <v>5</v>
      </c>
      <c r="F2101" s="1272"/>
      <c r="G2101" s="1272" t="s">
        <v>5</v>
      </c>
      <c r="H2101" s="1461" t="s">
        <v>5</v>
      </c>
    </row>
    <row r="2102" spans="1:8" x14ac:dyDescent="0.2">
      <c r="A2102" s="1271">
        <v>5344011</v>
      </c>
      <c r="B2102" s="1084" t="s">
        <v>23229</v>
      </c>
      <c r="C2102" s="1084"/>
      <c r="D2102" s="1272" t="s">
        <v>5</v>
      </c>
      <c r="E2102" s="1272" t="s">
        <v>469</v>
      </c>
      <c r="F2102" s="1272"/>
      <c r="G2102" s="1272" t="s">
        <v>5</v>
      </c>
      <c r="H2102" s="1461" t="s">
        <v>5</v>
      </c>
    </row>
    <row r="2103" spans="1:8" x14ac:dyDescent="0.2">
      <c r="A2103" s="1271">
        <v>5344020</v>
      </c>
      <c r="B2103" s="1084" t="s">
        <v>23230</v>
      </c>
      <c r="C2103" s="1084"/>
      <c r="D2103" s="1272" t="s">
        <v>5</v>
      </c>
      <c r="E2103" s="1272" t="s">
        <v>5</v>
      </c>
      <c r="F2103" s="1272"/>
      <c r="G2103" s="1272" t="s">
        <v>5</v>
      </c>
      <c r="H2103" s="1461" t="s">
        <v>5</v>
      </c>
    </row>
    <row r="2104" spans="1:8" x14ac:dyDescent="0.2">
      <c r="A2104" s="1271">
        <v>5344021</v>
      </c>
      <c r="B2104" s="1084" t="s">
        <v>23230</v>
      </c>
      <c r="C2104" s="1084"/>
      <c r="D2104" s="1272" t="s">
        <v>5</v>
      </c>
      <c r="E2104" s="1272" t="s">
        <v>469</v>
      </c>
      <c r="F2104" s="1272"/>
      <c r="G2104" s="1272" t="s">
        <v>5</v>
      </c>
      <c r="H2104" s="1461" t="s">
        <v>5</v>
      </c>
    </row>
    <row r="2105" spans="1:8" x14ac:dyDescent="0.2">
      <c r="A2105" s="1271">
        <v>5345000</v>
      </c>
      <c r="B2105" s="1084" t="s">
        <v>23231</v>
      </c>
      <c r="C2105" s="1084"/>
      <c r="D2105" s="1272" t="s">
        <v>5</v>
      </c>
      <c r="E2105" s="1272" t="s">
        <v>5</v>
      </c>
      <c r="F2105" s="1272"/>
      <c r="G2105" s="1272" t="s">
        <v>5</v>
      </c>
      <c r="H2105" s="1461" t="s">
        <v>5</v>
      </c>
    </row>
    <row r="2106" spans="1:8" x14ac:dyDescent="0.2">
      <c r="A2106" s="1271">
        <v>5345010</v>
      </c>
      <c r="B2106" s="1084" t="s">
        <v>23232</v>
      </c>
      <c r="C2106" s="1084"/>
      <c r="D2106" s="1272" t="s">
        <v>5</v>
      </c>
      <c r="E2106" s="1272" t="s">
        <v>5</v>
      </c>
      <c r="F2106" s="1272"/>
      <c r="G2106" s="1272" t="s">
        <v>5</v>
      </c>
      <c r="H2106" s="1461" t="s">
        <v>5</v>
      </c>
    </row>
    <row r="2107" spans="1:8" x14ac:dyDescent="0.2">
      <c r="A2107" s="1271">
        <v>5345011</v>
      </c>
      <c r="B2107" s="1084" t="s">
        <v>23232</v>
      </c>
      <c r="C2107" s="1084"/>
      <c r="D2107" s="1272" t="s">
        <v>5</v>
      </c>
      <c r="E2107" s="1272" t="s">
        <v>469</v>
      </c>
      <c r="F2107" s="1272"/>
      <c r="G2107" s="1272" t="s">
        <v>5</v>
      </c>
      <c r="H2107" s="1461" t="s">
        <v>5</v>
      </c>
    </row>
    <row r="2108" spans="1:8" x14ac:dyDescent="0.2">
      <c r="A2108" s="1271">
        <v>5346000</v>
      </c>
      <c r="B2108" s="1084" t="s">
        <v>23233</v>
      </c>
      <c r="C2108" s="1084"/>
      <c r="D2108" s="1272" t="s">
        <v>5</v>
      </c>
      <c r="E2108" s="1272" t="s">
        <v>5</v>
      </c>
      <c r="F2108" s="1272"/>
      <c r="G2108" s="1272" t="s">
        <v>5</v>
      </c>
      <c r="H2108" s="1461" t="s">
        <v>5</v>
      </c>
    </row>
    <row r="2109" spans="1:8" x14ac:dyDescent="0.2">
      <c r="A2109" s="1271">
        <v>5346010</v>
      </c>
      <c r="B2109" s="1084" t="s">
        <v>23233</v>
      </c>
      <c r="C2109" s="1084"/>
      <c r="D2109" s="1272" t="s">
        <v>5</v>
      </c>
      <c r="E2109" s="1272" t="s">
        <v>5</v>
      </c>
      <c r="F2109" s="1272"/>
      <c r="G2109" s="1272" t="s">
        <v>5</v>
      </c>
      <c r="H2109" s="1461" t="s">
        <v>5</v>
      </c>
    </row>
    <row r="2110" spans="1:8" x14ac:dyDescent="0.2">
      <c r="A2110" s="1271">
        <v>5346011</v>
      </c>
      <c r="B2110" s="1084" t="s">
        <v>23233</v>
      </c>
      <c r="C2110" s="1084"/>
      <c r="D2110" s="1272" t="s">
        <v>5</v>
      </c>
      <c r="E2110" s="1272" t="s">
        <v>469</v>
      </c>
      <c r="F2110" s="1272"/>
      <c r="G2110" s="1272" t="s">
        <v>5</v>
      </c>
      <c r="H2110" s="1461" t="s">
        <v>5</v>
      </c>
    </row>
    <row r="2111" spans="1:8" x14ac:dyDescent="0.2">
      <c r="A2111" s="1271">
        <v>5347000</v>
      </c>
      <c r="B2111" s="1084" t="s">
        <v>23234</v>
      </c>
      <c r="C2111" s="1084"/>
      <c r="D2111" s="1272" t="s">
        <v>5</v>
      </c>
      <c r="E2111" s="1272" t="s">
        <v>5</v>
      </c>
      <c r="F2111" s="1272"/>
      <c r="G2111" s="1272" t="s">
        <v>5</v>
      </c>
      <c r="H2111" s="1461" t="s">
        <v>5</v>
      </c>
    </row>
    <row r="2112" spans="1:8" x14ac:dyDescent="0.2">
      <c r="A2112" s="1271">
        <v>5347010</v>
      </c>
      <c r="B2112" s="1084" t="s">
        <v>23234</v>
      </c>
      <c r="C2112" s="1084"/>
      <c r="D2112" s="1272" t="s">
        <v>5</v>
      </c>
      <c r="E2112" s="1272" t="s">
        <v>5</v>
      </c>
      <c r="F2112" s="1272"/>
      <c r="G2112" s="1272" t="s">
        <v>5</v>
      </c>
      <c r="H2112" s="1461" t="s">
        <v>5</v>
      </c>
    </row>
    <row r="2113" spans="1:8" x14ac:dyDescent="0.2">
      <c r="A2113" s="1271">
        <v>5347011</v>
      </c>
      <c r="B2113" s="1084" t="s">
        <v>23234</v>
      </c>
      <c r="C2113" s="1084"/>
      <c r="D2113" s="1272" t="s">
        <v>5</v>
      </c>
      <c r="E2113" s="1272" t="s">
        <v>469</v>
      </c>
      <c r="F2113" s="1272"/>
      <c r="G2113" s="1272" t="s">
        <v>5</v>
      </c>
      <c r="H2113" s="1461" t="s">
        <v>5</v>
      </c>
    </row>
    <row r="2114" spans="1:8" x14ac:dyDescent="0.2">
      <c r="A2114" s="1271">
        <v>5348000</v>
      </c>
      <c r="B2114" s="1084" t="s">
        <v>23235</v>
      </c>
      <c r="C2114" s="1084"/>
      <c r="D2114" s="1272" t="s">
        <v>5</v>
      </c>
      <c r="E2114" s="1272" t="s">
        <v>5</v>
      </c>
      <c r="F2114" s="1272"/>
      <c r="G2114" s="1272" t="s">
        <v>5</v>
      </c>
      <c r="H2114" s="1461" t="s">
        <v>5</v>
      </c>
    </row>
    <row r="2115" spans="1:8" x14ac:dyDescent="0.2">
      <c r="A2115" s="1271">
        <v>5348010</v>
      </c>
      <c r="B2115" s="1084" t="s">
        <v>23235</v>
      </c>
      <c r="C2115" s="1084"/>
      <c r="D2115" s="1272" t="s">
        <v>5</v>
      </c>
      <c r="E2115" s="1272" t="s">
        <v>5</v>
      </c>
      <c r="F2115" s="1272"/>
      <c r="G2115" s="1272" t="s">
        <v>5</v>
      </c>
      <c r="H2115" s="1461" t="s">
        <v>5</v>
      </c>
    </row>
    <row r="2116" spans="1:8" x14ac:dyDescent="0.2">
      <c r="A2116" s="1271">
        <v>5348011</v>
      </c>
      <c r="B2116" s="1084" t="s">
        <v>23235</v>
      </c>
      <c r="C2116" s="1084"/>
      <c r="D2116" s="1272" t="s">
        <v>5</v>
      </c>
      <c r="E2116" s="1272" t="s">
        <v>469</v>
      </c>
      <c r="F2116" s="1272"/>
      <c r="G2116" s="1272" t="s">
        <v>5</v>
      </c>
      <c r="H2116" s="1461" t="s">
        <v>5</v>
      </c>
    </row>
    <row r="2117" spans="1:8" x14ac:dyDescent="0.2">
      <c r="A2117" s="1271">
        <v>5349000</v>
      </c>
      <c r="B2117" s="1084" t="s">
        <v>23236</v>
      </c>
      <c r="C2117" s="1084"/>
      <c r="D2117" s="1272" t="s">
        <v>5</v>
      </c>
      <c r="E2117" s="1272" t="s">
        <v>5</v>
      </c>
      <c r="F2117" s="1272"/>
      <c r="G2117" s="1272" t="s">
        <v>5</v>
      </c>
      <c r="H2117" s="1461" t="s">
        <v>5</v>
      </c>
    </row>
    <row r="2118" spans="1:8" x14ac:dyDescent="0.2">
      <c r="A2118" s="1271">
        <v>5349010</v>
      </c>
      <c r="B2118" s="1084" t="s">
        <v>23236</v>
      </c>
      <c r="C2118" s="1084"/>
      <c r="D2118" s="1272" t="s">
        <v>5</v>
      </c>
      <c r="E2118" s="1272" t="s">
        <v>5</v>
      </c>
      <c r="F2118" s="1272"/>
      <c r="G2118" s="1272" t="s">
        <v>5</v>
      </c>
      <c r="H2118" s="1461" t="s">
        <v>5</v>
      </c>
    </row>
    <row r="2119" spans="1:8" x14ac:dyDescent="0.2">
      <c r="A2119" s="1271">
        <v>5349011</v>
      </c>
      <c r="B2119" s="1084" t="s">
        <v>23236</v>
      </c>
      <c r="C2119" s="1084"/>
      <c r="D2119" s="1272" t="s">
        <v>5</v>
      </c>
      <c r="E2119" s="1272" t="s">
        <v>469</v>
      </c>
      <c r="F2119" s="1272"/>
      <c r="G2119" s="1272" t="s">
        <v>5</v>
      </c>
      <c r="H2119" s="1461" t="s">
        <v>5</v>
      </c>
    </row>
    <row r="2120" spans="1:8" x14ac:dyDescent="0.2">
      <c r="A2120" s="1271">
        <v>5350000</v>
      </c>
      <c r="B2120" s="1084" t="s">
        <v>23237</v>
      </c>
      <c r="C2120" s="1084" t="s">
        <v>207</v>
      </c>
      <c r="D2120" s="1272" t="s">
        <v>5</v>
      </c>
      <c r="E2120" s="1272" t="s">
        <v>5</v>
      </c>
      <c r="F2120" s="1272"/>
      <c r="G2120" s="1272" t="s">
        <v>36</v>
      </c>
      <c r="H2120" s="1461" t="s">
        <v>36</v>
      </c>
    </row>
    <row r="2121" spans="1:8" x14ac:dyDescent="0.2">
      <c r="A2121" s="1271">
        <v>5351000</v>
      </c>
      <c r="B2121" s="1084" t="s">
        <v>23238</v>
      </c>
      <c r="C2121" s="1084"/>
      <c r="D2121" s="1272" t="s">
        <v>5</v>
      </c>
      <c r="E2121" s="1272" t="s">
        <v>5</v>
      </c>
      <c r="F2121" s="1272"/>
      <c r="G2121" s="1272" t="s">
        <v>5</v>
      </c>
      <c r="H2121" s="1461" t="s">
        <v>5</v>
      </c>
    </row>
    <row r="2122" spans="1:8" x14ac:dyDescent="0.2">
      <c r="A2122" s="1271">
        <v>5351010</v>
      </c>
      <c r="B2122" s="1084" t="s">
        <v>23238</v>
      </c>
      <c r="C2122" s="1084"/>
      <c r="D2122" s="1272" t="s">
        <v>5</v>
      </c>
      <c r="E2122" s="1272" t="s">
        <v>5</v>
      </c>
      <c r="F2122" s="1272"/>
      <c r="G2122" s="1272" t="s">
        <v>5</v>
      </c>
      <c r="H2122" s="1461" t="s">
        <v>5</v>
      </c>
    </row>
    <row r="2123" spans="1:8" x14ac:dyDescent="0.2">
      <c r="A2123" s="1271">
        <v>5351011</v>
      </c>
      <c r="B2123" s="1084" t="s">
        <v>23238</v>
      </c>
      <c r="C2123" s="1084"/>
      <c r="D2123" s="1272" t="s">
        <v>5</v>
      </c>
      <c r="E2123" s="1272" t="s">
        <v>469</v>
      </c>
      <c r="F2123" s="1272"/>
      <c r="G2123" s="1272" t="s">
        <v>5</v>
      </c>
      <c r="H2123" s="1461" t="s">
        <v>5</v>
      </c>
    </row>
    <row r="2124" spans="1:8" x14ac:dyDescent="0.2">
      <c r="A2124" s="1271">
        <v>5352000</v>
      </c>
      <c r="B2124" s="1084" t="s">
        <v>23239</v>
      </c>
      <c r="C2124" s="1084"/>
      <c r="D2124" s="1272" t="s">
        <v>5</v>
      </c>
      <c r="E2124" s="1272" t="s">
        <v>5</v>
      </c>
      <c r="F2124" s="1272"/>
      <c r="G2124" s="1272" t="s">
        <v>5</v>
      </c>
      <c r="H2124" s="1461" t="s">
        <v>5</v>
      </c>
    </row>
    <row r="2125" spans="1:8" x14ac:dyDescent="0.2">
      <c r="A2125" s="1271">
        <v>5352010</v>
      </c>
      <c r="B2125" s="1084" t="s">
        <v>23240</v>
      </c>
      <c r="C2125" s="1084"/>
      <c r="D2125" s="1272" t="s">
        <v>5</v>
      </c>
      <c r="E2125" s="1272" t="s">
        <v>5</v>
      </c>
      <c r="F2125" s="1272"/>
      <c r="G2125" s="1272" t="s">
        <v>5</v>
      </c>
      <c r="H2125" s="1461" t="s">
        <v>5</v>
      </c>
    </row>
    <row r="2126" spans="1:8" x14ac:dyDescent="0.2">
      <c r="A2126" s="1271">
        <v>5352011</v>
      </c>
      <c r="B2126" s="1084" t="s">
        <v>23240</v>
      </c>
      <c r="C2126" s="1084"/>
      <c r="D2126" s="1272" t="s">
        <v>5</v>
      </c>
      <c r="E2126" s="1272" t="s">
        <v>469</v>
      </c>
      <c r="F2126" s="1272"/>
      <c r="G2126" s="1272" t="s">
        <v>5</v>
      </c>
      <c r="H2126" s="1461" t="s">
        <v>5</v>
      </c>
    </row>
    <row r="2127" spans="1:8" x14ac:dyDescent="0.2">
      <c r="A2127" s="1271">
        <v>5352020</v>
      </c>
      <c r="B2127" s="1084" t="s">
        <v>23241</v>
      </c>
      <c r="C2127" s="1084"/>
      <c r="D2127" s="1272" t="s">
        <v>5</v>
      </c>
      <c r="E2127" s="1272" t="s">
        <v>5</v>
      </c>
      <c r="F2127" s="1272"/>
      <c r="G2127" s="1272" t="s">
        <v>5</v>
      </c>
      <c r="H2127" s="1461" t="s">
        <v>5</v>
      </c>
    </row>
    <row r="2128" spans="1:8" x14ac:dyDescent="0.2">
      <c r="A2128" s="1271">
        <v>5352021</v>
      </c>
      <c r="B2128" s="1084" t="s">
        <v>23241</v>
      </c>
      <c r="C2128" s="1084"/>
      <c r="D2128" s="1272" t="s">
        <v>5</v>
      </c>
      <c r="E2128" s="1272" t="s">
        <v>469</v>
      </c>
      <c r="F2128" s="1272"/>
      <c r="G2128" s="1272" t="s">
        <v>5</v>
      </c>
      <c r="H2128" s="1461" t="s">
        <v>5</v>
      </c>
    </row>
    <row r="2129" spans="1:8" x14ac:dyDescent="0.2">
      <c r="A2129" s="1271">
        <v>5352030</v>
      </c>
      <c r="B2129" s="1084" t="s">
        <v>23242</v>
      </c>
      <c r="C2129" s="1084"/>
      <c r="D2129" s="1272" t="s">
        <v>5</v>
      </c>
      <c r="E2129" s="1272" t="s">
        <v>5</v>
      </c>
      <c r="F2129" s="1272"/>
      <c r="G2129" s="1272" t="s">
        <v>5</v>
      </c>
      <c r="H2129" s="1461" t="s">
        <v>5</v>
      </c>
    </row>
    <row r="2130" spans="1:8" x14ac:dyDescent="0.2">
      <c r="A2130" s="1271">
        <v>5352031</v>
      </c>
      <c r="B2130" s="1084" t="s">
        <v>23242</v>
      </c>
      <c r="C2130" s="1084"/>
      <c r="D2130" s="1272" t="s">
        <v>5</v>
      </c>
      <c r="E2130" s="1272" t="s">
        <v>469</v>
      </c>
      <c r="F2130" s="1272"/>
      <c r="G2130" s="1272" t="s">
        <v>5</v>
      </c>
      <c r="H2130" s="1461" t="s">
        <v>5</v>
      </c>
    </row>
    <row r="2131" spans="1:8" x14ac:dyDescent="0.2">
      <c r="A2131" s="1271">
        <v>5352040</v>
      </c>
      <c r="B2131" s="1084" t="s">
        <v>23243</v>
      </c>
      <c r="C2131" s="1084"/>
      <c r="D2131" s="1272" t="s">
        <v>5</v>
      </c>
      <c r="E2131" s="1272" t="s">
        <v>5</v>
      </c>
      <c r="F2131" s="1272"/>
      <c r="G2131" s="1272" t="s">
        <v>5</v>
      </c>
      <c r="H2131" s="1461" t="s">
        <v>5</v>
      </c>
    </row>
    <row r="2132" spans="1:8" x14ac:dyDescent="0.2">
      <c r="A2132" s="1271">
        <v>5352041</v>
      </c>
      <c r="B2132" s="1084" t="s">
        <v>23243</v>
      </c>
      <c r="C2132" s="1084"/>
      <c r="D2132" s="1272" t="s">
        <v>5</v>
      </c>
      <c r="E2132" s="1272" t="s">
        <v>469</v>
      </c>
      <c r="F2132" s="1272"/>
      <c r="G2132" s="1272" t="s">
        <v>5</v>
      </c>
      <c r="H2132" s="1461" t="s">
        <v>5</v>
      </c>
    </row>
    <row r="2133" spans="1:8" x14ac:dyDescent="0.2">
      <c r="A2133" s="1271">
        <v>5353000</v>
      </c>
      <c r="B2133" s="1084" t="s">
        <v>23239</v>
      </c>
      <c r="C2133" s="1084"/>
      <c r="D2133" s="1272" t="s">
        <v>5</v>
      </c>
      <c r="E2133" s="1272" t="s">
        <v>5</v>
      </c>
      <c r="F2133" s="1272"/>
      <c r="G2133" s="1272" t="s">
        <v>5</v>
      </c>
      <c r="H2133" s="1461" t="s">
        <v>5</v>
      </c>
    </row>
    <row r="2134" spans="1:8" x14ac:dyDescent="0.2">
      <c r="A2134" s="1271">
        <v>5353010</v>
      </c>
      <c r="B2134" s="1084" t="s">
        <v>23239</v>
      </c>
      <c r="C2134" s="1084"/>
      <c r="D2134" s="1272" t="s">
        <v>5</v>
      </c>
      <c r="E2134" s="1272" t="s">
        <v>5</v>
      </c>
      <c r="F2134" s="1272"/>
      <c r="G2134" s="1272" t="s">
        <v>5</v>
      </c>
      <c r="H2134" s="1461" t="s">
        <v>5</v>
      </c>
    </row>
    <row r="2135" spans="1:8" x14ac:dyDescent="0.2">
      <c r="A2135" s="1271">
        <v>5353011</v>
      </c>
      <c r="B2135" s="1084" t="s">
        <v>23239</v>
      </c>
      <c r="C2135" s="1084"/>
      <c r="D2135" s="1272" t="s">
        <v>5</v>
      </c>
      <c r="E2135" s="1272" t="s">
        <v>469</v>
      </c>
      <c r="F2135" s="1272"/>
      <c r="G2135" s="1272" t="s">
        <v>5</v>
      </c>
      <c r="H2135" s="1461" t="s">
        <v>5</v>
      </c>
    </row>
    <row r="2136" spans="1:8" x14ac:dyDescent="0.2">
      <c r="A2136" s="1271">
        <v>5354000</v>
      </c>
      <c r="B2136" s="1084" t="s">
        <v>23239</v>
      </c>
      <c r="C2136" s="1084"/>
      <c r="D2136" s="1272" t="s">
        <v>5</v>
      </c>
      <c r="E2136" s="1272" t="s">
        <v>5</v>
      </c>
      <c r="F2136" s="1272"/>
      <c r="G2136" s="1272" t="s">
        <v>5</v>
      </c>
      <c r="H2136" s="1461" t="s">
        <v>5</v>
      </c>
    </row>
    <row r="2137" spans="1:8" x14ac:dyDescent="0.2">
      <c r="A2137" s="1271">
        <v>5354010</v>
      </c>
      <c r="B2137" s="1084" t="s">
        <v>23239</v>
      </c>
      <c r="C2137" s="1084"/>
      <c r="D2137" s="1272" t="s">
        <v>5</v>
      </c>
      <c r="E2137" s="1272" t="s">
        <v>5</v>
      </c>
      <c r="F2137" s="1272"/>
      <c r="G2137" s="1272" t="s">
        <v>5</v>
      </c>
      <c r="H2137" s="1461" t="s">
        <v>5</v>
      </c>
    </row>
    <row r="2138" spans="1:8" x14ac:dyDescent="0.2">
      <c r="A2138" s="1271">
        <v>5354011</v>
      </c>
      <c r="B2138" s="1084" t="s">
        <v>23239</v>
      </c>
      <c r="C2138" s="1084"/>
      <c r="D2138" s="1272" t="s">
        <v>5</v>
      </c>
      <c r="E2138" s="1272" t="s">
        <v>469</v>
      </c>
      <c r="F2138" s="1272"/>
      <c r="G2138" s="1272" t="s">
        <v>5</v>
      </c>
      <c r="H2138" s="1461" t="s">
        <v>5</v>
      </c>
    </row>
    <row r="2139" spans="1:8" x14ac:dyDescent="0.2">
      <c r="A2139" s="1271">
        <v>5355000</v>
      </c>
      <c r="B2139" s="1084" t="s">
        <v>23244</v>
      </c>
      <c r="C2139" s="1084"/>
      <c r="D2139" s="1272" t="s">
        <v>5</v>
      </c>
      <c r="E2139" s="1272" t="s">
        <v>5</v>
      </c>
      <c r="F2139" s="1272"/>
      <c r="G2139" s="1272" t="s">
        <v>5</v>
      </c>
      <c r="H2139" s="1461" t="s">
        <v>5</v>
      </c>
    </row>
    <row r="2140" spans="1:8" x14ac:dyDescent="0.2">
      <c r="A2140" s="1271">
        <v>5355010</v>
      </c>
      <c r="B2140" s="1084" t="s">
        <v>23244</v>
      </c>
      <c r="C2140" s="1084"/>
      <c r="D2140" s="1272" t="s">
        <v>5</v>
      </c>
      <c r="E2140" s="1272" t="s">
        <v>5</v>
      </c>
      <c r="F2140" s="1272"/>
      <c r="G2140" s="1272" t="s">
        <v>5</v>
      </c>
      <c r="H2140" s="1461" t="s">
        <v>5</v>
      </c>
    </row>
    <row r="2141" spans="1:8" x14ac:dyDescent="0.2">
      <c r="A2141" s="1271">
        <v>5355011</v>
      </c>
      <c r="B2141" s="1084" t="s">
        <v>23244</v>
      </c>
      <c r="C2141" s="1084"/>
      <c r="D2141" s="1272" t="s">
        <v>5</v>
      </c>
      <c r="E2141" s="1272" t="s">
        <v>469</v>
      </c>
      <c r="F2141" s="1272"/>
      <c r="G2141" s="1272" t="s">
        <v>5</v>
      </c>
      <c r="H2141" s="1461" t="s">
        <v>5</v>
      </c>
    </row>
    <row r="2142" spans="1:8" x14ac:dyDescent="0.2">
      <c r="A2142" s="1271">
        <v>5356000</v>
      </c>
      <c r="B2142" s="1084" t="s">
        <v>23244</v>
      </c>
      <c r="C2142" s="1084"/>
      <c r="D2142" s="1272" t="s">
        <v>5</v>
      </c>
      <c r="E2142" s="1272" t="s">
        <v>5</v>
      </c>
      <c r="F2142" s="1272"/>
      <c r="G2142" s="1272" t="s">
        <v>5</v>
      </c>
      <c r="H2142" s="1461" t="s">
        <v>5</v>
      </c>
    </row>
    <row r="2143" spans="1:8" x14ac:dyDescent="0.2">
      <c r="A2143" s="1271">
        <v>5356010</v>
      </c>
      <c r="B2143" s="1084" t="s">
        <v>23244</v>
      </c>
      <c r="C2143" s="1084"/>
      <c r="D2143" s="1272" t="s">
        <v>5</v>
      </c>
      <c r="E2143" s="1272" t="s">
        <v>5</v>
      </c>
      <c r="F2143" s="1272"/>
      <c r="G2143" s="1272" t="s">
        <v>5</v>
      </c>
      <c r="H2143" s="1461" t="s">
        <v>5</v>
      </c>
    </row>
    <row r="2144" spans="1:8" x14ac:dyDescent="0.2">
      <c r="A2144" s="1271">
        <v>5356011</v>
      </c>
      <c r="B2144" s="1084" t="s">
        <v>23244</v>
      </c>
      <c r="C2144" s="1084"/>
      <c r="D2144" s="1272" t="s">
        <v>5</v>
      </c>
      <c r="E2144" s="1272" t="s">
        <v>469</v>
      </c>
      <c r="F2144" s="1272"/>
      <c r="G2144" s="1272" t="s">
        <v>5</v>
      </c>
      <c r="H2144" s="1461" t="s">
        <v>5</v>
      </c>
    </row>
    <row r="2145" spans="1:8" x14ac:dyDescent="0.2">
      <c r="A2145" s="1271">
        <v>5357000</v>
      </c>
      <c r="B2145" s="1084" t="s">
        <v>23239</v>
      </c>
      <c r="C2145" s="1084"/>
      <c r="D2145" s="1272" t="s">
        <v>5</v>
      </c>
      <c r="E2145" s="1272" t="s">
        <v>5</v>
      </c>
      <c r="F2145" s="1272"/>
      <c r="G2145" s="1272" t="s">
        <v>5</v>
      </c>
      <c r="H2145" s="1461" t="s">
        <v>5</v>
      </c>
    </row>
    <row r="2146" spans="1:8" x14ac:dyDescent="0.2">
      <c r="A2146" s="1271">
        <v>5357010</v>
      </c>
      <c r="B2146" s="1084" t="s">
        <v>23239</v>
      </c>
      <c r="C2146" s="1084"/>
      <c r="D2146" s="1272" t="s">
        <v>5</v>
      </c>
      <c r="E2146" s="1272" t="s">
        <v>5</v>
      </c>
      <c r="F2146" s="1272"/>
      <c r="G2146" s="1272" t="s">
        <v>5</v>
      </c>
      <c r="H2146" s="1461" t="s">
        <v>5</v>
      </c>
    </row>
    <row r="2147" spans="1:8" x14ac:dyDescent="0.2">
      <c r="A2147" s="1271">
        <v>5357011</v>
      </c>
      <c r="B2147" s="1084" t="s">
        <v>23239</v>
      </c>
      <c r="C2147" s="1084"/>
      <c r="D2147" s="1272" t="s">
        <v>5</v>
      </c>
      <c r="E2147" s="1272" t="s">
        <v>469</v>
      </c>
      <c r="F2147" s="1272"/>
      <c r="G2147" s="1272" t="s">
        <v>5</v>
      </c>
      <c r="H2147" s="1461" t="s">
        <v>5</v>
      </c>
    </row>
    <row r="2148" spans="1:8" x14ac:dyDescent="0.2">
      <c r="A2148" s="1271">
        <v>5358000</v>
      </c>
      <c r="B2148" s="1084" t="s">
        <v>23245</v>
      </c>
      <c r="C2148" s="1084"/>
      <c r="D2148" s="1272" t="s">
        <v>5</v>
      </c>
      <c r="E2148" s="1272" t="s">
        <v>5</v>
      </c>
      <c r="F2148" s="1272"/>
      <c r="G2148" s="1272" t="s">
        <v>5</v>
      </c>
      <c r="H2148" s="1461" t="s">
        <v>5</v>
      </c>
    </row>
    <row r="2149" spans="1:8" x14ac:dyDescent="0.2">
      <c r="A2149" s="1271">
        <v>5358010</v>
      </c>
      <c r="B2149" s="1084" t="s">
        <v>23246</v>
      </c>
      <c r="C2149" s="1084"/>
      <c r="D2149" s="1272" t="s">
        <v>5</v>
      </c>
      <c r="E2149" s="1272" t="s">
        <v>5</v>
      </c>
      <c r="F2149" s="1272"/>
      <c r="G2149" s="1272" t="s">
        <v>5</v>
      </c>
      <c r="H2149" s="1461" t="s">
        <v>5</v>
      </c>
    </row>
    <row r="2150" spans="1:8" x14ac:dyDescent="0.2">
      <c r="A2150" s="1271">
        <v>5358011</v>
      </c>
      <c r="B2150" s="1084" t="s">
        <v>23246</v>
      </c>
      <c r="C2150" s="1084"/>
      <c r="D2150" s="1272" t="s">
        <v>5</v>
      </c>
      <c r="E2150" s="1272" t="s">
        <v>469</v>
      </c>
      <c r="F2150" s="1272"/>
      <c r="G2150" s="1272" t="s">
        <v>5</v>
      </c>
      <c r="H2150" s="1461" t="s">
        <v>5</v>
      </c>
    </row>
    <row r="2151" spans="1:8" x14ac:dyDescent="0.2">
      <c r="A2151" s="1271">
        <v>5358012</v>
      </c>
      <c r="B2151" s="1084" t="s">
        <v>23247</v>
      </c>
      <c r="C2151" s="1084"/>
      <c r="D2151" s="1272" t="s">
        <v>5</v>
      </c>
      <c r="E2151" s="1272" t="s">
        <v>469</v>
      </c>
      <c r="F2151" s="1272"/>
      <c r="G2151" s="1272" t="s">
        <v>5</v>
      </c>
      <c r="H2151" s="1461" t="s">
        <v>5</v>
      </c>
    </row>
    <row r="2152" spans="1:8" x14ac:dyDescent="0.2">
      <c r="A2152" s="1271">
        <v>5358020</v>
      </c>
      <c r="B2152" s="1084" t="s">
        <v>23248</v>
      </c>
      <c r="C2152" s="1084"/>
      <c r="D2152" s="1272" t="s">
        <v>5</v>
      </c>
      <c r="E2152" s="1272" t="s">
        <v>5</v>
      </c>
      <c r="F2152" s="1272"/>
      <c r="G2152" s="1272" t="s">
        <v>5</v>
      </c>
      <c r="H2152" s="1461" t="s">
        <v>5</v>
      </c>
    </row>
    <row r="2153" spans="1:8" x14ac:dyDescent="0.2">
      <c r="A2153" s="1271">
        <v>5358021</v>
      </c>
      <c r="B2153" s="1084" t="s">
        <v>23248</v>
      </c>
      <c r="C2153" s="1084"/>
      <c r="D2153" s="1272" t="s">
        <v>5</v>
      </c>
      <c r="E2153" s="1272" t="s">
        <v>469</v>
      </c>
      <c r="F2153" s="1272"/>
      <c r="G2153" s="1272" t="s">
        <v>5</v>
      </c>
      <c r="H2153" s="1461" t="s">
        <v>5</v>
      </c>
    </row>
    <row r="2154" spans="1:8" x14ac:dyDescent="0.2">
      <c r="A2154" s="1271">
        <v>5359000</v>
      </c>
      <c r="B2154" s="1084" t="s">
        <v>23249</v>
      </c>
      <c r="C2154" s="1084"/>
      <c r="D2154" s="1272" t="s">
        <v>5</v>
      </c>
      <c r="E2154" s="1272" t="s">
        <v>5</v>
      </c>
      <c r="F2154" s="1272"/>
      <c r="G2154" s="1272" t="s">
        <v>5</v>
      </c>
      <c r="H2154" s="1461" t="s">
        <v>5</v>
      </c>
    </row>
    <row r="2155" spans="1:8" x14ac:dyDescent="0.2">
      <c r="A2155" s="1271">
        <v>5359010</v>
      </c>
      <c r="B2155" s="1084" t="s">
        <v>23249</v>
      </c>
      <c r="C2155" s="1084"/>
      <c r="D2155" s="1272" t="s">
        <v>5</v>
      </c>
      <c r="E2155" s="1272" t="s">
        <v>5</v>
      </c>
      <c r="F2155" s="1272"/>
      <c r="G2155" s="1272" t="s">
        <v>5</v>
      </c>
      <c r="H2155" s="1461" t="s">
        <v>5</v>
      </c>
    </row>
    <row r="2156" spans="1:8" x14ac:dyDescent="0.2">
      <c r="A2156" s="1271">
        <v>5359011</v>
      </c>
      <c r="B2156" s="1084" t="s">
        <v>23249</v>
      </c>
      <c r="C2156" s="1084"/>
      <c r="D2156" s="1272" t="s">
        <v>5</v>
      </c>
      <c r="E2156" s="1272" t="s">
        <v>469</v>
      </c>
      <c r="F2156" s="1272"/>
      <c r="G2156" s="1272" t="s">
        <v>5</v>
      </c>
      <c r="H2156" s="1461" t="s">
        <v>5</v>
      </c>
    </row>
    <row r="2157" spans="1:8" x14ac:dyDescent="0.2">
      <c r="A2157" s="1271">
        <v>5360000</v>
      </c>
      <c r="B2157" s="1084" t="s">
        <v>23250</v>
      </c>
      <c r="C2157" s="1084"/>
      <c r="D2157" s="1272" t="s">
        <v>5</v>
      </c>
      <c r="E2157" s="1272" t="s">
        <v>5</v>
      </c>
      <c r="F2157" s="1272"/>
      <c r="G2157" s="1272" t="s">
        <v>5</v>
      </c>
      <c r="H2157" s="1461" t="s">
        <v>5</v>
      </c>
    </row>
    <row r="2158" spans="1:8" x14ac:dyDescent="0.2">
      <c r="A2158" s="1271">
        <v>5361000</v>
      </c>
      <c r="B2158" s="1084" t="s">
        <v>23251</v>
      </c>
      <c r="C2158" s="1084"/>
      <c r="D2158" s="1272" t="s">
        <v>5</v>
      </c>
      <c r="E2158" s="1272" t="s">
        <v>5</v>
      </c>
      <c r="F2158" s="1272"/>
      <c r="G2158" s="1272" t="s">
        <v>5</v>
      </c>
      <c r="H2158" s="1461" t="s">
        <v>5</v>
      </c>
    </row>
    <row r="2159" spans="1:8" x14ac:dyDescent="0.2">
      <c r="A2159" s="1271">
        <v>5361010</v>
      </c>
      <c r="B2159" s="1084" t="s">
        <v>23251</v>
      </c>
      <c r="C2159" s="1084"/>
      <c r="D2159" s="1272" t="s">
        <v>5</v>
      </c>
      <c r="E2159" s="1272" t="s">
        <v>5</v>
      </c>
      <c r="F2159" s="1272"/>
      <c r="G2159" s="1272" t="s">
        <v>5</v>
      </c>
      <c r="H2159" s="1461" t="s">
        <v>5</v>
      </c>
    </row>
    <row r="2160" spans="1:8" x14ac:dyDescent="0.2">
      <c r="A2160" s="1271">
        <v>5361011</v>
      </c>
      <c r="B2160" s="1084" t="s">
        <v>23251</v>
      </c>
      <c r="C2160" s="1084"/>
      <c r="D2160" s="1272" t="s">
        <v>5</v>
      </c>
      <c r="E2160" s="1272" t="s">
        <v>469</v>
      </c>
      <c r="F2160" s="1272"/>
      <c r="G2160" s="1272" t="s">
        <v>5</v>
      </c>
      <c r="H2160" s="1461" t="s">
        <v>5</v>
      </c>
    </row>
    <row r="2161" spans="1:8" x14ac:dyDescent="0.2">
      <c r="A2161" s="1271">
        <v>5362000</v>
      </c>
      <c r="B2161" s="1084" t="s">
        <v>23251</v>
      </c>
      <c r="C2161" s="1084"/>
      <c r="D2161" s="1272" t="s">
        <v>5</v>
      </c>
      <c r="E2161" s="1272" t="s">
        <v>5</v>
      </c>
      <c r="F2161" s="1272"/>
      <c r="G2161" s="1272" t="s">
        <v>5</v>
      </c>
      <c r="H2161" s="1461" t="s">
        <v>5</v>
      </c>
    </row>
    <row r="2162" spans="1:8" x14ac:dyDescent="0.2">
      <c r="A2162" s="1271">
        <v>5362010</v>
      </c>
      <c r="B2162" s="1084" t="s">
        <v>23251</v>
      </c>
      <c r="C2162" s="1084"/>
      <c r="D2162" s="1272" t="s">
        <v>5</v>
      </c>
      <c r="E2162" s="1272" t="s">
        <v>5</v>
      </c>
      <c r="F2162" s="1272"/>
      <c r="G2162" s="1272" t="s">
        <v>5</v>
      </c>
      <c r="H2162" s="1461" t="s">
        <v>5</v>
      </c>
    </row>
    <row r="2163" spans="1:8" x14ac:dyDescent="0.2">
      <c r="A2163" s="1271">
        <v>5362011</v>
      </c>
      <c r="B2163" s="1084" t="s">
        <v>23251</v>
      </c>
      <c r="C2163" s="1084"/>
      <c r="D2163" s="1272" t="s">
        <v>5</v>
      </c>
      <c r="E2163" s="1272" t="s">
        <v>469</v>
      </c>
      <c r="F2163" s="1272"/>
      <c r="G2163" s="1272" t="s">
        <v>5</v>
      </c>
      <c r="H2163" s="1461" t="s">
        <v>5</v>
      </c>
    </row>
    <row r="2164" spans="1:8" x14ac:dyDescent="0.2">
      <c r="A2164" s="1271">
        <v>5363000</v>
      </c>
      <c r="B2164" s="1084" t="s">
        <v>23252</v>
      </c>
      <c r="C2164" s="1084"/>
      <c r="D2164" s="1272" t="s">
        <v>5</v>
      </c>
      <c r="E2164" s="1272" t="s">
        <v>5</v>
      </c>
      <c r="F2164" s="1272"/>
      <c r="G2164" s="1272" t="s">
        <v>5</v>
      </c>
      <c r="H2164" s="1461" t="s">
        <v>5</v>
      </c>
    </row>
    <row r="2165" spans="1:8" x14ac:dyDescent="0.2">
      <c r="A2165" s="1271">
        <v>5363010</v>
      </c>
      <c r="B2165" s="1084" t="s">
        <v>23252</v>
      </c>
      <c r="C2165" s="1084"/>
      <c r="D2165" s="1272" t="s">
        <v>5</v>
      </c>
      <c r="E2165" s="1272" t="s">
        <v>5</v>
      </c>
      <c r="F2165" s="1272"/>
      <c r="G2165" s="1272" t="s">
        <v>5</v>
      </c>
      <c r="H2165" s="1461" t="s">
        <v>5</v>
      </c>
    </row>
    <row r="2166" spans="1:8" x14ac:dyDescent="0.2">
      <c r="A2166" s="1271">
        <v>5363011</v>
      </c>
      <c r="B2166" s="1084" t="s">
        <v>23252</v>
      </c>
      <c r="C2166" s="1084"/>
      <c r="D2166" s="1272" t="s">
        <v>5</v>
      </c>
      <c r="E2166" s="1272" t="s">
        <v>469</v>
      </c>
      <c r="F2166" s="1272"/>
      <c r="G2166" s="1272" t="s">
        <v>5</v>
      </c>
      <c r="H2166" s="1461" t="s">
        <v>5</v>
      </c>
    </row>
    <row r="2167" spans="1:8" x14ac:dyDescent="0.2">
      <c r="A2167" s="1271">
        <v>5364000</v>
      </c>
      <c r="B2167" s="1084" t="s">
        <v>23253</v>
      </c>
      <c r="C2167" s="1084"/>
      <c r="D2167" s="1272" t="s">
        <v>5</v>
      </c>
      <c r="E2167" s="1272" t="s">
        <v>5</v>
      </c>
      <c r="F2167" s="1272"/>
      <c r="G2167" s="1272" t="s">
        <v>5</v>
      </c>
      <c r="H2167" s="1461" t="s">
        <v>5</v>
      </c>
    </row>
    <row r="2168" spans="1:8" x14ac:dyDescent="0.2">
      <c r="A2168" s="1271">
        <v>5364010</v>
      </c>
      <c r="B2168" s="1084" t="s">
        <v>23253</v>
      </c>
      <c r="C2168" s="1084"/>
      <c r="D2168" s="1272" t="s">
        <v>5</v>
      </c>
      <c r="E2168" s="1272" t="s">
        <v>5</v>
      </c>
      <c r="F2168" s="1272"/>
      <c r="G2168" s="1272" t="s">
        <v>5</v>
      </c>
      <c r="H2168" s="1461" t="s">
        <v>5</v>
      </c>
    </row>
    <row r="2169" spans="1:8" x14ac:dyDescent="0.2">
      <c r="A2169" s="1271">
        <v>5364011</v>
      </c>
      <c r="B2169" s="1084" t="s">
        <v>23253</v>
      </c>
      <c r="C2169" s="1084"/>
      <c r="D2169" s="1272" t="s">
        <v>5</v>
      </c>
      <c r="E2169" s="1272" t="s">
        <v>469</v>
      </c>
      <c r="F2169" s="1272"/>
      <c r="G2169" s="1272" t="s">
        <v>5</v>
      </c>
      <c r="H2169" s="1461" t="s">
        <v>5</v>
      </c>
    </row>
    <row r="2170" spans="1:8" x14ac:dyDescent="0.2">
      <c r="A2170" s="1271">
        <v>5365000</v>
      </c>
      <c r="B2170" s="1084" t="s">
        <v>23254</v>
      </c>
      <c r="C2170" s="1084"/>
      <c r="D2170" s="1272" t="s">
        <v>5</v>
      </c>
      <c r="E2170" s="1272" t="s">
        <v>5</v>
      </c>
      <c r="F2170" s="1272"/>
      <c r="G2170" s="1272" t="s">
        <v>5</v>
      </c>
      <c r="H2170" s="1461" t="s">
        <v>5</v>
      </c>
    </row>
    <row r="2171" spans="1:8" x14ac:dyDescent="0.2">
      <c r="A2171" s="1271">
        <v>5365010</v>
      </c>
      <c r="B2171" s="1084" t="s">
        <v>23254</v>
      </c>
      <c r="C2171" s="1084"/>
      <c r="D2171" s="1272" t="s">
        <v>5</v>
      </c>
      <c r="E2171" s="1272" t="s">
        <v>5</v>
      </c>
      <c r="F2171" s="1272"/>
      <c r="G2171" s="1272" t="s">
        <v>5</v>
      </c>
      <c r="H2171" s="1461" t="s">
        <v>5</v>
      </c>
    </row>
    <row r="2172" spans="1:8" x14ac:dyDescent="0.2">
      <c r="A2172" s="1271">
        <v>5365011</v>
      </c>
      <c r="B2172" s="1084" t="s">
        <v>23254</v>
      </c>
      <c r="C2172" s="1084"/>
      <c r="D2172" s="1272" t="s">
        <v>5</v>
      </c>
      <c r="E2172" s="1272" t="s">
        <v>469</v>
      </c>
      <c r="F2172" s="1272"/>
      <c r="G2172" s="1272" t="s">
        <v>5</v>
      </c>
      <c r="H2172" s="1461" t="s">
        <v>5</v>
      </c>
    </row>
    <row r="2173" spans="1:8" x14ac:dyDescent="0.2">
      <c r="A2173" s="1271">
        <v>5366000</v>
      </c>
      <c r="B2173" s="1084" t="s">
        <v>23255</v>
      </c>
      <c r="C2173" s="1084" t="s">
        <v>23031</v>
      </c>
      <c r="D2173" s="1272" t="s">
        <v>5</v>
      </c>
      <c r="E2173" s="1272" t="s">
        <v>5</v>
      </c>
      <c r="F2173" s="1272"/>
      <c r="G2173" s="1272" t="s">
        <v>36</v>
      </c>
      <c r="H2173" s="1461" t="s">
        <v>36</v>
      </c>
    </row>
    <row r="2174" spans="1:8" x14ac:dyDescent="0.2">
      <c r="A2174" s="1271">
        <v>5366010</v>
      </c>
      <c r="B2174" s="1084" t="s">
        <v>23256</v>
      </c>
      <c r="C2174" s="1084"/>
      <c r="D2174" s="1272" t="s">
        <v>5</v>
      </c>
      <c r="E2174" s="1272" t="s">
        <v>5</v>
      </c>
      <c r="F2174" s="1272"/>
      <c r="G2174" s="1272" t="s">
        <v>5</v>
      </c>
      <c r="H2174" s="1461" t="s">
        <v>5</v>
      </c>
    </row>
    <row r="2175" spans="1:8" x14ac:dyDescent="0.2">
      <c r="A2175" s="1271">
        <v>5366011</v>
      </c>
      <c r="B2175" s="1084" t="s">
        <v>23256</v>
      </c>
      <c r="C2175" s="1084"/>
      <c r="D2175" s="1272" t="s">
        <v>5</v>
      </c>
      <c r="E2175" s="1272" t="s">
        <v>469</v>
      </c>
      <c r="F2175" s="1272"/>
      <c r="G2175" s="1272" t="s">
        <v>5</v>
      </c>
      <c r="H2175" s="1461" t="s">
        <v>5</v>
      </c>
    </row>
    <row r="2176" spans="1:8" x14ac:dyDescent="0.2">
      <c r="A2176" s="1271">
        <v>5369000</v>
      </c>
      <c r="B2176" s="1084" t="s">
        <v>23257</v>
      </c>
      <c r="C2176" s="1084"/>
      <c r="D2176" s="1272" t="s">
        <v>5</v>
      </c>
      <c r="E2176" s="1272" t="s">
        <v>5</v>
      </c>
      <c r="F2176" s="1272"/>
      <c r="G2176" s="1272" t="s">
        <v>5</v>
      </c>
      <c r="H2176" s="1461" t="s">
        <v>5</v>
      </c>
    </row>
    <row r="2177" spans="1:8" x14ac:dyDescent="0.2">
      <c r="A2177" s="1271">
        <v>5369010</v>
      </c>
      <c r="B2177" s="1084" t="s">
        <v>23257</v>
      </c>
      <c r="C2177" s="1084"/>
      <c r="D2177" s="1272" t="s">
        <v>5</v>
      </c>
      <c r="E2177" s="1272" t="s">
        <v>5</v>
      </c>
      <c r="F2177" s="1272"/>
      <c r="G2177" s="1272" t="s">
        <v>5</v>
      </c>
      <c r="H2177" s="1461" t="s">
        <v>5</v>
      </c>
    </row>
    <row r="2178" spans="1:8" x14ac:dyDescent="0.2">
      <c r="A2178" s="1271">
        <v>5369011</v>
      </c>
      <c r="B2178" s="1084" t="s">
        <v>23257</v>
      </c>
      <c r="C2178" s="1084"/>
      <c r="D2178" s="1272" t="s">
        <v>5</v>
      </c>
      <c r="E2178" s="1272" t="s">
        <v>469</v>
      </c>
      <c r="F2178" s="1272"/>
      <c r="G2178" s="1272" t="s">
        <v>5</v>
      </c>
      <c r="H2178" s="1461" t="s">
        <v>5</v>
      </c>
    </row>
    <row r="2179" spans="1:8" x14ac:dyDescent="0.2">
      <c r="A2179" s="1271">
        <v>5370000</v>
      </c>
      <c r="B2179" s="1084" t="s">
        <v>23258</v>
      </c>
      <c r="C2179" s="1084"/>
      <c r="D2179" s="1272" t="s">
        <v>5</v>
      </c>
      <c r="E2179" s="1272" t="s">
        <v>5</v>
      </c>
      <c r="F2179" s="1272"/>
      <c r="G2179" s="1272" t="s">
        <v>5</v>
      </c>
      <c r="H2179" s="1461" t="s">
        <v>5</v>
      </c>
    </row>
    <row r="2180" spans="1:8" x14ac:dyDescent="0.2">
      <c r="A2180" s="1271">
        <v>5371000</v>
      </c>
      <c r="B2180" s="1084" t="s">
        <v>23259</v>
      </c>
      <c r="C2180" s="1084"/>
      <c r="D2180" s="1272" t="s">
        <v>5</v>
      </c>
      <c r="E2180" s="1272" t="s">
        <v>5</v>
      </c>
      <c r="F2180" s="1272"/>
      <c r="G2180" s="1272" t="s">
        <v>5</v>
      </c>
      <c r="H2180" s="1461" t="s">
        <v>5</v>
      </c>
    </row>
    <row r="2181" spans="1:8" x14ac:dyDescent="0.2">
      <c r="A2181" s="1271">
        <v>5371010</v>
      </c>
      <c r="B2181" s="1084" t="s">
        <v>23260</v>
      </c>
      <c r="C2181" s="1084"/>
      <c r="D2181" s="1272" t="s">
        <v>5</v>
      </c>
      <c r="E2181" s="1272" t="s">
        <v>5</v>
      </c>
      <c r="F2181" s="1272"/>
      <c r="G2181" s="1272" t="s">
        <v>5</v>
      </c>
      <c r="H2181" s="1461" t="s">
        <v>5</v>
      </c>
    </row>
    <row r="2182" spans="1:8" x14ac:dyDescent="0.2">
      <c r="A2182" s="1271">
        <v>5371011</v>
      </c>
      <c r="B2182" s="1084" t="s">
        <v>23260</v>
      </c>
      <c r="C2182" s="1084"/>
      <c r="D2182" s="1272" t="s">
        <v>5</v>
      </c>
      <c r="E2182" s="1272" t="s">
        <v>469</v>
      </c>
      <c r="F2182" s="1272"/>
      <c r="G2182" s="1272" t="s">
        <v>5</v>
      </c>
      <c r="H2182" s="1461" t="s">
        <v>5</v>
      </c>
    </row>
    <row r="2183" spans="1:8" x14ac:dyDescent="0.2">
      <c r="A2183" s="1271">
        <v>5371020</v>
      </c>
      <c r="B2183" s="1084" t="s">
        <v>23261</v>
      </c>
      <c r="C2183" s="1084"/>
      <c r="D2183" s="1272" t="s">
        <v>5</v>
      </c>
      <c r="E2183" s="1272" t="s">
        <v>5</v>
      </c>
      <c r="F2183" s="1272"/>
      <c r="G2183" s="1272" t="s">
        <v>5</v>
      </c>
      <c r="H2183" s="1461" t="s">
        <v>5</v>
      </c>
    </row>
    <row r="2184" spans="1:8" x14ac:dyDescent="0.2">
      <c r="A2184" s="1271">
        <v>5371021</v>
      </c>
      <c r="B2184" s="1084" t="s">
        <v>23261</v>
      </c>
      <c r="C2184" s="1084"/>
      <c r="D2184" s="1272" t="s">
        <v>5</v>
      </c>
      <c r="E2184" s="1272" t="s">
        <v>469</v>
      </c>
      <c r="F2184" s="1272"/>
      <c r="G2184" s="1272" t="s">
        <v>5</v>
      </c>
      <c r="H2184" s="1461" t="s">
        <v>5</v>
      </c>
    </row>
    <row r="2185" spans="1:8" x14ac:dyDescent="0.2">
      <c r="A2185" s="1271">
        <v>5371030</v>
      </c>
      <c r="B2185" s="1084" t="s">
        <v>23262</v>
      </c>
      <c r="C2185" s="1084"/>
      <c r="D2185" s="1272" t="s">
        <v>5</v>
      </c>
      <c r="E2185" s="1272" t="s">
        <v>5</v>
      </c>
      <c r="F2185" s="1272"/>
      <c r="G2185" s="1272" t="s">
        <v>5</v>
      </c>
      <c r="H2185" s="1461" t="s">
        <v>5</v>
      </c>
    </row>
    <row r="2186" spans="1:8" x14ac:dyDescent="0.2">
      <c r="A2186" s="1271">
        <v>5371031</v>
      </c>
      <c r="B2186" s="1084" t="s">
        <v>23262</v>
      </c>
      <c r="C2186" s="1084"/>
      <c r="D2186" s="1272" t="s">
        <v>5</v>
      </c>
      <c r="E2186" s="1272" t="s">
        <v>469</v>
      </c>
      <c r="F2186" s="1272"/>
      <c r="G2186" s="1272" t="s">
        <v>5</v>
      </c>
      <c r="H2186" s="1461" t="s">
        <v>5</v>
      </c>
    </row>
    <row r="2187" spans="1:8" x14ac:dyDescent="0.2">
      <c r="A2187" s="1271">
        <v>5372000</v>
      </c>
      <c r="B2187" s="1084" t="s">
        <v>23263</v>
      </c>
      <c r="C2187" s="1084"/>
      <c r="D2187" s="1272" t="s">
        <v>5</v>
      </c>
      <c r="E2187" s="1272" t="s">
        <v>5</v>
      </c>
      <c r="F2187" s="1272"/>
      <c r="G2187" s="1272" t="s">
        <v>5</v>
      </c>
      <c r="H2187" s="1461" t="s">
        <v>5</v>
      </c>
    </row>
    <row r="2188" spans="1:8" x14ac:dyDescent="0.2">
      <c r="A2188" s="1271">
        <v>5372010</v>
      </c>
      <c r="B2188" s="1084" t="s">
        <v>23264</v>
      </c>
      <c r="C2188" s="1084"/>
      <c r="D2188" s="1272" t="s">
        <v>5</v>
      </c>
      <c r="E2188" s="1272" t="s">
        <v>5</v>
      </c>
      <c r="F2188" s="1272"/>
      <c r="G2188" s="1272" t="s">
        <v>5</v>
      </c>
      <c r="H2188" s="1461" t="s">
        <v>5</v>
      </c>
    </row>
    <row r="2189" spans="1:8" x14ac:dyDescent="0.2">
      <c r="A2189" s="1271">
        <v>5372011</v>
      </c>
      <c r="B2189" s="1084" t="s">
        <v>23264</v>
      </c>
      <c r="C2189" s="1084"/>
      <c r="D2189" s="1272" t="s">
        <v>5</v>
      </c>
      <c r="E2189" s="1272" t="s">
        <v>469</v>
      </c>
      <c r="F2189" s="1272"/>
      <c r="G2189" s="1272" t="s">
        <v>5</v>
      </c>
      <c r="H2189" s="1461" t="s">
        <v>5</v>
      </c>
    </row>
    <row r="2190" spans="1:8" x14ac:dyDescent="0.2">
      <c r="A2190" s="1271">
        <v>5372020</v>
      </c>
      <c r="B2190" s="1084" t="s">
        <v>23265</v>
      </c>
      <c r="C2190" s="1084"/>
      <c r="D2190" s="1272" t="s">
        <v>5</v>
      </c>
      <c r="E2190" s="1272" t="s">
        <v>5</v>
      </c>
      <c r="F2190" s="1272"/>
      <c r="G2190" s="1272" t="s">
        <v>5</v>
      </c>
      <c r="H2190" s="1461" t="s">
        <v>5</v>
      </c>
    </row>
    <row r="2191" spans="1:8" x14ac:dyDescent="0.2">
      <c r="A2191" s="1271">
        <v>5372021</v>
      </c>
      <c r="B2191" s="1084" t="s">
        <v>23265</v>
      </c>
      <c r="C2191" s="1084"/>
      <c r="D2191" s="1272" t="s">
        <v>5</v>
      </c>
      <c r="E2191" s="1272" t="s">
        <v>469</v>
      </c>
      <c r="F2191" s="1272"/>
      <c r="G2191" s="1272" t="s">
        <v>5</v>
      </c>
      <c r="H2191" s="1461" t="s">
        <v>5</v>
      </c>
    </row>
    <row r="2192" spans="1:8" x14ac:dyDescent="0.2">
      <c r="A2192" s="1271">
        <v>5372030</v>
      </c>
      <c r="B2192" s="1084" t="s">
        <v>23266</v>
      </c>
      <c r="C2192" s="1084"/>
      <c r="D2192" s="1272" t="s">
        <v>5</v>
      </c>
      <c r="E2192" s="1272" t="s">
        <v>5</v>
      </c>
      <c r="F2192" s="1272"/>
      <c r="G2192" s="1272" t="s">
        <v>5</v>
      </c>
      <c r="H2192" s="1461" t="s">
        <v>5</v>
      </c>
    </row>
    <row r="2193" spans="1:8" x14ac:dyDescent="0.2">
      <c r="A2193" s="1271">
        <v>5372031</v>
      </c>
      <c r="B2193" s="1084" t="s">
        <v>23266</v>
      </c>
      <c r="C2193" s="1084"/>
      <c r="D2193" s="1272" t="s">
        <v>5</v>
      </c>
      <c r="E2193" s="1272" t="s">
        <v>469</v>
      </c>
      <c r="F2193" s="1272"/>
      <c r="G2193" s="1272" t="s">
        <v>5</v>
      </c>
      <c r="H2193" s="1461" t="s">
        <v>5</v>
      </c>
    </row>
    <row r="2194" spans="1:8" x14ac:dyDescent="0.2">
      <c r="A2194" s="1271">
        <v>5373000</v>
      </c>
      <c r="B2194" s="1084" t="s">
        <v>23267</v>
      </c>
      <c r="C2194" s="1084"/>
      <c r="D2194" s="1272" t="s">
        <v>5</v>
      </c>
      <c r="E2194" s="1272" t="s">
        <v>5</v>
      </c>
      <c r="F2194" s="1272"/>
      <c r="G2194" s="1272" t="s">
        <v>5</v>
      </c>
      <c r="H2194" s="1461" t="s">
        <v>5</v>
      </c>
    </row>
    <row r="2195" spans="1:8" x14ac:dyDescent="0.2">
      <c r="A2195" s="1271">
        <v>5373010</v>
      </c>
      <c r="B2195" s="1084" t="s">
        <v>23267</v>
      </c>
      <c r="C2195" s="1084"/>
      <c r="D2195" s="1272" t="s">
        <v>5</v>
      </c>
      <c r="E2195" s="1272" t="s">
        <v>5</v>
      </c>
      <c r="F2195" s="1272"/>
      <c r="G2195" s="1272" t="s">
        <v>5</v>
      </c>
      <c r="H2195" s="1461" t="s">
        <v>5</v>
      </c>
    </row>
    <row r="2196" spans="1:8" x14ac:dyDescent="0.2">
      <c r="A2196" s="1271">
        <v>5373011</v>
      </c>
      <c r="B2196" s="1084" t="s">
        <v>23267</v>
      </c>
      <c r="C2196" s="1084"/>
      <c r="D2196" s="1272" t="s">
        <v>5</v>
      </c>
      <c r="E2196" s="1272" t="s">
        <v>469</v>
      </c>
      <c r="F2196" s="1272"/>
      <c r="G2196" s="1272" t="s">
        <v>5</v>
      </c>
      <c r="H2196" s="1461" t="s">
        <v>5</v>
      </c>
    </row>
    <row r="2197" spans="1:8" x14ac:dyDescent="0.2">
      <c r="A2197" s="1271">
        <v>5374000</v>
      </c>
      <c r="B2197" s="1084" t="s">
        <v>23268</v>
      </c>
      <c r="C2197" s="1084"/>
      <c r="D2197" s="1272" t="s">
        <v>5</v>
      </c>
      <c r="E2197" s="1272" t="s">
        <v>5</v>
      </c>
      <c r="F2197" s="1272"/>
      <c r="G2197" s="1272" t="s">
        <v>5</v>
      </c>
      <c r="H2197" s="1461" t="s">
        <v>5</v>
      </c>
    </row>
    <row r="2198" spans="1:8" x14ac:dyDescent="0.2">
      <c r="A2198" s="1271">
        <v>5374010</v>
      </c>
      <c r="B2198" s="1084" t="s">
        <v>23268</v>
      </c>
      <c r="C2198" s="1084"/>
      <c r="D2198" s="1272" t="s">
        <v>5</v>
      </c>
      <c r="E2198" s="1272" t="s">
        <v>5</v>
      </c>
      <c r="F2198" s="1272"/>
      <c r="G2198" s="1272" t="s">
        <v>5</v>
      </c>
      <c r="H2198" s="1461" t="s">
        <v>5</v>
      </c>
    </row>
    <row r="2199" spans="1:8" x14ac:dyDescent="0.2">
      <c r="A2199" s="1271">
        <v>5374011</v>
      </c>
      <c r="B2199" s="1084" t="s">
        <v>23268</v>
      </c>
      <c r="C2199" s="1084"/>
      <c r="D2199" s="1272" t="s">
        <v>5</v>
      </c>
      <c r="E2199" s="1272" t="s">
        <v>469</v>
      </c>
      <c r="F2199" s="1272"/>
      <c r="G2199" s="1272" t="s">
        <v>5</v>
      </c>
      <c r="H2199" s="1461" t="s">
        <v>5</v>
      </c>
    </row>
    <row r="2200" spans="1:8" x14ac:dyDescent="0.2">
      <c r="A2200" s="1271">
        <v>5375000</v>
      </c>
      <c r="B2200" s="1084" t="s">
        <v>23269</v>
      </c>
      <c r="C2200" s="1084"/>
      <c r="D2200" s="1272" t="s">
        <v>5</v>
      </c>
      <c r="E2200" s="1272" t="s">
        <v>5</v>
      </c>
      <c r="F2200" s="1272"/>
      <c r="G2200" s="1272" t="s">
        <v>5</v>
      </c>
      <c r="H2200" s="1461" t="s">
        <v>5</v>
      </c>
    </row>
    <row r="2201" spans="1:8" x14ac:dyDescent="0.2">
      <c r="A2201" s="1271">
        <v>5375010</v>
      </c>
      <c r="B2201" s="1084" t="s">
        <v>23270</v>
      </c>
      <c r="C2201" s="1084"/>
      <c r="D2201" s="1272" t="s">
        <v>5</v>
      </c>
      <c r="E2201" s="1272" t="s">
        <v>5</v>
      </c>
      <c r="F2201" s="1272"/>
      <c r="G2201" s="1272" t="s">
        <v>5</v>
      </c>
      <c r="H2201" s="1461" t="s">
        <v>5</v>
      </c>
    </row>
    <row r="2202" spans="1:8" x14ac:dyDescent="0.2">
      <c r="A2202" s="1271">
        <v>5375011</v>
      </c>
      <c r="B2202" s="1084" t="s">
        <v>23270</v>
      </c>
      <c r="C2202" s="1084"/>
      <c r="D2202" s="1272" t="s">
        <v>5</v>
      </c>
      <c r="E2202" s="1272" t="s">
        <v>469</v>
      </c>
      <c r="F2202" s="1272"/>
      <c r="G2202" s="1272" t="s">
        <v>5</v>
      </c>
      <c r="H2202" s="1461" t="s">
        <v>5</v>
      </c>
    </row>
    <row r="2203" spans="1:8" x14ac:dyDescent="0.2">
      <c r="A2203" s="1271">
        <v>5375020</v>
      </c>
      <c r="B2203" s="1084" t="s">
        <v>23271</v>
      </c>
      <c r="C2203" s="1084"/>
      <c r="D2203" s="1272" t="s">
        <v>5</v>
      </c>
      <c r="E2203" s="1272" t="s">
        <v>5</v>
      </c>
      <c r="F2203" s="1272"/>
      <c r="G2203" s="1272" t="s">
        <v>5</v>
      </c>
      <c r="H2203" s="1461" t="s">
        <v>5</v>
      </c>
    </row>
    <row r="2204" spans="1:8" x14ac:dyDescent="0.2">
      <c r="A2204" s="1271">
        <v>5375021</v>
      </c>
      <c r="B2204" s="1084" t="s">
        <v>23271</v>
      </c>
      <c r="C2204" s="1084"/>
      <c r="D2204" s="1272" t="s">
        <v>5</v>
      </c>
      <c r="E2204" s="1272" t="s">
        <v>469</v>
      </c>
      <c r="F2204" s="1272"/>
      <c r="G2204" s="1272" t="s">
        <v>5</v>
      </c>
      <c r="H2204" s="1461" t="s">
        <v>5</v>
      </c>
    </row>
    <row r="2205" spans="1:8" x14ac:dyDescent="0.2">
      <c r="A2205" s="1271">
        <v>5376000</v>
      </c>
      <c r="B2205" s="1084" t="s">
        <v>23272</v>
      </c>
      <c r="C2205" s="1084"/>
      <c r="D2205" s="1272" t="s">
        <v>5</v>
      </c>
      <c r="E2205" s="1272" t="s">
        <v>5</v>
      </c>
      <c r="F2205" s="1272"/>
      <c r="G2205" s="1272" t="s">
        <v>5</v>
      </c>
      <c r="H2205" s="1461" t="s">
        <v>5</v>
      </c>
    </row>
    <row r="2206" spans="1:8" x14ac:dyDescent="0.2">
      <c r="A2206" s="1271">
        <v>5376010</v>
      </c>
      <c r="B2206" s="1084" t="s">
        <v>23272</v>
      </c>
      <c r="C2206" s="1084"/>
      <c r="D2206" s="1272" t="s">
        <v>5</v>
      </c>
      <c r="E2206" s="1272" t="s">
        <v>5</v>
      </c>
      <c r="F2206" s="1272"/>
      <c r="G2206" s="1272" t="s">
        <v>5</v>
      </c>
      <c r="H2206" s="1461" t="s">
        <v>5</v>
      </c>
    </row>
    <row r="2207" spans="1:8" x14ac:dyDescent="0.2">
      <c r="A2207" s="1271">
        <v>5376011</v>
      </c>
      <c r="B2207" s="1084" t="s">
        <v>23272</v>
      </c>
      <c r="C2207" s="1084"/>
      <c r="D2207" s="1272" t="s">
        <v>5</v>
      </c>
      <c r="E2207" s="1272" t="s">
        <v>469</v>
      </c>
      <c r="F2207" s="1272"/>
      <c r="G2207" s="1272" t="s">
        <v>5</v>
      </c>
      <c r="H2207" s="1461" t="s">
        <v>5</v>
      </c>
    </row>
    <row r="2208" spans="1:8" x14ac:dyDescent="0.2">
      <c r="A2208" s="1271">
        <v>5377000</v>
      </c>
      <c r="B2208" s="1084" t="s">
        <v>23273</v>
      </c>
      <c r="C2208" s="1084"/>
      <c r="D2208" s="1272" t="s">
        <v>5</v>
      </c>
      <c r="E2208" s="1272" t="s">
        <v>5</v>
      </c>
      <c r="F2208" s="1272"/>
      <c r="G2208" s="1272" t="s">
        <v>5</v>
      </c>
      <c r="H2208" s="1461" t="s">
        <v>5</v>
      </c>
    </row>
    <row r="2209" spans="1:8" x14ac:dyDescent="0.2">
      <c r="A2209" s="1271">
        <v>5377010</v>
      </c>
      <c r="B2209" s="1084" t="s">
        <v>23273</v>
      </c>
      <c r="C2209" s="1084"/>
      <c r="D2209" s="1272" t="s">
        <v>5</v>
      </c>
      <c r="E2209" s="1272" t="s">
        <v>5</v>
      </c>
      <c r="F2209" s="1272"/>
      <c r="G2209" s="1272" t="s">
        <v>5</v>
      </c>
      <c r="H2209" s="1461" t="s">
        <v>5</v>
      </c>
    </row>
    <row r="2210" spans="1:8" x14ac:dyDescent="0.2">
      <c r="A2210" s="1271">
        <v>5377011</v>
      </c>
      <c r="B2210" s="1084" t="s">
        <v>23273</v>
      </c>
      <c r="C2210" s="1084"/>
      <c r="D2210" s="1272" t="s">
        <v>5</v>
      </c>
      <c r="E2210" s="1272" t="s">
        <v>469</v>
      </c>
      <c r="F2210" s="1272"/>
      <c r="G2210" s="1272" t="s">
        <v>5</v>
      </c>
      <c r="H2210" s="1461" t="s">
        <v>5</v>
      </c>
    </row>
    <row r="2211" spans="1:8" x14ac:dyDescent="0.2">
      <c r="A2211" s="1271">
        <v>5378000</v>
      </c>
      <c r="B2211" s="1084" t="s">
        <v>23274</v>
      </c>
      <c r="C2211" s="1084"/>
      <c r="D2211" s="1272" t="s">
        <v>5</v>
      </c>
      <c r="E2211" s="1272" t="s">
        <v>5</v>
      </c>
      <c r="F2211" s="1272"/>
      <c r="G2211" s="1272" t="s">
        <v>5</v>
      </c>
      <c r="H2211" s="1461" t="s">
        <v>5</v>
      </c>
    </row>
    <row r="2212" spans="1:8" x14ac:dyDescent="0.2">
      <c r="A2212" s="1271">
        <v>5378010</v>
      </c>
      <c r="B2212" s="1084" t="s">
        <v>23274</v>
      </c>
      <c r="C2212" s="1084"/>
      <c r="D2212" s="1272" t="s">
        <v>5</v>
      </c>
      <c r="E2212" s="1272" t="s">
        <v>5</v>
      </c>
      <c r="F2212" s="1272"/>
      <c r="G2212" s="1272" t="s">
        <v>5</v>
      </c>
      <c r="H2212" s="1461" t="s">
        <v>5</v>
      </c>
    </row>
    <row r="2213" spans="1:8" x14ac:dyDescent="0.2">
      <c r="A2213" s="1271">
        <v>5378011</v>
      </c>
      <c r="B2213" s="1084" t="s">
        <v>23274</v>
      </c>
      <c r="C2213" s="1084"/>
      <c r="D2213" s="1272" t="s">
        <v>5</v>
      </c>
      <c r="E2213" s="1272" t="s">
        <v>469</v>
      </c>
      <c r="F2213" s="1272"/>
      <c r="G2213" s="1272" t="s">
        <v>5</v>
      </c>
      <c r="H2213" s="1461" t="s">
        <v>5</v>
      </c>
    </row>
    <row r="2214" spans="1:8" x14ac:dyDescent="0.2">
      <c r="A2214" s="1271">
        <v>5379000</v>
      </c>
      <c r="B2214" s="1084" t="s">
        <v>23275</v>
      </c>
      <c r="C2214" s="1084"/>
      <c r="D2214" s="1272" t="s">
        <v>5</v>
      </c>
      <c r="E2214" s="1272" t="s">
        <v>5</v>
      </c>
      <c r="F2214" s="1272"/>
      <c r="G2214" s="1272" t="s">
        <v>5</v>
      </c>
      <c r="H2214" s="1461" t="s">
        <v>5</v>
      </c>
    </row>
    <row r="2215" spans="1:8" x14ac:dyDescent="0.2">
      <c r="A2215" s="1271">
        <v>5379010</v>
      </c>
      <c r="B2215" s="1084" t="s">
        <v>23275</v>
      </c>
      <c r="C2215" s="1084"/>
      <c r="D2215" s="1272" t="s">
        <v>5</v>
      </c>
      <c r="E2215" s="1272" t="s">
        <v>5</v>
      </c>
      <c r="F2215" s="1272"/>
      <c r="G2215" s="1272" t="s">
        <v>5</v>
      </c>
      <c r="H2215" s="1461" t="s">
        <v>5</v>
      </c>
    </row>
    <row r="2216" spans="1:8" x14ac:dyDescent="0.2">
      <c r="A2216" s="1271">
        <v>5379011</v>
      </c>
      <c r="B2216" s="1084" t="s">
        <v>23275</v>
      </c>
      <c r="C2216" s="1084"/>
      <c r="D2216" s="1272" t="s">
        <v>5</v>
      </c>
      <c r="E2216" s="1272" t="s">
        <v>469</v>
      </c>
      <c r="F2216" s="1272"/>
      <c r="G2216" s="1272" t="s">
        <v>5</v>
      </c>
      <c r="H2216" s="1461" t="s">
        <v>5</v>
      </c>
    </row>
    <row r="2217" spans="1:8" x14ac:dyDescent="0.2">
      <c r="A2217" s="1271">
        <v>5380000</v>
      </c>
      <c r="B2217" s="1084" t="s">
        <v>505</v>
      </c>
      <c r="C2217" s="1084"/>
      <c r="D2217" s="1272" t="s">
        <v>5</v>
      </c>
      <c r="E2217" s="1272" t="s">
        <v>5</v>
      </c>
      <c r="F2217" s="1272"/>
      <c r="G2217" s="1272" t="s">
        <v>5</v>
      </c>
      <c r="H2217" s="1461" t="s">
        <v>5</v>
      </c>
    </row>
    <row r="2218" spans="1:8" x14ac:dyDescent="0.2">
      <c r="A2218" s="1271">
        <v>5381000</v>
      </c>
      <c r="B2218" s="1084" t="s">
        <v>23276</v>
      </c>
      <c r="C2218" s="1084"/>
      <c r="D2218" s="1272" t="s">
        <v>5</v>
      </c>
      <c r="E2218" s="1272" t="s">
        <v>5</v>
      </c>
      <c r="F2218" s="1272"/>
      <c r="G2218" s="1272" t="s">
        <v>5</v>
      </c>
      <c r="H2218" s="1461" t="s">
        <v>5</v>
      </c>
    </row>
    <row r="2219" spans="1:8" x14ac:dyDescent="0.2">
      <c r="A2219" s="1271">
        <v>5381010</v>
      </c>
      <c r="B2219" s="1084" t="s">
        <v>23276</v>
      </c>
      <c r="C2219" s="1084"/>
      <c r="D2219" s="1272" t="s">
        <v>5</v>
      </c>
      <c r="E2219" s="1272" t="s">
        <v>5</v>
      </c>
      <c r="F2219" s="1272"/>
      <c r="G2219" s="1272" t="s">
        <v>5</v>
      </c>
      <c r="H2219" s="1461" t="s">
        <v>5</v>
      </c>
    </row>
    <row r="2220" spans="1:8" x14ac:dyDescent="0.2">
      <c r="A2220" s="1271">
        <v>5381011</v>
      </c>
      <c r="B2220" s="1084" t="s">
        <v>23276</v>
      </c>
      <c r="C2220" s="1084"/>
      <c r="D2220" s="1272" t="s">
        <v>5</v>
      </c>
      <c r="E2220" s="1272" t="s">
        <v>469</v>
      </c>
      <c r="F2220" s="1272"/>
      <c r="G2220" s="1272" t="s">
        <v>5</v>
      </c>
      <c r="H2220" s="1461" t="s">
        <v>5</v>
      </c>
    </row>
    <row r="2221" spans="1:8" x14ac:dyDescent="0.2">
      <c r="A2221" s="1271">
        <v>5382000</v>
      </c>
      <c r="B2221" s="1084" t="s">
        <v>23277</v>
      </c>
      <c r="C2221" s="1084"/>
      <c r="D2221" s="1272" t="s">
        <v>5</v>
      </c>
      <c r="E2221" s="1272" t="s">
        <v>5</v>
      </c>
      <c r="F2221" s="1272"/>
      <c r="G2221" s="1272" t="s">
        <v>5</v>
      </c>
      <c r="H2221" s="1461" t="s">
        <v>5</v>
      </c>
    </row>
    <row r="2222" spans="1:8" x14ac:dyDescent="0.2">
      <c r="A2222" s="1271">
        <v>5382010</v>
      </c>
      <c r="B2222" s="1084" t="s">
        <v>23277</v>
      </c>
      <c r="C2222" s="1084"/>
      <c r="D2222" s="1272" t="s">
        <v>5</v>
      </c>
      <c r="E2222" s="1272" t="s">
        <v>5</v>
      </c>
      <c r="F2222" s="1272"/>
      <c r="G2222" s="1272" t="s">
        <v>5</v>
      </c>
      <c r="H2222" s="1461" t="s">
        <v>5</v>
      </c>
    </row>
    <row r="2223" spans="1:8" x14ac:dyDescent="0.2">
      <c r="A2223" s="1271">
        <v>5382011</v>
      </c>
      <c r="B2223" s="1084" t="s">
        <v>23277</v>
      </c>
      <c r="C2223" s="1084"/>
      <c r="D2223" s="1272" t="s">
        <v>5</v>
      </c>
      <c r="E2223" s="1272" t="s">
        <v>469</v>
      </c>
      <c r="F2223" s="1272"/>
      <c r="G2223" s="1272" t="s">
        <v>5</v>
      </c>
      <c r="H2223" s="1461" t="s">
        <v>5</v>
      </c>
    </row>
    <row r="2224" spans="1:8" x14ac:dyDescent="0.2">
      <c r="A2224" s="1271">
        <v>5383000</v>
      </c>
      <c r="B2224" s="1084" t="s">
        <v>23278</v>
      </c>
      <c r="C2224" s="1084"/>
      <c r="D2224" s="1272" t="s">
        <v>5</v>
      </c>
      <c r="E2224" s="1272" t="s">
        <v>5</v>
      </c>
      <c r="F2224" s="1272"/>
      <c r="G2224" s="1272" t="s">
        <v>5</v>
      </c>
      <c r="H2224" s="1461" t="s">
        <v>5</v>
      </c>
    </row>
    <row r="2225" spans="1:8" x14ac:dyDescent="0.2">
      <c r="A2225" s="1271">
        <v>5383010</v>
      </c>
      <c r="B2225" s="1084" t="s">
        <v>23278</v>
      </c>
      <c r="C2225" s="1084"/>
      <c r="D2225" s="1272" t="s">
        <v>5</v>
      </c>
      <c r="E2225" s="1272" t="s">
        <v>5</v>
      </c>
      <c r="F2225" s="1272"/>
      <c r="G2225" s="1272" t="s">
        <v>5</v>
      </c>
      <c r="H2225" s="1461" t="s">
        <v>5</v>
      </c>
    </row>
    <row r="2226" spans="1:8" x14ac:dyDescent="0.2">
      <c r="A2226" s="1271">
        <v>5383011</v>
      </c>
      <c r="B2226" s="1084" t="s">
        <v>23278</v>
      </c>
      <c r="C2226" s="1084"/>
      <c r="D2226" s="1272" t="s">
        <v>5</v>
      </c>
      <c r="E2226" s="1272" t="s">
        <v>469</v>
      </c>
      <c r="F2226" s="1272"/>
      <c r="G2226" s="1272" t="s">
        <v>36</v>
      </c>
      <c r="H2226" s="1461" t="s">
        <v>36</v>
      </c>
    </row>
    <row r="2227" spans="1:8" x14ac:dyDescent="0.2">
      <c r="A2227" s="1271">
        <v>5384000</v>
      </c>
      <c r="B2227" s="1084" t="s">
        <v>23279</v>
      </c>
      <c r="C2227" s="1084"/>
      <c r="D2227" s="1272" t="s">
        <v>5</v>
      </c>
      <c r="E2227" s="1272" t="s">
        <v>5</v>
      </c>
      <c r="F2227" s="1272"/>
      <c r="G2227" s="1272" t="s">
        <v>5</v>
      </c>
      <c r="H2227" s="1461" t="s">
        <v>5</v>
      </c>
    </row>
    <row r="2228" spans="1:8" x14ac:dyDescent="0.2">
      <c r="A2228" s="1271">
        <v>5384010</v>
      </c>
      <c r="B2228" s="1084" t="s">
        <v>23279</v>
      </c>
      <c r="C2228" s="1084"/>
      <c r="D2228" s="1272" t="s">
        <v>5</v>
      </c>
      <c r="E2228" s="1272" t="s">
        <v>5</v>
      </c>
      <c r="F2228" s="1272"/>
      <c r="G2228" s="1272" t="s">
        <v>5</v>
      </c>
      <c r="H2228" s="1461" t="s">
        <v>5</v>
      </c>
    </row>
    <row r="2229" spans="1:8" x14ac:dyDescent="0.2">
      <c r="A2229" s="1271">
        <v>5384011</v>
      </c>
      <c r="B2229" s="1084" t="s">
        <v>23279</v>
      </c>
      <c r="C2229" s="1084"/>
      <c r="D2229" s="1272" t="s">
        <v>5</v>
      </c>
      <c r="E2229" s="1272" t="s">
        <v>469</v>
      </c>
      <c r="F2229" s="1272"/>
      <c r="G2229" s="1272" t="s">
        <v>5</v>
      </c>
      <c r="H2229" s="1461" t="s">
        <v>5</v>
      </c>
    </row>
    <row r="2230" spans="1:8" x14ac:dyDescent="0.2">
      <c r="A2230" s="1271">
        <v>5385000</v>
      </c>
      <c r="B2230" s="1084" t="s">
        <v>23280</v>
      </c>
      <c r="C2230" s="1084"/>
      <c r="D2230" s="1272" t="s">
        <v>5</v>
      </c>
      <c r="E2230" s="1272" t="s">
        <v>5</v>
      </c>
      <c r="F2230" s="1272"/>
      <c r="G2230" s="1272" t="s">
        <v>5</v>
      </c>
      <c r="H2230" s="1461" t="s">
        <v>5</v>
      </c>
    </row>
    <row r="2231" spans="1:8" x14ac:dyDescent="0.2">
      <c r="A2231" s="1271">
        <v>5385010</v>
      </c>
      <c r="B2231" s="1084" t="s">
        <v>23280</v>
      </c>
      <c r="C2231" s="1084"/>
      <c r="D2231" s="1272" t="s">
        <v>5</v>
      </c>
      <c r="E2231" s="1272" t="s">
        <v>5</v>
      </c>
      <c r="F2231" s="1272"/>
      <c r="G2231" s="1272" t="s">
        <v>5</v>
      </c>
      <c r="H2231" s="1461" t="s">
        <v>5</v>
      </c>
    </row>
    <row r="2232" spans="1:8" x14ac:dyDescent="0.2">
      <c r="A2232" s="1271">
        <v>5385011</v>
      </c>
      <c r="B2232" s="1084" t="s">
        <v>23280</v>
      </c>
      <c r="C2232" s="1084"/>
      <c r="D2232" s="1272" t="s">
        <v>5</v>
      </c>
      <c r="E2232" s="1272" t="s">
        <v>469</v>
      </c>
      <c r="F2232" s="1272"/>
      <c r="G2232" s="1272" t="s">
        <v>5</v>
      </c>
      <c r="H2232" s="1461" t="s">
        <v>5</v>
      </c>
    </row>
    <row r="2233" spans="1:8" x14ac:dyDescent="0.2">
      <c r="A2233" s="1271">
        <v>5390000</v>
      </c>
      <c r="B2233" s="1084" t="s">
        <v>504</v>
      </c>
      <c r="C2233" s="1084"/>
      <c r="D2233" s="1272" t="s">
        <v>5</v>
      </c>
      <c r="E2233" s="1272" t="s">
        <v>5</v>
      </c>
      <c r="F2233" s="1272"/>
      <c r="G2233" s="1272" t="s">
        <v>5</v>
      </c>
      <c r="H2233" s="1461" t="s">
        <v>5</v>
      </c>
    </row>
    <row r="2234" spans="1:8" x14ac:dyDescent="0.2">
      <c r="A2234" s="1271">
        <v>5391000</v>
      </c>
      <c r="B2234" s="1084" t="s">
        <v>23281</v>
      </c>
      <c r="C2234" s="1084"/>
      <c r="D2234" s="1272" t="s">
        <v>5</v>
      </c>
      <c r="E2234" s="1272" t="s">
        <v>5</v>
      </c>
      <c r="F2234" s="1272"/>
      <c r="G2234" s="1272" t="s">
        <v>5</v>
      </c>
      <c r="H2234" s="1461" t="s">
        <v>5</v>
      </c>
    </row>
    <row r="2235" spans="1:8" x14ac:dyDescent="0.2">
      <c r="A2235" s="1271">
        <v>5391010</v>
      </c>
      <c r="B2235" s="1084" t="s">
        <v>23281</v>
      </c>
      <c r="C2235" s="1084"/>
      <c r="D2235" s="1272" t="s">
        <v>5</v>
      </c>
      <c r="E2235" s="1272" t="s">
        <v>5</v>
      </c>
      <c r="F2235" s="1272"/>
      <c r="G2235" s="1272" t="s">
        <v>5</v>
      </c>
      <c r="H2235" s="1461" t="s">
        <v>5</v>
      </c>
    </row>
    <row r="2236" spans="1:8" x14ac:dyDescent="0.2">
      <c r="A2236" s="1271">
        <v>5391011</v>
      </c>
      <c r="B2236" s="1084" t="s">
        <v>23281</v>
      </c>
      <c r="C2236" s="1084"/>
      <c r="D2236" s="1272" t="s">
        <v>5</v>
      </c>
      <c r="E2236" s="1272" t="s">
        <v>469</v>
      </c>
      <c r="F2236" s="1272"/>
      <c r="G2236" s="1272" t="s">
        <v>5</v>
      </c>
      <c r="H2236" s="1461" t="s">
        <v>5</v>
      </c>
    </row>
    <row r="2237" spans="1:8" x14ac:dyDescent="0.2">
      <c r="A2237" s="1271">
        <v>5392000</v>
      </c>
      <c r="B2237" s="1084" t="s">
        <v>23282</v>
      </c>
      <c r="C2237" s="1084"/>
      <c r="D2237" s="1272" t="s">
        <v>5</v>
      </c>
      <c r="E2237" s="1272" t="s">
        <v>5</v>
      </c>
      <c r="F2237" s="1272"/>
      <c r="G2237" s="1272" t="s">
        <v>5</v>
      </c>
      <c r="H2237" s="1461" t="s">
        <v>5</v>
      </c>
    </row>
    <row r="2238" spans="1:8" x14ac:dyDescent="0.2">
      <c r="A2238" s="1271">
        <v>5392010</v>
      </c>
      <c r="B2238" s="1084" t="s">
        <v>23282</v>
      </c>
      <c r="C2238" s="1084"/>
      <c r="D2238" s="1272" t="s">
        <v>5</v>
      </c>
      <c r="E2238" s="1272" t="s">
        <v>5</v>
      </c>
      <c r="F2238" s="1272"/>
      <c r="G2238" s="1272" t="s">
        <v>5</v>
      </c>
      <c r="H2238" s="1461" t="s">
        <v>5</v>
      </c>
    </row>
    <row r="2239" spans="1:8" x14ac:dyDescent="0.2">
      <c r="A2239" s="1271">
        <v>5392011</v>
      </c>
      <c r="B2239" s="1084" t="s">
        <v>23282</v>
      </c>
      <c r="C2239" s="1084"/>
      <c r="D2239" s="1272" t="s">
        <v>5</v>
      </c>
      <c r="E2239" s="1272" t="s">
        <v>469</v>
      </c>
      <c r="F2239" s="1272"/>
      <c r="G2239" s="1272" t="s">
        <v>5</v>
      </c>
      <c r="H2239" s="1461" t="s">
        <v>5</v>
      </c>
    </row>
    <row r="2240" spans="1:8" x14ac:dyDescent="0.2">
      <c r="A2240" s="1271">
        <v>5393000</v>
      </c>
      <c r="B2240" s="1084" t="s">
        <v>23283</v>
      </c>
      <c r="C2240" s="1084"/>
      <c r="D2240" s="1272" t="s">
        <v>5</v>
      </c>
      <c r="E2240" s="1272" t="s">
        <v>5</v>
      </c>
      <c r="F2240" s="1272"/>
      <c r="G2240" s="1272" t="s">
        <v>5</v>
      </c>
      <c r="H2240" s="1461" t="s">
        <v>5</v>
      </c>
    </row>
    <row r="2241" spans="1:8" x14ac:dyDescent="0.2">
      <c r="A2241" s="1271">
        <v>5393010</v>
      </c>
      <c r="B2241" s="1084" t="s">
        <v>23283</v>
      </c>
      <c r="C2241" s="1084"/>
      <c r="D2241" s="1272" t="s">
        <v>5</v>
      </c>
      <c r="E2241" s="1272" t="s">
        <v>5</v>
      </c>
      <c r="F2241" s="1272"/>
      <c r="G2241" s="1272" t="s">
        <v>5</v>
      </c>
      <c r="H2241" s="1461" t="s">
        <v>5</v>
      </c>
    </row>
    <row r="2242" spans="1:8" x14ac:dyDescent="0.2">
      <c r="A2242" s="1271">
        <v>5393011</v>
      </c>
      <c r="B2242" s="1084" t="s">
        <v>23283</v>
      </c>
      <c r="C2242" s="1084"/>
      <c r="D2242" s="1272" t="s">
        <v>5</v>
      </c>
      <c r="E2242" s="1272" t="s">
        <v>469</v>
      </c>
      <c r="F2242" s="1272"/>
      <c r="G2242" s="1272" t="s">
        <v>5</v>
      </c>
      <c r="H2242" s="1461" t="s">
        <v>5</v>
      </c>
    </row>
    <row r="2243" spans="1:8" x14ac:dyDescent="0.2">
      <c r="A2243" s="1271">
        <v>5394000</v>
      </c>
      <c r="B2243" s="1084" t="s">
        <v>23284</v>
      </c>
      <c r="C2243" s="1084"/>
      <c r="D2243" s="1272" t="s">
        <v>5</v>
      </c>
      <c r="E2243" s="1272" t="s">
        <v>5</v>
      </c>
      <c r="F2243" s="1272"/>
      <c r="G2243" s="1272" t="s">
        <v>5</v>
      </c>
      <c r="H2243" s="1461" t="s">
        <v>5</v>
      </c>
    </row>
    <row r="2244" spans="1:8" x14ac:dyDescent="0.2">
      <c r="A2244" s="1271">
        <v>5394010</v>
      </c>
      <c r="B2244" s="1084" t="s">
        <v>23284</v>
      </c>
      <c r="C2244" s="1084"/>
      <c r="D2244" s="1272" t="s">
        <v>5</v>
      </c>
      <c r="E2244" s="1272" t="s">
        <v>5</v>
      </c>
      <c r="F2244" s="1272"/>
      <c r="G2244" s="1272" t="s">
        <v>5</v>
      </c>
      <c r="H2244" s="1461" t="s">
        <v>5</v>
      </c>
    </row>
    <row r="2245" spans="1:8" x14ac:dyDescent="0.2">
      <c r="A2245" s="1271">
        <v>5394011</v>
      </c>
      <c r="B2245" s="1084" t="s">
        <v>23284</v>
      </c>
      <c r="C2245" s="1084"/>
      <c r="D2245" s="1272" t="s">
        <v>5</v>
      </c>
      <c r="E2245" s="1272" t="s">
        <v>469</v>
      </c>
      <c r="F2245" s="1272"/>
      <c r="G2245" s="1272" t="s">
        <v>5</v>
      </c>
      <c r="H2245" s="1461" t="s">
        <v>5</v>
      </c>
    </row>
    <row r="2246" spans="1:8" x14ac:dyDescent="0.2">
      <c r="A2246" s="1271">
        <v>5395000</v>
      </c>
      <c r="B2246" s="1084" t="s">
        <v>23285</v>
      </c>
      <c r="C2246" s="1084"/>
      <c r="D2246" s="1272" t="s">
        <v>5</v>
      </c>
      <c r="E2246" s="1272" t="s">
        <v>5</v>
      </c>
      <c r="F2246" s="1272"/>
      <c r="G2246" s="1272" t="s">
        <v>5</v>
      </c>
      <c r="H2246" s="1461" t="s">
        <v>5</v>
      </c>
    </row>
    <row r="2247" spans="1:8" x14ac:dyDescent="0.2">
      <c r="A2247" s="1271">
        <v>5395010</v>
      </c>
      <c r="B2247" s="1084" t="s">
        <v>23285</v>
      </c>
      <c r="C2247" s="1084"/>
      <c r="D2247" s="1272" t="s">
        <v>5</v>
      </c>
      <c r="E2247" s="1272" t="s">
        <v>5</v>
      </c>
      <c r="F2247" s="1272"/>
      <c r="G2247" s="1272" t="s">
        <v>5</v>
      </c>
      <c r="H2247" s="1461" t="s">
        <v>5</v>
      </c>
    </row>
    <row r="2248" spans="1:8" x14ac:dyDescent="0.2">
      <c r="A2248" s="1271">
        <v>5395011</v>
      </c>
      <c r="B2248" s="1084" t="s">
        <v>23285</v>
      </c>
      <c r="C2248" s="1084"/>
      <c r="D2248" s="1272" t="s">
        <v>5</v>
      </c>
      <c r="E2248" s="1272" t="s">
        <v>469</v>
      </c>
      <c r="F2248" s="1272"/>
      <c r="G2248" s="1272" t="s">
        <v>5</v>
      </c>
      <c r="H2248" s="1461" t="s">
        <v>5</v>
      </c>
    </row>
    <row r="2249" spans="1:8" x14ac:dyDescent="0.2">
      <c r="A2249" s="1271">
        <v>5396000</v>
      </c>
      <c r="B2249" s="1084" t="s">
        <v>23286</v>
      </c>
      <c r="C2249" s="1084"/>
      <c r="D2249" s="1272" t="s">
        <v>5</v>
      </c>
      <c r="E2249" s="1272" t="s">
        <v>5</v>
      </c>
      <c r="F2249" s="1272"/>
      <c r="G2249" s="1272" t="s">
        <v>5</v>
      </c>
      <c r="H2249" s="1461" t="s">
        <v>5</v>
      </c>
    </row>
    <row r="2250" spans="1:8" x14ac:dyDescent="0.2">
      <c r="A2250" s="1271">
        <v>5396010</v>
      </c>
      <c r="B2250" s="1084" t="s">
        <v>23286</v>
      </c>
      <c r="C2250" s="1084"/>
      <c r="D2250" s="1272" t="s">
        <v>5</v>
      </c>
      <c r="E2250" s="1272" t="s">
        <v>5</v>
      </c>
      <c r="F2250" s="1272"/>
      <c r="G2250" s="1272" t="s">
        <v>5</v>
      </c>
      <c r="H2250" s="1461" t="s">
        <v>5</v>
      </c>
    </row>
    <row r="2251" spans="1:8" x14ac:dyDescent="0.2">
      <c r="A2251" s="1271">
        <v>5396011</v>
      </c>
      <c r="B2251" s="1084" t="s">
        <v>23286</v>
      </c>
      <c r="C2251" s="1084"/>
      <c r="D2251" s="1272" t="s">
        <v>5</v>
      </c>
      <c r="E2251" s="1272" t="s">
        <v>469</v>
      </c>
      <c r="F2251" s="1272"/>
      <c r="G2251" s="1272" t="s">
        <v>5</v>
      </c>
      <c r="H2251" s="1461" t="s">
        <v>5</v>
      </c>
    </row>
    <row r="2252" spans="1:8" x14ac:dyDescent="0.2">
      <c r="A2252" s="1271">
        <v>5397000</v>
      </c>
      <c r="B2252" s="1084" t="s">
        <v>23287</v>
      </c>
      <c r="C2252" s="1084"/>
      <c r="D2252" s="1272" t="s">
        <v>5</v>
      </c>
      <c r="E2252" s="1272" t="s">
        <v>5</v>
      </c>
      <c r="F2252" s="1272"/>
      <c r="G2252" s="1272" t="s">
        <v>5</v>
      </c>
      <c r="H2252" s="1461" t="s">
        <v>5</v>
      </c>
    </row>
    <row r="2253" spans="1:8" x14ac:dyDescent="0.2">
      <c r="A2253" s="1271">
        <v>5397010</v>
      </c>
      <c r="B2253" s="1084" t="s">
        <v>23287</v>
      </c>
      <c r="C2253" s="1084"/>
      <c r="D2253" s="1272" t="s">
        <v>5</v>
      </c>
      <c r="E2253" s="1272" t="s">
        <v>5</v>
      </c>
      <c r="F2253" s="1272"/>
      <c r="G2253" s="1272" t="s">
        <v>5</v>
      </c>
      <c r="H2253" s="1461" t="s">
        <v>5</v>
      </c>
    </row>
    <row r="2254" spans="1:8" x14ac:dyDescent="0.2">
      <c r="A2254" s="1271">
        <v>5397011</v>
      </c>
      <c r="B2254" s="1084" t="s">
        <v>23287</v>
      </c>
      <c r="C2254" s="1084"/>
      <c r="D2254" s="1272" t="s">
        <v>5</v>
      </c>
      <c r="E2254" s="1272" t="s">
        <v>469</v>
      </c>
      <c r="F2254" s="1272"/>
      <c r="G2254" s="1272" t="s">
        <v>5</v>
      </c>
      <c r="H2254" s="1461" t="s">
        <v>5</v>
      </c>
    </row>
    <row r="2255" spans="1:8" x14ac:dyDescent="0.2">
      <c r="A2255" s="1271">
        <v>5398000</v>
      </c>
      <c r="B2255" s="1084" t="s">
        <v>23288</v>
      </c>
      <c r="C2255" s="1084"/>
      <c r="D2255" s="1272" t="s">
        <v>5</v>
      </c>
      <c r="E2255" s="1272" t="s">
        <v>5</v>
      </c>
      <c r="F2255" s="1272"/>
      <c r="G2255" s="1272" t="s">
        <v>5</v>
      </c>
      <c r="H2255" s="1461" t="s">
        <v>5</v>
      </c>
    </row>
    <row r="2256" spans="1:8" x14ac:dyDescent="0.2">
      <c r="A2256" s="1271">
        <v>5398010</v>
      </c>
      <c r="B2256" s="1084" t="s">
        <v>23288</v>
      </c>
      <c r="C2256" s="1084"/>
      <c r="D2256" s="1272" t="s">
        <v>5</v>
      </c>
      <c r="E2256" s="1272" t="s">
        <v>5</v>
      </c>
      <c r="F2256" s="1272"/>
      <c r="G2256" s="1272" t="s">
        <v>5</v>
      </c>
      <c r="H2256" s="1461" t="s">
        <v>5</v>
      </c>
    </row>
    <row r="2257" spans="1:8" x14ac:dyDescent="0.2">
      <c r="A2257" s="1271">
        <v>5398011</v>
      </c>
      <c r="B2257" s="1084" t="s">
        <v>23288</v>
      </c>
      <c r="C2257" s="1084"/>
      <c r="D2257" s="1272" t="s">
        <v>5</v>
      </c>
      <c r="E2257" s="1272" t="s">
        <v>469</v>
      </c>
      <c r="F2257" s="1272"/>
      <c r="G2257" s="1272" t="s">
        <v>5</v>
      </c>
      <c r="H2257" s="1461" t="s">
        <v>5</v>
      </c>
    </row>
    <row r="2258" spans="1:8" x14ac:dyDescent="0.2">
      <c r="A2258" s="1271">
        <v>5399000</v>
      </c>
      <c r="B2258" s="1084" t="s">
        <v>23289</v>
      </c>
      <c r="C2258" s="1084"/>
      <c r="D2258" s="1272" t="s">
        <v>5</v>
      </c>
      <c r="E2258" s="1272" t="s">
        <v>5</v>
      </c>
      <c r="F2258" s="1272"/>
      <c r="G2258" s="1272" t="s">
        <v>5</v>
      </c>
      <c r="H2258" s="1461" t="s">
        <v>5</v>
      </c>
    </row>
    <row r="2259" spans="1:8" x14ac:dyDescent="0.2">
      <c r="A2259" s="1271">
        <v>5399010</v>
      </c>
      <c r="B2259" s="1084" t="s">
        <v>23290</v>
      </c>
      <c r="C2259" s="1084"/>
      <c r="D2259" s="1272" t="s">
        <v>5</v>
      </c>
      <c r="E2259" s="1272" t="s">
        <v>5</v>
      </c>
      <c r="F2259" s="1272"/>
      <c r="G2259" s="1272" t="s">
        <v>5</v>
      </c>
      <c r="H2259" s="1461" t="s">
        <v>5</v>
      </c>
    </row>
    <row r="2260" spans="1:8" x14ac:dyDescent="0.2">
      <c r="A2260" s="1271">
        <v>5399011</v>
      </c>
      <c r="B2260" s="1084" t="s">
        <v>23290</v>
      </c>
      <c r="C2260" s="1084"/>
      <c r="D2260" s="1272" t="s">
        <v>5</v>
      </c>
      <c r="E2260" s="1272" t="s">
        <v>469</v>
      </c>
      <c r="F2260" s="1272"/>
      <c r="G2260" s="1272" t="s">
        <v>5</v>
      </c>
      <c r="H2260" s="1461" t="s">
        <v>5</v>
      </c>
    </row>
    <row r="2261" spans="1:8" x14ac:dyDescent="0.2">
      <c r="A2261" s="1271">
        <v>5399020</v>
      </c>
      <c r="B2261" s="1084" t="s">
        <v>23291</v>
      </c>
      <c r="C2261" s="1084"/>
      <c r="D2261" s="1272" t="s">
        <v>5</v>
      </c>
      <c r="E2261" s="1272" t="s">
        <v>5</v>
      </c>
      <c r="F2261" s="1272"/>
      <c r="G2261" s="1272" t="s">
        <v>5</v>
      </c>
      <c r="H2261" s="1461" t="s">
        <v>5</v>
      </c>
    </row>
    <row r="2262" spans="1:8" x14ac:dyDescent="0.2">
      <c r="A2262" s="1271">
        <v>5399021</v>
      </c>
      <c r="B2262" s="1084" t="s">
        <v>23291</v>
      </c>
      <c r="C2262" s="1084"/>
      <c r="D2262" s="1272" t="s">
        <v>5</v>
      </c>
      <c r="E2262" s="1272" t="s">
        <v>469</v>
      </c>
      <c r="F2262" s="1272"/>
      <c r="G2262" s="1272" t="s">
        <v>5</v>
      </c>
      <c r="H2262" s="1461" t="s">
        <v>5</v>
      </c>
    </row>
    <row r="2263" spans="1:8" x14ac:dyDescent="0.2">
      <c r="A2263" s="1271">
        <v>5399022</v>
      </c>
      <c r="B2263" s="1084" t="s">
        <v>23292</v>
      </c>
      <c r="C2263" s="1084"/>
      <c r="D2263" s="1272" t="s">
        <v>5</v>
      </c>
      <c r="E2263" s="1272" t="s">
        <v>469</v>
      </c>
      <c r="F2263" s="1272"/>
      <c r="G2263" s="1272" t="s">
        <v>5</v>
      </c>
      <c r="H2263" s="1461" t="s">
        <v>5</v>
      </c>
    </row>
    <row r="2264" spans="1:8" x14ac:dyDescent="0.2">
      <c r="A2264" s="1271">
        <v>5399023</v>
      </c>
      <c r="B2264" s="1084" t="s">
        <v>23293</v>
      </c>
      <c r="C2264" s="1084"/>
      <c r="D2264" s="1272" t="s">
        <v>5</v>
      </c>
      <c r="E2264" s="1272" t="s">
        <v>469</v>
      </c>
      <c r="F2264" s="1272"/>
      <c r="G2264" s="1272" t="s">
        <v>5</v>
      </c>
      <c r="H2264" s="1461" t="s">
        <v>5</v>
      </c>
    </row>
    <row r="2265" spans="1:8" x14ac:dyDescent="0.2">
      <c r="A2265" s="1271">
        <v>5399030</v>
      </c>
      <c r="B2265" s="1084" t="s">
        <v>23294</v>
      </c>
      <c r="C2265" s="1084"/>
      <c r="D2265" s="1272" t="s">
        <v>5</v>
      </c>
      <c r="E2265" s="1272" t="s">
        <v>5</v>
      </c>
      <c r="F2265" s="1272"/>
      <c r="G2265" s="1272" t="s">
        <v>5</v>
      </c>
      <c r="H2265" s="1461" t="s">
        <v>5</v>
      </c>
    </row>
    <row r="2266" spans="1:8" x14ac:dyDescent="0.2">
      <c r="A2266" s="1271">
        <v>5399031</v>
      </c>
      <c r="B2266" s="1084" t="s">
        <v>23294</v>
      </c>
      <c r="C2266" s="1084"/>
      <c r="D2266" s="1272" t="s">
        <v>5</v>
      </c>
      <c r="E2266" s="1272" t="s">
        <v>469</v>
      </c>
      <c r="F2266" s="1272"/>
      <c r="G2266" s="1272" t="s">
        <v>5</v>
      </c>
      <c r="H2266" s="1461" t="s">
        <v>5</v>
      </c>
    </row>
    <row r="2267" spans="1:8" x14ac:dyDescent="0.2">
      <c r="A2267" s="1271">
        <v>5399040</v>
      </c>
      <c r="B2267" s="1084" t="s">
        <v>23295</v>
      </c>
      <c r="C2267" s="1084"/>
      <c r="D2267" s="1272" t="s">
        <v>5</v>
      </c>
      <c r="E2267" s="1272" t="s">
        <v>5</v>
      </c>
      <c r="F2267" s="1272"/>
      <c r="G2267" s="1272" t="s">
        <v>5</v>
      </c>
      <c r="H2267" s="1461" t="s">
        <v>5</v>
      </c>
    </row>
    <row r="2268" spans="1:8" x14ac:dyDescent="0.2">
      <c r="A2268" s="1271">
        <v>5399041</v>
      </c>
      <c r="B2268" s="1084" t="s">
        <v>23295</v>
      </c>
      <c r="C2268" s="1084"/>
      <c r="D2268" s="1272" t="s">
        <v>5</v>
      </c>
      <c r="E2268" s="1272" t="s">
        <v>469</v>
      </c>
      <c r="F2268" s="1272"/>
      <c r="G2268" s="1272" t="s">
        <v>5</v>
      </c>
      <c r="H2268" s="1461" t="s">
        <v>5</v>
      </c>
    </row>
    <row r="2269" spans="1:8" x14ac:dyDescent="0.2">
      <c r="A2269" s="1271">
        <v>5399050</v>
      </c>
      <c r="B2269" s="1084" t="s">
        <v>23296</v>
      </c>
      <c r="C2269" s="1084"/>
      <c r="D2269" s="1272" t="s">
        <v>5</v>
      </c>
      <c r="E2269" s="1272" t="s">
        <v>5</v>
      </c>
      <c r="F2269" s="1272"/>
      <c r="G2269" s="1272" t="s">
        <v>5</v>
      </c>
      <c r="H2269" s="1461" t="s">
        <v>5</v>
      </c>
    </row>
    <row r="2270" spans="1:8" x14ac:dyDescent="0.2">
      <c r="A2270" s="1271">
        <v>5399051</v>
      </c>
      <c r="B2270" s="1084" t="s">
        <v>23296</v>
      </c>
      <c r="C2270" s="1084"/>
      <c r="D2270" s="1272" t="s">
        <v>5</v>
      </c>
      <c r="E2270" s="1272" t="s">
        <v>469</v>
      </c>
      <c r="F2270" s="1272"/>
      <c r="G2270" s="1272" t="s">
        <v>5</v>
      </c>
      <c r="H2270" s="1461" t="s">
        <v>5</v>
      </c>
    </row>
    <row r="2271" spans="1:8" x14ac:dyDescent="0.2">
      <c r="A2271" s="1271">
        <v>5399060</v>
      </c>
      <c r="B2271" s="1084" t="s">
        <v>23297</v>
      </c>
      <c r="C2271" s="1084"/>
      <c r="D2271" s="1272" t="s">
        <v>5</v>
      </c>
      <c r="E2271" s="1272" t="s">
        <v>5</v>
      </c>
      <c r="F2271" s="1272"/>
      <c r="G2271" s="1272" t="s">
        <v>5</v>
      </c>
      <c r="H2271" s="1461" t="s">
        <v>5</v>
      </c>
    </row>
    <row r="2272" spans="1:8" x14ac:dyDescent="0.2">
      <c r="A2272" s="1271">
        <v>5399061</v>
      </c>
      <c r="B2272" s="1084" t="s">
        <v>23297</v>
      </c>
      <c r="C2272" s="1084"/>
      <c r="D2272" s="1272" t="s">
        <v>5</v>
      </c>
      <c r="E2272" s="1272" t="s">
        <v>469</v>
      </c>
      <c r="F2272" s="1272"/>
      <c r="G2272" s="1272" t="s">
        <v>5</v>
      </c>
      <c r="H2272" s="1461" t="s">
        <v>5</v>
      </c>
    </row>
    <row r="2273" spans="1:8" x14ac:dyDescent="0.2">
      <c r="A2273" s="1271">
        <v>5399070</v>
      </c>
      <c r="B2273" s="1084" t="s">
        <v>23298</v>
      </c>
      <c r="C2273" s="1084"/>
      <c r="D2273" s="1272" t="s">
        <v>5</v>
      </c>
      <c r="E2273" s="1272" t="s">
        <v>5</v>
      </c>
      <c r="F2273" s="1272"/>
      <c r="G2273" s="1272" t="s">
        <v>5</v>
      </c>
      <c r="H2273" s="1461" t="s">
        <v>5</v>
      </c>
    </row>
    <row r="2274" spans="1:8" x14ac:dyDescent="0.2">
      <c r="A2274" s="1271">
        <v>5399071</v>
      </c>
      <c r="B2274" s="1084" t="s">
        <v>23298</v>
      </c>
      <c r="C2274" s="1084"/>
      <c r="D2274" s="1272" t="s">
        <v>5</v>
      </c>
      <c r="E2274" s="1272" t="s">
        <v>469</v>
      </c>
      <c r="F2274" s="1272"/>
      <c r="G2274" s="1272" t="s">
        <v>5</v>
      </c>
      <c r="H2274" s="1461" t="s">
        <v>5</v>
      </c>
    </row>
    <row r="2275" spans="1:8" x14ac:dyDescent="0.2">
      <c r="A2275" s="1271">
        <v>5400000</v>
      </c>
      <c r="B2275" s="1084" t="s">
        <v>22965</v>
      </c>
      <c r="C2275" s="1084"/>
      <c r="D2275" s="1272" t="s">
        <v>5</v>
      </c>
      <c r="E2275" s="1272" t="s">
        <v>5</v>
      </c>
      <c r="F2275" s="1272"/>
      <c r="G2275" s="1272" t="s">
        <v>5</v>
      </c>
      <c r="H2275" s="1461" t="s">
        <v>5</v>
      </c>
    </row>
    <row r="2276" spans="1:8" x14ac:dyDescent="0.2">
      <c r="A2276" s="1271">
        <v>5410000</v>
      </c>
      <c r="B2276" s="1084" t="s">
        <v>22343</v>
      </c>
      <c r="C2276" s="1084"/>
      <c r="D2276" s="1272" t="s">
        <v>5</v>
      </c>
      <c r="E2276" s="1272" t="s">
        <v>5</v>
      </c>
      <c r="F2276" s="1272"/>
      <c r="G2276" s="1272" t="s">
        <v>5</v>
      </c>
      <c r="H2276" s="1461" t="s">
        <v>5</v>
      </c>
    </row>
    <row r="2277" spans="1:8" x14ac:dyDescent="0.2">
      <c r="A2277" s="1271">
        <v>5411000</v>
      </c>
      <c r="B2277" s="1084" t="s">
        <v>23299</v>
      </c>
      <c r="C2277" s="1084"/>
      <c r="D2277" s="1272" t="s">
        <v>5</v>
      </c>
      <c r="E2277" s="1272" t="s">
        <v>5</v>
      </c>
      <c r="F2277" s="1272"/>
      <c r="G2277" s="1272" t="s">
        <v>5</v>
      </c>
      <c r="H2277" s="1461" t="s">
        <v>5</v>
      </c>
    </row>
    <row r="2278" spans="1:8" x14ac:dyDescent="0.2">
      <c r="A2278" s="1271">
        <v>5411010</v>
      </c>
      <c r="B2278" s="1084" t="s">
        <v>23300</v>
      </c>
      <c r="C2278" s="1084"/>
      <c r="D2278" s="1272" t="s">
        <v>5</v>
      </c>
      <c r="E2278" s="1272" t="s">
        <v>5</v>
      </c>
      <c r="F2278" s="1272"/>
      <c r="G2278" s="1272" t="s">
        <v>5</v>
      </c>
      <c r="H2278" s="1461" t="s">
        <v>5</v>
      </c>
    </row>
    <row r="2279" spans="1:8" x14ac:dyDescent="0.2">
      <c r="A2279" s="1271">
        <v>5411011</v>
      </c>
      <c r="B2279" s="1084" t="s">
        <v>23300</v>
      </c>
      <c r="C2279" s="1084"/>
      <c r="D2279" s="1272" t="s">
        <v>5</v>
      </c>
      <c r="E2279" s="1272" t="s">
        <v>469</v>
      </c>
      <c r="F2279" s="1272"/>
      <c r="G2279" s="1272" t="s">
        <v>36</v>
      </c>
      <c r="H2279" s="1461" t="s">
        <v>36</v>
      </c>
    </row>
    <row r="2280" spans="1:8" x14ac:dyDescent="0.2">
      <c r="A2280" s="1271">
        <v>5411020</v>
      </c>
      <c r="B2280" s="1084" t="s">
        <v>23301</v>
      </c>
      <c r="C2280" s="1084"/>
      <c r="D2280" s="1272" t="s">
        <v>5</v>
      </c>
      <c r="E2280" s="1272" t="s">
        <v>5</v>
      </c>
      <c r="F2280" s="1272"/>
      <c r="G2280" s="1272" t="s">
        <v>5</v>
      </c>
      <c r="H2280" s="1461" t="s">
        <v>5</v>
      </c>
    </row>
    <row r="2281" spans="1:8" x14ac:dyDescent="0.2">
      <c r="A2281" s="1271">
        <v>5411021</v>
      </c>
      <c r="B2281" s="1084" t="s">
        <v>23301</v>
      </c>
      <c r="C2281" s="1084"/>
      <c r="D2281" s="1272" t="s">
        <v>5</v>
      </c>
      <c r="E2281" s="1272" t="s">
        <v>469</v>
      </c>
      <c r="F2281" s="1272"/>
      <c r="G2281" s="1272" t="s">
        <v>5</v>
      </c>
      <c r="H2281" s="1461" t="s">
        <v>5</v>
      </c>
    </row>
    <row r="2282" spans="1:8" x14ac:dyDescent="0.2">
      <c r="A2282" s="1271">
        <v>5411030</v>
      </c>
      <c r="B2282" s="1084" t="s">
        <v>23302</v>
      </c>
      <c r="C2282" s="1084"/>
      <c r="D2282" s="1272" t="s">
        <v>5</v>
      </c>
      <c r="E2282" s="1272" t="s">
        <v>5</v>
      </c>
      <c r="F2282" s="1272"/>
      <c r="G2282" s="1272" t="s">
        <v>5</v>
      </c>
      <c r="H2282" s="1461" t="s">
        <v>5</v>
      </c>
    </row>
    <row r="2283" spans="1:8" x14ac:dyDescent="0.2">
      <c r="A2283" s="1271">
        <v>5411031</v>
      </c>
      <c r="B2283" s="1084" t="s">
        <v>23302</v>
      </c>
      <c r="C2283" s="1084"/>
      <c r="D2283" s="1272" t="s">
        <v>5</v>
      </c>
      <c r="E2283" s="1272" t="s">
        <v>469</v>
      </c>
      <c r="F2283" s="1272"/>
      <c r="G2283" s="1272" t="s">
        <v>5</v>
      </c>
      <c r="H2283" s="1461" t="s">
        <v>5</v>
      </c>
    </row>
    <row r="2284" spans="1:8" x14ac:dyDescent="0.2">
      <c r="A2284" s="1271">
        <v>5411040</v>
      </c>
      <c r="B2284" s="1084" t="s">
        <v>23303</v>
      </c>
      <c r="C2284" s="1084"/>
      <c r="D2284" s="1272" t="s">
        <v>5</v>
      </c>
      <c r="E2284" s="1272" t="s">
        <v>5</v>
      </c>
      <c r="F2284" s="1272"/>
      <c r="G2284" s="1272" t="s">
        <v>5</v>
      </c>
      <c r="H2284" s="1461" t="s">
        <v>5</v>
      </c>
    </row>
    <row r="2285" spans="1:8" x14ac:dyDescent="0.2">
      <c r="A2285" s="1271">
        <v>5411041</v>
      </c>
      <c r="B2285" s="1084" t="s">
        <v>23303</v>
      </c>
      <c r="C2285" s="1084"/>
      <c r="D2285" s="1272" t="s">
        <v>5</v>
      </c>
      <c r="E2285" s="1272" t="s">
        <v>469</v>
      </c>
      <c r="F2285" s="1272"/>
      <c r="G2285" s="1272" t="s">
        <v>5</v>
      </c>
      <c r="H2285" s="1461" t="s">
        <v>5</v>
      </c>
    </row>
    <row r="2286" spans="1:8" x14ac:dyDescent="0.2">
      <c r="A2286" s="1271">
        <v>5412000</v>
      </c>
      <c r="B2286" s="1084" t="s">
        <v>23304</v>
      </c>
      <c r="C2286" s="1084"/>
      <c r="D2286" s="1272" t="s">
        <v>5</v>
      </c>
      <c r="E2286" s="1272" t="s">
        <v>5</v>
      </c>
      <c r="F2286" s="1272"/>
      <c r="G2286" s="1272" t="s">
        <v>5</v>
      </c>
      <c r="H2286" s="1461" t="s">
        <v>5</v>
      </c>
    </row>
    <row r="2287" spans="1:8" x14ac:dyDescent="0.2">
      <c r="A2287" s="1271">
        <v>5412010</v>
      </c>
      <c r="B2287" s="1084" t="s">
        <v>23305</v>
      </c>
      <c r="C2287" s="1084"/>
      <c r="D2287" s="1272" t="s">
        <v>5</v>
      </c>
      <c r="E2287" s="1272" t="s">
        <v>5</v>
      </c>
      <c r="F2287" s="1272"/>
      <c r="G2287" s="1272" t="s">
        <v>5</v>
      </c>
      <c r="H2287" s="1461" t="s">
        <v>5</v>
      </c>
    </row>
    <row r="2288" spans="1:8" x14ac:dyDescent="0.2">
      <c r="A2288" s="1271">
        <v>5412011</v>
      </c>
      <c r="B2288" s="1084" t="s">
        <v>23305</v>
      </c>
      <c r="C2288" s="1084"/>
      <c r="D2288" s="1272" t="s">
        <v>5</v>
      </c>
      <c r="E2288" s="1272" t="s">
        <v>469</v>
      </c>
      <c r="F2288" s="1272"/>
      <c r="G2288" s="1272" t="s">
        <v>5</v>
      </c>
      <c r="H2288" s="1461" t="s">
        <v>5</v>
      </c>
    </row>
    <row r="2289" spans="1:8" x14ac:dyDescent="0.2">
      <c r="A2289" s="1271">
        <v>5413000</v>
      </c>
      <c r="B2289" s="1084" t="s">
        <v>23306</v>
      </c>
      <c r="C2289" s="1084"/>
      <c r="D2289" s="1272" t="s">
        <v>5</v>
      </c>
      <c r="E2289" s="1272" t="s">
        <v>5</v>
      </c>
      <c r="F2289" s="1272"/>
      <c r="G2289" s="1272" t="s">
        <v>5</v>
      </c>
      <c r="H2289" s="1461" t="s">
        <v>5</v>
      </c>
    </row>
    <row r="2290" spans="1:8" x14ac:dyDescent="0.2">
      <c r="A2290" s="1271">
        <v>5413010</v>
      </c>
      <c r="B2290" s="1084" t="s">
        <v>23307</v>
      </c>
      <c r="C2290" s="1084"/>
      <c r="D2290" s="1272" t="s">
        <v>5</v>
      </c>
      <c r="E2290" s="1272" t="s">
        <v>5</v>
      </c>
      <c r="F2290" s="1272"/>
      <c r="G2290" s="1272" t="s">
        <v>5</v>
      </c>
      <c r="H2290" s="1461" t="s">
        <v>5</v>
      </c>
    </row>
    <row r="2291" spans="1:8" x14ac:dyDescent="0.2">
      <c r="A2291" s="1271">
        <v>5413011</v>
      </c>
      <c r="B2291" s="1084" t="s">
        <v>23307</v>
      </c>
      <c r="C2291" s="1084"/>
      <c r="D2291" s="1272" t="s">
        <v>5</v>
      </c>
      <c r="E2291" s="1272" t="s">
        <v>469</v>
      </c>
      <c r="F2291" s="1272"/>
      <c r="G2291" s="1272" t="s">
        <v>5</v>
      </c>
      <c r="H2291" s="1461" t="s">
        <v>5</v>
      </c>
    </row>
    <row r="2292" spans="1:8" x14ac:dyDescent="0.2">
      <c r="A2292" s="1271">
        <v>5414000</v>
      </c>
      <c r="B2292" s="1084" t="s">
        <v>23308</v>
      </c>
      <c r="C2292" s="1084"/>
      <c r="D2292" s="1272" t="s">
        <v>5</v>
      </c>
      <c r="E2292" s="1272" t="s">
        <v>5</v>
      </c>
      <c r="F2292" s="1272"/>
      <c r="G2292" s="1272" t="s">
        <v>5</v>
      </c>
      <c r="H2292" s="1461" t="s">
        <v>5</v>
      </c>
    </row>
    <row r="2293" spans="1:8" x14ac:dyDescent="0.2">
      <c r="A2293" s="1271">
        <v>5414010</v>
      </c>
      <c r="B2293" s="1084" t="s">
        <v>23308</v>
      </c>
      <c r="C2293" s="1084"/>
      <c r="D2293" s="1272" t="s">
        <v>5</v>
      </c>
      <c r="E2293" s="1272" t="s">
        <v>5</v>
      </c>
      <c r="F2293" s="1272"/>
      <c r="G2293" s="1272" t="s">
        <v>5</v>
      </c>
      <c r="H2293" s="1461" t="s">
        <v>5</v>
      </c>
    </row>
    <row r="2294" spans="1:8" x14ac:dyDescent="0.2">
      <c r="A2294" s="1271">
        <v>5414011</v>
      </c>
      <c r="B2294" s="1084" t="s">
        <v>23308</v>
      </c>
      <c r="C2294" s="1084"/>
      <c r="D2294" s="1272" t="s">
        <v>5</v>
      </c>
      <c r="E2294" s="1272" t="s">
        <v>469</v>
      </c>
      <c r="F2294" s="1272"/>
      <c r="G2294" s="1272" t="s">
        <v>5</v>
      </c>
      <c r="H2294" s="1461" t="s">
        <v>5</v>
      </c>
    </row>
    <row r="2295" spans="1:8" x14ac:dyDescent="0.2">
      <c r="A2295" s="1271">
        <v>5414020</v>
      </c>
      <c r="B2295" s="1084" t="s">
        <v>23309</v>
      </c>
      <c r="C2295" s="1084"/>
      <c r="D2295" s="1272" t="s">
        <v>5</v>
      </c>
      <c r="E2295" s="1272" t="s">
        <v>5</v>
      </c>
      <c r="F2295" s="1272"/>
      <c r="G2295" s="1272" t="s">
        <v>5</v>
      </c>
      <c r="H2295" s="1461" t="s">
        <v>5</v>
      </c>
    </row>
    <row r="2296" spans="1:8" x14ac:dyDescent="0.2">
      <c r="A2296" s="1271">
        <v>5414021</v>
      </c>
      <c r="B2296" s="1084" t="s">
        <v>23309</v>
      </c>
      <c r="C2296" s="1084"/>
      <c r="D2296" s="1272" t="s">
        <v>5</v>
      </c>
      <c r="E2296" s="1272" t="s">
        <v>469</v>
      </c>
      <c r="F2296" s="1272"/>
      <c r="G2296" s="1272" t="s">
        <v>5</v>
      </c>
      <c r="H2296" s="1461" t="s">
        <v>5</v>
      </c>
    </row>
    <row r="2297" spans="1:8" x14ac:dyDescent="0.2">
      <c r="A2297" s="1271">
        <v>5415000</v>
      </c>
      <c r="B2297" s="1084" t="s">
        <v>23310</v>
      </c>
      <c r="C2297" s="1084"/>
      <c r="D2297" s="1272" t="s">
        <v>5</v>
      </c>
      <c r="E2297" s="1272" t="s">
        <v>5</v>
      </c>
      <c r="F2297" s="1272"/>
      <c r="G2297" s="1272" t="s">
        <v>5</v>
      </c>
      <c r="H2297" s="1461" t="s">
        <v>5</v>
      </c>
    </row>
    <row r="2298" spans="1:8" x14ac:dyDescent="0.2">
      <c r="A2298" s="1271">
        <v>5415010</v>
      </c>
      <c r="B2298" s="1084" t="s">
        <v>23310</v>
      </c>
      <c r="C2298" s="1084"/>
      <c r="D2298" s="1272" t="s">
        <v>5</v>
      </c>
      <c r="E2298" s="1272" t="s">
        <v>5</v>
      </c>
      <c r="F2298" s="1272"/>
      <c r="G2298" s="1272" t="s">
        <v>5</v>
      </c>
      <c r="H2298" s="1461" t="s">
        <v>5</v>
      </c>
    </row>
    <row r="2299" spans="1:8" x14ac:dyDescent="0.2">
      <c r="A2299" s="1271">
        <v>5415011</v>
      </c>
      <c r="B2299" s="1084" t="s">
        <v>23310</v>
      </c>
      <c r="C2299" s="1084"/>
      <c r="D2299" s="1272" t="s">
        <v>5</v>
      </c>
      <c r="E2299" s="1272" t="s">
        <v>469</v>
      </c>
      <c r="F2299" s="1272"/>
      <c r="G2299" s="1272" t="s">
        <v>5</v>
      </c>
      <c r="H2299" s="1461" t="s">
        <v>5</v>
      </c>
    </row>
    <row r="2300" spans="1:8" x14ac:dyDescent="0.2">
      <c r="A2300" s="1271">
        <v>5415990</v>
      </c>
      <c r="B2300" s="1084" t="s">
        <v>23311</v>
      </c>
      <c r="C2300" s="1084"/>
      <c r="D2300" s="1272" t="s">
        <v>5</v>
      </c>
      <c r="E2300" s="1272" t="s">
        <v>5</v>
      </c>
      <c r="F2300" s="1272"/>
      <c r="G2300" s="1272" t="s">
        <v>5</v>
      </c>
      <c r="H2300" s="1461" t="s">
        <v>5</v>
      </c>
    </row>
    <row r="2301" spans="1:8" x14ac:dyDescent="0.2">
      <c r="A2301" s="1271">
        <v>5415991</v>
      </c>
      <c r="B2301" s="1084" t="s">
        <v>23311</v>
      </c>
      <c r="C2301" s="1084"/>
      <c r="D2301" s="1272" t="s">
        <v>5</v>
      </c>
      <c r="E2301" s="1272" t="s">
        <v>469</v>
      </c>
      <c r="F2301" s="1272"/>
      <c r="G2301" s="1272" t="s">
        <v>5</v>
      </c>
      <c r="H2301" s="1461" t="s">
        <v>5</v>
      </c>
    </row>
    <row r="2302" spans="1:8" x14ac:dyDescent="0.2">
      <c r="A2302" s="1271">
        <v>5416000</v>
      </c>
      <c r="B2302" s="1084" t="s">
        <v>23310</v>
      </c>
      <c r="C2302" s="1084"/>
      <c r="D2302" s="1272" t="s">
        <v>5</v>
      </c>
      <c r="E2302" s="1272" t="s">
        <v>5</v>
      </c>
      <c r="F2302" s="1272"/>
      <c r="G2302" s="1272" t="s">
        <v>5</v>
      </c>
      <c r="H2302" s="1461" t="s">
        <v>5</v>
      </c>
    </row>
    <row r="2303" spans="1:8" x14ac:dyDescent="0.2">
      <c r="A2303" s="1271">
        <v>5416010</v>
      </c>
      <c r="B2303" s="1084" t="s">
        <v>23310</v>
      </c>
      <c r="C2303" s="1084"/>
      <c r="D2303" s="1272" t="s">
        <v>5</v>
      </c>
      <c r="E2303" s="1272" t="s">
        <v>5</v>
      </c>
      <c r="F2303" s="1272"/>
      <c r="G2303" s="1272" t="s">
        <v>5</v>
      </c>
      <c r="H2303" s="1461" t="s">
        <v>5</v>
      </c>
    </row>
    <row r="2304" spans="1:8" x14ac:dyDescent="0.2">
      <c r="A2304" s="1271">
        <v>5416011</v>
      </c>
      <c r="B2304" s="1084" t="s">
        <v>23310</v>
      </c>
      <c r="C2304" s="1084"/>
      <c r="D2304" s="1272" t="s">
        <v>5</v>
      </c>
      <c r="E2304" s="1272" t="s">
        <v>469</v>
      </c>
      <c r="F2304" s="1272"/>
      <c r="G2304" s="1272" t="s">
        <v>5</v>
      </c>
      <c r="H2304" s="1461" t="s">
        <v>5</v>
      </c>
    </row>
    <row r="2305" spans="1:8" x14ac:dyDescent="0.2">
      <c r="A2305" s="1271">
        <v>5417000</v>
      </c>
      <c r="B2305" s="1084" t="s">
        <v>23312</v>
      </c>
      <c r="C2305" s="1084"/>
      <c r="D2305" s="1272" t="s">
        <v>5</v>
      </c>
      <c r="E2305" s="1272" t="s">
        <v>5</v>
      </c>
      <c r="F2305" s="1272"/>
      <c r="G2305" s="1272" t="s">
        <v>5</v>
      </c>
      <c r="H2305" s="1461" t="s">
        <v>5</v>
      </c>
    </row>
    <row r="2306" spans="1:8" x14ac:dyDescent="0.2">
      <c r="A2306" s="1271">
        <v>5417010</v>
      </c>
      <c r="B2306" s="1084" t="s">
        <v>23312</v>
      </c>
      <c r="C2306" s="1084"/>
      <c r="D2306" s="1272" t="s">
        <v>5</v>
      </c>
      <c r="E2306" s="1272" t="s">
        <v>5</v>
      </c>
      <c r="F2306" s="1272"/>
      <c r="G2306" s="1272" t="s">
        <v>5</v>
      </c>
      <c r="H2306" s="1461" t="s">
        <v>5</v>
      </c>
    </row>
    <row r="2307" spans="1:8" x14ac:dyDescent="0.2">
      <c r="A2307" s="1271">
        <v>5417011</v>
      </c>
      <c r="B2307" s="1084" t="s">
        <v>23312</v>
      </c>
      <c r="C2307" s="1084"/>
      <c r="D2307" s="1272" t="s">
        <v>5</v>
      </c>
      <c r="E2307" s="1272" t="s">
        <v>469</v>
      </c>
      <c r="F2307" s="1272"/>
      <c r="G2307" s="1272" t="s">
        <v>5</v>
      </c>
      <c r="H2307" s="1461" t="s">
        <v>5</v>
      </c>
    </row>
    <row r="2308" spans="1:8" x14ac:dyDescent="0.2">
      <c r="A2308" s="1271">
        <v>5418000</v>
      </c>
      <c r="B2308" s="1084" t="s">
        <v>23313</v>
      </c>
      <c r="C2308" s="1084"/>
      <c r="D2308" s="1272" t="s">
        <v>5</v>
      </c>
      <c r="E2308" s="1272" t="s">
        <v>5</v>
      </c>
      <c r="F2308" s="1272"/>
      <c r="G2308" s="1272" t="s">
        <v>5</v>
      </c>
      <c r="H2308" s="1461" t="s">
        <v>5</v>
      </c>
    </row>
    <row r="2309" spans="1:8" x14ac:dyDescent="0.2">
      <c r="A2309" s="1271">
        <v>5418010</v>
      </c>
      <c r="B2309" s="1084" t="s">
        <v>23313</v>
      </c>
      <c r="C2309" s="1084"/>
      <c r="D2309" s="1272" t="s">
        <v>5</v>
      </c>
      <c r="E2309" s="1272" t="s">
        <v>5</v>
      </c>
      <c r="F2309" s="1272"/>
      <c r="G2309" s="1272" t="s">
        <v>5</v>
      </c>
      <c r="H2309" s="1461" t="s">
        <v>5</v>
      </c>
    </row>
    <row r="2310" spans="1:8" x14ac:dyDescent="0.2">
      <c r="A2310" s="1271">
        <v>5418011</v>
      </c>
      <c r="B2310" s="1084" t="s">
        <v>23313</v>
      </c>
      <c r="C2310" s="1084"/>
      <c r="D2310" s="1272" t="s">
        <v>5</v>
      </c>
      <c r="E2310" s="1272" t="s">
        <v>469</v>
      </c>
      <c r="F2310" s="1272"/>
      <c r="G2310" s="1272" t="s">
        <v>5</v>
      </c>
      <c r="H2310" s="1461" t="s">
        <v>5</v>
      </c>
    </row>
    <row r="2311" spans="1:8" x14ac:dyDescent="0.2">
      <c r="A2311" s="1271">
        <v>5419000</v>
      </c>
      <c r="B2311" s="1084" t="s">
        <v>23312</v>
      </c>
      <c r="C2311" s="1084"/>
      <c r="D2311" s="1272" t="s">
        <v>5</v>
      </c>
      <c r="E2311" s="1272" t="s">
        <v>5</v>
      </c>
      <c r="F2311" s="1272"/>
      <c r="G2311" s="1272" t="s">
        <v>5</v>
      </c>
      <c r="H2311" s="1461" t="s">
        <v>5</v>
      </c>
    </row>
    <row r="2312" spans="1:8" x14ac:dyDescent="0.2">
      <c r="A2312" s="1271">
        <v>5419010</v>
      </c>
      <c r="B2312" s="1084" t="s">
        <v>23312</v>
      </c>
      <c r="C2312" s="1084"/>
      <c r="D2312" s="1272" t="s">
        <v>5</v>
      </c>
      <c r="E2312" s="1272" t="s">
        <v>5</v>
      </c>
      <c r="F2312" s="1272"/>
      <c r="G2312" s="1272" t="s">
        <v>5</v>
      </c>
      <c r="H2312" s="1461" t="s">
        <v>5</v>
      </c>
    </row>
    <row r="2313" spans="1:8" x14ac:dyDescent="0.2">
      <c r="A2313" s="1271">
        <v>5419011</v>
      </c>
      <c r="B2313" s="1084" t="s">
        <v>23312</v>
      </c>
      <c r="C2313" s="1084"/>
      <c r="D2313" s="1272" t="s">
        <v>5</v>
      </c>
      <c r="E2313" s="1272" t="s">
        <v>469</v>
      </c>
      <c r="F2313" s="1272"/>
      <c r="G2313" s="1272" t="s">
        <v>5</v>
      </c>
      <c r="H2313" s="1461" t="s">
        <v>5</v>
      </c>
    </row>
    <row r="2314" spans="1:8" x14ac:dyDescent="0.2">
      <c r="A2314" s="1271">
        <v>5420000</v>
      </c>
      <c r="B2314" s="1084" t="s">
        <v>22344</v>
      </c>
      <c r="C2314" s="1084"/>
      <c r="D2314" s="1272" t="s">
        <v>5</v>
      </c>
      <c r="E2314" s="1272" t="s">
        <v>5</v>
      </c>
      <c r="F2314" s="1272"/>
      <c r="G2314" s="1272" t="s">
        <v>5</v>
      </c>
      <c r="H2314" s="1461" t="s">
        <v>5</v>
      </c>
    </row>
    <row r="2315" spans="1:8" x14ac:dyDescent="0.2">
      <c r="A2315" s="1271">
        <v>5421000</v>
      </c>
      <c r="B2315" s="1084" t="s">
        <v>23314</v>
      </c>
      <c r="C2315" s="1084"/>
      <c r="D2315" s="1272" t="s">
        <v>5</v>
      </c>
      <c r="E2315" s="1272" t="s">
        <v>5</v>
      </c>
      <c r="F2315" s="1272"/>
      <c r="G2315" s="1272" t="s">
        <v>5</v>
      </c>
      <c r="H2315" s="1461" t="s">
        <v>5</v>
      </c>
    </row>
    <row r="2316" spans="1:8" x14ac:dyDescent="0.2">
      <c r="A2316" s="1271">
        <v>5421010</v>
      </c>
      <c r="B2316" s="1084" t="s">
        <v>23314</v>
      </c>
      <c r="C2316" s="1084"/>
      <c r="D2316" s="1272" t="s">
        <v>5</v>
      </c>
      <c r="E2316" s="1272" t="s">
        <v>5</v>
      </c>
      <c r="F2316" s="1272"/>
      <c r="G2316" s="1272" t="s">
        <v>5</v>
      </c>
      <c r="H2316" s="1461" t="s">
        <v>5</v>
      </c>
    </row>
    <row r="2317" spans="1:8" x14ac:dyDescent="0.2">
      <c r="A2317" s="1271">
        <v>5421011</v>
      </c>
      <c r="B2317" s="1084" t="s">
        <v>23314</v>
      </c>
      <c r="C2317" s="1084"/>
      <c r="D2317" s="1272" t="s">
        <v>5</v>
      </c>
      <c r="E2317" s="1272" t="s">
        <v>469</v>
      </c>
      <c r="F2317" s="1272"/>
      <c r="G2317" s="1272" t="s">
        <v>5</v>
      </c>
      <c r="H2317" s="1461" t="s">
        <v>5</v>
      </c>
    </row>
    <row r="2318" spans="1:8" x14ac:dyDescent="0.2">
      <c r="A2318" s="1271">
        <v>5422000</v>
      </c>
      <c r="B2318" s="1084" t="s">
        <v>23315</v>
      </c>
      <c r="C2318" s="1084"/>
      <c r="D2318" s="1272" t="s">
        <v>5</v>
      </c>
      <c r="E2318" s="1272" t="s">
        <v>5</v>
      </c>
      <c r="F2318" s="1272"/>
      <c r="G2318" s="1272" t="s">
        <v>5</v>
      </c>
      <c r="H2318" s="1461" t="s">
        <v>5</v>
      </c>
    </row>
    <row r="2319" spans="1:8" x14ac:dyDescent="0.2">
      <c r="A2319" s="1271">
        <v>5422010</v>
      </c>
      <c r="B2319" s="1084" t="s">
        <v>23315</v>
      </c>
      <c r="C2319" s="1084"/>
      <c r="D2319" s="1272" t="s">
        <v>5</v>
      </c>
      <c r="E2319" s="1272" t="s">
        <v>5</v>
      </c>
      <c r="F2319" s="1272"/>
      <c r="G2319" s="1272" t="s">
        <v>5</v>
      </c>
      <c r="H2319" s="1461" t="s">
        <v>5</v>
      </c>
    </row>
    <row r="2320" spans="1:8" x14ac:dyDescent="0.2">
      <c r="A2320" s="1271">
        <v>5422011</v>
      </c>
      <c r="B2320" s="1084" t="s">
        <v>23315</v>
      </c>
      <c r="C2320" s="1084"/>
      <c r="D2320" s="1272" t="s">
        <v>5</v>
      </c>
      <c r="E2320" s="1272" t="s">
        <v>469</v>
      </c>
      <c r="F2320" s="1272"/>
      <c r="G2320" s="1272" t="s">
        <v>5</v>
      </c>
      <c r="H2320" s="1461" t="s">
        <v>5</v>
      </c>
    </row>
    <row r="2321" spans="1:8" x14ac:dyDescent="0.2">
      <c r="A2321" s="1271">
        <v>5423000</v>
      </c>
      <c r="B2321" s="1084" t="s">
        <v>23316</v>
      </c>
      <c r="C2321" s="1084"/>
      <c r="D2321" s="1272" t="s">
        <v>5</v>
      </c>
      <c r="E2321" s="1272" t="s">
        <v>5</v>
      </c>
      <c r="F2321" s="1272"/>
      <c r="G2321" s="1272" t="s">
        <v>5</v>
      </c>
      <c r="H2321" s="1461" t="s">
        <v>5</v>
      </c>
    </row>
    <row r="2322" spans="1:8" x14ac:dyDescent="0.2">
      <c r="A2322" s="1271">
        <v>5423010</v>
      </c>
      <c r="B2322" s="1084" t="s">
        <v>23316</v>
      </c>
      <c r="C2322" s="1084"/>
      <c r="D2322" s="1272" t="s">
        <v>5</v>
      </c>
      <c r="E2322" s="1272" t="s">
        <v>5</v>
      </c>
      <c r="F2322" s="1272"/>
      <c r="G2322" s="1272" t="s">
        <v>5</v>
      </c>
      <c r="H2322" s="1461" t="s">
        <v>5</v>
      </c>
    </row>
    <row r="2323" spans="1:8" x14ac:dyDescent="0.2">
      <c r="A2323" s="1271">
        <v>5423011</v>
      </c>
      <c r="B2323" s="1084" t="s">
        <v>23316</v>
      </c>
      <c r="C2323" s="1084"/>
      <c r="D2323" s="1272" t="s">
        <v>5</v>
      </c>
      <c r="E2323" s="1272" t="s">
        <v>469</v>
      </c>
      <c r="F2323" s="1272"/>
      <c r="G2323" s="1272" t="s">
        <v>5</v>
      </c>
      <c r="H2323" s="1461" t="s">
        <v>5</v>
      </c>
    </row>
    <row r="2324" spans="1:8" x14ac:dyDescent="0.2">
      <c r="A2324" s="1271">
        <v>5424000</v>
      </c>
      <c r="B2324" s="1084" t="s">
        <v>23317</v>
      </c>
      <c r="C2324" s="1084"/>
      <c r="D2324" s="1272" t="s">
        <v>5</v>
      </c>
      <c r="E2324" s="1272" t="s">
        <v>5</v>
      </c>
      <c r="F2324" s="1272"/>
      <c r="G2324" s="1272" t="s">
        <v>5</v>
      </c>
      <c r="H2324" s="1461" t="s">
        <v>5</v>
      </c>
    </row>
    <row r="2325" spans="1:8" x14ac:dyDescent="0.2">
      <c r="A2325" s="1271">
        <v>5424010</v>
      </c>
      <c r="B2325" s="1084" t="s">
        <v>23317</v>
      </c>
      <c r="C2325" s="1084"/>
      <c r="D2325" s="1272" t="s">
        <v>5</v>
      </c>
      <c r="E2325" s="1272" t="s">
        <v>5</v>
      </c>
      <c r="F2325" s="1272"/>
      <c r="G2325" s="1272" t="s">
        <v>5</v>
      </c>
      <c r="H2325" s="1461" t="s">
        <v>5</v>
      </c>
    </row>
    <row r="2326" spans="1:8" x14ac:dyDescent="0.2">
      <c r="A2326" s="1271">
        <v>5424011</v>
      </c>
      <c r="B2326" s="1084" t="s">
        <v>23317</v>
      </c>
      <c r="C2326" s="1084"/>
      <c r="D2326" s="1272" t="s">
        <v>5</v>
      </c>
      <c r="E2326" s="1272" t="s">
        <v>469</v>
      </c>
      <c r="F2326" s="1272"/>
      <c r="G2326" s="1272" t="s">
        <v>5</v>
      </c>
      <c r="H2326" s="1461" t="s">
        <v>5</v>
      </c>
    </row>
    <row r="2327" spans="1:8" x14ac:dyDescent="0.2">
      <c r="A2327" s="1271">
        <v>5424020</v>
      </c>
      <c r="B2327" s="1084" t="s">
        <v>23318</v>
      </c>
      <c r="C2327" s="1084"/>
      <c r="D2327" s="1272" t="s">
        <v>5</v>
      </c>
      <c r="E2327" s="1272" t="s">
        <v>5</v>
      </c>
      <c r="F2327" s="1272"/>
      <c r="G2327" s="1272" t="s">
        <v>5</v>
      </c>
      <c r="H2327" s="1461" t="s">
        <v>5</v>
      </c>
    </row>
    <row r="2328" spans="1:8" x14ac:dyDescent="0.2">
      <c r="A2328" s="1271">
        <v>5424021</v>
      </c>
      <c r="B2328" s="1084" t="s">
        <v>23318</v>
      </c>
      <c r="C2328" s="1084"/>
      <c r="D2328" s="1272" t="s">
        <v>5</v>
      </c>
      <c r="E2328" s="1272" t="s">
        <v>469</v>
      </c>
      <c r="F2328" s="1272"/>
      <c r="G2328" s="1272" t="s">
        <v>5</v>
      </c>
      <c r="H2328" s="1461" t="s">
        <v>5</v>
      </c>
    </row>
    <row r="2329" spans="1:8" x14ac:dyDescent="0.2">
      <c r="A2329" s="1271">
        <v>5425000</v>
      </c>
      <c r="B2329" s="1084" t="s">
        <v>23319</v>
      </c>
      <c r="C2329" s="1084"/>
      <c r="D2329" s="1272" t="s">
        <v>5</v>
      </c>
      <c r="E2329" s="1272" t="s">
        <v>5</v>
      </c>
      <c r="F2329" s="1272"/>
      <c r="G2329" s="1272" t="s">
        <v>5</v>
      </c>
      <c r="H2329" s="1461" t="s">
        <v>5</v>
      </c>
    </row>
    <row r="2330" spans="1:8" x14ac:dyDescent="0.2">
      <c r="A2330" s="1271">
        <v>5425010</v>
      </c>
      <c r="B2330" s="1084" t="s">
        <v>23319</v>
      </c>
      <c r="C2330" s="1084"/>
      <c r="D2330" s="1272" t="s">
        <v>5</v>
      </c>
      <c r="E2330" s="1272" t="s">
        <v>5</v>
      </c>
      <c r="F2330" s="1272"/>
      <c r="G2330" s="1272" t="s">
        <v>5</v>
      </c>
      <c r="H2330" s="1461" t="s">
        <v>5</v>
      </c>
    </row>
    <row r="2331" spans="1:8" x14ac:dyDescent="0.2">
      <c r="A2331" s="1271">
        <v>5425011</v>
      </c>
      <c r="B2331" s="1084" t="s">
        <v>23319</v>
      </c>
      <c r="C2331" s="1084"/>
      <c r="D2331" s="1272" t="s">
        <v>5</v>
      </c>
      <c r="E2331" s="1272" t="s">
        <v>469</v>
      </c>
      <c r="F2331" s="1272"/>
      <c r="G2331" s="1272" t="s">
        <v>5</v>
      </c>
      <c r="H2331" s="1461" t="s">
        <v>5</v>
      </c>
    </row>
    <row r="2332" spans="1:8" x14ac:dyDescent="0.2">
      <c r="A2332" s="1271">
        <v>5430000</v>
      </c>
      <c r="B2332" s="1084" t="s">
        <v>503</v>
      </c>
      <c r="C2332" s="1084"/>
      <c r="D2332" s="1272" t="s">
        <v>5</v>
      </c>
      <c r="E2332" s="1272" t="s">
        <v>5</v>
      </c>
      <c r="F2332" s="1272"/>
      <c r="G2332" s="1272" t="s">
        <v>36</v>
      </c>
      <c r="H2332" s="1461" t="s">
        <v>36</v>
      </c>
    </row>
    <row r="2333" spans="1:8" x14ac:dyDescent="0.2">
      <c r="A2333" s="1271">
        <v>5431000</v>
      </c>
      <c r="B2333" s="1084" t="s">
        <v>23320</v>
      </c>
      <c r="C2333" s="1084"/>
      <c r="D2333" s="1272" t="s">
        <v>5</v>
      </c>
      <c r="E2333" s="1272" t="s">
        <v>5</v>
      </c>
      <c r="F2333" s="1272"/>
      <c r="G2333" s="1272" t="s">
        <v>5</v>
      </c>
      <c r="H2333" s="1461" t="s">
        <v>5</v>
      </c>
    </row>
    <row r="2334" spans="1:8" x14ac:dyDescent="0.2">
      <c r="A2334" s="1271">
        <v>5431010</v>
      </c>
      <c r="B2334" s="1084" t="s">
        <v>23320</v>
      </c>
      <c r="C2334" s="1084"/>
      <c r="D2334" s="1272" t="s">
        <v>5</v>
      </c>
      <c r="E2334" s="1272" t="s">
        <v>5</v>
      </c>
      <c r="F2334" s="1272"/>
      <c r="G2334" s="1272" t="s">
        <v>5</v>
      </c>
      <c r="H2334" s="1461" t="s">
        <v>5</v>
      </c>
    </row>
    <row r="2335" spans="1:8" x14ac:dyDescent="0.2">
      <c r="A2335" s="1271">
        <v>5431011</v>
      </c>
      <c r="B2335" s="1084" t="s">
        <v>23320</v>
      </c>
      <c r="C2335" s="1084"/>
      <c r="D2335" s="1272" t="s">
        <v>5</v>
      </c>
      <c r="E2335" s="1272" t="s">
        <v>469</v>
      </c>
      <c r="F2335" s="1272"/>
      <c r="G2335" s="1272" t="s">
        <v>5</v>
      </c>
      <c r="H2335" s="1461" t="s">
        <v>5</v>
      </c>
    </row>
    <row r="2336" spans="1:8" x14ac:dyDescent="0.2">
      <c r="A2336" s="1271">
        <v>5432000</v>
      </c>
      <c r="B2336" s="1084" t="s">
        <v>23321</v>
      </c>
      <c r="C2336" s="1084"/>
      <c r="D2336" s="1272" t="s">
        <v>5</v>
      </c>
      <c r="E2336" s="1272" t="s">
        <v>5</v>
      </c>
      <c r="F2336" s="1272"/>
      <c r="G2336" s="1272" t="s">
        <v>5</v>
      </c>
      <c r="H2336" s="1461" t="s">
        <v>5</v>
      </c>
    </row>
    <row r="2337" spans="1:8" x14ac:dyDescent="0.2">
      <c r="A2337" s="1271">
        <v>5432010</v>
      </c>
      <c r="B2337" s="1084" t="s">
        <v>23321</v>
      </c>
      <c r="C2337" s="1084"/>
      <c r="D2337" s="1272" t="s">
        <v>5</v>
      </c>
      <c r="E2337" s="1272" t="s">
        <v>5</v>
      </c>
      <c r="F2337" s="1272"/>
      <c r="G2337" s="1272" t="s">
        <v>5</v>
      </c>
      <c r="H2337" s="1461" t="s">
        <v>5</v>
      </c>
    </row>
    <row r="2338" spans="1:8" x14ac:dyDescent="0.2">
      <c r="A2338" s="1271">
        <v>5432011</v>
      </c>
      <c r="B2338" s="1084" t="s">
        <v>23321</v>
      </c>
      <c r="C2338" s="1084"/>
      <c r="D2338" s="1272" t="s">
        <v>5</v>
      </c>
      <c r="E2338" s="1272" t="s">
        <v>469</v>
      </c>
      <c r="F2338" s="1272"/>
      <c r="G2338" s="1272" t="s">
        <v>5</v>
      </c>
      <c r="H2338" s="1461" t="s">
        <v>5</v>
      </c>
    </row>
    <row r="2339" spans="1:8" x14ac:dyDescent="0.2">
      <c r="A2339" s="1271">
        <v>5433000</v>
      </c>
      <c r="B2339" s="1084" t="s">
        <v>23322</v>
      </c>
      <c r="C2339" s="1084"/>
      <c r="D2339" s="1272" t="s">
        <v>5</v>
      </c>
      <c r="E2339" s="1272" t="s">
        <v>5</v>
      </c>
      <c r="F2339" s="1272"/>
      <c r="G2339" s="1272" t="s">
        <v>5</v>
      </c>
      <c r="H2339" s="1461" t="s">
        <v>5</v>
      </c>
    </row>
    <row r="2340" spans="1:8" x14ac:dyDescent="0.2">
      <c r="A2340" s="1271">
        <v>5433010</v>
      </c>
      <c r="B2340" s="1084" t="s">
        <v>23322</v>
      </c>
      <c r="C2340" s="1084"/>
      <c r="D2340" s="1272" t="s">
        <v>5</v>
      </c>
      <c r="E2340" s="1272" t="s">
        <v>5</v>
      </c>
      <c r="F2340" s="1272"/>
      <c r="G2340" s="1272" t="s">
        <v>5</v>
      </c>
      <c r="H2340" s="1461" t="s">
        <v>5</v>
      </c>
    </row>
    <row r="2341" spans="1:8" x14ac:dyDescent="0.2">
      <c r="A2341" s="1271">
        <v>5433011</v>
      </c>
      <c r="B2341" s="1084" t="s">
        <v>23322</v>
      </c>
      <c r="C2341" s="1084"/>
      <c r="D2341" s="1272" t="s">
        <v>5</v>
      </c>
      <c r="E2341" s="1272" t="s">
        <v>469</v>
      </c>
      <c r="F2341" s="1272"/>
      <c r="G2341" s="1272" t="s">
        <v>5</v>
      </c>
      <c r="H2341" s="1461" t="s">
        <v>5</v>
      </c>
    </row>
    <row r="2342" spans="1:8" x14ac:dyDescent="0.2">
      <c r="A2342" s="1271">
        <v>5434000</v>
      </c>
      <c r="B2342" s="1084" t="s">
        <v>23323</v>
      </c>
      <c r="C2342" s="1084"/>
      <c r="D2342" s="1272" t="s">
        <v>5</v>
      </c>
      <c r="E2342" s="1272" t="s">
        <v>5</v>
      </c>
      <c r="F2342" s="1272"/>
      <c r="G2342" s="1272" t="s">
        <v>5</v>
      </c>
      <c r="H2342" s="1461" t="s">
        <v>5</v>
      </c>
    </row>
    <row r="2343" spans="1:8" x14ac:dyDescent="0.2">
      <c r="A2343" s="1271">
        <v>5434010</v>
      </c>
      <c r="B2343" s="1084" t="s">
        <v>23323</v>
      </c>
      <c r="C2343" s="1084"/>
      <c r="D2343" s="1272" t="s">
        <v>5</v>
      </c>
      <c r="E2343" s="1272" t="s">
        <v>5</v>
      </c>
      <c r="F2343" s="1272"/>
      <c r="G2343" s="1272" t="s">
        <v>5</v>
      </c>
      <c r="H2343" s="1461" t="s">
        <v>5</v>
      </c>
    </row>
    <row r="2344" spans="1:8" x14ac:dyDescent="0.2">
      <c r="A2344" s="1271">
        <v>5434011</v>
      </c>
      <c r="B2344" s="1084" t="s">
        <v>23323</v>
      </c>
      <c r="C2344" s="1084"/>
      <c r="D2344" s="1272" t="s">
        <v>5</v>
      </c>
      <c r="E2344" s="1272" t="s">
        <v>469</v>
      </c>
      <c r="F2344" s="1272"/>
      <c r="G2344" s="1272" t="s">
        <v>5</v>
      </c>
      <c r="H2344" s="1461" t="s">
        <v>5</v>
      </c>
    </row>
    <row r="2345" spans="1:8" x14ac:dyDescent="0.2">
      <c r="A2345" s="1271">
        <v>5435000</v>
      </c>
      <c r="B2345" s="1084" t="s">
        <v>23324</v>
      </c>
      <c r="C2345" s="1084"/>
      <c r="D2345" s="1272" t="s">
        <v>5</v>
      </c>
      <c r="E2345" s="1272" t="s">
        <v>5</v>
      </c>
      <c r="F2345" s="1272"/>
      <c r="G2345" s="1272" t="s">
        <v>5</v>
      </c>
      <c r="H2345" s="1461" t="s">
        <v>5</v>
      </c>
    </row>
    <row r="2346" spans="1:8" x14ac:dyDescent="0.2">
      <c r="A2346" s="1271">
        <v>5435010</v>
      </c>
      <c r="B2346" s="1084" t="s">
        <v>23324</v>
      </c>
      <c r="C2346" s="1084"/>
      <c r="D2346" s="1272" t="s">
        <v>5</v>
      </c>
      <c r="E2346" s="1272" t="s">
        <v>5</v>
      </c>
      <c r="F2346" s="1272"/>
      <c r="G2346" s="1272" t="s">
        <v>5</v>
      </c>
      <c r="H2346" s="1461" t="s">
        <v>5</v>
      </c>
    </row>
    <row r="2347" spans="1:8" x14ac:dyDescent="0.2">
      <c r="A2347" s="1271">
        <v>5435011</v>
      </c>
      <c r="B2347" s="1084" t="s">
        <v>23324</v>
      </c>
      <c r="C2347" s="1084"/>
      <c r="D2347" s="1272" t="s">
        <v>5</v>
      </c>
      <c r="E2347" s="1272" t="s">
        <v>469</v>
      </c>
      <c r="F2347" s="1272"/>
      <c r="G2347" s="1272" t="s">
        <v>5</v>
      </c>
      <c r="H2347" s="1461" t="s">
        <v>5</v>
      </c>
    </row>
    <row r="2348" spans="1:8" x14ac:dyDescent="0.2">
      <c r="A2348" s="1271">
        <v>5436000</v>
      </c>
      <c r="B2348" s="1084" t="s">
        <v>23325</v>
      </c>
      <c r="C2348" s="1084"/>
      <c r="D2348" s="1272" t="s">
        <v>5</v>
      </c>
      <c r="E2348" s="1272" t="s">
        <v>5</v>
      </c>
      <c r="F2348" s="1272"/>
      <c r="G2348" s="1272" t="s">
        <v>5</v>
      </c>
      <c r="H2348" s="1461" t="s">
        <v>5</v>
      </c>
    </row>
    <row r="2349" spans="1:8" x14ac:dyDescent="0.2">
      <c r="A2349" s="1271">
        <v>5436010</v>
      </c>
      <c r="B2349" s="1084" t="s">
        <v>23325</v>
      </c>
      <c r="C2349" s="1084"/>
      <c r="D2349" s="1272" t="s">
        <v>5</v>
      </c>
      <c r="E2349" s="1272" t="s">
        <v>5</v>
      </c>
      <c r="F2349" s="1272"/>
      <c r="G2349" s="1272" t="s">
        <v>5</v>
      </c>
      <c r="H2349" s="1461" t="s">
        <v>5</v>
      </c>
    </row>
    <row r="2350" spans="1:8" x14ac:dyDescent="0.2">
      <c r="A2350" s="1271">
        <v>5436011</v>
      </c>
      <c r="B2350" s="1084" t="s">
        <v>23325</v>
      </c>
      <c r="C2350" s="1084"/>
      <c r="D2350" s="1272" t="s">
        <v>5</v>
      </c>
      <c r="E2350" s="1272" t="s">
        <v>469</v>
      </c>
      <c r="F2350" s="1272"/>
      <c r="G2350" s="1272" t="s">
        <v>5</v>
      </c>
      <c r="H2350" s="1461" t="s">
        <v>5</v>
      </c>
    </row>
    <row r="2351" spans="1:8" x14ac:dyDescent="0.2">
      <c r="A2351" s="1271">
        <v>5437000</v>
      </c>
      <c r="B2351" s="1084" t="s">
        <v>23326</v>
      </c>
      <c r="C2351" s="1084"/>
      <c r="D2351" s="1272" t="s">
        <v>5</v>
      </c>
      <c r="E2351" s="1272" t="s">
        <v>5</v>
      </c>
      <c r="F2351" s="1272"/>
      <c r="G2351" s="1272" t="s">
        <v>5</v>
      </c>
      <c r="H2351" s="1461" t="s">
        <v>5</v>
      </c>
    </row>
    <row r="2352" spans="1:8" x14ac:dyDescent="0.2">
      <c r="A2352" s="1271">
        <v>5437010</v>
      </c>
      <c r="B2352" s="1084" t="s">
        <v>23326</v>
      </c>
      <c r="C2352" s="1084"/>
      <c r="D2352" s="1272" t="s">
        <v>5</v>
      </c>
      <c r="E2352" s="1272" t="s">
        <v>5</v>
      </c>
      <c r="F2352" s="1272"/>
      <c r="G2352" s="1272" t="s">
        <v>5</v>
      </c>
      <c r="H2352" s="1461" t="s">
        <v>5</v>
      </c>
    </row>
    <row r="2353" spans="1:8" x14ac:dyDescent="0.2">
      <c r="A2353" s="1271">
        <v>5437011</v>
      </c>
      <c r="B2353" s="1084" t="s">
        <v>23326</v>
      </c>
      <c r="C2353" s="1084"/>
      <c r="D2353" s="1272" t="s">
        <v>5</v>
      </c>
      <c r="E2353" s="1272" t="s">
        <v>469</v>
      </c>
      <c r="F2353" s="1272"/>
      <c r="G2353" s="1272" t="s">
        <v>5</v>
      </c>
      <c r="H2353" s="1461" t="s">
        <v>5</v>
      </c>
    </row>
    <row r="2354" spans="1:8" x14ac:dyDescent="0.2">
      <c r="A2354" s="1271">
        <v>5438000</v>
      </c>
      <c r="B2354" s="1084" t="s">
        <v>23327</v>
      </c>
      <c r="C2354" s="1084"/>
      <c r="D2354" s="1272" t="s">
        <v>5</v>
      </c>
      <c r="E2354" s="1272" t="s">
        <v>5</v>
      </c>
      <c r="F2354" s="1272"/>
      <c r="G2354" s="1272" t="s">
        <v>5</v>
      </c>
      <c r="H2354" s="1461" t="s">
        <v>5</v>
      </c>
    </row>
    <row r="2355" spans="1:8" x14ac:dyDescent="0.2">
      <c r="A2355" s="1271">
        <v>5438010</v>
      </c>
      <c r="B2355" s="1084" t="s">
        <v>23327</v>
      </c>
      <c r="C2355" s="1084"/>
      <c r="D2355" s="1272" t="s">
        <v>5</v>
      </c>
      <c r="E2355" s="1272" t="s">
        <v>5</v>
      </c>
      <c r="F2355" s="1272"/>
      <c r="G2355" s="1272" t="s">
        <v>5</v>
      </c>
      <c r="H2355" s="1461" t="s">
        <v>5</v>
      </c>
    </row>
    <row r="2356" spans="1:8" x14ac:dyDescent="0.2">
      <c r="A2356" s="1271">
        <v>5438011</v>
      </c>
      <c r="B2356" s="1084" t="s">
        <v>23327</v>
      </c>
      <c r="C2356" s="1084"/>
      <c r="D2356" s="1272" t="s">
        <v>5</v>
      </c>
      <c r="E2356" s="1272" t="s">
        <v>469</v>
      </c>
      <c r="F2356" s="1272"/>
      <c r="G2356" s="1272" t="s">
        <v>5</v>
      </c>
      <c r="H2356" s="1461" t="s">
        <v>5</v>
      </c>
    </row>
    <row r="2357" spans="1:8" x14ac:dyDescent="0.2">
      <c r="A2357" s="1271">
        <v>5439000</v>
      </c>
      <c r="B2357" s="1084" t="s">
        <v>23328</v>
      </c>
      <c r="C2357" s="1084"/>
      <c r="D2357" s="1272" t="s">
        <v>5</v>
      </c>
      <c r="E2357" s="1272" t="s">
        <v>5</v>
      </c>
      <c r="F2357" s="1272"/>
      <c r="G2357" s="1272" t="s">
        <v>5</v>
      </c>
      <c r="H2357" s="1461" t="s">
        <v>5</v>
      </c>
    </row>
    <row r="2358" spans="1:8" x14ac:dyDescent="0.2">
      <c r="A2358" s="1271">
        <v>5439010</v>
      </c>
      <c r="B2358" s="1084" t="s">
        <v>23328</v>
      </c>
      <c r="C2358" s="1084"/>
      <c r="D2358" s="1272" t="s">
        <v>5</v>
      </c>
      <c r="E2358" s="1272" t="s">
        <v>5</v>
      </c>
      <c r="F2358" s="1272"/>
      <c r="G2358" s="1272" t="s">
        <v>5</v>
      </c>
      <c r="H2358" s="1461" t="s">
        <v>5</v>
      </c>
    </row>
    <row r="2359" spans="1:8" x14ac:dyDescent="0.2">
      <c r="A2359" s="1271">
        <v>5439011</v>
      </c>
      <c r="B2359" s="1084" t="s">
        <v>23328</v>
      </c>
      <c r="C2359" s="1084"/>
      <c r="D2359" s="1272" t="s">
        <v>5</v>
      </c>
      <c r="E2359" s="1272" t="s">
        <v>469</v>
      </c>
      <c r="F2359" s="1272"/>
      <c r="G2359" s="1272" t="s">
        <v>5</v>
      </c>
      <c r="H2359" s="1461" t="s">
        <v>5</v>
      </c>
    </row>
    <row r="2360" spans="1:8" x14ac:dyDescent="0.2">
      <c r="A2360" s="1271">
        <v>5440000</v>
      </c>
      <c r="B2360" s="1084" t="s">
        <v>502</v>
      </c>
      <c r="C2360" s="1084"/>
      <c r="D2360" s="1272" t="s">
        <v>5</v>
      </c>
      <c r="E2360" s="1272" t="s">
        <v>5</v>
      </c>
      <c r="F2360" s="1272"/>
      <c r="G2360" s="1272" t="s">
        <v>5</v>
      </c>
      <c r="H2360" s="1461" t="s">
        <v>5</v>
      </c>
    </row>
    <row r="2361" spans="1:8" x14ac:dyDescent="0.2">
      <c r="A2361" s="1271">
        <v>5441000</v>
      </c>
      <c r="B2361" s="1084" t="s">
        <v>23329</v>
      </c>
      <c r="C2361" s="1084"/>
      <c r="D2361" s="1272" t="s">
        <v>5</v>
      </c>
      <c r="E2361" s="1272" t="s">
        <v>5</v>
      </c>
      <c r="F2361" s="1272"/>
      <c r="G2361" s="1272" t="s">
        <v>5</v>
      </c>
      <c r="H2361" s="1461" t="s">
        <v>5</v>
      </c>
    </row>
    <row r="2362" spans="1:8" x14ac:dyDescent="0.2">
      <c r="A2362" s="1271">
        <v>5441010</v>
      </c>
      <c r="B2362" s="1084" t="s">
        <v>23330</v>
      </c>
      <c r="C2362" s="1084"/>
      <c r="D2362" s="1272" t="s">
        <v>5</v>
      </c>
      <c r="E2362" s="1272" t="s">
        <v>5</v>
      </c>
      <c r="F2362" s="1272"/>
      <c r="G2362" s="1272" t="s">
        <v>5</v>
      </c>
      <c r="H2362" s="1461" t="s">
        <v>5</v>
      </c>
    </row>
    <row r="2363" spans="1:8" x14ac:dyDescent="0.2">
      <c r="A2363" s="1271">
        <v>5441011</v>
      </c>
      <c r="B2363" s="1084" t="s">
        <v>23330</v>
      </c>
      <c r="C2363" s="1084"/>
      <c r="D2363" s="1272" t="s">
        <v>5</v>
      </c>
      <c r="E2363" s="1272" t="s">
        <v>469</v>
      </c>
      <c r="F2363" s="1272"/>
      <c r="G2363" s="1272" t="s">
        <v>5</v>
      </c>
      <c r="H2363" s="1461" t="s">
        <v>5</v>
      </c>
    </row>
    <row r="2364" spans="1:8" x14ac:dyDescent="0.2">
      <c r="A2364" s="1271">
        <v>5441020</v>
      </c>
      <c r="B2364" s="1084" t="s">
        <v>23331</v>
      </c>
      <c r="C2364" s="1084"/>
      <c r="D2364" s="1272" t="s">
        <v>5</v>
      </c>
      <c r="E2364" s="1272" t="s">
        <v>5</v>
      </c>
      <c r="F2364" s="1272"/>
      <c r="G2364" s="1272" t="s">
        <v>5</v>
      </c>
      <c r="H2364" s="1461" t="s">
        <v>5</v>
      </c>
    </row>
    <row r="2365" spans="1:8" x14ac:dyDescent="0.2">
      <c r="A2365" s="1271">
        <v>5441021</v>
      </c>
      <c r="B2365" s="1084" t="s">
        <v>23331</v>
      </c>
      <c r="C2365" s="1084"/>
      <c r="D2365" s="1272" t="s">
        <v>5</v>
      </c>
      <c r="E2365" s="1272" t="s">
        <v>469</v>
      </c>
      <c r="F2365" s="1272"/>
      <c r="G2365" s="1272" t="s">
        <v>5</v>
      </c>
      <c r="H2365" s="1461" t="s">
        <v>5</v>
      </c>
    </row>
    <row r="2366" spans="1:8" x14ac:dyDescent="0.2">
      <c r="A2366" s="1271">
        <v>5441030</v>
      </c>
      <c r="B2366" s="1084" t="s">
        <v>23332</v>
      </c>
      <c r="C2366" s="1084"/>
      <c r="D2366" s="1272" t="s">
        <v>5</v>
      </c>
      <c r="E2366" s="1272" t="s">
        <v>5</v>
      </c>
      <c r="F2366" s="1272"/>
      <c r="G2366" s="1272" t="s">
        <v>5</v>
      </c>
      <c r="H2366" s="1461" t="s">
        <v>5</v>
      </c>
    </row>
    <row r="2367" spans="1:8" x14ac:dyDescent="0.2">
      <c r="A2367" s="1271">
        <v>5441031</v>
      </c>
      <c r="B2367" s="1084" t="s">
        <v>23332</v>
      </c>
      <c r="C2367" s="1084"/>
      <c r="D2367" s="1272" t="s">
        <v>5</v>
      </c>
      <c r="E2367" s="1272" t="s">
        <v>469</v>
      </c>
      <c r="F2367" s="1272"/>
      <c r="G2367" s="1272" t="s">
        <v>5</v>
      </c>
      <c r="H2367" s="1461" t="s">
        <v>5</v>
      </c>
    </row>
    <row r="2368" spans="1:8" x14ac:dyDescent="0.2">
      <c r="A2368" s="1271">
        <v>5441040</v>
      </c>
      <c r="B2368" s="1084" t="s">
        <v>23333</v>
      </c>
      <c r="C2368" s="1084"/>
      <c r="D2368" s="1272" t="s">
        <v>5</v>
      </c>
      <c r="E2368" s="1272" t="s">
        <v>5</v>
      </c>
      <c r="F2368" s="1272"/>
      <c r="G2368" s="1272" t="s">
        <v>5</v>
      </c>
      <c r="H2368" s="1461" t="s">
        <v>5</v>
      </c>
    </row>
    <row r="2369" spans="1:8" x14ac:dyDescent="0.2">
      <c r="A2369" s="1271">
        <v>5441041</v>
      </c>
      <c r="B2369" s="1084" t="s">
        <v>23333</v>
      </c>
      <c r="C2369" s="1084"/>
      <c r="D2369" s="1272" t="s">
        <v>5</v>
      </c>
      <c r="E2369" s="1272" t="s">
        <v>469</v>
      </c>
      <c r="F2369" s="1272"/>
      <c r="G2369" s="1272" t="s">
        <v>5</v>
      </c>
      <c r="H2369" s="1461" t="s">
        <v>5</v>
      </c>
    </row>
    <row r="2370" spans="1:8" x14ac:dyDescent="0.2">
      <c r="A2370" s="1271">
        <v>5441050</v>
      </c>
      <c r="B2370" s="1084" t="s">
        <v>23334</v>
      </c>
      <c r="C2370" s="1084"/>
      <c r="D2370" s="1272" t="s">
        <v>5</v>
      </c>
      <c r="E2370" s="1272" t="s">
        <v>5</v>
      </c>
      <c r="F2370" s="1272"/>
      <c r="G2370" s="1272" t="s">
        <v>5</v>
      </c>
      <c r="H2370" s="1461" t="s">
        <v>5</v>
      </c>
    </row>
    <row r="2371" spans="1:8" x14ac:dyDescent="0.2">
      <c r="A2371" s="1271">
        <v>5441051</v>
      </c>
      <c r="B2371" s="1084" t="s">
        <v>23334</v>
      </c>
      <c r="C2371" s="1084"/>
      <c r="D2371" s="1272" t="s">
        <v>5</v>
      </c>
      <c r="E2371" s="1272" t="s">
        <v>469</v>
      </c>
      <c r="F2371" s="1272"/>
      <c r="G2371" s="1272" t="s">
        <v>5</v>
      </c>
      <c r="H2371" s="1461" t="s">
        <v>5</v>
      </c>
    </row>
    <row r="2372" spans="1:8" x14ac:dyDescent="0.2">
      <c r="A2372" s="1271">
        <v>5441060</v>
      </c>
      <c r="B2372" s="1084" t="s">
        <v>23335</v>
      </c>
      <c r="C2372" s="1084"/>
      <c r="D2372" s="1272" t="s">
        <v>5</v>
      </c>
      <c r="E2372" s="1272" t="s">
        <v>5</v>
      </c>
      <c r="F2372" s="1272"/>
      <c r="G2372" s="1272" t="s">
        <v>5</v>
      </c>
      <c r="H2372" s="1461" t="s">
        <v>5</v>
      </c>
    </row>
    <row r="2373" spans="1:8" x14ac:dyDescent="0.2">
      <c r="A2373" s="1271">
        <v>5441061</v>
      </c>
      <c r="B2373" s="1084" t="s">
        <v>23335</v>
      </c>
      <c r="C2373" s="1084"/>
      <c r="D2373" s="1272" t="s">
        <v>5</v>
      </c>
      <c r="E2373" s="1272" t="s">
        <v>469</v>
      </c>
      <c r="F2373" s="1272"/>
      <c r="G2373" s="1272" t="s">
        <v>5</v>
      </c>
      <c r="H2373" s="1461" t="s">
        <v>5</v>
      </c>
    </row>
    <row r="2374" spans="1:8" x14ac:dyDescent="0.2">
      <c r="A2374" s="1271">
        <v>5442000</v>
      </c>
      <c r="B2374" s="1084" t="s">
        <v>23336</v>
      </c>
      <c r="C2374" s="1084"/>
      <c r="D2374" s="1272" t="s">
        <v>5</v>
      </c>
      <c r="E2374" s="1272" t="s">
        <v>5</v>
      </c>
      <c r="F2374" s="1272"/>
      <c r="G2374" s="1272" t="s">
        <v>5</v>
      </c>
      <c r="H2374" s="1461" t="s">
        <v>5</v>
      </c>
    </row>
    <row r="2375" spans="1:8" x14ac:dyDescent="0.2">
      <c r="A2375" s="1271">
        <v>5442010</v>
      </c>
      <c r="B2375" s="1084" t="s">
        <v>23337</v>
      </c>
      <c r="C2375" s="1084"/>
      <c r="D2375" s="1272" t="s">
        <v>5</v>
      </c>
      <c r="E2375" s="1272" t="s">
        <v>5</v>
      </c>
      <c r="F2375" s="1272"/>
      <c r="G2375" s="1272" t="s">
        <v>5</v>
      </c>
      <c r="H2375" s="1461" t="s">
        <v>5</v>
      </c>
    </row>
    <row r="2376" spans="1:8" x14ac:dyDescent="0.2">
      <c r="A2376" s="1271">
        <v>5442011</v>
      </c>
      <c r="B2376" s="1084" t="s">
        <v>23337</v>
      </c>
      <c r="C2376" s="1084"/>
      <c r="D2376" s="1272" t="s">
        <v>5</v>
      </c>
      <c r="E2376" s="1272" t="s">
        <v>469</v>
      </c>
      <c r="F2376" s="1272"/>
      <c r="G2376" s="1272" t="s">
        <v>5</v>
      </c>
      <c r="H2376" s="1461" t="s">
        <v>5</v>
      </c>
    </row>
    <row r="2377" spans="1:8" x14ac:dyDescent="0.2">
      <c r="A2377" s="1271">
        <v>5442020</v>
      </c>
      <c r="B2377" s="1084" t="s">
        <v>23338</v>
      </c>
      <c r="C2377" s="1084"/>
      <c r="D2377" s="1272" t="s">
        <v>5</v>
      </c>
      <c r="E2377" s="1272" t="s">
        <v>5</v>
      </c>
      <c r="F2377" s="1272"/>
      <c r="G2377" s="1272" t="s">
        <v>5</v>
      </c>
      <c r="H2377" s="1461" t="s">
        <v>5</v>
      </c>
    </row>
    <row r="2378" spans="1:8" x14ac:dyDescent="0.2">
      <c r="A2378" s="1271">
        <v>5442021</v>
      </c>
      <c r="B2378" s="1084" t="s">
        <v>23338</v>
      </c>
      <c r="C2378" s="1084"/>
      <c r="D2378" s="1272" t="s">
        <v>5</v>
      </c>
      <c r="E2378" s="1272" t="s">
        <v>469</v>
      </c>
      <c r="F2378" s="1272"/>
      <c r="G2378" s="1272" t="s">
        <v>5</v>
      </c>
      <c r="H2378" s="1461" t="s">
        <v>5</v>
      </c>
    </row>
    <row r="2379" spans="1:8" x14ac:dyDescent="0.2">
      <c r="A2379" s="1271">
        <v>5442030</v>
      </c>
      <c r="B2379" s="1084" t="s">
        <v>23339</v>
      </c>
      <c r="C2379" s="1084"/>
      <c r="D2379" s="1272" t="s">
        <v>5</v>
      </c>
      <c r="E2379" s="1272" t="s">
        <v>5</v>
      </c>
      <c r="F2379" s="1272"/>
      <c r="G2379" s="1272" t="s">
        <v>5</v>
      </c>
      <c r="H2379" s="1461" t="s">
        <v>5</v>
      </c>
    </row>
    <row r="2380" spans="1:8" x14ac:dyDescent="0.2">
      <c r="A2380" s="1271">
        <v>5442031</v>
      </c>
      <c r="B2380" s="1084" t="s">
        <v>23339</v>
      </c>
      <c r="C2380" s="1084"/>
      <c r="D2380" s="1272" t="s">
        <v>5</v>
      </c>
      <c r="E2380" s="1272" t="s">
        <v>469</v>
      </c>
      <c r="F2380" s="1272"/>
      <c r="G2380" s="1272" t="s">
        <v>5</v>
      </c>
      <c r="H2380" s="1461" t="s">
        <v>5</v>
      </c>
    </row>
    <row r="2381" spans="1:8" x14ac:dyDescent="0.2">
      <c r="A2381" s="1271">
        <v>5442040</v>
      </c>
      <c r="B2381" s="1084" t="s">
        <v>23340</v>
      </c>
      <c r="C2381" s="1084"/>
      <c r="D2381" s="1272" t="s">
        <v>5</v>
      </c>
      <c r="E2381" s="1272" t="s">
        <v>5</v>
      </c>
      <c r="F2381" s="1272"/>
      <c r="G2381" s="1272" t="s">
        <v>5</v>
      </c>
      <c r="H2381" s="1461" t="s">
        <v>5</v>
      </c>
    </row>
    <row r="2382" spans="1:8" x14ac:dyDescent="0.2">
      <c r="A2382" s="1271">
        <v>5442041</v>
      </c>
      <c r="B2382" s="1084" t="s">
        <v>23340</v>
      </c>
      <c r="C2382" s="1084"/>
      <c r="D2382" s="1272" t="s">
        <v>5</v>
      </c>
      <c r="E2382" s="1272" t="s">
        <v>469</v>
      </c>
      <c r="F2382" s="1272"/>
      <c r="G2382" s="1272" t="s">
        <v>5</v>
      </c>
      <c r="H2382" s="1461" t="s">
        <v>5</v>
      </c>
    </row>
    <row r="2383" spans="1:8" x14ac:dyDescent="0.2">
      <c r="A2383" s="1271">
        <v>5442050</v>
      </c>
      <c r="B2383" s="1084" t="s">
        <v>23341</v>
      </c>
      <c r="C2383" s="1084"/>
      <c r="D2383" s="1272" t="s">
        <v>5</v>
      </c>
      <c r="E2383" s="1272" t="s">
        <v>5</v>
      </c>
      <c r="F2383" s="1272"/>
      <c r="G2383" s="1272" t="s">
        <v>5</v>
      </c>
      <c r="H2383" s="1461" t="s">
        <v>5</v>
      </c>
    </row>
    <row r="2384" spans="1:8" x14ac:dyDescent="0.2">
      <c r="A2384" s="1271">
        <v>5442051</v>
      </c>
      <c r="B2384" s="1084" t="s">
        <v>23341</v>
      </c>
      <c r="C2384" s="1084"/>
      <c r="D2384" s="1272" t="s">
        <v>5</v>
      </c>
      <c r="E2384" s="1272" t="s">
        <v>469</v>
      </c>
      <c r="F2384" s="1272"/>
      <c r="G2384" s="1272" t="s">
        <v>5</v>
      </c>
      <c r="H2384" s="1461" t="s">
        <v>5</v>
      </c>
    </row>
    <row r="2385" spans="1:8" x14ac:dyDescent="0.2">
      <c r="A2385" s="1271">
        <v>5442060</v>
      </c>
      <c r="B2385" s="1084" t="s">
        <v>23342</v>
      </c>
      <c r="C2385" s="1084"/>
      <c r="D2385" s="1272" t="s">
        <v>5</v>
      </c>
      <c r="E2385" s="1272" t="s">
        <v>5</v>
      </c>
      <c r="F2385" s="1272"/>
      <c r="G2385" s="1272" t="s">
        <v>36</v>
      </c>
      <c r="H2385" s="1461" t="s">
        <v>36</v>
      </c>
    </row>
    <row r="2386" spans="1:8" x14ac:dyDescent="0.2">
      <c r="A2386" s="1271">
        <v>5442061</v>
      </c>
      <c r="B2386" s="1084" t="s">
        <v>23342</v>
      </c>
      <c r="C2386" s="1084"/>
      <c r="D2386" s="1272" t="s">
        <v>5</v>
      </c>
      <c r="E2386" s="1272" t="s">
        <v>469</v>
      </c>
      <c r="F2386" s="1272"/>
      <c r="G2386" s="1272" t="s">
        <v>5</v>
      </c>
      <c r="H2386" s="1461" t="s">
        <v>5</v>
      </c>
    </row>
    <row r="2387" spans="1:8" x14ac:dyDescent="0.2">
      <c r="A2387" s="1271">
        <v>5442070</v>
      </c>
      <c r="B2387" s="1084" t="s">
        <v>23343</v>
      </c>
      <c r="C2387" s="1084"/>
      <c r="D2387" s="1272" t="s">
        <v>5</v>
      </c>
      <c r="E2387" s="1272" t="s">
        <v>5</v>
      </c>
      <c r="F2387" s="1272"/>
      <c r="G2387" s="1272" t="s">
        <v>5</v>
      </c>
      <c r="H2387" s="1461" t="s">
        <v>5</v>
      </c>
    </row>
    <row r="2388" spans="1:8" x14ac:dyDescent="0.2">
      <c r="A2388" s="1271">
        <v>5442071</v>
      </c>
      <c r="B2388" s="1084" t="s">
        <v>23343</v>
      </c>
      <c r="C2388" s="1084"/>
      <c r="D2388" s="1272" t="s">
        <v>5</v>
      </c>
      <c r="E2388" s="1272" t="s">
        <v>469</v>
      </c>
      <c r="F2388" s="1272"/>
      <c r="G2388" s="1272" t="s">
        <v>5</v>
      </c>
      <c r="H2388" s="1461" t="s">
        <v>5</v>
      </c>
    </row>
    <row r="2389" spans="1:8" x14ac:dyDescent="0.2">
      <c r="A2389" s="1271">
        <v>5442080</v>
      </c>
      <c r="B2389" s="1084" t="s">
        <v>23344</v>
      </c>
      <c r="C2389" s="1084"/>
      <c r="D2389" s="1272" t="s">
        <v>5</v>
      </c>
      <c r="E2389" s="1272" t="s">
        <v>5</v>
      </c>
      <c r="F2389" s="1272"/>
      <c r="G2389" s="1272" t="s">
        <v>5</v>
      </c>
      <c r="H2389" s="1461" t="s">
        <v>5</v>
      </c>
    </row>
    <row r="2390" spans="1:8" x14ac:dyDescent="0.2">
      <c r="A2390" s="1271">
        <v>5442081</v>
      </c>
      <c r="B2390" s="1084" t="s">
        <v>23344</v>
      </c>
      <c r="C2390" s="1084"/>
      <c r="D2390" s="1272" t="s">
        <v>5</v>
      </c>
      <c r="E2390" s="1272" t="s">
        <v>469</v>
      </c>
      <c r="F2390" s="1272"/>
      <c r="G2390" s="1272" t="s">
        <v>5</v>
      </c>
      <c r="H2390" s="1461" t="s">
        <v>5</v>
      </c>
    </row>
    <row r="2391" spans="1:8" x14ac:dyDescent="0.2">
      <c r="A2391" s="1271">
        <v>5442090</v>
      </c>
      <c r="B2391" s="1084" t="s">
        <v>23345</v>
      </c>
      <c r="C2391" s="1084"/>
      <c r="D2391" s="1272" t="s">
        <v>5</v>
      </c>
      <c r="E2391" s="1272" t="s">
        <v>5</v>
      </c>
      <c r="F2391" s="1272"/>
      <c r="G2391" s="1272" t="s">
        <v>5</v>
      </c>
      <c r="H2391" s="1461" t="s">
        <v>5</v>
      </c>
    </row>
    <row r="2392" spans="1:8" x14ac:dyDescent="0.2">
      <c r="A2392" s="1271">
        <v>5442091</v>
      </c>
      <c r="B2392" s="1084" t="s">
        <v>23345</v>
      </c>
      <c r="C2392" s="1084"/>
      <c r="D2392" s="1272" t="s">
        <v>5</v>
      </c>
      <c r="E2392" s="1272" t="s">
        <v>469</v>
      </c>
      <c r="F2392" s="1272"/>
      <c r="G2392" s="1272" t="s">
        <v>5</v>
      </c>
      <c r="H2392" s="1461" t="s">
        <v>5</v>
      </c>
    </row>
    <row r="2393" spans="1:8" x14ac:dyDescent="0.2">
      <c r="A2393" s="1271">
        <v>5442100</v>
      </c>
      <c r="B2393" s="1084" t="s">
        <v>23346</v>
      </c>
      <c r="C2393" s="1084"/>
      <c r="D2393" s="1272" t="s">
        <v>5</v>
      </c>
      <c r="E2393" s="1272" t="s">
        <v>5</v>
      </c>
      <c r="F2393" s="1272"/>
      <c r="G2393" s="1272" t="s">
        <v>5</v>
      </c>
      <c r="H2393" s="1461" t="s">
        <v>5</v>
      </c>
    </row>
    <row r="2394" spans="1:8" x14ac:dyDescent="0.2">
      <c r="A2394" s="1271">
        <v>5442101</v>
      </c>
      <c r="B2394" s="1084" t="s">
        <v>23346</v>
      </c>
      <c r="C2394" s="1084"/>
      <c r="D2394" s="1272" t="s">
        <v>5</v>
      </c>
      <c r="E2394" s="1272" t="s">
        <v>469</v>
      </c>
      <c r="F2394" s="1272"/>
      <c r="G2394" s="1272" t="s">
        <v>5</v>
      </c>
      <c r="H2394" s="1461" t="s">
        <v>5</v>
      </c>
    </row>
    <row r="2395" spans="1:8" x14ac:dyDescent="0.2">
      <c r="A2395" s="1271">
        <v>5442110</v>
      </c>
      <c r="B2395" s="1084" t="s">
        <v>23347</v>
      </c>
      <c r="C2395" s="1084"/>
      <c r="D2395" s="1272" t="s">
        <v>5</v>
      </c>
      <c r="E2395" s="1272" t="s">
        <v>5</v>
      </c>
      <c r="F2395" s="1272"/>
      <c r="G2395" s="1272" t="s">
        <v>5</v>
      </c>
      <c r="H2395" s="1461" t="s">
        <v>5</v>
      </c>
    </row>
    <row r="2396" spans="1:8" x14ac:dyDescent="0.2">
      <c r="A2396" s="1271">
        <v>5442111</v>
      </c>
      <c r="B2396" s="1084" t="s">
        <v>23347</v>
      </c>
      <c r="C2396" s="1084"/>
      <c r="D2396" s="1272" t="s">
        <v>5</v>
      </c>
      <c r="E2396" s="1272" t="s">
        <v>469</v>
      </c>
      <c r="F2396" s="1272"/>
      <c r="G2396" s="1272" t="s">
        <v>5</v>
      </c>
      <c r="H2396" s="1461" t="s">
        <v>5</v>
      </c>
    </row>
    <row r="2397" spans="1:8" x14ac:dyDescent="0.2">
      <c r="A2397" s="1271">
        <v>5442120</v>
      </c>
      <c r="B2397" s="1084" t="s">
        <v>23348</v>
      </c>
      <c r="C2397" s="1084"/>
      <c r="D2397" s="1272" t="s">
        <v>5</v>
      </c>
      <c r="E2397" s="1272" t="s">
        <v>5</v>
      </c>
      <c r="F2397" s="1272"/>
      <c r="G2397" s="1272" t="s">
        <v>5</v>
      </c>
      <c r="H2397" s="1461" t="s">
        <v>5</v>
      </c>
    </row>
    <row r="2398" spans="1:8" x14ac:dyDescent="0.2">
      <c r="A2398" s="1271">
        <v>5442121</v>
      </c>
      <c r="B2398" s="1084" t="s">
        <v>23348</v>
      </c>
      <c r="C2398" s="1084"/>
      <c r="D2398" s="1272" t="s">
        <v>5</v>
      </c>
      <c r="E2398" s="1272" t="s">
        <v>469</v>
      </c>
      <c r="F2398" s="1272"/>
      <c r="G2398" s="1272" t="s">
        <v>5</v>
      </c>
      <c r="H2398" s="1461" t="s">
        <v>5</v>
      </c>
    </row>
    <row r="2399" spans="1:8" x14ac:dyDescent="0.2">
      <c r="A2399" s="1271">
        <v>5442130</v>
      </c>
      <c r="B2399" s="1084" t="s">
        <v>23349</v>
      </c>
      <c r="C2399" s="1084"/>
      <c r="D2399" s="1272" t="s">
        <v>5</v>
      </c>
      <c r="E2399" s="1272" t="s">
        <v>5</v>
      </c>
      <c r="F2399" s="1272"/>
      <c r="G2399" s="1272" t="s">
        <v>5</v>
      </c>
      <c r="H2399" s="1461" t="s">
        <v>5</v>
      </c>
    </row>
    <row r="2400" spans="1:8" x14ac:dyDescent="0.2">
      <c r="A2400" s="1271">
        <v>5442131</v>
      </c>
      <c r="B2400" s="1084" t="s">
        <v>23349</v>
      </c>
      <c r="C2400" s="1084"/>
      <c r="D2400" s="1272" t="s">
        <v>5</v>
      </c>
      <c r="E2400" s="1272" t="s">
        <v>469</v>
      </c>
      <c r="F2400" s="1272"/>
      <c r="G2400" s="1272" t="s">
        <v>5</v>
      </c>
      <c r="H2400" s="1461" t="s">
        <v>5</v>
      </c>
    </row>
    <row r="2401" spans="1:8" x14ac:dyDescent="0.2">
      <c r="A2401" s="1271">
        <v>5442140</v>
      </c>
      <c r="B2401" s="1084" t="s">
        <v>23350</v>
      </c>
      <c r="C2401" s="1084"/>
      <c r="D2401" s="1272" t="s">
        <v>5</v>
      </c>
      <c r="E2401" s="1272" t="s">
        <v>5</v>
      </c>
      <c r="F2401" s="1272"/>
      <c r="G2401" s="1272" t="s">
        <v>5</v>
      </c>
      <c r="H2401" s="1461" t="s">
        <v>5</v>
      </c>
    </row>
    <row r="2402" spans="1:8" x14ac:dyDescent="0.2">
      <c r="A2402" s="1271">
        <v>5442141</v>
      </c>
      <c r="B2402" s="1084" t="s">
        <v>23350</v>
      </c>
      <c r="C2402" s="1084"/>
      <c r="D2402" s="1272" t="s">
        <v>5</v>
      </c>
      <c r="E2402" s="1272" t="s">
        <v>469</v>
      </c>
      <c r="F2402" s="1272"/>
      <c r="G2402" s="1272" t="s">
        <v>5</v>
      </c>
      <c r="H2402" s="1461" t="s">
        <v>5</v>
      </c>
    </row>
    <row r="2403" spans="1:8" x14ac:dyDescent="0.2">
      <c r="A2403" s="1271">
        <v>5442150</v>
      </c>
      <c r="B2403" s="1084" t="s">
        <v>23351</v>
      </c>
      <c r="C2403" s="1084"/>
      <c r="D2403" s="1272" t="s">
        <v>5</v>
      </c>
      <c r="E2403" s="1272" t="s">
        <v>5</v>
      </c>
      <c r="F2403" s="1272"/>
      <c r="G2403" s="1272" t="s">
        <v>5</v>
      </c>
      <c r="H2403" s="1461" t="s">
        <v>5</v>
      </c>
    </row>
    <row r="2404" spans="1:8" x14ac:dyDescent="0.2">
      <c r="A2404" s="1271">
        <v>5442151</v>
      </c>
      <c r="B2404" s="1084" t="s">
        <v>23351</v>
      </c>
      <c r="C2404" s="1084"/>
      <c r="D2404" s="1272" t="s">
        <v>5</v>
      </c>
      <c r="E2404" s="1272" t="s">
        <v>469</v>
      </c>
      <c r="F2404" s="1272"/>
      <c r="G2404" s="1272" t="s">
        <v>5</v>
      </c>
      <c r="H2404" s="1461" t="s">
        <v>5</v>
      </c>
    </row>
    <row r="2405" spans="1:8" x14ac:dyDescent="0.2">
      <c r="A2405" s="1271">
        <v>5443000</v>
      </c>
      <c r="B2405" s="1084" t="s">
        <v>23352</v>
      </c>
      <c r="C2405" s="1084"/>
      <c r="D2405" s="1272" t="s">
        <v>5</v>
      </c>
      <c r="E2405" s="1272" t="s">
        <v>5</v>
      </c>
      <c r="F2405" s="1272"/>
      <c r="G2405" s="1272" t="s">
        <v>5</v>
      </c>
      <c r="H2405" s="1461" t="s">
        <v>5</v>
      </c>
    </row>
    <row r="2406" spans="1:8" x14ac:dyDescent="0.2">
      <c r="A2406" s="1271">
        <v>5443010</v>
      </c>
      <c r="B2406" s="1084" t="s">
        <v>23352</v>
      </c>
      <c r="C2406" s="1084"/>
      <c r="D2406" s="1272" t="s">
        <v>5</v>
      </c>
      <c r="E2406" s="1272" t="s">
        <v>5</v>
      </c>
      <c r="F2406" s="1272"/>
      <c r="G2406" s="1272" t="s">
        <v>5</v>
      </c>
      <c r="H2406" s="1461" t="s">
        <v>5</v>
      </c>
    </row>
    <row r="2407" spans="1:8" x14ac:dyDescent="0.2">
      <c r="A2407" s="1271">
        <v>5443011</v>
      </c>
      <c r="B2407" s="1084" t="s">
        <v>23352</v>
      </c>
      <c r="C2407" s="1084"/>
      <c r="D2407" s="1272" t="s">
        <v>5</v>
      </c>
      <c r="E2407" s="1272" t="s">
        <v>469</v>
      </c>
      <c r="F2407" s="1272"/>
      <c r="G2407" s="1272" t="s">
        <v>5</v>
      </c>
      <c r="H2407" s="1461" t="s">
        <v>5</v>
      </c>
    </row>
    <row r="2408" spans="1:8" x14ac:dyDescent="0.2">
      <c r="A2408" s="1271">
        <v>5444000</v>
      </c>
      <c r="B2408" s="1084" t="s">
        <v>23353</v>
      </c>
      <c r="C2408" s="1084"/>
      <c r="D2408" s="1272" t="s">
        <v>5</v>
      </c>
      <c r="E2408" s="1272" t="s">
        <v>5</v>
      </c>
      <c r="F2408" s="1272"/>
      <c r="G2408" s="1272" t="s">
        <v>5</v>
      </c>
      <c r="H2408" s="1461" t="s">
        <v>5</v>
      </c>
    </row>
    <row r="2409" spans="1:8" x14ac:dyDescent="0.2">
      <c r="A2409" s="1271">
        <v>5444010</v>
      </c>
      <c r="B2409" s="1084" t="s">
        <v>23353</v>
      </c>
      <c r="C2409" s="1084"/>
      <c r="D2409" s="1272" t="s">
        <v>5</v>
      </c>
      <c r="E2409" s="1272" t="s">
        <v>5</v>
      </c>
      <c r="F2409" s="1272"/>
      <c r="G2409" s="1272" t="s">
        <v>5</v>
      </c>
      <c r="H2409" s="1461" t="s">
        <v>5</v>
      </c>
    </row>
    <row r="2410" spans="1:8" x14ac:dyDescent="0.2">
      <c r="A2410" s="1271">
        <v>5444011</v>
      </c>
      <c r="B2410" s="1084" t="s">
        <v>23353</v>
      </c>
      <c r="C2410" s="1084"/>
      <c r="D2410" s="1272" t="s">
        <v>5</v>
      </c>
      <c r="E2410" s="1272" t="s">
        <v>469</v>
      </c>
      <c r="F2410" s="1272"/>
      <c r="G2410" s="1272" t="s">
        <v>5</v>
      </c>
      <c r="H2410" s="1461" t="s">
        <v>5</v>
      </c>
    </row>
    <row r="2411" spans="1:8" x14ac:dyDescent="0.2">
      <c r="A2411" s="1271">
        <v>5445000</v>
      </c>
      <c r="B2411" s="1084" t="s">
        <v>23354</v>
      </c>
      <c r="C2411" s="1084"/>
      <c r="D2411" s="1272" t="s">
        <v>5</v>
      </c>
      <c r="E2411" s="1272" t="s">
        <v>5</v>
      </c>
      <c r="F2411" s="1272"/>
      <c r="G2411" s="1272" t="s">
        <v>5</v>
      </c>
      <c r="H2411" s="1461" t="s">
        <v>5</v>
      </c>
    </row>
    <row r="2412" spans="1:8" x14ac:dyDescent="0.2">
      <c r="A2412" s="1271">
        <v>5445010</v>
      </c>
      <c r="B2412" s="1084" t="s">
        <v>23354</v>
      </c>
      <c r="C2412" s="1084"/>
      <c r="D2412" s="1272" t="s">
        <v>5</v>
      </c>
      <c r="E2412" s="1272" t="s">
        <v>5</v>
      </c>
      <c r="F2412" s="1272"/>
      <c r="G2412" s="1272" t="s">
        <v>5</v>
      </c>
      <c r="H2412" s="1461" t="s">
        <v>5</v>
      </c>
    </row>
    <row r="2413" spans="1:8" x14ac:dyDescent="0.2">
      <c r="A2413" s="1271">
        <v>5445011</v>
      </c>
      <c r="B2413" s="1084" t="s">
        <v>23354</v>
      </c>
      <c r="C2413" s="1084"/>
      <c r="D2413" s="1272" t="s">
        <v>5</v>
      </c>
      <c r="E2413" s="1272" t="s">
        <v>469</v>
      </c>
      <c r="F2413" s="1272"/>
      <c r="G2413" s="1272" t="s">
        <v>5</v>
      </c>
      <c r="H2413" s="1461" t="s">
        <v>5</v>
      </c>
    </row>
    <row r="2414" spans="1:8" x14ac:dyDescent="0.2">
      <c r="A2414" s="1271">
        <v>5445020</v>
      </c>
      <c r="B2414" s="1084" t="s">
        <v>23355</v>
      </c>
      <c r="C2414" s="1084"/>
      <c r="D2414" s="1272" t="s">
        <v>5</v>
      </c>
      <c r="E2414" s="1272" t="s">
        <v>5</v>
      </c>
      <c r="F2414" s="1272"/>
      <c r="G2414" s="1272" t="s">
        <v>5</v>
      </c>
      <c r="H2414" s="1461" t="s">
        <v>5</v>
      </c>
    </row>
    <row r="2415" spans="1:8" x14ac:dyDescent="0.2">
      <c r="A2415" s="1271">
        <v>5445021</v>
      </c>
      <c r="B2415" s="1084" t="s">
        <v>23355</v>
      </c>
      <c r="C2415" s="1084"/>
      <c r="D2415" s="1272" t="s">
        <v>5</v>
      </c>
      <c r="E2415" s="1272" t="s">
        <v>469</v>
      </c>
      <c r="F2415" s="1272"/>
      <c r="G2415" s="1272" t="s">
        <v>5</v>
      </c>
      <c r="H2415" s="1461" t="s">
        <v>5</v>
      </c>
    </row>
    <row r="2416" spans="1:8" x14ac:dyDescent="0.2">
      <c r="A2416" s="1271">
        <v>5445030</v>
      </c>
      <c r="B2416" s="1084" t="s">
        <v>23356</v>
      </c>
      <c r="C2416" s="1084"/>
      <c r="D2416" s="1272" t="s">
        <v>5</v>
      </c>
      <c r="E2416" s="1272" t="s">
        <v>5</v>
      </c>
      <c r="F2416" s="1272"/>
      <c r="G2416" s="1272" t="s">
        <v>5</v>
      </c>
      <c r="H2416" s="1461" t="s">
        <v>5</v>
      </c>
    </row>
    <row r="2417" spans="1:8" x14ac:dyDescent="0.2">
      <c r="A2417" s="1271">
        <v>5445031</v>
      </c>
      <c r="B2417" s="1084" t="s">
        <v>23356</v>
      </c>
      <c r="C2417" s="1084"/>
      <c r="D2417" s="1272" t="s">
        <v>5</v>
      </c>
      <c r="E2417" s="1272" t="s">
        <v>469</v>
      </c>
      <c r="F2417" s="1272"/>
      <c r="G2417" s="1272" t="s">
        <v>5</v>
      </c>
      <c r="H2417" s="1461" t="s">
        <v>5</v>
      </c>
    </row>
    <row r="2418" spans="1:8" x14ac:dyDescent="0.2">
      <c r="A2418" s="1271">
        <v>5446000</v>
      </c>
      <c r="B2418" s="1084" t="s">
        <v>23357</v>
      </c>
      <c r="C2418" s="1084"/>
      <c r="D2418" s="1272" t="s">
        <v>5</v>
      </c>
      <c r="E2418" s="1272" t="s">
        <v>5</v>
      </c>
      <c r="F2418" s="1272"/>
      <c r="G2418" s="1272" t="s">
        <v>5</v>
      </c>
      <c r="H2418" s="1461" t="s">
        <v>5</v>
      </c>
    </row>
    <row r="2419" spans="1:8" x14ac:dyDescent="0.2">
      <c r="A2419" s="1271">
        <v>5446010</v>
      </c>
      <c r="B2419" s="1084" t="s">
        <v>23357</v>
      </c>
      <c r="C2419" s="1084"/>
      <c r="D2419" s="1272" t="s">
        <v>5</v>
      </c>
      <c r="E2419" s="1272" t="s">
        <v>5</v>
      </c>
      <c r="F2419" s="1272"/>
      <c r="G2419" s="1272" t="s">
        <v>5</v>
      </c>
      <c r="H2419" s="1461" t="s">
        <v>5</v>
      </c>
    </row>
    <row r="2420" spans="1:8" x14ac:dyDescent="0.2">
      <c r="A2420" s="1271">
        <v>5446011</v>
      </c>
      <c r="B2420" s="1084" t="s">
        <v>23357</v>
      </c>
      <c r="C2420" s="1084"/>
      <c r="D2420" s="1272" t="s">
        <v>5</v>
      </c>
      <c r="E2420" s="1272" t="s">
        <v>469</v>
      </c>
      <c r="F2420" s="1272"/>
      <c r="G2420" s="1272" t="s">
        <v>5</v>
      </c>
      <c r="H2420" s="1461" t="s">
        <v>5</v>
      </c>
    </row>
    <row r="2421" spans="1:8" x14ac:dyDescent="0.2">
      <c r="A2421" s="1271">
        <v>5447000</v>
      </c>
      <c r="B2421" s="1084" t="s">
        <v>23358</v>
      </c>
      <c r="C2421" s="1084"/>
      <c r="D2421" s="1272" t="s">
        <v>5</v>
      </c>
      <c r="E2421" s="1272" t="s">
        <v>5</v>
      </c>
      <c r="F2421" s="1272"/>
      <c r="G2421" s="1272" t="s">
        <v>5</v>
      </c>
      <c r="H2421" s="1461" t="s">
        <v>5</v>
      </c>
    </row>
    <row r="2422" spans="1:8" x14ac:dyDescent="0.2">
      <c r="A2422" s="1271">
        <v>5447010</v>
      </c>
      <c r="B2422" s="1084" t="s">
        <v>23358</v>
      </c>
      <c r="C2422" s="1084"/>
      <c r="D2422" s="1272" t="s">
        <v>5</v>
      </c>
      <c r="E2422" s="1272" t="s">
        <v>5</v>
      </c>
      <c r="F2422" s="1272"/>
      <c r="G2422" s="1272" t="s">
        <v>5</v>
      </c>
      <c r="H2422" s="1461" t="s">
        <v>5</v>
      </c>
    </row>
    <row r="2423" spans="1:8" x14ac:dyDescent="0.2">
      <c r="A2423" s="1271">
        <v>5447011</v>
      </c>
      <c r="B2423" s="1084" t="s">
        <v>23358</v>
      </c>
      <c r="C2423" s="1084"/>
      <c r="D2423" s="1272" t="s">
        <v>5</v>
      </c>
      <c r="E2423" s="1272" t="s">
        <v>469</v>
      </c>
      <c r="F2423" s="1272"/>
      <c r="G2423" s="1272" t="s">
        <v>5</v>
      </c>
      <c r="H2423" s="1461" t="s">
        <v>5</v>
      </c>
    </row>
    <row r="2424" spans="1:8" x14ac:dyDescent="0.2">
      <c r="A2424" s="1271">
        <v>5448000</v>
      </c>
      <c r="B2424" s="1084" t="s">
        <v>23359</v>
      </c>
      <c r="C2424" s="1084"/>
      <c r="D2424" s="1272" t="s">
        <v>5</v>
      </c>
      <c r="E2424" s="1272" t="s">
        <v>5</v>
      </c>
      <c r="F2424" s="1272"/>
      <c r="G2424" s="1272" t="s">
        <v>5</v>
      </c>
      <c r="H2424" s="1461" t="s">
        <v>5</v>
      </c>
    </row>
    <row r="2425" spans="1:8" x14ac:dyDescent="0.2">
      <c r="A2425" s="1271">
        <v>5448010</v>
      </c>
      <c r="B2425" s="1084" t="s">
        <v>23360</v>
      </c>
      <c r="C2425" s="1084"/>
      <c r="D2425" s="1272" t="s">
        <v>5</v>
      </c>
      <c r="E2425" s="1272" t="s">
        <v>5</v>
      </c>
      <c r="F2425" s="1272"/>
      <c r="G2425" s="1272" t="s">
        <v>5</v>
      </c>
      <c r="H2425" s="1461" t="s">
        <v>5</v>
      </c>
    </row>
    <row r="2426" spans="1:8" x14ac:dyDescent="0.2">
      <c r="A2426" s="1271">
        <v>5448011</v>
      </c>
      <c r="B2426" s="1084" t="s">
        <v>23360</v>
      </c>
      <c r="C2426" s="1084"/>
      <c r="D2426" s="1272" t="s">
        <v>5</v>
      </c>
      <c r="E2426" s="1272" t="s">
        <v>469</v>
      </c>
      <c r="F2426" s="1272"/>
      <c r="G2426" s="1272" t="s">
        <v>5</v>
      </c>
      <c r="H2426" s="1461" t="s">
        <v>5</v>
      </c>
    </row>
    <row r="2427" spans="1:8" x14ac:dyDescent="0.2">
      <c r="A2427" s="1271">
        <v>5448020</v>
      </c>
      <c r="B2427" s="1084" t="s">
        <v>23361</v>
      </c>
      <c r="C2427" s="1084"/>
      <c r="D2427" s="1272" t="s">
        <v>5</v>
      </c>
      <c r="E2427" s="1272" t="s">
        <v>5</v>
      </c>
      <c r="F2427" s="1272"/>
      <c r="G2427" s="1272" t="s">
        <v>5</v>
      </c>
      <c r="H2427" s="1461" t="s">
        <v>5</v>
      </c>
    </row>
    <row r="2428" spans="1:8" x14ac:dyDescent="0.2">
      <c r="A2428" s="1271">
        <v>5448021</v>
      </c>
      <c r="B2428" s="1084" t="s">
        <v>23361</v>
      </c>
      <c r="C2428" s="1084"/>
      <c r="D2428" s="1272" t="s">
        <v>5</v>
      </c>
      <c r="E2428" s="1272" t="s">
        <v>469</v>
      </c>
      <c r="F2428" s="1272"/>
      <c r="G2428" s="1272" t="s">
        <v>5</v>
      </c>
      <c r="H2428" s="1461" t="s">
        <v>5</v>
      </c>
    </row>
    <row r="2429" spans="1:8" x14ac:dyDescent="0.2">
      <c r="A2429" s="1271">
        <v>5450000</v>
      </c>
      <c r="B2429" s="1084" t="s">
        <v>501</v>
      </c>
      <c r="C2429" s="1084"/>
      <c r="D2429" s="1272" t="s">
        <v>5</v>
      </c>
      <c r="E2429" s="1272" t="s">
        <v>5</v>
      </c>
      <c r="F2429" s="1272"/>
      <c r="G2429" s="1272" t="s">
        <v>5</v>
      </c>
      <c r="H2429" s="1461" t="s">
        <v>5</v>
      </c>
    </row>
    <row r="2430" spans="1:8" x14ac:dyDescent="0.2">
      <c r="A2430" s="1271">
        <v>5451000</v>
      </c>
      <c r="B2430" s="1084" t="s">
        <v>23362</v>
      </c>
      <c r="C2430" s="1084"/>
      <c r="D2430" s="1272" t="s">
        <v>5</v>
      </c>
      <c r="E2430" s="1272" t="s">
        <v>5</v>
      </c>
      <c r="F2430" s="1272"/>
      <c r="G2430" s="1272" t="s">
        <v>5</v>
      </c>
      <c r="H2430" s="1461" t="s">
        <v>5</v>
      </c>
    </row>
    <row r="2431" spans="1:8" x14ac:dyDescent="0.2">
      <c r="A2431" s="1271">
        <v>5451010</v>
      </c>
      <c r="B2431" s="1084" t="s">
        <v>23362</v>
      </c>
      <c r="C2431" s="1084"/>
      <c r="D2431" s="1272" t="s">
        <v>5</v>
      </c>
      <c r="E2431" s="1272" t="s">
        <v>5</v>
      </c>
      <c r="F2431" s="1272"/>
      <c r="G2431" s="1272" t="s">
        <v>5</v>
      </c>
      <c r="H2431" s="1461" t="s">
        <v>5</v>
      </c>
    </row>
    <row r="2432" spans="1:8" x14ac:dyDescent="0.2">
      <c r="A2432" s="1271">
        <v>5451011</v>
      </c>
      <c r="B2432" s="1084" t="s">
        <v>23362</v>
      </c>
      <c r="C2432" s="1084"/>
      <c r="D2432" s="1272" t="s">
        <v>5</v>
      </c>
      <c r="E2432" s="1272" t="s">
        <v>469</v>
      </c>
      <c r="F2432" s="1272"/>
      <c r="G2432" s="1272" t="s">
        <v>5</v>
      </c>
      <c r="H2432" s="1461" t="s">
        <v>5</v>
      </c>
    </row>
    <row r="2433" spans="1:8" x14ac:dyDescent="0.2">
      <c r="A2433" s="1271">
        <v>5452000</v>
      </c>
      <c r="B2433" s="1084" t="s">
        <v>23363</v>
      </c>
      <c r="C2433" s="1084"/>
      <c r="D2433" s="1272" t="s">
        <v>5</v>
      </c>
      <c r="E2433" s="1272" t="s">
        <v>5</v>
      </c>
      <c r="F2433" s="1272"/>
      <c r="G2433" s="1272" t="s">
        <v>5</v>
      </c>
      <c r="H2433" s="1461" t="s">
        <v>5</v>
      </c>
    </row>
    <row r="2434" spans="1:8" x14ac:dyDescent="0.2">
      <c r="A2434" s="1271">
        <v>5452010</v>
      </c>
      <c r="B2434" s="1084" t="s">
        <v>23363</v>
      </c>
      <c r="C2434" s="1084"/>
      <c r="D2434" s="1272" t="s">
        <v>5</v>
      </c>
      <c r="E2434" s="1272" t="s">
        <v>5</v>
      </c>
      <c r="F2434" s="1272"/>
      <c r="G2434" s="1272" t="s">
        <v>5</v>
      </c>
      <c r="H2434" s="1461" t="s">
        <v>5</v>
      </c>
    </row>
    <row r="2435" spans="1:8" x14ac:dyDescent="0.2">
      <c r="A2435" s="1271">
        <v>5452011</v>
      </c>
      <c r="B2435" s="1084" t="s">
        <v>23363</v>
      </c>
      <c r="C2435" s="1084"/>
      <c r="D2435" s="1272" t="s">
        <v>5</v>
      </c>
      <c r="E2435" s="1272" t="s">
        <v>469</v>
      </c>
      <c r="F2435" s="1272"/>
      <c r="G2435" s="1272" t="s">
        <v>5</v>
      </c>
      <c r="H2435" s="1461" t="s">
        <v>5</v>
      </c>
    </row>
    <row r="2436" spans="1:8" x14ac:dyDescent="0.2">
      <c r="A2436" s="1271">
        <v>5459000</v>
      </c>
      <c r="B2436" s="1084" t="s">
        <v>23364</v>
      </c>
      <c r="C2436" s="1084"/>
      <c r="D2436" s="1272" t="s">
        <v>5</v>
      </c>
      <c r="E2436" s="1272" t="s">
        <v>5</v>
      </c>
      <c r="F2436" s="1272"/>
      <c r="G2436" s="1272" t="s">
        <v>5</v>
      </c>
      <c r="H2436" s="1461" t="s">
        <v>5</v>
      </c>
    </row>
    <row r="2437" spans="1:8" x14ac:dyDescent="0.2">
      <c r="A2437" s="1271">
        <v>5459010</v>
      </c>
      <c r="B2437" s="1084" t="s">
        <v>23365</v>
      </c>
      <c r="C2437" s="1084"/>
      <c r="D2437" s="1272" t="s">
        <v>5</v>
      </c>
      <c r="E2437" s="1272" t="s">
        <v>5</v>
      </c>
      <c r="F2437" s="1272"/>
      <c r="G2437" s="1272" t="s">
        <v>5</v>
      </c>
      <c r="H2437" s="1461" t="s">
        <v>5</v>
      </c>
    </row>
    <row r="2438" spans="1:8" x14ac:dyDescent="0.2">
      <c r="A2438" s="1271">
        <v>5459011</v>
      </c>
      <c r="B2438" s="1084" t="s">
        <v>23365</v>
      </c>
      <c r="C2438" s="1084"/>
      <c r="D2438" s="1272" t="s">
        <v>5</v>
      </c>
      <c r="E2438" s="1272" t="s">
        <v>469</v>
      </c>
      <c r="F2438" s="1272"/>
      <c r="G2438" s="1272" t="s">
        <v>36</v>
      </c>
      <c r="H2438" s="1461" t="s">
        <v>36</v>
      </c>
    </row>
    <row r="2439" spans="1:8" x14ac:dyDescent="0.2">
      <c r="A2439" s="1271">
        <v>5459020</v>
      </c>
      <c r="B2439" s="1084" t="s">
        <v>23366</v>
      </c>
      <c r="C2439" s="1084"/>
      <c r="D2439" s="1272" t="s">
        <v>5</v>
      </c>
      <c r="E2439" s="1272" t="s">
        <v>5</v>
      </c>
      <c r="F2439" s="1272"/>
      <c r="G2439" s="1272" t="s">
        <v>5</v>
      </c>
      <c r="H2439" s="1461" t="s">
        <v>5</v>
      </c>
    </row>
    <row r="2440" spans="1:8" x14ac:dyDescent="0.2">
      <c r="A2440" s="1271">
        <v>5459021</v>
      </c>
      <c r="B2440" s="1084" t="s">
        <v>23366</v>
      </c>
      <c r="C2440" s="1084"/>
      <c r="D2440" s="1272" t="s">
        <v>5</v>
      </c>
      <c r="E2440" s="1272" t="s">
        <v>469</v>
      </c>
      <c r="F2440" s="1272"/>
      <c r="G2440" s="1272" t="s">
        <v>5</v>
      </c>
      <c r="H2440" s="1461" t="s">
        <v>5</v>
      </c>
    </row>
    <row r="2441" spans="1:8" x14ac:dyDescent="0.2">
      <c r="A2441" s="1271">
        <v>5460000</v>
      </c>
      <c r="B2441" s="1084" t="s">
        <v>22345</v>
      </c>
      <c r="C2441" s="1084"/>
      <c r="D2441" s="1272" t="s">
        <v>5</v>
      </c>
      <c r="E2441" s="1272" t="s">
        <v>5</v>
      </c>
      <c r="F2441" s="1272"/>
      <c r="G2441" s="1272" t="s">
        <v>5</v>
      </c>
      <c r="H2441" s="1461" t="s">
        <v>5</v>
      </c>
    </row>
    <row r="2442" spans="1:8" x14ac:dyDescent="0.2">
      <c r="A2442" s="1271">
        <v>5461000</v>
      </c>
      <c r="B2442" s="1084" t="s">
        <v>23367</v>
      </c>
      <c r="C2442" s="1084"/>
      <c r="D2442" s="1272" t="s">
        <v>5</v>
      </c>
      <c r="E2442" s="1272" t="s">
        <v>5</v>
      </c>
      <c r="F2442" s="1272"/>
      <c r="G2442" s="1272" t="s">
        <v>5</v>
      </c>
      <c r="H2442" s="1461" t="s">
        <v>5</v>
      </c>
    </row>
    <row r="2443" spans="1:8" x14ac:dyDescent="0.2">
      <c r="A2443" s="1271">
        <v>5461010</v>
      </c>
      <c r="B2443" s="1084" t="s">
        <v>23367</v>
      </c>
      <c r="C2443" s="1084"/>
      <c r="D2443" s="1272" t="s">
        <v>5</v>
      </c>
      <c r="E2443" s="1272" t="s">
        <v>5</v>
      </c>
      <c r="F2443" s="1272"/>
      <c r="G2443" s="1272" t="s">
        <v>5</v>
      </c>
      <c r="H2443" s="1461" t="s">
        <v>5</v>
      </c>
    </row>
    <row r="2444" spans="1:8" x14ac:dyDescent="0.2">
      <c r="A2444" s="1271">
        <v>5461011</v>
      </c>
      <c r="B2444" s="1084" t="s">
        <v>23367</v>
      </c>
      <c r="C2444" s="1084"/>
      <c r="D2444" s="1272" t="s">
        <v>5</v>
      </c>
      <c r="E2444" s="1272" t="s">
        <v>469</v>
      </c>
      <c r="F2444" s="1272"/>
      <c r="G2444" s="1272" t="s">
        <v>5</v>
      </c>
      <c r="H2444" s="1461" t="s">
        <v>5</v>
      </c>
    </row>
    <row r="2445" spans="1:8" x14ac:dyDescent="0.2">
      <c r="A2445" s="1271">
        <v>5462000</v>
      </c>
      <c r="B2445" s="1084" t="s">
        <v>23367</v>
      </c>
      <c r="C2445" s="1084"/>
      <c r="D2445" s="1272" t="s">
        <v>5</v>
      </c>
      <c r="E2445" s="1272" t="s">
        <v>5</v>
      </c>
      <c r="F2445" s="1272"/>
      <c r="G2445" s="1272" t="s">
        <v>5</v>
      </c>
      <c r="H2445" s="1461" t="s">
        <v>5</v>
      </c>
    </row>
    <row r="2446" spans="1:8" x14ac:dyDescent="0.2">
      <c r="A2446" s="1271">
        <v>5462010</v>
      </c>
      <c r="B2446" s="1084" t="s">
        <v>23367</v>
      </c>
      <c r="C2446" s="1084"/>
      <c r="D2446" s="1272" t="s">
        <v>5</v>
      </c>
      <c r="E2446" s="1272" t="s">
        <v>5</v>
      </c>
      <c r="F2446" s="1272"/>
      <c r="G2446" s="1272" t="s">
        <v>5</v>
      </c>
      <c r="H2446" s="1461" t="s">
        <v>5</v>
      </c>
    </row>
    <row r="2447" spans="1:8" x14ac:dyDescent="0.2">
      <c r="A2447" s="1271">
        <v>5462011</v>
      </c>
      <c r="B2447" s="1084" t="s">
        <v>23367</v>
      </c>
      <c r="C2447" s="1084"/>
      <c r="D2447" s="1272" t="s">
        <v>5</v>
      </c>
      <c r="E2447" s="1272" t="s">
        <v>469</v>
      </c>
      <c r="F2447" s="1272"/>
      <c r="G2447" s="1272" t="s">
        <v>5</v>
      </c>
      <c r="H2447" s="1461" t="s">
        <v>5</v>
      </c>
    </row>
    <row r="2448" spans="1:8" x14ac:dyDescent="0.2">
      <c r="A2448" s="1271">
        <v>5463000</v>
      </c>
      <c r="B2448" s="1084" t="s">
        <v>23367</v>
      </c>
      <c r="C2448" s="1084"/>
      <c r="D2448" s="1272" t="s">
        <v>5</v>
      </c>
      <c r="E2448" s="1272" t="s">
        <v>5</v>
      </c>
      <c r="F2448" s="1272"/>
      <c r="G2448" s="1272" t="s">
        <v>5</v>
      </c>
      <c r="H2448" s="1461" t="s">
        <v>5</v>
      </c>
    </row>
    <row r="2449" spans="1:8" x14ac:dyDescent="0.2">
      <c r="A2449" s="1271">
        <v>5463010</v>
      </c>
      <c r="B2449" s="1084" t="s">
        <v>23367</v>
      </c>
      <c r="C2449" s="1084"/>
      <c r="D2449" s="1272" t="s">
        <v>5</v>
      </c>
      <c r="E2449" s="1272" t="s">
        <v>5</v>
      </c>
      <c r="F2449" s="1272"/>
      <c r="G2449" s="1272" t="s">
        <v>5</v>
      </c>
      <c r="H2449" s="1461" t="s">
        <v>5</v>
      </c>
    </row>
    <row r="2450" spans="1:8" x14ac:dyDescent="0.2">
      <c r="A2450" s="1271">
        <v>5463011</v>
      </c>
      <c r="B2450" s="1084" t="s">
        <v>23367</v>
      </c>
      <c r="C2450" s="1084"/>
      <c r="D2450" s="1272" t="s">
        <v>5</v>
      </c>
      <c r="E2450" s="1272" t="s">
        <v>469</v>
      </c>
      <c r="F2450" s="1272"/>
      <c r="G2450" s="1272" t="s">
        <v>5</v>
      </c>
      <c r="H2450" s="1461" t="s">
        <v>5</v>
      </c>
    </row>
    <row r="2451" spans="1:8" x14ac:dyDescent="0.2">
      <c r="A2451" s="1271">
        <v>5464000</v>
      </c>
      <c r="B2451" s="1084" t="s">
        <v>23368</v>
      </c>
      <c r="C2451" s="1084"/>
      <c r="D2451" s="1272" t="s">
        <v>5</v>
      </c>
      <c r="E2451" s="1272" t="s">
        <v>5</v>
      </c>
      <c r="F2451" s="1272"/>
      <c r="G2451" s="1272" t="s">
        <v>5</v>
      </c>
      <c r="H2451" s="1461" t="s">
        <v>5</v>
      </c>
    </row>
    <row r="2452" spans="1:8" x14ac:dyDescent="0.2">
      <c r="A2452" s="1271">
        <v>5464010</v>
      </c>
      <c r="B2452" s="1084" t="s">
        <v>23368</v>
      </c>
      <c r="C2452" s="1084"/>
      <c r="D2452" s="1272" t="s">
        <v>5</v>
      </c>
      <c r="E2452" s="1272" t="s">
        <v>5</v>
      </c>
      <c r="F2452" s="1272"/>
      <c r="G2452" s="1272" t="s">
        <v>5</v>
      </c>
      <c r="H2452" s="1461" t="s">
        <v>5</v>
      </c>
    </row>
    <row r="2453" spans="1:8" x14ac:dyDescent="0.2">
      <c r="A2453" s="1271">
        <v>5464011</v>
      </c>
      <c r="B2453" s="1084" t="s">
        <v>23368</v>
      </c>
      <c r="C2453" s="1084"/>
      <c r="D2453" s="1272" t="s">
        <v>5</v>
      </c>
      <c r="E2453" s="1272" t="s">
        <v>469</v>
      </c>
      <c r="F2453" s="1272"/>
      <c r="G2453" s="1272" t="s">
        <v>5</v>
      </c>
      <c r="H2453" s="1461" t="s">
        <v>5</v>
      </c>
    </row>
    <row r="2454" spans="1:8" x14ac:dyDescent="0.2">
      <c r="A2454" s="1271">
        <v>5465000</v>
      </c>
      <c r="B2454" s="1084" t="s">
        <v>23368</v>
      </c>
      <c r="C2454" s="1084"/>
      <c r="D2454" s="1272" t="s">
        <v>5</v>
      </c>
      <c r="E2454" s="1272" t="s">
        <v>5</v>
      </c>
      <c r="F2454" s="1272"/>
      <c r="G2454" s="1272" t="s">
        <v>5</v>
      </c>
      <c r="H2454" s="1461" t="s">
        <v>5</v>
      </c>
    </row>
    <row r="2455" spans="1:8" x14ac:dyDescent="0.2">
      <c r="A2455" s="1271">
        <v>5465010</v>
      </c>
      <c r="B2455" s="1084" t="s">
        <v>23368</v>
      </c>
      <c r="C2455" s="1084"/>
      <c r="D2455" s="1272" t="s">
        <v>5</v>
      </c>
      <c r="E2455" s="1272" t="s">
        <v>5</v>
      </c>
      <c r="F2455" s="1272"/>
      <c r="G2455" s="1272" t="s">
        <v>5</v>
      </c>
      <c r="H2455" s="1461" t="s">
        <v>5</v>
      </c>
    </row>
    <row r="2456" spans="1:8" x14ac:dyDescent="0.2">
      <c r="A2456" s="1271">
        <v>5465011</v>
      </c>
      <c r="B2456" s="1084" t="s">
        <v>23368</v>
      </c>
      <c r="C2456" s="1084"/>
      <c r="D2456" s="1272" t="s">
        <v>5</v>
      </c>
      <c r="E2456" s="1272" t="s">
        <v>469</v>
      </c>
      <c r="F2456" s="1272"/>
      <c r="G2456" s="1272" t="s">
        <v>5</v>
      </c>
      <c r="H2456" s="1461" t="s">
        <v>5</v>
      </c>
    </row>
    <row r="2457" spans="1:8" x14ac:dyDescent="0.2">
      <c r="A2457" s="1271">
        <v>5466000</v>
      </c>
      <c r="B2457" s="1084" t="s">
        <v>23369</v>
      </c>
      <c r="C2457" s="1084"/>
      <c r="D2457" s="1272" t="s">
        <v>5</v>
      </c>
      <c r="E2457" s="1272" t="s">
        <v>5</v>
      </c>
      <c r="F2457" s="1272"/>
      <c r="G2457" s="1272" t="s">
        <v>5</v>
      </c>
      <c r="H2457" s="1461" t="s">
        <v>5</v>
      </c>
    </row>
    <row r="2458" spans="1:8" x14ac:dyDescent="0.2">
      <c r="A2458" s="1271">
        <v>5466010</v>
      </c>
      <c r="B2458" s="1084" t="s">
        <v>23369</v>
      </c>
      <c r="C2458" s="1084"/>
      <c r="D2458" s="1272" t="s">
        <v>5</v>
      </c>
      <c r="E2458" s="1272" t="s">
        <v>5</v>
      </c>
      <c r="F2458" s="1272"/>
      <c r="G2458" s="1272" t="s">
        <v>5</v>
      </c>
      <c r="H2458" s="1461" t="s">
        <v>5</v>
      </c>
    </row>
    <row r="2459" spans="1:8" x14ac:dyDescent="0.2">
      <c r="A2459" s="1271">
        <v>5466011</v>
      </c>
      <c r="B2459" s="1084" t="s">
        <v>23369</v>
      </c>
      <c r="C2459" s="1084"/>
      <c r="D2459" s="1272" t="s">
        <v>5</v>
      </c>
      <c r="E2459" s="1272" t="s">
        <v>469</v>
      </c>
      <c r="F2459" s="1272"/>
      <c r="G2459" s="1272" t="s">
        <v>5</v>
      </c>
      <c r="H2459" s="1461" t="s">
        <v>5</v>
      </c>
    </row>
    <row r="2460" spans="1:8" x14ac:dyDescent="0.2">
      <c r="A2460" s="1271">
        <v>5470000</v>
      </c>
      <c r="B2460" s="1084" t="s">
        <v>23370</v>
      </c>
      <c r="C2460" s="1084"/>
      <c r="D2460" s="1272" t="s">
        <v>5</v>
      </c>
      <c r="E2460" s="1272" t="s">
        <v>5</v>
      </c>
      <c r="F2460" s="1272"/>
      <c r="G2460" s="1272" t="s">
        <v>5</v>
      </c>
      <c r="H2460" s="1461" t="s">
        <v>5</v>
      </c>
    </row>
    <row r="2461" spans="1:8" x14ac:dyDescent="0.2">
      <c r="A2461" s="1271">
        <v>5471000</v>
      </c>
      <c r="B2461" s="1084" t="s">
        <v>23371</v>
      </c>
      <c r="C2461" s="1084"/>
      <c r="D2461" s="1272" t="s">
        <v>5</v>
      </c>
      <c r="E2461" s="1272" t="s">
        <v>5</v>
      </c>
      <c r="F2461" s="1272"/>
      <c r="G2461" s="1272" t="s">
        <v>5</v>
      </c>
      <c r="H2461" s="1461" t="s">
        <v>5</v>
      </c>
    </row>
    <row r="2462" spans="1:8" x14ac:dyDescent="0.2">
      <c r="A2462" s="1271">
        <v>5471010</v>
      </c>
      <c r="B2462" s="1084" t="s">
        <v>23371</v>
      </c>
      <c r="C2462" s="1084"/>
      <c r="D2462" s="1272" t="s">
        <v>5</v>
      </c>
      <c r="E2462" s="1272" t="s">
        <v>5</v>
      </c>
      <c r="F2462" s="1272"/>
      <c r="G2462" s="1272" t="s">
        <v>5</v>
      </c>
      <c r="H2462" s="1461" t="s">
        <v>5</v>
      </c>
    </row>
    <row r="2463" spans="1:8" x14ac:dyDescent="0.2">
      <c r="A2463" s="1271">
        <v>5471011</v>
      </c>
      <c r="B2463" s="1084" t="s">
        <v>23371</v>
      </c>
      <c r="C2463" s="1084"/>
      <c r="D2463" s="1272" t="s">
        <v>5</v>
      </c>
      <c r="E2463" s="1272" t="s">
        <v>469</v>
      </c>
      <c r="F2463" s="1272"/>
      <c r="G2463" s="1272" t="s">
        <v>5</v>
      </c>
      <c r="H2463" s="1461" t="s">
        <v>5</v>
      </c>
    </row>
    <row r="2464" spans="1:8" x14ac:dyDescent="0.2">
      <c r="A2464" s="1271">
        <v>5480000</v>
      </c>
      <c r="B2464" s="1084" t="s">
        <v>23372</v>
      </c>
      <c r="C2464" s="1084"/>
      <c r="D2464" s="1272" t="s">
        <v>5</v>
      </c>
      <c r="E2464" s="1272" t="s">
        <v>5</v>
      </c>
      <c r="F2464" s="1272"/>
      <c r="G2464" s="1272" t="s">
        <v>5</v>
      </c>
      <c r="H2464" s="1461" t="s">
        <v>5</v>
      </c>
    </row>
    <row r="2465" spans="1:8" x14ac:dyDescent="0.2">
      <c r="A2465" s="1271">
        <v>5481000</v>
      </c>
      <c r="B2465" s="1084" t="s">
        <v>23373</v>
      </c>
      <c r="C2465" s="1084"/>
      <c r="D2465" s="1272" t="s">
        <v>5</v>
      </c>
      <c r="E2465" s="1272" t="s">
        <v>5</v>
      </c>
      <c r="F2465" s="1272"/>
      <c r="G2465" s="1272" t="s">
        <v>5</v>
      </c>
      <c r="H2465" s="1461" t="s">
        <v>5</v>
      </c>
    </row>
    <row r="2466" spans="1:8" x14ac:dyDescent="0.2">
      <c r="A2466" s="1271">
        <v>5481010</v>
      </c>
      <c r="B2466" s="1084" t="s">
        <v>23373</v>
      </c>
      <c r="C2466" s="1084"/>
      <c r="D2466" s="1272" t="s">
        <v>5</v>
      </c>
      <c r="E2466" s="1272" t="s">
        <v>5</v>
      </c>
      <c r="F2466" s="1272"/>
      <c r="G2466" s="1272" t="s">
        <v>5</v>
      </c>
      <c r="H2466" s="1461" t="s">
        <v>5</v>
      </c>
    </row>
    <row r="2467" spans="1:8" x14ac:dyDescent="0.2">
      <c r="A2467" s="1271">
        <v>5481011</v>
      </c>
      <c r="B2467" s="1084" t="s">
        <v>23373</v>
      </c>
      <c r="C2467" s="1084"/>
      <c r="D2467" s="1272" t="s">
        <v>5</v>
      </c>
      <c r="E2467" s="1272" t="s">
        <v>469</v>
      </c>
      <c r="F2467" s="1272"/>
      <c r="G2467" s="1272" t="s">
        <v>5</v>
      </c>
      <c r="H2467" s="1461" t="s">
        <v>5</v>
      </c>
    </row>
    <row r="2468" spans="1:8" x14ac:dyDescent="0.2">
      <c r="A2468" s="1271">
        <v>5482000</v>
      </c>
      <c r="B2468" s="1084" t="s">
        <v>23374</v>
      </c>
      <c r="C2468" s="1084"/>
      <c r="D2468" s="1272" t="s">
        <v>5</v>
      </c>
      <c r="E2468" s="1272" t="s">
        <v>5</v>
      </c>
      <c r="F2468" s="1272"/>
      <c r="G2468" s="1272" t="s">
        <v>5</v>
      </c>
      <c r="H2468" s="1461" t="s">
        <v>5</v>
      </c>
    </row>
    <row r="2469" spans="1:8" x14ac:dyDescent="0.2">
      <c r="A2469" s="1271">
        <v>5482010</v>
      </c>
      <c r="B2469" s="1084" t="s">
        <v>23374</v>
      </c>
      <c r="C2469" s="1084"/>
      <c r="D2469" s="1272" t="s">
        <v>5</v>
      </c>
      <c r="E2469" s="1272" t="s">
        <v>5</v>
      </c>
      <c r="F2469" s="1272"/>
      <c r="G2469" s="1272" t="s">
        <v>5</v>
      </c>
      <c r="H2469" s="1461" t="s">
        <v>5</v>
      </c>
    </row>
    <row r="2470" spans="1:8" x14ac:dyDescent="0.2">
      <c r="A2470" s="1271">
        <v>5482011</v>
      </c>
      <c r="B2470" s="1084" t="s">
        <v>23374</v>
      </c>
      <c r="C2470" s="1084"/>
      <c r="D2470" s="1272" t="s">
        <v>5</v>
      </c>
      <c r="E2470" s="1272" t="s">
        <v>469</v>
      </c>
      <c r="F2470" s="1272"/>
      <c r="G2470" s="1272" t="s">
        <v>5</v>
      </c>
      <c r="H2470" s="1461" t="s">
        <v>5</v>
      </c>
    </row>
    <row r="2471" spans="1:8" x14ac:dyDescent="0.2">
      <c r="A2471" s="1271">
        <v>5483000</v>
      </c>
      <c r="B2471" s="1084" t="s">
        <v>23375</v>
      </c>
      <c r="C2471" s="1084"/>
      <c r="D2471" s="1272" t="s">
        <v>5</v>
      </c>
      <c r="E2471" s="1272" t="s">
        <v>5</v>
      </c>
      <c r="F2471" s="1272"/>
      <c r="G2471" s="1272" t="s">
        <v>5</v>
      </c>
      <c r="H2471" s="1461" t="s">
        <v>5</v>
      </c>
    </row>
    <row r="2472" spans="1:8" x14ac:dyDescent="0.2">
      <c r="A2472" s="1271">
        <v>5483010</v>
      </c>
      <c r="B2472" s="1084" t="s">
        <v>23375</v>
      </c>
      <c r="C2472" s="1084"/>
      <c r="D2472" s="1272" t="s">
        <v>5</v>
      </c>
      <c r="E2472" s="1272" t="s">
        <v>5</v>
      </c>
      <c r="F2472" s="1272"/>
      <c r="G2472" s="1272" t="s">
        <v>5</v>
      </c>
      <c r="H2472" s="1461" t="s">
        <v>5</v>
      </c>
    </row>
    <row r="2473" spans="1:8" x14ac:dyDescent="0.2">
      <c r="A2473" s="1271">
        <v>5483011</v>
      </c>
      <c r="B2473" s="1084" t="s">
        <v>23375</v>
      </c>
      <c r="C2473" s="1084"/>
      <c r="D2473" s="1272" t="s">
        <v>5</v>
      </c>
      <c r="E2473" s="1272" t="s">
        <v>469</v>
      </c>
      <c r="F2473" s="1272"/>
      <c r="G2473" s="1272" t="s">
        <v>5</v>
      </c>
      <c r="H2473" s="1461" t="s">
        <v>5</v>
      </c>
    </row>
    <row r="2474" spans="1:8" x14ac:dyDescent="0.2">
      <c r="A2474" s="1271">
        <v>5484000</v>
      </c>
      <c r="B2474" s="1084" t="s">
        <v>23376</v>
      </c>
      <c r="C2474" s="1084"/>
      <c r="D2474" s="1272" t="s">
        <v>5</v>
      </c>
      <c r="E2474" s="1272" t="s">
        <v>5</v>
      </c>
      <c r="F2474" s="1272"/>
      <c r="G2474" s="1272" t="s">
        <v>5</v>
      </c>
      <c r="H2474" s="1461" t="s">
        <v>5</v>
      </c>
    </row>
    <row r="2475" spans="1:8" x14ac:dyDescent="0.2">
      <c r="A2475" s="1271">
        <v>5484010</v>
      </c>
      <c r="B2475" s="1084" t="s">
        <v>23377</v>
      </c>
      <c r="C2475" s="1084"/>
      <c r="D2475" s="1272" t="s">
        <v>5</v>
      </c>
      <c r="E2475" s="1272" t="s">
        <v>5</v>
      </c>
      <c r="F2475" s="1272"/>
      <c r="G2475" s="1272" t="s">
        <v>5</v>
      </c>
      <c r="H2475" s="1461" t="s">
        <v>5</v>
      </c>
    </row>
    <row r="2476" spans="1:8" x14ac:dyDescent="0.2">
      <c r="A2476" s="1271">
        <v>5484011</v>
      </c>
      <c r="B2476" s="1084" t="s">
        <v>23377</v>
      </c>
      <c r="C2476" s="1084"/>
      <c r="D2476" s="1272" t="s">
        <v>5</v>
      </c>
      <c r="E2476" s="1272" t="s">
        <v>469</v>
      </c>
      <c r="F2476" s="1272"/>
      <c r="G2476" s="1272" t="s">
        <v>5</v>
      </c>
      <c r="H2476" s="1461" t="s">
        <v>5</v>
      </c>
    </row>
    <row r="2477" spans="1:8" x14ac:dyDescent="0.2">
      <c r="A2477" s="1271">
        <v>5485000</v>
      </c>
      <c r="B2477" s="1084" t="s">
        <v>23378</v>
      </c>
      <c r="C2477" s="1084"/>
      <c r="D2477" s="1272" t="s">
        <v>5</v>
      </c>
      <c r="E2477" s="1272" t="s">
        <v>5</v>
      </c>
      <c r="F2477" s="1272"/>
      <c r="G2477" s="1272" t="s">
        <v>5</v>
      </c>
      <c r="H2477" s="1461" t="s">
        <v>5</v>
      </c>
    </row>
    <row r="2478" spans="1:8" x14ac:dyDescent="0.2">
      <c r="A2478" s="1271">
        <v>5485010</v>
      </c>
      <c r="B2478" s="1084" t="s">
        <v>23378</v>
      </c>
      <c r="C2478" s="1084"/>
      <c r="D2478" s="1272" t="s">
        <v>5</v>
      </c>
      <c r="E2478" s="1272" t="s">
        <v>5</v>
      </c>
      <c r="F2478" s="1272"/>
      <c r="G2478" s="1272" t="s">
        <v>5</v>
      </c>
      <c r="H2478" s="1461" t="s">
        <v>5</v>
      </c>
    </row>
    <row r="2479" spans="1:8" x14ac:dyDescent="0.2">
      <c r="A2479" s="1271">
        <v>5485011</v>
      </c>
      <c r="B2479" s="1084" t="s">
        <v>23378</v>
      </c>
      <c r="C2479" s="1084"/>
      <c r="D2479" s="1272" t="s">
        <v>5</v>
      </c>
      <c r="E2479" s="1272" t="s">
        <v>469</v>
      </c>
      <c r="F2479" s="1272"/>
      <c r="G2479" s="1272" t="s">
        <v>5</v>
      </c>
      <c r="H2479" s="1461" t="s">
        <v>5</v>
      </c>
    </row>
    <row r="2480" spans="1:8" x14ac:dyDescent="0.2">
      <c r="A2480" s="1271">
        <v>5490000</v>
      </c>
      <c r="B2480" s="1084" t="s">
        <v>500</v>
      </c>
      <c r="C2480" s="1084"/>
      <c r="D2480" s="1272" t="s">
        <v>5</v>
      </c>
      <c r="E2480" s="1272" t="s">
        <v>5</v>
      </c>
      <c r="F2480" s="1272"/>
      <c r="G2480" s="1272" t="s">
        <v>5</v>
      </c>
      <c r="H2480" s="1461" t="s">
        <v>5</v>
      </c>
    </row>
    <row r="2481" spans="1:8" x14ac:dyDescent="0.2">
      <c r="A2481" s="1271">
        <v>5491000</v>
      </c>
      <c r="B2481" s="1084" t="s">
        <v>23379</v>
      </c>
      <c r="C2481" s="1084"/>
      <c r="D2481" s="1272" t="s">
        <v>5</v>
      </c>
      <c r="E2481" s="1272" t="s">
        <v>5</v>
      </c>
      <c r="F2481" s="1272"/>
      <c r="G2481" s="1272" t="s">
        <v>5</v>
      </c>
      <c r="H2481" s="1461" t="s">
        <v>5</v>
      </c>
    </row>
    <row r="2482" spans="1:8" x14ac:dyDescent="0.2">
      <c r="A2482" s="1271">
        <v>5491010</v>
      </c>
      <c r="B2482" s="1084" t="s">
        <v>23379</v>
      </c>
      <c r="C2482" s="1084"/>
      <c r="D2482" s="1272" t="s">
        <v>5</v>
      </c>
      <c r="E2482" s="1272" t="s">
        <v>5</v>
      </c>
      <c r="F2482" s="1272"/>
      <c r="G2482" s="1272" t="s">
        <v>5</v>
      </c>
      <c r="H2482" s="1461" t="s">
        <v>5</v>
      </c>
    </row>
    <row r="2483" spans="1:8" x14ac:dyDescent="0.2">
      <c r="A2483" s="1271">
        <v>5491011</v>
      </c>
      <c r="B2483" s="1084" t="s">
        <v>23379</v>
      </c>
      <c r="C2483" s="1084"/>
      <c r="D2483" s="1272" t="s">
        <v>5</v>
      </c>
      <c r="E2483" s="1272" t="s">
        <v>469</v>
      </c>
      <c r="F2483" s="1272"/>
      <c r="G2483" s="1272" t="s">
        <v>5</v>
      </c>
      <c r="H2483" s="1461" t="s">
        <v>5</v>
      </c>
    </row>
    <row r="2484" spans="1:8" x14ac:dyDescent="0.2">
      <c r="A2484" s="1271">
        <v>5492000</v>
      </c>
      <c r="B2484" s="1084" t="s">
        <v>23380</v>
      </c>
      <c r="C2484" s="1084"/>
      <c r="D2484" s="1272" t="s">
        <v>5</v>
      </c>
      <c r="E2484" s="1272" t="s">
        <v>5</v>
      </c>
      <c r="F2484" s="1272"/>
      <c r="G2484" s="1272" t="s">
        <v>5</v>
      </c>
      <c r="H2484" s="1461" t="s">
        <v>5</v>
      </c>
    </row>
    <row r="2485" spans="1:8" x14ac:dyDescent="0.2">
      <c r="A2485" s="1271">
        <v>5492010</v>
      </c>
      <c r="B2485" s="1084" t="s">
        <v>23380</v>
      </c>
      <c r="C2485" s="1084"/>
      <c r="D2485" s="1272" t="s">
        <v>5</v>
      </c>
      <c r="E2485" s="1272" t="s">
        <v>5</v>
      </c>
      <c r="F2485" s="1272"/>
      <c r="G2485" s="1272" t="s">
        <v>5</v>
      </c>
      <c r="H2485" s="1461" t="s">
        <v>5</v>
      </c>
    </row>
    <row r="2486" spans="1:8" x14ac:dyDescent="0.2">
      <c r="A2486" s="1271">
        <v>5492011</v>
      </c>
      <c r="B2486" s="1084" t="s">
        <v>23380</v>
      </c>
      <c r="C2486" s="1084"/>
      <c r="D2486" s="1272" t="s">
        <v>5</v>
      </c>
      <c r="E2486" s="1272" t="s">
        <v>469</v>
      </c>
      <c r="F2486" s="1272"/>
      <c r="G2486" s="1272" t="s">
        <v>5</v>
      </c>
      <c r="H2486" s="1461" t="s">
        <v>5</v>
      </c>
    </row>
    <row r="2487" spans="1:8" x14ac:dyDescent="0.2">
      <c r="A2487" s="1271">
        <v>5493000</v>
      </c>
      <c r="B2487" s="1084" t="s">
        <v>23381</v>
      </c>
      <c r="C2487" s="1084"/>
      <c r="D2487" s="1272" t="s">
        <v>5</v>
      </c>
      <c r="E2487" s="1272" t="s">
        <v>5</v>
      </c>
      <c r="F2487" s="1272"/>
      <c r="G2487" s="1272" t="s">
        <v>5</v>
      </c>
      <c r="H2487" s="1461" t="s">
        <v>5</v>
      </c>
    </row>
    <row r="2488" spans="1:8" x14ac:dyDescent="0.2">
      <c r="A2488" s="1271">
        <v>5493010</v>
      </c>
      <c r="B2488" s="1084" t="s">
        <v>23381</v>
      </c>
      <c r="C2488" s="1084"/>
      <c r="D2488" s="1272" t="s">
        <v>5</v>
      </c>
      <c r="E2488" s="1272" t="s">
        <v>5</v>
      </c>
      <c r="F2488" s="1272"/>
      <c r="G2488" s="1272" t="s">
        <v>5</v>
      </c>
      <c r="H2488" s="1461" t="s">
        <v>5</v>
      </c>
    </row>
    <row r="2489" spans="1:8" x14ac:dyDescent="0.2">
      <c r="A2489" s="1271">
        <v>5493011</v>
      </c>
      <c r="B2489" s="1084" t="s">
        <v>23381</v>
      </c>
      <c r="C2489" s="1084"/>
      <c r="D2489" s="1272" t="s">
        <v>5</v>
      </c>
      <c r="E2489" s="1272" t="s">
        <v>469</v>
      </c>
      <c r="F2489" s="1272"/>
      <c r="G2489" s="1272" t="s">
        <v>5</v>
      </c>
      <c r="H2489" s="1461" t="s">
        <v>5</v>
      </c>
    </row>
    <row r="2490" spans="1:8" x14ac:dyDescent="0.2">
      <c r="A2490" s="1271">
        <v>5500000</v>
      </c>
      <c r="B2490" s="1084" t="s">
        <v>23382</v>
      </c>
      <c r="C2490" s="1084"/>
      <c r="D2490" s="1272" t="s">
        <v>5</v>
      </c>
      <c r="E2490" s="1272" t="s">
        <v>5</v>
      </c>
      <c r="F2490" s="1272"/>
      <c r="G2490" s="1272" t="s">
        <v>5</v>
      </c>
      <c r="H2490" s="1461" t="s">
        <v>5</v>
      </c>
    </row>
    <row r="2491" spans="1:8" x14ac:dyDescent="0.2">
      <c r="A2491" s="1271">
        <v>5510000</v>
      </c>
      <c r="B2491" s="1084" t="s">
        <v>534</v>
      </c>
      <c r="C2491" s="1084"/>
      <c r="D2491" s="1272" t="s">
        <v>5</v>
      </c>
      <c r="E2491" s="1272" t="s">
        <v>5</v>
      </c>
      <c r="F2491" s="1272"/>
      <c r="G2491" s="1272" t="s">
        <v>36</v>
      </c>
      <c r="H2491" s="1461" t="s">
        <v>36</v>
      </c>
    </row>
    <row r="2492" spans="1:8" x14ac:dyDescent="0.2">
      <c r="A2492" s="1271">
        <v>5511000</v>
      </c>
      <c r="B2492" s="1084" t="s">
        <v>22521</v>
      </c>
      <c r="C2492" s="1084"/>
      <c r="D2492" s="1272" t="s">
        <v>5</v>
      </c>
      <c r="E2492" s="1272" t="s">
        <v>5</v>
      </c>
      <c r="F2492" s="1272"/>
      <c r="G2492" s="1272" t="s">
        <v>5</v>
      </c>
      <c r="H2492" s="1461" t="s">
        <v>5</v>
      </c>
    </row>
    <row r="2493" spans="1:8" x14ac:dyDescent="0.2">
      <c r="A2493" s="1271">
        <v>5511010</v>
      </c>
      <c r="B2493" s="1084" t="s">
        <v>22521</v>
      </c>
      <c r="C2493" s="1084"/>
      <c r="D2493" s="1272" t="s">
        <v>5</v>
      </c>
      <c r="E2493" s="1272" t="s">
        <v>5</v>
      </c>
      <c r="F2493" s="1272"/>
      <c r="G2493" s="1272" t="s">
        <v>5</v>
      </c>
      <c r="H2493" s="1461" t="s">
        <v>5</v>
      </c>
    </row>
    <row r="2494" spans="1:8" x14ac:dyDescent="0.2">
      <c r="A2494" s="1271">
        <v>5511011</v>
      </c>
      <c r="B2494" s="1084" t="s">
        <v>22521</v>
      </c>
      <c r="C2494" s="1084"/>
      <c r="D2494" s="1272" t="s">
        <v>5</v>
      </c>
      <c r="E2494" s="1272" t="s">
        <v>469</v>
      </c>
      <c r="F2494" s="1272"/>
      <c r="G2494" s="1272" t="s">
        <v>5</v>
      </c>
      <c r="H2494" s="1461" t="s">
        <v>5</v>
      </c>
    </row>
    <row r="2495" spans="1:8" x14ac:dyDescent="0.2">
      <c r="A2495" s="1271">
        <v>5512000</v>
      </c>
      <c r="B2495" s="1084" t="s">
        <v>22523</v>
      </c>
      <c r="C2495" s="1084"/>
      <c r="D2495" s="1272" t="s">
        <v>5</v>
      </c>
      <c r="E2495" s="1272" t="s">
        <v>5</v>
      </c>
      <c r="F2495" s="1272"/>
      <c r="G2495" s="1272" t="s">
        <v>5</v>
      </c>
      <c r="H2495" s="1461" t="s">
        <v>5</v>
      </c>
    </row>
    <row r="2496" spans="1:8" x14ac:dyDescent="0.2">
      <c r="A2496" s="1271">
        <v>5512010</v>
      </c>
      <c r="B2496" s="1084" t="s">
        <v>22523</v>
      </c>
      <c r="C2496" s="1084"/>
      <c r="D2496" s="1272" t="s">
        <v>5</v>
      </c>
      <c r="E2496" s="1272" t="s">
        <v>5</v>
      </c>
      <c r="F2496" s="1272"/>
      <c r="G2496" s="1272" t="s">
        <v>5</v>
      </c>
      <c r="H2496" s="1461" t="s">
        <v>5</v>
      </c>
    </row>
    <row r="2497" spans="1:8" x14ac:dyDescent="0.2">
      <c r="A2497" s="1271">
        <v>5512011</v>
      </c>
      <c r="B2497" s="1084" t="s">
        <v>22523</v>
      </c>
      <c r="C2497" s="1084"/>
      <c r="D2497" s="1272" t="s">
        <v>5</v>
      </c>
      <c r="E2497" s="1272" t="s">
        <v>469</v>
      </c>
      <c r="F2497" s="1272"/>
      <c r="G2497" s="1272" t="s">
        <v>5</v>
      </c>
      <c r="H2497" s="1461" t="s">
        <v>5</v>
      </c>
    </row>
    <row r="2498" spans="1:8" x14ac:dyDescent="0.2">
      <c r="A2498" s="1271">
        <v>5513000</v>
      </c>
      <c r="B2498" s="1084" t="s">
        <v>22571</v>
      </c>
      <c r="C2498" s="1084"/>
      <c r="D2498" s="1272" t="s">
        <v>5</v>
      </c>
      <c r="E2498" s="1272" t="s">
        <v>5</v>
      </c>
      <c r="F2498" s="1272"/>
      <c r="G2498" s="1272" t="s">
        <v>5</v>
      </c>
      <c r="H2498" s="1461" t="s">
        <v>5</v>
      </c>
    </row>
    <row r="2499" spans="1:8" x14ac:dyDescent="0.2">
      <c r="A2499" s="1271">
        <v>5513010</v>
      </c>
      <c r="B2499" s="1084" t="s">
        <v>22571</v>
      </c>
      <c r="C2499" s="1084"/>
      <c r="D2499" s="1272" t="s">
        <v>5</v>
      </c>
      <c r="E2499" s="1272" t="s">
        <v>5</v>
      </c>
      <c r="F2499" s="1272"/>
      <c r="G2499" s="1272" t="s">
        <v>5</v>
      </c>
      <c r="H2499" s="1461" t="s">
        <v>5</v>
      </c>
    </row>
    <row r="2500" spans="1:8" x14ac:dyDescent="0.2">
      <c r="A2500" s="1271">
        <v>5513011</v>
      </c>
      <c r="B2500" s="1084" t="s">
        <v>22571</v>
      </c>
      <c r="C2500" s="1084"/>
      <c r="D2500" s="1272" t="s">
        <v>5</v>
      </c>
      <c r="E2500" s="1272" t="s">
        <v>469</v>
      </c>
      <c r="F2500" s="1272"/>
      <c r="G2500" s="1272" t="s">
        <v>5</v>
      </c>
      <c r="H2500" s="1461" t="s">
        <v>5</v>
      </c>
    </row>
    <row r="2501" spans="1:8" x14ac:dyDescent="0.2">
      <c r="A2501" s="1271">
        <v>5514000</v>
      </c>
      <c r="B2501" s="1084" t="s">
        <v>22573</v>
      </c>
      <c r="C2501" s="1084"/>
      <c r="D2501" s="1272" t="s">
        <v>5</v>
      </c>
      <c r="E2501" s="1272" t="s">
        <v>5</v>
      </c>
      <c r="F2501" s="1272"/>
      <c r="G2501" s="1272" t="s">
        <v>5</v>
      </c>
      <c r="H2501" s="1461" t="s">
        <v>5</v>
      </c>
    </row>
    <row r="2502" spans="1:8" x14ac:dyDescent="0.2">
      <c r="A2502" s="1271">
        <v>5514010</v>
      </c>
      <c r="B2502" s="1084" t="s">
        <v>22573</v>
      </c>
      <c r="C2502" s="1084"/>
      <c r="D2502" s="1272" t="s">
        <v>5</v>
      </c>
      <c r="E2502" s="1272" t="s">
        <v>5</v>
      </c>
      <c r="F2502" s="1272"/>
      <c r="G2502" s="1272" t="s">
        <v>5</v>
      </c>
      <c r="H2502" s="1461" t="s">
        <v>5</v>
      </c>
    </row>
    <row r="2503" spans="1:8" x14ac:dyDescent="0.2">
      <c r="A2503" s="1271">
        <v>5514011</v>
      </c>
      <c r="B2503" s="1084" t="s">
        <v>22573</v>
      </c>
      <c r="C2503" s="1084"/>
      <c r="D2503" s="1272" t="s">
        <v>5</v>
      </c>
      <c r="E2503" s="1272" t="s">
        <v>469</v>
      </c>
      <c r="F2503" s="1272"/>
      <c r="G2503" s="1272" t="s">
        <v>5</v>
      </c>
      <c r="H2503" s="1461" t="s">
        <v>5</v>
      </c>
    </row>
    <row r="2504" spans="1:8" x14ac:dyDescent="0.2">
      <c r="A2504" s="1271">
        <v>5515000</v>
      </c>
      <c r="B2504" s="1084" t="s">
        <v>22525</v>
      </c>
      <c r="C2504" s="1084"/>
      <c r="D2504" s="1272" t="s">
        <v>5</v>
      </c>
      <c r="E2504" s="1272" t="s">
        <v>5</v>
      </c>
      <c r="F2504" s="1272"/>
      <c r="G2504" s="1272" t="s">
        <v>5</v>
      </c>
      <c r="H2504" s="1461" t="s">
        <v>5</v>
      </c>
    </row>
    <row r="2505" spans="1:8" x14ac:dyDescent="0.2">
      <c r="A2505" s="1271">
        <v>5515010</v>
      </c>
      <c r="B2505" s="1084" t="s">
        <v>22525</v>
      </c>
      <c r="C2505" s="1084"/>
      <c r="D2505" s="1272" t="s">
        <v>5</v>
      </c>
      <c r="E2505" s="1272" t="s">
        <v>5</v>
      </c>
      <c r="F2505" s="1272"/>
      <c r="G2505" s="1272" t="s">
        <v>5</v>
      </c>
      <c r="H2505" s="1461" t="s">
        <v>5</v>
      </c>
    </row>
    <row r="2506" spans="1:8" x14ac:dyDescent="0.2">
      <c r="A2506" s="1271">
        <v>5515011</v>
      </c>
      <c r="B2506" s="1084" t="s">
        <v>22525</v>
      </c>
      <c r="C2506" s="1084"/>
      <c r="D2506" s="1272" t="s">
        <v>5</v>
      </c>
      <c r="E2506" s="1272" t="s">
        <v>469</v>
      </c>
      <c r="F2506" s="1272"/>
      <c r="G2506" s="1272" t="s">
        <v>5</v>
      </c>
      <c r="H2506" s="1461" t="s">
        <v>5</v>
      </c>
    </row>
    <row r="2507" spans="1:8" x14ac:dyDescent="0.2">
      <c r="A2507" s="1271">
        <v>5519000</v>
      </c>
      <c r="B2507" s="1084" t="s">
        <v>22527</v>
      </c>
      <c r="C2507" s="1084"/>
      <c r="D2507" s="1272" t="s">
        <v>5</v>
      </c>
      <c r="E2507" s="1272" t="s">
        <v>5</v>
      </c>
      <c r="F2507" s="1272"/>
      <c r="G2507" s="1272" t="s">
        <v>5</v>
      </c>
      <c r="H2507" s="1461" t="s">
        <v>5</v>
      </c>
    </row>
    <row r="2508" spans="1:8" x14ac:dyDescent="0.2">
      <c r="A2508" s="1271">
        <v>5519010</v>
      </c>
      <c r="B2508" s="1084" t="s">
        <v>22527</v>
      </c>
      <c r="C2508" s="1084"/>
      <c r="D2508" s="1272" t="s">
        <v>5</v>
      </c>
      <c r="E2508" s="1272" t="s">
        <v>5</v>
      </c>
      <c r="F2508" s="1272"/>
      <c r="G2508" s="1272" t="s">
        <v>5</v>
      </c>
      <c r="H2508" s="1461" t="s">
        <v>5</v>
      </c>
    </row>
    <row r="2509" spans="1:8" x14ac:dyDescent="0.2">
      <c r="A2509" s="1271">
        <v>5519011</v>
      </c>
      <c r="B2509" s="1084" t="s">
        <v>22527</v>
      </c>
      <c r="C2509" s="1084"/>
      <c r="D2509" s="1272" t="s">
        <v>5</v>
      </c>
      <c r="E2509" s="1272" t="s">
        <v>469</v>
      </c>
      <c r="F2509" s="1272"/>
      <c r="G2509" s="1272" t="s">
        <v>5</v>
      </c>
      <c r="H2509" s="1461" t="s">
        <v>5</v>
      </c>
    </row>
    <row r="2510" spans="1:8" x14ac:dyDescent="0.2">
      <c r="A2510" s="1271">
        <v>5520000</v>
      </c>
      <c r="B2510" s="1084" t="s">
        <v>23383</v>
      </c>
      <c r="C2510" s="1084"/>
      <c r="D2510" s="1272" t="s">
        <v>5</v>
      </c>
      <c r="E2510" s="1272" t="s">
        <v>5</v>
      </c>
      <c r="F2510" s="1272"/>
      <c r="G2510" s="1272" t="s">
        <v>5</v>
      </c>
      <c r="H2510" s="1461" t="s">
        <v>5</v>
      </c>
    </row>
    <row r="2511" spans="1:8" x14ac:dyDescent="0.2">
      <c r="A2511" s="1271">
        <v>5521000</v>
      </c>
      <c r="B2511" s="1084" t="s">
        <v>22529</v>
      </c>
      <c r="C2511" s="1084"/>
      <c r="D2511" s="1272" t="s">
        <v>5</v>
      </c>
      <c r="E2511" s="1272" t="s">
        <v>5</v>
      </c>
      <c r="F2511" s="1272"/>
      <c r="G2511" s="1272" t="s">
        <v>5</v>
      </c>
      <c r="H2511" s="1461" t="s">
        <v>5</v>
      </c>
    </row>
    <row r="2512" spans="1:8" x14ac:dyDescent="0.2">
      <c r="A2512" s="1271">
        <v>5521010</v>
      </c>
      <c r="B2512" s="1084" t="s">
        <v>22529</v>
      </c>
      <c r="C2512" s="1084"/>
      <c r="D2512" s="1272" t="s">
        <v>5</v>
      </c>
      <c r="E2512" s="1272" t="s">
        <v>5</v>
      </c>
      <c r="F2512" s="1272"/>
      <c r="G2512" s="1272" t="s">
        <v>5</v>
      </c>
      <c r="H2512" s="1461" t="s">
        <v>5</v>
      </c>
    </row>
    <row r="2513" spans="1:8" x14ac:dyDescent="0.2">
      <c r="A2513" s="1271">
        <v>5521011</v>
      </c>
      <c r="B2513" s="1084" t="s">
        <v>22529</v>
      </c>
      <c r="C2513" s="1084"/>
      <c r="D2513" s="1272" t="s">
        <v>5</v>
      </c>
      <c r="E2513" s="1272" t="s">
        <v>469</v>
      </c>
      <c r="F2513" s="1272"/>
      <c r="G2513" s="1272" t="s">
        <v>5</v>
      </c>
      <c r="H2513" s="1461" t="s">
        <v>5</v>
      </c>
    </row>
    <row r="2514" spans="1:8" x14ac:dyDescent="0.2">
      <c r="A2514" s="1271">
        <v>5522000</v>
      </c>
      <c r="B2514" s="1084" t="s">
        <v>22531</v>
      </c>
      <c r="C2514" s="1084"/>
      <c r="D2514" s="1272" t="s">
        <v>5</v>
      </c>
      <c r="E2514" s="1272" t="s">
        <v>5</v>
      </c>
      <c r="F2514" s="1272"/>
      <c r="G2514" s="1272" t="s">
        <v>5</v>
      </c>
      <c r="H2514" s="1461" t="s">
        <v>5</v>
      </c>
    </row>
    <row r="2515" spans="1:8" x14ac:dyDescent="0.2">
      <c r="A2515" s="1271">
        <v>5522010</v>
      </c>
      <c r="B2515" s="1084" t="s">
        <v>22531</v>
      </c>
      <c r="C2515" s="1084"/>
      <c r="D2515" s="1272" t="s">
        <v>5</v>
      </c>
      <c r="E2515" s="1272" t="s">
        <v>5</v>
      </c>
      <c r="F2515" s="1272"/>
      <c r="G2515" s="1272" t="s">
        <v>5</v>
      </c>
      <c r="H2515" s="1461" t="s">
        <v>5</v>
      </c>
    </row>
    <row r="2516" spans="1:8" x14ac:dyDescent="0.2">
      <c r="A2516" s="1271">
        <v>5522011</v>
      </c>
      <c r="B2516" s="1084" t="s">
        <v>22531</v>
      </c>
      <c r="C2516" s="1084"/>
      <c r="D2516" s="1272" t="s">
        <v>5</v>
      </c>
      <c r="E2516" s="1272" t="s">
        <v>469</v>
      </c>
      <c r="F2516" s="1272"/>
      <c r="G2516" s="1272" t="s">
        <v>5</v>
      </c>
      <c r="H2516" s="1461" t="s">
        <v>5</v>
      </c>
    </row>
    <row r="2517" spans="1:8" x14ac:dyDescent="0.2">
      <c r="A2517" s="1271">
        <v>5523000</v>
      </c>
      <c r="B2517" s="1084" t="s">
        <v>22533</v>
      </c>
      <c r="C2517" s="1084"/>
      <c r="D2517" s="1272" t="s">
        <v>5</v>
      </c>
      <c r="E2517" s="1272" t="s">
        <v>5</v>
      </c>
      <c r="F2517" s="1272"/>
      <c r="G2517" s="1272" t="s">
        <v>5</v>
      </c>
      <c r="H2517" s="1461" t="s">
        <v>5</v>
      </c>
    </row>
    <row r="2518" spans="1:8" x14ac:dyDescent="0.2">
      <c r="A2518" s="1271">
        <v>5523010</v>
      </c>
      <c r="B2518" s="1084" t="s">
        <v>22533</v>
      </c>
      <c r="C2518" s="1084"/>
      <c r="D2518" s="1272" t="s">
        <v>5</v>
      </c>
      <c r="E2518" s="1272" t="s">
        <v>5</v>
      </c>
      <c r="F2518" s="1272"/>
      <c r="G2518" s="1272" t="s">
        <v>5</v>
      </c>
      <c r="H2518" s="1461" t="s">
        <v>5</v>
      </c>
    </row>
    <row r="2519" spans="1:8" x14ac:dyDescent="0.2">
      <c r="A2519" s="1271">
        <v>5523011</v>
      </c>
      <c r="B2519" s="1084" t="s">
        <v>22533</v>
      </c>
      <c r="C2519" s="1084"/>
      <c r="D2519" s="1272" t="s">
        <v>5</v>
      </c>
      <c r="E2519" s="1272" t="s">
        <v>469</v>
      </c>
      <c r="F2519" s="1272"/>
      <c r="G2519" s="1272" t="s">
        <v>5</v>
      </c>
      <c r="H2519" s="1461" t="s">
        <v>5</v>
      </c>
    </row>
    <row r="2520" spans="1:8" x14ac:dyDescent="0.2">
      <c r="A2520" s="1271">
        <v>5529000</v>
      </c>
      <c r="B2520" s="1084" t="s">
        <v>22535</v>
      </c>
      <c r="C2520" s="1084"/>
      <c r="D2520" s="1272" t="s">
        <v>5</v>
      </c>
      <c r="E2520" s="1272" t="s">
        <v>5</v>
      </c>
      <c r="F2520" s="1272"/>
      <c r="G2520" s="1272" t="s">
        <v>5</v>
      </c>
      <c r="H2520" s="1461" t="s">
        <v>5</v>
      </c>
    </row>
    <row r="2521" spans="1:8" x14ac:dyDescent="0.2">
      <c r="A2521" s="1271">
        <v>5529010</v>
      </c>
      <c r="B2521" s="1084" t="s">
        <v>22535</v>
      </c>
      <c r="C2521" s="1084"/>
      <c r="D2521" s="1272" t="s">
        <v>5</v>
      </c>
      <c r="E2521" s="1272" t="s">
        <v>5</v>
      </c>
      <c r="F2521" s="1272"/>
      <c r="G2521" s="1272" t="s">
        <v>5</v>
      </c>
      <c r="H2521" s="1461" t="s">
        <v>5</v>
      </c>
    </row>
    <row r="2522" spans="1:8" x14ac:dyDescent="0.2">
      <c r="A2522" s="1271">
        <v>5529011</v>
      </c>
      <c r="B2522" s="1084" t="s">
        <v>22535</v>
      </c>
      <c r="C2522" s="1084"/>
      <c r="D2522" s="1272" t="s">
        <v>5</v>
      </c>
      <c r="E2522" s="1272" t="s">
        <v>469</v>
      </c>
      <c r="F2522" s="1272"/>
      <c r="G2522" s="1272" t="s">
        <v>5</v>
      </c>
      <c r="H2522" s="1461" t="s">
        <v>5</v>
      </c>
    </row>
    <row r="2523" spans="1:8" x14ac:dyDescent="0.2">
      <c r="A2523" s="1271">
        <v>5530000</v>
      </c>
      <c r="B2523" s="1084" t="s">
        <v>23384</v>
      </c>
      <c r="C2523" s="1084"/>
      <c r="D2523" s="1272" t="s">
        <v>5</v>
      </c>
      <c r="E2523" s="1272" t="s">
        <v>5</v>
      </c>
      <c r="F2523" s="1272"/>
      <c r="G2523" s="1272" t="s">
        <v>5</v>
      </c>
      <c r="H2523" s="1461" t="s">
        <v>5</v>
      </c>
    </row>
    <row r="2524" spans="1:8" x14ac:dyDescent="0.2">
      <c r="A2524" s="1271">
        <v>5531000</v>
      </c>
      <c r="B2524" s="1084" t="s">
        <v>22537</v>
      </c>
      <c r="C2524" s="1084"/>
      <c r="D2524" s="1272" t="s">
        <v>5</v>
      </c>
      <c r="E2524" s="1272" t="s">
        <v>5</v>
      </c>
      <c r="F2524" s="1272"/>
      <c r="G2524" s="1272" t="s">
        <v>5</v>
      </c>
      <c r="H2524" s="1461" t="s">
        <v>5</v>
      </c>
    </row>
    <row r="2525" spans="1:8" x14ac:dyDescent="0.2">
      <c r="A2525" s="1271">
        <v>5531010</v>
      </c>
      <c r="B2525" s="1084" t="s">
        <v>22537</v>
      </c>
      <c r="C2525" s="1084"/>
      <c r="D2525" s="1272" t="s">
        <v>5</v>
      </c>
      <c r="E2525" s="1272" t="s">
        <v>5</v>
      </c>
      <c r="F2525" s="1272"/>
      <c r="G2525" s="1272" t="s">
        <v>5</v>
      </c>
      <c r="H2525" s="1461" t="s">
        <v>5</v>
      </c>
    </row>
    <row r="2526" spans="1:8" x14ac:dyDescent="0.2">
      <c r="A2526" s="1271">
        <v>5531011</v>
      </c>
      <c r="B2526" s="1084" t="s">
        <v>22537</v>
      </c>
      <c r="C2526" s="1084"/>
      <c r="D2526" s="1272" t="s">
        <v>5</v>
      </c>
      <c r="E2526" s="1272" t="s">
        <v>469</v>
      </c>
      <c r="F2526" s="1272"/>
      <c r="G2526" s="1272" t="s">
        <v>5</v>
      </c>
      <c r="H2526" s="1461" t="s">
        <v>5</v>
      </c>
    </row>
    <row r="2527" spans="1:8" x14ac:dyDescent="0.2">
      <c r="A2527" s="1271">
        <v>5532000</v>
      </c>
      <c r="B2527" s="1084" t="s">
        <v>22539</v>
      </c>
      <c r="C2527" s="1084"/>
      <c r="D2527" s="1272" t="s">
        <v>5</v>
      </c>
      <c r="E2527" s="1272" t="s">
        <v>5</v>
      </c>
      <c r="F2527" s="1272"/>
      <c r="G2527" s="1272" t="s">
        <v>5</v>
      </c>
      <c r="H2527" s="1461" t="s">
        <v>5</v>
      </c>
    </row>
    <row r="2528" spans="1:8" x14ac:dyDescent="0.2">
      <c r="A2528" s="1271">
        <v>5532010</v>
      </c>
      <c r="B2528" s="1084" t="s">
        <v>22539</v>
      </c>
      <c r="C2528" s="1084"/>
      <c r="D2528" s="1272" t="s">
        <v>5</v>
      </c>
      <c r="E2528" s="1272" t="s">
        <v>5</v>
      </c>
      <c r="F2528" s="1272"/>
      <c r="G2528" s="1272" t="s">
        <v>5</v>
      </c>
      <c r="H2528" s="1461" t="s">
        <v>5</v>
      </c>
    </row>
    <row r="2529" spans="1:8" x14ac:dyDescent="0.2">
      <c r="A2529" s="1271">
        <v>5532011</v>
      </c>
      <c r="B2529" s="1084" t="s">
        <v>22539</v>
      </c>
      <c r="C2529" s="1084"/>
      <c r="D2529" s="1272" t="s">
        <v>5</v>
      </c>
      <c r="E2529" s="1272" t="s">
        <v>469</v>
      </c>
      <c r="F2529" s="1272"/>
      <c r="G2529" s="1272" t="s">
        <v>5</v>
      </c>
      <c r="H2529" s="1461" t="s">
        <v>5</v>
      </c>
    </row>
    <row r="2530" spans="1:8" x14ac:dyDescent="0.2">
      <c r="A2530" s="1271">
        <v>5540000</v>
      </c>
      <c r="B2530" s="1084" t="s">
        <v>22050</v>
      </c>
      <c r="C2530" s="1084"/>
      <c r="D2530" s="1272" t="s">
        <v>5</v>
      </c>
      <c r="E2530" s="1272" t="s">
        <v>5</v>
      </c>
      <c r="F2530" s="1272"/>
      <c r="G2530" s="1272" t="s">
        <v>5</v>
      </c>
      <c r="H2530" s="1461" t="s">
        <v>5</v>
      </c>
    </row>
    <row r="2531" spans="1:8" x14ac:dyDescent="0.2">
      <c r="A2531" s="1271">
        <v>5541000</v>
      </c>
      <c r="B2531" s="1084" t="s">
        <v>22541</v>
      </c>
      <c r="C2531" s="1084"/>
      <c r="D2531" s="1272" t="s">
        <v>5</v>
      </c>
      <c r="E2531" s="1272" t="s">
        <v>5</v>
      </c>
      <c r="F2531" s="1272"/>
      <c r="G2531" s="1272" t="s">
        <v>5</v>
      </c>
      <c r="H2531" s="1461" t="s">
        <v>5</v>
      </c>
    </row>
    <row r="2532" spans="1:8" x14ac:dyDescent="0.2">
      <c r="A2532" s="1271">
        <v>5541010</v>
      </c>
      <c r="B2532" s="1084" t="s">
        <v>22541</v>
      </c>
      <c r="C2532" s="1084"/>
      <c r="D2532" s="1272" t="s">
        <v>5</v>
      </c>
      <c r="E2532" s="1272" t="s">
        <v>5</v>
      </c>
      <c r="F2532" s="1272"/>
      <c r="G2532" s="1272" t="s">
        <v>5</v>
      </c>
      <c r="H2532" s="1461" t="s">
        <v>5</v>
      </c>
    </row>
    <row r="2533" spans="1:8" x14ac:dyDescent="0.2">
      <c r="A2533" s="1271">
        <v>5541011</v>
      </c>
      <c r="B2533" s="1084" t="s">
        <v>22541</v>
      </c>
      <c r="C2533" s="1084"/>
      <c r="D2533" s="1272" t="s">
        <v>5</v>
      </c>
      <c r="E2533" s="1272" t="s">
        <v>469</v>
      </c>
      <c r="F2533" s="1272"/>
      <c r="G2533" s="1272" t="s">
        <v>5</v>
      </c>
      <c r="H2533" s="1461" t="s">
        <v>5</v>
      </c>
    </row>
    <row r="2534" spans="1:8" x14ac:dyDescent="0.2">
      <c r="A2534" s="1271">
        <v>5542000</v>
      </c>
      <c r="B2534" s="1084" t="s">
        <v>22543</v>
      </c>
      <c r="C2534" s="1084"/>
      <c r="D2534" s="1272" t="s">
        <v>5</v>
      </c>
      <c r="E2534" s="1272" t="s">
        <v>5</v>
      </c>
      <c r="F2534" s="1272"/>
      <c r="G2534" s="1272" t="s">
        <v>5</v>
      </c>
      <c r="H2534" s="1461" t="s">
        <v>5</v>
      </c>
    </row>
    <row r="2535" spans="1:8" x14ac:dyDescent="0.2">
      <c r="A2535" s="1271">
        <v>5542010</v>
      </c>
      <c r="B2535" s="1084" t="s">
        <v>22543</v>
      </c>
      <c r="C2535" s="1084"/>
      <c r="D2535" s="1272" t="s">
        <v>5</v>
      </c>
      <c r="E2535" s="1272" t="s">
        <v>5</v>
      </c>
      <c r="F2535" s="1272"/>
      <c r="G2535" s="1272" t="s">
        <v>5</v>
      </c>
      <c r="H2535" s="1461" t="s">
        <v>5</v>
      </c>
    </row>
    <row r="2536" spans="1:8" x14ac:dyDescent="0.2">
      <c r="A2536" s="1271">
        <v>5542011</v>
      </c>
      <c r="B2536" s="1084" t="s">
        <v>22543</v>
      </c>
      <c r="C2536" s="1084"/>
      <c r="D2536" s="1272" t="s">
        <v>5</v>
      </c>
      <c r="E2536" s="1272" t="s">
        <v>469</v>
      </c>
      <c r="F2536" s="1272"/>
      <c r="G2536" s="1272" t="s">
        <v>5</v>
      </c>
      <c r="H2536" s="1461" t="s">
        <v>5</v>
      </c>
    </row>
    <row r="2537" spans="1:8" x14ac:dyDescent="0.2">
      <c r="A2537" s="1271">
        <v>5543000</v>
      </c>
      <c r="B2537" s="1084" t="s">
        <v>22545</v>
      </c>
      <c r="C2537" s="1084"/>
      <c r="D2537" s="1272" t="s">
        <v>5</v>
      </c>
      <c r="E2537" s="1272" t="s">
        <v>5</v>
      </c>
      <c r="F2537" s="1272"/>
      <c r="G2537" s="1272" t="s">
        <v>5</v>
      </c>
      <c r="H2537" s="1461" t="s">
        <v>5</v>
      </c>
    </row>
    <row r="2538" spans="1:8" x14ac:dyDescent="0.2">
      <c r="A2538" s="1271">
        <v>5543010</v>
      </c>
      <c r="B2538" s="1084" t="s">
        <v>22545</v>
      </c>
      <c r="C2538" s="1084"/>
      <c r="D2538" s="1272" t="s">
        <v>5</v>
      </c>
      <c r="E2538" s="1272" t="s">
        <v>5</v>
      </c>
      <c r="F2538" s="1272"/>
      <c r="G2538" s="1272" t="s">
        <v>5</v>
      </c>
      <c r="H2538" s="1461" t="s">
        <v>5</v>
      </c>
    </row>
    <row r="2539" spans="1:8" x14ac:dyDescent="0.2">
      <c r="A2539" s="1271">
        <v>5543011</v>
      </c>
      <c r="B2539" s="1084" t="s">
        <v>22545</v>
      </c>
      <c r="C2539" s="1084"/>
      <c r="D2539" s="1272" t="s">
        <v>5</v>
      </c>
      <c r="E2539" s="1272" t="s">
        <v>469</v>
      </c>
      <c r="F2539" s="1272"/>
      <c r="G2539" s="1272" t="s">
        <v>5</v>
      </c>
      <c r="H2539" s="1461" t="s">
        <v>5</v>
      </c>
    </row>
    <row r="2540" spans="1:8" x14ac:dyDescent="0.2">
      <c r="A2540" s="1271">
        <v>5544000</v>
      </c>
      <c r="B2540" s="1084" t="s">
        <v>22547</v>
      </c>
      <c r="C2540" s="1084"/>
      <c r="D2540" s="1272" t="s">
        <v>5</v>
      </c>
      <c r="E2540" s="1272" t="s">
        <v>5</v>
      </c>
      <c r="F2540" s="1272"/>
      <c r="G2540" s="1272" t="s">
        <v>5</v>
      </c>
      <c r="H2540" s="1461" t="s">
        <v>5</v>
      </c>
    </row>
    <row r="2541" spans="1:8" x14ac:dyDescent="0.2">
      <c r="A2541" s="1271">
        <v>5544010</v>
      </c>
      <c r="B2541" s="1084" t="s">
        <v>22547</v>
      </c>
      <c r="C2541" s="1084"/>
      <c r="D2541" s="1272" t="s">
        <v>5</v>
      </c>
      <c r="E2541" s="1272" t="s">
        <v>5</v>
      </c>
      <c r="F2541" s="1272"/>
      <c r="G2541" s="1272" t="s">
        <v>5</v>
      </c>
      <c r="H2541" s="1461" t="s">
        <v>5</v>
      </c>
    </row>
    <row r="2542" spans="1:8" x14ac:dyDescent="0.2">
      <c r="A2542" s="1271">
        <v>5544011</v>
      </c>
      <c r="B2542" s="1084" t="s">
        <v>22547</v>
      </c>
      <c r="C2542" s="1084"/>
      <c r="D2542" s="1272" t="s">
        <v>5</v>
      </c>
      <c r="E2542" s="1272" t="s">
        <v>469</v>
      </c>
      <c r="F2542" s="1272"/>
      <c r="G2542" s="1272" t="s">
        <v>5</v>
      </c>
      <c r="H2542" s="1461" t="s">
        <v>5</v>
      </c>
    </row>
    <row r="2543" spans="1:8" x14ac:dyDescent="0.2">
      <c r="A2543" s="1271">
        <v>5545000</v>
      </c>
      <c r="B2543" s="1084" t="s">
        <v>22549</v>
      </c>
      <c r="C2543" s="1084"/>
      <c r="D2543" s="1272" t="s">
        <v>5</v>
      </c>
      <c r="E2543" s="1272" t="s">
        <v>5</v>
      </c>
      <c r="F2543" s="1272"/>
      <c r="G2543" s="1272" t="s">
        <v>5</v>
      </c>
      <c r="H2543" s="1461" t="s">
        <v>5</v>
      </c>
    </row>
    <row r="2544" spans="1:8" x14ac:dyDescent="0.2">
      <c r="A2544" s="1271">
        <v>5545010</v>
      </c>
      <c r="B2544" s="1084" t="s">
        <v>22549</v>
      </c>
      <c r="C2544" s="1084"/>
      <c r="D2544" s="1272" t="s">
        <v>5</v>
      </c>
      <c r="E2544" s="1272" t="s">
        <v>5</v>
      </c>
      <c r="F2544" s="1272"/>
      <c r="G2544" s="1272" t="s">
        <v>36</v>
      </c>
      <c r="H2544" s="1461" t="s">
        <v>36</v>
      </c>
    </row>
    <row r="2545" spans="1:8" x14ac:dyDescent="0.2">
      <c r="A2545" s="1271">
        <v>5545011</v>
      </c>
      <c r="B2545" s="1084" t="s">
        <v>22549</v>
      </c>
      <c r="C2545" s="1084"/>
      <c r="D2545" s="1272" t="s">
        <v>5</v>
      </c>
      <c r="E2545" s="1272" t="s">
        <v>469</v>
      </c>
      <c r="F2545" s="1272"/>
      <c r="G2545" s="1272" t="s">
        <v>5</v>
      </c>
      <c r="H2545" s="1461" t="s">
        <v>5</v>
      </c>
    </row>
    <row r="2546" spans="1:8" x14ac:dyDescent="0.2">
      <c r="A2546" s="1271">
        <v>5549000</v>
      </c>
      <c r="B2546" s="1084" t="s">
        <v>22551</v>
      </c>
      <c r="C2546" s="1084"/>
      <c r="D2546" s="1272" t="s">
        <v>5</v>
      </c>
      <c r="E2546" s="1272" t="s">
        <v>5</v>
      </c>
      <c r="F2546" s="1272"/>
      <c r="G2546" s="1272" t="s">
        <v>5</v>
      </c>
      <c r="H2546" s="1461" t="s">
        <v>5</v>
      </c>
    </row>
    <row r="2547" spans="1:8" x14ac:dyDescent="0.2">
      <c r="A2547" s="1271">
        <v>5549010</v>
      </c>
      <c r="B2547" s="1084" t="s">
        <v>22551</v>
      </c>
      <c r="C2547" s="1084"/>
      <c r="D2547" s="1272" t="s">
        <v>5</v>
      </c>
      <c r="E2547" s="1272" t="s">
        <v>5</v>
      </c>
      <c r="F2547" s="1272"/>
      <c r="G2547" s="1272" t="s">
        <v>5</v>
      </c>
      <c r="H2547" s="1461" t="s">
        <v>5</v>
      </c>
    </row>
    <row r="2548" spans="1:8" x14ac:dyDescent="0.2">
      <c r="A2548" s="1271">
        <v>5549011</v>
      </c>
      <c r="B2548" s="1084" t="s">
        <v>22551</v>
      </c>
      <c r="C2548" s="1084"/>
      <c r="D2548" s="1272" t="s">
        <v>5</v>
      </c>
      <c r="E2548" s="1272" t="s">
        <v>469</v>
      </c>
      <c r="F2548" s="1272"/>
      <c r="G2548" s="1272" t="s">
        <v>5</v>
      </c>
      <c r="H2548" s="1461" t="s">
        <v>5</v>
      </c>
    </row>
    <row r="2549" spans="1:8" x14ac:dyDescent="0.2">
      <c r="A2549" s="1271">
        <v>5550000</v>
      </c>
      <c r="B2549" s="1084" t="s">
        <v>114</v>
      </c>
      <c r="C2549" s="1084"/>
      <c r="D2549" s="1272" t="s">
        <v>5</v>
      </c>
      <c r="E2549" s="1272" t="s">
        <v>5</v>
      </c>
      <c r="F2549" s="1272"/>
      <c r="G2549" s="1272" t="s">
        <v>5</v>
      </c>
      <c r="H2549" s="1461" t="s">
        <v>5</v>
      </c>
    </row>
    <row r="2550" spans="1:8" x14ac:dyDescent="0.2">
      <c r="A2550" s="1271">
        <v>5551000</v>
      </c>
      <c r="B2550" s="1084" t="s">
        <v>22553</v>
      </c>
      <c r="C2550" s="1084"/>
      <c r="D2550" s="1272" t="s">
        <v>5</v>
      </c>
      <c r="E2550" s="1272" t="s">
        <v>5</v>
      </c>
      <c r="F2550" s="1272"/>
      <c r="G2550" s="1272" t="s">
        <v>5</v>
      </c>
      <c r="H2550" s="1461" t="s">
        <v>5</v>
      </c>
    </row>
    <row r="2551" spans="1:8" x14ac:dyDescent="0.2">
      <c r="A2551" s="1271">
        <v>5551010</v>
      </c>
      <c r="B2551" s="1084" t="s">
        <v>22553</v>
      </c>
      <c r="C2551" s="1084"/>
      <c r="D2551" s="1272" t="s">
        <v>5</v>
      </c>
      <c r="E2551" s="1272" t="s">
        <v>5</v>
      </c>
      <c r="F2551" s="1272"/>
      <c r="G2551" s="1272" t="s">
        <v>5</v>
      </c>
      <c r="H2551" s="1461" t="s">
        <v>5</v>
      </c>
    </row>
    <row r="2552" spans="1:8" x14ac:dyDescent="0.2">
      <c r="A2552" s="1271">
        <v>5551011</v>
      </c>
      <c r="B2552" s="1084" t="s">
        <v>22553</v>
      </c>
      <c r="C2552" s="1084"/>
      <c r="D2552" s="1272" t="s">
        <v>5</v>
      </c>
      <c r="E2552" s="1272" t="s">
        <v>469</v>
      </c>
      <c r="F2552" s="1272"/>
      <c r="G2552" s="1272" t="s">
        <v>5</v>
      </c>
      <c r="H2552" s="1461" t="s">
        <v>5</v>
      </c>
    </row>
    <row r="2553" spans="1:8" x14ac:dyDescent="0.2">
      <c r="A2553" s="1271">
        <v>5560000</v>
      </c>
      <c r="B2553" s="1084" t="s">
        <v>116</v>
      </c>
      <c r="C2553" s="1084"/>
      <c r="D2553" s="1272" t="s">
        <v>5</v>
      </c>
      <c r="E2553" s="1272" t="s">
        <v>5</v>
      </c>
      <c r="F2553" s="1272"/>
      <c r="G2553" s="1272" t="s">
        <v>5</v>
      </c>
      <c r="H2553" s="1461" t="s">
        <v>5</v>
      </c>
    </row>
    <row r="2554" spans="1:8" x14ac:dyDescent="0.2">
      <c r="A2554" s="1271">
        <v>5561000</v>
      </c>
      <c r="B2554" s="1084" t="s">
        <v>22555</v>
      </c>
      <c r="C2554" s="1084"/>
      <c r="D2554" s="1272" t="s">
        <v>5</v>
      </c>
      <c r="E2554" s="1272" t="s">
        <v>5</v>
      </c>
      <c r="F2554" s="1272"/>
      <c r="G2554" s="1272" t="s">
        <v>5</v>
      </c>
      <c r="H2554" s="1461" t="s">
        <v>5</v>
      </c>
    </row>
    <row r="2555" spans="1:8" x14ac:dyDescent="0.2">
      <c r="A2555" s="1271">
        <v>5561010</v>
      </c>
      <c r="B2555" s="1084" t="s">
        <v>22555</v>
      </c>
      <c r="C2555" s="1084"/>
      <c r="D2555" s="1272" t="s">
        <v>5</v>
      </c>
      <c r="E2555" s="1272" t="s">
        <v>5</v>
      </c>
      <c r="F2555" s="1272"/>
      <c r="G2555" s="1272" t="s">
        <v>5</v>
      </c>
      <c r="H2555" s="1461" t="s">
        <v>5</v>
      </c>
    </row>
    <row r="2556" spans="1:8" x14ac:dyDescent="0.2">
      <c r="A2556" s="1271">
        <v>5561011</v>
      </c>
      <c r="B2556" s="1084" t="s">
        <v>22555</v>
      </c>
      <c r="C2556" s="1084"/>
      <c r="D2556" s="1272" t="s">
        <v>5</v>
      </c>
      <c r="E2556" s="1272" t="s">
        <v>469</v>
      </c>
      <c r="F2556" s="1272"/>
      <c r="G2556" s="1272" t="s">
        <v>5</v>
      </c>
      <c r="H2556" s="1461" t="s">
        <v>5</v>
      </c>
    </row>
    <row r="2557" spans="1:8" x14ac:dyDescent="0.2">
      <c r="A2557" s="1271">
        <v>5562000</v>
      </c>
      <c r="B2557" s="1084" t="s">
        <v>22557</v>
      </c>
      <c r="C2557" s="1084"/>
      <c r="D2557" s="1272" t="s">
        <v>5</v>
      </c>
      <c r="E2557" s="1272" t="s">
        <v>5</v>
      </c>
      <c r="F2557" s="1272"/>
      <c r="G2557" s="1272" t="s">
        <v>5</v>
      </c>
      <c r="H2557" s="1461" t="s">
        <v>5</v>
      </c>
    </row>
    <row r="2558" spans="1:8" x14ac:dyDescent="0.2">
      <c r="A2558" s="1271">
        <v>5562010</v>
      </c>
      <c r="B2558" s="1084" t="s">
        <v>22557</v>
      </c>
      <c r="C2558" s="1084"/>
      <c r="D2558" s="1272" t="s">
        <v>5</v>
      </c>
      <c r="E2558" s="1272" t="s">
        <v>5</v>
      </c>
      <c r="F2558" s="1272"/>
      <c r="G2558" s="1272" t="s">
        <v>5</v>
      </c>
      <c r="H2558" s="1461" t="s">
        <v>5</v>
      </c>
    </row>
    <row r="2559" spans="1:8" x14ac:dyDescent="0.2">
      <c r="A2559" s="1271">
        <v>5562011</v>
      </c>
      <c r="B2559" s="1084" t="s">
        <v>22557</v>
      </c>
      <c r="C2559" s="1084"/>
      <c r="D2559" s="1272" t="s">
        <v>5</v>
      </c>
      <c r="E2559" s="1272" t="s">
        <v>469</v>
      </c>
      <c r="F2559" s="1272"/>
      <c r="G2559" s="1272" t="s">
        <v>5</v>
      </c>
      <c r="H2559" s="1461" t="s">
        <v>5</v>
      </c>
    </row>
    <row r="2560" spans="1:8" x14ac:dyDescent="0.2">
      <c r="A2560" s="1271">
        <v>5563000</v>
      </c>
      <c r="B2560" s="1084" t="s">
        <v>22559</v>
      </c>
      <c r="C2560" s="1084"/>
      <c r="D2560" s="1272" t="s">
        <v>5</v>
      </c>
      <c r="E2560" s="1272" t="s">
        <v>5</v>
      </c>
      <c r="F2560" s="1272"/>
      <c r="G2560" s="1272" t="s">
        <v>5</v>
      </c>
      <c r="H2560" s="1461" t="s">
        <v>5</v>
      </c>
    </row>
    <row r="2561" spans="1:8" x14ac:dyDescent="0.2">
      <c r="A2561" s="1271">
        <v>5563010</v>
      </c>
      <c r="B2561" s="1084" t="s">
        <v>22559</v>
      </c>
      <c r="C2561" s="1084"/>
      <c r="D2561" s="1272" t="s">
        <v>5</v>
      </c>
      <c r="E2561" s="1272" t="s">
        <v>5</v>
      </c>
      <c r="F2561" s="1272"/>
      <c r="G2561" s="1272" t="s">
        <v>5</v>
      </c>
      <c r="H2561" s="1461" t="s">
        <v>5</v>
      </c>
    </row>
    <row r="2562" spans="1:8" x14ac:dyDescent="0.2">
      <c r="A2562" s="1271">
        <v>5563011</v>
      </c>
      <c r="B2562" s="1084" t="s">
        <v>22559</v>
      </c>
      <c r="C2562" s="1084"/>
      <c r="D2562" s="1272" t="s">
        <v>5</v>
      </c>
      <c r="E2562" s="1272" t="s">
        <v>469</v>
      </c>
      <c r="F2562" s="1272"/>
      <c r="G2562" s="1272" t="s">
        <v>5</v>
      </c>
      <c r="H2562" s="1461" t="s">
        <v>5</v>
      </c>
    </row>
    <row r="2563" spans="1:8" x14ac:dyDescent="0.2">
      <c r="A2563" s="1271">
        <v>5564000</v>
      </c>
      <c r="B2563" s="1084" t="s">
        <v>22561</v>
      </c>
      <c r="C2563" s="1084"/>
      <c r="D2563" s="1272" t="s">
        <v>5</v>
      </c>
      <c r="E2563" s="1272" t="s">
        <v>5</v>
      </c>
      <c r="F2563" s="1272"/>
      <c r="G2563" s="1272" t="s">
        <v>5</v>
      </c>
      <c r="H2563" s="1461" t="s">
        <v>5</v>
      </c>
    </row>
    <row r="2564" spans="1:8" x14ac:dyDescent="0.2">
      <c r="A2564" s="1271">
        <v>5564010</v>
      </c>
      <c r="B2564" s="1084" t="s">
        <v>22561</v>
      </c>
      <c r="C2564" s="1084"/>
      <c r="D2564" s="1272" t="s">
        <v>5</v>
      </c>
      <c r="E2564" s="1272" t="s">
        <v>5</v>
      </c>
      <c r="F2564" s="1272"/>
      <c r="G2564" s="1272" t="s">
        <v>5</v>
      </c>
      <c r="H2564" s="1461" t="s">
        <v>5</v>
      </c>
    </row>
    <row r="2565" spans="1:8" x14ac:dyDescent="0.2">
      <c r="A2565" s="1271">
        <v>5564011</v>
      </c>
      <c r="B2565" s="1084" t="s">
        <v>22561</v>
      </c>
      <c r="C2565" s="1084"/>
      <c r="D2565" s="1272" t="s">
        <v>5</v>
      </c>
      <c r="E2565" s="1272" t="s">
        <v>469</v>
      </c>
      <c r="F2565" s="1272"/>
      <c r="G2565" s="1272" t="s">
        <v>5</v>
      </c>
      <c r="H2565" s="1461" t="s">
        <v>5</v>
      </c>
    </row>
    <row r="2566" spans="1:8" x14ac:dyDescent="0.2">
      <c r="A2566" s="1271">
        <v>5565000</v>
      </c>
      <c r="B2566" s="1084" t="s">
        <v>22563</v>
      </c>
      <c r="C2566" s="1084"/>
      <c r="D2566" s="1272" t="s">
        <v>5</v>
      </c>
      <c r="E2566" s="1272" t="s">
        <v>5</v>
      </c>
      <c r="F2566" s="1272"/>
      <c r="G2566" s="1272" t="s">
        <v>5</v>
      </c>
      <c r="H2566" s="1461" t="s">
        <v>5</v>
      </c>
    </row>
    <row r="2567" spans="1:8" x14ac:dyDescent="0.2">
      <c r="A2567" s="1271">
        <v>5565010</v>
      </c>
      <c r="B2567" s="1084" t="s">
        <v>22563</v>
      </c>
      <c r="C2567" s="1084"/>
      <c r="D2567" s="1272" t="s">
        <v>5</v>
      </c>
      <c r="E2567" s="1272" t="s">
        <v>5</v>
      </c>
      <c r="F2567" s="1272"/>
      <c r="G2567" s="1272" t="s">
        <v>5</v>
      </c>
      <c r="H2567" s="1461" t="s">
        <v>5</v>
      </c>
    </row>
    <row r="2568" spans="1:8" x14ac:dyDescent="0.2">
      <c r="A2568" s="1271">
        <v>5565011</v>
      </c>
      <c r="B2568" s="1084" t="s">
        <v>22563</v>
      </c>
      <c r="C2568" s="1084"/>
      <c r="D2568" s="1272" t="s">
        <v>5</v>
      </c>
      <c r="E2568" s="1272" t="s">
        <v>469</v>
      </c>
      <c r="F2568" s="1272"/>
      <c r="G2568" s="1272" t="s">
        <v>5</v>
      </c>
      <c r="H2568" s="1461" t="s">
        <v>5</v>
      </c>
    </row>
    <row r="2569" spans="1:8" x14ac:dyDescent="0.2">
      <c r="A2569" s="1271">
        <v>5566000</v>
      </c>
      <c r="B2569" s="1084" t="s">
        <v>22565</v>
      </c>
      <c r="C2569" s="1084"/>
      <c r="D2569" s="1272" t="s">
        <v>5</v>
      </c>
      <c r="E2569" s="1272" t="s">
        <v>5</v>
      </c>
      <c r="F2569" s="1272"/>
      <c r="G2569" s="1272" t="s">
        <v>5</v>
      </c>
      <c r="H2569" s="1461" t="s">
        <v>5</v>
      </c>
    </row>
    <row r="2570" spans="1:8" x14ac:dyDescent="0.2">
      <c r="A2570" s="1271">
        <v>5566010</v>
      </c>
      <c r="B2570" s="1084" t="s">
        <v>22565</v>
      </c>
      <c r="C2570" s="1084"/>
      <c r="D2570" s="1272" t="s">
        <v>5</v>
      </c>
      <c r="E2570" s="1272" t="s">
        <v>5</v>
      </c>
      <c r="F2570" s="1272"/>
      <c r="G2570" s="1272" t="s">
        <v>5</v>
      </c>
      <c r="H2570" s="1461" t="s">
        <v>5</v>
      </c>
    </row>
    <row r="2571" spans="1:8" x14ac:dyDescent="0.2">
      <c r="A2571" s="1271">
        <v>5566011</v>
      </c>
      <c r="B2571" s="1084" t="s">
        <v>22565</v>
      </c>
      <c r="C2571" s="1084"/>
      <c r="D2571" s="1272" t="s">
        <v>5</v>
      </c>
      <c r="E2571" s="1272" t="s">
        <v>469</v>
      </c>
      <c r="F2571" s="1272"/>
      <c r="G2571" s="1272" t="s">
        <v>5</v>
      </c>
      <c r="H2571" s="1461" t="s">
        <v>5</v>
      </c>
    </row>
    <row r="2572" spans="1:8" x14ac:dyDescent="0.2">
      <c r="A2572" s="1271">
        <v>5567000</v>
      </c>
      <c r="B2572" s="1084" t="s">
        <v>22567</v>
      </c>
      <c r="C2572" s="1084"/>
      <c r="D2572" s="1272" t="s">
        <v>5</v>
      </c>
      <c r="E2572" s="1272" t="s">
        <v>5</v>
      </c>
      <c r="F2572" s="1272"/>
      <c r="G2572" s="1272" t="s">
        <v>5</v>
      </c>
      <c r="H2572" s="1461" t="s">
        <v>5</v>
      </c>
    </row>
    <row r="2573" spans="1:8" x14ac:dyDescent="0.2">
      <c r="A2573" s="1271">
        <v>5567010</v>
      </c>
      <c r="B2573" s="1084" t="s">
        <v>22567</v>
      </c>
      <c r="C2573" s="1084"/>
      <c r="D2573" s="1272" t="s">
        <v>5</v>
      </c>
      <c r="E2573" s="1272" t="s">
        <v>5</v>
      </c>
      <c r="F2573" s="1272"/>
      <c r="G2573" s="1272" t="s">
        <v>5</v>
      </c>
      <c r="H2573" s="1461" t="s">
        <v>5</v>
      </c>
    </row>
    <row r="2574" spans="1:8" x14ac:dyDescent="0.2">
      <c r="A2574" s="1271">
        <v>5567011</v>
      </c>
      <c r="B2574" s="1084" t="s">
        <v>22567</v>
      </c>
      <c r="C2574" s="1084"/>
      <c r="D2574" s="1272" t="s">
        <v>5</v>
      </c>
      <c r="E2574" s="1272" t="s">
        <v>469</v>
      </c>
      <c r="F2574" s="1272"/>
      <c r="G2574" s="1272" t="s">
        <v>5</v>
      </c>
      <c r="H2574" s="1461" t="s">
        <v>5</v>
      </c>
    </row>
    <row r="2575" spans="1:8" x14ac:dyDescent="0.2">
      <c r="A2575" s="1271">
        <v>5569000</v>
      </c>
      <c r="B2575" s="1084" t="s">
        <v>22569</v>
      </c>
      <c r="C2575" s="1084"/>
      <c r="D2575" s="1272" t="s">
        <v>5</v>
      </c>
      <c r="E2575" s="1272" t="s">
        <v>5</v>
      </c>
      <c r="F2575" s="1272"/>
      <c r="G2575" s="1272" t="s">
        <v>5</v>
      </c>
      <c r="H2575" s="1461" t="s">
        <v>5</v>
      </c>
    </row>
    <row r="2576" spans="1:8" x14ac:dyDescent="0.2">
      <c r="A2576" s="1271">
        <v>5569010</v>
      </c>
      <c r="B2576" s="1084" t="s">
        <v>22569</v>
      </c>
      <c r="C2576" s="1084"/>
      <c r="D2576" s="1272" t="s">
        <v>5</v>
      </c>
      <c r="E2576" s="1272" t="s">
        <v>5</v>
      </c>
      <c r="F2576" s="1272"/>
      <c r="G2576" s="1272" t="s">
        <v>5</v>
      </c>
      <c r="H2576" s="1461" t="s">
        <v>5</v>
      </c>
    </row>
    <row r="2577" spans="1:8" x14ac:dyDescent="0.2">
      <c r="A2577" s="1271">
        <v>5569011</v>
      </c>
      <c r="B2577" s="1084" t="s">
        <v>22569</v>
      </c>
      <c r="C2577" s="1084"/>
      <c r="D2577" s="1272" t="s">
        <v>5</v>
      </c>
      <c r="E2577" s="1272" t="s">
        <v>469</v>
      </c>
      <c r="F2577" s="1272"/>
      <c r="G2577" s="1272" t="s">
        <v>5</v>
      </c>
      <c r="H2577" s="1461" t="s">
        <v>5</v>
      </c>
    </row>
    <row r="2578" spans="1:8" x14ac:dyDescent="0.2">
      <c r="A2578" s="1271">
        <v>5570000</v>
      </c>
      <c r="B2578" s="1084" t="s">
        <v>128</v>
      </c>
      <c r="C2578" s="1084"/>
      <c r="D2578" s="1272" t="s">
        <v>5</v>
      </c>
      <c r="E2578" s="1272" t="s">
        <v>5</v>
      </c>
      <c r="F2578" s="1272"/>
      <c r="G2578" s="1272" t="s">
        <v>5</v>
      </c>
      <c r="H2578" s="1461" t="s">
        <v>5</v>
      </c>
    </row>
    <row r="2579" spans="1:8" x14ac:dyDescent="0.2">
      <c r="A2579" s="1271">
        <v>5571000</v>
      </c>
      <c r="B2579" s="1084" t="s">
        <v>22575</v>
      </c>
      <c r="C2579" s="1084"/>
      <c r="D2579" s="1272" t="s">
        <v>5</v>
      </c>
      <c r="E2579" s="1272" t="s">
        <v>5</v>
      </c>
      <c r="F2579" s="1272"/>
      <c r="G2579" s="1272" t="s">
        <v>5</v>
      </c>
      <c r="H2579" s="1461" t="s">
        <v>5</v>
      </c>
    </row>
    <row r="2580" spans="1:8" x14ac:dyDescent="0.2">
      <c r="A2580" s="1271">
        <v>5571010</v>
      </c>
      <c r="B2580" s="1084" t="s">
        <v>22575</v>
      </c>
      <c r="C2580" s="1084"/>
      <c r="D2580" s="1272" t="s">
        <v>5</v>
      </c>
      <c r="E2580" s="1272" t="s">
        <v>5</v>
      </c>
      <c r="F2580" s="1272"/>
      <c r="G2580" s="1272" t="s">
        <v>5</v>
      </c>
      <c r="H2580" s="1461" t="s">
        <v>5</v>
      </c>
    </row>
    <row r="2581" spans="1:8" x14ac:dyDescent="0.2">
      <c r="A2581" s="1271">
        <v>5571011</v>
      </c>
      <c r="B2581" s="1084" t="s">
        <v>22575</v>
      </c>
      <c r="C2581" s="1084"/>
      <c r="D2581" s="1272" t="s">
        <v>5</v>
      </c>
      <c r="E2581" s="1272" t="s">
        <v>469</v>
      </c>
      <c r="F2581" s="1272"/>
      <c r="G2581" s="1272" t="s">
        <v>5</v>
      </c>
      <c r="H2581" s="1461" t="s">
        <v>5</v>
      </c>
    </row>
    <row r="2582" spans="1:8" x14ac:dyDescent="0.2">
      <c r="A2582" s="1271">
        <v>5572000</v>
      </c>
      <c r="B2582" s="1084" t="s">
        <v>22577</v>
      </c>
      <c r="C2582" s="1084"/>
      <c r="D2582" s="1272" t="s">
        <v>5</v>
      </c>
      <c r="E2582" s="1272" t="s">
        <v>5</v>
      </c>
      <c r="F2582" s="1272"/>
      <c r="G2582" s="1272" t="s">
        <v>5</v>
      </c>
      <c r="H2582" s="1461" t="s">
        <v>5</v>
      </c>
    </row>
    <row r="2583" spans="1:8" x14ac:dyDescent="0.2">
      <c r="A2583" s="1271">
        <v>5572010</v>
      </c>
      <c r="B2583" s="1084" t="s">
        <v>22577</v>
      </c>
      <c r="C2583" s="1084"/>
      <c r="D2583" s="1272" t="s">
        <v>5</v>
      </c>
      <c r="E2583" s="1272" t="s">
        <v>5</v>
      </c>
      <c r="F2583" s="1272"/>
      <c r="G2583" s="1272" t="s">
        <v>5</v>
      </c>
      <c r="H2583" s="1461" t="s">
        <v>5</v>
      </c>
    </row>
    <row r="2584" spans="1:8" x14ac:dyDescent="0.2">
      <c r="A2584" s="1271">
        <v>5572011</v>
      </c>
      <c r="B2584" s="1084" t="s">
        <v>22577</v>
      </c>
      <c r="C2584" s="1084"/>
      <c r="D2584" s="1272" t="s">
        <v>5</v>
      </c>
      <c r="E2584" s="1272" t="s">
        <v>469</v>
      </c>
      <c r="F2584" s="1272"/>
      <c r="G2584" s="1272" t="s">
        <v>5</v>
      </c>
      <c r="H2584" s="1461" t="s">
        <v>5</v>
      </c>
    </row>
    <row r="2585" spans="1:8" x14ac:dyDescent="0.2">
      <c r="A2585" s="1271">
        <v>5573000</v>
      </c>
      <c r="B2585" s="1084" t="s">
        <v>22579</v>
      </c>
      <c r="C2585" s="1084"/>
      <c r="D2585" s="1272" t="s">
        <v>5</v>
      </c>
      <c r="E2585" s="1272" t="s">
        <v>5</v>
      </c>
      <c r="F2585" s="1272"/>
      <c r="G2585" s="1272" t="s">
        <v>5</v>
      </c>
      <c r="H2585" s="1461" t="s">
        <v>5</v>
      </c>
    </row>
    <row r="2586" spans="1:8" x14ac:dyDescent="0.2">
      <c r="A2586" s="1271">
        <v>5573010</v>
      </c>
      <c r="B2586" s="1084" t="s">
        <v>22579</v>
      </c>
      <c r="C2586" s="1084"/>
      <c r="D2586" s="1272" t="s">
        <v>5</v>
      </c>
      <c r="E2586" s="1272" t="s">
        <v>5</v>
      </c>
      <c r="F2586" s="1272"/>
      <c r="G2586" s="1272" t="s">
        <v>5</v>
      </c>
      <c r="H2586" s="1461" t="s">
        <v>5</v>
      </c>
    </row>
    <row r="2587" spans="1:8" x14ac:dyDescent="0.2">
      <c r="A2587" s="1271">
        <v>5573011</v>
      </c>
      <c r="B2587" s="1084" t="s">
        <v>22579</v>
      </c>
      <c r="C2587" s="1084"/>
      <c r="D2587" s="1272" t="s">
        <v>5</v>
      </c>
      <c r="E2587" s="1272" t="s">
        <v>469</v>
      </c>
      <c r="F2587" s="1272"/>
      <c r="G2587" s="1272" t="s">
        <v>5</v>
      </c>
      <c r="H2587" s="1461" t="s">
        <v>5</v>
      </c>
    </row>
    <row r="2588" spans="1:8" x14ac:dyDescent="0.2">
      <c r="A2588" s="1271">
        <v>5574000</v>
      </c>
      <c r="B2588" s="1084" t="s">
        <v>22581</v>
      </c>
      <c r="C2588" s="1084"/>
      <c r="D2588" s="1272" t="s">
        <v>5</v>
      </c>
      <c r="E2588" s="1272" t="s">
        <v>5</v>
      </c>
      <c r="F2588" s="1272"/>
      <c r="G2588" s="1272" t="s">
        <v>5</v>
      </c>
      <c r="H2588" s="1461" t="s">
        <v>5</v>
      </c>
    </row>
    <row r="2589" spans="1:8" x14ac:dyDescent="0.2">
      <c r="A2589" s="1271">
        <v>5574010</v>
      </c>
      <c r="B2589" s="1084" t="s">
        <v>22581</v>
      </c>
      <c r="C2589" s="1084"/>
      <c r="D2589" s="1272" t="s">
        <v>5</v>
      </c>
      <c r="E2589" s="1272" t="s">
        <v>5</v>
      </c>
      <c r="F2589" s="1272"/>
      <c r="G2589" s="1272" t="s">
        <v>5</v>
      </c>
      <c r="H2589" s="1461" t="s">
        <v>5</v>
      </c>
    </row>
    <row r="2590" spans="1:8" x14ac:dyDescent="0.2">
      <c r="A2590" s="1271">
        <v>5574011</v>
      </c>
      <c r="B2590" s="1084" t="s">
        <v>22581</v>
      </c>
      <c r="C2590" s="1084"/>
      <c r="D2590" s="1272" t="s">
        <v>5</v>
      </c>
      <c r="E2590" s="1272" t="s">
        <v>469</v>
      </c>
      <c r="F2590" s="1272"/>
      <c r="G2590" s="1272" t="s">
        <v>5</v>
      </c>
      <c r="H2590" s="1461" t="s">
        <v>5</v>
      </c>
    </row>
    <row r="2591" spans="1:8" x14ac:dyDescent="0.2">
      <c r="A2591" s="1271">
        <v>5575000</v>
      </c>
      <c r="B2591" s="1084" t="s">
        <v>22583</v>
      </c>
      <c r="C2591" s="1084"/>
      <c r="D2591" s="1272" t="s">
        <v>5</v>
      </c>
      <c r="E2591" s="1272" t="s">
        <v>5</v>
      </c>
      <c r="F2591" s="1272"/>
      <c r="G2591" s="1272" t="s">
        <v>5</v>
      </c>
      <c r="H2591" s="1461" t="s">
        <v>5</v>
      </c>
    </row>
    <row r="2592" spans="1:8" x14ac:dyDescent="0.2">
      <c r="A2592" s="1271">
        <v>5575010</v>
      </c>
      <c r="B2592" s="1084" t="s">
        <v>22583</v>
      </c>
      <c r="C2592" s="1084"/>
      <c r="D2592" s="1272" t="s">
        <v>5</v>
      </c>
      <c r="E2592" s="1272" t="s">
        <v>5</v>
      </c>
      <c r="F2592" s="1272"/>
      <c r="G2592" s="1272" t="s">
        <v>5</v>
      </c>
      <c r="H2592" s="1461" t="s">
        <v>5</v>
      </c>
    </row>
    <row r="2593" spans="1:8" x14ac:dyDescent="0.2">
      <c r="A2593" s="1271">
        <v>5575011</v>
      </c>
      <c r="B2593" s="1084" t="s">
        <v>22583</v>
      </c>
      <c r="C2593" s="1084"/>
      <c r="D2593" s="1272" t="s">
        <v>5</v>
      </c>
      <c r="E2593" s="1272" t="s">
        <v>469</v>
      </c>
      <c r="F2593" s="1272"/>
      <c r="G2593" s="1272" t="s">
        <v>5</v>
      </c>
      <c r="H2593" s="1461" t="s">
        <v>5</v>
      </c>
    </row>
    <row r="2594" spans="1:8" x14ac:dyDescent="0.2">
      <c r="A2594" s="1271">
        <v>5576000</v>
      </c>
      <c r="B2594" s="1084" t="s">
        <v>22585</v>
      </c>
      <c r="C2594" s="1084"/>
      <c r="D2594" s="1272" t="s">
        <v>5</v>
      </c>
      <c r="E2594" s="1272" t="s">
        <v>5</v>
      </c>
      <c r="F2594" s="1272"/>
      <c r="G2594" s="1272" t="s">
        <v>5</v>
      </c>
      <c r="H2594" s="1461" t="s">
        <v>5</v>
      </c>
    </row>
    <row r="2595" spans="1:8" x14ac:dyDescent="0.2">
      <c r="A2595" s="1271">
        <v>5576010</v>
      </c>
      <c r="B2595" s="1084" t="s">
        <v>22585</v>
      </c>
      <c r="C2595" s="1084"/>
      <c r="D2595" s="1272" t="s">
        <v>5</v>
      </c>
      <c r="E2595" s="1272" t="s">
        <v>5</v>
      </c>
      <c r="F2595" s="1272"/>
      <c r="G2595" s="1272" t="s">
        <v>5</v>
      </c>
      <c r="H2595" s="1461" t="s">
        <v>5</v>
      </c>
    </row>
    <row r="2596" spans="1:8" x14ac:dyDescent="0.2">
      <c r="A2596" s="1271">
        <v>5576011</v>
      </c>
      <c r="B2596" s="1084" t="s">
        <v>22585</v>
      </c>
      <c r="C2596" s="1084"/>
      <c r="D2596" s="1272" t="s">
        <v>5</v>
      </c>
      <c r="E2596" s="1272" t="s">
        <v>469</v>
      </c>
      <c r="F2596" s="1272"/>
      <c r="G2596" s="1272" t="s">
        <v>5</v>
      </c>
      <c r="H2596" s="1461" t="s">
        <v>5</v>
      </c>
    </row>
    <row r="2597" spans="1:8" x14ac:dyDescent="0.2">
      <c r="A2597" s="1271">
        <v>5577000</v>
      </c>
      <c r="B2597" s="1084" t="s">
        <v>22587</v>
      </c>
      <c r="C2597" s="1084"/>
      <c r="D2597" s="1272" t="s">
        <v>5</v>
      </c>
      <c r="E2597" s="1272" t="s">
        <v>5</v>
      </c>
      <c r="F2597" s="1272"/>
      <c r="G2597" s="1272" t="s">
        <v>36</v>
      </c>
      <c r="H2597" s="1461" t="s">
        <v>36</v>
      </c>
    </row>
    <row r="2598" spans="1:8" x14ac:dyDescent="0.2">
      <c r="A2598" s="1271">
        <v>5577010</v>
      </c>
      <c r="B2598" s="1084" t="s">
        <v>22587</v>
      </c>
      <c r="C2598" s="1084"/>
      <c r="D2598" s="1272" t="s">
        <v>5</v>
      </c>
      <c r="E2598" s="1272" t="s">
        <v>5</v>
      </c>
      <c r="F2598" s="1272"/>
      <c r="G2598" s="1272" t="s">
        <v>5</v>
      </c>
      <c r="H2598" s="1461" t="s">
        <v>5</v>
      </c>
    </row>
    <row r="2599" spans="1:8" x14ac:dyDescent="0.2">
      <c r="A2599" s="1271">
        <v>5577011</v>
      </c>
      <c r="B2599" s="1084" t="s">
        <v>22587</v>
      </c>
      <c r="C2599" s="1084"/>
      <c r="D2599" s="1272" t="s">
        <v>5</v>
      </c>
      <c r="E2599" s="1272" t="s">
        <v>469</v>
      </c>
      <c r="F2599" s="1272"/>
      <c r="G2599" s="1272" t="s">
        <v>5</v>
      </c>
      <c r="H2599" s="1461" t="s">
        <v>5</v>
      </c>
    </row>
    <row r="2600" spans="1:8" x14ac:dyDescent="0.2">
      <c r="A2600" s="1271">
        <v>5578000</v>
      </c>
      <c r="B2600" s="1084" t="s">
        <v>22589</v>
      </c>
      <c r="C2600" s="1084"/>
      <c r="D2600" s="1272" t="s">
        <v>5</v>
      </c>
      <c r="E2600" s="1272" t="s">
        <v>5</v>
      </c>
      <c r="F2600" s="1272"/>
      <c r="G2600" s="1272" t="s">
        <v>5</v>
      </c>
      <c r="H2600" s="1461" t="s">
        <v>5</v>
      </c>
    </row>
    <row r="2601" spans="1:8" x14ac:dyDescent="0.2">
      <c r="A2601" s="1271">
        <v>5578010</v>
      </c>
      <c r="B2601" s="1084" t="s">
        <v>22589</v>
      </c>
      <c r="C2601" s="1084"/>
      <c r="D2601" s="1272" t="s">
        <v>5</v>
      </c>
      <c r="E2601" s="1272" t="s">
        <v>5</v>
      </c>
      <c r="F2601" s="1272"/>
      <c r="G2601" s="1272" t="s">
        <v>5</v>
      </c>
      <c r="H2601" s="1461" t="s">
        <v>5</v>
      </c>
    </row>
    <row r="2602" spans="1:8" x14ac:dyDescent="0.2">
      <c r="A2602" s="1271">
        <v>5578011</v>
      </c>
      <c r="B2602" s="1084" t="s">
        <v>22589</v>
      </c>
      <c r="C2602" s="1084"/>
      <c r="D2602" s="1272" t="s">
        <v>5</v>
      </c>
      <c r="E2602" s="1272" t="s">
        <v>469</v>
      </c>
      <c r="F2602" s="1272"/>
      <c r="G2602" s="1272" t="s">
        <v>5</v>
      </c>
      <c r="H2602" s="1461" t="s">
        <v>5</v>
      </c>
    </row>
    <row r="2603" spans="1:8" x14ac:dyDescent="0.2">
      <c r="A2603" s="1271">
        <v>5579000</v>
      </c>
      <c r="B2603" s="1084" t="s">
        <v>22591</v>
      </c>
      <c r="C2603" s="1084"/>
      <c r="D2603" s="1272" t="s">
        <v>5</v>
      </c>
      <c r="E2603" s="1272" t="s">
        <v>5</v>
      </c>
      <c r="F2603" s="1272"/>
      <c r="G2603" s="1272" t="s">
        <v>5</v>
      </c>
      <c r="H2603" s="1461" t="s">
        <v>5</v>
      </c>
    </row>
    <row r="2604" spans="1:8" x14ac:dyDescent="0.2">
      <c r="A2604" s="1271">
        <v>5579010</v>
      </c>
      <c r="B2604" s="1084" t="s">
        <v>22591</v>
      </c>
      <c r="C2604" s="1084"/>
      <c r="D2604" s="1272" t="s">
        <v>5</v>
      </c>
      <c r="E2604" s="1272" t="s">
        <v>5</v>
      </c>
      <c r="F2604" s="1272"/>
      <c r="G2604" s="1272" t="s">
        <v>5</v>
      </c>
      <c r="H2604" s="1461" t="s">
        <v>5</v>
      </c>
    </row>
    <row r="2605" spans="1:8" x14ac:dyDescent="0.2">
      <c r="A2605" s="1271">
        <v>5579011</v>
      </c>
      <c r="B2605" s="1084" t="s">
        <v>22591</v>
      </c>
      <c r="C2605" s="1084"/>
      <c r="D2605" s="1272" t="s">
        <v>5</v>
      </c>
      <c r="E2605" s="1272" t="s">
        <v>469</v>
      </c>
      <c r="F2605" s="1272"/>
      <c r="G2605" s="1272" t="s">
        <v>5</v>
      </c>
      <c r="H2605" s="1461" t="s">
        <v>5</v>
      </c>
    </row>
    <row r="2606" spans="1:8" x14ac:dyDescent="0.2">
      <c r="A2606" s="1271">
        <v>5580000</v>
      </c>
      <c r="B2606" s="1084" t="s">
        <v>432</v>
      </c>
      <c r="C2606" s="1084"/>
      <c r="D2606" s="1272" t="s">
        <v>5</v>
      </c>
      <c r="E2606" s="1272" t="s">
        <v>5</v>
      </c>
      <c r="F2606" s="1272"/>
      <c r="G2606" s="1272" t="s">
        <v>5</v>
      </c>
      <c r="H2606" s="1461" t="s">
        <v>5</v>
      </c>
    </row>
    <row r="2607" spans="1:8" x14ac:dyDescent="0.2">
      <c r="A2607" s="1271">
        <v>5581000</v>
      </c>
      <c r="B2607" s="1084" t="s">
        <v>23385</v>
      </c>
      <c r="C2607" s="1084"/>
      <c r="D2607" s="1272" t="s">
        <v>5</v>
      </c>
      <c r="E2607" s="1272" t="s">
        <v>5</v>
      </c>
      <c r="F2607" s="1272"/>
      <c r="G2607" s="1272" t="s">
        <v>5</v>
      </c>
      <c r="H2607" s="1461" t="s">
        <v>5</v>
      </c>
    </row>
    <row r="2608" spans="1:8" x14ac:dyDescent="0.2">
      <c r="A2608" s="1271">
        <v>5581010</v>
      </c>
      <c r="B2608" s="1084" t="s">
        <v>23385</v>
      </c>
      <c r="C2608" s="1084"/>
      <c r="D2608" s="1272" t="s">
        <v>5</v>
      </c>
      <c r="E2608" s="1272" t="s">
        <v>5</v>
      </c>
      <c r="F2608" s="1272"/>
      <c r="G2608" s="1272" t="s">
        <v>5</v>
      </c>
      <c r="H2608" s="1461" t="s">
        <v>5</v>
      </c>
    </row>
    <row r="2609" spans="1:8" x14ac:dyDescent="0.2">
      <c r="A2609" s="1271">
        <v>5581011</v>
      </c>
      <c r="B2609" s="1084" t="s">
        <v>23385</v>
      </c>
      <c r="C2609" s="1084"/>
      <c r="D2609" s="1272" t="s">
        <v>5</v>
      </c>
      <c r="E2609" s="1272" t="s">
        <v>469</v>
      </c>
      <c r="F2609" s="1272"/>
      <c r="G2609" s="1272" t="s">
        <v>5</v>
      </c>
      <c r="H2609" s="1461" t="s">
        <v>5</v>
      </c>
    </row>
    <row r="2610" spans="1:8" x14ac:dyDescent="0.2">
      <c r="A2610" s="1271">
        <v>5582000</v>
      </c>
      <c r="B2610" s="1084" t="s">
        <v>23386</v>
      </c>
      <c r="C2610" s="1084"/>
      <c r="D2610" s="1272" t="s">
        <v>5</v>
      </c>
      <c r="E2610" s="1272" t="s">
        <v>5</v>
      </c>
      <c r="F2610" s="1272"/>
      <c r="G2610" s="1272" t="s">
        <v>5</v>
      </c>
      <c r="H2610" s="1461" t="s">
        <v>5</v>
      </c>
    </row>
    <row r="2611" spans="1:8" x14ac:dyDescent="0.2">
      <c r="A2611" s="1271">
        <v>5582010</v>
      </c>
      <c r="B2611" s="1084" t="s">
        <v>23386</v>
      </c>
      <c r="C2611" s="1084"/>
      <c r="D2611" s="1272" t="s">
        <v>5</v>
      </c>
      <c r="E2611" s="1272" t="s">
        <v>5</v>
      </c>
      <c r="F2611" s="1272"/>
      <c r="G2611" s="1272" t="s">
        <v>5</v>
      </c>
      <c r="H2611" s="1461" t="s">
        <v>5</v>
      </c>
    </row>
    <row r="2612" spans="1:8" x14ac:dyDescent="0.2">
      <c r="A2612" s="1271">
        <v>5582011</v>
      </c>
      <c r="B2612" s="1084" t="s">
        <v>23386</v>
      </c>
      <c r="C2612" s="1084"/>
      <c r="D2612" s="1272" t="s">
        <v>5</v>
      </c>
      <c r="E2612" s="1272" t="s">
        <v>469</v>
      </c>
      <c r="F2612" s="1272"/>
      <c r="G2612" s="1272" t="s">
        <v>5</v>
      </c>
      <c r="H2612" s="1461" t="s">
        <v>5</v>
      </c>
    </row>
    <row r="2613" spans="1:8" x14ac:dyDescent="0.2">
      <c r="A2613" s="1271">
        <v>5583000</v>
      </c>
      <c r="B2613" s="1084" t="s">
        <v>23387</v>
      </c>
      <c r="C2613" s="1084"/>
      <c r="D2613" s="1272" t="s">
        <v>5</v>
      </c>
      <c r="E2613" s="1272" t="s">
        <v>5</v>
      </c>
      <c r="F2613" s="1272"/>
      <c r="G2613" s="1272" t="s">
        <v>5</v>
      </c>
      <c r="H2613" s="1461" t="s">
        <v>5</v>
      </c>
    </row>
    <row r="2614" spans="1:8" x14ac:dyDescent="0.2">
      <c r="A2614" s="1271">
        <v>5583010</v>
      </c>
      <c r="B2614" s="1084" t="s">
        <v>23387</v>
      </c>
      <c r="C2614" s="1084"/>
      <c r="D2614" s="1272" t="s">
        <v>5</v>
      </c>
      <c r="E2614" s="1272" t="s">
        <v>5</v>
      </c>
      <c r="F2614" s="1272"/>
      <c r="G2614" s="1272" t="s">
        <v>5</v>
      </c>
      <c r="H2614" s="1461" t="s">
        <v>5</v>
      </c>
    </row>
    <row r="2615" spans="1:8" x14ac:dyDescent="0.2">
      <c r="A2615" s="1271">
        <v>5583011</v>
      </c>
      <c r="B2615" s="1084" t="s">
        <v>23387</v>
      </c>
      <c r="C2615" s="1084"/>
      <c r="D2615" s="1272" t="s">
        <v>5</v>
      </c>
      <c r="E2615" s="1272" t="s">
        <v>469</v>
      </c>
      <c r="F2615" s="1272"/>
      <c r="G2615" s="1272" t="s">
        <v>5</v>
      </c>
      <c r="H2615" s="1461" t="s">
        <v>5</v>
      </c>
    </row>
    <row r="2616" spans="1:8" x14ac:dyDescent="0.2">
      <c r="A2616" s="1271">
        <v>5589000</v>
      </c>
      <c r="B2616" s="1084" t="s">
        <v>23388</v>
      </c>
      <c r="C2616" s="1084"/>
      <c r="D2616" s="1272" t="s">
        <v>5</v>
      </c>
      <c r="E2616" s="1272" t="s">
        <v>5</v>
      </c>
      <c r="F2616" s="1272"/>
      <c r="G2616" s="1272" t="s">
        <v>5</v>
      </c>
      <c r="H2616" s="1461" t="s">
        <v>5</v>
      </c>
    </row>
    <row r="2617" spans="1:8" x14ac:dyDescent="0.2">
      <c r="A2617" s="1271">
        <v>5589010</v>
      </c>
      <c r="B2617" s="1084" t="s">
        <v>23388</v>
      </c>
      <c r="C2617" s="1084"/>
      <c r="D2617" s="1272" t="s">
        <v>5</v>
      </c>
      <c r="E2617" s="1272" t="s">
        <v>5</v>
      </c>
      <c r="F2617" s="1272"/>
      <c r="G2617" s="1272" t="s">
        <v>5</v>
      </c>
      <c r="H2617" s="1461" t="s">
        <v>5</v>
      </c>
    </row>
    <row r="2618" spans="1:8" x14ac:dyDescent="0.2">
      <c r="A2618" s="1271">
        <v>5589011</v>
      </c>
      <c r="B2618" s="1084" t="s">
        <v>23388</v>
      </c>
      <c r="C2618" s="1084"/>
      <c r="D2618" s="1272" t="s">
        <v>5</v>
      </c>
      <c r="E2618" s="1272" t="s">
        <v>469</v>
      </c>
      <c r="F2618" s="1272"/>
      <c r="G2618" s="1272" t="s">
        <v>5</v>
      </c>
      <c r="H2618" s="1461" t="s">
        <v>5</v>
      </c>
    </row>
    <row r="2619" spans="1:8" x14ac:dyDescent="0.2">
      <c r="A2619" s="1271">
        <v>5590000</v>
      </c>
      <c r="B2619" s="1084" t="s">
        <v>139</v>
      </c>
      <c r="C2619" s="1084"/>
      <c r="D2619" s="1272" t="s">
        <v>5</v>
      </c>
      <c r="E2619" s="1272" t="s">
        <v>5</v>
      </c>
      <c r="F2619" s="1272"/>
      <c r="G2619" s="1272" t="s">
        <v>5</v>
      </c>
      <c r="H2619" s="1461" t="s">
        <v>5</v>
      </c>
    </row>
    <row r="2620" spans="1:8" x14ac:dyDescent="0.2">
      <c r="A2620" s="1271">
        <v>5591000</v>
      </c>
      <c r="B2620" s="1084" t="s">
        <v>22593</v>
      </c>
      <c r="C2620" s="1084"/>
      <c r="D2620" s="1272" t="s">
        <v>5</v>
      </c>
      <c r="E2620" s="1272" t="s">
        <v>5</v>
      </c>
      <c r="F2620" s="1272"/>
      <c r="G2620" s="1272" t="s">
        <v>5</v>
      </c>
      <c r="H2620" s="1461" t="s">
        <v>5</v>
      </c>
    </row>
    <row r="2621" spans="1:8" x14ac:dyDescent="0.2">
      <c r="A2621" s="1271">
        <v>5591010</v>
      </c>
      <c r="B2621" s="1084" t="s">
        <v>22593</v>
      </c>
      <c r="C2621" s="1084"/>
      <c r="D2621" s="1272" t="s">
        <v>5</v>
      </c>
      <c r="E2621" s="1272" t="s">
        <v>5</v>
      </c>
      <c r="F2621" s="1272"/>
      <c r="G2621" s="1272" t="s">
        <v>5</v>
      </c>
      <c r="H2621" s="1461" t="s">
        <v>5</v>
      </c>
    </row>
    <row r="2622" spans="1:8" x14ac:dyDescent="0.2">
      <c r="A2622" s="1271">
        <v>5591011</v>
      </c>
      <c r="B2622" s="1084" t="s">
        <v>22593</v>
      </c>
      <c r="C2622" s="1084"/>
      <c r="D2622" s="1272" t="s">
        <v>5</v>
      </c>
      <c r="E2622" s="1272" t="s">
        <v>469</v>
      </c>
      <c r="F2622" s="1272"/>
      <c r="G2622" s="1272" t="s">
        <v>5</v>
      </c>
      <c r="H2622" s="1461" t="s">
        <v>5</v>
      </c>
    </row>
    <row r="2623" spans="1:8" x14ac:dyDescent="0.2">
      <c r="A2623" s="1271">
        <v>5592000</v>
      </c>
      <c r="B2623" s="1084" t="s">
        <v>22595</v>
      </c>
      <c r="C2623" s="1084"/>
      <c r="D2623" s="1272" t="s">
        <v>5</v>
      </c>
      <c r="E2623" s="1272" t="s">
        <v>5</v>
      </c>
      <c r="F2623" s="1272"/>
      <c r="G2623" s="1272" t="s">
        <v>5</v>
      </c>
      <c r="H2623" s="1461" t="s">
        <v>5</v>
      </c>
    </row>
    <row r="2624" spans="1:8" x14ac:dyDescent="0.2">
      <c r="A2624" s="1271">
        <v>5592010</v>
      </c>
      <c r="B2624" s="1084" t="s">
        <v>22595</v>
      </c>
      <c r="C2624" s="1084"/>
      <c r="D2624" s="1272" t="s">
        <v>5</v>
      </c>
      <c r="E2624" s="1272" t="s">
        <v>5</v>
      </c>
      <c r="F2624" s="1272"/>
      <c r="G2624" s="1272" t="s">
        <v>5</v>
      </c>
      <c r="H2624" s="1461" t="s">
        <v>5</v>
      </c>
    </row>
    <row r="2625" spans="1:8" x14ac:dyDescent="0.2">
      <c r="A2625" s="1271">
        <v>5592011</v>
      </c>
      <c r="B2625" s="1084" t="s">
        <v>22595</v>
      </c>
      <c r="C2625" s="1084"/>
      <c r="D2625" s="1272" t="s">
        <v>5</v>
      </c>
      <c r="E2625" s="1272" t="s">
        <v>469</v>
      </c>
      <c r="F2625" s="1272"/>
      <c r="G2625" s="1272" t="s">
        <v>5</v>
      </c>
      <c r="H2625" s="1461" t="s">
        <v>5</v>
      </c>
    </row>
    <row r="2626" spans="1:8" x14ac:dyDescent="0.2">
      <c r="A2626" s="1271">
        <v>5593000</v>
      </c>
      <c r="B2626" s="1084" t="s">
        <v>22597</v>
      </c>
      <c r="C2626" s="1084"/>
      <c r="D2626" s="1272" t="s">
        <v>5</v>
      </c>
      <c r="E2626" s="1272" t="s">
        <v>5</v>
      </c>
      <c r="F2626" s="1272"/>
      <c r="G2626" s="1272" t="s">
        <v>5</v>
      </c>
      <c r="H2626" s="1461" t="s">
        <v>5</v>
      </c>
    </row>
    <row r="2627" spans="1:8" x14ac:dyDescent="0.2">
      <c r="A2627" s="1271">
        <v>5593010</v>
      </c>
      <c r="B2627" s="1084" t="s">
        <v>22597</v>
      </c>
      <c r="C2627" s="1084"/>
      <c r="D2627" s="1272" t="s">
        <v>5</v>
      </c>
      <c r="E2627" s="1272" t="s">
        <v>5</v>
      </c>
      <c r="F2627" s="1272"/>
      <c r="G2627" s="1272" t="s">
        <v>5</v>
      </c>
      <c r="H2627" s="1461" t="s">
        <v>5</v>
      </c>
    </row>
    <row r="2628" spans="1:8" x14ac:dyDescent="0.2">
      <c r="A2628" s="1271">
        <v>5593011</v>
      </c>
      <c r="B2628" s="1084" t="s">
        <v>22597</v>
      </c>
      <c r="C2628" s="1084"/>
      <c r="D2628" s="1272" t="s">
        <v>5</v>
      </c>
      <c r="E2628" s="1272" t="s">
        <v>469</v>
      </c>
      <c r="F2628" s="1272"/>
      <c r="G2628" s="1272" t="s">
        <v>5</v>
      </c>
      <c r="H2628" s="1461" t="s">
        <v>5</v>
      </c>
    </row>
    <row r="2629" spans="1:8" x14ac:dyDescent="0.2">
      <c r="A2629" s="1271">
        <v>5594000</v>
      </c>
      <c r="B2629" s="1084" t="s">
        <v>22599</v>
      </c>
      <c r="C2629" s="1084"/>
      <c r="D2629" s="1272" t="s">
        <v>5</v>
      </c>
      <c r="E2629" s="1272" t="s">
        <v>5</v>
      </c>
      <c r="F2629" s="1272"/>
      <c r="G2629" s="1272" t="s">
        <v>5</v>
      </c>
      <c r="H2629" s="1461" t="s">
        <v>5</v>
      </c>
    </row>
    <row r="2630" spans="1:8" x14ac:dyDescent="0.2">
      <c r="A2630" s="1271">
        <v>5594010</v>
      </c>
      <c r="B2630" s="1084" t="s">
        <v>22599</v>
      </c>
      <c r="C2630" s="1084"/>
      <c r="D2630" s="1272" t="s">
        <v>5</v>
      </c>
      <c r="E2630" s="1272" t="s">
        <v>5</v>
      </c>
      <c r="F2630" s="1272"/>
      <c r="G2630" s="1272" t="s">
        <v>5</v>
      </c>
      <c r="H2630" s="1461" t="s">
        <v>5</v>
      </c>
    </row>
    <row r="2631" spans="1:8" x14ac:dyDescent="0.2">
      <c r="A2631" s="1271">
        <v>5594011</v>
      </c>
      <c r="B2631" s="1084" t="s">
        <v>22599</v>
      </c>
      <c r="C2631" s="1084"/>
      <c r="D2631" s="1272" t="s">
        <v>5</v>
      </c>
      <c r="E2631" s="1272" t="s">
        <v>469</v>
      </c>
      <c r="F2631" s="1272"/>
      <c r="G2631" s="1272" t="s">
        <v>5</v>
      </c>
      <c r="H2631" s="1461" t="s">
        <v>5</v>
      </c>
    </row>
    <row r="2632" spans="1:8" x14ac:dyDescent="0.2">
      <c r="A2632" s="1271">
        <v>5595000</v>
      </c>
      <c r="B2632" s="1084" t="s">
        <v>22600</v>
      </c>
      <c r="C2632" s="1084"/>
      <c r="D2632" s="1272" t="s">
        <v>5</v>
      </c>
      <c r="E2632" s="1272" t="s">
        <v>5</v>
      </c>
      <c r="F2632" s="1272"/>
      <c r="G2632" s="1272" t="s">
        <v>5</v>
      </c>
      <c r="H2632" s="1461" t="s">
        <v>5</v>
      </c>
    </row>
    <row r="2633" spans="1:8" x14ac:dyDescent="0.2">
      <c r="A2633" s="1271">
        <v>5595010</v>
      </c>
      <c r="B2633" s="1084" t="s">
        <v>22600</v>
      </c>
      <c r="C2633" s="1084"/>
      <c r="D2633" s="1272" t="s">
        <v>5</v>
      </c>
      <c r="E2633" s="1272" t="s">
        <v>5</v>
      </c>
      <c r="F2633" s="1272"/>
      <c r="G2633" s="1272" t="s">
        <v>5</v>
      </c>
      <c r="H2633" s="1461" t="s">
        <v>5</v>
      </c>
    </row>
    <row r="2634" spans="1:8" x14ac:dyDescent="0.2">
      <c r="A2634" s="1271">
        <v>5595011</v>
      </c>
      <c r="B2634" s="1084" t="s">
        <v>22600</v>
      </c>
      <c r="C2634" s="1084"/>
      <c r="D2634" s="1272" t="s">
        <v>5</v>
      </c>
      <c r="E2634" s="1272" t="s">
        <v>469</v>
      </c>
      <c r="F2634" s="1272"/>
      <c r="G2634" s="1272" t="s">
        <v>5</v>
      </c>
      <c r="H2634" s="1461" t="s">
        <v>5</v>
      </c>
    </row>
    <row r="2635" spans="1:8" x14ac:dyDescent="0.2">
      <c r="A2635" s="1271">
        <v>5596000</v>
      </c>
      <c r="B2635" s="1084" t="s">
        <v>22602</v>
      </c>
      <c r="C2635" s="1084"/>
      <c r="D2635" s="1272" t="s">
        <v>5</v>
      </c>
      <c r="E2635" s="1272" t="s">
        <v>5</v>
      </c>
      <c r="F2635" s="1272"/>
      <c r="G2635" s="1272" t="s">
        <v>5</v>
      </c>
      <c r="H2635" s="1461" t="s">
        <v>5</v>
      </c>
    </row>
    <row r="2636" spans="1:8" x14ac:dyDescent="0.2">
      <c r="A2636" s="1271">
        <v>5596010</v>
      </c>
      <c r="B2636" s="1084" t="s">
        <v>22602</v>
      </c>
      <c r="C2636" s="1084"/>
      <c r="D2636" s="1272" t="s">
        <v>5</v>
      </c>
      <c r="E2636" s="1272" t="s">
        <v>5</v>
      </c>
      <c r="F2636" s="1272"/>
      <c r="G2636" s="1272" t="s">
        <v>5</v>
      </c>
      <c r="H2636" s="1461" t="s">
        <v>5</v>
      </c>
    </row>
    <row r="2637" spans="1:8" x14ac:dyDescent="0.2">
      <c r="A2637" s="1271">
        <v>5596011</v>
      </c>
      <c r="B2637" s="1084" t="s">
        <v>22602</v>
      </c>
      <c r="C2637" s="1084"/>
      <c r="D2637" s="1272" t="s">
        <v>5</v>
      </c>
      <c r="E2637" s="1272" t="s">
        <v>469</v>
      </c>
      <c r="F2637" s="1272"/>
      <c r="G2637" s="1272" t="s">
        <v>5</v>
      </c>
      <c r="H2637" s="1461" t="s">
        <v>5</v>
      </c>
    </row>
    <row r="2638" spans="1:8" x14ac:dyDescent="0.2">
      <c r="A2638" s="1271">
        <v>5597000</v>
      </c>
      <c r="B2638" s="1084" t="s">
        <v>22604</v>
      </c>
      <c r="C2638" s="1084"/>
      <c r="D2638" s="1272" t="s">
        <v>5</v>
      </c>
      <c r="E2638" s="1272" t="s">
        <v>5</v>
      </c>
      <c r="F2638" s="1272"/>
      <c r="G2638" s="1272" t="s">
        <v>5</v>
      </c>
      <c r="H2638" s="1461" t="s">
        <v>5</v>
      </c>
    </row>
    <row r="2639" spans="1:8" x14ac:dyDescent="0.2">
      <c r="A2639" s="1271">
        <v>5597010</v>
      </c>
      <c r="B2639" s="1084" t="s">
        <v>22604</v>
      </c>
      <c r="C2639" s="1084"/>
      <c r="D2639" s="1272" t="s">
        <v>5</v>
      </c>
      <c r="E2639" s="1272" t="s">
        <v>5</v>
      </c>
      <c r="F2639" s="1272"/>
      <c r="G2639" s="1272" t="s">
        <v>5</v>
      </c>
      <c r="H2639" s="1461" t="s">
        <v>5</v>
      </c>
    </row>
    <row r="2640" spans="1:8" x14ac:dyDescent="0.2">
      <c r="A2640" s="1271">
        <v>5597011</v>
      </c>
      <c r="B2640" s="1084" t="s">
        <v>22604</v>
      </c>
      <c r="C2640" s="1084"/>
      <c r="D2640" s="1272" t="s">
        <v>5</v>
      </c>
      <c r="E2640" s="1272" t="s">
        <v>469</v>
      </c>
      <c r="F2640" s="1272"/>
      <c r="G2640" s="1272" t="s">
        <v>5</v>
      </c>
      <c r="H2640" s="1461" t="s">
        <v>5</v>
      </c>
    </row>
    <row r="2641" spans="1:8" x14ac:dyDescent="0.2">
      <c r="A2641" s="1271">
        <v>5598000</v>
      </c>
      <c r="B2641" s="1084" t="s">
        <v>22606</v>
      </c>
      <c r="C2641" s="1084"/>
      <c r="D2641" s="1272" t="s">
        <v>5</v>
      </c>
      <c r="E2641" s="1272" t="s">
        <v>5</v>
      </c>
      <c r="F2641" s="1272"/>
      <c r="G2641" s="1272" t="s">
        <v>5</v>
      </c>
      <c r="H2641" s="1461" t="s">
        <v>5</v>
      </c>
    </row>
    <row r="2642" spans="1:8" x14ac:dyDescent="0.2">
      <c r="A2642" s="1271">
        <v>5598010</v>
      </c>
      <c r="B2642" s="1084" t="s">
        <v>22606</v>
      </c>
      <c r="C2642" s="1084"/>
      <c r="D2642" s="1272" t="s">
        <v>5</v>
      </c>
      <c r="E2642" s="1272" t="s">
        <v>5</v>
      </c>
      <c r="F2642" s="1272"/>
      <c r="G2642" s="1272" t="s">
        <v>5</v>
      </c>
      <c r="H2642" s="1461" t="s">
        <v>5</v>
      </c>
    </row>
    <row r="2643" spans="1:8" x14ac:dyDescent="0.2">
      <c r="A2643" s="1271">
        <v>5598011</v>
      </c>
      <c r="B2643" s="1084" t="s">
        <v>22606</v>
      </c>
      <c r="C2643" s="1084"/>
      <c r="D2643" s="1272" t="s">
        <v>5</v>
      </c>
      <c r="E2643" s="1272" t="s">
        <v>469</v>
      </c>
      <c r="F2643" s="1272"/>
      <c r="G2643" s="1272" t="s">
        <v>5</v>
      </c>
      <c r="H2643" s="1461" t="s">
        <v>5</v>
      </c>
    </row>
    <row r="2644" spans="1:8" x14ac:dyDescent="0.2">
      <c r="A2644" s="1271">
        <v>5599000</v>
      </c>
      <c r="B2644" s="1084" t="s">
        <v>22608</v>
      </c>
      <c r="C2644" s="1084"/>
      <c r="D2644" s="1272" t="s">
        <v>5</v>
      </c>
      <c r="E2644" s="1272" t="s">
        <v>5</v>
      </c>
      <c r="F2644" s="1272"/>
      <c r="G2644" s="1272" t="s">
        <v>5</v>
      </c>
      <c r="H2644" s="1461" t="s">
        <v>5</v>
      </c>
    </row>
    <row r="2645" spans="1:8" x14ac:dyDescent="0.2">
      <c r="A2645" s="1271">
        <v>5599010</v>
      </c>
      <c r="B2645" s="1084" t="s">
        <v>22608</v>
      </c>
      <c r="C2645" s="1084"/>
      <c r="D2645" s="1272" t="s">
        <v>5</v>
      </c>
      <c r="E2645" s="1272" t="s">
        <v>5</v>
      </c>
      <c r="F2645" s="1272"/>
      <c r="G2645" s="1272" t="s">
        <v>5</v>
      </c>
      <c r="H2645" s="1461" t="s">
        <v>5</v>
      </c>
    </row>
    <row r="2646" spans="1:8" x14ac:dyDescent="0.2">
      <c r="A2646" s="1271">
        <v>5599011</v>
      </c>
      <c r="B2646" s="1084" t="s">
        <v>22608</v>
      </c>
      <c r="C2646" s="1084"/>
      <c r="D2646" s="1272" t="s">
        <v>5</v>
      </c>
      <c r="E2646" s="1272" t="s">
        <v>469</v>
      </c>
      <c r="F2646" s="1272"/>
      <c r="G2646" s="1272" t="s">
        <v>5</v>
      </c>
      <c r="H2646" s="1461" t="s">
        <v>5</v>
      </c>
    </row>
    <row r="2647" spans="1:8" x14ac:dyDescent="0.2">
      <c r="A2647" s="1271">
        <v>5600000</v>
      </c>
      <c r="B2647" s="1084" t="s">
        <v>79</v>
      </c>
      <c r="C2647" s="1084"/>
      <c r="D2647" s="1272" t="s">
        <v>5</v>
      </c>
      <c r="E2647" s="1272" t="s">
        <v>5</v>
      </c>
      <c r="F2647" s="1272"/>
      <c r="G2647" s="1272" t="s">
        <v>5</v>
      </c>
      <c r="H2647" s="1461" t="s">
        <v>5</v>
      </c>
    </row>
    <row r="2648" spans="1:8" x14ac:dyDescent="0.2">
      <c r="A2648" s="1271">
        <v>5610000</v>
      </c>
      <c r="B2648" s="1084" t="s">
        <v>23389</v>
      </c>
      <c r="C2648" s="1084"/>
      <c r="D2648" s="1272" t="s">
        <v>5</v>
      </c>
      <c r="E2648" s="1272" t="s">
        <v>5</v>
      </c>
      <c r="F2648" s="1272"/>
      <c r="G2648" s="1272" t="s">
        <v>5</v>
      </c>
      <c r="H2648" s="1461" t="s">
        <v>5</v>
      </c>
    </row>
    <row r="2649" spans="1:8" x14ac:dyDescent="0.2">
      <c r="A2649" s="1271">
        <v>5611000</v>
      </c>
      <c r="B2649" s="1084" t="s">
        <v>23390</v>
      </c>
      <c r="C2649" s="1084"/>
      <c r="D2649" s="1272" t="s">
        <v>5</v>
      </c>
      <c r="E2649" s="1272" t="s">
        <v>5</v>
      </c>
      <c r="F2649" s="1272"/>
      <c r="G2649" s="1272" t="s">
        <v>5</v>
      </c>
      <c r="H2649" s="1461" t="s">
        <v>5</v>
      </c>
    </row>
    <row r="2650" spans="1:8" x14ac:dyDescent="0.2">
      <c r="A2650" s="1271">
        <v>5611010</v>
      </c>
      <c r="B2650" s="1084" t="s">
        <v>23390</v>
      </c>
      <c r="C2650" s="1084"/>
      <c r="D2650" s="1272" t="s">
        <v>5</v>
      </c>
      <c r="E2650" s="1272" t="s">
        <v>5</v>
      </c>
      <c r="F2650" s="1272"/>
      <c r="G2650" s="1272" t="s">
        <v>36</v>
      </c>
      <c r="H2650" s="1461" t="s">
        <v>36</v>
      </c>
    </row>
    <row r="2651" spans="1:8" x14ac:dyDescent="0.2">
      <c r="A2651" s="1271">
        <v>5611011</v>
      </c>
      <c r="B2651" s="1084" t="s">
        <v>23390</v>
      </c>
      <c r="C2651" s="1084"/>
      <c r="D2651" s="1272" t="s">
        <v>5</v>
      </c>
      <c r="E2651" s="1272" t="s">
        <v>469</v>
      </c>
      <c r="F2651" s="1272"/>
      <c r="G2651" s="1272" t="s">
        <v>5</v>
      </c>
      <c r="H2651" s="1461" t="s">
        <v>5</v>
      </c>
    </row>
    <row r="2652" spans="1:8" x14ac:dyDescent="0.2">
      <c r="A2652" s="1271">
        <v>5612000</v>
      </c>
      <c r="B2652" s="1084" t="s">
        <v>23391</v>
      </c>
      <c r="C2652" s="1084"/>
      <c r="D2652" s="1272" t="s">
        <v>5</v>
      </c>
      <c r="E2652" s="1272" t="s">
        <v>5</v>
      </c>
      <c r="F2652" s="1272"/>
      <c r="G2652" s="1272" t="s">
        <v>5</v>
      </c>
      <c r="H2652" s="1461" t="s">
        <v>5</v>
      </c>
    </row>
    <row r="2653" spans="1:8" x14ac:dyDescent="0.2">
      <c r="A2653" s="1271">
        <v>5612010</v>
      </c>
      <c r="B2653" s="1084" t="s">
        <v>23391</v>
      </c>
      <c r="C2653" s="1084"/>
      <c r="D2653" s="1272" t="s">
        <v>5</v>
      </c>
      <c r="E2653" s="1272" t="s">
        <v>5</v>
      </c>
      <c r="F2653" s="1272"/>
      <c r="G2653" s="1272" t="s">
        <v>5</v>
      </c>
      <c r="H2653" s="1461" t="s">
        <v>5</v>
      </c>
    </row>
    <row r="2654" spans="1:8" x14ac:dyDescent="0.2">
      <c r="A2654" s="1271">
        <v>5612011</v>
      </c>
      <c r="B2654" s="1084" t="s">
        <v>23391</v>
      </c>
      <c r="C2654" s="1084"/>
      <c r="D2654" s="1272" t="s">
        <v>5</v>
      </c>
      <c r="E2654" s="1272" t="s">
        <v>469</v>
      </c>
      <c r="F2654" s="1272"/>
      <c r="G2654" s="1272" t="s">
        <v>5</v>
      </c>
      <c r="H2654" s="1461" t="s">
        <v>5</v>
      </c>
    </row>
    <row r="2655" spans="1:8" x14ac:dyDescent="0.2">
      <c r="A2655" s="1271">
        <v>5613000</v>
      </c>
      <c r="B2655" s="1084" t="s">
        <v>23392</v>
      </c>
      <c r="C2655" s="1084"/>
      <c r="D2655" s="1272" t="s">
        <v>5</v>
      </c>
      <c r="E2655" s="1272" t="s">
        <v>5</v>
      </c>
      <c r="F2655" s="1272"/>
      <c r="G2655" s="1272" t="s">
        <v>5</v>
      </c>
      <c r="H2655" s="1461" t="s">
        <v>5</v>
      </c>
    </row>
    <row r="2656" spans="1:8" x14ac:dyDescent="0.2">
      <c r="A2656" s="1271">
        <v>5613010</v>
      </c>
      <c r="B2656" s="1084" t="s">
        <v>23392</v>
      </c>
      <c r="C2656" s="1084"/>
      <c r="D2656" s="1272" t="s">
        <v>5</v>
      </c>
      <c r="E2656" s="1272" t="s">
        <v>5</v>
      </c>
      <c r="F2656" s="1272"/>
      <c r="G2656" s="1272" t="s">
        <v>5</v>
      </c>
      <c r="H2656" s="1461" t="s">
        <v>5</v>
      </c>
    </row>
    <row r="2657" spans="1:8" x14ac:dyDescent="0.2">
      <c r="A2657" s="1271">
        <v>5613011</v>
      </c>
      <c r="B2657" s="1084" t="s">
        <v>23392</v>
      </c>
      <c r="C2657" s="1084"/>
      <c r="D2657" s="1272" t="s">
        <v>5</v>
      </c>
      <c r="E2657" s="1272" t="s">
        <v>469</v>
      </c>
      <c r="F2657" s="1272"/>
      <c r="G2657" s="1272" t="s">
        <v>5</v>
      </c>
      <c r="H2657" s="1461" t="s">
        <v>5</v>
      </c>
    </row>
    <row r="2658" spans="1:8" x14ac:dyDescent="0.2">
      <c r="A2658" s="1271">
        <v>5614000</v>
      </c>
      <c r="B2658" s="1084" t="s">
        <v>23393</v>
      </c>
      <c r="C2658" s="1084"/>
      <c r="D2658" s="1272" t="s">
        <v>5</v>
      </c>
      <c r="E2658" s="1272" t="s">
        <v>5</v>
      </c>
      <c r="F2658" s="1272"/>
      <c r="G2658" s="1272" t="s">
        <v>5</v>
      </c>
      <c r="H2658" s="1461" t="s">
        <v>5</v>
      </c>
    </row>
    <row r="2659" spans="1:8" x14ac:dyDescent="0.2">
      <c r="A2659" s="1271">
        <v>5614010</v>
      </c>
      <c r="B2659" s="1084" t="s">
        <v>23393</v>
      </c>
      <c r="C2659" s="1084"/>
      <c r="D2659" s="1272" t="s">
        <v>5</v>
      </c>
      <c r="E2659" s="1272" t="s">
        <v>5</v>
      </c>
      <c r="F2659" s="1272"/>
      <c r="G2659" s="1272" t="s">
        <v>5</v>
      </c>
      <c r="H2659" s="1461" t="s">
        <v>5</v>
      </c>
    </row>
    <row r="2660" spans="1:8" x14ac:dyDescent="0.2">
      <c r="A2660" s="1271">
        <v>5614011</v>
      </c>
      <c r="B2660" s="1084" t="s">
        <v>23393</v>
      </c>
      <c r="C2660" s="1084"/>
      <c r="D2660" s="1272" t="s">
        <v>5</v>
      </c>
      <c r="E2660" s="1272" t="s">
        <v>469</v>
      </c>
      <c r="F2660" s="1272"/>
      <c r="G2660" s="1272" t="s">
        <v>5</v>
      </c>
      <c r="H2660" s="1461" t="s">
        <v>5</v>
      </c>
    </row>
    <row r="2661" spans="1:8" x14ac:dyDescent="0.2">
      <c r="A2661" s="1271">
        <v>5615000</v>
      </c>
      <c r="B2661" s="1084" t="s">
        <v>23394</v>
      </c>
      <c r="C2661" s="1084"/>
      <c r="D2661" s="1272" t="s">
        <v>5</v>
      </c>
      <c r="E2661" s="1272" t="s">
        <v>5</v>
      </c>
      <c r="F2661" s="1272"/>
      <c r="G2661" s="1272" t="s">
        <v>5</v>
      </c>
      <c r="H2661" s="1461" t="s">
        <v>5</v>
      </c>
    </row>
    <row r="2662" spans="1:8" x14ac:dyDescent="0.2">
      <c r="A2662" s="1271">
        <v>5615010</v>
      </c>
      <c r="B2662" s="1084" t="s">
        <v>23394</v>
      </c>
      <c r="C2662" s="1084"/>
      <c r="D2662" s="1272" t="s">
        <v>5</v>
      </c>
      <c r="E2662" s="1272" t="s">
        <v>5</v>
      </c>
      <c r="F2662" s="1272"/>
      <c r="G2662" s="1272" t="s">
        <v>5</v>
      </c>
      <c r="H2662" s="1461" t="s">
        <v>5</v>
      </c>
    </row>
    <row r="2663" spans="1:8" x14ac:dyDescent="0.2">
      <c r="A2663" s="1271">
        <v>5615011</v>
      </c>
      <c r="B2663" s="1084" t="s">
        <v>23394</v>
      </c>
      <c r="C2663" s="1084"/>
      <c r="D2663" s="1272" t="s">
        <v>5</v>
      </c>
      <c r="E2663" s="1272" t="s">
        <v>469</v>
      </c>
      <c r="F2663" s="1272"/>
      <c r="G2663" s="1272" t="s">
        <v>5</v>
      </c>
      <c r="H2663" s="1461" t="s">
        <v>5</v>
      </c>
    </row>
    <row r="2664" spans="1:8" x14ac:dyDescent="0.2">
      <c r="A2664" s="1271">
        <v>5616000</v>
      </c>
      <c r="B2664" s="1084" t="s">
        <v>23395</v>
      </c>
      <c r="C2664" s="1084"/>
      <c r="D2664" s="1272" t="s">
        <v>5</v>
      </c>
      <c r="E2664" s="1272" t="s">
        <v>5</v>
      </c>
      <c r="F2664" s="1272"/>
      <c r="G2664" s="1272" t="s">
        <v>5</v>
      </c>
      <c r="H2664" s="1461" t="s">
        <v>5</v>
      </c>
    </row>
    <row r="2665" spans="1:8" x14ac:dyDescent="0.2">
      <c r="A2665" s="1271">
        <v>5616010</v>
      </c>
      <c r="B2665" s="1084" t="s">
        <v>23395</v>
      </c>
      <c r="C2665" s="1084"/>
      <c r="D2665" s="1272" t="s">
        <v>5</v>
      </c>
      <c r="E2665" s="1272" t="s">
        <v>5</v>
      </c>
      <c r="F2665" s="1272"/>
      <c r="G2665" s="1272" t="s">
        <v>5</v>
      </c>
      <c r="H2665" s="1461" t="s">
        <v>5</v>
      </c>
    </row>
    <row r="2666" spans="1:8" x14ac:dyDescent="0.2">
      <c r="A2666" s="1271">
        <v>5616011</v>
      </c>
      <c r="B2666" s="1084" t="s">
        <v>23395</v>
      </c>
      <c r="C2666" s="1084"/>
      <c r="D2666" s="1272" t="s">
        <v>5</v>
      </c>
      <c r="E2666" s="1272" t="s">
        <v>469</v>
      </c>
      <c r="F2666" s="1272"/>
      <c r="G2666" s="1272" t="s">
        <v>5</v>
      </c>
      <c r="H2666" s="1461" t="s">
        <v>5</v>
      </c>
    </row>
    <row r="2667" spans="1:8" x14ac:dyDescent="0.2">
      <c r="A2667" s="1271">
        <v>5617000</v>
      </c>
      <c r="B2667" s="1084" t="s">
        <v>23396</v>
      </c>
      <c r="C2667" s="1084"/>
      <c r="D2667" s="1272" t="s">
        <v>5</v>
      </c>
      <c r="E2667" s="1272" t="s">
        <v>5</v>
      </c>
      <c r="F2667" s="1272"/>
      <c r="G2667" s="1272" t="s">
        <v>5</v>
      </c>
      <c r="H2667" s="1461" t="s">
        <v>5</v>
      </c>
    </row>
    <row r="2668" spans="1:8" x14ac:dyDescent="0.2">
      <c r="A2668" s="1271">
        <v>5617010</v>
      </c>
      <c r="B2668" s="1084" t="s">
        <v>23396</v>
      </c>
      <c r="C2668" s="1084"/>
      <c r="D2668" s="1272" t="s">
        <v>5</v>
      </c>
      <c r="E2668" s="1272" t="s">
        <v>5</v>
      </c>
      <c r="F2668" s="1272"/>
      <c r="G2668" s="1272" t="s">
        <v>5</v>
      </c>
      <c r="H2668" s="1461" t="s">
        <v>5</v>
      </c>
    </row>
    <row r="2669" spans="1:8" x14ac:dyDescent="0.2">
      <c r="A2669" s="1271">
        <v>5617011</v>
      </c>
      <c r="B2669" s="1084" t="s">
        <v>23396</v>
      </c>
      <c r="C2669" s="1084"/>
      <c r="D2669" s="1272" t="s">
        <v>5</v>
      </c>
      <c r="E2669" s="1272" t="s">
        <v>469</v>
      </c>
      <c r="F2669" s="1272"/>
      <c r="G2669" s="1272" t="s">
        <v>5</v>
      </c>
      <c r="H2669" s="1461" t="s">
        <v>5</v>
      </c>
    </row>
    <row r="2670" spans="1:8" x14ac:dyDescent="0.2">
      <c r="A2670" s="1271">
        <v>5619000</v>
      </c>
      <c r="B2670" s="1084" t="s">
        <v>23397</v>
      </c>
      <c r="C2670" s="1084"/>
      <c r="D2670" s="1272" t="s">
        <v>5</v>
      </c>
      <c r="E2670" s="1272" t="s">
        <v>5</v>
      </c>
      <c r="F2670" s="1272"/>
      <c r="G2670" s="1272" t="s">
        <v>5</v>
      </c>
      <c r="H2670" s="1461" t="s">
        <v>5</v>
      </c>
    </row>
    <row r="2671" spans="1:8" x14ac:dyDescent="0.2">
      <c r="A2671" s="1271">
        <v>5619010</v>
      </c>
      <c r="B2671" s="1084" t="s">
        <v>23397</v>
      </c>
      <c r="C2671" s="1084"/>
      <c r="D2671" s="1272" t="s">
        <v>5</v>
      </c>
      <c r="E2671" s="1272" t="s">
        <v>5</v>
      </c>
      <c r="F2671" s="1272"/>
      <c r="G2671" s="1272" t="s">
        <v>5</v>
      </c>
      <c r="H2671" s="1461" t="s">
        <v>5</v>
      </c>
    </row>
    <row r="2672" spans="1:8" x14ac:dyDescent="0.2">
      <c r="A2672" s="1271">
        <v>5619011</v>
      </c>
      <c r="B2672" s="1084" t="s">
        <v>23397</v>
      </c>
      <c r="C2672" s="1084"/>
      <c r="D2672" s="1272" t="s">
        <v>5</v>
      </c>
      <c r="E2672" s="1272" t="s">
        <v>469</v>
      </c>
      <c r="F2672" s="1272"/>
      <c r="G2672" s="1272" t="s">
        <v>5</v>
      </c>
      <c r="H2672" s="1461" t="s">
        <v>5</v>
      </c>
    </row>
    <row r="2673" spans="1:8" x14ac:dyDescent="0.2">
      <c r="A2673" s="1271">
        <v>5620000</v>
      </c>
      <c r="B2673" s="1084" t="s">
        <v>23398</v>
      </c>
      <c r="C2673" s="1084"/>
      <c r="D2673" s="1272" t="s">
        <v>5</v>
      </c>
      <c r="E2673" s="1272" t="s">
        <v>5</v>
      </c>
      <c r="F2673" s="1272"/>
      <c r="G2673" s="1272" t="s">
        <v>5</v>
      </c>
      <c r="H2673" s="1461" t="s">
        <v>5</v>
      </c>
    </row>
    <row r="2674" spans="1:8" x14ac:dyDescent="0.2">
      <c r="A2674" s="1271">
        <v>5621000</v>
      </c>
      <c r="B2674" s="1084" t="s">
        <v>23390</v>
      </c>
      <c r="C2674" s="1084"/>
      <c r="D2674" s="1272" t="s">
        <v>5</v>
      </c>
      <c r="E2674" s="1272" t="s">
        <v>5</v>
      </c>
      <c r="F2674" s="1272"/>
      <c r="G2674" s="1272" t="s">
        <v>5</v>
      </c>
      <c r="H2674" s="1461" t="s">
        <v>5</v>
      </c>
    </row>
    <row r="2675" spans="1:8" x14ac:dyDescent="0.2">
      <c r="A2675" s="1271">
        <v>5621010</v>
      </c>
      <c r="B2675" s="1084" t="s">
        <v>23390</v>
      </c>
      <c r="C2675" s="1084"/>
      <c r="D2675" s="1272" t="s">
        <v>5</v>
      </c>
      <c r="E2675" s="1272" t="s">
        <v>5</v>
      </c>
      <c r="F2675" s="1272"/>
      <c r="G2675" s="1272" t="s">
        <v>5</v>
      </c>
      <c r="H2675" s="1461" t="s">
        <v>5</v>
      </c>
    </row>
    <row r="2676" spans="1:8" x14ac:dyDescent="0.2">
      <c r="A2676" s="1271">
        <v>5621011</v>
      </c>
      <c r="B2676" s="1084" t="s">
        <v>23390</v>
      </c>
      <c r="C2676" s="1084"/>
      <c r="D2676" s="1272" t="s">
        <v>5</v>
      </c>
      <c r="E2676" s="1272" t="s">
        <v>469</v>
      </c>
      <c r="F2676" s="1272"/>
      <c r="G2676" s="1272" t="s">
        <v>5</v>
      </c>
      <c r="H2676" s="1461" t="s">
        <v>5</v>
      </c>
    </row>
    <row r="2677" spans="1:8" x14ac:dyDescent="0.2">
      <c r="A2677" s="1271">
        <v>5622000</v>
      </c>
      <c r="B2677" s="1084" t="s">
        <v>23391</v>
      </c>
      <c r="C2677" s="1084"/>
      <c r="D2677" s="1272" t="s">
        <v>5</v>
      </c>
      <c r="E2677" s="1272" t="s">
        <v>5</v>
      </c>
      <c r="F2677" s="1272"/>
      <c r="G2677" s="1272" t="s">
        <v>5</v>
      </c>
      <c r="H2677" s="1461" t="s">
        <v>5</v>
      </c>
    </row>
    <row r="2678" spans="1:8" x14ac:dyDescent="0.2">
      <c r="A2678" s="1271">
        <v>5622010</v>
      </c>
      <c r="B2678" s="1084" t="s">
        <v>23391</v>
      </c>
      <c r="C2678" s="1084"/>
      <c r="D2678" s="1272" t="s">
        <v>5</v>
      </c>
      <c r="E2678" s="1272" t="s">
        <v>5</v>
      </c>
      <c r="F2678" s="1272"/>
      <c r="G2678" s="1272" t="s">
        <v>5</v>
      </c>
      <c r="H2678" s="1461" t="s">
        <v>5</v>
      </c>
    </row>
    <row r="2679" spans="1:8" x14ac:dyDescent="0.2">
      <c r="A2679" s="1271">
        <v>5622011</v>
      </c>
      <c r="B2679" s="1084" t="s">
        <v>23391</v>
      </c>
      <c r="C2679" s="1084"/>
      <c r="D2679" s="1272" t="s">
        <v>5</v>
      </c>
      <c r="E2679" s="1272" t="s">
        <v>469</v>
      </c>
      <c r="F2679" s="1272"/>
      <c r="G2679" s="1272" t="s">
        <v>5</v>
      </c>
      <c r="H2679" s="1461" t="s">
        <v>5</v>
      </c>
    </row>
    <row r="2680" spans="1:8" x14ac:dyDescent="0.2">
      <c r="A2680" s="1271">
        <v>5623000</v>
      </c>
      <c r="B2680" s="1084" t="s">
        <v>23392</v>
      </c>
      <c r="C2680" s="1084"/>
      <c r="D2680" s="1272" t="s">
        <v>5</v>
      </c>
      <c r="E2680" s="1272" t="s">
        <v>5</v>
      </c>
      <c r="F2680" s="1272"/>
      <c r="G2680" s="1272" t="s">
        <v>5</v>
      </c>
      <c r="H2680" s="1461" t="s">
        <v>5</v>
      </c>
    </row>
    <row r="2681" spans="1:8" x14ac:dyDescent="0.2">
      <c r="A2681" s="1271">
        <v>5623010</v>
      </c>
      <c r="B2681" s="1084" t="s">
        <v>23392</v>
      </c>
      <c r="C2681" s="1084"/>
      <c r="D2681" s="1272" t="s">
        <v>5</v>
      </c>
      <c r="E2681" s="1272" t="s">
        <v>5</v>
      </c>
      <c r="F2681" s="1272"/>
      <c r="G2681" s="1272" t="s">
        <v>5</v>
      </c>
      <c r="H2681" s="1461" t="s">
        <v>5</v>
      </c>
    </row>
    <row r="2682" spans="1:8" x14ac:dyDescent="0.2">
      <c r="A2682" s="1271">
        <v>5623011</v>
      </c>
      <c r="B2682" s="1084" t="s">
        <v>23392</v>
      </c>
      <c r="C2682" s="1084"/>
      <c r="D2682" s="1272" t="s">
        <v>5</v>
      </c>
      <c r="E2682" s="1272" t="s">
        <v>469</v>
      </c>
      <c r="F2682" s="1272"/>
      <c r="G2682" s="1272" t="s">
        <v>5</v>
      </c>
      <c r="H2682" s="1461" t="s">
        <v>5</v>
      </c>
    </row>
    <row r="2683" spans="1:8" x14ac:dyDescent="0.2">
      <c r="A2683" s="1271">
        <v>5624000</v>
      </c>
      <c r="B2683" s="1084" t="s">
        <v>23393</v>
      </c>
      <c r="C2683" s="1084"/>
      <c r="D2683" s="1272" t="s">
        <v>5</v>
      </c>
      <c r="E2683" s="1272" t="s">
        <v>5</v>
      </c>
      <c r="F2683" s="1272"/>
      <c r="G2683" s="1272" t="s">
        <v>5</v>
      </c>
      <c r="H2683" s="1461" t="s">
        <v>5</v>
      </c>
    </row>
    <row r="2684" spans="1:8" x14ac:dyDescent="0.2">
      <c r="A2684" s="1271">
        <v>5624010</v>
      </c>
      <c r="B2684" s="1084" t="s">
        <v>23393</v>
      </c>
      <c r="C2684" s="1084"/>
      <c r="D2684" s="1272" t="s">
        <v>5</v>
      </c>
      <c r="E2684" s="1272" t="s">
        <v>5</v>
      </c>
      <c r="F2684" s="1272"/>
      <c r="G2684" s="1272" t="s">
        <v>5</v>
      </c>
      <c r="H2684" s="1461" t="s">
        <v>5</v>
      </c>
    </row>
    <row r="2685" spans="1:8" x14ac:dyDescent="0.2">
      <c r="A2685" s="1271">
        <v>5624011</v>
      </c>
      <c r="B2685" s="1084" t="s">
        <v>23393</v>
      </c>
      <c r="C2685" s="1084"/>
      <c r="D2685" s="1272" t="s">
        <v>5</v>
      </c>
      <c r="E2685" s="1272" t="s">
        <v>469</v>
      </c>
      <c r="F2685" s="1272"/>
      <c r="G2685" s="1272" t="s">
        <v>5</v>
      </c>
      <c r="H2685" s="1461" t="s">
        <v>5</v>
      </c>
    </row>
    <row r="2686" spans="1:8" x14ac:dyDescent="0.2">
      <c r="A2686" s="1271">
        <v>5625000</v>
      </c>
      <c r="B2686" s="1084" t="s">
        <v>23394</v>
      </c>
      <c r="C2686" s="1084"/>
      <c r="D2686" s="1272" t="s">
        <v>5</v>
      </c>
      <c r="E2686" s="1272" t="s">
        <v>5</v>
      </c>
      <c r="F2686" s="1272"/>
      <c r="G2686" s="1272" t="s">
        <v>5</v>
      </c>
      <c r="H2686" s="1461" t="s">
        <v>5</v>
      </c>
    </row>
    <row r="2687" spans="1:8" x14ac:dyDescent="0.2">
      <c r="A2687" s="1271">
        <v>5625010</v>
      </c>
      <c r="B2687" s="1084" t="s">
        <v>23394</v>
      </c>
      <c r="C2687" s="1084"/>
      <c r="D2687" s="1272" t="s">
        <v>5</v>
      </c>
      <c r="E2687" s="1272" t="s">
        <v>5</v>
      </c>
      <c r="F2687" s="1272"/>
      <c r="G2687" s="1272" t="s">
        <v>5</v>
      </c>
      <c r="H2687" s="1461" t="s">
        <v>5</v>
      </c>
    </row>
    <row r="2688" spans="1:8" x14ac:dyDescent="0.2">
      <c r="A2688" s="1271">
        <v>5625011</v>
      </c>
      <c r="B2688" s="1084" t="s">
        <v>23394</v>
      </c>
      <c r="C2688" s="1084"/>
      <c r="D2688" s="1272" t="s">
        <v>5</v>
      </c>
      <c r="E2688" s="1272" t="s">
        <v>469</v>
      </c>
      <c r="F2688" s="1272"/>
      <c r="G2688" s="1272" t="s">
        <v>5</v>
      </c>
      <c r="H2688" s="1461" t="s">
        <v>5</v>
      </c>
    </row>
    <row r="2689" spans="1:8" x14ac:dyDescent="0.2">
      <c r="A2689" s="1271">
        <v>5626000</v>
      </c>
      <c r="B2689" s="1084" t="s">
        <v>23395</v>
      </c>
      <c r="C2689" s="1084"/>
      <c r="D2689" s="1272" t="s">
        <v>5</v>
      </c>
      <c r="E2689" s="1272" t="s">
        <v>5</v>
      </c>
      <c r="F2689" s="1272"/>
      <c r="G2689" s="1272" t="s">
        <v>5</v>
      </c>
      <c r="H2689" s="1461" t="s">
        <v>5</v>
      </c>
    </row>
    <row r="2690" spans="1:8" x14ac:dyDescent="0.2">
      <c r="A2690" s="1271">
        <v>5626010</v>
      </c>
      <c r="B2690" s="1084" t="s">
        <v>23395</v>
      </c>
      <c r="C2690" s="1084"/>
      <c r="D2690" s="1272" t="s">
        <v>5</v>
      </c>
      <c r="E2690" s="1272" t="s">
        <v>5</v>
      </c>
      <c r="F2690" s="1272"/>
      <c r="G2690" s="1272" t="s">
        <v>5</v>
      </c>
      <c r="H2690" s="1461" t="s">
        <v>5</v>
      </c>
    </row>
    <row r="2691" spans="1:8" x14ac:dyDescent="0.2">
      <c r="A2691" s="1271">
        <v>5626011</v>
      </c>
      <c r="B2691" s="1084" t="s">
        <v>23395</v>
      </c>
      <c r="C2691" s="1084"/>
      <c r="D2691" s="1272" t="s">
        <v>5</v>
      </c>
      <c r="E2691" s="1272" t="s">
        <v>469</v>
      </c>
      <c r="F2691" s="1272"/>
      <c r="G2691" s="1272" t="s">
        <v>5</v>
      </c>
      <c r="H2691" s="1461" t="s">
        <v>5</v>
      </c>
    </row>
    <row r="2692" spans="1:8" x14ac:dyDescent="0.2">
      <c r="A2692" s="1271">
        <v>5627000</v>
      </c>
      <c r="B2692" s="1084" t="s">
        <v>23396</v>
      </c>
      <c r="C2692" s="1084"/>
      <c r="D2692" s="1272" t="s">
        <v>5</v>
      </c>
      <c r="E2692" s="1272" t="s">
        <v>5</v>
      </c>
      <c r="F2692" s="1272"/>
      <c r="G2692" s="1272" t="s">
        <v>5</v>
      </c>
      <c r="H2692" s="1461" t="s">
        <v>5</v>
      </c>
    </row>
    <row r="2693" spans="1:8" x14ac:dyDescent="0.2">
      <c r="A2693" s="1271">
        <v>5627010</v>
      </c>
      <c r="B2693" s="1084" t="s">
        <v>23396</v>
      </c>
      <c r="C2693" s="1084"/>
      <c r="D2693" s="1272" t="s">
        <v>5</v>
      </c>
      <c r="E2693" s="1272" t="s">
        <v>5</v>
      </c>
      <c r="F2693" s="1272"/>
      <c r="G2693" s="1272" t="s">
        <v>5</v>
      </c>
      <c r="H2693" s="1461" t="s">
        <v>5</v>
      </c>
    </row>
    <row r="2694" spans="1:8" x14ac:dyDescent="0.2">
      <c r="A2694" s="1271">
        <v>5627011</v>
      </c>
      <c r="B2694" s="1084" t="s">
        <v>23396</v>
      </c>
      <c r="C2694" s="1084"/>
      <c r="D2694" s="1272" t="s">
        <v>5</v>
      </c>
      <c r="E2694" s="1272" t="s">
        <v>469</v>
      </c>
      <c r="F2694" s="1272"/>
      <c r="G2694" s="1272" t="s">
        <v>5</v>
      </c>
      <c r="H2694" s="1461" t="s">
        <v>5</v>
      </c>
    </row>
    <row r="2695" spans="1:8" x14ac:dyDescent="0.2">
      <c r="A2695" s="1271">
        <v>5629000</v>
      </c>
      <c r="B2695" s="1084" t="s">
        <v>23397</v>
      </c>
      <c r="C2695" s="1084"/>
      <c r="D2695" s="1272" t="s">
        <v>5</v>
      </c>
      <c r="E2695" s="1272" t="s">
        <v>5</v>
      </c>
      <c r="F2695" s="1272"/>
      <c r="G2695" s="1272" t="s">
        <v>5</v>
      </c>
      <c r="H2695" s="1461" t="s">
        <v>5</v>
      </c>
    </row>
    <row r="2696" spans="1:8" x14ac:dyDescent="0.2">
      <c r="A2696" s="1271">
        <v>5629010</v>
      </c>
      <c r="B2696" s="1084" t="s">
        <v>23397</v>
      </c>
      <c r="C2696" s="1084"/>
      <c r="D2696" s="1272" t="s">
        <v>5</v>
      </c>
      <c r="E2696" s="1272" t="s">
        <v>5</v>
      </c>
      <c r="F2696" s="1272"/>
      <c r="G2696" s="1272" t="s">
        <v>5</v>
      </c>
      <c r="H2696" s="1461" t="s">
        <v>5</v>
      </c>
    </row>
    <row r="2697" spans="1:8" x14ac:dyDescent="0.2">
      <c r="A2697" s="1271">
        <v>5629011</v>
      </c>
      <c r="B2697" s="1084" t="s">
        <v>23397</v>
      </c>
      <c r="C2697" s="1084"/>
      <c r="D2697" s="1272" t="s">
        <v>5</v>
      </c>
      <c r="E2697" s="1272" t="s">
        <v>469</v>
      </c>
      <c r="F2697" s="1272"/>
      <c r="G2697" s="1272" t="s">
        <v>5</v>
      </c>
      <c r="H2697" s="1461" t="s">
        <v>5</v>
      </c>
    </row>
    <row r="2698" spans="1:8" x14ac:dyDescent="0.2">
      <c r="A2698" s="1271">
        <v>5630000</v>
      </c>
      <c r="B2698" s="1084" t="s">
        <v>23399</v>
      </c>
      <c r="C2698" s="1084"/>
      <c r="D2698" s="1272" t="s">
        <v>5</v>
      </c>
      <c r="E2698" s="1272" t="s">
        <v>5</v>
      </c>
      <c r="F2698" s="1272"/>
      <c r="G2698" s="1272" t="s">
        <v>5</v>
      </c>
      <c r="H2698" s="1461" t="s">
        <v>5</v>
      </c>
    </row>
    <row r="2699" spans="1:8" x14ac:dyDescent="0.2">
      <c r="A2699" s="1271">
        <v>5631000</v>
      </c>
      <c r="B2699" s="1084" t="s">
        <v>23400</v>
      </c>
      <c r="C2699" s="1084"/>
      <c r="D2699" s="1272" t="s">
        <v>5</v>
      </c>
      <c r="E2699" s="1272" t="s">
        <v>5</v>
      </c>
      <c r="F2699" s="1272"/>
      <c r="G2699" s="1272" t="s">
        <v>5</v>
      </c>
      <c r="H2699" s="1461" t="s">
        <v>5</v>
      </c>
    </row>
    <row r="2700" spans="1:8" x14ac:dyDescent="0.2">
      <c r="A2700" s="1271">
        <v>5631010</v>
      </c>
      <c r="B2700" s="1084" t="s">
        <v>23400</v>
      </c>
      <c r="C2700" s="1084"/>
      <c r="D2700" s="1272" t="s">
        <v>5</v>
      </c>
      <c r="E2700" s="1272" t="s">
        <v>5</v>
      </c>
      <c r="F2700" s="1272"/>
      <c r="G2700" s="1272" t="s">
        <v>5</v>
      </c>
      <c r="H2700" s="1461" t="s">
        <v>5</v>
      </c>
    </row>
    <row r="2701" spans="1:8" x14ac:dyDescent="0.2">
      <c r="A2701" s="1271">
        <v>5631011</v>
      </c>
      <c r="B2701" s="1084" t="s">
        <v>23400</v>
      </c>
      <c r="C2701" s="1084"/>
      <c r="D2701" s="1272" t="s">
        <v>5</v>
      </c>
      <c r="E2701" s="1272" t="s">
        <v>469</v>
      </c>
      <c r="F2701" s="1272"/>
      <c r="G2701" s="1272" t="s">
        <v>5</v>
      </c>
      <c r="H2701" s="1461" t="s">
        <v>5</v>
      </c>
    </row>
    <row r="2702" spans="1:8" x14ac:dyDescent="0.2">
      <c r="A2702" s="1271">
        <v>5632000</v>
      </c>
      <c r="B2702" s="1084" t="s">
        <v>23401</v>
      </c>
      <c r="C2702" s="1084"/>
      <c r="D2702" s="1272" t="s">
        <v>5</v>
      </c>
      <c r="E2702" s="1272" t="s">
        <v>5</v>
      </c>
      <c r="F2702" s="1272"/>
      <c r="G2702" s="1272" t="s">
        <v>5</v>
      </c>
      <c r="H2702" s="1461" t="s">
        <v>5</v>
      </c>
    </row>
    <row r="2703" spans="1:8" x14ac:dyDescent="0.2">
      <c r="A2703" s="1271">
        <v>5632010</v>
      </c>
      <c r="B2703" s="1084" t="s">
        <v>23402</v>
      </c>
      <c r="C2703" s="1084" t="s">
        <v>334</v>
      </c>
      <c r="D2703" s="1272" t="s">
        <v>5</v>
      </c>
      <c r="E2703" s="1272" t="s">
        <v>5</v>
      </c>
      <c r="F2703" s="1272"/>
      <c r="G2703" s="1272" t="s">
        <v>36</v>
      </c>
      <c r="H2703" s="1461" t="s">
        <v>36</v>
      </c>
    </row>
    <row r="2704" spans="1:8" x14ac:dyDescent="0.2">
      <c r="A2704" s="1271">
        <v>5632011</v>
      </c>
      <c r="B2704" s="1084" t="s">
        <v>23401</v>
      </c>
      <c r="C2704" s="1084"/>
      <c r="D2704" s="1272" t="s">
        <v>5</v>
      </c>
      <c r="E2704" s="1272" t="s">
        <v>469</v>
      </c>
      <c r="F2704" s="1272"/>
      <c r="G2704" s="1272" t="s">
        <v>5</v>
      </c>
      <c r="H2704" s="1461" t="s">
        <v>5</v>
      </c>
    </row>
    <row r="2705" spans="1:8" x14ac:dyDescent="0.2">
      <c r="A2705" s="1271">
        <v>5700000</v>
      </c>
      <c r="B2705" s="1084" t="s">
        <v>23403</v>
      </c>
      <c r="C2705" s="1084"/>
      <c r="D2705" s="1272" t="s">
        <v>5</v>
      </c>
      <c r="E2705" s="1272" t="s">
        <v>5</v>
      </c>
      <c r="F2705" s="1272"/>
      <c r="G2705" s="1272" t="s">
        <v>5</v>
      </c>
      <c r="H2705" s="1461" t="s">
        <v>5</v>
      </c>
    </row>
    <row r="2706" spans="1:8" x14ac:dyDescent="0.2">
      <c r="A2706" s="1271">
        <v>5710000</v>
      </c>
      <c r="B2706" s="1084" t="s">
        <v>23404</v>
      </c>
      <c r="C2706" s="1084"/>
      <c r="D2706" s="1272" t="s">
        <v>5</v>
      </c>
      <c r="E2706" s="1272" t="s">
        <v>5</v>
      </c>
      <c r="F2706" s="1272"/>
      <c r="G2706" s="1272" t="s">
        <v>5</v>
      </c>
      <c r="H2706" s="1461" t="s">
        <v>5</v>
      </c>
    </row>
    <row r="2707" spans="1:8" x14ac:dyDescent="0.2">
      <c r="A2707" s="1271">
        <v>5711000</v>
      </c>
      <c r="B2707" s="1084" t="s">
        <v>23405</v>
      </c>
      <c r="C2707" s="1084"/>
      <c r="D2707" s="1272" t="s">
        <v>5</v>
      </c>
      <c r="E2707" s="1272" t="s">
        <v>5</v>
      </c>
      <c r="F2707" s="1272"/>
      <c r="G2707" s="1272" t="s">
        <v>5</v>
      </c>
      <c r="H2707" s="1461" t="s">
        <v>5</v>
      </c>
    </row>
    <row r="2708" spans="1:8" x14ac:dyDescent="0.2">
      <c r="A2708" s="1271">
        <v>5711010</v>
      </c>
      <c r="B2708" s="1084" t="s">
        <v>23405</v>
      </c>
      <c r="C2708" s="1084"/>
      <c r="D2708" s="1272" t="s">
        <v>5</v>
      </c>
      <c r="E2708" s="1272" t="s">
        <v>5</v>
      </c>
      <c r="F2708" s="1272"/>
      <c r="G2708" s="1272" t="s">
        <v>5</v>
      </c>
      <c r="H2708" s="1461" t="s">
        <v>5</v>
      </c>
    </row>
    <row r="2709" spans="1:8" x14ac:dyDescent="0.2">
      <c r="A2709" s="1271">
        <v>5711011</v>
      </c>
      <c r="B2709" s="1084" t="s">
        <v>23405</v>
      </c>
      <c r="C2709" s="1084"/>
      <c r="D2709" s="1272" t="s">
        <v>5</v>
      </c>
      <c r="E2709" s="1272" t="s">
        <v>469</v>
      </c>
      <c r="F2709" s="1272"/>
      <c r="G2709" s="1272" t="s">
        <v>5</v>
      </c>
      <c r="H2709" s="1461" t="s">
        <v>5</v>
      </c>
    </row>
    <row r="2710" spans="1:8" x14ac:dyDescent="0.2">
      <c r="A2710" s="1271">
        <v>5712000</v>
      </c>
      <c r="B2710" s="1084" t="s">
        <v>23406</v>
      </c>
      <c r="C2710" s="1084"/>
      <c r="D2710" s="1272" t="s">
        <v>5</v>
      </c>
      <c r="E2710" s="1272" t="s">
        <v>5</v>
      </c>
      <c r="F2710" s="1272"/>
      <c r="G2710" s="1272" t="s">
        <v>5</v>
      </c>
      <c r="H2710" s="1461" t="s">
        <v>5</v>
      </c>
    </row>
    <row r="2711" spans="1:8" x14ac:dyDescent="0.2">
      <c r="A2711" s="1271">
        <v>5712010</v>
      </c>
      <c r="B2711" s="1084" t="s">
        <v>23406</v>
      </c>
      <c r="C2711" s="1084"/>
      <c r="D2711" s="1272" t="s">
        <v>5</v>
      </c>
      <c r="E2711" s="1272" t="s">
        <v>5</v>
      </c>
      <c r="F2711" s="1272"/>
      <c r="G2711" s="1272" t="s">
        <v>5</v>
      </c>
      <c r="H2711" s="1461" t="s">
        <v>5</v>
      </c>
    </row>
    <row r="2712" spans="1:8" x14ac:dyDescent="0.2">
      <c r="A2712" s="1271">
        <v>5712011</v>
      </c>
      <c r="B2712" s="1084" t="s">
        <v>23406</v>
      </c>
      <c r="C2712" s="1084"/>
      <c r="D2712" s="1272" t="s">
        <v>5</v>
      </c>
      <c r="E2712" s="1272" t="s">
        <v>469</v>
      </c>
      <c r="F2712" s="1272"/>
      <c r="G2712" s="1272" t="s">
        <v>5</v>
      </c>
      <c r="H2712" s="1461" t="s">
        <v>5</v>
      </c>
    </row>
    <row r="2713" spans="1:8" x14ac:dyDescent="0.2">
      <c r="A2713" s="1271">
        <v>5720000</v>
      </c>
      <c r="B2713" s="1084" t="s">
        <v>23407</v>
      </c>
      <c r="C2713" s="1084"/>
      <c r="D2713" s="1272" t="s">
        <v>5</v>
      </c>
      <c r="E2713" s="1272" t="s">
        <v>5</v>
      </c>
      <c r="F2713" s="1272"/>
      <c r="G2713" s="1272" t="s">
        <v>5</v>
      </c>
      <c r="H2713" s="1461" t="s">
        <v>5</v>
      </c>
    </row>
    <row r="2714" spans="1:8" x14ac:dyDescent="0.2">
      <c r="A2714" s="1271">
        <v>5721000</v>
      </c>
      <c r="B2714" s="1084" t="s">
        <v>23408</v>
      </c>
      <c r="C2714" s="1084"/>
      <c r="D2714" s="1272" t="s">
        <v>5</v>
      </c>
      <c r="E2714" s="1272" t="s">
        <v>5</v>
      </c>
      <c r="F2714" s="1272"/>
      <c r="G2714" s="1272" t="s">
        <v>5</v>
      </c>
      <c r="H2714" s="1461" t="s">
        <v>5</v>
      </c>
    </row>
    <row r="2715" spans="1:8" x14ac:dyDescent="0.2">
      <c r="A2715" s="1271">
        <v>5721010</v>
      </c>
      <c r="B2715" s="1084" t="s">
        <v>23408</v>
      </c>
      <c r="C2715" s="1084"/>
      <c r="D2715" s="1272" t="s">
        <v>5</v>
      </c>
      <c r="E2715" s="1272" t="s">
        <v>5</v>
      </c>
      <c r="F2715" s="1272"/>
      <c r="G2715" s="1272" t="s">
        <v>5</v>
      </c>
      <c r="H2715" s="1461" t="s">
        <v>5</v>
      </c>
    </row>
    <row r="2716" spans="1:8" x14ac:dyDescent="0.2">
      <c r="A2716" s="1271">
        <v>5721011</v>
      </c>
      <c r="B2716" s="1084" t="s">
        <v>23408</v>
      </c>
      <c r="C2716" s="1084"/>
      <c r="D2716" s="1272" t="s">
        <v>5</v>
      </c>
      <c r="E2716" s="1272" t="s">
        <v>469</v>
      </c>
      <c r="F2716" s="1272"/>
      <c r="G2716" s="1272" t="s">
        <v>5</v>
      </c>
      <c r="H2716" s="1461" t="s">
        <v>5</v>
      </c>
    </row>
    <row r="2717" spans="1:8" x14ac:dyDescent="0.2">
      <c r="A2717" s="1271">
        <v>5722000</v>
      </c>
      <c r="B2717" s="1084" t="s">
        <v>23408</v>
      </c>
      <c r="C2717" s="1084"/>
      <c r="D2717" s="1272" t="s">
        <v>5</v>
      </c>
      <c r="E2717" s="1272" t="s">
        <v>5</v>
      </c>
      <c r="F2717" s="1272"/>
      <c r="G2717" s="1272" t="s">
        <v>5</v>
      </c>
      <c r="H2717" s="1461" t="s">
        <v>5</v>
      </c>
    </row>
    <row r="2718" spans="1:8" x14ac:dyDescent="0.2">
      <c r="A2718" s="1271">
        <v>5722010</v>
      </c>
      <c r="B2718" s="1084" t="s">
        <v>23408</v>
      </c>
      <c r="C2718" s="1084"/>
      <c r="D2718" s="1272" t="s">
        <v>5</v>
      </c>
      <c r="E2718" s="1272" t="s">
        <v>5</v>
      </c>
      <c r="F2718" s="1272"/>
      <c r="G2718" s="1272" t="s">
        <v>5</v>
      </c>
      <c r="H2718" s="1461" t="s">
        <v>5</v>
      </c>
    </row>
    <row r="2719" spans="1:8" x14ac:dyDescent="0.2">
      <c r="A2719" s="1271">
        <v>5722011</v>
      </c>
      <c r="B2719" s="1084" t="s">
        <v>23408</v>
      </c>
      <c r="C2719" s="1084"/>
      <c r="D2719" s="1272" t="s">
        <v>5</v>
      </c>
      <c r="E2719" s="1272" t="s">
        <v>469</v>
      </c>
      <c r="F2719" s="1272"/>
      <c r="G2719" s="1272" t="s">
        <v>5</v>
      </c>
      <c r="H2719" s="1461" t="s">
        <v>5</v>
      </c>
    </row>
    <row r="2720" spans="1:8" x14ac:dyDescent="0.2">
      <c r="A2720" s="1271">
        <v>5723000</v>
      </c>
      <c r="B2720" s="1084" t="s">
        <v>23408</v>
      </c>
      <c r="C2720" s="1084"/>
      <c r="D2720" s="1272" t="s">
        <v>5</v>
      </c>
      <c r="E2720" s="1272" t="s">
        <v>5</v>
      </c>
      <c r="F2720" s="1272"/>
      <c r="G2720" s="1272" t="s">
        <v>5</v>
      </c>
      <c r="H2720" s="1461" t="s">
        <v>5</v>
      </c>
    </row>
    <row r="2721" spans="1:8" x14ac:dyDescent="0.2">
      <c r="A2721" s="1271">
        <v>5723010</v>
      </c>
      <c r="B2721" s="1084" t="s">
        <v>23408</v>
      </c>
      <c r="C2721" s="1084"/>
      <c r="D2721" s="1272" t="s">
        <v>5</v>
      </c>
      <c r="E2721" s="1272" t="s">
        <v>5</v>
      </c>
      <c r="F2721" s="1272"/>
      <c r="G2721" s="1272" t="s">
        <v>5</v>
      </c>
      <c r="H2721" s="1461" t="s">
        <v>5</v>
      </c>
    </row>
    <row r="2722" spans="1:8" x14ac:dyDescent="0.2">
      <c r="A2722" s="1271">
        <v>5723011</v>
      </c>
      <c r="B2722" s="1084" t="s">
        <v>23408</v>
      </c>
      <c r="C2722" s="1084"/>
      <c r="D2722" s="1272" t="s">
        <v>5</v>
      </c>
      <c r="E2722" s="1272" t="s">
        <v>469</v>
      </c>
      <c r="F2722" s="1272"/>
      <c r="G2722" s="1272" t="s">
        <v>5</v>
      </c>
      <c r="H2722" s="1461" t="s">
        <v>5</v>
      </c>
    </row>
    <row r="2723" spans="1:8" x14ac:dyDescent="0.2">
      <c r="A2723" s="1271">
        <v>5724000</v>
      </c>
      <c r="B2723" s="1084" t="s">
        <v>23408</v>
      </c>
      <c r="C2723" s="1084"/>
      <c r="D2723" s="1272" t="s">
        <v>5</v>
      </c>
      <c r="E2723" s="1272" t="s">
        <v>5</v>
      </c>
      <c r="F2723" s="1272"/>
      <c r="G2723" s="1272" t="s">
        <v>5</v>
      </c>
      <c r="H2723" s="1461" t="s">
        <v>5</v>
      </c>
    </row>
    <row r="2724" spans="1:8" x14ac:dyDescent="0.2">
      <c r="A2724" s="1271">
        <v>5724010</v>
      </c>
      <c r="B2724" s="1084" t="s">
        <v>23408</v>
      </c>
      <c r="C2724" s="1084"/>
      <c r="D2724" s="1272" t="s">
        <v>5</v>
      </c>
      <c r="E2724" s="1272" t="s">
        <v>5</v>
      </c>
      <c r="F2724" s="1272"/>
      <c r="G2724" s="1272" t="s">
        <v>5</v>
      </c>
      <c r="H2724" s="1461" t="s">
        <v>5</v>
      </c>
    </row>
    <row r="2725" spans="1:8" x14ac:dyDescent="0.2">
      <c r="A2725" s="1271">
        <v>5724011</v>
      </c>
      <c r="B2725" s="1084" t="s">
        <v>23408</v>
      </c>
      <c r="C2725" s="1084"/>
      <c r="D2725" s="1272" t="s">
        <v>5</v>
      </c>
      <c r="E2725" s="1272" t="s">
        <v>469</v>
      </c>
      <c r="F2725" s="1272"/>
      <c r="G2725" s="1272" t="s">
        <v>5</v>
      </c>
      <c r="H2725" s="1461" t="s">
        <v>5</v>
      </c>
    </row>
    <row r="2726" spans="1:8" x14ac:dyDescent="0.2">
      <c r="A2726" s="1271">
        <v>5725000</v>
      </c>
      <c r="B2726" s="1084" t="s">
        <v>23408</v>
      </c>
      <c r="C2726" s="1084"/>
      <c r="D2726" s="1272" t="s">
        <v>5</v>
      </c>
      <c r="E2726" s="1272" t="s">
        <v>5</v>
      </c>
      <c r="F2726" s="1272"/>
      <c r="G2726" s="1272" t="s">
        <v>5</v>
      </c>
      <c r="H2726" s="1461" t="s">
        <v>5</v>
      </c>
    </row>
    <row r="2727" spans="1:8" x14ac:dyDescent="0.2">
      <c r="A2727" s="1271">
        <v>5725010</v>
      </c>
      <c r="B2727" s="1084" t="s">
        <v>23408</v>
      </c>
      <c r="C2727" s="1084"/>
      <c r="D2727" s="1272" t="s">
        <v>5</v>
      </c>
      <c r="E2727" s="1272" t="s">
        <v>5</v>
      </c>
      <c r="F2727" s="1272"/>
      <c r="G2727" s="1272" t="s">
        <v>5</v>
      </c>
      <c r="H2727" s="1461" t="s">
        <v>5</v>
      </c>
    </row>
    <row r="2728" spans="1:8" x14ac:dyDescent="0.2">
      <c r="A2728" s="1271">
        <v>5725011</v>
      </c>
      <c r="B2728" s="1084" t="s">
        <v>23408</v>
      </c>
      <c r="C2728" s="1084"/>
      <c r="D2728" s="1272" t="s">
        <v>5</v>
      </c>
      <c r="E2728" s="1272" t="s">
        <v>469</v>
      </c>
      <c r="F2728" s="1272"/>
      <c r="G2728" s="1272" t="s">
        <v>5</v>
      </c>
      <c r="H2728" s="1461" t="s">
        <v>5</v>
      </c>
    </row>
    <row r="2729" spans="1:8" x14ac:dyDescent="0.2">
      <c r="A2729" s="1271">
        <v>5726000</v>
      </c>
      <c r="B2729" s="1084" t="s">
        <v>23408</v>
      </c>
      <c r="C2729" s="1084"/>
      <c r="D2729" s="1272" t="s">
        <v>5</v>
      </c>
      <c r="E2729" s="1272" t="s">
        <v>5</v>
      </c>
      <c r="F2729" s="1272"/>
      <c r="G2729" s="1272" t="s">
        <v>5</v>
      </c>
      <c r="H2729" s="1461" t="s">
        <v>5</v>
      </c>
    </row>
    <row r="2730" spans="1:8" x14ac:dyDescent="0.2">
      <c r="A2730" s="1271">
        <v>5726010</v>
      </c>
      <c r="B2730" s="1084" t="s">
        <v>23408</v>
      </c>
      <c r="C2730" s="1084"/>
      <c r="D2730" s="1272" t="s">
        <v>5</v>
      </c>
      <c r="E2730" s="1272" t="s">
        <v>5</v>
      </c>
      <c r="F2730" s="1272"/>
      <c r="G2730" s="1272" t="s">
        <v>5</v>
      </c>
      <c r="H2730" s="1461" t="s">
        <v>5</v>
      </c>
    </row>
    <row r="2731" spans="1:8" x14ac:dyDescent="0.2">
      <c r="A2731" s="1271">
        <v>5726011</v>
      </c>
      <c r="B2731" s="1084" t="s">
        <v>23408</v>
      </c>
      <c r="C2731" s="1084"/>
      <c r="D2731" s="1272" t="s">
        <v>5</v>
      </c>
      <c r="E2731" s="1272" t="s">
        <v>469</v>
      </c>
      <c r="F2731" s="1272"/>
      <c r="G2731" s="1272" t="s">
        <v>5</v>
      </c>
      <c r="H2731" s="1461" t="s">
        <v>5</v>
      </c>
    </row>
    <row r="2732" spans="1:8" x14ac:dyDescent="0.2">
      <c r="A2732" s="1271">
        <v>5727000</v>
      </c>
      <c r="B2732" s="1084" t="s">
        <v>23408</v>
      </c>
      <c r="C2732" s="1084"/>
      <c r="D2732" s="1272" t="s">
        <v>5</v>
      </c>
      <c r="E2732" s="1272" t="s">
        <v>5</v>
      </c>
      <c r="F2732" s="1272"/>
      <c r="G2732" s="1272" t="s">
        <v>5</v>
      </c>
      <c r="H2732" s="1461" t="s">
        <v>5</v>
      </c>
    </row>
    <row r="2733" spans="1:8" x14ac:dyDescent="0.2">
      <c r="A2733" s="1271">
        <v>5727010</v>
      </c>
      <c r="B2733" s="1084" t="s">
        <v>23408</v>
      </c>
      <c r="C2733" s="1084"/>
      <c r="D2733" s="1272" t="s">
        <v>5</v>
      </c>
      <c r="E2733" s="1272" t="s">
        <v>5</v>
      </c>
      <c r="F2733" s="1272"/>
      <c r="G2733" s="1272" t="s">
        <v>5</v>
      </c>
      <c r="H2733" s="1461" t="s">
        <v>5</v>
      </c>
    </row>
    <row r="2734" spans="1:8" x14ac:dyDescent="0.2">
      <c r="A2734" s="1271">
        <v>5727011</v>
      </c>
      <c r="B2734" s="1084" t="s">
        <v>23408</v>
      </c>
      <c r="C2734" s="1084"/>
      <c r="D2734" s="1272" t="s">
        <v>5</v>
      </c>
      <c r="E2734" s="1272" t="s">
        <v>469</v>
      </c>
      <c r="F2734" s="1272"/>
      <c r="G2734" s="1272" t="s">
        <v>5</v>
      </c>
      <c r="H2734" s="1461" t="s">
        <v>5</v>
      </c>
    </row>
    <row r="2735" spans="1:8" x14ac:dyDescent="0.2">
      <c r="A2735" s="1271">
        <v>5728000</v>
      </c>
      <c r="B2735" s="1084" t="s">
        <v>23408</v>
      </c>
      <c r="C2735" s="1084"/>
      <c r="D2735" s="1272" t="s">
        <v>5</v>
      </c>
      <c r="E2735" s="1272" t="s">
        <v>5</v>
      </c>
      <c r="F2735" s="1272"/>
      <c r="G2735" s="1272" t="s">
        <v>5</v>
      </c>
      <c r="H2735" s="1461" t="s">
        <v>5</v>
      </c>
    </row>
    <row r="2736" spans="1:8" x14ac:dyDescent="0.2">
      <c r="A2736" s="1271">
        <v>5728010</v>
      </c>
      <c r="B2736" s="1084" t="s">
        <v>23408</v>
      </c>
      <c r="C2736" s="1084"/>
      <c r="D2736" s="1272" t="s">
        <v>5</v>
      </c>
      <c r="E2736" s="1272" t="s">
        <v>5</v>
      </c>
      <c r="F2736" s="1272"/>
      <c r="G2736" s="1272" t="s">
        <v>5</v>
      </c>
      <c r="H2736" s="1461" t="s">
        <v>5</v>
      </c>
    </row>
    <row r="2737" spans="1:8" x14ac:dyDescent="0.2">
      <c r="A2737" s="1271">
        <v>5728011</v>
      </c>
      <c r="B2737" s="1084" t="s">
        <v>23408</v>
      </c>
      <c r="C2737" s="1084"/>
      <c r="D2737" s="1272" t="s">
        <v>5</v>
      </c>
      <c r="E2737" s="1272" t="s">
        <v>469</v>
      </c>
      <c r="F2737" s="1272"/>
      <c r="G2737" s="1272" t="s">
        <v>5</v>
      </c>
      <c r="H2737" s="1461" t="s">
        <v>5</v>
      </c>
    </row>
    <row r="2738" spans="1:8" x14ac:dyDescent="0.2">
      <c r="A2738" s="1271">
        <v>5729000</v>
      </c>
      <c r="B2738" s="1084" t="s">
        <v>23408</v>
      </c>
      <c r="C2738" s="1084"/>
      <c r="D2738" s="1272" t="s">
        <v>5</v>
      </c>
      <c r="E2738" s="1272" t="s">
        <v>5</v>
      </c>
      <c r="F2738" s="1272"/>
      <c r="G2738" s="1272" t="s">
        <v>5</v>
      </c>
      <c r="H2738" s="1461" t="s">
        <v>5</v>
      </c>
    </row>
    <row r="2739" spans="1:8" x14ac:dyDescent="0.2">
      <c r="A2739" s="1271">
        <v>5729010</v>
      </c>
      <c r="B2739" s="1084" t="s">
        <v>23408</v>
      </c>
      <c r="C2739" s="1084"/>
      <c r="D2739" s="1272" t="s">
        <v>5</v>
      </c>
      <c r="E2739" s="1272" t="s">
        <v>5</v>
      </c>
      <c r="F2739" s="1272"/>
      <c r="G2739" s="1272" t="s">
        <v>5</v>
      </c>
      <c r="H2739" s="1461" t="s">
        <v>5</v>
      </c>
    </row>
    <row r="2740" spans="1:8" x14ac:dyDescent="0.2">
      <c r="A2740" s="1271">
        <v>5729011</v>
      </c>
      <c r="B2740" s="1084" t="s">
        <v>23408</v>
      </c>
      <c r="C2740" s="1084"/>
      <c r="D2740" s="1272" t="s">
        <v>5</v>
      </c>
      <c r="E2740" s="1272" t="s">
        <v>469</v>
      </c>
      <c r="F2740" s="1272"/>
      <c r="G2740" s="1272" t="s">
        <v>5</v>
      </c>
      <c r="H2740" s="1461" t="s">
        <v>5</v>
      </c>
    </row>
    <row r="2741" spans="1:8" x14ac:dyDescent="0.2">
      <c r="A2741" s="1271">
        <v>5730000</v>
      </c>
      <c r="B2741" s="1084" t="s">
        <v>23409</v>
      </c>
      <c r="C2741" s="1084"/>
      <c r="D2741" s="1272" t="s">
        <v>5</v>
      </c>
      <c r="E2741" s="1272" t="s">
        <v>5</v>
      </c>
      <c r="F2741" s="1272"/>
      <c r="G2741" s="1272" t="s">
        <v>5</v>
      </c>
      <c r="H2741" s="1461" t="s">
        <v>5</v>
      </c>
    </row>
    <row r="2742" spans="1:8" x14ac:dyDescent="0.2">
      <c r="A2742" s="1271">
        <v>5731000</v>
      </c>
      <c r="B2742" s="1084" t="s">
        <v>23410</v>
      </c>
      <c r="C2742" s="1084"/>
      <c r="D2742" s="1272" t="s">
        <v>5</v>
      </c>
      <c r="E2742" s="1272" t="s">
        <v>5</v>
      </c>
      <c r="F2742" s="1272"/>
      <c r="G2742" s="1272" t="s">
        <v>5</v>
      </c>
      <c r="H2742" s="1461" t="s">
        <v>5</v>
      </c>
    </row>
    <row r="2743" spans="1:8" x14ac:dyDescent="0.2">
      <c r="A2743" s="1271">
        <v>5731010</v>
      </c>
      <c r="B2743" s="1084" t="s">
        <v>23410</v>
      </c>
      <c r="C2743" s="1084"/>
      <c r="D2743" s="1272" t="s">
        <v>5</v>
      </c>
      <c r="E2743" s="1272" t="s">
        <v>5</v>
      </c>
      <c r="F2743" s="1272"/>
      <c r="G2743" s="1272" t="s">
        <v>5</v>
      </c>
      <c r="H2743" s="1461" t="s">
        <v>5</v>
      </c>
    </row>
    <row r="2744" spans="1:8" x14ac:dyDescent="0.2">
      <c r="A2744" s="1271">
        <v>5731011</v>
      </c>
      <c r="B2744" s="1084" t="s">
        <v>23410</v>
      </c>
      <c r="C2744" s="1084"/>
      <c r="D2744" s="1272" t="s">
        <v>5</v>
      </c>
      <c r="E2744" s="1272" t="s">
        <v>469</v>
      </c>
      <c r="F2744" s="1272"/>
      <c r="G2744" s="1272" t="s">
        <v>5</v>
      </c>
      <c r="H2744" s="1461" t="s">
        <v>5</v>
      </c>
    </row>
    <row r="2745" spans="1:8" x14ac:dyDescent="0.2">
      <c r="A2745" s="1271">
        <v>5732000</v>
      </c>
      <c r="B2745" s="1084" t="s">
        <v>23411</v>
      </c>
      <c r="C2745" s="1084"/>
      <c r="D2745" s="1272" t="s">
        <v>5</v>
      </c>
      <c r="E2745" s="1272" t="s">
        <v>5</v>
      </c>
      <c r="F2745" s="1272"/>
      <c r="G2745" s="1272" t="s">
        <v>5</v>
      </c>
      <c r="H2745" s="1461" t="s">
        <v>5</v>
      </c>
    </row>
    <row r="2746" spans="1:8" x14ac:dyDescent="0.2">
      <c r="A2746" s="1271">
        <v>5732010</v>
      </c>
      <c r="B2746" s="1084" t="s">
        <v>23411</v>
      </c>
      <c r="C2746" s="1084"/>
      <c r="D2746" s="1272" t="s">
        <v>5</v>
      </c>
      <c r="E2746" s="1272" t="s">
        <v>5</v>
      </c>
      <c r="F2746" s="1272"/>
      <c r="G2746" s="1272" t="s">
        <v>5</v>
      </c>
      <c r="H2746" s="1461" t="s">
        <v>5</v>
      </c>
    </row>
    <row r="2747" spans="1:8" x14ac:dyDescent="0.2">
      <c r="A2747" s="1271">
        <v>5732011</v>
      </c>
      <c r="B2747" s="1084" t="s">
        <v>23411</v>
      </c>
      <c r="C2747" s="1084"/>
      <c r="D2747" s="1272" t="s">
        <v>5</v>
      </c>
      <c r="E2747" s="1272" t="s">
        <v>469</v>
      </c>
      <c r="F2747" s="1272"/>
      <c r="G2747" s="1272" t="s">
        <v>5</v>
      </c>
      <c r="H2747" s="1461" t="s">
        <v>5</v>
      </c>
    </row>
    <row r="2748" spans="1:8" x14ac:dyDescent="0.2">
      <c r="A2748" s="1271">
        <v>5733000</v>
      </c>
      <c r="B2748" s="1084" t="s">
        <v>23411</v>
      </c>
      <c r="C2748" s="1084"/>
      <c r="D2748" s="1272" t="s">
        <v>5</v>
      </c>
      <c r="E2748" s="1272" t="s">
        <v>5</v>
      </c>
      <c r="F2748" s="1272"/>
      <c r="G2748" s="1272" t="s">
        <v>5</v>
      </c>
      <c r="H2748" s="1461" t="s">
        <v>5</v>
      </c>
    </row>
    <row r="2749" spans="1:8" x14ac:dyDescent="0.2">
      <c r="A2749" s="1271">
        <v>5733010</v>
      </c>
      <c r="B2749" s="1084" t="s">
        <v>23411</v>
      </c>
      <c r="C2749" s="1084"/>
      <c r="D2749" s="1272" t="s">
        <v>5</v>
      </c>
      <c r="E2749" s="1272" t="s">
        <v>5</v>
      </c>
      <c r="F2749" s="1272"/>
      <c r="G2749" s="1272" t="s">
        <v>5</v>
      </c>
      <c r="H2749" s="1461" t="s">
        <v>5</v>
      </c>
    </row>
    <row r="2750" spans="1:8" x14ac:dyDescent="0.2">
      <c r="A2750" s="1271">
        <v>5733011</v>
      </c>
      <c r="B2750" s="1084" t="s">
        <v>23411</v>
      </c>
      <c r="C2750" s="1084"/>
      <c r="D2750" s="1272" t="s">
        <v>5</v>
      </c>
      <c r="E2750" s="1272" t="s">
        <v>469</v>
      </c>
      <c r="F2750" s="1272"/>
      <c r="G2750" s="1272" t="s">
        <v>5</v>
      </c>
      <c r="H2750" s="1461" t="s">
        <v>5</v>
      </c>
    </row>
    <row r="2751" spans="1:8" x14ac:dyDescent="0.2">
      <c r="A2751" s="1271">
        <v>5734000</v>
      </c>
      <c r="B2751" s="1084" t="s">
        <v>23412</v>
      </c>
      <c r="C2751" s="1084"/>
      <c r="D2751" s="1272" t="s">
        <v>5</v>
      </c>
      <c r="E2751" s="1272" t="s">
        <v>5</v>
      </c>
      <c r="F2751" s="1272"/>
      <c r="G2751" s="1272" t="s">
        <v>5</v>
      </c>
      <c r="H2751" s="1461" t="s">
        <v>5</v>
      </c>
    </row>
    <row r="2752" spans="1:8" x14ac:dyDescent="0.2">
      <c r="A2752" s="1271">
        <v>5734010</v>
      </c>
      <c r="B2752" s="1084" t="s">
        <v>23412</v>
      </c>
      <c r="C2752" s="1084"/>
      <c r="D2752" s="1272" t="s">
        <v>5</v>
      </c>
      <c r="E2752" s="1272" t="s">
        <v>5</v>
      </c>
      <c r="F2752" s="1272"/>
      <c r="G2752" s="1272" t="s">
        <v>5</v>
      </c>
      <c r="H2752" s="1461" t="s">
        <v>5</v>
      </c>
    </row>
    <row r="2753" spans="1:8" x14ac:dyDescent="0.2">
      <c r="A2753" s="1271">
        <v>5734011</v>
      </c>
      <c r="B2753" s="1084" t="s">
        <v>23412</v>
      </c>
      <c r="C2753" s="1084"/>
      <c r="D2753" s="1272" t="s">
        <v>5</v>
      </c>
      <c r="E2753" s="1272" t="s">
        <v>469</v>
      </c>
      <c r="F2753" s="1272"/>
      <c r="G2753" s="1272" t="s">
        <v>5</v>
      </c>
      <c r="H2753" s="1461" t="s">
        <v>5</v>
      </c>
    </row>
    <row r="2754" spans="1:8" x14ac:dyDescent="0.2">
      <c r="A2754" s="1271">
        <v>5735000</v>
      </c>
      <c r="B2754" s="1084" t="s">
        <v>23412</v>
      </c>
      <c r="C2754" s="1084"/>
      <c r="D2754" s="1272" t="s">
        <v>5</v>
      </c>
      <c r="E2754" s="1272" t="s">
        <v>5</v>
      </c>
      <c r="F2754" s="1272"/>
      <c r="G2754" s="1272" t="s">
        <v>5</v>
      </c>
      <c r="H2754" s="1461" t="s">
        <v>5</v>
      </c>
    </row>
    <row r="2755" spans="1:8" x14ac:dyDescent="0.2">
      <c r="A2755" s="1271">
        <v>5735010</v>
      </c>
      <c r="B2755" s="1084" t="s">
        <v>23412</v>
      </c>
      <c r="C2755" s="1084"/>
      <c r="D2755" s="1272" t="s">
        <v>5</v>
      </c>
      <c r="E2755" s="1272" t="s">
        <v>5</v>
      </c>
      <c r="F2755" s="1272"/>
      <c r="G2755" s="1272" t="s">
        <v>5</v>
      </c>
      <c r="H2755" s="1461" t="s">
        <v>5</v>
      </c>
    </row>
    <row r="2756" spans="1:8" x14ac:dyDescent="0.2">
      <c r="A2756" s="1271">
        <v>5735011</v>
      </c>
      <c r="B2756" s="1084" t="s">
        <v>23412</v>
      </c>
      <c r="C2756" s="1084"/>
      <c r="D2756" s="1272" t="s">
        <v>5</v>
      </c>
      <c r="E2756" s="1272" t="s">
        <v>469</v>
      </c>
      <c r="F2756" s="1272"/>
      <c r="G2756" s="1272" t="s">
        <v>36</v>
      </c>
      <c r="H2756" s="1461" t="s">
        <v>36</v>
      </c>
    </row>
    <row r="2757" spans="1:8" x14ac:dyDescent="0.2">
      <c r="A2757" s="1271">
        <v>5739000</v>
      </c>
      <c r="B2757" s="1084" t="s">
        <v>23413</v>
      </c>
      <c r="C2757" s="1084"/>
      <c r="D2757" s="1272" t="s">
        <v>5</v>
      </c>
      <c r="E2757" s="1272" t="s">
        <v>5</v>
      </c>
      <c r="F2757" s="1272"/>
      <c r="G2757" s="1272" t="s">
        <v>5</v>
      </c>
      <c r="H2757" s="1461" t="s">
        <v>5</v>
      </c>
    </row>
    <row r="2758" spans="1:8" x14ac:dyDescent="0.2">
      <c r="A2758" s="1271">
        <v>5739010</v>
      </c>
      <c r="B2758" s="1084" t="s">
        <v>23413</v>
      </c>
      <c r="C2758" s="1084"/>
      <c r="D2758" s="1272" t="s">
        <v>5</v>
      </c>
      <c r="E2758" s="1272" t="s">
        <v>5</v>
      </c>
      <c r="F2758" s="1272"/>
      <c r="G2758" s="1272" t="s">
        <v>5</v>
      </c>
      <c r="H2758" s="1461" t="s">
        <v>5</v>
      </c>
    </row>
    <row r="2759" spans="1:8" x14ac:dyDescent="0.2">
      <c r="A2759" s="1271">
        <v>5739011</v>
      </c>
      <c r="B2759" s="1084" t="s">
        <v>23413</v>
      </c>
      <c r="C2759" s="1084"/>
      <c r="D2759" s="1272" t="s">
        <v>5</v>
      </c>
      <c r="E2759" s="1272" t="s">
        <v>469</v>
      </c>
      <c r="F2759" s="1272"/>
      <c r="G2759" s="1272" t="s">
        <v>5</v>
      </c>
      <c r="H2759" s="1461" t="s">
        <v>5</v>
      </c>
    </row>
    <row r="2760" spans="1:8" x14ac:dyDescent="0.2">
      <c r="A2760" s="1271">
        <v>5740000</v>
      </c>
      <c r="B2760" s="1084" t="s">
        <v>23414</v>
      </c>
      <c r="C2760" s="1084"/>
      <c r="D2760" s="1272" t="s">
        <v>5</v>
      </c>
      <c r="E2760" s="1272" t="s">
        <v>5</v>
      </c>
      <c r="F2760" s="1272"/>
      <c r="G2760" s="1272" t="s">
        <v>5</v>
      </c>
      <c r="H2760" s="1461" t="s">
        <v>5</v>
      </c>
    </row>
    <row r="2761" spans="1:8" x14ac:dyDescent="0.2">
      <c r="A2761" s="1271">
        <v>5741000</v>
      </c>
      <c r="B2761" s="1084" t="s">
        <v>23415</v>
      </c>
      <c r="C2761" s="1084"/>
      <c r="D2761" s="1272" t="s">
        <v>5</v>
      </c>
      <c r="E2761" s="1272" t="s">
        <v>5</v>
      </c>
      <c r="F2761" s="1272"/>
      <c r="G2761" s="1272" t="s">
        <v>5</v>
      </c>
      <c r="H2761" s="1461" t="s">
        <v>5</v>
      </c>
    </row>
    <row r="2762" spans="1:8" x14ac:dyDescent="0.2">
      <c r="A2762" s="1271">
        <v>5741010</v>
      </c>
      <c r="B2762" s="1084" t="s">
        <v>23415</v>
      </c>
      <c r="C2762" s="1084"/>
      <c r="D2762" s="1272" t="s">
        <v>5</v>
      </c>
      <c r="E2762" s="1272" t="s">
        <v>5</v>
      </c>
      <c r="F2762" s="1272"/>
      <c r="G2762" s="1272" t="s">
        <v>5</v>
      </c>
      <c r="H2762" s="1461" t="s">
        <v>5</v>
      </c>
    </row>
    <row r="2763" spans="1:8" x14ac:dyDescent="0.2">
      <c r="A2763" s="1271">
        <v>5741011</v>
      </c>
      <c r="B2763" s="1084" t="s">
        <v>23415</v>
      </c>
      <c r="C2763" s="1084"/>
      <c r="D2763" s="1272" t="s">
        <v>5</v>
      </c>
      <c r="E2763" s="1272" t="s">
        <v>469</v>
      </c>
      <c r="F2763" s="1272"/>
      <c r="G2763" s="1272" t="s">
        <v>5</v>
      </c>
      <c r="H2763" s="1461" t="s">
        <v>5</v>
      </c>
    </row>
    <row r="2764" spans="1:8" x14ac:dyDescent="0.2">
      <c r="A2764" s="1271">
        <v>5742000</v>
      </c>
      <c r="B2764" s="1084" t="s">
        <v>23415</v>
      </c>
      <c r="C2764" s="1084"/>
      <c r="D2764" s="1272" t="s">
        <v>5</v>
      </c>
      <c r="E2764" s="1272" t="s">
        <v>5</v>
      </c>
      <c r="F2764" s="1272"/>
      <c r="G2764" s="1272" t="s">
        <v>5</v>
      </c>
      <c r="H2764" s="1461" t="s">
        <v>5</v>
      </c>
    </row>
    <row r="2765" spans="1:8" x14ac:dyDescent="0.2">
      <c r="A2765" s="1271">
        <v>5742010</v>
      </c>
      <c r="B2765" s="1084" t="s">
        <v>23415</v>
      </c>
      <c r="C2765" s="1084"/>
      <c r="D2765" s="1272" t="s">
        <v>5</v>
      </c>
      <c r="E2765" s="1272" t="s">
        <v>5</v>
      </c>
      <c r="F2765" s="1272"/>
      <c r="G2765" s="1272" t="s">
        <v>5</v>
      </c>
      <c r="H2765" s="1461" t="s">
        <v>5</v>
      </c>
    </row>
    <row r="2766" spans="1:8" x14ac:dyDescent="0.2">
      <c r="A2766" s="1271">
        <v>5742011</v>
      </c>
      <c r="B2766" s="1084" t="s">
        <v>23415</v>
      </c>
      <c r="C2766" s="1084"/>
      <c r="D2766" s="1272" t="s">
        <v>5</v>
      </c>
      <c r="E2766" s="1272" t="s">
        <v>469</v>
      </c>
      <c r="F2766" s="1272"/>
      <c r="G2766" s="1272" t="s">
        <v>5</v>
      </c>
      <c r="H2766" s="1461" t="s">
        <v>5</v>
      </c>
    </row>
    <row r="2767" spans="1:8" x14ac:dyDescent="0.2">
      <c r="A2767" s="1271">
        <v>5743000</v>
      </c>
      <c r="B2767" s="1084" t="s">
        <v>23416</v>
      </c>
      <c r="C2767" s="1084"/>
      <c r="D2767" s="1272" t="s">
        <v>5</v>
      </c>
      <c r="E2767" s="1272" t="s">
        <v>5</v>
      </c>
      <c r="F2767" s="1272"/>
      <c r="G2767" s="1272" t="s">
        <v>5</v>
      </c>
      <c r="H2767" s="1461" t="s">
        <v>5</v>
      </c>
    </row>
    <row r="2768" spans="1:8" x14ac:dyDescent="0.2">
      <c r="A2768" s="1271">
        <v>5743010</v>
      </c>
      <c r="B2768" s="1084" t="s">
        <v>23416</v>
      </c>
      <c r="C2768" s="1084"/>
      <c r="D2768" s="1272" t="s">
        <v>5</v>
      </c>
      <c r="E2768" s="1272" t="s">
        <v>5</v>
      </c>
      <c r="F2768" s="1272"/>
      <c r="G2768" s="1272" t="s">
        <v>5</v>
      </c>
      <c r="H2768" s="1461" t="s">
        <v>5</v>
      </c>
    </row>
    <row r="2769" spans="1:8" x14ac:dyDescent="0.2">
      <c r="A2769" s="1271">
        <v>5743011</v>
      </c>
      <c r="B2769" s="1084" t="s">
        <v>23416</v>
      </c>
      <c r="C2769" s="1084"/>
      <c r="D2769" s="1272" t="s">
        <v>5</v>
      </c>
      <c r="E2769" s="1272" t="s">
        <v>469</v>
      </c>
      <c r="F2769" s="1272"/>
      <c r="G2769" s="1272" t="s">
        <v>5</v>
      </c>
      <c r="H2769" s="1461" t="s">
        <v>5</v>
      </c>
    </row>
    <row r="2770" spans="1:8" x14ac:dyDescent="0.2">
      <c r="A2770" s="1271">
        <v>5744000</v>
      </c>
      <c r="B2770" s="1084" t="s">
        <v>23417</v>
      </c>
      <c r="C2770" s="1084"/>
      <c r="D2770" s="1272" t="s">
        <v>5</v>
      </c>
      <c r="E2770" s="1272" t="s">
        <v>5</v>
      </c>
      <c r="F2770" s="1272"/>
      <c r="G2770" s="1272" t="s">
        <v>5</v>
      </c>
      <c r="H2770" s="1461" t="s">
        <v>5</v>
      </c>
    </row>
    <row r="2771" spans="1:8" x14ac:dyDescent="0.2">
      <c r="A2771" s="1271">
        <v>5744010</v>
      </c>
      <c r="B2771" s="1084" t="s">
        <v>23417</v>
      </c>
      <c r="C2771" s="1084"/>
      <c r="D2771" s="1272" t="s">
        <v>5</v>
      </c>
      <c r="E2771" s="1272" t="s">
        <v>5</v>
      </c>
      <c r="F2771" s="1272"/>
      <c r="G2771" s="1272" t="s">
        <v>5</v>
      </c>
      <c r="H2771" s="1461" t="s">
        <v>5</v>
      </c>
    </row>
    <row r="2772" spans="1:8" x14ac:dyDescent="0.2">
      <c r="A2772" s="1271">
        <v>5744011</v>
      </c>
      <c r="B2772" s="1084" t="s">
        <v>23417</v>
      </c>
      <c r="C2772" s="1084"/>
      <c r="D2772" s="1272" t="s">
        <v>5</v>
      </c>
      <c r="E2772" s="1272" t="s">
        <v>469</v>
      </c>
      <c r="F2772" s="1272"/>
      <c r="G2772" s="1272" t="s">
        <v>5</v>
      </c>
      <c r="H2772" s="1461" t="s">
        <v>5</v>
      </c>
    </row>
    <row r="2773" spans="1:8" x14ac:dyDescent="0.2">
      <c r="A2773" s="1271">
        <v>5745000</v>
      </c>
      <c r="B2773" s="1084" t="s">
        <v>23418</v>
      </c>
      <c r="C2773" s="1084"/>
      <c r="D2773" s="1272" t="s">
        <v>5</v>
      </c>
      <c r="E2773" s="1272" t="s">
        <v>5</v>
      </c>
      <c r="F2773" s="1272"/>
      <c r="G2773" s="1272" t="s">
        <v>5</v>
      </c>
      <c r="H2773" s="1461" t="s">
        <v>5</v>
      </c>
    </row>
    <row r="2774" spans="1:8" x14ac:dyDescent="0.2">
      <c r="A2774" s="1271">
        <v>5745010</v>
      </c>
      <c r="B2774" s="1084" t="s">
        <v>23418</v>
      </c>
      <c r="C2774" s="1084"/>
      <c r="D2774" s="1272" t="s">
        <v>5</v>
      </c>
      <c r="E2774" s="1272" t="s">
        <v>5</v>
      </c>
      <c r="F2774" s="1272"/>
      <c r="G2774" s="1272" t="s">
        <v>5</v>
      </c>
      <c r="H2774" s="1461" t="s">
        <v>5</v>
      </c>
    </row>
    <row r="2775" spans="1:8" x14ac:dyDescent="0.2">
      <c r="A2775" s="1271">
        <v>5745011</v>
      </c>
      <c r="B2775" s="1084" t="s">
        <v>23418</v>
      </c>
      <c r="C2775" s="1084"/>
      <c r="D2775" s="1272" t="s">
        <v>5</v>
      </c>
      <c r="E2775" s="1272" t="s">
        <v>469</v>
      </c>
      <c r="F2775" s="1272"/>
      <c r="G2775" s="1272" t="s">
        <v>5</v>
      </c>
      <c r="H2775" s="1461" t="s">
        <v>5</v>
      </c>
    </row>
    <row r="2776" spans="1:8" x14ac:dyDescent="0.2">
      <c r="A2776" s="1271">
        <v>5746000</v>
      </c>
      <c r="B2776" s="1084" t="s">
        <v>23419</v>
      </c>
      <c r="C2776" s="1084"/>
      <c r="D2776" s="1272" t="s">
        <v>5</v>
      </c>
      <c r="E2776" s="1272" t="s">
        <v>5</v>
      </c>
      <c r="F2776" s="1272"/>
      <c r="G2776" s="1272" t="s">
        <v>5</v>
      </c>
      <c r="H2776" s="1461" t="s">
        <v>5</v>
      </c>
    </row>
    <row r="2777" spans="1:8" x14ac:dyDescent="0.2">
      <c r="A2777" s="1271">
        <v>5746010</v>
      </c>
      <c r="B2777" s="1084" t="s">
        <v>23419</v>
      </c>
      <c r="C2777" s="1084"/>
      <c r="D2777" s="1272" t="s">
        <v>5</v>
      </c>
      <c r="E2777" s="1272" t="s">
        <v>5</v>
      </c>
      <c r="F2777" s="1272"/>
      <c r="G2777" s="1272" t="s">
        <v>5</v>
      </c>
      <c r="H2777" s="1461" t="s">
        <v>5</v>
      </c>
    </row>
    <row r="2778" spans="1:8" x14ac:dyDescent="0.2">
      <c r="A2778" s="1271">
        <v>5746011</v>
      </c>
      <c r="B2778" s="1084" t="s">
        <v>23419</v>
      </c>
      <c r="C2778" s="1084"/>
      <c r="D2778" s="1272" t="s">
        <v>5</v>
      </c>
      <c r="E2778" s="1272" t="s">
        <v>469</v>
      </c>
      <c r="F2778" s="1272"/>
      <c r="G2778" s="1272" t="s">
        <v>5</v>
      </c>
      <c r="H2778" s="1461" t="s">
        <v>5</v>
      </c>
    </row>
    <row r="2779" spans="1:8" x14ac:dyDescent="0.2">
      <c r="A2779" s="1271">
        <v>5747000</v>
      </c>
      <c r="B2779" s="1084" t="s">
        <v>23420</v>
      </c>
      <c r="C2779" s="1084"/>
      <c r="D2779" s="1272" t="s">
        <v>5</v>
      </c>
      <c r="E2779" s="1272" t="s">
        <v>5</v>
      </c>
      <c r="F2779" s="1272"/>
      <c r="G2779" s="1272" t="s">
        <v>5</v>
      </c>
      <c r="H2779" s="1461" t="s">
        <v>5</v>
      </c>
    </row>
    <row r="2780" spans="1:8" x14ac:dyDescent="0.2">
      <c r="A2780" s="1271">
        <v>5747010</v>
      </c>
      <c r="B2780" s="1084" t="s">
        <v>23420</v>
      </c>
      <c r="C2780" s="1084"/>
      <c r="D2780" s="1272" t="s">
        <v>5</v>
      </c>
      <c r="E2780" s="1272" t="s">
        <v>5</v>
      </c>
      <c r="F2780" s="1272"/>
      <c r="G2780" s="1272" t="s">
        <v>5</v>
      </c>
      <c r="H2780" s="1461" t="s">
        <v>5</v>
      </c>
    </row>
    <row r="2781" spans="1:8" x14ac:dyDescent="0.2">
      <c r="A2781" s="1271">
        <v>5747011</v>
      </c>
      <c r="B2781" s="1084" t="s">
        <v>23420</v>
      </c>
      <c r="C2781" s="1084"/>
      <c r="D2781" s="1272" t="s">
        <v>5</v>
      </c>
      <c r="E2781" s="1272" t="s">
        <v>469</v>
      </c>
      <c r="F2781" s="1272"/>
      <c r="G2781" s="1272" t="s">
        <v>5</v>
      </c>
      <c r="H2781" s="1461" t="s">
        <v>5</v>
      </c>
    </row>
    <row r="2782" spans="1:8" x14ac:dyDescent="0.2">
      <c r="A2782" s="1271">
        <v>5748000</v>
      </c>
      <c r="B2782" s="1084" t="s">
        <v>23418</v>
      </c>
      <c r="C2782" s="1084"/>
      <c r="D2782" s="1272" t="s">
        <v>5</v>
      </c>
      <c r="E2782" s="1272" t="s">
        <v>5</v>
      </c>
      <c r="F2782" s="1272"/>
      <c r="G2782" s="1272" t="s">
        <v>5</v>
      </c>
      <c r="H2782" s="1461" t="s">
        <v>5</v>
      </c>
    </row>
    <row r="2783" spans="1:8" x14ac:dyDescent="0.2">
      <c r="A2783" s="1271">
        <v>5748010</v>
      </c>
      <c r="B2783" s="1084" t="s">
        <v>23418</v>
      </c>
      <c r="C2783" s="1084"/>
      <c r="D2783" s="1272" t="s">
        <v>5</v>
      </c>
      <c r="E2783" s="1272" t="s">
        <v>5</v>
      </c>
      <c r="F2783" s="1272"/>
      <c r="G2783" s="1272" t="s">
        <v>5</v>
      </c>
      <c r="H2783" s="1461" t="s">
        <v>5</v>
      </c>
    </row>
    <row r="2784" spans="1:8" x14ac:dyDescent="0.2">
      <c r="A2784" s="1271">
        <v>5748011</v>
      </c>
      <c r="B2784" s="1084" t="s">
        <v>23418</v>
      </c>
      <c r="C2784" s="1084"/>
      <c r="D2784" s="1272" t="s">
        <v>5</v>
      </c>
      <c r="E2784" s="1272" t="s">
        <v>469</v>
      </c>
      <c r="F2784" s="1272"/>
      <c r="G2784" s="1272" t="s">
        <v>5</v>
      </c>
      <c r="H2784" s="1461" t="s">
        <v>5</v>
      </c>
    </row>
    <row r="2785" spans="1:8" x14ac:dyDescent="0.2">
      <c r="A2785" s="1271">
        <v>5749000</v>
      </c>
      <c r="B2785" s="1084" t="s">
        <v>23419</v>
      </c>
      <c r="C2785" s="1084"/>
      <c r="D2785" s="1272" t="s">
        <v>5</v>
      </c>
      <c r="E2785" s="1272" t="s">
        <v>5</v>
      </c>
      <c r="F2785" s="1272"/>
      <c r="G2785" s="1272" t="s">
        <v>5</v>
      </c>
      <c r="H2785" s="1461" t="s">
        <v>5</v>
      </c>
    </row>
    <row r="2786" spans="1:8" x14ac:dyDescent="0.2">
      <c r="A2786" s="1271">
        <v>5749010</v>
      </c>
      <c r="B2786" s="1084" t="s">
        <v>23419</v>
      </c>
      <c r="C2786" s="1084"/>
      <c r="D2786" s="1272" t="s">
        <v>5</v>
      </c>
      <c r="E2786" s="1272" t="s">
        <v>5</v>
      </c>
      <c r="F2786" s="1272"/>
      <c r="G2786" s="1272" t="s">
        <v>5</v>
      </c>
      <c r="H2786" s="1461" t="s">
        <v>5</v>
      </c>
    </row>
    <row r="2787" spans="1:8" x14ac:dyDescent="0.2">
      <c r="A2787" s="1271">
        <v>5749011</v>
      </c>
      <c r="B2787" s="1084" t="s">
        <v>23419</v>
      </c>
      <c r="C2787" s="1084"/>
      <c r="D2787" s="1272" t="s">
        <v>5</v>
      </c>
      <c r="E2787" s="1272" t="s">
        <v>469</v>
      </c>
      <c r="F2787" s="1272"/>
      <c r="G2787" s="1272" t="s">
        <v>5</v>
      </c>
      <c r="H2787" s="1461" t="s">
        <v>5</v>
      </c>
    </row>
    <row r="2788" spans="1:8" x14ac:dyDescent="0.2">
      <c r="A2788" s="1271">
        <v>5750000</v>
      </c>
      <c r="B2788" s="1084" t="s">
        <v>23421</v>
      </c>
      <c r="C2788" s="1084"/>
      <c r="D2788" s="1272" t="s">
        <v>5</v>
      </c>
      <c r="E2788" s="1272" t="s">
        <v>5</v>
      </c>
      <c r="F2788" s="1272"/>
      <c r="G2788" s="1272" t="s">
        <v>5</v>
      </c>
      <c r="H2788" s="1461" t="s">
        <v>5</v>
      </c>
    </row>
    <row r="2789" spans="1:8" x14ac:dyDescent="0.2">
      <c r="A2789" s="1271">
        <v>5751000</v>
      </c>
      <c r="B2789" s="1084" t="s">
        <v>23422</v>
      </c>
      <c r="C2789" s="1084"/>
      <c r="D2789" s="1272" t="s">
        <v>5</v>
      </c>
      <c r="E2789" s="1272" t="s">
        <v>5</v>
      </c>
      <c r="F2789" s="1272"/>
      <c r="G2789" s="1272" t="s">
        <v>5</v>
      </c>
      <c r="H2789" s="1461" t="s">
        <v>5</v>
      </c>
    </row>
    <row r="2790" spans="1:8" x14ac:dyDescent="0.2">
      <c r="A2790" s="1271">
        <v>5751010</v>
      </c>
      <c r="B2790" s="1084" t="s">
        <v>23422</v>
      </c>
      <c r="C2790" s="1084"/>
      <c r="D2790" s="1272" t="s">
        <v>5</v>
      </c>
      <c r="E2790" s="1272" t="s">
        <v>5</v>
      </c>
      <c r="F2790" s="1272"/>
      <c r="G2790" s="1272" t="s">
        <v>5</v>
      </c>
      <c r="H2790" s="1461" t="s">
        <v>5</v>
      </c>
    </row>
    <row r="2791" spans="1:8" x14ac:dyDescent="0.2">
      <c r="A2791" s="1271">
        <v>5751011</v>
      </c>
      <c r="B2791" s="1084" t="s">
        <v>23422</v>
      </c>
      <c r="C2791" s="1084"/>
      <c r="D2791" s="1272" t="s">
        <v>5</v>
      </c>
      <c r="E2791" s="1272" t="s">
        <v>469</v>
      </c>
      <c r="F2791" s="1272"/>
      <c r="G2791" s="1272" t="s">
        <v>5</v>
      </c>
      <c r="H2791" s="1461" t="s">
        <v>5</v>
      </c>
    </row>
    <row r="2792" spans="1:8" x14ac:dyDescent="0.2">
      <c r="A2792" s="1271">
        <v>5752000</v>
      </c>
      <c r="B2792" s="1084" t="s">
        <v>23423</v>
      </c>
      <c r="C2792" s="1084"/>
      <c r="D2792" s="1272" t="s">
        <v>5</v>
      </c>
      <c r="E2792" s="1272" t="s">
        <v>5</v>
      </c>
      <c r="F2792" s="1272"/>
      <c r="G2792" s="1272" t="s">
        <v>5</v>
      </c>
      <c r="H2792" s="1461" t="s">
        <v>5</v>
      </c>
    </row>
    <row r="2793" spans="1:8" x14ac:dyDescent="0.2">
      <c r="A2793" s="1271">
        <v>5752010</v>
      </c>
      <c r="B2793" s="1084" t="s">
        <v>23423</v>
      </c>
      <c r="C2793" s="1084"/>
      <c r="D2793" s="1272" t="s">
        <v>5</v>
      </c>
      <c r="E2793" s="1272" t="s">
        <v>5</v>
      </c>
      <c r="F2793" s="1272"/>
      <c r="G2793" s="1272" t="s">
        <v>5</v>
      </c>
      <c r="H2793" s="1461" t="s">
        <v>5</v>
      </c>
    </row>
    <row r="2794" spans="1:8" x14ac:dyDescent="0.2">
      <c r="A2794" s="1271">
        <v>5752011</v>
      </c>
      <c r="B2794" s="1084" t="s">
        <v>23423</v>
      </c>
      <c r="C2794" s="1084"/>
      <c r="D2794" s="1272" t="s">
        <v>5</v>
      </c>
      <c r="E2794" s="1272" t="s">
        <v>469</v>
      </c>
      <c r="F2794" s="1272"/>
      <c r="G2794" s="1272" t="s">
        <v>5</v>
      </c>
      <c r="H2794" s="1461" t="s">
        <v>5</v>
      </c>
    </row>
    <row r="2795" spans="1:8" x14ac:dyDescent="0.2">
      <c r="A2795" s="1271">
        <v>5753000</v>
      </c>
      <c r="B2795" s="1084" t="s">
        <v>23424</v>
      </c>
      <c r="C2795" s="1084"/>
      <c r="D2795" s="1272" t="s">
        <v>5</v>
      </c>
      <c r="E2795" s="1272" t="s">
        <v>5</v>
      </c>
      <c r="F2795" s="1272"/>
      <c r="G2795" s="1272" t="s">
        <v>5</v>
      </c>
      <c r="H2795" s="1461" t="s">
        <v>5</v>
      </c>
    </row>
    <row r="2796" spans="1:8" x14ac:dyDescent="0.2">
      <c r="A2796" s="1271">
        <v>5753010</v>
      </c>
      <c r="B2796" s="1084" t="s">
        <v>23424</v>
      </c>
      <c r="C2796" s="1084"/>
      <c r="D2796" s="1272" t="s">
        <v>5</v>
      </c>
      <c r="E2796" s="1272" t="s">
        <v>5</v>
      </c>
      <c r="F2796" s="1272"/>
      <c r="G2796" s="1272" t="s">
        <v>5</v>
      </c>
      <c r="H2796" s="1461" t="s">
        <v>5</v>
      </c>
    </row>
    <row r="2797" spans="1:8" x14ac:dyDescent="0.2">
      <c r="A2797" s="1271">
        <v>5753011</v>
      </c>
      <c r="B2797" s="1084" t="s">
        <v>23424</v>
      </c>
      <c r="C2797" s="1084"/>
      <c r="D2797" s="1272" t="s">
        <v>5</v>
      </c>
      <c r="E2797" s="1272" t="s">
        <v>469</v>
      </c>
      <c r="F2797" s="1272"/>
      <c r="G2797" s="1272" t="s">
        <v>5</v>
      </c>
      <c r="H2797" s="1461" t="s">
        <v>5</v>
      </c>
    </row>
    <row r="2798" spans="1:8" x14ac:dyDescent="0.2">
      <c r="A2798" s="1271">
        <v>5754000</v>
      </c>
      <c r="B2798" s="1084" t="s">
        <v>23425</v>
      </c>
      <c r="C2798" s="1084"/>
      <c r="D2798" s="1272" t="s">
        <v>5</v>
      </c>
      <c r="E2798" s="1272" t="s">
        <v>5</v>
      </c>
      <c r="F2798" s="1272"/>
      <c r="G2798" s="1272" t="s">
        <v>5</v>
      </c>
      <c r="H2798" s="1461" t="s">
        <v>5</v>
      </c>
    </row>
    <row r="2799" spans="1:8" x14ac:dyDescent="0.2">
      <c r="A2799" s="1271">
        <v>5754010</v>
      </c>
      <c r="B2799" s="1084" t="s">
        <v>23425</v>
      </c>
      <c r="C2799" s="1084"/>
      <c r="D2799" s="1272" t="s">
        <v>5</v>
      </c>
      <c r="E2799" s="1272" t="s">
        <v>5</v>
      </c>
      <c r="F2799" s="1272"/>
      <c r="G2799" s="1272" t="s">
        <v>5</v>
      </c>
      <c r="H2799" s="1461" t="s">
        <v>5</v>
      </c>
    </row>
    <row r="2800" spans="1:8" x14ac:dyDescent="0.2">
      <c r="A2800" s="1271">
        <v>5754011</v>
      </c>
      <c r="B2800" s="1084" t="s">
        <v>23425</v>
      </c>
      <c r="C2800" s="1084"/>
      <c r="D2800" s="1272" t="s">
        <v>5</v>
      </c>
      <c r="E2800" s="1272" t="s">
        <v>469</v>
      </c>
      <c r="F2800" s="1272"/>
      <c r="G2800" s="1272" t="s">
        <v>5</v>
      </c>
      <c r="H2800" s="1461" t="s">
        <v>5</v>
      </c>
    </row>
    <row r="2801" spans="1:8" x14ac:dyDescent="0.2">
      <c r="A2801" s="1271">
        <v>5755000</v>
      </c>
      <c r="B2801" s="1084" t="s">
        <v>23426</v>
      </c>
      <c r="C2801" s="1084"/>
      <c r="D2801" s="1272" t="s">
        <v>5</v>
      </c>
      <c r="E2801" s="1272" t="s">
        <v>5</v>
      </c>
      <c r="F2801" s="1272"/>
      <c r="G2801" s="1272" t="s">
        <v>5</v>
      </c>
      <c r="H2801" s="1461" t="s">
        <v>5</v>
      </c>
    </row>
    <row r="2802" spans="1:8" x14ac:dyDescent="0.2">
      <c r="A2802" s="1271">
        <v>5755010</v>
      </c>
      <c r="B2802" s="1084" t="s">
        <v>23426</v>
      </c>
      <c r="C2802" s="1084"/>
      <c r="D2802" s="1272" t="s">
        <v>5</v>
      </c>
      <c r="E2802" s="1272" t="s">
        <v>5</v>
      </c>
      <c r="F2802" s="1272"/>
      <c r="G2802" s="1272" t="s">
        <v>5</v>
      </c>
      <c r="H2802" s="1461" t="s">
        <v>5</v>
      </c>
    </row>
    <row r="2803" spans="1:8" x14ac:dyDescent="0.2">
      <c r="A2803" s="1271">
        <v>5755011</v>
      </c>
      <c r="B2803" s="1084" t="s">
        <v>23426</v>
      </c>
      <c r="C2803" s="1084"/>
      <c r="D2803" s="1272" t="s">
        <v>5</v>
      </c>
      <c r="E2803" s="1272" t="s">
        <v>469</v>
      </c>
      <c r="F2803" s="1272"/>
      <c r="G2803" s="1272" t="s">
        <v>5</v>
      </c>
      <c r="H2803" s="1461" t="s">
        <v>5</v>
      </c>
    </row>
    <row r="2804" spans="1:8" x14ac:dyDescent="0.2">
      <c r="A2804" s="1271">
        <v>5756000</v>
      </c>
      <c r="B2804" s="1084" t="s">
        <v>23427</v>
      </c>
      <c r="C2804" s="1084"/>
      <c r="D2804" s="1272" t="s">
        <v>5</v>
      </c>
      <c r="E2804" s="1272" t="s">
        <v>5</v>
      </c>
      <c r="F2804" s="1272"/>
      <c r="G2804" s="1272" t="s">
        <v>5</v>
      </c>
      <c r="H2804" s="1461" t="s">
        <v>5</v>
      </c>
    </row>
    <row r="2805" spans="1:8" x14ac:dyDescent="0.2">
      <c r="A2805" s="1271">
        <v>5756010</v>
      </c>
      <c r="B2805" s="1084" t="s">
        <v>23427</v>
      </c>
      <c r="C2805" s="1084"/>
      <c r="D2805" s="1272" t="s">
        <v>5</v>
      </c>
      <c r="E2805" s="1272" t="s">
        <v>5</v>
      </c>
      <c r="F2805" s="1272"/>
      <c r="G2805" s="1272" t="s">
        <v>5</v>
      </c>
      <c r="H2805" s="1461" t="s">
        <v>5</v>
      </c>
    </row>
    <row r="2806" spans="1:8" x14ac:dyDescent="0.2">
      <c r="A2806" s="1271">
        <v>5756011</v>
      </c>
      <c r="B2806" s="1084" t="s">
        <v>23427</v>
      </c>
      <c r="C2806" s="1084"/>
      <c r="D2806" s="1272" t="s">
        <v>5</v>
      </c>
      <c r="E2806" s="1272" t="s">
        <v>469</v>
      </c>
      <c r="F2806" s="1272"/>
      <c r="G2806" s="1272" t="s">
        <v>5</v>
      </c>
      <c r="H2806" s="1461" t="s">
        <v>5</v>
      </c>
    </row>
    <row r="2807" spans="1:8" x14ac:dyDescent="0.2">
      <c r="A2807" s="1271">
        <v>5757000</v>
      </c>
      <c r="B2807" s="1084" t="s">
        <v>23428</v>
      </c>
      <c r="C2807" s="1084"/>
      <c r="D2807" s="1272" t="s">
        <v>5</v>
      </c>
      <c r="E2807" s="1272" t="s">
        <v>5</v>
      </c>
      <c r="F2807" s="1272"/>
      <c r="G2807" s="1272" t="s">
        <v>5</v>
      </c>
      <c r="H2807" s="1461" t="s">
        <v>5</v>
      </c>
    </row>
    <row r="2808" spans="1:8" x14ac:dyDescent="0.2">
      <c r="A2808" s="1271">
        <v>5757010</v>
      </c>
      <c r="B2808" s="1084" t="s">
        <v>23428</v>
      </c>
      <c r="C2808" s="1084"/>
      <c r="D2808" s="1272" t="s">
        <v>5</v>
      </c>
      <c r="E2808" s="1272" t="s">
        <v>5</v>
      </c>
      <c r="F2808" s="1272"/>
      <c r="G2808" s="1272" t="s">
        <v>5</v>
      </c>
      <c r="H2808" s="1461" t="s">
        <v>5</v>
      </c>
    </row>
    <row r="2809" spans="1:8" x14ac:dyDescent="0.2">
      <c r="A2809" s="1271">
        <v>5757011</v>
      </c>
      <c r="B2809" s="1084" t="s">
        <v>23429</v>
      </c>
      <c r="C2809" s="1084" t="s">
        <v>22994</v>
      </c>
      <c r="D2809" s="1272" t="s">
        <v>5</v>
      </c>
      <c r="E2809" s="1272" t="s">
        <v>469</v>
      </c>
      <c r="F2809" s="1272"/>
      <c r="G2809" s="1272" t="s">
        <v>36</v>
      </c>
      <c r="H2809" s="1461" t="s">
        <v>36</v>
      </c>
    </row>
    <row r="2810" spans="1:8" x14ac:dyDescent="0.2">
      <c r="A2810" s="1271">
        <v>5758000</v>
      </c>
      <c r="B2810" s="1084" t="s">
        <v>23430</v>
      </c>
      <c r="C2810" s="1084"/>
      <c r="D2810" s="1272" t="s">
        <v>5</v>
      </c>
      <c r="E2810" s="1272" t="s">
        <v>5</v>
      </c>
      <c r="F2810" s="1272"/>
      <c r="G2810" s="1272" t="s">
        <v>5</v>
      </c>
      <c r="H2810" s="1461" t="s">
        <v>5</v>
      </c>
    </row>
    <row r="2811" spans="1:8" x14ac:dyDescent="0.2">
      <c r="A2811" s="1271">
        <v>5758010</v>
      </c>
      <c r="B2811" s="1084" t="s">
        <v>23430</v>
      </c>
      <c r="C2811" s="1084"/>
      <c r="D2811" s="1272" t="s">
        <v>5</v>
      </c>
      <c r="E2811" s="1272" t="s">
        <v>5</v>
      </c>
      <c r="F2811" s="1272"/>
      <c r="G2811" s="1272" t="s">
        <v>5</v>
      </c>
      <c r="H2811" s="1461" t="s">
        <v>5</v>
      </c>
    </row>
    <row r="2812" spans="1:8" x14ac:dyDescent="0.2">
      <c r="A2812" s="1271">
        <v>5758011</v>
      </c>
      <c r="B2812" s="1084" t="s">
        <v>23430</v>
      </c>
      <c r="C2812" s="1084"/>
      <c r="D2812" s="1272" t="s">
        <v>5</v>
      </c>
      <c r="E2812" s="1272" t="s">
        <v>469</v>
      </c>
      <c r="F2812" s="1272"/>
      <c r="G2812" s="1272" t="s">
        <v>5</v>
      </c>
      <c r="H2812" s="1461" t="s">
        <v>5</v>
      </c>
    </row>
    <row r="2813" spans="1:8" x14ac:dyDescent="0.2">
      <c r="A2813" s="1271">
        <v>5759000</v>
      </c>
      <c r="B2813" s="1084" t="s">
        <v>23431</v>
      </c>
      <c r="C2813" s="1084"/>
      <c r="D2813" s="1272" t="s">
        <v>5</v>
      </c>
      <c r="E2813" s="1272" t="s">
        <v>5</v>
      </c>
      <c r="F2813" s="1272"/>
      <c r="G2813" s="1272" t="s">
        <v>5</v>
      </c>
      <c r="H2813" s="1461" t="s">
        <v>5</v>
      </c>
    </row>
    <row r="2814" spans="1:8" x14ac:dyDescent="0.2">
      <c r="A2814" s="1271">
        <v>5759010</v>
      </c>
      <c r="B2814" s="1084" t="s">
        <v>23431</v>
      </c>
      <c r="C2814" s="1084"/>
      <c r="D2814" s="1272" t="s">
        <v>5</v>
      </c>
      <c r="E2814" s="1272" t="s">
        <v>5</v>
      </c>
      <c r="F2814" s="1272"/>
      <c r="G2814" s="1272" t="s">
        <v>5</v>
      </c>
      <c r="H2814" s="1461" t="s">
        <v>5</v>
      </c>
    </row>
    <row r="2815" spans="1:8" x14ac:dyDescent="0.2">
      <c r="A2815" s="1271">
        <v>5759011</v>
      </c>
      <c r="B2815" s="1084" t="s">
        <v>23431</v>
      </c>
      <c r="C2815" s="1084"/>
      <c r="D2815" s="1272" t="s">
        <v>5</v>
      </c>
      <c r="E2815" s="1272" t="s">
        <v>469</v>
      </c>
      <c r="F2815" s="1272"/>
      <c r="G2815" s="1272" t="s">
        <v>5</v>
      </c>
      <c r="H2815" s="1461" t="s">
        <v>5</v>
      </c>
    </row>
    <row r="2816" spans="1:8" x14ac:dyDescent="0.2">
      <c r="A2816" s="1271">
        <v>5760000</v>
      </c>
      <c r="B2816" s="1084" t="s">
        <v>23432</v>
      </c>
      <c r="C2816" s="1084"/>
      <c r="D2816" s="1272" t="s">
        <v>5</v>
      </c>
      <c r="E2816" s="1272" t="s">
        <v>5</v>
      </c>
      <c r="F2816" s="1272"/>
      <c r="G2816" s="1272" t="s">
        <v>5</v>
      </c>
      <c r="H2816" s="1461" t="s">
        <v>5</v>
      </c>
    </row>
    <row r="2817" spans="1:8" x14ac:dyDescent="0.2">
      <c r="A2817" s="1271">
        <v>5761000</v>
      </c>
      <c r="B2817" s="1084" t="s">
        <v>23433</v>
      </c>
      <c r="C2817" s="1084"/>
      <c r="D2817" s="1272" t="s">
        <v>5</v>
      </c>
      <c r="E2817" s="1272" t="s">
        <v>5</v>
      </c>
      <c r="F2817" s="1272"/>
      <c r="G2817" s="1272" t="s">
        <v>5</v>
      </c>
      <c r="H2817" s="1461" t="s">
        <v>5</v>
      </c>
    </row>
    <row r="2818" spans="1:8" x14ac:dyDescent="0.2">
      <c r="A2818" s="1271">
        <v>5761010</v>
      </c>
      <c r="B2818" s="1084" t="s">
        <v>23433</v>
      </c>
      <c r="C2818" s="1084"/>
      <c r="D2818" s="1272" t="s">
        <v>5</v>
      </c>
      <c r="E2818" s="1272" t="s">
        <v>5</v>
      </c>
      <c r="F2818" s="1272"/>
      <c r="G2818" s="1272" t="s">
        <v>5</v>
      </c>
      <c r="H2818" s="1461" t="s">
        <v>5</v>
      </c>
    </row>
    <row r="2819" spans="1:8" x14ac:dyDescent="0.2">
      <c r="A2819" s="1271">
        <v>5761011</v>
      </c>
      <c r="B2819" s="1084" t="s">
        <v>23433</v>
      </c>
      <c r="C2819" s="1084"/>
      <c r="D2819" s="1272" t="s">
        <v>5</v>
      </c>
      <c r="E2819" s="1272" t="s">
        <v>469</v>
      </c>
      <c r="F2819" s="1272"/>
      <c r="G2819" s="1272" t="s">
        <v>5</v>
      </c>
      <c r="H2819" s="1461" t="s">
        <v>5</v>
      </c>
    </row>
    <row r="2820" spans="1:8" x14ac:dyDescent="0.2">
      <c r="A2820" s="1271">
        <v>5762000</v>
      </c>
      <c r="B2820" s="1084" t="s">
        <v>23434</v>
      </c>
      <c r="C2820" s="1084"/>
      <c r="D2820" s="1272" t="s">
        <v>5</v>
      </c>
      <c r="E2820" s="1272" t="s">
        <v>5</v>
      </c>
      <c r="F2820" s="1272"/>
      <c r="G2820" s="1272" t="s">
        <v>5</v>
      </c>
      <c r="H2820" s="1461" t="s">
        <v>5</v>
      </c>
    </row>
    <row r="2821" spans="1:8" x14ac:dyDescent="0.2">
      <c r="A2821" s="1271">
        <v>5762010</v>
      </c>
      <c r="B2821" s="1084" t="s">
        <v>23434</v>
      </c>
      <c r="C2821" s="1084"/>
      <c r="D2821" s="1272" t="s">
        <v>5</v>
      </c>
      <c r="E2821" s="1272" t="s">
        <v>5</v>
      </c>
      <c r="F2821" s="1272"/>
      <c r="G2821" s="1272" t="s">
        <v>5</v>
      </c>
      <c r="H2821" s="1461" t="s">
        <v>5</v>
      </c>
    </row>
    <row r="2822" spans="1:8" x14ac:dyDescent="0.2">
      <c r="A2822" s="1271">
        <v>5762011</v>
      </c>
      <c r="B2822" s="1084" t="s">
        <v>23434</v>
      </c>
      <c r="C2822" s="1084"/>
      <c r="D2822" s="1272" t="s">
        <v>5</v>
      </c>
      <c r="E2822" s="1272" t="s">
        <v>469</v>
      </c>
      <c r="F2822" s="1272"/>
      <c r="G2822" s="1272" t="s">
        <v>5</v>
      </c>
      <c r="H2822" s="1461" t="s">
        <v>5</v>
      </c>
    </row>
    <row r="2823" spans="1:8" x14ac:dyDescent="0.2">
      <c r="A2823" s="1271">
        <v>5790000</v>
      </c>
      <c r="B2823" s="1084" t="s">
        <v>23435</v>
      </c>
      <c r="C2823" s="1084"/>
      <c r="D2823" s="1272" t="s">
        <v>5</v>
      </c>
      <c r="E2823" s="1272" t="s">
        <v>5</v>
      </c>
      <c r="F2823" s="1272"/>
      <c r="G2823" s="1272" t="s">
        <v>5</v>
      </c>
      <c r="H2823" s="1461" t="s">
        <v>5</v>
      </c>
    </row>
    <row r="2824" spans="1:8" x14ac:dyDescent="0.2">
      <c r="A2824" s="1271">
        <v>5791000</v>
      </c>
      <c r="B2824" s="1084" t="s">
        <v>23436</v>
      </c>
      <c r="C2824" s="1084"/>
      <c r="D2824" s="1272" t="s">
        <v>5</v>
      </c>
      <c r="E2824" s="1272" t="s">
        <v>5</v>
      </c>
      <c r="F2824" s="1272"/>
      <c r="G2824" s="1272" t="s">
        <v>5</v>
      </c>
      <c r="H2824" s="1461" t="s">
        <v>5</v>
      </c>
    </row>
    <row r="2825" spans="1:8" x14ac:dyDescent="0.2">
      <c r="A2825" s="1271">
        <v>5791010</v>
      </c>
      <c r="B2825" s="1084" t="s">
        <v>23436</v>
      </c>
      <c r="C2825" s="1084"/>
      <c r="D2825" s="1272" t="s">
        <v>5</v>
      </c>
      <c r="E2825" s="1272" t="s">
        <v>5</v>
      </c>
      <c r="F2825" s="1272"/>
      <c r="G2825" s="1272" t="s">
        <v>5</v>
      </c>
      <c r="H2825" s="1461" t="s">
        <v>5</v>
      </c>
    </row>
    <row r="2826" spans="1:8" x14ac:dyDescent="0.2">
      <c r="A2826" s="1271">
        <v>5791011</v>
      </c>
      <c r="B2826" s="1084" t="s">
        <v>23436</v>
      </c>
      <c r="C2826" s="1084"/>
      <c r="D2826" s="1272" t="s">
        <v>5</v>
      </c>
      <c r="E2826" s="1272" t="s">
        <v>469</v>
      </c>
      <c r="F2826" s="1272"/>
      <c r="G2826" s="1272" t="s">
        <v>5</v>
      </c>
      <c r="H2826" s="1461" t="s">
        <v>5</v>
      </c>
    </row>
    <row r="2827" spans="1:8" x14ac:dyDescent="0.2">
      <c r="A2827" s="1271">
        <v>5792000</v>
      </c>
      <c r="B2827" s="1084" t="s">
        <v>23437</v>
      </c>
      <c r="C2827" s="1084"/>
      <c r="D2827" s="1272" t="s">
        <v>5</v>
      </c>
      <c r="E2827" s="1272" t="s">
        <v>5</v>
      </c>
      <c r="F2827" s="1272"/>
      <c r="G2827" s="1272" t="s">
        <v>5</v>
      </c>
      <c r="H2827" s="1461" t="s">
        <v>5</v>
      </c>
    </row>
    <row r="2828" spans="1:8" x14ac:dyDescent="0.2">
      <c r="A2828" s="1271">
        <v>5792010</v>
      </c>
      <c r="B2828" s="1084" t="s">
        <v>23438</v>
      </c>
      <c r="C2828" s="1084"/>
      <c r="D2828" s="1272" t="s">
        <v>5</v>
      </c>
      <c r="E2828" s="1272" t="s">
        <v>5</v>
      </c>
      <c r="F2828" s="1272"/>
      <c r="G2828" s="1272" t="s">
        <v>5</v>
      </c>
      <c r="H2828" s="1461" t="s">
        <v>5</v>
      </c>
    </row>
    <row r="2829" spans="1:8" x14ac:dyDescent="0.2">
      <c r="A2829" s="1271">
        <v>5792011</v>
      </c>
      <c r="B2829" s="1084" t="s">
        <v>23438</v>
      </c>
      <c r="C2829" s="1084"/>
      <c r="D2829" s="1272" t="s">
        <v>5</v>
      </c>
      <c r="E2829" s="1272" t="s">
        <v>469</v>
      </c>
      <c r="F2829" s="1272"/>
      <c r="G2829" s="1272" t="s">
        <v>5</v>
      </c>
      <c r="H2829" s="1461" t="s">
        <v>5</v>
      </c>
    </row>
    <row r="2830" spans="1:8" x14ac:dyDescent="0.2">
      <c r="A2830" s="1271">
        <v>5792020</v>
      </c>
      <c r="B2830" s="1084" t="s">
        <v>23439</v>
      </c>
      <c r="C2830" s="1084"/>
      <c r="D2830" s="1272" t="s">
        <v>5</v>
      </c>
      <c r="E2830" s="1272" t="s">
        <v>5</v>
      </c>
      <c r="F2830" s="1272"/>
      <c r="G2830" s="1272" t="s">
        <v>5</v>
      </c>
      <c r="H2830" s="1461" t="s">
        <v>5</v>
      </c>
    </row>
    <row r="2831" spans="1:8" x14ac:dyDescent="0.2">
      <c r="A2831" s="1271">
        <v>5792021</v>
      </c>
      <c r="B2831" s="1084" t="s">
        <v>23439</v>
      </c>
      <c r="C2831" s="1084"/>
      <c r="D2831" s="1272" t="s">
        <v>5</v>
      </c>
      <c r="E2831" s="1272" t="s">
        <v>469</v>
      </c>
      <c r="F2831" s="1272"/>
      <c r="G2831" s="1272" t="s">
        <v>5</v>
      </c>
      <c r="H2831" s="1461" t="s">
        <v>5</v>
      </c>
    </row>
    <row r="2832" spans="1:8" x14ac:dyDescent="0.2">
      <c r="A2832" s="1271">
        <v>5799000</v>
      </c>
      <c r="B2832" s="1084" t="s">
        <v>23440</v>
      </c>
      <c r="C2832" s="1084"/>
      <c r="D2832" s="1272" t="s">
        <v>5</v>
      </c>
      <c r="E2832" s="1272" t="s">
        <v>5</v>
      </c>
      <c r="F2832" s="1272"/>
      <c r="G2832" s="1272" t="s">
        <v>5</v>
      </c>
      <c r="H2832" s="1461" t="s">
        <v>5</v>
      </c>
    </row>
    <row r="2833" spans="1:8" x14ac:dyDescent="0.2">
      <c r="A2833" s="1271">
        <v>5799010</v>
      </c>
      <c r="B2833" s="1084" t="s">
        <v>23440</v>
      </c>
      <c r="C2833" s="1084"/>
      <c r="D2833" s="1272" t="s">
        <v>5</v>
      </c>
      <c r="E2833" s="1272" t="s">
        <v>5</v>
      </c>
      <c r="F2833" s="1272"/>
      <c r="G2833" s="1272" t="s">
        <v>5</v>
      </c>
      <c r="H2833" s="1461" t="s">
        <v>5</v>
      </c>
    </row>
    <row r="2834" spans="1:8" x14ac:dyDescent="0.2">
      <c r="A2834" s="1271">
        <v>5799011</v>
      </c>
      <c r="B2834" s="1084" t="s">
        <v>23440</v>
      </c>
      <c r="C2834" s="1084"/>
      <c r="D2834" s="1272" t="s">
        <v>5</v>
      </c>
      <c r="E2834" s="1272" t="s">
        <v>469</v>
      </c>
      <c r="F2834" s="1272"/>
      <c r="G2834" s="1272" t="s">
        <v>5</v>
      </c>
      <c r="H2834" s="1461" t="s">
        <v>5</v>
      </c>
    </row>
    <row r="2835" spans="1:8" x14ac:dyDescent="0.2">
      <c r="A2835" s="1271">
        <v>5800000</v>
      </c>
      <c r="B2835" s="1084" t="s">
        <v>476</v>
      </c>
      <c r="C2835" s="1084"/>
      <c r="D2835" s="1272" t="s">
        <v>5</v>
      </c>
      <c r="E2835" s="1272" t="s">
        <v>5</v>
      </c>
      <c r="F2835" s="1272"/>
      <c r="G2835" s="1272" t="s">
        <v>5</v>
      </c>
      <c r="H2835" s="1461" t="s">
        <v>5</v>
      </c>
    </row>
    <row r="2836" spans="1:8" x14ac:dyDescent="0.2">
      <c r="A2836" s="1271">
        <v>5810000</v>
      </c>
      <c r="B2836" s="1084" t="s">
        <v>475</v>
      </c>
      <c r="C2836" s="1084"/>
      <c r="D2836" s="1272" t="s">
        <v>5</v>
      </c>
      <c r="E2836" s="1272" t="s">
        <v>5</v>
      </c>
      <c r="F2836" s="1272"/>
      <c r="G2836" s="1272" t="s">
        <v>5</v>
      </c>
      <c r="H2836" s="1461" t="s">
        <v>5</v>
      </c>
    </row>
    <row r="2837" spans="1:8" x14ac:dyDescent="0.2">
      <c r="A2837" s="1271">
        <v>5811000</v>
      </c>
      <c r="B2837" s="1084" t="s">
        <v>23441</v>
      </c>
      <c r="C2837" s="1084"/>
      <c r="D2837" s="1272" t="s">
        <v>5</v>
      </c>
      <c r="E2837" s="1272" t="s">
        <v>5</v>
      </c>
      <c r="F2837" s="1272"/>
      <c r="G2837" s="1272" t="s">
        <v>5</v>
      </c>
      <c r="H2837" s="1461" t="s">
        <v>5</v>
      </c>
    </row>
    <row r="2838" spans="1:8" x14ac:dyDescent="0.2">
      <c r="A2838" s="1271">
        <v>5811010</v>
      </c>
      <c r="B2838" s="1084" t="s">
        <v>23441</v>
      </c>
      <c r="C2838" s="1084"/>
      <c r="D2838" s="1272" t="s">
        <v>5</v>
      </c>
      <c r="E2838" s="1272" t="s">
        <v>5</v>
      </c>
      <c r="F2838" s="1272"/>
      <c r="G2838" s="1272" t="s">
        <v>5</v>
      </c>
      <c r="H2838" s="1461" t="s">
        <v>5</v>
      </c>
    </row>
    <row r="2839" spans="1:8" x14ac:dyDescent="0.2">
      <c r="A2839" s="1271">
        <v>5811011</v>
      </c>
      <c r="B2839" s="1084" t="s">
        <v>23441</v>
      </c>
      <c r="C2839" s="1084"/>
      <c r="D2839" s="1272" t="s">
        <v>5</v>
      </c>
      <c r="E2839" s="1272" t="s">
        <v>469</v>
      </c>
      <c r="F2839" s="1272"/>
      <c r="G2839" s="1272" t="s">
        <v>5</v>
      </c>
      <c r="H2839" s="1461" t="s">
        <v>5</v>
      </c>
    </row>
    <row r="2840" spans="1:8" x14ac:dyDescent="0.2">
      <c r="A2840" s="1271">
        <v>5812000</v>
      </c>
      <c r="B2840" s="1084" t="s">
        <v>23442</v>
      </c>
      <c r="C2840" s="1084"/>
      <c r="D2840" s="1272" t="s">
        <v>5</v>
      </c>
      <c r="E2840" s="1272" t="s">
        <v>5</v>
      </c>
      <c r="F2840" s="1272"/>
      <c r="G2840" s="1272" t="s">
        <v>5</v>
      </c>
      <c r="H2840" s="1461" t="s">
        <v>5</v>
      </c>
    </row>
    <row r="2841" spans="1:8" x14ac:dyDescent="0.2">
      <c r="A2841" s="1271">
        <v>5812010</v>
      </c>
      <c r="B2841" s="1084" t="s">
        <v>23442</v>
      </c>
      <c r="C2841" s="1084"/>
      <c r="D2841" s="1272" t="s">
        <v>5</v>
      </c>
      <c r="E2841" s="1272" t="s">
        <v>5</v>
      </c>
      <c r="F2841" s="1272"/>
      <c r="G2841" s="1272" t="s">
        <v>5</v>
      </c>
      <c r="H2841" s="1461" t="s">
        <v>5</v>
      </c>
    </row>
    <row r="2842" spans="1:8" x14ac:dyDescent="0.2">
      <c r="A2842" s="1271">
        <v>5812011</v>
      </c>
      <c r="B2842" s="1084" t="s">
        <v>23442</v>
      </c>
      <c r="C2842" s="1084"/>
      <c r="D2842" s="1272" t="s">
        <v>5</v>
      </c>
      <c r="E2842" s="1272" t="s">
        <v>469</v>
      </c>
      <c r="F2842" s="1272"/>
      <c r="G2842" s="1272" t="s">
        <v>5</v>
      </c>
      <c r="H2842" s="1461" t="s">
        <v>5</v>
      </c>
    </row>
    <row r="2843" spans="1:8" x14ac:dyDescent="0.2">
      <c r="A2843" s="1271">
        <v>5813000</v>
      </c>
      <c r="B2843" s="1084" t="s">
        <v>23443</v>
      </c>
      <c r="C2843" s="1084"/>
      <c r="D2843" s="1272" t="s">
        <v>5</v>
      </c>
      <c r="E2843" s="1272" t="s">
        <v>5</v>
      </c>
      <c r="F2843" s="1272"/>
      <c r="G2843" s="1272" t="s">
        <v>5</v>
      </c>
      <c r="H2843" s="1461" t="s">
        <v>5</v>
      </c>
    </row>
    <row r="2844" spans="1:8" x14ac:dyDescent="0.2">
      <c r="A2844" s="1271">
        <v>5813010</v>
      </c>
      <c r="B2844" s="1084" t="s">
        <v>23444</v>
      </c>
      <c r="C2844" s="1084"/>
      <c r="D2844" s="1272" t="s">
        <v>5</v>
      </c>
      <c r="E2844" s="1272" t="s">
        <v>5</v>
      </c>
      <c r="F2844" s="1272"/>
      <c r="G2844" s="1272" t="s">
        <v>5</v>
      </c>
      <c r="H2844" s="1461" t="s">
        <v>5</v>
      </c>
    </row>
    <row r="2845" spans="1:8" x14ac:dyDescent="0.2">
      <c r="A2845" s="1271">
        <v>5813011</v>
      </c>
      <c r="B2845" s="1084" t="s">
        <v>23444</v>
      </c>
      <c r="C2845" s="1084"/>
      <c r="D2845" s="1272" t="s">
        <v>5</v>
      </c>
      <c r="E2845" s="1272" t="s">
        <v>469</v>
      </c>
      <c r="F2845" s="1272"/>
      <c r="G2845" s="1272" t="s">
        <v>5</v>
      </c>
      <c r="H2845" s="1461" t="s">
        <v>5</v>
      </c>
    </row>
    <row r="2846" spans="1:8" x14ac:dyDescent="0.2">
      <c r="A2846" s="1271">
        <v>5813020</v>
      </c>
      <c r="B2846" s="1084" t="s">
        <v>23445</v>
      </c>
      <c r="C2846" s="1084"/>
      <c r="D2846" s="1272" t="s">
        <v>5</v>
      </c>
      <c r="E2846" s="1272" t="s">
        <v>5</v>
      </c>
      <c r="F2846" s="1272"/>
      <c r="G2846" s="1272" t="s">
        <v>5</v>
      </c>
      <c r="H2846" s="1461" t="s">
        <v>5</v>
      </c>
    </row>
    <row r="2847" spans="1:8" x14ac:dyDescent="0.2">
      <c r="A2847" s="1271">
        <v>5813021</v>
      </c>
      <c r="B2847" s="1084" t="s">
        <v>23445</v>
      </c>
      <c r="C2847" s="1084"/>
      <c r="D2847" s="1272" t="s">
        <v>5</v>
      </c>
      <c r="E2847" s="1272" t="s">
        <v>469</v>
      </c>
      <c r="F2847" s="1272"/>
      <c r="G2847" s="1272" t="s">
        <v>5</v>
      </c>
      <c r="H2847" s="1461" t="s">
        <v>5</v>
      </c>
    </row>
    <row r="2848" spans="1:8" x14ac:dyDescent="0.2">
      <c r="A2848" s="1271">
        <v>5813030</v>
      </c>
      <c r="B2848" s="1084" t="s">
        <v>23446</v>
      </c>
      <c r="C2848" s="1084"/>
      <c r="D2848" s="1272" t="s">
        <v>5</v>
      </c>
      <c r="E2848" s="1272" t="s">
        <v>5</v>
      </c>
      <c r="F2848" s="1272"/>
      <c r="G2848" s="1272" t="s">
        <v>5</v>
      </c>
      <c r="H2848" s="1461" t="s">
        <v>5</v>
      </c>
    </row>
    <row r="2849" spans="1:8" x14ac:dyDescent="0.2">
      <c r="A2849" s="1271">
        <v>5813031</v>
      </c>
      <c r="B2849" s="1084" t="s">
        <v>23446</v>
      </c>
      <c r="C2849" s="1084"/>
      <c r="D2849" s="1272" t="s">
        <v>5</v>
      </c>
      <c r="E2849" s="1272" t="s">
        <v>469</v>
      </c>
      <c r="F2849" s="1272"/>
      <c r="G2849" s="1272" t="s">
        <v>5</v>
      </c>
      <c r="H2849" s="1461" t="s">
        <v>5</v>
      </c>
    </row>
    <row r="2850" spans="1:8" x14ac:dyDescent="0.2">
      <c r="A2850" s="1271">
        <v>5813040</v>
      </c>
      <c r="B2850" s="1084" t="s">
        <v>23447</v>
      </c>
      <c r="C2850" s="1084"/>
      <c r="D2850" s="1272" t="s">
        <v>5</v>
      </c>
      <c r="E2850" s="1272" t="s">
        <v>5</v>
      </c>
      <c r="F2850" s="1272"/>
      <c r="G2850" s="1272" t="s">
        <v>5</v>
      </c>
      <c r="H2850" s="1461" t="s">
        <v>5</v>
      </c>
    </row>
    <row r="2851" spans="1:8" x14ac:dyDescent="0.2">
      <c r="A2851" s="1271">
        <v>5813041</v>
      </c>
      <c r="B2851" s="1084" t="s">
        <v>23447</v>
      </c>
      <c r="C2851" s="1084"/>
      <c r="D2851" s="1272" t="s">
        <v>5</v>
      </c>
      <c r="E2851" s="1272" t="s">
        <v>469</v>
      </c>
      <c r="F2851" s="1272"/>
      <c r="G2851" s="1272" t="s">
        <v>5</v>
      </c>
      <c r="H2851" s="1461" t="s">
        <v>5</v>
      </c>
    </row>
    <row r="2852" spans="1:8" x14ac:dyDescent="0.2">
      <c r="A2852" s="1271">
        <v>5813050</v>
      </c>
      <c r="B2852" s="1084" t="s">
        <v>23448</v>
      </c>
      <c r="C2852" s="1084"/>
      <c r="D2852" s="1272" t="s">
        <v>5</v>
      </c>
      <c r="E2852" s="1272" t="s">
        <v>5</v>
      </c>
      <c r="F2852" s="1272"/>
      <c r="G2852" s="1272" t="s">
        <v>5</v>
      </c>
      <c r="H2852" s="1461" t="s">
        <v>5</v>
      </c>
    </row>
    <row r="2853" spans="1:8" x14ac:dyDescent="0.2">
      <c r="A2853" s="1271">
        <v>5813051</v>
      </c>
      <c r="B2853" s="1084" t="s">
        <v>23448</v>
      </c>
      <c r="C2853" s="1084"/>
      <c r="D2853" s="1272" t="s">
        <v>5</v>
      </c>
      <c r="E2853" s="1272" t="s">
        <v>469</v>
      </c>
      <c r="F2853" s="1272"/>
      <c r="G2853" s="1272" t="s">
        <v>5</v>
      </c>
      <c r="H2853" s="1461" t="s">
        <v>5</v>
      </c>
    </row>
    <row r="2854" spans="1:8" x14ac:dyDescent="0.2">
      <c r="A2854" s="1271">
        <v>5814000</v>
      </c>
      <c r="B2854" s="1084" t="s">
        <v>23449</v>
      </c>
      <c r="C2854" s="1084"/>
      <c r="D2854" s="1272" t="s">
        <v>5</v>
      </c>
      <c r="E2854" s="1272" t="s">
        <v>5</v>
      </c>
      <c r="F2854" s="1272"/>
      <c r="G2854" s="1272" t="s">
        <v>5</v>
      </c>
      <c r="H2854" s="1461" t="s">
        <v>5</v>
      </c>
    </row>
    <row r="2855" spans="1:8" x14ac:dyDescent="0.2">
      <c r="A2855" s="1271">
        <v>5814010</v>
      </c>
      <c r="B2855" s="1084" t="s">
        <v>23449</v>
      </c>
      <c r="C2855" s="1084"/>
      <c r="D2855" s="1272" t="s">
        <v>5</v>
      </c>
      <c r="E2855" s="1272" t="s">
        <v>5</v>
      </c>
      <c r="F2855" s="1272"/>
      <c r="G2855" s="1272" t="s">
        <v>5</v>
      </c>
      <c r="H2855" s="1461" t="s">
        <v>5</v>
      </c>
    </row>
    <row r="2856" spans="1:8" x14ac:dyDescent="0.2">
      <c r="A2856" s="1271">
        <v>5814011</v>
      </c>
      <c r="B2856" s="1084" t="s">
        <v>23449</v>
      </c>
      <c r="C2856" s="1084"/>
      <c r="D2856" s="1272" t="s">
        <v>5</v>
      </c>
      <c r="E2856" s="1272" t="s">
        <v>469</v>
      </c>
      <c r="F2856" s="1272"/>
      <c r="G2856" s="1272" t="s">
        <v>5</v>
      </c>
      <c r="H2856" s="1461" t="s">
        <v>5</v>
      </c>
    </row>
    <row r="2857" spans="1:8" x14ac:dyDescent="0.2">
      <c r="A2857" s="1271">
        <v>5815000</v>
      </c>
      <c r="B2857" s="1084" t="s">
        <v>23449</v>
      </c>
      <c r="C2857" s="1084"/>
      <c r="D2857" s="1272" t="s">
        <v>5</v>
      </c>
      <c r="E2857" s="1272" t="s">
        <v>5</v>
      </c>
      <c r="F2857" s="1272"/>
      <c r="G2857" s="1272" t="s">
        <v>5</v>
      </c>
      <c r="H2857" s="1461" t="s">
        <v>5</v>
      </c>
    </row>
    <row r="2858" spans="1:8" x14ac:dyDescent="0.2">
      <c r="A2858" s="1271">
        <v>5815010</v>
      </c>
      <c r="B2858" s="1084" t="s">
        <v>23449</v>
      </c>
      <c r="C2858" s="1084"/>
      <c r="D2858" s="1272" t="s">
        <v>5</v>
      </c>
      <c r="E2858" s="1272" t="s">
        <v>5</v>
      </c>
      <c r="F2858" s="1272"/>
      <c r="G2858" s="1272" t="s">
        <v>5</v>
      </c>
      <c r="H2858" s="1461" t="s">
        <v>5</v>
      </c>
    </row>
    <row r="2859" spans="1:8" x14ac:dyDescent="0.2">
      <c r="A2859" s="1271">
        <v>5815011</v>
      </c>
      <c r="B2859" s="1084" t="s">
        <v>23449</v>
      </c>
      <c r="C2859" s="1084"/>
      <c r="D2859" s="1272" t="s">
        <v>5</v>
      </c>
      <c r="E2859" s="1272" t="s">
        <v>469</v>
      </c>
      <c r="F2859" s="1272"/>
      <c r="G2859" s="1272" t="s">
        <v>5</v>
      </c>
      <c r="H2859" s="1461" t="s">
        <v>5</v>
      </c>
    </row>
    <row r="2860" spans="1:8" x14ac:dyDescent="0.2">
      <c r="A2860" s="1271">
        <v>5816000</v>
      </c>
      <c r="B2860" s="1084" t="s">
        <v>23450</v>
      </c>
      <c r="C2860" s="1084"/>
      <c r="D2860" s="1272" t="s">
        <v>5</v>
      </c>
      <c r="E2860" s="1272" t="s">
        <v>5</v>
      </c>
      <c r="F2860" s="1272"/>
      <c r="G2860" s="1272" t="s">
        <v>5</v>
      </c>
      <c r="H2860" s="1461" t="s">
        <v>5</v>
      </c>
    </row>
    <row r="2861" spans="1:8" x14ac:dyDescent="0.2">
      <c r="A2861" s="1271">
        <v>5816010</v>
      </c>
      <c r="B2861" s="1084" t="s">
        <v>23450</v>
      </c>
      <c r="C2861" s="1084"/>
      <c r="D2861" s="1272" t="s">
        <v>5</v>
      </c>
      <c r="E2861" s="1272" t="s">
        <v>5</v>
      </c>
      <c r="F2861" s="1272"/>
      <c r="G2861" s="1272" t="s">
        <v>5</v>
      </c>
      <c r="H2861" s="1461" t="s">
        <v>5</v>
      </c>
    </row>
    <row r="2862" spans="1:8" x14ac:dyDescent="0.2">
      <c r="A2862" s="1271">
        <v>5816011</v>
      </c>
      <c r="B2862" s="1084" t="s">
        <v>23451</v>
      </c>
      <c r="C2862" s="1084" t="s">
        <v>349</v>
      </c>
      <c r="D2862" s="1272" t="s">
        <v>5</v>
      </c>
      <c r="E2862" s="1272" t="s">
        <v>469</v>
      </c>
      <c r="F2862" s="1272"/>
      <c r="G2862" s="1272" t="s">
        <v>36</v>
      </c>
      <c r="H2862" s="1461" t="s">
        <v>36</v>
      </c>
    </row>
    <row r="2863" spans="1:8" x14ac:dyDescent="0.2">
      <c r="A2863" s="1271">
        <v>5830000</v>
      </c>
      <c r="B2863" s="1084" t="s">
        <v>474</v>
      </c>
      <c r="C2863" s="1084"/>
      <c r="D2863" s="1272" t="s">
        <v>5</v>
      </c>
      <c r="E2863" s="1272" t="s">
        <v>5</v>
      </c>
      <c r="F2863" s="1272"/>
      <c r="G2863" s="1272" t="s">
        <v>5</v>
      </c>
      <c r="H2863" s="1461" t="s">
        <v>5</v>
      </c>
    </row>
    <row r="2864" spans="1:8" x14ac:dyDescent="0.2">
      <c r="A2864" s="1271">
        <v>5831000</v>
      </c>
      <c r="B2864" s="1084" t="s">
        <v>23452</v>
      </c>
      <c r="C2864" s="1084"/>
      <c r="D2864" s="1272" t="s">
        <v>5</v>
      </c>
      <c r="E2864" s="1272" t="s">
        <v>5</v>
      </c>
      <c r="F2864" s="1272"/>
      <c r="G2864" s="1272" t="s">
        <v>5</v>
      </c>
      <c r="H2864" s="1461" t="s">
        <v>5</v>
      </c>
    </row>
    <row r="2865" spans="1:8" x14ac:dyDescent="0.2">
      <c r="A2865" s="1271">
        <v>5831010</v>
      </c>
      <c r="B2865" s="1084" t="s">
        <v>23453</v>
      </c>
      <c r="C2865" s="1084"/>
      <c r="D2865" s="1272" t="s">
        <v>5</v>
      </c>
      <c r="E2865" s="1272" t="s">
        <v>5</v>
      </c>
      <c r="F2865" s="1272"/>
      <c r="G2865" s="1272" t="s">
        <v>5</v>
      </c>
      <c r="H2865" s="1461" t="s">
        <v>5</v>
      </c>
    </row>
    <row r="2866" spans="1:8" x14ac:dyDescent="0.2">
      <c r="A2866" s="1271">
        <v>5831011</v>
      </c>
      <c r="B2866" s="1084" t="s">
        <v>23453</v>
      </c>
      <c r="C2866" s="1084"/>
      <c r="D2866" s="1272" t="s">
        <v>5</v>
      </c>
      <c r="E2866" s="1272" t="s">
        <v>469</v>
      </c>
      <c r="F2866" s="1272"/>
      <c r="G2866" s="1272" t="s">
        <v>5</v>
      </c>
      <c r="H2866" s="1461" t="s">
        <v>5</v>
      </c>
    </row>
    <row r="2867" spans="1:8" x14ac:dyDescent="0.2">
      <c r="A2867" s="1271">
        <v>5831020</v>
      </c>
      <c r="B2867" s="1084" t="s">
        <v>23454</v>
      </c>
      <c r="C2867" s="1084"/>
      <c r="D2867" s="1272" t="s">
        <v>5</v>
      </c>
      <c r="E2867" s="1272" t="s">
        <v>5</v>
      </c>
      <c r="F2867" s="1272"/>
      <c r="G2867" s="1272" t="s">
        <v>5</v>
      </c>
      <c r="H2867" s="1461" t="s">
        <v>5</v>
      </c>
    </row>
    <row r="2868" spans="1:8" x14ac:dyDescent="0.2">
      <c r="A2868" s="1271">
        <v>5831021</v>
      </c>
      <c r="B2868" s="1084" t="s">
        <v>23454</v>
      </c>
      <c r="C2868" s="1084"/>
      <c r="D2868" s="1272" t="s">
        <v>5</v>
      </c>
      <c r="E2868" s="1272" t="s">
        <v>469</v>
      </c>
      <c r="F2868" s="1272"/>
      <c r="G2868" s="1272" t="s">
        <v>5</v>
      </c>
      <c r="H2868" s="1461" t="s">
        <v>5</v>
      </c>
    </row>
    <row r="2869" spans="1:8" x14ac:dyDescent="0.2">
      <c r="A2869" s="1271">
        <v>5831030</v>
      </c>
      <c r="B2869" s="1084" t="s">
        <v>23455</v>
      </c>
      <c r="C2869" s="1084"/>
      <c r="D2869" s="1272" t="s">
        <v>5</v>
      </c>
      <c r="E2869" s="1272" t="s">
        <v>5</v>
      </c>
      <c r="F2869" s="1272"/>
      <c r="G2869" s="1272" t="s">
        <v>5</v>
      </c>
      <c r="H2869" s="1461" t="s">
        <v>5</v>
      </c>
    </row>
    <row r="2870" spans="1:8" x14ac:dyDescent="0.2">
      <c r="A2870" s="1271">
        <v>5831031</v>
      </c>
      <c r="B2870" s="1084" t="s">
        <v>23455</v>
      </c>
      <c r="C2870" s="1084"/>
      <c r="D2870" s="1272" t="s">
        <v>5</v>
      </c>
      <c r="E2870" s="1272" t="s">
        <v>469</v>
      </c>
      <c r="F2870" s="1272"/>
      <c r="G2870" s="1272" t="s">
        <v>5</v>
      </c>
      <c r="H2870" s="1461" t="s">
        <v>5</v>
      </c>
    </row>
    <row r="2871" spans="1:8" x14ac:dyDescent="0.2">
      <c r="A2871" s="1271">
        <v>5831040</v>
      </c>
      <c r="B2871" s="1084" t="s">
        <v>23453</v>
      </c>
      <c r="C2871" s="1084"/>
      <c r="D2871" s="1272" t="s">
        <v>5</v>
      </c>
      <c r="E2871" s="1272" t="s">
        <v>5</v>
      </c>
      <c r="F2871" s="1272"/>
      <c r="G2871" s="1272" t="s">
        <v>5</v>
      </c>
      <c r="H2871" s="1461" t="s">
        <v>5</v>
      </c>
    </row>
    <row r="2872" spans="1:8" x14ac:dyDescent="0.2">
      <c r="A2872" s="1271">
        <v>5831041</v>
      </c>
      <c r="B2872" s="1084" t="s">
        <v>23453</v>
      </c>
      <c r="C2872" s="1084"/>
      <c r="D2872" s="1272" t="s">
        <v>5</v>
      </c>
      <c r="E2872" s="1272" t="s">
        <v>469</v>
      </c>
      <c r="F2872" s="1272"/>
      <c r="G2872" s="1272" t="s">
        <v>5</v>
      </c>
      <c r="H2872" s="1461" t="s">
        <v>5</v>
      </c>
    </row>
    <row r="2873" spans="1:8" x14ac:dyDescent="0.2">
      <c r="A2873" s="1271">
        <v>5831050</v>
      </c>
      <c r="B2873" s="1084" t="s">
        <v>23456</v>
      </c>
      <c r="C2873" s="1084"/>
      <c r="D2873" s="1272" t="s">
        <v>5</v>
      </c>
      <c r="E2873" s="1272" t="s">
        <v>5</v>
      </c>
      <c r="F2873" s="1272"/>
      <c r="G2873" s="1272" t="s">
        <v>5</v>
      </c>
      <c r="H2873" s="1461" t="s">
        <v>5</v>
      </c>
    </row>
    <row r="2874" spans="1:8" x14ac:dyDescent="0.2">
      <c r="A2874" s="1271">
        <v>5831051</v>
      </c>
      <c r="B2874" s="1084" t="s">
        <v>23456</v>
      </c>
      <c r="C2874" s="1084"/>
      <c r="D2874" s="1272" t="s">
        <v>5</v>
      </c>
      <c r="E2874" s="1272" t="s">
        <v>469</v>
      </c>
      <c r="F2874" s="1272"/>
      <c r="G2874" s="1272" t="s">
        <v>5</v>
      </c>
      <c r="H2874" s="1461" t="s">
        <v>5</v>
      </c>
    </row>
    <row r="2875" spans="1:8" x14ac:dyDescent="0.2">
      <c r="A2875" s="1271">
        <v>5831060</v>
      </c>
      <c r="B2875" s="1084" t="s">
        <v>23457</v>
      </c>
      <c r="C2875" s="1084"/>
      <c r="D2875" s="1272" t="s">
        <v>5</v>
      </c>
      <c r="E2875" s="1272" t="s">
        <v>5</v>
      </c>
      <c r="F2875" s="1272"/>
      <c r="G2875" s="1272" t="s">
        <v>5</v>
      </c>
      <c r="H2875" s="1461" t="s">
        <v>5</v>
      </c>
    </row>
    <row r="2876" spans="1:8" x14ac:dyDescent="0.2">
      <c r="A2876" s="1271">
        <v>5831061</v>
      </c>
      <c r="B2876" s="1084" t="s">
        <v>23457</v>
      </c>
      <c r="C2876" s="1084"/>
      <c r="D2876" s="1272" t="s">
        <v>5</v>
      </c>
      <c r="E2876" s="1272" t="s">
        <v>469</v>
      </c>
      <c r="F2876" s="1272"/>
      <c r="G2876" s="1272" t="s">
        <v>5</v>
      </c>
      <c r="H2876" s="1461" t="s">
        <v>5</v>
      </c>
    </row>
    <row r="2877" spans="1:8" x14ac:dyDescent="0.2">
      <c r="A2877" s="1271">
        <v>5832000</v>
      </c>
      <c r="B2877" s="1084" t="s">
        <v>23458</v>
      </c>
      <c r="C2877" s="1084"/>
      <c r="D2877" s="1272" t="s">
        <v>5</v>
      </c>
      <c r="E2877" s="1272" t="s">
        <v>5</v>
      </c>
      <c r="F2877" s="1272"/>
      <c r="G2877" s="1272" t="s">
        <v>5</v>
      </c>
      <c r="H2877" s="1461" t="s">
        <v>5</v>
      </c>
    </row>
    <row r="2878" spans="1:8" x14ac:dyDescent="0.2">
      <c r="A2878" s="1271">
        <v>5832010</v>
      </c>
      <c r="B2878" s="1084" t="s">
        <v>23459</v>
      </c>
      <c r="C2878" s="1084"/>
      <c r="D2878" s="1272" t="s">
        <v>5</v>
      </c>
      <c r="E2878" s="1272" t="s">
        <v>5</v>
      </c>
      <c r="F2878" s="1272"/>
      <c r="G2878" s="1272" t="s">
        <v>5</v>
      </c>
      <c r="H2878" s="1461" t="s">
        <v>5</v>
      </c>
    </row>
    <row r="2879" spans="1:8" x14ac:dyDescent="0.2">
      <c r="A2879" s="1271">
        <v>5832011</v>
      </c>
      <c r="B2879" s="1084" t="s">
        <v>23459</v>
      </c>
      <c r="C2879" s="1084"/>
      <c r="D2879" s="1272" t="s">
        <v>5</v>
      </c>
      <c r="E2879" s="1272" t="s">
        <v>469</v>
      </c>
      <c r="F2879" s="1272"/>
      <c r="G2879" s="1272" t="s">
        <v>5</v>
      </c>
      <c r="H2879" s="1461" t="s">
        <v>5</v>
      </c>
    </row>
    <row r="2880" spans="1:8" x14ac:dyDescent="0.2">
      <c r="A2880" s="1271">
        <v>5832020</v>
      </c>
      <c r="B2880" s="1084" t="s">
        <v>23460</v>
      </c>
      <c r="C2880" s="1084"/>
      <c r="D2880" s="1272" t="s">
        <v>5</v>
      </c>
      <c r="E2880" s="1272" t="s">
        <v>5</v>
      </c>
      <c r="F2880" s="1272"/>
      <c r="G2880" s="1272" t="s">
        <v>5</v>
      </c>
      <c r="H2880" s="1461" t="s">
        <v>5</v>
      </c>
    </row>
    <row r="2881" spans="1:8" x14ac:dyDescent="0.2">
      <c r="A2881" s="1271">
        <v>5832021</v>
      </c>
      <c r="B2881" s="1084" t="s">
        <v>23460</v>
      </c>
      <c r="C2881" s="1084"/>
      <c r="D2881" s="1272" t="s">
        <v>5</v>
      </c>
      <c r="E2881" s="1272" t="s">
        <v>469</v>
      </c>
      <c r="F2881" s="1272"/>
      <c r="G2881" s="1272" t="s">
        <v>5</v>
      </c>
      <c r="H2881" s="1461" t="s">
        <v>5</v>
      </c>
    </row>
    <row r="2882" spans="1:8" x14ac:dyDescent="0.2">
      <c r="A2882" s="1271">
        <v>5832030</v>
      </c>
      <c r="B2882" s="1084" t="s">
        <v>23461</v>
      </c>
      <c r="C2882" s="1084"/>
      <c r="D2882" s="1272" t="s">
        <v>5</v>
      </c>
      <c r="E2882" s="1272" t="s">
        <v>5</v>
      </c>
      <c r="F2882" s="1272"/>
      <c r="G2882" s="1272" t="s">
        <v>5</v>
      </c>
      <c r="H2882" s="1461" t="s">
        <v>5</v>
      </c>
    </row>
    <row r="2883" spans="1:8" x14ac:dyDescent="0.2">
      <c r="A2883" s="1271">
        <v>5832031</v>
      </c>
      <c r="B2883" s="1084" t="s">
        <v>23461</v>
      </c>
      <c r="C2883" s="1084"/>
      <c r="D2883" s="1272" t="s">
        <v>5</v>
      </c>
      <c r="E2883" s="1272" t="s">
        <v>469</v>
      </c>
      <c r="F2883" s="1272"/>
      <c r="G2883" s="1272" t="s">
        <v>5</v>
      </c>
      <c r="H2883" s="1461" t="s">
        <v>5</v>
      </c>
    </row>
    <row r="2884" spans="1:8" x14ac:dyDescent="0.2">
      <c r="A2884" s="1271">
        <v>5833000</v>
      </c>
      <c r="B2884" s="1084" t="s">
        <v>23462</v>
      </c>
      <c r="C2884" s="1084"/>
      <c r="D2884" s="1272" t="s">
        <v>5</v>
      </c>
      <c r="E2884" s="1272" t="s">
        <v>5</v>
      </c>
      <c r="F2884" s="1272"/>
      <c r="G2884" s="1272" t="s">
        <v>5</v>
      </c>
      <c r="H2884" s="1461" t="s">
        <v>5</v>
      </c>
    </row>
    <row r="2885" spans="1:8" x14ac:dyDescent="0.2">
      <c r="A2885" s="1271">
        <v>5833010</v>
      </c>
      <c r="B2885" s="1084" t="s">
        <v>23462</v>
      </c>
      <c r="C2885" s="1084"/>
      <c r="D2885" s="1272" t="s">
        <v>5</v>
      </c>
      <c r="E2885" s="1272" t="s">
        <v>5</v>
      </c>
      <c r="F2885" s="1272"/>
      <c r="G2885" s="1272" t="s">
        <v>5</v>
      </c>
      <c r="H2885" s="1461" t="s">
        <v>5</v>
      </c>
    </row>
    <row r="2886" spans="1:8" x14ac:dyDescent="0.2">
      <c r="A2886" s="1271">
        <v>5833011</v>
      </c>
      <c r="B2886" s="1084" t="s">
        <v>23462</v>
      </c>
      <c r="C2886" s="1084"/>
      <c r="D2886" s="1272" t="s">
        <v>5</v>
      </c>
      <c r="E2886" s="1272" t="s">
        <v>469</v>
      </c>
      <c r="F2886" s="1272"/>
      <c r="G2886" s="1272" t="s">
        <v>5</v>
      </c>
      <c r="H2886" s="1461" t="s">
        <v>5</v>
      </c>
    </row>
    <row r="2887" spans="1:8" x14ac:dyDescent="0.2">
      <c r="A2887" s="1271">
        <v>5834000</v>
      </c>
      <c r="B2887" s="1084" t="s">
        <v>23463</v>
      </c>
      <c r="C2887" s="1084"/>
      <c r="D2887" s="1272" t="s">
        <v>5</v>
      </c>
      <c r="E2887" s="1272" t="s">
        <v>5</v>
      </c>
      <c r="F2887" s="1272"/>
      <c r="G2887" s="1272" t="s">
        <v>5</v>
      </c>
      <c r="H2887" s="1461" t="s">
        <v>5</v>
      </c>
    </row>
    <row r="2888" spans="1:8" x14ac:dyDescent="0.2">
      <c r="A2888" s="1271">
        <v>5834010</v>
      </c>
      <c r="B2888" s="1084" t="s">
        <v>23463</v>
      </c>
      <c r="C2888" s="1084"/>
      <c r="D2888" s="1272" t="s">
        <v>5</v>
      </c>
      <c r="E2888" s="1272" t="s">
        <v>5</v>
      </c>
      <c r="F2888" s="1272"/>
      <c r="G2888" s="1272" t="s">
        <v>5</v>
      </c>
      <c r="H2888" s="1461" t="s">
        <v>5</v>
      </c>
    </row>
    <row r="2889" spans="1:8" x14ac:dyDescent="0.2">
      <c r="A2889" s="1271">
        <v>5834011</v>
      </c>
      <c r="B2889" s="1084" t="s">
        <v>23463</v>
      </c>
      <c r="C2889" s="1084"/>
      <c r="D2889" s="1272" t="s">
        <v>5</v>
      </c>
      <c r="E2889" s="1272" t="s">
        <v>469</v>
      </c>
      <c r="F2889" s="1272"/>
      <c r="G2889" s="1272" t="s">
        <v>5</v>
      </c>
      <c r="H2889" s="1461" t="s">
        <v>5</v>
      </c>
    </row>
    <row r="2890" spans="1:8" x14ac:dyDescent="0.2">
      <c r="A2890" s="1271">
        <v>5835000</v>
      </c>
      <c r="B2890" s="1084" t="s">
        <v>23463</v>
      </c>
      <c r="C2890" s="1084"/>
      <c r="D2890" s="1272" t="s">
        <v>5</v>
      </c>
      <c r="E2890" s="1272" t="s">
        <v>5</v>
      </c>
      <c r="F2890" s="1272"/>
      <c r="G2890" s="1272" t="s">
        <v>5</v>
      </c>
      <c r="H2890" s="1461" t="s">
        <v>5</v>
      </c>
    </row>
    <row r="2891" spans="1:8" x14ac:dyDescent="0.2">
      <c r="A2891" s="1271">
        <v>5835010</v>
      </c>
      <c r="B2891" s="1084" t="s">
        <v>23463</v>
      </c>
      <c r="C2891" s="1084"/>
      <c r="D2891" s="1272" t="s">
        <v>5</v>
      </c>
      <c r="E2891" s="1272" t="s">
        <v>5</v>
      </c>
      <c r="F2891" s="1272"/>
      <c r="G2891" s="1272" t="s">
        <v>5</v>
      </c>
      <c r="H2891" s="1461" t="s">
        <v>5</v>
      </c>
    </row>
    <row r="2892" spans="1:8" x14ac:dyDescent="0.2">
      <c r="A2892" s="1271">
        <v>5835011</v>
      </c>
      <c r="B2892" s="1084" t="s">
        <v>23463</v>
      </c>
      <c r="C2892" s="1084"/>
      <c r="D2892" s="1272" t="s">
        <v>5</v>
      </c>
      <c r="E2892" s="1272" t="s">
        <v>469</v>
      </c>
      <c r="F2892" s="1272"/>
      <c r="G2892" s="1272" t="s">
        <v>5</v>
      </c>
      <c r="H2892" s="1461" t="s">
        <v>5</v>
      </c>
    </row>
    <row r="2893" spans="1:8" x14ac:dyDescent="0.2">
      <c r="A2893" s="1271">
        <v>5850000</v>
      </c>
      <c r="B2893" s="1084" t="s">
        <v>473</v>
      </c>
      <c r="C2893" s="1084"/>
      <c r="D2893" s="1272" t="s">
        <v>5</v>
      </c>
      <c r="E2893" s="1272" t="s">
        <v>5</v>
      </c>
      <c r="F2893" s="1272"/>
      <c r="G2893" s="1272" t="s">
        <v>5</v>
      </c>
      <c r="H2893" s="1461" t="s">
        <v>5</v>
      </c>
    </row>
    <row r="2894" spans="1:8" x14ac:dyDescent="0.2">
      <c r="A2894" s="1271">
        <v>5851000</v>
      </c>
      <c r="B2894" s="1084" t="s">
        <v>23464</v>
      </c>
      <c r="C2894" s="1084"/>
      <c r="D2894" s="1272" t="s">
        <v>5</v>
      </c>
      <c r="E2894" s="1272" t="s">
        <v>5</v>
      </c>
      <c r="F2894" s="1272"/>
      <c r="G2894" s="1272" t="s">
        <v>5</v>
      </c>
      <c r="H2894" s="1461" t="s">
        <v>5</v>
      </c>
    </row>
    <row r="2895" spans="1:8" x14ac:dyDescent="0.2">
      <c r="A2895" s="1271">
        <v>5851010</v>
      </c>
      <c r="B2895" s="1084" t="s">
        <v>23464</v>
      </c>
      <c r="C2895" s="1084"/>
      <c r="D2895" s="1272" t="s">
        <v>5</v>
      </c>
      <c r="E2895" s="1272" t="s">
        <v>5</v>
      </c>
      <c r="F2895" s="1272"/>
      <c r="G2895" s="1272" t="s">
        <v>5</v>
      </c>
      <c r="H2895" s="1461" t="s">
        <v>5</v>
      </c>
    </row>
    <row r="2896" spans="1:8" x14ac:dyDescent="0.2">
      <c r="A2896" s="1271">
        <v>5851011</v>
      </c>
      <c r="B2896" s="1084" t="s">
        <v>23464</v>
      </c>
      <c r="C2896" s="1084"/>
      <c r="D2896" s="1272" t="s">
        <v>5</v>
      </c>
      <c r="E2896" s="1272" t="s">
        <v>469</v>
      </c>
      <c r="F2896" s="1272"/>
      <c r="G2896" s="1272" t="s">
        <v>5</v>
      </c>
      <c r="H2896" s="1461" t="s">
        <v>5</v>
      </c>
    </row>
    <row r="2897" spans="1:8" x14ac:dyDescent="0.2">
      <c r="A2897" s="1271">
        <v>5852000</v>
      </c>
      <c r="B2897" s="1084" t="s">
        <v>23465</v>
      </c>
      <c r="C2897" s="1084"/>
      <c r="D2897" s="1272" t="s">
        <v>5</v>
      </c>
      <c r="E2897" s="1272" t="s">
        <v>5</v>
      </c>
      <c r="F2897" s="1272"/>
      <c r="G2897" s="1272" t="s">
        <v>5</v>
      </c>
      <c r="H2897" s="1461" t="s">
        <v>5</v>
      </c>
    </row>
    <row r="2898" spans="1:8" x14ac:dyDescent="0.2">
      <c r="A2898" s="1271">
        <v>5852010</v>
      </c>
      <c r="B2898" s="1084" t="s">
        <v>23465</v>
      </c>
      <c r="C2898" s="1084"/>
      <c r="D2898" s="1272" t="s">
        <v>5</v>
      </c>
      <c r="E2898" s="1272" t="s">
        <v>5</v>
      </c>
      <c r="F2898" s="1272"/>
      <c r="G2898" s="1272" t="s">
        <v>5</v>
      </c>
      <c r="H2898" s="1461" t="s">
        <v>5</v>
      </c>
    </row>
    <row r="2899" spans="1:8" x14ac:dyDescent="0.2">
      <c r="A2899" s="1271">
        <v>5852011</v>
      </c>
      <c r="B2899" s="1084" t="s">
        <v>23465</v>
      </c>
      <c r="C2899" s="1084"/>
      <c r="D2899" s="1272" t="s">
        <v>5</v>
      </c>
      <c r="E2899" s="1272" t="s">
        <v>469</v>
      </c>
      <c r="F2899" s="1272"/>
      <c r="G2899" s="1272" t="s">
        <v>5</v>
      </c>
      <c r="H2899" s="1461" t="s">
        <v>5</v>
      </c>
    </row>
    <row r="2900" spans="1:8" x14ac:dyDescent="0.2">
      <c r="A2900" s="1271">
        <v>5853000</v>
      </c>
      <c r="B2900" s="1084" t="s">
        <v>23466</v>
      </c>
      <c r="C2900" s="1084"/>
      <c r="D2900" s="1272" t="s">
        <v>5</v>
      </c>
      <c r="E2900" s="1272" t="s">
        <v>5</v>
      </c>
      <c r="F2900" s="1272"/>
      <c r="G2900" s="1272" t="s">
        <v>5</v>
      </c>
      <c r="H2900" s="1461" t="s">
        <v>5</v>
      </c>
    </row>
    <row r="2901" spans="1:8" x14ac:dyDescent="0.2">
      <c r="A2901" s="1271">
        <v>5853010</v>
      </c>
      <c r="B2901" s="1084" t="s">
        <v>23466</v>
      </c>
      <c r="C2901" s="1084"/>
      <c r="D2901" s="1272" t="s">
        <v>5</v>
      </c>
      <c r="E2901" s="1272" t="s">
        <v>5</v>
      </c>
      <c r="F2901" s="1272"/>
      <c r="G2901" s="1272" t="s">
        <v>5</v>
      </c>
      <c r="H2901" s="1461" t="s">
        <v>5</v>
      </c>
    </row>
    <row r="2902" spans="1:8" x14ac:dyDescent="0.2">
      <c r="A2902" s="1271">
        <v>5853011</v>
      </c>
      <c r="B2902" s="1084" t="s">
        <v>23466</v>
      </c>
      <c r="C2902" s="1084"/>
      <c r="D2902" s="1272" t="s">
        <v>5</v>
      </c>
      <c r="E2902" s="1272" t="s">
        <v>469</v>
      </c>
      <c r="F2902" s="1272"/>
      <c r="G2902" s="1272" t="s">
        <v>5</v>
      </c>
      <c r="H2902" s="1461" t="s">
        <v>5</v>
      </c>
    </row>
    <row r="2903" spans="1:8" x14ac:dyDescent="0.2">
      <c r="A2903" s="1271">
        <v>5900000</v>
      </c>
      <c r="B2903" s="1084" t="s">
        <v>23467</v>
      </c>
      <c r="C2903" s="1084"/>
      <c r="D2903" s="1272" t="s">
        <v>5</v>
      </c>
      <c r="E2903" s="1272" t="s">
        <v>5</v>
      </c>
      <c r="F2903" s="1272"/>
      <c r="G2903" s="1272" t="s">
        <v>5</v>
      </c>
      <c r="H2903" s="1461" t="s">
        <v>5</v>
      </c>
    </row>
    <row r="2904" spans="1:8" x14ac:dyDescent="0.2">
      <c r="A2904" s="1271">
        <v>5910000</v>
      </c>
      <c r="B2904" s="1084" t="s">
        <v>23468</v>
      </c>
      <c r="C2904" s="1084"/>
      <c r="D2904" s="1272" t="s">
        <v>5</v>
      </c>
      <c r="E2904" s="1272" t="s">
        <v>5</v>
      </c>
      <c r="F2904" s="1272"/>
      <c r="G2904" s="1272" t="s">
        <v>5</v>
      </c>
      <c r="H2904" s="1461" t="s">
        <v>5</v>
      </c>
    </row>
    <row r="2905" spans="1:8" x14ac:dyDescent="0.2">
      <c r="A2905" s="1271">
        <v>5911000</v>
      </c>
      <c r="B2905" s="1084" t="s">
        <v>23469</v>
      </c>
      <c r="C2905" s="1084"/>
      <c r="D2905" s="1272" t="s">
        <v>5</v>
      </c>
      <c r="E2905" s="1272" t="s">
        <v>5</v>
      </c>
      <c r="F2905" s="1272"/>
      <c r="G2905" s="1272" t="s">
        <v>5</v>
      </c>
      <c r="H2905" s="1461" t="s">
        <v>5</v>
      </c>
    </row>
    <row r="2906" spans="1:8" x14ac:dyDescent="0.2">
      <c r="A2906" s="1271">
        <v>5911010</v>
      </c>
      <c r="B2906" s="1084" t="s">
        <v>23470</v>
      </c>
      <c r="C2906" s="1084"/>
      <c r="D2906" s="1272" t="s">
        <v>5</v>
      </c>
      <c r="E2906" s="1272" t="s">
        <v>5</v>
      </c>
      <c r="F2906" s="1272"/>
      <c r="G2906" s="1272" t="s">
        <v>5</v>
      </c>
      <c r="H2906" s="1461" t="s">
        <v>5</v>
      </c>
    </row>
    <row r="2907" spans="1:8" x14ac:dyDescent="0.2">
      <c r="A2907" s="1271">
        <v>5911011</v>
      </c>
      <c r="B2907" s="1084" t="s">
        <v>23470</v>
      </c>
      <c r="C2907" s="1084"/>
      <c r="D2907" s="1272" t="s">
        <v>5</v>
      </c>
      <c r="E2907" s="1272" t="s">
        <v>469</v>
      </c>
      <c r="F2907" s="1272"/>
      <c r="G2907" s="1272" t="s">
        <v>5</v>
      </c>
      <c r="H2907" s="1461" t="s">
        <v>5</v>
      </c>
    </row>
    <row r="2908" spans="1:8" x14ac:dyDescent="0.2">
      <c r="A2908" s="1271">
        <v>5912000</v>
      </c>
      <c r="B2908" s="1084" t="s">
        <v>23471</v>
      </c>
      <c r="C2908" s="1084"/>
      <c r="D2908" s="1272" t="s">
        <v>5</v>
      </c>
      <c r="E2908" s="1272" t="s">
        <v>5</v>
      </c>
      <c r="F2908" s="1272"/>
      <c r="G2908" s="1272" t="s">
        <v>5</v>
      </c>
      <c r="H2908" s="1461" t="s">
        <v>5</v>
      </c>
    </row>
    <row r="2909" spans="1:8" x14ac:dyDescent="0.2">
      <c r="A2909" s="1271">
        <v>5912010</v>
      </c>
      <c r="B2909" s="1084" t="s">
        <v>23471</v>
      </c>
      <c r="C2909" s="1084"/>
      <c r="D2909" s="1272" t="s">
        <v>5</v>
      </c>
      <c r="E2909" s="1272" t="s">
        <v>5</v>
      </c>
      <c r="F2909" s="1272"/>
      <c r="G2909" s="1272" t="s">
        <v>5</v>
      </c>
      <c r="H2909" s="1461" t="s">
        <v>5</v>
      </c>
    </row>
    <row r="2910" spans="1:8" x14ac:dyDescent="0.2">
      <c r="A2910" s="1271">
        <v>5912011</v>
      </c>
      <c r="B2910" s="1084" t="s">
        <v>23471</v>
      </c>
      <c r="C2910" s="1084"/>
      <c r="D2910" s="1272" t="s">
        <v>5</v>
      </c>
      <c r="E2910" s="1272" t="s">
        <v>469</v>
      </c>
      <c r="F2910" s="1272"/>
      <c r="G2910" s="1272" t="s">
        <v>5</v>
      </c>
      <c r="H2910" s="1461" t="s">
        <v>5</v>
      </c>
    </row>
    <row r="2911" spans="1:8" x14ac:dyDescent="0.2">
      <c r="A2911" s="1271">
        <v>5913000</v>
      </c>
      <c r="B2911" s="1084" t="s">
        <v>23472</v>
      </c>
      <c r="C2911" s="1084"/>
      <c r="D2911" s="1272" t="s">
        <v>5</v>
      </c>
      <c r="E2911" s="1272" t="s">
        <v>5</v>
      </c>
      <c r="F2911" s="1272"/>
      <c r="G2911" s="1272" t="s">
        <v>5</v>
      </c>
      <c r="H2911" s="1461" t="s">
        <v>5</v>
      </c>
    </row>
    <row r="2912" spans="1:8" x14ac:dyDescent="0.2">
      <c r="A2912" s="1271">
        <v>5913010</v>
      </c>
      <c r="B2912" s="1084" t="s">
        <v>23472</v>
      </c>
      <c r="C2912" s="1084"/>
      <c r="D2912" s="1272" t="s">
        <v>5</v>
      </c>
      <c r="E2912" s="1272" t="s">
        <v>5</v>
      </c>
      <c r="F2912" s="1272"/>
      <c r="G2912" s="1272" t="s">
        <v>5</v>
      </c>
      <c r="H2912" s="1461" t="s">
        <v>5</v>
      </c>
    </row>
    <row r="2913" spans="1:8" x14ac:dyDescent="0.2">
      <c r="A2913" s="1271">
        <v>5913011</v>
      </c>
      <c r="B2913" s="1084" t="s">
        <v>23472</v>
      </c>
      <c r="C2913" s="1084"/>
      <c r="D2913" s="1272" t="s">
        <v>5</v>
      </c>
      <c r="E2913" s="1272" t="s">
        <v>469</v>
      </c>
      <c r="F2913" s="1272"/>
      <c r="G2913" s="1272" t="s">
        <v>5</v>
      </c>
      <c r="H2913" s="1461" t="s">
        <v>5</v>
      </c>
    </row>
    <row r="2914" spans="1:8" x14ac:dyDescent="0.2">
      <c r="A2914" s="1271">
        <v>5914000</v>
      </c>
      <c r="B2914" s="1084" t="s">
        <v>23473</v>
      </c>
      <c r="C2914" s="1084"/>
      <c r="D2914" s="1272" t="s">
        <v>5</v>
      </c>
      <c r="E2914" s="1272" t="s">
        <v>5</v>
      </c>
      <c r="F2914" s="1272"/>
      <c r="G2914" s="1272" t="s">
        <v>5</v>
      </c>
      <c r="H2914" s="1461" t="s">
        <v>5</v>
      </c>
    </row>
    <row r="2915" spans="1:8" x14ac:dyDescent="0.2">
      <c r="A2915" s="1271">
        <v>5914010</v>
      </c>
      <c r="B2915" s="1084" t="s">
        <v>23474</v>
      </c>
      <c r="C2915" s="1084" t="s">
        <v>22994</v>
      </c>
      <c r="D2915" s="1272" t="s">
        <v>5</v>
      </c>
      <c r="E2915" s="1272" t="s">
        <v>5</v>
      </c>
      <c r="F2915" s="1272"/>
      <c r="G2915" s="1272" t="s">
        <v>36</v>
      </c>
      <c r="H2915" s="1461" t="s">
        <v>36</v>
      </c>
    </row>
    <row r="2916" spans="1:8" x14ac:dyDescent="0.2">
      <c r="A2916" s="1271">
        <v>5914011</v>
      </c>
      <c r="B2916" s="1084" t="s">
        <v>23473</v>
      </c>
      <c r="C2916" s="1084"/>
      <c r="D2916" s="1272" t="s">
        <v>5</v>
      </c>
      <c r="E2916" s="1272" t="s">
        <v>469</v>
      </c>
      <c r="F2916" s="1272"/>
      <c r="G2916" s="1272" t="s">
        <v>5</v>
      </c>
      <c r="H2916" s="1461" t="s">
        <v>5</v>
      </c>
    </row>
    <row r="2917" spans="1:8" x14ac:dyDescent="0.2">
      <c r="A2917" s="1271">
        <v>5915000</v>
      </c>
      <c r="B2917" s="1084" t="s">
        <v>23475</v>
      </c>
      <c r="C2917" s="1084"/>
      <c r="D2917" s="1272" t="s">
        <v>5</v>
      </c>
      <c r="E2917" s="1272" t="s">
        <v>5</v>
      </c>
      <c r="F2917" s="1272"/>
      <c r="G2917" s="1272" t="s">
        <v>5</v>
      </c>
      <c r="H2917" s="1461" t="s">
        <v>5</v>
      </c>
    </row>
    <row r="2918" spans="1:8" x14ac:dyDescent="0.2">
      <c r="A2918" s="1271">
        <v>5915010</v>
      </c>
      <c r="B2918" s="1084" t="s">
        <v>23475</v>
      </c>
      <c r="C2918" s="1084"/>
      <c r="D2918" s="1272" t="s">
        <v>5</v>
      </c>
      <c r="E2918" s="1272" t="s">
        <v>5</v>
      </c>
      <c r="F2918" s="1272"/>
      <c r="G2918" s="1272" t="s">
        <v>5</v>
      </c>
      <c r="H2918" s="1461" t="s">
        <v>5</v>
      </c>
    </row>
    <row r="2919" spans="1:8" x14ac:dyDescent="0.2">
      <c r="A2919" s="1271">
        <v>5915011</v>
      </c>
      <c r="B2919" s="1084" t="s">
        <v>23475</v>
      </c>
      <c r="C2919" s="1084"/>
      <c r="D2919" s="1272" t="s">
        <v>5</v>
      </c>
      <c r="E2919" s="1272" t="s">
        <v>469</v>
      </c>
      <c r="F2919" s="1272"/>
      <c r="G2919" s="1272" t="s">
        <v>5</v>
      </c>
      <c r="H2919" s="1461" t="s">
        <v>5</v>
      </c>
    </row>
    <row r="2920" spans="1:8" x14ac:dyDescent="0.2">
      <c r="A2920" s="1271">
        <v>5916000</v>
      </c>
      <c r="B2920" s="1084" t="s">
        <v>23476</v>
      </c>
      <c r="C2920" s="1084"/>
      <c r="D2920" s="1272" t="s">
        <v>5</v>
      </c>
      <c r="E2920" s="1272" t="s">
        <v>5</v>
      </c>
      <c r="F2920" s="1272"/>
      <c r="G2920" s="1272" t="s">
        <v>5</v>
      </c>
      <c r="H2920" s="1461" t="s">
        <v>5</v>
      </c>
    </row>
    <row r="2921" spans="1:8" x14ac:dyDescent="0.2">
      <c r="A2921" s="1271">
        <v>5916010</v>
      </c>
      <c r="B2921" s="1084" t="s">
        <v>23476</v>
      </c>
      <c r="C2921" s="1084"/>
      <c r="D2921" s="1272" t="s">
        <v>5</v>
      </c>
      <c r="E2921" s="1272" t="s">
        <v>5</v>
      </c>
      <c r="F2921" s="1272"/>
      <c r="G2921" s="1272" t="s">
        <v>5</v>
      </c>
      <c r="H2921" s="1461" t="s">
        <v>5</v>
      </c>
    </row>
    <row r="2922" spans="1:8" x14ac:dyDescent="0.2">
      <c r="A2922" s="1271">
        <v>5916011</v>
      </c>
      <c r="B2922" s="1084" t="s">
        <v>23476</v>
      </c>
      <c r="C2922" s="1084"/>
      <c r="D2922" s="1272" t="s">
        <v>5</v>
      </c>
      <c r="E2922" s="1272" t="s">
        <v>469</v>
      </c>
      <c r="F2922" s="1272"/>
      <c r="G2922" s="1272" t="s">
        <v>5</v>
      </c>
      <c r="H2922" s="1461" t="s">
        <v>5</v>
      </c>
    </row>
    <row r="2923" spans="1:8" x14ac:dyDescent="0.2">
      <c r="A2923" s="1271">
        <v>5917000</v>
      </c>
      <c r="B2923" s="1084" t="s">
        <v>23477</v>
      </c>
      <c r="C2923" s="1084"/>
      <c r="D2923" s="1272" t="s">
        <v>5</v>
      </c>
      <c r="E2923" s="1272" t="s">
        <v>5</v>
      </c>
      <c r="F2923" s="1272"/>
      <c r="G2923" s="1272" t="s">
        <v>5</v>
      </c>
      <c r="H2923" s="1461" t="s">
        <v>5</v>
      </c>
    </row>
    <row r="2924" spans="1:8" x14ac:dyDescent="0.2">
      <c r="A2924" s="1271">
        <v>5917010</v>
      </c>
      <c r="B2924" s="1084" t="s">
        <v>23477</v>
      </c>
      <c r="C2924" s="1084"/>
      <c r="D2924" s="1272" t="s">
        <v>5</v>
      </c>
      <c r="E2924" s="1272" t="s">
        <v>5</v>
      </c>
      <c r="F2924" s="1272"/>
      <c r="G2924" s="1272" t="s">
        <v>5</v>
      </c>
      <c r="H2924" s="1461" t="s">
        <v>5</v>
      </c>
    </row>
    <row r="2925" spans="1:8" x14ac:dyDescent="0.2">
      <c r="A2925" s="1271">
        <v>5917011</v>
      </c>
      <c r="B2925" s="1084" t="s">
        <v>23477</v>
      </c>
      <c r="C2925" s="1084"/>
      <c r="D2925" s="1272" t="s">
        <v>5</v>
      </c>
      <c r="E2925" s="1272" t="s">
        <v>469</v>
      </c>
      <c r="F2925" s="1272"/>
      <c r="G2925" s="1272" t="s">
        <v>5</v>
      </c>
      <c r="H2925" s="1461" t="s">
        <v>5</v>
      </c>
    </row>
    <row r="2926" spans="1:8" x14ac:dyDescent="0.2">
      <c r="A2926" s="1271">
        <v>5918000</v>
      </c>
      <c r="B2926" s="1084" t="s">
        <v>23472</v>
      </c>
      <c r="C2926" s="1084"/>
      <c r="D2926" s="1272" t="s">
        <v>5</v>
      </c>
      <c r="E2926" s="1272" t="s">
        <v>5</v>
      </c>
      <c r="F2926" s="1272"/>
      <c r="G2926" s="1272" t="s">
        <v>5</v>
      </c>
      <c r="H2926" s="1461" t="s">
        <v>5</v>
      </c>
    </row>
    <row r="2927" spans="1:8" x14ac:dyDescent="0.2">
      <c r="A2927" s="1271">
        <v>5918010</v>
      </c>
      <c r="B2927" s="1084" t="s">
        <v>23472</v>
      </c>
      <c r="C2927" s="1084"/>
      <c r="D2927" s="1272" t="s">
        <v>5</v>
      </c>
      <c r="E2927" s="1272" t="s">
        <v>5</v>
      </c>
      <c r="F2927" s="1272"/>
      <c r="G2927" s="1272" t="s">
        <v>5</v>
      </c>
      <c r="H2927" s="1461" t="s">
        <v>5</v>
      </c>
    </row>
    <row r="2928" spans="1:8" x14ac:dyDescent="0.2">
      <c r="A2928" s="1271">
        <v>5918011</v>
      </c>
      <c r="B2928" s="1084" t="s">
        <v>23472</v>
      </c>
      <c r="C2928" s="1084"/>
      <c r="D2928" s="1272" t="s">
        <v>5</v>
      </c>
      <c r="E2928" s="1272" t="s">
        <v>469</v>
      </c>
      <c r="F2928" s="1272"/>
      <c r="G2928" s="1272" t="s">
        <v>5</v>
      </c>
      <c r="H2928" s="1461" t="s">
        <v>5</v>
      </c>
    </row>
    <row r="2929" spans="1:8" x14ac:dyDescent="0.2">
      <c r="A2929" s="1271">
        <v>5920000</v>
      </c>
      <c r="B2929" s="1084" t="s">
        <v>77</v>
      </c>
      <c r="C2929" s="1084"/>
      <c r="D2929" s="1272" t="s">
        <v>5</v>
      </c>
      <c r="E2929" s="1272" t="s">
        <v>5</v>
      </c>
      <c r="F2929" s="1272"/>
      <c r="G2929" s="1272" t="s">
        <v>5</v>
      </c>
      <c r="H2929" s="1461" t="s">
        <v>5</v>
      </c>
    </row>
    <row r="2930" spans="1:8" x14ac:dyDescent="0.2">
      <c r="A2930" s="1271">
        <v>5921000</v>
      </c>
      <c r="B2930" s="1084" t="s">
        <v>23478</v>
      </c>
      <c r="C2930" s="1084"/>
      <c r="D2930" s="1272" t="s">
        <v>5</v>
      </c>
      <c r="E2930" s="1272" t="s">
        <v>5</v>
      </c>
      <c r="F2930" s="1272"/>
      <c r="G2930" s="1272" t="s">
        <v>5</v>
      </c>
      <c r="H2930" s="1461" t="s">
        <v>5</v>
      </c>
    </row>
    <row r="2931" spans="1:8" x14ac:dyDescent="0.2">
      <c r="A2931" s="1271">
        <v>5921010</v>
      </c>
      <c r="B2931" s="1084" t="s">
        <v>23479</v>
      </c>
      <c r="C2931" s="1084"/>
      <c r="D2931" s="1272" t="s">
        <v>5</v>
      </c>
      <c r="E2931" s="1272" t="s">
        <v>5</v>
      </c>
      <c r="F2931" s="1272"/>
      <c r="G2931" s="1272" t="s">
        <v>5</v>
      </c>
      <c r="H2931" s="1461" t="s">
        <v>5</v>
      </c>
    </row>
    <row r="2932" spans="1:8" x14ac:dyDescent="0.2">
      <c r="A2932" s="1271">
        <v>5921011</v>
      </c>
      <c r="B2932" s="1084" t="s">
        <v>23479</v>
      </c>
      <c r="C2932" s="1084"/>
      <c r="D2932" s="1272" t="s">
        <v>5</v>
      </c>
      <c r="E2932" s="1272" t="s">
        <v>469</v>
      </c>
      <c r="F2932" s="1272"/>
      <c r="G2932" s="1272" t="s">
        <v>5</v>
      </c>
      <c r="H2932" s="1461" t="s">
        <v>5</v>
      </c>
    </row>
    <row r="2933" spans="1:8" x14ac:dyDescent="0.2">
      <c r="A2933" s="1271">
        <v>5922000</v>
      </c>
      <c r="B2933" s="1084" t="s">
        <v>23480</v>
      </c>
      <c r="C2933" s="1084"/>
      <c r="D2933" s="1272" t="s">
        <v>5</v>
      </c>
      <c r="E2933" s="1272" t="s">
        <v>5</v>
      </c>
      <c r="F2933" s="1272"/>
      <c r="G2933" s="1272" t="s">
        <v>5</v>
      </c>
      <c r="H2933" s="1461" t="s">
        <v>5</v>
      </c>
    </row>
    <row r="2934" spans="1:8" x14ac:dyDescent="0.2">
      <c r="A2934" s="1271">
        <v>5922010</v>
      </c>
      <c r="B2934" s="1084" t="s">
        <v>23480</v>
      </c>
      <c r="C2934" s="1084"/>
      <c r="D2934" s="1272" t="s">
        <v>5</v>
      </c>
      <c r="E2934" s="1272" t="s">
        <v>5</v>
      </c>
      <c r="F2934" s="1272"/>
      <c r="G2934" s="1272" t="s">
        <v>5</v>
      </c>
      <c r="H2934" s="1461" t="s">
        <v>5</v>
      </c>
    </row>
    <row r="2935" spans="1:8" x14ac:dyDescent="0.2">
      <c r="A2935" s="1271">
        <v>5922011</v>
      </c>
      <c r="B2935" s="1084" t="s">
        <v>23480</v>
      </c>
      <c r="C2935" s="1084"/>
      <c r="D2935" s="1272" t="s">
        <v>5</v>
      </c>
      <c r="E2935" s="1272" t="s">
        <v>469</v>
      </c>
      <c r="F2935" s="1272"/>
      <c r="G2935" s="1272" t="s">
        <v>5</v>
      </c>
      <c r="H2935" s="1461" t="s">
        <v>5</v>
      </c>
    </row>
    <row r="2936" spans="1:8" x14ac:dyDescent="0.2">
      <c r="A2936" s="1271">
        <v>5923000</v>
      </c>
      <c r="B2936" s="1084" t="s">
        <v>23481</v>
      </c>
      <c r="C2936" s="1084"/>
      <c r="D2936" s="1272" t="s">
        <v>5</v>
      </c>
      <c r="E2936" s="1272" t="s">
        <v>5</v>
      </c>
      <c r="F2936" s="1272"/>
      <c r="G2936" s="1272" t="s">
        <v>5</v>
      </c>
      <c r="H2936" s="1461" t="s">
        <v>5</v>
      </c>
    </row>
    <row r="2937" spans="1:8" x14ac:dyDescent="0.2">
      <c r="A2937" s="1271">
        <v>5923010</v>
      </c>
      <c r="B2937" s="1084" t="s">
        <v>23481</v>
      </c>
      <c r="C2937" s="1084"/>
      <c r="D2937" s="1272" t="s">
        <v>5</v>
      </c>
      <c r="E2937" s="1272" t="s">
        <v>5</v>
      </c>
      <c r="F2937" s="1272"/>
      <c r="G2937" s="1272" t="s">
        <v>5</v>
      </c>
      <c r="H2937" s="1461" t="s">
        <v>5</v>
      </c>
    </row>
    <row r="2938" spans="1:8" x14ac:dyDescent="0.2">
      <c r="A2938" s="1271">
        <v>5923011</v>
      </c>
      <c r="B2938" s="1084" t="s">
        <v>23481</v>
      </c>
      <c r="C2938" s="1084"/>
      <c r="D2938" s="1272" t="s">
        <v>5</v>
      </c>
      <c r="E2938" s="1272" t="s">
        <v>469</v>
      </c>
      <c r="F2938" s="1272"/>
      <c r="G2938" s="1272" t="s">
        <v>5</v>
      </c>
      <c r="H2938" s="1461" t="s">
        <v>5</v>
      </c>
    </row>
    <row r="2939" spans="1:8" x14ac:dyDescent="0.2">
      <c r="A2939" s="1271">
        <v>5924000</v>
      </c>
      <c r="B2939" s="1084" t="s">
        <v>23482</v>
      </c>
      <c r="C2939" s="1084"/>
      <c r="D2939" s="1272" t="s">
        <v>5</v>
      </c>
      <c r="E2939" s="1272" t="s">
        <v>5</v>
      </c>
      <c r="F2939" s="1272"/>
      <c r="G2939" s="1272" t="s">
        <v>5</v>
      </c>
      <c r="H2939" s="1461" t="s">
        <v>5</v>
      </c>
    </row>
    <row r="2940" spans="1:8" x14ac:dyDescent="0.2">
      <c r="A2940" s="1271">
        <v>5924010</v>
      </c>
      <c r="B2940" s="1084" t="s">
        <v>23482</v>
      </c>
      <c r="C2940" s="1084"/>
      <c r="D2940" s="1272" t="s">
        <v>5</v>
      </c>
      <c r="E2940" s="1272" t="s">
        <v>5</v>
      </c>
      <c r="F2940" s="1272"/>
      <c r="G2940" s="1272" t="s">
        <v>5</v>
      </c>
      <c r="H2940" s="1461" t="s">
        <v>5</v>
      </c>
    </row>
    <row r="2941" spans="1:8" x14ac:dyDescent="0.2">
      <c r="A2941" s="1271">
        <v>5924011</v>
      </c>
      <c r="B2941" s="1084" t="s">
        <v>23482</v>
      </c>
      <c r="C2941" s="1084"/>
      <c r="D2941" s="1272" t="s">
        <v>5</v>
      </c>
      <c r="E2941" s="1272" t="s">
        <v>469</v>
      </c>
      <c r="F2941" s="1272"/>
      <c r="G2941" s="1272" t="s">
        <v>5</v>
      </c>
      <c r="H2941" s="1461" t="s">
        <v>5</v>
      </c>
    </row>
    <row r="2942" spans="1:8" x14ac:dyDescent="0.2">
      <c r="A2942" s="1271">
        <v>5925000</v>
      </c>
      <c r="B2942" s="1084" t="s">
        <v>23483</v>
      </c>
      <c r="C2942" s="1084"/>
      <c r="D2942" s="1272" t="s">
        <v>5</v>
      </c>
      <c r="E2942" s="1272" t="s">
        <v>5</v>
      </c>
      <c r="F2942" s="1272"/>
      <c r="G2942" s="1272" t="s">
        <v>5</v>
      </c>
      <c r="H2942" s="1461" t="s">
        <v>5</v>
      </c>
    </row>
    <row r="2943" spans="1:8" x14ac:dyDescent="0.2">
      <c r="A2943" s="1271">
        <v>5925010</v>
      </c>
      <c r="B2943" s="1084" t="s">
        <v>23483</v>
      </c>
      <c r="C2943" s="1084"/>
      <c r="D2943" s="1272" t="s">
        <v>5</v>
      </c>
      <c r="E2943" s="1272" t="s">
        <v>5</v>
      </c>
      <c r="F2943" s="1272"/>
      <c r="G2943" s="1272" t="s">
        <v>5</v>
      </c>
      <c r="H2943" s="1461" t="s">
        <v>5</v>
      </c>
    </row>
    <row r="2944" spans="1:8" x14ac:dyDescent="0.2">
      <c r="A2944" s="1271">
        <v>5925011</v>
      </c>
      <c r="B2944" s="1084" t="s">
        <v>23483</v>
      </c>
      <c r="C2944" s="1084"/>
      <c r="D2944" s="1272" t="s">
        <v>5</v>
      </c>
      <c r="E2944" s="1272" t="s">
        <v>469</v>
      </c>
      <c r="F2944" s="1272"/>
      <c r="G2944" s="1272" t="s">
        <v>5</v>
      </c>
      <c r="H2944" s="1461" t="s">
        <v>5</v>
      </c>
    </row>
    <row r="2945" spans="1:8" x14ac:dyDescent="0.2">
      <c r="A2945" s="1271">
        <v>5926000</v>
      </c>
      <c r="B2945" s="1084" t="s">
        <v>23484</v>
      </c>
      <c r="C2945" s="1084"/>
      <c r="D2945" s="1272" t="s">
        <v>5</v>
      </c>
      <c r="E2945" s="1272" t="s">
        <v>5</v>
      </c>
      <c r="F2945" s="1272"/>
      <c r="G2945" s="1272" t="s">
        <v>5</v>
      </c>
      <c r="H2945" s="1461" t="s">
        <v>5</v>
      </c>
    </row>
    <row r="2946" spans="1:8" x14ac:dyDescent="0.2">
      <c r="A2946" s="1271">
        <v>5926010</v>
      </c>
      <c r="B2946" s="1084" t="s">
        <v>23484</v>
      </c>
      <c r="C2946" s="1084"/>
      <c r="D2946" s="1272" t="s">
        <v>5</v>
      </c>
      <c r="E2946" s="1272" t="s">
        <v>5</v>
      </c>
      <c r="F2946" s="1272"/>
      <c r="G2946" s="1272" t="s">
        <v>5</v>
      </c>
      <c r="H2946" s="1461" t="s">
        <v>5</v>
      </c>
    </row>
    <row r="2947" spans="1:8" x14ac:dyDescent="0.2">
      <c r="A2947" s="1271">
        <v>5926011</v>
      </c>
      <c r="B2947" s="1084" t="s">
        <v>23484</v>
      </c>
      <c r="C2947" s="1084"/>
      <c r="D2947" s="1272" t="s">
        <v>5</v>
      </c>
      <c r="E2947" s="1272" t="s">
        <v>469</v>
      </c>
      <c r="F2947" s="1272"/>
      <c r="G2947" s="1272" t="s">
        <v>5</v>
      </c>
      <c r="H2947" s="1461" t="s">
        <v>5</v>
      </c>
    </row>
    <row r="2948" spans="1:8" x14ac:dyDescent="0.2">
      <c r="A2948" s="1271">
        <v>5927000</v>
      </c>
      <c r="B2948" s="1084" t="s">
        <v>23480</v>
      </c>
      <c r="C2948" s="1084"/>
      <c r="D2948" s="1272" t="s">
        <v>5</v>
      </c>
      <c r="E2948" s="1272" t="s">
        <v>5</v>
      </c>
      <c r="F2948" s="1272"/>
      <c r="G2948" s="1272" t="s">
        <v>5</v>
      </c>
      <c r="H2948" s="1461" t="s">
        <v>5</v>
      </c>
    </row>
    <row r="2949" spans="1:8" x14ac:dyDescent="0.2">
      <c r="A2949" s="1271">
        <v>5927010</v>
      </c>
      <c r="B2949" s="1084" t="s">
        <v>23480</v>
      </c>
      <c r="C2949" s="1084"/>
      <c r="D2949" s="1272" t="s">
        <v>5</v>
      </c>
      <c r="E2949" s="1272" t="s">
        <v>5</v>
      </c>
      <c r="F2949" s="1272"/>
      <c r="G2949" s="1272" t="s">
        <v>5</v>
      </c>
      <c r="H2949" s="1461" t="s">
        <v>5</v>
      </c>
    </row>
    <row r="2950" spans="1:8" x14ac:dyDescent="0.2">
      <c r="A2950" s="1271">
        <v>5927011</v>
      </c>
      <c r="B2950" s="1084" t="s">
        <v>23480</v>
      </c>
      <c r="C2950" s="1084"/>
      <c r="D2950" s="1272" t="s">
        <v>5</v>
      </c>
      <c r="E2950" s="1272" t="s">
        <v>469</v>
      </c>
      <c r="F2950" s="1272"/>
      <c r="G2950" s="1272" t="s">
        <v>5</v>
      </c>
      <c r="H2950" s="1461" t="s">
        <v>5</v>
      </c>
    </row>
    <row r="2951" spans="1:8" x14ac:dyDescent="0.2">
      <c r="A2951" s="1271">
        <v>5928000</v>
      </c>
      <c r="B2951" s="1084" t="s">
        <v>23481</v>
      </c>
      <c r="C2951" s="1084"/>
      <c r="D2951" s="1272" t="s">
        <v>5</v>
      </c>
      <c r="E2951" s="1272" t="s">
        <v>5</v>
      </c>
      <c r="F2951" s="1272"/>
      <c r="G2951" s="1272" t="s">
        <v>5</v>
      </c>
      <c r="H2951" s="1461" t="s">
        <v>5</v>
      </c>
    </row>
    <row r="2952" spans="1:8" x14ac:dyDescent="0.2">
      <c r="A2952" s="1271">
        <v>5928010</v>
      </c>
      <c r="B2952" s="1084" t="s">
        <v>23481</v>
      </c>
      <c r="C2952" s="1084"/>
      <c r="D2952" s="1272" t="s">
        <v>5</v>
      </c>
      <c r="E2952" s="1272" t="s">
        <v>5</v>
      </c>
      <c r="F2952" s="1272"/>
      <c r="G2952" s="1272" t="s">
        <v>5</v>
      </c>
      <c r="H2952" s="1461" t="s">
        <v>5</v>
      </c>
    </row>
    <row r="2953" spans="1:8" x14ac:dyDescent="0.2">
      <c r="A2953" s="1271">
        <v>5928011</v>
      </c>
      <c r="B2953" s="1084" t="s">
        <v>23481</v>
      </c>
      <c r="C2953" s="1084"/>
      <c r="D2953" s="1272" t="s">
        <v>5</v>
      </c>
      <c r="E2953" s="1272" t="s">
        <v>469</v>
      </c>
      <c r="F2953" s="1272"/>
      <c r="G2953" s="1272" t="s">
        <v>5</v>
      </c>
      <c r="H2953" s="1461" t="s">
        <v>5</v>
      </c>
    </row>
    <row r="2954" spans="1:8" x14ac:dyDescent="0.2">
      <c r="A2954" s="1271">
        <v>5930000</v>
      </c>
      <c r="B2954" s="1084" t="s">
        <v>472</v>
      </c>
      <c r="C2954" s="1084"/>
      <c r="D2954" s="1272" t="s">
        <v>5</v>
      </c>
      <c r="E2954" s="1272" t="s">
        <v>5</v>
      </c>
      <c r="F2954" s="1272"/>
      <c r="G2954" s="1272" t="s">
        <v>5</v>
      </c>
      <c r="H2954" s="1461" t="s">
        <v>5</v>
      </c>
    </row>
    <row r="2955" spans="1:8" x14ac:dyDescent="0.2">
      <c r="A2955" s="1271">
        <v>5931000</v>
      </c>
      <c r="B2955" s="1084" t="s">
        <v>23485</v>
      </c>
      <c r="C2955" s="1084"/>
      <c r="D2955" s="1272" t="s">
        <v>5</v>
      </c>
      <c r="E2955" s="1272" t="s">
        <v>5</v>
      </c>
      <c r="F2955" s="1272"/>
      <c r="G2955" s="1272" t="s">
        <v>5</v>
      </c>
      <c r="H2955" s="1461" t="s">
        <v>5</v>
      </c>
    </row>
    <row r="2956" spans="1:8" x14ac:dyDescent="0.2">
      <c r="A2956" s="1271">
        <v>5931010</v>
      </c>
      <c r="B2956" s="1084" t="s">
        <v>23485</v>
      </c>
      <c r="C2956" s="1084"/>
      <c r="D2956" s="1272" t="s">
        <v>5</v>
      </c>
      <c r="E2956" s="1272" t="s">
        <v>5</v>
      </c>
      <c r="F2956" s="1272"/>
      <c r="G2956" s="1272" t="s">
        <v>5</v>
      </c>
      <c r="H2956" s="1461" t="s">
        <v>5</v>
      </c>
    </row>
    <row r="2957" spans="1:8" x14ac:dyDescent="0.2">
      <c r="A2957" s="1271">
        <v>5931011</v>
      </c>
      <c r="B2957" s="1084" t="s">
        <v>23485</v>
      </c>
      <c r="C2957" s="1084"/>
      <c r="D2957" s="1272" t="s">
        <v>5</v>
      </c>
      <c r="E2957" s="1272" t="s">
        <v>469</v>
      </c>
      <c r="F2957" s="1272"/>
      <c r="G2957" s="1272" t="s">
        <v>5</v>
      </c>
      <c r="H2957" s="1461" t="s">
        <v>5</v>
      </c>
    </row>
    <row r="2958" spans="1:8" x14ac:dyDescent="0.2">
      <c r="A2958" s="1271">
        <v>5932000</v>
      </c>
      <c r="B2958" s="1084" t="s">
        <v>23486</v>
      </c>
      <c r="C2958" s="1084"/>
      <c r="D2958" s="1272" t="s">
        <v>5</v>
      </c>
      <c r="E2958" s="1272" t="s">
        <v>5</v>
      </c>
      <c r="F2958" s="1272"/>
      <c r="G2958" s="1272" t="s">
        <v>5</v>
      </c>
      <c r="H2958" s="1461" t="s">
        <v>5</v>
      </c>
    </row>
    <row r="2959" spans="1:8" x14ac:dyDescent="0.2">
      <c r="A2959" s="1271">
        <v>5932010</v>
      </c>
      <c r="B2959" s="1084" t="s">
        <v>23486</v>
      </c>
      <c r="C2959" s="1084"/>
      <c r="D2959" s="1272" t="s">
        <v>5</v>
      </c>
      <c r="E2959" s="1272" t="s">
        <v>5</v>
      </c>
      <c r="F2959" s="1272"/>
      <c r="G2959" s="1272" t="s">
        <v>5</v>
      </c>
      <c r="H2959" s="1461" t="s">
        <v>5</v>
      </c>
    </row>
    <row r="2960" spans="1:8" x14ac:dyDescent="0.2">
      <c r="A2960" s="1271">
        <v>5932011</v>
      </c>
      <c r="B2960" s="1084" t="s">
        <v>23486</v>
      </c>
      <c r="C2960" s="1084"/>
      <c r="D2960" s="1272" t="s">
        <v>5</v>
      </c>
      <c r="E2960" s="1272" t="s">
        <v>469</v>
      </c>
      <c r="F2960" s="1272"/>
      <c r="G2960" s="1272" t="s">
        <v>5</v>
      </c>
      <c r="H2960" s="1461" t="s">
        <v>5</v>
      </c>
    </row>
    <row r="2961" spans="1:8" x14ac:dyDescent="0.2">
      <c r="A2961" s="1271">
        <v>5940000</v>
      </c>
      <c r="B2961" s="1084" t="s">
        <v>78</v>
      </c>
      <c r="C2961" s="1084"/>
      <c r="D2961" s="1272" t="s">
        <v>5</v>
      </c>
      <c r="E2961" s="1272" t="s">
        <v>5</v>
      </c>
      <c r="F2961" s="1272"/>
      <c r="G2961" s="1272" t="s">
        <v>5</v>
      </c>
      <c r="H2961" s="1461" t="s">
        <v>5</v>
      </c>
    </row>
    <row r="2962" spans="1:8" x14ac:dyDescent="0.2">
      <c r="A2962" s="1271">
        <v>5941000</v>
      </c>
      <c r="B2962" s="1084" t="s">
        <v>23487</v>
      </c>
      <c r="C2962" s="1084"/>
      <c r="D2962" s="1272" t="s">
        <v>5</v>
      </c>
      <c r="E2962" s="1272" t="s">
        <v>5</v>
      </c>
      <c r="F2962" s="1272"/>
      <c r="G2962" s="1272" t="s">
        <v>5</v>
      </c>
      <c r="H2962" s="1461" t="s">
        <v>5</v>
      </c>
    </row>
    <row r="2963" spans="1:8" x14ac:dyDescent="0.2">
      <c r="A2963" s="1271">
        <v>5941010</v>
      </c>
      <c r="B2963" s="1084" t="s">
        <v>23487</v>
      </c>
      <c r="C2963" s="1084"/>
      <c r="D2963" s="1272" t="s">
        <v>5</v>
      </c>
      <c r="E2963" s="1272" t="s">
        <v>5</v>
      </c>
      <c r="F2963" s="1272"/>
      <c r="G2963" s="1272" t="s">
        <v>5</v>
      </c>
      <c r="H2963" s="1461" t="s">
        <v>5</v>
      </c>
    </row>
    <row r="2964" spans="1:8" x14ac:dyDescent="0.2">
      <c r="A2964" s="1271">
        <v>5941011</v>
      </c>
      <c r="B2964" s="1084" t="s">
        <v>23487</v>
      </c>
      <c r="C2964" s="1084"/>
      <c r="D2964" s="1272" t="s">
        <v>5</v>
      </c>
      <c r="E2964" s="1272" t="s">
        <v>469</v>
      </c>
      <c r="F2964" s="1272"/>
      <c r="G2964" s="1272" t="s">
        <v>5</v>
      </c>
      <c r="H2964" s="1461" t="s">
        <v>5</v>
      </c>
    </row>
    <row r="2965" spans="1:8" x14ac:dyDescent="0.2">
      <c r="A2965" s="1271">
        <v>5942000</v>
      </c>
      <c r="B2965" s="1084" t="s">
        <v>23488</v>
      </c>
      <c r="C2965" s="1084"/>
      <c r="D2965" s="1272" t="s">
        <v>5</v>
      </c>
      <c r="E2965" s="1272" t="s">
        <v>5</v>
      </c>
      <c r="F2965" s="1272"/>
      <c r="G2965" s="1272" t="s">
        <v>5</v>
      </c>
      <c r="H2965" s="1461" t="s">
        <v>5</v>
      </c>
    </row>
    <row r="2966" spans="1:8" x14ac:dyDescent="0.2">
      <c r="A2966" s="1271">
        <v>5942010</v>
      </c>
      <c r="B2966" s="1084" t="s">
        <v>23488</v>
      </c>
      <c r="C2966" s="1084"/>
      <c r="D2966" s="1272" t="s">
        <v>5</v>
      </c>
      <c r="E2966" s="1272" t="s">
        <v>5</v>
      </c>
      <c r="F2966" s="1272"/>
      <c r="G2966" s="1272" t="s">
        <v>5</v>
      </c>
      <c r="H2966" s="1461" t="s">
        <v>5</v>
      </c>
    </row>
    <row r="2967" spans="1:8" x14ac:dyDescent="0.2">
      <c r="A2967" s="1271">
        <v>5942011</v>
      </c>
      <c r="B2967" s="1084" t="s">
        <v>23488</v>
      </c>
      <c r="C2967" s="1084"/>
      <c r="D2967" s="1272" t="s">
        <v>5</v>
      </c>
      <c r="E2967" s="1272" t="s">
        <v>469</v>
      </c>
      <c r="F2967" s="1272"/>
      <c r="G2967" s="1272" t="s">
        <v>5</v>
      </c>
      <c r="H2967" s="1461" t="s">
        <v>5</v>
      </c>
    </row>
    <row r="2968" spans="1:8" x14ac:dyDescent="0.2">
      <c r="A2968" s="1271">
        <v>5950000</v>
      </c>
      <c r="B2968" s="1084" t="s">
        <v>471</v>
      </c>
      <c r="C2968" s="1084"/>
      <c r="D2968" s="1272" t="s">
        <v>5</v>
      </c>
      <c r="E2968" s="1272" t="s">
        <v>5</v>
      </c>
      <c r="F2968" s="1272"/>
      <c r="G2968" s="1272" t="s">
        <v>36</v>
      </c>
      <c r="H2968" s="1461" t="s">
        <v>36</v>
      </c>
    </row>
    <row r="2969" spans="1:8" x14ac:dyDescent="0.2">
      <c r="A2969" s="1271">
        <v>5951000</v>
      </c>
      <c r="B2969" s="1084" t="s">
        <v>23489</v>
      </c>
      <c r="C2969" s="1084"/>
      <c r="D2969" s="1272" t="s">
        <v>5</v>
      </c>
      <c r="E2969" s="1272" t="s">
        <v>5</v>
      </c>
      <c r="F2969" s="1272"/>
      <c r="G2969" s="1272" t="s">
        <v>5</v>
      </c>
      <c r="H2969" s="1461" t="s">
        <v>5</v>
      </c>
    </row>
    <row r="2970" spans="1:8" x14ac:dyDescent="0.2">
      <c r="A2970" s="1271">
        <v>5951010</v>
      </c>
      <c r="B2970" s="1084" t="s">
        <v>23489</v>
      </c>
      <c r="C2970" s="1084"/>
      <c r="D2970" s="1272" t="s">
        <v>5</v>
      </c>
      <c r="E2970" s="1272" t="s">
        <v>5</v>
      </c>
      <c r="F2970" s="1272"/>
      <c r="G2970" s="1272" t="s">
        <v>5</v>
      </c>
      <c r="H2970" s="1461" t="s">
        <v>5</v>
      </c>
    </row>
    <row r="2971" spans="1:8" x14ac:dyDescent="0.2">
      <c r="A2971" s="1271">
        <v>5951011</v>
      </c>
      <c r="B2971" s="1084" t="s">
        <v>23489</v>
      </c>
      <c r="C2971" s="1084"/>
      <c r="D2971" s="1272" t="s">
        <v>5</v>
      </c>
      <c r="E2971" s="1272" t="s">
        <v>469</v>
      </c>
      <c r="F2971" s="1272"/>
      <c r="G2971" s="1272" t="s">
        <v>5</v>
      </c>
      <c r="H2971" s="1461" t="s">
        <v>5</v>
      </c>
    </row>
    <row r="2972" spans="1:8" x14ac:dyDescent="0.2">
      <c r="A2972" s="1271">
        <v>5960000</v>
      </c>
      <c r="B2972" s="1084" t="s">
        <v>470</v>
      </c>
      <c r="C2972" s="1084"/>
      <c r="D2972" s="1272" t="s">
        <v>5</v>
      </c>
      <c r="E2972" s="1272" t="s">
        <v>5</v>
      </c>
      <c r="F2972" s="1272"/>
      <c r="G2972" s="1272" t="s">
        <v>5</v>
      </c>
      <c r="H2972" s="1461" t="s">
        <v>5</v>
      </c>
    </row>
    <row r="2973" spans="1:8" x14ac:dyDescent="0.2">
      <c r="A2973" s="1271">
        <v>5961000</v>
      </c>
      <c r="B2973" s="1084" t="s">
        <v>23490</v>
      </c>
      <c r="C2973" s="1084"/>
      <c r="D2973" s="1272" t="s">
        <v>5</v>
      </c>
      <c r="E2973" s="1272" t="s">
        <v>5</v>
      </c>
      <c r="F2973" s="1272"/>
      <c r="G2973" s="1272" t="s">
        <v>5</v>
      </c>
      <c r="H2973" s="1461" t="s">
        <v>5</v>
      </c>
    </row>
    <row r="2974" spans="1:8" x14ac:dyDescent="0.2">
      <c r="A2974" s="1271">
        <v>5961010</v>
      </c>
      <c r="B2974" s="1084" t="s">
        <v>23490</v>
      </c>
      <c r="C2974" s="1084"/>
      <c r="D2974" s="1272" t="s">
        <v>5</v>
      </c>
      <c r="E2974" s="1272" t="s">
        <v>5</v>
      </c>
      <c r="F2974" s="1272"/>
      <c r="G2974" s="1272" t="s">
        <v>5</v>
      </c>
      <c r="H2974" s="1461" t="s">
        <v>5</v>
      </c>
    </row>
    <row r="2975" spans="1:8" x14ac:dyDescent="0.2">
      <c r="A2975" s="1271">
        <v>5961011</v>
      </c>
      <c r="B2975" s="1084" t="s">
        <v>23490</v>
      </c>
      <c r="C2975" s="1084"/>
      <c r="D2975" s="1272" t="s">
        <v>5</v>
      </c>
      <c r="E2975" s="1272" t="s">
        <v>469</v>
      </c>
      <c r="F2975" s="1272"/>
      <c r="G2975" s="1272" t="s">
        <v>5</v>
      </c>
      <c r="H2975" s="1461" t="s">
        <v>5</v>
      </c>
    </row>
    <row r="2976" spans="1:8" x14ac:dyDescent="0.2">
      <c r="A2976" s="1271">
        <v>5962000</v>
      </c>
      <c r="B2976" s="1084" t="s">
        <v>23491</v>
      </c>
      <c r="C2976" s="1084"/>
      <c r="D2976" s="1272" t="s">
        <v>5</v>
      </c>
      <c r="E2976" s="1272" t="s">
        <v>5</v>
      </c>
      <c r="F2976" s="1272"/>
      <c r="G2976" s="1272" t="s">
        <v>5</v>
      </c>
      <c r="H2976" s="1461" t="s">
        <v>5</v>
      </c>
    </row>
    <row r="2977" spans="1:8" x14ac:dyDescent="0.2">
      <c r="A2977" s="1271">
        <v>5962010</v>
      </c>
      <c r="B2977" s="1084" t="s">
        <v>23491</v>
      </c>
      <c r="C2977" s="1084"/>
      <c r="D2977" s="1272" t="s">
        <v>5</v>
      </c>
      <c r="E2977" s="1272" t="s">
        <v>5</v>
      </c>
      <c r="F2977" s="1272"/>
      <c r="G2977" s="1272" t="s">
        <v>5</v>
      </c>
      <c r="H2977" s="1461" t="s">
        <v>5</v>
      </c>
    </row>
    <row r="2978" spans="1:8" x14ac:dyDescent="0.2">
      <c r="A2978" s="1271">
        <v>5962011</v>
      </c>
      <c r="B2978" s="1084" t="s">
        <v>23491</v>
      </c>
      <c r="C2978" s="1084"/>
      <c r="D2978" s="1272" t="s">
        <v>5</v>
      </c>
      <c r="E2978" s="1272" t="s">
        <v>469</v>
      </c>
      <c r="F2978" s="1272"/>
      <c r="G2978" s="1272" t="s">
        <v>5</v>
      </c>
      <c r="H2978" s="1461" t="s">
        <v>5</v>
      </c>
    </row>
    <row r="2979" spans="1:8" x14ac:dyDescent="0.2">
      <c r="A2979" s="1271">
        <v>5990000</v>
      </c>
      <c r="B2979" s="1084" t="s">
        <v>23492</v>
      </c>
      <c r="C2979" s="1084"/>
      <c r="D2979" s="1272" t="s">
        <v>5</v>
      </c>
      <c r="E2979" s="1272" t="s">
        <v>5</v>
      </c>
      <c r="F2979" s="1272"/>
      <c r="G2979" s="1272" t="s">
        <v>5</v>
      </c>
      <c r="H2979" s="1461" t="s">
        <v>5</v>
      </c>
    </row>
    <row r="2980" spans="1:8" x14ac:dyDescent="0.2">
      <c r="A2980" s="1271">
        <v>5991000</v>
      </c>
      <c r="B2980" s="1084" t="s">
        <v>23493</v>
      </c>
      <c r="C2980" s="1084"/>
      <c r="D2980" s="1272" t="s">
        <v>5</v>
      </c>
      <c r="E2980" s="1272" t="s">
        <v>5</v>
      </c>
      <c r="F2980" s="1272"/>
      <c r="G2980" s="1272" t="s">
        <v>5</v>
      </c>
      <c r="H2980" s="1461" t="s">
        <v>5</v>
      </c>
    </row>
    <row r="2981" spans="1:8" x14ac:dyDescent="0.2">
      <c r="A2981" s="1271">
        <v>5991010</v>
      </c>
      <c r="B2981" s="1084" t="s">
        <v>23493</v>
      </c>
      <c r="C2981" s="1084"/>
      <c r="D2981" s="1272" t="s">
        <v>5</v>
      </c>
      <c r="E2981" s="1272" t="s">
        <v>5</v>
      </c>
      <c r="F2981" s="1272"/>
      <c r="G2981" s="1272" t="s">
        <v>5</v>
      </c>
      <c r="H2981" s="1461" t="s">
        <v>5</v>
      </c>
    </row>
    <row r="2982" spans="1:8" x14ac:dyDescent="0.2">
      <c r="A2982" s="1271">
        <v>5991011</v>
      </c>
      <c r="B2982" s="1084" t="s">
        <v>23493</v>
      </c>
      <c r="C2982" s="1084"/>
      <c r="D2982" s="1272" t="s">
        <v>5</v>
      </c>
      <c r="E2982" s="1272" t="s">
        <v>469</v>
      </c>
      <c r="F2982" s="1272"/>
      <c r="G2982" s="1272" t="s">
        <v>5</v>
      </c>
      <c r="H2982" s="1461" t="s">
        <v>5</v>
      </c>
    </row>
    <row r="2983" spans="1:8" x14ac:dyDescent="0.2">
      <c r="A2983" s="1271">
        <v>7000000</v>
      </c>
      <c r="B2983" s="1084" t="s">
        <v>80</v>
      </c>
      <c r="C2983" s="1084"/>
      <c r="D2983" s="1272" t="s">
        <v>5</v>
      </c>
      <c r="E2983" s="1272" t="s">
        <v>5</v>
      </c>
      <c r="F2983" s="1272"/>
      <c r="G2983" s="1272" t="s">
        <v>5</v>
      </c>
      <c r="H2983" s="1461" t="s">
        <v>5</v>
      </c>
    </row>
    <row r="2984" spans="1:8" x14ac:dyDescent="0.2">
      <c r="A2984" s="1271">
        <v>7100000</v>
      </c>
      <c r="B2984" s="1084" t="s">
        <v>81</v>
      </c>
      <c r="C2984" s="1084"/>
      <c r="D2984" s="1272" t="s">
        <v>5</v>
      </c>
      <c r="E2984" s="1272" t="s">
        <v>5</v>
      </c>
      <c r="F2984" s="1272"/>
      <c r="G2984" s="1272" t="s">
        <v>5</v>
      </c>
      <c r="H2984" s="1461" t="s">
        <v>5</v>
      </c>
    </row>
    <row r="2985" spans="1:8" x14ac:dyDescent="0.2">
      <c r="A2985" s="1271">
        <v>7111000</v>
      </c>
      <c r="B2985" s="1084" t="s">
        <v>82</v>
      </c>
      <c r="C2985" s="1084"/>
      <c r="D2985" s="1272" t="s">
        <v>5</v>
      </c>
      <c r="E2985" s="1272" t="s">
        <v>5</v>
      </c>
      <c r="F2985" s="1272"/>
      <c r="G2985" s="1272" t="s">
        <v>5</v>
      </c>
      <c r="H2985" s="1461" t="s">
        <v>5</v>
      </c>
    </row>
    <row r="2986" spans="1:8" x14ac:dyDescent="0.2">
      <c r="A2986" s="1271">
        <v>7121000</v>
      </c>
      <c r="B2986" s="1084" t="s">
        <v>83</v>
      </c>
      <c r="C2986" s="1084"/>
      <c r="D2986" s="1272" t="s">
        <v>5</v>
      </c>
      <c r="E2986" s="1272" t="s">
        <v>5</v>
      </c>
      <c r="F2986" s="1272"/>
      <c r="G2986" s="1272" t="s">
        <v>5</v>
      </c>
      <c r="H2986" s="1461" t="s">
        <v>5</v>
      </c>
    </row>
    <row r="2987" spans="1:8" x14ac:dyDescent="0.2">
      <c r="A2987" s="1271">
        <v>7131000</v>
      </c>
      <c r="B2987" s="1084" t="s">
        <v>23494</v>
      </c>
      <c r="C2987" s="1084"/>
      <c r="D2987" s="1272" t="s">
        <v>5</v>
      </c>
      <c r="E2987" s="1272" t="s">
        <v>5</v>
      </c>
      <c r="F2987" s="1272"/>
      <c r="G2987" s="1272" t="s">
        <v>5</v>
      </c>
      <c r="H2987" s="1461" t="s">
        <v>5</v>
      </c>
    </row>
    <row r="2988" spans="1:8" x14ac:dyDescent="0.2">
      <c r="A2988" s="1271">
        <v>7141000</v>
      </c>
      <c r="B2988" s="1084" t="s">
        <v>23495</v>
      </c>
      <c r="C2988" s="1084"/>
      <c r="D2988" s="1272" t="s">
        <v>5</v>
      </c>
      <c r="E2988" s="1272" t="s">
        <v>5</v>
      </c>
      <c r="F2988" s="1272"/>
      <c r="G2988" s="1272" t="s">
        <v>5</v>
      </c>
      <c r="H2988" s="1461" t="s">
        <v>5</v>
      </c>
    </row>
    <row r="2989" spans="1:8" x14ac:dyDescent="0.2">
      <c r="A2989" s="1271">
        <v>7151000</v>
      </c>
      <c r="B2989" s="1084" t="s">
        <v>23496</v>
      </c>
      <c r="C2989" s="1084"/>
      <c r="D2989" s="1272" t="s">
        <v>5</v>
      </c>
      <c r="E2989" s="1272" t="s">
        <v>5</v>
      </c>
      <c r="F2989" s="1272"/>
      <c r="G2989" s="1272" t="s">
        <v>5</v>
      </c>
      <c r="H2989" s="1461" t="s">
        <v>5</v>
      </c>
    </row>
    <row r="2990" spans="1:8" x14ac:dyDescent="0.2">
      <c r="A2990" s="1271">
        <v>7161000</v>
      </c>
      <c r="B2990" s="1084" t="s">
        <v>23497</v>
      </c>
      <c r="C2990" s="1084"/>
      <c r="D2990" s="1272" t="s">
        <v>5</v>
      </c>
      <c r="E2990" s="1272" t="s">
        <v>5</v>
      </c>
      <c r="F2990" s="1272"/>
      <c r="G2990" s="1272" t="s">
        <v>5</v>
      </c>
      <c r="H2990" s="1461" t="s">
        <v>5</v>
      </c>
    </row>
    <row r="2991" spans="1:8" x14ac:dyDescent="0.2">
      <c r="A2991" s="1271">
        <v>7200000</v>
      </c>
      <c r="B2991" s="1084" t="s">
        <v>23498</v>
      </c>
      <c r="C2991" s="1084"/>
      <c r="D2991" s="1272" t="s">
        <v>5</v>
      </c>
      <c r="E2991" s="1272" t="s">
        <v>5</v>
      </c>
      <c r="F2991" s="1272"/>
      <c r="G2991" s="1272" t="s">
        <v>5</v>
      </c>
      <c r="H2991" s="1461" t="s">
        <v>5</v>
      </c>
    </row>
    <row r="2992" spans="1:8" x14ac:dyDescent="0.2">
      <c r="A2992" s="1271">
        <v>7211000</v>
      </c>
      <c r="B2992" s="1084" t="s">
        <v>23499</v>
      </c>
      <c r="C2992" s="1084"/>
      <c r="D2992" s="1272" t="s">
        <v>5</v>
      </c>
      <c r="E2992" s="1272" t="s">
        <v>5</v>
      </c>
      <c r="F2992" s="1272"/>
      <c r="G2992" s="1272" t="s">
        <v>5</v>
      </c>
      <c r="H2992" s="1461" t="s">
        <v>5</v>
      </c>
    </row>
    <row r="2993" spans="1:8" x14ac:dyDescent="0.2">
      <c r="A2993" s="1271">
        <v>7221000</v>
      </c>
      <c r="B2993" s="1084" t="s">
        <v>23499</v>
      </c>
      <c r="C2993" s="1084"/>
      <c r="D2993" s="1272" t="s">
        <v>5</v>
      </c>
      <c r="E2993" s="1272" t="s">
        <v>5</v>
      </c>
      <c r="F2993" s="1272"/>
      <c r="G2993" s="1272" t="s">
        <v>5</v>
      </c>
      <c r="H2993" s="1461" t="s">
        <v>5</v>
      </c>
    </row>
    <row r="2994" spans="1:8" x14ac:dyDescent="0.2">
      <c r="A2994" s="1271">
        <v>7231000</v>
      </c>
      <c r="B2994" s="1084" t="s">
        <v>23500</v>
      </c>
      <c r="C2994" s="1084"/>
      <c r="D2994" s="1272" t="s">
        <v>5</v>
      </c>
      <c r="E2994" s="1272" t="s">
        <v>5</v>
      </c>
      <c r="F2994" s="1272"/>
      <c r="G2994" s="1272" t="s">
        <v>5</v>
      </c>
      <c r="H2994" s="1461" t="s">
        <v>5</v>
      </c>
    </row>
    <row r="2995" spans="1:8" x14ac:dyDescent="0.2">
      <c r="A2995" s="1271">
        <v>7241000</v>
      </c>
      <c r="B2995" s="1084" t="s">
        <v>23501</v>
      </c>
      <c r="C2995" s="1084"/>
      <c r="D2995" s="1272" t="s">
        <v>5</v>
      </c>
      <c r="E2995" s="1272" t="s">
        <v>5</v>
      </c>
      <c r="F2995" s="1272"/>
      <c r="G2995" s="1272" t="s">
        <v>5</v>
      </c>
      <c r="H2995" s="1461" t="s">
        <v>5</v>
      </c>
    </row>
    <row r="2996" spans="1:8" x14ac:dyDescent="0.2">
      <c r="A2996" s="1271">
        <v>7251000</v>
      </c>
      <c r="B2996" s="1084" t="s">
        <v>23501</v>
      </c>
      <c r="C2996" s="1084"/>
      <c r="D2996" s="1272" t="s">
        <v>5</v>
      </c>
      <c r="E2996" s="1272" t="s">
        <v>5</v>
      </c>
      <c r="F2996" s="1272"/>
      <c r="G2996" s="1272" t="s">
        <v>5</v>
      </c>
      <c r="H2996" s="1461" t="s">
        <v>5</v>
      </c>
    </row>
    <row r="2997" spans="1:8" x14ac:dyDescent="0.2">
      <c r="A2997" s="1271">
        <v>7261000</v>
      </c>
      <c r="B2997" s="1084" t="s">
        <v>23502</v>
      </c>
      <c r="C2997" s="1084"/>
      <c r="D2997" s="1272" t="s">
        <v>5</v>
      </c>
      <c r="E2997" s="1272" t="s">
        <v>5</v>
      </c>
      <c r="F2997" s="1272"/>
      <c r="G2997" s="1272" t="s">
        <v>5</v>
      </c>
      <c r="H2997" s="1461" t="s">
        <v>5</v>
      </c>
    </row>
    <row r="2998" spans="1:8" x14ac:dyDescent="0.2">
      <c r="A2998" s="1271">
        <v>7300000</v>
      </c>
      <c r="B2998" s="1084" t="s">
        <v>23503</v>
      </c>
      <c r="C2998" s="1084"/>
      <c r="D2998" s="1272" t="s">
        <v>5</v>
      </c>
      <c r="E2998" s="1272" t="s">
        <v>5</v>
      </c>
      <c r="F2998" s="1272"/>
      <c r="G2998" s="1272" t="s">
        <v>5</v>
      </c>
      <c r="H2998" s="1461" t="s">
        <v>5</v>
      </c>
    </row>
    <row r="2999" spans="1:8" x14ac:dyDescent="0.2">
      <c r="A2999" s="1271">
        <v>7311000</v>
      </c>
      <c r="B2999" s="1084" t="s">
        <v>84</v>
      </c>
      <c r="C2999" s="1084"/>
      <c r="D2999" s="1272" t="s">
        <v>5</v>
      </c>
      <c r="E2999" s="1272" t="s">
        <v>5</v>
      </c>
      <c r="F2999" s="1272"/>
      <c r="G2999" s="1272" t="s">
        <v>5</v>
      </c>
      <c r="H2999" s="1461" t="s">
        <v>5</v>
      </c>
    </row>
    <row r="3000" spans="1:8" x14ac:dyDescent="0.2">
      <c r="A3000" s="1271">
        <v>7321000</v>
      </c>
      <c r="B3000" s="1084" t="s">
        <v>85</v>
      </c>
      <c r="C3000" s="1084"/>
      <c r="D3000" s="1272" t="s">
        <v>5</v>
      </c>
      <c r="E3000" s="1272" t="s">
        <v>5</v>
      </c>
      <c r="F3000" s="1272"/>
      <c r="G3000" s="1272" t="s">
        <v>5</v>
      </c>
      <c r="H3000" s="1461" t="s">
        <v>5</v>
      </c>
    </row>
    <row r="3001" spans="1:8" x14ac:dyDescent="0.2">
      <c r="A3001" s="1271">
        <v>7331000</v>
      </c>
      <c r="B3001" s="1084" t="s">
        <v>23504</v>
      </c>
      <c r="C3001" s="1084"/>
      <c r="D3001" s="1272" t="s">
        <v>5</v>
      </c>
      <c r="E3001" s="1272" t="s">
        <v>5</v>
      </c>
      <c r="F3001" s="1272"/>
      <c r="G3001" s="1272" t="s">
        <v>5</v>
      </c>
      <c r="H3001" s="1461" t="s">
        <v>5</v>
      </c>
    </row>
    <row r="3002" spans="1:8" x14ac:dyDescent="0.2">
      <c r="A3002" s="1271">
        <v>7341000</v>
      </c>
      <c r="B3002" s="1084" t="s">
        <v>86</v>
      </c>
      <c r="C3002" s="1084"/>
      <c r="D3002" s="1272" t="s">
        <v>5</v>
      </c>
      <c r="E3002" s="1272" t="s">
        <v>5</v>
      </c>
      <c r="F3002" s="1272"/>
      <c r="G3002" s="1272" t="s">
        <v>5</v>
      </c>
      <c r="H3002" s="1461" t="s">
        <v>5</v>
      </c>
    </row>
    <row r="3003" spans="1:8" x14ac:dyDescent="0.2">
      <c r="A3003" s="1271">
        <v>7351000</v>
      </c>
      <c r="B3003" s="1084" t="s">
        <v>23505</v>
      </c>
      <c r="C3003" s="1084"/>
      <c r="D3003" s="1272" t="s">
        <v>5</v>
      </c>
      <c r="E3003" s="1272" t="s">
        <v>5</v>
      </c>
      <c r="F3003" s="1272"/>
      <c r="G3003" s="1272" t="s">
        <v>5</v>
      </c>
      <c r="H3003" s="1461" t="s">
        <v>5</v>
      </c>
    </row>
    <row r="3004" spans="1:8" x14ac:dyDescent="0.2">
      <c r="A3004" s="1271">
        <v>7361000</v>
      </c>
      <c r="B3004" s="1084" t="s">
        <v>23506</v>
      </c>
      <c r="C3004" s="1084"/>
      <c r="D3004" s="1272" t="s">
        <v>5</v>
      </c>
      <c r="E3004" s="1272" t="s">
        <v>5</v>
      </c>
      <c r="F3004" s="1272"/>
      <c r="G3004" s="1272" t="s">
        <v>5</v>
      </c>
      <c r="H3004" s="1461" t="s">
        <v>5</v>
      </c>
    </row>
    <row r="3005" spans="1:8" x14ac:dyDescent="0.2">
      <c r="A3005" s="1271">
        <v>7400000</v>
      </c>
      <c r="B3005" s="1084" t="s">
        <v>87</v>
      </c>
      <c r="C3005" s="1084"/>
      <c r="D3005" s="1272" t="s">
        <v>5</v>
      </c>
      <c r="E3005" s="1272" t="s">
        <v>5</v>
      </c>
      <c r="F3005" s="1272"/>
      <c r="G3005" s="1272" t="s">
        <v>5</v>
      </c>
      <c r="H3005" s="1461" t="s">
        <v>5</v>
      </c>
    </row>
    <row r="3006" spans="1:8" x14ac:dyDescent="0.2">
      <c r="A3006" s="1271">
        <v>7411000</v>
      </c>
      <c r="B3006" s="1084" t="s">
        <v>23507</v>
      </c>
      <c r="C3006" s="1084"/>
      <c r="D3006" s="1272" t="s">
        <v>5</v>
      </c>
      <c r="E3006" s="1272" t="s">
        <v>5</v>
      </c>
      <c r="F3006" s="1272"/>
      <c r="G3006" s="1272" t="s">
        <v>5</v>
      </c>
      <c r="H3006" s="1461" t="s">
        <v>5</v>
      </c>
    </row>
    <row r="3007" spans="1:8" x14ac:dyDescent="0.2">
      <c r="A3007" s="1271">
        <v>7421000</v>
      </c>
      <c r="B3007" s="1084" t="s">
        <v>23508</v>
      </c>
      <c r="C3007" s="1084"/>
      <c r="D3007" s="1272" t="s">
        <v>5</v>
      </c>
      <c r="E3007" s="1272" t="s">
        <v>5</v>
      </c>
      <c r="F3007" s="1272"/>
      <c r="G3007" s="1272" t="s">
        <v>5</v>
      </c>
      <c r="H3007" s="1461" t="s">
        <v>5</v>
      </c>
    </row>
    <row r="3008" spans="1:8" x14ac:dyDescent="0.2">
      <c r="A3008" s="1271">
        <v>7500000</v>
      </c>
      <c r="B3008" s="1084" t="s">
        <v>23509</v>
      </c>
      <c r="C3008" s="1084"/>
      <c r="D3008" s="1272" t="s">
        <v>5</v>
      </c>
      <c r="E3008" s="1272" t="s">
        <v>5</v>
      </c>
      <c r="F3008" s="1272"/>
      <c r="G3008" s="1272" t="s">
        <v>5</v>
      </c>
      <c r="H3008" s="1461" t="s">
        <v>5</v>
      </c>
    </row>
    <row r="3009" spans="1:8" x14ac:dyDescent="0.2">
      <c r="A3009" s="1271">
        <v>7511000</v>
      </c>
      <c r="B3009" s="1084" t="s">
        <v>23510</v>
      </c>
      <c r="C3009" s="1084"/>
      <c r="D3009" s="1272" t="s">
        <v>5</v>
      </c>
      <c r="E3009" s="1272" t="s">
        <v>5</v>
      </c>
      <c r="F3009" s="1272"/>
      <c r="G3009" s="1272" t="s">
        <v>5</v>
      </c>
      <c r="H3009" s="1461" t="s">
        <v>5</v>
      </c>
    </row>
    <row r="3010" spans="1:8" x14ac:dyDescent="0.2">
      <c r="A3010" s="1271">
        <v>7521000</v>
      </c>
      <c r="B3010" s="1084" t="s">
        <v>23511</v>
      </c>
      <c r="C3010" s="1084"/>
      <c r="D3010" s="1272" t="s">
        <v>5</v>
      </c>
      <c r="E3010" s="1272" t="s">
        <v>5</v>
      </c>
      <c r="F3010" s="1272"/>
      <c r="G3010" s="1272" t="s">
        <v>5</v>
      </c>
      <c r="H3010" s="1461" t="s">
        <v>5</v>
      </c>
    </row>
    <row r="3011" spans="1:8" x14ac:dyDescent="0.2">
      <c r="A3011" s="1271">
        <v>7600000</v>
      </c>
      <c r="B3011" s="1084" t="s">
        <v>23512</v>
      </c>
      <c r="C3011" s="1084"/>
      <c r="D3011" s="1272" t="s">
        <v>5</v>
      </c>
      <c r="E3011" s="1272" t="s">
        <v>5</v>
      </c>
      <c r="F3011" s="1272"/>
      <c r="G3011" s="1272" t="s">
        <v>5</v>
      </c>
      <c r="H3011" s="1461" t="s">
        <v>5</v>
      </c>
    </row>
    <row r="3012" spans="1:8" x14ac:dyDescent="0.2">
      <c r="A3012" s="1271">
        <v>7611000</v>
      </c>
      <c r="B3012" s="1084" t="s">
        <v>23513</v>
      </c>
      <c r="C3012" s="1084"/>
      <c r="D3012" s="1272" t="s">
        <v>5</v>
      </c>
      <c r="E3012" s="1272" t="s">
        <v>5</v>
      </c>
      <c r="F3012" s="1272"/>
      <c r="G3012" s="1272" t="s">
        <v>5</v>
      </c>
      <c r="H3012" s="1461" t="s">
        <v>5</v>
      </c>
    </row>
    <row r="3013" spans="1:8" x14ac:dyDescent="0.2">
      <c r="A3013" s="1271">
        <v>7621000</v>
      </c>
      <c r="B3013" s="1084" t="s">
        <v>23514</v>
      </c>
      <c r="C3013" s="1084"/>
      <c r="D3013" s="1272" t="s">
        <v>5</v>
      </c>
      <c r="E3013" s="1272" t="s">
        <v>5</v>
      </c>
      <c r="F3013" s="1272"/>
      <c r="G3013" s="1272" t="s">
        <v>5</v>
      </c>
      <c r="H3013" s="1461" t="s">
        <v>5</v>
      </c>
    </row>
    <row r="3014" spans="1:8" x14ac:dyDescent="0.2">
      <c r="A3014" s="1271">
        <v>7631000</v>
      </c>
      <c r="B3014" s="1084" t="s">
        <v>23515</v>
      </c>
      <c r="C3014" s="1084"/>
      <c r="D3014" s="1272" t="s">
        <v>5</v>
      </c>
      <c r="E3014" s="1272" t="s">
        <v>5</v>
      </c>
      <c r="F3014" s="1272"/>
      <c r="G3014" s="1272" t="s">
        <v>5</v>
      </c>
      <c r="H3014" s="1461" t="s">
        <v>5</v>
      </c>
    </row>
    <row r="3015" spans="1:8" x14ac:dyDescent="0.2">
      <c r="A3015" s="1271">
        <v>7641000</v>
      </c>
      <c r="B3015" s="1084" t="s">
        <v>23516</v>
      </c>
      <c r="C3015" s="1084"/>
      <c r="D3015" s="1272" t="s">
        <v>5</v>
      </c>
      <c r="E3015" s="1272" t="s">
        <v>5</v>
      </c>
      <c r="F3015" s="1272"/>
      <c r="G3015" s="1272" t="s">
        <v>5</v>
      </c>
      <c r="H3015" s="1461" t="s">
        <v>5</v>
      </c>
    </row>
    <row r="3016" spans="1:8" x14ac:dyDescent="0.2">
      <c r="A3016" s="1271">
        <v>7800000</v>
      </c>
      <c r="B3016" s="1084" t="s">
        <v>23517</v>
      </c>
      <c r="C3016" s="1084"/>
      <c r="D3016" s="1272" t="s">
        <v>5</v>
      </c>
      <c r="E3016" s="1272" t="s">
        <v>5</v>
      </c>
      <c r="F3016" s="1272"/>
      <c r="G3016" s="1272" t="s">
        <v>5</v>
      </c>
      <c r="H3016" s="1461" t="s">
        <v>5</v>
      </c>
    </row>
    <row r="3017" spans="1:8" x14ac:dyDescent="0.2">
      <c r="A3017" s="1271">
        <v>7811000</v>
      </c>
      <c r="B3017" s="1084" t="s">
        <v>23518</v>
      </c>
      <c r="C3017" s="1084"/>
      <c r="D3017" s="1272" t="s">
        <v>5</v>
      </c>
      <c r="E3017" s="1272" t="s">
        <v>5</v>
      </c>
      <c r="F3017" s="1272"/>
      <c r="G3017" s="1272" t="s">
        <v>5</v>
      </c>
      <c r="H3017" s="1461" t="s">
        <v>5</v>
      </c>
    </row>
    <row r="3018" spans="1:8" x14ac:dyDescent="0.2">
      <c r="A3018" s="1271">
        <v>7812000</v>
      </c>
      <c r="B3018" s="1084" t="s">
        <v>23519</v>
      </c>
      <c r="C3018" s="1084"/>
      <c r="D3018" s="1272" t="s">
        <v>5</v>
      </c>
      <c r="E3018" s="1272" t="s">
        <v>5</v>
      </c>
      <c r="F3018" s="1272"/>
      <c r="G3018" s="1272" t="s">
        <v>5</v>
      </c>
      <c r="H3018" s="1461" t="s">
        <v>5</v>
      </c>
    </row>
    <row r="3019" spans="1:8" x14ac:dyDescent="0.2">
      <c r="A3019" s="1271">
        <v>7813000</v>
      </c>
      <c r="B3019" s="1084" t="s">
        <v>23520</v>
      </c>
      <c r="C3019" s="1084"/>
      <c r="D3019" s="1272" t="s">
        <v>5</v>
      </c>
      <c r="E3019" s="1272" t="s">
        <v>5</v>
      </c>
      <c r="F3019" s="1272"/>
      <c r="G3019" s="1272" t="s">
        <v>5</v>
      </c>
      <c r="H3019" s="1461" t="s">
        <v>5</v>
      </c>
    </row>
    <row r="3020" spans="1:8" x14ac:dyDescent="0.2">
      <c r="A3020" s="1271">
        <v>7821000</v>
      </c>
      <c r="B3020" s="1084" t="s">
        <v>23521</v>
      </c>
      <c r="C3020" s="1084"/>
      <c r="D3020" s="1272" t="s">
        <v>5</v>
      </c>
      <c r="E3020" s="1272" t="s">
        <v>5</v>
      </c>
      <c r="F3020" s="1272"/>
      <c r="G3020" s="1272" t="s">
        <v>5</v>
      </c>
      <c r="H3020" s="1461" t="s">
        <v>5</v>
      </c>
    </row>
    <row r="3021" spans="1:8" x14ac:dyDescent="0.2">
      <c r="A3021" s="1271">
        <v>7822000</v>
      </c>
      <c r="B3021" s="1084" t="s">
        <v>23522</v>
      </c>
      <c r="C3021" s="1084" t="s">
        <v>23523</v>
      </c>
      <c r="D3021" s="1272" t="s">
        <v>5</v>
      </c>
      <c r="E3021" s="1272" t="s">
        <v>5</v>
      </c>
      <c r="F3021" s="1272"/>
      <c r="G3021" s="1272" t="s">
        <v>36</v>
      </c>
      <c r="H3021" s="1461" t="s">
        <v>36</v>
      </c>
    </row>
    <row r="3022" spans="1:8" x14ac:dyDescent="0.2">
      <c r="A3022" s="1271">
        <v>7823000</v>
      </c>
      <c r="B3022" s="1084" t="s">
        <v>23524</v>
      </c>
      <c r="C3022" s="1084"/>
      <c r="D3022" s="1272" t="s">
        <v>5</v>
      </c>
      <c r="E3022" s="1272" t="s">
        <v>5</v>
      </c>
      <c r="F3022" s="1272"/>
      <c r="G3022" s="1272" t="s">
        <v>5</v>
      </c>
      <c r="H3022" s="1461" t="s">
        <v>5</v>
      </c>
    </row>
    <row r="3023" spans="1:8" x14ac:dyDescent="0.2">
      <c r="A3023" s="1271">
        <v>7831000</v>
      </c>
      <c r="B3023" s="1084" t="s">
        <v>23525</v>
      </c>
      <c r="C3023" s="1084"/>
      <c r="D3023" s="1272" t="s">
        <v>5</v>
      </c>
      <c r="E3023" s="1272" t="s">
        <v>5</v>
      </c>
      <c r="F3023" s="1272"/>
      <c r="G3023" s="1272" t="s">
        <v>5</v>
      </c>
      <c r="H3023" s="1461" t="s">
        <v>5</v>
      </c>
    </row>
    <row r="3024" spans="1:8" x14ac:dyDescent="0.2">
      <c r="A3024" s="1271">
        <v>7832000</v>
      </c>
      <c r="B3024" s="1084" t="s">
        <v>23526</v>
      </c>
      <c r="C3024" s="1084"/>
      <c r="D3024" s="1272" t="s">
        <v>5</v>
      </c>
      <c r="E3024" s="1272" t="s">
        <v>5</v>
      </c>
      <c r="F3024" s="1272"/>
      <c r="G3024" s="1272" t="s">
        <v>5</v>
      </c>
      <c r="H3024" s="1461" t="s">
        <v>5</v>
      </c>
    </row>
    <row r="3025" spans="1:8" x14ac:dyDescent="0.2">
      <c r="A3025" s="1271">
        <v>7841000</v>
      </c>
      <c r="B3025" s="1084" t="s">
        <v>23527</v>
      </c>
      <c r="C3025" s="1084"/>
      <c r="D3025" s="1272" t="s">
        <v>5</v>
      </c>
      <c r="E3025" s="1272" t="s">
        <v>5</v>
      </c>
      <c r="F3025" s="1272"/>
      <c r="G3025" s="1272" t="s">
        <v>5</v>
      </c>
      <c r="H3025" s="1461" t="s">
        <v>5</v>
      </c>
    </row>
    <row r="3026" spans="1:8" x14ac:dyDescent="0.2">
      <c r="A3026" s="1271">
        <v>7842000</v>
      </c>
      <c r="B3026" s="1084" t="s">
        <v>23528</v>
      </c>
      <c r="C3026" s="1084"/>
      <c r="D3026" s="1272" t="s">
        <v>5</v>
      </c>
      <c r="E3026" s="1272" t="s">
        <v>5</v>
      </c>
      <c r="F3026" s="1272"/>
      <c r="G3026" s="1272" t="s">
        <v>5</v>
      </c>
      <c r="H3026" s="1461" t="s">
        <v>5</v>
      </c>
    </row>
    <row r="3027" spans="1:8" x14ac:dyDescent="0.2">
      <c r="A3027" s="1271">
        <v>7851000</v>
      </c>
      <c r="B3027" s="1084" t="s">
        <v>23529</v>
      </c>
      <c r="C3027" s="1084"/>
      <c r="D3027" s="1272" t="s">
        <v>5</v>
      </c>
      <c r="E3027" s="1272" t="s">
        <v>5</v>
      </c>
      <c r="F3027" s="1272"/>
      <c r="G3027" s="1272" t="s">
        <v>5</v>
      </c>
      <c r="H3027" s="1461" t="s">
        <v>5</v>
      </c>
    </row>
    <row r="3028" spans="1:8" x14ac:dyDescent="0.2">
      <c r="A3028" s="1271">
        <v>7852000</v>
      </c>
      <c r="B3028" s="1084" t="s">
        <v>23530</v>
      </c>
      <c r="C3028" s="1084"/>
      <c r="D3028" s="1272" t="s">
        <v>5</v>
      </c>
      <c r="E3028" s="1272" t="s">
        <v>5</v>
      </c>
      <c r="F3028" s="1272"/>
      <c r="G3028" s="1272" t="s">
        <v>5</v>
      </c>
      <c r="H3028" s="1461" t="s">
        <v>5</v>
      </c>
    </row>
    <row r="3029" spans="1:8" x14ac:dyDescent="0.2">
      <c r="A3029" s="1271">
        <v>7853000</v>
      </c>
      <c r="B3029" s="1084" t="s">
        <v>23531</v>
      </c>
      <c r="C3029" s="1084"/>
      <c r="D3029" s="1272" t="s">
        <v>5</v>
      </c>
      <c r="E3029" s="1272" t="s">
        <v>5</v>
      </c>
      <c r="F3029" s="1272"/>
      <c r="G3029" s="1272" t="s">
        <v>5</v>
      </c>
      <c r="H3029" s="1461" t="s">
        <v>5</v>
      </c>
    </row>
    <row r="3030" spans="1:8" x14ac:dyDescent="0.2">
      <c r="A3030" s="1271">
        <v>7854000</v>
      </c>
      <c r="B3030" s="1084" t="s">
        <v>23532</v>
      </c>
      <c r="C3030" s="1084"/>
      <c r="D3030" s="1272" t="s">
        <v>5</v>
      </c>
      <c r="E3030" s="1272" t="s">
        <v>5</v>
      </c>
      <c r="F3030" s="1272"/>
      <c r="G3030" s="1272" t="s">
        <v>5</v>
      </c>
      <c r="H3030" s="1461" t="s">
        <v>5</v>
      </c>
    </row>
    <row r="3031" spans="1:8" x14ac:dyDescent="0.2">
      <c r="A3031" s="1271">
        <v>7861000</v>
      </c>
      <c r="B3031" s="1084" t="s">
        <v>23533</v>
      </c>
      <c r="C3031" s="1084"/>
      <c r="D3031" s="1272" t="s">
        <v>5</v>
      </c>
      <c r="E3031" s="1272" t="s">
        <v>5</v>
      </c>
      <c r="F3031" s="1272"/>
      <c r="G3031" s="1272" t="s">
        <v>5</v>
      </c>
      <c r="H3031" s="1461" t="s">
        <v>5</v>
      </c>
    </row>
    <row r="3032" spans="1:8" x14ac:dyDescent="0.2">
      <c r="A3032" s="1271">
        <v>7862000</v>
      </c>
      <c r="B3032" s="1084" t="s">
        <v>23534</v>
      </c>
      <c r="C3032" s="1084"/>
      <c r="D3032" s="1272" t="s">
        <v>5</v>
      </c>
      <c r="E3032" s="1272" t="s">
        <v>5</v>
      </c>
      <c r="F3032" s="1272"/>
      <c r="G3032" s="1272" t="s">
        <v>5</v>
      </c>
      <c r="H3032" s="1461" t="s">
        <v>5</v>
      </c>
    </row>
    <row r="3033" spans="1:8" x14ac:dyDescent="0.2">
      <c r="A3033" s="1271">
        <v>7863000</v>
      </c>
      <c r="B3033" s="1084" t="s">
        <v>23535</v>
      </c>
      <c r="C3033" s="1084"/>
      <c r="D3033" s="1272" t="s">
        <v>5</v>
      </c>
      <c r="E3033" s="1272" t="s">
        <v>5</v>
      </c>
      <c r="F3033" s="1272"/>
      <c r="G3033" s="1272" t="s">
        <v>5</v>
      </c>
      <c r="H3033" s="1461" t="s">
        <v>5</v>
      </c>
    </row>
    <row r="3034" spans="1:8" x14ac:dyDescent="0.2">
      <c r="A3034" s="1271">
        <v>7864000</v>
      </c>
      <c r="B3034" s="1084" t="s">
        <v>23536</v>
      </c>
      <c r="C3034" s="1084"/>
      <c r="D3034" s="1272" t="s">
        <v>5</v>
      </c>
      <c r="E3034" s="1272" t="s">
        <v>5</v>
      </c>
      <c r="F3034" s="1272"/>
      <c r="G3034" s="1272" t="s">
        <v>5</v>
      </c>
      <c r="H3034" s="1461" t="s">
        <v>5</v>
      </c>
    </row>
    <row r="3035" spans="1:8" x14ac:dyDescent="0.2">
      <c r="A3035" s="1271">
        <v>7900000</v>
      </c>
      <c r="B3035" s="1084" t="s">
        <v>88</v>
      </c>
      <c r="C3035" s="1084"/>
      <c r="D3035" s="1272" t="s">
        <v>5</v>
      </c>
      <c r="E3035" s="1272" t="s">
        <v>5</v>
      </c>
      <c r="F3035" s="1272"/>
      <c r="G3035" s="1272" t="s">
        <v>5</v>
      </c>
      <c r="H3035" s="1461" t="s">
        <v>5</v>
      </c>
    </row>
    <row r="3036" spans="1:8" x14ac:dyDescent="0.2">
      <c r="A3036" s="1271">
        <v>7911000</v>
      </c>
      <c r="B3036" s="1084" t="s">
        <v>89</v>
      </c>
      <c r="C3036" s="1084"/>
      <c r="D3036" s="1272" t="s">
        <v>5</v>
      </c>
      <c r="E3036" s="1272" t="s">
        <v>5</v>
      </c>
      <c r="F3036" s="1272"/>
      <c r="G3036" s="1272" t="s">
        <v>5</v>
      </c>
      <c r="H3036" s="1461" t="s">
        <v>5</v>
      </c>
    </row>
    <row r="3037" spans="1:8" x14ac:dyDescent="0.2">
      <c r="A3037" s="1271">
        <v>7921000</v>
      </c>
      <c r="B3037" s="1084" t="s">
        <v>90</v>
      </c>
      <c r="C3037" s="1084"/>
      <c r="D3037" s="1272" t="s">
        <v>5</v>
      </c>
      <c r="E3037" s="1272" t="s">
        <v>5</v>
      </c>
      <c r="F3037" s="1272"/>
      <c r="G3037" s="1272" t="s">
        <v>5</v>
      </c>
      <c r="H3037" s="1461" t="s">
        <v>5</v>
      </c>
    </row>
    <row r="3038" spans="1:8" x14ac:dyDescent="0.2">
      <c r="A3038" s="1271">
        <v>9000000</v>
      </c>
      <c r="B3038" s="1084" t="s">
        <v>23537</v>
      </c>
      <c r="C3038" s="1084"/>
      <c r="D3038" s="1272" t="s">
        <v>5</v>
      </c>
      <c r="E3038" s="1272" t="s">
        <v>5</v>
      </c>
      <c r="F3038" s="1272"/>
      <c r="G3038" s="1272" t="s">
        <v>5</v>
      </c>
      <c r="H3038" s="1461" t="s">
        <v>5</v>
      </c>
    </row>
    <row r="3039" spans="1:8" x14ac:dyDescent="0.2">
      <c r="A3039" s="1271">
        <v>9100000</v>
      </c>
      <c r="B3039" s="1084" t="s">
        <v>23538</v>
      </c>
      <c r="C3039" s="1084"/>
      <c r="D3039" s="1272" t="s">
        <v>5</v>
      </c>
      <c r="E3039" s="1272" t="s">
        <v>5</v>
      </c>
      <c r="F3039" s="1272"/>
      <c r="G3039" s="1272" t="s">
        <v>5</v>
      </c>
      <c r="H3039" s="1461" t="s">
        <v>5</v>
      </c>
    </row>
    <row r="3040" spans="1:8" x14ac:dyDescent="0.2">
      <c r="A3040" s="1271">
        <v>9111000</v>
      </c>
      <c r="B3040" s="1084" t="s">
        <v>23538</v>
      </c>
      <c r="C3040" s="1084"/>
      <c r="D3040" s="1272" t="s">
        <v>5</v>
      </c>
      <c r="E3040" s="1272" t="s">
        <v>5</v>
      </c>
      <c r="F3040" s="1272"/>
      <c r="G3040" s="1272" t="s">
        <v>5</v>
      </c>
      <c r="H3040" s="1461" t="s">
        <v>5</v>
      </c>
    </row>
    <row r="3041" spans="1:8" x14ac:dyDescent="0.2">
      <c r="A3041" s="1271">
        <v>9111016</v>
      </c>
      <c r="B3041" s="1084" t="s">
        <v>23539</v>
      </c>
      <c r="C3041" s="1084"/>
      <c r="D3041" s="1272" t="s">
        <v>5</v>
      </c>
      <c r="E3041" s="1272" t="s">
        <v>469</v>
      </c>
      <c r="F3041" s="1272"/>
      <c r="G3041" s="1272" t="s">
        <v>5</v>
      </c>
      <c r="H3041" s="1461" t="s">
        <v>5</v>
      </c>
    </row>
    <row r="3042" spans="1:8" x14ac:dyDescent="0.2">
      <c r="A3042" s="1271">
        <v>9200000</v>
      </c>
      <c r="B3042" s="1084" t="s">
        <v>23540</v>
      </c>
      <c r="C3042" s="1084"/>
      <c r="D3042" s="1272" t="s">
        <v>5</v>
      </c>
      <c r="E3042" s="1272" t="s">
        <v>5</v>
      </c>
      <c r="F3042" s="1272"/>
      <c r="G3042" s="1272" t="s">
        <v>5</v>
      </c>
      <c r="H3042" s="1461" t="s">
        <v>5</v>
      </c>
    </row>
    <row r="3043" spans="1:8" x14ac:dyDescent="0.2">
      <c r="A3043" s="1271">
        <v>9211000</v>
      </c>
      <c r="B3043" s="1084" t="s">
        <v>23540</v>
      </c>
      <c r="C3043" s="1084"/>
      <c r="D3043" s="1272" t="s">
        <v>5</v>
      </c>
      <c r="E3043" s="1272" t="s">
        <v>5</v>
      </c>
      <c r="F3043" s="1272"/>
      <c r="G3043" s="1272" t="s">
        <v>5</v>
      </c>
      <c r="H3043" s="1461" t="s">
        <v>5</v>
      </c>
    </row>
    <row r="3044" spans="1:8" x14ac:dyDescent="0.2">
      <c r="A3044" s="1271">
        <v>9211014</v>
      </c>
      <c r="B3044" s="1084" t="s">
        <v>23541</v>
      </c>
      <c r="C3044" s="1084"/>
      <c r="D3044" s="1272" t="s">
        <v>5</v>
      </c>
      <c r="E3044" s="1272" t="s">
        <v>469</v>
      </c>
      <c r="F3044" s="1272"/>
      <c r="G3044" s="1272" t="s">
        <v>5</v>
      </c>
      <c r="H3044" s="1461" t="s">
        <v>5</v>
      </c>
    </row>
    <row r="3045" spans="1:8" x14ac:dyDescent="0.2">
      <c r="A3045" s="1271">
        <v>9211015</v>
      </c>
      <c r="B3045" s="1084" t="s">
        <v>23542</v>
      </c>
      <c r="C3045" s="1084"/>
      <c r="D3045" s="1272" t="s">
        <v>5</v>
      </c>
      <c r="E3045" s="1272" t="s">
        <v>469</v>
      </c>
      <c r="F3045" s="1272"/>
      <c r="G3045" s="1272" t="s">
        <v>5</v>
      </c>
      <c r="H3045" s="1461" t="s">
        <v>5</v>
      </c>
    </row>
    <row r="3046" spans="1:8" x14ac:dyDescent="0.2">
      <c r="A3046" s="1271">
        <v>9211016</v>
      </c>
      <c r="B3046" s="1084" t="s">
        <v>23543</v>
      </c>
      <c r="C3046" s="1084"/>
      <c r="D3046" s="1272" t="s">
        <v>5</v>
      </c>
      <c r="E3046" s="1272" t="s">
        <v>469</v>
      </c>
      <c r="F3046" s="1272"/>
      <c r="G3046" s="1272" t="s">
        <v>5</v>
      </c>
      <c r="H3046" s="1461" t="s">
        <v>5</v>
      </c>
    </row>
    <row r="3047" spans="1:8" x14ac:dyDescent="0.2">
      <c r="A3047" s="1271">
        <v>9211017</v>
      </c>
      <c r="B3047" s="1084" t="s">
        <v>23544</v>
      </c>
      <c r="C3047" s="1084"/>
      <c r="D3047" s="1272" t="s">
        <v>5</v>
      </c>
      <c r="E3047" s="1272" t="s">
        <v>469</v>
      </c>
      <c r="F3047" s="1272"/>
      <c r="G3047" s="1272" t="s">
        <v>5</v>
      </c>
      <c r="H3047" s="1461" t="s">
        <v>5</v>
      </c>
    </row>
    <row r="3048" spans="1:8" x14ac:dyDescent="0.2">
      <c r="A3048" s="1271">
        <v>9300000</v>
      </c>
      <c r="B3048" s="1084" t="s">
        <v>23492</v>
      </c>
      <c r="C3048" s="1084"/>
      <c r="D3048" s="1272" t="s">
        <v>5</v>
      </c>
      <c r="E3048" s="1272" t="s">
        <v>5</v>
      </c>
      <c r="F3048" s="1272"/>
      <c r="G3048" s="1272" t="s">
        <v>5</v>
      </c>
      <c r="H3048" s="1461" t="s">
        <v>5</v>
      </c>
    </row>
    <row r="3049" spans="1:8" x14ac:dyDescent="0.2">
      <c r="A3049" s="1271">
        <v>9311000</v>
      </c>
      <c r="B3049" s="1084" t="s">
        <v>23492</v>
      </c>
      <c r="C3049" s="1084"/>
      <c r="D3049" s="1272" t="s">
        <v>5</v>
      </c>
      <c r="E3049" s="1272" t="s">
        <v>5</v>
      </c>
      <c r="F3049" s="1272"/>
      <c r="G3049" s="1272" t="s">
        <v>5</v>
      </c>
      <c r="H3049" s="1461" t="s">
        <v>5</v>
      </c>
    </row>
    <row r="3050" spans="1:8" x14ac:dyDescent="0.2">
      <c r="A3050" s="1271">
        <v>9311014</v>
      </c>
      <c r="B3050" s="1084" t="s">
        <v>23545</v>
      </c>
      <c r="C3050" s="1084"/>
      <c r="D3050" s="1272" t="s">
        <v>5</v>
      </c>
      <c r="E3050" s="1272" t="s">
        <v>469</v>
      </c>
      <c r="F3050" s="1272"/>
      <c r="G3050" s="1272" t="s">
        <v>5</v>
      </c>
      <c r="H3050" s="1461" t="s">
        <v>5</v>
      </c>
    </row>
    <row r="3051" spans="1:8" x14ac:dyDescent="0.2">
      <c r="A3051" s="1271">
        <v>9311017</v>
      </c>
      <c r="B3051" s="1084" t="s">
        <v>23545</v>
      </c>
      <c r="C3051" s="1084"/>
      <c r="D3051" s="1272" t="s">
        <v>5</v>
      </c>
      <c r="E3051" s="1272" t="s">
        <v>469</v>
      </c>
      <c r="F3051" s="1272"/>
      <c r="G3051" s="1272" t="s">
        <v>5</v>
      </c>
      <c r="H3051" s="1461" t="s">
        <v>5</v>
      </c>
    </row>
    <row r="3052" spans="1:8" ht="13.5" thickBot="1" x14ac:dyDescent="0.25">
      <c r="A3052" s="1465"/>
      <c r="B3052" s="1145"/>
      <c r="C3052" s="1145"/>
      <c r="D3052" s="1466"/>
      <c r="E3052" s="1466"/>
      <c r="F3052" s="1466"/>
      <c r="G3052" s="1466"/>
      <c r="H3052" s="1467"/>
    </row>
  </sheetData>
  <mergeCells count="2">
    <mergeCell ref="B1:G1"/>
    <mergeCell ref="B2:D2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317"/>
  <sheetViews>
    <sheetView workbookViewId="0">
      <selection activeCell="F25" sqref="F25"/>
    </sheetView>
  </sheetViews>
  <sheetFormatPr baseColWidth="10" defaultRowHeight="12.75" x14ac:dyDescent="0.2"/>
  <cols>
    <col min="1" max="1" width="14.140625" style="1448" customWidth="1"/>
    <col min="2" max="2" width="39.140625" style="1449" bestFit="1" customWidth="1"/>
    <col min="3" max="3" width="14.140625" style="1448" bestFit="1" customWidth="1"/>
    <col min="4" max="4" width="11" style="1448" bestFit="1" customWidth="1"/>
    <col min="5" max="5" width="6.85546875" style="1448" bestFit="1" customWidth="1"/>
    <col min="6" max="6" width="13" style="1448" customWidth="1"/>
    <col min="7" max="7" width="9.140625" style="1448" bestFit="1" customWidth="1"/>
    <col min="8" max="8" width="9.140625" style="1448" customWidth="1"/>
    <col min="9" max="9" width="15.28515625" style="1448" bestFit="1" customWidth="1"/>
    <col min="10" max="16384" width="11.42578125" style="1449"/>
  </cols>
  <sheetData>
    <row r="1" spans="1:9" ht="20.25" customHeight="1" x14ac:dyDescent="0.2">
      <c r="A1" s="1457"/>
      <c r="B1" s="1678" t="s">
        <v>702</v>
      </c>
      <c r="C1" s="1678"/>
      <c r="D1" s="1678"/>
      <c r="E1" s="1678"/>
      <c r="F1" s="1678"/>
      <c r="G1" s="1678"/>
      <c r="H1" s="1452"/>
      <c r="I1" s="1453"/>
    </row>
    <row r="2" spans="1:9" ht="23.25" customHeight="1" x14ac:dyDescent="0.2">
      <c r="A2" s="1458"/>
      <c r="B2" s="1780" t="s">
        <v>23632</v>
      </c>
      <c r="C2" s="1780"/>
      <c r="D2" s="1780"/>
      <c r="E2" s="1604" t="s">
        <v>0</v>
      </c>
      <c r="F2" s="1272"/>
      <c r="G2" s="1272"/>
      <c r="H2" s="1272"/>
      <c r="I2" s="1455" t="s">
        <v>21055</v>
      </c>
    </row>
    <row r="3" spans="1:9" ht="15.75" thickBot="1" x14ac:dyDescent="0.25">
      <c r="A3" s="1459"/>
      <c r="B3" s="1084"/>
      <c r="C3" s="1387"/>
      <c r="D3" s="1388"/>
      <c r="E3" s="1388"/>
      <c r="F3" s="1388"/>
      <c r="G3" s="1387"/>
      <c r="H3" s="1388"/>
      <c r="I3" s="1456"/>
    </row>
    <row r="4" spans="1:9" ht="30.75" thickBot="1" x14ac:dyDescent="0.25">
      <c r="A4" s="1611" t="s">
        <v>3</v>
      </c>
      <c r="B4" s="1612" t="s">
        <v>4</v>
      </c>
      <c r="C4" s="1614" t="s">
        <v>24129</v>
      </c>
      <c r="D4" s="1613" t="s">
        <v>336</v>
      </c>
      <c r="E4" s="1613" t="s">
        <v>335</v>
      </c>
      <c r="F4" s="1613" t="s">
        <v>24128</v>
      </c>
      <c r="G4" s="1614" t="s">
        <v>24127</v>
      </c>
      <c r="H4" s="1613" t="s">
        <v>23628</v>
      </c>
      <c r="I4" s="1615" t="s">
        <v>333</v>
      </c>
    </row>
    <row r="5" spans="1:9" ht="4.5" customHeight="1" thickBot="1" x14ac:dyDescent="0.25">
      <c r="A5" s="1450"/>
    </row>
    <row r="6" spans="1:9" x14ac:dyDescent="0.2">
      <c r="A6" s="1605">
        <v>0</v>
      </c>
      <c r="B6" s="1079" t="s">
        <v>754</v>
      </c>
      <c r="C6" s="1146"/>
      <c r="D6" s="1606" t="s">
        <v>5</v>
      </c>
      <c r="E6" s="1606" t="s">
        <v>469</v>
      </c>
      <c r="F6" s="1606"/>
      <c r="G6" s="1079" t="s">
        <v>5</v>
      </c>
      <c r="H6" s="1079" t="s">
        <v>5</v>
      </c>
      <c r="I6" s="1607" t="s">
        <v>23633</v>
      </c>
    </row>
    <row r="7" spans="1:9" x14ac:dyDescent="0.2">
      <c r="A7" s="1608">
        <v>10000</v>
      </c>
      <c r="B7" s="1082" t="s">
        <v>6</v>
      </c>
      <c r="C7" s="1084"/>
      <c r="D7" s="1609" t="s">
        <v>5</v>
      </c>
      <c r="E7" s="1609" t="s">
        <v>5</v>
      </c>
      <c r="F7" s="1609" t="s">
        <v>23634</v>
      </c>
      <c r="G7" s="1082" t="s">
        <v>5</v>
      </c>
      <c r="H7" s="1082" t="s">
        <v>5</v>
      </c>
      <c r="I7" s="1610" t="s">
        <v>23635</v>
      </c>
    </row>
    <row r="8" spans="1:9" x14ac:dyDescent="0.2">
      <c r="A8" s="1608">
        <v>11000</v>
      </c>
      <c r="B8" s="1082" t="s">
        <v>23636</v>
      </c>
      <c r="C8" s="1084"/>
      <c r="D8" s="1609" t="s">
        <v>5</v>
      </c>
      <c r="E8" s="1609" t="s">
        <v>5</v>
      </c>
      <c r="F8" s="1609" t="s">
        <v>23637</v>
      </c>
      <c r="G8" s="1082" t="s">
        <v>5</v>
      </c>
      <c r="H8" s="1082" t="s">
        <v>5</v>
      </c>
      <c r="I8" s="1610" t="s">
        <v>23635</v>
      </c>
    </row>
    <row r="9" spans="1:9" x14ac:dyDescent="0.2">
      <c r="A9" s="1608">
        <v>11100</v>
      </c>
      <c r="B9" s="1082" t="s">
        <v>7</v>
      </c>
      <c r="C9" s="1084"/>
      <c r="D9" s="1609" t="s">
        <v>5</v>
      </c>
      <c r="E9" s="1609" t="s">
        <v>5</v>
      </c>
      <c r="F9" s="1609" t="s">
        <v>23638</v>
      </c>
      <c r="G9" s="1082" t="s">
        <v>5</v>
      </c>
      <c r="H9" s="1082" t="s">
        <v>5</v>
      </c>
      <c r="I9" s="1610" t="s">
        <v>23635</v>
      </c>
    </row>
    <row r="10" spans="1:9" x14ac:dyDescent="0.2">
      <c r="A10" s="1608">
        <v>11110</v>
      </c>
      <c r="B10" s="1082" t="s">
        <v>23639</v>
      </c>
      <c r="C10" s="1084"/>
      <c r="D10" s="1609" t="s">
        <v>5</v>
      </c>
      <c r="E10" s="1609" t="s">
        <v>5</v>
      </c>
      <c r="F10" s="1609" t="s">
        <v>539</v>
      </c>
      <c r="G10" s="1082" t="s">
        <v>5</v>
      </c>
      <c r="H10" s="1082" t="s">
        <v>5</v>
      </c>
      <c r="I10" s="1610" t="s">
        <v>23635</v>
      </c>
    </row>
    <row r="11" spans="1:9" x14ac:dyDescent="0.2">
      <c r="A11" s="1608">
        <v>11111</v>
      </c>
      <c r="B11" s="1082" t="s">
        <v>8</v>
      </c>
      <c r="C11" s="1084"/>
      <c r="D11" s="1609" t="s">
        <v>5</v>
      </c>
      <c r="E11" s="1609" t="s">
        <v>469</v>
      </c>
      <c r="F11" s="1609"/>
      <c r="G11" s="1082" t="s">
        <v>5</v>
      </c>
      <c r="H11" s="1082" t="s">
        <v>5</v>
      </c>
      <c r="I11" s="1610" t="s">
        <v>23635</v>
      </c>
    </row>
    <row r="12" spans="1:9" x14ac:dyDescent="0.2">
      <c r="A12" s="1608">
        <v>11112</v>
      </c>
      <c r="B12" s="1082" t="s">
        <v>9</v>
      </c>
      <c r="C12" s="1084"/>
      <c r="D12" s="1609" t="s">
        <v>5</v>
      </c>
      <c r="E12" s="1609" t="s">
        <v>469</v>
      </c>
      <c r="F12" s="1609"/>
      <c r="G12" s="1082" t="s">
        <v>5</v>
      </c>
      <c r="H12" s="1082" t="s">
        <v>5</v>
      </c>
      <c r="I12" s="1610" t="s">
        <v>23635</v>
      </c>
    </row>
    <row r="13" spans="1:9" x14ac:dyDescent="0.2">
      <c r="A13" s="1608">
        <v>11120</v>
      </c>
      <c r="B13" s="1082" t="s">
        <v>23640</v>
      </c>
      <c r="C13" s="1084"/>
      <c r="D13" s="1609" t="s">
        <v>5</v>
      </c>
      <c r="E13" s="1609" t="s">
        <v>5</v>
      </c>
      <c r="F13" s="1609" t="s">
        <v>539</v>
      </c>
      <c r="G13" s="1082" t="s">
        <v>5</v>
      </c>
      <c r="H13" s="1082" t="s">
        <v>5</v>
      </c>
      <c r="I13" s="1610" t="s">
        <v>23635</v>
      </c>
    </row>
    <row r="14" spans="1:9" x14ac:dyDescent="0.2">
      <c r="A14" s="1608">
        <v>11121</v>
      </c>
      <c r="B14" s="1082" t="s">
        <v>23641</v>
      </c>
      <c r="C14" s="1084"/>
      <c r="D14" s="1609" t="s">
        <v>5</v>
      </c>
      <c r="E14" s="1609" t="s">
        <v>469</v>
      </c>
      <c r="F14" s="1609"/>
      <c r="G14" s="1082" t="s">
        <v>5</v>
      </c>
      <c r="H14" s="1082" t="s">
        <v>5</v>
      </c>
      <c r="I14" s="1610" t="s">
        <v>23635</v>
      </c>
    </row>
    <row r="15" spans="1:9" x14ac:dyDescent="0.2">
      <c r="A15" s="1608">
        <v>11122</v>
      </c>
      <c r="B15" s="1082" t="s">
        <v>23642</v>
      </c>
      <c r="C15" s="1084"/>
      <c r="D15" s="1609" t="s">
        <v>5</v>
      </c>
      <c r="E15" s="1609" t="s">
        <v>469</v>
      </c>
      <c r="F15" s="1609"/>
      <c r="G15" s="1082" t="s">
        <v>5</v>
      </c>
      <c r="H15" s="1082" t="s">
        <v>5</v>
      </c>
      <c r="I15" s="1610" t="s">
        <v>23635</v>
      </c>
    </row>
    <row r="16" spans="1:9" x14ac:dyDescent="0.2">
      <c r="A16" s="1608">
        <v>11130</v>
      </c>
      <c r="B16" s="1082" t="s">
        <v>23643</v>
      </c>
      <c r="C16" s="1084"/>
      <c r="D16" s="1609" t="s">
        <v>5</v>
      </c>
      <c r="E16" s="1609" t="s">
        <v>5</v>
      </c>
      <c r="F16" s="1609" t="s">
        <v>539</v>
      </c>
      <c r="G16" s="1082" t="s">
        <v>5</v>
      </c>
      <c r="H16" s="1082" t="s">
        <v>5</v>
      </c>
      <c r="I16" s="1610" t="s">
        <v>23635</v>
      </c>
    </row>
    <row r="17" spans="1:9" x14ac:dyDescent="0.2">
      <c r="A17" s="1608">
        <v>11131</v>
      </c>
      <c r="B17" s="1082" t="s">
        <v>23641</v>
      </c>
      <c r="C17" s="1084"/>
      <c r="D17" s="1609" t="s">
        <v>5</v>
      </c>
      <c r="E17" s="1609" t="s">
        <v>469</v>
      </c>
      <c r="F17" s="1609"/>
      <c r="G17" s="1082" t="s">
        <v>5</v>
      </c>
      <c r="H17" s="1082" t="s">
        <v>5</v>
      </c>
      <c r="I17" s="1610" t="s">
        <v>23635</v>
      </c>
    </row>
    <row r="18" spans="1:9" x14ac:dyDescent="0.2">
      <c r="A18" s="1608">
        <v>11132</v>
      </c>
      <c r="B18" s="1082" t="s">
        <v>23642</v>
      </c>
      <c r="C18" s="1084"/>
      <c r="D18" s="1609" t="s">
        <v>5</v>
      </c>
      <c r="E18" s="1609" t="s">
        <v>469</v>
      </c>
      <c r="F18" s="1609"/>
      <c r="G18" s="1082" t="s">
        <v>5</v>
      </c>
      <c r="H18" s="1082" t="s">
        <v>5</v>
      </c>
      <c r="I18" s="1610" t="s">
        <v>23635</v>
      </c>
    </row>
    <row r="19" spans="1:9" x14ac:dyDescent="0.2">
      <c r="A19" s="1608">
        <v>11140</v>
      </c>
      <c r="B19" s="1082" t="s">
        <v>23644</v>
      </c>
      <c r="C19" s="1084"/>
      <c r="D19" s="1609" t="s">
        <v>5</v>
      </c>
      <c r="E19" s="1609" t="s">
        <v>5</v>
      </c>
      <c r="F19" s="1609" t="s">
        <v>539</v>
      </c>
      <c r="G19" s="1082" t="s">
        <v>5</v>
      </c>
      <c r="H19" s="1082" t="s">
        <v>5</v>
      </c>
      <c r="I19" s="1610" t="s">
        <v>23635</v>
      </c>
    </row>
    <row r="20" spans="1:9" x14ac:dyDescent="0.2">
      <c r="A20" s="1608">
        <v>11141</v>
      </c>
      <c r="B20" s="1082" t="s">
        <v>716</v>
      </c>
      <c r="C20" s="1084"/>
      <c r="D20" s="1609" t="s">
        <v>5</v>
      </c>
      <c r="E20" s="1609" t="s">
        <v>469</v>
      </c>
      <c r="F20" s="1609"/>
      <c r="G20" s="1082" t="s">
        <v>5</v>
      </c>
      <c r="H20" s="1082" t="s">
        <v>5</v>
      </c>
      <c r="I20" s="1610" t="s">
        <v>23635</v>
      </c>
    </row>
    <row r="21" spans="1:9" x14ac:dyDescent="0.2">
      <c r="A21" s="1608">
        <v>11142</v>
      </c>
      <c r="B21" s="1082" t="s">
        <v>23645</v>
      </c>
      <c r="C21" s="1084"/>
      <c r="D21" s="1609" t="s">
        <v>5</v>
      </c>
      <c r="E21" s="1609" t="s">
        <v>469</v>
      </c>
      <c r="F21" s="1609"/>
      <c r="G21" s="1082" t="s">
        <v>5</v>
      </c>
      <c r="H21" s="1082" t="s">
        <v>5</v>
      </c>
      <c r="I21" s="1610" t="s">
        <v>23635</v>
      </c>
    </row>
    <row r="22" spans="1:9" x14ac:dyDescent="0.2">
      <c r="A22" s="1608">
        <v>11150</v>
      </c>
      <c r="B22" s="1082" t="s">
        <v>23646</v>
      </c>
      <c r="C22" s="1084"/>
      <c r="D22" s="1609" t="s">
        <v>5</v>
      </c>
      <c r="E22" s="1609" t="s">
        <v>5</v>
      </c>
      <c r="F22" s="1609" t="s">
        <v>539</v>
      </c>
      <c r="G22" s="1082" t="s">
        <v>5</v>
      </c>
      <c r="H22" s="1082" t="s">
        <v>5</v>
      </c>
      <c r="I22" s="1610" t="s">
        <v>23635</v>
      </c>
    </row>
    <row r="23" spans="1:9" x14ac:dyDescent="0.2">
      <c r="A23" s="1608">
        <v>11151</v>
      </c>
      <c r="B23" s="1082" t="s">
        <v>23647</v>
      </c>
      <c r="C23" s="1084"/>
      <c r="D23" s="1609" t="s">
        <v>5</v>
      </c>
      <c r="E23" s="1609" t="s">
        <v>469</v>
      </c>
      <c r="F23" s="1609"/>
      <c r="G23" s="1082" t="s">
        <v>5</v>
      </c>
      <c r="H23" s="1082" t="s">
        <v>5</v>
      </c>
      <c r="I23" s="1610" t="s">
        <v>23635</v>
      </c>
    </row>
    <row r="24" spans="1:9" x14ac:dyDescent="0.2">
      <c r="A24" s="1608">
        <v>11160</v>
      </c>
      <c r="B24" s="1082" t="s">
        <v>23648</v>
      </c>
      <c r="C24" s="1084"/>
      <c r="D24" s="1609" t="s">
        <v>5</v>
      </c>
      <c r="E24" s="1609" t="s">
        <v>5</v>
      </c>
      <c r="F24" s="1609" t="s">
        <v>539</v>
      </c>
      <c r="G24" s="1082" t="s">
        <v>5</v>
      </c>
      <c r="H24" s="1082" t="s">
        <v>5</v>
      </c>
      <c r="I24" s="1610" t="s">
        <v>23635</v>
      </c>
    </row>
    <row r="25" spans="1:9" x14ac:dyDescent="0.2">
      <c r="A25" s="1608">
        <v>11161</v>
      </c>
      <c r="B25" s="1082" t="s">
        <v>10</v>
      </c>
      <c r="C25" s="1084"/>
      <c r="D25" s="1609" t="s">
        <v>5</v>
      </c>
      <c r="E25" s="1609" t="s">
        <v>469</v>
      </c>
      <c r="F25" s="1609"/>
      <c r="G25" s="1082" t="s">
        <v>5</v>
      </c>
      <c r="H25" s="1082" t="s">
        <v>5</v>
      </c>
      <c r="I25" s="1610" t="s">
        <v>23635</v>
      </c>
    </row>
    <row r="26" spans="1:9" x14ac:dyDescent="0.2">
      <c r="A26" s="1608">
        <v>11162</v>
      </c>
      <c r="B26" s="1082" t="s">
        <v>11</v>
      </c>
      <c r="C26" s="1084"/>
      <c r="D26" s="1609" t="s">
        <v>5</v>
      </c>
      <c r="E26" s="1609" t="s">
        <v>469</v>
      </c>
      <c r="F26" s="1609"/>
      <c r="G26" s="1082" t="s">
        <v>5</v>
      </c>
      <c r="H26" s="1082" t="s">
        <v>5</v>
      </c>
      <c r="I26" s="1610" t="s">
        <v>23635</v>
      </c>
    </row>
    <row r="27" spans="1:9" x14ac:dyDescent="0.2">
      <c r="A27" s="1608">
        <v>11163</v>
      </c>
      <c r="B27" s="1082" t="s">
        <v>12</v>
      </c>
      <c r="C27" s="1084"/>
      <c r="D27" s="1609" t="s">
        <v>5</v>
      </c>
      <c r="E27" s="1609" t="s">
        <v>469</v>
      </c>
      <c r="F27" s="1609"/>
      <c r="G27" s="1082" t="s">
        <v>5</v>
      </c>
      <c r="H27" s="1082" t="s">
        <v>5</v>
      </c>
      <c r="I27" s="1610" t="s">
        <v>23635</v>
      </c>
    </row>
    <row r="28" spans="1:9" x14ac:dyDescent="0.2">
      <c r="A28" s="1608">
        <v>11164</v>
      </c>
      <c r="B28" s="1082" t="s">
        <v>23649</v>
      </c>
      <c r="C28" s="1084"/>
      <c r="D28" s="1609" t="s">
        <v>5</v>
      </c>
      <c r="E28" s="1609" t="s">
        <v>469</v>
      </c>
      <c r="F28" s="1609"/>
      <c r="G28" s="1082" t="s">
        <v>5</v>
      </c>
      <c r="H28" s="1082" t="s">
        <v>5</v>
      </c>
      <c r="I28" s="1610" t="s">
        <v>23635</v>
      </c>
    </row>
    <row r="29" spans="1:9" x14ac:dyDescent="0.2">
      <c r="A29" s="1608">
        <v>11169</v>
      </c>
      <c r="B29" s="1082" t="s">
        <v>23650</v>
      </c>
      <c r="C29" s="1084"/>
      <c r="D29" s="1609" t="s">
        <v>5</v>
      </c>
      <c r="E29" s="1609" t="s">
        <v>469</v>
      </c>
      <c r="F29" s="1609"/>
      <c r="G29" s="1082" t="s">
        <v>5</v>
      </c>
      <c r="H29" s="1082" t="s">
        <v>5</v>
      </c>
      <c r="I29" s="1610" t="s">
        <v>23635</v>
      </c>
    </row>
    <row r="30" spans="1:9" x14ac:dyDescent="0.2">
      <c r="A30" s="1608">
        <v>11190</v>
      </c>
      <c r="B30" s="1082" t="s">
        <v>13</v>
      </c>
      <c r="C30" s="1084"/>
      <c r="D30" s="1609" t="s">
        <v>5</v>
      </c>
      <c r="E30" s="1609" t="s">
        <v>5</v>
      </c>
      <c r="F30" s="1609" t="s">
        <v>539</v>
      </c>
      <c r="G30" s="1082" t="s">
        <v>5</v>
      </c>
      <c r="H30" s="1082" t="s">
        <v>5</v>
      </c>
      <c r="I30" s="1610" t="s">
        <v>23635</v>
      </c>
    </row>
    <row r="31" spans="1:9" x14ac:dyDescent="0.2">
      <c r="A31" s="1608">
        <v>11200</v>
      </c>
      <c r="B31" s="1082" t="s">
        <v>23651</v>
      </c>
      <c r="C31" s="1084"/>
      <c r="D31" s="1609" t="s">
        <v>5</v>
      </c>
      <c r="E31" s="1609" t="s">
        <v>5</v>
      </c>
      <c r="F31" s="1609" t="s">
        <v>23638</v>
      </c>
      <c r="G31" s="1082" t="s">
        <v>5</v>
      </c>
      <c r="H31" s="1082" t="s">
        <v>5</v>
      </c>
      <c r="I31" s="1610" t="s">
        <v>23635</v>
      </c>
    </row>
    <row r="32" spans="1:9" x14ac:dyDescent="0.2">
      <c r="A32" s="1608">
        <v>11210</v>
      </c>
      <c r="B32" s="1082" t="s">
        <v>23652</v>
      </c>
      <c r="C32" s="1084"/>
      <c r="D32" s="1609" t="s">
        <v>5</v>
      </c>
      <c r="E32" s="1609" t="s">
        <v>5</v>
      </c>
      <c r="F32" s="1609" t="s">
        <v>539</v>
      </c>
      <c r="G32" s="1082" t="s">
        <v>5</v>
      </c>
      <c r="H32" s="1082" t="s">
        <v>5</v>
      </c>
      <c r="I32" s="1610" t="s">
        <v>23635</v>
      </c>
    </row>
    <row r="33" spans="1:9" x14ac:dyDescent="0.2">
      <c r="A33" s="1608">
        <v>11211</v>
      </c>
      <c r="B33" s="1082" t="s">
        <v>14</v>
      </c>
      <c r="C33" s="1084"/>
      <c r="D33" s="1609" t="s">
        <v>5</v>
      </c>
      <c r="E33" s="1609" t="s">
        <v>469</v>
      </c>
      <c r="F33" s="1609"/>
      <c r="G33" s="1082" t="s">
        <v>5</v>
      </c>
      <c r="H33" s="1082" t="s">
        <v>5</v>
      </c>
      <c r="I33" s="1610" t="s">
        <v>23635</v>
      </c>
    </row>
    <row r="34" spans="1:9" x14ac:dyDescent="0.2">
      <c r="A34" s="1608">
        <v>11212</v>
      </c>
      <c r="B34" s="1082" t="s">
        <v>23653</v>
      </c>
      <c r="C34" s="1084"/>
      <c r="D34" s="1609" t="s">
        <v>5</v>
      </c>
      <c r="E34" s="1609" t="s">
        <v>469</v>
      </c>
      <c r="F34" s="1609"/>
      <c r="G34" s="1082" t="s">
        <v>5</v>
      </c>
      <c r="H34" s="1082" t="s">
        <v>5</v>
      </c>
      <c r="I34" s="1610" t="s">
        <v>23635</v>
      </c>
    </row>
    <row r="35" spans="1:9" x14ac:dyDescent="0.2">
      <c r="A35" s="1608">
        <v>11213</v>
      </c>
      <c r="B35" s="1082" t="s">
        <v>23654</v>
      </c>
      <c r="C35" s="1084"/>
      <c r="D35" s="1609" t="s">
        <v>5</v>
      </c>
      <c r="E35" s="1609" t="s">
        <v>469</v>
      </c>
      <c r="F35" s="1609"/>
      <c r="G35" s="1082" t="s">
        <v>5</v>
      </c>
      <c r="H35" s="1082" t="s">
        <v>5</v>
      </c>
      <c r="I35" s="1610" t="s">
        <v>23635</v>
      </c>
    </row>
    <row r="36" spans="1:9" x14ac:dyDescent="0.2">
      <c r="A36" s="1608">
        <v>11220</v>
      </c>
      <c r="B36" s="1082" t="s">
        <v>23655</v>
      </c>
      <c r="C36" s="1084"/>
      <c r="D36" s="1609" t="s">
        <v>5</v>
      </c>
      <c r="E36" s="1609" t="s">
        <v>5</v>
      </c>
      <c r="F36" s="1609" t="s">
        <v>539</v>
      </c>
      <c r="G36" s="1082" t="s">
        <v>5</v>
      </c>
      <c r="H36" s="1082" t="s">
        <v>5</v>
      </c>
      <c r="I36" s="1610" t="s">
        <v>23635</v>
      </c>
    </row>
    <row r="37" spans="1:9" x14ac:dyDescent="0.2">
      <c r="A37" s="1608">
        <v>11221</v>
      </c>
      <c r="B37" s="1082" t="s">
        <v>23656</v>
      </c>
      <c r="C37" s="1084"/>
      <c r="D37" s="1609" t="s">
        <v>5</v>
      </c>
      <c r="E37" s="1609" t="s">
        <v>469</v>
      </c>
      <c r="F37" s="1609"/>
      <c r="G37" s="1082" t="s">
        <v>5</v>
      </c>
      <c r="H37" s="1082" t="s">
        <v>5</v>
      </c>
      <c r="I37" s="1610" t="s">
        <v>23635</v>
      </c>
    </row>
    <row r="38" spans="1:9" x14ac:dyDescent="0.2">
      <c r="A38" s="1608">
        <v>11222</v>
      </c>
      <c r="B38" s="1082" t="s">
        <v>23656</v>
      </c>
      <c r="C38" s="1084"/>
      <c r="D38" s="1609" t="s">
        <v>5</v>
      </c>
      <c r="E38" s="1609" t="s">
        <v>469</v>
      </c>
      <c r="F38" s="1609"/>
      <c r="G38" s="1082" t="s">
        <v>5</v>
      </c>
      <c r="H38" s="1082" t="s">
        <v>5</v>
      </c>
      <c r="I38" s="1610" t="s">
        <v>23635</v>
      </c>
    </row>
    <row r="39" spans="1:9" x14ac:dyDescent="0.2">
      <c r="A39" s="1608">
        <v>11223</v>
      </c>
      <c r="B39" s="1082" t="s">
        <v>23657</v>
      </c>
      <c r="C39" s="1084"/>
      <c r="D39" s="1609" t="s">
        <v>5</v>
      </c>
      <c r="E39" s="1609" t="s">
        <v>469</v>
      </c>
      <c r="F39" s="1609"/>
      <c r="G39" s="1082" t="s">
        <v>5</v>
      </c>
      <c r="H39" s="1082" t="s">
        <v>5</v>
      </c>
      <c r="I39" s="1610" t="s">
        <v>23635</v>
      </c>
    </row>
    <row r="40" spans="1:9" x14ac:dyDescent="0.2">
      <c r="A40" s="1608">
        <v>11224</v>
      </c>
      <c r="B40" s="1082" t="s">
        <v>23658</v>
      </c>
      <c r="C40" s="1084"/>
      <c r="D40" s="1609" t="s">
        <v>5</v>
      </c>
      <c r="E40" s="1609" t="s">
        <v>469</v>
      </c>
      <c r="F40" s="1609"/>
      <c r="G40" s="1082" t="s">
        <v>5</v>
      </c>
      <c r="H40" s="1082" t="s">
        <v>5</v>
      </c>
      <c r="I40" s="1610" t="s">
        <v>23635</v>
      </c>
    </row>
    <row r="41" spans="1:9" x14ac:dyDescent="0.2">
      <c r="A41" s="1608">
        <v>11225</v>
      </c>
      <c r="B41" s="1082" t="s">
        <v>23659</v>
      </c>
      <c r="C41" s="1084"/>
      <c r="D41" s="1609" t="s">
        <v>5</v>
      </c>
      <c r="E41" s="1609" t="s">
        <v>469</v>
      </c>
      <c r="F41" s="1609"/>
      <c r="G41" s="1082" t="s">
        <v>5</v>
      </c>
      <c r="H41" s="1082" t="s">
        <v>5</v>
      </c>
      <c r="I41" s="1610" t="s">
        <v>23635</v>
      </c>
    </row>
    <row r="42" spans="1:9" x14ac:dyDescent="0.2">
      <c r="A42" s="1608">
        <v>11226</v>
      </c>
      <c r="B42" s="1082" t="s">
        <v>23660</v>
      </c>
      <c r="C42" s="1084"/>
      <c r="D42" s="1609" t="s">
        <v>5</v>
      </c>
      <c r="E42" s="1609" t="s">
        <v>469</v>
      </c>
      <c r="F42" s="1609"/>
      <c r="G42" s="1082" t="s">
        <v>5</v>
      </c>
      <c r="H42" s="1082" t="s">
        <v>5</v>
      </c>
      <c r="I42" s="1610" t="s">
        <v>23635</v>
      </c>
    </row>
    <row r="43" spans="1:9" x14ac:dyDescent="0.2">
      <c r="A43" s="1608">
        <v>11227</v>
      </c>
      <c r="B43" s="1082" t="s">
        <v>23661</v>
      </c>
      <c r="C43" s="1084"/>
      <c r="D43" s="1609" t="s">
        <v>5</v>
      </c>
      <c r="E43" s="1609" t="s">
        <v>469</v>
      </c>
      <c r="F43" s="1609"/>
      <c r="G43" s="1082" t="s">
        <v>5</v>
      </c>
      <c r="H43" s="1082" t="s">
        <v>5</v>
      </c>
      <c r="I43" s="1610" t="s">
        <v>23635</v>
      </c>
    </row>
    <row r="44" spans="1:9" x14ac:dyDescent="0.2">
      <c r="A44" s="1608">
        <v>11228</v>
      </c>
      <c r="B44" s="1082" t="s">
        <v>23662</v>
      </c>
      <c r="C44" s="1084"/>
      <c r="D44" s="1609" t="s">
        <v>5</v>
      </c>
      <c r="E44" s="1609" t="s">
        <v>469</v>
      </c>
      <c r="F44" s="1609"/>
      <c r="G44" s="1082" t="s">
        <v>5</v>
      </c>
      <c r="H44" s="1082" t="s">
        <v>5</v>
      </c>
      <c r="I44" s="1610" t="s">
        <v>23635</v>
      </c>
    </row>
    <row r="45" spans="1:9" x14ac:dyDescent="0.2">
      <c r="A45" s="1608">
        <v>11229</v>
      </c>
      <c r="B45" s="1082" t="s">
        <v>729</v>
      </c>
      <c r="C45" s="1084"/>
      <c r="D45" s="1609" t="s">
        <v>5</v>
      </c>
      <c r="E45" s="1609" t="s">
        <v>469</v>
      </c>
      <c r="F45" s="1609"/>
      <c r="G45" s="1082" t="s">
        <v>5</v>
      </c>
      <c r="H45" s="1082" t="s">
        <v>5</v>
      </c>
      <c r="I45" s="1610" t="s">
        <v>23635</v>
      </c>
    </row>
    <row r="46" spans="1:9" x14ac:dyDescent="0.2">
      <c r="A46" s="1608">
        <v>11230</v>
      </c>
      <c r="B46" s="1082" t="s">
        <v>23663</v>
      </c>
      <c r="C46" s="1084"/>
      <c r="D46" s="1609" t="s">
        <v>5</v>
      </c>
      <c r="E46" s="1609" t="s">
        <v>5</v>
      </c>
      <c r="F46" s="1609" t="s">
        <v>539</v>
      </c>
      <c r="G46" s="1082" t="s">
        <v>5</v>
      </c>
      <c r="H46" s="1082" t="s">
        <v>5</v>
      </c>
      <c r="I46" s="1610" t="s">
        <v>23635</v>
      </c>
    </row>
    <row r="47" spans="1:9" x14ac:dyDescent="0.2">
      <c r="A47" s="1608">
        <v>11231</v>
      </c>
      <c r="B47" s="1082" t="s">
        <v>23663</v>
      </c>
      <c r="C47" s="1084"/>
      <c r="D47" s="1609" t="s">
        <v>5</v>
      </c>
      <c r="E47" s="1609" t="s">
        <v>469</v>
      </c>
      <c r="F47" s="1609"/>
      <c r="G47" s="1082" t="s">
        <v>5</v>
      </c>
      <c r="H47" s="1082" t="s">
        <v>5</v>
      </c>
      <c r="I47" s="1610" t="s">
        <v>23635</v>
      </c>
    </row>
    <row r="48" spans="1:9" x14ac:dyDescent="0.2">
      <c r="A48" s="1608">
        <v>11240</v>
      </c>
      <c r="B48" s="1082" t="s">
        <v>23664</v>
      </c>
      <c r="C48" s="1084"/>
      <c r="D48" s="1609" t="s">
        <v>5</v>
      </c>
      <c r="E48" s="1609" t="s">
        <v>5</v>
      </c>
      <c r="F48" s="1609" t="s">
        <v>539</v>
      </c>
      <c r="G48" s="1082" t="s">
        <v>5</v>
      </c>
      <c r="H48" s="1082" t="s">
        <v>5</v>
      </c>
      <c r="I48" s="1610" t="s">
        <v>23635</v>
      </c>
    </row>
    <row r="49" spans="1:9" x14ac:dyDescent="0.2">
      <c r="A49" s="1608">
        <v>11241</v>
      </c>
      <c r="B49" s="1082" t="s">
        <v>709</v>
      </c>
      <c r="C49" s="1084"/>
      <c r="D49" s="1609" t="s">
        <v>5</v>
      </c>
      <c r="E49" s="1609" t="s">
        <v>469</v>
      </c>
      <c r="F49" s="1609"/>
      <c r="G49" s="1082" t="s">
        <v>5</v>
      </c>
      <c r="H49" s="1082" t="s">
        <v>5</v>
      </c>
      <c r="I49" s="1610" t="s">
        <v>23635</v>
      </c>
    </row>
    <row r="50" spans="1:9" x14ac:dyDescent="0.2">
      <c r="A50" s="1608">
        <v>11242</v>
      </c>
      <c r="B50" s="1082" t="s">
        <v>23665</v>
      </c>
      <c r="C50" s="1084"/>
      <c r="D50" s="1609" t="s">
        <v>5</v>
      </c>
      <c r="E50" s="1609" t="s">
        <v>469</v>
      </c>
      <c r="F50" s="1609"/>
      <c r="G50" s="1082" t="s">
        <v>5</v>
      </c>
      <c r="H50" s="1082" t="s">
        <v>5</v>
      </c>
      <c r="I50" s="1610" t="s">
        <v>23635</v>
      </c>
    </row>
    <row r="51" spans="1:9" x14ac:dyDescent="0.2">
      <c r="A51" s="1608">
        <v>11243</v>
      </c>
      <c r="B51" s="1082" t="s">
        <v>15</v>
      </c>
      <c r="C51" s="1084"/>
      <c r="D51" s="1609" t="s">
        <v>5</v>
      </c>
      <c r="E51" s="1609" t="s">
        <v>469</v>
      </c>
      <c r="F51" s="1609"/>
      <c r="G51" s="1082" t="s">
        <v>5</v>
      </c>
      <c r="H51" s="1082" t="s">
        <v>5</v>
      </c>
      <c r="I51" s="1610" t="s">
        <v>23635</v>
      </c>
    </row>
    <row r="52" spans="1:9" x14ac:dyDescent="0.2">
      <c r="A52" s="1608">
        <v>11244</v>
      </c>
      <c r="B52" s="1082" t="s">
        <v>16</v>
      </c>
      <c r="C52" s="1084"/>
      <c r="D52" s="1609" t="s">
        <v>5</v>
      </c>
      <c r="E52" s="1609" t="s">
        <v>469</v>
      </c>
      <c r="F52" s="1609"/>
      <c r="G52" s="1082" t="s">
        <v>5</v>
      </c>
      <c r="H52" s="1082" t="s">
        <v>5</v>
      </c>
      <c r="I52" s="1610" t="s">
        <v>23635</v>
      </c>
    </row>
    <row r="53" spans="1:9" x14ac:dyDescent="0.2">
      <c r="A53" s="1608">
        <v>11245</v>
      </c>
      <c r="B53" s="1082" t="s">
        <v>17</v>
      </c>
      <c r="C53" s="1084" t="s">
        <v>36</v>
      </c>
      <c r="D53" s="1609" t="s">
        <v>5</v>
      </c>
      <c r="E53" s="1609" t="s">
        <v>469</v>
      </c>
      <c r="F53" s="1609"/>
      <c r="G53" s="1082" t="s">
        <v>36</v>
      </c>
      <c r="H53" s="1082" t="s">
        <v>36</v>
      </c>
      <c r="I53" s="1610" t="s">
        <v>23635</v>
      </c>
    </row>
    <row r="54" spans="1:9" x14ac:dyDescent="0.2">
      <c r="A54" s="1608">
        <v>11246</v>
      </c>
      <c r="B54" s="1082" t="s">
        <v>23666</v>
      </c>
      <c r="C54" s="1084"/>
      <c r="D54" s="1609" t="s">
        <v>5</v>
      </c>
      <c r="E54" s="1609" t="s">
        <v>469</v>
      </c>
      <c r="F54" s="1609"/>
      <c r="G54" s="1082" t="s">
        <v>5</v>
      </c>
      <c r="H54" s="1082" t="s">
        <v>5</v>
      </c>
      <c r="I54" s="1610" t="s">
        <v>23635</v>
      </c>
    </row>
    <row r="55" spans="1:9" x14ac:dyDescent="0.2">
      <c r="A55" s="1608">
        <v>11247</v>
      </c>
      <c r="B55" s="1082" t="s">
        <v>23667</v>
      </c>
      <c r="C55" s="1084"/>
      <c r="D55" s="1609" t="s">
        <v>5</v>
      </c>
      <c r="E55" s="1609" t="s">
        <v>469</v>
      </c>
      <c r="F55" s="1609"/>
      <c r="G55" s="1082" t="s">
        <v>5</v>
      </c>
      <c r="H55" s="1082" t="s">
        <v>5</v>
      </c>
      <c r="I55" s="1610" t="s">
        <v>23635</v>
      </c>
    </row>
    <row r="56" spans="1:9" x14ac:dyDescent="0.2">
      <c r="A56" s="1608">
        <v>11248</v>
      </c>
      <c r="B56" s="1082" t="s">
        <v>23668</v>
      </c>
      <c r="C56" s="1084"/>
      <c r="D56" s="1609" t="s">
        <v>5</v>
      </c>
      <c r="E56" s="1609" t="s">
        <v>469</v>
      </c>
      <c r="F56" s="1609"/>
      <c r="G56" s="1082" t="s">
        <v>5</v>
      </c>
      <c r="H56" s="1082" t="s">
        <v>5</v>
      </c>
      <c r="I56" s="1610" t="s">
        <v>23635</v>
      </c>
    </row>
    <row r="57" spans="1:9" x14ac:dyDescent="0.2">
      <c r="A57" s="1608">
        <v>11249</v>
      </c>
      <c r="B57" s="1082" t="s">
        <v>23669</v>
      </c>
      <c r="C57" s="1084"/>
      <c r="D57" s="1609" t="s">
        <v>5</v>
      </c>
      <c r="E57" s="1609" t="s">
        <v>469</v>
      </c>
      <c r="F57" s="1609"/>
      <c r="G57" s="1082" t="s">
        <v>5</v>
      </c>
      <c r="H57" s="1082" t="s">
        <v>5</v>
      </c>
      <c r="I57" s="1610" t="s">
        <v>23635</v>
      </c>
    </row>
    <row r="58" spans="1:9" x14ac:dyDescent="0.2">
      <c r="A58" s="1608">
        <v>11250</v>
      </c>
      <c r="B58" s="1082" t="s">
        <v>23670</v>
      </c>
      <c r="C58" s="1084"/>
      <c r="D58" s="1609" t="s">
        <v>5</v>
      </c>
      <c r="E58" s="1609" t="s">
        <v>5</v>
      </c>
      <c r="F58" s="1609" t="s">
        <v>539</v>
      </c>
      <c r="G58" s="1082" t="s">
        <v>5</v>
      </c>
      <c r="H58" s="1082" t="s">
        <v>5</v>
      </c>
      <c r="I58" s="1610" t="s">
        <v>23635</v>
      </c>
    </row>
    <row r="59" spans="1:9" x14ac:dyDescent="0.2">
      <c r="A59" s="1608">
        <v>11251</v>
      </c>
      <c r="B59" s="1082" t="s">
        <v>18</v>
      </c>
      <c r="C59" s="1084"/>
      <c r="D59" s="1609" t="s">
        <v>5</v>
      </c>
      <c r="E59" s="1609" t="s">
        <v>469</v>
      </c>
      <c r="F59" s="1609"/>
      <c r="G59" s="1082" t="s">
        <v>5</v>
      </c>
      <c r="H59" s="1082" t="s">
        <v>5</v>
      </c>
      <c r="I59" s="1610" t="s">
        <v>23635</v>
      </c>
    </row>
    <row r="60" spans="1:9" x14ac:dyDescent="0.2">
      <c r="A60" s="1608">
        <v>11252</v>
      </c>
      <c r="B60" s="1082" t="s">
        <v>23671</v>
      </c>
      <c r="C60" s="1084"/>
      <c r="D60" s="1609" t="s">
        <v>5</v>
      </c>
      <c r="E60" s="1609" t="s">
        <v>469</v>
      </c>
      <c r="F60" s="1609"/>
      <c r="G60" s="1082" t="s">
        <v>5</v>
      </c>
      <c r="H60" s="1082" t="s">
        <v>5</v>
      </c>
      <c r="I60" s="1610" t="s">
        <v>23635</v>
      </c>
    </row>
    <row r="61" spans="1:9" x14ac:dyDescent="0.2">
      <c r="A61" s="1608">
        <v>11253</v>
      </c>
      <c r="B61" s="1082" t="s">
        <v>23672</v>
      </c>
      <c r="C61" s="1084"/>
      <c r="D61" s="1609" t="s">
        <v>5</v>
      </c>
      <c r="E61" s="1609" t="s">
        <v>469</v>
      </c>
      <c r="F61" s="1609"/>
      <c r="G61" s="1082" t="s">
        <v>5</v>
      </c>
      <c r="H61" s="1082" t="s">
        <v>5</v>
      </c>
      <c r="I61" s="1610" t="s">
        <v>23635</v>
      </c>
    </row>
    <row r="62" spans="1:9" x14ac:dyDescent="0.2">
      <c r="A62" s="1608">
        <v>11254</v>
      </c>
      <c r="B62" s="1082" t="s">
        <v>23673</v>
      </c>
      <c r="C62" s="1084"/>
      <c r="D62" s="1609" t="s">
        <v>5</v>
      </c>
      <c r="E62" s="1609" t="s">
        <v>469</v>
      </c>
      <c r="F62" s="1609"/>
      <c r="G62" s="1082" t="s">
        <v>5</v>
      </c>
      <c r="H62" s="1082" t="s">
        <v>5</v>
      </c>
      <c r="I62" s="1610" t="s">
        <v>23635</v>
      </c>
    </row>
    <row r="63" spans="1:9" x14ac:dyDescent="0.2">
      <c r="A63" s="1608">
        <v>11260</v>
      </c>
      <c r="B63" s="1082" t="s">
        <v>23674</v>
      </c>
      <c r="C63" s="1084"/>
      <c r="D63" s="1609" t="s">
        <v>5</v>
      </c>
      <c r="E63" s="1609" t="s">
        <v>5</v>
      </c>
      <c r="F63" s="1609" t="s">
        <v>539</v>
      </c>
      <c r="G63" s="1082" t="s">
        <v>5</v>
      </c>
      <c r="H63" s="1082" t="s">
        <v>5</v>
      </c>
      <c r="I63" s="1610" t="s">
        <v>23635</v>
      </c>
    </row>
    <row r="64" spans="1:9" x14ac:dyDescent="0.2">
      <c r="A64" s="1608">
        <v>11261</v>
      </c>
      <c r="B64" s="1082" t="s">
        <v>23674</v>
      </c>
      <c r="C64" s="1084"/>
      <c r="D64" s="1609" t="s">
        <v>5</v>
      </c>
      <c r="E64" s="1609" t="s">
        <v>469</v>
      </c>
      <c r="F64" s="1609"/>
      <c r="G64" s="1082" t="s">
        <v>5</v>
      </c>
      <c r="H64" s="1082" t="s">
        <v>5</v>
      </c>
      <c r="I64" s="1610" t="s">
        <v>23635</v>
      </c>
    </row>
    <row r="65" spans="1:9" x14ac:dyDescent="0.2">
      <c r="A65" s="1608">
        <v>11262</v>
      </c>
      <c r="B65" s="1082" t="s">
        <v>23674</v>
      </c>
      <c r="C65" s="1084"/>
      <c r="D65" s="1609" t="s">
        <v>5</v>
      </c>
      <c r="E65" s="1609" t="s">
        <v>469</v>
      </c>
      <c r="F65" s="1609"/>
      <c r="G65" s="1082" t="s">
        <v>5</v>
      </c>
      <c r="H65" s="1082" t="s">
        <v>5</v>
      </c>
      <c r="I65" s="1610" t="s">
        <v>23635</v>
      </c>
    </row>
    <row r="66" spans="1:9" x14ac:dyDescent="0.2">
      <c r="A66" s="1608">
        <v>11263</v>
      </c>
      <c r="B66" s="1082" t="s">
        <v>23674</v>
      </c>
      <c r="C66" s="1084"/>
      <c r="D66" s="1609" t="s">
        <v>5</v>
      </c>
      <c r="E66" s="1609" t="s">
        <v>469</v>
      </c>
      <c r="F66" s="1609"/>
      <c r="G66" s="1082" t="s">
        <v>5</v>
      </c>
      <c r="H66" s="1082" t="s">
        <v>5</v>
      </c>
      <c r="I66" s="1610" t="s">
        <v>23635</v>
      </c>
    </row>
    <row r="67" spans="1:9" x14ac:dyDescent="0.2">
      <c r="A67" s="1608">
        <v>11290</v>
      </c>
      <c r="B67" s="1082" t="s">
        <v>23675</v>
      </c>
      <c r="C67" s="1084"/>
      <c r="D67" s="1609" t="s">
        <v>5</v>
      </c>
      <c r="E67" s="1609" t="s">
        <v>5</v>
      </c>
      <c r="F67" s="1609" t="s">
        <v>539</v>
      </c>
      <c r="G67" s="1082" t="s">
        <v>5</v>
      </c>
      <c r="H67" s="1082" t="s">
        <v>5</v>
      </c>
      <c r="I67" s="1610" t="s">
        <v>23635</v>
      </c>
    </row>
    <row r="68" spans="1:9" x14ac:dyDescent="0.2">
      <c r="A68" s="1608">
        <v>11291</v>
      </c>
      <c r="B68" s="1082" t="s">
        <v>23675</v>
      </c>
      <c r="C68" s="1084"/>
      <c r="D68" s="1609" t="s">
        <v>5</v>
      </c>
      <c r="E68" s="1609" t="s">
        <v>469</v>
      </c>
      <c r="F68" s="1609"/>
      <c r="G68" s="1082" t="s">
        <v>5</v>
      </c>
      <c r="H68" s="1082" t="s">
        <v>5</v>
      </c>
      <c r="I68" s="1610" t="s">
        <v>23635</v>
      </c>
    </row>
    <row r="69" spans="1:9" x14ac:dyDescent="0.2">
      <c r="A69" s="1608">
        <v>11300</v>
      </c>
      <c r="B69" s="1082" t="s">
        <v>23676</v>
      </c>
      <c r="C69" s="1084"/>
      <c r="D69" s="1609" t="s">
        <v>5</v>
      </c>
      <c r="E69" s="1609" t="s">
        <v>5</v>
      </c>
      <c r="F69" s="1609" t="s">
        <v>23638</v>
      </c>
      <c r="G69" s="1082" t="s">
        <v>5</v>
      </c>
      <c r="H69" s="1082" t="s">
        <v>5</v>
      </c>
      <c r="I69" s="1610" t="s">
        <v>23635</v>
      </c>
    </row>
    <row r="70" spans="1:9" x14ac:dyDescent="0.2">
      <c r="A70" s="1608">
        <v>11310</v>
      </c>
      <c r="B70" s="1082" t="s">
        <v>23677</v>
      </c>
      <c r="C70" s="1084"/>
      <c r="D70" s="1609" t="s">
        <v>5</v>
      </c>
      <c r="E70" s="1609" t="s">
        <v>5</v>
      </c>
      <c r="F70" s="1609" t="s">
        <v>539</v>
      </c>
      <c r="G70" s="1082" t="s">
        <v>5</v>
      </c>
      <c r="H70" s="1082" t="s">
        <v>5</v>
      </c>
      <c r="I70" s="1610" t="s">
        <v>23635</v>
      </c>
    </row>
    <row r="71" spans="1:9" x14ac:dyDescent="0.2">
      <c r="A71" s="1608">
        <v>11311</v>
      </c>
      <c r="B71" s="1082" t="s">
        <v>23677</v>
      </c>
      <c r="C71" s="1084"/>
      <c r="D71" s="1609" t="s">
        <v>5</v>
      </c>
      <c r="E71" s="1609" t="s">
        <v>469</v>
      </c>
      <c r="F71" s="1609"/>
      <c r="G71" s="1082" t="s">
        <v>5</v>
      </c>
      <c r="H71" s="1082" t="s">
        <v>5</v>
      </c>
      <c r="I71" s="1610" t="s">
        <v>23635</v>
      </c>
    </row>
    <row r="72" spans="1:9" x14ac:dyDescent="0.2">
      <c r="A72" s="1608">
        <v>11312</v>
      </c>
      <c r="B72" s="1082" t="s">
        <v>23678</v>
      </c>
      <c r="C72" s="1084"/>
      <c r="D72" s="1609" t="s">
        <v>5</v>
      </c>
      <c r="E72" s="1609" t="s">
        <v>469</v>
      </c>
      <c r="F72" s="1609"/>
      <c r="G72" s="1082" t="s">
        <v>5</v>
      </c>
      <c r="H72" s="1082" t="s">
        <v>5</v>
      </c>
      <c r="I72" s="1610" t="s">
        <v>23635</v>
      </c>
    </row>
    <row r="73" spans="1:9" x14ac:dyDescent="0.2">
      <c r="A73" s="1608">
        <v>11320</v>
      </c>
      <c r="B73" s="1082" t="s">
        <v>23677</v>
      </c>
      <c r="C73" s="1084"/>
      <c r="D73" s="1609" t="s">
        <v>5</v>
      </c>
      <c r="E73" s="1609" t="s">
        <v>5</v>
      </c>
      <c r="F73" s="1609" t="s">
        <v>539</v>
      </c>
      <c r="G73" s="1082" t="s">
        <v>5</v>
      </c>
      <c r="H73" s="1082" t="s">
        <v>5</v>
      </c>
      <c r="I73" s="1610" t="s">
        <v>23635</v>
      </c>
    </row>
    <row r="74" spans="1:9" x14ac:dyDescent="0.2">
      <c r="A74" s="1608">
        <v>11321</v>
      </c>
      <c r="B74" s="1082" t="s">
        <v>23677</v>
      </c>
      <c r="C74" s="1084"/>
      <c r="D74" s="1609" t="s">
        <v>5</v>
      </c>
      <c r="E74" s="1609" t="s">
        <v>469</v>
      </c>
      <c r="F74" s="1609"/>
      <c r="G74" s="1082" t="s">
        <v>5</v>
      </c>
      <c r="H74" s="1082" t="s">
        <v>5</v>
      </c>
      <c r="I74" s="1610" t="s">
        <v>23635</v>
      </c>
    </row>
    <row r="75" spans="1:9" x14ac:dyDescent="0.2">
      <c r="A75" s="1608">
        <v>11322</v>
      </c>
      <c r="B75" s="1082" t="s">
        <v>23677</v>
      </c>
      <c r="C75" s="1084"/>
      <c r="D75" s="1609" t="s">
        <v>5</v>
      </c>
      <c r="E75" s="1609" t="s">
        <v>469</v>
      </c>
      <c r="F75" s="1609"/>
      <c r="G75" s="1082" t="s">
        <v>5</v>
      </c>
      <c r="H75" s="1082" t="s">
        <v>5</v>
      </c>
      <c r="I75" s="1610" t="s">
        <v>23635</v>
      </c>
    </row>
    <row r="76" spans="1:9" x14ac:dyDescent="0.2">
      <c r="A76" s="1608">
        <v>11330</v>
      </c>
      <c r="B76" s="1082" t="s">
        <v>23677</v>
      </c>
      <c r="C76" s="1084"/>
      <c r="D76" s="1609" t="s">
        <v>5</v>
      </c>
      <c r="E76" s="1609" t="s">
        <v>5</v>
      </c>
      <c r="F76" s="1609" t="s">
        <v>539</v>
      </c>
      <c r="G76" s="1082" t="s">
        <v>5</v>
      </c>
      <c r="H76" s="1082" t="s">
        <v>5</v>
      </c>
      <c r="I76" s="1610" t="s">
        <v>23635</v>
      </c>
    </row>
    <row r="77" spans="1:9" x14ac:dyDescent="0.2">
      <c r="A77" s="1608">
        <v>11331</v>
      </c>
      <c r="B77" s="1082" t="s">
        <v>23677</v>
      </c>
      <c r="C77" s="1084"/>
      <c r="D77" s="1609" t="s">
        <v>5</v>
      </c>
      <c r="E77" s="1609" t="s">
        <v>469</v>
      </c>
      <c r="F77" s="1609"/>
      <c r="G77" s="1082" t="s">
        <v>5</v>
      </c>
      <c r="H77" s="1082" t="s">
        <v>5</v>
      </c>
      <c r="I77" s="1610" t="s">
        <v>23635</v>
      </c>
    </row>
    <row r="78" spans="1:9" x14ac:dyDescent="0.2">
      <c r="A78" s="1608">
        <v>11340</v>
      </c>
      <c r="B78" s="1082" t="s">
        <v>23679</v>
      </c>
      <c r="C78" s="1084"/>
      <c r="D78" s="1609" t="s">
        <v>5</v>
      </c>
      <c r="E78" s="1609" t="s">
        <v>5</v>
      </c>
      <c r="F78" s="1609" t="s">
        <v>539</v>
      </c>
      <c r="G78" s="1082" t="s">
        <v>5</v>
      </c>
      <c r="H78" s="1082" t="s">
        <v>5</v>
      </c>
      <c r="I78" s="1610" t="s">
        <v>23635</v>
      </c>
    </row>
    <row r="79" spans="1:9" x14ac:dyDescent="0.2">
      <c r="A79" s="1608">
        <v>11341</v>
      </c>
      <c r="B79" s="1082" t="s">
        <v>23679</v>
      </c>
      <c r="C79" s="1084"/>
      <c r="D79" s="1609" t="s">
        <v>5</v>
      </c>
      <c r="E79" s="1609" t="s">
        <v>469</v>
      </c>
      <c r="F79" s="1609"/>
      <c r="G79" s="1082" t="s">
        <v>5</v>
      </c>
      <c r="H79" s="1082" t="s">
        <v>5</v>
      </c>
      <c r="I79" s="1610" t="s">
        <v>23635</v>
      </c>
    </row>
    <row r="80" spans="1:9" x14ac:dyDescent="0.2">
      <c r="A80" s="1608">
        <v>11342</v>
      </c>
      <c r="B80" s="1082" t="s">
        <v>23679</v>
      </c>
      <c r="C80" s="1084"/>
      <c r="D80" s="1609" t="s">
        <v>5</v>
      </c>
      <c r="E80" s="1609" t="s">
        <v>469</v>
      </c>
      <c r="F80" s="1609"/>
      <c r="G80" s="1082" t="s">
        <v>5</v>
      </c>
      <c r="H80" s="1082" t="s">
        <v>5</v>
      </c>
      <c r="I80" s="1610" t="s">
        <v>23635</v>
      </c>
    </row>
    <row r="81" spans="1:9" x14ac:dyDescent="0.2">
      <c r="A81" s="1608">
        <v>11390</v>
      </c>
      <c r="B81" s="1082" t="s">
        <v>23680</v>
      </c>
      <c r="C81" s="1084"/>
      <c r="D81" s="1609" t="s">
        <v>5</v>
      </c>
      <c r="E81" s="1609" t="s">
        <v>5</v>
      </c>
      <c r="F81" s="1609" t="s">
        <v>539</v>
      </c>
      <c r="G81" s="1082" t="s">
        <v>5</v>
      </c>
      <c r="H81" s="1082" t="s">
        <v>5</v>
      </c>
      <c r="I81" s="1610" t="s">
        <v>23635</v>
      </c>
    </row>
    <row r="82" spans="1:9" x14ac:dyDescent="0.2">
      <c r="A82" s="1608">
        <v>11391</v>
      </c>
      <c r="B82" s="1082" t="s">
        <v>23680</v>
      </c>
      <c r="C82" s="1084"/>
      <c r="D82" s="1609" t="s">
        <v>5</v>
      </c>
      <c r="E82" s="1609" t="s">
        <v>469</v>
      </c>
      <c r="F82" s="1609"/>
      <c r="G82" s="1082" t="s">
        <v>5</v>
      </c>
      <c r="H82" s="1082" t="s">
        <v>5</v>
      </c>
      <c r="I82" s="1610" t="s">
        <v>23635</v>
      </c>
    </row>
    <row r="83" spans="1:9" x14ac:dyDescent="0.2">
      <c r="A83" s="1608">
        <v>11400</v>
      </c>
      <c r="B83" s="1082" t="s">
        <v>19</v>
      </c>
      <c r="C83" s="1084"/>
      <c r="D83" s="1609" t="s">
        <v>5</v>
      </c>
      <c r="E83" s="1609" t="s">
        <v>5</v>
      </c>
      <c r="F83" s="1609" t="s">
        <v>23638</v>
      </c>
      <c r="G83" s="1082" t="s">
        <v>5</v>
      </c>
      <c r="H83" s="1082" t="s">
        <v>5</v>
      </c>
      <c r="I83" s="1610" t="s">
        <v>23635</v>
      </c>
    </row>
    <row r="84" spans="1:9" x14ac:dyDescent="0.2">
      <c r="A84" s="1608">
        <v>11410</v>
      </c>
      <c r="B84" s="1082" t="s">
        <v>23681</v>
      </c>
      <c r="C84" s="1084"/>
      <c r="D84" s="1609" t="s">
        <v>5</v>
      </c>
      <c r="E84" s="1609" t="s">
        <v>5</v>
      </c>
      <c r="F84" s="1609" t="s">
        <v>539</v>
      </c>
      <c r="G84" s="1082" t="s">
        <v>5</v>
      </c>
      <c r="H84" s="1082" t="s">
        <v>5</v>
      </c>
      <c r="I84" s="1610" t="s">
        <v>23635</v>
      </c>
    </row>
    <row r="85" spans="1:9" x14ac:dyDescent="0.2">
      <c r="A85" s="1608">
        <v>11411</v>
      </c>
      <c r="B85" s="1082" t="s">
        <v>23681</v>
      </c>
      <c r="C85" s="1084"/>
      <c r="D85" s="1609" t="s">
        <v>5</v>
      </c>
      <c r="E85" s="1609" t="s">
        <v>469</v>
      </c>
      <c r="F85" s="1609"/>
      <c r="G85" s="1082" t="s">
        <v>5</v>
      </c>
      <c r="H85" s="1082" t="s">
        <v>5</v>
      </c>
      <c r="I85" s="1610" t="s">
        <v>23635</v>
      </c>
    </row>
    <row r="86" spans="1:9" x14ac:dyDescent="0.2">
      <c r="A86" s="1608">
        <v>11420</v>
      </c>
      <c r="B86" s="1082" t="s">
        <v>23682</v>
      </c>
      <c r="C86" s="1084"/>
      <c r="D86" s="1609" t="s">
        <v>5</v>
      </c>
      <c r="E86" s="1609" t="s">
        <v>5</v>
      </c>
      <c r="F86" s="1609" t="s">
        <v>539</v>
      </c>
      <c r="G86" s="1082" t="s">
        <v>5</v>
      </c>
      <c r="H86" s="1082" t="s">
        <v>5</v>
      </c>
      <c r="I86" s="1610" t="s">
        <v>23635</v>
      </c>
    </row>
    <row r="87" spans="1:9" x14ac:dyDescent="0.2">
      <c r="A87" s="1608">
        <v>11421</v>
      </c>
      <c r="B87" s="1082" t="s">
        <v>23683</v>
      </c>
      <c r="C87" s="1084"/>
      <c r="D87" s="1609" t="s">
        <v>5</v>
      </c>
      <c r="E87" s="1609" t="s">
        <v>469</v>
      </c>
      <c r="F87" s="1609"/>
      <c r="G87" s="1082" t="s">
        <v>5</v>
      </c>
      <c r="H87" s="1082" t="s">
        <v>5</v>
      </c>
      <c r="I87" s="1610" t="s">
        <v>23635</v>
      </c>
    </row>
    <row r="88" spans="1:9" x14ac:dyDescent="0.2">
      <c r="A88" s="1608">
        <v>11422</v>
      </c>
      <c r="B88" s="1082" t="s">
        <v>20</v>
      </c>
      <c r="C88" s="1084"/>
      <c r="D88" s="1609" t="s">
        <v>5</v>
      </c>
      <c r="E88" s="1609" t="s">
        <v>469</v>
      </c>
      <c r="F88" s="1609"/>
      <c r="G88" s="1082" t="s">
        <v>5</v>
      </c>
      <c r="H88" s="1082" t="s">
        <v>5</v>
      </c>
      <c r="I88" s="1610" t="s">
        <v>23635</v>
      </c>
    </row>
    <row r="89" spans="1:9" x14ac:dyDescent="0.2">
      <c r="A89" s="1608">
        <v>11423</v>
      </c>
      <c r="B89" s="1082" t="s">
        <v>23684</v>
      </c>
      <c r="C89" s="1084"/>
      <c r="D89" s="1609" t="s">
        <v>5</v>
      </c>
      <c r="E89" s="1609" t="s">
        <v>469</v>
      </c>
      <c r="F89" s="1609"/>
      <c r="G89" s="1082" t="s">
        <v>5</v>
      </c>
      <c r="H89" s="1082" t="s">
        <v>5</v>
      </c>
      <c r="I89" s="1610" t="s">
        <v>23635</v>
      </c>
    </row>
    <row r="90" spans="1:9" x14ac:dyDescent="0.2">
      <c r="A90" s="1608">
        <v>11424</v>
      </c>
      <c r="B90" s="1082" t="s">
        <v>23685</v>
      </c>
      <c r="C90" s="1084"/>
      <c r="D90" s="1609" t="s">
        <v>5</v>
      </c>
      <c r="E90" s="1609" t="s">
        <v>469</v>
      </c>
      <c r="F90" s="1609"/>
      <c r="G90" s="1082" t="s">
        <v>5</v>
      </c>
      <c r="H90" s="1082" t="s">
        <v>5</v>
      </c>
      <c r="I90" s="1610" t="s">
        <v>23635</v>
      </c>
    </row>
    <row r="91" spans="1:9" x14ac:dyDescent="0.2">
      <c r="A91" s="1608">
        <v>11425</v>
      </c>
      <c r="B91" s="1082" t="s">
        <v>23686</v>
      </c>
      <c r="C91" s="1084"/>
      <c r="D91" s="1609" t="s">
        <v>5</v>
      </c>
      <c r="E91" s="1609" t="s">
        <v>469</v>
      </c>
      <c r="F91" s="1609"/>
      <c r="G91" s="1082" t="s">
        <v>5</v>
      </c>
      <c r="H91" s="1082" t="s">
        <v>5</v>
      </c>
      <c r="I91" s="1610" t="s">
        <v>23635</v>
      </c>
    </row>
    <row r="92" spans="1:9" x14ac:dyDescent="0.2">
      <c r="A92" s="1608">
        <v>11426</v>
      </c>
      <c r="B92" s="1082" t="s">
        <v>23687</v>
      </c>
      <c r="C92" s="1084"/>
      <c r="D92" s="1609" t="s">
        <v>5</v>
      </c>
      <c r="E92" s="1609" t="s">
        <v>469</v>
      </c>
      <c r="F92" s="1609"/>
      <c r="G92" s="1082" t="s">
        <v>5</v>
      </c>
      <c r="H92" s="1082" t="s">
        <v>5</v>
      </c>
      <c r="I92" s="1610" t="s">
        <v>23635</v>
      </c>
    </row>
    <row r="93" spans="1:9" x14ac:dyDescent="0.2">
      <c r="A93" s="1608">
        <v>11427</v>
      </c>
      <c r="B93" s="1082" t="s">
        <v>23688</v>
      </c>
      <c r="C93" s="1084"/>
      <c r="D93" s="1609" t="s">
        <v>5</v>
      </c>
      <c r="E93" s="1609" t="s">
        <v>469</v>
      </c>
      <c r="F93" s="1609"/>
      <c r="G93" s="1082" t="s">
        <v>5</v>
      </c>
      <c r="H93" s="1082" t="s">
        <v>5</v>
      </c>
      <c r="I93" s="1610" t="s">
        <v>23635</v>
      </c>
    </row>
    <row r="94" spans="1:9" x14ac:dyDescent="0.2">
      <c r="A94" s="1608">
        <v>11429</v>
      </c>
      <c r="B94" s="1082" t="s">
        <v>23689</v>
      </c>
      <c r="C94" s="1084"/>
      <c r="D94" s="1609" t="s">
        <v>5</v>
      </c>
      <c r="E94" s="1609" t="s">
        <v>469</v>
      </c>
      <c r="F94" s="1609"/>
      <c r="G94" s="1082" t="s">
        <v>5</v>
      </c>
      <c r="H94" s="1082" t="s">
        <v>5</v>
      </c>
      <c r="I94" s="1610" t="s">
        <v>23635</v>
      </c>
    </row>
    <row r="95" spans="1:9" x14ac:dyDescent="0.2">
      <c r="A95" s="1608">
        <v>11430</v>
      </c>
      <c r="B95" s="1082" t="s">
        <v>23690</v>
      </c>
      <c r="C95" s="1084"/>
      <c r="D95" s="1609" t="s">
        <v>5</v>
      </c>
      <c r="E95" s="1609" t="s">
        <v>5</v>
      </c>
      <c r="F95" s="1609" t="s">
        <v>539</v>
      </c>
      <c r="G95" s="1082" t="s">
        <v>5</v>
      </c>
      <c r="H95" s="1082" t="s">
        <v>5</v>
      </c>
      <c r="I95" s="1610" t="s">
        <v>23635</v>
      </c>
    </row>
    <row r="96" spans="1:9" x14ac:dyDescent="0.2">
      <c r="A96" s="1608">
        <v>11431</v>
      </c>
      <c r="B96" s="1082" t="s">
        <v>23683</v>
      </c>
      <c r="C96" s="1084"/>
      <c r="D96" s="1609" t="s">
        <v>5</v>
      </c>
      <c r="E96" s="1609" t="s">
        <v>469</v>
      </c>
      <c r="F96" s="1609"/>
      <c r="G96" s="1082" t="s">
        <v>5</v>
      </c>
      <c r="H96" s="1082" t="s">
        <v>5</v>
      </c>
      <c r="I96" s="1610" t="s">
        <v>23635</v>
      </c>
    </row>
    <row r="97" spans="1:9" x14ac:dyDescent="0.2">
      <c r="A97" s="1608">
        <v>11432</v>
      </c>
      <c r="B97" s="1082" t="s">
        <v>23691</v>
      </c>
      <c r="C97" s="1084"/>
      <c r="D97" s="1609" t="s">
        <v>5</v>
      </c>
      <c r="E97" s="1609" t="s">
        <v>469</v>
      </c>
      <c r="F97" s="1609"/>
      <c r="G97" s="1082" t="s">
        <v>5</v>
      </c>
      <c r="H97" s="1082" t="s">
        <v>5</v>
      </c>
      <c r="I97" s="1610" t="s">
        <v>23635</v>
      </c>
    </row>
    <row r="98" spans="1:9" x14ac:dyDescent="0.2">
      <c r="A98" s="1608">
        <v>11433</v>
      </c>
      <c r="B98" s="1082" t="s">
        <v>23684</v>
      </c>
      <c r="C98" s="1084"/>
      <c r="D98" s="1609" t="s">
        <v>5</v>
      </c>
      <c r="E98" s="1609" t="s">
        <v>469</v>
      </c>
      <c r="F98" s="1609"/>
      <c r="G98" s="1082" t="s">
        <v>5</v>
      </c>
      <c r="H98" s="1082" t="s">
        <v>5</v>
      </c>
      <c r="I98" s="1610" t="s">
        <v>23635</v>
      </c>
    </row>
    <row r="99" spans="1:9" x14ac:dyDescent="0.2">
      <c r="A99" s="1608">
        <v>11434</v>
      </c>
      <c r="B99" s="1082" t="s">
        <v>23685</v>
      </c>
      <c r="C99" s="1084"/>
      <c r="D99" s="1609" t="s">
        <v>5</v>
      </c>
      <c r="E99" s="1609" t="s">
        <v>469</v>
      </c>
      <c r="F99" s="1609"/>
      <c r="G99" s="1082" t="s">
        <v>5</v>
      </c>
      <c r="H99" s="1082" t="s">
        <v>5</v>
      </c>
      <c r="I99" s="1610" t="s">
        <v>23635</v>
      </c>
    </row>
    <row r="100" spans="1:9" x14ac:dyDescent="0.2">
      <c r="A100" s="1608">
        <v>11435</v>
      </c>
      <c r="B100" s="1082" t="s">
        <v>23686</v>
      </c>
      <c r="C100" s="1084"/>
      <c r="D100" s="1609" t="s">
        <v>5</v>
      </c>
      <c r="E100" s="1609" t="s">
        <v>469</v>
      </c>
      <c r="F100" s="1609"/>
      <c r="G100" s="1082" t="s">
        <v>5</v>
      </c>
      <c r="H100" s="1082" t="s">
        <v>5</v>
      </c>
      <c r="I100" s="1610" t="s">
        <v>23635</v>
      </c>
    </row>
    <row r="101" spans="1:9" x14ac:dyDescent="0.2">
      <c r="A101" s="1608">
        <v>11436</v>
      </c>
      <c r="B101" s="1082" t="s">
        <v>23687</v>
      </c>
      <c r="C101" s="1084"/>
      <c r="D101" s="1609" t="s">
        <v>5</v>
      </c>
      <c r="E101" s="1609" t="s">
        <v>469</v>
      </c>
      <c r="F101" s="1609"/>
      <c r="G101" s="1082" t="s">
        <v>5</v>
      </c>
      <c r="H101" s="1082" t="s">
        <v>5</v>
      </c>
      <c r="I101" s="1610" t="s">
        <v>23635</v>
      </c>
    </row>
    <row r="102" spans="1:9" x14ac:dyDescent="0.2">
      <c r="A102" s="1608">
        <v>11437</v>
      </c>
      <c r="B102" s="1082" t="s">
        <v>23688</v>
      </c>
      <c r="C102" s="1084"/>
      <c r="D102" s="1609" t="s">
        <v>5</v>
      </c>
      <c r="E102" s="1609" t="s">
        <v>469</v>
      </c>
      <c r="F102" s="1609"/>
      <c r="G102" s="1082" t="s">
        <v>5</v>
      </c>
      <c r="H102" s="1082" t="s">
        <v>5</v>
      </c>
      <c r="I102" s="1610" t="s">
        <v>23635</v>
      </c>
    </row>
    <row r="103" spans="1:9" x14ac:dyDescent="0.2">
      <c r="A103" s="1608">
        <v>11439</v>
      </c>
      <c r="B103" s="1082" t="s">
        <v>23692</v>
      </c>
      <c r="C103" s="1084"/>
      <c r="D103" s="1609" t="s">
        <v>5</v>
      </c>
      <c r="E103" s="1609" t="s">
        <v>469</v>
      </c>
      <c r="F103" s="1609"/>
      <c r="G103" s="1082" t="s">
        <v>5</v>
      </c>
      <c r="H103" s="1082" t="s">
        <v>5</v>
      </c>
      <c r="I103" s="1610" t="s">
        <v>23635</v>
      </c>
    </row>
    <row r="104" spans="1:9" x14ac:dyDescent="0.2">
      <c r="A104" s="1608">
        <v>11440</v>
      </c>
      <c r="B104" s="1082" t="s">
        <v>23693</v>
      </c>
      <c r="C104" s="1084"/>
      <c r="D104" s="1609" t="s">
        <v>5</v>
      </c>
      <c r="E104" s="1609" t="s">
        <v>5</v>
      </c>
      <c r="F104" s="1609" t="s">
        <v>539</v>
      </c>
      <c r="G104" s="1082" t="s">
        <v>5</v>
      </c>
      <c r="H104" s="1082" t="s">
        <v>5</v>
      </c>
      <c r="I104" s="1610" t="s">
        <v>23635</v>
      </c>
    </row>
    <row r="105" spans="1:9" x14ac:dyDescent="0.2">
      <c r="A105" s="1608">
        <v>11441</v>
      </c>
      <c r="B105" s="1082" t="s">
        <v>23683</v>
      </c>
      <c r="C105" s="1084"/>
      <c r="D105" s="1609" t="s">
        <v>5</v>
      </c>
      <c r="E105" s="1609" t="s">
        <v>469</v>
      </c>
      <c r="F105" s="1609"/>
      <c r="G105" s="1082" t="s">
        <v>5</v>
      </c>
      <c r="H105" s="1082" t="s">
        <v>5</v>
      </c>
      <c r="I105" s="1610" t="s">
        <v>23635</v>
      </c>
    </row>
    <row r="106" spans="1:9" x14ac:dyDescent="0.2">
      <c r="A106" s="1608">
        <v>11442</v>
      </c>
      <c r="B106" s="1082" t="s">
        <v>23694</v>
      </c>
      <c r="C106" s="1084" t="s">
        <v>21252</v>
      </c>
      <c r="D106" s="1609" t="s">
        <v>5</v>
      </c>
      <c r="E106" s="1609" t="s">
        <v>469</v>
      </c>
      <c r="F106" s="1609"/>
      <c r="G106" s="1082" t="s">
        <v>36</v>
      </c>
      <c r="H106" s="1082" t="s">
        <v>36</v>
      </c>
      <c r="I106" s="1610" t="s">
        <v>23635</v>
      </c>
    </row>
    <row r="107" spans="1:9" x14ac:dyDescent="0.2">
      <c r="A107" s="1608">
        <v>11443</v>
      </c>
      <c r="B107" s="1082" t="s">
        <v>23684</v>
      </c>
      <c r="C107" s="1084"/>
      <c r="D107" s="1609" t="s">
        <v>5</v>
      </c>
      <c r="E107" s="1609" t="s">
        <v>469</v>
      </c>
      <c r="F107" s="1609"/>
      <c r="G107" s="1082" t="s">
        <v>5</v>
      </c>
      <c r="H107" s="1082" t="s">
        <v>5</v>
      </c>
      <c r="I107" s="1610" t="s">
        <v>23635</v>
      </c>
    </row>
    <row r="108" spans="1:9" x14ac:dyDescent="0.2">
      <c r="A108" s="1608">
        <v>11444</v>
      </c>
      <c r="B108" s="1082" t="s">
        <v>23685</v>
      </c>
      <c r="C108" s="1084"/>
      <c r="D108" s="1609" t="s">
        <v>5</v>
      </c>
      <c r="E108" s="1609" t="s">
        <v>469</v>
      </c>
      <c r="F108" s="1609"/>
      <c r="G108" s="1082" t="s">
        <v>5</v>
      </c>
      <c r="H108" s="1082" t="s">
        <v>5</v>
      </c>
      <c r="I108" s="1610" t="s">
        <v>23635</v>
      </c>
    </row>
    <row r="109" spans="1:9" x14ac:dyDescent="0.2">
      <c r="A109" s="1608">
        <v>11445</v>
      </c>
      <c r="B109" s="1082" t="s">
        <v>23686</v>
      </c>
      <c r="C109" s="1084"/>
      <c r="D109" s="1609" t="s">
        <v>5</v>
      </c>
      <c r="E109" s="1609" t="s">
        <v>469</v>
      </c>
      <c r="F109" s="1609"/>
      <c r="G109" s="1082" t="s">
        <v>5</v>
      </c>
      <c r="H109" s="1082" t="s">
        <v>5</v>
      </c>
      <c r="I109" s="1610" t="s">
        <v>23635</v>
      </c>
    </row>
    <row r="110" spans="1:9" x14ac:dyDescent="0.2">
      <c r="A110" s="1608">
        <v>11446</v>
      </c>
      <c r="B110" s="1082" t="s">
        <v>23687</v>
      </c>
      <c r="C110" s="1084"/>
      <c r="D110" s="1609" t="s">
        <v>5</v>
      </c>
      <c r="E110" s="1609" t="s">
        <v>469</v>
      </c>
      <c r="F110" s="1609"/>
      <c r="G110" s="1082" t="s">
        <v>5</v>
      </c>
      <c r="H110" s="1082" t="s">
        <v>5</v>
      </c>
      <c r="I110" s="1610" t="s">
        <v>23635</v>
      </c>
    </row>
    <row r="111" spans="1:9" x14ac:dyDescent="0.2">
      <c r="A111" s="1608">
        <v>11447</v>
      </c>
      <c r="B111" s="1082" t="s">
        <v>23688</v>
      </c>
      <c r="C111" s="1084"/>
      <c r="D111" s="1609" t="s">
        <v>5</v>
      </c>
      <c r="E111" s="1609" t="s">
        <v>469</v>
      </c>
      <c r="F111" s="1609"/>
      <c r="G111" s="1082" t="s">
        <v>5</v>
      </c>
      <c r="H111" s="1082" t="s">
        <v>5</v>
      </c>
      <c r="I111" s="1610" t="s">
        <v>23635</v>
      </c>
    </row>
    <row r="112" spans="1:9" x14ac:dyDescent="0.2">
      <c r="A112" s="1608">
        <v>11449</v>
      </c>
      <c r="B112" s="1082" t="s">
        <v>23695</v>
      </c>
      <c r="C112" s="1084"/>
      <c r="D112" s="1609" t="s">
        <v>5</v>
      </c>
      <c r="E112" s="1609" t="s">
        <v>469</v>
      </c>
      <c r="F112" s="1609"/>
      <c r="G112" s="1082" t="s">
        <v>5</v>
      </c>
      <c r="H112" s="1082" t="s">
        <v>5</v>
      </c>
      <c r="I112" s="1610" t="s">
        <v>23635</v>
      </c>
    </row>
    <row r="113" spans="1:9" x14ac:dyDescent="0.2">
      <c r="A113" s="1608">
        <v>11450</v>
      </c>
      <c r="B113" s="1082" t="s">
        <v>23696</v>
      </c>
      <c r="C113" s="1084"/>
      <c r="D113" s="1609" t="s">
        <v>5</v>
      </c>
      <c r="E113" s="1609" t="s">
        <v>5</v>
      </c>
      <c r="F113" s="1609" t="s">
        <v>539</v>
      </c>
      <c r="G113" s="1082" t="s">
        <v>5</v>
      </c>
      <c r="H113" s="1082" t="s">
        <v>5</v>
      </c>
      <c r="I113" s="1610" t="s">
        <v>23635</v>
      </c>
    </row>
    <row r="114" spans="1:9" x14ac:dyDescent="0.2">
      <c r="A114" s="1608">
        <v>11451</v>
      </c>
      <c r="B114" s="1082" t="s">
        <v>23697</v>
      </c>
      <c r="C114" s="1084"/>
      <c r="D114" s="1609" t="s">
        <v>5</v>
      </c>
      <c r="E114" s="1609" t="s">
        <v>469</v>
      </c>
      <c r="F114" s="1609"/>
      <c r="G114" s="1082" t="s">
        <v>5</v>
      </c>
      <c r="H114" s="1082" t="s">
        <v>5</v>
      </c>
      <c r="I114" s="1610" t="s">
        <v>23635</v>
      </c>
    </row>
    <row r="115" spans="1:9" x14ac:dyDescent="0.2">
      <c r="A115" s="1608">
        <v>11452</v>
      </c>
      <c r="B115" s="1082" t="s">
        <v>23698</v>
      </c>
      <c r="C115" s="1084"/>
      <c r="D115" s="1609" t="s">
        <v>5</v>
      </c>
      <c r="E115" s="1609" t="s">
        <v>469</v>
      </c>
      <c r="F115" s="1609"/>
      <c r="G115" s="1082" t="s">
        <v>5</v>
      </c>
      <c r="H115" s="1082" t="s">
        <v>5</v>
      </c>
      <c r="I115" s="1610" t="s">
        <v>23635</v>
      </c>
    </row>
    <row r="116" spans="1:9" x14ac:dyDescent="0.2">
      <c r="A116" s="1608">
        <v>11453</v>
      </c>
      <c r="B116" s="1082" t="s">
        <v>23699</v>
      </c>
      <c r="C116" s="1084"/>
      <c r="D116" s="1609" t="s">
        <v>5</v>
      </c>
      <c r="E116" s="1609" t="s">
        <v>469</v>
      </c>
      <c r="F116" s="1609"/>
      <c r="G116" s="1082" t="s">
        <v>5</v>
      </c>
      <c r="H116" s="1082" t="s">
        <v>5</v>
      </c>
      <c r="I116" s="1610" t="s">
        <v>23635</v>
      </c>
    </row>
    <row r="117" spans="1:9" x14ac:dyDescent="0.2">
      <c r="A117" s="1608">
        <v>11454</v>
      </c>
      <c r="B117" s="1082" t="s">
        <v>23700</v>
      </c>
      <c r="C117" s="1084"/>
      <c r="D117" s="1609" t="s">
        <v>5</v>
      </c>
      <c r="E117" s="1609" t="s">
        <v>469</v>
      </c>
      <c r="F117" s="1609"/>
      <c r="G117" s="1082" t="s">
        <v>5</v>
      </c>
      <c r="H117" s="1082" t="s">
        <v>5</v>
      </c>
      <c r="I117" s="1610" t="s">
        <v>23635</v>
      </c>
    </row>
    <row r="118" spans="1:9" x14ac:dyDescent="0.2">
      <c r="A118" s="1608">
        <v>11500</v>
      </c>
      <c r="B118" s="1082" t="s">
        <v>21</v>
      </c>
      <c r="C118" s="1084"/>
      <c r="D118" s="1609" t="s">
        <v>5</v>
      </c>
      <c r="E118" s="1609" t="s">
        <v>5</v>
      </c>
      <c r="F118" s="1609" t="s">
        <v>23638</v>
      </c>
      <c r="G118" s="1082" t="s">
        <v>5</v>
      </c>
      <c r="H118" s="1082" t="s">
        <v>5</v>
      </c>
      <c r="I118" s="1610" t="s">
        <v>23633</v>
      </c>
    </row>
    <row r="119" spans="1:9" x14ac:dyDescent="0.2">
      <c r="A119" s="1608">
        <v>11510</v>
      </c>
      <c r="B119" s="1082" t="s">
        <v>23701</v>
      </c>
      <c r="C119" s="1084"/>
      <c r="D119" s="1609" t="s">
        <v>5</v>
      </c>
      <c r="E119" s="1609" t="s">
        <v>5</v>
      </c>
      <c r="F119" s="1609" t="s">
        <v>539</v>
      </c>
      <c r="G119" s="1082" t="s">
        <v>5</v>
      </c>
      <c r="H119" s="1082" t="s">
        <v>5</v>
      </c>
      <c r="I119" s="1610" t="s">
        <v>23635</v>
      </c>
    </row>
    <row r="120" spans="1:9" x14ac:dyDescent="0.2">
      <c r="A120" s="1608">
        <v>11511</v>
      </c>
      <c r="B120" s="1082" t="s">
        <v>23702</v>
      </c>
      <c r="C120" s="1084"/>
      <c r="D120" s="1609" t="s">
        <v>5</v>
      </c>
      <c r="E120" s="1609" t="s">
        <v>469</v>
      </c>
      <c r="F120" s="1609"/>
      <c r="G120" s="1082" t="s">
        <v>5</v>
      </c>
      <c r="H120" s="1082" t="s">
        <v>5</v>
      </c>
      <c r="I120" s="1610" t="s">
        <v>23635</v>
      </c>
    </row>
    <row r="121" spans="1:9" x14ac:dyDescent="0.2">
      <c r="A121" s="1608">
        <v>11512</v>
      </c>
      <c r="B121" s="1082" t="s">
        <v>91</v>
      </c>
      <c r="C121" s="1084"/>
      <c r="D121" s="1609" t="s">
        <v>5</v>
      </c>
      <c r="E121" s="1609" t="s">
        <v>469</v>
      </c>
      <c r="F121" s="1609"/>
      <c r="G121" s="1082" t="s">
        <v>5</v>
      </c>
      <c r="H121" s="1082" t="s">
        <v>5</v>
      </c>
      <c r="I121" s="1610" t="s">
        <v>23635</v>
      </c>
    </row>
    <row r="122" spans="1:9" x14ac:dyDescent="0.2">
      <c r="A122" s="1608">
        <v>11513</v>
      </c>
      <c r="B122" s="1082" t="s">
        <v>23703</v>
      </c>
      <c r="C122" s="1084"/>
      <c r="D122" s="1609" t="s">
        <v>5</v>
      </c>
      <c r="E122" s="1609" t="s">
        <v>469</v>
      </c>
      <c r="F122" s="1609"/>
      <c r="G122" s="1082" t="s">
        <v>5</v>
      </c>
      <c r="H122" s="1082" t="s">
        <v>5</v>
      </c>
      <c r="I122" s="1610" t="s">
        <v>23635</v>
      </c>
    </row>
    <row r="123" spans="1:9" x14ac:dyDescent="0.2">
      <c r="A123" s="1608">
        <v>11514</v>
      </c>
      <c r="B123" s="1082" t="s">
        <v>23686</v>
      </c>
      <c r="C123" s="1084"/>
      <c r="D123" s="1609" t="s">
        <v>5</v>
      </c>
      <c r="E123" s="1609" t="s">
        <v>469</v>
      </c>
      <c r="F123" s="1609"/>
      <c r="G123" s="1082" t="s">
        <v>5</v>
      </c>
      <c r="H123" s="1082" t="s">
        <v>5</v>
      </c>
      <c r="I123" s="1610" t="s">
        <v>23635</v>
      </c>
    </row>
    <row r="124" spans="1:9" x14ac:dyDescent="0.2">
      <c r="A124" s="1608">
        <v>11515</v>
      </c>
      <c r="B124" s="1082" t="s">
        <v>23704</v>
      </c>
      <c r="C124" s="1084"/>
      <c r="D124" s="1609" t="s">
        <v>5</v>
      </c>
      <c r="E124" s="1609" t="s">
        <v>469</v>
      </c>
      <c r="F124" s="1609"/>
      <c r="G124" s="1082" t="s">
        <v>5</v>
      </c>
      <c r="H124" s="1082" t="s">
        <v>5</v>
      </c>
      <c r="I124" s="1610" t="s">
        <v>23635</v>
      </c>
    </row>
    <row r="125" spans="1:9" x14ac:dyDescent="0.2">
      <c r="A125" s="1608">
        <v>11516</v>
      </c>
      <c r="B125" s="1082" t="s">
        <v>23705</v>
      </c>
      <c r="C125" s="1084"/>
      <c r="D125" s="1609" t="s">
        <v>5</v>
      </c>
      <c r="E125" s="1609" t="s">
        <v>469</v>
      </c>
      <c r="F125" s="1609"/>
      <c r="G125" s="1082" t="s">
        <v>5</v>
      </c>
      <c r="H125" s="1082" t="s">
        <v>5</v>
      </c>
      <c r="I125" s="1610" t="s">
        <v>23635</v>
      </c>
    </row>
    <row r="126" spans="1:9" x14ac:dyDescent="0.2">
      <c r="A126" s="1608">
        <v>11517</v>
      </c>
      <c r="B126" s="1082" t="s">
        <v>23706</v>
      </c>
      <c r="C126" s="1084"/>
      <c r="D126" s="1609" t="s">
        <v>5</v>
      </c>
      <c r="E126" s="1609" t="s">
        <v>469</v>
      </c>
      <c r="F126" s="1609"/>
      <c r="G126" s="1082" t="s">
        <v>5</v>
      </c>
      <c r="H126" s="1082" t="s">
        <v>5</v>
      </c>
      <c r="I126" s="1610" t="s">
        <v>23635</v>
      </c>
    </row>
    <row r="127" spans="1:9" x14ac:dyDescent="0.2">
      <c r="A127" s="1608">
        <v>11518</v>
      </c>
      <c r="B127" s="1082" t="s">
        <v>23707</v>
      </c>
      <c r="C127" s="1084"/>
      <c r="D127" s="1609" t="s">
        <v>5</v>
      </c>
      <c r="E127" s="1609" t="s">
        <v>469</v>
      </c>
      <c r="F127" s="1609"/>
      <c r="G127" s="1082" t="s">
        <v>5</v>
      </c>
      <c r="H127" s="1082" t="s">
        <v>5</v>
      </c>
      <c r="I127" s="1610" t="s">
        <v>23635</v>
      </c>
    </row>
    <row r="128" spans="1:9" x14ac:dyDescent="0.2">
      <c r="A128" s="1608">
        <v>11600</v>
      </c>
      <c r="B128" s="1082" t="s">
        <v>23708</v>
      </c>
      <c r="C128" s="1084"/>
      <c r="D128" s="1609" t="s">
        <v>5</v>
      </c>
      <c r="E128" s="1609" t="s">
        <v>5</v>
      </c>
      <c r="F128" s="1609" t="s">
        <v>23638</v>
      </c>
      <c r="G128" s="1082" t="s">
        <v>5</v>
      </c>
      <c r="H128" s="1082" t="s">
        <v>5</v>
      </c>
      <c r="I128" s="1610" t="s">
        <v>23635</v>
      </c>
    </row>
    <row r="129" spans="1:9" x14ac:dyDescent="0.2">
      <c r="A129" s="1608">
        <v>11610</v>
      </c>
      <c r="B129" s="1082" t="s">
        <v>23709</v>
      </c>
      <c r="C129" s="1084"/>
      <c r="D129" s="1609" t="s">
        <v>5</v>
      </c>
      <c r="E129" s="1609" t="s">
        <v>5</v>
      </c>
      <c r="F129" s="1609" t="s">
        <v>539</v>
      </c>
      <c r="G129" s="1082" t="s">
        <v>5</v>
      </c>
      <c r="H129" s="1082" t="s">
        <v>5</v>
      </c>
      <c r="I129" s="1610" t="s">
        <v>23635</v>
      </c>
    </row>
    <row r="130" spans="1:9" x14ac:dyDescent="0.2">
      <c r="A130" s="1608">
        <v>11611</v>
      </c>
      <c r="B130" s="1082" t="s">
        <v>23710</v>
      </c>
      <c r="C130" s="1084"/>
      <c r="D130" s="1609" t="s">
        <v>5</v>
      </c>
      <c r="E130" s="1609" t="s">
        <v>469</v>
      </c>
      <c r="F130" s="1609"/>
      <c r="G130" s="1082" t="s">
        <v>5</v>
      </c>
      <c r="H130" s="1082" t="s">
        <v>5</v>
      </c>
      <c r="I130" s="1610" t="s">
        <v>23635</v>
      </c>
    </row>
    <row r="131" spans="1:9" x14ac:dyDescent="0.2">
      <c r="A131" s="1608">
        <v>11612</v>
      </c>
      <c r="B131" s="1082" t="s">
        <v>23710</v>
      </c>
      <c r="C131" s="1084"/>
      <c r="D131" s="1609" t="s">
        <v>5</v>
      </c>
      <c r="E131" s="1609" t="s">
        <v>469</v>
      </c>
      <c r="F131" s="1609"/>
      <c r="G131" s="1082" t="s">
        <v>5</v>
      </c>
      <c r="H131" s="1082" t="s">
        <v>5</v>
      </c>
      <c r="I131" s="1610" t="s">
        <v>23635</v>
      </c>
    </row>
    <row r="132" spans="1:9" x14ac:dyDescent="0.2">
      <c r="A132" s="1608">
        <v>11613</v>
      </c>
      <c r="B132" s="1082" t="s">
        <v>23710</v>
      </c>
      <c r="C132" s="1084"/>
      <c r="D132" s="1609" t="s">
        <v>5</v>
      </c>
      <c r="E132" s="1609" t="s">
        <v>469</v>
      </c>
      <c r="F132" s="1609"/>
      <c r="G132" s="1082" t="s">
        <v>5</v>
      </c>
      <c r="H132" s="1082" t="s">
        <v>5</v>
      </c>
      <c r="I132" s="1610" t="s">
        <v>23635</v>
      </c>
    </row>
    <row r="133" spans="1:9" x14ac:dyDescent="0.2">
      <c r="A133" s="1608">
        <v>11614</v>
      </c>
      <c r="B133" s="1082" t="s">
        <v>23710</v>
      </c>
      <c r="C133" s="1084"/>
      <c r="D133" s="1609" t="s">
        <v>5</v>
      </c>
      <c r="E133" s="1609" t="s">
        <v>469</v>
      </c>
      <c r="F133" s="1609"/>
      <c r="G133" s="1082" t="s">
        <v>5</v>
      </c>
      <c r="H133" s="1082" t="s">
        <v>5</v>
      </c>
      <c r="I133" s="1610" t="s">
        <v>23635</v>
      </c>
    </row>
    <row r="134" spans="1:9" x14ac:dyDescent="0.2">
      <c r="A134" s="1608">
        <v>11619</v>
      </c>
      <c r="B134" s="1082" t="s">
        <v>23711</v>
      </c>
      <c r="C134" s="1084"/>
      <c r="D134" s="1609" t="s">
        <v>5</v>
      </c>
      <c r="E134" s="1609" t="s">
        <v>469</v>
      </c>
      <c r="F134" s="1609"/>
      <c r="G134" s="1082" t="s">
        <v>5</v>
      </c>
      <c r="H134" s="1082" t="s">
        <v>5</v>
      </c>
      <c r="I134" s="1610" t="s">
        <v>23635</v>
      </c>
    </row>
    <row r="135" spans="1:9" x14ac:dyDescent="0.2">
      <c r="A135" s="1608">
        <v>11620</v>
      </c>
      <c r="B135" s="1082" t="s">
        <v>23712</v>
      </c>
      <c r="C135" s="1084"/>
      <c r="D135" s="1609" t="s">
        <v>5</v>
      </c>
      <c r="E135" s="1609" t="s">
        <v>5</v>
      </c>
      <c r="F135" s="1609" t="s">
        <v>539</v>
      </c>
      <c r="G135" s="1082" t="s">
        <v>5</v>
      </c>
      <c r="H135" s="1082" t="s">
        <v>5</v>
      </c>
      <c r="I135" s="1610" t="s">
        <v>23635</v>
      </c>
    </row>
    <row r="136" spans="1:9" x14ac:dyDescent="0.2">
      <c r="A136" s="1608">
        <v>11621</v>
      </c>
      <c r="B136" s="1082" t="s">
        <v>23713</v>
      </c>
      <c r="C136" s="1084"/>
      <c r="D136" s="1609" t="s">
        <v>5</v>
      </c>
      <c r="E136" s="1609" t="s">
        <v>469</v>
      </c>
      <c r="F136" s="1609"/>
      <c r="G136" s="1082" t="s">
        <v>5</v>
      </c>
      <c r="H136" s="1082" t="s">
        <v>5</v>
      </c>
      <c r="I136" s="1610" t="s">
        <v>23635</v>
      </c>
    </row>
    <row r="137" spans="1:9" x14ac:dyDescent="0.2">
      <c r="A137" s="1608">
        <v>11622</v>
      </c>
      <c r="B137" s="1082" t="s">
        <v>23714</v>
      </c>
      <c r="C137" s="1084"/>
      <c r="D137" s="1609" t="s">
        <v>5</v>
      </c>
      <c r="E137" s="1609" t="s">
        <v>469</v>
      </c>
      <c r="F137" s="1609"/>
      <c r="G137" s="1082" t="s">
        <v>5</v>
      </c>
      <c r="H137" s="1082" t="s">
        <v>5</v>
      </c>
      <c r="I137" s="1610" t="s">
        <v>23635</v>
      </c>
    </row>
    <row r="138" spans="1:9" x14ac:dyDescent="0.2">
      <c r="A138" s="1608">
        <v>11623</v>
      </c>
      <c r="B138" s="1082" t="s">
        <v>23714</v>
      </c>
      <c r="C138" s="1084"/>
      <c r="D138" s="1609" t="s">
        <v>5</v>
      </c>
      <c r="E138" s="1609" t="s">
        <v>469</v>
      </c>
      <c r="F138" s="1609"/>
      <c r="G138" s="1082" t="s">
        <v>5</v>
      </c>
      <c r="H138" s="1082" t="s">
        <v>5</v>
      </c>
      <c r="I138" s="1610" t="s">
        <v>23635</v>
      </c>
    </row>
    <row r="139" spans="1:9" x14ac:dyDescent="0.2">
      <c r="A139" s="1608">
        <v>11624</v>
      </c>
      <c r="B139" s="1082" t="s">
        <v>23715</v>
      </c>
      <c r="C139" s="1084"/>
      <c r="D139" s="1609" t="s">
        <v>5</v>
      </c>
      <c r="E139" s="1609" t="s">
        <v>469</v>
      </c>
      <c r="F139" s="1609"/>
      <c r="G139" s="1082" t="s">
        <v>5</v>
      </c>
      <c r="H139" s="1082" t="s">
        <v>5</v>
      </c>
      <c r="I139" s="1610" t="s">
        <v>23635</v>
      </c>
    </row>
    <row r="140" spans="1:9" x14ac:dyDescent="0.2">
      <c r="A140" s="1608">
        <v>11625</v>
      </c>
      <c r="B140" s="1082" t="s">
        <v>23716</v>
      </c>
      <c r="C140" s="1084"/>
      <c r="D140" s="1609" t="s">
        <v>5</v>
      </c>
      <c r="E140" s="1609" t="s">
        <v>469</v>
      </c>
      <c r="F140" s="1609"/>
      <c r="G140" s="1082" t="s">
        <v>5</v>
      </c>
      <c r="H140" s="1082" t="s">
        <v>5</v>
      </c>
      <c r="I140" s="1610" t="s">
        <v>23635</v>
      </c>
    </row>
    <row r="141" spans="1:9" x14ac:dyDescent="0.2">
      <c r="A141" s="1608">
        <v>11900</v>
      </c>
      <c r="B141" s="1082" t="s">
        <v>22</v>
      </c>
      <c r="C141" s="1084"/>
      <c r="D141" s="1609" t="s">
        <v>5</v>
      </c>
      <c r="E141" s="1609" t="s">
        <v>5</v>
      </c>
      <c r="F141" s="1609" t="s">
        <v>23638</v>
      </c>
      <c r="G141" s="1082" t="s">
        <v>5</v>
      </c>
      <c r="H141" s="1082" t="s">
        <v>5</v>
      </c>
      <c r="I141" s="1610" t="s">
        <v>23635</v>
      </c>
    </row>
    <row r="142" spans="1:9" x14ac:dyDescent="0.2">
      <c r="A142" s="1608">
        <v>11910</v>
      </c>
      <c r="B142" s="1082" t="s">
        <v>23</v>
      </c>
      <c r="C142" s="1084"/>
      <c r="D142" s="1609" t="s">
        <v>5</v>
      </c>
      <c r="E142" s="1609" t="s">
        <v>5</v>
      </c>
      <c r="F142" s="1609" t="s">
        <v>539</v>
      </c>
      <c r="G142" s="1082" t="s">
        <v>5</v>
      </c>
      <c r="H142" s="1082" t="s">
        <v>5</v>
      </c>
      <c r="I142" s="1610" t="s">
        <v>23635</v>
      </c>
    </row>
    <row r="143" spans="1:9" x14ac:dyDescent="0.2">
      <c r="A143" s="1608">
        <v>11911</v>
      </c>
      <c r="B143" s="1082" t="s">
        <v>23</v>
      </c>
      <c r="C143" s="1084"/>
      <c r="D143" s="1609" t="s">
        <v>5</v>
      </c>
      <c r="E143" s="1609" t="s">
        <v>469</v>
      </c>
      <c r="F143" s="1609"/>
      <c r="G143" s="1082" t="s">
        <v>5</v>
      </c>
      <c r="H143" s="1082" t="s">
        <v>5</v>
      </c>
      <c r="I143" s="1610" t="s">
        <v>23635</v>
      </c>
    </row>
    <row r="144" spans="1:9" x14ac:dyDescent="0.2">
      <c r="A144" s="1608">
        <v>11920</v>
      </c>
      <c r="B144" s="1082" t="s">
        <v>23717</v>
      </c>
      <c r="C144" s="1084"/>
      <c r="D144" s="1609" t="s">
        <v>5</v>
      </c>
      <c r="E144" s="1609" t="s">
        <v>5</v>
      </c>
      <c r="F144" s="1609" t="s">
        <v>539</v>
      </c>
      <c r="G144" s="1082" t="s">
        <v>5</v>
      </c>
      <c r="H144" s="1082" t="s">
        <v>5</v>
      </c>
      <c r="I144" s="1610" t="s">
        <v>23635</v>
      </c>
    </row>
    <row r="145" spans="1:9" x14ac:dyDescent="0.2">
      <c r="A145" s="1608">
        <v>11921</v>
      </c>
      <c r="B145" s="1082" t="s">
        <v>24</v>
      </c>
      <c r="C145" s="1084"/>
      <c r="D145" s="1609" t="s">
        <v>5</v>
      </c>
      <c r="E145" s="1609" t="s">
        <v>469</v>
      </c>
      <c r="F145" s="1609"/>
      <c r="G145" s="1082" t="s">
        <v>5</v>
      </c>
      <c r="H145" s="1082" t="s">
        <v>5</v>
      </c>
      <c r="I145" s="1610" t="s">
        <v>23635</v>
      </c>
    </row>
    <row r="146" spans="1:9" x14ac:dyDescent="0.2">
      <c r="A146" s="1608">
        <v>11930</v>
      </c>
      <c r="B146" s="1082" t="s">
        <v>23718</v>
      </c>
      <c r="C146" s="1084"/>
      <c r="D146" s="1609" t="s">
        <v>5</v>
      </c>
      <c r="E146" s="1609" t="s">
        <v>5</v>
      </c>
      <c r="F146" s="1609" t="s">
        <v>539</v>
      </c>
      <c r="G146" s="1082" t="s">
        <v>5</v>
      </c>
      <c r="H146" s="1082" t="s">
        <v>5</v>
      </c>
      <c r="I146" s="1610" t="s">
        <v>23635</v>
      </c>
    </row>
    <row r="147" spans="1:9" x14ac:dyDescent="0.2">
      <c r="A147" s="1608">
        <v>11931</v>
      </c>
      <c r="B147" s="1082" t="s">
        <v>25</v>
      </c>
      <c r="C147" s="1084"/>
      <c r="D147" s="1609" t="s">
        <v>5</v>
      </c>
      <c r="E147" s="1609" t="s">
        <v>469</v>
      </c>
      <c r="F147" s="1609"/>
      <c r="G147" s="1082" t="s">
        <v>5</v>
      </c>
      <c r="H147" s="1082" t="s">
        <v>5</v>
      </c>
      <c r="I147" s="1610" t="s">
        <v>23635</v>
      </c>
    </row>
    <row r="148" spans="1:9" x14ac:dyDescent="0.2">
      <c r="A148" s="1608">
        <v>11932</v>
      </c>
      <c r="B148" s="1082" t="s">
        <v>26</v>
      </c>
      <c r="C148" s="1084"/>
      <c r="D148" s="1609" t="s">
        <v>5</v>
      </c>
      <c r="E148" s="1609" t="s">
        <v>469</v>
      </c>
      <c r="F148" s="1609"/>
      <c r="G148" s="1082" t="s">
        <v>5</v>
      </c>
      <c r="H148" s="1082" t="s">
        <v>5</v>
      </c>
      <c r="I148" s="1610" t="s">
        <v>23635</v>
      </c>
    </row>
    <row r="149" spans="1:9" x14ac:dyDescent="0.2">
      <c r="A149" s="1608">
        <v>11933</v>
      </c>
      <c r="B149" s="1082" t="s">
        <v>23719</v>
      </c>
      <c r="C149" s="1084"/>
      <c r="D149" s="1609" t="s">
        <v>5</v>
      </c>
      <c r="E149" s="1609" t="s">
        <v>469</v>
      </c>
      <c r="F149" s="1609"/>
      <c r="G149" s="1082" t="s">
        <v>5</v>
      </c>
      <c r="H149" s="1082" t="s">
        <v>5</v>
      </c>
      <c r="I149" s="1610" t="s">
        <v>23635</v>
      </c>
    </row>
    <row r="150" spans="1:9" x14ac:dyDescent="0.2">
      <c r="A150" s="1608">
        <v>11934</v>
      </c>
      <c r="B150" s="1082" t="s">
        <v>23720</v>
      </c>
      <c r="C150" s="1084"/>
      <c r="D150" s="1609" t="s">
        <v>5</v>
      </c>
      <c r="E150" s="1609" t="s">
        <v>469</v>
      </c>
      <c r="F150" s="1609"/>
      <c r="G150" s="1082" t="s">
        <v>5</v>
      </c>
      <c r="H150" s="1082" t="s">
        <v>5</v>
      </c>
      <c r="I150" s="1610" t="s">
        <v>23635</v>
      </c>
    </row>
    <row r="151" spans="1:9" x14ac:dyDescent="0.2">
      <c r="A151" s="1608">
        <v>12000</v>
      </c>
      <c r="B151" s="1082" t="s">
        <v>23721</v>
      </c>
      <c r="C151" s="1084"/>
      <c r="D151" s="1609" t="s">
        <v>5</v>
      </c>
      <c r="E151" s="1609" t="s">
        <v>5</v>
      </c>
      <c r="F151" s="1609" t="s">
        <v>23637</v>
      </c>
      <c r="G151" s="1082" t="s">
        <v>5</v>
      </c>
      <c r="H151" s="1082" t="s">
        <v>5</v>
      </c>
      <c r="I151" s="1610" t="s">
        <v>23635</v>
      </c>
    </row>
    <row r="152" spans="1:9" x14ac:dyDescent="0.2">
      <c r="A152" s="1608">
        <v>12100</v>
      </c>
      <c r="B152" s="1082" t="s">
        <v>23722</v>
      </c>
      <c r="C152" s="1084"/>
      <c r="D152" s="1609" t="s">
        <v>5</v>
      </c>
      <c r="E152" s="1609" t="s">
        <v>5</v>
      </c>
      <c r="F152" s="1609" t="s">
        <v>23638</v>
      </c>
      <c r="G152" s="1082" t="s">
        <v>5</v>
      </c>
      <c r="H152" s="1082" t="s">
        <v>5</v>
      </c>
      <c r="I152" s="1610" t="s">
        <v>23635</v>
      </c>
    </row>
    <row r="153" spans="1:9" x14ac:dyDescent="0.2">
      <c r="A153" s="1608">
        <v>12110</v>
      </c>
      <c r="B153" s="1082" t="s">
        <v>23723</v>
      </c>
      <c r="C153" s="1084"/>
      <c r="D153" s="1609" t="s">
        <v>5</v>
      </c>
      <c r="E153" s="1609" t="s">
        <v>5</v>
      </c>
      <c r="F153" s="1609" t="s">
        <v>539</v>
      </c>
      <c r="G153" s="1082" t="s">
        <v>5</v>
      </c>
      <c r="H153" s="1082" t="s">
        <v>5</v>
      </c>
      <c r="I153" s="1610" t="s">
        <v>23635</v>
      </c>
    </row>
    <row r="154" spans="1:9" x14ac:dyDescent="0.2">
      <c r="A154" s="1608">
        <v>12111</v>
      </c>
      <c r="B154" s="1082" t="s">
        <v>23724</v>
      </c>
      <c r="C154" s="1084"/>
      <c r="D154" s="1609" t="s">
        <v>5</v>
      </c>
      <c r="E154" s="1609" t="s">
        <v>469</v>
      </c>
      <c r="F154" s="1609"/>
      <c r="G154" s="1082" t="s">
        <v>5</v>
      </c>
      <c r="H154" s="1082" t="s">
        <v>5</v>
      </c>
      <c r="I154" s="1610" t="s">
        <v>23635</v>
      </c>
    </row>
    <row r="155" spans="1:9" x14ac:dyDescent="0.2">
      <c r="A155" s="1608">
        <v>12112</v>
      </c>
      <c r="B155" s="1082" t="s">
        <v>23724</v>
      </c>
      <c r="C155" s="1084"/>
      <c r="D155" s="1609" t="s">
        <v>5</v>
      </c>
      <c r="E155" s="1609" t="s">
        <v>469</v>
      </c>
      <c r="F155" s="1609"/>
      <c r="G155" s="1082" t="s">
        <v>5</v>
      </c>
      <c r="H155" s="1082" t="s">
        <v>5</v>
      </c>
      <c r="I155" s="1610" t="s">
        <v>23635</v>
      </c>
    </row>
    <row r="156" spans="1:9" x14ac:dyDescent="0.2">
      <c r="A156" s="1608">
        <v>12120</v>
      </c>
      <c r="B156" s="1082" t="s">
        <v>23725</v>
      </c>
      <c r="C156" s="1084"/>
      <c r="D156" s="1609" t="s">
        <v>5</v>
      </c>
      <c r="E156" s="1609" t="s">
        <v>5</v>
      </c>
      <c r="F156" s="1609" t="s">
        <v>539</v>
      </c>
      <c r="G156" s="1082" t="s">
        <v>5</v>
      </c>
      <c r="H156" s="1082" t="s">
        <v>5</v>
      </c>
      <c r="I156" s="1610" t="s">
        <v>23635</v>
      </c>
    </row>
    <row r="157" spans="1:9" x14ac:dyDescent="0.2">
      <c r="A157" s="1608">
        <v>12121</v>
      </c>
      <c r="B157" s="1082" t="s">
        <v>23726</v>
      </c>
      <c r="C157" s="1084"/>
      <c r="D157" s="1609" t="s">
        <v>5</v>
      </c>
      <c r="E157" s="1609" t="s">
        <v>469</v>
      </c>
      <c r="F157" s="1609"/>
      <c r="G157" s="1082" t="s">
        <v>5</v>
      </c>
      <c r="H157" s="1082" t="s">
        <v>5</v>
      </c>
      <c r="I157" s="1610" t="s">
        <v>23635</v>
      </c>
    </row>
    <row r="158" spans="1:9" x14ac:dyDescent="0.2">
      <c r="A158" s="1608">
        <v>12122</v>
      </c>
      <c r="B158" s="1082" t="s">
        <v>23727</v>
      </c>
      <c r="C158" s="1084"/>
      <c r="D158" s="1609" t="s">
        <v>5</v>
      </c>
      <c r="E158" s="1609" t="s">
        <v>469</v>
      </c>
      <c r="F158" s="1609"/>
      <c r="G158" s="1082" t="s">
        <v>5</v>
      </c>
      <c r="H158" s="1082" t="s">
        <v>5</v>
      </c>
      <c r="I158" s="1610" t="s">
        <v>23635</v>
      </c>
    </row>
    <row r="159" spans="1:9" x14ac:dyDescent="0.2">
      <c r="A159" s="1608">
        <v>12123</v>
      </c>
      <c r="B159" s="1082" t="s">
        <v>23728</v>
      </c>
      <c r="C159" s="1084" t="s">
        <v>36</v>
      </c>
      <c r="D159" s="1609" t="s">
        <v>5</v>
      </c>
      <c r="E159" s="1609" t="s">
        <v>469</v>
      </c>
      <c r="F159" s="1609"/>
      <c r="G159" s="1082" t="s">
        <v>5</v>
      </c>
      <c r="H159" s="1082" t="s">
        <v>5</v>
      </c>
      <c r="I159" s="1610" t="s">
        <v>23635</v>
      </c>
    </row>
    <row r="160" spans="1:9" x14ac:dyDescent="0.2">
      <c r="A160" s="1608">
        <v>12129</v>
      </c>
      <c r="B160" s="1082" t="s">
        <v>23729</v>
      </c>
      <c r="C160" s="1084"/>
      <c r="D160" s="1609" t="s">
        <v>5</v>
      </c>
      <c r="E160" s="1609" t="s">
        <v>469</v>
      </c>
      <c r="F160" s="1609"/>
      <c r="G160" s="1082" t="s">
        <v>5</v>
      </c>
      <c r="H160" s="1082" t="s">
        <v>5</v>
      </c>
      <c r="I160" s="1610" t="s">
        <v>23635</v>
      </c>
    </row>
    <row r="161" spans="1:9" x14ac:dyDescent="0.2">
      <c r="A161" s="1608">
        <v>12130</v>
      </c>
      <c r="B161" s="1082" t="s">
        <v>23654</v>
      </c>
      <c r="C161" s="1084"/>
      <c r="D161" s="1609" t="s">
        <v>5</v>
      </c>
      <c r="E161" s="1609" t="s">
        <v>5</v>
      </c>
      <c r="F161" s="1609" t="s">
        <v>539</v>
      </c>
      <c r="G161" s="1082" t="s">
        <v>5</v>
      </c>
      <c r="H161" s="1082" t="s">
        <v>5</v>
      </c>
      <c r="I161" s="1610" t="s">
        <v>23635</v>
      </c>
    </row>
    <row r="162" spans="1:9" x14ac:dyDescent="0.2">
      <c r="A162" s="1608">
        <v>12131</v>
      </c>
      <c r="B162" s="1082" t="s">
        <v>23654</v>
      </c>
      <c r="C162" s="1084"/>
      <c r="D162" s="1609" t="s">
        <v>5</v>
      </c>
      <c r="E162" s="1609" t="s">
        <v>469</v>
      </c>
      <c r="F162" s="1609"/>
      <c r="G162" s="1082" t="s">
        <v>5</v>
      </c>
      <c r="H162" s="1082" t="s">
        <v>5</v>
      </c>
      <c r="I162" s="1610" t="s">
        <v>23635</v>
      </c>
    </row>
    <row r="163" spans="1:9" x14ac:dyDescent="0.2">
      <c r="A163" s="1608">
        <v>12132</v>
      </c>
      <c r="B163" s="1082" t="s">
        <v>23654</v>
      </c>
      <c r="C163" s="1084"/>
      <c r="D163" s="1609" t="s">
        <v>5</v>
      </c>
      <c r="E163" s="1609" t="s">
        <v>469</v>
      </c>
      <c r="F163" s="1609"/>
      <c r="G163" s="1082" t="s">
        <v>5</v>
      </c>
      <c r="H163" s="1082" t="s">
        <v>5</v>
      </c>
      <c r="I163" s="1610" t="s">
        <v>23635</v>
      </c>
    </row>
    <row r="164" spans="1:9" x14ac:dyDescent="0.2">
      <c r="A164" s="1608">
        <v>12133</v>
      </c>
      <c r="B164" s="1082" t="s">
        <v>23654</v>
      </c>
      <c r="C164" s="1084"/>
      <c r="D164" s="1609" t="s">
        <v>5</v>
      </c>
      <c r="E164" s="1609" t="s">
        <v>469</v>
      </c>
      <c r="F164" s="1609"/>
      <c r="G164" s="1082" t="s">
        <v>5</v>
      </c>
      <c r="H164" s="1082" t="s">
        <v>5</v>
      </c>
      <c r="I164" s="1610" t="s">
        <v>23635</v>
      </c>
    </row>
    <row r="165" spans="1:9" x14ac:dyDescent="0.2">
      <c r="A165" s="1608">
        <v>12134</v>
      </c>
      <c r="B165" s="1082" t="s">
        <v>23654</v>
      </c>
      <c r="C165" s="1084"/>
      <c r="D165" s="1609" t="s">
        <v>5</v>
      </c>
      <c r="E165" s="1609" t="s">
        <v>469</v>
      </c>
      <c r="F165" s="1609"/>
      <c r="G165" s="1082" t="s">
        <v>5</v>
      </c>
      <c r="H165" s="1082" t="s">
        <v>5</v>
      </c>
      <c r="I165" s="1610" t="s">
        <v>23635</v>
      </c>
    </row>
    <row r="166" spans="1:9" x14ac:dyDescent="0.2">
      <c r="A166" s="1608">
        <v>12135</v>
      </c>
      <c r="B166" s="1082" t="s">
        <v>23654</v>
      </c>
      <c r="C166" s="1084"/>
      <c r="D166" s="1609" t="s">
        <v>5</v>
      </c>
      <c r="E166" s="1609" t="s">
        <v>469</v>
      </c>
      <c r="F166" s="1609"/>
      <c r="G166" s="1082" t="s">
        <v>5</v>
      </c>
      <c r="H166" s="1082" t="s">
        <v>5</v>
      </c>
      <c r="I166" s="1610" t="s">
        <v>23635</v>
      </c>
    </row>
    <row r="167" spans="1:9" x14ac:dyDescent="0.2">
      <c r="A167" s="1608">
        <v>12136</v>
      </c>
      <c r="B167" s="1082" t="s">
        <v>23654</v>
      </c>
      <c r="C167" s="1084"/>
      <c r="D167" s="1609" t="s">
        <v>5</v>
      </c>
      <c r="E167" s="1609" t="s">
        <v>469</v>
      </c>
      <c r="F167" s="1609"/>
      <c r="G167" s="1082" t="s">
        <v>5</v>
      </c>
      <c r="H167" s="1082" t="s">
        <v>5</v>
      </c>
      <c r="I167" s="1610" t="s">
        <v>23635</v>
      </c>
    </row>
    <row r="168" spans="1:9" x14ac:dyDescent="0.2">
      <c r="A168" s="1608">
        <v>12137</v>
      </c>
      <c r="B168" s="1082" t="s">
        <v>23654</v>
      </c>
      <c r="C168" s="1084"/>
      <c r="D168" s="1609" t="s">
        <v>5</v>
      </c>
      <c r="E168" s="1609" t="s">
        <v>469</v>
      </c>
      <c r="F168" s="1609"/>
      <c r="G168" s="1082" t="s">
        <v>5</v>
      </c>
      <c r="H168" s="1082" t="s">
        <v>5</v>
      </c>
      <c r="I168" s="1610" t="s">
        <v>23635</v>
      </c>
    </row>
    <row r="169" spans="1:9" x14ac:dyDescent="0.2">
      <c r="A169" s="1608">
        <v>12138</v>
      </c>
      <c r="B169" s="1082" t="s">
        <v>23654</v>
      </c>
      <c r="C169" s="1084"/>
      <c r="D169" s="1609" t="s">
        <v>5</v>
      </c>
      <c r="E169" s="1609" t="s">
        <v>469</v>
      </c>
      <c r="F169" s="1609"/>
      <c r="G169" s="1082" t="s">
        <v>5</v>
      </c>
      <c r="H169" s="1082" t="s">
        <v>5</v>
      </c>
      <c r="I169" s="1610" t="s">
        <v>23635</v>
      </c>
    </row>
    <row r="170" spans="1:9" x14ac:dyDescent="0.2">
      <c r="A170" s="1608">
        <v>12139</v>
      </c>
      <c r="B170" s="1082" t="s">
        <v>23654</v>
      </c>
      <c r="C170" s="1084"/>
      <c r="D170" s="1609" t="s">
        <v>5</v>
      </c>
      <c r="E170" s="1609" t="s">
        <v>469</v>
      </c>
      <c r="F170" s="1609"/>
      <c r="G170" s="1082" t="s">
        <v>5</v>
      </c>
      <c r="H170" s="1082" t="s">
        <v>5</v>
      </c>
      <c r="I170" s="1610" t="s">
        <v>23635</v>
      </c>
    </row>
    <row r="171" spans="1:9" x14ac:dyDescent="0.2">
      <c r="A171" s="1608">
        <v>12140</v>
      </c>
      <c r="B171" s="1082" t="s">
        <v>476</v>
      </c>
      <c r="C171" s="1084"/>
      <c r="D171" s="1609" t="s">
        <v>5</v>
      </c>
      <c r="E171" s="1609" t="s">
        <v>5</v>
      </c>
      <c r="F171" s="1609" t="s">
        <v>539</v>
      </c>
      <c r="G171" s="1082" t="s">
        <v>5</v>
      </c>
      <c r="H171" s="1082" t="s">
        <v>5</v>
      </c>
      <c r="I171" s="1610" t="s">
        <v>23635</v>
      </c>
    </row>
    <row r="172" spans="1:9" x14ac:dyDescent="0.2">
      <c r="A172" s="1608">
        <v>12141</v>
      </c>
      <c r="B172" s="1082" t="s">
        <v>476</v>
      </c>
      <c r="C172" s="1084"/>
      <c r="D172" s="1609" t="s">
        <v>5</v>
      </c>
      <c r="E172" s="1609" t="s">
        <v>469</v>
      </c>
      <c r="F172" s="1609"/>
      <c r="G172" s="1082" t="s">
        <v>5</v>
      </c>
      <c r="H172" s="1082" t="s">
        <v>5</v>
      </c>
      <c r="I172" s="1610" t="s">
        <v>23635</v>
      </c>
    </row>
    <row r="173" spans="1:9" x14ac:dyDescent="0.2">
      <c r="A173" s="1608">
        <v>12142</v>
      </c>
      <c r="B173" s="1082" t="s">
        <v>476</v>
      </c>
      <c r="C173" s="1084"/>
      <c r="D173" s="1609" t="s">
        <v>5</v>
      </c>
      <c r="E173" s="1609" t="s">
        <v>469</v>
      </c>
      <c r="F173" s="1609"/>
      <c r="G173" s="1082" t="s">
        <v>5</v>
      </c>
      <c r="H173" s="1082" t="s">
        <v>5</v>
      </c>
      <c r="I173" s="1610" t="s">
        <v>23635</v>
      </c>
    </row>
    <row r="174" spans="1:9" x14ac:dyDescent="0.2">
      <c r="A174" s="1608">
        <v>12143</v>
      </c>
      <c r="B174" s="1082" t="s">
        <v>476</v>
      </c>
      <c r="C174" s="1084"/>
      <c r="D174" s="1609" t="s">
        <v>5</v>
      </c>
      <c r="E174" s="1609" t="s">
        <v>469</v>
      </c>
      <c r="F174" s="1609"/>
      <c r="G174" s="1082" t="s">
        <v>5</v>
      </c>
      <c r="H174" s="1082" t="s">
        <v>5</v>
      </c>
      <c r="I174" s="1610" t="s">
        <v>23635</v>
      </c>
    </row>
    <row r="175" spans="1:9" x14ac:dyDescent="0.2">
      <c r="A175" s="1608">
        <v>12200</v>
      </c>
      <c r="B175" s="1082" t="s">
        <v>23651</v>
      </c>
      <c r="C175" s="1084"/>
      <c r="D175" s="1609" t="s">
        <v>5</v>
      </c>
      <c r="E175" s="1609" t="s">
        <v>5</v>
      </c>
      <c r="F175" s="1609" t="s">
        <v>23638</v>
      </c>
      <c r="G175" s="1082" t="s">
        <v>5</v>
      </c>
      <c r="H175" s="1082" t="s">
        <v>5</v>
      </c>
      <c r="I175" s="1610" t="s">
        <v>23635</v>
      </c>
    </row>
    <row r="176" spans="1:9" x14ac:dyDescent="0.2">
      <c r="A176" s="1608">
        <v>12210</v>
      </c>
      <c r="B176" s="1082" t="s">
        <v>23730</v>
      </c>
      <c r="C176" s="1084"/>
      <c r="D176" s="1609" t="s">
        <v>5</v>
      </c>
      <c r="E176" s="1609" t="s">
        <v>5</v>
      </c>
      <c r="F176" s="1609" t="s">
        <v>539</v>
      </c>
      <c r="G176" s="1082" t="s">
        <v>5</v>
      </c>
      <c r="H176" s="1082" t="s">
        <v>5</v>
      </c>
      <c r="I176" s="1610" t="s">
        <v>23635</v>
      </c>
    </row>
    <row r="177" spans="1:9" x14ac:dyDescent="0.2">
      <c r="A177" s="1608">
        <v>12211</v>
      </c>
      <c r="B177" s="1082" t="s">
        <v>23730</v>
      </c>
      <c r="C177" s="1084"/>
      <c r="D177" s="1609" t="s">
        <v>5</v>
      </c>
      <c r="E177" s="1609" t="s">
        <v>469</v>
      </c>
      <c r="F177" s="1609"/>
      <c r="G177" s="1082" t="s">
        <v>5</v>
      </c>
      <c r="H177" s="1082" t="s">
        <v>5</v>
      </c>
      <c r="I177" s="1610" t="s">
        <v>23635</v>
      </c>
    </row>
    <row r="178" spans="1:9" x14ac:dyDescent="0.2">
      <c r="A178" s="1608">
        <v>12212</v>
      </c>
      <c r="B178" s="1082" t="s">
        <v>23730</v>
      </c>
      <c r="C178" s="1084"/>
      <c r="D178" s="1609" t="s">
        <v>5</v>
      </c>
      <c r="E178" s="1609" t="s">
        <v>469</v>
      </c>
      <c r="F178" s="1609"/>
      <c r="G178" s="1082" t="s">
        <v>5</v>
      </c>
      <c r="H178" s="1082" t="s">
        <v>5</v>
      </c>
      <c r="I178" s="1610" t="s">
        <v>23635</v>
      </c>
    </row>
    <row r="179" spans="1:9" x14ac:dyDescent="0.2">
      <c r="A179" s="1608">
        <v>12219</v>
      </c>
      <c r="B179" s="1082" t="s">
        <v>23731</v>
      </c>
      <c r="C179" s="1084"/>
      <c r="D179" s="1609" t="s">
        <v>5</v>
      </c>
      <c r="E179" s="1609" t="s">
        <v>469</v>
      </c>
      <c r="F179" s="1609"/>
      <c r="G179" s="1082" t="s">
        <v>5</v>
      </c>
      <c r="H179" s="1082" t="s">
        <v>5</v>
      </c>
      <c r="I179" s="1610" t="s">
        <v>23635</v>
      </c>
    </row>
    <row r="180" spans="1:9" x14ac:dyDescent="0.2">
      <c r="A180" s="1608">
        <v>12220</v>
      </c>
      <c r="B180" s="1082" t="s">
        <v>23732</v>
      </c>
      <c r="C180" s="1084"/>
      <c r="D180" s="1609" t="s">
        <v>5</v>
      </c>
      <c r="E180" s="1609" t="s">
        <v>5</v>
      </c>
      <c r="F180" s="1609" t="s">
        <v>539</v>
      </c>
      <c r="G180" s="1082" t="s">
        <v>5</v>
      </c>
      <c r="H180" s="1082" t="s">
        <v>5</v>
      </c>
      <c r="I180" s="1610" t="s">
        <v>23635</v>
      </c>
    </row>
    <row r="181" spans="1:9" x14ac:dyDescent="0.2">
      <c r="A181" s="1608">
        <v>12221</v>
      </c>
      <c r="B181" s="1082" t="s">
        <v>23732</v>
      </c>
      <c r="C181" s="1084"/>
      <c r="D181" s="1609" t="s">
        <v>5</v>
      </c>
      <c r="E181" s="1609" t="s">
        <v>469</v>
      </c>
      <c r="F181" s="1609"/>
      <c r="G181" s="1082" t="s">
        <v>5</v>
      </c>
      <c r="H181" s="1082" t="s">
        <v>5</v>
      </c>
      <c r="I181" s="1610" t="s">
        <v>23635</v>
      </c>
    </row>
    <row r="182" spans="1:9" x14ac:dyDescent="0.2">
      <c r="A182" s="1608">
        <v>12230</v>
      </c>
      <c r="B182" s="1082" t="s">
        <v>23733</v>
      </c>
      <c r="C182" s="1084"/>
      <c r="D182" s="1609" t="s">
        <v>5</v>
      </c>
      <c r="E182" s="1609" t="s">
        <v>5</v>
      </c>
      <c r="F182" s="1609" t="s">
        <v>539</v>
      </c>
      <c r="G182" s="1082" t="s">
        <v>5</v>
      </c>
      <c r="H182" s="1082" t="s">
        <v>5</v>
      </c>
      <c r="I182" s="1610" t="s">
        <v>23635</v>
      </c>
    </row>
    <row r="183" spans="1:9" x14ac:dyDescent="0.2">
      <c r="A183" s="1608">
        <v>12231</v>
      </c>
      <c r="B183" s="1082" t="s">
        <v>23734</v>
      </c>
      <c r="C183" s="1084"/>
      <c r="D183" s="1609" t="s">
        <v>5</v>
      </c>
      <c r="E183" s="1609" t="s">
        <v>469</v>
      </c>
      <c r="F183" s="1609"/>
      <c r="G183" s="1082" t="s">
        <v>5</v>
      </c>
      <c r="H183" s="1082" t="s">
        <v>5</v>
      </c>
      <c r="I183" s="1610" t="s">
        <v>23635</v>
      </c>
    </row>
    <row r="184" spans="1:9" x14ac:dyDescent="0.2">
      <c r="A184" s="1608">
        <v>12232</v>
      </c>
      <c r="B184" s="1082" t="s">
        <v>23735</v>
      </c>
      <c r="C184" s="1084"/>
      <c r="D184" s="1609" t="s">
        <v>5</v>
      </c>
      <c r="E184" s="1609" t="s">
        <v>469</v>
      </c>
      <c r="F184" s="1609"/>
      <c r="G184" s="1082" t="s">
        <v>5</v>
      </c>
      <c r="H184" s="1082" t="s">
        <v>5</v>
      </c>
      <c r="I184" s="1610" t="s">
        <v>23635</v>
      </c>
    </row>
    <row r="185" spans="1:9" x14ac:dyDescent="0.2">
      <c r="A185" s="1608">
        <v>12233</v>
      </c>
      <c r="B185" s="1082" t="s">
        <v>23736</v>
      </c>
      <c r="C185" s="1084"/>
      <c r="D185" s="1609" t="s">
        <v>5</v>
      </c>
      <c r="E185" s="1609" t="s">
        <v>469</v>
      </c>
      <c r="F185" s="1609"/>
      <c r="G185" s="1082" t="s">
        <v>5</v>
      </c>
      <c r="H185" s="1082" t="s">
        <v>5</v>
      </c>
      <c r="I185" s="1610" t="s">
        <v>23635</v>
      </c>
    </row>
    <row r="186" spans="1:9" x14ac:dyDescent="0.2">
      <c r="A186" s="1608">
        <v>12239</v>
      </c>
      <c r="B186" s="1082" t="s">
        <v>23737</v>
      </c>
      <c r="C186" s="1084"/>
      <c r="D186" s="1609" t="s">
        <v>5</v>
      </c>
      <c r="E186" s="1609" t="s">
        <v>469</v>
      </c>
      <c r="F186" s="1609"/>
      <c r="G186" s="1082" t="s">
        <v>5</v>
      </c>
      <c r="H186" s="1082" t="s">
        <v>5</v>
      </c>
      <c r="I186" s="1610" t="s">
        <v>23635</v>
      </c>
    </row>
    <row r="187" spans="1:9" x14ac:dyDescent="0.2">
      <c r="A187" s="1608">
        <v>12240</v>
      </c>
      <c r="B187" s="1082" t="s">
        <v>23738</v>
      </c>
      <c r="C187" s="1084"/>
      <c r="D187" s="1609" t="s">
        <v>5</v>
      </c>
      <c r="E187" s="1609" t="s">
        <v>5</v>
      </c>
      <c r="F187" s="1609" t="s">
        <v>539</v>
      </c>
      <c r="G187" s="1082" t="s">
        <v>5</v>
      </c>
      <c r="H187" s="1082" t="s">
        <v>5</v>
      </c>
      <c r="I187" s="1610" t="s">
        <v>23635</v>
      </c>
    </row>
    <row r="188" spans="1:9" x14ac:dyDescent="0.2">
      <c r="A188" s="1608">
        <v>12241</v>
      </c>
      <c r="B188" s="1082" t="s">
        <v>23738</v>
      </c>
      <c r="C188" s="1084"/>
      <c r="D188" s="1609" t="s">
        <v>5</v>
      </c>
      <c r="E188" s="1609" t="s">
        <v>469</v>
      </c>
      <c r="F188" s="1609"/>
      <c r="G188" s="1082" t="s">
        <v>5</v>
      </c>
      <c r="H188" s="1082" t="s">
        <v>5</v>
      </c>
      <c r="I188" s="1610" t="s">
        <v>23635</v>
      </c>
    </row>
    <row r="189" spans="1:9" x14ac:dyDescent="0.2">
      <c r="A189" s="1608">
        <v>12242</v>
      </c>
      <c r="B189" s="1082" t="s">
        <v>23738</v>
      </c>
      <c r="C189" s="1084"/>
      <c r="D189" s="1609" t="s">
        <v>5</v>
      </c>
      <c r="E189" s="1609" t="s">
        <v>469</v>
      </c>
      <c r="F189" s="1609"/>
      <c r="G189" s="1082" t="s">
        <v>5</v>
      </c>
      <c r="H189" s="1082" t="s">
        <v>5</v>
      </c>
      <c r="I189" s="1610" t="s">
        <v>23635</v>
      </c>
    </row>
    <row r="190" spans="1:9" x14ac:dyDescent="0.2">
      <c r="A190" s="1608">
        <v>12243</v>
      </c>
      <c r="B190" s="1082" t="s">
        <v>23738</v>
      </c>
      <c r="C190" s="1084"/>
      <c r="D190" s="1609" t="s">
        <v>5</v>
      </c>
      <c r="E190" s="1609" t="s">
        <v>469</v>
      </c>
      <c r="F190" s="1609"/>
      <c r="G190" s="1082" t="s">
        <v>5</v>
      </c>
      <c r="H190" s="1082" t="s">
        <v>5</v>
      </c>
      <c r="I190" s="1610" t="s">
        <v>23635</v>
      </c>
    </row>
    <row r="191" spans="1:9" x14ac:dyDescent="0.2">
      <c r="A191" s="1608">
        <v>12290</v>
      </c>
      <c r="B191" s="1082" t="s">
        <v>23675</v>
      </c>
      <c r="C191" s="1084"/>
      <c r="D191" s="1609" t="s">
        <v>5</v>
      </c>
      <c r="E191" s="1609" t="s">
        <v>5</v>
      </c>
      <c r="F191" s="1609" t="s">
        <v>539</v>
      </c>
      <c r="G191" s="1082" t="s">
        <v>5</v>
      </c>
      <c r="H191" s="1082" t="s">
        <v>5</v>
      </c>
      <c r="I191" s="1610" t="s">
        <v>23635</v>
      </c>
    </row>
    <row r="192" spans="1:9" x14ac:dyDescent="0.2">
      <c r="A192" s="1608">
        <v>12291</v>
      </c>
      <c r="B192" s="1082" t="s">
        <v>23675</v>
      </c>
      <c r="C192" s="1084"/>
      <c r="D192" s="1609" t="s">
        <v>5</v>
      </c>
      <c r="E192" s="1609" t="s">
        <v>469</v>
      </c>
      <c r="F192" s="1609"/>
      <c r="G192" s="1082" t="s">
        <v>5</v>
      </c>
      <c r="H192" s="1082" t="s">
        <v>5</v>
      </c>
      <c r="I192" s="1610" t="s">
        <v>23635</v>
      </c>
    </row>
    <row r="193" spans="1:9" x14ac:dyDescent="0.2">
      <c r="A193" s="1608">
        <v>12300</v>
      </c>
      <c r="B193" s="1082" t="s">
        <v>23739</v>
      </c>
      <c r="C193" s="1084"/>
      <c r="D193" s="1609" t="s">
        <v>5</v>
      </c>
      <c r="E193" s="1609" t="s">
        <v>5</v>
      </c>
      <c r="F193" s="1609" t="s">
        <v>23638</v>
      </c>
      <c r="G193" s="1082" t="s">
        <v>5</v>
      </c>
      <c r="H193" s="1082" t="s">
        <v>5</v>
      </c>
      <c r="I193" s="1610" t="s">
        <v>23635</v>
      </c>
    </row>
    <row r="194" spans="1:9" x14ac:dyDescent="0.2">
      <c r="A194" s="1608">
        <v>12310</v>
      </c>
      <c r="B194" s="1082" t="s">
        <v>527</v>
      </c>
      <c r="C194" s="1084"/>
      <c r="D194" s="1609" t="s">
        <v>5</v>
      </c>
      <c r="E194" s="1609" t="s">
        <v>5</v>
      </c>
      <c r="F194" s="1609" t="s">
        <v>539</v>
      </c>
      <c r="G194" s="1082" t="s">
        <v>5</v>
      </c>
      <c r="H194" s="1082" t="s">
        <v>5</v>
      </c>
      <c r="I194" s="1610" t="s">
        <v>23635</v>
      </c>
    </row>
    <row r="195" spans="1:9" x14ac:dyDescent="0.2">
      <c r="A195" s="1608">
        <v>12311</v>
      </c>
      <c r="B195" s="1082" t="s">
        <v>527</v>
      </c>
      <c r="C195" s="1084"/>
      <c r="D195" s="1609" t="s">
        <v>5</v>
      </c>
      <c r="E195" s="1609" t="s">
        <v>469</v>
      </c>
      <c r="F195" s="1609"/>
      <c r="G195" s="1082" t="s">
        <v>5</v>
      </c>
      <c r="H195" s="1082" t="s">
        <v>5</v>
      </c>
      <c r="I195" s="1610" t="s">
        <v>23635</v>
      </c>
    </row>
    <row r="196" spans="1:9" x14ac:dyDescent="0.2">
      <c r="A196" s="1608">
        <v>12320</v>
      </c>
      <c r="B196" s="1082" t="s">
        <v>484</v>
      </c>
      <c r="C196" s="1084"/>
      <c r="D196" s="1609" t="s">
        <v>5</v>
      </c>
      <c r="E196" s="1609" t="s">
        <v>5</v>
      </c>
      <c r="F196" s="1609" t="s">
        <v>539</v>
      </c>
      <c r="G196" s="1082" t="s">
        <v>5</v>
      </c>
      <c r="H196" s="1082" t="s">
        <v>5</v>
      </c>
      <c r="I196" s="1610" t="s">
        <v>23635</v>
      </c>
    </row>
    <row r="197" spans="1:9" x14ac:dyDescent="0.2">
      <c r="A197" s="1608">
        <v>12321</v>
      </c>
      <c r="B197" s="1082" t="s">
        <v>484</v>
      </c>
      <c r="C197" s="1084"/>
      <c r="D197" s="1609" t="s">
        <v>5</v>
      </c>
      <c r="E197" s="1609" t="s">
        <v>469</v>
      </c>
      <c r="F197" s="1609"/>
      <c r="G197" s="1082" t="s">
        <v>5</v>
      </c>
      <c r="H197" s="1082" t="s">
        <v>5</v>
      </c>
      <c r="I197" s="1610" t="s">
        <v>23635</v>
      </c>
    </row>
    <row r="198" spans="1:9" x14ac:dyDescent="0.2">
      <c r="A198" s="1608">
        <v>12330</v>
      </c>
      <c r="B198" s="1082" t="s">
        <v>528</v>
      </c>
      <c r="C198" s="1084"/>
      <c r="D198" s="1609" t="s">
        <v>5</v>
      </c>
      <c r="E198" s="1609" t="s">
        <v>5</v>
      </c>
      <c r="F198" s="1609" t="s">
        <v>539</v>
      </c>
      <c r="G198" s="1082" t="s">
        <v>5</v>
      </c>
      <c r="H198" s="1082" t="s">
        <v>5</v>
      </c>
      <c r="I198" s="1610" t="s">
        <v>23635</v>
      </c>
    </row>
    <row r="199" spans="1:9" x14ac:dyDescent="0.2">
      <c r="A199" s="1608">
        <v>12331</v>
      </c>
      <c r="B199" s="1082" t="s">
        <v>528</v>
      </c>
      <c r="C199" s="1084"/>
      <c r="D199" s="1609" t="s">
        <v>5</v>
      </c>
      <c r="E199" s="1609" t="s">
        <v>469</v>
      </c>
      <c r="F199" s="1609"/>
      <c r="G199" s="1082" t="s">
        <v>5</v>
      </c>
      <c r="H199" s="1082" t="s">
        <v>5</v>
      </c>
      <c r="I199" s="1610" t="s">
        <v>23635</v>
      </c>
    </row>
    <row r="200" spans="1:9" x14ac:dyDescent="0.2">
      <c r="A200" s="1608">
        <v>12340</v>
      </c>
      <c r="B200" s="1082" t="s">
        <v>23740</v>
      </c>
      <c r="C200" s="1084"/>
      <c r="D200" s="1609" t="s">
        <v>5</v>
      </c>
      <c r="E200" s="1609" t="s">
        <v>5</v>
      </c>
      <c r="F200" s="1609" t="s">
        <v>539</v>
      </c>
      <c r="G200" s="1082" t="s">
        <v>5</v>
      </c>
      <c r="H200" s="1082" t="s">
        <v>5</v>
      </c>
      <c r="I200" s="1610" t="s">
        <v>23635</v>
      </c>
    </row>
    <row r="201" spans="1:9" x14ac:dyDescent="0.2">
      <c r="A201" s="1608">
        <v>12341</v>
      </c>
      <c r="B201" s="1082" t="s">
        <v>28</v>
      </c>
      <c r="C201" s="1084"/>
      <c r="D201" s="1609" t="s">
        <v>5</v>
      </c>
      <c r="E201" s="1609" t="s">
        <v>469</v>
      </c>
      <c r="F201" s="1609"/>
      <c r="G201" s="1082" t="s">
        <v>5</v>
      </c>
      <c r="H201" s="1082" t="s">
        <v>5</v>
      </c>
      <c r="I201" s="1610" t="s">
        <v>23635</v>
      </c>
    </row>
    <row r="202" spans="1:9" x14ac:dyDescent="0.2">
      <c r="A202" s="1608">
        <v>12342</v>
      </c>
      <c r="B202" s="1082" t="s">
        <v>23741</v>
      </c>
      <c r="C202" s="1084"/>
      <c r="D202" s="1609" t="s">
        <v>5</v>
      </c>
      <c r="E202" s="1609" t="s">
        <v>469</v>
      </c>
      <c r="F202" s="1609"/>
      <c r="G202" s="1082" t="s">
        <v>5</v>
      </c>
      <c r="H202" s="1082" t="s">
        <v>5</v>
      </c>
      <c r="I202" s="1610" t="s">
        <v>23635</v>
      </c>
    </row>
    <row r="203" spans="1:9" x14ac:dyDescent="0.2">
      <c r="A203" s="1608">
        <v>12343</v>
      </c>
      <c r="B203" s="1082" t="s">
        <v>29</v>
      </c>
      <c r="C203" s="1084"/>
      <c r="D203" s="1609" t="s">
        <v>5</v>
      </c>
      <c r="E203" s="1609" t="s">
        <v>469</v>
      </c>
      <c r="F203" s="1609"/>
      <c r="G203" s="1082" t="s">
        <v>5</v>
      </c>
      <c r="H203" s="1082" t="s">
        <v>5</v>
      </c>
      <c r="I203" s="1610" t="s">
        <v>23635</v>
      </c>
    </row>
    <row r="204" spans="1:9" x14ac:dyDescent="0.2">
      <c r="A204" s="1608">
        <v>12344</v>
      </c>
      <c r="B204" s="1082" t="s">
        <v>30</v>
      </c>
      <c r="C204" s="1084"/>
      <c r="D204" s="1609" t="s">
        <v>5</v>
      </c>
      <c r="E204" s="1609" t="s">
        <v>469</v>
      </c>
      <c r="F204" s="1609"/>
      <c r="G204" s="1082" t="s">
        <v>5</v>
      </c>
      <c r="H204" s="1082" t="s">
        <v>5</v>
      </c>
      <c r="I204" s="1610" t="s">
        <v>23635</v>
      </c>
    </row>
    <row r="205" spans="1:9" x14ac:dyDescent="0.2">
      <c r="A205" s="1608">
        <v>12345</v>
      </c>
      <c r="B205" s="1082" t="s">
        <v>23742</v>
      </c>
      <c r="C205" s="1084"/>
      <c r="D205" s="1609" t="s">
        <v>5</v>
      </c>
      <c r="E205" s="1609" t="s">
        <v>469</v>
      </c>
      <c r="F205" s="1609"/>
      <c r="G205" s="1082" t="s">
        <v>5</v>
      </c>
      <c r="H205" s="1082" t="s">
        <v>5</v>
      </c>
      <c r="I205" s="1610" t="s">
        <v>23635</v>
      </c>
    </row>
    <row r="206" spans="1:9" x14ac:dyDescent="0.2">
      <c r="A206" s="1608">
        <v>12346</v>
      </c>
      <c r="B206" s="1082" t="s">
        <v>23743</v>
      </c>
      <c r="C206" s="1084"/>
      <c r="D206" s="1609" t="s">
        <v>5</v>
      </c>
      <c r="E206" s="1609" t="s">
        <v>469</v>
      </c>
      <c r="F206" s="1609"/>
      <c r="G206" s="1082" t="s">
        <v>5</v>
      </c>
      <c r="H206" s="1082" t="s">
        <v>5</v>
      </c>
      <c r="I206" s="1610" t="s">
        <v>23635</v>
      </c>
    </row>
    <row r="207" spans="1:9" x14ac:dyDescent="0.2">
      <c r="A207" s="1608">
        <v>12347</v>
      </c>
      <c r="B207" s="1082" t="s">
        <v>31</v>
      </c>
      <c r="C207" s="1084"/>
      <c r="D207" s="1609" t="s">
        <v>5</v>
      </c>
      <c r="E207" s="1609" t="s">
        <v>469</v>
      </c>
      <c r="F207" s="1609"/>
      <c r="G207" s="1082" t="s">
        <v>5</v>
      </c>
      <c r="H207" s="1082" t="s">
        <v>5</v>
      </c>
      <c r="I207" s="1610" t="s">
        <v>23635</v>
      </c>
    </row>
    <row r="208" spans="1:9" x14ac:dyDescent="0.2">
      <c r="A208" s="1608">
        <v>12348</v>
      </c>
      <c r="B208" s="1082" t="s">
        <v>23744</v>
      </c>
      <c r="C208" s="1084"/>
      <c r="D208" s="1609" t="s">
        <v>5</v>
      </c>
      <c r="E208" s="1609" t="s">
        <v>469</v>
      </c>
      <c r="F208" s="1609"/>
      <c r="G208" s="1082" t="s">
        <v>5</v>
      </c>
      <c r="H208" s="1082" t="s">
        <v>5</v>
      </c>
      <c r="I208" s="1610" t="s">
        <v>23635</v>
      </c>
    </row>
    <row r="209" spans="1:9" x14ac:dyDescent="0.2">
      <c r="A209" s="1608">
        <v>12349</v>
      </c>
      <c r="B209" s="1082" t="s">
        <v>23745</v>
      </c>
      <c r="C209" s="1084"/>
      <c r="D209" s="1609" t="s">
        <v>5</v>
      </c>
      <c r="E209" s="1609" t="s">
        <v>469</v>
      </c>
      <c r="F209" s="1609"/>
      <c r="G209" s="1082" t="s">
        <v>5</v>
      </c>
      <c r="H209" s="1082" t="s">
        <v>5</v>
      </c>
      <c r="I209" s="1610" t="s">
        <v>23635</v>
      </c>
    </row>
    <row r="210" spans="1:9" x14ac:dyDescent="0.2">
      <c r="A210" s="1608">
        <v>12350</v>
      </c>
      <c r="B210" s="1082" t="s">
        <v>23746</v>
      </c>
      <c r="C210" s="1084"/>
      <c r="D210" s="1609" t="s">
        <v>5</v>
      </c>
      <c r="E210" s="1609" t="s">
        <v>5</v>
      </c>
      <c r="F210" s="1609" t="s">
        <v>539</v>
      </c>
      <c r="G210" s="1082" t="s">
        <v>5</v>
      </c>
      <c r="H210" s="1082" t="s">
        <v>5</v>
      </c>
      <c r="I210" s="1610" t="s">
        <v>23635</v>
      </c>
    </row>
    <row r="211" spans="1:9" x14ac:dyDescent="0.2">
      <c r="A211" s="1608">
        <v>12351</v>
      </c>
      <c r="B211" s="1082" t="s">
        <v>23747</v>
      </c>
      <c r="C211" s="1084"/>
      <c r="D211" s="1609" t="s">
        <v>5</v>
      </c>
      <c r="E211" s="1609" t="s">
        <v>469</v>
      </c>
      <c r="F211" s="1609"/>
      <c r="G211" s="1082" t="s">
        <v>5</v>
      </c>
      <c r="H211" s="1082" t="s">
        <v>5</v>
      </c>
      <c r="I211" s="1610" t="s">
        <v>23635</v>
      </c>
    </row>
    <row r="212" spans="1:9" x14ac:dyDescent="0.2">
      <c r="A212" s="1608">
        <v>12352</v>
      </c>
      <c r="B212" s="1082" t="s">
        <v>23748</v>
      </c>
      <c r="C212" s="1084"/>
      <c r="D212" s="1609" t="s">
        <v>5</v>
      </c>
      <c r="E212" s="1609" t="s">
        <v>469</v>
      </c>
      <c r="F212" s="1609"/>
      <c r="G212" s="1082" t="s">
        <v>5</v>
      </c>
      <c r="H212" s="1082" t="s">
        <v>5</v>
      </c>
      <c r="I212" s="1610" t="s">
        <v>23635</v>
      </c>
    </row>
    <row r="213" spans="1:9" x14ac:dyDescent="0.2">
      <c r="A213" s="1608">
        <v>12353</v>
      </c>
      <c r="B213" s="1082" t="s">
        <v>23749</v>
      </c>
      <c r="C213" s="1084"/>
      <c r="D213" s="1609" t="s">
        <v>5</v>
      </c>
      <c r="E213" s="1609" t="s">
        <v>469</v>
      </c>
      <c r="F213" s="1609"/>
      <c r="G213" s="1082" t="s">
        <v>5</v>
      </c>
      <c r="H213" s="1082" t="s">
        <v>5</v>
      </c>
      <c r="I213" s="1610" t="s">
        <v>23635</v>
      </c>
    </row>
    <row r="214" spans="1:9" x14ac:dyDescent="0.2">
      <c r="A214" s="1608">
        <v>12354</v>
      </c>
      <c r="B214" s="1082" t="s">
        <v>23750</v>
      </c>
      <c r="C214" s="1084"/>
      <c r="D214" s="1609" t="s">
        <v>5</v>
      </c>
      <c r="E214" s="1609" t="s">
        <v>469</v>
      </c>
      <c r="F214" s="1609"/>
      <c r="G214" s="1082" t="s">
        <v>5</v>
      </c>
      <c r="H214" s="1082" t="s">
        <v>5</v>
      </c>
      <c r="I214" s="1610" t="s">
        <v>23635</v>
      </c>
    </row>
    <row r="215" spans="1:9" x14ac:dyDescent="0.2">
      <c r="A215" s="1608">
        <v>12355</v>
      </c>
      <c r="B215" s="1082" t="s">
        <v>23751</v>
      </c>
      <c r="C215" s="1084"/>
      <c r="D215" s="1609" t="s">
        <v>5</v>
      </c>
      <c r="E215" s="1609" t="s">
        <v>469</v>
      </c>
      <c r="F215" s="1609"/>
      <c r="G215" s="1082" t="s">
        <v>5</v>
      </c>
      <c r="H215" s="1082" t="s">
        <v>5</v>
      </c>
      <c r="I215" s="1610" t="s">
        <v>23635</v>
      </c>
    </row>
    <row r="216" spans="1:9" x14ac:dyDescent="0.2">
      <c r="A216" s="1608">
        <v>12356</v>
      </c>
      <c r="B216" s="1082" t="s">
        <v>23752</v>
      </c>
      <c r="C216" s="1084"/>
      <c r="D216" s="1609" t="s">
        <v>5</v>
      </c>
      <c r="E216" s="1609" t="s">
        <v>469</v>
      </c>
      <c r="F216" s="1609"/>
      <c r="G216" s="1082" t="s">
        <v>5</v>
      </c>
      <c r="H216" s="1082" t="s">
        <v>5</v>
      </c>
      <c r="I216" s="1610" t="s">
        <v>23635</v>
      </c>
    </row>
    <row r="217" spans="1:9" x14ac:dyDescent="0.2">
      <c r="A217" s="1608">
        <v>12357</v>
      </c>
      <c r="B217" s="1082" t="s">
        <v>23753</v>
      </c>
      <c r="C217" s="1084"/>
      <c r="D217" s="1609" t="s">
        <v>5</v>
      </c>
      <c r="E217" s="1609" t="s">
        <v>469</v>
      </c>
      <c r="F217" s="1609"/>
      <c r="G217" s="1082" t="s">
        <v>5</v>
      </c>
      <c r="H217" s="1082" t="s">
        <v>5</v>
      </c>
      <c r="I217" s="1610" t="s">
        <v>23635</v>
      </c>
    </row>
    <row r="218" spans="1:9" x14ac:dyDescent="0.2">
      <c r="A218" s="1608">
        <v>12359</v>
      </c>
      <c r="B218" s="1082" t="s">
        <v>23754</v>
      </c>
      <c r="C218" s="1084"/>
      <c r="D218" s="1609" t="s">
        <v>5</v>
      </c>
      <c r="E218" s="1609" t="s">
        <v>469</v>
      </c>
      <c r="F218" s="1609"/>
      <c r="G218" s="1082" t="s">
        <v>5</v>
      </c>
      <c r="H218" s="1082" t="s">
        <v>5</v>
      </c>
      <c r="I218" s="1610" t="s">
        <v>23635</v>
      </c>
    </row>
    <row r="219" spans="1:9" x14ac:dyDescent="0.2">
      <c r="A219" s="1608">
        <v>12360</v>
      </c>
      <c r="B219" s="1082" t="s">
        <v>23746</v>
      </c>
      <c r="C219" s="1084"/>
      <c r="D219" s="1609" t="s">
        <v>5</v>
      </c>
      <c r="E219" s="1609" t="s">
        <v>5</v>
      </c>
      <c r="F219" s="1609" t="s">
        <v>539</v>
      </c>
      <c r="G219" s="1082" t="s">
        <v>5</v>
      </c>
      <c r="H219" s="1082" t="s">
        <v>5</v>
      </c>
      <c r="I219" s="1610" t="s">
        <v>23635</v>
      </c>
    </row>
    <row r="220" spans="1:9" x14ac:dyDescent="0.2">
      <c r="A220" s="1608">
        <v>12361</v>
      </c>
      <c r="B220" s="1082" t="s">
        <v>23747</v>
      </c>
      <c r="C220" s="1084"/>
      <c r="D220" s="1609" t="s">
        <v>5</v>
      </c>
      <c r="E220" s="1609" t="s">
        <v>469</v>
      </c>
      <c r="F220" s="1609"/>
      <c r="G220" s="1082" t="s">
        <v>5</v>
      </c>
      <c r="H220" s="1082" t="s">
        <v>5</v>
      </c>
      <c r="I220" s="1610" t="s">
        <v>23635</v>
      </c>
    </row>
    <row r="221" spans="1:9" x14ac:dyDescent="0.2">
      <c r="A221" s="1608">
        <v>12362</v>
      </c>
      <c r="B221" s="1082" t="s">
        <v>23755</v>
      </c>
      <c r="C221" s="1084"/>
      <c r="D221" s="1609" t="s">
        <v>5</v>
      </c>
      <c r="E221" s="1609" t="s">
        <v>469</v>
      </c>
      <c r="F221" s="1609"/>
      <c r="G221" s="1082" t="s">
        <v>5</v>
      </c>
      <c r="H221" s="1082" t="s">
        <v>5</v>
      </c>
      <c r="I221" s="1610" t="s">
        <v>23635</v>
      </c>
    </row>
    <row r="222" spans="1:9" x14ac:dyDescent="0.2">
      <c r="A222" s="1608">
        <v>12363</v>
      </c>
      <c r="B222" s="1082" t="s">
        <v>23749</v>
      </c>
      <c r="C222" s="1084"/>
      <c r="D222" s="1609" t="s">
        <v>5</v>
      </c>
      <c r="E222" s="1609" t="s">
        <v>469</v>
      </c>
      <c r="F222" s="1609"/>
      <c r="G222" s="1082" t="s">
        <v>5</v>
      </c>
      <c r="H222" s="1082" t="s">
        <v>5</v>
      </c>
      <c r="I222" s="1610" t="s">
        <v>23635</v>
      </c>
    </row>
    <row r="223" spans="1:9" x14ac:dyDescent="0.2">
      <c r="A223" s="1608">
        <v>12364</v>
      </c>
      <c r="B223" s="1082" t="s">
        <v>23750</v>
      </c>
      <c r="C223" s="1084"/>
      <c r="D223" s="1609" t="s">
        <v>5</v>
      </c>
      <c r="E223" s="1609" t="s">
        <v>469</v>
      </c>
      <c r="F223" s="1609"/>
      <c r="G223" s="1082" t="s">
        <v>5</v>
      </c>
      <c r="H223" s="1082" t="s">
        <v>5</v>
      </c>
      <c r="I223" s="1610" t="s">
        <v>23635</v>
      </c>
    </row>
    <row r="224" spans="1:9" x14ac:dyDescent="0.2">
      <c r="A224" s="1608">
        <v>12365</v>
      </c>
      <c r="B224" s="1082" t="s">
        <v>23751</v>
      </c>
      <c r="C224" s="1084"/>
      <c r="D224" s="1609" t="s">
        <v>5</v>
      </c>
      <c r="E224" s="1609" t="s">
        <v>469</v>
      </c>
      <c r="F224" s="1609"/>
      <c r="G224" s="1082" t="s">
        <v>5</v>
      </c>
      <c r="H224" s="1082" t="s">
        <v>5</v>
      </c>
      <c r="I224" s="1610" t="s">
        <v>23635</v>
      </c>
    </row>
    <row r="225" spans="1:9" x14ac:dyDescent="0.2">
      <c r="A225" s="1608">
        <v>12366</v>
      </c>
      <c r="B225" s="1082" t="s">
        <v>23752</v>
      </c>
      <c r="C225" s="1084"/>
      <c r="D225" s="1609" t="s">
        <v>5</v>
      </c>
      <c r="E225" s="1609" t="s">
        <v>469</v>
      </c>
      <c r="F225" s="1609"/>
      <c r="G225" s="1082" t="s">
        <v>5</v>
      </c>
      <c r="H225" s="1082" t="s">
        <v>5</v>
      </c>
      <c r="I225" s="1610" t="s">
        <v>23635</v>
      </c>
    </row>
    <row r="226" spans="1:9" x14ac:dyDescent="0.2">
      <c r="A226" s="1608">
        <v>12367</v>
      </c>
      <c r="B226" s="1082" t="s">
        <v>23753</v>
      </c>
      <c r="C226" s="1084"/>
      <c r="D226" s="1609" t="s">
        <v>5</v>
      </c>
      <c r="E226" s="1609" t="s">
        <v>469</v>
      </c>
      <c r="F226" s="1609"/>
      <c r="G226" s="1082" t="s">
        <v>5</v>
      </c>
      <c r="H226" s="1082" t="s">
        <v>5</v>
      </c>
      <c r="I226" s="1610" t="s">
        <v>23635</v>
      </c>
    </row>
    <row r="227" spans="1:9" x14ac:dyDescent="0.2">
      <c r="A227" s="1608">
        <v>12369</v>
      </c>
      <c r="B227" s="1082" t="s">
        <v>23754</v>
      </c>
      <c r="C227" s="1084"/>
      <c r="D227" s="1609" t="s">
        <v>5</v>
      </c>
      <c r="E227" s="1609" t="s">
        <v>469</v>
      </c>
      <c r="F227" s="1609"/>
      <c r="G227" s="1082" t="s">
        <v>5</v>
      </c>
      <c r="H227" s="1082" t="s">
        <v>5</v>
      </c>
      <c r="I227" s="1610" t="s">
        <v>23635</v>
      </c>
    </row>
    <row r="228" spans="1:9" x14ac:dyDescent="0.2">
      <c r="A228" s="1608">
        <v>12390</v>
      </c>
      <c r="B228" s="1082" t="s">
        <v>483</v>
      </c>
      <c r="C228" s="1084"/>
      <c r="D228" s="1609" t="s">
        <v>5</v>
      </c>
      <c r="E228" s="1609" t="s">
        <v>5</v>
      </c>
      <c r="F228" s="1609" t="s">
        <v>539</v>
      </c>
      <c r="G228" s="1082" t="s">
        <v>5</v>
      </c>
      <c r="H228" s="1082" t="s">
        <v>5</v>
      </c>
      <c r="I228" s="1610" t="s">
        <v>23635</v>
      </c>
    </row>
    <row r="229" spans="1:9" x14ac:dyDescent="0.2">
      <c r="A229" s="1608">
        <v>12391</v>
      </c>
      <c r="B229" s="1082" t="s">
        <v>483</v>
      </c>
      <c r="C229" s="1084"/>
      <c r="D229" s="1609" t="s">
        <v>5</v>
      </c>
      <c r="E229" s="1609" t="s">
        <v>469</v>
      </c>
      <c r="F229" s="1609"/>
      <c r="G229" s="1082" t="s">
        <v>5</v>
      </c>
      <c r="H229" s="1082" t="s">
        <v>5</v>
      </c>
      <c r="I229" s="1610" t="s">
        <v>23635</v>
      </c>
    </row>
    <row r="230" spans="1:9" x14ac:dyDescent="0.2">
      <c r="A230" s="1608">
        <v>12400</v>
      </c>
      <c r="B230" s="1082" t="s">
        <v>531</v>
      </c>
      <c r="C230" s="1084"/>
      <c r="D230" s="1609" t="s">
        <v>5</v>
      </c>
      <c r="E230" s="1609" t="s">
        <v>5</v>
      </c>
      <c r="F230" s="1609" t="s">
        <v>23638</v>
      </c>
      <c r="G230" s="1082" t="s">
        <v>5</v>
      </c>
      <c r="H230" s="1082" t="s">
        <v>5</v>
      </c>
      <c r="I230" s="1610" t="s">
        <v>23635</v>
      </c>
    </row>
    <row r="231" spans="1:9" x14ac:dyDescent="0.2">
      <c r="A231" s="1608">
        <v>12410</v>
      </c>
      <c r="B231" s="1082" t="s">
        <v>23756</v>
      </c>
      <c r="C231" s="1084"/>
      <c r="D231" s="1609" t="s">
        <v>5</v>
      </c>
      <c r="E231" s="1609" t="s">
        <v>5</v>
      </c>
      <c r="F231" s="1609" t="s">
        <v>539</v>
      </c>
      <c r="G231" s="1082" t="s">
        <v>5</v>
      </c>
      <c r="H231" s="1082" t="s">
        <v>5</v>
      </c>
      <c r="I231" s="1610" t="s">
        <v>23635</v>
      </c>
    </row>
    <row r="232" spans="1:9" x14ac:dyDescent="0.2">
      <c r="A232" s="1608">
        <v>12411</v>
      </c>
      <c r="B232" s="1082" t="s">
        <v>23757</v>
      </c>
      <c r="C232" s="1084"/>
      <c r="D232" s="1609" t="s">
        <v>5</v>
      </c>
      <c r="E232" s="1609" t="s">
        <v>469</v>
      </c>
      <c r="F232" s="1609"/>
      <c r="G232" s="1082" t="s">
        <v>5</v>
      </c>
      <c r="H232" s="1082" t="s">
        <v>5</v>
      </c>
      <c r="I232" s="1610" t="s">
        <v>23635</v>
      </c>
    </row>
    <row r="233" spans="1:9" x14ac:dyDescent="0.2">
      <c r="A233" s="1608">
        <v>12412</v>
      </c>
      <c r="B233" s="1082" t="s">
        <v>23758</v>
      </c>
      <c r="C233" s="1084"/>
      <c r="D233" s="1609" t="s">
        <v>5</v>
      </c>
      <c r="E233" s="1609" t="s">
        <v>469</v>
      </c>
      <c r="F233" s="1609"/>
      <c r="G233" s="1082" t="s">
        <v>5</v>
      </c>
      <c r="H233" s="1082" t="s">
        <v>5</v>
      </c>
      <c r="I233" s="1610" t="s">
        <v>23635</v>
      </c>
    </row>
    <row r="234" spans="1:9" x14ac:dyDescent="0.2">
      <c r="A234" s="1608">
        <v>12413</v>
      </c>
      <c r="B234" s="1082" t="s">
        <v>23759</v>
      </c>
      <c r="C234" s="1084"/>
      <c r="D234" s="1609" t="s">
        <v>5</v>
      </c>
      <c r="E234" s="1609" t="s">
        <v>469</v>
      </c>
      <c r="F234" s="1609"/>
      <c r="G234" s="1082" t="s">
        <v>5</v>
      </c>
      <c r="H234" s="1082" t="s">
        <v>5</v>
      </c>
      <c r="I234" s="1610" t="s">
        <v>23635</v>
      </c>
    </row>
    <row r="235" spans="1:9" x14ac:dyDescent="0.2">
      <c r="A235" s="1608">
        <v>12419</v>
      </c>
      <c r="B235" s="1082" t="s">
        <v>23760</v>
      </c>
      <c r="C235" s="1084"/>
      <c r="D235" s="1609" t="s">
        <v>5</v>
      </c>
      <c r="E235" s="1609" t="s">
        <v>469</v>
      </c>
      <c r="F235" s="1609"/>
      <c r="G235" s="1082" t="s">
        <v>5</v>
      </c>
      <c r="H235" s="1082" t="s">
        <v>5</v>
      </c>
      <c r="I235" s="1610" t="s">
        <v>23635</v>
      </c>
    </row>
    <row r="236" spans="1:9" x14ac:dyDescent="0.2">
      <c r="A236" s="1608">
        <v>12420</v>
      </c>
      <c r="B236" s="1082" t="s">
        <v>23761</v>
      </c>
      <c r="C236" s="1084"/>
      <c r="D236" s="1609" t="s">
        <v>5</v>
      </c>
      <c r="E236" s="1609" t="s">
        <v>5</v>
      </c>
      <c r="F236" s="1609" t="s">
        <v>539</v>
      </c>
      <c r="G236" s="1082" t="s">
        <v>5</v>
      </c>
      <c r="H236" s="1082" t="s">
        <v>5</v>
      </c>
      <c r="I236" s="1610" t="s">
        <v>23635</v>
      </c>
    </row>
    <row r="237" spans="1:9" x14ac:dyDescent="0.2">
      <c r="A237" s="1608">
        <v>12421</v>
      </c>
      <c r="B237" s="1082" t="s">
        <v>23762</v>
      </c>
      <c r="C237" s="1084"/>
      <c r="D237" s="1609" t="s">
        <v>5</v>
      </c>
      <c r="E237" s="1609" t="s">
        <v>469</v>
      </c>
      <c r="F237" s="1609"/>
      <c r="G237" s="1082" t="s">
        <v>5</v>
      </c>
      <c r="H237" s="1082" t="s">
        <v>5</v>
      </c>
      <c r="I237" s="1610" t="s">
        <v>23635</v>
      </c>
    </row>
    <row r="238" spans="1:9" x14ac:dyDescent="0.2">
      <c r="A238" s="1608">
        <v>12422</v>
      </c>
      <c r="B238" s="1082" t="s">
        <v>543</v>
      </c>
      <c r="C238" s="1084"/>
      <c r="D238" s="1609" t="s">
        <v>5</v>
      </c>
      <c r="E238" s="1609" t="s">
        <v>469</v>
      </c>
      <c r="F238" s="1609"/>
      <c r="G238" s="1082" t="s">
        <v>5</v>
      </c>
      <c r="H238" s="1082" t="s">
        <v>5</v>
      </c>
      <c r="I238" s="1610" t="s">
        <v>23635</v>
      </c>
    </row>
    <row r="239" spans="1:9" x14ac:dyDescent="0.2">
      <c r="A239" s="1608">
        <v>12423</v>
      </c>
      <c r="B239" s="1082" t="s">
        <v>23763</v>
      </c>
      <c r="C239" s="1084"/>
      <c r="D239" s="1609" t="s">
        <v>5</v>
      </c>
      <c r="E239" s="1609" t="s">
        <v>469</v>
      </c>
      <c r="F239" s="1609"/>
      <c r="G239" s="1082" t="s">
        <v>5</v>
      </c>
      <c r="H239" s="1082" t="s">
        <v>5</v>
      </c>
      <c r="I239" s="1610" t="s">
        <v>23635</v>
      </c>
    </row>
    <row r="240" spans="1:9" x14ac:dyDescent="0.2">
      <c r="A240" s="1608">
        <v>12429</v>
      </c>
      <c r="B240" s="1082" t="s">
        <v>23764</v>
      </c>
      <c r="C240" s="1084"/>
      <c r="D240" s="1609" t="s">
        <v>5</v>
      </c>
      <c r="E240" s="1609" t="s">
        <v>469</v>
      </c>
      <c r="F240" s="1609"/>
      <c r="G240" s="1082" t="s">
        <v>5</v>
      </c>
      <c r="H240" s="1082" t="s">
        <v>5</v>
      </c>
      <c r="I240" s="1610" t="s">
        <v>23635</v>
      </c>
    </row>
    <row r="241" spans="1:9" x14ac:dyDescent="0.2">
      <c r="A241" s="1608">
        <v>12430</v>
      </c>
      <c r="B241" s="1082" t="s">
        <v>23765</v>
      </c>
      <c r="C241" s="1084"/>
      <c r="D241" s="1609" t="s">
        <v>5</v>
      </c>
      <c r="E241" s="1609" t="s">
        <v>5</v>
      </c>
      <c r="F241" s="1609" t="s">
        <v>539</v>
      </c>
      <c r="G241" s="1082" t="s">
        <v>5</v>
      </c>
      <c r="H241" s="1082" t="s">
        <v>5</v>
      </c>
      <c r="I241" s="1610" t="s">
        <v>23635</v>
      </c>
    </row>
    <row r="242" spans="1:9" x14ac:dyDescent="0.2">
      <c r="A242" s="1608">
        <v>12431</v>
      </c>
      <c r="B242" s="1082" t="s">
        <v>499</v>
      </c>
      <c r="C242" s="1084"/>
      <c r="D242" s="1609" t="s">
        <v>5</v>
      </c>
      <c r="E242" s="1609" t="s">
        <v>469</v>
      </c>
      <c r="F242" s="1609"/>
      <c r="G242" s="1082" t="s">
        <v>5</v>
      </c>
      <c r="H242" s="1082" t="s">
        <v>5</v>
      </c>
      <c r="I242" s="1610" t="s">
        <v>23635</v>
      </c>
    </row>
    <row r="243" spans="1:9" x14ac:dyDescent="0.2">
      <c r="A243" s="1608">
        <v>12432</v>
      </c>
      <c r="B243" s="1082" t="s">
        <v>23766</v>
      </c>
      <c r="C243" s="1084"/>
      <c r="D243" s="1609" t="s">
        <v>5</v>
      </c>
      <c r="E243" s="1609" t="s">
        <v>469</v>
      </c>
      <c r="F243" s="1609"/>
      <c r="G243" s="1082" t="s">
        <v>5</v>
      </c>
      <c r="H243" s="1082" t="s">
        <v>5</v>
      </c>
      <c r="I243" s="1610" t="s">
        <v>23635</v>
      </c>
    </row>
    <row r="244" spans="1:9" x14ac:dyDescent="0.2">
      <c r="A244" s="1608">
        <v>12440</v>
      </c>
      <c r="B244" s="1082" t="s">
        <v>106</v>
      </c>
      <c r="C244" s="1084"/>
      <c r="D244" s="1609" t="s">
        <v>5</v>
      </c>
      <c r="E244" s="1609" t="s">
        <v>5</v>
      </c>
      <c r="F244" s="1609" t="s">
        <v>539</v>
      </c>
      <c r="G244" s="1082" t="s">
        <v>5</v>
      </c>
      <c r="H244" s="1082" t="s">
        <v>5</v>
      </c>
      <c r="I244" s="1610" t="s">
        <v>23635</v>
      </c>
    </row>
    <row r="245" spans="1:9" x14ac:dyDescent="0.2">
      <c r="A245" s="1608">
        <v>12441</v>
      </c>
      <c r="B245" s="1082" t="s">
        <v>23767</v>
      </c>
      <c r="C245" s="1084"/>
      <c r="D245" s="1609" t="s">
        <v>5</v>
      </c>
      <c r="E245" s="1609" t="s">
        <v>469</v>
      </c>
      <c r="F245" s="1609"/>
      <c r="G245" s="1082" t="s">
        <v>5</v>
      </c>
      <c r="H245" s="1082" t="s">
        <v>5</v>
      </c>
      <c r="I245" s="1610" t="s">
        <v>23635</v>
      </c>
    </row>
    <row r="246" spans="1:9" x14ac:dyDescent="0.2">
      <c r="A246" s="1608">
        <v>12442</v>
      </c>
      <c r="B246" s="1082" t="s">
        <v>498</v>
      </c>
      <c r="C246" s="1084"/>
      <c r="D246" s="1609" t="s">
        <v>5</v>
      </c>
      <c r="E246" s="1609" t="s">
        <v>469</v>
      </c>
      <c r="F246" s="1609"/>
      <c r="G246" s="1082" t="s">
        <v>5</v>
      </c>
      <c r="H246" s="1082" t="s">
        <v>5</v>
      </c>
      <c r="I246" s="1610" t="s">
        <v>23635</v>
      </c>
    </row>
    <row r="247" spans="1:9" x14ac:dyDescent="0.2">
      <c r="A247" s="1608">
        <v>12443</v>
      </c>
      <c r="B247" s="1082" t="s">
        <v>497</v>
      </c>
      <c r="C247" s="1084"/>
      <c r="D247" s="1609" t="s">
        <v>5</v>
      </c>
      <c r="E247" s="1609" t="s">
        <v>469</v>
      </c>
      <c r="F247" s="1609"/>
      <c r="G247" s="1082" t="s">
        <v>5</v>
      </c>
      <c r="H247" s="1082" t="s">
        <v>5</v>
      </c>
      <c r="I247" s="1610" t="s">
        <v>23635</v>
      </c>
    </row>
    <row r="248" spans="1:9" x14ac:dyDescent="0.2">
      <c r="A248" s="1608">
        <v>12444</v>
      </c>
      <c r="B248" s="1082" t="s">
        <v>496</v>
      </c>
      <c r="C248" s="1084"/>
      <c r="D248" s="1609" t="s">
        <v>5</v>
      </c>
      <c r="E248" s="1609" t="s">
        <v>469</v>
      </c>
      <c r="F248" s="1609"/>
      <c r="G248" s="1082" t="s">
        <v>5</v>
      </c>
      <c r="H248" s="1082" t="s">
        <v>5</v>
      </c>
      <c r="I248" s="1610" t="s">
        <v>23635</v>
      </c>
    </row>
    <row r="249" spans="1:9" x14ac:dyDescent="0.2">
      <c r="A249" s="1608">
        <v>12445</v>
      </c>
      <c r="B249" s="1082" t="s">
        <v>495</v>
      </c>
      <c r="C249" s="1084"/>
      <c r="D249" s="1609" t="s">
        <v>5</v>
      </c>
      <c r="E249" s="1609" t="s">
        <v>469</v>
      </c>
      <c r="F249" s="1609"/>
      <c r="G249" s="1082" t="s">
        <v>5</v>
      </c>
      <c r="H249" s="1082" t="s">
        <v>5</v>
      </c>
      <c r="I249" s="1610" t="s">
        <v>23635</v>
      </c>
    </row>
    <row r="250" spans="1:9" x14ac:dyDescent="0.2">
      <c r="A250" s="1608">
        <v>12449</v>
      </c>
      <c r="B250" s="1082" t="s">
        <v>494</v>
      </c>
      <c r="C250" s="1084"/>
      <c r="D250" s="1609" t="s">
        <v>5</v>
      </c>
      <c r="E250" s="1609" t="s">
        <v>469</v>
      </c>
      <c r="F250" s="1609"/>
      <c r="G250" s="1082" t="s">
        <v>5</v>
      </c>
      <c r="H250" s="1082" t="s">
        <v>5</v>
      </c>
      <c r="I250" s="1610" t="s">
        <v>23635</v>
      </c>
    </row>
    <row r="251" spans="1:9" x14ac:dyDescent="0.2">
      <c r="A251" s="1608">
        <v>12450</v>
      </c>
      <c r="B251" s="1082" t="s">
        <v>114</v>
      </c>
      <c r="C251" s="1084"/>
      <c r="D251" s="1609" t="s">
        <v>5</v>
      </c>
      <c r="E251" s="1609" t="s">
        <v>5</v>
      </c>
      <c r="F251" s="1609" t="s">
        <v>539</v>
      </c>
      <c r="G251" s="1082" t="s">
        <v>5</v>
      </c>
      <c r="H251" s="1082" t="s">
        <v>5</v>
      </c>
      <c r="I251" s="1610" t="s">
        <v>23635</v>
      </c>
    </row>
    <row r="252" spans="1:9" x14ac:dyDescent="0.2">
      <c r="A252" s="1608">
        <v>12451</v>
      </c>
      <c r="B252" s="1082" t="s">
        <v>114</v>
      </c>
      <c r="C252" s="1084"/>
      <c r="D252" s="1609" t="s">
        <v>5</v>
      </c>
      <c r="E252" s="1609" t="s">
        <v>469</v>
      </c>
      <c r="F252" s="1609"/>
      <c r="G252" s="1082" t="s">
        <v>5</v>
      </c>
      <c r="H252" s="1082" t="s">
        <v>5</v>
      </c>
      <c r="I252" s="1610" t="s">
        <v>23635</v>
      </c>
    </row>
    <row r="253" spans="1:9" x14ac:dyDescent="0.2">
      <c r="A253" s="1608">
        <v>12460</v>
      </c>
      <c r="B253" s="1082" t="s">
        <v>23768</v>
      </c>
      <c r="C253" s="1084"/>
      <c r="D253" s="1609" t="s">
        <v>5</v>
      </c>
      <c r="E253" s="1609" t="s">
        <v>5</v>
      </c>
      <c r="F253" s="1609" t="s">
        <v>539</v>
      </c>
      <c r="G253" s="1082" t="s">
        <v>5</v>
      </c>
      <c r="H253" s="1082" t="s">
        <v>5</v>
      </c>
      <c r="I253" s="1610" t="s">
        <v>23635</v>
      </c>
    </row>
    <row r="254" spans="1:9" x14ac:dyDescent="0.2">
      <c r="A254" s="1608">
        <v>12461</v>
      </c>
      <c r="B254" s="1082" t="s">
        <v>23769</v>
      </c>
      <c r="C254" s="1084"/>
      <c r="D254" s="1609" t="s">
        <v>5</v>
      </c>
      <c r="E254" s="1609" t="s">
        <v>469</v>
      </c>
      <c r="F254" s="1609"/>
      <c r="G254" s="1082" t="s">
        <v>5</v>
      </c>
      <c r="H254" s="1082" t="s">
        <v>5</v>
      </c>
      <c r="I254" s="1610" t="s">
        <v>23635</v>
      </c>
    </row>
    <row r="255" spans="1:9" x14ac:dyDescent="0.2">
      <c r="A255" s="1608">
        <v>12462</v>
      </c>
      <c r="B255" s="1082" t="s">
        <v>493</v>
      </c>
      <c r="C255" s="1084"/>
      <c r="D255" s="1609" t="s">
        <v>5</v>
      </c>
      <c r="E255" s="1609" t="s">
        <v>469</v>
      </c>
      <c r="F255" s="1609"/>
      <c r="G255" s="1082" t="s">
        <v>5</v>
      </c>
      <c r="H255" s="1082" t="s">
        <v>5</v>
      </c>
      <c r="I255" s="1610" t="s">
        <v>23635</v>
      </c>
    </row>
    <row r="256" spans="1:9" x14ac:dyDescent="0.2">
      <c r="A256" s="1608">
        <v>12463</v>
      </c>
      <c r="B256" s="1082" t="s">
        <v>23770</v>
      </c>
      <c r="C256" s="1084"/>
      <c r="D256" s="1609" t="s">
        <v>5</v>
      </c>
      <c r="E256" s="1609" t="s">
        <v>469</v>
      </c>
      <c r="F256" s="1609"/>
      <c r="G256" s="1082" t="s">
        <v>5</v>
      </c>
      <c r="H256" s="1082" t="s">
        <v>5</v>
      </c>
      <c r="I256" s="1610" t="s">
        <v>23635</v>
      </c>
    </row>
    <row r="257" spans="1:9" x14ac:dyDescent="0.2">
      <c r="A257" s="1608">
        <v>12464</v>
      </c>
      <c r="B257" s="1082" t="s">
        <v>23771</v>
      </c>
      <c r="C257" s="1084"/>
      <c r="D257" s="1609" t="s">
        <v>5</v>
      </c>
      <c r="E257" s="1609" t="s">
        <v>469</v>
      </c>
      <c r="F257" s="1609"/>
      <c r="G257" s="1082" t="s">
        <v>5</v>
      </c>
      <c r="H257" s="1082" t="s">
        <v>5</v>
      </c>
      <c r="I257" s="1610" t="s">
        <v>23635</v>
      </c>
    </row>
    <row r="258" spans="1:9" x14ac:dyDescent="0.2">
      <c r="A258" s="1608">
        <v>12465</v>
      </c>
      <c r="B258" s="1082" t="s">
        <v>23772</v>
      </c>
      <c r="C258" s="1084"/>
      <c r="D258" s="1609" t="s">
        <v>5</v>
      </c>
      <c r="E258" s="1609" t="s">
        <v>469</v>
      </c>
      <c r="F258" s="1609"/>
      <c r="G258" s="1082" t="s">
        <v>5</v>
      </c>
      <c r="H258" s="1082" t="s">
        <v>5</v>
      </c>
      <c r="I258" s="1610" t="s">
        <v>23635</v>
      </c>
    </row>
    <row r="259" spans="1:9" x14ac:dyDescent="0.2">
      <c r="A259" s="1608">
        <v>12466</v>
      </c>
      <c r="B259" s="1082" t="s">
        <v>23773</v>
      </c>
      <c r="C259" s="1084"/>
      <c r="D259" s="1609" t="s">
        <v>5</v>
      </c>
      <c r="E259" s="1609" t="s">
        <v>469</v>
      </c>
      <c r="F259" s="1609"/>
      <c r="G259" s="1082" t="s">
        <v>5</v>
      </c>
      <c r="H259" s="1082" t="s">
        <v>5</v>
      </c>
      <c r="I259" s="1610" t="s">
        <v>23635</v>
      </c>
    </row>
    <row r="260" spans="1:9" x14ac:dyDescent="0.2">
      <c r="A260" s="1608">
        <v>12467</v>
      </c>
      <c r="B260" s="1082" t="s">
        <v>23774</v>
      </c>
      <c r="C260" s="1084"/>
      <c r="D260" s="1609" t="s">
        <v>5</v>
      </c>
      <c r="E260" s="1609" t="s">
        <v>469</v>
      </c>
      <c r="F260" s="1609"/>
      <c r="G260" s="1082" t="s">
        <v>5</v>
      </c>
      <c r="H260" s="1082" t="s">
        <v>5</v>
      </c>
      <c r="I260" s="1610" t="s">
        <v>23635</v>
      </c>
    </row>
    <row r="261" spans="1:9" x14ac:dyDescent="0.2">
      <c r="A261" s="1608">
        <v>12469</v>
      </c>
      <c r="B261" s="1082" t="s">
        <v>492</v>
      </c>
      <c r="C261" s="1084"/>
      <c r="D261" s="1609" t="s">
        <v>5</v>
      </c>
      <c r="E261" s="1609" t="s">
        <v>469</v>
      </c>
      <c r="F261" s="1609"/>
      <c r="G261" s="1082" t="s">
        <v>5</v>
      </c>
      <c r="H261" s="1082" t="s">
        <v>5</v>
      </c>
      <c r="I261" s="1610" t="s">
        <v>23635</v>
      </c>
    </row>
    <row r="262" spans="1:9" x14ac:dyDescent="0.2">
      <c r="A262" s="1608">
        <v>12470</v>
      </c>
      <c r="B262" s="1082" t="s">
        <v>23775</v>
      </c>
      <c r="C262" s="1084"/>
      <c r="D262" s="1609" t="s">
        <v>5</v>
      </c>
      <c r="E262" s="1609" t="s">
        <v>5</v>
      </c>
      <c r="F262" s="1609" t="s">
        <v>539</v>
      </c>
      <c r="G262" s="1082" t="s">
        <v>5</v>
      </c>
      <c r="H262" s="1082" t="s">
        <v>5</v>
      </c>
      <c r="I262" s="1610" t="s">
        <v>23635</v>
      </c>
    </row>
    <row r="263" spans="1:9" x14ac:dyDescent="0.2">
      <c r="A263" s="1608">
        <v>12471</v>
      </c>
      <c r="B263" s="1082" t="s">
        <v>23776</v>
      </c>
      <c r="C263" s="1084"/>
      <c r="D263" s="1609" t="s">
        <v>5</v>
      </c>
      <c r="E263" s="1609" t="s">
        <v>469</v>
      </c>
      <c r="F263" s="1609"/>
      <c r="G263" s="1082" t="s">
        <v>5</v>
      </c>
      <c r="H263" s="1082" t="s">
        <v>5</v>
      </c>
      <c r="I263" s="1610" t="s">
        <v>23635</v>
      </c>
    </row>
    <row r="264" spans="1:9" x14ac:dyDescent="0.2">
      <c r="A264" s="1608">
        <v>12472</v>
      </c>
      <c r="B264" s="1082" t="s">
        <v>126</v>
      </c>
      <c r="C264" s="1084"/>
      <c r="D264" s="1609" t="s">
        <v>5</v>
      </c>
      <c r="E264" s="1609" t="s">
        <v>469</v>
      </c>
      <c r="F264" s="1609"/>
      <c r="G264" s="1082" t="s">
        <v>5</v>
      </c>
      <c r="H264" s="1082" t="s">
        <v>5</v>
      </c>
      <c r="I264" s="1610" t="s">
        <v>23635</v>
      </c>
    </row>
    <row r="265" spans="1:9" x14ac:dyDescent="0.2">
      <c r="A265" s="1608">
        <v>12480</v>
      </c>
      <c r="B265" s="1082" t="s">
        <v>128</v>
      </c>
      <c r="C265" s="1084" t="s">
        <v>44</v>
      </c>
      <c r="D265" s="1609" t="s">
        <v>5</v>
      </c>
      <c r="E265" s="1609" t="s">
        <v>5</v>
      </c>
      <c r="F265" s="1609" t="s">
        <v>539</v>
      </c>
      <c r="G265" s="1082" t="s">
        <v>36</v>
      </c>
      <c r="H265" s="1082" t="s">
        <v>36</v>
      </c>
      <c r="I265" s="1610" t="s">
        <v>23635</v>
      </c>
    </row>
    <row r="266" spans="1:9" x14ac:dyDescent="0.2">
      <c r="A266" s="1608">
        <v>12481</v>
      </c>
      <c r="B266" s="1082" t="s">
        <v>491</v>
      </c>
      <c r="C266" s="1084"/>
      <c r="D266" s="1609" t="s">
        <v>5</v>
      </c>
      <c r="E266" s="1609" t="s">
        <v>469</v>
      </c>
      <c r="F266" s="1609"/>
      <c r="G266" s="1082" t="s">
        <v>5</v>
      </c>
      <c r="H266" s="1082" t="s">
        <v>5</v>
      </c>
      <c r="I266" s="1610" t="s">
        <v>23635</v>
      </c>
    </row>
    <row r="267" spans="1:9" x14ac:dyDescent="0.2">
      <c r="A267" s="1608">
        <v>12482</v>
      </c>
      <c r="B267" s="1082" t="s">
        <v>490</v>
      </c>
      <c r="C267" s="1084"/>
      <c r="D267" s="1609" t="s">
        <v>5</v>
      </c>
      <c r="E267" s="1609" t="s">
        <v>469</v>
      </c>
      <c r="F267" s="1609"/>
      <c r="G267" s="1082" t="s">
        <v>5</v>
      </c>
      <c r="H267" s="1082" t="s">
        <v>5</v>
      </c>
      <c r="I267" s="1610" t="s">
        <v>23635</v>
      </c>
    </row>
    <row r="268" spans="1:9" x14ac:dyDescent="0.2">
      <c r="A268" s="1608">
        <v>12483</v>
      </c>
      <c r="B268" s="1082" t="s">
        <v>489</v>
      </c>
      <c r="C268" s="1084"/>
      <c r="D268" s="1609" t="s">
        <v>5</v>
      </c>
      <c r="E268" s="1609" t="s">
        <v>469</v>
      </c>
      <c r="F268" s="1609"/>
      <c r="G268" s="1082" t="s">
        <v>5</v>
      </c>
      <c r="H268" s="1082" t="s">
        <v>5</v>
      </c>
      <c r="I268" s="1610" t="s">
        <v>23635</v>
      </c>
    </row>
    <row r="269" spans="1:9" x14ac:dyDescent="0.2">
      <c r="A269" s="1608">
        <v>12484</v>
      </c>
      <c r="B269" s="1082" t="s">
        <v>488</v>
      </c>
      <c r="C269" s="1084"/>
      <c r="D269" s="1609" t="s">
        <v>5</v>
      </c>
      <c r="E269" s="1609" t="s">
        <v>469</v>
      </c>
      <c r="F269" s="1609"/>
      <c r="G269" s="1082" t="s">
        <v>5</v>
      </c>
      <c r="H269" s="1082" t="s">
        <v>5</v>
      </c>
      <c r="I269" s="1610" t="s">
        <v>23635</v>
      </c>
    </row>
    <row r="270" spans="1:9" x14ac:dyDescent="0.2">
      <c r="A270" s="1608">
        <v>12485</v>
      </c>
      <c r="B270" s="1082" t="s">
        <v>487</v>
      </c>
      <c r="C270" s="1084"/>
      <c r="D270" s="1609" t="s">
        <v>5</v>
      </c>
      <c r="E270" s="1609" t="s">
        <v>469</v>
      </c>
      <c r="F270" s="1609"/>
      <c r="G270" s="1082" t="s">
        <v>5</v>
      </c>
      <c r="H270" s="1082" t="s">
        <v>5</v>
      </c>
      <c r="I270" s="1610" t="s">
        <v>23635</v>
      </c>
    </row>
    <row r="271" spans="1:9" x14ac:dyDescent="0.2">
      <c r="A271" s="1608">
        <v>12486</v>
      </c>
      <c r="B271" s="1082" t="s">
        <v>486</v>
      </c>
      <c r="C271" s="1084"/>
      <c r="D271" s="1609" t="s">
        <v>5</v>
      </c>
      <c r="E271" s="1609" t="s">
        <v>469</v>
      </c>
      <c r="F271" s="1609"/>
      <c r="G271" s="1082" t="s">
        <v>5</v>
      </c>
      <c r="H271" s="1082" t="s">
        <v>5</v>
      </c>
      <c r="I271" s="1610" t="s">
        <v>23635</v>
      </c>
    </row>
    <row r="272" spans="1:9" x14ac:dyDescent="0.2">
      <c r="A272" s="1608">
        <v>12487</v>
      </c>
      <c r="B272" s="1082" t="s">
        <v>23777</v>
      </c>
      <c r="C272" s="1084"/>
      <c r="D272" s="1609" t="s">
        <v>5</v>
      </c>
      <c r="E272" s="1609" t="s">
        <v>469</v>
      </c>
      <c r="F272" s="1609"/>
      <c r="G272" s="1082" t="s">
        <v>5</v>
      </c>
      <c r="H272" s="1082" t="s">
        <v>5</v>
      </c>
      <c r="I272" s="1610" t="s">
        <v>23635</v>
      </c>
    </row>
    <row r="273" spans="1:9" x14ac:dyDescent="0.2">
      <c r="A273" s="1608">
        <v>12488</v>
      </c>
      <c r="B273" s="1082" t="s">
        <v>33</v>
      </c>
      <c r="C273" s="1084"/>
      <c r="D273" s="1609" t="s">
        <v>5</v>
      </c>
      <c r="E273" s="1609" t="s">
        <v>469</v>
      </c>
      <c r="F273" s="1609"/>
      <c r="G273" s="1082" t="s">
        <v>5</v>
      </c>
      <c r="H273" s="1082" t="s">
        <v>5</v>
      </c>
      <c r="I273" s="1610" t="s">
        <v>23635</v>
      </c>
    </row>
    <row r="274" spans="1:9" x14ac:dyDescent="0.2">
      <c r="A274" s="1608">
        <v>12489</v>
      </c>
      <c r="B274" s="1082" t="s">
        <v>485</v>
      </c>
      <c r="C274" s="1084"/>
      <c r="D274" s="1609" t="s">
        <v>5</v>
      </c>
      <c r="E274" s="1609" t="s">
        <v>469</v>
      </c>
      <c r="F274" s="1609"/>
      <c r="G274" s="1082" t="s">
        <v>5</v>
      </c>
      <c r="H274" s="1082" t="s">
        <v>5</v>
      </c>
      <c r="I274" s="1610" t="s">
        <v>23635</v>
      </c>
    </row>
    <row r="275" spans="1:9" x14ac:dyDescent="0.2">
      <c r="A275" s="1608">
        <v>12500</v>
      </c>
      <c r="B275" s="1082" t="s">
        <v>139</v>
      </c>
      <c r="C275" s="1084"/>
      <c r="D275" s="1609" t="s">
        <v>5</v>
      </c>
      <c r="E275" s="1609" t="s">
        <v>5</v>
      </c>
      <c r="F275" s="1609" t="s">
        <v>23638</v>
      </c>
      <c r="G275" s="1082" t="s">
        <v>5</v>
      </c>
      <c r="H275" s="1082" t="s">
        <v>5</v>
      </c>
      <c r="I275" s="1610" t="s">
        <v>23635</v>
      </c>
    </row>
    <row r="276" spans="1:9" x14ac:dyDescent="0.2">
      <c r="A276" s="1608">
        <v>12510</v>
      </c>
      <c r="B276" s="1082" t="s">
        <v>141</v>
      </c>
      <c r="C276" s="1084"/>
      <c r="D276" s="1609" t="s">
        <v>5</v>
      </c>
      <c r="E276" s="1609" t="s">
        <v>5</v>
      </c>
      <c r="F276" s="1609" t="s">
        <v>539</v>
      </c>
      <c r="G276" s="1082" t="s">
        <v>5</v>
      </c>
      <c r="H276" s="1082" t="s">
        <v>5</v>
      </c>
      <c r="I276" s="1610" t="s">
        <v>23635</v>
      </c>
    </row>
    <row r="277" spans="1:9" x14ac:dyDescent="0.2">
      <c r="A277" s="1608">
        <v>12511</v>
      </c>
      <c r="B277" s="1082" t="s">
        <v>141</v>
      </c>
      <c r="C277" s="1084"/>
      <c r="D277" s="1609" t="s">
        <v>5</v>
      </c>
      <c r="E277" s="1609" t="s">
        <v>469</v>
      </c>
      <c r="F277" s="1609"/>
      <c r="G277" s="1082" t="s">
        <v>5</v>
      </c>
      <c r="H277" s="1082" t="s">
        <v>5</v>
      </c>
      <c r="I277" s="1610" t="s">
        <v>23635</v>
      </c>
    </row>
    <row r="278" spans="1:9" x14ac:dyDescent="0.2">
      <c r="A278" s="1608">
        <v>12520</v>
      </c>
      <c r="B278" s="1082" t="s">
        <v>143</v>
      </c>
      <c r="C278" s="1084"/>
      <c r="D278" s="1609" t="s">
        <v>5</v>
      </c>
      <c r="E278" s="1609" t="s">
        <v>5</v>
      </c>
      <c r="F278" s="1609" t="s">
        <v>539</v>
      </c>
      <c r="G278" s="1082" t="s">
        <v>5</v>
      </c>
      <c r="H278" s="1082" t="s">
        <v>5</v>
      </c>
      <c r="I278" s="1610" t="s">
        <v>23635</v>
      </c>
    </row>
    <row r="279" spans="1:9" x14ac:dyDescent="0.2">
      <c r="A279" s="1608">
        <v>12521</v>
      </c>
      <c r="B279" s="1082" t="s">
        <v>482</v>
      </c>
      <c r="C279" s="1084"/>
      <c r="D279" s="1609" t="s">
        <v>5</v>
      </c>
      <c r="E279" s="1609" t="s">
        <v>469</v>
      </c>
      <c r="F279" s="1609"/>
      <c r="G279" s="1082" t="s">
        <v>5</v>
      </c>
      <c r="H279" s="1082" t="s">
        <v>5</v>
      </c>
      <c r="I279" s="1610" t="s">
        <v>23635</v>
      </c>
    </row>
    <row r="280" spans="1:9" x14ac:dyDescent="0.2">
      <c r="A280" s="1608">
        <v>12522</v>
      </c>
      <c r="B280" s="1082" t="s">
        <v>481</v>
      </c>
      <c r="C280" s="1084"/>
      <c r="D280" s="1609" t="s">
        <v>5</v>
      </c>
      <c r="E280" s="1609" t="s">
        <v>469</v>
      </c>
      <c r="F280" s="1609"/>
      <c r="G280" s="1082" t="s">
        <v>5</v>
      </c>
      <c r="H280" s="1082" t="s">
        <v>5</v>
      </c>
      <c r="I280" s="1610" t="s">
        <v>23635</v>
      </c>
    </row>
    <row r="281" spans="1:9" x14ac:dyDescent="0.2">
      <c r="A281" s="1608">
        <v>12523</v>
      </c>
      <c r="B281" s="1082" t="s">
        <v>480</v>
      </c>
      <c r="C281" s="1084"/>
      <c r="D281" s="1609" t="s">
        <v>5</v>
      </c>
      <c r="E281" s="1609" t="s">
        <v>469</v>
      </c>
      <c r="F281" s="1609"/>
      <c r="G281" s="1082" t="s">
        <v>5</v>
      </c>
      <c r="H281" s="1082" t="s">
        <v>5</v>
      </c>
      <c r="I281" s="1610" t="s">
        <v>23635</v>
      </c>
    </row>
    <row r="282" spans="1:9" x14ac:dyDescent="0.2">
      <c r="A282" s="1608">
        <v>12530</v>
      </c>
      <c r="B282" s="1082" t="s">
        <v>23778</v>
      </c>
      <c r="C282" s="1084"/>
      <c r="D282" s="1609" t="s">
        <v>5</v>
      </c>
      <c r="E282" s="1609" t="s">
        <v>5</v>
      </c>
      <c r="F282" s="1609" t="s">
        <v>539</v>
      </c>
      <c r="G282" s="1082" t="s">
        <v>5</v>
      </c>
      <c r="H282" s="1082" t="s">
        <v>5</v>
      </c>
      <c r="I282" s="1610" t="s">
        <v>23635</v>
      </c>
    </row>
    <row r="283" spans="1:9" x14ac:dyDescent="0.2">
      <c r="A283" s="1608">
        <v>12531</v>
      </c>
      <c r="B283" s="1082" t="s">
        <v>479</v>
      </c>
      <c r="C283" s="1084"/>
      <c r="D283" s="1609" t="s">
        <v>5</v>
      </c>
      <c r="E283" s="1609" t="s">
        <v>469</v>
      </c>
      <c r="F283" s="1609"/>
      <c r="G283" s="1082" t="s">
        <v>5</v>
      </c>
      <c r="H283" s="1082" t="s">
        <v>5</v>
      </c>
      <c r="I283" s="1610" t="s">
        <v>23635</v>
      </c>
    </row>
    <row r="284" spans="1:9" x14ac:dyDescent="0.2">
      <c r="A284" s="1608">
        <v>12532</v>
      </c>
      <c r="B284" s="1082" t="s">
        <v>478</v>
      </c>
      <c r="C284" s="1084"/>
      <c r="D284" s="1609" t="s">
        <v>5</v>
      </c>
      <c r="E284" s="1609" t="s">
        <v>469</v>
      </c>
      <c r="F284" s="1609"/>
      <c r="G284" s="1082" t="s">
        <v>5</v>
      </c>
      <c r="H284" s="1082" t="s">
        <v>5</v>
      </c>
      <c r="I284" s="1610" t="s">
        <v>23635</v>
      </c>
    </row>
    <row r="285" spans="1:9" x14ac:dyDescent="0.2">
      <c r="A285" s="1608">
        <v>12540</v>
      </c>
      <c r="B285" s="1082" t="s">
        <v>23779</v>
      </c>
      <c r="C285" s="1084"/>
      <c r="D285" s="1609" t="s">
        <v>5</v>
      </c>
      <c r="E285" s="1609" t="s">
        <v>5</v>
      </c>
      <c r="F285" s="1609" t="s">
        <v>539</v>
      </c>
      <c r="G285" s="1082" t="s">
        <v>5</v>
      </c>
      <c r="H285" s="1082" t="s">
        <v>5</v>
      </c>
      <c r="I285" s="1610" t="s">
        <v>23635</v>
      </c>
    </row>
    <row r="286" spans="1:9" x14ac:dyDescent="0.2">
      <c r="A286" s="1608">
        <v>12541</v>
      </c>
      <c r="B286" s="1082" t="s">
        <v>23780</v>
      </c>
      <c r="C286" s="1084"/>
      <c r="D286" s="1609" t="s">
        <v>5</v>
      </c>
      <c r="E286" s="1609" t="s">
        <v>469</v>
      </c>
      <c r="F286" s="1609"/>
      <c r="G286" s="1082" t="s">
        <v>5</v>
      </c>
      <c r="H286" s="1082" t="s">
        <v>5</v>
      </c>
      <c r="I286" s="1610" t="s">
        <v>23635</v>
      </c>
    </row>
    <row r="287" spans="1:9" x14ac:dyDescent="0.2">
      <c r="A287" s="1608">
        <v>12542</v>
      </c>
      <c r="B287" s="1082" t="s">
        <v>23781</v>
      </c>
      <c r="C287" s="1084"/>
      <c r="D287" s="1609" t="s">
        <v>5</v>
      </c>
      <c r="E287" s="1609" t="s">
        <v>469</v>
      </c>
      <c r="F287" s="1609"/>
      <c r="G287" s="1082" t="s">
        <v>5</v>
      </c>
      <c r="H287" s="1082" t="s">
        <v>5</v>
      </c>
      <c r="I287" s="1610" t="s">
        <v>23635</v>
      </c>
    </row>
    <row r="288" spans="1:9" x14ac:dyDescent="0.2">
      <c r="A288" s="1608">
        <v>12590</v>
      </c>
      <c r="B288" s="1082" t="s">
        <v>477</v>
      </c>
      <c r="C288" s="1084"/>
      <c r="D288" s="1609" t="s">
        <v>5</v>
      </c>
      <c r="E288" s="1609" t="s">
        <v>5</v>
      </c>
      <c r="F288" s="1609" t="s">
        <v>539</v>
      </c>
      <c r="G288" s="1082" t="s">
        <v>5</v>
      </c>
      <c r="H288" s="1082" t="s">
        <v>5</v>
      </c>
      <c r="I288" s="1610" t="s">
        <v>23635</v>
      </c>
    </row>
    <row r="289" spans="1:9" x14ac:dyDescent="0.2">
      <c r="A289" s="1608">
        <v>12591</v>
      </c>
      <c r="B289" s="1082" t="s">
        <v>477</v>
      </c>
      <c r="C289" s="1084"/>
      <c r="D289" s="1609" t="s">
        <v>5</v>
      </c>
      <c r="E289" s="1609" t="s">
        <v>469</v>
      </c>
      <c r="F289" s="1609"/>
      <c r="G289" s="1082" t="s">
        <v>5</v>
      </c>
      <c r="H289" s="1082" t="s">
        <v>5</v>
      </c>
      <c r="I289" s="1610" t="s">
        <v>23635</v>
      </c>
    </row>
    <row r="290" spans="1:9" x14ac:dyDescent="0.2">
      <c r="A290" s="1608">
        <v>12600</v>
      </c>
      <c r="B290" s="1082" t="s">
        <v>23782</v>
      </c>
      <c r="C290" s="1084"/>
      <c r="D290" s="1609" t="s">
        <v>5</v>
      </c>
      <c r="E290" s="1609" t="s">
        <v>5</v>
      </c>
      <c r="F290" s="1609" t="s">
        <v>23638</v>
      </c>
      <c r="G290" s="1082" t="s">
        <v>5</v>
      </c>
      <c r="H290" s="1082" t="s">
        <v>5</v>
      </c>
      <c r="I290" s="1610" t="s">
        <v>23635</v>
      </c>
    </row>
    <row r="291" spans="1:9" x14ac:dyDescent="0.2">
      <c r="A291" s="1608">
        <v>12610</v>
      </c>
      <c r="B291" s="1082" t="s">
        <v>23783</v>
      </c>
      <c r="C291" s="1084"/>
      <c r="D291" s="1609" t="s">
        <v>5</v>
      </c>
      <c r="E291" s="1609" t="s">
        <v>5</v>
      </c>
      <c r="F291" s="1609" t="s">
        <v>539</v>
      </c>
      <c r="G291" s="1082" t="s">
        <v>5</v>
      </c>
      <c r="H291" s="1082" t="s">
        <v>5</v>
      </c>
      <c r="I291" s="1610" t="s">
        <v>23635</v>
      </c>
    </row>
    <row r="292" spans="1:9" x14ac:dyDescent="0.2">
      <c r="A292" s="1608">
        <v>12611</v>
      </c>
      <c r="B292" s="1082" t="s">
        <v>23784</v>
      </c>
      <c r="C292" s="1084"/>
      <c r="D292" s="1609" t="s">
        <v>5</v>
      </c>
      <c r="E292" s="1609" t="s">
        <v>469</v>
      </c>
      <c r="F292" s="1609"/>
      <c r="G292" s="1082" t="s">
        <v>5</v>
      </c>
      <c r="H292" s="1082" t="s">
        <v>5</v>
      </c>
      <c r="I292" s="1610" t="s">
        <v>23635</v>
      </c>
    </row>
    <row r="293" spans="1:9" x14ac:dyDescent="0.2">
      <c r="A293" s="1608">
        <v>12612</v>
      </c>
      <c r="B293" s="1082" t="s">
        <v>23785</v>
      </c>
      <c r="C293" s="1084"/>
      <c r="D293" s="1609" t="s">
        <v>5</v>
      </c>
      <c r="E293" s="1609" t="s">
        <v>469</v>
      </c>
      <c r="F293" s="1609"/>
      <c r="G293" s="1082" t="s">
        <v>5</v>
      </c>
      <c r="H293" s="1082" t="s">
        <v>5</v>
      </c>
      <c r="I293" s="1610" t="s">
        <v>23635</v>
      </c>
    </row>
    <row r="294" spans="1:9" x14ac:dyDescent="0.2">
      <c r="A294" s="1608">
        <v>12619</v>
      </c>
      <c r="B294" s="1082" t="s">
        <v>23786</v>
      </c>
      <c r="C294" s="1084"/>
      <c r="D294" s="1609" t="s">
        <v>5</v>
      </c>
      <c r="E294" s="1609" t="s">
        <v>469</v>
      </c>
      <c r="F294" s="1609"/>
      <c r="G294" s="1082" t="s">
        <v>5</v>
      </c>
      <c r="H294" s="1082" t="s">
        <v>5</v>
      </c>
      <c r="I294" s="1610" t="s">
        <v>23635</v>
      </c>
    </row>
    <row r="295" spans="1:9" x14ac:dyDescent="0.2">
      <c r="A295" s="1608">
        <v>12620</v>
      </c>
      <c r="B295" s="1082" t="s">
        <v>23787</v>
      </c>
      <c r="C295" s="1084"/>
      <c r="D295" s="1609" t="s">
        <v>5</v>
      </c>
      <c r="E295" s="1609" t="s">
        <v>5</v>
      </c>
      <c r="F295" s="1609" t="s">
        <v>539</v>
      </c>
      <c r="G295" s="1082" t="s">
        <v>5</v>
      </c>
      <c r="H295" s="1082" t="s">
        <v>5</v>
      </c>
      <c r="I295" s="1610" t="s">
        <v>23635</v>
      </c>
    </row>
    <row r="296" spans="1:9" x14ac:dyDescent="0.2">
      <c r="A296" s="1608">
        <v>12621</v>
      </c>
      <c r="B296" s="1082" t="s">
        <v>23787</v>
      </c>
      <c r="C296" s="1084"/>
      <c r="D296" s="1609" t="s">
        <v>5</v>
      </c>
      <c r="E296" s="1609" t="s">
        <v>469</v>
      </c>
      <c r="F296" s="1609"/>
      <c r="G296" s="1082" t="s">
        <v>5</v>
      </c>
      <c r="H296" s="1082" t="s">
        <v>5</v>
      </c>
      <c r="I296" s="1610" t="s">
        <v>23635</v>
      </c>
    </row>
    <row r="297" spans="1:9" x14ac:dyDescent="0.2">
      <c r="A297" s="1608">
        <v>12622</v>
      </c>
      <c r="B297" s="1082" t="s">
        <v>23787</v>
      </c>
      <c r="C297" s="1084"/>
      <c r="D297" s="1609" t="s">
        <v>5</v>
      </c>
      <c r="E297" s="1609" t="s">
        <v>469</v>
      </c>
      <c r="F297" s="1609"/>
      <c r="G297" s="1082" t="s">
        <v>5</v>
      </c>
      <c r="H297" s="1082" t="s">
        <v>5</v>
      </c>
      <c r="I297" s="1610" t="s">
        <v>23635</v>
      </c>
    </row>
    <row r="298" spans="1:9" x14ac:dyDescent="0.2">
      <c r="A298" s="1608">
        <v>12623</v>
      </c>
      <c r="B298" s="1082" t="s">
        <v>23787</v>
      </c>
      <c r="C298" s="1084"/>
      <c r="D298" s="1609" t="s">
        <v>5</v>
      </c>
      <c r="E298" s="1609" t="s">
        <v>469</v>
      </c>
      <c r="F298" s="1609"/>
      <c r="G298" s="1082" t="s">
        <v>5</v>
      </c>
      <c r="H298" s="1082" t="s">
        <v>5</v>
      </c>
      <c r="I298" s="1610" t="s">
        <v>23635</v>
      </c>
    </row>
    <row r="299" spans="1:9" x14ac:dyDescent="0.2">
      <c r="A299" s="1608">
        <v>12624</v>
      </c>
      <c r="B299" s="1082" t="s">
        <v>23787</v>
      </c>
      <c r="C299" s="1084"/>
      <c r="D299" s="1609" t="s">
        <v>5</v>
      </c>
      <c r="E299" s="1609" t="s">
        <v>469</v>
      </c>
      <c r="F299" s="1609"/>
      <c r="G299" s="1082" t="s">
        <v>5</v>
      </c>
      <c r="H299" s="1082" t="s">
        <v>5</v>
      </c>
      <c r="I299" s="1610" t="s">
        <v>23635</v>
      </c>
    </row>
    <row r="300" spans="1:9" x14ac:dyDescent="0.2">
      <c r="A300" s="1608">
        <v>12625</v>
      </c>
      <c r="B300" s="1082" t="s">
        <v>23787</v>
      </c>
      <c r="C300" s="1084"/>
      <c r="D300" s="1609" t="s">
        <v>5</v>
      </c>
      <c r="E300" s="1609" t="s">
        <v>469</v>
      </c>
      <c r="F300" s="1609"/>
      <c r="G300" s="1082" t="s">
        <v>5</v>
      </c>
      <c r="H300" s="1082" t="s">
        <v>5</v>
      </c>
      <c r="I300" s="1610" t="s">
        <v>23635</v>
      </c>
    </row>
    <row r="301" spans="1:9" x14ac:dyDescent="0.2">
      <c r="A301" s="1608">
        <v>12626</v>
      </c>
      <c r="B301" s="1082" t="s">
        <v>23787</v>
      </c>
      <c r="C301" s="1084"/>
      <c r="D301" s="1609" t="s">
        <v>5</v>
      </c>
      <c r="E301" s="1609" t="s">
        <v>469</v>
      </c>
      <c r="F301" s="1609"/>
      <c r="G301" s="1082" t="s">
        <v>5</v>
      </c>
      <c r="H301" s="1082" t="s">
        <v>5</v>
      </c>
      <c r="I301" s="1610" t="s">
        <v>23635</v>
      </c>
    </row>
    <row r="302" spans="1:9" x14ac:dyDescent="0.2">
      <c r="A302" s="1608">
        <v>12627</v>
      </c>
      <c r="B302" s="1082" t="s">
        <v>23787</v>
      </c>
      <c r="C302" s="1084"/>
      <c r="D302" s="1609" t="s">
        <v>5</v>
      </c>
      <c r="E302" s="1609" t="s">
        <v>469</v>
      </c>
      <c r="F302" s="1609"/>
      <c r="G302" s="1082" t="s">
        <v>5</v>
      </c>
      <c r="H302" s="1082" t="s">
        <v>5</v>
      </c>
      <c r="I302" s="1610" t="s">
        <v>23635</v>
      </c>
    </row>
    <row r="303" spans="1:9" x14ac:dyDescent="0.2">
      <c r="A303" s="1608">
        <v>12628</v>
      </c>
      <c r="B303" s="1082" t="s">
        <v>23787</v>
      </c>
      <c r="C303" s="1084"/>
      <c r="D303" s="1609" t="s">
        <v>5</v>
      </c>
      <c r="E303" s="1609" t="s">
        <v>469</v>
      </c>
      <c r="F303" s="1609"/>
      <c r="G303" s="1082" t="s">
        <v>5</v>
      </c>
      <c r="H303" s="1082" t="s">
        <v>5</v>
      </c>
      <c r="I303" s="1610" t="s">
        <v>23635</v>
      </c>
    </row>
    <row r="304" spans="1:9" x14ac:dyDescent="0.2">
      <c r="A304" s="1608">
        <v>12629</v>
      </c>
      <c r="B304" s="1082" t="s">
        <v>23787</v>
      </c>
      <c r="C304" s="1084"/>
      <c r="D304" s="1609" t="s">
        <v>5</v>
      </c>
      <c r="E304" s="1609" t="s">
        <v>469</v>
      </c>
      <c r="F304" s="1609"/>
      <c r="G304" s="1082" t="s">
        <v>5</v>
      </c>
      <c r="H304" s="1082" t="s">
        <v>5</v>
      </c>
      <c r="I304" s="1610" t="s">
        <v>23635</v>
      </c>
    </row>
    <row r="305" spans="1:9" x14ac:dyDescent="0.2">
      <c r="A305" s="1608">
        <v>12630</v>
      </c>
      <c r="B305" s="1082" t="s">
        <v>23788</v>
      </c>
      <c r="C305" s="1084"/>
      <c r="D305" s="1609" t="s">
        <v>5</v>
      </c>
      <c r="E305" s="1609" t="s">
        <v>5</v>
      </c>
      <c r="F305" s="1609" t="s">
        <v>539</v>
      </c>
      <c r="G305" s="1082" t="s">
        <v>5</v>
      </c>
      <c r="H305" s="1082" t="s">
        <v>5</v>
      </c>
      <c r="I305" s="1610" t="s">
        <v>23635</v>
      </c>
    </row>
    <row r="306" spans="1:9" x14ac:dyDescent="0.2">
      <c r="A306" s="1608">
        <v>12631</v>
      </c>
      <c r="B306" s="1082" t="s">
        <v>23789</v>
      </c>
      <c r="C306" s="1084"/>
      <c r="D306" s="1609" t="s">
        <v>5</v>
      </c>
      <c r="E306" s="1609" t="s">
        <v>469</v>
      </c>
      <c r="F306" s="1609"/>
      <c r="G306" s="1082" t="s">
        <v>5</v>
      </c>
      <c r="H306" s="1082" t="s">
        <v>5</v>
      </c>
      <c r="I306" s="1610" t="s">
        <v>23635</v>
      </c>
    </row>
    <row r="307" spans="1:9" x14ac:dyDescent="0.2">
      <c r="A307" s="1608">
        <v>12632</v>
      </c>
      <c r="B307" s="1082" t="s">
        <v>23789</v>
      </c>
      <c r="C307" s="1084"/>
      <c r="D307" s="1609" t="s">
        <v>5</v>
      </c>
      <c r="E307" s="1609" t="s">
        <v>469</v>
      </c>
      <c r="F307" s="1609"/>
      <c r="G307" s="1082" t="s">
        <v>5</v>
      </c>
      <c r="H307" s="1082" t="s">
        <v>5</v>
      </c>
      <c r="I307" s="1610" t="s">
        <v>23635</v>
      </c>
    </row>
    <row r="308" spans="1:9" x14ac:dyDescent="0.2">
      <c r="A308" s="1608">
        <v>12633</v>
      </c>
      <c r="B308" s="1082" t="s">
        <v>23790</v>
      </c>
      <c r="C308" s="1084"/>
      <c r="D308" s="1609" t="s">
        <v>5</v>
      </c>
      <c r="E308" s="1609" t="s">
        <v>469</v>
      </c>
      <c r="F308" s="1609"/>
      <c r="G308" s="1082" t="s">
        <v>5</v>
      </c>
      <c r="H308" s="1082" t="s">
        <v>5</v>
      </c>
      <c r="I308" s="1610" t="s">
        <v>23635</v>
      </c>
    </row>
    <row r="309" spans="1:9" x14ac:dyDescent="0.2">
      <c r="A309" s="1608">
        <v>12634</v>
      </c>
      <c r="B309" s="1082" t="s">
        <v>23790</v>
      </c>
      <c r="C309" s="1084"/>
      <c r="D309" s="1609" t="s">
        <v>5</v>
      </c>
      <c r="E309" s="1609" t="s">
        <v>469</v>
      </c>
      <c r="F309" s="1609"/>
      <c r="G309" s="1082" t="s">
        <v>5</v>
      </c>
      <c r="H309" s="1082" t="s">
        <v>5</v>
      </c>
      <c r="I309" s="1610" t="s">
        <v>23635</v>
      </c>
    </row>
    <row r="310" spans="1:9" x14ac:dyDescent="0.2">
      <c r="A310" s="1608">
        <v>12635</v>
      </c>
      <c r="B310" s="1082" t="s">
        <v>23790</v>
      </c>
      <c r="C310" s="1084"/>
      <c r="D310" s="1609" t="s">
        <v>5</v>
      </c>
      <c r="E310" s="1609" t="s">
        <v>469</v>
      </c>
      <c r="F310" s="1609"/>
      <c r="G310" s="1082" t="s">
        <v>5</v>
      </c>
      <c r="H310" s="1082" t="s">
        <v>5</v>
      </c>
      <c r="I310" s="1610" t="s">
        <v>23635</v>
      </c>
    </row>
    <row r="311" spans="1:9" x14ac:dyDescent="0.2">
      <c r="A311" s="1608">
        <v>12636</v>
      </c>
      <c r="B311" s="1082" t="s">
        <v>23791</v>
      </c>
      <c r="C311" s="1084"/>
      <c r="D311" s="1609" t="s">
        <v>5</v>
      </c>
      <c r="E311" s="1609" t="s">
        <v>469</v>
      </c>
      <c r="F311" s="1609"/>
      <c r="G311" s="1082" t="s">
        <v>5</v>
      </c>
      <c r="H311" s="1082" t="s">
        <v>5</v>
      </c>
      <c r="I311" s="1610" t="s">
        <v>23635</v>
      </c>
    </row>
    <row r="312" spans="1:9" x14ac:dyDescent="0.2">
      <c r="A312" s="1608">
        <v>12640</v>
      </c>
      <c r="B312" s="1082" t="s">
        <v>23792</v>
      </c>
      <c r="C312" s="1084"/>
      <c r="D312" s="1609" t="s">
        <v>5</v>
      </c>
      <c r="E312" s="1609" t="s">
        <v>5</v>
      </c>
      <c r="F312" s="1609" t="s">
        <v>539</v>
      </c>
      <c r="G312" s="1082" t="s">
        <v>5</v>
      </c>
      <c r="H312" s="1082" t="s">
        <v>5</v>
      </c>
      <c r="I312" s="1610" t="s">
        <v>23635</v>
      </c>
    </row>
    <row r="313" spans="1:9" x14ac:dyDescent="0.2">
      <c r="A313" s="1608">
        <v>12641</v>
      </c>
      <c r="B313" s="1082" t="s">
        <v>34</v>
      </c>
      <c r="C313" s="1084"/>
      <c r="D313" s="1609" t="s">
        <v>5</v>
      </c>
      <c r="E313" s="1609" t="s">
        <v>469</v>
      </c>
      <c r="F313" s="1609"/>
      <c r="G313" s="1082" t="s">
        <v>5</v>
      </c>
      <c r="H313" s="1082" t="s">
        <v>5</v>
      </c>
      <c r="I313" s="1610" t="s">
        <v>23635</v>
      </c>
    </row>
    <row r="314" spans="1:9" x14ac:dyDescent="0.2">
      <c r="A314" s="1608">
        <v>12642</v>
      </c>
      <c r="B314" s="1082" t="s">
        <v>23793</v>
      </c>
      <c r="C314" s="1084"/>
      <c r="D314" s="1609" t="s">
        <v>5</v>
      </c>
      <c r="E314" s="1609" t="s">
        <v>469</v>
      </c>
      <c r="F314" s="1609"/>
      <c r="G314" s="1082" t="s">
        <v>5</v>
      </c>
      <c r="H314" s="1082" t="s">
        <v>5</v>
      </c>
      <c r="I314" s="1610" t="s">
        <v>23635</v>
      </c>
    </row>
    <row r="315" spans="1:9" x14ac:dyDescent="0.2">
      <c r="A315" s="1608">
        <v>12643</v>
      </c>
      <c r="B315" s="1082" t="s">
        <v>35</v>
      </c>
      <c r="C315" s="1084"/>
      <c r="D315" s="1609" t="s">
        <v>5</v>
      </c>
      <c r="E315" s="1609" t="s">
        <v>469</v>
      </c>
      <c r="F315" s="1609"/>
      <c r="G315" s="1082" t="s">
        <v>5</v>
      </c>
      <c r="H315" s="1082" t="s">
        <v>5</v>
      </c>
      <c r="I315" s="1610" t="s">
        <v>23635</v>
      </c>
    </row>
    <row r="316" spans="1:9" x14ac:dyDescent="0.2">
      <c r="A316" s="1608">
        <v>12644</v>
      </c>
      <c r="B316" s="1082" t="s">
        <v>23794</v>
      </c>
      <c r="C316" s="1084"/>
      <c r="D316" s="1609" t="s">
        <v>5</v>
      </c>
      <c r="E316" s="1609" t="s">
        <v>469</v>
      </c>
      <c r="F316" s="1609"/>
      <c r="G316" s="1082" t="s">
        <v>5</v>
      </c>
      <c r="H316" s="1082" t="s">
        <v>5</v>
      </c>
      <c r="I316" s="1610" t="s">
        <v>23635</v>
      </c>
    </row>
    <row r="317" spans="1:9" x14ac:dyDescent="0.2">
      <c r="A317" s="1608">
        <v>12645</v>
      </c>
      <c r="B317" s="1082" t="s">
        <v>23795</v>
      </c>
      <c r="C317" s="1084"/>
      <c r="D317" s="1609" t="s">
        <v>5</v>
      </c>
      <c r="E317" s="1609" t="s">
        <v>469</v>
      </c>
      <c r="F317" s="1609"/>
      <c r="G317" s="1082" t="s">
        <v>5</v>
      </c>
      <c r="H317" s="1082" t="s">
        <v>5</v>
      </c>
      <c r="I317" s="1610" t="s">
        <v>23635</v>
      </c>
    </row>
    <row r="318" spans="1:9" x14ac:dyDescent="0.2">
      <c r="A318" s="1608">
        <v>12646</v>
      </c>
      <c r="B318" s="1082" t="s">
        <v>23796</v>
      </c>
      <c r="C318" s="1084"/>
      <c r="D318" s="1609" t="s">
        <v>5</v>
      </c>
      <c r="E318" s="1609" t="s">
        <v>469</v>
      </c>
      <c r="F318" s="1609"/>
      <c r="G318" s="1082" t="s">
        <v>5</v>
      </c>
      <c r="H318" s="1082" t="s">
        <v>5</v>
      </c>
      <c r="I318" s="1610" t="s">
        <v>23635</v>
      </c>
    </row>
    <row r="319" spans="1:9" x14ac:dyDescent="0.2">
      <c r="A319" s="1608">
        <v>12647</v>
      </c>
      <c r="B319" s="1082" t="s">
        <v>23797</v>
      </c>
      <c r="C319" s="1084"/>
      <c r="D319" s="1609" t="s">
        <v>5</v>
      </c>
      <c r="E319" s="1609" t="s">
        <v>469</v>
      </c>
      <c r="F319" s="1609"/>
      <c r="G319" s="1082" t="s">
        <v>5</v>
      </c>
      <c r="H319" s="1082" t="s">
        <v>5</v>
      </c>
      <c r="I319" s="1610" t="s">
        <v>23635</v>
      </c>
    </row>
    <row r="320" spans="1:9" x14ac:dyDescent="0.2">
      <c r="A320" s="1608">
        <v>12648</v>
      </c>
      <c r="B320" s="1082" t="s">
        <v>23798</v>
      </c>
      <c r="C320" s="1084"/>
      <c r="D320" s="1609" t="s">
        <v>5</v>
      </c>
      <c r="E320" s="1609" t="s">
        <v>469</v>
      </c>
      <c r="F320" s="1609"/>
      <c r="G320" s="1082" t="s">
        <v>5</v>
      </c>
      <c r="H320" s="1082" t="s">
        <v>5</v>
      </c>
      <c r="I320" s="1610" t="s">
        <v>23635</v>
      </c>
    </row>
    <row r="321" spans="1:9" x14ac:dyDescent="0.2">
      <c r="A321" s="1608">
        <v>12649</v>
      </c>
      <c r="B321" s="1082" t="s">
        <v>23799</v>
      </c>
      <c r="C321" s="1084"/>
      <c r="D321" s="1609" t="s">
        <v>5</v>
      </c>
      <c r="E321" s="1609" t="s">
        <v>469</v>
      </c>
      <c r="F321" s="1609"/>
      <c r="G321" s="1082" t="s">
        <v>5</v>
      </c>
      <c r="H321" s="1082" t="s">
        <v>5</v>
      </c>
      <c r="I321" s="1610" t="s">
        <v>23635</v>
      </c>
    </row>
    <row r="322" spans="1:9" x14ac:dyDescent="0.2">
      <c r="A322" s="1608">
        <v>12650</v>
      </c>
      <c r="B322" s="1082" t="s">
        <v>23800</v>
      </c>
      <c r="C322" s="1084"/>
      <c r="D322" s="1609" t="s">
        <v>5</v>
      </c>
      <c r="E322" s="1609" t="s">
        <v>5</v>
      </c>
      <c r="F322" s="1609" t="s">
        <v>539</v>
      </c>
      <c r="G322" s="1082" t="s">
        <v>5</v>
      </c>
      <c r="H322" s="1082" t="s">
        <v>5</v>
      </c>
      <c r="I322" s="1610" t="s">
        <v>23635</v>
      </c>
    </row>
    <row r="323" spans="1:9" x14ac:dyDescent="0.2">
      <c r="A323" s="1608">
        <v>12651</v>
      </c>
      <c r="B323" s="1082" t="s">
        <v>23801</v>
      </c>
      <c r="C323" s="1084"/>
      <c r="D323" s="1609" t="s">
        <v>5</v>
      </c>
      <c r="E323" s="1609" t="s">
        <v>469</v>
      </c>
      <c r="F323" s="1609"/>
      <c r="G323" s="1082" t="s">
        <v>5</v>
      </c>
      <c r="H323" s="1082" t="s">
        <v>5</v>
      </c>
      <c r="I323" s="1610" t="s">
        <v>23635</v>
      </c>
    </row>
    <row r="324" spans="1:9" x14ac:dyDescent="0.2">
      <c r="A324" s="1608">
        <v>12652</v>
      </c>
      <c r="B324" s="1082" t="s">
        <v>23802</v>
      </c>
      <c r="C324" s="1084"/>
      <c r="D324" s="1609" t="s">
        <v>5</v>
      </c>
      <c r="E324" s="1609" t="s">
        <v>469</v>
      </c>
      <c r="F324" s="1609"/>
      <c r="G324" s="1082" t="s">
        <v>5</v>
      </c>
      <c r="H324" s="1082" t="s">
        <v>5</v>
      </c>
      <c r="I324" s="1610" t="s">
        <v>23635</v>
      </c>
    </row>
    <row r="325" spans="1:9" x14ac:dyDescent="0.2">
      <c r="A325" s="1608">
        <v>12653</v>
      </c>
      <c r="B325" s="1082" t="s">
        <v>23803</v>
      </c>
      <c r="C325" s="1084"/>
      <c r="D325" s="1609" t="s">
        <v>5</v>
      </c>
      <c r="E325" s="1609" t="s">
        <v>469</v>
      </c>
      <c r="F325" s="1609"/>
      <c r="G325" s="1082" t="s">
        <v>5</v>
      </c>
      <c r="H325" s="1082" t="s">
        <v>5</v>
      </c>
      <c r="I325" s="1610" t="s">
        <v>23635</v>
      </c>
    </row>
    <row r="326" spans="1:9" x14ac:dyDescent="0.2">
      <c r="A326" s="1608">
        <v>12654</v>
      </c>
      <c r="B326" s="1082" t="s">
        <v>23804</v>
      </c>
      <c r="C326" s="1084"/>
      <c r="D326" s="1609" t="s">
        <v>5</v>
      </c>
      <c r="E326" s="1609" t="s">
        <v>469</v>
      </c>
      <c r="F326" s="1609"/>
      <c r="G326" s="1082" t="s">
        <v>5</v>
      </c>
      <c r="H326" s="1082" t="s">
        <v>5</v>
      </c>
      <c r="I326" s="1610" t="s">
        <v>23635</v>
      </c>
    </row>
    <row r="327" spans="1:9" x14ac:dyDescent="0.2">
      <c r="A327" s="1608">
        <v>12659</v>
      </c>
      <c r="B327" s="1082" t="s">
        <v>23805</v>
      </c>
      <c r="C327" s="1084"/>
      <c r="D327" s="1609" t="s">
        <v>5</v>
      </c>
      <c r="E327" s="1609" t="s">
        <v>469</v>
      </c>
      <c r="F327" s="1609"/>
      <c r="G327" s="1082" t="s">
        <v>5</v>
      </c>
      <c r="H327" s="1082" t="s">
        <v>5</v>
      </c>
      <c r="I327" s="1610" t="s">
        <v>23635</v>
      </c>
    </row>
    <row r="328" spans="1:9" x14ac:dyDescent="0.2">
      <c r="A328" s="1608">
        <v>12700</v>
      </c>
      <c r="B328" s="1082" t="s">
        <v>100</v>
      </c>
      <c r="C328" s="1084"/>
      <c r="D328" s="1609" t="s">
        <v>5</v>
      </c>
      <c r="E328" s="1609" t="s">
        <v>5</v>
      </c>
      <c r="F328" s="1609" t="s">
        <v>23638</v>
      </c>
      <c r="G328" s="1082" t="s">
        <v>5</v>
      </c>
      <c r="H328" s="1082" t="s">
        <v>5</v>
      </c>
      <c r="I328" s="1610" t="s">
        <v>23635</v>
      </c>
    </row>
    <row r="329" spans="1:9" x14ac:dyDescent="0.2">
      <c r="A329" s="1608">
        <v>12710</v>
      </c>
      <c r="B329" s="1082" t="s">
        <v>23806</v>
      </c>
      <c r="C329" s="1084"/>
      <c r="D329" s="1609" t="s">
        <v>5</v>
      </c>
      <c r="E329" s="1609" t="s">
        <v>5</v>
      </c>
      <c r="F329" s="1609" t="s">
        <v>539</v>
      </c>
      <c r="G329" s="1082" t="s">
        <v>5</v>
      </c>
      <c r="H329" s="1082" t="s">
        <v>5</v>
      </c>
      <c r="I329" s="1610" t="s">
        <v>23635</v>
      </c>
    </row>
    <row r="330" spans="1:9" x14ac:dyDescent="0.2">
      <c r="A330" s="1608">
        <v>12711</v>
      </c>
      <c r="B330" s="1082" t="s">
        <v>23806</v>
      </c>
      <c r="C330" s="1084"/>
      <c r="D330" s="1609" t="s">
        <v>5</v>
      </c>
      <c r="E330" s="1609" t="s">
        <v>469</v>
      </c>
      <c r="F330" s="1609"/>
      <c r="G330" s="1082" t="s">
        <v>5</v>
      </c>
      <c r="H330" s="1082" t="s">
        <v>5</v>
      </c>
      <c r="I330" s="1610" t="s">
        <v>23635</v>
      </c>
    </row>
    <row r="331" spans="1:9" x14ac:dyDescent="0.2">
      <c r="A331" s="1608">
        <v>12720</v>
      </c>
      <c r="B331" s="1082" t="s">
        <v>23807</v>
      </c>
      <c r="C331" s="1084"/>
      <c r="D331" s="1609" t="s">
        <v>5</v>
      </c>
      <c r="E331" s="1609" t="s">
        <v>5</v>
      </c>
      <c r="F331" s="1609" t="s">
        <v>539</v>
      </c>
      <c r="G331" s="1082" t="s">
        <v>5</v>
      </c>
      <c r="H331" s="1082" t="s">
        <v>5</v>
      </c>
      <c r="I331" s="1610" t="s">
        <v>23635</v>
      </c>
    </row>
    <row r="332" spans="1:9" x14ac:dyDescent="0.2">
      <c r="A332" s="1608">
        <v>12721</v>
      </c>
      <c r="B332" s="1082" t="s">
        <v>23807</v>
      </c>
      <c r="C332" s="1084"/>
      <c r="D332" s="1609" t="s">
        <v>5</v>
      </c>
      <c r="E332" s="1609" t="s">
        <v>469</v>
      </c>
      <c r="F332" s="1609"/>
      <c r="G332" s="1082" t="s">
        <v>5</v>
      </c>
      <c r="H332" s="1082" t="s">
        <v>5</v>
      </c>
      <c r="I332" s="1610" t="s">
        <v>23635</v>
      </c>
    </row>
    <row r="333" spans="1:9" x14ac:dyDescent="0.2">
      <c r="A333" s="1608">
        <v>12722</v>
      </c>
      <c r="B333" s="1082" t="s">
        <v>23807</v>
      </c>
      <c r="C333" s="1084"/>
      <c r="D333" s="1609" t="s">
        <v>5</v>
      </c>
      <c r="E333" s="1609" t="s">
        <v>469</v>
      </c>
      <c r="F333" s="1609"/>
      <c r="G333" s="1082" t="s">
        <v>5</v>
      </c>
      <c r="H333" s="1082" t="s">
        <v>5</v>
      </c>
      <c r="I333" s="1610" t="s">
        <v>23635</v>
      </c>
    </row>
    <row r="334" spans="1:9" x14ac:dyDescent="0.2">
      <c r="A334" s="1608">
        <v>12730</v>
      </c>
      <c r="B334" s="1082" t="s">
        <v>23808</v>
      </c>
      <c r="C334" s="1084"/>
      <c r="D334" s="1609" t="s">
        <v>5</v>
      </c>
      <c r="E334" s="1609" t="s">
        <v>5</v>
      </c>
      <c r="F334" s="1609" t="s">
        <v>539</v>
      </c>
      <c r="G334" s="1082" t="s">
        <v>5</v>
      </c>
      <c r="H334" s="1082" t="s">
        <v>5</v>
      </c>
      <c r="I334" s="1610" t="s">
        <v>23635</v>
      </c>
    </row>
    <row r="335" spans="1:9" x14ac:dyDescent="0.2">
      <c r="A335" s="1608">
        <v>12731</v>
      </c>
      <c r="B335" s="1082" t="s">
        <v>23809</v>
      </c>
      <c r="C335" s="1084"/>
      <c r="D335" s="1609" t="s">
        <v>5</v>
      </c>
      <c r="E335" s="1609" t="s">
        <v>469</v>
      </c>
      <c r="F335" s="1609"/>
      <c r="G335" s="1082" t="s">
        <v>5</v>
      </c>
      <c r="H335" s="1082" t="s">
        <v>5</v>
      </c>
      <c r="I335" s="1610" t="s">
        <v>23635</v>
      </c>
    </row>
    <row r="336" spans="1:9" x14ac:dyDescent="0.2">
      <c r="A336" s="1608">
        <v>12740</v>
      </c>
      <c r="B336" s="1082" t="s">
        <v>23810</v>
      </c>
      <c r="C336" s="1084"/>
      <c r="D336" s="1609" t="s">
        <v>5</v>
      </c>
      <c r="E336" s="1609" t="s">
        <v>5</v>
      </c>
      <c r="F336" s="1609" t="s">
        <v>539</v>
      </c>
      <c r="G336" s="1082" t="s">
        <v>5</v>
      </c>
      <c r="H336" s="1082" t="s">
        <v>5</v>
      </c>
      <c r="I336" s="1610" t="s">
        <v>23635</v>
      </c>
    </row>
    <row r="337" spans="1:9" x14ac:dyDescent="0.2">
      <c r="A337" s="1608">
        <v>12741</v>
      </c>
      <c r="B337" s="1082" t="s">
        <v>23811</v>
      </c>
      <c r="C337" s="1084"/>
      <c r="D337" s="1609" t="s">
        <v>5</v>
      </c>
      <c r="E337" s="1609" t="s">
        <v>469</v>
      </c>
      <c r="F337" s="1609"/>
      <c r="G337" s="1082" t="s">
        <v>5</v>
      </c>
      <c r="H337" s="1082" t="s">
        <v>5</v>
      </c>
      <c r="I337" s="1610" t="s">
        <v>23635</v>
      </c>
    </row>
    <row r="338" spans="1:9" x14ac:dyDescent="0.2">
      <c r="A338" s="1608">
        <v>12742</v>
      </c>
      <c r="B338" s="1082" t="s">
        <v>23811</v>
      </c>
      <c r="C338" s="1084"/>
      <c r="D338" s="1609" t="s">
        <v>5</v>
      </c>
      <c r="E338" s="1609" t="s">
        <v>469</v>
      </c>
      <c r="F338" s="1609"/>
      <c r="G338" s="1082" t="s">
        <v>5</v>
      </c>
      <c r="H338" s="1082" t="s">
        <v>5</v>
      </c>
      <c r="I338" s="1610" t="s">
        <v>23635</v>
      </c>
    </row>
    <row r="339" spans="1:9" x14ac:dyDescent="0.2">
      <c r="A339" s="1608">
        <v>12743</v>
      </c>
      <c r="B339" s="1082" t="s">
        <v>23811</v>
      </c>
      <c r="C339" s="1084"/>
      <c r="D339" s="1609" t="s">
        <v>5</v>
      </c>
      <c r="E339" s="1609" t="s">
        <v>469</v>
      </c>
      <c r="F339" s="1609"/>
      <c r="G339" s="1082" t="s">
        <v>5</v>
      </c>
      <c r="H339" s="1082" t="s">
        <v>5</v>
      </c>
      <c r="I339" s="1610" t="s">
        <v>23635</v>
      </c>
    </row>
    <row r="340" spans="1:9" x14ac:dyDescent="0.2">
      <c r="A340" s="1608">
        <v>12744</v>
      </c>
      <c r="B340" s="1082" t="s">
        <v>23812</v>
      </c>
      <c r="C340" s="1084"/>
      <c r="D340" s="1609" t="s">
        <v>5</v>
      </c>
      <c r="E340" s="1609" t="s">
        <v>469</v>
      </c>
      <c r="F340" s="1609"/>
      <c r="G340" s="1082" t="s">
        <v>5</v>
      </c>
      <c r="H340" s="1082" t="s">
        <v>5</v>
      </c>
      <c r="I340" s="1610" t="s">
        <v>23635</v>
      </c>
    </row>
    <row r="341" spans="1:9" x14ac:dyDescent="0.2">
      <c r="A341" s="1608">
        <v>12750</v>
      </c>
      <c r="B341" s="1082" t="s">
        <v>23813</v>
      </c>
      <c r="C341" s="1084"/>
      <c r="D341" s="1609" t="s">
        <v>5</v>
      </c>
      <c r="E341" s="1609" t="s">
        <v>5</v>
      </c>
      <c r="F341" s="1609" t="s">
        <v>539</v>
      </c>
      <c r="G341" s="1082" t="s">
        <v>5</v>
      </c>
      <c r="H341" s="1082" t="s">
        <v>5</v>
      </c>
      <c r="I341" s="1610" t="s">
        <v>23635</v>
      </c>
    </row>
    <row r="342" spans="1:9" x14ac:dyDescent="0.2">
      <c r="A342" s="1608">
        <v>12751</v>
      </c>
      <c r="B342" s="1082" t="s">
        <v>23813</v>
      </c>
      <c r="C342" s="1084"/>
      <c r="D342" s="1609" t="s">
        <v>5</v>
      </c>
      <c r="E342" s="1609" t="s">
        <v>469</v>
      </c>
      <c r="F342" s="1609"/>
      <c r="G342" s="1082" t="s">
        <v>5</v>
      </c>
      <c r="H342" s="1082" t="s">
        <v>5</v>
      </c>
      <c r="I342" s="1610" t="s">
        <v>23635</v>
      </c>
    </row>
    <row r="343" spans="1:9" x14ac:dyDescent="0.2">
      <c r="A343" s="1608">
        <v>12790</v>
      </c>
      <c r="B343" s="1082" t="s">
        <v>37</v>
      </c>
      <c r="C343" s="1084"/>
      <c r="D343" s="1609" t="s">
        <v>5</v>
      </c>
      <c r="E343" s="1609" t="s">
        <v>5</v>
      </c>
      <c r="F343" s="1609" t="s">
        <v>539</v>
      </c>
      <c r="G343" s="1082" t="s">
        <v>5</v>
      </c>
      <c r="H343" s="1082" t="s">
        <v>5</v>
      </c>
      <c r="I343" s="1610" t="s">
        <v>23635</v>
      </c>
    </row>
    <row r="344" spans="1:9" x14ac:dyDescent="0.2">
      <c r="A344" s="1608">
        <v>12791</v>
      </c>
      <c r="B344" s="1082" t="s">
        <v>37</v>
      </c>
      <c r="C344" s="1084"/>
      <c r="D344" s="1609" t="s">
        <v>5</v>
      </c>
      <c r="E344" s="1609" t="s">
        <v>469</v>
      </c>
      <c r="F344" s="1609"/>
      <c r="G344" s="1082" t="s">
        <v>5</v>
      </c>
      <c r="H344" s="1082" t="s">
        <v>5</v>
      </c>
      <c r="I344" s="1610" t="s">
        <v>23635</v>
      </c>
    </row>
    <row r="345" spans="1:9" x14ac:dyDescent="0.2">
      <c r="A345" s="1608">
        <v>12800</v>
      </c>
      <c r="B345" s="1082" t="s">
        <v>23708</v>
      </c>
      <c r="C345" s="1084"/>
      <c r="D345" s="1609" t="s">
        <v>5</v>
      </c>
      <c r="E345" s="1609" t="s">
        <v>5</v>
      </c>
      <c r="F345" s="1609" t="s">
        <v>23638</v>
      </c>
      <c r="G345" s="1082" t="s">
        <v>5</v>
      </c>
      <c r="H345" s="1082" t="s">
        <v>5</v>
      </c>
      <c r="I345" s="1610" t="s">
        <v>23635</v>
      </c>
    </row>
    <row r="346" spans="1:9" x14ac:dyDescent="0.2">
      <c r="A346" s="1608">
        <v>12810</v>
      </c>
      <c r="B346" s="1082" t="s">
        <v>23814</v>
      </c>
      <c r="C346" s="1084"/>
      <c r="D346" s="1609" t="s">
        <v>5</v>
      </c>
      <c r="E346" s="1609" t="s">
        <v>5</v>
      </c>
      <c r="F346" s="1609" t="s">
        <v>539</v>
      </c>
      <c r="G346" s="1082" t="s">
        <v>5</v>
      </c>
      <c r="H346" s="1082" t="s">
        <v>5</v>
      </c>
      <c r="I346" s="1610" t="s">
        <v>23635</v>
      </c>
    </row>
    <row r="347" spans="1:9" x14ac:dyDescent="0.2">
      <c r="A347" s="1608">
        <v>12811</v>
      </c>
      <c r="B347" s="1082" t="s">
        <v>23815</v>
      </c>
      <c r="C347" s="1084"/>
      <c r="D347" s="1609" t="s">
        <v>5</v>
      </c>
      <c r="E347" s="1609" t="s">
        <v>469</v>
      </c>
      <c r="F347" s="1609"/>
      <c r="G347" s="1082" t="s">
        <v>5</v>
      </c>
      <c r="H347" s="1082" t="s">
        <v>5</v>
      </c>
      <c r="I347" s="1610" t="s">
        <v>23635</v>
      </c>
    </row>
    <row r="348" spans="1:9" x14ac:dyDescent="0.2">
      <c r="A348" s="1608">
        <v>12812</v>
      </c>
      <c r="B348" s="1082" t="s">
        <v>23815</v>
      </c>
      <c r="C348" s="1084"/>
      <c r="D348" s="1609" t="s">
        <v>5</v>
      </c>
      <c r="E348" s="1609" t="s">
        <v>469</v>
      </c>
      <c r="F348" s="1609"/>
      <c r="G348" s="1082" t="s">
        <v>5</v>
      </c>
      <c r="H348" s="1082" t="s">
        <v>5</v>
      </c>
      <c r="I348" s="1610" t="s">
        <v>23635</v>
      </c>
    </row>
    <row r="349" spans="1:9" x14ac:dyDescent="0.2">
      <c r="A349" s="1608">
        <v>12819</v>
      </c>
      <c r="B349" s="1082" t="s">
        <v>23815</v>
      </c>
      <c r="C349" s="1084"/>
      <c r="D349" s="1609" t="s">
        <v>5</v>
      </c>
      <c r="E349" s="1609" t="s">
        <v>469</v>
      </c>
      <c r="F349" s="1609"/>
      <c r="G349" s="1082" t="s">
        <v>5</v>
      </c>
      <c r="H349" s="1082" t="s">
        <v>5</v>
      </c>
      <c r="I349" s="1610" t="s">
        <v>23635</v>
      </c>
    </row>
    <row r="350" spans="1:9" x14ac:dyDescent="0.2">
      <c r="A350" s="1608">
        <v>12820</v>
      </c>
      <c r="B350" s="1082" t="s">
        <v>23816</v>
      </c>
      <c r="C350" s="1084"/>
      <c r="D350" s="1609" t="s">
        <v>5</v>
      </c>
      <c r="E350" s="1609" t="s">
        <v>5</v>
      </c>
      <c r="F350" s="1609" t="s">
        <v>539</v>
      </c>
      <c r="G350" s="1082" t="s">
        <v>5</v>
      </c>
      <c r="H350" s="1082" t="s">
        <v>5</v>
      </c>
      <c r="I350" s="1610" t="s">
        <v>23635</v>
      </c>
    </row>
    <row r="351" spans="1:9" x14ac:dyDescent="0.2">
      <c r="A351" s="1608">
        <v>12821</v>
      </c>
      <c r="B351" s="1082" t="s">
        <v>23815</v>
      </c>
      <c r="C351" s="1084"/>
      <c r="D351" s="1609" t="s">
        <v>5</v>
      </c>
      <c r="E351" s="1609" t="s">
        <v>469</v>
      </c>
      <c r="F351" s="1609"/>
      <c r="G351" s="1082" t="s">
        <v>5</v>
      </c>
      <c r="H351" s="1082" t="s">
        <v>5</v>
      </c>
      <c r="I351" s="1610" t="s">
        <v>23635</v>
      </c>
    </row>
    <row r="352" spans="1:9" x14ac:dyDescent="0.2">
      <c r="A352" s="1608">
        <v>12830</v>
      </c>
      <c r="B352" s="1082" t="s">
        <v>23815</v>
      </c>
      <c r="C352" s="1084"/>
      <c r="D352" s="1609" t="s">
        <v>5</v>
      </c>
      <c r="E352" s="1609" t="s">
        <v>5</v>
      </c>
      <c r="F352" s="1609" t="s">
        <v>539</v>
      </c>
      <c r="G352" s="1082" t="s">
        <v>5</v>
      </c>
      <c r="H352" s="1082" t="s">
        <v>5</v>
      </c>
      <c r="I352" s="1610" t="s">
        <v>23635</v>
      </c>
    </row>
    <row r="353" spans="1:9" x14ac:dyDescent="0.2">
      <c r="A353" s="1608">
        <v>12831</v>
      </c>
      <c r="B353" s="1082" t="s">
        <v>23815</v>
      </c>
      <c r="C353" s="1084"/>
      <c r="D353" s="1609" t="s">
        <v>5</v>
      </c>
      <c r="E353" s="1609" t="s">
        <v>469</v>
      </c>
      <c r="F353" s="1609"/>
      <c r="G353" s="1082" t="s">
        <v>5</v>
      </c>
      <c r="H353" s="1082" t="s">
        <v>5</v>
      </c>
      <c r="I353" s="1610" t="s">
        <v>23635</v>
      </c>
    </row>
    <row r="354" spans="1:9" x14ac:dyDescent="0.2">
      <c r="A354" s="1608">
        <v>12832</v>
      </c>
      <c r="B354" s="1082" t="s">
        <v>23815</v>
      </c>
      <c r="C354" s="1084"/>
      <c r="D354" s="1609" t="s">
        <v>5</v>
      </c>
      <c r="E354" s="1609" t="s">
        <v>469</v>
      </c>
      <c r="F354" s="1609"/>
      <c r="G354" s="1082" t="s">
        <v>5</v>
      </c>
      <c r="H354" s="1082" t="s">
        <v>5</v>
      </c>
      <c r="I354" s="1610" t="s">
        <v>23635</v>
      </c>
    </row>
    <row r="355" spans="1:9" x14ac:dyDescent="0.2">
      <c r="A355" s="1608">
        <v>12833</v>
      </c>
      <c r="B355" s="1082" t="s">
        <v>23815</v>
      </c>
      <c r="C355" s="1084"/>
      <c r="D355" s="1609" t="s">
        <v>5</v>
      </c>
      <c r="E355" s="1609" t="s">
        <v>469</v>
      </c>
      <c r="F355" s="1609"/>
      <c r="G355" s="1082" t="s">
        <v>5</v>
      </c>
      <c r="H355" s="1082" t="s">
        <v>5</v>
      </c>
      <c r="I355" s="1610" t="s">
        <v>23635</v>
      </c>
    </row>
    <row r="356" spans="1:9" x14ac:dyDescent="0.2">
      <c r="A356" s="1608">
        <v>12839</v>
      </c>
      <c r="B356" s="1082" t="s">
        <v>23815</v>
      </c>
      <c r="C356" s="1084"/>
      <c r="D356" s="1609" t="s">
        <v>5</v>
      </c>
      <c r="E356" s="1609" t="s">
        <v>469</v>
      </c>
      <c r="F356" s="1609"/>
      <c r="G356" s="1082" t="s">
        <v>5</v>
      </c>
      <c r="H356" s="1082" t="s">
        <v>5</v>
      </c>
      <c r="I356" s="1610" t="s">
        <v>23635</v>
      </c>
    </row>
    <row r="357" spans="1:9" x14ac:dyDescent="0.2">
      <c r="A357" s="1608">
        <v>12840</v>
      </c>
      <c r="B357" s="1082" t="s">
        <v>23815</v>
      </c>
      <c r="C357" s="1084"/>
      <c r="D357" s="1609" t="s">
        <v>5</v>
      </c>
      <c r="E357" s="1609" t="s">
        <v>5</v>
      </c>
      <c r="F357" s="1609" t="s">
        <v>539</v>
      </c>
      <c r="G357" s="1082" t="s">
        <v>5</v>
      </c>
      <c r="H357" s="1082" t="s">
        <v>5</v>
      </c>
      <c r="I357" s="1610" t="s">
        <v>23635</v>
      </c>
    </row>
    <row r="358" spans="1:9" x14ac:dyDescent="0.2">
      <c r="A358" s="1608">
        <v>12841</v>
      </c>
      <c r="B358" s="1082" t="s">
        <v>23815</v>
      </c>
      <c r="C358" s="1084"/>
      <c r="D358" s="1609" t="s">
        <v>5</v>
      </c>
      <c r="E358" s="1609" t="s">
        <v>469</v>
      </c>
      <c r="F358" s="1609"/>
      <c r="G358" s="1082" t="s">
        <v>5</v>
      </c>
      <c r="H358" s="1082" t="s">
        <v>5</v>
      </c>
      <c r="I358" s="1610" t="s">
        <v>23635</v>
      </c>
    </row>
    <row r="359" spans="1:9" x14ac:dyDescent="0.2">
      <c r="A359" s="1608">
        <v>12842</v>
      </c>
      <c r="B359" s="1082" t="s">
        <v>23815</v>
      </c>
      <c r="C359" s="1084"/>
      <c r="D359" s="1609" t="s">
        <v>5</v>
      </c>
      <c r="E359" s="1609" t="s">
        <v>469</v>
      </c>
      <c r="F359" s="1609"/>
      <c r="G359" s="1082" t="s">
        <v>5</v>
      </c>
      <c r="H359" s="1082" t="s">
        <v>5</v>
      </c>
      <c r="I359" s="1610" t="s">
        <v>23635</v>
      </c>
    </row>
    <row r="360" spans="1:9" x14ac:dyDescent="0.2">
      <c r="A360" s="1608">
        <v>12843</v>
      </c>
      <c r="B360" s="1082" t="s">
        <v>23815</v>
      </c>
      <c r="C360" s="1084"/>
      <c r="D360" s="1609" t="s">
        <v>5</v>
      </c>
      <c r="E360" s="1609" t="s">
        <v>469</v>
      </c>
      <c r="F360" s="1609"/>
      <c r="G360" s="1082" t="s">
        <v>5</v>
      </c>
      <c r="H360" s="1082" t="s">
        <v>5</v>
      </c>
      <c r="I360" s="1610" t="s">
        <v>23635</v>
      </c>
    </row>
    <row r="361" spans="1:9" x14ac:dyDescent="0.2">
      <c r="A361" s="1608">
        <v>12890</v>
      </c>
      <c r="B361" s="1082" t="s">
        <v>23817</v>
      </c>
      <c r="C361" s="1084"/>
      <c r="D361" s="1609" t="s">
        <v>5</v>
      </c>
      <c r="E361" s="1609" t="s">
        <v>5</v>
      </c>
      <c r="F361" s="1609" t="s">
        <v>539</v>
      </c>
      <c r="G361" s="1082" t="s">
        <v>5</v>
      </c>
      <c r="H361" s="1082" t="s">
        <v>5</v>
      </c>
      <c r="I361" s="1610" t="s">
        <v>23635</v>
      </c>
    </row>
    <row r="362" spans="1:9" x14ac:dyDescent="0.2">
      <c r="A362" s="1608">
        <v>12891</v>
      </c>
      <c r="B362" s="1082" t="s">
        <v>23817</v>
      </c>
      <c r="C362" s="1084"/>
      <c r="D362" s="1609" t="s">
        <v>5</v>
      </c>
      <c r="E362" s="1609" t="s">
        <v>469</v>
      </c>
      <c r="F362" s="1609"/>
      <c r="G362" s="1082" t="s">
        <v>5</v>
      </c>
      <c r="H362" s="1082" t="s">
        <v>5</v>
      </c>
      <c r="I362" s="1610" t="s">
        <v>23635</v>
      </c>
    </row>
    <row r="363" spans="1:9" x14ac:dyDescent="0.2">
      <c r="A363" s="1608">
        <v>12900</v>
      </c>
      <c r="B363" s="1082" t="s">
        <v>38</v>
      </c>
      <c r="C363" s="1084"/>
      <c r="D363" s="1609" t="s">
        <v>5</v>
      </c>
      <c r="E363" s="1609" t="s">
        <v>5</v>
      </c>
      <c r="F363" s="1609" t="s">
        <v>23638</v>
      </c>
      <c r="G363" s="1082" t="s">
        <v>5</v>
      </c>
      <c r="H363" s="1082" t="s">
        <v>5</v>
      </c>
      <c r="I363" s="1610" t="s">
        <v>23635</v>
      </c>
    </row>
    <row r="364" spans="1:9" x14ac:dyDescent="0.2">
      <c r="A364" s="1608">
        <v>12910</v>
      </c>
      <c r="B364" s="1082" t="s">
        <v>39</v>
      </c>
      <c r="C364" s="1084"/>
      <c r="D364" s="1609" t="s">
        <v>5</v>
      </c>
      <c r="E364" s="1609" t="s">
        <v>5</v>
      </c>
      <c r="F364" s="1609" t="s">
        <v>539</v>
      </c>
      <c r="G364" s="1082" t="s">
        <v>5</v>
      </c>
      <c r="H364" s="1082" t="s">
        <v>5</v>
      </c>
      <c r="I364" s="1610" t="s">
        <v>23635</v>
      </c>
    </row>
    <row r="365" spans="1:9" x14ac:dyDescent="0.2">
      <c r="A365" s="1608">
        <v>12911</v>
      </c>
      <c r="B365" s="1082" t="s">
        <v>39</v>
      </c>
      <c r="C365" s="1084"/>
      <c r="D365" s="1609" t="s">
        <v>5</v>
      </c>
      <c r="E365" s="1609" t="s">
        <v>469</v>
      </c>
      <c r="F365" s="1609"/>
      <c r="G365" s="1082" t="s">
        <v>5</v>
      </c>
      <c r="H365" s="1082" t="s">
        <v>5</v>
      </c>
      <c r="I365" s="1610" t="s">
        <v>23635</v>
      </c>
    </row>
    <row r="366" spans="1:9" x14ac:dyDescent="0.2">
      <c r="A366" s="1608">
        <v>12920</v>
      </c>
      <c r="B366" s="1082" t="s">
        <v>23818</v>
      </c>
      <c r="C366" s="1084"/>
      <c r="D366" s="1609" t="s">
        <v>5</v>
      </c>
      <c r="E366" s="1609" t="s">
        <v>5</v>
      </c>
      <c r="F366" s="1609" t="s">
        <v>539</v>
      </c>
      <c r="G366" s="1082" t="s">
        <v>5</v>
      </c>
      <c r="H366" s="1082" t="s">
        <v>5</v>
      </c>
      <c r="I366" s="1610" t="s">
        <v>23635</v>
      </c>
    </row>
    <row r="367" spans="1:9" x14ac:dyDescent="0.2">
      <c r="A367" s="1608">
        <v>12921</v>
      </c>
      <c r="B367" s="1082" t="s">
        <v>23818</v>
      </c>
      <c r="C367" s="1084"/>
      <c r="D367" s="1609" t="s">
        <v>5</v>
      </c>
      <c r="E367" s="1609" t="s">
        <v>469</v>
      </c>
      <c r="F367" s="1609"/>
      <c r="G367" s="1082" t="s">
        <v>5</v>
      </c>
      <c r="H367" s="1082" t="s">
        <v>5</v>
      </c>
      <c r="I367" s="1610" t="s">
        <v>23635</v>
      </c>
    </row>
    <row r="368" spans="1:9" x14ac:dyDescent="0.2">
      <c r="A368" s="1608">
        <v>12930</v>
      </c>
      <c r="B368" s="1082" t="s">
        <v>23819</v>
      </c>
      <c r="C368" s="1084"/>
      <c r="D368" s="1609" t="s">
        <v>5</v>
      </c>
      <c r="E368" s="1609" t="s">
        <v>5</v>
      </c>
      <c r="F368" s="1609" t="s">
        <v>539</v>
      </c>
      <c r="G368" s="1082" t="s">
        <v>5</v>
      </c>
      <c r="H368" s="1082" t="s">
        <v>5</v>
      </c>
      <c r="I368" s="1610" t="s">
        <v>23635</v>
      </c>
    </row>
    <row r="369" spans="1:9" x14ac:dyDescent="0.2">
      <c r="A369" s="1608">
        <v>12931</v>
      </c>
      <c r="B369" s="1082" t="s">
        <v>40</v>
      </c>
      <c r="C369" s="1084"/>
      <c r="D369" s="1609" t="s">
        <v>5</v>
      </c>
      <c r="E369" s="1609" t="s">
        <v>469</v>
      </c>
      <c r="F369" s="1609"/>
      <c r="G369" s="1082" t="s">
        <v>5</v>
      </c>
      <c r="H369" s="1082" t="s">
        <v>5</v>
      </c>
      <c r="I369" s="1610" t="s">
        <v>23635</v>
      </c>
    </row>
    <row r="370" spans="1:9" x14ac:dyDescent="0.2">
      <c r="A370" s="1608">
        <v>12932</v>
      </c>
      <c r="B370" s="1082" t="s">
        <v>41</v>
      </c>
      <c r="C370" s="1084"/>
      <c r="D370" s="1609" t="s">
        <v>5</v>
      </c>
      <c r="E370" s="1609" t="s">
        <v>469</v>
      </c>
      <c r="F370" s="1609"/>
      <c r="G370" s="1082" t="s">
        <v>5</v>
      </c>
      <c r="H370" s="1082" t="s">
        <v>5</v>
      </c>
      <c r="I370" s="1610" t="s">
        <v>23635</v>
      </c>
    </row>
    <row r="371" spans="1:9" x14ac:dyDescent="0.2">
      <c r="A371" s="1608">
        <v>12933</v>
      </c>
      <c r="B371" s="1082" t="s">
        <v>23820</v>
      </c>
      <c r="C371" s="1084" t="s">
        <v>44</v>
      </c>
      <c r="D371" s="1609" t="s">
        <v>5</v>
      </c>
      <c r="E371" s="1609" t="s">
        <v>469</v>
      </c>
      <c r="F371" s="1609"/>
      <c r="G371" s="1082" t="s">
        <v>5</v>
      </c>
      <c r="H371" s="1082" t="s">
        <v>5</v>
      </c>
      <c r="I371" s="1610" t="s">
        <v>23635</v>
      </c>
    </row>
    <row r="372" spans="1:9" x14ac:dyDescent="0.2">
      <c r="A372" s="1608">
        <v>20000</v>
      </c>
      <c r="B372" s="1082" t="s">
        <v>99</v>
      </c>
      <c r="C372" s="1084"/>
      <c r="D372" s="1609" t="s">
        <v>5</v>
      </c>
      <c r="E372" s="1609" t="s">
        <v>5</v>
      </c>
      <c r="F372" s="1609" t="s">
        <v>23634</v>
      </c>
      <c r="G372" s="1082" t="s">
        <v>5</v>
      </c>
      <c r="H372" s="1082" t="s">
        <v>5</v>
      </c>
      <c r="I372" s="1610" t="s">
        <v>23821</v>
      </c>
    </row>
    <row r="373" spans="1:9" x14ac:dyDescent="0.2">
      <c r="A373" s="1608">
        <v>21000</v>
      </c>
      <c r="B373" s="1082" t="s">
        <v>737</v>
      </c>
      <c r="C373" s="1084"/>
      <c r="D373" s="1609" t="s">
        <v>5</v>
      </c>
      <c r="E373" s="1609" t="s">
        <v>5</v>
      </c>
      <c r="F373" s="1609" t="s">
        <v>23637</v>
      </c>
      <c r="G373" s="1082" t="s">
        <v>5</v>
      </c>
      <c r="H373" s="1082" t="s">
        <v>5</v>
      </c>
      <c r="I373" s="1610" t="s">
        <v>23821</v>
      </c>
    </row>
    <row r="374" spans="1:9" x14ac:dyDescent="0.2">
      <c r="A374" s="1608">
        <v>21100</v>
      </c>
      <c r="B374" s="1082" t="s">
        <v>23822</v>
      </c>
      <c r="C374" s="1084"/>
      <c r="D374" s="1609" t="s">
        <v>5</v>
      </c>
      <c r="E374" s="1609" t="s">
        <v>5</v>
      </c>
      <c r="F374" s="1609" t="s">
        <v>23638</v>
      </c>
      <c r="G374" s="1082" t="s">
        <v>5</v>
      </c>
      <c r="H374" s="1082" t="s">
        <v>5</v>
      </c>
      <c r="I374" s="1610" t="s">
        <v>23821</v>
      </c>
    </row>
    <row r="375" spans="1:9" x14ac:dyDescent="0.2">
      <c r="A375" s="1608">
        <v>21110</v>
      </c>
      <c r="B375" s="1082" t="s">
        <v>23823</v>
      </c>
      <c r="C375" s="1084"/>
      <c r="D375" s="1609" t="s">
        <v>5</v>
      </c>
      <c r="E375" s="1609" t="s">
        <v>5</v>
      </c>
      <c r="F375" s="1609" t="s">
        <v>539</v>
      </c>
      <c r="G375" s="1082" t="s">
        <v>5</v>
      </c>
      <c r="H375" s="1082" t="s">
        <v>5</v>
      </c>
      <c r="I375" s="1610" t="s">
        <v>23821</v>
      </c>
    </row>
    <row r="376" spans="1:9" x14ac:dyDescent="0.2">
      <c r="A376" s="1608">
        <v>21111</v>
      </c>
      <c r="B376" s="1082" t="s">
        <v>23824</v>
      </c>
      <c r="C376" s="1084"/>
      <c r="D376" s="1609" t="s">
        <v>5</v>
      </c>
      <c r="E376" s="1609" t="s">
        <v>469</v>
      </c>
      <c r="F376" s="1609"/>
      <c r="G376" s="1082" t="s">
        <v>5</v>
      </c>
      <c r="H376" s="1082" t="s">
        <v>5</v>
      </c>
      <c r="I376" s="1610" t="s">
        <v>23821</v>
      </c>
    </row>
    <row r="377" spans="1:9" x14ac:dyDescent="0.2">
      <c r="A377" s="1608">
        <v>21112</v>
      </c>
      <c r="B377" s="1082" t="s">
        <v>23824</v>
      </c>
      <c r="C377" s="1084"/>
      <c r="D377" s="1609" t="s">
        <v>5</v>
      </c>
      <c r="E377" s="1609" t="s">
        <v>469</v>
      </c>
      <c r="F377" s="1609"/>
      <c r="G377" s="1082" t="s">
        <v>5</v>
      </c>
      <c r="H377" s="1082" t="s">
        <v>5</v>
      </c>
      <c r="I377" s="1610" t="s">
        <v>23821</v>
      </c>
    </row>
    <row r="378" spans="1:9" x14ac:dyDescent="0.2">
      <c r="A378" s="1608">
        <v>21113</v>
      </c>
      <c r="B378" s="1082" t="s">
        <v>23825</v>
      </c>
      <c r="C378" s="1084"/>
      <c r="D378" s="1609" t="s">
        <v>5</v>
      </c>
      <c r="E378" s="1609" t="s">
        <v>469</v>
      </c>
      <c r="F378" s="1609"/>
      <c r="G378" s="1082" t="s">
        <v>5</v>
      </c>
      <c r="H378" s="1082" t="s">
        <v>5</v>
      </c>
      <c r="I378" s="1610" t="s">
        <v>23821</v>
      </c>
    </row>
    <row r="379" spans="1:9" x14ac:dyDescent="0.2">
      <c r="A379" s="1608">
        <v>21114</v>
      </c>
      <c r="B379" s="1082" t="s">
        <v>23826</v>
      </c>
      <c r="C379" s="1084"/>
      <c r="D379" s="1609" t="s">
        <v>5</v>
      </c>
      <c r="E379" s="1609" t="s">
        <v>469</v>
      </c>
      <c r="F379" s="1609"/>
      <c r="G379" s="1082" t="s">
        <v>5</v>
      </c>
      <c r="H379" s="1082" t="s">
        <v>5</v>
      </c>
      <c r="I379" s="1610" t="s">
        <v>23821</v>
      </c>
    </row>
    <row r="380" spans="1:9" x14ac:dyDescent="0.2">
      <c r="A380" s="1608">
        <v>21115</v>
      </c>
      <c r="B380" s="1082" t="s">
        <v>23827</v>
      </c>
      <c r="C380" s="1084"/>
      <c r="D380" s="1609" t="s">
        <v>5</v>
      </c>
      <c r="E380" s="1609" t="s">
        <v>469</v>
      </c>
      <c r="F380" s="1609"/>
      <c r="G380" s="1082" t="s">
        <v>5</v>
      </c>
      <c r="H380" s="1082" t="s">
        <v>5</v>
      </c>
      <c r="I380" s="1610" t="s">
        <v>23821</v>
      </c>
    </row>
    <row r="381" spans="1:9" x14ac:dyDescent="0.2">
      <c r="A381" s="1608">
        <v>21116</v>
      </c>
      <c r="B381" s="1082" t="s">
        <v>23828</v>
      </c>
      <c r="C381" s="1084"/>
      <c r="D381" s="1609" t="s">
        <v>5</v>
      </c>
      <c r="E381" s="1609" t="s">
        <v>469</v>
      </c>
      <c r="F381" s="1609"/>
      <c r="G381" s="1082" t="s">
        <v>5</v>
      </c>
      <c r="H381" s="1082" t="s">
        <v>5</v>
      </c>
      <c r="I381" s="1610" t="s">
        <v>23821</v>
      </c>
    </row>
    <row r="382" spans="1:9" x14ac:dyDescent="0.2">
      <c r="A382" s="1608">
        <v>21120</v>
      </c>
      <c r="B382" s="1082" t="s">
        <v>23829</v>
      </c>
      <c r="C382" s="1084"/>
      <c r="D382" s="1609" t="s">
        <v>5</v>
      </c>
      <c r="E382" s="1609" t="s">
        <v>5</v>
      </c>
      <c r="F382" s="1609" t="s">
        <v>539</v>
      </c>
      <c r="G382" s="1082" t="s">
        <v>5</v>
      </c>
      <c r="H382" s="1082" t="s">
        <v>5</v>
      </c>
      <c r="I382" s="1610" t="s">
        <v>23821</v>
      </c>
    </row>
    <row r="383" spans="1:9" x14ac:dyDescent="0.2">
      <c r="A383" s="1608">
        <v>21121</v>
      </c>
      <c r="B383" s="1082" t="s">
        <v>23830</v>
      </c>
      <c r="C383" s="1084"/>
      <c r="D383" s="1609" t="s">
        <v>5</v>
      </c>
      <c r="E383" s="1609" t="s">
        <v>469</v>
      </c>
      <c r="F383" s="1609"/>
      <c r="G383" s="1082" t="s">
        <v>5</v>
      </c>
      <c r="H383" s="1082" t="s">
        <v>5</v>
      </c>
      <c r="I383" s="1610" t="s">
        <v>23821</v>
      </c>
    </row>
    <row r="384" spans="1:9" x14ac:dyDescent="0.2">
      <c r="A384" s="1608">
        <v>21122</v>
      </c>
      <c r="B384" s="1082" t="s">
        <v>23830</v>
      </c>
      <c r="C384" s="1084"/>
      <c r="D384" s="1609" t="s">
        <v>5</v>
      </c>
      <c r="E384" s="1609" t="s">
        <v>469</v>
      </c>
      <c r="F384" s="1609"/>
      <c r="G384" s="1082" t="s">
        <v>5</v>
      </c>
      <c r="H384" s="1082" t="s">
        <v>5</v>
      </c>
      <c r="I384" s="1610" t="s">
        <v>23821</v>
      </c>
    </row>
    <row r="385" spans="1:9" x14ac:dyDescent="0.2">
      <c r="A385" s="1608">
        <v>21129</v>
      </c>
      <c r="B385" s="1082" t="s">
        <v>23831</v>
      </c>
      <c r="C385" s="1084"/>
      <c r="D385" s="1609" t="s">
        <v>5</v>
      </c>
      <c r="E385" s="1609" t="s">
        <v>469</v>
      </c>
      <c r="F385" s="1609"/>
      <c r="G385" s="1082" t="s">
        <v>5</v>
      </c>
      <c r="H385" s="1082" t="s">
        <v>5</v>
      </c>
      <c r="I385" s="1610" t="s">
        <v>23821</v>
      </c>
    </row>
    <row r="386" spans="1:9" x14ac:dyDescent="0.2">
      <c r="A386" s="1608">
        <v>21130</v>
      </c>
      <c r="B386" s="1082" t="s">
        <v>23832</v>
      </c>
      <c r="C386" s="1084"/>
      <c r="D386" s="1609" t="s">
        <v>5</v>
      </c>
      <c r="E386" s="1609" t="s">
        <v>5</v>
      </c>
      <c r="F386" s="1609" t="s">
        <v>539</v>
      </c>
      <c r="G386" s="1082" t="s">
        <v>5</v>
      </c>
      <c r="H386" s="1082" t="s">
        <v>5</v>
      </c>
      <c r="I386" s="1610" t="s">
        <v>23821</v>
      </c>
    </row>
    <row r="387" spans="1:9" x14ac:dyDescent="0.2">
      <c r="A387" s="1608">
        <v>21131</v>
      </c>
      <c r="B387" s="1082" t="s">
        <v>23832</v>
      </c>
      <c r="C387" s="1084"/>
      <c r="D387" s="1609" t="s">
        <v>5</v>
      </c>
      <c r="E387" s="1609" t="s">
        <v>469</v>
      </c>
      <c r="F387" s="1609"/>
      <c r="G387" s="1082" t="s">
        <v>5</v>
      </c>
      <c r="H387" s="1082" t="s">
        <v>5</v>
      </c>
      <c r="I387" s="1610" t="s">
        <v>23821</v>
      </c>
    </row>
    <row r="388" spans="1:9" x14ac:dyDescent="0.2">
      <c r="A388" s="1608">
        <v>21132</v>
      </c>
      <c r="B388" s="1082" t="s">
        <v>23832</v>
      </c>
      <c r="C388" s="1084"/>
      <c r="D388" s="1609" t="s">
        <v>5</v>
      </c>
      <c r="E388" s="1609" t="s">
        <v>469</v>
      </c>
      <c r="F388" s="1609"/>
      <c r="G388" s="1082" t="s">
        <v>5</v>
      </c>
      <c r="H388" s="1082" t="s">
        <v>5</v>
      </c>
      <c r="I388" s="1610" t="s">
        <v>23821</v>
      </c>
    </row>
    <row r="389" spans="1:9" x14ac:dyDescent="0.2">
      <c r="A389" s="1608">
        <v>21140</v>
      </c>
      <c r="B389" s="1082" t="s">
        <v>476</v>
      </c>
      <c r="C389" s="1084"/>
      <c r="D389" s="1609" t="s">
        <v>5</v>
      </c>
      <c r="E389" s="1609" t="s">
        <v>5</v>
      </c>
      <c r="F389" s="1609" t="s">
        <v>539</v>
      </c>
      <c r="G389" s="1082" t="s">
        <v>5</v>
      </c>
      <c r="H389" s="1082" t="s">
        <v>5</v>
      </c>
      <c r="I389" s="1610" t="s">
        <v>23821</v>
      </c>
    </row>
    <row r="390" spans="1:9" x14ac:dyDescent="0.2">
      <c r="A390" s="1608">
        <v>21141</v>
      </c>
      <c r="B390" s="1082" t="s">
        <v>23833</v>
      </c>
      <c r="C390" s="1084"/>
      <c r="D390" s="1609" t="s">
        <v>5</v>
      </c>
      <c r="E390" s="1609" t="s">
        <v>469</v>
      </c>
      <c r="F390" s="1609"/>
      <c r="G390" s="1082" t="s">
        <v>5</v>
      </c>
      <c r="H390" s="1082" t="s">
        <v>5</v>
      </c>
      <c r="I390" s="1610" t="s">
        <v>23821</v>
      </c>
    </row>
    <row r="391" spans="1:9" x14ac:dyDescent="0.2">
      <c r="A391" s="1608">
        <v>21142</v>
      </c>
      <c r="B391" s="1082" t="s">
        <v>23834</v>
      </c>
      <c r="C391" s="1084"/>
      <c r="D391" s="1609" t="s">
        <v>5</v>
      </c>
      <c r="E391" s="1609" t="s">
        <v>469</v>
      </c>
      <c r="F391" s="1609"/>
      <c r="G391" s="1082" t="s">
        <v>5</v>
      </c>
      <c r="H391" s="1082" t="s">
        <v>5</v>
      </c>
      <c r="I391" s="1610" t="s">
        <v>23821</v>
      </c>
    </row>
    <row r="392" spans="1:9" x14ac:dyDescent="0.2">
      <c r="A392" s="1608">
        <v>21143</v>
      </c>
      <c r="B392" s="1082" t="s">
        <v>23835</v>
      </c>
      <c r="C392" s="1084"/>
      <c r="D392" s="1609" t="s">
        <v>5</v>
      </c>
      <c r="E392" s="1609" t="s">
        <v>469</v>
      </c>
      <c r="F392" s="1609"/>
      <c r="G392" s="1082" t="s">
        <v>5</v>
      </c>
      <c r="H392" s="1082" t="s">
        <v>5</v>
      </c>
      <c r="I392" s="1610" t="s">
        <v>23821</v>
      </c>
    </row>
    <row r="393" spans="1:9" x14ac:dyDescent="0.2">
      <c r="A393" s="1608">
        <v>21150</v>
      </c>
      <c r="B393" s="1082" t="s">
        <v>23836</v>
      </c>
      <c r="C393" s="1084"/>
      <c r="D393" s="1609" t="s">
        <v>5</v>
      </c>
      <c r="E393" s="1609" t="s">
        <v>5</v>
      </c>
      <c r="F393" s="1609" t="s">
        <v>539</v>
      </c>
      <c r="G393" s="1082" t="s">
        <v>5</v>
      </c>
      <c r="H393" s="1082" t="s">
        <v>5</v>
      </c>
      <c r="I393" s="1610" t="s">
        <v>23821</v>
      </c>
    </row>
    <row r="394" spans="1:9" x14ac:dyDescent="0.2">
      <c r="A394" s="1608">
        <v>21151</v>
      </c>
      <c r="B394" s="1082" t="s">
        <v>23837</v>
      </c>
      <c r="C394" s="1084"/>
      <c r="D394" s="1609" t="s">
        <v>5</v>
      </c>
      <c r="E394" s="1609" t="s">
        <v>469</v>
      </c>
      <c r="F394" s="1609"/>
      <c r="G394" s="1082" t="s">
        <v>5</v>
      </c>
      <c r="H394" s="1082" t="s">
        <v>5</v>
      </c>
      <c r="I394" s="1610" t="s">
        <v>23821</v>
      </c>
    </row>
    <row r="395" spans="1:9" x14ac:dyDescent="0.2">
      <c r="A395" s="1608">
        <v>21152</v>
      </c>
      <c r="B395" s="1082" t="s">
        <v>23838</v>
      </c>
      <c r="C395" s="1084"/>
      <c r="D395" s="1609" t="s">
        <v>5</v>
      </c>
      <c r="E395" s="1609" t="s">
        <v>469</v>
      </c>
      <c r="F395" s="1609"/>
      <c r="G395" s="1082" t="s">
        <v>5</v>
      </c>
      <c r="H395" s="1082" t="s">
        <v>5</v>
      </c>
      <c r="I395" s="1610" t="s">
        <v>23821</v>
      </c>
    </row>
    <row r="396" spans="1:9" x14ac:dyDescent="0.2">
      <c r="A396" s="1608">
        <v>21153</v>
      </c>
      <c r="B396" s="1082" t="s">
        <v>23839</v>
      </c>
      <c r="C396" s="1084"/>
      <c r="D396" s="1609" t="s">
        <v>5</v>
      </c>
      <c r="E396" s="1609" t="s">
        <v>469</v>
      </c>
      <c r="F396" s="1609"/>
      <c r="G396" s="1082" t="s">
        <v>5</v>
      </c>
      <c r="H396" s="1082" t="s">
        <v>5</v>
      </c>
      <c r="I396" s="1610" t="s">
        <v>23821</v>
      </c>
    </row>
    <row r="397" spans="1:9" x14ac:dyDescent="0.2">
      <c r="A397" s="1608">
        <v>21154</v>
      </c>
      <c r="B397" s="1082" t="s">
        <v>500</v>
      </c>
      <c r="C397" s="1084"/>
      <c r="D397" s="1609" t="s">
        <v>5</v>
      </c>
      <c r="E397" s="1609" t="s">
        <v>469</v>
      </c>
      <c r="F397" s="1609"/>
      <c r="G397" s="1082" t="s">
        <v>5</v>
      </c>
      <c r="H397" s="1082" t="s">
        <v>5</v>
      </c>
      <c r="I397" s="1610" t="s">
        <v>23821</v>
      </c>
    </row>
    <row r="398" spans="1:9" x14ac:dyDescent="0.2">
      <c r="A398" s="1608">
        <v>21155</v>
      </c>
      <c r="B398" s="1082" t="s">
        <v>503</v>
      </c>
      <c r="C398" s="1084"/>
      <c r="D398" s="1609" t="s">
        <v>5</v>
      </c>
      <c r="E398" s="1609" t="s">
        <v>469</v>
      </c>
      <c r="F398" s="1609"/>
      <c r="G398" s="1082" t="s">
        <v>5</v>
      </c>
      <c r="H398" s="1082" t="s">
        <v>5</v>
      </c>
      <c r="I398" s="1610" t="s">
        <v>23821</v>
      </c>
    </row>
    <row r="399" spans="1:9" x14ac:dyDescent="0.2">
      <c r="A399" s="1608">
        <v>21156</v>
      </c>
      <c r="B399" s="1082" t="s">
        <v>502</v>
      </c>
      <c r="C399" s="1084"/>
      <c r="D399" s="1609" t="s">
        <v>5</v>
      </c>
      <c r="E399" s="1609" t="s">
        <v>469</v>
      </c>
      <c r="F399" s="1609"/>
      <c r="G399" s="1082" t="s">
        <v>5</v>
      </c>
      <c r="H399" s="1082" t="s">
        <v>5</v>
      </c>
      <c r="I399" s="1610" t="s">
        <v>23821</v>
      </c>
    </row>
    <row r="400" spans="1:9" x14ac:dyDescent="0.2">
      <c r="A400" s="1608">
        <v>21157</v>
      </c>
      <c r="B400" s="1082" t="s">
        <v>501</v>
      </c>
      <c r="C400" s="1084"/>
      <c r="D400" s="1609" t="s">
        <v>5</v>
      </c>
      <c r="E400" s="1609" t="s">
        <v>469</v>
      </c>
      <c r="F400" s="1609"/>
      <c r="G400" s="1082" t="s">
        <v>5</v>
      </c>
      <c r="H400" s="1082" t="s">
        <v>5</v>
      </c>
      <c r="I400" s="1610" t="s">
        <v>23821</v>
      </c>
    </row>
    <row r="401" spans="1:9" x14ac:dyDescent="0.2">
      <c r="A401" s="1608">
        <v>21160</v>
      </c>
      <c r="B401" s="1082" t="s">
        <v>23840</v>
      </c>
      <c r="C401" s="1084"/>
      <c r="D401" s="1609" t="s">
        <v>5</v>
      </c>
      <c r="E401" s="1609" t="s">
        <v>5</v>
      </c>
      <c r="F401" s="1609" t="s">
        <v>539</v>
      </c>
      <c r="G401" s="1082" t="s">
        <v>5</v>
      </c>
      <c r="H401" s="1082" t="s">
        <v>5</v>
      </c>
      <c r="I401" s="1610" t="s">
        <v>23821</v>
      </c>
    </row>
    <row r="402" spans="1:9" x14ac:dyDescent="0.2">
      <c r="A402" s="1608">
        <v>21161</v>
      </c>
      <c r="B402" s="1082" t="s">
        <v>23841</v>
      </c>
      <c r="C402" s="1084"/>
      <c r="D402" s="1609" t="s">
        <v>5</v>
      </c>
      <c r="E402" s="1609" t="s">
        <v>469</v>
      </c>
      <c r="F402" s="1609"/>
      <c r="G402" s="1082" t="s">
        <v>5</v>
      </c>
      <c r="H402" s="1082" t="s">
        <v>5</v>
      </c>
      <c r="I402" s="1610" t="s">
        <v>23821</v>
      </c>
    </row>
    <row r="403" spans="1:9" x14ac:dyDescent="0.2">
      <c r="A403" s="1608">
        <v>21162</v>
      </c>
      <c r="B403" s="1082" t="s">
        <v>23841</v>
      </c>
      <c r="C403" s="1084"/>
      <c r="D403" s="1609" t="s">
        <v>5</v>
      </c>
      <c r="E403" s="1609" t="s">
        <v>469</v>
      </c>
      <c r="F403" s="1609"/>
      <c r="G403" s="1082" t="s">
        <v>5</v>
      </c>
      <c r="H403" s="1082" t="s">
        <v>5</v>
      </c>
      <c r="I403" s="1610" t="s">
        <v>23821</v>
      </c>
    </row>
    <row r="404" spans="1:9" x14ac:dyDescent="0.2">
      <c r="A404" s="1608">
        <v>21163</v>
      </c>
      <c r="B404" s="1082" t="s">
        <v>472</v>
      </c>
      <c r="C404" s="1084"/>
      <c r="D404" s="1609" t="s">
        <v>5</v>
      </c>
      <c r="E404" s="1609" t="s">
        <v>469</v>
      </c>
      <c r="F404" s="1609"/>
      <c r="G404" s="1082" t="s">
        <v>5</v>
      </c>
      <c r="H404" s="1082" t="s">
        <v>5</v>
      </c>
      <c r="I404" s="1610" t="s">
        <v>23821</v>
      </c>
    </row>
    <row r="405" spans="1:9" x14ac:dyDescent="0.2">
      <c r="A405" s="1608">
        <v>21164</v>
      </c>
      <c r="B405" s="1082" t="s">
        <v>472</v>
      </c>
      <c r="C405" s="1084"/>
      <c r="D405" s="1609" t="s">
        <v>5</v>
      </c>
      <c r="E405" s="1609" t="s">
        <v>469</v>
      </c>
      <c r="F405" s="1609"/>
      <c r="G405" s="1082" t="s">
        <v>5</v>
      </c>
      <c r="H405" s="1082" t="s">
        <v>5</v>
      </c>
      <c r="I405" s="1610" t="s">
        <v>23821</v>
      </c>
    </row>
    <row r="406" spans="1:9" x14ac:dyDescent="0.2">
      <c r="A406" s="1608">
        <v>21165</v>
      </c>
      <c r="B406" s="1082" t="s">
        <v>23842</v>
      </c>
      <c r="C406" s="1084"/>
      <c r="D406" s="1609" t="s">
        <v>5</v>
      </c>
      <c r="E406" s="1609" t="s">
        <v>469</v>
      </c>
      <c r="F406" s="1609"/>
      <c r="G406" s="1082" t="s">
        <v>5</v>
      </c>
      <c r="H406" s="1082" t="s">
        <v>5</v>
      </c>
      <c r="I406" s="1610" t="s">
        <v>23821</v>
      </c>
    </row>
    <row r="407" spans="1:9" x14ac:dyDescent="0.2">
      <c r="A407" s="1608">
        <v>21166</v>
      </c>
      <c r="B407" s="1082" t="s">
        <v>23843</v>
      </c>
      <c r="C407" s="1084"/>
      <c r="D407" s="1609" t="s">
        <v>5</v>
      </c>
      <c r="E407" s="1609" t="s">
        <v>469</v>
      </c>
      <c r="F407" s="1609"/>
      <c r="G407" s="1082" t="s">
        <v>5</v>
      </c>
      <c r="H407" s="1082" t="s">
        <v>5</v>
      </c>
      <c r="I407" s="1610" t="s">
        <v>23821</v>
      </c>
    </row>
    <row r="408" spans="1:9" x14ac:dyDescent="0.2">
      <c r="A408" s="1608">
        <v>21167</v>
      </c>
      <c r="B408" s="1082" t="s">
        <v>23844</v>
      </c>
      <c r="C408" s="1084"/>
      <c r="D408" s="1609" t="s">
        <v>5</v>
      </c>
      <c r="E408" s="1609" t="s">
        <v>469</v>
      </c>
      <c r="F408" s="1609"/>
      <c r="G408" s="1082" t="s">
        <v>5</v>
      </c>
      <c r="H408" s="1082" t="s">
        <v>5</v>
      </c>
      <c r="I408" s="1610" t="s">
        <v>23821</v>
      </c>
    </row>
    <row r="409" spans="1:9" x14ac:dyDescent="0.2">
      <c r="A409" s="1608">
        <v>21168</v>
      </c>
      <c r="B409" s="1082" t="s">
        <v>23844</v>
      </c>
      <c r="C409" s="1084"/>
      <c r="D409" s="1609" t="s">
        <v>5</v>
      </c>
      <c r="E409" s="1609" t="s">
        <v>469</v>
      </c>
      <c r="F409" s="1609"/>
      <c r="G409" s="1082" t="s">
        <v>5</v>
      </c>
      <c r="H409" s="1082" t="s">
        <v>5</v>
      </c>
      <c r="I409" s="1610" t="s">
        <v>23821</v>
      </c>
    </row>
    <row r="410" spans="1:9" x14ac:dyDescent="0.2">
      <c r="A410" s="1608">
        <v>21169</v>
      </c>
      <c r="B410" s="1082" t="s">
        <v>23845</v>
      </c>
      <c r="C410" s="1084"/>
      <c r="D410" s="1609" t="s">
        <v>5</v>
      </c>
      <c r="E410" s="1609" t="s">
        <v>469</v>
      </c>
      <c r="F410" s="1609"/>
      <c r="G410" s="1082" t="s">
        <v>5</v>
      </c>
      <c r="H410" s="1082" t="s">
        <v>5</v>
      </c>
      <c r="I410" s="1610" t="s">
        <v>23821</v>
      </c>
    </row>
    <row r="411" spans="1:9" x14ac:dyDescent="0.2">
      <c r="A411" s="1608">
        <v>21170</v>
      </c>
      <c r="B411" s="1082" t="s">
        <v>23846</v>
      </c>
      <c r="C411" s="1084"/>
      <c r="D411" s="1609" t="s">
        <v>5</v>
      </c>
      <c r="E411" s="1609" t="s">
        <v>5</v>
      </c>
      <c r="F411" s="1609" t="s">
        <v>539</v>
      </c>
      <c r="G411" s="1082" t="s">
        <v>5</v>
      </c>
      <c r="H411" s="1082" t="s">
        <v>5</v>
      </c>
      <c r="I411" s="1610" t="s">
        <v>23821</v>
      </c>
    </row>
    <row r="412" spans="1:9" x14ac:dyDescent="0.2">
      <c r="A412" s="1608">
        <v>21171</v>
      </c>
      <c r="B412" s="1082" t="s">
        <v>23847</v>
      </c>
      <c r="C412" s="1084"/>
      <c r="D412" s="1609" t="s">
        <v>5</v>
      </c>
      <c r="E412" s="1609" t="s">
        <v>469</v>
      </c>
      <c r="F412" s="1609"/>
      <c r="G412" s="1082" t="s">
        <v>5</v>
      </c>
      <c r="H412" s="1082" t="s">
        <v>5</v>
      </c>
      <c r="I412" s="1610" t="s">
        <v>23821</v>
      </c>
    </row>
    <row r="413" spans="1:9" x14ac:dyDescent="0.2">
      <c r="A413" s="1608">
        <v>21172</v>
      </c>
      <c r="B413" s="1082" t="s">
        <v>23848</v>
      </c>
      <c r="C413" s="1084"/>
      <c r="D413" s="1609" t="s">
        <v>5</v>
      </c>
      <c r="E413" s="1609" t="s">
        <v>469</v>
      </c>
      <c r="F413" s="1609"/>
      <c r="G413" s="1082" t="s">
        <v>5</v>
      </c>
      <c r="H413" s="1082" t="s">
        <v>5</v>
      </c>
      <c r="I413" s="1610" t="s">
        <v>23821</v>
      </c>
    </row>
    <row r="414" spans="1:9" x14ac:dyDescent="0.2">
      <c r="A414" s="1608">
        <v>21173</v>
      </c>
      <c r="B414" s="1082" t="s">
        <v>23849</v>
      </c>
      <c r="C414" s="1084"/>
      <c r="D414" s="1609" t="s">
        <v>5</v>
      </c>
      <c r="E414" s="1609" t="s">
        <v>469</v>
      </c>
      <c r="F414" s="1609"/>
      <c r="G414" s="1082" t="s">
        <v>5</v>
      </c>
      <c r="H414" s="1082" t="s">
        <v>5</v>
      </c>
      <c r="I414" s="1610" t="s">
        <v>23821</v>
      </c>
    </row>
    <row r="415" spans="1:9" x14ac:dyDescent="0.2">
      <c r="A415" s="1608">
        <v>21174</v>
      </c>
      <c r="B415" s="1082" t="s">
        <v>23850</v>
      </c>
      <c r="C415" s="1084"/>
      <c r="D415" s="1609" t="s">
        <v>5</v>
      </c>
      <c r="E415" s="1609" t="s">
        <v>469</v>
      </c>
      <c r="F415" s="1609"/>
      <c r="G415" s="1082" t="s">
        <v>5</v>
      </c>
      <c r="H415" s="1082" t="s">
        <v>5</v>
      </c>
      <c r="I415" s="1610" t="s">
        <v>23821</v>
      </c>
    </row>
    <row r="416" spans="1:9" x14ac:dyDescent="0.2">
      <c r="A416" s="1608">
        <v>21175</v>
      </c>
      <c r="B416" s="1082" t="s">
        <v>23851</v>
      </c>
      <c r="C416" s="1084"/>
      <c r="D416" s="1609" t="s">
        <v>5</v>
      </c>
      <c r="E416" s="1609" t="s">
        <v>469</v>
      </c>
      <c r="F416" s="1609"/>
      <c r="G416" s="1082" t="s">
        <v>5</v>
      </c>
      <c r="H416" s="1082" t="s">
        <v>5</v>
      </c>
      <c r="I416" s="1610" t="s">
        <v>23821</v>
      </c>
    </row>
    <row r="417" spans="1:9" x14ac:dyDescent="0.2">
      <c r="A417" s="1608">
        <v>21179</v>
      </c>
      <c r="B417" s="1082" t="s">
        <v>23852</v>
      </c>
      <c r="C417" s="1084"/>
      <c r="D417" s="1609" t="s">
        <v>5</v>
      </c>
      <c r="E417" s="1609" t="s">
        <v>469</v>
      </c>
      <c r="F417" s="1609"/>
      <c r="G417" s="1082" t="s">
        <v>5</v>
      </c>
      <c r="H417" s="1082" t="s">
        <v>5</v>
      </c>
      <c r="I417" s="1610" t="s">
        <v>23821</v>
      </c>
    </row>
    <row r="418" spans="1:9" x14ac:dyDescent="0.2">
      <c r="A418" s="1608">
        <v>21180</v>
      </c>
      <c r="B418" s="1082" t="s">
        <v>23853</v>
      </c>
      <c r="C418" s="1084"/>
      <c r="D418" s="1609" t="s">
        <v>5</v>
      </c>
      <c r="E418" s="1609" t="s">
        <v>5</v>
      </c>
      <c r="F418" s="1609" t="s">
        <v>539</v>
      </c>
      <c r="G418" s="1082" t="s">
        <v>5</v>
      </c>
      <c r="H418" s="1082" t="s">
        <v>5</v>
      </c>
      <c r="I418" s="1610" t="s">
        <v>23821</v>
      </c>
    </row>
    <row r="419" spans="1:9" x14ac:dyDescent="0.2">
      <c r="A419" s="1608">
        <v>21181</v>
      </c>
      <c r="B419" s="1082" t="s">
        <v>23853</v>
      </c>
      <c r="C419" s="1084"/>
      <c r="D419" s="1609" t="s">
        <v>5</v>
      </c>
      <c r="E419" s="1609" t="s">
        <v>469</v>
      </c>
      <c r="F419" s="1609"/>
      <c r="G419" s="1082" t="s">
        <v>5</v>
      </c>
      <c r="H419" s="1082" t="s">
        <v>5</v>
      </c>
      <c r="I419" s="1610" t="s">
        <v>23821</v>
      </c>
    </row>
    <row r="420" spans="1:9" x14ac:dyDescent="0.2">
      <c r="A420" s="1608">
        <v>21190</v>
      </c>
      <c r="B420" s="1082" t="s">
        <v>23854</v>
      </c>
      <c r="C420" s="1084"/>
      <c r="D420" s="1609" t="s">
        <v>5</v>
      </c>
      <c r="E420" s="1609" t="s">
        <v>5</v>
      </c>
      <c r="F420" s="1609" t="s">
        <v>539</v>
      </c>
      <c r="G420" s="1082" t="s">
        <v>5</v>
      </c>
      <c r="H420" s="1082" t="s">
        <v>5</v>
      </c>
      <c r="I420" s="1610" t="s">
        <v>23821</v>
      </c>
    </row>
    <row r="421" spans="1:9" x14ac:dyDescent="0.2">
      <c r="A421" s="1608">
        <v>21191</v>
      </c>
      <c r="B421" s="1082" t="s">
        <v>23855</v>
      </c>
      <c r="C421" s="1084"/>
      <c r="D421" s="1609" t="s">
        <v>5</v>
      </c>
      <c r="E421" s="1609" t="s">
        <v>469</v>
      </c>
      <c r="F421" s="1609"/>
      <c r="G421" s="1082" t="s">
        <v>5</v>
      </c>
      <c r="H421" s="1082" t="s">
        <v>5</v>
      </c>
      <c r="I421" s="1610" t="s">
        <v>23821</v>
      </c>
    </row>
    <row r="422" spans="1:9" x14ac:dyDescent="0.2">
      <c r="A422" s="1608">
        <v>21192</v>
      </c>
      <c r="B422" s="1082" t="s">
        <v>23856</v>
      </c>
      <c r="C422" s="1084"/>
      <c r="D422" s="1609" t="s">
        <v>5</v>
      </c>
      <c r="E422" s="1609" t="s">
        <v>469</v>
      </c>
      <c r="F422" s="1609"/>
      <c r="G422" s="1082" t="s">
        <v>5</v>
      </c>
      <c r="H422" s="1082" t="s">
        <v>5</v>
      </c>
      <c r="I422" s="1610" t="s">
        <v>23821</v>
      </c>
    </row>
    <row r="423" spans="1:9" x14ac:dyDescent="0.2">
      <c r="A423" s="1608">
        <v>21193</v>
      </c>
      <c r="B423" s="1082" t="s">
        <v>23857</v>
      </c>
      <c r="C423" s="1084"/>
      <c r="D423" s="1609" t="s">
        <v>5</v>
      </c>
      <c r="E423" s="1609" t="s">
        <v>469</v>
      </c>
      <c r="F423" s="1609"/>
      <c r="G423" s="1082" t="s">
        <v>5</v>
      </c>
      <c r="H423" s="1082" t="s">
        <v>5</v>
      </c>
      <c r="I423" s="1610" t="s">
        <v>23821</v>
      </c>
    </row>
    <row r="424" spans="1:9" x14ac:dyDescent="0.2">
      <c r="A424" s="1608">
        <v>21194</v>
      </c>
      <c r="B424" s="1082" t="s">
        <v>23857</v>
      </c>
      <c r="C424" s="1084"/>
      <c r="D424" s="1609" t="s">
        <v>5</v>
      </c>
      <c r="E424" s="1609" t="s">
        <v>469</v>
      </c>
      <c r="F424" s="1609"/>
      <c r="G424" s="1082" t="s">
        <v>36</v>
      </c>
      <c r="H424" s="1082" t="s">
        <v>36</v>
      </c>
      <c r="I424" s="1610" t="s">
        <v>23821</v>
      </c>
    </row>
    <row r="425" spans="1:9" x14ac:dyDescent="0.2">
      <c r="A425" s="1608">
        <v>21195</v>
      </c>
      <c r="B425" s="1082" t="s">
        <v>23858</v>
      </c>
      <c r="C425" s="1084"/>
      <c r="D425" s="1609" t="s">
        <v>5</v>
      </c>
      <c r="E425" s="1609" t="s">
        <v>469</v>
      </c>
      <c r="F425" s="1609"/>
      <c r="G425" s="1082" t="s">
        <v>5</v>
      </c>
      <c r="H425" s="1082" t="s">
        <v>5</v>
      </c>
      <c r="I425" s="1610" t="s">
        <v>23821</v>
      </c>
    </row>
    <row r="426" spans="1:9" x14ac:dyDescent="0.2">
      <c r="A426" s="1608">
        <v>21196</v>
      </c>
      <c r="B426" s="1082" t="s">
        <v>476</v>
      </c>
      <c r="C426" s="1084"/>
      <c r="D426" s="1609" t="s">
        <v>5</v>
      </c>
      <c r="E426" s="1609" t="s">
        <v>469</v>
      </c>
      <c r="F426" s="1609"/>
      <c r="G426" s="1082" t="s">
        <v>5</v>
      </c>
      <c r="H426" s="1082" t="s">
        <v>5</v>
      </c>
      <c r="I426" s="1610" t="s">
        <v>23821</v>
      </c>
    </row>
    <row r="427" spans="1:9" x14ac:dyDescent="0.2">
      <c r="A427" s="1608">
        <v>21197</v>
      </c>
      <c r="B427" s="1082" t="s">
        <v>23859</v>
      </c>
      <c r="C427" s="1084"/>
      <c r="D427" s="1609" t="s">
        <v>5</v>
      </c>
      <c r="E427" s="1609" t="s">
        <v>469</v>
      </c>
      <c r="F427" s="1609"/>
      <c r="G427" s="1082" t="s">
        <v>5</v>
      </c>
      <c r="H427" s="1082" t="s">
        <v>5</v>
      </c>
      <c r="I427" s="1610" t="s">
        <v>23821</v>
      </c>
    </row>
    <row r="428" spans="1:9" x14ac:dyDescent="0.2">
      <c r="A428" s="1608">
        <v>21199</v>
      </c>
      <c r="B428" s="1082" t="s">
        <v>23854</v>
      </c>
      <c r="C428" s="1084"/>
      <c r="D428" s="1609" t="s">
        <v>5</v>
      </c>
      <c r="E428" s="1609" t="s">
        <v>469</v>
      </c>
      <c r="F428" s="1609"/>
      <c r="G428" s="1082" t="s">
        <v>5</v>
      </c>
      <c r="H428" s="1082" t="s">
        <v>5</v>
      </c>
      <c r="I428" s="1610" t="s">
        <v>23821</v>
      </c>
    </row>
    <row r="429" spans="1:9" x14ac:dyDescent="0.2">
      <c r="A429" s="1608">
        <v>21200</v>
      </c>
      <c r="B429" s="1082" t="s">
        <v>23860</v>
      </c>
      <c r="C429" s="1084"/>
      <c r="D429" s="1609" t="s">
        <v>5</v>
      </c>
      <c r="E429" s="1609" t="s">
        <v>5</v>
      </c>
      <c r="F429" s="1609" t="s">
        <v>23638</v>
      </c>
      <c r="G429" s="1082" t="s">
        <v>5</v>
      </c>
      <c r="H429" s="1082" t="s">
        <v>5</v>
      </c>
      <c r="I429" s="1610" t="s">
        <v>23821</v>
      </c>
    </row>
    <row r="430" spans="1:9" x14ac:dyDescent="0.2">
      <c r="A430" s="1608">
        <v>21210</v>
      </c>
      <c r="B430" s="1082" t="s">
        <v>23861</v>
      </c>
      <c r="C430" s="1084"/>
      <c r="D430" s="1609" t="s">
        <v>5</v>
      </c>
      <c r="E430" s="1609" t="s">
        <v>5</v>
      </c>
      <c r="F430" s="1609" t="s">
        <v>539</v>
      </c>
      <c r="G430" s="1082" t="s">
        <v>5</v>
      </c>
      <c r="H430" s="1082" t="s">
        <v>5</v>
      </c>
      <c r="I430" s="1610" t="s">
        <v>23821</v>
      </c>
    </row>
    <row r="431" spans="1:9" x14ac:dyDescent="0.2">
      <c r="A431" s="1608">
        <v>21211</v>
      </c>
      <c r="B431" s="1082" t="s">
        <v>23862</v>
      </c>
      <c r="C431" s="1084"/>
      <c r="D431" s="1609" t="s">
        <v>5</v>
      </c>
      <c r="E431" s="1609" t="s">
        <v>469</v>
      </c>
      <c r="F431" s="1609"/>
      <c r="G431" s="1082" t="s">
        <v>5</v>
      </c>
      <c r="H431" s="1082" t="s">
        <v>5</v>
      </c>
      <c r="I431" s="1610" t="s">
        <v>23821</v>
      </c>
    </row>
    <row r="432" spans="1:9" x14ac:dyDescent="0.2">
      <c r="A432" s="1608">
        <v>21212</v>
      </c>
      <c r="B432" s="1082" t="s">
        <v>23862</v>
      </c>
      <c r="C432" s="1084"/>
      <c r="D432" s="1609" t="s">
        <v>5</v>
      </c>
      <c r="E432" s="1609" t="s">
        <v>469</v>
      </c>
      <c r="F432" s="1609"/>
      <c r="G432" s="1082" t="s">
        <v>5</v>
      </c>
      <c r="H432" s="1082" t="s">
        <v>5</v>
      </c>
      <c r="I432" s="1610" t="s">
        <v>23821</v>
      </c>
    </row>
    <row r="433" spans="1:9" x14ac:dyDescent="0.2">
      <c r="A433" s="1608">
        <v>21219</v>
      </c>
      <c r="B433" s="1082" t="s">
        <v>23863</v>
      </c>
      <c r="C433" s="1084"/>
      <c r="D433" s="1609" t="s">
        <v>5</v>
      </c>
      <c r="E433" s="1609" t="s">
        <v>469</v>
      </c>
      <c r="F433" s="1609"/>
      <c r="G433" s="1082" t="s">
        <v>5</v>
      </c>
      <c r="H433" s="1082" t="s">
        <v>5</v>
      </c>
      <c r="I433" s="1610" t="s">
        <v>23821</v>
      </c>
    </row>
    <row r="434" spans="1:9" x14ac:dyDescent="0.2">
      <c r="A434" s="1608">
        <v>21220</v>
      </c>
      <c r="B434" s="1082" t="s">
        <v>23864</v>
      </c>
      <c r="C434" s="1084"/>
      <c r="D434" s="1609" t="s">
        <v>5</v>
      </c>
      <c r="E434" s="1609" t="s">
        <v>5</v>
      </c>
      <c r="F434" s="1609" t="s">
        <v>539</v>
      </c>
      <c r="G434" s="1082" t="s">
        <v>5</v>
      </c>
      <c r="H434" s="1082" t="s">
        <v>5</v>
      </c>
      <c r="I434" s="1610" t="s">
        <v>23821</v>
      </c>
    </row>
    <row r="435" spans="1:9" x14ac:dyDescent="0.2">
      <c r="A435" s="1608">
        <v>21221</v>
      </c>
      <c r="B435" s="1082" t="s">
        <v>23864</v>
      </c>
      <c r="C435" s="1084"/>
      <c r="D435" s="1609" t="s">
        <v>5</v>
      </c>
      <c r="E435" s="1609" t="s">
        <v>469</v>
      </c>
      <c r="F435" s="1609"/>
      <c r="G435" s="1082" t="s">
        <v>5</v>
      </c>
      <c r="H435" s="1082" t="s">
        <v>5</v>
      </c>
      <c r="I435" s="1610" t="s">
        <v>23821</v>
      </c>
    </row>
    <row r="436" spans="1:9" x14ac:dyDescent="0.2">
      <c r="A436" s="1608">
        <v>21222</v>
      </c>
      <c r="B436" s="1082" t="s">
        <v>23864</v>
      </c>
      <c r="C436" s="1084"/>
      <c r="D436" s="1609" t="s">
        <v>5</v>
      </c>
      <c r="E436" s="1609" t="s">
        <v>469</v>
      </c>
      <c r="F436" s="1609"/>
      <c r="G436" s="1082" t="s">
        <v>5</v>
      </c>
      <c r="H436" s="1082" t="s">
        <v>5</v>
      </c>
      <c r="I436" s="1610" t="s">
        <v>23821</v>
      </c>
    </row>
    <row r="437" spans="1:9" x14ac:dyDescent="0.2">
      <c r="A437" s="1608">
        <v>21290</v>
      </c>
      <c r="B437" s="1082" t="s">
        <v>23865</v>
      </c>
      <c r="C437" s="1084"/>
      <c r="D437" s="1609" t="s">
        <v>5</v>
      </c>
      <c r="E437" s="1609" t="s">
        <v>5</v>
      </c>
      <c r="F437" s="1609" t="s">
        <v>539</v>
      </c>
      <c r="G437" s="1082" t="s">
        <v>5</v>
      </c>
      <c r="H437" s="1082" t="s">
        <v>5</v>
      </c>
      <c r="I437" s="1610" t="s">
        <v>23821</v>
      </c>
    </row>
    <row r="438" spans="1:9" x14ac:dyDescent="0.2">
      <c r="A438" s="1608">
        <v>21291</v>
      </c>
      <c r="B438" s="1082" t="s">
        <v>23865</v>
      </c>
      <c r="C438" s="1084"/>
      <c r="D438" s="1609" t="s">
        <v>5</v>
      </c>
      <c r="E438" s="1609" t="s">
        <v>469</v>
      </c>
      <c r="F438" s="1609"/>
      <c r="G438" s="1082" t="s">
        <v>5</v>
      </c>
      <c r="H438" s="1082" t="s">
        <v>5</v>
      </c>
      <c r="I438" s="1610" t="s">
        <v>23821</v>
      </c>
    </row>
    <row r="439" spans="1:9" x14ac:dyDescent="0.2">
      <c r="A439" s="1608">
        <v>21300</v>
      </c>
      <c r="B439" s="1082" t="s">
        <v>23866</v>
      </c>
      <c r="C439" s="1084"/>
      <c r="D439" s="1609" t="s">
        <v>5</v>
      </c>
      <c r="E439" s="1609" t="s">
        <v>5</v>
      </c>
      <c r="F439" s="1609" t="s">
        <v>23638</v>
      </c>
      <c r="G439" s="1082" t="s">
        <v>5</v>
      </c>
      <c r="H439" s="1082" t="s">
        <v>5</v>
      </c>
      <c r="I439" s="1610" t="s">
        <v>23821</v>
      </c>
    </row>
    <row r="440" spans="1:9" x14ac:dyDescent="0.2">
      <c r="A440" s="1608">
        <v>21310</v>
      </c>
      <c r="B440" s="1082" t="s">
        <v>23866</v>
      </c>
      <c r="C440" s="1084"/>
      <c r="D440" s="1609" t="s">
        <v>5</v>
      </c>
      <c r="E440" s="1609" t="s">
        <v>5</v>
      </c>
      <c r="F440" s="1609" t="s">
        <v>539</v>
      </c>
      <c r="G440" s="1082" t="s">
        <v>5</v>
      </c>
      <c r="H440" s="1082" t="s">
        <v>5</v>
      </c>
      <c r="I440" s="1610" t="s">
        <v>23821</v>
      </c>
    </row>
    <row r="441" spans="1:9" x14ac:dyDescent="0.2">
      <c r="A441" s="1608">
        <v>21311</v>
      </c>
      <c r="B441" s="1082" t="s">
        <v>23867</v>
      </c>
      <c r="C441" s="1084"/>
      <c r="D441" s="1609" t="s">
        <v>5</v>
      </c>
      <c r="E441" s="1609" t="s">
        <v>469</v>
      </c>
      <c r="F441" s="1609"/>
      <c r="G441" s="1082" t="s">
        <v>5</v>
      </c>
      <c r="H441" s="1082" t="s">
        <v>5</v>
      </c>
      <c r="I441" s="1610" t="s">
        <v>23821</v>
      </c>
    </row>
    <row r="442" spans="1:9" x14ac:dyDescent="0.2">
      <c r="A442" s="1608">
        <v>21312</v>
      </c>
      <c r="B442" s="1082" t="s">
        <v>23868</v>
      </c>
      <c r="C442" s="1084"/>
      <c r="D442" s="1609" t="s">
        <v>5</v>
      </c>
      <c r="E442" s="1609" t="s">
        <v>469</v>
      </c>
      <c r="F442" s="1609"/>
      <c r="G442" s="1082" t="s">
        <v>5</v>
      </c>
      <c r="H442" s="1082" t="s">
        <v>5</v>
      </c>
      <c r="I442" s="1610" t="s">
        <v>23821</v>
      </c>
    </row>
    <row r="443" spans="1:9" x14ac:dyDescent="0.2">
      <c r="A443" s="1608">
        <v>21320</v>
      </c>
      <c r="B443" s="1082" t="s">
        <v>23866</v>
      </c>
      <c r="C443" s="1084"/>
      <c r="D443" s="1609" t="s">
        <v>5</v>
      </c>
      <c r="E443" s="1609" t="s">
        <v>5</v>
      </c>
      <c r="F443" s="1609" t="s">
        <v>539</v>
      </c>
      <c r="G443" s="1082" t="s">
        <v>5</v>
      </c>
      <c r="H443" s="1082" t="s">
        <v>5</v>
      </c>
      <c r="I443" s="1610" t="s">
        <v>23821</v>
      </c>
    </row>
    <row r="444" spans="1:9" x14ac:dyDescent="0.2">
      <c r="A444" s="1608">
        <v>21321</v>
      </c>
      <c r="B444" s="1082" t="s">
        <v>23867</v>
      </c>
      <c r="C444" s="1084"/>
      <c r="D444" s="1609" t="s">
        <v>5</v>
      </c>
      <c r="E444" s="1609" t="s">
        <v>469</v>
      </c>
      <c r="F444" s="1609"/>
      <c r="G444" s="1082" t="s">
        <v>5</v>
      </c>
      <c r="H444" s="1082" t="s">
        <v>5</v>
      </c>
      <c r="I444" s="1610" t="s">
        <v>23821</v>
      </c>
    </row>
    <row r="445" spans="1:9" x14ac:dyDescent="0.2">
      <c r="A445" s="1608">
        <v>21322</v>
      </c>
      <c r="B445" s="1082" t="s">
        <v>23868</v>
      </c>
      <c r="C445" s="1084"/>
      <c r="D445" s="1609" t="s">
        <v>5</v>
      </c>
      <c r="E445" s="1609" t="s">
        <v>469</v>
      </c>
      <c r="F445" s="1609"/>
      <c r="G445" s="1082" t="s">
        <v>5</v>
      </c>
      <c r="H445" s="1082" t="s">
        <v>5</v>
      </c>
      <c r="I445" s="1610" t="s">
        <v>23821</v>
      </c>
    </row>
    <row r="446" spans="1:9" x14ac:dyDescent="0.2">
      <c r="A446" s="1608">
        <v>21330</v>
      </c>
      <c r="B446" s="1082" t="s">
        <v>23869</v>
      </c>
      <c r="C446" s="1084"/>
      <c r="D446" s="1609" t="s">
        <v>5</v>
      </c>
      <c r="E446" s="1609" t="s">
        <v>5</v>
      </c>
      <c r="F446" s="1609" t="s">
        <v>539</v>
      </c>
      <c r="G446" s="1082" t="s">
        <v>5</v>
      </c>
      <c r="H446" s="1082" t="s">
        <v>5</v>
      </c>
      <c r="I446" s="1610" t="s">
        <v>23821</v>
      </c>
    </row>
    <row r="447" spans="1:9" x14ac:dyDescent="0.2">
      <c r="A447" s="1608">
        <v>21331</v>
      </c>
      <c r="B447" s="1082" t="s">
        <v>23869</v>
      </c>
      <c r="C447" s="1084"/>
      <c r="D447" s="1609" t="s">
        <v>5</v>
      </c>
      <c r="E447" s="1609" t="s">
        <v>469</v>
      </c>
      <c r="F447" s="1609"/>
      <c r="G447" s="1082" t="s">
        <v>5</v>
      </c>
      <c r="H447" s="1082" t="s">
        <v>5</v>
      </c>
      <c r="I447" s="1610" t="s">
        <v>23821</v>
      </c>
    </row>
    <row r="448" spans="1:9" x14ac:dyDescent="0.2">
      <c r="A448" s="1608">
        <v>21332</v>
      </c>
      <c r="B448" s="1082" t="s">
        <v>23869</v>
      </c>
      <c r="C448" s="1084"/>
      <c r="D448" s="1609" t="s">
        <v>5</v>
      </c>
      <c r="E448" s="1609" t="s">
        <v>469</v>
      </c>
      <c r="F448" s="1609"/>
      <c r="G448" s="1082" t="s">
        <v>5</v>
      </c>
      <c r="H448" s="1082" t="s">
        <v>5</v>
      </c>
      <c r="I448" s="1610" t="s">
        <v>23821</v>
      </c>
    </row>
    <row r="449" spans="1:9" x14ac:dyDescent="0.2">
      <c r="A449" s="1608">
        <v>21400</v>
      </c>
      <c r="B449" s="1082" t="s">
        <v>23653</v>
      </c>
      <c r="C449" s="1084"/>
      <c r="D449" s="1609" t="s">
        <v>5</v>
      </c>
      <c r="E449" s="1609" t="s">
        <v>5</v>
      </c>
      <c r="F449" s="1609" t="s">
        <v>23638</v>
      </c>
      <c r="G449" s="1082" t="s">
        <v>5</v>
      </c>
      <c r="H449" s="1082" t="s">
        <v>5</v>
      </c>
      <c r="I449" s="1610" t="s">
        <v>23821</v>
      </c>
    </row>
    <row r="450" spans="1:9" x14ac:dyDescent="0.2">
      <c r="A450" s="1608">
        <v>21410</v>
      </c>
      <c r="B450" s="1082" t="s">
        <v>23870</v>
      </c>
      <c r="C450" s="1084"/>
      <c r="D450" s="1609" t="s">
        <v>5</v>
      </c>
      <c r="E450" s="1609" t="s">
        <v>5</v>
      </c>
      <c r="F450" s="1609" t="s">
        <v>539</v>
      </c>
      <c r="G450" s="1082" t="s">
        <v>5</v>
      </c>
      <c r="H450" s="1082" t="s">
        <v>5</v>
      </c>
      <c r="I450" s="1610" t="s">
        <v>23821</v>
      </c>
    </row>
    <row r="451" spans="1:9" x14ac:dyDescent="0.2">
      <c r="A451" s="1608">
        <v>21411</v>
      </c>
      <c r="B451" s="1082" t="s">
        <v>23870</v>
      </c>
      <c r="C451" s="1084"/>
      <c r="D451" s="1609" t="s">
        <v>5</v>
      </c>
      <c r="E451" s="1609" t="s">
        <v>469</v>
      </c>
      <c r="F451" s="1609"/>
      <c r="G451" s="1082" t="s">
        <v>5</v>
      </c>
      <c r="H451" s="1082" t="s">
        <v>5</v>
      </c>
      <c r="I451" s="1610" t="s">
        <v>23821</v>
      </c>
    </row>
    <row r="452" spans="1:9" x14ac:dyDescent="0.2">
      <c r="A452" s="1608">
        <v>21420</v>
      </c>
      <c r="B452" s="1082" t="s">
        <v>23870</v>
      </c>
      <c r="C452" s="1084"/>
      <c r="D452" s="1609" t="s">
        <v>5</v>
      </c>
      <c r="E452" s="1609" t="s">
        <v>5</v>
      </c>
      <c r="F452" s="1609" t="s">
        <v>539</v>
      </c>
      <c r="G452" s="1082" t="s">
        <v>5</v>
      </c>
      <c r="H452" s="1082" t="s">
        <v>5</v>
      </c>
      <c r="I452" s="1610" t="s">
        <v>23821</v>
      </c>
    </row>
    <row r="453" spans="1:9" x14ac:dyDescent="0.2">
      <c r="A453" s="1608">
        <v>21421</v>
      </c>
      <c r="B453" s="1082" t="s">
        <v>23870</v>
      </c>
      <c r="C453" s="1084"/>
      <c r="D453" s="1609" t="s">
        <v>5</v>
      </c>
      <c r="E453" s="1609" t="s">
        <v>469</v>
      </c>
      <c r="F453" s="1609"/>
      <c r="G453" s="1082" t="s">
        <v>5</v>
      </c>
      <c r="H453" s="1082" t="s">
        <v>5</v>
      </c>
      <c r="I453" s="1610" t="s">
        <v>23821</v>
      </c>
    </row>
    <row r="454" spans="1:9" x14ac:dyDescent="0.2">
      <c r="A454" s="1608">
        <v>21500</v>
      </c>
      <c r="B454" s="1082" t="s">
        <v>23871</v>
      </c>
      <c r="C454" s="1084"/>
      <c r="D454" s="1609" t="s">
        <v>5</v>
      </c>
      <c r="E454" s="1609" t="s">
        <v>5</v>
      </c>
      <c r="F454" s="1609" t="s">
        <v>23638</v>
      </c>
      <c r="G454" s="1082" t="s">
        <v>5</v>
      </c>
      <c r="H454" s="1082" t="s">
        <v>5</v>
      </c>
      <c r="I454" s="1610" t="s">
        <v>23821</v>
      </c>
    </row>
    <row r="455" spans="1:9" x14ac:dyDescent="0.2">
      <c r="A455" s="1608">
        <v>21510</v>
      </c>
      <c r="B455" s="1082" t="s">
        <v>23872</v>
      </c>
      <c r="C455" s="1084"/>
      <c r="D455" s="1609" t="s">
        <v>5</v>
      </c>
      <c r="E455" s="1609" t="s">
        <v>5</v>
      </c>
      <c r="F455" s="1609" t="s">
        <v>539</v>
      </c>
      <c r="G455" s="1082" t="s">
        <v>5</v>
      </c>
      <c r="H455" s="1082" t="s">
        <v>5</v>
      </c>
      <c r="I455" s="1610" t="s">
        <v>23821</v>
      </c>
    </row>
    <row r="456" spans="1:9" x14ac:dyDescent="0.2">
      <c r="A456" s="1608">
        <v>21511</v>
      </c>
      <c r="B456" s="1082" t="s">
        <v>23872</v>
      </c>
      <c r="C456" s="1084"/>
      <c r="D456" s="1609" t="s">
        <v>5</v>
      </c>
      <c r="E456" s="1609" t="s">
        <v>469</v>
      </c>
      <c r="F456" s="1609"/>
      <c r="G456" s="1082" t="s">
        <v>5</v>
      </c>
      <c r="H456" s="1082" t="s">
        <v>5</v>
      </c>
      <c r="I456" s="1610" t="s">
        <v>23821</v>
      </c>
    </row>
    <row r="457" spans="1:9" x14ac:dyDescent="0.2">
      <c r="A457" s="1608">
        <v>21520</v>
      </c>
      <c r="B457" s="1082" t="s">
        <v>23873</v>
      </c>
      <c r="C457" s="1084"/>
      <c r="D457" s="1609" t="s">
        <v>5</v>
      </c>
      <c r="E457" s="1609" t="s">
        <v>5</v>
      </c>
      <c r="F457" s="1609" t="s">
        <v>539</v>
      </c>
      <c r="G457" s="1082" t="s">
        <v>5</v>
      </c>
      <c r="H457" s="1082" t="s">
        <v>5</v>
      </c>
      <c r="I457" s="1610" t="s">
        <v>23821</v>
      </c>
    </row>
    <row r="458" spans="1:9" x14ac:dyDescent="0.2">
      <c r="A458" s="1608">
        <v>21521</v>
      </c>
      <c r="B458" s="1082" t="s">
        <v>23873</v>
      </c>
      <c r="C458" s="1084"/>
      <c r="D458" s="1609" t="s">
        <v>5</v>
      </c>
      <c r="E458" s="1609" t="s">
        <v>469</v>
      </c>
      <c r="F458" s="1609"/>
      <c r="G458" s="1082" t="s">
        <v>5</v>
      </c>
      <c r="H458" s="1082" t="s">
        <v>5</v>
      </c>
      <c r="I458" s="1610" t="s">
        <v>23821</v>
      </c>
    </row>
    <row r="459" spans="1:9" x14ac:dyDescent="0.2">
      <c r="A459" s="1608">
        <v>21590</v>
      </c>
      <c r="B459" s="1082" t="s">
        <v>23874</v>
      </c>
      <c r="C459" s="1084"/>
      <c r="D459" s="1609" t="s">
        <v>5</v>
      </c>
      <c r="E459" s="1609" t="s">
        <v>5</v>
      </c>
      <c r="F459" s="1609" t="s">
        <v>539</v>
      </c>
      <c r="G459" s="1082" t="s">
        <v>5</v>
      </c>
      <c r="H459" s="1082" t="s">
        <v>5</v>
      </c>
      <c r="I459" s="1610" t="s">
        <v>23821</v>
      </c>
    </row>
    <row r="460" spans="1:9" x14ac:dyDescent="0.2">
      <c r="A460" s="1608">
        <v>21591</v>
      </c>
      <c r="B460" s="1082" t="s">
        <v>23874</v>
      </c>
      <c r="C460" s="1084"/>
      <c r="D460" s="1609" t="s">
        <v>5</v>
      </c>
      <c r="E460" s="1609" t="s">
        <v>469</v>
      </c>
      <c r="F460" s="1609"/>
      <c r="G460" s="1082" t="s">
        <v>5</v>
      </c>
      <c r="H460" s="1082" t="s">
        <v>5</v>
      </c>
      <c r="I460" s="1610" t="s">
        <v>23821</v>
      </c>
    </row>
    <row r="461" spans="1:9" x14ac:dyDescent="0.2">
      <c r="A461" s="1608">
        <v>21600</v>
      </c>
      <c r="B461" s="1082" t="s">
        <v>23875</v>
      </c>
      <c r="C461" s="1084"/>
      <c r="D461" s="1609" t="s">
        <v>5</v>
      </c>
      <c r="E461" s="1609" t="s">
        <v>5</v>
      </c>
      <c r="F461" s="1609" t="s">
        <v>23638</v>
      </c>
      <c r="G461" s="1082" t="s">
        <v>5</v>
      </c>
      <c r="H461" s="1082" t="s">
        <v>5</v>
      </c>
      <c r="I461" s="1610" t="s">
        <v>23821</v>
      </c>
    </row>
    <row r="462" spans="1:9" x14ac:dyDescent="0.2">
      <c r="A462" s="1608">
        <v>21610</v>
      </c>
      <c r="B462" s="1082" t="s">
        <v>23876</v>
      </c>
      <c r="C462" s="1084"/>
      <c r="D462" s="1609" t="s">
        <v>5</v>
      </c>
      <c r="E462" s="1609" t="s">
        <v>5</v>
      </c>
      <c r="F462" s="1609" t="s">
        <v>539</v>
      </c>
      <c r="G462" s="1082" t="s">
        <v>5</v>
      </c>
      <c r="H462" s="1082" t="s">
        <v>5</v>
      </c>
      <c r="I462" s="1610" t="s">
        <v>23821</v>
      </c>
    </row>
    <row r="463" spans="1:9" x14ac:dyDescent="0.2">
      <c r="A463" s="1608">
        <v>21611</v>
      </c>
      <c r="B463" s="1082" t="s">
        <v>23876</v>
      </c>
      <c r="C463" s="1084"/>
      <c r="D463" s="1609" t="s">
        <v>5</v>
      </c>
      <c r="E463" s="1609" t="s">
        <v>469</v>
      </c>
      <c r="F463" s="1609"/>
      <c r="G463" s="1082" t="s">
        <v>5</v>
      </c>
      <c r="H463" s="1082" t="s">
        <v>5</v>
      </c>
      <c r="I463" s="1610" t="s">
        <v>23821</v>
      </c>
    </row>
    <row r="464" spans="1:9" x14ac:dyDescent="0.2">
      <c r="A464" s="1608">
        <v>21620</v>
      </c>
      <c r="B464" s="1082" t="s">
        <v>23877</v>
      </c>
      <c r="C464" s="1084"/>
      <c r="D464" s="1609" t="s">
        <v>5</v>
      </c>
      <c r="E464" s="1609" t="s">
        <v>5</v>
      </c>
      <c r="F464" s="1609" t="s">
        <v>539</v>
      </c>
      <c r="G464" s="1082" t="s">
        <v>5</v>
      </c>
      <c r="H464" s="1082" t="s">
        <v>5</v>
      </c>
      <c r="I464" s="1610" t="s">
        <v>23821</v>
      </c>
    </row>
    <row r="465" spans="1:9" x14ac:dyDescent="0.2">
      <c r="A465" s="1608">
        <v>21621</v>
      </c>
      <c r="B465" s="1082" t="s">
        <v>23877</v>
      </c>
      <c r="C465" s="1084"/>
      <c r="D465" s="1609" t="s">
        <v>5</v>
      </c>
      <c r="E465" s="1609" t="s">
        <v>469</v>
      </c>
      <c r="F465" s="1609"/>
      <c r="G465" s="1082" t="s">
        <v>5</v>
      </c>
      <c r="H465" s="1082" t="s">
        <v>5</v>
      </c>
      <c r="I465" s="1610" t="s">
        <v>23821</v>
      </c>
    </row>
    <row r="466" spans="1:9" x14ac:dyDescent="0.2">
      <c r="A466" s="1608">
        <v>21630</v>
      </c>
      <c r="B466" s="1082" t="s">
        <v>23878</v>
      </c>
      <c r="C466" s="1084"/>
      <c r="D466" s="1609" t="s">
        <v>5</v>
      </c>
      <c r="E466" s="1609" t="s">
        <v>5</v>
      </c>
      <c r="F466" s="1609" t="s">
        <v>539</v>
      </c>
      <c r="G466" s="1082" t="s">
        <v>5</v>
      </c>
      <c r="H466" s="1082" t="s">
        <v>5</v>
      </c>
      <c r="I466" s="1610" t="s">
        <v>23821</v>
      </c>
    </row>
    <row r="467" spans="1:9" x14ac:dyDescent="0.2">
      <c r="A467" s="1608">
        <v>21631</v>
      </c>
      <c r="B467" s="1082" t="s">
        <v>23878</v>
      </c>
      <c r="C467" s="1084"/>
      <c r="D467" s="1609" t="s">
        <v>5</v>
      </c>
      <c r="E467" s="1609" t="s">
        <v>469</v>
      </c>
      <c r="F467" s="1609"/>
      <c r="G467" s="1082" t="s">
        <v>5</v>
      </c>
      <c r="H467" s="1082" t="s">
        <v>5</v>
      </c>
      <c r="I467" s="1610" t="s">
        <v>23821</v>
      </c>
    </row>
    <row r="468" spans="1:9" x14ac:dyDescent="0.2">
      <c r="A468" s="1608">
        <v>21640</v>
      </c>
      <c r="B468" s="1082" t="s">
        <v>23879</v>
      </c>
      <c r="C468" s="1084"/>
      <c r="D468" s="1609" t="s">
        <v>5</v>
      </c>
      <c r="E468" s="1609" t="s">
        <v>5</v>
      </c>
      <c r="F468" s="1609" t="s">
        <v>539</v>
      </c>
      <c r="G468" s="1082" t="s">
        <v>5</v>
      </c>
      <c r="H468" s="1082" t="s">
        <v>5</v>
      </c>
      <c r="I468" s="1610" t="s">
        <v>23821</v>
      </c>
    </row>
    <row r="469" spans="1:9" x14ac:dyDescent="0.2">
      <c r="A469" s="1608">
        <v>21641</v>
      </c>
      <c r="B469" s="1082" t="s">
        <v>23879</v>
      </c>
      <c r="C469" s="1084"/>
      <c r="D469" s="1609" t="s">
        <v>5</v>
      </c>
      <c r="E469" s="1609" t="s">
        <v>469</v>
      </c>
      <c r="F469" s="1609"/>
      <c r="G469" s="1082" t="s">
        <v>5</v>
      </c>
      <c r="H469" s="1082" t="s">
        <v>5</v>
      </c>
      <c r="I469" s="1610" t="s">
        <v>23821</v>
      </c>
    </row>
    <row r="470" spans="1:9" x14ac:dyDescent="0.2">
      <c r="A470" s="1608">
        <v>21650</v>
      </c>
      <c r="B470" s="1082" t="s">
        <v>23880</v>
      </c>
      <c r="C470" s="1084"/>
      <c r="D470" s="1609" t="s">
        <v>5</v>
      </c>
      <c r="E470" s="1609" t="s">
        <v>5</v>
      </c>
      <c r="F470" s="1609" t="s">
        <v>539</v>
      </c>
      <c r="G470" s="1082" t="s">
        <v>5</v>
      </c>
      <c r="H470" s="1082" t="s">
        <v>5</v>
      </c>
      <c r="I470" s="1610" t="s">
        <v>23821</v>
      </c>
    </row>
    <row r="471" spans="1:9" x14ac:dyDescent="0.2">
      <c r="A471" s="1608">
        <v>21651</v>
      </c>
      <c r="B471" s="1082" t="s">
        <v>23880</v>
      </c>
      <c r="C471" s="1084"/>
      <c r="D471" s="1609" t="s">
        <v>5</v>
      </c>
      <c r="E471" s="1609" t="s">
        <v>469</v>
      </c>
      <c r="F471" s="1609"/>
      <c r="G471" s="1082" t="s">
        <v>5</v>
      </c>
      <c r="H471" s="1082" t="s">
        <v>5</v>
      </c>
      <c r="I471" s="1610" t="s">
        <v>23821</v>
      </c>
    </row>
    <row r="472" spans="1:9" x14ac:dyDescent="0.2">
      <c r="A472" s="1608">
        <v>21660</v>
      </c>
      <c r="B472" s="1082" t="s">
        <v>23881</v>
      </c>
      <c r="C472" s="1084"/>
      <c r="D472" s="1609" t="s">
        <v>5</v>
      </c>
      <c r="E472" s="1609" t="s">
        <v>5</v>
      </c>
      <c r="F472" s="1609" t="s">
        <v>539</v>
      </c>
      <c r="G472" s="1082" t="s">
        <v>5</v>
      </c>
      <c r="H472" s="1082" t="s">
        <v>5</v>
      </c>
      <c r="I472" s="1610" t="s">
        <v>23821</v>
      </c>
    </row>
    <row r="473" spans="1:9" x14ac:dyDescent="0.2">
      <c r="A473" s="1608">
        <v>21661</v>
      </c>
      <c r="B473" s="1082" t="s">
        <v>23882</v>
      </c>
      <c r="C473" s="1084"/>
      <c r="D473" s="1609" t="s">
        <v>5</v>
      </c>
      <c r="E473" s="1609" t="s">
        <v>469</v>
      </c>
      <c r="F473" s="1609"/>
      <c r="G473" s="1082" t="s">
        <v>5</v>
      </c>
      <c r="H473" s="1082" t="s">
        <v>5</v>
      </c>
      <c r="I473" s="1610" t="s">
        <v>23821</v>
      </c>
    </row>
    <row r="474" spans="1:9" x14ac:dyDescent="0.2">
      <c r="A474" s="1608">
        <v>21662</v>
      </c>
      <c r="B474" s="1082" t="s">
        <v>23717</v>
      </c>
      <c r="C474" s="1084"/>
      <c r="D474" s="1609" t="s">
        <v>5</v>
      </c>
      <c r="E474" s="1609" t="s">
        <v>469</v>
      </c>
      <c r="F474" s="1609"/>
      <c r="G474" s="1082" t="s">
        <v>5</v>
      </c>
      <c r="H474" s="1082" t="s">
        <v>5</v>
      </c>
      <c r="I474" s="1610" t="s">
        <v>23821</v>
      </c>
    </row>
    <row r="475" spans="1:9" x14ac:dyDescent="0.2">
      <c r="A475" s="1608">
        <v>21700</v>
      </c>
      <c r="B475" s="1082" t="s">
        <v>43</v>
      </c>
      <c r="C475" s="1084"/>
      <c r="D475" s="1609" t="s">
        <v>5</v>
      </c>
      <c r="E475" s="1609" t="s">
        <v>5</v>
      </c>
      <c r="F475" s="1609" t="s">
        <v>23638</v>
      </c>
      <c r="G475" s="1082" t="s">
        <v>5</v>
      </c>
      <c r="H475" s="1082" t="s">
        <v>5</v>
      </c>
      <c r="I475" s="1610" t="s">
        <v>23821</v>
      </c>
    </row>
    <row r="476" spans="1:9" x14ac:dyDescent="0.2">
      <c r="A476" s="1608">
        <v>21710</v>
      </c>
      <c r="B476" s="1082" t="s">
        <v>23883</v>
      </c>
      <c r="C476" s="1084"/>
      <c r="D476" s="1609" t="s">
        <v>5</v>
      </c>
      <c r="E476" s="1609" t="s">
        <v>5</v>
      </c>
      <c r="F476" s="1609" t="s">
        <v>539</v>
      </c>
      <c r="G476" s="1082" t="s">
        <v>5</v>
      </c>
      <c r="H476" s="1082" t="s">
        <v>5</v>
      </c>
      <c r="I476" s="1610" t="s">
        <v>23821</v>
      </c>
    </row>
    <row r="477" spans="1:9" x14ac:dyDescent="0.2">
      <c r="A477" s="1608">
        <v>21711</v>
      </c>
      <c r="B477" s="1082" t="s">
        <v>23884</v>
      </c>
      <c r="C477" s="1084"/>
      <c r="D477" s="1609" t="s">
        <v>5</v>
      </c>
      <c r="E477" s="1609" t="s">
        <v>469</v>
      </c>
      <c r="F477" s="1609"/>
      <c r="G477" s="1082" t="s">
        <v>5</v>
      </c>
      <c r="H477" s="1082" t="s">
        <v>5</v>
      </c>
      <c r="I477" s="1610" t="s">
        <v>23821</v>
      </c>
    </row>
    <row r="478" spans="1:9" x14ac:dyDescent="0.2">
      <c r="A478" s="1608">
        <v>21720</v>
      </c>
      <c r="B478" s="1082" t="s">
        <v>23885</v>
      </c>
      <c r="C478" s="1084"/>
      <c r="D478" s="1609" t="s">
        <v>5</v>
      </c>
      <c r="E478" s="1609" t="s">
        <v>5</v>
      </c>
      <c r="F478" s="1609" t="s">
        <v>539</v>
      </c>
      <c r="G478" s="1082" t="s">
        <v>5</v>
      </c>
      <c r="H478" s="1082" t="s">
        <v>5</v>
      </c>
      <c r="I478" s="1610" t="s">
        <v>23821</v>
      </c>
    </row>
    <row r="479" spans="1:9" x14ac:dyDescent="0.2">
      <c r="A479" s="1608">
        <v>21721</v>
      </c>
      <c r="B479" s="1082" t="s">
        <v>23885</v>
      </c>
      <c r="C479" s="1084"/>
      <c r="D479" s="1609" t="s">
        <v>5</v>
      </c>
      <c r="E479" s="1609" t="s">
        <v>469</v>
      </c>
      <c r="F479" s="1609"/>
      <c r="G479" s="1082" t="s">
        <v>5</v>
      </c>
      <c r="H479" s="1082" t="s">
        <v>5</v>
      </c>
      <c r="I479" s="1610" t="s">
        <v>23821</v>
      </c>
    </row>
    <row r="480" spans="1:9" x14ac:dyDescent="0.2">
      <c r="A480" s="1608">
        <v>21790</v>
      </c>
      <c r="B480" s="1082" t="s">
        <v>23886</v>
      </c>
      <c r="C480" s="1084"/>
      <c r="D480" s="1609" t="s">
        <v>5</v>
      </c>
      <c r="E480" s="1609" t="s">
        <v>5</v>
      </c>
      <c r="F480" s="1609" t="s">
        <v>539</v>
      </c>
      <c r="G480" s="1082" t="s">
        <v>5</v>
      </c>
      <c r="H480" s="1082" t="s">
        <v>5</v>
      </c>
      <c r="I480" s="1610" t="s">
        <v>23821</v>
      </c>
    </row>
    <row r="481" spans="1:9" x14ac:dyDescent="0.2">
      <c r="A481" s="1608">
        <v>21791</v>
      </c>
      <c r="B481" s="1082" t="s">
        <v>23886</v>
      </c>
      <c r="C481" s="1084"/>
      <c r="D481" s="1609" t="s">
        <v>5</v>
      </c>
      <c r="E481" s="1609" t="s">
        <v>469</v>
      </c>
      <c r="F481" s="1609"/>
      <c r="G481" s="1082" t="s">
        <v>5</v>
      </c>
      <c r="H481" s="1082" t="s">
        <v>469</v>
      </c>
      <c r="I481" s="1610" t="s">
        <v>23821</v>
      </c>
    </row>
    <row r="482" spans="1:9" x14ac:dyDescent="0.2">
      <c r="A482" s="1608">
        <v>21900</v>
      </c>
      <c r="B482" s="1082" t="s">
        <v>45</v>
      </c>
      <c r="C482" s="1084"/>
      <c r="D482" s="1609" t="s">
        <v>5</v>
      </c>
      <c r="E482" s="1609" t="s">
        <v>5</v>
      </c>
      <c r="F482" s="1609" t="s">
        <v>23638</v>
      </c>
      <c r="G482" s="1082" t="s">
        <v>5</v>
      </c>
      <c r="H482" s="1082" t="s">
        <v>5</v>
      </c>
      <c r="I482" s="1610" t="s">
        <v>23821</v>
      </c>
    </row>
    <row r="483" spans="1:9" x14ac:dyDescent="0.2">
      <c r="A483" s="1608">
        <v>21910</v>
      </c>
      <c r="B483" s="1082" t="s">
        <v>46</v>
      </c>
      <c r="C483" s="1084"/>
      <c r="D483" s="1609" t="s">
        <v>5</v>
      </c>
      <c r="E483" s="1609" t="s">
        <v>5</v>
      </c>
      <c r="F483" s="1609" t="s">
        <v>539</v>
      </c>
      <c r="G483" s="1082" t="s">
        <v>5</v>
      </c>
      <c r="H483" s="1082" t="s">
        <v>5</v>
      </c>
      <c r="I483" s="1610" t="s">
        <v>23821</v>
      </c>
    </row>
    <row r="484" spans="1:9" x14ac:dyDescent="0.2">
      <c r="A484" s="1608">
        <v>21911</v>
      </c>
      <c r="B484" s="1082" t="s">
        <v>46</v>
      </c>
      <c r="C484" s="1084"/>
      <c r="D484" s="1609" t="s">
        <v>5</v>
      </c>
      <c r="E484" s="1609" t="s">
        <v>469</v>
      </c>
      <c r="F484" s="1609"/>
      <c r="G484" s="1082" t="s">
        <v>5</v>
      </c>
      <c r="H484" s="1082" t="s">
        <v>5</v>
      </c>
      <c r="I484" s="1610" t="s">
        <v>23821</v>
      </c>
    </row>
    <row r="485" spans="1:9" x14ac:dyDescent="0.2">
      <c r="A485" s="1608">
        <v>21920</v>
      </c>
      <c r="B485" s="1082" t="s">
        <v>47</v>
      </c>
      <c r="C485" s="1084"/>
      <c r="D485" s="1609" t="s">
        <v>5</v>
      </c>
      <c r="E485" s="1609" t="s">
        <v>5</v>
      </c>
      <c r="F485" s="1609" t="s">
        <v>539</v>
      </c>
      <c r="G485" s="1082" t="s">
        <v>5</v>
      </c>
      <c r="H485" s="1082" t="s">
        <v>5</v>
      </c>
      <c r="I485" s="1610" t="s">
        <v>23821</v>
      </c>
    </row>
    <row r="486" spans="1:9" x14ac:dyDescent="0.2">
      <c r="A486" s="1608">
        <v>21921</v>
      </c>
      <c r="B486" s="1082" t="s">
        <v>47</v>
      </c>
      <c r="C486" s="1084"/>
      <c r="D486" s="1609" t="s">
        <v>5</v>
      </c>
      <c r="E486" s="1609" t="s">
        <v>469</v>
      </c>
      <c r="F486" s="1609"/>
      <c r="G486" s="1082" t="s">
        <v>5</v>
      </c>
      <c r="H486" s="1082" t="s">
        <v>5</v>
      </c>
      <c r="I486" s="1610" t="s">
        <v>23821</v>
      </c>
    </row>
    <row r="487" spans="1:9" x14ac:dyDescent="0.2">
      <c r="A487" s="1608">
        <v>21990</v>
      </c>
      <c r="B487" s="1082" t="s">
        <v>23887</v>
      </c>
      <c r="C487" s="1084"/>
      <c r="D487" s="1609" t="s">
        <v>5</v>
      </c>
      <c r="E487" s="1609" t="s">
        <v>5</v>
      </c>
      <c r="F487" s="1609" t="s">
        <v>539</v>
      </c>
      <c r="G487" s="1082" t="s">
        <v>5</v>
      </c>
      <c r="H487" s="1082" t="s">
        <v>5</v>
      </c>
      <c r="I487" s="1610" t="s">
        <v>23821</v>
      </c>
    </row>
    <row r="488" spans="1:9" x14ac:dyDescent="0.2">
      <c r="A488" s="1608">
        <v>21991</v>
      </c>
      <c r="B488" s="1082" t="s">
        <v>48</v>
      </c>
      <c r="C488" s="1084"/>
      <c r="D488" s="1609" t="s">
        <v>5</v>
      </c>
      <c r="E488" s="1609" t="s">
        <v>469</v>
      </c>
      <c r="F488" s="1609"/>
      <c r="G488" s="1082" t="s">
        <v>5</v>
      </c>
      <c r="H488" s="1082" t="s">
        <v>5</v>
      </c>
      <c r="I488" s="1610" t="s">
        <v>23821</v>
      </c>
    </row>
    <row r="489" spans="1:9" x14ac:dyDescent="0.2">
      <c r="A489" s="1608">
        <v>22000</v>
      </c>
      <c r="B489" s="1082" t="s">
        <v>746</v>
      </c>
      <c r="C489" s="1084"/>
      <c r="D489" s="1609" t="s">
        <v>5</v>
      </c>
      <c r="E489" s="1609" t="s">
        <v>5</v>
      </c>
      <c r="F489" s="1609" t="s">
        <v>23637</v>
      </c>
      <c r="G489" s="1082" t="s">
        <v>5</v>
      </c>
      <c r="H489" s="1082" t="s">
        <v>5</v>
      </c>
      <c r="I489" s="1610" t="s">
        <v>23821</v>
      </c>
    </row>
    <row r="490" spans="1:9" x14ac:dyDescent="0.2">
      <c r="A490" s="1608">
        <v>22100</v>
      </c>
      <c r="B490" s="1082" t="s">
        <v>23888</v>
      </c>
      <c r="C490" s="1084"/>
      <c r="D490" s="1609" t="s">
        <v>5</v>
      </c>
      <c r="E490" s="1609" t="s">
        <v>5</v>
      </c>
      <c r="F490" s="1609" t="s">
        <v>23638</v>
      </c>
      <c r="G490" s="1082" t="s">
        <v>5</v>
      </c>
      <c r="H490" s="1082" t="s">
        <v>5</v>
      </c>
      <c r="I490" s="1610" t="s">
        <v>23821</v>
      </c>
    </row>
    <row r="491" spans="1:9" x14ac:dyDescent="0.2">
      <c r="A491" s="1608">
        <v>22110</v>
      </c>
      <c r="B491" s="1082" t="s">
        <v>23889</v>
      </c>
      <c r="C491" s="1084"/>
      <c r="D491" s="1609" t="s">
        <v>5</v>
      </c>
      <c r="E491" s="1609" t="s">
        <v>5</v>
      </c>
      <c r="F491" s="1609" t="s">
        <v>539</v>
      </c>
      <c r="G491" s="1082" t="s">
        <v>5</v>
      </c>
      <c r="H491" s="1082" t="s">
        <v>5</v>
      </c>
      <c r="I491" s="1610" t="s">
        <v>23821</v>
      </c>
    </row>
    <row r="492" spans="1:9" x14ac:dyDescent="0.2">
      <c r="A492" s="1608">
        <v>22111</v>
      </c>
      <c r="B492" s="1082" t="s">
        <v>23830</v>
      </c>
      <c r="C492" s="1084"/>
      <c r="D492" s="1609" t="s">
        <v>5</v>
      </c>
      <c r="E492" s="1609" t="s">
        <v>469</v>
      </c>
      <c r="F492" s="1609"/>
      <c r="G492" s="1082" t="s">
        <v>5</v>
      </c>
      <c r="H492" s="1082" t="s">
        <v>5</v>
      </c>
      <c r="I492" s="1610" t="s">
        <v>23821</v>
      </c>
    </row>
    <row r="493" spans="1:9" x14ac:dyDescent="0.2">
      <c r="A493" s="1608">
        <v>22112</v>
      </c>
      <c r="B493" s="1082" t="s">
        <v>23830</v>
      </c>
      <c r="C493" s="1084"/>
      <c r="D493" s="1609" t="s">
        <v>5</v>
      </c>
      <c r="E493" s="1609" t="s">
        <v>469</v>
      </c>
      <c r="F493" s="1609"/>
      <c r="G493" s="1082" t="s">
        <v>5</v>
      </c>
      <c r="H493" s="1082" t="s">
        <v>5</v>
      </c>
      <c r="I493" s="1610" t="s">
        <v>23821</v>
      </c>
    </row>
    <row r="494" spans="1:9" x14ac:dyDescent="0.2">
      <c r="A494" s="1608">
        <v>22119</v>
      </c>
      <c r="B494" s="1082" t="s">
        <v>23831</v>
      </c>
      <c r="C494" s="1084"/>
      <c r="D494" s="1609" t="s">
        <v>5</v>
      </c>
      <c r="E494" s="1609" t="s">
        <v>469</v>
      </c>
      <c r="F494" s="1609"/>
      <c r="G494" s="1082" t="s">
        <v>5</v>
      </c>
      <c r="H494" s="1082" t="s">
        <v>5</v>
      </c>
      <c r="I494" s="1610" t="s">
        <v>23821</v>
      </c>
    </row>
    <row r="495" spans="1:9" x14ac:dyDescent="0.2">
      <c r="A495" s="1608">
        <v>22120</v>
      </c>
      <c r="B495" s="1082" t="s">
        <v>23832</v>
      </c>
      <c r="C495" s="1084"/>
      <c r="D495" s="1609" t="s">
        <v>5</v>
      </c>
      <c r="E495" s="1609" t="s">
        <v>5</v>
      </c>
      <c r="F495" s="1609" t="s">
        <v>539</v>
      </c>
      <c r="G495" s="1082" t="s">
        <v>5</v>
      </c>
      <c r="H495" s="1082" t="s">
        <v>5</v>
      </c>
      <c r="I495" s="1610" t="s">
        <v>23821</v>
      </c>
    </row>
    <row r="496" spans="1:9" x14ac:dyDescent="0.2">
      <c r="A496" s="1608">
        <v>22121</v>
      </c>
      <c r="B496" s="1082" t="s">
        <v>23832</v>
      </c>
      <c r="C496" s="1084"/>
      <c r="D496" s="1609" t="s">
        <v>5</v>
      </c>
      <c r="E496" s="1609" t="s">
        <v>469</v>
      </c>
      <c r="F496" s="1609"/>
      <c r="G496" s="1082" t="s">
        <v>5</v>
      </c>
      <c r="H496" s="1082" t="s">
        <v>5</v>
      </c>
      <c r="I496" s="1610" t="s">
        <v>23821</v>
      </c>
    </row>
    <row r="497" spans="1:9" x14ac:dyDescent="0.2">
      <c r="A497" s="1608">
        <v>22122</v>
      </c>
      <c r="B497" s="1082" t="s">
        <v>23832</v>
      </c>
      <c r="C497" s="1084"/>
      <c r="D497" s="1609" t="s">
        <v>5</v>
      </c>
      <c r="E497" s="1609" t="s">
        <v>469</v>
      </c>
      <c r="F497" s="1609"/>
      <c r="G497" s="1082" t="s">
        <v>5</v>
      </c>
      <c r="H497" s="1082" t="s">
        <v>5</v>
      </c>
      <c r="I497" s="1610" t="s">
        <v>23821</v>
      </c>
    </row>
    <row r="498" spans="1:9" x14ac:dyDescent="0.2">
      <c r="A498" s="1608">
        <v>22200</v>
      </c>
      <c r="B498" s="1082" t="s">
        <v>23890</v>
      </c>
      <c r="C498" s="1084"/>
      <c r="D498" s="1609" t="s">
        <v>5</v>
      </c>
      <c r="E498" s="1609" t="s">
        <v>5</v>
      </c>
      <c r="F498" s="1609" t="s">
        <v>23638</v>
      </c>
      <c r="G498" s="1082" t="s">
        <v>5</v>
      </c>
      <c r="H498" s="1082" t="s">
        <v>5</v>
      </c>
      <c r="I498" s="1610" t="s">
        <v>23821</v>
      </c>
    </row>
    <row r="499" spans="1:9" x14ac:dyDescent="0.2">
      <c r="A499" s="1608">
        <v>22210</v>
      </c>
      <c r="B499" s="1082" t="s">
        <v>23861</v>
      </c>
      <c r="C499" s="1084"/>
      <c r="D499" s="1609" t="s">
        <v>5</v>
      </c>
      <c r="E499" s="1609" t="s">
        <v>5</v>
      </c>
      <c r="F499" s="1609" t="s">
        <v>539</v>
      </c>
      <c r="G499" s="1082" t="s">
        <v>5</v>
      </c>
      <c r="H499" s="1082" t="s">
        <v>5</v>
      </c>
      <c r="I499" s="1610" t="s">
        <v>23821</v>
      </c>
    </row>
    <row r="500" spans="1:9" x14ac:dyDescent="0.2">
      <c r="A500" s="1608">
        <v>22211</v>
      </c>
      <c r="B500" s="1082" t="s">
        <v>23891</v>
      </c>
      <c r="C500" s="1084"/>
      <c r="D500" s="1609" t="s">
        <v>5</v>
      </c>
      <c r="E500" s="1609" t="s">
        <v>469</v>
      </c>
      <c r="F500" s="1609"/>
      <c r="G500" s="1082" t="s">
        <v>5</v>
      </c>
      <c r="H500" s="1082" t="s">
        <v>5</v>
      </c>
      <c r="I500" s="1610" t="s">
        <v>23821</v>
      </c>
    </row>
    <row r="501" spans="1:9" x14ac:dyDescent="0.2">
      <c r="A501" s="1608">
        <v>22212</v>
      </c>
      <c r="B501" s="1082" t="s">
        <v>23891</v>
      </c>
      <c r="C501" s="1084"/>
      <c r="D501" s="1609" t="s">
        <v>5</v>
      </c>
      <c r="E501" s="1609" t="s">
        <v>469</v>
      </c>
      <c r="F501" s="1609"/>
      <c r="G501" s="1082" t="s">
        <v>5</v>
      </c>
      <c r="H501" s="1082" t="s">
        <v>5</v>
      </c>
      <c r="I501" s="1610" t="s">
        <v>23821</v>
      </c>
    </row>
    <row r="502" spans="1:9" x14ac:dyDescent="0.2">
      <c r="A502" s="1608">
        <v>22219</v>
      </c>
      <c r="B502" s="1082" t="s">
        <v>23863</v>
      </c>
      <c r="C502" s="1084"/>
      <c r="D502" s="1609" t="s">
        <v>5</v>
      </c>
      <c r="E502" s="1609" t="s">
        <v>469</v>
      </c>
      <c r="F502" s="1609"/>
      <c r="G502" s="1082" t="s">
        <v>5</v>
      </c>
      <c r="H502" s="1082" t="s">
        <v>5</v>
      </c>
      <c r="I502" s="1610" t="s">
        <v>23821</v>
      </c>
    </row>
    <row r="503" spans="1:9" x14ac:dyDescent="0.2">
      <c r="A503" s="1608">
        <v>22220</v>
      </c>
      <c r="B503" s="1082" t="s">
        <v>23864</v>
      </c>
      <c r="C503" s="1084"/>
      <c r="D503" s="1609" t="s">
        <v>5</v>
      </c>
      <c r="E503" s="1609" t="s">
        <v>5</v>
      </c>
      <c r="F503" s="1609" t="s">
        <v>539</v>
      </c>
      <c r="G503" s="1082" t="s">
        <v>5</v>
      </c>
      <c r="H503" s="1082" t="s">
        <v>5</v>
      </c>
      <c r="I503" s="1610" t="s">
        <v>23821</v>
      </c>
    </row>
    <row r="504" spans="1:9" x14ac:dyDescent="0.2">
      <c r="A504" s="1608">
        <v>22221</v>
      </c>
      <c r="B504" s="1082" t="s">
        <v>23864</v>
      </c>
      <c r="C504" s="1084"/>
      <c r="D504" s="1609" t="s">
        <v>5</v>
      </c>
      <c r="E504" s="1609" t="s">
        <v>469</v>
      </c>
      <c r="F504" s="1609"/>
      <c r="G504" s="1082" t="s">
        <v>5</v>
      </c>
      <c r="H504" s="1082" t="s">
        <v>5</v>
      </c>
      <c r="I504" s="1610" t="s">
        <v>23821</v>
      </c>
    </row>
    <row r="505" spans="1:9" x14ac:dyDescent="0.2">
      <c r="A505" s="1608">
        <v>22222</v>
      </c>
      <c r="B505" s="1082" t="s">
        <v>23864</v>
      </c>
      <c r="C505" s="1084"/>
      <c r="D505" s="1609" t="s">
        <v>5</v>
      </c>
      <c r="E505" s="1609" t="s">
        <v>469</v>
      </c>
      <c r="F505" s="1609"/>
      <c r="G505" s="1082" t="s">
        <v>5</v>
      </c>
      <c r="H505" s="1082" t="s">
        <v>5</v>
      </c>
      <c r="I505" s="1610" t="s">
        <v>23821</v>
      </c>
    </row>
    <row r="506" spans="1:9" x14ac:dyDescent="0.2">
      <c r="A506" s="1608">
        <v>22290</v>
      </c>
      <c r="B506" s="1082" t="s">
        <v>23892</v>
      </c>
      <c r="C506" s="1084"/>
      <c r="D506" s="1609" t="s">
        <v>5</v>
      </c>
      <c r="E506" s="1609" t="s">
        <v>5</v>
      </c>
      <c r="F506" s="1609" t="s">
        <v>539</v>
      </c>
      <c r="G506" s="1082" t="s">
        <v>5</v>
      </c>
      <c r="H506" s="1082" t="s">
        <v>5</v>
      </c>
      <c r="I506" s="1610" t="s">
        <v>23821</v>
      </c>
    </row>
    <row r="507" spans="1:9" x14ac:dyDescent="0.2">
      <c r="A507" s="1608">
        <v>22291</v>
      </c>
      <c r="B507" s="1082" t="s">
        <v>23892</v>
      </c>
      <c r="C507" s="1084"/>
      <c r="D507" s="1609" t="s">
        <v>5</v>
      </c>
      <c r="E507" s="1609" t="s">
        <v>469</v>
      </c>
      <c r="F507" s="1609"/>
      <c r="G507" s="1082" t="s">
        <v>5</v>
      </c>
      <c r="H507" s="1082" t="s">
        <v>5</v>
      </c>
      <c r="I507" s="1610" t="s">
        <v>23821</v>
      </c>
    </row>
    <row r="508" spans="1:9" x14ac:dyDescent="0.2">
      <c r="A508" s="1608">
        <v>22300</v>
      </c>
      <c r="B508" s="1082" t="s">
        <v>49</v>
      </c>
      <c r="C508" s="1084"/>
      <c r="D508" s="1609" t="s">
        <v>5</v>
      </c>
      <c r="E508" s="1609" t="s">
        <v>5</v>
      </c>
      <c r="F508" s="1609" t="s">
        <v>23638</v>
      </c>
      <c r="G508" s="1082" t="s">
        <v>5</v>
      </c>
      <c r="H508" s="1082" t="s">
        <v>5</v>
      </c>
      <c r="I508" s="1610" t="s">
        <v>23821</v>
      </c>
    </row>
    <row r="509" spans="1:9" x14ac:dyDescent="0.2">
      <c r="A509" s="1608">
        <v>22310</v>
      </c>
      <c r="B509" s="1082" t="s">
        <v>23870</v>
      </c>
      <c r="C509" s="1084"/>
      <c r="D509" s="1609" t="s">
        <v>5</v>
      </c>
      <c r="E509" s="1609" t="s">
        <v>5</v>
      </c>
      <c r="F509" s="1609" t="s">
        <v>539</v>
      </c>
      <c r="G509" s="1082" t="s">
        <v>5</v>
      </c>
      <c r="H509" s="1082" t="s">
        <v>5</v>
      </c>
      <c r="I509" s="1610" t="s">
        <v>23821</v>
      </c>
    </row>
    <row r="510" spans="1:9" x14ac:dyDescent="0.2">
      <c r="A510" s="1608">
        <v>22311</v>
      </c>
      <c r="B510" s="1082" t="s">
        <v>23870</v>
      </c>
      <c r="C510" s="1084"/>
      <c r="D510" s="1609" t="s">
        <v>5</v>
      </c>
      <c r="E510" s="1609" t="s">
        <v>469</v>
      </c>
      <c r="F510" s="1609"/>
      <c r="G510" s="1082" t="s">
        <v>5</v>
      </c>
      <c r="H510" s="1082" t="s">
        <v>5</v>
      </c>
      <c r="I510" s="1610" t="s">
        <v>23821</v>
      </c>
    </row>
    <row r="511" spans="1:9" x14ac:dyDescent="0.2">
      <c r="A511" s="1608">
        <v>22320</v>
      </c>
      <c r="B511" s="1082" t="s">
        <v>23870</v>
      </c>
      <c r="C511" s="1084"/>
      <c r="D511" s="1609" t="s">
        <v>5</v>
      </c>
      <c r="E511" s="1609" t="s">
        <v>5</v>
      </c>
      <c r="F511" s="1609" t="s">
        <v>539</v>
      </c>
      <c r="G511" s="1082" t="s">
        <v>5</v>
      </c>
      <c r="H511" s="1082" t="s">
        <v>5</v>
      </c>
      <c r="I511" s="1610" t="s">
        <v>23821</v>
      </c>
    </row>
    <row r="512" spans="1:9" x14ac:dyDescent="0.2">
      <c r="A512" s="1608">
        <v>22321</v>
      </c>
      <c r="B512" s="1082" t="s">
        <v>23870</v>
      </c>
      <c r="C512" s="1084"/>
      <c r="D512" s="1609" t="s">
        <v>5</v>
      </c>
      <c r="E512" s="1609" t="s">
        <v>469</v>
      </c>
      <c r="F512" s="1609"/>
      <c r="G512" s="1082" t="s">
        <v>5</v>
      </c>
      <c r="H512" s="1082" t="s">
        <v>5</v>
      </c>
      <c r="I512" s="1610" t="s">
        <v>23821</v>
      </c>
    </row>
    <row r="513" spans="1:9" x14ac:dyDescent="0.2">
      <c r="A513" s="1608">
        <v>22330</v>
      </c>
      <c r="B513" s="1082" t="s">
        <v>23893</v>
      </c>
      <c r="C513" s="1084"/>
      <c r="D513" s="1609" t="s">
        <v>5</v>
      </c>
      <c r="E513" s="1609" t="s">
        <v>5</v>
      </c>
      <c r="F513" s="1609" t="s">
        <v>539</v>
      </c>
      <c r="G513" s="1082" t="s">
        <v>5</v>
      </c>
      <c r="H513" s="1082" t="s">
        <v>5</v>
      </c>
      <c r="I513" s="1610" t="s">
        <v>23821</v>
      </c>
    </row>
    <row r="514" spans="1:9" x14ac:dyDescent="0.2">
      <c r="A514" s="1608">
        <v>22331</v>
      </c>
      <c r="B514" s="1082" t="s">
        <v>23893</v>
      </c>
      <c r="C514" s="1084"/>
      <c r="D514" s="1609" t="s">
        <v>5</v>
      </c>
      <c r="E514" s="1609" t="s">
        <v>469</v>
      </c>
      <c r="F514" s="1609"/>
      <c r="G514" s="1082" t="s">
        <v>5</v>
      </c>
      <c r="H514" s="1082" t="s">
        <v>5</v>
      </c>
      <c r="I514" s="1610" t="s">
        <v>23821</v>
      </c>
    </row>
    <row r="515" spans="1:9" x14ac:dyDescent="0.2">
      <c r="A515" s="1608">
        <v>22340</v>
      </c>
      <c r="B515" s="1082" t="s">
        <v>23893</v>
      </c>
      <c r="C515" s="1084"/>
      <c r="D515" s="1609" t="s">
        <v>5</v>
      </c>
      <c r="E515" s="1609" t="s">
        <v>5</v>
      </c>
      <c r="F515" s="1609" t="s">
        <v>539</v>
      </c>
      <c r="G515" s="1082" t="s">
        <v>5</v>
      </c>
      <c r="H515" s="1082" t="s">
        <v>5</v>
      </c>
      <c r="I515" s="1610" t="s">
        <v>23821</v>
      </c>
    </row>
    <row r="516" spans="1:9" x14ac:dyDescent="0.2">
      <c r="A516" s="1608">
        <v>22341</v>
      </c>
      <c r="B516" s="1082" t="s">
        <v>23893</v>
      </c>
      <c r="C516" s="1084"/>
      <c r="D516" s="1609" t="s">
        <v>5</v>
      </c>
      <c r="E516" s="1609" t="s">
        <v>469</v>
      </c>
      <c r="F516" s="1609"/>
      <c r="G516" s="1082" t="s">
        <v>5</v>
      </c>
      <c r="H516" s="1082" t="s">
        <v>5</v>
      </c>
      <c r="I516" s="1610" t="s">
        <v>23821</v>
      </c>
    </row>
    <row r="517" spans="1:9" x14ac:dyDescent="0.2">
      <c r="A517" s="1608">
        <v>22350</v>
      </c>
      <c r="B517" s="1082" t="s">
        <v>23894</v>
      </c>
      <c r="C517" s="1084"/>
      <c r="D517" s="1609" t="s">
        <v>5</v>
      </c>
      <c r="E517" s="1609" t="s">
        <v>5</v>
      </c>
      <c r="F517" s="1609" t="s">
        <v>539</v>
      </c>
      <c r="G517" s="1082" t="s">
        <v>5</v>
      </c>
      <c r="H517" s="1082" t="s">
        <v>5</v>
      </c>
      <c r="I517" s="1610" t="s">
        <v>23821</v>
      </c>
    </row>
    <row r="518" spans="1:9" x14ac:dyDescent="0.2">
      <c r="A518" s="1608">
        <v>22351</v>
      </c>
      <c r="B518" s="1082" t="s">
        <v>23895</v>
      </c>
      <c r="C518" s="1084"/>
      <c r="D518" s="1609" t="s">
        <v>5</v>
      </c>
      <c r="E518" s="1609" t="s">
        <v>469</v>
      </c>
      <c r="F518" s="1609"/>
      <c r="G518" s="1082" t="s">
        <v>5</v>
      </c>
      <c r="H518" s="1082" t="s">
        <v>5</v>
      </c>
      <c r="I518" s="1610" t="s">
        <v>23821</v>
      </c>
    </row>
    <row r="519" spans="1:9" x14ac:dyDescent="0.2">
      <c r="A519" s="1608">
        <v>22352</v>
      </c>
      <c r="B519" s="1082" t="s">
        <v>23896</v>
      </c>
      <c r="C519" s="1084"/>
      <c r="D519" s="1609" t="s">
        <v>5</v>
      </c>
      <c r="E519" s="1609" t="s">
        <v>469</v>
      </c>
      <c r="F519" s="1609"/>
      <c r="G519" s="1082" t="s">
        <v>5</v>
      </c>
      <c r="H519" s="1082" t="s">
        <v>5</v>
      </c>
      <c r="I519" s="1610" t="s">
        <v>23821</v>
      </c>
    </row>
    <row r="520" spans="1:9" x14ac:dyDescent="0.2">
      <c r="A520" s="1608">
        <v>22400</v>
      </c>
      <c r="B520" s="1082" t="s">
        <v>23897</v>
      </c>
      <c r="C520" s="1084"/>
      <c r="D520" s="1609" t="s">
        <v>5</v>
      </c>
      <c r="E520" s="1609" t="s">
        <v>5</v>
      </c>
      <c r="F520" s="1609" t="s">
        <v>23638</v>
      </c>
      <c r="G520" s="1082" t="s">
        <v>5</v>
      </c>
      <c r="H520" s="1082" t="s">
        <v>5</v>
      </c>
      <c r="I520" s="1610" t="s">
        <v>23821</v>
      </c>
    </row>
    <row r="521" spans="1:9" x14ac:dyDescent="0.2">
      <c r="A521" s="1608">
        <v>22410</v>
      </c>
      <c r="B521" s="1082" t="s">
        <v>23898</v>
      </c>
      <c r="C521" s="1084"/>
      <c r="D521" s="1609" t="s">
        <v>5</v>
      </c>
      <c r="E521" s="1609" t="s">
        <v>5</v>
      </c>
      <c r="F521" s="1609" t="s">
        <v>539</v>
      </c>
      <c r="G521" s="1082" t="s">
        <v>5</v>
      </c>
      <c r="H521" s="1082" t="s">
        <v>5</v>
      </c>
      <c r="I521" s="1610" t="s">
        <v>23821</v>
      </c>
    </row>
    <row r="522" spans="1:9" x14ac:dyDescent="0.2">
      <c r="A522" s="1608">
        <v>22411</v>
      </c>
      <c r="B522" s="1082" t="s">
        <v>23898</v>
      </c>
      <c r="C522" s="1084"/>
      <c r="D522" s="1609" t="s">
        <v>5</v>
      </c>
      <c r="E522" s="1609" t="s">
        <v>469</v>
      </c>
      <c r="F522" s="1609"/>
      <c r="G522" s="1082" t="s">
        <v>5</v>
      </c>
      <c r="H522" s="1082" t="s">
        <v>5</v>
      </c>
      <c r="I522" s="1610" t="s">
        <v>23821</v>
      </c>
    </row>
    <row r="523" spans="1:9" x14ac:dyDescent="0.2">
      <c r="A523" s="1608">
        <v>22420</v>
      </c>
      <c r="B523" s="1082" t="s">
        <v>23873</v>
      </c>
      <c r="C523" s="1084"/>
      <c r="D523" s="1609" t="s">
        <v>5</v>
      </c>
      <c r="E523" s="1609" t="s">
        <v>5</v>
      </c>
      <c r="F523" s="1609" t="s">
        <v>539</v>
      </c>
      <c r="G523" s="1082" t="s">
        <v>5</v>
      </c>
      <c r="H523" s="1082" t="s">
        <v>5</v>
      </c>
      <c r="I523" s="1610" t="s">
        <v>23821</v>
      </c>
    </row>
    <row r="524" spans="1:9" x14ac:dyDescent="0.2">
      <c r="A524" s="1608">
        <v>22421</v>
      </c>
      <c r="B524" s="1082" t="s">
        <v>23873</v>
      </c>
      <c r="C524" s="1084"/>
      <c r="D524" s="1609" t="s">
        <v>5</v>
      </c>
      <c r="E524" s="1609" t="s">
        <v>469</v>
      </c>
      <c r="F524" s="1609"/>
      <c r="G524" s="1082" t="s">
        <v>5</v>
      </c>
      <c r="H524" s="1082" t="s">
        <v>5</v>
      </c>
      <c r="I524" s="1610" t="s">
        <v>23821</v>
      </c>
    </row>
    <row r="525" spans="1:9" x14ac:dyDescent="0.2">
      <c r="A525" s="1608">
        <v>22490</v>
      </c>
      <c r="B525" s="1082" t="s">
        <v>23899</v>
      </c>
      <c r="C525" s="1084"/>
      <c r="D525" s="1609" t="s">
        <v>5</v>
      </c>
      <c r="E525" s="1609" t="s">
        <v>5</v>
      </c>
      <c r="F525" s="1609" t="s">
        <v>539</v>
      </c>
      <c r="G525" s="1082" t="s">
        <v>5</v>
      </c>
      <c r="H525" s="1082" t="s">
        <v>5</v>
      </c>
      <c r="I525" s="1610" t="s">
        <v>23821</v>
      </c>
    </row>
    <row r="526" spans="1:9" x14ac:dyDescent="0.2">
      <c r="A526" s="1608">
        <v>22491</v>
      </c>
      <c r="B526" s="1082" t="s">
        <v>23899</v>
      </c>
      <c r="C526" s="1084"/>
      <c r="D526" s="1609" t="s">
        <v>5</v>
      </c>
      <c r="E526" s="1609" t="s">
        <v>469</v>
      </c>
      <c r="F526" s="1609"/>
      <c r="G526" s="1082" t="s">
        <v>5</v>
      </c>
      <c r="H526" s="1082" t="s">
        <v>5</v>
      </c>
      <c r="I526" s="1610" t="s">
        <v>23821</v>
      </c>
    </row>
    <row r="527" spans="1:9" x14ac:dyDescent="0.2">
      <c r="A527" s="1608">
        <v>22500</v>
      </c>
      <c r="B527" s="1082" t="s">
        <v>23875</v>
      </c>
      <c r="C527" s="1084"/>
      <c r="D527" s="1609" t="s">
        <v>5</v>
      </c>
      <c r="E527" s="1609" t="s">
        <v>5</v>
      </c>
      <c r="F527" s="1609" t="s">
        <v>23638</v>
      </c>
      <c r="G527" s="1082" t="s">
        <v>5</v>
      </c>
      <c r="H527" s="1082" t="s">
        <v>5</v>
      </c>
      <c r="I527" s="1610" t="s">
        <v>23821</v>
      </c>
    </row>
    <row r="528" spans="1:9" x14ac:dyDescent="0.2">
      <c r="A528" s="1608">
        <v>22510</v>
      </c>
      <c r="B528" s="1082" t="s">
        <v>23900</v>
      </c>
      <c r="C528" s="1084"/>
      <c r="D528" s="1609" t="s">
        <v>5</v>
      </c>
      <c r="E528" s="1609" t="s">
        <v>5</v>
      </c>
      <c r="F528" s="1609" t="s">
        <v>539</v>
      </c>
      <c r="G528" s="1082" t="s">
        <v>5</v>
      </c>
      <c r="H528" s="1082" t="s">
        <v>5</v>
      </c>
      <c r="I528" s="1610" t="s">
        <v>23821</v>
      </c>
    </row>
    <row r="529" spans="1:9" x14ac:dyDescent="0.2">
      <c r="A529" s="1608">
        <v>22511</v>
      </c>
      <c r="B529" s="1082" t="s">
        <v>23900</v>
      </c>
      <c r="C529" s="1084"/>
      <c r="D529" s="1609" t="s">
        <v>5</v>
      </c>
      <c r="E529" s="1609" t="s">
        <v>469</v>
      </c>
      <c r="F529" s="1609"/>
      <c r="G529" s="1082" t="s">
        <v>5</v>
      </c>
      <c r="H529" s="1082" t="s">
        <v>5</v>
      </c>
      <c r="I529" s="1610" t="s">
        <v>23821</v>
      </c>
    </row>
    <row r="530" spans="1:9" x14ac:dyDescent="0.2">
      <c r="A530" s="1608">
        <v>22520</v>
      </c>
      <c r="B530" s="1082" t="s">
        <v>23901</v>
      </c>
      <c r="C530" s="1084"/>
      <c r="D530" s="1609" t="s">
        <v>5</v>
      </c>
      <c r="E530" s="1609" t="s">
        <v>5</v>
      </c>
      <c r="F530" s="1609" t="s">
        <v>539</v>
      </c>
      <c r="G530" s="1082" t="s">
        <v>5</v>
      </c>
      <c r="H530" s="1082" t="s">
        <v>5</v>
      </c>
      <c r="I530" s="1610" t="s">
        <v>23821</v>
      </c>
    </row>
    <row r="531" spans="1:9" x14ac:dyDescent="0.2">
      <c r="A531" s="1608">
        <v>22521</v>
      </c>
      <c r="B531" s="1082" t="s">
        <v>23902</v>
      </c>
      <c r="C531" s="1084"/>
      <c r="D531" s="1609" t="s">
        <v>5</v>
      </c>
      <c r="E531" s="1609" t="s">
        <v>469</v>
      </c>
      <c r="F531" s="1609"/>
      <c r="G531" s="1082" t="s">
        <v>5</v>
      </c>
      <c r="H531" s="1082" t="s">
        <v>5</v>
      </c>
      <c r="I531" s="1610" t="s">
        <v>23821</v>
      </c>
    </row>
    <row r="532" spans="1:9" x14ac:dyDescent="0.2">
      <c r="A532" s="1608">
        <v>22530</v>
      </c>
      <c r="B532" s="1082" t="s">
        <v>23903</v>
      </c>
      <c r="C532" s="1084"/>
      <c r="D532" s="1609" t="s">
        <v>5</v>
      </c>
      <c r="E532" s="1609" t="s">
        <v>5</v>
      </c>
      <c r="F532" s="1609" t="s">
        <v>539</v>
      </c>
      <c r="G532" s="1082" t="s">
        <v>5</v>
      </c>
      <c r="H532" s="1082" t="s">
        <v>5</v>
      </c>
      <c r="I532" s="1610" t="s">
        <v>23821</v>
      </c>
    </row>
    <row r="533" spans="1:9" x14ac:dyDescent="0.2">
      <c r="A533" s="1608">
        <v>22531</v>
      </c>
      <c r="B533" s="1082" t="s">
        <v>23903</v>
      </c>
      <c r="C533" s="1084"/>
      <c r="D533" s="1609" t="s">
        <v>5</v>
      </c>
      <c r="E533" s="1609" t="s">
        <v>469</v>
      </c>
      <c r="F533" s="1609"/>
      <c r="G533" s="1082" t="s">
        <v>5</v>
      </c>
      <c r="H533" s="1082" t="s">
        <v>5</v>
      </c>
      <c r="I533" s="1610" t="s">
        <v>23821</v>
      </c>
    </row>
    <row r="534" spans="1:9" x14ac:dyDescent="0.2">
      <c r="A534" s="1608">
        <v>22540</v>
      </c>
      <c r="B534" s="1082" t="s">
        <v>23879</v>
      </c>
      <c r="C534" s="1084"/>
      <c r="D534" s="1609" t="s">
        <v>5</v>
      </c>
      <c r="E534" s="1609" t="s">
        <v>5</v>
      </c>
      <c r="F534" s="1609" t="s">
        <v>539</v>
      </c>
      <c r="G534" s="1082" t="s">
        <v>5</v>
      </c>
      <c r="H534" s="1082" t="s">
        <v>5</v>
      </c>
      <c r="I534" s="1610" t="s">
        <v>23821</v>
      </c>
    </row>
    <row r="535" spans="1:9" x14ac:dyDescent="0.2">
      <c r="A535" s="1608">
        <v>22541</v>
      </c>
      <c r="B535" s="1082" t="s">
        <v>23879</v>
      </c>
      <c r="C535" s="1084"/>
      <c r="D535" s="1609" t="s">
        <v>5</v>
      </c>
      <c r="E535" s="1609" t="s">
        <v>469</v>
      </c>
      <c r="F535" s="1609"/>
      <c r="G535" s="1082" t="s">
        <v>5</v>
      </c>
      <c r="H535" s="1082" t="s">
        <v>5</v>
      </c>
      <c r="I535" s="1610" t="s">
        <v>23821</v>
      </c>
    </row>
    <row r="536" spans="1:9" x14ac:dyDescent="0.2">
      <c r="A536" s="1608">
        <v>22550</v>
      </c>
      <c r="B536" s="1082" t="s">
        <v>23880</v>
      </c>
      <c r="C536" s="1084"/>
      <c r="D536" s="1609" t="s">
        <v>5</v>
      </c>
      <c r="E536" s="1609" t="s">
        <v>5</v>
      </c>
      <c r="F536" s="1609" t="s">
        <v>539</v>
      </c>
      <c r="G536" s="1082" t="s">
        <v>5</v>
      </c>
      <c r="H536" s="1082" t="s">
        <v>5</v>
      </c>
      <c r="I536" s="1610" t="s">
        <v>23821</v>
      </c>
    </row>
    <row r="537" spans="1:9" x14ac:dyDescent="0.2">
      <c r="A537" s="1608">
        <v>22551</v>
      </c>
      <c r="B537" s="1082" t="s">
        <v>23880</v>
      </c>
      <c r="C537" s="1084"/>
      <c r="D537" s="1609" t="s">
        <v>5</v>
      </c>
      <c r="E537" s="1609" t="s">
        <v>469</v>
      </c>
      <c r="F537" s="1609"/>
      <c r="G537" s="1082" t="s">
        <v>5</v>
      </c>
      <c r="H537" s="1082" t="s">
        <v>5</v>
      </c>
      <c r="I537" s="1610" t="s">
        <v>23821</v>
      </c>
    </row>
    <row r="538" spans="1:9" x14ac:dyDescent="0.2">
      <c r="A538" s="1608">
        <v>22560</v>
      </c>
      <c r="B538" s="1082" t="s">
        <v>23881</v>
      </c>
      <c r="C538" s="1084"/>
      <c r="D538" s="1609" t="s">
        <v>5</v>
      </c>
      <c r="E538" s="1609" t="s">
        <v>5</v>
      </c>
      <c r="F538" s="1609" t="s">
        <v>539</v>
      </c>
      <c r="G538" s="1082" t="s">
        <v>5</v>
      </c>
      <c r="H538" s="1082" t="s">
        <v>5</v>
      </c>
      <c r="I538" s="1610" t="s">
        <v>23821</v>
      </c>
    </row>
    <row r="539" spans="1:9" x14ac:dyDescent="0.2">
      <c r="A539" s="1608">
        <v>22561</v>
      </c>
      <c r="B539" s="1082" t="s">
        <v>23904</v>
      </c>
      <c r="C539" s="1084"/>
      <c r="D539" s="1609" t="s">
        <v>5</v>
      </c>
      <c r="E539" s="1609" t="s">
        <v>469</v>
      </c>
      <c r="F539" s="1609"/>
      <c r="G539" s="1082" t="s">
        <v>5</v>
      </c>
      <c r="H539" s="1082" t="s">
        <v>5</v>
      </c>
      <c r="I539" s="1610" t="s">
        <v>23821</v>
      </c>
    </row>
    <row r="540" spans="1:9" x14ac:dyDescent="0.2">
      <c r="A540" s="1608">
        <v>22562</v>
      </c>
      <c r="B540" s="1082" t="s">
        <v>23717</v>
      </c>
      <c r="C540" s="1084"/>
      <c r="D540" s="1609" t="s">
        <v>5</v>
      </c>
      <c r="E540" s="1609" t="s">
        <v>469</v>
      </c>
      <c r="F540" s="1609"/>
      <c r="G540" s="1082" t="s">
        <v>5</v>
      </c>
      <c r="H540" s="1082" t="s">
        <v>5</v>
      </c>
      <c r="I540" s="1610" t="s">
        <v>23821</v>
      </c>
    </row>
    <row r="541" spans="1:9" x14ac:dyDescent="0.2">
      <c r="A541" s="1608">
        <v>22600</v>
      </c>
      <c r="B541" s="1082" t="s">
        <v>736</v>
      </c>
      <c r="C541" s="1084"/>
      <c r="D541" s="1609" t="s">
        <v>5</v>
      </c>
      <c r="E541" s="1609" t="s">
        <v>5</v>
      </c>
      <c r="F541" s="1609" t="s">
        <v>23638</v>
      </c>
      <c r="G541" s="1082" t="s">
        <v>5</v>
      </c>
      <c r="H541" s="1082" t="s">
        <v>5</v>
      </c>
      <c r="I541" s="1610" t="s">
        <v>23821</v>
      </c>
    </row>
    <row r="542" spans="1:9" x14ac:dyDescent="0.2">
      <c r="A542" s="1608">
        <v>22610</v>
      </c>
      <c r="B542" s="1082" t="s">
        <v>23883</v>
      </c>
      <c r="C542" s="1084"/>
      <c r="D542" s="1609" t="s">
        <v>5</v>
      </c>
      <c r="E542" s="1609" t="s">
        <v>5</v>
      </c>
      <c r="F542" s="1609" t="s">
        <v>539</v>
      </c>
      <c r="G542" s="1082" t="s">
        <v>5</v>
      </c>
      <c r="H542" s="1082" t="s">
        <v>5</v>
      </c>
      <c r="I542" s="1610" t="s">
        <v>23821</v>
      </c>
    </row>
    <row r="543" spans="1:9" x14ac:dyDescent="0.2">
      <c r="A543" s="1608">
        <v>22611</v>
      </c>
      <c r="B543" s="1082" t="s">
        <v>23883</v>
      </c>
      <c r="C543" s="1084"/>
      <c r="D543" s="1609" t="s">
        <v>5</v>
      </c>
      <c r="E543" s="1609" t="s">
        <v>469</v>
      </c>
      <c r="F543" s="1609"/>
      <c r="G543" s="1082" t="s">
        <v>5</v>
      </c>
      <c r="H543" s="1082" t="s">
        <v>5</v>
      </c>
      <c r="I543" s="1610" t="s">
        <v>23821</v>
      </c>
    </row>
    <row r="544" spans="1:9" x14ac:dyDescent="0.2">
      <c r="A544" s="1608">
        <v>22620</v>
      </c>
      <c r="B544" s="1082" t="s">
        <v>23905</v>
      </c>
      <c r="C544" s="1084"/>
      <c r="D544" s="1609" t="s">
        <v>5</v>
      </c>
      <c r="E544" s="1609" t="s">
        <v>5</v>
      </c>
      <c r="F544" s="1609" t="s">
        <v>539</v>
      </c>
      <c r="G544" s="1082" t="s">
        <v>5</v>
      </c>
      <c r="H544" s="1082" t="s">
        <v>5</v>
      </c>
      <c r="I544" s="1610" t="s">
        <v>23821</v>
      </c>
    </row>
    <row r="545" spans="1:9" x14ac:dyDescent="0.2">
      <c r="A545" s="1608">
        <v>22621</v>
      </c>
      <c r="B545" s="1082" t="s">
        <v>23905</v>
      </c>
      <c r="C545" s="1084"/>
      <c r="D545" s="1609" t="s">
        <v>5</v>
      </c>
      <c r="E545" s="1609" t="s">
        <v>469</v>
      </c>
      <c r="F545" s="1609"/>
      <c r="G545" s="1082" t="s">
        <v>5</v>
      </c>
      <c r="H545" s="1082" t="s">
        <v>5</v>
      </c>
      <c r="I545" s="1610" t="s">
        <v>23821</v>
      </c>
    </row>
    <row r="546" spans="1:9" x14ac:dyDescent="0.2">
      <c r="A546" s="1608">
        <v>22630</v>
      </c>
      <c r="B546" s="1082" t="s">
        <v>23885</v>
      </c>
      <c r="C546" s="1084"/>
      <c r="D546" s="1609" t="s">
        <v>5</v>
      </c>
      <c r="E546" s="1609" t="s">
        <v>5</v>
      </c>
      <c r="F546" s="1609" t="s">
        <v>539</v>
      </c>
      <c r="G546" s="1082" t="s">
        <v>5</v>
      </c>
      <c r="H546" s="1082" t="s">
        <v>5</v>
      </c>
      <c r="I546" s="1610" t="s">
        <v>23821</v>
      </c>
    </row>
    <row r="547" spans="1:9" x14ac:dyDescent="0.2">
      <c r="A547" s="1608">
        <v>22631</v>
      </c>
      <c r="B547" s="1082" t="s">
        <v>23885</v>
      </c>
      <c r="C547" s="1084"/>
      <c r="D547" s="1609" t="s">
        <v>5</v>
      </c>
      <c r="E547" s="1609" t="s">
        <v>469</v>
      </c>
      <c r="F547" s="1609"/>
      <c r="G547" s="1082" t="s">
        <v>5</v>
      </c>
      <c r="H547" s="1082" t="s">
        <v>5</v>
      </c>
      <c r="I547" s="1610" t="s">
        <v>23821</v>
      </c>
    </row>
    <row r="548" spans="1:9" x14ac:dyDescent="0.2">
      <c r="A548" s="1608">
        <v>22690</v>
      </c>
      <c r="B548" s="1082" t="s">
        <v>23906</v>
      </c>
      <c r="C548" s="1084"/>
      <c r="D548" s="1609" t="s">
        <v>5</v>
      </c>
      <c r="E548" s="1609" t="s">
        <v>5</v>
      </c>
      <c r="F548" s="1609" t="s">
        <v>539</v>
      </c>
      <c r="G548" s="1082" t="s">
        <v>5</v>
      </c>
      <c r="H548" s="1082" t="s">
        <v>5</v>
      </c>
      <c r="I548" s="1610" t="s">
        <v>23821</v>
      </c>
    </row>
    <row r="549" spans="1:9" x14ac:dyDescent="0.2">
      <c r="A549" s="1608">
        <v>22691</v>
      </c>
      <c r="B549" s="1082" t="s">
        <v>23906</v>
      </c>
      <c r="C549" s="1084"/>
      <c r="D549" s="1609" t="s">
        <v>5</v>
      </c>
      <c r="E549" s="1609" t="s">
        <v>469</v>
      </c>
      <c r="F549" s="1609"/>
      <c r="G549" s="1082" t="s">
        <v>5</v>
      </c>
      <c r="H549" s="1082" t="s">
        <v>5</v>
      </c>
      <c r="I549" s="1610" t="s">
        <v>23821</v>
      </c>
    </row>
    <row r="550" spans="1:9" x14ac:dyDescent="0.2">
      <c r="A550" s="1608">
        <v>30000</v>
      </c>
      <c r="B550" s="1082" t="s">
        <v>23907</v>
      </c>
      <c r="C550" s="1084"/>
      <c r="D550" s="1609" t="s">
        <v>5</v>
      </c>
      <c r="E550" s="1609" t="s">
        <v>5</v>
      </c>
      <c r="F550" s="1609" t="s">
        <v>23634</v>
      </c>
      <c r="G550" s="1082" t="s">
        <v>5</v>
      </c>
      <c r="H550" s="1082" t="s">
        <v>5</v>
      </c>
      <c r="I550" s="1610" t="s">
        <v>23633</v>
      </c>
    </row>
    <row r="551" spans="1:9" x14ac:dyDescent="0.2">
      <c r="A551" s="1608">
        <v>31000</v>
      </c>
      <c r="B551" s="1082" t="s">
        <v>23908</v>
      </c>
      <c r="C551" s="1084"/>
      <c r="D551" s="1609" t="s">
        <v>5</v>
      </c>
      <c r="E551" s="1609" t="s">
        <v>5</v>
      </c>
      <c r="F551" s="1609" t="s">
        <v>23637</v>
      </c>
      <c r="G551" s="1082" t="s">
        <v>5</v>
      </c>
      <c r="H551" s="1082" t="s">
        <v>5</v>
      </c>
      <c r="I551" s="1610" t="s">
        <v>23909</v>
      </c>
    </row>
    <row r="552" spans="1:9" x14ac:dyDescent="0.2">
      <c r="A552" s="1608">
        <v>31100</v>
      </c>
      <c r="B552" s="1082" t="s">
        <v>474</v>
      </c>
      <c r="C552" s="1084"/>
      <c r="D552" s="1609" t="s">
        <v>5</v>
      </c>
      <c r="E552" s="1609" t="s">
        <v>5</v>
      </c>
      <c r="F552" s="1609" t="s">
        <v>23638</v>
      </c>
      <c r="G552" s="1082" t="s">
        <v>5</v>
      </c>
      <c r="H552" s="1082" t="s">
        <v>5</v>
      </c>
      <c r="I552" s="1610" t="s">
        <v>23909</v>
      </c>
    </row>
    <row r="553" spans="1:9" x14ac:dyDescent="0.2">
      <c r="A553" s="1608">
        <v>31110</v>
      </c>
      <c r="B553" s="1082" t="s">
        <v>23722</v>
      </c>
      <c r="C553" s="1084"/>
      <c r="D553" s="1609" t="s">
        <v>5</v>
      </c>
      <c r="E553" s="1609" t="s">
        <v>5</v>
      </c>
      <c r="F553" s="1609" t="s">
        <v>539</v>
      </c>
      <c r="G553" s="1082" t="s">
        <v>5</v>
      </c>
      <c r="H553" s="1082" t="s">
        <v>5</v>
      </c>
      <c r="I553" s="1610" t="s">
        <v>23909</v>
      </c>
    </row>
    <row r="554" spans="1:9" x14ac:dyDescent="0.2">
      <c r="A554" s="1608">
        <v>31111</v>
      </c>
      <c r="B554" s="1082" t="s">
        <v>23722</v>
      </c>
      <c r="C554" s="1084"/>
      <c r="D554" s="1609" t="s">
        <v>5</v>
      </c>
      <c r="E554" s="1609" t="s">
        <v>469</v>
      </c>
      <c r="F554" s="1609"/>
      <c r="G554" s="1082" t="s">
        <v>5</v>
      </c>
      <c r="H554" s="1082" t="s">
        <v>5</v>
      </c>
      <c r="I554" s="1610" t="s">
        <v>23909</v>
      </c>
    </row>
    <row r="555" spans="1:9" x14ac:dyDescent="0.2">
      <c r="A555" s="1608">
        <v>31120</v>
      </c>
      <c r="B555" s="1082" t="s">
        <v>23910</v>
      </c>
      <c r="C555" s="1084"/>
      <c r="D555" s="1609" t="s">
        <v>5</v>
      </c>
      <c r="E555" s="1609" t="s">
        <v>5</v>
      </c>
      <c r="F555" s="1609" t="s">
        <v>539</v>
      </c>
      <c r="G555" s="1082" t="s">
        <v>5</v>
      </c>
      <c r="H555" s="1082" t="s">
        <v>5</v>
      </c>
      <c r="I555" s="1610" t="s">
        <v>23909</v>
      </c>
    </row>
    <row r="556" spans="1:9" x14ac:dyDescent="0.2">
      <c r="A556" s="1608">
        <v>31121</v>
      </c>
      <c r="B556" s="1082" t="s">
        <v>23910</v>
      </c>
      <c r="C556" s="1084"/>
      <c r="D556" s="1609" t="s">
        <v>5</v>
      </c>
      <c r="E556" s="1609" t="s">
        <v>469</v>
      </c>
      <c r="F556" s="1609"/>
      <c r="G556" s="1082" t="s">
        <v>5</v>
      </c>
      <c r="H556" s="1082" t="s">
        <v>5</v>
      </c>
      <c r="I556" s="1610" t="s">
        <v>23909</v>
      </c>
    </row>
    <row r="557" spans="1:9" x14ac:dyDescent="0.2">
      <c r="A557" s="1608">
        <v>31130</v>
      </c>
      <c r="B557" s="1082" t="s">
        <v>531</v>
      </c>
      <c r="C557" s="1084"/>
      <c r="D557" s="1609" t="s">
        <v>5</v>
      </c>
      <c r="E557" s="1609" t="s">
        <v>5</v>
      </c>
      <c r="F557" s="1609" t="s">
        <v>539</v>
      </c>
      <c r="G557" s="1082" t="s">
        <v>5</v>
      </c>
      <c r="H557" s="1082" t="s">
        <v>5</v>
      </c>
      <c r="I557" s="1610" t="s">
        <v>23909</v>
      </c>
    </row>
    <row r="558" spans="1:9" x14ac:dyDescent="0.2">
      <c r="A558" s="1608">
        <v>31131</v>
      </c>
      <c r="B558" s="1082" t="s">
        <v>531</v>
      </c>
      <c r="C558" s="1084"/>
      <c r="D558" s="1609" t="s">
        <v>5</v>
      </c>
      <c r="E558" s="1609" t="s">
        <v>469</v>
      </c>
      <c r="F558" s="1609"/>
      <c r="G558" s="1082" t="s">
        <v>5</v>
      </c>
      <c r="H558" s="1082" t="s">
        <v>5</v>
      </c>
      <c r="I558" s="1610" t="s">
        <v>23909</v>
      </c>
    </row>
    <row r="559" spans="1:9" x14ac:dyDescent="0.2">
      <c r="A559" s="1608">
        <v>31140</v>
      </c>
      <c r="B559" s="1082" t="s">
        <v>50</v>
      </c>
      <c r="C559" s="1084"/>
      <c r="D559" s="1609" t="s">
        <v>5</v>
      </c>
      <c r="E559" s="1609" t="s">
        <v>5</v>
      </c>
      <c r="F559" s="1609" t="s">
        <v>539</v>
      </c>
      <c r="G559" s="1082" t="s">
        <v>5</v>
      </c>
      <c r="H559" s="1082" t="s">
        <v>5</v>
      </c>
      <c r="I559" s="1610" t="s">
        <v>23909</v>
      </c>
    </row>
    <row r="560" spans="1:9" x14ac:dyDescent="0.2">
      <c r="A560" s="1608">
        <v>31141</v>
      </c>
      <c r="B560" s="1082" t="s">
        <v>50</v>
      </c>
      <c r="C560" s="1084"/>
      <c r="D560" s="1609" t="s">
        <v>5</v>
      </c>
      <c r="E560" s="1609" t="s">
        <v>469</v>
      </c>
      <c r="F560" s="1609"/>
      <c r="G560" s="1082" t="s">
        <v>5</v>
      </c>
      <c r="H560" s="1082" t="s">
        <v>5</v>
      </c>
      <c r="I560" s="1610" t="s">
        <v>23909</v>
      </c>
    </row>
    <row r="561" spans="1:9" x14ac:dyDescent="0.2">
      <c r="A561" s="1608">
        <v>31200</v>
      </c>
      <c r="B561" s="1082" t="s">
        <v>51</v>
      </c>
      <c r="C561" s="1084"/>
      <c r="D561" s="1609" t="s">
        <v>5</v>
      </c>
      <c r="E561" s="1609" t="s">
        <v>5</v>
      </c>
      <c r="F561" s="1609" t="s">
        <v>23638</v>
      </c>
      <c r="G561" s="1082" t="s">
        <v>5</v>
      </c>
      <c r="H561" s="1082" t="s">
        <v>5</v>
      </c>
      <c r="I561" s="1610" t="s">
        <v>23909</v>
      </c>
    </row>
    <row r="562" spans="1:9" x14ac:dyDescent="0.2">
      <c r="A562" s="1608">
        <v>31210</v>
      </c>
      <c r="B562" s="1082" t="s">
        <v>23722</v>
      </c>
      <c r="C562" s="1084"/>
      <c r="D562" s="1609" t="s">
        <v>5</v>
      </c>
      <c r="E562" s="1609" t="s">
        <v>5</v>
      </c>
      <c r="F562" s="1609" t="s">
        <v>539</v>
      </c>
      <c r="G562" s="1082" t="s">
        <v>5</v>
      </c>
      <c r="H562" s="1082" t="s">
        <v>5</v>
      </c>
      <c r="I562" s="1610" t="s">
        <v>23909</v>
      </c>
    </row>
    <row r="563" spans="1:9" x14ac:dyDescent="0.2">
      <c r="A563" s="1608">
        <v>31211</v>
      </c>
      <c r="B563" s="1082" t="s">
        <v>23722</v>
      </c>
      <c r="C563" s="1084"/>
      <c r="D563" s="1609" t="s">
        <v>5</v>
      </c>
      <c r="E563" s="1609" t="s">
        <v>469</v>
      </c>
      <c r="F563" s="1609"/>
      <c r="G563" s="1082" t="s">
        <v>5</v>
      </c>
      <c r="H563" s="1082" t="s">
        <v>5</v>
      </c>
      <c r="I563" s="1610" t="s">
        <v>23909</v>
      </c>
    </row>
    <row r="564" spans="1:9" x14ac:dyDescent="0.2">
      <c r="A564" s="1608">
        <v>31220</v>
      </c>
      <c r="B564" s="1082" t="s">
        <v>23910</v>
      </c>
      <c r="C564" s="1084"/>
      <c r="D564" s="1609" t="s">
        <v>5</v>
      </c>
      <c r="E564" s="1609" t="s">
        <v>5</v>
      </c>
      <c r="F564" s="1609" t="s">
        <v>539</v>
      </c>
      <c r="G564" s="1082" t="s">
        <v>5</v>
      </c>
      <c r="H564" s="1082" t="s">
        <v>5</v>
      </c>
      <c r="I564" s="1610" t="s">
        <v>23909</v>
      </c>
    </row>
    <row r="565" spans="1:9" x14ac:dyDescent="0.2">
      <c r="A565" s="1608">
        <v>31221</v>
      </c>
      <c r="B565" s="1082" t="s">
        <v>23910</v>
      </c>
      <c r="C565" s="1084"/>
      <c r="D565" s="1609" t="s">
        <v>5</v>
      </c>
      <c r="E565" s="1609" t="s">
        <v>469</v>
      </c>
      <c r="F565" s="1609"/>
      <c r="G565" s="1082" t="s">
        <v>5</v>
      </c>
      <c r="H565" s="1082" t="s">
        <v>5</v>
      </c>
      <c r="I565" s="1610" t="s">
        <v>23909</v>
      </c>
    </row>
    <row r="566" spans="1:9" x14ac:dyDescent="0.2">
      <c r="A566" s="1608">
        <v>31230</v>
      </c>
      <c r="B566" s="1082" t="s">
        <v>531</v>
      </c>
      <c r="C566" s="1084"/>
      <c r="D566" s="1609" t="s">
        <v>5</v>
      </c>
      <c r="E566" s="1609" t="s">
        <v>5</v>
      </c>
      <c r="F566" s="1609" t="s">
        <v>539</v>
      </c>
      <c r="G566" s="1082" t="s">
        <v>5</v>
      </c>
      <c r="H566" s="1082" t="s">
        <v>5</v>
      </c>
      <c r="I566" s="1610" t="s">
        <v>23909</v>
      </c>
    </row>
    <row r="567" spans="1:9" x14ac:dyDescent="0.2">
      <c r="A567" s="1608">
        <v>31231</v>
      </c>
      <c r="B567" s="1082" t="s">
        <v>531</v>
      </c>
      <c r="C567" s="1084"/>
      <c r="D567" s="1609" t="s">
        <v>5</v>
      </c>
      <c r="E567" s="1609" t="s">
        <v>469</v>
      </c>
      <c r="F567" s="1609"/>
      <c r="G567" s="1082" t="s">
        <v>5</v>
      </c>
      <c r="H567" s="1082" t="s">
        <v>5</v>
      </c>
      <c r="I567" s="1610" t="s">
        <v>23909</v>
      </c>
    </row>
    <row r="568" spans="1:9" x14ac:dyDescent="0.2">
      <c r="A568" s="1608">
        <v>31240</v>
      </c>
      <c r="B568" s="1082" t="s">
        <v>50</v>
      </c>
      <c r="C568" s="1084"/>
      <c r="D568" s="1609" t="s">
        <v>5</v>
      </c>
      <c r="E568" s="1609" t="s">
        <v>5</v>
      </c>
      <c r="F568" s="1609" t="s">
        <v>539</v>
      </c>
      <c r="G568" s="1082" t="s">
        <v>5</v>
      </c>
      <c r="H568" s="1082" t="s">
        <v>5</v>
      </c>
      <c r="I568" s="1610" t="s">
        <v>23909</v>
      </c>
    </row>
    <row r="569" spans="1:9" x14ac:dyDescent="0.2">
      <c r="A569" s="1608">
        <v>31241</v>
      </c>
      <c r="B569" s="1082" t="s">
        <v>50</v>
      </c>
      <c r="C569" s="1084"/>
      <c r="D569" s="1609" t="s">
        <v>5</v>
      </c>
      <c r="E569" s="1609" t="s">
        <v>469</v>
      </c>
      <c r="F569" s="1609"/>
      <c r="G569" s="1082" t="s">
        <v>5</v>
      </c>
      <c r="H569" s="1082" t="s">
        <v>5</v>
      </c>
      <c r="I569" s="1610" t="s">
        <v>23909</v>
      </c>
    </row>
    <row r="570" spans="1:9" x14ac:dyDescent="0.2">
      <c r="A570" s="1608">
        <v>31300</v>
      </c>
      <c r="B570" s="1082" t="s">
        <v>23911</v>
      </c>
      <c r="C570" s="1084"/>
      <c r="D570" s="1609" t="s">
        <v>5</v>
      </c>
      <c r="E570" s="1609" t="s">
        <v>5</v>
      </c>
      <c r="F570" s="1609" t="s">
        <v>23638</v>
      </c>
      <c r="G570" s="1082" t="s">
        <v>5</v>
      </c>
      <c r="H570" s="1082" t="s">
        <v>5</v>
      </c>
      <c r="I570" s="1610" t="s">
        <v>23909</v>
      </c>
    </row>
    <row r="571" spans="1:9" x14ac:dyDescent="0.2">
      <c r="A571" s="1608">
        <v>31310</v>
      </c>
      <c r="B571" s="1082" t="s">
        <v>23722</v>
      </c>
      <c r="C571" s="1084"/>
      <c r="D571" s="1609" t="s">
        <v>5</v>
      </c>
      <c r="E571" s="1609" t="s">
        <v>5</v>
      </c>
      <c r="F571" s="1609" t="s">
        <v>539</v>
      </c>
      <c r="G571" s="1082" t="s">
        <v>5</v>
      </c>
      <c r="H571" s="1082" t="s">
        <v>5</v>
      </c>
      <c r="I571" s="1610" t="s">
        <v>23909</v>
      </c>
    </row>
    <row r="572" spans="1:9" x14ac:dyDescent="0.2">
      <c r="A572" s="1608">
        <v>31311</v>
      </c>
      <c r="B572" s="1082" t="s">
        <v>23722</v>
      </c>
      <c r="C572" s="1084"/>
      <c r="D572" s="1609" t="s">
        <v>5</v>
      </c>
      <c r="E572" s="1609" t="s">
        <v>469</v>
      </c>
      <c r="F572" s="1609"/>
      <c r="G572" s="1082" t="s">
        <v>5</v>
      </c>
      <c r="H572" s="1082" t="s">
        <v>5</v>
      </c>
      <c r="I572" s="1610" t="s">
        <v>23909</v>
      </c>
    </row>
    <row r="573" spans="1:9" x14ac:dyDescent="0.2">
      <c r="A573" s="1608">
        <v>31320</v>
      </c>
      <c r="B573" s="1082" t="s">
        <v>23910</v>
      </c>
      <c r="C573" s="1084"/>
      <c r="D573" s="1609" t="s">
        <v>5</v>
      </c>
      <c r="E573" s="1609" t="s">
        <v>5</v>
      </c>
      <c r="F573" s="1609" t="s">
        <v>539</v>
      </c>
      <c r="G573" s="1082" t="s">
        <v>5</v>
      </c>
      <c r="H573" s="1082" t="s">
        <v>5</v>
      </c>
      <c r="I573" s="1610" t="s">
        <v>23909</v>
      </c>
    </row>
    <row r="574" spans="1:9" x14ac:dyDescent="0.2">
      <c r="A574" s="1608">
        <v>31321</v>
      </c>
      <c r="B574" s="1082" t="s">
        <v>23910</v>
      </c>
      <c r="C574" s="1084"/>
      <c r="D574" s="1609" t="s">
        <v>5</v>
      </c>
      <c r="E574" s="1609" t="s">
        <v>469</v>
      </c>
      <c r="F574" s="1609"/>
      <c r="G574" s="1082" t="s">
        <v>5</v>
      </c>
      <c r="H574" s="1082" t="s">
        <v>5</v>
      </c>
      <c r="I574" s="1610" t="s">
        <v>23909</v>
      </c>
    </row>
    <row r="575" spans="1:9" x14ac:dyDescent="0.2">
      <c r="A575" s="1608">
        <v>31330</v>
      </c>
      <c r="B575" s="1082" t="s">
        <v>531</v>
      </c>
      <c r="C575" s="1084"/>
      <c r="D575" s="1609" t="s">
        <v>5</v>
      </c>
      <c r="E575" s="1609" t="s">
        <v>5</v>
      </c>
      <c r="F575" s="1609" t="s">
        <v>539</v>
      </c>
      <c r="G575" s="1082" t="s">
        <v>5</v>
      </c>
      <c r="H575" s="1082" t="s">
        <v>5</v>
      </c>
      <c r="I575" s="1610" t="s">
        <v>23909</v>
      </c>
    </row>
    <row r="576" spans="1:9" x14ac:dyDescent="0.2">
      <c r="A576" s="1608">
        <v>31331</v>
      </c>
      <c r="B576" s="1082" t="s">
        <v>531</v>
      </c>
      <c r="C576" s="1084"/>
      <c r="D576" s="1609" t="s">
        <v>5</v>
      </c>
      <c r="E576" s="1609" t="s">
        <v>469</v>
      </c>
      <c r="F576" s="1609"/>
      <c r="G576" s="1082" t="s">
        <v>5</v>
      </c>
      <c r="H576" s="1082" t="s">
        <v>5</v>
      </c>
      <c r="I576" s="1610" t="s">
        <v>23909</v>
      </c>
    </row>
    <row r="577" spans="1:9" x14ac:dyDescent="0.2">
      <c r="A577" s="1608">
        <v>31340</v>
      </c>
      <c r="B577" s="1082" t="s">
        <v>50</v>
      </c>
      <c r="C577" s="1084"/>
      <c r="D577" s="1609" t="s">
        <v>5</v>
      </c>
      <c r="E577" s="1609" t="s">
        <v>5</v>
      </c>
      <c r="F577" s="1609" t="s">
        <v>539</v>
      </c>
      <c r="G577" s="1082" t="s">
        <v>5</v>
      </c>
      <c r="H577" s="1082" t="s">
        <v>5</v>
      </c>
      <c r="I577" s="1610" t="s">
        <v>23909</v>
      </c>
    </row>
    <row r="578" spans="1:9" x14ac:dyDescent="0.2">
      <c r="A578" s="1608">
        <v>31341</v>
      </c>
      <c r="B578" s="1082" t="s">
        <v>50</v>
      </c>
      <c r="C578" s="1084"/>
      <c r="D578" s="1609" t="s">
        <v>5</v>
      </c>
      <c r="E578" s="1609" t="s">
        <v>469</v>
      </c>
      <c r="F578" s="1609"/>
      <c r="G578" s="1082" t="s">
        <v>5</v>
      </c>
      <c r="H578" s="1082" t="s">
        <v>5</v>
      </c>
      <c r="I578" s="1610" t="s">
        <v>23909</v>
      </c>
    </row>
    <row r="579" spans="1:9" x14ac:dyDescent="0.2">
      <c r="A579" s="1608">
        <v>32000</v>
      </c>
      <c r="B579" s="1082" t="s">
        <v>23912</v>
      </c>
      <c r="C579" s="1084"/>
      <c r="D579" s="1609" t="s">
        <v>5</v>
      </c>
      <c r="E579" s="1609" t="s">
        <v>5</v>
      </c>
      <c r="F579" s="1609" t="s">
        <v>23637</v>
      </c>
      <c r="G579" s="1082" t="s">
        <v>5</v>
      </c>
      <c r="H579" s="1082" t="s">
        <v>5</v>
      </c>
      <c r="I579" s="1610" t="s">
        <v>23909</v>
      </c>
    </row>
    <row r="580" spans="1:9" x14ac:dyDescent="0.2">
      <c r="A580" s="1608">
        <v>32100</v>
      </c>
      <c r="B580" s="1082" t="s">
        <v>23913</v>
      </c>
      <c r="C580" s="1084"/>
      <c r="D580" s="1609" t="s">
        <v>5</v>
      </c>
      <c r="E580" s="1609" t="s">
        <v>5</v>
      </c>
      <c r="F580" s="1609" t="s">
        <v>23638</v>
      </c>
      <c r="G580" s="1082" t="s">
        <v>5</v>
      </c>
      <c r="H580" s="1082" t="s">
        <v>5</v>
      </c>
      <c r="I580" s="1610" t="s">
        <v>23909</v>
      </c>
    </row>
    <row r="581" spans="1:9" x14ac:dyDescent="0.2">
      <c r="A581" s="1608">
        <v>32110</v>
      </c>
      <c r="B581" s="1082" t="s">
        <v>23913</v>
      </c>
      <c r="C581" s="1084"/>
      <c r="D581" s="1609" t="s">
        <v>5</v>
      </c>
      <c r="E581" s="1609" t="s">
        <v>5</v>
      </c>
      <c r="F581" s="1609" t="s">
        <v>539</v>
      </c>
      <c r="G581" s="1082" t="s">
        <v>5</v>
      </c>
      <c r="H581" s="1082" t="s">
        <v>5</v>
      </c>
      <c r="I581" s="1610" t="s">
        <v>23909</v>
      </c>
    </row>
    <row r="582" spans="1:9" x14ac:dyDescent="0.2">
      <c r="A582" s="1608">
        <v>32111</v>
      </c>
      <c r="B582" s="1082" t="s">
        <v>23913</v>
      </c>
      <c r="C582" s="1084"/>
      <c r="D582" s="1609" t="s">
        <v>5</v>
      </c>
      <c r="E582" s="1609" t="s">
        <v>469</v>
      </c>
      <c r="F582" s="1609"/>
      <c r="G582" s="1082" t="s">
        <v>5</v>
      </c>
      <c r="H582" s="1082" t="s">
        <v>5</v>
      </c>
      <c r="I582" s="1610" t="s">
        <v>23909</v>
      </c>
    </row>
    <row r="583" spans="1:9" x14ac:dyDescent="0.2">
      <c r="A583" s="1608">
        <v>32200</v>
      </c>
      <c r="B583" s="1082" t="s">
        <v>23914</v>
      </c>
      <c r="C583" s="1084"/>
      <c r="D583" s="1609" t="s">
        <v>5</v>
      </c>
      <c r="E583" s="1609" t="s">
        <v>5</v>
      </c>
      <c r="F583" s="1609" t="s">
        <v>23638</v>
      </c>
      <c r="G583" s="1082" t="s">
        <v>5</v>
      </c>
      <c r="H583" s="1082" t="s">
        <v>5</v>
      </c>
      <c r="I583" s="1610" t="s">
        <v>23909</v>
      </c>
    </row>
    <row r="584" spans="1:9" x14ac:dyDescent="0.2">
      <c r="A584" s="1608">
        <v>32210</v>
      </c>
      <c r="B584" s="1082" t="s">
        <v>23915</v>
      </c>
      <c r="C584" s="1084"/>
      <c r="D584" s="1609" t="s">
        <v>5</v>
      </c>
      <c r="E584" s="1609" t="s">
        <v>5</v>
      </c>
      <c r="F584" s="1609" t="s">
        <v>539</v>
      </c>
      <c r="G584" s="1082" t="s">
        <v>5</v>
      </c>
      <c r="H584" s="1082" t="s">
        <v>5</v>
      </c>
      <c r="I584" s="1610" t="s">
        <v>23909</v>
      </c>
    </row>
    <row r="585" spans="1:9" x14ac:dyDescent="0.2">
      <c r="A585" s="1608">
        <v>32211</v>
      </c>
      <c r="B585" s="1082" t="s">
        <v>23915</v>
      </c>
      <c r="C585" s="1084"/>
      <c r="D585" s="1609" t="s">
        <v>5</v>
      </c>
      <c r="E585" s="1609" t="s">
        <v>469</v>
      </c>
      <c r="F585" s="1609"/>
      <c r="G585" s="1082" t="s">
        <v>5</v>
      </c>
      <c r="H585" s="1082" t="s">
        <v>5</v>
      </c>
      <c r="I585" s="1610" t="s">
        <v>23909</v>
      </c>
    </row>
    <row r="586" spans="1:9" x14ac:dyDescent="0.2">
      <c r="A586" s="1608">
        <v>32300</v>
      </c>
      <c r="B586" s="1082" t="s">
        <v>52</v>
      </c>
      <c r="C586" s="1084"/>
      <c r="D586" s="1609" t="s">
        <v>5</v>
      </c>
      <c r="E586" s="1609" t="s">
        <v>5</v>
      </c>
      <c r="F586" s="1609" t="s">
        <v>23638</v>
      </c>
      <c r="G586" s="1082" t="s">
        <v>5</v>
      </c>
      <c r="H586" s="1082" t="s">
        <v>5</v>
      </c>
      <c r="I586" s="1610" t="s">
        <v>23909</v>
      </c>
    </row>
    <row r="587" spans="1:9" x14ac:dyDescent="0.2">
      <c r="A587" s="1608">
        <v>32310</v>
      </c>
      <c r="B587" s="1082" t="s">
        <v>53</v>
      </c>
      <c r="C587" s="1084"/>
      <c r="D587" s="1609" t="s">
        <v>5</v>
      </c>
      <c r="E587" s="1609" t="s">
        <v>5</v>
      </c>
      <c r="F587" s="1609" t="s">
        <v>539</v>
      </c>
      <c r="G587" s="1082" t="s">
        <v>5</v>
      </c>
      <c r="H587" s="1082" t="s">
        <v>5</v>
      </c>
      <c r="I587" s="1610" t="s">
        <v>23909</v>
      </c>
    </row>
    <row r="588" spans="1:9" x14ac:dyDescent="0.2">
      <c r="A588" s="1608">
        <v>32311</v>
      </c>
      <c r="B588" s="1082" t="s">
        <v>53</v>
      </c>
      <c r="C588" s="1084"/>
      <c r="D588" s="1609" t="s">
        <v>5</v>
      </c>
      <c r="E588" s="1609" t="s">
        <v>469</v>
      </c>
      <c r="F588" s="1609"/>
      <c r="G588" s="1082" t="s">
        <v>5</v>
      </c>
      <c r="H588" s="1082" t="s">
        <v>5</v>
      </c>
      <c r="I588" s="1610" t="s">
        <v>23909</v>
      </c>
    </row>
    <row r="589" spans="1:9" x14ac:dyDescent="0.2">
      <c r="A589" s="1608">
        <v>32320</v>
      </c>
      <c r="B589" s="1082" t="s">
        <v>54</v>
      </c>
      <c r="C589" s="1084"/>
      <c r="D589" s="1609" t="s">
        <v>5</v>
      </c>
      <c r="E589" s="1609" t="s">
        <v>5</v>
      </c>
      <c r="F589" s="1609" t="s">
        <v>539</v>
      </c>
      <c r="G589" s="1082" t="s">
        <v>5</v>
      </c>
      <c r="H589" s="1082" t="s">
        <v>5</v>
      </c>
      <c r="I589" s="1610" t="s">
        <v>23909</v>
      </c>
    </row>
    <row r="590" spans="1:9" x14ac:dyDescent="0.2">
      <c r="A590" s="1608">
        <v>32321</v>
      </c>
      <c r="B590" s="1082" t="s">
        <v>54</v>
      </c>
      <c r="C590" s="1084"/>
      <c r="D590" s="1609" t="s">
        <v>5</v>
      </c>
      <c r="E590" s="1609" t="s">
        <v>469</v>
      </c>
      <c r="F590" s="1609"/>
      <c r="G590" s="1082" t="s">
        <v>5</v>
      </c>
      <c r="H590" s="1082" t="s">
        <v>5</v>
      </c>
      <c r="I590" s="1610" t="s">
        <v>23909</v>
      </c>
    </row>
    <row r="591" spans="1:9" x14ac:dyDescent="0.2">
      <c r="A591" s="1608">
        <v>32330</v>
      </c>
      <c r="B591" s="1082" t="s">
        <v>55</v>
      </c>
      <c r="C591" s="1084"/>
      <c r="D591" s="1609" t="s">
        <v>5</v>
      </c>
      <c r="E591" s="1609" t="s">
        <v>5</v>
      </c>
      <c r="F591" s="1609" t="s">
        <v>539</v>
      </c>
      <c r="G591" s="1082" t="s">
        <v>5</v>
      </c>
      <c r="H591" s="1082" t="s">
        <v>5</v>
      </c>
      <c r="I591" s="1610" t="s">
        <v>23909</v>
      </c>
    </row>
    <row r="592" spans="1:9" x14ac:dyDescent="0.2">
      <c r="A592" s="1608">
        <v>32331</v>
      </c>
      <c r="B592" s="1082" t="s">
        <v>55</v>
      </c>
      <c r="C592" s="1084"/>
      <c r="D592" s="1609" t="s">
        <v>5</v>
      </c>
      <c r="E592" s="1609" t="s">
        <v>469</v>
      </c>
      <c r="F592" s="1609"/>
      <c r="G592" s="1082" t="s">
        <v>5</v>
      </c>
      <c r="H592" s="1082" t="s">
        <v>5</v>
      </c>
      <c r="I592" s="1610" t="s">
        <v>23909</v>
      </c>
    </row>
    <row r="593" spans="1:9" x14ac:dyDescent="0.2">
      <c r="A593" s="1608">
        <v>32390</v>
      </c>
      <c r="B593" s="1082" t="s">
        <v>56</v>
      </c>
      <c r="C593" s="1084"/>
      <c r="D593" s="1609" t="s">
        <v>5</v>
      </c>
      <c r="E593" s="1609" t="s">
        <v>5</v>
      </c>
      <c r="F593" s="1609" t="s">
        <v>539</v>
      </c>
      <c r="G593" s="1082" t="s">
        <v>5</v>
      </c>
      <c r="H593" s="1082" t="s">
        <v>5</v>
      </c>
      <c r="I593" s="1610" t="s">
        <v>23909</v>
      </c>
    </row>
    <row r="594" spans="1:9" x14ac:dyDescent="0.2">
      <c r="A594" s="1608">
        <v>32391</v>
      </c>
      <c r="B594" s="1082" t="s">
        <v>56</v>
      </c>
      <c r="C594" s="1084"/>
      <c r="D594" s="1609" t="s">
        <v>5</v>
      </c>
      <c r="E594" s="1609" t="s">
        <v>469</v>
      </c>
      <c r="F594" s="1609"/>
      <c r="G594" s="1082" t="s">
        <v>5</v>
      </c>
      <c r="H594" s="1082" t="s">
        <v>5</v>
      </c>
      <c r="I594" s="1610" t="s">
        <v>23909</v>
      </c>
    </row>
    <row r="595" spans="1:9" x14ac:dyDescent="0.2">
      <c r="A595" s="1608">
        <v>32400</v>
      </c>
      <c r="B595" s="1082" t="s">
        <v>57</v>
      </c>
      <c r="C595" s="1084"/>
      <c r="D595" s="1609" t="s">
        <v>5</v>
      </c>
      <c r="E595" s="1609" t="s">
        <v>5</v>
      </c>
      <c r="F595" s="1609" t="s">
        <v>23638</v>
      </c>
      <c r="G595" s="1082" t="s">
        <v>5</v>
      </c>
      <c r="H595" s="1082" t="s">
        <v>5</v>
      </c>
      <c r="I595" s="1610" t="s">
        <v>23909</v>
      </c>
    </row>
    <row r="596" spans="1:9" x14ac:dyDescent="0.2">
      <c r="A596" s="1608">
        <v>32410</v>
      </c>
      <c r="B596" s="1082" t="s">
        <v>58</v>
      </c>
      <c r="C596" s="1084"/>
      <c r="D596" s="1609" t="s">
        <v>5</v>
      </c>
      <c r="E596" s="1609" t="s">
        <v>5</v>
      </c>
      <c r="F596" s="1609" t="s">
        <v>539</v>
      </c>
      <c r="G596" s="1082" t="s">
        <v>5</v>
      </c>
      <c r="H596" s="1082" t="s">
        <v>5</v>
      </c>
      <c r="I596" s="1610" t="s">
        <v>23909</v>
      </c>
    </row>
    <row r="597" spans="1:9" x14ac:dyDescent="0.2">
      <c r="A597" s="1608">
        <v>32411</v>
      </c>
      <c r="B597" s="1082" t="s">
        <v>58</v>
      </c>
      <c r="C597" s="1084"/>
      <c r="D597" s="1609" t="s">
        <v>5</v>
      </c>
      <c r="E597" s="1609" t="s">
        <v>469</v>
      </c>
      <c r="F597" s="1609"/>
      <c r="G597" s="1082" t="s">
        <v>5</v>
      </c>
      <c r="H597" s="1082" t="s">
        <v>5</v>
      </c>
      <c r="I597" s="1610" t="s">
        <v>23909</v>
      </c>
    </row>
    <row r="598" spans="1:9" x14ac:dyDescent="0.2">
      <c r="A598" s="1608">
        <v>32420</v>
      </c>
      <c r="B598" s="1082" t="s">
        <v>59</v>
      </c>
      <c r="C598" s="1084"/>
      <c r="D598" s="1609" t="s">
        <v>5</v>
      </c>
      <c r="E598" s="1609" t="s">
        <v>5</v>
      </c>
      <c r="F598" s="1609" t="s">
        <v>539</v>
      </c>
      <c r="G598" s="1082" t="s">
        <v>5</v>
      </c>
      <c r="H598" s="1082" t="s">
        <v>5</v>
      </c>
      <c r="I598" s="1610" t="s">
        <v>23909</v>
      </c>
    </row>
    <row r="599" spans="1:9" x14ac:dyDescent="0.2">
      <c r="A599" s="1608">
        <v>32421</v>
      </c>
      <c r="B599" s="1082" t="s">
        <v>59</v>
      </c>
      <c r="C599" s="1084"/>
      <c r="D599" s="1609" t="s">
        <v>5</v>
      </c>
      <c r="E599" s="1609" t="s">
        <v>469</v>
      </c>
      <c r="F599" s="1609"/>
      <c r="G599" s="1082" t="s">
        <v>5</v>
      </c>
      <c r="H599" s="1082" t="s">
        <v>5</v>
      </c>
      <c r="I599" s="1610" t="s">
        <v>23909</v>
      </c>
    </row>
    <row r="600" spans="1:9" x14ac:dyDescent="0.2">
      <c r="A600" s="1608">
        <v>32430</v>
      </c>
      <c r="B600" s="1082" t="s">
        <v>60</v>
      </c>
      <c r="C600" s="1084"/>
      <c r="D600" s="1609" t="s">
        <v>5</v>
      </c>
      <c r="E600" s="1609" t="s">
        <v>5</v>
      </c>
      <c r="F600" s="1609" t="s">
        <v>539</v>
      </c>
      <c r="G600" s="1082" t="s">
        <v>5</v>
      </c>
      <c r="H600" s="1082" t="s">
        <v>5</v>
      </c>
      <c r="I600" s="1610" t="s">
        <v>23909</v>
      </c>
    </row>
    <row r="601" spans="1:9" x14ac:dyDescent="0.2">
      <c r="A601" s="1608">
        <v>32431</v>
      </c>
      <c r="B601" s="1082" t="s">
        <v>60</v>
      </c>
      <c r="C601" s="1084"/>
      <c r="D601" s="1609" t="s">
        <v>5</v>
      </c>
      <c r="E601" s="1609" t="s">
        <v>469</v>
      </c>
      <c r="F601" s="1609"/>
      <c r="G601" s="1082" t="s">
        <v>5</v>
      </c>
      <c r="H601" s="1082" t="s">
        <v>5</v>
      </c>
      <c r="I601" s="1610" t="s">
        <v>23909</v>
      </c>
    </row>
    <row r="602" spans="1:9" x14ac:dyDescent="0.2">
      <c r="A602" s="1608">
        <v>32500</v>
      </c>
      <c r="B602" s="1082" t="s">
        <v>23916</v>
      </c>
      <c r="C602" s="1084"/>
      <c r="D602" s="1609" t="s">
        <v>5</v>
      </c>
      <c r="E602" s="1609" t="s">
        <v>5</v>
      </c>
      <c r="F602" s="1609" t="s">
        <v>23638</v>
      </c>
      <c r="G602" s="1082" t="s">
        <v>5</v>
      </c>
      <c r="H602" s="1082" t="s">
        <v>5</v>
      </c>
      <c r="I602" s="1610" t="s">
        <v>23909</v>
      </c>
    </row>
    <row r="603" spans="1:9" x14ac:dyDescent="0.2">
      <c r="A603" s="1608">
        <v>32510</v>
      </c>
      <c r="B603" s="1082" t="s">
        <v>61</v>
      </c>
      <c r="C603" s="1084"/>
      <c r="D603" s="1609" t="s">
        <v>5</v>
      </c>
      <c r="E603" s="1609" t="s">
        <v>5</v>
      </c>
      <c r="F603" s="1609" t="s">
        <v>539</v>
      </c>
      <c r="G603" s="1082" t="s">
        <v>5</v>
      </c>
      <c r="H603" s="1082" t="s">
        <v>5</v>
      </c>
      <c r="I603" s="1610" t="s">
        <v>23909</v>
      </c>
    </row>
    <row r="604" spans="1:9" x14ac:dyDescent="0.2">
      <c r="A604" s="1608">
        <v>32511</v>
      </c>
      <c r="B604" s="1082" t="s">
        <v>61</v>
      </c>
      <c r="C604" s="1084"/>
      <c r="D604" s="1609" t="s">
        <v>5</v>
      </c>
      <c r="E604" s="1609" t="s">
        <v>469</v>
      </c>
      <c r="F604" s="1609"/>
      <c r="G604" s="1082" t="s">
        <v>5</v>
      </c>
      <c r="H604" s="1082" t="s">
        <v>5</v>
      </c>
      <c r="I604" s="1610" t="s">
        <v>23909</v>
      </c>
    </row>
    <row r="605" spans="1:9" x14ac:dyDescent="0.2">
      <c r="A605" s="1608">
        <v>32520</v>
      </c>
      <c r="B605" s="1082" t="s">
        <v>62</v>
      </c>
      <c r="C605" s="1084"/>
      <c r="D605" s="1609" t="s">
        <v>5</v>
      </c>
      <c r="E605" s="1609" t="s">
        <v>5</v>
      </c>
      <c r="F605" s="1609" t="s">
        <v>539</v>
      </c>
      <c r="G605" s="1082" t="s">
        <v>5</v>
      </c>
      <c r="H605" s="1082" t="s">
        <v>5</v>
      </c>
      <c r="I605" s="1610" t="s">
        <v>23909</v>
      </c>
    </row>
    <row r="606" spans="1:9" x14ac:dyDescent="0.2">
      <c r="A606" s="1608">
        <v>32521</v>
      </c>
      <c r="B606" s="1082" t="s">
        <v>62</v>
      </c>
      <c r="C606" s="1084"/>
      <c r="D606" s="1609" t="s">
        <v>5</v>
      </c>
      <c r="E606" s="1609" t="s">
        <v>469</v>
      </c>
      <c r="F606" s="1609"/>
      <c r="G606" s="1082" t="s">
        <v>5</v>
      </c>
      <c r="H606" s="1082" t="s">
        <v>5</v>
      </c>
      <c r="I606" s="1610" t="s">
        <v>23909</v>
      </c>
    </row>
    <row r="607" spans="1:9" x14ac:dyDescent="0.2">
      <c r="A607" s="1608">
        <v>33000</v>
      </c>
      <c r="B607" s="1082" t="s">
        <v>23917</v>
      </c>
      <c r="C607" s="1084"/>
      <c r="D607" s="1609" t="s">
        <v>5</v>
      </c>
      <c r="E607" s="1609" t="s">
        <v>5</v>
      </c>
      <c r="F607" s="1609" t="s">
        <v>23637</v>
      </c>
      <c r="G607" s="1082" t="s">
        <v>5</v>
      </c>
      <c r="H607" s="1082" t="s">
        <v>5</v>
      </c>
      <c r="I607" s="1610" t="s">
        <v>23909</v>
      </c>
    </row>
    <row r="608" spans="1:9" x14ac:dyDescent="0.2">
      <c r="A608" s="1608">
        <v>33100</v>
      </c>
      <c r="B608" s="1082" t="s">
        <v>23918</v>
      </c>
      <c r="C608" s="1084"/>
      <c r="D608" s="1609" t="s">
        <v>5</v>
      </c>
      <c r="E608" s="1609" t="s">
        <v>5</v>
      </c>
      <c r="F608" s="1609" t="s">
        <v>23638</v>
      </c>
      <c r="G608" s="1082" t="s">
        <v>5</v>
      </c>
      <c r="H608" s="1082" t="s">
        <v>5</v>
      </c>
      <c r="I608" s="1610" t="s">
        <v>23909</v>
      </c>
    </row>
    <row r="609" spans="1:9" x14ac:dyDescent="0.2">
      <c r="A609" s="1608">
        <v>33110</v>
      </c>
      <c r="B609" s="1082" t="s">
        <v>23918</v>
      </c>
      <c r="C609" s="1084"/>
      <c r="D609" s="1609" t="s">
        <v>5</v>
      </c>
      <c r="E609" s="1609" t="s">
        <v>5</v>
      </c>
      <c r="F609" s="1609" t="s">
        <v>539</v>
      </c>
      <c r="G609" s="1082" t="s">
        <v>5</v>
      </c>
      <c r="H609" s="1082" t="s">
        <v>5</v>
      </c>
      <c r="I609" s="1610" t="s">
        <v>23909</v>
      </c>
    </row>
    <row r="610" spans="1:9" x14ac:dyDescent="0.2">
      <c r="A610" s="1608">
        <v>33111</v>
      </c>
      <c r="B610" s="1082" t="s">
        <v>23919</v>
      </c>
      <c r="C610" s="1084"/>
      <c r="D610" s="1609" t="s">
        <v>5</v>
      </c>
      <c r="E610" s="1609" t="s">
        <v>469</v>
      </c>
      <c r="F610" s="1609"/>
      <c r="G610" s="1082" t="s">
        <v>5</v>
      </c>
      <c r="H610" s="1082" t="s">
        <v>5</v>
      </c>
      <c r="I610" s="1610" t="s">
        <v>23909</v>
      </c>
    </row>
    <row r="611" spans="1:9" x14ac:dyDescent="0.2">
      <c r="A611" s="1608">
        <v>33200</v>
      </c>
      <c r="B611" s="1082" t="s">
        <v>23920</v>
      </c>
      <c r="C611" s="1084"/>
      <c r="D611" s="1609" t="s">
        <v>5</v>
      </c>
      <c r="E611" s="1609" t="s">
        <v>5</v>
      </c>
      <c r="F611" s="1609" t="s">
        <v>23638</v>
      </c>
      <c r="G611" s="1082" t="s">
        <v>5</v>
      </c>
      <c r="H611" s="1082" t="s">
        <v>5</v>
      </c>
      <c r="I611" s="1610" t="s">
        <v>23909</v>
      </c>
    </row>
    <row r="612" spans="1:9" x14ac:dyDescent="0.2">
      <c r="A612" s="1608">
        <v>33210</v>
      </c>
      <c r="B612" s="1082" t="s">
        <v>23920</v>
      </c>
      <c r="C612" s="1084"/>
      <c r="D612" s="1609" t="s">
        <v>5</v>
      </c>
      <c r="E612" s="1609" t="s">
        <v>5</v>
      </c>
      <c r="F612" s="1609" t="s">
        <v>539</v>
      </c>
      <c r="G612" s="1082" t="s">
        <v>5</v>
      </c>
      <c r="H612" s="1082" t="s">
        <v>5</v>
      </c>
      <c r="I612" s="1610" t="s">
        <v>23909</v>
      </c>
    </row>
    <row r="613" spans="1:9" x14ac:dyDescent="0.2">
      <c r="A613" s="1608">
        <v>33211</v>
      </c>
      <c r="B613" s="1082" t="s">
        <v>23920</v>
      </c>
      <c r="C613" s="1084"/>
      <c r="D613" s="1609" t="s">
        <v>5</v>
      </c>
      <c r="E613" s="1609" t="s">
        <v>469</v>
      </c>
      <c r="F613" s="1609"/>
      <c r="G613" s="1082" t="s">
        <v>5</v>
      </c>
      <c r="H613" s="1082" t="s">
        <v>5</v>
      </c>
      <c r="I613" s="1610" t="s">
        <v>23909</v>
      </c>
    </row>
    <row r="614" spans="1:9" x14ac:dyDescent="0.2">
      <c r="A614" s="1608">
        <v>40000</v>
      </c>
      <c r="B614" s="1082" t="s">
        <v>63</v>
      </c>
      <c r="C614" s="1084"/>
      <c r="D614" s="1609" t="s">
        <v>5</v>
      </c>
      <c r="E614" s="1609" t="s">
        <v>5</v>
      </c>
      <c r="F614" s="1609" t="s">
        <v>23634</v>
      </c>
      <c r="G614" s="1082" t="s">
        <v>5</v>
      </c>
      <c r="H614" s="1082" t="s">
        <v>5</v>
      </c>
      <c r="I614" s="1610" t="s">
        <v>23921</v>
      </c>
    </row>
    <row r="615" spans="1:9" x14ac:dyDescent="0.2">
      <c r="A615" s="1608">
        <v>41000</v>
      </c>
      <c r="B615" s="1082" t="s">
        <v>23922</v>
      </c>
      <c r="C615" s="1084"/>
      <c r="D615" s="1609" t="s">
        <v>5</v>
      </c>
      <c r="E615" s="1609" t="s">
        <v>5</v>
      </c>
      <c r="F615" s="1609" t="s">
        <v>23637</v>
      </c>
      <c r="G615" s="1082" t="s">
        <v>5</v>
      </c>
      <c r="H615" s="1082" t="s">
        <v>5</v>
      </c>
      <c r="I615" s="1610" t="s">
        <v>23921</v>
      </c>
    </row>
    <row r="616" spans="1:9" x14ac:dyDescent="0.2">
      <c r="A616" s="1608">
        <v>41100</v>
      </c>
      <c r="B616" s="1082" t="s">
        <v>692</v>
      </c>
      <c r="C616" s="1084"/>
      <c r="D616" s="1609" t="s">
        <v>5</v>
      </c>
      <c r="E616" s="1609" t="s">
        <v>5</v>
      </c>
      <c r="F616" s="1609" t="s">
        <v>23638</v>
      </c>
      <c r="G616" s="1082" t="s">
        <v>5</v>
      </c>
      <c r="H616" s="1082" t="s">
        <v>5</v>
      </c>
      <c r="I616" s="1610" t="s">
        <v>23921</v>
      </c>
    </row>
    <row r="617" spans="1:9" x14ac:dyDescent="0.2">
      <c r="A617" s="1608">
        <v>41110</v>
      </c>
      <c r="B617" s="1082" t="s">
        <v>64</v>
      </c>
      <c r="C617" s="1084"/>
      <c r="D617" s="1609" t="s">
        <v>5</v>
      </c>
      <c r="E617" s="1609" t="s">
        <v>469</v>
      </c>
      <c r="F617" s="1609"/>
      <c r="G617" s="1082" t="s">
        <v>5</v>
      </c>
      <c r="H617" s="1082" t="s">
        <v>5</v>
      </c>
      <c r="I617" s="1610" t="s">
        <v>23921</v>
      </c>
    </row>
    <row r="618" spans="1:9" x14ac:dyDescent="0.2">
      <c r="A618" s="1608">
        <v>41120</v>
      </c>
      <c r="B618" s="1082" t="s">
        <v>65</v>
      </c>
      <c r="C618" s="1084"/>
      <c r="D618" s="1609" t="s">
        <v>5</v>
      </c>
      <c r="E618" s="1609" t="s">
        <v>469</v>
      </c>
      <c r="F618" s="1609"/>
      <c r="G618" s="1082" t="s">
        <v>5</v>
      </c>
      <c r="H618" s="1082" t="s">
        <v>5</v>
      </c>
      <c r="I618" s="1610" t="s">
        <v>23921</v>
      </c>
    </row>
    <row r="619" spans="1:9" x14ac:dyDescent="0.2">
      <c r="A619" s="1608">
        <v>41130</v>
      </c>
      <c r="B619" s="1082" t="s">
        <v>23923</v>
      </c>
      <c r="C619" s="1084"/>
      <c r="D619" s="1609" t="s">
        <v>5</v>
      </c>
      <c r="E619" s="1609" t="s">
        <v>469</v>
      </c>
      <c r="F619" s="1609"/>
      <c r="G619" s="1082" t="s">
        <v>5</v>
      </c>
      <c r="H619" s="1082" t="s">
        <v>5</v>
      </c>
      <c r="I619" s="1610" t="s">
        <v>23921</v>
      </c>
    </row>
    <row r="620" spans="1:9" x14ac:dyDescent="0.2">
      <c r="A620" s="1608">
        <v>41140</v>
      </c>
      <c r="B620" s="1082" t="s">
        <v>66</v>
      </c>
      <c r="C620" s="1084"/>
      <c r="D620" s="1609" t="s">
        <v>5</v>
      </c>
      <c r="E620" s="1609" t="s">
        <v>469</v>
      </c>
      <c r="F620" s="1609"/>
      <c r="G620" s="1082" t="s">
        <v>5</v>
      </c>
      <c r="H620" s="1082" t="s">
        <v>5</v>
      </c>
      <c r="I620" s="1610" t="s">
        <v>23921</v>
      </c>
    </row>
    <row r="621" spans="1:9" x14ac:dyDescent="0.2">
      <c r="A621" s="1608">
        <v>41150</v>
      </c>
      <c r="B621" s="1082" t="s">
        <v>23924</v>
      </c>
      <c r="C621" s="1084"/>
      <c r="D621" s="1609" t="s">
        <v>5</v>
      </c>
      <c r="E621" s="1609" t="s">
        <v>469</v>
      </c>
      <c r="F621" s="1609"/>
      <c r="G621" s="1082" t="s">
        <v>5</v>
      </c>
      <c r="H621" s="1082" t="s">
        <v>5</v>
      </c>
      <c r="I621" s="1610" t="s">
        <v>23921</v>
      </c>
    </row>
    <row r="622" spans="1:9" x14ac:dyDescent="0.2">
      <c r="A622" s="1608">
        <v>41160</v>
      </c>
      <c r="B622" s="1082" t="s">
        <v>23925</v>
      </c>
      <c r="C622" s="1084"/>
      <c r="D622" s="1609" t="s">
        <v>5</v>
      </c>
      <c r="E622" s="1609" t="s">
        <v>469</v>
      </c>
      <c r="F622" s="1609"/>
      <c r="G622" s="1082" t="s">
        <v>5</v>
      </c>
      <c r="H622" s="1082" t="s">
        <v>5</v>
      </c>
      <c r="I622" s="1610" t="s">
        <v>23921</v>
      </c>
    </row>
    <row r="623" spans="1:9" x14ac:dyDescent="0.2">
      <c r="A623" s="1608">
        <v>41170</v>
      </c>
      <c r="B623" s="1082" t="s">
        <v>67</v>
      </c>
      <c r="C623" s="1084"/>
      <c r="D623" s="1609" t="s">
        <v>5</v>
      </c>
      <c r="E623" s="1609" t="s">
        <v>469</v>
      </c>
      <c r="F623" s="1609"/>
      <c r="G623" s="1082" t="s">
        <v>5</v>
      </c>
      <c r="H623" s="1082" t="s">
        <v>5</v>
      </c>
      <c r="I623" s="1610" t="s">
        <v>23921</v>
      </c>
    </row>
    <row r="624" spans="1:9" x14ac:dyDescent="0.2">
      <c r="A624" s="1608">
        <v>41190</v>
      </c>
      <c r="B624" s="1082" t="s">
        <v>68</v>
      </c>
      <c r="C624" s="1084"/>
      <c r="D624" s="1609" t="s">
        <v>5</v>
      </c>
      <c r="E624" s="1609" t="s">
        <v>469</v>
      </c>
      <c r="F624" s="1609"/>
      <c r="G624" s="1082" t="s">
        <v>5</v>
      </c>
      <c r="H624" s="1082" t="s">
        <v>5</v>
      </c>
      <c r="I624" s="1610" t="s">
        <v>23921</v>
      </c>
    </row>
    <row r="625" spans="1:9" x14ac:dyDescent="0.2">
      <c r="A625" s="1608">
        <v>41200</v>
      </c>
      <c r="B625" s="1082" t="s">
        <v>23926</v>
      </c>
      <c r="C625" s="1084"/>
      <c r="D625" s="1609" t="s">
        <v>5</v>
      </c>
      <c r="E625" s="1609" t="s">
        <v>5</v>
      </c>
      <c r="F625" s="1609" t="s">
        <v>23638</v>
      </c>
      <c r="G625" s="1082" t="s">
        <v>5</v>
      </c>
      <c r="H625" s="1082" t="s">
        <v>5</v>
      </c>
      <c r="I625" s="1610" t="s">
        <v>23921</v>
      </c>
    </row>
    <row r="626" spans="1:9" x14ac:dyDescent="0.2">
      <c r="A626" s="1608">
        <v>41210</v>
      </c>
      <c r="B626" s="1082" t="s">
        <v>23927</v>
      </c>
      <c r="C626" s="1084"/>
      <c r="D626" s="1609" t="s">
        <v>5</v>
      </c>
      <c r="E626" s="1609" t="s">
        <v>469</v>
      </c>
      <c r="F626" s="1609"/>
      <c r="G626" s="1082" t="s">
        <v>5</v>
      </c>
      <c r="H626" s="1082" t="s">
        <v>5</v>
      </c>
      <c r="I626" s="1610" t="s">
        <v>23921</v>
      </c>
    </row>
    <row r="627" spans="1:9" x14ac:dyDescent="0.2">
      <c r="A627" s="1608">
        <v>41220</v>
      </c>
      <c r="B627" s="1082" t="s">
        <v>69</v>
      </c>
      <c r="C627" s="1084"/>
      <c r="D627" s="1609" t="s">
        <v>5</v>
      </c>
      <c r="E627" s="1609" t="s">
        <v>469</v>
      </c>
      <c r="F627" s="1609"/>
      <c r="G627" s="1082" t="s">
        <v>5</v>
      </c>
      <c r="H627" s="1082" t="s">
        <v>5</v>
      </c>
      <c r="I627" s="1610" t="s">
        <v>23921</v>
      </c>
    </row>
    <row r="628" spans="1:9" x14ac:dyDescent="0.2">
      <c r="A628" s="1608">
        <v>41230</v>
      </c>
      <c r="B628" s="1082" t="s">
        <v>23928</v>
      </c>
      <c r="C628" s="1084"/>
      <c r="D628" s="1609" t="s">
        <v>5</v>
      </c>
      <c r="E628" s="1609" t="s">
        <v>469</v>
      </c>
      <c r="F628" s="1609"/>
      <c r="G628" s="1082" t="s">
        <v>5</v>
      </c>
      <c r="H628" s="1082" t="s">
        <v>5</v>
      </c>
      <c r="I628" s="1610" t="s">
        <v>23921</v>
      </c>
    </row>
    <row r="629" spans="1:9" x14ac:dyDescent="0.2">
      <c r="A629" s="1608">
        <v>41240</v>
      </c>
      <c r="B629" s="1082" t="s">
        <v>23929</v>
      </c>
      <c r="C629" s="1084"/>
      <c r="D629" s="1609" t="s">
        <v>5</v>
      </c>
      <c r="E629" s="1609" t="s">
        <v>469</v>
      </c>
      <c r="F629" s="1609"/>
      <c r="G629" s="1082" t="s">
        <v>5</v>
      </c>
      <c r="H629" s="1082" t="s">
        <v>5</v>
      </c>
      <c r="I629" s="1610" t="s">
        <v>23921</v>
      </c>
    </row>
    <row r="630" spans="1:9" x14ac:dyDescent="0.2">
      <c r="A630" s="1608">
        <v>41290</v>
      </c>
      <c r="B630" s="1082" t="s">
        <v>23930</v>
      </c>
      <c r="C630" s="1084"/>
      <c r="D630" s="1609" t="s">
        <v>5</v>
      </c>
      <c r="E630" s="1609" t="s">
        <v>469</v>
      </c>
      <c r="F630" s="1609"/>
      <c r="G630" s="1082" t="s">
        <v>5</v>
      </c>
      <c r="H630" s="1082" t="s">
        <v>5</v>
      </c>
      <c r="I630" s="1610" t="s">
        <v>23921</v>
      </c>
    </row>
    <row r="631" spans="1:9" x14ac:dyDescent="0.2">
      <c r="A631" s="1608">
        <v>41300</v>
      </c>
      <c r="B631" s="1082" t="s">
        <v>70</v>
      </c>
      <c r="C631" s="1084"/>
      <c r="D631" s="1609" t="s">
        <v>5</v>
      </c>
      <c r="E631" s="1609" t="s">
        <v>5</v>
      </c>
      <c r="F631" s="1609" t="s">
        <v>23638</v>
      </c>
      <c r="G631" s="1082" t="s">
        <v>5</v>
      </c>
      <c r="H631" s="1082" t="s">
        <v>5</v>
      </c>
      <c r="I631" s="1610" t="s">
        <v>23921</v>
      </c>
    </row>
    <row r="632" spans="1:9" x14ac:dyDescent="0.2">
      <c r="A632" s="1608">
        <v>41310</v>
      </c>
      <c r="B632" s="1082" t="s">
        <v>23665</v>
      </c>
      <c r="C632" s="1084"/>
      <c r="D632" s="1609" t="s">
        <v>5</v>
      </c>
      <c r="E632" s="1609" t="s">
        <v>469</v>
      </c>
      <c r="F632" s="1609"/>
      <c r="G632" s="1082" t="s">
        <v>5</v>
      </c>
      <c r="H632" s="1082" t="s">
        <v>5</v>
      </c>
      <c r="I632" s="1610" t="s">
        <v>23921</v>
      </c>
    </row>
    <row r="633" spans="1:9" x14ac:dyDescent="0.2">
      <c r="A633" s="1608">
        <v>41400</v>
      </c>
      <c r="B633" s="1082" t="s">
        <v>480</v>
      </c>
      <c r="C633" s="1084"/>
      <c r="D633" s="1609" t="s">
        <v>5</v>
      </c>
      <c r="E633" s="1609" t="s">
        <v>5</v>
      </c>
      <c r="F633" s="1609" t="s">
        <v>23638</v>
      </c>
      <c r="G633" s="1082" t="s">
        <v>5</v>
      </c>
      <c r="H633" s="1082" t="s">
        <v>5</v>
      </c>
      <c r="I633" s="1610" t="s">
        <v>23921</v>
      </c>
    </row>
    <row r="634" spans="1:9" x14ac:dyDescent="0.2">
      <c r="A634" s="1608">
        <v>41410</v>
      </c>
      <c r="B634" s="1082" t="s">
        <v>23931</v>
      </c>
      <c r="C634" s="1084"/>
      <c r="D634" s="1609" t="s">
        <v>5</v>
      </c>
      <c r="E634" s="1609" t="s">
        <v>469</v>
      </c>
      <c r="F634" s="1609"/>
      <c r="G634" s="1082" t="s">
        <v>5</v>
      </c>
      <c r="H634" s="1082" t="s">
        <v>5</v>
      </c>
      <c r="I634" s="1610" t="s">
        <v>23921</v>
      </c>
    </row>
    <row r="635" spans="1:9" x14ac:dyDescent="0.2">
      <c r="A635" s="1608">
        <v>41420</v>
      </c>
      <c r="B635" s="1082" t="s">
        <v>71</v>
      </c>
      <c r="C635" s="1084"/>
      <c r="D635" s="1609" t="s">
        <v>5</v>
      </c>
      <c r="E635" s="1609" t="s">
        <v>469</v>
      </c>
      <c r="F635" s="1609"/>
      <c r="G635" s="1082" t="s">
        <v>5</v>
      </c>
      <c r="H635" s="1082" t="s">
        <v>5</v>
      </c>
      <c r="I635" s="1610" t="s">
        <v>23921</v>
      </c>
    </row>
    <row r="636" spans="1:9" x14ac:dyDescent="0.2">
      <c r="A636" s="1608">
        <v>41430</v>
      </c>
      <c r="B636" s="1082" t="s">
        <v>23932</v>
      </c>
      <c r="C636" s="1084"/>
      <c r="D636" s="1609" t="s">
        <v>5</v>
      </c>
      <c r="E636" s="1609" t="s">
        <v>469</v>
      </c>
      <c r="F636" s="1609"/>
      <c r="G636" s="1082" t="s">
        <v>5</v>
      </c>
      <c r="H636" s="1082" t="s">
        <v>5</v>
      </c>
      <c r="I636" s="1610" t="s">
        <v>23921</v>
      </c>
    </row>
    <row r="637" spans="1:9" x14ac:dyDescent="0.2">
      <c r="A637" s="1608">
        <v>41440</v>
      </c>
      <c r="B637" s="1082" t="s">
        <v>72</v>
      </c>
      <c r="C637" s="1084"/>
      <c r="D637" s="1609" t="s">
        <v>5</v>
      </c>
      <c r="E637" s="1609" t="s">
        <v>469</v>
      </c>
      <c r="F637" s="1609"/>
      <c r="G637" s="1082" t="s">
        <v>5</v>
      </c>
      <c r="H637" s="1082" t="s">
        <v>5</v>
      </c>
      <c r="I637" s="1610" t="s">
        <v>23921</v>
      </c>
    </row>
    <row r="638" spans="1:9" x14ac:dyDescent="0.2">
      <c r="A638" s="1608">
        <v>41490</v>
      </c>
      <c r="B638" s="1082" t="s">
        <v>73</v>
      </c>
      <c r="C638" s="1084"/>
      <c r="D638" s="1609" t="s">
        <v>5</v>
      </c>
      <c r="E638" s="1609" t="s">
        <v>469</v>
      </c>
      <c r="F638" s="1609"/>
      <c r="G638" s="1082" t="s">
        <v>5</v>
      </c>
      <c r="H638" s="1082" t="s">
        <v>5</v>
      </c>
      <c r="I638" s="1610" t="s">
        <v>23921</v>
      </c>
    </row>
    <row r="639" spans="1:9" x14ac:dyDescent="0.2">
      <c r="A639" s="1608">
        <v>41500</v>
      </c>
      <c r="B639" s="1082" t="s">
        <v>74</v>
      </c>
      <c r="C639" s="1084"/>
      <c r="D639" s="1609" t="s">
        <v>5</v>
      </c>
      <c r="E639" s="1609" t="s">
        <v>5</v>
      </c>
      <c r="F639" s="1609" t="s">
        <v>23638</v>
      </c>
      <c r="G639" s="1082" t="s">
        <v>5</v>
      </c>
      <c r="H639" s="1082" t="s">
        <v>5</v>
      </c>
      <c r="I639" s="1610" t="s">
        <v>23921</v>
      </c>
    </row>
    <row r="640" spans="1:9" x14ac:dyDescent="0.2">
      <c r="A640" s="1608">
        <v>41510</v>
      </c>
      <c r="B640" s="1082" t="s">
        <v>23933</v>
      </c>
      <c r="C640" s="1084"/>
      <c r="D640" s="1609" t="s">
        <v>5</v>
      </c>
      <c r="E640" s="1609" t="s">
        <v>469</v>
      </c>
      <c r="F640" s="1609"/>
      <c r="G640" s="1082" t="s">
        <v>5</v>
      </c>
      <c r="H640" s="1082" t="s">
        <v>5</v>
      </c>
      <c r="I640" s="1610" t="s">
        <v>23921</v>
      </c>
    </row>
    <row r="641" spans="1:9" x14ac:dyDescent="0.2">
      <c r="A641" s="1608">
        <v>41520</v>
      </c>
      <c r="B641" s="1082" t="s">
        <v>23934</v>
      </c>
      <c r="C641" s="1084"/>
      <c r="D641" s="1609" t="s">
        <v>5</v>
      </c>
      <c r="E641" s="1609" t="s">
        <v>469</v>
      </c>
      <c r="F641" s="1609"/>
      <c r="G641" s="1082" t="s">
        <v>5</v>
      </c>
      <c r="H641" s="1082" t="s">
        <v>5</v>
      </c>
      <c r="I641" s="1610" t="s">
        <v>23921</v>
      </c>
    </row>
    <row r="642" spans="1:9" x14ac:dyDescent="0.2">
      <c r="A642" s="1608">
        <v>41530</v>
      </c>
      <c r="B642" s="1082" t="s">
        <v>23935</v>
      </c>
      <c r="C642" s="1084"/>
      <c r="D642" s="1609" t="s">
        <v>5</v>
      </c>
      <c r="E642" s="1609" t="s">
        <v>469</v>
      </c>
      <c r="F642" s="1609"/>
      <c r="G642" s="1082" t="s">
        <v>5</v>
      </c>
      <c r="H642" s="1082" t="s">
        <v>5</v>
      </c>
      <c r="I642" s="1610" t="s">
        <v>23921</v>
      </c>
    </row>
    <row r="643" spans="1:9" x14ac:dyDescent="0.2">
      <c r="A643" s="1608">
        <v>41590</v>
      </c>
      <c r="B643" s="1082" t="s">
        <v>23936</v>
      </c>
      <c r="C643" s="1084"/>
      <c r="D643" s="1609" t="s">
        <v>5</v>
      </c>
      <c r="E643" s="1609" t="s">
        <v>469</v>
      </c>
      <c r="F643" s="1609"/>
      <c r="G643" s="1082" t="s">
        <v>5</v>
      </c>
      <c r="H643" s="1082" t="s">
        <v>5</v>
      </c>
      <c r="I643" s="1610" t="s">
        <v>23921</v>
      </c>
    </row>
    <row r="644" spans="1:9" x14ac:dyDescent="0.2">
      <c r="A644" s="1608">
        <v>41600</v>
      </c>
      <c r="B644" s="1082" t="s">
        <v>23937</v>
      </c>
      <c r="C644" s="1084"/>
      <c r="D644" s="1609" t="s">
        <v>5</v>
      </c>
      <c r="E644" s="1609" t="s">
        <v>5</v>
      </c>
      <c r="F644" s="1609" t="s">
        <v>23638</v>
      </c>
      <c r="G644" s="1082" t="s">
        <v>5</v>
      </c>
      <c r="H644" s="1082" t="s">
        <v>5</v>
      </c>
      <c r="I644" s="1610" t="s">
        <v>23921</v>
      </c>
    </row>
    <row r="645" spans="1:9" x14ac:dyDescent="0.2">
      <c r="A645" s="1608">
        <v>41610</v>
      </c>
      <c r="B645" s="1082" t="s">
        <v>23938</v>
      </c>
      <c r="C645" s="1084"/>
      <c r="D645" s="1609" t="s">
        <v>5</v>
      </c>
      <c r="E645" s="1609" t="s">
        <v>469</v>
      </c>
      <c r="F645" s="1609"/>
      <c r="G645" s="1082" t="s">
        <v>5</v>
      </c>
      <c r="H645" s="1082" t="s">
        <v>5</v>
      </c>
      <c r="I645" s="1610" t="s">
        <v>23921</v>
      </c>
    </row>
    <row r="646" spans="1:9" x14ac:dyDescent="0.2">
      <c r="A646" s="1608">
        <v>41620</v>
      </c>
      <c r="B646" s="1082" t="s">
        <v>23939</v>
      </c>
      <c r="C646" s="1084"/>
      <c r="D646" s="1609" t="s">
        <v>5</v>
      </c>
      <c r="E646" s="1609" t="s">
        <v>469</v>
      </c>
      <c r="F646" s="1609"/>
      <c r="G646" s="1082" t="s">
        <v>5</v>
      </c>
      <c r="H646" s="1082" t="s">
        <v>5</v>
      </c>
      <c r="I646" s="1610" t="s">
        <v>23921</v>
      </c>
    </row>
    <row r="647" spans="1:9" x14ac:dyDescent="0.2">
      <c r="A647" s="1608">
        <v>41630</v>
      </c>
      <c r="B647" s="1082" t="s">
        <v>23940</v>
      </c>
      <c r="C647" s="1084"/>
      <c r="D647" s="1609" t="s">
        <v>5</v>
      </c>
      <c r="E647" s="1609" t="s">
        <v>469</v>
      </c>
      <c r="F647" s="1609"/>
      <c r="G647" s="1082" t="s">
        <v>5</v>
      </c>
      <c r="H647" s="1082" t="s">
        <v>5</v>
      </c>
      <c r="I647" s="1610" t="s">
        <v>23921</v>
      </c>
    </row>
    <row r="648" spans="1:9" x14ac:dyDescent="0.2">
      <c r="A648" s="1608">
        <v>41640</v>
      </c>
      <c r="B648" s="1082" t="s">
        <v>23941</v>
      </c>
      <c r="C648" s="1084"/>
      <c r="D648" s="1609" t="s">
        <v>5</v>
      </c>
      <c r="E648" s="1609" t="s">
        <v>469</v>
      </c>
      <c r="F648" s="1609"/>
      <c r="G648" s="1082" t="s">
        <v>5</v>
      </c>
      <c r="H648" s="1082" t="s">
        <v>5</v>
      </c>
      <c r="I648" s="1610" t="s">
        <v>23921</v>
      </c>
    </row>
    <row r="649" spans="1:9" x14ac:dyDescent="0.2">
      <c r="A649" s="1608">
        <v>41650</v>
      </c>
      <c r="B649" s="1082" t="s">
        <v>23942</v>
      </c>
      <c r="C649" s="1084"/>
      <c r="D649" s="1609" t="s">
        <v>5</v>
      </c>
      <c r="E649" s="1609" t="s">
        <v>469</v>
      </c>
      <c r="F649" s="1609"/>
      <c r="G649" s="1082" t="s">
        <v>5</v>
      </c>
      <c r="H649" s="1082" t="s">
        <v>5</v>
      </c>
      <c r="I649" s="1610" t="s">
        <v>23921</v>
      </c>
    </row>
    <row r="650" spans="1:9" x14ac:dyDescent="0.2">
      <c r="A650" s="1608">
        <v>41660</v>
      </c>
      <c r="B650" s="1082" t="s">
        <v>23943</v>
      </c>
      <c r="C650" s="1084"/>
      <c r="D650" s="1609" t="s">
        <v>5</v>
      </c>
      <c r="E650" s="1609" t="s">
        <v>469</v>
      </c>
      <c r="F650" s="1609"/>
      <c r="G650" s="1082" t="s">
        <v>5</v>
      </c>
      <c r="H650" s="1082" t="s">
        <v>5</v>
      </c>
      <c r="I650" s="1610" t="s">
        <v>23921</v>
      </c>
    </row>
    <row r="651" spans="1:9" x14ac:dyDescent="0.2">
      <c r="A651" s="1608">
        <v>41670</v>
      </c>
      <c r="B651" s="1082" t="s">
        <v>23944</v>
      </c>
      <c r="C651" s="1084"/>
      <c r="D651" s="1609" t="s">
        <v>5</v>
      </c>
      <c r="E651" s="1609" t="s">
        <v>469</v>
      </c>
      <c r="F651" s="1609"/>
      <c r="G651" s="1082" t="s">
        <v>5</v>
      </c>
      <c r="H651" s="1082" t="s">
        <v>5</v>
      </c>
      <c r="I651" s="1610" t="s">
        <v>23921</v>
      </c>
    </row>
    <row r="652" spans="1:9" x14ac:dyDescent="0.2">
      <c r="A652" s="1608">
        <v>41680</v>
      </c>
      <c r="B652" s="1082" t="s">
        <v>23945</v>
      </c>
      <c r="C652" s="1084"/>
      <c r="D652" s="1609" t="s">
        <v>5</v>
      </c>
      <c r="E652" s="1609" t="s">
        <v>469</v>
      </c>
      <c r="F652" s="1609"/>
      <c r="G652" s="1082" t="s">
        <v>5</v>
      </c>
      <c r="H652" s="1082" t="s">
        <v>5</v>
      </c>
      <c r="I652" s="1610" t="s">
        <v>23921</v>
      </c>
    </row>
    <row r="653" spans="1:9" x14ac:dyDescent="0.2">
      <c r="A653" s="1608">
        <v>41690</v>
      </c>
      <c r="B653" s="1082" t="s">
        <v>23946</v>
      </c>
      <c r="C653" s="1084"/>
      <c r="D653" s="1609" t="s">
        <v>5</v>
      </c>
      <c r="E653" s="1609" t="s">
        <v>469</v>
      </c>
      <c r="F653" s="1609"/>
      <c r="G653" s="1082" t="s">
        <v>5</v>
      </c>
      <c r="H653" s="1082" t="s">
        <v>5</v>
      </c>
      <c r="I653" s="1610" t="s">
        <v>23921</v>
      </c>
    </row>
    <row r="654" spans="1:9" x14ac:dyDescent="0.2">
      <c r="A654" s="1608">
        <v>41700</v>
      </c>
      <c r="B654" s="1082" t="s">
        <v>23947</v>
      </c>
      <c r="C654" s="1084"/>
      <c r="D654" s="1609" t="s">
        <v>5</v>
      </c>
      <c r="E654" s="1609" t="s">
        <v>5</v>
      </c>
      <c r="F654" s="1609" t="s">
        <v>23638</v>
      </c>
      <c r="G654" s="1082" t="s">
        <v>5</v>
      </c>
      <c r="H654" s="1082" t="s">
        <v>5</v>
      </c>
      <c r="I654" s="1610" t="s">
        <v>23921</v>
      </c>
    </row>
    <row r="655" spans="1:9" x14ac:dyDescent="0.2">
      <c r="A655" s="1608">
        <v>41710</v>
      </c>
      <c r="B655" s="1082" t="s">
        <v>23948</v>
      </c>
      <c r="C655" s="1084"/>
      <c r="D655" s="1609" t="s">
        <v>5</v>
      </c>
      <c r="E655" s="1609" t="s">
        <v>469</v>
      </c>
      <c r="F655" s="1609"/>
      <c r="G655" s="1082" t="s">
        <v>5</v>
      </c>
      <c r="H655" s="1082" t="s">
        <v>5</v>
      </c>
      <c r="I655" s="1610" t="s">
        <v>23921</v>
      </c>
    </row>
    <row r="656" spans="1:9" x14ac:dyDescent="0.2">
      <c r="A656" s="1608">
        <v>41720</v>
      </c>
      <c r="B656" s="1082" t="s">
        <v>23947</v>
      </c>
      <c r="C656" s="1084"/>
      <c r="D656" s="1609" t="s">
        <v>5</v>
      </c>
      <c r="E656" s="1609" t="s">
        <v>469</v>
      </c>
      <c r="F656" s="1609"/>
      <c r="G656" s="1082" t="s">
        <v>5</v>
      </c>
      <c r="H656" s="1082" t="s">
        <v>5</v>
      </c>
      <c r="I656" s="1610" t="s">
        <v>23921</v>
      </c>
    </row>
    <row r="657" spans="1:9" x14ac:dyDescent="0.2">
      <c r="A657" s="1608">
        <v>41730</v>
      </c>
      <c r="B657" s="1082" t="s">
        <v>23947</v>
      </c>
      <c r="C657" s="1084"/>
      <c r="D657" s="1609" t="s">
        <v>5</v>
      </c>
      <c r="E657" s="1609" t="s">
        <v>469</v>
      </c>
      <c r="F657" s="1609"/>
      <c r="G657" s="1082" t="s">
        <v>5</v>
      </c>
      <c r="H657" s="1082" t="s">
        <v>5</v>
      </c>
      <c r="I657" s="1610" t="s">
        <v>23921</v>
      </c>
    </row>
    <row r="658" spans="1:9" x14ac:dyDescent="0.2">
      <c r="A658" s="1608">
        <v>41740</v>
      </c>
      <c r="B658" s="1082" t="s">
        <v>23949</v>
      </c>
      <c r="C658" s="1084"/>
      <c r="D658" s="1609" t="s">
        <v>5</v>
      </c>
      <c r="E658" s="1609" t="s">
        <v>469</v>
      </c>
      <c r="F658" s="1609"/>
      <c r="G658" s="1082" t="s">
        <v>5</v>
      </c>
      <c r="H658" s="1082" t="s">
        <v>5</v>
      </c>
      <c r="I658" s="1610" t="s">
        <v>23921</v>
      </c>
    </row>
    <row r="659" spans="1:9" x14ac:dyDescent="0.2">
      <c r="A659" s="1608">
        <v>41900</v>
      </c>
      <c r="B659" s="1082" t="s">
        <v>23950</v>
      </c>
      <c r="C659" s="1084"/>
      <c r="D659" s="1609" t="s">
        <v>5</v>
      </c>
      <c r="E659" s="1609" t="s">
        <v>5</v>
      </c>
      <c r="F659" s="1609" t="s">
        <v>23638</v>
      </c>
      <c r="G659" s="1082" t="s">
        <v>5</v>
      </c>
      <c r="H659" s="1082" t="s">
        <v>5</v>
      </c>
      <c r="I659" s="1610" t="s">
        <v>23921</v>
      </c>
    </row>
    <row r="660" spans="1:9" x14ac:dyDescent="0.2">
      <c r="A660" s="1608">
        <v>41910</v>
      </c>
      <c r="B660" s="1082" t="s">
        <v>23951</v>
      </c>
      <c r="C660" s="1084"/>
      <c r="D660" s="1609" t="s">
        <v>5</v>
      </c>
      <c r="E660" s="1609" t="s">
        <v>469</v>
      </c>
      <c r="F660" s="1609"/>
      <c r="G660" s="1082" t="s">
        <v>5</v>
      </c>
      <c r="H660" s="1082" t="s">
        <v>5</v>
      </c>
      <c r="I660" s="1610" t="s">
        <v>23921</v>
      </c>
    </row>
    <row r="661" spans="1:9" x14ac:dyDescent="0.2">
      <c r="A661" s="1608">
        <v>41920</v>
      </c>
      <c r="B661" s="1082" t="s">
        <v>23952</v>
      </c>
      <c r="C661" s="1084"/>
      <c r="D661" s="1609" t="s">
        <v>5</v>
      </c>
      <c r="E661" s="1609" t="s">
        <v>469</v>
      </c>
      <c r="F661" s="1609"/>
      <c r="G661" s="1082" t="s">
        <v>5</v>
      </c>
      <c r="H661" s="1082" t="s">
        <v>5</v>
      </c>
      <c r="I661" s="1610" t="s">
        <v>23921</v>
      </c>
    </row>
    <row r="662" spans="1:9" x14ac:dyDescent="0.2">
      <c r="A662" s="1608">
        <v>42000</v>
      </c>
      <c r="B662" s="1082" t="s">
        <v>23953</v>
      </c>
      <c r="C662" s="1084"/>
      <c r="D662" s="1609" t="s">
        <v>5</v>
      </c>
      <c r="E662" s="1609" t="s">
        <v>5</v>
      </c>
      <c r="F662" s="1609" t="s">
        <v>23637</v>
      </c>
      <c r="G662" s="1082" t="s">
        <v>5</v>
      </c>
      <c r="H662" s="1082" t="s">
        <v>5</v>
      </c>
      <c r="I662" s="1610" t="s">
        <v>23921</v>
      </c>
    </row>
    <row r="663" spans="1:9" x14ac:dyDescent="0.2">
      <c r="A663" s="1608">
        <v>42100</v>
      </c>
      <c r="B663" s="1082" t="s">
        <v>476</v>
      </c>
      <c r="C663" s="1084"/>
      <c r="D663" s="1609" t="s">
        <v>5</v>
      </c>
      <c r="E663" s="1609" t="s">
        <v>5</v>
      </c>
      <c r="F663" s="1609" t="s">
        <v>23638</v>
      </c>
      <c r="G663" s="1082" t="s">
        <v>5</v>
      </c>
      <c r="H663" s="1082" t="s">
        <v>5</v>
      </c>
      <c r="I663" s="1610" t="s">
        <v>23921</v>
      </c>
    </row>
    <row r="664" spans="1:9" x14ac:dyDescent="0.2">
      <c r="A664" s="1608">
        <v>42110</v>
      </c>
      <c r="B664" s="1082" t="s">
        <v>475</v>
      </c>
      <c r="C664" s="1084"/>
      <c r="D664" s="1609" t="s">
        <v>5</v>
      </c>
      <c r="E664" s="1609" t="s">
        <v>469</v>
      </c>
      <c r="F664" s="1609"/>
      <c r="G664" s="1082" t="s">
        <v>5</v>
      </c>
      <c r="H664" s="1082" t="s">
        <v>5</v>
      </c>
      <c r="I664" s="1610" t="s">
        <v>23921</v>
      </c>
    </row>
    <row r="665" spans="1:9" x14ac:dyDescent="0.2">
      <c r="A665" s="1608">
        <v>42120</v>
      </c>
      <c r="B665" s="1082" t="s">
        <v>474</v>
      </c>
      <c r="C665" s="1084"/>
      <c r="D665" s="1609" t="s">
        <v>5</v>
      </c>
      <c r="E665" s="1609" t="s">
        <v>469</v>
      </c>
      <c r="F665" s="1609"/>
      <c r="G665" s="1082" t="s">
        <v>5</v>
      </c>
      <c r="H665" s="1082" t="s">
        <v>5</v>
      </c>
      <c r="I665" s="1610" t="s">
        <v>23921</v>
      </c>
    </row>
    <row r="666" spans="1:9" x14ac:dyDescent="0.2">
      <c r="A666" s="1608">
        <v>42130</v>
      </c>
      <c r="B666" s="1082" t="s">
        <v>473</v>
      </c>
      <c r="C666" s="1084"/>
      <c r="D666" s="1609" t="s">
        <v>5</v>
      </c>
      <c r="E666" s="1609" t="s">
        <v>469</v>
      </c>
      <c r="F666" s="1609"/>
      <c r="G666" s="1082" t="s">
        <v>5</v>
      </c>
      <c r="H666" s="1082" t="s">
        <v>5</v>
      </c>
      <c r="I666" s="1610" t="s">
        <v>23921</v>
      </c>
    </row>
    <row r="667" spans="1:9" x14ac:dyDescent="0.2">
      <c r="A667" s="1608">
        <v>42200</v>
      </c>
      <c r="B667" s="1082" t="s">
        <v>23954</v>
      </c>
      <c r="C667" s="1084"/>
      <c r="D667" s="1609" t="s">
        <v>5</v>
      </c>
      <c r="E667" s="1609" t="s">
        <v>5</v>
      </c>
      <c r="F667" s="1609" t="s">
        <v>23638</v>
      </c>
      <c r="G667" s="1082" t="s">
        <v>5</v>
      </c>
      <c r="H667" s="1082" t="s">
        <v>5</v>
      </c>
      <c r="I667" s="1610" t="s">
        <v>23921</v>
      </c>
    </row>
    <row r="668" spans="1:9" x14ac:dyDescent="0.2">
      <c r="A668" s="1608">
        <v>42210</v>
      </c>
      <c r="B668" s="1082" t="s">
        <v>23837</v>
      </c>
      <c r="C668" s="1084"/>
      <c r="D668" s="1609" t="s">
        <v>5</v>
      </c>
      <c r="E668" s="1609" t="s">
        <v>469</v>
      </c>
      <c r="F668" s="1609"/>
      <c r="G668" s="1082" t="s">
        <v>5</v>
      </c>
      <c r="H668" s="1082" t="s">
        <v>5</v>
      </c>
      <c r="I668" s="1610" t="s">
        <v>23921</v>
      </c>
    </row>
    <row r="669" spans="1:9" x14ac:dyDescent="0.2">
      <c r="A669" s="1608">
        <v>42220</v>
      </c>
      <c r="B669" s="1082" t="s">
        <v>23838</v>
      </c>
      <c r="C669" s="1084"/>
      <c r="D669" s="1609" t="s">
        <v>5</v>
      </c>
      <c r="E669" s="1609" t="s">
        <v>469</v>
      </c>
      <c r="F669" s="1609"/>
      <c r="G669" s="1082" t="s">
        <v>5</v>
      </c>
      <c r="H669" s="1082" t="s">
        <v>5</v>
      </c>
      <c r="I669" s="1610" t="s">
        <v>23921</v>
      </c>
    </row>
    <row r="670" spans="1:9" x14ac:dyDescent="0.2">
      <c r="A670" s="1608">
        <v>42230</v>
      </c>
      <c r="B670" s="1082" t="s">
        <v>503</v>
      </c>
      <c r="C670" s="1084"/>
      <c r="D670" s="1609" t="s">
        <v>5</v>
      </c>
      <c r="E670" s="1609" t="s">
        <v>469</v>
      </c>
      <c r="F670" s="1609"/>
      <c r="G670" s="1082" t="s">
        <v>5</v>
      </c>
      <c r="H670" s="1082" t="s">
        <v>5</v>
      </c>
      <c r="I670" s="1610" t="s">
        <v>23921</v>
      </c>
    </row>
    <row r="671" spans="1:9" x14ac:dyDescent="0.2">
      <c r="A671" s="1608">
        <v>42240</v>
      </c>
      <c r="B671" s="1082" t="s">
        <v>502</v>
      </c>
      <c r="C671" s="1084"/>
      <c r="D671" s="1609" t="s">
        <v>5</v>
      </c>
      <c r="E671" s="1609" t="s">
        <v>469</v>
      </c>
      <c r="F671" s="1609"/>
      <c r="G671" s="1082" t="s">
        <v>5</v>
      </c>
      <c r="H671" s="1082" t="s">
        <v>5</v>
      </c>
      <c r="I671" s="1610" t="s">
        <v>23921</v>
      </c>
    </row>
    <row r="672" spans="1:9" x14ac:dyDescent="0.2">
      <c r="A672" s="1608">
        <v>42250</v>
      </c>
      <c r="B672" s="1082" t="s">
        <v>501</v>
      </c>
      <c r="C672" s="1084"/>
      <c r="D672" s="1609" t="s">
        <v>5</v>
      </c>
      <c r="E672" s="1609" t="s">
        <v>469</v>
      </c>
      <c r="F672" s="1609"/>
      <c r="G672" s="1082" t="s">
        <v>5</v>
      </c>
      <c r="H672" s="1082" t="s">
        <v>5</v>
      </c>
      <c r="I672" s="1610" t="s">
        <v>23921</v>
      </c>
    </row>
    <row r="673" spans="1:9" x14ac:dyDescent="0.2">
      <c r="A673" s="1608">
        <v>43000</v>
      </c>
      <c r="B673" s="1082" t="s">
        <v>23955</v>
      </c>
      <c r="C673" s="1084"/>
      <c r="D673" s="1609" t="s">
        <v>5</v>
      </c>
      <c r="E673" s="1609" t="s">
        <v>5</v>
      </c>
      <c r="F673" s="1609" t="s">
        <v>23637</v>
      </c>
      <c r="G673" s="1082" t="s">
        <v>5</v>
      </c>
      <c r="H673" s="1082" t="s">
        <v>5</v>
      </c>
      <c r="I673" s="1610" t="s">
        <v>23921</v>
      </c>
    </row>
    <row r="674" spans="1:9" x14ac:dyDescent="0.2">
      <c r="A674" s="1608">
        <v>43100</v>
      </c>
      <c r="B674" s="1082" t="s">
        <v>23956</v>
      </c>
      <c r="C674" s="1084"/>
      <c r="D674" s="1609" t="s">
        <v>5</v>
      </c>
      <c r="E674" s="1609" t="s">
        <v>5</v>
      </c>
      <c r="F674" s="1609" t="s">
        <v>23638</v>
      </c>
      <c r="G674" s="1082" t="s">
        <v>5</v>
      </c>
      <c r="H674" s="1082" t="s">
        <v>5</v>
      </c>
      <c r="I674" s="1610" t="s">
        <v>23921</v>
      </c>
    </row>
    <row r="675" spans="1:9" x14ac:dyDescent="0.2">
      <c r="A675" s="1608">
        <v>43110</v>
      </c>
      <c r="B675" s="1082" t="s">
        <v>23957</v>
      </c>
      <c r="C675" s="1084"/>
      <c r="D675" s="1609" t="s">
        <v>5</v>
      </c>
      <c r="E675" s="1609" t="s">
        <v>469</v>
      </c>
      <c r="F675" s="1609"/>
      <c r="G675" s="1082" t="s">
        <v>5</v>
      </c>
      <c r="H675" s="1082" t="s">
        <v>5</v>
      </c>
      <c r="I675" s="1610" t="s">
        <v>23921</v>
      </c>
    </row>
    <row r="676" spans="1:9" x14ac:dyDescent="0.2">
      <c r="A676" s="1608">
        <v>43190</v>
      </c>
      <c r="B676" s="1082" t="s">
        <v>75</v>
      </c>
      <c r="C676" s="1084"/>
      <c r="D676" s="1609" t="s">
        <v>5</v>
      </c>
      <c r="E676" s="1609" t="s">
        <v>469</v>
      </c>
      <c r="F676" s="1609"/>
      <c r="G676" s="1082" t="s">
        <v>5</v>
      </c>
      <c r="H676" s="1082" t="s">
        <v>5</v>
      </c>
      <c r="I676" s="1610" t="s">
        <v>23921</v>
      </c>
    </row>
    <row r="677" spans="1:9" x14ac:dyDescent="0.2">
      <c r="A677" s="1608">
        <v>43200</v>
      </c>
      <c r="B677" s="1082" t="s">
        <v>23958</v>
      </c>
      <c r="C677" s="1084"/>
      <c r="D677" s="1609" t="s">
        <v>5</v>
      </c>
      <c r="E677" s="1609" t="s">
        <v>5</v>
      </c>
      <c r="F677" s="1609" t="s">
        <v>23638</v>
      </c>
      <c r="G677" s="1082" t="s">
        <v>5</v>
      </c>
      <c r="H677" s="1082" t="s">
        <v>5</v>
      </c>
      <c r="I677" s="1610" t="s">
        <v>23921</v>
      </c>
    </row>
    <row r="678" spans="1:9" x14ac:dyDescent="0.2">
      <c r="A678" s="1608">
        <v>43210</v>
      </c>
      <c r="B678" s="1082" t="s">
        <v>23958</v>
      </c>
      <c r="C678" s="1084"/>
      <c r="D678" s="1609" t="s">
        <v>5</v>
      </c>
      <c r="E678" s="1609" t="s">
        <v>469</v>
      </c>
      <c r="F678" s="1609"/>
      <c r="G678" s="1082" t="s">
        <v>5</v>
      </c>
      <c r="H678" s="1082" t="s">
        <v>5</v>
      </c>
      <c r="I678" s="1610" t="s">
        <v>23921</v>
      </c>
    </row>
    <row r="679" spans="1:9" x14ac:dyDescent="0.2">
      <c r="A679" s="1608">
        <v>43220</v>
      </c>
      <c r="B679" s="1082" t="s">
        <v>23958</v>
      </c>
      <c r="C679" s="1084"/>
      <c r="D679" s="1609" t="s">
        <v>5</v>
      </c>
      <c r="E679" s="1609" t="s">
        <v>469</v>
      </c>
      <c r="F679" s="1609"/>
      <c r="G679" s="1082" t="s">
        <v>5</v>
      </c>
      <c r="H679" s="1082" t="s">
        <v>5</v>
      </c>
      <c r="I679" s="1610" t="s">
        <v>23921</v>
      </c>
    </row>
    <row r="680" spans="1:9" x14ac:dyDescent="0.2">
      <c r="A680" s="1608">
        <v>43230</v>
      </c>
      <c r="B680" s="1082" t="s">
        <v>23958</v>
      </c>
      <c r="C680" s="1084"/>
      <c r="D680" s="1609" t="s">
        <v>5</v>
      </c>
      <c r="E680" s="1609" t="s">
        <v>469</v>
      </c>
      <c r="F680" s="1609"/>
      <c r="G680" s="1082" t="s">
        <v>5</v>
      </c>
      <c r="H680" s="1082" t="s">
        <v>5</v>
      </c>
      <c r="I680" s="1610" t="s">
        <v>23921</v>
      </c>
    </row>
    <row r="681" spans="1:9" x14ac:dyDescent="0.2">
      <c r="A681" s="1608">
        <v>43240</v>
      </c>
      <c r="B681" s="1082" t="s">
        <v>23958</v>
      </c>
      <c r="C681" s="1084"/>
      <c r="D681" s="1609" t="s">
        <v>5</v>
      </c>
      <c r="E681" s="1609" t="s">
        <v>469</v>
      </c>
      <c r="F681" s="1609"/>
      <c r="G681" s="1082" t="s">
        <v>5</v>
      </c>
      <c r="H681" s="1082" t="s">
        <v>5</v>
      </c>
      <c r="I681" s="1610" t="s">
        <v>23921</v>
      </c>
    </row>
    <row r="682" spans="1:9" x14ac:dyDescent="0.2">
      <c r="A682" s="1608">
        <v>43250</v>
      </c>
      <c r="B682" s="1082" t="s">
        <v>23959</v>
      </c>
      <c r="C682" s="1084"/>
      <c r="D682" s="1609" t="s">
        <v>5</v>
      </c>
      <c r="E682" s="1609" t="s">
        <v>469</v>
      </c>
      <c r="F682" s="1609"/>
      <c r="G682" s="1082" t="s">
        <v>5</v>
      </c>
      <c r="H682" s="1082" t="s">
        <v>5</v>
      </c>
      <c r="I682" s="1610" t="s">
        <v>23921</v>
      </c>
    </row>
    <row r="683" spans="1:9" x14ac:dyDescent="0.2">
      <c r="A683" s="1608">
        <v>43300</v>
      </c>
      <c r="B683" s="1082" t="s">
        <v>23960</v>
      </c>
      <c r="C683" s="1084"/>
      <c r="D683" s="1609" t="s">
        <v>5</v>
      </c>
      <c r="E683" s="1609" t="s">
        <v>5</v>
      </c>
      <c r="F683" s="1609" t="s">
        <v>23638</v>
      </c>
      <c r="G683" s="1082" t="s">
        <v>5</v>
      </c>
      <c r="H683" s="1082" t="s">
        <v>5</v>
      </c>
      <c r="I683" s="1610" t="s">
        <v>23921</v>
      </c>
    </row>
    <row r="684" spans="1:9" x14ac:dyDescent="0.2">
      <c r="A684" s="1608">
        <v>43310</v>
      </c>
      <c r="B684" s="1082" t="s">
        <v>23960</v>
      </c>
      <c r="C684" s="1084"/>
      <c r="D684" s="1609" t="s">
        <v>5</v>
      </c>
      <c r="E684" s="1609" t="s">
        <v>469</v>
      </c>
      <c r="F684" s="1609"/>
      <c r="G684" s="1082" t="s">
        <v>5</v>
      </c>
      <c r="H684" s="1082" t="s">
        <v>5</v>
      </c>
      <c r="I684" s="1610" t="s">
        <v>23921</v>
      </c>
    </row>
    <row r="685" spans="1:9" x14ac:dyDescent="0.2">
      <c r="A685" s="1608">
        <v>43400</v>
      </c>
      <c r="B685" s="1082" t="s">
        <v>23961</v>
      </c>
      <c r="C685" s="1084"/>
      <c r="D685" s="1609" t="s">
        <v>5</v>
      </c>
      <c r="E685" s="1609" t="s">
        <v>5</v>
      </c>
      <c r="F685" s="1609" t="s">
        <v>23638</v>
      </c>
      <c r="G685" s="1082" t="s">
        <v>5</v>
      </c>
      <c r="H685" s="1082" t="s">
        <v>5</v>
      </c>
      <c r="I685" s="1610" t="s">
        <v>23921</v>
      </c>
    </row>
    <row r="686" spans="1:9" x14ac:dyDescent="0.2">
      <c r="A686" s="1608">
        <v>43410</v>
      </c>
      <c r="B686" s="1082" t="s">
        <v>23962</v>
      </c>
      <c r="C686" s="1084"/>
      <c r="D686" s="1609" t="s">
        <v>5</v>
      </c>
      <c r="E686" s="1609" t="s">
        <v>469</v>
      </c>
      <c r="F686" s="1609"/>
      <c r="G686" s="1082" t="s">
        <v>5</v>
      </c>
      <c r="H686" s="1082" t="s">
        <v>5</v>
      </c>
      <c r="I686" s="1610" t="s">
        <v>23921</v>
      </c>
    </row>
    <row r="687" spans="1:9" x14ac:dyDescent="0.2">
      <c r="A687" s="1608">
        <v>43900</v>
      </c>
      <c r="B687" s="1082" t="s">
        <v>23963</v>
      </c>
      <c r="C687" s="1084"/>
      <c r="D687" s="1609" t="s">
        <v>5</v>
      </c>
      <c r="E687" s="1609" t="s">
        <v>5</v>
      </c>
      <c r="F687" s="1609" t="s">
        <v>23638</v>
      </c>
      <c r="G687" s="1082" t="s">
        <v>5</v>
      </c>
      <c r="H687" s="1082" t="s">
        <v>5</v>
      </c>
      <c r="I687" s="1610" t="s">
        <v>23921</v>
      </c>
    </row>
    <row r="688" spans="1:9" x14ac:dyDescent="0.2">
      <c r="A688" s="1608">
        <v>43910</v>
      </c>
      <c r="B688" s="1082" t="s">
        <v>23964</v>
      </c>
      <c r="C688" s="1084"/>
      <c r="D688" s="1609" t="s">
        <v>5</v>
      </c>
      <c r="E688" s="1609" t="s">
        <v>469</v>
      </c>
      <c r="F688" s="1609"/>
      <c r="G688" s="1082" t="s">
        <v>5</v>
      </c>
      <c r="H688" s="1082" t="s">
        <v>5</v>
      </c>
      <c r="I688" s="1610" t="s">
        <v>23921</v>
      </c>
    </row>
    <row r="689" spans="1:9" x14ac:dyDescent="0.2">
      <c r="A689" s="1608">
        <v>43920</v>
      </c>
      <c r="B689" s="1082" t="s">
        <v>23965</v>
      </c>
      <c r="C689" s="1084"/>
      <c r="D689" s="1609" t="s">
        <v>5</v>
      </c>
      <c r="E689" s="1609" t="s">
        <v>469</v>
      </c>
      <c r="F689" s="1609"/>
      <c r="G689" s="1082" t="s">
        <v>5</v>
      </c>
      <c r="H689" s="1082" t="s">
        <v>5</v>
      </c>
      <c r="I689" s="1610" t="s">
        <v>23921</v>
      </c>
    </row>
    <row r="690" spans="1:9" x14ac:dyDescent="0.2">
      <c r="A690" s="1608">
        <v>43930</v>
      </c>
      <c r="B690" s="1082" t="s">
        <v>23966</v>
      </c>
      <c r="C690" s="1084"/>
      <c r="D690" s="1609" t="s">
        <v>5</v>
      </c>
      <c r="E690" s="1609" t="s">
        <v>469</v>
      </c>
      <c r="F690" s="1609"/>
      <c r="G690" s="1082" t="s">
        <v>5</v>
      </c>
      <c r="H690" s="1082" t="s">
        <v>5</v>
      </c>
      <c r="I690" s="1610" t="s">
        <v>23921</v>
      </c>
    </row>
    <row r="691" spans="1:9" x14ac:dyDescent="0.2">
      <c r="A691" s="1608">
        <v>43940</v>
      </c>
      <c r="B691" s="1082" t="s">
        <v>23967</v>
      </c>
      <c r="C691" s="1084"/>
      <c r="D691" s="1609" t="s">
        <v>5</v>
      </c>
      <c r="E691" s="1609" t="s">
        <v>469</v>
      </c>
      <c r="F691" s="1609"/>
      <c r="G691" s="1082" t="s">
        <v>5</v>
      </c>
      <c r="H691" s="1082" t="s">
        <v>5</v>
      </c>
      <c r="I691" s="1610" t="s">
        <v>23921</v>
      </c>
    </row>
    <row r="692" spans="1:9" x14ac:dyDescent="0.2">
      <c r="A692" s="1608">
        <v>43950</v>
      </c>
      <c r="B692" s="1082" t="s">
        <v>23918</v>
      </c>
      <c r="C692" s="1084"/>
      <c r="D692" s="1609" t="s">
        <v>5</v>
      </c>
      <c r="E692" s="1609" t="s">
        <v>469</v>
      </c>
      <c r="F692" s="1609"/>
      <c r="G692" s="1082" t="s">
        <v>5</v>
      </c>
      <c r="H692" s="1082" t="s">
        <v>5</v>
      </c>
      <c r="I692" s="1610" t="s">
        <v>23921</v>
      </c>
    </row>
    <row r="693" spans="1:9" x14ac:dyDescent="0.2">
      <c r="A693" s="1608">
        <v>43960</v>
      </c>
      <c r="B693" s="1082" t="s">
        <v>23968</v>
      </c>
      <c r="C693" s="1084"/>
      <c r="D693" s="1609" t="s">
        <v>5</v>
      </c>
      <c r="E693" s="1609" t="s">
        <v>469</v>
      </c>
      <c r="F693" s="1609"/>
      <c r="G693" s="1082" t="s">
        <v>5</v>
      </c>
      <c r="H693" s="1082" t="s">
        <v>5</v>
      </c>
      <c r="I693" s="1610" t="s">
        <v>23921</v>
      </c>
    </row>
    <row r="694" spans="1:9" x14ac:dyDescent="0.2">
      <c r="A694" s="1608">
        <v>43990</v>
      </c>
      <c r="B694" s="1082" t="s">
        <v>23963</v>
      </c>
      <c r="C694" s="1084"/>
      <c r="D694" s="1609" t="s">
        <v>5</v>
      </c>
      <c r="E694" s="1609" t="s">
        <v>469</v>
      </c>
      <c r="F694" s="1609"/>
      <c r="G694" s="1082" t="s">
        <v>5</v>
      </c>
      <c r="H694" s="1082" t="s">
        <v>5</v>
      </c>
      <c r="I694" s="1610" t="s">
        <v>23921</v>
      </c>
    </row>
    <row r="695" spans="1:9" x14ac:dyDescent="0.2">
      <c r="A695" s="1608">
        <v>50000</v>
      </c>
      <c r="B695" s="1082" t="s">
        <v>23969</v>
      </c>
      <c r="C695" s="1084"/>
      <c r="D695" s="1609" t="s">
        <v>5</v>
      </c>
      <c r="E695" s="1609" t="s">
        <v>5</v>
      </c>
      <c r="F695" s="1609" t="s">
        <v>23634</v>
      </c>
      <c r="G695" s="1082" t="s">
        <v>5</v>
      </c>
      <c r="H695" s="1082" t="s">
        <v>5</v>
      </c>
      <c r="I695" s="1610" t="s">
        <v>23633</v>
      </c>
    </row>
    <row r="696" spans="1:9" x14ac:dyDescent="0.2">
      <c r="A696" s="1608">
        <v>51000</v>
      </c>
      <c r="B696" s="1082" t="s">
        <v>23970</v>
      </c>
      <c r="C696" s="1084"/>
      <c r="D696" s="1609" t="s">
        <v>5</v>
      </c>
      <c r="E696" s="1609" t="s">
        <v>5</v>
      </c>
      <c r="F696" s="1609" t="s">
        <v>23637</v>
      </c>
      <c r="G696" s="1082" t="s">
        <v>5</v>
      </c>
      <c r="H696" s="1082" t="s">
        <v>5</v>
      </c>
      <c r="I696" s="1610" t="s">
        <v>23633</v>
      </c>
    </row>
    <row r="697" spans="1:9" x14ac:dyDescent="0.2">
      <c r="A697" s="1608">
        <v>51100</v>
      </c>
      <c r="B697" s="1082" t="s">
        <v>547</v>
      </c>
      <c r="C697" s="1084"/>
      <c r="D697" s="1609" t="s">
        <v>5</v>
      </c>
      <c r="E697" s="1609" t="s">
        <v>5</v>
      </c>
      <c r="F697" s="1609" t="s">
        <v>23638</v>
      </c>
      <c r="G697" s="1082" t="s">
        <v>5</v>
      </c>
      <c r="H697" s="1082" t="s">
        <v>5</v>
      </c>
      <c r="I697" s="1610" t="s">
        <v>23633</v>
      </c>
    </row>
    <row r="698" spans="1:9" x14ac:dyDescent="0.2">
      <c r="A698" s="1608">
        <v>51110</v>
      </c>
      <c r="B698" s="1082" t="s">
        <v>23971</v>
      </c>
      <c r="C698" s="1084"/>
      <c r="D698" s="1609" t="s">
        <v>5</v>
      </c>
      <c r="E698" s="1609" t="s">
        <v>469</v>
      </c>
      <c r="F698" s="1609"/>
      <c r="G698" s="1082" t="s">
        <v>5</v>
      </c>
      <c r="H698" s="1082" t="s">
        <v>5</v>
      </c>
      <c r="I698" s="1610" t="s">
        <v>23633</v>
      </c>
    </row>
    <row r="699" spans="1:9" x14ac:dyDescent="0.2">
      <c r="A699" s="1608">
        <v>51120</v>
      </c>
      <c r="B699" s="1082" t="s">
        <v>23971</v>
      </c>
      <c r="C699" s="1084"/>
      <c r="D699" s="1609" t="s">
        <v>5</v>
      </c>
      <c r="E699" s="1609" t="s">
        <v>469</v>
      </c>
      <c r="F699" s="1609"/>
      <c r="G699" s="1082" t="s">
        <v>5</v>
      </c>
      <c r="H699" s="1082" t="s">
        <v>5</v>
      </c>
      <c r="I699" s="1610" t="s">
        <v>23633</v>
      </c>
    </row>
    <row r="700" spans="1:9" x14ac:dyDescent="0.2">
      <c r="A700" s="1608">
        <v>51130</v>
      </c>
      <c r="B700" s="1082" t="s">
        <v>23825</v>
      </c>
      <c r="C700" s="1084"/>
      <c r="D700" s="1609" t="s">
        <v>5</v>
      </c>
      <c r="E700" s="1609" t="s">
        <v>469</v>
      </c>
      <c r="F700" s="1609"/>
      <c r="G700" s="1082" t="s">
        <v>5</v>
      </c>
      <c r="H700" s="1082" t="s">
        <v>5</v>
      </c>
      <c r="I700" s="1610" t="s">
        <v>23633</v>
      </c>
    </row>
    <row r="701" spans="1:9" x14ac:dyDescent="0.2">
      <c r="A701" s="1608">
        <v>51140</v>
      </c>
      <c r="B701" s="1082" t="s">
        <v>256</v>
      </c>
      <c r="C701" s="1084"/>
      <c r="D701" s="1609" t="s">
        <v>5</v>
      </c>
      <c r="E701" s="1609" t="s">
        <v>469</v>
      </c>
      <c r="F701" s="1609"/>
      <c r="G701" s="1082" t="s">
        <v>5</v>
      </c>
      <c r="H701" s="1082" t="s">
        <v>5</v>
      </c>
      <c r="I701" s="1610" t="s">
        <v>23633</v>
      </c>
    </row>
    <row r="702" spans="1:9" x14ac:dyDescent="0.2">
      <c r="A702" s="1608">
        <v>51150</v>
      </c>
      <c r="B702" s="1082" t="s">
        <v>23827</v>
      </c>
      <c r="C702" s="1084"/>
      <c r="D702" s="1609" t="s">
        <v>5</v>
      </c>
      <c r="E702" s="1609" t="s">
        <v>469</v>
      </c>
      <c r="F702" s="1609"/>
      <c r="G702" s="1082" t="s">
        <v>5</v>
      </c>
      <c r="H702" s="1082" t="s">
        <v>5</v>
      </c>
      <c r="I702" s="1610" t="s">
        <v>23633</v>
      </c>
    </row>
    <row r="703" spans="1:9" x14ac:dyDescent="0.2">
      <c r="A703" s="1608">
        <v>51160</v>
      </c>
      <c r="B703" s="1082" t="s">
        <v>23972</v>
      </c>
      <c r="C703" s="1084"/>
      <c r="D703" s="1609" t="s">
        <v>5</v>
      </c>
      <c r="E703" s="1609" t="s">
        <v>469</v>
      </c>
      <c r="F703" s="1609"/>
      <c r="G703" s="1082" t="s">
        <v>5</v>
      </c>
      <c r="H703" s="1082" t="s">
        <v>5</v>
      </c>
      <c r="I703" s="1610" t="s">
        <v>23633</v>
      </c>
    </row>
    <row r="704" spans="1:9" x14ac:dyDescent="0.2">
      <c r="A704" s="1608">
        <v>51200</v>
      </c>
      <c r="B704" s="1082" t="s">
        <v>255</v>
      </c>
      <c r="C704" s="1084"/>
      <c r="D704" s="1609" t="s">
        <v>5</v>
      </c>
      <c r="E704" s="1609" t="s">
        <v>5</v>
      </c>
      <c r="F704" s="1609" t="s">
        <v>23638</v>
      </c>
      <c r="G704" s="1082" t="s">
        <v>5</v>
      </c>
      <c r="H704" s="1082" t="s">
        <v>5</v>
      </c>
      <c r="I704" s="1610" t="s">
        <v>23633</v>
      </c>
    </row>
    <row r="705" spans="1:9" x14ac:dyDescent="0.2">
      <c r="A705" s="1608">
        <v>51210</v>
      </c>
      <c r="B705" s="1082" t="s">
        <v>23702</v>
      </c>
      <c r="C705" s="1084"/>
      <c r="D705" s="1609" t="s">
        <v>5</v>
      </c>
      <c r="E705" s="1609" t="s">
        <v>469</v>
      </c>
      <c r="F705" s="1609"/>
      <c r="G705" s="1082" t="s">
        <v>5</v>
      </c>
      <c r="H705" s="1082" t="s">
        <v>5</v>
      </c>
      <c r="I705" s="1610" t="s">
        <v>23633</v>
      </c>
    </row>
    <row r="706" spans="1:9" x14ac:dyDescent="0.2">
      <c r="A706" s="1608">
        <v>51220</v>
      </c>
      <c r="B706" s="1082" t="s">
        <v>91</v>
      </c>
      <c r="C706" s="1084"/>
      <c r="D706" s="1609" t="s">
        <v>5</v>
      </c>
      <c r="E706" s="1609" t="s">
        <v>469</v>
      </c>
      <c r="F706" s="1609"/>
      <c r="G706" s="1082" t="s">
        <v>5</v>
      </c>
      <c r="H706" s="1082" t="s">
        <v>5</v>
      </c>
      <c r="I706" s="1610" t="s">
        <v>23633</v>
      </c>
    </row>
    <row r="707" spans="1:9" x14ac:dyDescent="0.2">
      <c r="A707" s="1608">
        <v>51230</v>
      </c>
      <c r="B707" s="1082" t="s">
        <v>23973</v>
      </c>
      <c r="C707" s="1084"/>
      <c r="D707" s="1609" t="s">
        <v>5</v>
      </c>
      <c r="E707" s="1609" t="s">
        <v>469</v>
      </c>
      <c r="F707" s="1609"/>
      <c r="G707" s="1082" t="s">
        <v>5</v>
      </c>
      <c r="H707" s="1082" t="s">
        <v>5</v>
      </c>
      <c r="I707" s="1610" t="s">
        <v>23633</v>
      </c>
    </row>
    <row r="708" spans="1:9" x14ac:dyDescent="0.2">
      <c r="A708" s="1608">
        <v>51240</v>
      </c>
      <c r="B708" s="1082" t="s">
        <v>23703</v>
      </c>
      <c r="C708" s="1084"/>
      <c r="D708" s="1609" t="s">
        <v>5</v>
      </c>
      <c r="E708" s="1609" t="s">
        <v>469</v>
      </c>
      <c r="F708" s="1609"/>
      <c r="G708" s="1082" t="s">
        <v>5</v>
      </c>
      <c r="H708" s="1082" t="s">
        <v>5</v>
      </c>
      <c r="I708" s="1610" t="s">
        <v>23633</v>
      </c>
    </row>
    <row r="709" spans="1:9" x14ac:dyDescent="0.2">
      <c r="A709" s="1608">
        <v>51250</v>
      </c>
      <c r="B709" s="1082" t="s">
        <v>23686</v>
      </c>
      <c r="C709" s="1084"/>
      <c r="D709" s="1609" t="s">
        <v>5</v>
      </c>
      <c r="E709" s="1609" t="s">
        <v>469</v>
      </c>
      <c r="F709" s="1609"/>
      <c r="G709" s="1082" t="s">
        <v>5</v>
      </c>
      <c r="H709" s="1082" t="s">
        <v>5</v>
      </c>
      <c r="I709" s="1610" t="s">
        <v>23633</v>
      </c>
    </row>
    <row r="710" spans="1:9" x14ac:dyDescent="0.2">
      <c r="A710" s="1608">
        <v>51260</v>
      </c>
      <c r="B710" s="1082" t="s">
        <v>23704</v>
      </c>
      <c r="C710" s="1084"/>
      <c r="D710" s="1609" t="s">
        <v>5</v>
      </c>
      <c r="E710" s="1609" t="s">
        <v>469</v>
      </c>
      <c r="F710" s="1609"/>
      <c r="G710" s="1082" t="s">
        <v>5</v>
      </c>
      <c r="H710" s="1082" t="s">
        <v>5</v>
      </c>
      <c r="I710" s="1610" t="s">
        <v>23633</v>
      </c>
    </row>
    <row r="711" spans="1:9" x14ac:dyDescent="0.2">
      <c r="A711" s="1608">
        <v>51270</v>
      </c>
      <c r="B711" s="1082" t="s">
        <v>23705</v>
      </c>
      <c r="C711" s="1084"/>
      <c r="D711" s="1609" t="s">
        <v>5</v>
      </c>
      <c r="E711" s="1609" t="s">
        <v>469</v>
      </c>
      <c r="F711" s="1609"/>
      <c r="G711" s="1082" t="s">
        <v>5</v>
      </c>
      <c r="H711" s="1082" t="s">
        <v>5</v>
      </c>
      <c r="I711" s="1610" t="s">
        <v>23633</v>
      </c>
    </row>
    <row r="712" spans="1:9" x14ac:dyDescent="0.2">
      <c r="A712" s="1608">
        <v>51280</v>
      </c>
      <c r="B712" s="1082" t="s">
        <v>23974</v>
      </c>
      <c r="C712" s="1084"/>
      <c r="D712" s="1609" t="s">
        <v>5</v>
      </c>
      <c r="E712" s="1609" t="s">
        <v>469</v>
      </c>
      <c r="F712" s="1609"/>
      <c r="G712" s="1082" t="s">
        <v>5</v>
      </c>
      <c r="H712" s="1082" t="s">
        <v>5</v>
      </c>
      <c r="I712" s="1610" t="s">
        <v>23633</v>
      </c>
    </row>
    <row r="713" spans="1:9" x14ac:dyDescent="0.2">
      <c r="A713" s="1608">
        <v>51290</v>
      </c>
      <c r="B713" s="1082" t="s">
        <v>23707</v>
      </c>
      <c r="C713" s="1084"/>
      <c r="D713" s="1609" t="s">
        <v>5</v>
      </c>
      <c r="E713" s="1609" t="s">
        <v>469</v>
      </c>
      <c r="F713" s="1609"/>
      <c r="G713" s="1082" t="s">
        <v>5</v>
      </c>
      <c r="H713" s="1082" t="s">
        <v>5</v>
      </c>
      <c r="I713" s="1610" t="s">
        <v>23633</v>
      </c>
    </row>
    <row r="714" spans="1:9" x14ac:dyDescent="0.2">
      <c r="A714" s="1608">
        <v>51300</v>
      </c>
      <c r="B714" s="1082" t="s">
        <v>408</v>
      </c>
      <c r="C714" s="1084"/>
      <c r="D714" s="1609" t="s">
        <v>5</v>
      </c>
      <c r="E714" s="1609" t="s">
        <v>5</v>
      </c>
      <c r="F714" s="1609" t="s">
        <v>23638</v>
      </c>
      <c r="G714" s="1082" t="s">
        <v>5</v>
      </c>
      <c r="H714" s="1082" t="s">
        <v>5</v>
      </c>
      <c r="I714" s="1610" t="s">
        <v>23633</v>
      </c>
    </row>
    <row r="715" spans="1:9" x14ac:dyDescent="0.2">
      <c r="A715" s="1608">
        <v>51310</v>
      </c>
      <c r="B715" s="1082" t="s">
        <v>76</v>
      </c>
      <c r="C715" s="1084"/>
      <c r="D715" s="1609" t="s">
        <v>5</v>
      </c>
      <c r="E715" s="1609" t="s">
        <v>469</v>
      </c>
      <c r="F715" s="1609"/>
      <c r="G715" s="1082" t="s">
        <v>5</v>
      </c>
      <c r="H715" s="1082" t="s">
        <v>5</v>
      </c>
      <c r="I715" s="1610" t="s">
        <v>23633</v>
      </c>
    </row>
    <row r="716" spans="1:9" x14ac:dyDescent="0.2">
      <c r="A716" s="1608">
        <v>51320</v>
      </c>
      <c r="B716" s="1082" t="s">
        <v>407</v>
      </c>
      <c r="C716" s="1084"/>
      <c r="D716" s="1609" t="s">
        <v>5</v>
      </c>
      <c r="E716" s="1609" t="s">
        <v>469</v>
      </c>
      <c r="F716" s="1609"/>
      <c r="G716" s="1082" t="s">
        <v>5</v>
      </c>
      <c r="H716" s="1082" t="s">
        <v>5</v>
      </c>
      <c r="I716" s="1610" t="s">
        <v>23633</v>
      </c>
    </row>
    <row r="717" spans="1:9" x14ac:dyDescent="0.2">
      <c r="A717" s="1608">
        <v>51330</v>
      </c>
      <c r="B717" s="1082" t="s">
        <v>23975</v>
      </c>
      <c r="C717" s="1084"/>
      <c r="D717" s="1609" t="s">
        <v>5</v>
      </c>
      <c r="E717" s="1609" t="s">
        <v>469</v>
      </c>
      <c r="F717" s="1609"/>
      <c r="G717" s="1082" t="s">
        <v>5</v>
      </c>
      <c r="H717" s="1082" t="s">
        <v>5</v>
      </c>
      <c r="I717" s="1610" t="s">
        <v>23633</v>
      </c>
    </row>
    <row r="718" spans="1:9" x14ac:dyDescent="0.2">
      <c r="A718" s="1608">
        <v>51340</v>
      </c>
      <c r="B718" s="1082" t="s">
        <v>23976</v>
      </c>
      <c r="C718" s="1084"/>
      <c r="D718" s="1609" t="s">
        <v>5</v>
      </c>
      <c r="E718" s="1609" t="s">
        <v>469</v>
      </c>
      <c r="F718" s="1609"/>
      <c r="G718" s="1082" t="s">
        <v>5</v>
      </c>
      <c r="H718" s="1082" t="s">
        <v>5</v>
      </c>
      <c r="I718" s="1610" t="s">
        <v>23633</v>
      </c>
    </row>
    <row r="719" spans="1:9" x14ac:dyDescent="0.2">
      <c r="A719" s="1608">
        <v>51350</v>
      </c>
      <c r="B719" s="1082" t="s">
        <v>23977</v>
      </c>
      <c r="C719" s="1084"/>
      <c r="D719" s="1609" t="s">
        <v>5</v>
      </c>
      <c r="E719" s="1609" t="s">
        <v>469</v>
      </c>
      <c r="F719" s="1609"/>
      <c r="G719" s="1082" t="s">
        <v>5</v>
      </c>
      <c r="H719" s="1082" t="s">
        <v>5</v>
      </c>
      <c r="I719" s="1610" t="s">
        <v>23633</v>
      </c>
    </row>
    <row r="720" spans="1:9" x14ac:dyDescent="0.2">
      <c r="A720" s="1608">
        <v>51360</v>
      </c>
      <c r="B720" s="1082" t="s">
        <v>23978</v>
      </c>
      <c r="C720" s="1084"/>
      <c r="D720" s="1609" t="s">
        <v>5</v>
      </c>
      <c r="E720" s="1609" t="s">
        <v>469</v>
      </c>
      <c r="F720" s="1609"/>
      <c r="G720" s="1082" t="s">
        <v>5</v>
      </c>
      <c r="H720" s="1082" t="s">
        <v>5</v>
      </c>
      <c r="I720" s="1610" t="s">
        <v>23633</v>
      </c>
    </row>
    <row r="721" spans="1:9" x14ac:dyDescent="0.2">
      <c r="A721" s="1608">
        <v>51370</v>
      </c>
      <c r="B721" s="1082" t="s">
        <v>23979</v>
      </c>
      <c r="C721" s="1084"/>
      <c r="D721" s="1609" t="s">
        <v>5</v>
      </c>
      <c r="E721" s="1609" t="s">
        <v>469</v>
      </c>
      <c r="F721" s="1609"/>
      <c r="G721" s="1082" t="s">
        <v>5</v>
      </c>
      <c r="H721" s="1082" t="s">
        <v>5</v>
      </c>
      <c r="I721" s="1610" t="s">
        <v>23633</v>
      </c>
    </row>
    <row r="722" spans="1:9" x14ac:dyDescent="0.2">
      <c r="A722" s="1608">
        <v>51380</v>
      </c>
      <c r="B722" s="1082" t="s">
        <v>505</v>
      </c>
      <c r="C722" s="1084"/>
      <c r="D722" s="1609" t="s">
        <v>5</v>
      </c>
      <c r="E722" s="1609" t="s">
        <v>469</v>
      </c>
      <c r="F722" s="1609"/>
      <c r="G722" s="1082" t="s">
        <v>5</v>
      </c>
      <c r="H722" s="1082" t="s">
        <v>5</v>
      </c>
      <c r="I722" s="1610" t="s">
        <v>23633</v>
      </c>
    </row>
    <row r="723" spans="1:9" x14ac:dyDescent="0.2">
      <c r="A723" s="1608">
        <v>51390</v>
      </c>
      <c r="B723" s="1082" t="s">
        <v>504</v>
      </c>
      <c r="C723" s="1084"/>
      <c r="D723" s="1609" t="s">
        <v>5</v>
      </c>
      <c r="E723" s="1609" t="s">
        <v>469</v>
      </c>
      <c r="F723" s="1609"/>
      <c r="G723" s="1082" t="s">
        <v>5</v>
      </c>
      <c r="H723" s="1082" t="s">
        <v>5</v>
      </c>
      <c r="I723" s="1610" t="s">
        <v>23633</v>
      </c>
    </row>
    <row r="724" spans="1:9" x14ac:dyDescent="0.2">
      <c r="A724" s="1608">
        <v>52000</v>
      </c>
      <c r="B724" s="1082" t="s">
        <v>23954</v>
      </c>
      <c r="C724" s="1084"/>
      <c r="D724" s="1609" t="s">
        <v>5</v>
      </c>
      <c r="E724" s="1609" t="s">
        <v>5</v>
      </c>
      <c r="F724" s="1609" t="s">
        <v>23637</v>
      </c>
      <c r="G724" s="1082" t="s">
        <v>5</v>
      </c>
      <c r="H724" s="1082" t="s">
        <v>5</v>
      </c>
      <c r="I724" s="1610" t="s">
        <v>23633</v>
      </c>
    </row>
    <row r="725" spans="1:9" x14ac:dyDescent="0.2">
      <c r="A725" s="1608">
        <v>52100</v>
      </c>
      <c r="B725" s="1082" t="s">
        <v>23837</v>
      </c>
      <c r="C725" s="1084"/>
      <c r="D725" s="1609" t="s">
        <v>5</v>
      </c>
      <c r="E725" s="1609" t="s">
        <v>5</v>
      </c>
      <c r="F725" s="1609" t="s">
        <v>23638</v>
      </c>
      <c r="G725" s="1082" t="s">
        <v>5</v>
      </c>
      <c r="H725" s="1082" t="s">
        <v>5</v>
      </c>
      <c r="I725" s="1610" t="s">
        <v>23633</v>
      </c>
    </row>
    <row r="726" spans="1:9" x14ac:dyDescent="0.2">
      <c r="A726" s="1608">
        <v>52110</v>
      </c>
      <c r="B726" s="1082" t="s">
        <v>23980</v>
      </c>
      <c r="C726" s="1084"/>
      <c r="D726" s="1609" t="s">
        <v>5</v>
      </c>
      <c r="E726" s="1609" t="s">
        <v>469</v>
      </c>
      <c r="F726" s="1609"/>
      <c r="G726" s="1082" t="s">
        <v>5</v>
      </c>
      <c r="H726" s="1082" t="s">
        <v>5</v>
      </c>
      <c r="I726" s="1610" t="s">
        <v>23633</v>
      </c>
    </row>
    <row r="727" spans="1:9" x14ac:dyDescent="0.2">
      <c r="A727" s="1608">
        <v>52120</v>
      </c>
      <c r="B727" s="1082" t="s">
        <v>23981</v>
      </c>
      <c r="C727" s="1084"/>
      <c r="D727" s="1609" t="s">
        <v>5</v>
      </c>
      <c r="E727" s="1609" t="s">
        <v>469</v>
      </c>
      <c r="F727" s="1609"/>
      <c r="G727" s="1082" t="s">
        <v>5</v>
      </c>
      <c r="H727" s="1082" t="s">
        <v>5</v>
      </c>
      <c r="I727" s="1610" t="s">
        <v>23633</v>
      </c>
    </row>
    <row r="728" spans="1:9" x14ac:dyDescent="0.2">
      <c r="A728" s="1608">
        <v>52200</v>
      </c>
      <c r="B728" s="1082" t="s">
        <v>23838</v>
      </c>
      <c r="C728" s="1084"/>
      <c r="D728" s="1609" t="s">
        <v>5</v>
      </c>
      <c r="E728" s="1609" t="s">
        <v>5</v>
      </c>
      <c r="F728" s="1609" t="s">
        <v>23638</v>
      </c>
      <c r="G728" s="1082" t="s">
        <v>5</v>
      </c>
      <c r="H728" s="1082" t="s">
        <v>5</v>
      </c>
      <c r="I728" s="1610" t="s">
        <v>23633</v>
      </c>
    </row>
    <row r="729" spans="1:9" x14ac:dyDescent="0.2">
      <c r="A729" s="1608">
        <v>52210</v>
      </c>
      <c r="B729" s="1082" t="s">
        <v>23982</v>
      </c>
      <c r="C729" s="1084"/>
      <c r="D729" s="1609" t="s">
        <v>5</v>
      </c>
      <c r="E729" s="1609" t="s">
        <v>469</v>
      </c>
      <c r="F729" s="1609"/>
      <c r="G729" s="1082" t="s">
        <v>5</v>
      </c>
      <c r="H729" s="1082" t="s">
        <v>5</v>
      </c>
      <c r="I729" s="1610" t="s">
        <v>23633</v>
      </c>
    </row>
    <row r="730" spans="1:9" x14ac:dyDescent="0.2">
      <c r="A730" s="1608">
        <v>52220</v>
      </c>
      <c r="B730" s="1082" t="s">
        <v>23983</v>
      </c>
      <c r="C730" s="1084"/>
      <c r="D730" s="1609" t="s">
        <v>5</v>
      </c>
      <c r="E730" s="1609" t="s">
        <v>469</v>
      </c>
      <c r="F730" s="1609"/>
      <c r="G730" s="1082" t="s">
        <v>5</v>
      </c>
      <c r="H730" s="1082" t="s">
        <v>5</v>
      </c>
      <c r="I730" s="1610" t="s">
        <v>23633</v>
      </c>
    </row>
    <row r="731" spans="1:9" x14ac:dyDescent="0.2">
      <c r="A731" s="1608">
        <v>52230</v>
      </c>
      <c r="B731" s="1082" t="s">
        <v>23984</v>
      </c>
      <c r="C731" s="1084"/>
      <c r="D731" s="1609" t="s">
        <v>5</v>
      </c>
      <c r="E731" s="1609" t="s">
        <v>469</v>
      </c>
      <c r="F731" s="1609"/>
      <c r="G731" s="1082" t="s">
        <v>5</v>
      </c>
      <c r="H731" s="1082" t="s">
        <v>5</v>
      </c>
      <c r="I731" s="1610" t="s">
        <v>23633</v>
      </c>
    </row>
    <row r="732" spans="1:9" x14ac:dyDescent="0.2">
      <c r="A732" s="1608">
        <v>52300</v>
      </c>
      <c r="B732" s="1082" t="s">
        <v>503</v>
      </c>
      <c r="C732" s="1084"/>
      <c r="D732" s="1609" t="s">
        <v>5</v>
      </c>
      <c r="E732" s="1609" t="s">
        <v>5</v>
      </c>
      <c r="F732" s="1609" t="s">
        <v>23638</v>
      </c>
      <c r="G732" s="1082" t="s">
        <v>5</v>
      </c>
      <c r="H732" s="1082" t="s">
        <v>5</v>
      </c>
      <c r="I732" s="1610" t="s">
        <v>23633</v>
      </c>
    </row>
    <row r="733" spans="1:9" x14ac:dyDescent="0.2">
      <c r="A733" s="1608">
        <v>52310</v>
      </c>
      <c r="B733" s="1082" t="s">
        <v>23985</v>
      </c>
      <c r="C733" s="1084"/>
      <c r="D733" s="1609" t="s">
        <v>5</v>
      </c>
      <c r="E733" s="1609" t="s">
        <v>469</v>
      </c>
      <c r="F733" s="1609"/>
      <c r="G733" s="1082" t="s">
        <v>5</v>
      </c>
      <c r="H733" s="1082" t="s">
        <v>5</v>
      </c>
      <c r="I733" s="1610" t="s">
        <v>23633</v>
      </c>
    </row>
    <row r="734" spans="1:9" x14ac:dyDescent="0.2">
      <c r="A734" s="1608">
        <v>52320</v>
      </c>
      <c r="B734" s="1082" t="s">
        <v>23986</v>
      </c>
      <c r="C734" s="1084"/>
      <c r="D734" s="1609" t="s">
        <v>5</v>
      </c>
      <c r="E734" s="1609" t="s">
        <v>469</v>
      </c>
      <c r="F734" s="1609"/>
      <c r="G734" s="1082" t="s">
        <v>5</v>
      </c>
      <c r="H734" s="1082" t="s">
        <v>5</v>
      </c>
      <c r="I734" s="1610" t="s">
        <v>23633</v>
      </c>
    </row>
    <row r="735" spans="1:9" x14ac:dyDescent="0.2">
      <c r="A735" s="1608">
        <v>52400</v>
      </c>
      <c r="B735" s="1082" t="s">
        <v>502</v>
      </c>
      <c r="C735" s="1084"/>
      <c r="D735" s="1609" t="s">
        <v>5</v>
      </c>
      <c r="E735" s="1609" t="s">
        <v>5</v>
      </c>
      <c r="F735" s="1609" t="s">
        <v>23638</v>
      </c>
      <c r="G735" s="1082" t="s">
        <v>5</v>
      </c>
      <c r="H735" s="1082" t="s">
        <v>5</v>
      </c>
      <c r="I735" s="1610" t="s">
        <v>23633</v>
      </c>
    </row>
    <row r="736" spans="1:9" x14ac:dyDescent="0.2">
      <c r="A736" s="1608">
        <v>52410</v>
      </c>
      <c r="B736" s="1082" t="s">
        <v>23987</v>
      </c>
      <c r="C736" s="1084"/>
      <c r="D736" s="1609" t="s">
        <v>5</v>
      </c>
      <c r="E736" s="1609" t="s">
        <v>469</v>
      </c>
      <c r="F736" s="1609"/>
      <c r="G736" s="1082" t="s">
        <v>5</v>
      </c>
      <c r="H736" s="1082" t="s">
        <v>5</v>
      </c>
      <c r="I736" s="1610" t="s">
        <v>23633</v>
      </c>
    </row>
    <row r="737" spans="1:9" x14ac:dyDescent="0.2">
      <c r="A737" s="1608">
        <v>52420</v>
      </c>
      <c r="B737" s="1082" t="s">
        <v>291</v>
      </c>
      <c r="C737" s="1084"/>
      <c r="D737" s="1609" t="s">
        <v>5</v>
      </c>
      <c r="E737" s="1609" t="s">
        <v>469</v>
      </c>
      <c r="F737" s="1609"/>
      <c r="G737" s="1082" t="s">
        <v>5</v>
      </c>
      <c r="H737" s="1082" t="s">
        <v>5</v>
      </c>
      <c r="I737" s="1610" t="s">
        <v>23633</v>
      </c>
    </row>
    <row r="738" spans="1:9" x14ac:dyDescent="0.2">
      <c r="A738" s="1608">
        <v>52430</v>
      </c>
      <c r="B738" s="1082" t="s">
        <v>23988</v>
      </c>
      <c r="C738" s="1084"/>
      <c r="D738" s="1609" t="s">
        <v>5</v>
      </c>
      <c r="E738" s="1609" t="s">
        <v>469</v>
      </c>
      <c r="F738" s="1609"/>
      <c r="G738" s="1082" t="s">
        <v>5</v>
      </c>
      <c r="H738" s="1082" t="s">
        <v>5</v>
      </c>
      <c r="I738" s="1610" t="s">
        <v>23633</v>
      </c>
    </row>
    <row r="739" spans="1:9" x14ac:dyDescent="0.2">
      <c r="A739" s="1608">
        <v>52440</v>
      </c>
      <c r="B739" s="1082" t="s">
        <v>23989</v>
      </c>
      <c r="C739" s="1084"/>
      <c r="D739" s="1609" t="s">
        <v>5</v>
      </c>
      <c r="E739" s="1609" t="s">
        <v>469</v>
      </c>
      <c r="F739" s="1609"/>
      <c r="G739" s="1082" t="s">
        <v>5</v>
      </c>
      <c r="H739" s="1082" t="s">
        <v>5</v>
      </c>
      <c r="I739" s="1610" t="s">
        <v>23633</v>
      </c>
    </row>
    <row r="740" spans="1:9" x14ac:dyDescent="0.2">
      <c r="A740" s="1608">
        <v>52500</v>
      </c>
      <c r="B740" s="1082" t="s">
        <v>501</v>
      </c>
      <c r="C740" s="1084"/>
      <c r="D740" s="1609" t="s">
        <v>5</v>
      </c>
      <c r="E740" s="1609" t="s">
        <v>5</v>
      </c>
      <c r="F740" s="1609" t="s">
        <v>23638</v>
      </c>
      <c r="G740" s="1082" t="s">
        <v>5</v>
      </c>
      <c r="H740" s="1082" t="s">
        <v>5</v>
      </c>
      <c r="I740" s="1610" t="s">
        <v>23633</v>
      </c>
    </row>
    <row r="741" spans="1:9" x14ac:dyDescent="0.2">
      <c r="A741" s="1608">
        <v>52510</v>
      </c>
      <c r="B741" s="1082" t="s">
        <v>23990</v>
      </c>
      <c r="C741" s="1084"/>
      <c r="D741" s="1609" t="s">
        <v>5</v>
      </c>
      <c r="E741" s="1609" t="s">
        <v>469</v>
      </c>
      <c r="F741" s="1609"/>
      <c r="G741" s="1082" t="s">
        <v>5</v>
      </c>
      <c r="H741" s="1082" t="s">
        <v>5</v>
      </c>
      <c r="I741" s="1610" t="s">
        <v>23633</v>
      </c>
    </row>
    <row r="742" spans="1:9" x14ac:dyDescent="0.2">
      <c r="A742" s="1608">
        <v>52520</v>
      </c>
      <c r="B742" s="1082" t="s">
        <v>23991</v>
      </c>
      <c r="C742" s="1084"/>
      <c r="D742" s="1609" t="s">
        <v>5</v>
      </c>
      <c r="E742" s="1609" t="s">
        <v>469</v>
      </c>
      <c r="F742" s="1609"/>
      <c r="G742" s="1082" t="s">
        <v>36</v>
      </c>
      <c r="H742" s="1082" t="s">
        <v>36</v>
      </c>
      <c r="I742" s="1610" t="s">
        <v>23992</v>
      </c>
    </row>
    <row r="743" spans="1:9" x14ac:dyDescent="0.2">
      <c r="A743" s="1608">
        <v>52590</v>
      </c>
      <c r="B743" s="1082" t="s">
        <v>23993</v>
      </c>
      <c r="C743" s="1084"/>
      <c r="D743" s="1609" t="s">
        <v>5</v>
      </c>
      <c r="E743" s="1609" t="s">
        <v>469</v>
      </c>
      <c r="F743" s="1609"/>
      <c r="G743" s="1082" t="s">
        <v>5</v>
      </c>
      <c r="H743" s="1082" t="s">
        <v>5</v>
      </c>
      <c r="I743" s="1610" t="s">
        <v>23633</v>
      </c>
    </row>
    <row r="744" spans="1:9" x14ac:dyDescent="0.2">
      <c r="A744" s="1608">
        <v>52600</v>
      </c>
      <c r="B744" s="1082" t="s">
        <v>23839</v>
      </c>
      <c r="C744" s="1084"/>
      <c r="D744" s="1609" t="s">
        <v>5</v>
      </c>
      <c r="E744" s="1609" t="s">
        <v>5</v>
      </c>
      <c r="F744" s="1609" t="s">
        <v>23638</v>
      </c>
      <c r="G744" s="1082" t="s">
        <v>5</v>
      </c>
      <c r="H744" s="1082" t="s">
        <v>5</v>
      </c>
      <c r="I744" s="1610" t="s">
        <v>23633</v>
      </c>
    </row>
    <row r="745" spans="1:9" x14ac:dyDescent="0.2">
      <c r="A745" s="1608">
        <v>52610</v>
      </c>
      <c r="B745" s="1082" t="s">
        <v>23839</v>
      </c>
      <c r="C745" s="1084"/>
      <c r="D745" s="1609" t="s">
        <v>5</v>
      </c>
      <c r="E745" s="1609" t="s">
        <v>469</v>
      </c>
      <c r="F745" s="1609"/>
      <c r="G745" s="1082" t="s">
        <v>5</v>
      </c>
      <c r="H745" s="1082" t="s">
        <v>5</v>
      </c>
      <c r="I745" s="1610" t="s">
        <v>23633</v>
      </c>
    </row>
    <row r="746" spans="1:9" x14ac:dyDescent="0.2">
      <c r="A746" s="1608">
        <v>52620</v>
      </c>
      <c r="B746" s="1082" t="s">
        <v>23839</v>
      </c>
      <c r="C746" s="1084"/>
      <c r="D746" s="1609" t="s">
        <v>5</v>
      </c>
      <c r="E746" s="1609" t="s">
        <v>469</v>
      </c>
      <c r="F746" s="1609"/>
      <c r="G746" s="1082" t="s">
        <v>5</v>
      </c>
      <c r="H746" s="1082" t="s">
        <v>5</v>
      </c>
      <c r="I746" s="1610" t="s">
        <v>23633</v>
      </c>
    </row>
    <row r="747" spans="1:9" x14ac:dyDescent="0.2">
      <c r="A747" s="1608">
        <v>52700</v>
      </c>
      <c r="B747" s="1082" t="s">
        <v>23994</v>
      </c>
      <c r="C747" s="1084"/>
      <c r="D747" s="1609" t="s">
        <v>5</v>
      </c>
      <c r="E747" s="1609" t="s">
        <v>5</v>
      </c>
      <c r="F747" s="1609" t="s">
        <v>23638</v>
      </c>
      <c r="G747" s="1082" t="s">
        <v>5</v>
      </c>
      <c r="H747" s="1082" t="s">
        <v>5</v>
      </c>
      <c r="I747" s="1610" t="s">
        <v>23633</v>
      </c>
    </row>
    <row r="748" spans="1:9" x14ac:dyDescent="0.2">
      <c r="A748" s="1608">
        <v>52710</v>
      </c>
      <c r="B748" s="1082" t="s">
        <v>23995</v>
      </c>
      <c r="C748" s="1084"/>
      <c r="D748" s="1609" t="s">
        <v>5</v>
      </c>
      <c r="E748" s="1609" t="s">
        <v>469</v>
      </c>
      <c r="F748" s="1609"/>
      <c r="G748" s="1082" t="s">
        <v>5</v>
      </c>
      <c r="H748" s="1082" t="s">
        <v>5</v>
      </c>
      <c r="I748" s="1610" t="s">
        <v>23633</v>
      </c>
    </row>
    <row r="749" spans="1:9" x14ac:dyDescent="0.2">
      <c r="A749" s="1608">
        <v>52800</v>
      </c>
      <c r="B749" s="1082" t="s">
        <v>23996</v>
      </c>
      <c r="C749" s="1084"/>
      <c r="D749" s="1609" t="s">
        <v>5</v>
      </c>
      <c r="E749" s="1609" t="s">
        <v>5</v>
      </c>
      <c r="F749" s="1609" t="s">
        <v>23638</v>
      </c>
      <c r="G749" s="1082" t="s">
        <v>5</v>
      </c>
      <c r="H749" s="1082" t="s">
        <v>5</v>
      </c>
      <c r="I749" s="1610" t="s">
        <v>23633</v>
      </c>
    </row>
    <row r="750" spans="1:9" x14ac:dyDescent="0.2">
      <c r="A750" s="1608">
        <v>52810</v>
      </c>
      <c r="B750" s="1082" t="s">
        <v>23997</v>
      </c>
      <c r="C750" s="1084"/>
      <c r="D750" s="1609" t="s">
        <v>5</v>
      </c>
      <c r="E750" s="1609" t="s">
        <v>469</v>
      </c>
      <c r="F750" s="1609"/>
      <c r="G750" s="1082" t="s">
        <v>5</v>
      </c>
      <c r="H750" s="1082" t="s">
        <v>5</v>
      </c>
      <c r="I750" s="1610" t="s">
        <v>23633</v>
      </c>
    </row>
    <row r="751" spans="1:9" x14ac:dyDescent="0.2">
      <c r="A751" s="1608">
        <v>52820</v>
      </c>
      <c r="B751" s="1082" t="s">
        <v>23998</v>
      </c>
      <c r="C751" s="1084"/>
      <c r="D751" s="1609" t="s">
        <v>5</v>
      </c>
      <c r="E751" s="1609" t="s">
        <v>469</v>
      </c>
      <c r="F751" s="1609"/>
      <c r="G751" s="1082" t="s">
        <v>5</v>
      </c>
      <c r="H751" s="1082" t="s">
        <v>5</v>
      </c>
      <c r="I751" s="1610" t="s">
        <v>23633</v>
      </c>
    </row>
    <row r="752" spans="1:9" x14ac:dyDescent="0.2">
      <c r="A752" s="1608">
        <v>52830</v>
      </c>
      <c r="B752" s="1082" t="s">
        <v>23999</v>
      </c>
      <c r="C752" s="1084"/>
      <c r="D752" s="1609" t="s">
        <v>5</v>
      </c>
      <c r="E752" s="1609" t="s">
        <v>469</v>
      </c>
      <c r="F752" s="1609"/>
      <c r="G752" s="1082" t="s">
        <v>5</v>
      </c>
      <c r="H752" s="1082" t="s">
        <v>5</v>
      </c>
      <c r="I752" s="1610" t="s">
        <v>23633</v>
      </c>
    </row>
    <row r="753" spans="1:9" x14ac:dyDescent="0.2">
      <c r="A753" s="1608">
        <v>52840</v>
      </c>
      <c r="B753" s="1082" t="s">
        <v>23999</v>
      </c>
      <c r="C753" s="1084"/>
      <c r="D753" s="1609" t="s">
        <v>5</v>
      </c>
      <c r="E753" s="1609" t="s">
        <v>469</v>
      </c>
      <c r="F753" s="1609"/>
      <c r="G753" s="1082" t="s">
        <v>5</v>
      </c>
      <c r="H753" s="1082" t="s">
        <v>5</v>
      </c>
      <c r="I753" s="1610" t="s">
        <v>23633</v>
      </c>
    </row>
    <row r="754" spans="1:9" x14ac:dyDescent="0.2">
      <c r="A754" s="1608">
        <v>52850</v>
      </c>
      <c r="B754" s="1082" t="s">
        <v>24000</v>
      </c>
      <c r="C754" s="1084"/>
      <c r="D754" s="1609" t="s">
        <v>5</v>
      </c>
      <c r="E754" s="1609" t="s">
        <v>469</v>
      </c>
      <c r="F754" s="1609"/>
      <c r="G754" s="1082" t="s">
        <v>5</v>
      </c>
      <c r="H754" s="1082" t="s">
        <v>5</v>
      </c>
      <c r="I754" s="1610" t="s">
        <v>23633</v>
      </c>
    </row>
    <row r="755" spans="1:9" x14ac:dyDescent="0.2">
      <c r="A755" s="1608">
        <v>52900</v>
      </c>
      <c r="B755" s="1082" t="s">
        <v>500</v>
      </c>
      <c r="C755" s="1084"/>
      <c r="D755" s="1609" t="s">
        <v>5</v>
      </c>
      <c r="E755" s="1609" t="s">
        <v>5</v>
      </c>
      <c r="F755" s="1609" t="s">
        <v>23638</v>
      </c>
      <c r="G755" s="1082" t="s">
        <v>5</v>
      </c>
      <c r="H755" s="1082" t="s">
        <v>5</v>
      </c>
      <c r="I755" s="1610" t="s">
        <v>23633</v>
      </c>
    </row>
    <row r="756" spans="1:9" x14ac:dyDescent="0.2">
      <c r="A756" s="1608">
        <v>52910</v>
      </c>
      <c r="B756" s="1082" t="s">
        <v>24001</v>
      </c>
      <c r="C756" s="1084"/>
      <c r="D756" s="1609" t="s">
        <v>5</v>
      </c>
      <c r="E756" s="1609" t="s">
        <v>469</v>
      </c>
      <c r="F756" s="1609"/>
      <c r="G756" s="1082" t="s">
        <v>5</v>
      </c>
      <c r="H756" s="1082" t="s">
        <v>5</v>
      </c>
      <c r="I756" s="1610" t="s">
        <v>23633</v>
      </c>
    </row>
    <row r="757" spans="1:9" x14ac:dyDescent="0.2">
      <c r="A757" s="1608">
        <v>52920</v>
      </c>
      <c r="B757" s="1082" t="s">
        <v>24002</v>
      </c>
      <c r="C757" s="1084"/>
      <c r="D757" s="1609" t="s">
        <v>5</v>
      </c>
      <c r="E757" s="1609" t="s">
        <v>469</v>
      </c>
      <c r="F757" s="1609"/>
      <c r="G757" s="1082" t="s">
        <v>5</v>
      </c>
      <c r="H757" s="1082" t="s">
        <v>5</v>
      </c>
      <c r="I757" s="1610" t="s">
        <v>23633</v>
      </c>
    </row>
    <row r="758" spans="1:9" x14ac:dyDescent="0.2">
      <c r="A758" s="1608">
        <v>53000</v>
      </c>
      <c r="B758" s="1082" t="s">
        <v>476</v>
      </c>
      <c r="C758" s="1084"/>
      <c r="D758" s="1609" t="s">
        <v>5</v>
      </c>
      <c r="E758" s="1609" t="s">
        <v>5</v>
      </c>
      <c r="F758" s="1609" t="s">
        <v>23637</v>
      </c>
      <c r="G758" s="1082" t="s">
        <v>5</v>
      </c>
      <c r="H758" s="1082" t="s">
        <v>5</v>
      </c>
      <c r="I758" s="1610" t="s">
        <v>23633</v>
      </c>
    </row>
    <row r="759" spans="1:9" x14ac:dyDescent="0.2">
      <c r="A759" s="1608">
        <v>53100</v>
      </c>
      <c r="B759" s="1082" t="s">
        <v>475</v>
      </c>
      <c r="C759" s="1084"/>
      <c r="D759" s="1609" t="s">
        <v>5</v>
      </c>
      <c r="E759" s="1609" t="s">
        <v>5</v>
      </c>
      <c r="F759" s="1609" t="s">
        <v>23638</v>
      </c>
      <c r="G759" s="1082" t="s">
        <v>5</v>
      </c>
      <c r="H759" s="1082" t="s">
        <v>5</v>
      </c>
      <c r="I759" s="1610" t="s">
        <v>23633</v>
      </c>
    </row>
    <row r="760" spans="1:9" x14ac:dyDescent="0.2">
      <c r="A760" s="1608">
        <v>53110</v>
      </c>
      <c r="B760" s="1082" t="s">
        <v>24003</v>
      </c>
      <c r="C760" s="1084"/>
      <c r="D760" s="1609" t="s">
        <v>5</v>
      </c>
      <c r="E760" s="1609" t="s">
        <v>469</v>
      </c>
      <c r="F760" s="1609"/>
      <c r="G760" s="1082" t="s">
        <v>5</v>
      </c>
      <c r="H760" s="1082" t="s">
        <v>5</v>
      </c>
      <c r="I760" s="1610" t="s">
        <v>23633</v>
      </c>
    </row>
    <row r="761" spans="1:9" x14ac:dyDescent="0.2">
      <c r="A761" s="1608">
        <v>53120</v>
      </c>
      <c r="B761" s="1082" t="s">
        <v>24004</v>
      </c>
      <c r="C761" s="1084"/>
      <c r="D761" s="1609" t="s">
        <v>5</v>
      </c>
      <c r="E761" s="1609" t="s">
        <v>469</v>
      </c>
      <c r="F761" s="1609"/>
      <c r="G761" s="1082" t="s">
        <v>5</v>
      </c>
      <c r="H761" s="1082" t="s">
        <v>5</v>
      </c>
      <c r="I761" s="1610" t="s">
        <v>23633</v>
      </c>
    </row>
    <row r="762" spans="1:9" x14ac:dyDescent="0.2">
      <c r="A762" s="1608">
        <v>53200</v>
      </c>
      <c r="B762" s="1082" t="s">
        <v>474</v>
      </c>
      <c r="C762" s="1084"/>
      <c r="D762" s="1609" t="s">
        <v>5</v>
      </c>
      <c r="E762" s="1609" t="s">
        <v>5</v>
      </c>
      <c r="F762" s="1609" t="s">
        <v>23638</v>
      </c>
      <c r="G762" s="1082" t="s">
        <v>5</v>
      </c>
      <c r="H762" s="1082" t="s">
        <v>5</v>
      </c>
      <c r="I762" s="1610" t="s">
        <v>23633</v>
      </c>
    </row>
    <row r="763" spans="1:9" x14ac:dyDescent="0.2">
      <c r="A763" s="1608">
        <v>53210</v>
      </c>
      <c r="B763" s="1082" t="s">
        <v>24005</v>
      </c>
      <c r="C763" s="1084"/>
      <c r="D763" s="1609" t="s">
        <v>5</v>
      </c>
      <c r="E763" s="1609" t="s">
        <v>469</v>
      </c>
      <c r="F763" s="1609"/>
      <c r="G763" s="1082" t="s">
        <v>5</v>
      </c>
      <c r="H763" s="1082" t="s">
        <v>5</v>
      </c>
      <c r="I763" s="1610" t="s">
        <v>23633</v>
      </c>
    </row>
    <row r="764" spans="1:9" x14ac:dyDescent="0.2">
      <c r="A764" s="1608">
        <v>53220</v>
      </c>
      <c r="B764" s="1082" t="s">
        <v>24006</v>
      </c>
      <c r="C764" s="1084"/>
      <c r="D764" s="1609" t="s">
        <v>5</v>
      </c>
      <c r="E764" s="1609" t="s">
        <v>469</v>
      </c>
      <c r="F764" s="1609"/>
      <c r="G764" s="1082" t="s">
        <v>5</v>
      </c>
      <c r="H764" s="1082" t="s">
        <v>5</v>
      </c>
      <c r="I764" s="1610" t="s">
        <v>23633</v>
      </c>
    </row>
    <row r="765" spans="1:9" x14ac:dyDescent="0.2">
      <c r="A765" s="1608">
        <v>53300</v>
      </c>
      <c r="B765" s="1082" t="s">
        <v>473</v>
      </c>
      <c r="C765" s="1084"/>
      <c r="D765" s="1609" t="s">
        <v>5</v>
      </c>
      <c r="E765" s="1609" t="s">
        <v>5</v>
      </c>
      <c r="F765" s="1609" t="s">
        <v>23638</v>
      </c>
      <c r="G765" s="1082" t="s">
        <v>5</v>
      </c>
      <c r="H765" s="1082" t="s">
        <v>5</v>
      </c>
      <c r="I765" s="1610" t="s">
        <v>23633</v>
      </c>
    </row>
    <row r="766" spans="1:9" x14ac:dyDescent="0.2">
      <c r="A766" s="1608">
        <v>53310</v>
      </c>
      <c r="B766" s="1082" t="s">
        <v>24007</v>
      </c>
      <c r="C766" s="1084"/>
      <c r="D766" s="1609" t="s">
        <v>5</v>
      </c>
      <c r="E766" s="1609" t="s">
        <v>469</v>
      </c>
      <c r="F766" s="1609"/>
      <c r="G766" s="1082" t="s">
        <v>5</v>
      </c>
      <c r="H766" s="1082" t="s">
        <v>5</v>
      </c>
      <c r="I766" s="1610" t="s">
        <v>23633</v>
      </c>
    </row>
    <row r="767" spans="1:9" x14ac:dyDescent="0.2">
      <c r="A767" s="1608">
        <v>53320</v>
      </c>
      <c r="B767" s="1082" t="s">
        <v>24008</v>
      </c>
      <c r="C767" s="1084"/>
      <c r="D767" s="1609" t="s">
        <v>5</v>
      </c>
      <c r="E767" s="1609" t="s">
        <v>469</v>
      </c>
      <c r="F767" s="1609"/>
      <c r="G767" s="1082" t="s">
        <v>5</v>
      </c>
      <c r="H767" s="1082" t="s">
        <v>5</v>
      </c>
      <c r="I767" s="1610" t="s">
        <v>23633</v>
      </c>
    </row>
    <row r="768" spans="1:9" x14ac:dyDescent="0.2">
      <c r="A768" s="1608">
        <v>54000</v>
      </c>
      <c r="B768" s="1082" t="s">
        <v>23840</v>
      </c>
      <c r="C768" s="1084"/>
      <c r="D768" s="1609" t="s">
        <v>5</v>
      </c>
      <c r="E768" s="1609" t="s">
        <v>5</v>
      </c>
      <c r="F768" s="1609" t="s">
        <v>23637</v>
      </c>
      <c r="G768" s="1082" t="s">
        <v>5</v>
      </c>
      <c r="H768" s="1082" t="s">
        <v>5</v>
      </c>
      <c r="I768" s="1610" t="s">
        <v>23633</v>
      </c>
    </row>
    <row r="769" spans="1:9" x14ac:dyDescent="0.2">
      <c r="A769" s="1608">
        <v>54100</v>
      </c>
      <c r="B769" s="1082" t="s">
        <v>77</v>
      </c>
      <c r="C769" s="1084"/>
      <c r="D769" s="1609" t="s">
        <v>5</v>
      </c>
      <c r="E769" s="1609" t="s">
        <v>5</v>
      </c>
      <c r="F769" s="1609" t="s">
        <v>23638</v>
      </c>
      <c r="G769" s="1082" t="s">
        <v>5</v>
      </c>
      <c r="H769" s="1082" t="s">
        <v>5</v>
      </c>
      <c r="I769" s="1610" t="s">
        <v>23633</v>
      </c>
    </row>
    <row r="770" spans="1:9" x14ac:dyDescent="0.2">
      <c r="A770" s="1608">
        <v>54110</v>
      </c>
      <c r="B770" s="1082" t="s">
        <v>77</v>
      </c>
      <c r="C770" s="1084"/>
      <c r="D770" s="1609" t="s">
        <v>5</v>
      </c>
      <c r="E770" s="1609" t="s">
        <v>469</v>
      </c>
      <c r="F770" s="1609"/>
      <c r="G770" s="1082" t="s">
        <v>5</v>
      </c>
      <c r="H770" s="1082" t="s">
        <v>5</v>
      </c>
      <c r="I770" s="1610" t="s">
        <v>23633</v>
      </c>
    </row>
    <row r="771" spans="1:9" x14ac:dyDescent="0.2">
      <c r="A771" s="1608">
        <v>54120</v>
      </c>
      <c r="B771" s="1082" t="s">
        <v>77</v>
      </c>
      <c r="C771" s="1084"/>
      <c r="D771" s="1609" t="s">
        <v>5</v>
      </c>
      <c r="E771" s="1609" t="s">
        <v>469</v>
      </c>
      <c r="F771" s="1609"/>
      <c r="G771" s="1082" t="s">
        <v>5</v>
      </c>
      <c r="H771" s="1082" t="s">
        <v>5</v>
      </c>
      <c r="I771" s="1610" t="s">
        <v>23633</v>
      </c>
    </row>
    <row r="772" spans="1:9" x14ac:dyDescent="0.2">
      <c r="A772" s="1608">
        <v>54200</v>
      </c>
      <c r="B772" s="1082" t="s">
        <v>472</v>
      </c>
      <c r="C772" s="1084"/>
      <c r="D772" s="1609" t="s">
        <v>5</v>
      </c>
      <c r="E772" s="1609" t="s">
        <v>5</v>
      </c>
      <c r="F772" s="1609" t="s">
        <v>23638</v>
      </c>
      <c r="G772" s="1082" t="s">
        <v>5</v>
      </c>
      <c r="H772" s="1082" t="s">
        <v>5</v>
      </c>
      <c r="I772" s="1610" t="s">
        <v>23633</v>
      </c>
    </row>
    <row r="773" spans="1:9" x14ac:dyDescent="0.2">
      <c r="A773" s="1608">
        <v>54210</v>
      </c>
      <c r="B773" s="1082" t="s">
        <v>472</v>
      </c>
      <c r="C773" s="1084"/>
      <c r="D773" s="1609" t="s">
        <v>5</v>
      </c>
      <c r="E773" s="1609" t="s">
        <v>469</v>
      </c>
      <c r="F773" s="1609"/>
      <c r="G773" s="1082" t="s">
        <v>5</v>
      </c>
      <c r="H773" s="1082" t="s">
        <v>5</v>
      </c>
      <c r="I773" s="1610" t="s">
        <v>23633</v>
      </c>
    </row>
    <row r="774" spans="1:9" x14ac:dyDescent="0.2">
      <c r="A774" s="1608">
        <v>54220</v>
      </c>
      <c r="B774" s="1082" t="s">
        <v>472</v>
      </c>
      <c r="C774" s="1084"/>
      <c r="D774" s="1609" t="s">
        <v>5</v>
      </c>
      <c r="E774" s="1609" t="s">
        <v>469</v>
      </c>
      <c r="F774" s="1609"/>
      <c r="G774" s="1082" t="s">
        <v>5</v>
      </c>
      <c r="H774" s="1082" t="s">
        <v>5</v>
      </c>
      <c r="I774" s="1610" t="s">
        <v>23633</v>
      </c>
    </row>
    <row r="775" spans="1:9" x14ac:dyDescent="0.2">
      <c r="A775" s="1608">
        <v>54300</v>
      </c>
      <c r="B775" s="1082" t="s">
        <v>78</v>
      </c>
      <c r="C775" s="1084"/>
      <c r="D775" s="1609" t="s">
        <v>5</v>
      </c>
      <c r="E775" s="1609" t="s">
        <v>5</v>
      </c>
      <c r="F775" s="1609" t="s">
        <v>23638</v>
      </c>
      <c r="G775" s="1082" t="s">
        <v>5</v>
      </c>
      <c r="H775" s="1082" t="s">
        <v>5</v>
      </c>
      <c r="I775" s="1610" t="s">
        <v>23633</v>
      </c>
    </row>
    <row r="776" spans="1:9" x14ac:dyDescent="0.2">
      <c r="A776" s="1608">
        <v>54310</v>
      </c>
      <c r="B776" s="1082" t="s">
        <v>23842</v>
      </c>
      <c r="C776" s="1084"/>
      <c r="D776" s="1609" t="s">
        <v>5</v>
      </c>
      <c r="E776" s="1609" t="s">
        <v>469</v>
      </c>
      <c r="F776" s="1609"/>
      <c r="G776" s="1082" t="s">
        <v>5</v>
      </c>
      <c r="H776" s="1082" t="s">
        <v>5</v>
      </c>
      <c r="I776" s="1610" t="s">
        <v>23633</v>
      </c>
    </row>
    <row r="777" spans="1:9" x14ac:dyDescent="0.2">
      <c r="A777" s="1608">
        <v>54320</v>
      </c>
      <c r="B777" s="1082" t="s">
        <v>23843</v>
      </c>
      <c r="C777" s="1084"/>
      <c r="D777" s="1609" t="s">
        <v>5</v>
      </c>
      <c r="E777" s="1609" t="s">
        <v>469</v>
      </c>
      <c r="F777" s="1609"/>
      <c r="G777" s="1082" t="s">
        <v>5</v>
      </c>
      <c r="H777" s="1082" t="s">
        <v>5</v>
      </c>
      <c r="I777" s="1610" t="s">
        <v>23633</v>
      </c>
    </row>
    <row r="778" spans="1:9" x14ac:dyDescent="0.2">
      <c r="A778" s="1608">
        <v>54400</v>
      </c>
      <c r="B778" s="1082" t="s">
        <v>471</v>
      </c>
      <c r="C778" s="1084"/>
      <c r="D778" s="1609" t="s">
        <v>5</v>
      </c>
      <c r="E778" s="1609" t="s">
        <v>5</v>
      </c>
      <c r="F778" s="1609" t="s">
        <v>23638</v>
      </c>
      <c r="G778" s="1082" t="s">
        <v>5</v>
      </c>
      <c r="H778" s="1082" t="s">
        <v>5</v>
      </c>
      <c r="I778" s="1610" t="s">
        <v>23633</v>
      </c>
    </row>
    <row r="779" spans="1:9" x14ac:dyDescent="0.2">
      <c r="A779" s="1608">
        <v>54410</v>
      </c>
      <c r="B779" s="1082" t="s">
        <v>471</v>
      </c>
      <c r="C779" s="1084"/>
      <c r="D779" s="1609" t="s">
        <v>5</v>
      </c>
      <c r="E779" s="1609" t="s">
        <v>469</v>
      </c>
      <c r="F779" s="1609"/>
      <c r="G779" s="1082" t="s">
        <v>5</v>
      </c>
      <c r="H779" s="1082" t="s">
        <v>5</v>
      </c>
      <c r="I779" s="1610" t="s">
        <v>23633</v>
      </c>
    </row>
    <row r="780" spans="1:9" x14ac:dyDescent="0.2">
      <c r="A780" s="1608">
        <v>54500</v>
      </c>
      <c r="B780" s="1082" t="s">
        <v>470</v>
      </c>
      <c r="C780" s="1084"/>
      <c r="D780" s="1609" t="s">
        <v>5</v>
      </c>
      <c r="E780" s="1609" t="s">
        <v>5</v>
      </c>
      <c r="F780" s="1609" t="s">
        <v>23638</v>
      </c>
      <c r="G780" s="1082" t="s">
        <v>5</v>
      </c>
      <c r="H780" s="1082" t="s">
        <v>5</v>
      </c>
      <c r="I780" s="1610" t="s">
        <v>23633</v>
      </c>
    </row>
    <row r="781" spans="1:9" x14ac:dyDescent="0.2">
      <c r="A781" s="1608">
        <v>54510</v>
      </c>
      <c r="B781" s="1082" t="s">
        <v>24009</v>
      </c>
      <c r="C781" s="1084"/>
      <c r="D781" s="1609" t="s">
        <v>5</v>
      </c>
      <c r="E781" s="1609" t="s">
        <v>469</v>
      </c>
      <c r="F781" s="1609"/>
      <c r="G781" s="1082" t="s">
        <v>5</v>
      </c>
      <c r="H781" s="1082" t="s">
        <v>5</v>
      </c>
      <c r="I781" s="1610" t="s">
        <v>23633</v>
      </c>
    </row>
    <row r="782" spans="1:9" x14ac:dyDescent="0.2">
      <c r="A782" s="1608">
        <v>54520</v>
      </c>
      <c r="B782" s="1082" t="s">
        <v>24010</v>
      </c>
      <c r="C782" s="1084"/>
      <c r="D782" s="1609" t="s">
        <v>5</v>
      </c>
      <c r="E782" s="1609" t="s">
        <v>469</v>
      </c>
      <c r="F782" s="1609"/>
      <c r="G782" s="1082" t="s">
        <v>5</v>
      </c>
      <c r="H782" s="1082" t="s">
        <v>5</v>
      </c>
      <c r="I782" s="1610" t="s">
        <v>23633</v>
      </c>
    </row>
    <row r="783" spans="1:9" x14ac:dyDescent="0.2">
      <c r="A783" s="1608">
        <v>55000</v>
      </c>
      <c r="B783" s="1082" t="s">
        <v>24011</v>
      </c>
      <c r="C783" s="1084"/>
      <c r="D783" s="1609" t="s">
        <v>5</v>
      </c>
      <c r="E783" s="1609" t="s">
        <v>5</v>
      </c>
      <c r="F783" s="1609" t="s">
        <v>23637</v>
      </c>
      <c r="G783" s="1082" t="s">
        <v>5</v>
      </c>
      <c r="H783" s="1082" t="s">
        <v>5</v>
      </c>
      <c r="I783" s="1610" t="s">
        <v>23633</v>
      </c>
    </row>
    <row r="784" spans="1:9" x14ac:dyDescent="0.2">
      <c r="A784" s="1608">
        <v>55100</v>
      </c>
      <c r="B784" s="1082" t="s">
        <v>24012</v>
      </c>
      <c r="C784" s="1084"/>
      <c r="D784" s="1609" t="s">
        <v>5</v>
      </c>
      <c r="E784" s="1609" t="s">
        <v>5</v>
      </c>
      <c r="F784" s="1609" t="s">
        <v>23638</v>
      </c>
      <c r="G784" s="1082" t="s">
        <v>5</v>
      </c>
      <c r="H784" s="1082" t="s">
        <v>5</v>
      </c>
      <c r="I784" s="1610" t="s">
        <v>23633</v>
      </c>
    </row>
    <row r="785" spans="1:9" x14ac:dyDescent="0.2">
      <c r="A785" s="1608">
        <v>55110</v>
      </c>
      <c r="B785" s="1082" t="s">
        <v>24013</v>
      </c>
      <c r="C785" s="1084"/>
      <c r="D785" s="1609" t="s">
        <v>5</v>
      </c>
      <c r="E785" s="1609" t="s">
        <v>5</v>
      </c>
      <c r="F785" s="1609" t="s">
        <v>539</v>
      </c>
      <c r="G785" s="1082" t="s">
        <v>5</v>
      </c>
      <c r="H785" s="1082" t="s">
        <v>5</v>
      </c>
      <c r="I785" s="1610" t="s">
        <v>23633</v>
      </c>
    </row>
    <row r="786" spans="1:9" x14ac:dyDescent="0.2">
      <c r="A786" s="1608">
        <v>55111</v>
      </c>
      <c r="B786" s="1082" t="s">
        <v>23709</v>
      </c>
      <c r="C786" s="1084"/>
      <c r="D786" s="1609" t="s">
        <v>5</v>
      </c>
      <c r="E786" s="1609" t="s">
        <v>469</v>
      </c>
      <c r="F786" s="1609"/>
      <c r="G786" s="1082" t="s">
        <v>5</v>
      </c>
      <c r="H786" s="1082" t="s">
        <v>5</v>
      </c>
      <c r="I786" s="1610" t="s">
        <v>23633</v>
      </c>
    </row>
    <row r="787" spans="1:9" x14ac:dyDescent="0.2">
      <c r="A787" s="1608">
        <v>55112</v>
      </c>
      <c r="B787" s="1082" t="s">
        <v>23709</v>
      </c>
      <c r="C787" s="1084"/>
      <c r="D787" s="1609" t="s">
        <v>5</v>
      </c>
      <c r="E787" s="1609" t="s">
        <v>469</v>
      </c>
      <c r="F787" s="1609"/>
      <c r="G787" s="1082" t="s">
        <v>5</v>
      </c>
      <c r="H787" s="1082" t="s">
        <v>5</v>
      </c>
      <c r="I787" s="1610" t="s">
        <v>23633</v>
      </c>
    </row>
    <row r="788" spans="1:9" x14ac:dyDescent="0.2">
      <c r="A788" s="1608">
        <v>55113</v>
      </c>
      <c r="B788" s="1082" t="s">
        <v>23709</v>
      </c>
      <c r="C788" s="1084"/>
      <c r="D788" s="1609" t="s">
        <v>5</v>
      </c>
      <c r="E788" s="1609" t="s">
        <v>469</v>
      </c>
      <c r="F788" s="1609"/>
      <c r="G788" s="1082" t="s">
        <v>5</v>
      </c>
      <c r="H788" s="1082" t="s">
        <v>5</v>
      </c>
      <c r="I788" s="1610" t="s">
        <v>23633</v>
      </c>
    </row>
    <row r="789" spans="1:9" x14ac:dyDescent="0.2">
      <c r="A789" s="1608">
        <v>55114</v>
      </c>
      <c r="B789" s="1082" t="s">
        <v>23709</v>
      </c>
      <c r="C789" s="1084"/>
      <c r="D789" s="1609" t="s">
        <v>5</v>
      </c>
      <c r="E789" s="1609" t="s">
        <v>469</v>
      </c>
      <c r="F789" s="1609"/>
      <c r="G789" s="1082" t="s">
        <v>5</v>
      </c>
      <c r="H789" s="1082" t="s">
        <v>5</v>
      </c>
      <c r="I789" s="1610" t="s">
        <v>23633</v>
      </c>
    </row>
    <row r="790" spans="1:9" x14ac:dyDescent="0.2">
      <c r="A790" s="1608">
        <v>55115</v>
      </c>
      <c r="B790" s="1082" t="s">
        <v>23711</v>
      </c>
      <c r="C790" s="1084"/>
      <c r="D790" s="1609" t="s">
        <v>5</v>
      </c>
      <c r="E790" s="1609" t="s">
        <v>469</v>
      </c>
      <c r="F790" s="1609"/>
      <c r="G790" s="1082" t="s">
        <v>5</v>
      </c>
      <c r="H790" s="1082" t="s">
        <v>5</v>
      </c>
      <c r="I790" s="1610" t="s">
        <v>23633</v>
      </c>
    </row>
    <row r="791" spans="1:9" x14ac:dyDescent="0.2">
      <c r="A791" s="1608">
        <v>55116</v>
      </c>
      <c r="B791" s="1082" t="s">
        <v>23713</v>
      </c>
      <c r="C791" s="1084"/>
      <c r="D791" s="1609" t="s">
        <v>5</v>
      </c>
      <c r="E791" s="1609" t="s">
        <v>469</v>
      </c>
      <c r="F791" s="1609"/>
      <c r="G791" s="1082" t="s">
        <v>5</v>
      </c>
      <c r="H791" s="1082" t="s">
        <v>5</v>
      </c>
      <c r="I791" s="1610" t="s">
        <v>23633</v>
      </c>
    </row>
    <row r="792" spans="1:9" x14ac:dyDescent="0.2">
      <c r="A792" s="1608">
        <v>55117</v>
      </c>
      <c r="B792" s="1082" t="s">
        <v>24014</v>
      </c>
      <c r="C792" s="1084"/>
      <c r="D792" s="1609" t="s">
        <v>5</v>
      </c>
      <c r="E792" s="1609" t="s">
        <v>469</v>
      </c>
      <c r="F792" s="1609"/>
      <c r="G792" s="1082" t="s">
        <v>5</v>
      </c>
      <c r="H792" s="1082" t="s">
        <v>5</v>
      </c>
      <c r="I792" s="1610" t="s">
        <v>23633</v>
      </c>
    </row>
    <row r="793" spans="1:9" x14ac:dyDescent="0.2">
      <c r="A793" s="1608">
        <v>55120</v>
      </c>
      <c r="B793" s="1082" t="s">
        <v>24013</v>
      </c>
      <c r="C793" s="1084"/>
      <c r="D793" s="1609" t="s">
        <v>5</v>
      </c>
      <c r="E793" s="1609" t="s">
        <v>5</v>
      </c>
      <c r="F793" s="1609" t="s">
        <v>539</v>
      </c>
      <c r="G793" s="1082" t="s">
        <v>5</v>
      </c>
      <c r="H793" s="1082" t="s">
        <v>5</v>
      </c>
      <c r="I793" s="1610" t="s">
        <v>23633</v>
      </c>
    </row>
    <row r="794" spans="1:9" x14ac:dyDescent="0.2">
      <c r="A794" s="1608">
        <v>55121</v>
      </c>
      <c r="B794" s="1082" t="s">
        <v>23815</v>
      </c>
      <c r="C794" s="1084"/>
      <c r="D794" s="1609" t="s">
        <v>5</v>
      </c>
      <c r="E794" s="1609" t="s">
        <v>469</v>
      </c>
      <c r="F794" s="1609"/>
      <c r="G794" s="1082" t="s">
        <v>5</v>
      </c>
      <c r="H794" s="1082" t="s">
        <v>5</v>
      </c>
      <c r="I794" s="1610" t="s">
        <v>23633</v>
      </c>
    </row>
    <row r="795" spans="1:9" x14ac:dyDescent="0.2">
      <c r="A795" s="1608">
        <v>55122</v>
      </c>
      <c r="B795" s="1082" t="s">
        <v>24015</v>
      </c>
      <c r="C795" s="1084"/>
      <c r="D795" s="1609" t="s">
        <v>5</v>
      </c>
      <c r="E795" s="1609" t="s">
        <v>469</v>
      </c>
      <c r="F795" s="1609"/>
      <c r="G795" s="1082" t="s">
        <v>5</v>
      </c>
      <c r="H795" s="1082" t="s">
        <v>5</v>
      </c>
      <c r="I795" s="1610" t="s">
        <v>23633</v>
      </c>
    </row>
    <row r="796" spans="1:9" x14ac:dyDescent="0.2">
      <c r="A796" s="1608">
        <v>55123</v>
      </c>
      <c r="B796" s="1082" t="s">
        <v>23815</v>
      </c>
      <c r="C796" s="1084"/>
      <c r="D796" s="1609" t="s">
        <v>5</v>
      </c>
      <c r="E796" s="1609" t="s">
        <v>469</v>
      </c>
      <c r="F796" s="1609"/>
      <c r="G796" s="1082" t="s">
        <v>5</v>
      </c>
      <c r="H796" s="1082" t="s">
        <v>5</v>
      </c>
      <c r="I796" s="1610" t="s">
        <v>23633</v>
      </c>
    </row>
    <row r="797" spans="1:9" x14ac:dyDescent="0.2">
      <c r="A797" s="1608">
        <v>55124</v>
      </c>
      <c r="B797" s="1082" t="s">
        <v>23815</v>
      </c>
      <c r="C797" s="1084"/>
      <c r="D797" s="1609" t="s">
        <v>5</v>
      </c>
      <c r="E797" s="1609" t="s">
        <v>469</v>
      </c>
      <c r="F797" s="1609"/>
      <c r="G797" s="1082" t="s">
        <v>5</v>
      </c>
      <c r="H797" s="1082" t="s">
        <v>5</v>
      </c>
      <c r="I797" s="1610" t="s">
        <v>23633</v>
      </c>
    </row>
    <row r="798" spans="1:9" x14ac:dyDescent="0.2">
      <c r="A798" s="1608">
        <v>55129</v>
      </c>
      <c r="B798" s="1082" t="s">
        <v>23817</v>
      </c>
      <c r="C798" s="1084"/>
      <c r="D798" s="1609" t="s">
        <v>5</v>
      </c>
      <c r="E798" s="1609" t="s">
        <v>469</v>
      </c>
      <c r="F798" s="1609"/>
      <c r="G798" s="1082" t="s">
        <v>5</v>
      </c>
      <c r="H798" s="1082" t="s">
        <v>5</v>
      </c>
      <c r="I798" s="1610" t="s">
        <v>23633</v>
      </c>
    </row>
    <row r="799" spans="1:9" x14ac:dyDescent="0.2">
      <c r="A799" s="1608">
        <v>55130</v>
      </c>
      <c r="B799" s="1082" t="s">
        <v>24016</v>
      </c>
      <c r="C799" s="1084"/>
      <c r="D799" s="1609" t="s">
        <v>5</v>
      </c>
      <c r="E799" s="1609" t="s">
        <v>5</v>
      </c>
      <c r="F799" s="1609" t="s">
        <v>539</v>
      </c>
      <c r="G799" s="1082" t="s">
        <v>5</v>
      </c>
      <c r="H799" s="1082" t="s">
        <v>5</v>
      </c>
      <c r="I799" s="1610" t="s">
        <v>23633</v>
      </c>
    </row>
    <row r="800" spans="1:9" x14ac:dyDescent="0.2">
      <c r="A800" s="1608">
        <v>55131</v>
      </c>
      <c r="B800" s="1082" t="s">
        <v>24017</v>
      </c>
      <c r="C800" s="1084"/>
      <c r="D800" s="1609" t="s">
        <v>5</v>
      </c>
      <c r="E800" s="1609" t="s">
        <v>469</v>
      </c>
      <c r="F800" s="1609"/>
      <c r="G800" s="1082" t="s">
        <v>5</v>
      </c>
      <c r="H800" s="1082" t="s">
        <v>5</v>
      </c>
      <c r="I800" s="1610" t="s">
        <v>23633</v>
      </c>
    </row>
    <row r="801" spans="1:9" x14ac:dyDescent="0.2">
      <c r="A801" s="1608">
        <v>55132</v>
      </c>
      <c r="B801" s="1082" t="s">
        <v>24018</v>
      </c>
      <c r="C801" s="1084"/>
      <c r="D801" s="1609" t="s">
        <v>5</v>
      </c>
      <c r="E801" s="1609" t="s">
        <v>469</v>
      </c>
      <c r="F801" s="1609"/>
      <c r="G801" s="1082" t="s">
        <v>5</v>
      </c>
      <c r="H801" s="1082" t="s">
        <v>5</v>
      </c>
      <c r="I801" s="1610" t="s">
        <v>23633</v>
      </c>
    </row>
    <row r="802" spans="1:9" x14ac:dyDescent="0.2">
      <c r="A802" s="1608">
        <v>55139</v>
      </c>
      <c r="B802" s="1082" t="s">
        <v>24019</v>
      </c>
      <c r="C802" s="1084"/>
      <c r="D802" s="1609" t="s">
        <v>5</v>
      </c>
      <c r="E802" s="1609" t="s">
        <v>469</v>
      </c>
      <c r="F802" s="1609"/>
      <c r="G802" s="1082" t="s">
        <v>5</v>
      </c>
      <c r="H802" s="1082" t="s">
        <v>5</v>
      </c>
      <c r="I802" s="1610" t="s">
        <v>23633</v>
      </c>
    </row>
    <row r="803" spans="1:9" x14ac:dyDescent="0.2">
      <c r="A803" s="1608">
        <v>55140</v>
      </c>
      <c r="B803" s="1082" t="s">
        <v>24020</v>
      </c>
      <c r="C803" s="1084"/>
      <c r="D803" s="1609" t="s">
        <v>5</v>
      </c>
      <c r="E803" s="1609" t="s">
        <v>5</v>
      </c>
      <c r="F803" s="1609" t="s">
        <v>539</v>
      </c>
      <c r="G803" s="1082" t="s">
        <v>5</v>
      </c>
      <c r="H803" s="1082" t="s">
        <v>5</v>
      </c>
      <c r="I803" s="1610" t="s">
        <v>23633</v>
      </c>
    </row>
    <row r="804" spans="1:9" x14ac:dyDescent="0.2">
      <c r="A804" s="1608">
        <v>55141</v>
      </c>
      <c r="B804" s="1082" t="s">
        <v>24020</v>
      </c>
      <c r="C804" s="1084"/>
      <c r="D804" s="1609" t="s">
        <v>5</v>
      </c>
      <c r="E804" s="1609" t="s">
        <v>469</v>
      </c>
      <c r="F804" s="1609"/>
      <c r="G804" s="1082" t="s">
        <v>5</v>
      </c>
      <c r="H804" s="1082" t="s">
        <v>5</v>
      </c>
      <c r="I804" s="1610" t="s">
        <v>23633</v>
      </c>
    </row>
    <row r="805" spans="1:9" x14ac:dyDescent="0.2">
      <c r="A805" s="1608">
        <v>55142</v>
      </c>
      <c r="B805" s="1082" t="s">
        <v>24020</v>
      </c>
      <c r="C805" s="1084"/>
      <c r="D805" s="1609" t="s">
        <v>5</v>
      </c>
      <c r="E805" s="1609" t="s">
        <v>469</v>
      </c>
      <c r="F805" s="1609"/>
      <c r="G805" s="1082" t="s">
        <v>5</v>
      </c>
      <c r="H805" s="1082" t="s">
        <v>5</v>
      </c>
      <c r="I805" s="1610" t="s">
        <v>23633</v>
      </c>
    </row>
    <row r="806" spans="1:9" x14ac:dyDescent="0.2">
      <c r="A806" s="1608">
        <v>55143</v>
      </c>
      <c r="B806" s="1082" t="s">
        <v>24020</v>
      </c>
      <c r="C806" s="1084"/>
      <c r="D806" s="1609" t="s">
        <v>5</v>
      </c>
      <c r="E806" s="1609" t="s">
        <v>469</v>
      </c>
      <c r="F806" s="1609"/>
      <c r="G806" s="1082" t="s">
        <v>5</v>
      </c>
      <c r="H806" s="1082" t="s">
        <v>5</v>
      </c>
      <c r="I806" s="1610" t="s">
        <v>23633</v>
      </c>
    </row>
    <row r="807" spans="1:9" x14ac:dyDescent="0.2">
      <c r="A807" s="1608">
        <v>55144</v>
      </c>
      <c r="B807" s="1082" t="s">
        <v>24020</v>
      </c>
      <c r="C807" s="1084"/>
      <c r="D807" s="1609" t="s">
        <v>5</v>
      </c>
      <c r="E807" s="1609" t="s">
        <v>469</v>
      </c>
      <c r="F807" s="1609"/>
      <c r="G807" s="1082" t="s">
        <v>5</v>
      </c>
      <c r="H807" s="1082" t="s">
        <v>5</v>
      </c>
      <c r="I807" s="1610" t="s">
        <v>23633</v>
      </c>
    </row>
    <row r="808" spans="1:9" x14ac:dyDescent="0.2">
      <c r="A808" s="1608">
        <v>55145</v>
      </c>
      <c r="B808" s="1082" t="s">
        <v>24020</v>
      </c>
      <c r="C808" s="1084"/>
      <c r="D808" s="1609" t="s">
        <v>5</v>
      </c>
      <c r="E808" s="1609" t="s">
        <v>469</v>
      </c>
      <c r="F808" s="1609"/>
      <c r="G808" s="1082" t="s">
        <v>5</v>
      </c>
      <c r="H808" s="1082" t="s">
        <v>5</v>
      </c>
      <c r="I808" s="1610" t="s">
        <v>23633</v>
      </c>
    </row>
    <row r="809" spans="1:9" x14ac:dyDescent="0.2">
      <c r="A809" s="1608">
        <v>55146</v>
      </c>
      <c r="B809" s="1082" t="s">
        <v>24020</v>
      </c>
      <c r="C809" s="1084"/>
      <c r="D809" s="1609" t="s">
        <v>5</v>
      </c>
      <c r="E809" s="1609" t="s">
        <v>469</v>
      </c>
      <c r="F809" s="1609"/>
      <c r="G809" s="1082" t="s">
        <v>5</v>
      </c>
      <c r="H809" s="1082" t="s">
        <v>5</v>
      </c>
      <c r="I809" s="1610" t="s">
        <v>23633</v>
      </c>
    </row>
    <row r="810" spans="1:9" x14ac:dyDescent="0.2">
      <c r="A810" s="1608">
        <v>55147</v>
      </c>
      <c r="B810" s="1082" t="s">
        <v>24020</v>
      </c>
      <c r="C810" s="1084"/>
      <c r="D810" s="1609" t="s">
        <v>5</v>
      </c>
      <c r="E810" s="1609" t="s">
        <v>469</v>
      </c>
      <c r="F810" s="1609"/>
      <c r="G810" s="1082" t="s">
        <v>5</v>
      </c>
      <c r="H810" s="1082" t="s">
        <v>5</v>
      </c>
      <c r="I810" s="1610" t="s">
        <v>23633</v>
      </c>
    </row>
    <row r="811" spans="1:9" x14ac:dyDescent="0.2">
      <c r="A811" s="1608">
        <v>55148</v>
      </c>
      <c r="B811" s="1082" t="s">
        <v>24020</v>
      </c>
      <c r="C811" s="1084"/>
      <c r="D811" s="1609" t="s">
        <v>5</v>
      </c>
      <c r="E811" s="1609" t="s">
        <v>469</v>
      </c>
      <c r="F811" s="1609"/>
      <c r="G811" s="1082" t="s">
        <v>5</v>
      </c>
      <c r="H811" s="1082" t="s">
        <v>5</v>
      </c>
      <c r="I811" s="1610" t="s">
        <v>23633</v>
      </c>
    </row>
    <row r="812" spans="1:9" x14ac:dyDescent="0.2">
      <c r="A812" s="1608">
        <v>55149</v>
      </c>
      <c r="B812" s="1082" t="s">
        <v>24020</v>
      </c>
      <c r="C812" s="1084"/>
      <c r="D812" s="1609" t="s">
        <v>5</v>
      </c>
      <c r="E812" s="1609" t="s">
        <v>469</v>
      </c>
      <c r="F812" s="1609"/>
      <c r="G812" s="1082" t="s">
        <v>5</v>
      </c>
      <c r="H812" s="1082" t="s">
        <v>5</v>
      </c>
      <c r="I812" s="1610" t="s">
        <v>23633</v>
      </c>
    </row>
    <row r="813" spans="1:9" x14ac:dyDescent="0.2">
      <c r="A813" s="1608">
        <v>55150</v>
      </c>
      <c r="B813" s="1082" t="s">
        <v>24021</v>
      </c>
      <c r="C813" s="1084"/>
      <c r="D813" s="1609" t="s">
        <v>5</v>
      </c>
      <c r="E813" s="1609" t="s">
        <v>5</v>
      </c>
      <c r="F813" s="1609" t="s">
        <v>539</v>
      </c>
      <c r="G813" s="1082" t="s">
        <v>5</v>
      </c>
      <c r="H813" s="1082" t="s">
        <v>5</v>
      </c>
      <c r="I813" s="1610" t="s">
        <v>23633</v>
      </c>
    </row>
    <row r="814" spans="1:9" x14ac:dyDescent="0.2">
      <c r="A814" s="1608">
        <v>55151</v>
      </c>
      <c r="B814" s="1082" t="s">
        <v>24022</v>
      </c>
      <c r="C814" s="1084"/>
      <c r="D814" s="1609" t="s">
        <v>5</v>
      </c>
      <c r="E814" s="1609" t="s">
        <v>469</v>
      </c>
      <c r="F814" s="1609"/>
      <c r="G814" s="1082" t="s">
        <v>5</v>
      </c>
      <c r="H814" s="1082" t="s">
        <v>5</v>
      </c>
      <c r="I814" s="1610" t="s">
        <v>23633</v>
      </c>
    </row>
    <row r="815" spans="1:9" x14ac:dyDescent="0.2">
      <c r="A815" s="1608">
        <v>55152</v>
      </c>
      <c r="B815" s="1082" t="s">
        <v>24022</v>
      </c>
      <c r="C815" s="1084"/>
      <c r="D815" s="1609" t="s">
        <v>5</v>
      </c>
      <c r="E815" s="1609" t="s">
        <v>469</v>
      </c>
      <c r="F815" s="1609"/>
      <c r="G815" s="1082" t="s">
        <v>5</v>
      </c>
      <c r="H815" s="1082" t="s">
        <v>5</v>
      </c>
      <c r="I815" s="1610" t="s">
        <v>23633</v>
      </c>
    </row>
    <row r="816" spans="1:9" x14ac:dyDescent="0.2">
      <c r="A816" s="1608">
        <v>55153</v>
      </c>
      <c r="B816" s="1082" t="s">
        <v>24023</v>
      </c>
      <c r="C816" s="1084"/>
      <c r="D816" s="1609" t="s">
        <v>5</v>
      </c>
      <c r="E816" s="1609" t="s">
        <v>469</v>
      </c>
      <c r="F816" s="1609"/>
      <c r="G816" s="1082" t="s">
        <v>5</v>
      </c>
      <c r="H816" s="1082" t="s">
        <v>5</v>
      </c>
      <c r="I816" s="1610" t="s">
        <v>23633</v>
      </c>
    </row>
    <row r="817" spans="1:9" x14ac:dyDescent="0.2">
      <c r="A817" s="1608">
        <v>55154</v>
      </c>
      <c r="B817" s="1082" t="s">
        <v>24024</v>
      </c>
      <c r="C817" s="1084"/>
      <c r="D817" s="1609" t="s">
        <v>5</v>
      </c>
      <c r="E817" s="1609" t="s">
        <v>469</v>
      </c>
      <c r="F817" s="1609"/>
      <c r="G817" s="1082" t="s">
        <v>5</v>
      </c>
      <c r="H817" s="1082" t="s">
        <v>5</v>
      </c>
      <c r="I817" s="1610" t="s">
        <v>23633</v>
      </c>
    </row>
    <row r="818" spans="1:9" x14ac:dyDescent="0.2">
      <c r="A818" s="1608">
        <v>55155</v>
      </c>
      <c r="B818" s="1082" t="s">
        <v>24025</v>
      </c>
      <c r="C818" s="1084"/>
      <c r="D818" s="1609" t="s">
        <v>5</v>
      </c>
      <c r="E818" s="1609" t="s">
        <v>469</v>
      </c>
      <c r="F818" s="1609"/>
      <c r="G818" s="1082" t="s">
        <v>5</v>
      </c>
      <c r="H818" s="1082" t="s">
        <v>5</v>
      </c>
      <c r="I818" s="1610" t="s">
        <v>23633</v>
      </c>
    </row>
    <row r="819" spans="1:9" x14ac:dyDescent="0.2">
      <c r="A819" s="1608">
        <v>55156</v>
      </c>
      <c r="B819" s="1082" t="s">
        <v>24026</v>
      </c>
      <c r="C819" s="1084"/>
      <c r="D819" s="1609" t="s">
        <v>5</v>
      </c>
      <c r="E819" s="1609" t="s">
        <v>469</v>
      </c>
      <c r="F819" s="1609"/>
      <c r="G819" s="1082" t="s">
        <v>5</v>
      </c>
      <c r="H819" s="1082" t="s">
        <v>5</v>
      </c>
      <c r="I819" s="1610" t="s">
        <v>23633</v>
      </c>
    </row>
    <row r="820" spans="1:9" x14ac:dyDescent="0.2">
      <c r="A820" s="1608">
        <v>55160</v>
      </c>
      <c r="B820" s="1082" t="s">
        <v>24027</v>
      </c>
      <c r="C820" s="1084"/>
      <c r="D820" s="1609" t="s">
        <v>5</v>
      </c>
      <c r="E820" s="1609" t="s">
        <v>5</v>
      </c>
      <c r="F820" s="1609" t="s">
        <v>539</v>
      </c>
      <c r="G820" s="1082" t="s">
        <v>5</v>
      </c>
      <c r="H820" s="1082" t="s">
        <v>5</v>
      </c>
      <c r="I820" s="1610" t="s">
        <v>23633</v>
      </c>
    </row>
    <row r="821" spans="1:9" x14ac:dyDescent="0.2">
      <c r="A821" s="1608">
        <v>55161</v>
      </c>
      <c r="B821" s="1082" t="s">
        <v>24028</v>
      </c>
      <c r="C821" s="1084"/>
      <c r="D821" s="1609" t="s">
        <v>5</v>
      </c>
      <c r="E821" s="1609" t="s">
        <v>469</v>
      </c>
      <c r="F821" s="1609"/>
      <c r="G821" s="1082" t="s">
        <v>5</v>
      </c>
      <c r="H821" s="1082" t="s">
        <v>5</v>
      </c>
      <c r="I821" s="1610" t="s">
        <v>23633</v>
      </c>
    </row>
    <row r="822" spans="1:9" x14ac:dyDescent="0.2">
      <c r="A822" s="1608">
        <v>55162</v>
      </c>
      <c r="B822" s="1082" t="s">
        <v>24029</v>
      </c>
      <c r="C822" s="1084"/>
      <c r="D822" s="1609" t="s">
        <v>5</v>
      </c>
      <c r="E822" s="1609" t="s">
        <v>469</v>
      </c>
      <c r="F822" s="1609"/>
      <c r="G822" s="1082" t="s">
        <v>5</v>
      </c>
      <c r="H822" s="1082" t="s">
        <v>5</v>
      </c>
      <c r="I822" s="1610" t="s">
        <v>23633</v>
      </c>
    </row>
    <row r="823" spans="1:9" x14ac:dyDescent="0.2">
      <c r="A823" s="1608">
        <v>55163</v>
      </c>
      <c r="B823" s="1082" t="s">
        <v>24030</v>
      </c>
      <c r="C823" s="1084"/>
      <c r="D823" s="1609" t="s">
        <v>5</v>
      </c>
      <c r="E823" s="1609" t="s">
        <v>469</v>
      </c>
      <c r="F823" s="1609"/>
      <c r="G823" s="1082" t="s">
        <v>5</v>
      </c>
      <c r="H823" s="1082" t="s">
        <v>5</v>
      </c>
      <c r="I823" s="1610" t="s">
        <v>23633</v>
      </c>
    </row>
    <row r="824" spans="1:9" x14ac:dyDescent="0.2">
      <c r="A824" s="1608">
        <v>55164</v>
      </c>
      <c r="B824" s="1082" t="s">
        <v>24031</v>
      </c>
      <c r="C824" s="1084"/>
      <c r="D824" s="1609" t="s">
        <v>5</v>
      </c>
      <c r="E824" s="1609" t="s">
        <v>469</v>
      </c>
      <c r="F824" s="1609"/>
      <c r="G824" s="1082" t="s">
        <v>5</v>
      </c>
      <c r="H824" s="1082" t="s">
        <v>5</v>
      </c>
      <c r="I824" s="1610" t="s">
        <v>23633</v>
      </c>
    </row>
    <row r="825" spans="1:9" x14ac:dyDescent="0.2">
      <c r="A825" s="1608">
        <v>55165</v>
      </c>
      <c r="B825" s="1082" t="s">
        <v>24032</v>
      </c>
      <c r="C825" s="1084"/>
      <c r="D825" s="1609" t="s">
        <v>5</v>
      </c>
      <c r="E825" s="1609" t="s">
        <v>469</v>
      </c>
      <c r="F825" s="1609"/>
      <c r="G825" s="1082" t="s">
        <v>5</v>
      </c>
      <c r="H825" s="1082" t="s">
        <v>5</v>
      </c>
      <c r="I825" s="1610" t="s">
        <v>23633</v>
      </c>
    </row>
    <row r="826" spans="1:9" x14ac:dyDescent="0.2">
      <c r="A826" s="1608">
        <v>55166</v>
      </c>
      <c r="B826" s="1082" t="s">
        <v>24033</v>
      </c>
      <c r="C826" s="1084"/>
      <c r="D826" s="1609" t="s">
        <v>5</v>
      </c>
      <c r="E826" s="1609" t="s">
        <v>469</v>
      </c>
      <c r="F826" s="1609"/>
      <c r="G826" s="1082" t="s">
        <v>5</v>
      </c>
      <c r="H826" s="1082" t="s">
        <v>5</v>
      </c>
      <c r="I826" s="1610" t="s">
        <v>23633</v>
      </c>
    </row>
    <row r="827" spans="1:9" x14ac:dyDescent="0.2">
      <c r="A827" s="1608">
        <v>55167</v>
      </c>
      <c r="B827" s="1082" t="s">
        <v>24034</v>
      </c>
      <c r="C827" s="1084"/>
      <c r="D827" s="1609" t="s">
        <v>5</v>
      </c>
      <c r="E827" s="1609" t="s">
        <v>469</v>
      </c>
      <c r="F827" s="1609"/>
      <c r="G827" s="1082" t="s">
        <v>5</v>
      </c>
      <c r="H827" s="1082" t="s">
        <v>5</v>
      </c>
      <c r="I827" s="1610" t="s">
        <v>23633</v>
      </c>
    </row>
    <row r="828" spans="1:9" x14ac:dyDescent="0.2">
      <c r="A828" s="1608">
        <v>55168</v>
      </c>
      <c r="B828" s="1082" t="s">
        <v>24035</v>
      </c>
      <c r="C828" s="1084"/>
      <c r="D828" s="1609" t="s">
        <v>5</v>
      </c>
      <c r="E828" s="1609" t="s">
        <v>469</v>
      </c>
      <c r="F828" s="1609"/>
      <c r="G828" s="1082" t="s">
        <v>5</v>
      </c>
      <c r="H828" s="1082" t="s">
        <v>5</v>
      </c>
      <c r="I828" s="1610" t="s">
        <v>23633</v>
      </c>
    </row>
    <row r="829" spans="1:9" x14ac:dyDescent="0.2">
      <c r="A829" s="1608">
        <v>55169</v>
      </c>
      <c r="B829" s="1082" t="s">
        <v>24036</v>
      </c>
      <c r="C829" s="1084"/>
      <c r="D829" s="1609" t="s">
        <v>5</v>
      </c>
      <c r="E829" s="1609" t="s">
        <v>469</v>
      </c>
      <c r="F829" s="1609"/>
      <c r="G829" s="1082" t="s">
        <v>5</v>
      </c>
      <c r="H829" s="1082" t="s">
        <v>5</v>
      </c>
      <c r="I829" s="1610" t="s">
        <v>23633</v>
      </c>
    </row>
    <row r="830" spans="1:9" x14ac:dyDescent="0.2">
      <c r="A830" s="1608">
        <v>55170</v>
      </c>
      <c r="B830" s="1082" t="s">
        <v>24037</v>
      </c>
      <c r="C830" s="1084"/>
      <c r="D830" s="1609" t="s">
        <v>5</v>
      </c>
      <c r="E830" s="1609" t="s">
        <v>5</v>
      </c>
      <c r="F830" s="1609" t="s">
        <v>539</v>
      </c>
      <c r="G830" s="1082" t="s">
        <v>5</v>
      </c>
      <c r="H830" s="1082" t="s">
        <v>5</v>
      </c>
      <c r="I830" s="1610" t="s">
        <v>23633</v>
      </c>
    </row>
    <row r="831" spans="1:9" x14ac:dyDescent="0.2">
      <c r="A831" s="1608">
        <v>55171</v>
      </c>
      <c r="B831" s="1082" t="s">
        <v>24038</v>
      </c>
      <c r="C831" s="1084"/>
      <c r="D831" s="1609" t="s">
        <v>5</v>
      </c>
      <c r="E831" s="1609" t="s">
        <v>469</v>
      </c>
      <c r="F831" s="1609"/>
      <c r="G831" s="1082" t="s">
        <v>5</v>
      </c>
      <c r="H831" s="1082" t="s">
        <v>5</v>
      </c>
      <c r="I831" s="1610" t="s">
        <v>23633</v>
      </c>
    </row>
    <row r="832" spans="1:9" x14ac:dyDescent="0.2">
      <c r="A832" s="1608">
        <v>55172</v>
      </c>
      <c r="B832" s="1082" t="s">
        <v>24039</v>
      </c>
      <c r="C832" s="1084"/>
      <c r="D832" s="1609" t="s">
        <v>5</v>
      </c>
      <c r="E832" s="1609" t="s">
        <v>469</v>
      </c>
      <c r="F832" s="1609"/>
      <c r="G832" s="1082" t="s">
        <v>5</v>
      </c>
      <c r="H832" s="1082" t="s">
        <v>5</v>
      </c>
      <c r="I832" s="1610" t="s">
        <v>23633</v>
      </c>
    </row>
    <row r="833" spans="1:9" x14ac:dyDescent="0.2">
      <c r="A833" s="1608">
        <v>55173</v>
      </c>
      <c r="B833" s="1082" t="s">
        <v>24040</v>
      </c>
      <c r="C833" s="1084"/>
      <c r="D833" s="1609" t="s">
        <v>5</v>
      </c>
      <c r="E833" s="1609" t="s">
        <v>469</v>
      </c>
      <c r="F833" s="1609"/>
      <c r="G833" s="1082" t="s">
        <v>5</v>
      </c>
      <c r="H833" s="1082" t="s">
        <v>5</v>
      </c>
      <c r="I833" s="1610" t="s">
        <v>23633</v>
      </c>
    </row>
    <row r="834" spans="1:9" x14ac:dyDescent="0.2">
      <c r="A834" s="1608">
        <v>55174</v>
      </c>
      <c r="B834" s="1082" t="s">
        <v>24041</v>
      </c>
      <c r="C834" s="1084"/>
      <c r="D834" s="1609" t="s">
        <v>5</v>
      </c>
      <c r="E834" s="1609" t="s">
        <v>469</v>
      </c>
      <c r="F834" s="1609"/>
      <c r="G834" s="1082" t="s">
        <v>5</v>
      </c>
      <c r="H834" s="1082" t="s">
        <v>5</v>
      </c>
      <c r="I834" s="1610" t="s">
        <v>23633</v>
      </c>
    </row>
    <row r="835" spans="1:9" x14ac:dyDescent="0.2">
      <c r="A835" s="1608">
        <v>55179</v>
      </c>
      <c r="B835" s="1082" t="s">
        <v>24042</v>
      </c>
      <c r="C835" s="1084"/>
      <c r="D835" s="1609" t="s">
        <v>5</v>
      </c>
      <c r="E835" s="1609" t="s">
        <v>469</v>
      </c>
      <c r="F835" s="1609"/>
      <c r="G835" s="1082" t="s">
        <v>5</v>
      </c>
      <c r="H835" s="1082" t="s">
        <v>5</v>
      </c>
      <c r="I835" s="1610" t="s">
        <v>23633</v>
      </c>
    </row>
    <row r="836" spans="1:9" x14ac:dyDescent="0.2">
      <c r="A836" s="1608">
        <v>55180</v>
      </c>
      <c r="B836" s="1082" t="s">
        <v>24043</v>
      </c>
      <c r="C836" s="1084"/>
      <c r="D836" s="1609" t="s">
        <v>5</v>
      </c>
      <c r="E836" s="1609" t="s">
        <v>469</v>
      </c>
      <c r="F836" s="1609"/>
      <c r="G836" s="1082" t="s">
        <v>5</v>
      </c>
      <c r="H836" s="1082" t="s">
        <v>469</v>
      </c>
      <c r="I836" s="1610" t="s">
        <v>23633</v>
      </c>
    </row>
    <row r="837" spans="1:9" x14ac:dyDescent="0.2">
      <c r="A837" s="1608">
        <v>55200</v>
      </c>
      <c r="B837" s="1082" t="s">
        <v>24044</v>
      </c>
      <c r="C837" s="1084"/>
      <c r="D837" s="1609" t="s">
        <v>5</v>
      </c>
      <c r="E837" s="1609" t="s">
        <v>5</v>
      </c>
      <c r="F837" s="1609" t="s">
        <v>23638</v>
      </c>
      <c r="G837" s="1082" t="s">
        <v>5</v>
      </c>
      <c r="H837" s="1082" t="s">
        <v>5</v>
      </c>
      <c r="I837" s="1610" t="s">
        <v>23633</v>
      </c>
    </row>
    <row r="838" spans="1:9" x14ac:dyDescent="0.2">
      <c r="A838" s="1608">
        <v>55210</v>
      </c>
      <c r="B838" s="1082" t="s">
        <v>24045</v>
      </c>
      <c r="C838" s="1084"/>
      <c r="D838" s="1609" t="s">
        <v>5</v>
      </c>
      <c r="E838" s="1609" t="s">
        <v>5</v>
      </c>
      <c r="F838" s="1609" t="s">
        <v>539</v>
      </c>
      <c r="G838" s="1082" t="s">
        <v>5</v>
      </c>
      <c r="H838" s="1082" t="s">
        <v>5</v>
      </c>
      <c r="I838" s="1610" t="s">
        <v>23633</v>
      </c>
    </row>
    <row r="839" spans="1:9" x14ac:dyDescent="0.2">
      <c r="A839" s="1608">
        <v>55211</v>
      </c>
      <c r="B839" s="1082" t="s">
        <v>24046</v>
      </c>
      <c r="C839" s="1084"/>
      <c r="D839" s="1609" t="s">
        <v>5</v>
      </c>
      <c r="E839" s="1609" t="s">
        <v>469</v>
      </c>
      <c r="F839" s="1609"/>
      <c r="G839" s="1082" t="s">
        <v>5</v>
      </c>
      <c r="H839" s="1082" t="s">
        <v>5</v>
      </c>
      <c r="I839" s="1610" t="s">
        <v>23633</v>
      </c>
    </row>
    <row r="840" spans="1:9" x14ac:dyDescent="0.2">
      <c r="A840" s="1608">
        <v>55212</v>
      </c>
      <c r="B840" s="1082" t="s">
        <v>23885</v>
      </c>
      <c r="C840" s="1084"/>
      <c r="D840" s="1609" t="s">
        <v>5</v>
      </c>
      <c r="E840" s="1609" t="s">
        <v>469</v>
      </c>
      <c r="F840" s="1609"/>
      <c r="G840" s="1082" t="s">
        <v>5</v>
      </c>
      <c r="H840" s="1082" t="s">
        <v>5</v>
      </c>
      <c r="I840" s="1610" t="s">
        <v>23633</v>
      </c>
    </row>
    <row r="841" spans="1:9" x14ac:dyDescent="0.2">
      <c r="A841" s="1608">
        <v>55219</v>
      </c>
      <c r="B841" s="1082" t="s">
        <v>23886</v>
      </c>
      <c r="C841" s="1084"/>
      <c r="D841" s="1609" t="s">
        <v>5</v>
      </c>
      <c r="E841" s="1609" t="s">
        <v>469</v>
      </c>
      <c r="F841" s="1609"/>
      <c r="G841" s="1082" t="s">
        <v>5</v>
      </c>
      <c r="H841" s="1082" t="s">
        <v>5</v>
      </c>
      <c r="I841" s="1610" t="s">
        <v>23633</v>
      </c>
    </row>
    <row r="842" spans="1:9" x14ac:dyDescent="0.2">
      <c r="A842" s="1608">
        <v>55220</v>
      </c>
      <c r="B842" s="1082" t="s">
        <v>24047</v>
      </c>
      <c r="C842" s="1084"/>
      <c r="D842" s="1609" t="s">
        <v>5</v>
      </c>
      <c r="E842" s="1609" t="s">
        <v>5</v>
      </c>
      <c r="F842" s="1609" t="s">
        <v>539</v>
      </c>
      <c r="G842" s="1082" t="s">
        <v>5</v>
      </c>
      <c r="H842" s="1082" t="s">
        <v>5</v>
      </c>
      <c r="I842" s="1610" t="s">
        <v>23633</v>
      </c>
    </row>
    <row r="843" spans="1:9" x14ac:dyDescent="0.2">
      <c r="A843" s="1608">
        <v>55221</v>
      </c>
      <c r="B843" s="1082" t="s">
        <v>23883</v>
      </c>
      <c r="C843" s="1084"/>
      <c r="D843" s="1609" t="s">
        <v>5</v>
      </c>
      <c r="E843" s="1609" t="s">
        <v>469</v>
      </c>
      <c r="F843" s="1609"/>
      <c r="G843" s="1082" t="s">
        <v>5</v>
      </c>
      <c r="H843" s="1082" t="s">
        <v>5</v>
      </c>
      <c r="I843" s="1610" t="s">
        <v>23633</v>
      </c>
    </row>
    <row r="844" spans="1:9" x14ac:dyDescent="0.2">
      <c r="A844" s="1608">
        <v>55222</v>
      </c>
      <c r="B844" s="1082" t="s">
        <v>24048</v>
      </c>
      <c r="C844" s="1084"/>
      <c r="D844" s="1609" t="s">
        <v>5</v>
      </c>
      <c r="E844" s="1609" t="s">
        <v>469</v>
      </c>
      <c r="F844" s="1609"/>
      <c r="G844" s="1082" t="s">
        <v>5</v>
      </c>
      <c r="H844" s="1082" t="s">
        <v>5</v>
      </c>
      <c r="I844" s="1610" t="s">
        <v>23633</v>
      </c>
    </row>
    <row r="845" spans="1:9" x14ac:dyDescent="0.2">
      <c r="A845" s="1608">
        <v>55223</v>
      </c>
      <c r="B845" s="1082" t="s">
        <v>23885</v>
      </c>
      <c r="C845" s="1084"/>
      <c r="D845" s="1609" t="s">
        <v>5</v>
      </c>
      <c r="E845" s="1609" t="s">
        <v>469</v>
      </c>
      <c r="F845" s="1609"/>
      <c r="G845" s="1082" t="s">
        <v>5</v>
      </c>
      <c r="H845" s="1082" t="s">
        <v>5</v>
      </c>
      <c r="I845" s="1610" t="s">
        <v>23633</v>
      </c>
    </row>
    <row r="846" spans="1:9" x14ac:dyDescent="0.2">
      <c r="A846" s="1608">
        <v>55229</v>
      </c>
      <c r="B846" s="1082" t="s">
        <v>23906</v>
      </c>
      <c r="C846" s="1084"/>
      <c r="D846" s="1609" t="s">
        <v>5</v>
      </c>
      <c r="E846" s="1609" t="s">
        <v>469</v>
      </c>
      <c r="F846" s="1609"/>
      <c r="G846" s="1082" t="s">
        <v>5</v>
      </c>
      <c r="H846" s="1082" t="s">
        <v>5</v>
      </c>
      <c r="I846" s="1610" t="s">
        <v>23633</v>
      </c>
    </row>
    <row r="847" spans="1:9" x14ac:dyDescent="0.2">
      <c r="A847" s="1608">
        <v>55300</v>
      </c>
      <c r="B847" s="1082" t="s">
        <v>24049</v>
      </c>
      <c r="C847" s="1084"/>
      <c r="D847" s="1609" t="s">
        <v>5</v>
      </c>
      <c r="E847" s="1609" t="s">
        <v>5</v>
      </c>
      <c r="F847" s="1609" t="s">
        <v>23638</v>
      </c>
      <c r="G847" s="1082" t="s">
        <v>5</v>
      </c>
      <c r="H847" s="1082" t="s">
        <v>5</v>
      </c>
      <c r="I847" s="1610" t="s">
        <v>23633</v>
      </c>
    </row>
    <row r="848" spans="1:9" x14ac:dyDescent="0.2">
      <c r="A848" s="1608">
        <v>55310</v>
      </c>
      <c r="B848" s="1082" t="s">
        <v>24050</v>
      </c>
      <c r="C848" s="1084"/>
      <c r="D848" s="1609" t="s">
        <v>5</v>
      </c>
      <c r="E848" s="1609" t="s">
        <v>469</v>
      </c>
      <c r="F848" s="1609"/>
      <c r="G848" s="1082" t="s">
        <v>36</v>
      </c>
      <c r="H848" s="1082" t="s">
        <v>36</v>
      </c>
      <c r="I848" s="1610" t="s">
        <v>23992</v>
      </c>
    </row>
    <row r="849" spans="1:9" x14ac:dyDescent="0.2">
      <c r="A849" s="1608">
        <v>55320</v>
      </c>
      <c r="B849" s="1082" t="s">
        <v>24050</v>
      </c>
      <c r="C849" s="1084"/>
      <c r="D849" s="1609" t="s">
        <v>5</v>
      </c>
      <c r="E849" s="1609" t="s">
        <v>469</v>
      </c>
      <c r="F849" s="1609"/>
      <c r="G849" s="1082" t="s">
        <v>5</v>
      </c>
      <c r="H849" s="1082" t="s">
        <v>5</v>
      </c>
      <c r="I849" s="1610" t="s">
        <v>23633</v>
      </c>
    </row>
    <row r="850" spans="1:9" x14ac:dyDescent="0.2">
      <c r="A850" s="1608">
        <v>55330</v>
      </c>
      <c r="B850" s="1082" t="s">
        <v>24050</v>
      </c>
      <c r="C850" s="1084"/>
      <c r="D850" s="1609" t="s">
        <v>5</v>
      </c>
      <c r="E850" s="1609" t="s">
        <v>469</v>
      </c>
      <c r="F850" s="1609"/>
      <c r="G850" s="1082" t="s">
        <v>5</v>
      </c>
      <c r="H850" s="1082" t="s">
        <v>5</v>
      </c>
      <c r="I850" s="1610" t="s">
        <v>23633</v>
      </c>
    </row>
    <row r="851" spans="1:9" x14ac:dyDescent="0.2">
      <c r="A851" s="1608">
        <v>55340</v>
      </c>
      <c r="B851" s="1082" t="s">
        <v>24050</v>
      </c>
      <c r="C851" s="1084"/>
      <c r="D851" s="1609" t="s">
        <v>5</v>
      </c>
      <c r="E851" s="1609" t="s">
        <v>469</v>
      </c>
      <c r="F851" s="1609"/>
      <c r="G851" s="1082" t="s">
        <v>5</v>
      </c>
      <c r="H851" s="1082" t="s">
        <v>5</v>
      </c>
      <c r="I851" s="1610" t="s">
        <v>23633</v>
      </c>
    </row>
    <row r="852" spans="1:9" x14ac:dyDescent="0.2">
      <c r="A852" s="1608">
        <v>55350</v>
      </c>
      <c r="B852" s="1082" t="s">
        <v>24051</v>
      </c>
      <c r="C852" s="1084"/>
      <c r="D852" s="1609" t="s">
        <v>5</v>
      </c>
      <c r="E852" s="1609" t="s">
        <v>469</v>
      </c>
      <c r="F852" s="1609"/>
      <c r="G852" s="1082" t="s">
        <v>5</v>
      </c>
      <c r="H852" s="1082" t="s">
        <v>5</v>
      </c>
      <c r="I852" s="1610" t="s">
        <v>23633</v>
      </c>
    </row>
    <row r="853" spans="1:9" x14ac:dyDescent="0.2">
      <c r="A853" s="1608">
        <v>55400</v>
      </c>
      <c r="B853" s="1082" t="s">
        <v>24052</v>
      </c>
      <c r="C853" s="1084"/>
      <c r="D853" s="1609" t="s">
        <v>5</v>
      </c>
      <c r="E853" s="1609" t="s">
        <v>5</v>
      </c>
      <c r="F853" s="1609" t="s">
        <v>23638</v>
      </c>
      <c r="G853" s="1082" t="s">
        <v>5</v>
      </c>
      <c r="H853" s="1082" t="s">
        <v>5</v>
      </c>
      <c r="I853" s="1610" t="s">
        <v>23633</v>
      </c>
    </row>
    <row r="854" spans="1:9" x14ac:dyDescent="0.2">
      <c r="A854" s="1608">
        <v>55410</v>
      </c>
      <c r="B854" s="1082" t="s">
        <v>24052</v>
      </c>
      <c r="C854" s="1084"/>
      <c r="D854" s="1609" t="s">
        <v>5</v>
      </c>
      <c r="E854" s="1609" t="s">
        <v>469</v>
      </c>
      <c r="F854" s="1609"/>
      <c r="G854" s="1082" t="s">
        <v>5</v>
      </c>
      <c r="H854" s="1082" t="s">
        <v>5</v>
      </c>
      <c r="I854" s="1610" t="s">
        <v>23633</v>
      </c>
    </row>
    <row r="855" spans="1:9" x14ac:dyDescent="0.2">
      <c r="A855" s="1608">
        <v>55490</v>
      </c>
      <c r="B855" s="1082" t="s">
        <v>24053</v>
      </c>
      <c r="C855" s="1084"/>
      <c r="D855" s="1609" t="s">
        <v>5</v>
      </c>
      <c r="E855" s="1609" t="s">
        <v>469</v>
      </c>
      <c r="F855" s="1609"/>
      <c r="G855" s="1082" t="s">
        <v>5</v>
      </c>
      <c r="H855" s="1082" t="s">
        <v>5</v>
      </c>
      <c r="I855" s="1610" t="s">
        <v>23633</v>
      </c>
    </row>
    <row r="856" spans="1:9" x14ac:dyDescent="0.2">
      <c r="A856" s="1608">
        <v>55500</v>
      </c>
      <c r="B856" s="1082" t="s">
        <v>24054</v>
      </c>
      <c r="C856" s="1084"/>
      <c r="D856" s="1609" t="s">
        <v>5</v>
      </c>
      <c r="E856" s="1609" t="s">
        <v>5</v>
      </c>
      <c r="F856" s="1609" t="s">
        <v>23638</v>
      </c>
      <c r="G856" s="1082" t="s">
        <v>5</v>
      </c>
      <c r="H856" s="1082" t="s">
        <v>5</v>
      </c>
      <c r="I856" s="1610" t="s">
        <v>23633</v>
      </c>
    </row>
    <row r="857" spans="1:9" x14ac:dyDescent="0.2">
      <c r="A857" s="1608">
        <v>55510</v>
      </c>
      <c r="B857" s="1082" t="s">
        <v>24054</v>
      </c>
      <c r="C857" s="1084"/>
      <c r="D857" s="1609" t="s">
        <v>5</v>
      </c>
      <c r="E857" s="1609" t="s">
        <v>469</v>
      </c>
      <c r="F857" s="1609"/>
      <c r="G857" s="1082" t="s">
        <v>5</v>
      </c>
      <c r="H857" s="1082" t="s">
        <v>5</v>
      </c>
      <c r="I857" s="1610" t="s">
        <v>23633</v>
      </c>
    </row>
    <row r="858" spans="1:9" x14ac:dyDescent="0.2">
      <c r="A858" s="1608">
        <v>55900</v>
      </c>
      <c r="B858" s="1082" t="s">
        <v>24055</v>
      </c>
      <c r="C858" s="1084"/>
      <c r="D858" s="1609" t="s">
        <v>5</v>
      </c>
      <c r="E858" s="1609" t="s">
        <v>5</v>
      </c>
      <c r="F858" s="1609" t="s">
        <v>23638</v>
      </c>
      <c r="G858" s="1082" t="s">
        <v>5</v>
      </c>
      <c r="H858" s="1082" t="s">
        <v>5</v>
      </c>
      <c r="I858" s="1610" t="s">
        <v>23633</v>
      </c>
    </row>
    <row r="859" spans="1:9" x14ac:dyDescent="0.2">
      <c r="A859" s="1608">
        <v>55910</v>
      </c>
      <c r="B859" s="1082" t="s">
        <v>24056</v>
      </c>
      <c r="C859" s="1084"/>
      <c r="D859" s="1609" t="s">
        <v>5</v>
      </c>
      <c r="E859" s="1609" t="s">
        <v>469</v>
      </c>
      <c r="F859" s="1609"/>
      <c r="G859" s="1082" t="s">
        <v>5</v>
      </c>
      <c r="H859" s="1082" t="s">
        <v>5</v>
      </c>
      <c r="I859" s="1610" t="s">
        <v>23633</v>
      </c>
    </row>
    <row r="860" spans="1:9" x14ac:dyDescent="0.2">
      <c r="A860" s="1608">
        <v>55920</v>
      </c>
      <c r="B860" s="1082" t="s">
        <v>24057</v>
      </c>
      <c r="C860" s="1084"/>
      <c r="D860" s="1609" t="s">
        <v>5</v>
      </c>
      <c r="E860" s="1609" t="s">
        <v>469</v>
      </c>
      <c r="F860" s="1609"/>
      <c r="G860" s="1082" t="s">
        <v>5</v>
      </c>
      <c r="H860" s="1082" t="s">
        <v>5</v>
      </c>
      <c r="I860" s="1610" t="s">
        <v>23633</v>
      </c>
    </row>
    <row r="861" spans="1:9" x14ac:dyDescent="0.2">
      <c r="A861" s="1608">
        <v>55930</v>
      </c>
      <c r="B861" s="1082" t="s">
        <v>24058</v>
      </c>
      <c r="C861" s="1084"/>
      <c r="D861" s="1609" t="s">
        <v>5</v>
      </c>
      <c r="E861" s="1609" t="s">
        <v>469</v>
      </c>
      <c r="F861" s="1609"/>
      <c r="G861" s="1082" t="s">
        <v>5</v>
      </c>
      <c r="H861" s="1082" t="s">
        <v>5</v>
      </c>
      <c r="I861" s="1610" t="s">
        <v>23633</v>
      </c>
    </row>
    <row r="862" spans="1:9" x14ac:dyDescent="0.2">
      <c r="A862" s="1608">
        <v>55940</v>
      </c>
      <c r="B862" s="1082" t="s">
        <v>23966</v>
      </c>
      <c r="C862" s="1084"/>
      <c r="D862" s="1609" t="s">
        <v>5</v>
      </c>
      <c r="E862" s="1609" t="s">
        <v>469</v>
      </c>
      <c r="F862" s="1609"/>
      <c r="G862" s="1082" t="s">
        <v>5</v>
      </c>
      <c r="H862" s="1082" t="s">
        <v>5</v>
      </c>
      <c r="I862" s="1610" t="s">
        <v>23633</v>
      </c>
    </row>
    <row r="863" spans="1:9" x14ac:dyDescent="0.2">
      <c r="A863" s="1608">
        <v>55950</v>
      </c>
      <c r="B863" s="1082" t="s">
        <v>24059</v>
      </c>
      <c r="C863" s="1084"/>
      <c r="D863" s="1609" t="s">
        <v>5</v>
      </c>
      <c r="E863" s="1609" t="s">
        <v>469</v>
      </c>
      <c r="F863" s="1609"/>
      <c r="G863" s="1082" t="s">
        <v>5</v>
      </c>
      <c r="H863" s="1082" t="s">
        <v>5</v>
      </c>
      <c r="I863" s="1610" t="s">
        <v>23633</v>
      </c>
    </row>
    <row r="864" spans="1:9" x14ac:dyDescent="0.2">
      <c r="A864" s="1608">
        <v>55960</v>
      </c>
      <c r="B864" s="1082" t="s">
        <v>23918</v>
      </c>
      <c r="C864" s="1084"/>
      <c r="D864" s="1609" t="s">
        <v>5</v>
      </c>
      <c r="E864" s="1609" t="s">
        <v>469</v>
      </c>
      <c r="F864" s="1609"/>
      <c r="G864" s="1082" t="s">
        <v>5</v>
      </c>
      <c r="H864" s="1082" t="s">
        <v>5</v>
      </c>
      <c r="I864" s="1610" t="s">
        <v>23633</v>
      </c>
    </row>
    <row r="865" spans="1:10" x14ac:dyDescent="0.2">
      <c r="A865" s="1608">
        <v>55970</v>
      </c>
      <c r="B865" s="1082" t="s">
        <v>24060</v>
      </c>
      <c r="C865" s="1084"/>
      <c r="D865" s="1609" t="s">
        <v>5</v>
      </c>
      <c r="E865" s="1609" t="s">
        <v>469</v>
      </c>
      <c r="F865" s="1609"/>
      <c r="G865" s="1082" t="s">
        <v>5</v>
      </c>
      <c r="H865" s="1082" t="s">
        <v>5</v>
      </c>
      <c r="I865" s="1610" t="s">
        <v>23633</v>
      </c>
    </row>
    <row r="866" spans="1:10" x14ac:dyDescent="0.2">
      <c r="A866" s="1608">
        <v>55990</v>
      </c>
      <c r="B866" s="1082" t="s">
        <v>24053</v>
      </c>
      <c r="C866" s="1084"/>
      <c r="D866" s="1609" t="s">
        <v>5</v>
      </c>
      <c r="E866" s="1609" t="s">
        <v>469</v>
      </c>
      <c r="F866" s="1609"/>
      <c r="G866" s="1082" t="s">
        <v>5</v>
      </c>
      <c r="H866" s="1082" t="s">
        <v>5</v>
      </c>
      <c r="I866" s="1610" t="s">
        <v>23633</v>
      </c>
    </row>
    <row r="867" spans="1:10" x14ac:dyDescent="0.2">
      <c r="A867" s="1608">
        <v>56000</v>
      </c>
      <c r="B867" s="1082" t="s">
        <v>79</v>
      </c>
      <c r="C867" s="1084"/>
      <c r="D867" s="1609" t="s">
        <v>5</v>
      </c>
      <c r="E867" s="1609" t="s">
        <v>5</v>
      </c>
      <c r="F867" s="1609" t="s">
        <v>23637</v>
      </c>
      <c r="G867" s="1082" t="s">
        <v>5</v>
      </c>
      <c r="H867" s="1082" t="s">
        <v>5</v>
      </c>
      <c r="I867" s="1610" t="s">
        <v>23633</v>
      </c>
    </row>
    <row r="868" spans="1:10" x14ac:dyDescent="0.2">
      <c r="A868" s="1608">
        <v>56100</v>
      </c>
      <c r="B868" s="1082" t="s">
        <v>24061</v>
      </c>
      <c r="C868" s="1084"/>
      <c r="D868" s="1609" t="s">
        <v>5</v>
      </c>
      <c r="E868" s="1609" t="s">
        <v>5</v>
      </c>
      <c r="F868" s="1609" t="s">
        <v>23638</v>
      </c>
      <c r="G868" s="1082" t="s">
        <v>5</v>
      </c>
      <c r="H868" s="1082" t="s">
        <v>5</v>
      </c>
      <c r="I868" s="1610" t="s">
        <v>23633</v>
      </c>
    </row>
    <row r="869" spans="1:10" x14ac:dyDescent="0.2">
      <c r="A869" s="1608">
        <v>56110</v>
      </c>
      <c r="B869" s="1082" t="s">
        <v>24062</v>
      </c>
      <c r="C869" s="1084"/>
      <c r="D869" s="1609" t="s">
        <v>5</v>
      </c>
      <c r="E869" s="1609" t="s">
        <v>469</v>
      </c>
      <c r="F869" s="1609"/>
      <c r="G869" s="1082" t="s">
        <v>5</v>
      </c>
      <c r="H869" s="1082" t="s">
        <v>5</v>
      </c>
      <c r="I869" s="1610" t="s">
        <v>23633</v>
      </c>
    </row>
    <row r="870" spans="1:10" x14ac:dyDescent="0.2">
      <c r="A870" s="1608">
        <v>60000</v>
      </c>
      <c r="B870" s="1082" t="s">
        <v>24063</v>
      </c>
      <c r="C870" s="1084"/>
      <c r="D870" s="1609" t="s">
        <v>5</v>
      </c>
      <c r="E870" s="1609" t="s">
        <v>5</v>
      </c>
      <c r="F870" s="1609" t="s">
        <v>23634</v>
      </c>
      <c r="G870" s="1082" t="s">
        <v>5</v>
      </c>
      <c r="H870" s="1082" t="s">
        <v>5</v>
      </c>
      <c r="I870" s="1610" t="s">
        <v>23909</v>
      </c>
    </row>
    <row r="871" spans="1:10" x14ac:dyDescent="0.2">
      <c r="A871" s="1608">
        <v>61000</v>
      </c>
      <c r="B871" s="1082" t="s">
        <v>24064</v>
      </c>
      <c r="C871" s="1084"/>
      <c r="D871" s="1609" t="s">
        <v>5</v>
      </c>
      <c r="E871" s="1609" t="s">
        <v>5</v>
      </c>
      <c r="F871" s="1609" t="s">
        <v>23637</v>
      </c>
      <c r="G871" s="1082" t="s">
        <v>5</v>
      </c>
      <c r="H871" s="1082" t="s">
        <v>5</v>
      </c>
      <c r="I871" s="1610" t="s">
        <v>23909</v>
      </c>
    </row>
    <row r="872" spans="1:10" x14ac:dyDescent="0.2">
      <c r="A872" s="1608">
        <v>62000</v>
      </c>
      <c r="B872" s="1082" t="s">
        <v>24065</v>
      </c>
      <c r="C872" s="1084"/>
      <c r="D872" s="1609" t="s">
        <v>5</v>
      </c>
      <c r="E872" s="1609" t="s">
        <v>5</v>
      </c>
      <c r="F872" s="1609" t="s">
        <v>23637</v>
      </c>
      <c r="G872" s="1082" t="s">
        <v>5</v>
      </c>
      <c r="H872" s="1082" t="s">
        <v>5</v>
      </c>
      <c r="I872" s="1610" t="s">
        <v>23909</v>
      </c>
    </row>
    <row r="873" spans="1:10" x14ac:dyDescent="0.2">
      <c r="A873" s="1608">
        <v>63000</v>
      </c>
      <c r="B873" s="1082" t="s">
        <v>24066</v>
      </c>
      <c r="C873" s="1084"/>
      <c r="D873" s="1609" t="s">
        <v>5</v>
      </c>
      <c r="E873" s="1609" t="s">
        <v>5</v>
      </c>
      <c r="F873" s="1609" t="s">
        <v>23637</v>
      </c>
      <c r="G873" s="1082" t="s">
        <v>5</v>
      </c>
      <c r="H873" s="1082" t="s">
        <v>5</v>
      </c>
      <c r="I873" s="1610" t="s">
        <v>23909</v>
      </c>
    </row>
    <row r="874" spans="1:10" x14ac:dyDescent="0.2">
      <c r="A874" s="1608">
        <v>70000</v>
      </c>
      <c r="B874" s="1082" t="s">
        <v>80</v>
      </c>
      <c r="C874" s="1084"/>
      <c r="D874" s="1609" t="s">
        <v>5</v>
      </c>
      <c r="E874" s="1609" t="s">
        <v>5</v>
      </c>
      <c r="F874" s="1609" t="s">
        <v>23634</v>
      </c>
      <c r="G874" s="1082" t="s">
        <v>5</v>
      </c>
      <c r="H874" s="1082" t="s">
        <v>5</v>
      </c>
      <c r="I874" s="1610" t="s">
        <v>23635</v>
      </c>
    </row>
    <row r="875" spans="1:10" x14ac:dyDescent="0.2">
      <c r="A875" s="1608">
        <v>71000</v>
      </c>
      <c r="B875" s="1082" t="s">
        <v>81</v>
      </c>
      <c r="C875" s="1084"/>
      <c r="D875" s="1609" t="s">
        <v>5</v>
      </c>
      <c r="E875" s="1609" t="s">
        <v>5</v>
      </c>
      <c r="F875" s="1609" t="s">
        <v>23637</v>
      </c>
      <c r="G875" s="1082" t="s">
        <v>5</v>
      </c>
      <c r="H875" s="1082" t="s">
        <v>5</v>
      </c>
      <c r="I875" s="1610" t="s">
        <v>23635</v>
      </c>
    </row>
    <row r="876" spans="1:10" x14ac:dyDescent="0.2">
      <c r="A876" s="1608">
        <v>71100</v>
      </c>
      <c r="B876" s="1082" t="s">
        <v>82</v>
      </c>
      <c r="C876" s="1084"/>
      <c r="D876" s="1609" t="s">
        <v>5</v>
      </c>
      <c r="E876" s="1609" t="s">
        <v>5</v>
      </c>
      <c r="F876" s="1609" t="s">
        <v>23638</v>
      </c>
      <c r="G876" s="1082" t="s">
        <v>5</v>
      </c>
      <c r="H876" s="1082" t="s">
        <v>5</v>
      </c>
      <c r="I876" s="1610" t="s">
        <v>23635</v>
      </c>
    </row>
    <row r="877" spans="1:10" x14ac:dyDescent="0.2">
      <c r="A877" s="1608">
        <v>71110</v>
      </c>
      <c r="B877" s="1082" t="s">
        <v>82</v>
      </c>
      <c r="C877" s="1084"/>
      <c r="D877" s="1609" t="s">
        <v>5</v>
      </c>
      <c r="E877" s="1609" t="s">
        <v>469</v>
      </c>
      <c r="F877" s="1609"/>
      <c r="G877" s="1082" t="s">
        <v>5</v>
      </c>
      <c r="H877" s="1082" t="s">
        <v>5</v>
      </c>
      <c r="I877" s="1610" t="s">
        <v>23635</v>
      </c>
    </row>
    <row r="878" spans="1:10" x14ac:dyDescent="0.2">
      <c r="A878" s="1608">
        <v>71200</v>
      </c>
      <c r="B878" s="1082" t="s">
        <v>83</v>
      </c>
      <c r="C878" s="1084"/>
      <c r="D878" s="1609" t="s">
        <v>5</v>
      </c>
      <c r="E878" s="1609" t="s">
        <v>5</v>
      </c>
      <c r="F878" s="1609" t="s">
        <v>23638</v>
      </c>
      <c r="G878" s="1082" t="s">
        <v>5</v>
      </c>
      <c r="H878" s="1082" t="s">
        <v>5</v>
      </c>
      <c r="I878" s="1610" t="s">
        <v>23635</v>
      </c>
      <c r="J878" s="1451"/>
    </row>
    <row r="879" spans="1:10" x14ac:dyDescent="0.2">
      <c r="A879" s="1608">
        <v>71210</v>
      </c>
      <c r="B879" s="1082" t="s">
        <v>83</v>
      </c>
      <c r="C879" s="1084"/>
      <c r="D879" s="1609" t="s">
        <v>5</v>
      </c>
      <c r="E879" s="1609" t="s">
        <v>469</v>
      </c>
      <c r="F879" s="1609"/>
      <c r="G879" s="1082" t="s">
        <v>5</v>
      </c>
      <c r="H879" s="1082" t="s">
        <v>5</v>
      </c>
      <c r="I879" s="1610" t="s">
        <v>23635</v>
      </c>
    </row>
    <row r="880" spans="1:10" x14ac:dyDescent="0.2">
      <c r="A880" s="1608">
        <v>71300</v>
      </c>
      <c r="B880" s="1082" t="s">
        <v>24067</v>
      </c>
      <c r="C880" s="1084"/>
      <c r="D880" s="1609" t="s">
        <v>5</v>
      </c>
      <c r="E880" s="1609" t="s">
        <v>5</v>
      </c>
      <c r="F880" s="1609" t="s">
        <v>23638</v>
      </c>
      <c r="G880" s="1082" t="s">
        <v>5</v>
      </c>
      <c r="H880" s="1082" t="s">
        <v>5</v>
      </c>
      <c r="I880" s="1610" t="s">
        <v>23635</v>
      </c>
    </row>
    <row r="881" spans="1:9" x14ac:dyDescent="0.2">
      <c r="A881" s="1608">
        <v>71310</v>
      </c>
      <c r="B881" s="1082" t="s">
        <v>24067</v>
      </c>
      <c r="C881" s="1084"/>
      <c r="D881" s="1609" t="s">
        <v>5</v>
      </c>
      <c r="E881" s="1609" t="s">
        <v>469</v>
      </c>
      <c r="F881" s="1609"/>
      <c r="G881" s="1082" t="s">
        <v>5</v>
      </c>
      <c r="H881" s="1082" t="s">
        <v>5</v>
      </c>
      <c r="I881" s="1610" t="s">
        <v>23635</v>
      </c>
    </row>
    <row r="882" spans="1:9" x14ac:dyDescent="0.2">
      <c r="A882" s="1608">
        <v>71400</v>
      </c>
      <c r="B882" s="1082" t="s">
        <v>24068</v>
      </c>
      <c r="C882" s="1084"/>
      <c r="D882" s="1609" t="s">
        <v>5</v>
      </c>
      <c r="E882" s="1609" t="s">
        <v>5</v>
      </c>
      <c r="F882" s="1609" t="s">
        <v>23638</v>
      </c>
      <c r="G882" s="1082" t="s">
        <v>5</v>
      </c>
      <c r="H882" s="1082" t="s">
        <v>5</v>
      </c>
      <c r="I882" s="1610" t="s">
        <v>23635</v>
      </c>
    </row>
    <row r="883" spans="1:9" x14ac:dyDescent="0.2">
      <c r="A883" s="1608">
        <v>71410</v>
      </c>
      <c r="B883" s="1082" t="s">
        <v>24068</v>
      </c>
      <c r="C883" s="1084"/>
      <c r="D883" s="1609" t="s">
        <v>5</v>
      </c>
      <c r="E883" s="1609" t="s">
        <v>469</v>
      </c>
      <c r="F883" s="1609"/>
      <c r="G883" s="1082" t="s">
        <v>5</v>
      </c>
      <c r="H883" s="1082" t="s">
        <v>5</v>
      </c>
      <c r="I883" s="1610" t="s">
        <v>23635</v>
      </c>
    </row>
    <row r="884" spans="1:9" x14ac:dyDescent="0.2">
      <c r="A884" s="1608">
        <v>71500</v>
      </c>
      <c r="B884" s="1082" t="s">
        <v>24069</v>
      </c>
      <c r="C884" s="1084"/>
      <c r="D884" s="1609" t="s">
        <v>5</v>
      </c>
      <c r="E884" s="1609" t="s">
        <v>5</v>
      </c>
      <c r="F884" s="1609" t="s">
        <v>23638</v>
      </c>
      <c r="G884" s="1082" t="s">
        <v>5</v>
      </c>
      <c r="H884" s="1082" t="s">
        <v>5</v>
      </c>
      <c r="I884" s="1610" t="s">
        <v>23635</v>
      </c>
    </row>
    <row r="885" spans="1:9" x14ac:dyDescent="0.2">
      <c r="A885" s="1608">
        <v>71510</v>
      </c>
      <c r="B885" s="1082" t="s">
        <v>24069</v>
      </c>
      <c r="C885" s="1084"/>
      <c r="D885" s="1609" t="s">
        <v>5</v>
      </c>
      <c r="E885" s="1609" t="s">
        <v>469</v>
      </c>
      <c r="F885" s="1609"/>
      <c r="G885" s="1082" t="s">
        <v>5</v>
      </c>
      <c r="H885" s="1082" t="s">
        <v>5</v>
      </c>
      <c r="I885" s="1610" t="s">
        <v>23635</v>
      </c>
    </row>
    <row r="886" spans="1:9" x14ac:dyDescent="0.2">
      <c r="A886" s="1608">
        <v>71600</v>
      </c>
      <c r="B886" s="1082" t="s">
        <v>24070</v>
      </c>
      <c r="C886" s="1084"/>
      <c r="D886" s="1609" t="s">
        <v>5</v>
      </c>
      <c r="E886" s="1609" t="s">
        <v>5</v>
      </c>
      <c r="F886" s="1609" t="s">
        <v>23638</v>
      </c>
      <c r="G886" s="1082" t="s">
        <v>5</v>
      </c>
      <c r="H886" s="1082" t="s">
        <v>5</v>
      </c>
      <c r="I886" s="1610" t="s">
        <v>23635</v>
      </c>
    </row>
    <row r="887" spans="1:9" x14ac:dyDescent="0.2">
      <c r="A887" s="1608">
        <v>71610</v>
      </c>
      <c r="B887" s="1082" t="s">
        <v>24070</v>
      </c>
      <c r="C887" s="1084"/>
      <c r="D887" s="1609" t="s">
        <v>5</v>
      </c>
      <c r="E887" s="1609" t="s">
        <v>469</v>
      </c>
      <c r="F887" s="1609"/>
      <c r="G887" s="1082" t="s">
        <v>5</v>
      </c>
      <c r="H887" s="1082" t="s">
        <v>5</v>
      </c>
      <c r="I887" s="1610" t="s">
        <v>23635</v>
      </c>
    </row>
    <row r="888" spans="1:9" x14ac:dyDescent="0.2">
      <c r="A888" s="1608">
        <v>72000</v>
      </c>
      <c r="B888" s="1082" t="s">
        <v>24071</v>
      </c>
      <c r="C888" s="1084"/>
      <c r="D888" s="1609" t="s">
        <v>5</v>
      </c>
      <c r="E888" s="1609" t="s">
        <v>5</v>
      </c>
      <c r="F888" s="1609" t="s">
        <v>23637</v>
      </c>
      <c r="G888" s="1082" t="s">
        <v>5</v>
      </c>
      <c r="H888" s="1082" t="s">
        <v>5</v>
      </c>
      <c r="I888" s="1610" t="s">
        <v>23635</v>
      </c>
    </row>
    <row r="889" spans="1:9" x14ac:dyDescent="0.2">
      <c r="A889" s="1608">
        <v>72100</v>
      </c>
      <c r="B889" s="1082" t="s">
        <v>24072</v>
      </c>
      <c r="C889" s="1084"/>
      <c r="D889" s="1609" t="s">
        <v>5</v>
      </c>
      <c r="E889" s="1609" t="s">
        <v>5</v>
      </c>
      <c r="F889" s="1609" t="s">
        <v>23638</v>
      </c>
      <c r="G889" s="1082" t="s">
        <v>5</v>
      </c>
      <c r="H889" s="1082" t="s">
        <v>5</v>
      </c>
      <c r="I889" s="1610" t="s">
        <v>23635</v>
      </c>
    </row>
    <row r="890" spans="1:9" x14ac:dyDescent="0.2">
      <c r="A890" s="1608">
        <v>72110</v>
      </c>
      <c r="B890" s="1082" t="s">
        <v>24072</v>
      </c>
      <c r="C890" s="1084"/>
      <c r="D890" s="1609" t="s">
        <v>5</v>
      </c>
      <c r="E890" s="1609" t="s">
        <v>469</v>
      </c>
      <c r="F890" s="1609"/>
      <c r="G890" s="1082" t="s">
        <v>5</v>
      </c>
      <c r="H890" s="1082" t="s">
        <v>5</v>
      </c>
      <c r="I890" s="1610" t="s">
        <v>23635</v>
      </c>
    </row>
    <row r="891" spans="1:9" x14ac:dyDescent="0.2">
      <c r="A891" s="1608">
        <v>72200</v>
      </c>
      <c r="B891" s="1082" t="s">
        <v>24072</v>
      </c>
      <c r="C891" s="1084"/>
      <c r="D891" s="1609" t="s">
        <v>5</v>
      </c>
      <c r="E891" s="1609" t="s">
        <v>5</v>
      </c>
      <c r="F891" s="1609" t="s">
        <v>23638</v>
      </c>
      <c r="G891" s="1082" t="s">
        <v>5</v>
      </c>
      <c r="H891" s="1082" t="s">
        <v>5</v>
      </c>
      <c r="I891" s="1610" t="s">
        <v>23635</v>
      </c>
    </row>
    <row r="892" spans="1:9" x14ac:dyDescent="0.2">
      <c r="A892" s="1608">
        <v>72210</v>
      </c>
      <c r="B892" s="1082" t="s">
        <v>24072</v>
      </c>
      <c r="C892" s="1084"/>
      <c r="D892" s="1609" t="s">
        <v>5</v>
      </c>
      <c r="E892" s="1609" t="s">
        <v>469</v>
      </c>
      <c r="F892" s="1609"/>
      <c r="G892" s="1082" t="s">
        <v>5</v>
      </c>
      <c r="H892" s="1082" t="s">
        <v>5</v>
      </c>
      <c r="I892" s="1610" t="s">
        <v>23635</v>
      </c>
    </row>
    <row r="893" spans="1:9" x14ac:dyDescent="0.2">
      <c r="A893" s="1608">
        <v>72300</v>
      </c>
      <c r="B893" s="1082" t="s">
        <v>24073</v>
      </c>
      <c r="C893" s="1084"/>
      <c r="D893" s="1609" t="s">
        <v>5</v>
      </c>
      <c r="E893" s="1609" t="s">
        <v>5</v>
      </c>
      <c r="F893" s="1609" t="s">
        <v>23638</v>
      </c>
      <c r="G893" s="1082" t="s">
        <v>5</v>
      </c>
      <c r="H893" s="1082" t="s">
        <v>5</v>
      </c>
      <c r="I893" s="1610" t="s">
        <v>23635</v>
      </c>
    </row>
    <row r="894" spans="1:9" x14ac:dyDescent="0.2">
      <c r="A894" s="1608">
        <v>72310</v>
      </c>
      <c r="B894" s="1082" t="s">
        <v>24073</v>
      </c>
      <c r="C894" s="1084"/>
      <c r="D894" s="1609" t="s">
        <v>5</v>
      </c>
      <c r="E894" s="1609" t="s">
        <v>469</v>
      </c>
      <c r="F894" s="1609"/>
      <c r="G894" s="1082" t="s">
        <v>5</v>
      </c>
      <c r="H894" s="1082" t="s">
        <v>5</v>
      </c>
      <c r="I894" s="1610" t="s">
        <v>23635</v>
      </c>
    </row>
    <row r="895" spans="1:9" x14ac:dyDescent="0.2">
      <c r="A895" s="1608">
        <v>72400</v>
      </c>
      <c r="B895" s="1082" t="s">
        <v>24074</v>
      </c>
      <c r="C895" s="1084"/>
      <c r="D895" s="1609" t="s">
        <v>5</v>
      </c>
      <c r="E895" s="1609" t="s">
        <v>5</v>
      </c>
      <c r="F895" s="1609" t="s">
        <v>23638</v>
      </c>
      <c r="G895" s="1082" t="s">
        <v>5</v>
      </c>
      <c r="H895" s="1082" t="s">
        <v>5</v>
      </c>
      <c r="I895" s="1610" t="s">
        <v>23635</v>
      </c>
    </row>
    <row r="896" spans="1:9" x14ac:dyDescent="0.2">
      <c r="A896" s="1608">
        <v>72410</v>
      </c>
      <c r="B896" s="1082" t="s">
        <v>24074</v>
      </c>
      <c r="C896" s="1084"/>
      <c r="D896" s="1609" t="s">
        <v>5</v>
      </c>
      <c r="E896" s="1609" t="s">
        <v>469</v>
      </c>
      <c r="F896" s="1609"/>
      <c r="G896" s="1082" t="s">
        <v>5</v>
      </c>
      <c r="H896" s="1082" t="s">
        <v>5</v>
      </c>
      <c r="I896" s="1610" t="s">
        <v>23635</v>
      </c>
    </row>
    <row r="897" spans="1:9" x14ac:dyDescent="0.2">
      <c r="A897" s="1608">
        <v>72500</v>
      </c>
      <c r="B897" s="1082" t="s">
        <v>24074</v>
      </c>
      <c r="C897" s="1084"/>
      <c r="D897" s="1609" t="s">
        <v>5</v>
      </c>
      <c r="E897" s="1609" t="s">
        <v>5</v>
      </c>
      <c r="F897" s="1609" t="s">
        <v>23638</v>
      </c>
      <c r="G897" s="1082" t="s">
        <v>5</v>
      </c>
      <c r="H897" s="1082" t="s">
        <v>5</v>
      </c>
      <c r="I897" s="1610" t="s">
        <v>23635</v>
      </c>
    </row>
    <row r="898" spans="1:9" x14ac:dyDescent="0.2">
      <c r="A898" s="1608">
        <v>72510</v>
      </c>
      <c r="B898" s="1082" t="s">
        <v>24074</v>
      </c>
      <c r="C898" s="1084"/>
      <c r="D898" s="1609" t="s">
        <v>5</v>
      </c>
      <c r="E898" s="1609" t="s">
        <v>469</v>
      </c>
      <c r="F898" s="1609"/>
      <c r="G898" s="1082" t="s">
        <v>5</v>
      </c>
      <c r="H898" s="1082" t="s">
        <v>5</v>
      </c>
      <c r="I898" s="1610" t="s">
        <v>23635</v>
      </c>
    </row>
    <row r="899" spans="1:9" x14ac:dyDescent="0.2">
      <c r="A899" s="1608">
        <v>72600</v>
      </c>
      <c r="B899" s="1082" t="s">
        <v>24075</v>
      </c>
      <c r="C899" s="1084"/>
      <c r="D899" s="1609" t="s">
        <v>5</v>
      </c>
      <c r="E899" s="1609" t="s">
        <v>5</v>
      </c>
      <c r="F899" s="1609" t="s">
        <v>23638</v>
      </c>
      <c r="G899" s="1082" t="s">
        <v>5</v>
      </c>
      <c r="H899" s="1082" t="s">
        <v>5</v>
      </c>
      <c r="I899" s="1610" t="s">
        <v>23635</v>
      </c>
    </row>
    <row r="900" spans="1:9" x14ac:dyDescent="0.2">
      <c r="A900" s="1608">
        <v>72610</v>
      </c>
      <c r="B900" s="1082" t="s">
        <v>24075</v>
      </c>
      <c r="C900" s="1084"/>
      <c r="D900" s="1609" t="s">
        <v>5</v>
      </c>
      <c r="E900" s="1609" t="s">
        <v>469</v>
      </c>
      <c r="F900" s="1609"/>
      <c r="G900" s="1082" t="s">
        <v>5</v>
      </c>
      <c r="H900" s="1082" t="s">
        <v>5</v>
      </c>
      <c r="I900" s="1610" t="s">
        <v>23635</v>
      </c>
    </row>
    <row r="901" spans="1:9" x14ac:dyDescent="0.2">
      <c r="A901" s="1608">
        <v>73000</v>
      </c>
      <c r="B901" s="1082" t="s">
        <v>24076</v>
      </c>
      <c r="C901" s="1084" t="s">
        <v>27</v>
      </c>
      <c r="D901" s="1609" t="s">
        <v>5</v>
      </c>
      <c r="E901" s="1609" t="s">
        <v>5</v>
      </c>
      <c r="F901" s="1609" t="s">
        <v>23637</v>
      </c>
      <c r="G901" s="1082" t="s">
        <v>36</v>
      </c>
      <c r="H901" s="1082" t="s">
        <v>36</v>
      </c>
      <c r="I901" s="1610" t="s">
        <v>23635</v>
      </c>
    </row>
    <row r="902" spans="1:9" x14ac:dyDescent="0.2">
      <c r="A902" s="1608">
        <v>73100</v>
      </c>
      <c r="B902" s="1082" t="s">
        <v>84</v>
      </c>
      <c r="C902" s="1084"/>
      <c r="D902" s="1609" t="s">
        <v>5</v>
      </c>
      <c r="E902" s="1609" t="s">
        <v>5</v>
      </c>
      <c r="F902" s="1609" t="s">
        <v>23638</v>
      </c>
      <c r="G902" s="1082" t="s">
        <v>5</v>
      </c>
      <c r="H902" s="1082" t="s">
        <v>5</v>
      </c>
      <c r="I902" s="1610" t="s">
        <v>23635</v>
      </c>
    </row>
    <row r="903" spans="1:9" x14ac:dyDescent="0.2">
      <c r="A903" s="1608">
        <v>73110</v>
      </c>
      <c r="B903" s="1082" t="s">
        <v>84</v>
      </c>
      <c r="C903" s="1084"/>
      <c r="D903" s="1609" t="s">
        <v>5</v>
      </c>
      <c r="E903" s="1609" t="s">
        <v>469</v>
      </c>
      <c r="F903" s="1609"/>
      <c r="G903" s="1082" t="s">
        <v>5</v>
      </c>
      <c r="H903" s="1082" t="s">
        <v>5</v>
      </c>
      <c r="I903" s="1610" t="s">
        <v>23635</v>
      </c>
    </row>
    <row r="904" spans="1:9" x14ac:dyDescent="0.2">
      <c r="A904" s="1608">
        <v>73200</v>
      </c>
      <c r="B904" s="1082" t="s">
        <v>85</v>
      </c>
      <c r="C904" s="1084"/>
      <c r="D904" s="1609" t="s">
        <v>5</v>
      </c>
      <c r="E904" s="1609" t="s">
        <v>5</v>
      </c>
      <c r="F904" s="1609" t="s">
        <v>23638</v>
      </c>
      <c r="G904" s="1082" t="s">
        <v>5</v>
      </c>
      <c r="H904" s="1082" t="s">
        <v>5</v>
      </c>
      <c r="I904" s="1610" t="s">
        <v>23635</v>
      </c>
    </row>
    <row r="905" spans="1:9" x14ac:dyDescent="0.2">
      <c r="A905" s="1608">
        <v>73210</v>
      </c>
      <c r="B905" s="1082" t="s">
        <v>85</v>
      </c>
      <c r="C905" s="1084"/>
      <c r="D905" s="1609" t="s">
        <v>5</v>
      </c>
      <c r="E905" s="1609" t="s">
        <v>469</v>
      </c>
      <c r="F905" s="1609"/>
      <c r="G905" s="1082" t="s">
        <v>5</v>
      </c>
      <c r="H905" s="1082" t="s">
        <v>5</v>
      </c>
      <c r="I905" s="1610" t="s">
        <v>23635</v>
      </c>
    </row>
    <row r="906" spans="1:9" x14ac:dyDescent="0.2">
      <c r="A906" s="1608">
        <v>73300</v>
      </c>
      <c r="B906" s="1082" t="s">
        <v>86</v>
      </c>
      <c r="C906" s="1084"/>
      <c r="D906" s="1609" t="s">
        <v>5</v>
      </c>
      <c r="E906" s="1609" t="s">
        <v>5</v>
      </c>
      <c r="F906" s="1609" t="s">
        <v>23638</v>
      </c>
      <c r="G906" s="1082" t="s">
        <v>5</v>
      </c>
      <c r="H906" s="1082" t="s">
        <v>5</v>
      </c>
      <c r="I906" s="1610" t="s">
        <v>23635</v>
      </c>
    </row>
    <row r="907" spans="1:9" x14ac:dyDescent="0.2">
      <c r="A907" s="1608">
        <v>73310</v>
      </c>
      <c r="B907" s="1082" t="s">
        <v>86</v>
      </c>
      <c r="C907" s="1084"/>
      <c r="D907" s="1609" t="s">
        <v>5</v>
      </c>
      <c r="E907" s="1609" t="s">
        <v>469</v>
      </c>
      <c r="F907" s="1609"/>
      <c r="G907" s="1082" t="s">
        <v>5</v>
      </c>
      <c r="H907" s="1082" t="s">
        <v>5</v>
      </c>
      <c r="I907" s="1610" t="s">
        <v>23635</v>
      </c>
    </row>
    <row r="908" spans="1:9" x14ac:dyDescent="0.2">
      <c r="A908" s="1608">
        <v>73400</v>
      </c>
      <c r="B908" s="1082" t="s">
        <v>86</v>
      </c>
      <c r="C908" s="1084"/>
      <c r="D908" s="1609" t="s">
        <v>5</v>
      </c>
      <c r="E908" s="1609" t="s">
        <v>5</v>
      </c>
      <c r="F908" s="1609" t="s">
        <v>23638</v>
      </c>
      <c r="G908" s="1082" t="s">
        <v>5</v>
      </c>
      <c r="H908" s="1082" t="s">
        <v>5</v>
      </c>
      <c r="I908" s="1610" t="s">
        <v>23635</v>
      </c>
    </row>
    <row r="909" spans="1:9" x14ac:dyDescent="0.2">
      <c r="A909" s="1608">
        <v>73410</v>
      </c>
      <c r="B909" s="1082" t="s">
        <v>86</v>
      </c>
      <c r="C909" s="1084"/>
      <c r="D909" s="1609" t="s">
        <v>5</v>
      </c>
      <c r="E909" s="1609" t="s">
        <v>469</v>
      </c>
      <c r="F909" s="1609"/>
      <c r="G909" s="1082" t="s">
        <v>5</v>
      </c>
      <c r="H909" s="1082" t="s">
        <v>5</v>
      </c>
      <c r="I909" s="1610" t="s">
        <v>23635</v>
      </c>
    </row>
    <row r="910" spans="1:9" x14ac:dyDescent="0.2">
      <c r="A910" s="1608">
        <v>73500</v>
      </c>
      <c r="B910" s="1082" t="s">
        <v>24077</v>
      </c>
      <c r="C910" s="1084"/>
      <c r="D910" s="1609" t="s">
        <v>5</v>
      </c>
      <c r="E910" s="1609" t="s">
        <v>5</v>
      </c>
      <c r="F910" s="1609" t="s">
        <v>23638</v>
      </c>
      <c r="G910" s="1082" t="s">
        <v>5</v>
      </c>
      <c r="H910" s="1082" t="s">
        <v>5</v>
      </c>
      <c r="I910" s="1610" t="s">
        <v>23635</v>
      </c>
    </row>
    <row r="911" spans="1:9" x14ac:dyDescent="0.2">
      <c r="A911" s="1608">
        <v>73510</v>
      </c>
      <c r="B911" s="1082" t="s">
        <v>24077</v>
      </c>
      <c r="C911" s="1084"/>
      <c r="D911" s="1609" t="s">
        <v>5</v>
      </c>
      <c r="E911" s="1609" t="s">
        <v>469</v>
      </c>
      <c r="F911" s="1609"/>
      <c r="G911" s="1082" t="s">
        <v>5</v>
      </c>
      <c r="H911" s="1082" t="s">
        <v>5</v>
      </c>
      <c r="I911" s="1610" t="s">
        <v>23635</v>
      </c>
    </row>
    <row r="912" spans="1:9" x14ac:dyDescent="0.2">
      <c r="A912" s="1608">
        <v>73600</v>
      </c>
      <c r="B912" s="1082" t="s">
        <v>24078</v>
      </c>
      <c r="C912" s="1084"/>
      <c r="D912" s="1609" t="s">
        <v>5</v>
      </c>
      <c r="E912" s="1609" t="s">
        <v>5</v>
      </c>
      <c r="F912" s="1609" t="s">
        <v>23638</v>
      </c>
      <c r="G912" s="1082" t="s">
        <v>5</v>
      </c>
      <c r="H912" s="1082" t="s">
        <v>5</v>
      </c>
      <c r="I912" s="1610" t="s">
        <v>23635</v>
      </c>
    </row>
    <row r="913" spans="1:9" x14ac:dyDescent="0.2">
      <c r="A913" s="1608">
        <v>73610</v>
      </c>
      <c r="B913" s="1082" t="s">
        <v>24078</v>
      </c>
      <c r="C913" s="1084"/>
      <c r="D913" s="1609" t="s">
        <v>5</v>
      </c>
      <c r="E913" s="1609" t="s">
        <v>469</v>
      </c>
      <c r="F913" s="1609"/>
      <c r="G913" s="1082" t="s">
        <v>5</v>
      </c>
      <c r="H913" s="1082" t="s">
        <v>5</v>
      </c>
      <c r="I913" s="1610" t="s">
        <v>23635</v>
      </c>
    </row>
    <row r="914" spans="1:9" x14ac:dyDescent="0.2">
      <c r="A914" s="1608">
        <v>74000</v>
      </c>
      <c r="B914" s="1082" t="s">
        <v>87</v>
      </c>
      <c r="C914" s="1084"/>
      <c r="D914" s="1609" t="s">
        <v>5</v>
      </c>
      <c r="E914" s="1609" t="s">
        <v>5</v>
      </c>
      <c r="F914" s="1609" t="s">
        <v>23637</v>
      </c>
      <c r="G914" s="1082" t="s">
        <v>5</v>
      </c>
      <c r="H914" s="1082" t="s">
        <v>5</v>
      </c>
      <c r="I914" s="1610" t="s">
        <v>23635</v>
      </c>
    </row>
    <row r="915" spans="1:9" x14ac:dyDescent="0.2">
      <c r="A915" s="1608">
        <v>74100</v>
      </c>
      <c r="B915" s="1082" t="s">
        <v>24079</v>
      </c>
      <c r="C915" s="1084"/>
      <c r="D915" s="1609" t="s">
        <v>5</v>
      </c>
      <c r="E915" s="1609" t="s">
        <v>5</v>
      </c>
      <c r="F915" s="1609" t="s">
        <v>23638</v>
      </c>
      <c r="G915" s="1082" t="s">
        <v>5</v>
      </c>
      <c r="H915" s="1082" t="s">
        <v>5</v>
      </c>
      <c r="I915" s="1610" t="s">
        <v>23635</v>
      </c>
    </row>
    <row r="916" spans="1:9" x14ac:dyDescent="0.2">
      <c r="A916" s="1608">
        <v>74110</v>
      </c>
      <c r="B916" s="1082" t="s">
        <v>24079</v>
      </c>
      <c r="C916" s="1084"/>
      <c r="D916" s="1609" t="s">
        <v>5</v>
      </c>
      <c r="E916" s="1609" t="s">
        <v>469</v>
      </c>
      <c r="F916" s="1609"/>
      <c r="G916" s="1082" t="s">
        <v>5</v>
      </c>
      <c r="H916" s="1082" t="s">
        <v>5</v>
      </c>
      <c r="I916" s="1610" t="s">
        <v>23635</v>
      </c>
    </row>
    <row r="917" spans="1:9" x14ac:dyDescent="0.2">
      <c r="A917" s="1608">
        <v>74200</v>
      </c>
      <c r="B917" s="1082" t="s">
        <v>24080</v>
      </c>
      <c r="C917" s="1084"/>
      <c r="D917" s="1609" t="s">
        <v>5</v>
      </c>
      <c r="E917" s="1609" t="s">
        <v>5</v>
      </c>
      <c r="F917" s="1609" t="s">
        <v>23638</v>
      </c>
      <c r="G917" s="1082" t="s">
        <v>5</v>
      </c>
      <c r="H917" s="1082" t="s">
        <v>5</v>
      </c>
      <c r="I917" s="1610" t="s">
        <v>23635</v>
      </c>
    </row>
    <row r="918" spans="1:9" x14ac:dyDescent="0.2">
      <c r="A918" s="1608">
        <v>74210</v>
      </c>
      <c r="B918" s="1082" t="s">
        <v>24080</v>
      </c>
      <c r="C918" s="1084"/>
      <c r="D918" s="1609" t="s">
        <v>5</v>
      </c>
      <c r="E918" s="1609" t="s">
        <v>469</v>
      </c>
      <c r="F918" s="1609"/>
      <c r="G918" s="1082" t="s">
        <v>5</v>
      </c>
      <c r="H918" s="1082" t="s">
        <v>5</v>
      </c>
      <c r="I918" s="1610" t="s">
        <v>23635</v>
      </c>
    </row>
    <row r="919" spans="1:9" x14ac:dyDescent="0.2">
      <c r="A919" s="1608">
        <v>75000</v>
      </c>
      <c r="B919" s="1082" t="s">
        <v>24081</v>
      </c>
      <c r="C919" s="1084"/>
      <c r="D919" s="1609" t="s">
        <v>5</v>
      </c>
      <c r="E919" s="1609" t="s">
        <v>5</v>
      </c>
      <c r="F919" s="1609" t="s">
        <v>23637</v>
      </c>
      <c r="G919" s="1082" t="s">
        <v>5</v>
      </c>
      <c r="H919" s="1082" t="s">
        <v>5</v>
      </c>
      <c r="I919" s="1610" t="s">
        <v>23635</v>
      </c>
    </row>
    <row r="920" spans="1:9" x14ac:dyDescent="0.2">
      <c r="A920" s="1608">
        <v>75100</v>
      </c>
      <c r="B920" s="1082" t="s">
        <v>24082</v>
      </c>
      <c r="C920" s="1084"/>
      <c r="D920" s="1609" t="s">
        <v>5</v>
      </c>
      <c r="E920" s="1609" t="s">
        <v>5</v>
      </c>
      <c r="F920" s="1609" t="s">
        <v>23638</v>
      </c>
      <c r="G920" s="1082" t="s">
        <v>5</v>
      </c>
      <c r="H920" s="1082" t="s">
        <v>5</v>
      </c>
      <c r="I920" s="1610" t="s">
        <v>23635</v>
      </c>
    </row>
    <row r="921" spans="1:9" x14ac:dyDescent="0.2">
      <c r="A921" s="1608">
        <v>75110</v>
      </c>
      <c r="B921" s="1082" t="s">
        <v>24082</v>
      </c>
      <c r="C921" s="1084"/>
      <c r="D921" s="1609" t="s">
        <v>5</v>
      </c>
      <c r="E921" s="1609" t="s">
        <v>469</v>
      </c>
      <c r="F921" s="1609"/>
      <c r="G921" s="1082" t="s">
        <v>5</v>
      </c>
      <c r="H921" s="1082" t="s">
        <v>5</v>
      </c>
      <c r="I921" s="1610" t="s">
        <v>23635</v>
      </c>
    </row>
    <row r="922" spans="1:9" x14ac:dyDescent="0.2">
      <c r="A922" s="1608">
        <v>75200</v>
      </c>
      <c r="B922" s="1082" t="s">
        <v>24083</v>
      </c>
      <c r="C922" s="1084"/>
      <c r="D922" s="1609" t="s">
        <v>5</v>
      </c>
      <c r="E922" s="1609" t="s">
        <v>5</v>
      </c>
      <c r="F922" s="1609" t="s">
        <v>23638</v>
      </c>
      <c r="G922" s="1082" t="s">
        <v>5</v>
      </c>
      <c r="H922" s="1082" t="s">
        <v>5</v>
      </c>
      <c r="I922" s="1610" t="s">
        <v>23635</v>
      </c>
    </row>
    <row r="923" spans="1:9" x14ac:dyDescent="0.2">
      <c r="A923" s="1608">
        <v>75210</v>
      </c>
      <c r="B923" s="1082" t="s">
        <v>24083</v>
      </c>
      <c r="C923" s="1084"/>
      <c r="D923" s="1609" t="s">
        <v>5</v>
      </c>
      <c r="E923" s="1609" t="s">
        <v>469</v>
      </c>
      <c r="F923" s="1609"/>
      <c r="G923" s="1082" t="s">
        <v>5</v>
      </c>
      <c r="H923" s="1082" t="s">
        <v>5</v>
      </c>
      <c r="I923" s="1610" t="s">
        <v>23635</v>
      </c>
    </row>
    <row r="924" spans="1:9" x14ac:dyDescent="0.2">
      <c r="A924" s="1608">
        <v>76000</v>
      </c>
      <c r="B924" s="1082" t="s">
        <v>24084</v>
      </c>
      <c r="C924" s="1084"/>
      <c r="D924" s="1609" t="s">
        <v>5</v>
      </c>
      <c r="E924" s="1609" t="s">
        <v>5</v>
      </c>
      <c r="F924" s="1609" t="s">
        <v>23637</v>
      </c>
      <c r="G924" s="1082" t="s">
        <v>5</v>
      </c>
      <c r="H924" s="1082" t="s">
        <v>5</v>
      </c>
      <c r="I924" s="1610" t="s">
        <v>23635</v>
      </c>
    </row>
    <row r="925" spans="1:9" x14ac:dyDescent="0.2">
      <c r="A925" s="1608">
        <v>76100</v>
      </c>
      <c r="B925" s="1082" t="s">
        <v>24085</v>
      </c>
      <c r="C925" s="1084"/>
      <c r="D925" s="1609" t="s">
        <v>5</v>
      </c>
      <c r="E925" s="1609" t="s">
        <v>5</v>
      </c>
      <c r="F925" s="1609" t="s">
        <v>23638</v>
      </c>
      <c r="G925" s="1082" t="s">
        <v>5</v>
      </c>
      <c r="H925" s="1082" t="s">
        <v>5</v>
      </c>
      <c r="I925" s="1610" t="s">
        <v>23635</v>
      </c>
    </row>
    <row r="926" spans="1:9" x14ac:dyDescent="0.2">
      <c r="A926" s="1608">
        <v>76110</v>
      </c>
      <c r="B926" s="1082" t="s">
        <v>24085</v>
      </c>
      <c r="C926" s="1084"/>
      <c r="D926" s="1609" t="s">
        <v>5</v>
      </c>
      <c r="E926" s="1609" t="s">
        <v>469</v>
      </c>
      <c r="F926" s="1609"/>
      <c r="G926" s="1082" t="s">
        <v>5</v>
      </c>
      <c r="H926" s="1082" t="s">
        <v>5</v>
      </c>
      <c r="I926" s="1610" t="s">
        <v>23635</v>
      </c>
    </row>
    <row r="927" spans="1:9" x14ac:dyDescent="0.2">
      <c r="A927" s="1608">
        <v>76200</v>
      </c>
      <c r="B927" s="1082" t="s">
        <v>24086</v>
      </c>
      <c r="C927" s="1084"/>
      <c r="D927" s="1609" t="s">
        <v>5</v>
      </c>
      <c r="E927" s="1609" t="s">
        <v>5</v>
      </c>
      <c r="F927" s="1609" t="s">
        <v>23638</v>
      </c>
      <c r="G927" s="1082" t="s">
        <v>5</v>
      </c>
      <c r="H927" s="1082" t="s">
        <v>5</v>
      </c>
      <c r="I927" s="1610" t="s">
        <v>23635</v>
      </c>
    </row>
    <row r="928" spans="1:9" x14ac:dyDescent="0.2">
      <c r="A928" s="1608">
        <v>76210</v>
      </c>
      <c r="B928" s="1082" t="s">
        <v>24086</v>
      </c>
      <c r="C928" s="1084"/>
      <c r="D928" s="1609" t="s">
        <v>5</v>
      </c>
      <c r="E928" s="1609" t="s">
        <v>469</v>
      </c>
      <c r="F928" s="1609"/>
      <c r="G928" s="1082" t="s">
        <v>5</v>
      </c>
      <c r="H928" s="1082" t="s">
        <v>5</v>
      </c>
      <c r="I928" s="1610" t="s">
        <v>23635</v>
      </c>
    </row>
    <row r="929" spans="1:9" x14ac:dyDescent="0.2">
      <c r="A929" s="1608">
        <v>76300</v>
      </c>
      <c r="B929" s="1082" t="s">
        <v>24087</v>
      </c>
      <c r="C929" s="1084"/>
      <c r="D929" s="1609" t="s">
        <v>5</v>
      </c>
      <c r="E929" s="1609" t="s">
        <v>5</v>
      </c>
      <c r="F929" s="1609" t="s">
        <v>23638</v>
      </c>
      <c r="G929" s="1082" t="s">
        <v>5</v>
      </c>
      <c r="H929" s="1082" t="s">
        <v>5</v>
      </c>
      <c r="I929" s="1610" t="s">
        <v>23635</v>
      </c>
    </row>
    <row r="930" spans="1:9" x14ac:dyDescent="0.2">
      <c r="A930" s="1608">
        <v>76310</v>
      </c>
      <c r="B930" s="1082" t="s">
        <v>24087</v>
      </c>
      <c r="C930" s="1084"/>
      <c r="D930" s="1609" t="s">
        <v>5</v>
      </c>
      <c r="E930" s="1609" t="s">
        <v>469</v>
      </c>
      <c r="F930" s="1609"/>
      <c r="G930" s="1082" t="s">
        <v>5</v>
      </c>
      <c r="H930" s="1082" t="s">
        <v>5</v>
      </c>
      <c r="I930" s="1610" t="s">
        <v>23635</v>
      </c>
    </row>
    <row r="931" spans="1:9" x14ac:dyDescent="0.2">
      <c r="A931" s="1608">
        <v>76400</v>
      </c>
      <c r="B931" s="1082" t="s">
        <v>24088</v>
      </c>
      <c r="C931" s="1084"/>
      <c r="D931" s="1609" t="s">
        <v>5</v>
      </c>
      <c r="E931" s="1609" t="s">
        <v>5</v>
      </c>
      <c r="F931" s="1609" t="s">
        <v>23638</v>
      </c>
      <c r="G931" s="1082" t="s">
        <v>5</v>
      </c>
      <c r="H931" s="1082" t="s">
        <v>5</v>
      </c>
      <c r="I931" s="1610" t="s">
        <v>23635</v>
      </c>
    </row>
    <row r="932" spans="1:9" x14ac:dyDescent="0.2">
      <c r="A932" s="1608">
        <v>76410</v>
      </c>
      <c r="B932" s="1082" t="s">
        <v>24088</v>
      </c>
      <c r="C932" s="1084"/>
      <c r="D932" s="1609" t="s">
        <v>5</v>
      </c>
      <c r="E932" s="1609" t="s">
        <v>469</v>
      </c>
      <c r="F932" s="1609"/>
      <c r="G932" s="1082" t="s">
        <v>5</v>
      </c>
      <c r="H932" s="1082" t="s">
        <v>5</v>
      </c>
      <c r="I932" s="1610" t="s">
        <v>23635</v>
      </c>
    </row>
    <row r="933" spans="1:9" x14ac:dyDescent="0.2">
      <c r="A933" s="1608">
        <v>78000</v>
      </c>
      <c r="B933" s="1082" t="s">
        <v>24089</v>
      </c>
      <c r="C933" s="1084"/>
      <c r="D933" s="1609" t="s">
        <v>5</v>
      </c>
      <c r="E933" s="1609" t="s">
        <v>5</v>
      </c>
      <c r="F933" s="1609" t="s">
        <v>23637</v>
      </c>
      <c r="G933" s="1082" t="s">
        <v>5</v>
      </c>
      <c r="H933" s="1082" t="s">
        <v>5</v>
      </c>
      <c r="I933" s="1610" t="s">
        <v>23635</v>
      </c>
    </row>
    <row r="934" spans="1:9" x14ac:dyDescent="0.2">
      <c r="A934" s="1608">
        <v>78100</v>
      </c>
      <c r="B934" s="1082" t="s">
        <v>24090</v>
      </c>
      <c r="C934" s="1084"/>
      <c r="D934" s="1609" t="s">
        <v>5</v>
      </c>
      <c r="E934" s="1609" t="s">
        <v>5</v>
      </c>
      <c r="F934" s="1609" t="s">
        <v>23638</v>
      </c>
      <c r="G934" s="1082" t="s">
        <v>5</v>
      </c>
      <c r="H934" s="1082" t="s">
        <v>5</v>
      </c>
      <c r="I934" s="1610" t="s">
        <v>23635</v>
      </c>
    </row>
    <row r="935" spans="1:9" x14ac:dyDescent="0.2">
      <c r="A935" s="1608">
        <v>78110</v>
      </c>
      <c r="B935" s="1082" t="s">
        <v>24091</v>
      </c>
      <c r="C935" s="1084"/>
      <c r="D935" s="1609" t="s">
        <v>5</v>
      </c>
      <c r="E935" s="1609" t="s">
        <v>469</v>
      </c>
      <c r="F935" s="1609"/>
      <c r="G935" s="1082" t="s">
        <v>5</v>
      </c>
      <c r="H935" s="1082" t="s">
        <v>5</v>
      </c>
      <c r="I935" s="1610" t="s">
        <v>23635</v>
      </c>
    </row>
    <row r="936" spans="1:9" x14ac:dyDescent="0.2">
      <c r="A936" s="1608">
        <v>78120</v>
      </c>
      <c r="B936" s="1082" t="s">
        <v>24092</v>
      </c>
      <c r="C936" s="1084"/>
      <c r="D936" s="1609" t="s">
        <v>5</v>
      </c>
      <c r="E936" s="1609" t="s">
        <v>469</v>
      </c>
      <c r="F936" s="1609"/>
      <c r="G936" s="1082" t="s">
        <v>5</v>
      </c>
      <c r="H936" s="1082" t="s">
        <v>5</v>
      </c>
      <c r="I936" s="1610" t="s">
        <v>23635</v>
      </c>
    </row>
    <row r="937" spans="1:9" x14ac:dyDescent="0.2">
      <c r="A937" s="1608">
        <v>78130</v>
      </c>
      <c r="B937" s="1082" t="s">
        <v>24093</v>
      </c>
      <c r="C937" s="1084"/>
      <c r="D937" s="1609" t="s">
        <v>5</v>
      </c>
      <c r="E937" s="1609" t="s">
        <v>469</v>
      </c>
      <c r="F937" s="1609"/>
      <c r="G937" s="1082" t="s">
        <v>5</v>
      </c>
      <c r="H937" s="1082" t="s">
        <v>5</v>
      </c>
      <c r="I937" s="1610" t="s">
        <v>23635</v>
      </c>
    </row>
    <row r="938" spans="1:9" x14ac:dyDescent="0.2">
      <c r="A938" s="1608">
        <v>78200</v>
      </c>
      <c r="B938" s="1082" t="s">
        <v>24094</v>
      </c>
      <c r="C938" s="1084"/>
      <c r="D938" s="1609" t="s">
        <v>5</v>
      </c>
      <c r="E938" s="1609" t="s">
        <v>5</v>
      </c>
      <c r="F938" s="1609" t="s">
        <v>23638</v>
      </c>
      <c r="G938" s="1082" t="s">
        <v>5</v>
      </c>
      <c r="H938" s="1082" t="s">
        <v>5</v>
      </c>
      <c r="I938" s="1610" t="s">
        <v>23635</v>
      </c>
    </row>
    <row r="939" spans="1:9" x14ac:dyDescent="0.2">
      <c r="A939" s="1608">
        <v>78210</v>
      </c>
      <c r="B939" s="1082" t="s">
        <v>24094</v>
      </c>
      <c r="C939" s="1084"/>
      <c r="D939" s="1609" t="s">
        <v>5</v>
      </c>
      <c r="E939" s="1609" t="s">
        <v>469</v>
      </c>
      <c r="F939" s="1609"/>
      <c r="G939" s="1082" t="s">
        <v>5</v>
      </c>
      <c r="H939" s="1082" t="s">
        <v>5</v>
      </c>
      <c r="I939" s="1610" t="s">
        <v>23635</v>
      </c>
    </row>
    <row r="940" spans="1:9" x14ac:dyDescent="0.2">
      <c r="A940" s="1608">
        <v>78220</v>
      </c>
      <c r="B940" s="1082" t="s">
        <v>24094</v>
      </c>
      <c r="C940" s="1084"/>
      <c r="D940" s="1609" t="s">
        <v>5</v>
      </c>
      <c r="E940" s="1609" t="s">
        <v>469</v>
      </c>
      <c r="F940" s="1609"/>
      <c r="G940" s="1082" t="s">
        <v>5</v>
      </c>
      <c r="H940" s="1082" t="s">
        <v>5</v>
      </c>
      <c r="I940" s="1610" t="s">
        <v>23635</v>
      </c>
    </row>
    <row r="941" spans="1:9" x14ac:dyDescent="0.2">
      <c r="A941" s="1608">
        <v>78230</v>
      </c>
      <c r="B941" s="1082" t="s">
        <v>24094</v>
      </c>
      <c r="C941" s="1084"/>
      <c r="D941" s="1609" t="s">
        <v>5</v>
      </c>
      <c r="E941" s="1609" t="s">
        <v>469</v>
      </c>
      <c r="F941" s="1609"/>
      <c r="G941" s="1082" t="s">
        <v>5</v>
      </c>
      <c r="H941" s="1082" t="s">
        <v>5</v>
      </c>
      <c r="I941" s="1610" t="s">
        <v>23635</v>
      </c>
    </row>
    <row r="942" spans="1:9" x14ac:dyDescent="0.2">
      <c r="A942" s="1608">
        <v>78300</v>
      </c>
      <c r="B942" s="1082" t="s">
        <v>24095</v>
      </c>
      <c r="C942" s="1084"/>
      <c r="D942" s="1609" t="s">
        <v>5</v>
      </c>
      <c r="E942" s="1609" t="s">
        <v>5</v>
      </c>
      <c r="F942" s="1609" t="s">
        <v>23638</v>
      </c>
      <c r="G942" s="1082" t="s">
        <v>5</v>
      </c>
      <c r="H942" s="1082" t="s">
        <v>5</v>
      </c>
      <c r="I942" s="1610" t="s">
        <v>23635</v>
      </c>
    </row>
    <row r="943" spans="1:9" x14ac:dyDescent="0.2">
      <c r="A943" s="1608">
        <v>78310</v>
      </c>
      <c r="B943" s="1082" t="s">
        <v>24096</v>
      </c>
      <c r="C943" s="1084"/>
      <c r="D943" s="1609" t="s">
        <v>5</v>
      </c>
      <c r="E943" s="1609" t="s">
        <v>469</v>
      </c>
      <c r="F943" s="1609"/>
      <c r="G943" s="1082" t="s">
        <v>5</v>
      </c>
      <c r="H943" s="1082" t="s">
        <v>5</v>
      </c>
      <c r="I943" s="1610" t="s">
        <v>23635</v>
      </c>
    </row>
    <row r="944" spans="1:9" x14ac:dyDescent="0.2">
      <c r="A944" s="1608">
        <v>78320</v>
      </c>
      <c r="B944" s="1082" t="s">
        <v>24097</v>
      </c>
      <c r="C944" s="1084"/>
      <c r="D944" s="1609" t="s">
        <v>5</v>
      </c>
      <c r="E944" s="1609" t="s">
        <v>469</v>
      </c>
      <c r="F944" s="1609"/>
      <c r="G944" s="1082" t="s">
        <v>5</v>
      </c>
      <c r="H944" s="1082" t="s">
        <v>5</v>
      </c>
      <c r="I944" s="1610" t="s">
        <v>23635</v>
      </c>
    </row>
    <row r="945" spans="1:9" x14ac:dyDescent="0.2">
      <c r="A945" s="1608">
        <v>78400</v>
      </c>
      <c r="B945" s="1082" t="s">
        <v>24098</v>
      </c>
      <c r="C945" s="1084"/>
      <c r="D945" s="1609" t="s">
        <v>5</v>
      </c>
      <c r="E945" s="1609" t="s">
        <v>5</v>
      </c>
      <c r="F945" s="1609" t="s">
        <v>23638</v>
      </c>
      <c r="G945" s="1082" t="s">
        <v>5</v>
      </c>
      <c r="H945" s="1082" t="s">
        <v>5</v>
      </c>
      <c r="I945" s="1610" t="s">
        <v>23635</v>
      </c>
    </row>
    <row r="946" spans="1:9" x14ac:dyDescent="0.2">
      <c r="A946" s="1608">
        <v>78410</v>
      </c>
      <c r="B946" s="1082" t="s">
        <v>24098</v>
      </c>
      <c r="C946" s="1084"/>
      <c r="D946" s="1609" t="s">
        <v>5</v>
      </c>
      <c r="E946" s="1609" t="s">
        <v>469</v>
      </c>
      <c r="F946" s="1609"/>
      <c r="G946" s="1082" t="s">
        <v>5</v>
      </c>
      <c r="H946" s="1082" t="s">
        <v>5</v>
      </c>
      <c r="I946" s="1610" t="s">
        <v>23635</v>
      </c>
    </row>
    <row r="947" spans="1:9" x14ac:dyDescent="0.2">
      <c r="A947" s="1608">
        <v>78420</v>
      </c>
      <c r="B947" s="1082" t="s">
        <v>24098</v>
      </c>
      <c r="C947" s="1084"/>
      <c r="D947" s="1609" t="s">
        <v>5</v>
      </c>
      <c r="E947" s="1609" t="s">
        <v>469</v>
      </c>
      <c r="F947" s="1609"/>
      <c r="G947" s="1082" t="s">
        <v>5</v>
      </c>
      <c r="H947" s="1082" t="s">
        <v>5</v>
      </c>
      <c r="I947" s="1610" t="s">
        <v>23635</v>
      </c>
    </row>
    <row r="948" spans="1:9" x14ac:dyDescent="0.2">
      <c r="A948" s="1608">
        <v>78500</v>
      </c>
      <c r="B948" s="1082" t="s">
        <v>24099</v>
      </c>
      <c r="C948" s="1084"/>
      <c r="D948" s="1609" t="s">
        <v>5</v>
      </c>
      <c r="E948" s="1609" t="s">
        <v>5</v>
      </c>
      <c r="F948" s="1609" t="s">
        <v>23638</v>
      </c>
      <c r="G948" s="1082" t="s">
        <v>5</v>
      </c>
      <c r="H948" s="1082" t="s">
        <v>5</v>
      </c>
      <c r="I948" s="1610" t="s">
        <v>23635</v>
      </c>
    </row>
    <row r="949" spans="1:9" x14ac:dyDescent="0.2">
      <c r="A949" s="1608">
        <v>78510</v>
      </c>
      <c r="B949" s="1082" t="s">
        <v>24100</v>
      </c>
      <c r="C949" s="1084"/>
      <c r="D949" s="1609" t="s">
        <v>5</v>
      </c>
      <c r="E949" s="1609" t="s">
        <v>469</v>
      </c>
      <c r="F949" s="1609"/>
      <c r="G949" s="1082" t="s">
        <v>5</v>
      </c>
      <c r="H949" s="1082" t="s">
        <v>5</v>
      </c>
      <c r="I949" s="1610" t="s">
        <v>23635</v>
      </c>
    </row>
    <row r="950" spans="1:9" x14ac:dyDescent="0.2">
      <c r="A950" s="1608">
        <v>78520</v>
      </c>
      <c r="B950" s="1082" t="s">
        <v>24101</v>
      </c>
      <c r="C950" s="1084"/>
      <c r="D950" s="1609" t="s">
        <v>5</v>
      </c>
      <c r="E950" s="1609" t="s">
        <v>469</v>
      </c>
      <c r="F950" s="1609"/>
      <c r="G950" s="1082" t="s">
        <v>5</v>
      </c>
      <c r="H950" s="1082" t="s">
        <v>5</v>
      </c>
      <c r="I950" s="1610" t="s">
        <v>23635</v>
      </c>
    </row>
    <row r="951" spans="1:9" x14ac:dyDescent="0.2">
      <c r="A951" s="1608">
        <v>78530</v>
      </c>
      <c r="B951" s="1082" t="s">
        <v>24102</v>
      </c>
      <c r="C951" s="1084"/>
      <c r="D951" s="1609" t="s">
        <v>5</v>
      </c>
      <c r="E951" s="1609" t="s">
        <v>469</v>
      </c>
      <c r="F951" s="1609"/>
      <c r="G951" s="1082" t="s">
        <v>5</v>
      </c>
      <c r="H951" s="1082" t="s">
        <v>5</v>
      </c>
      <c r="I951" s="1610" t="s">
        <v>23635</v>
      </c>
    </row>
    <row r="952" spans="1:9" x14ac:dyDescent="0.2">
      <c r="A952" s="1608">
        <v>78540</v>
      </c>
      <c r="B952" s="1082" t="s">
        <v>24103</v>
      </c>
      <c r="C952" s="1084"/>
      <c r="D952" s="1609" t="s">
        <v>5</v>
      </c>
      <c r="E952" s="1609" t="s">
        <v>469</v>
      </c>
      <c r="F952" s="1609"/>
      <c r="G952" s="1082" t="s">
        <v>5</v>
      </c>
      <c r="H952" s="1082" t="s">
        <v>5</v>
      </c>
      <c r="I952" s="1610" t="s">
        <v>23635</v>
      </c>
    </row>
    <row r="953" spans="1:9" x14ac:dyDescent="0.2">
      <c r="A953" s="1608">
        <v>78600</v>
      </c>
      <c r="B953" s="1082" t="s">
        <v>24104</v>
      </c>
      <c r="C953" s="1084"/>
      <c r="D953" s="1609" t="s">
        <v>5</v>
      </c>
      <c r="E953" s="1609" t="s">
        <v>5</v>
      </c>
      <c r="F953" s="1609" t="s">
        <v>23638</v>
      </c>
      <c r="G953" s="1082" t="s">
        <v>5</v>
      </c>
      <c r="H953" s="1082" t="s">
        <v>5</v>
      </c>
      <c r="I953" s="1610" t="s">
        <v>23635</v>
      </c>
    </row>
    <row r="954" spans="1:9" x14ac:dyDescent="0.2">
      <c r="A954" s="1608">
        <v>78610</v>
      </c>
      <c r="B954" s="1082" t="s">
        <v>24104</v>
      </c>
      <c r="C954" s="1084"/>
      <c r="D954" s="1609" t="s">
        <v>5</v>
      </c>
      <c r="E954" s="1609" t="s">
        <v>469</v>
      </c>
      <c r="F954" s="1609"/>
      <c r="G954" s="1082" t="s">
        <v>36</v>
      </c>
      <c r="H954" s="1082" t="s">
        <v>36</v>
      </c>
      <c r="I954" s="1610" t="s">
        <v>23635</v>
      </c>
    </row>
    <row r="955" spans="1:9" x14ac:dyDescent="0.2">
      <c r="A955" s="1608">
        <v>78620</v>
      </c>
      <c r="B955" s="1082" t="s">
        <v>24104</v>
      </c>
      <c r="C955" s="1084"/>
      <c r="D955" s="1609" t="s">
        <v>5</v>
      </c>
      <c r="E955" s="1609" t="s">
        <v>469</v>
      </c>
      <c r="F955" s="1609"/>
      <c r="G955" s="1082" t="s">
        <v>5</v>
      </c>
      <c r="H955" s="1082" t="s">
        <v>5</v>
      </c>
      <c r="I955" s="1610" t="s">
        <v>23635</v>
      </c>
    </row>
    <row r="956" spans="1:9" x14ac:dyDescent="0.2">
      <c r="A956" s="1608">
        <v>78630</v>
      </c>
      <c r="B956" s="1082" t="s">
        <v>24104</v>
      </c>
      <c r="C956" s="1084"/>
      <c r="D956" s="1609" t="s">
        <v>5</v>
      </c>
      <c r="E956" s="1609" t="s">
        <v>469</v>
      </c>
      <c r="F956" s="1609"/>
      <c r="G956" s="1082" t="s">
        <v>5</v>
      </c>
      <c r="H956" s="1082" t="s">
        <v>5</v>
      </c>
      <c r="I956" s="1610" t="s">
        <v>23635</v>
      </c>
    </row>
    <row r="957" spans="1:9" x14ac:dyDescent="0.2">
      <c r="A957" s="1608">
        <v>78640</v>
      </c>
      <c r="B957" s="1082" t="s">
        <v>24104</v>
      </c>
      <c r="C957" s="1084"/>
      <c r="D957" s="1609" t="s">
        <v>5</v>
      </c>
      <c r="E957" s="1609" t="s">
        <v>469</v>
      </c>
      <c r="F957" s="1609"/>
      <c r="G957" s="1082" t="s">
        <v>5</v>
      </c>
      <c r="H957" s="1082" t="s">
        <v>5</v>
      </c>
      <c r="I957" s="1610" t="s">
        <v>23635</v>
      </c>
    </row>
    <row r="958" spans="1:9" x14ac:dyDescent="0.2">
      <c r="A958" s="1608">
        <v>79000</v>
      </c>
      <c r="B958" s="1082" t="s">
        <v>88</v>
      </c>
      <c r="C958" s="1084"/>
      <c r="D958" s="1609" t="s">
        <v>5</v>
      </c>
      <c r="E958" s="1609" t="s">
        <v>5</v>
      </c>
      <c r="F958" s="1609" t="s">
        <v>23637</v>
      </c>
      <c r="G958" s="1082" t="s">
        <v>5</v>
      </c>
      <c r="H958" s="1082" t="s">
        <v>5</v>
      </c>
      <c r="I958" s="1610" t="s">
        <v>23635</v>
      </c>
    </row>
    <row r="959" spans="1:9" x14ac:dyDescent="0.2">
      <c r="A959" s="1608">
        <v>79100</v>
      </c>
      <c r="B959" s="1082" t="s">
        <v>88</v>
      </c>
      <c r="C959" s="1084"/>
      <c r="D959" s="1609" t="s">
        <v>5</v>
      </c>
      <c r="E959" s="1609" t="s">
        <v>5</v>
      </c>
      <c r="F959" s="1609" t="s">
        <v>23638</v>
      </c>
      <c r="G959" s="1082" t="s">
        <v>5</v>
      </c>
      <c r="H959" s="1082" t="s">
        <v>5</v>
      </c>
      <c r="I959" s="1610" t="s">
        <v>23635</v>
      </c>
    </row>
    <row r="960" spans="1:9" x14ac:dyDescent="0.2">
      <c r="A960" s="1608">
        <v>79110</v>
      </c>
      <c r="B960" s="1082" t="s">
        <v>89</v>
      </c>
      <c r="C960" s="1084"/>
      <c r="D960" s="1609" t="s">
        <v>5</v>
      </c>
      <c r="E960" s="1609" t="s">
        <v>469</v>
      </c>
      <c r="F960" s="1609"/>
      <c r="G960" s="1082" t="s">
        <v>5</v>
      </c>
      <c r="H960" s="1082" t="s">
        <v>5</v>
      </c>
      <c r="I960" s="1610" t="s">
        <v>23635</v>
      </c>
    </row>
    <row r="961" spans="1:9" x14ac:dyDescent="0.2">
      <c r="A961" s="1608">
        <v>79200</v>
      </c>
      <c r="B961" s="1082" t="s">
        <v>24105</v>
      </c>
      <c r="C961" s="1084"/>
      <c r="D961" s="1609" t="s">
        <v>5</v>
      </c>
      <c r="E961" s="1609" t="s">
        <v>5</v>
      </c>
      <c r="F961" s="1609" t="s">
        <v>23638</v>
      </c>
      <c r="G961" s="1082" t="s">
        <v>5</v>
      </c>
      <c r="H961" s="1082" t="s">
        <v>5</v>
      </c>
      <c r="I961" s="1610" t="s">
        <v>23635</v>
      </c>
    </row>
    <row r="962" spans="1:9" x14ac:dyDescent="0.2">
      <c r="A962" s="1608">
        <v>79210</v>
      </c>
      <c r="B962" s="1082" t="s">
        <v>90</v>
      </c>
      <c r="C962" s="1084"/>
      <c r="D962" s="1609" t="s">
        <v>5</v>
      </c>
      <c r="E962" s="1609" t="s">
        <v>469</v>
      </c>
      <c r="F962" s="1609"/>
      <c r="G962" s="1082" t="s">
        <v>5</v>
      </c>
      <c r="H962" s="1082" t="s">
        <v>5</v>
      </c>
      <c r="I962" s="1610" t="s">
        <v>23635</v>
      </c>
    </row>
    <row r="963" spans="1:9" x14ac:dyDescent="0.2">
      <c r="A963" s="1608">
        <v>80000</v>
      </c>
      <c r="B963" s="1082" t="s">
        <v>24106</v>
      </c>
      <c r="C963" s="1084"/>
      <c r="D963" s="1609" t="s">
        <v>5</v>
      </c>
      <c r="E963" s="1609" t="s">
        <v>5</v>
      </c>
      <c r="F963" s="1609" t="s">
        <v>23634</v>
      </c>
      <c r="G963" s="1082" t="s">
        <v>5</v>
      </c>
      <c r="H963" s="1082" t="s">
        <v>5</v>
      </c>
      <c r="I963" s="1610" t="s">
        <v>23635</v>
      </c>
    </row>
    <row r="964" spans="1:9" x14ac:dyDescent="0.2">
      <c r="A964" s="1608">
        <v>81000</v>
      </c>
      <c r="B964" s="1082" t="s">
        <v>24107</v>
      </c>
      <c r="C964" s="1084"/>
      <c r="D964" s="1609" t="s">
        <v>5</v>
      </c>
      <c r="E964" s="1609" t="s">
        <v>5</v>
      </c>
      <c r="F964" s="1609" t="s">
        <v>23637</v>
      </c>
      <c r="G964" s="1082" t="s">
        <v>5</v>
      </c>
      <c r="H964" s="1082" t="s">
        <v>5</v>
      </c>
      <c r="I964" s="1610" t="s">
        <v>23635</v>
      </c>
    </row>
    <row r="965" spans="1:9" x14ac:dyDescent="0.2">
      <c r="A965" s="1608">
        <v>81100</v>
      </c>
      <c r="B965" s="1082" t="s">
        <v>24108</v>
      </c>
      <c r="C965" s="1084"/>
      <c r="D965" s="1609" t="s">
        <v>5</v>
      </c>
      <c r="E965" s="1609" t="s">
        <v>5</v>
      </c>
      <c r="F965" s="1609" t="s">
        <v>23638</v>
      </c>
      <c r="G965" s="1082" t="s">
        <v>5</v>
      </c>
      <c r="H965" s="1082" t="s">
        <v>5</v>
      </c>
      <c r="I965" s="1610" t="s">
        <v>23635</v>
      </c>
    </row>
    <row r="966" spans="1:9" x14ac:dyDescent="0.2">
      <c r="A966" s="1608">
        <v>81110</v>
      </c>
      <c r="B966" s="1082" t="s">
        <v>24108</v>
      </c>
      <c r="C966" s="1084"/>
      <c r="D966" s="1609" t="s">
        <v>5</v>
      </c>
      <c r="E966" s="1609" t="s">
        <v>469</v>
      </c>
      <c r="F966" s="1609"/>
      <c r="G966" s="1082" t="s">
        <v>5</v>
      </c>
      <c r="H966" s="1082" t="s">
        <v>5</v>
      </c>
      <c r="I966" s="1610" t="s">
        <v>23635</v>
      </c>
    </row>
    <row r="967" spans="1:9" x14ac:dyDescent="0.2">
      <c r="A967" s="1608">
        <v>81200</v>
      </c>
      <c r="B967" s="1082" t="s">
        <v>24109</v>
      </c>
      <c r="C967" s="1084"/>
      <c r="D967" s="1609" t="s">
        <v>5</v>
      </c>
      <c r="E967" s="1609" t="s">
        <v>5</v>
      </c>
      <c r="F967" s="1609" t="s">
        <v>23638</v>
      </c>
      <c r="G967" s="1082" t="s">
        <v>5</v>
      </c>
      <c r="H967" s="1082" t="s">
        <v>5</v>
      </c>
      <c r="I967" s="1610" t="s">
        <v>23635</v>
      </c>
    </row>
    <row r="968" spans="1:9" x14ac:dyDescent="0.2">
      <c r="A968" s="1608">
        <v>81210</v>
      </c>
      <c r="B968" s="1082" t="s">
        <v>24109</v>
      </c>
      <c r="C968" s="1084"/>
      <c r="D968" s="1609" t="s">
        <v>5</v>
      </c>
      <c r="E968" s="1609" t="s">
        <v>469</v>
      </c>
      <c r="F968" s="1609"/>
      <c r="G968" s="1082" t="s">
        <v>5</v>
      </c>
      <c r="H968" s="1082" t="s">
        <v>5</v>
      </c>
      <c r="I968" s="1610" t="s">
        <v>23635</v>
      </c>
    </row>
    <row r="969" spans="1:9" x14ac:dyDescent="0.2">
      <c r="A969" s="1608">
        <v>81300</v>
      </c>
      <c r="B969" s="1082" t="s">
        <v>24110</v>
      </c>
      <c r="C969" s="1084"/>
      <c r="D969" s="1609" t="s">
        <v>5</v>
      </c>
      <c r="E969" s="1609" t="s">
        <v>5</v>
      </c>
      <c r="F969" s="1609" t="s">
        <v>23638</v>
      </c>
      <c r="G969" s="1082" t="s">
        <v>5</v>
      </c>
      <c r="H969" s="1082" t="s">
        <v>5</v>
      </c>
      <c r="I969" s="1610" t="s">
        <v>23635</v>
      </c>
    </row>
    <row r="970" spans="1:9" x14ac:dyDescent="0.2">
      <c r="A970" s="1608">
        <v>81310</v>
      </c>
      <c r="B970" s="1082" t="s">
        <v>24110</v>
      </c>
      <c r="C970" s="1084"/>
      <c r="D970" s="1609" t="s">
        <v>5</v>
      </c>
      <c r="E970" s="1609" t="s">
        <v>469</v>
      </c>
      <c r="F970" s="1609"/>
      <c r="G970" s="1082" t="s">
        <v>5</v>
      </c>
      <c r="H970" s="1082" t="s">
        <v>5</v>
      </c>
      <c r="I970" s="1610" t="s">
        <v>23635</v>
      </c>
    </row>
    <row r="971" spans="1:9" x14ac:dyDescent="0.2">
      <c r="A971" s="1608">
        <v>81400</v>
      </c>
      <c r="B971" s="1082" t="s">
        <v>24111</v>
      </c>
      <c r="C971" s="1084"/>
      <c r="D971" s="1609" t="s">
        <v>5</v>
      </c>
      <c r="E971" s="1609" t="s">
        <v>5</v>
      </c>
      <c r="F971" s="1609" t="s">
        <v>23638</v>
      </c>
      <c r="G971" s="1082" t="s">
        <v>5</v>
      </c>
      <c r="H971" s="1082" t="s">
        <v>5</v>
      </c>
      <c r="I971" s="1610" t="s">
        <v>23635</v>
      </c>
    </row>
    <row r="972" spans="1:9" x14ac:dyDescent="0.2">
      <c r="A972" s="1608">
        <v>81410</v>
      </c>
      <c r="B972" s="1082" t="s">
        <v>24111</v>
      </c>
      <c r="C972" s="1084"/>
      <c r="D972" s="1609" t="s">
        <v>5</v>
      </c>
      <c r="E972" s="1609" t="s">
        <v>469</v>
      </c>
      <c r="F972" s="1609"/>
      <c r="G972" s="1082" t="s">
        <v>5</v>
      </c>
      <c r="H972" s="1082" t="s">
        <v>5</v>
      </c>
      <c r="I972" s="1610" t="s">
        <v>23635</v>
      </c>
    </row>
    <row r="973" spans="1:9" x14ac:dyDescent="0.2">
      <c r="A973" s="1608">
        <v>81500</v>
      </c>
      <c r="B973" s="1082" t="s">
        <v>24112</v>
      </c>
      <c r="C973" s="1084"/>
      <c r="D973" s="1609" t="s">
        <v>5</v>
      </c>
      <c r="E973" s="1609" t="s">
        <v>5</v>
      </c>
      <c r="F973" s="1609" t="s">
        <v>23638</v>
      </c>
      <c r="G973" s="1082" t="s">
        <v>5</v>
      </c>
      <c r="H973" s="1082" t="s">
        <v>5</v>
      </c>
      <c r="I973" s="1610" t="s">
        <v>23635</v>
      </c>
    </row>
    <row r="974" spans="1:9" x14ac:dyDescent="0.2">
      <c r="A974" s="1608">
        <v>81510</v>
      </c>
      <c r="B974" s="1082" t="s">
        <v>24112</v>
      </c>
      <c r="C974" s="1084"/>
      <c r="D974" s="1609" t="s">
        <v>5</v>
      </c>
      <c r="E974" s="1609" t="s">
        <v>469</v>
      </c>
      <c r="F974" s="1609"/>
      <c r="G974" s="1082" t="s">
        <v>5</v>
      </c>
      <c r="H974" s="1082" t="s">
        <v>5</v>
      </c>
      <c r="I974" s="1610" t="s">
        <v>23635</v>
      </c>
    </row>
    <row r="975" spans="1:9" x14ac:dyDescent="0.2">
      <c r="A975" s="1608">
        <v>82000</v>
      </c>
      <c r="B975" s="1082" t="s">
        <v>24113</v>
      </c>
      <c r="C975" s="1084"/>
      <c r="D975" s="1609" t="s">
        <v>5</v>
      </c>
      <c r="E975" s="1609" t="s">
        <v>5</v>
      </c>
      <c r="F975" s="1609" t="s">
        <v>23637</v>
      </c>
      <c r="G975" s="1082" t="s">
        <v>5</v>
      </c>
      <c r="H975" s="1082" t="s">
        <v>5</v>
      </c>
      <c r="I975" s="1610" t="s">
        <v>23635</v>
      </c>
    </row>
    <row r="976" spans="1:9" x14ac:dyDescent="0.2">
      <c r="A976" s="1608">
        <v>82100</v>
      </c>
      <c r="B976" s="1082" t="s">
        <v>24114</v>
      </c>
      <c r="C976" s="1084"/>
      <c r="D976" s="1609" t="s">
        <v>5</v>
      </c>
      <c r="E976" s="1609" t="s">
        <v>5</v>
      </c>
      <c r="F976" s="1609" t="s">
        <v>23638</v>
      </c>
      <c r="G976" s="1082" t="s">
        <v>5</v>
      </c>
      <c r="H976" s="1082" t="s">
        <v>5</v>
      </c>
      <c r="I976" s="1610" t="s">
        <v>23635</v>
      </c>
    </row>
    <row r="977" spans="1:9" x14ac:dyDescent="0.2">
      <c r="A977" s="1608">
        <v>82110</v>
      </c>
      <c r="B977" s="1082" t="s">
        <v>24114</v>
      </c>
      <c r="C977" s="1084"/>
      <c r="D977" s="1609" t="s">
        <v>5</v>
      </c>
      <c r="E977" s="1609" t="s">
        <v>469</v>
      </c>
      <c r="F977" s="1609"/>
      <c r="G977" s="1082" t="s">
        <v>5</v>
      </c>
      <c r="H977" s="1082" t="s">
        <v>5</v>
      </c>
      <c r="I977" s="1610" t="s">
        <v>23635</v>
      </c>
    </row>
    <row r="978" spans="1:9" x14ac:dyDescent="0.2">
      <c r="A978" s="1608">
        <v>82200</v>
      </c>
      <c r="B978" s="1082" t="s">
        <v>24115</v>
      </c>
      <c r="C978" s="1084"/>
      <c r="D978" s="1609" t="s">
        <v>5</v>
      </c>
      <c r="E978" s="1609" t="s">
        <v>5</v>
      </c>
      <c r="F978" s="1609" t="s">
        <v>23638</v>
      </c>
      <c r="G978" s="1082" t="s">
        <v>5</v>
      </c>
      <c r="H978" s="1082" t="s">
        <v>5</v>
      </c>
      <c r="I978" s="1610" t="s">
        <v>23635</v>
      </c>
    </row>
    <row r="979" spans="1:9" x14ac:dyDescent="0.2">
      <c r="A979" s="1608">
        <v>82210</v>
      </c>
      <c r="B979" s="1082" t="s">
        <v>24115</v>
      </c>
      <c r="C979" s="1084"/>
      <c r="D979" s="1609" t="s">
        <v>5</v>
      </c>
      <c r="E979" s="1609" t="s">
        <v>469</v>
      </c>
      <c r="F979" s="1609"/>
      <c r="G979" s="1082" t="s">
        <v>5</v>
      </c>
      <c r="H979" s="1082" t="s">
        <v>5</v>
      </c>
      <c r="I979" s="1610" t="s">
        <v>23635</v>
      </c>
    </row>
    <row r="980" spans="1:9" x14ac:dyDescent="0.2">
      <c r="A980" s="1608">
        <v>82300</v>
      </c>
      <c r="B980" s="1082" t="s">
        <v>24116</v>
      </c>
      <c r="C980" s="1084"/>
      <c r="D980" s="1609" t="s">
        <v>5</v>
      </c>
      <c r="E980" s="1609" t="s">
        <v>5</v>
      </c>
      <c r="F980" s="1609" t="s">
        <v>23638</v>
      </c>
      <c r="G980" s="1082" t="s">
        <v>5</v>
      </c>
      <c r="H980" s="1082" t="s">
        <v>5</v>
      </c>
      <c r="I980" s="1610" t="s">
        <v>23635</v>
      </c>
    </row>
    <row r="981" spans="1:9" x14ac:dyDescent="0.2">
      <c r="A981" s="1608">
        <v>82310</v>
      </c>
      <c r="B981" s="1082" t="s">
        <v>24116</v>
      </c>
      <c r="C981" s="1084"/>
      <c r="D981" s="1609" t="s">
        <v>5</v>
      </c>
      <c r="E981" s="1609" t="s">
        <v>469</v>
      </c>
      <c r="F981" s="1609"/>
      <c r="G981" s="1082" t="s">
        <v>5</v>
      </c>
      <c r="H981" s="1082" t="s">
        <v>5</v>
      </c>
      <c r="I981" s="1610" t="s">
        <v>23635</v>
      </c>
    </row>
    <row r="982" spans="1:9" x14ac:dyDescent="0.2">
      <c r="A982" s="1608">
        <v>82400</v>
      </c>
      <c r="B982" s="1082" t="s">
        <v>24117</v>
      </c>
      <c r="C982" s="1084"/>
      <c r="D982" s="1609" t="s">
        <v>5</v>
      </c>
      <c r="E982" s="1609" t="s">
        <v>5</v>
      </c>
      <c r="F982" s="1609" t="s">
        <v>23638</v>
      </c>
      <c r="G982" s="1082" t="s">
        <v>5</v>
      </c>
      <c r="H982" s="1082" t="s">
        <v>5</v>
      </c>
      <c r="I982" s="1610" t="s">
        <v>23635</v>
      </c>
    </row>
    <row r="983" spans="1:9" x14ac:dyDescent="0.2">
      <c r="A983" s="1608">
        <v>82410</v>
      </c>
      <c r="B983" s="1082" t="s">
        <v>24117</v>
      </c>
      <c r="C983" s="1084"/>
      <c r="D983" s="1609" t="s">
        <v>5</v>
      </c>
      <c r="E983" s="1609" t="s">
        <v>469</v>
      </c>
      <c r="F983" s="1609"/>
      <c r="G983" s="1082" t="s">
        <v>5</v>
      </c>
      <c r="H983" s="1082" t="s">
        <v>5</v>
      </c>
      <c r="I983" s="1610" t="s">
        <v>23635</v>
      </c>
    </row>
    <row r="984" spans="1:9" x14ac:dyDescent="0.2">
      <c r="A984" s="1608">
        <v>82500</v>
      </c>
      <c r="B984" s="1082" t="s">
        <v>24118</v>
      </c>
      <c r="C984" s="1084"/>
      <c r="D984" s="1609" t="s">
        <v>5</v>
      </c>
      <c r="E984" s="1609" t="s">
        <v>5</v>
      </c>
      <c r="F984" s="1609" t="s">
        <v>23638</v>
      </c>
      <c r="G984" s="1082" t="s">
        <v>5</v>
      </c>
      <c r="H984" s="1082" t="s">
        <v>5</v>
      </c>
      <c r="I984" s="1610" t="s">
        <v>23635</v>
      </c>
    </row>
    <row r="985" spans="1:9" x14ac:dyDescent="0.2">
      <c r="A985" s="1608">
        <v>82510</v>
      </c>
      <c r="B985" s="1082" t="s">
        <v>24118</v>
      </c>
      <c r="C985" s="1084"/>
      <c r="D985" s="1609" t="s">
        <v>5</v>
      </c>
      <c r="E985" s="1609" t="s">
        <v>469</v>
      </c>
      <c r="F985" s="1609"/>
      <c r="G985" s="1082" t="s">
        <v>5</v>
      </c>
      <c r="H985" s="1082" t="s">
        <v>5</v>
      </c>
      <c r="I985" s="1610" t="s">
        <v>23635</v>
      </c>
    </row>
    <row r="986" spans="1:9" x14ac:dyDescent="0.2">
      <c r="A986" s="1608">
        <v>82600</v>
      </c>
      <c r="B986" s="1082" t="s">
        <v>24119</v>
      </c>
      <c r="C986" s="1084"/>
      <c r="D986" s="1609" t="s">
        <v>5</v>
      </c>
      <c r="E986" s="1609" t="s">
        <v>5</v>
      </c>
      <c r="F986" s="1609" t="s">
        <v>23638</v>
      </c>
      <c r="G986" s="1082" t="s">
        <v>5</v>
      </c>
      <c r="H986" s="1082" t="s">
        <v>5</v>
      </c>
      <c r="I986" s="1610" t="s">
        <v>23635</v>
      </c>
    </row>
    <row r="987" spans="1:9" x14ac:dyDescent="0.2">
      <c r="A987" s="1608">
        <v>82610</v>
      </c>
      <c r="B987" s="1082" t="s">
        <v>24119</v>
      </c>
      <c r="C987" s="1084"/>
      <c r="D987" s="1609" t="s">
        <v>5</v>
      </c>
      <c r="E987" s="1609" t="s">
        <v>469</v>
      </c>
      <c r="F987" s="1609"/>
      <c r="G987" s="1082" t="s">
        <v>5</v>
      </c>
      <c r="H987" s="1082" t="s">
        <v>5</v>
      </c>
      <c r="I987" s="1610" t="s">
        <v>23635</v>
      </c>
    </row>
    <row r="988" spans="1:9" x14ac:dyDescent="0.2">
      <c r="A988" s="1608">
        <v>82700</v>
      </c>
      <c r="B988" s="1082" t="s">
        <v>24120</v>
      </c>
      <c r="C988" s="1084"/>
      <c r="D988" s="1609" t="s">
        <v>5</v>
      </c>
      <c r="E988" s="1609" t="s">
        <v>5</v>
      </c>
      <c r="F988" s="1609" t="s">
        <v>23638</v>
      </c>
      <c r="G988" s="1082" t="s">
        <v>5</v>
      </c>
      <c r="H988" s="1082" t="s">
        <v>5</v>
      </c>
      <c r="I988" s="1610" t="s">
        <v>23635</v>
      </c>
    </row>
    <row r="989" spans="1:9" x14ac:dyDescent="0.2">
      <c r="A989" s="1608">
        <v>82710</v>
      </c>
      <c r="B989" s="1082" t="s">
        <v>24120</v>
      </c>
      <c r="C989" s="1084"/>
      <c r="D989" s="1609" t="s">
        <v>5</v>
      </c>
      <c r="E989" s="1609" t="s">
        <v>469</v>
      </c>
      <c r="F989" s="1609"/>
      <c r="G989" s="1082" t="s">
        <v>5</v>
      </c>
      <c r="H989" s="1082" t="s">
        <v>5</v>
      </c>
      <c r="I989" s="1610" t="s">
        <v>23635</v>
      </c>
    </row>
    <row r="990" spans="1:9" x14ac:dyDescent="0.2">
      <c r="A990" s="1608">
        <v>90000</v>
      </c>
      <c r="B990" s="1082" t="s">
        <v>24121</v>
      </c>
      <c r="C990" s="1084"/>
      <c r="D990" s="1609" t="s">
        <v>5</v>
      </c>
      <c r="E990" s="1609" t="s">
        <v>5</v>
      </c>
      <c r="F990" s="1609" t="s">
        <v>23634</v>
      </c>
      <c r="G990" s="1082" t="s">
        <v>5</v>
      </c>
      <c r="H990" s="1082" t="s">
        <v>5</v>
      </c>
      <c r="I990" s="1610" t="s">
        <v>23635</v>
      </c>
    </row>
    <row r="991" spans="1:9" x14ac:dyDescent="0.2">
      <c r="A991" s="1608">
        <v>91000</v>
      </c>
      <c r="B991" s="1082" t="s">
        <v>24122</v>
      </c>
      <c r="C991" s="1084"/>
      <c r="D991" s="1609" t="s">
        <v>5</v>
      </c>
      <c r="E991" s="1609" t="s">
        <v>5</v>
      </c>
      <c r="F991" s="1609" t="s">
        <v>23637</v>
      </c>
      <c r="G991" s="1082" t="s">
        <v>5</v>
      </c>
      <c r="H991" s="1082" t="s">
        <v>5</v>
      </c>
      <c r="I991" s="1610" t="s">
        <v>23635</v>
      </c>
    </row>
    <row r="992" spans="1:9" x14ac:dyDescent="0.2">
      <c r="A992" s="1608">
        <v>91100</v>
      </c>
      <c r="B992" s="1082" t="s">
        <v>24122</v>
      </c>
      <c r="C992" s="1084"/>
      <c r="D992" s="1609" t="s">
        <v>5</v>
      </c>
      <c r="E992" s="1609" t="s">
        <v>5</v>
      </c>
      <c r="F992" s="1609" t="s">
        <v>23638</v>
      </c>
      <c r="G992" s="1082" t="s">
        <v>5</v>
      </c>
      <c r="H992" s="1082" t="s">
        <v>5</v>
      </c>
      <c r="I992" s="1610" t="s">
        <v>23635</v>
      </c>
    </row>
    <row r="993" spans="1:9" x14ac:dyDescent="0.2">
      <c r="A993" s="1608">
        <v>91110</v>
      </c>
      <c r="B993" s="1082" t="s">
        <v>24122</v>
      </c>
      <c r="C993" s="1084"/>
      <c r="D993" s="1609" t="s">
        <v>5</v>
      </c>
      <c r="E993" s="1609" t="s">
        <v>469</v>
      </c>
      <c r="F993" s="1609"/>
      <c r="G993" s="1082" t="s">
        <v>5</v>
      </c>
      <c r="H993" s="1082" t="s">
        <v>5</v>
      </c>
      <c r="I993" s="1610" t="s">
        <v>23635</v>
      </c>
    </row>
    <row r="994" spans="1:9" x14ac:dyDescent="0.2">
      <c r="A994" s="1608">
        <v>92000</v>
      </c>
      <c r="B994" s="1082" t="s">
        <v>24123</v>
      </c>
      <c r="C994" s="1084"/>
      <c r="D994" s="1609" t="s">
        <v>5</v>
      </c>
      <c r="E994" s="1609" t="s">
        <v>5</v>
      </c>
      <c r="F994" s="1609" t="s">
        <v>23637</v>
      </c>
      <c r="G994" s="1082" t="s">
        <v>5</v>
      </c>
      <c r="H994" s="1082" t="s">
        <v>5</v>
      </c>
      <c r="I994" s="1610" t="s">
        <v>23635</v>
      </c>
    </row>
    <row r="995" spans="1:9" x14ac:dyDescent="0.2">
      <c r="A995" s="1608">
        <v>92100</v>
      </c>
      <c r="B995" s="1082" t="s">
        <v>24123</v>
      </c>
      <c r="C995" s="1084"/>
      <c r="D995" s="1609" t="s">
        <v>5</v>
      </c>
      <c r="E995" s="1609" t="s">
        <v>5</v>
      </c>
      <c r="F995" s="1609" t="s">
        <v>23638</v>
      </c>
      <c r="G995" s="1082" t="s">
        <v>5</v>
      </c>
      <c r="H995" s="1082" t="s">
        <v>5</v>
      </c>
      <c r="I995" s="1610" t="s">
        <v>23635</v>
      </c>
    </row>
    <row r="996" spans="1:9" x14ac:dyDescent="0.2">
      <c r="A996" s="1608">
        <v>92110</v>
      </c>
      <c r="B996" s="1082" t="s">
        <v>24123</v>
      </c>
      <c r="C996" s="1084"/>
      <c r="D996" s="1609" t="s">
        <v>5</v>
      </c>
      <c r="E996" s="1609" t="s">
        <v>469</v>
      </c>
      <c r="F996" s="1609"/>
      <c r="G996" s="1082" t="s">
        <v>5</v>
      </c>
      <c r="H996" s="1082" t="s">
        <v>5</v>
      </c>
      <c r="I996" s="1610" t="s">
        <v>23635</v>
      </c>
    </row>
    <row r="997" spans="1:9" x14ac:dyDescent="0.2">
      <c r="A997" s="1608">
        <v>93000</v>
      </c>
      <c r="B997" s="1082" t="s">
        <v>24124</v>
      </c>
      <c r="C997" s="1084"/>
      <c r="D997" s="1609" t="s">
        <v>5</v>
      </c>
      <c r="E997" s="1609" t="s">
        <v>5</v>
      </c>
      <c r="F997" s="1609" t="s">
        <v>23637</v>
      </c>
      <c r="G997" s="1082" t="s">
        <v>5</v>
      </c>
      <c r="H997" s="1082" t="s">
        <v>5</v>
      </c>
      <c r="I997" s="1610" t="s">
        <v>23635</v>
      </c>
    </row>
    <row r="998" spans="1:9" x14ac:dyDescent="0.2">
      <c r="A998" s="1608">
        <v>93100</v>
      </c>
      <c r="B998" s="1082" t="s">
        <v>24124</v>
      </c>
      <c r="C998" s="1084"/>
      <c r="D998" s="1609" t="s">
        <v>5</v>
      </c>
      <c r="E998" s="1609" t="s">
        <v>5</v>
      </c>
      <c r="F998" s="1609" t="s">
        <v>23638</v>
      </c>
      <c r="G998" s="1082" t="s">
        <v>5</v>
      </c>
      <c r="H998" s="1082" t="s">
        <v>5</v>
      </c>
      <c r="I998" s="1610" t="s">
        <v>23635</v>
      </c>
    </row>
    <row r="999" spans="1:9" x14ac:dyDescent="0.2">
      <c r="A999" s="1608">
        <v>93110</v>
      </c>
      <c r="B999" s="1082" t="s">
        <v>24124</v>
      </c>
      <c r="C999" s="1084"/>
      <c r="D999" s="1609" t="s">
        <v>5</v>
      </c>
      <c r="E999" s="1609" t="s">
        <v>469</v>
      </c>
      <c r="F999" s="1609"/>
      <c r="G999" s="1082" t="s">
        <v>5</v>
      </c>
      <c r="H999" s="1082" t="s">
        <v>5</v>
      </c>
      <c r="I999" s="1610" t="s">
        <v>23635</v>
      </c>
    </row>
    <row r="1000" spans="1:9" x14ac:dyDescent="0.2">
      <c r="A1000" s="1608">
        <v>99998</v>
      </c>
      <c r="B1000" s="1082" t="s">
        <v>24125</v>
      </c>
      <c r="C1000" s="1084"/>
      <c r="D1000" s="1609" t="s">
        <v>5</v>
      </c>
      <c r="E1000" s="1609" t="s">
        <v>469</v>
      </c>
      <c r="F1000" s="1609"/>
      <c r="G1000" s="1082" t="s">
        <v>5</v>
      </c>
      <c r="H1000" s="1082" t="s">
        <v>5</v>
      </c>
      <c r="I1000" s="1610" t="s">
        <v>23633</v>
      </c>
    </row>
    <row r="1001" spans="1:9" x14ac:dyDescent="0.2">
      <c r="A1001" s="1608">
        <v>99999</v>
      </c>
      <c r="B1001" s="1082" t="s">
        <v>24126</v>
      </c>
      <c r="C1001" s="1084"/>
      <c r="D1001" s="1609" t="s">
        <v>5</v>
      </c>
      <c r="E1001" s="1609" t="s">
        <v>469</v>
      </c>
      <c r="F1001" s="1609"/>
      <c r="G1001" s="1082" t="s">
        <v>5</v>
      </c>
      <c r="H1001" s="1082" t="s">
        <v>5</v>
      </c>
      <c r="I1001" s="1610" t="s">
        <v>23633</v>
      </c>
    </row>
    <row r="1002" spans="1:9" ht="13.5" thickBot="1" x14ac:dyDescent="0.25">
      <c r="A1002" s="1465"/>
      <c r="B1002" s="1145"/>
      <c r="C1002" s="1145"/>
      <c r="D1002" s="1466"/>
      <c r="E1002" s="1466"/>
      <c r="F1002" s="1466"/>
      <c r="G1002" s="1466"/>
      <c r="H1002" s="1466"/>
      <c r="I1002" s="1467"/>
    </row>
    <row r="1003" spans="1:9" x14ac:dyDescent="0.2">
      <c r="C1003" s="1449"/>
    </row>
    <row r="1004" spans="1:9" x14ac:dyDescent="0.2">
      <c r="C1004" s="1449"/>
    </row>
    <row r="1005" spans="1:9" x14ac:dyDescent="0.2">
      <c r="C1005" s="1449"/>
    </row>
    <row r="1006" spans="1:9" x14ac:dyDescent="0.2">
      <c r="C1006" s="1449"/>
    </row>
    <row r="1007" spans="1:9" x14ac:dyDescent="0.2">
      <c r="C1007" s="1449"/>
    </row>
    <row r="1008" spans="1:9" x14ac:dyDescent="0.2">
      <c r="C1008" s="1449"/>
    </row>
    <row r="1009" spans="3:3" x14ac:dyDescent="0.2">
      <c r="C1009" s="1449"/>
    </row>
    <row r="1010" spans="3:3" x14ac:dyDescent="0.2">
      <c r="C1010" s="1449"/>
    </row>
    <row r="1011" spans="3:3" x14ac:dyDescent="0.2">
      <c r="C1011" s="1449"/>
    </row>
    <row r="1012" spans="3:3" x14ac:dyDescent="0.2">
      <c r="C1012" s="1449"/>
    </row>
    <row r="1013" spans="3:3" x14ac:dyDescent="0.2">
      <c r="C1013" s="1449"/>
    </row>
    <row r="1014" spans="3:3" x14ac:dyDescent="0.2">
      <c r="C1014" s="1449"/>
    </row>
    <row r="1015" spans="3:3" x14ac:dyDescent="0.2">
      <c r="C1015" s="1449"/>
    </row>
    <row r="1016" spans="3:3" x14ac:dyDescent="0.2">
      <c r="C1016" s="1449"/>
    </row>
    <row r="1017" spans="3:3" x14ac:dyDescent="0.2">
      <c r="C1017" s="1449"/>
    </row>
    <row r="1018" spans="3:3" x14ac:dyDescent="0.2">
      <c r="C1018" s="1449"/>
    </row>
    <row r="1019" spans="3:3" x14ac:dyDescent="0.2">
      <c r="C1019" s="1449"/>
    </row>
    <row r="1020" spans="3:3" x14ac:dyDescent="0.2">
      <c r="C1020" s="1449"/>
    </row>
    <row r="1021" spans="3:3" x14ac:dyDescent="0.2">
      <c r="C1021" s="1449"/>
    </row>
    <row r="1022" spans="3:3" x14ac:dyDescent="0.2">
      <c r="C1022" s="1449"/>
    </row>
    <row r="1023" spans="3:3" x14ac:dyDescent="0.2">
      <c r="C1023" s="1449"/>
    </row>
    <row r="1024" spans="3:3" x14ac:dyDescent="0.2">
      <c r="C1024" s="1449"/>
    </row>
    <row r="1025" spans="3:3" x14ac:dyDescent="0.2">
      <c r="C1025" s="1449"/>
    </row>
    <row r="1026" spans="3:3" x14ac:dyDescent="0.2">
      <c r="C1026" s="1449"/>
    </row>
    <row r="1027" spans="3:3" x14ac:dyDescent="0.2">
      <c r="C1027" s="1449"/>
    </row>
    <row r="1028" spans="3:3" x14ac:dyDescent="0.2">
      <c r="C1028" s="1449"/>
    </row>
    <row r="1029" spans="3:3" x14ac:dyDescent="0.2">
      <c r="C1029" s="1449"/>
    </row>
    <row r="1030" spans="3:3" x14ac:dyDescent="0.2">
      <c r="C1030" s="1449"/>
    </row>
    <row r="1031" spans="3:3" x14ac:dyDescent="0.2">
      <c r="C1031" s="1449"/>
    </row>
    <row r="1032" spans="3:3" x14ac:dyDescent="0.2">
      <c r="C1032" s="1449"/>
    </row>
    <row r="1033" spans="3:3" x14ac:dyDescent="0.2">
      <c r="C1033" s="1449"/>
    </row>
    <row r="1034" spans="3:3" x14ac:dyDescent="0.2">
      <c r="C1034" s="1449"/>
    </row>
    <row r="1035" spans="3:3" x14ac:dyDescent="0.2">
      <c r="C1035" s="1449"/>
    </row>
    <row r="1036" spans="3:3" x14ac:dyDescent="0.2">
      <c r="C1036" s="1449"/>
    </row>
    <row r="1037" spans="3:3" x14ac:dyDescent="0.2">
      <c r="C1037" s="1449"/>
    </row>
    <row r="1038" spans="3:3" x14ac:dyDescent="0.2">
      <c r="C1038" s="1449"/>
    </row>
    <row r="1039" spans="3:3" x14ac:dyDescent="0.2">
      <c r="C1039" s="1449"/>
    </row>
    <row r="1040" spans="3:3" x14ac:dyDescent="0.2">
      <c r="C1040" s="1449"/>
    </row>
    <row r="1041" spans="3:3" x14ac:dyDescent="0.2">
      <c r="C1041" s="1449"/>
    </row>
    <row r="1042" spans="3:3" x14ac:dyDescent="0.2">
      <c r="C1042" s="1449"/>
    </row>
    <row r="1043" spans="3:3" x14ac:dyDescent="0.2">
      <c r="C1043" s="1449"/>
    </row>
    <row r="1044" spans="3:3" x14ac:dyDescent="0.2">
      <c r="C1044" s="1449"/>
    </row>
    <row r="1045" spans="3:3" x14ac:dyDescent="0.2">
      <c r="C1045" s="1449"/>
    </row>
    <row r="1046" spans="3:3" x14ac:dyDescent="0.2">
      <c r="C1046" s="1449"/>
    </row>
    <row r="1047" spans="3:3" x14ac:dyDescent="0.2">
      <c r="C1047" s="1449"/>
    </row>
    <row r="1048" spans="3:3" x14ac:dyDescent="0.2">
      <c r="C1048" s="1449"/>
    </row>
    <row r="1049" spans="3:3" x14ac:dyDescent="0.2">
      <c r="C1049" s="1449"/>
    </row>
    <row r="1050" spans="3:3" x14ac:dyDescent="0.2">
      <c r="C1050" s="1449"/>
    </row>
    <row r="1051" spans="3:3" x14ac:dyDescent="0.2">
      <c r="C1051" s="1449"/>
    </row>
    <row r="1052" spans="3:3" x14ac:dyDescent="0.2">
      <c r="C1052" s="1449"/>
    </row>
    <row r="1053" spans="3:3" x14ac:dyDescent="0.2">
      <c r="C1053" s="1449"/>
    </row>
    <row r="1054" spans="3:3" x14ac:dyDescent="0.2">
      <c r="C1054" s="1449"/>
    </row>
    <row r="1055" spans="3:3" x14ac:dyDescent="0.2">
      <c r="C1055" s="1449"/>
    </row>
    <row r="1056" spans="3:3" x14ac:dyDescent="0.2">
      <c r="C1056" s="1449"/>
    </row>
    <row r="1057" spans="3:3" x14ac:dyDescent="0.2">
      <c r="C1057" s="1449"/>
    </row>
    <row r="1058" spans="3:3" x14ac:dyDescent="0.2">
      <c r="C1058" s="1449"/>
    </row>
    <row r="1059" spans="3:3" x14ac:dyDescent="0.2">
      <c r="C1059" s="1449"/>
    </row>
    <row r="1060" spans="3:3" x14ac:dyDescent="0.2">
      <c r="C1060" s="1449"/>
    </row>
    <row r="1061" spans="3:3" x14ac:dyDescent="0.2">
      <c r="C1061" s="1449"/>
    </row>
    <row r="1062" spans="3:3" x14ac:dyDescent="0.2">
      <c r="C1062" s="1449"/>
    </row>
    <row r="1063" spans="3:3" x14ac:dyDescent="0.2">
      <c r="C1063" s="1449"/>
    </row>
    <row r="1064" spans="3:3" x14ac:dyDescent="0.2">
      <c r="C1064" s="1449"/>
    </row>
    <row r="1065" spans="3:3" x14ac:dyDescent="0.2">
      <c r="C1065" s="1449"/>
    </row>
    <row r="1066" spans="3:3" x14ac:dyDescent="0.2">
      <c r="C1066" s="1449"/>
    </row>
    <row r="1067" spans="3:3" x14ac:dyDescent="0.2">
      <c r="C1067" s="1449"/>
    </row>
    <row r="1068" spans="3:3" x14ac:dyDescent="0.2">
      <c r="C1068" s="1449"/>
    </row>
    <row r="1069" spans="3:3" x14ac:dyDescent="0.2">
      <c r="C1069" s="1449"/>
    </row>
    <row r="1070" spans="3:3" x14ac:dyDescent="0.2">
      <c r="C1070" s="1449"/>
    </row>
    <row r="1071" spans="3:3" x14ac:dyDescent="0.2">
      <c r="C1071" s="1449"/>
    </row>
    <row r="1072" spans="3:3" x14ac:dyDescent="0.2">
      <c r="C1072" s="1449"/>
    </row>
    <row r="1073" spans="3:3" x14ac:dyDescent="0.2">
      <c r="C1073" s="1449"/>
    </row>
    <row r="1074" spans="3:3" x14ac:dyDescent="0.2">
      <c r="C1074" s="1449"/>
    </row>
    <row r="1075" spans="3:3" x14ac:dyDescent="0.2">
      <c r="C1075" s="1449"/>
    </row>
    <row r="1076" spans="3:3" x14ac:dyDescent="0.2">
      <c r="C1076" s="1449"/>
    </row>
    <row r="1077" spans="3:3" x14ac:dyDescent="0.2">
      <c r="C1077" s="1449"/>
    </row>
    <row r="1078" spans="3:3" x14ac:dyDescent="0.2">
      <c r="C1078" s="1449"/>
    </row>
    <row r="1079" spans="3:3" x14ac:dyDescent="0.2">
      <c r="C1079" s="1449"/>
    </row>
    <row r="1080" spans="3:3" x14ac:dyDescent="0.2">
      <c r="C1080" s="1449"/>
    </row>
    <row r="1081" spans="3:3" x14ac:dyDescent="0.2">
      <c r="C1081" s="1449"/>
    </row>
    <row r="1082" spans="3:3" x14ac:dyDescent="0.2">
      <c r="C1082" s="1449"/>
    </row>
    <row r="1083" spans="3:3" x14ac:dyDescent="0.2">
      <c r="C1083" s="1449"/>
    </row>
    <row r="1084" spans="3:3" x14ac:dyDescent="0.2">
      <c r="C1084" s="1449"/>
    </row>
    <row r="1085" spans="3:3" x14ac:dyDescent="0.2">
      <c r="C1085" s="1449"/>
    </row>
    <row r="1086" spans="3:3" x14ac:dyDescent="0.2">
      <c r="C1086" s="1449"/>
    </row>
    <row r="1087" spans="3:3" x14ac:dyDescent="0.2">
      <c r="C1087" s="1449"/>
    </row>
    <row r="1088" spans="3:3" x14ac:dyDescent="0.2">
      <c r="C1088" s="1449"/>
    </row>
    <row r="1089" spans="3:3" x14ac:dyDescent="0.2">
      <c r="C1089" s="1449"/>
    </row>
    <row r="1090" spans="3:3" x14ac:dyDescent="0.2">
      <c r="C1090" s="1449"/>
    </row>
    <row r="1091" spans="3:3" x14ac:dyDescent="0.2">
      <c r="C1091" s="1449"/>
    </row>
    <row r="1092" spans="3:3" x14ac:dyDescent="0.2">
      <c r="C1092" s="1449"/>
    </row>
    <row r="1093" spans="3:3" x14ac:dyDescent="0.2">
      <c r="C1093" s="1449"/>
    </row>
    <row r="1094" spans="3:3" x14ac:dyDescent="0.2">
      <c r="C1094" s="1449"/>
    </row>
    <row r="1095" spans="3:3" x14ac:dyDescent="0.2">
      <c r="C1095" s="1449"/>
    </row>
    <row r="1096" spans="3:3" x14ac:dyDescent="0.2">
      <c r="C1096" s="1449"/>
    </row>
    <row r="1097" spans="3:3" x14ac:dyDescent="0.2">
      <c r="C1097" s="1449"/>
    </row>
    <row r="1098" spans="3:3" x14ac:dyDescent="0.2">
      <c r="C1098" s="1449"/>
    </row>
    <row r="1099" spans="3:3" x14ac:dyDescent="0.2">
      <c r="C1099" s="1449"/>
    </row>
    <row r="1100" spans="3:3" x14ac:dyDescent="0.2">
      <c r="C1100" s="1449"/>
    </row>
    <row r="1101" spans="3:3" x14ac:dyDescent="0.2">
      <c r="C1101" s="1449"/>
    </row>
    <row r="1102" spans="3:3" x14ac:dyDescent="0.2">
      <c r="C1102" s="1449"/>
    </row>
    <row r="1103" spans="3:3" x14ac:dyDescent="0.2">
      <c r="C1103" s="1449"/>
    </row>
    <row r="1104" spans="3:3" x14ac:dyDescent="0.2">
      <c r="C1104" s="1449"/>
    </row>
    <row r="1105" spans="3:3" x14ac:dyDescent="0.2">
      <c r="C1105" s="1449"/>
    </row>
    <row r="1106" spans="3:3" x14ac:dyDescent="0.2">
      <c r="C1106" s="1449"/>
    </row>
    <row r="1107" spans="3:3" x14ac:dyDescent="0.2">
      <c r="C1107" s="1449"/>
    </row>
    <row r="1108" spans="3:3" x14ac:dyDescent="0.2">
      <c r="C1108" s="1449"/>
    </row>
    <row r="1109" spans="3:3" x14ac:dyDescent="0.2">
      <c r="C1109" s="1449"/>
    </row>
    <row r="1110" spans="3:3" x14ac:dyDescent="0.2">
      <c r="C1110" s="1449"/>
    </row>
    <row r="1111" spans="3:3" x14ac:dyDescent="0.2">
      <c r="C1111" s="1449"/>
    </row>
    <row r="1112" spans="3:3" x14ac:dyDescent="0.2">
      <c r="C1112" s="1449"/>
    </row>
    <row r="1113" spans="3:3" x14ac:dyDescent="0.2">
      <c r="C1113" s="1449"/>
    </row>
    <row r="1114" spans="3:3" x14ac:dyDescent="0.2">
      <c r="C1114" s="1449"/>
    </row>
    <row r="1115" spans="3:3" x14ac:dyDescent="0.2">
      <c r="C1115" s="1449"/>
    </row>
    <row r="1116" spans="3:3" x14ac:dyDescent="0.2">
      <c r="C1116" s="1449"/>
    </row>
    <row r="1117" spans="3:3" x14ac:dyDescent="0.2">
      <c r="C1117" s="1449"/>
    </row>
    <row r="1118" spans="3:3" x14ac:dyDescent="0.2">
      <c r="C1118" s="1449"/>
    </row>
    <row r="1119" spans="3:3" x14ac:dyDescent="0.2">
      <c r="C1119" s="1449"/>
    </row>
    <row r="1120" spans="3:3" x14ac:dyDescent="0.2">
      <c r="C1120" s="1449"/>
    </row>
    <row r="1121" spans="3:3" x14ac:dyDescent="0.2">
      <c r="C1121" s="1449"/>
    </row>
    <row r="1122" spans="3:3" x14ac:dyDescent="0.2">
      <c r="C1122" s="1449"/>
    </row>
    <row r="1123" spans="3:3" x14ac:dyDescent="0.2">
      <c r="C1123" s="1449"/>
    </row>
    <row r="1124" spans="3:3" x14ac:dyDescent="0.2">
      <c r="C1124" s="1449"/>
    </row>
    <row r="1125" spans="3:3" x14ac:dyDescent="0.2">
      <c r="C1125" s="1449"/>
    </row>
    <row r="1126" spans="3:3" x14ac:dyDescent="0.2">
      <c r="C1126" s="1449"/>
    </row>
    <row r="1127" spans="3:3" x14ac:dyDescent="0.2">
      <c r="C1127" s="1449"/>
    </row>
    <row r="1128" spans="3:3" x14ac:dyDescent="0.2">
      <c r="C1128" s="1449"/>
    </row>
    <row r="1129" spans="3:3" x14ac:dyDescent="0.2">
      <c r="C1129" s="1449"/>
    </row>
    <row r="1130" spans="3:3" x14ac:dyDescent="0.2">
      <c r="C1130" s="1449"/>
    </row>
    <row r="1131" spans="3:3" x14ac:dyDescent="0.2">
      <c r="C1131" s="1449"/>
    </row>
    <row r="1132" spans="3:3" x14ac:dyDescent="0.2">
      <c r="C1132" s="1449"/>
    </row>
    <row r="1133" spans="3:3" x14ac:dyDescent="0.2">
      <c r="C1133" s="1449"/>
    </row>
    <row r="1134" spans="3:3" x14ac:dyDescent="0.2">
      <c r="C1134" s="1449"/>
    </row>
    <row r="1135" spans="3:3" x14ac:dyDescent="0.2">
      <c r="C1135" s="1449"/>
    </row>
    <row r="1136" spans="3:3" x14ac:dyDescent="0.2">
      <c r="C1136" s="1449"/>
    </row>
    <row r="1137" spans="3:3" x14ac:dyDescent="0.2">
      <c r="C1137" s="1449"/>
    </row>
    <row r="1138" spans="3:3" x14ac:dyDescent="0.2">
      <c r="C1138" s="1449"/>
    </row>
    <row r="1139" spans="3:3" x14ac:dyDescent="0.2">
      <c r="C1139" s="1449"/>
    </row>
    <row r="1140" spans="3:3" x14ac:dyDescent="0.2">
      <c r="C1140" s="1449"/>
    </row>
    <row r="1141" spans="3:3" x14ac:dyDescent="0.2">
      <c r="C1141" s="1449"/>
    </row>
    <row r="1142" spans="3:3" x14ac:dyDescent="0.2">
      <c r="C1142" s="1449"/>
    </row>
    <row r="1143" spans="3:3" x14ac:dyDescent="0.2">
      <c r="C1143" s="1449"/>
    </row>
    <row r="1144" spans="3:3" x14ac:dyDescent="0.2">
      <c r="C1144" s="1449"/>
    </row>
    <row r="1145" spans="3:3" x14ac:dyDescent="0.2">
      <c r="C1145" s="1449"/>
    </row>
    <row r="1146" spans="3:3" x14ac:dyDescent="0.2">
      <c r="C1146" s="1449"/>
    </row>
    <row r="1147" spans="3:3" x14ac:dyDescent="0.2">
      <c r="C1147" s="1449"/>
    </row>
    <row r="1148" spans="3:3" x14ac:dyDescent="0.2">
      <c r="C1148" s="1449"/>
    </row>
    <row r="1149" spans="3:3" x14ac:dyDescent="0.2">
      <c r="C1149" s="1449"/>
    </row>
    <row r="1150" spans="3:3" x14ac:dyDescent="0.2">
      <c r="C1150" s="1449"/>
    </row>
    <row r="1151" spans="3:3" x14ac:dyDescent="0.2">
      <c r="C1151" s="1449"/>
    </row>
    <row r="1152" spans="3:3" x14ac:dyDescent="0.2">
      <c r="C1152" s="1449"/>
    </row>
    <row r="1153" spans="3:3" x14ac:dyDescent="0.2">
      <c r="C1153" s="1449"/>
    </row>
    <row r="1154" spans="3:3" x14ac:dyDescent="0.2">
      <c r="C1154" s="1449"/>
    </row>
    <row r="1155" spans="3:3" x14ac:dyDescent="0.2">
      <c r="C1155" s="1449"/>
    </row>
    <row r="1156" spans="3:3" x14ac:dyDescent="0.2">
      <c r="C1156" s="1449"/>
    </row>
    <row r="1157" spans="3:3" x14ac:dyDescent="0.2">
      <c r="C1157" s="1449"/>
    </row>
    <row r="1158" spans="3:3" x14ac:dyDescent="0.2">
      <c r="C1158" s="1449"/>
    </row>
    <row r="1159" spans="3:3" x14ac:dyDescent="0.2">
      <c r="C1159" s="1449"/>
    </row>
    <row r="1160" spans="3:3" x14ac:dyDescent="0.2">
      <c r="C1160" s="1449"/>
    </row>
    <row r="1161" spans="3:3" x14ac:dyDescent="0.2">
      <c r="C1161" s="1449"/>
    </row>
    <row r="1162" spans="3:3" x14ac:dyDescent="0.2">
      <c r="C1162" s="1449"/>
    </row>
    <row r="1163" spans="3:3" x14ac:dyDescent="0.2">
      <c r="C1163" s="1449"/>
    </row>
    <row r="1164" spans="3:3" x14ac:dyDescent="0.2">
      <c r="C1164" s="1449"/>
    </row>
    <row r="1165" spans="3:3" x14ac:dyDescent="0.2">
      <c r="C1165" s="1449"/>
    </row>
    <row r="1166" spans="3:3" x14ac:dyDescent="0.2">
      <c r="C1166" s="1449"/>
    </row>
    <row r="1167" spans="3:3" x14ac:dyDescent="0.2">
      <c r="C1167" s="1449"/>
    </row>
    <row r="1168" spans="3:3" x14ac:dyDescent="0.2">
      <c r="C1168" s="1449"/>
    </row>
    <row r="1169" spans="3:3" x14ac:dyDescent="0.2">
      <c r="C1169" s="1449"/>
    </row>
    <row r="1170" spans="3:3" x14ac:dyDescent="0.2">
      <c r="C1170" s="1449"/>
    </row>
    <row r="1171" spans="3:3" x14ac:dyDescent="0.2">
      <c r="C1171" s="1449"/>
    </row>
    <row r="1172" spans="3:3" x14ac:dyDescent="0.2">
      <c r="C1172" s="1449"/>
    </row>
    <row r="1173" spans="3:3" x14ac:dyDescent="0.2">
      <c r="C1173" s="1449"/>
    </row>
    <row r="1174" spans="3:3" x14ac:dyDescent="0.2">
      <c r="C1174" s="1449"/>
    </row>
    <row r="1175" spans="3:3" x14ac:dyDescent="0.2">
      <c r="C1175" s="1449"/>
    </row>
    <row r="1176" spans="3:3" x14ac:dyDescent="0.2">
      <c r="C1176" s="1449"/>
    </row>
    <row r="1177" spans="3:3" x14ac:dyDescent="0.2">
      <c r="C1177" s="1449"/>
    </row>
    <row r="1178" spans="3:3" x14ac:dyDescent="0.2">
      <c r="C1178" s="1449"/>
    </row>
    <row r="1179" spans="3:3" x14ac:dyDescent="0.2">
      <c r="C1179" s="1449"/>
    </row>
    <row r="1180" spans="3:3" x14ac:dyDescent="0.2">
      <c r="C1180" s="1449"/>
    </row>
    <row r="1181" spans="3:3" x14ac:dyDescent="0.2">
      <c r="C1181" s="1449"/>
    </row>
    <row r="1182" spans="3:3" x14ac:dyDescent="0.2">
      <c r="C1182" s="1449"/>
    </row>
    <row r="1183" spans="3:3" x14ac:dyDescent="0.2">
      <c r="C1183" s="1449"/>
    </row>
    <row r="1184" spans="3:3" x14ac:dyDescent="0.2">
      <c r="C1184" s="1449"/>
    </row>
    <row r="1185" spans="3:3" x14ac:dyDescent="0.2">
      <c r="C1185" s="1449"/>
    </row>
    <row r="1186" spans="3:3" x14ac:dyDescent="0.2">
      <c r="C1186" s="1449"/>
    </row>
    <row r="1187" spans="3:3" x14ac:dyDescent="0.2">
      <c r="C1187" s="1449"/>
    </row>
    <row r="1188" spans="3:3" x14ac:dyDescent="0.2">
      <c r="C1188" s="1449"/>
    </row>
    <row r="1189" spans="3:3" x14ac:dyDescent="0.2">
      <c r="C1189" s="1449"/>
    </row>
    <row r="1190" spans="3:3" x14ac:dyDescent="0.2">
      <c r="C1190" s="1449"/>
    </row>
    <row r="1191" spans="3:3" x14ac:dyDescent="0.2">
      <c r="C1191" s="1449"/>
    </row>
    <row r="1192" spans="3:3" x14ac:dyDescent="0.2">
      <c r="C1192" s="1449"/>
    </row>
    <row r="1193" spans="3:3" x14ac:dyDescent="0.2">
      <c r="C1193" s="1449"/>
    </row>
    <row r="1194" spans="3:3" x14ac:dyDescent="0.2">
      <c r="C1194" s="1449"/>
    </row>
    <row r="1195" spans="3:3" x14ac:dyDescent="0.2">
      <c r="C1195" s="1449"/>
    </row>
    <row r="1196" spans="3:3" x14ac:dyDescent="0.2">
      <c r="C1196" s="1449"/>
    </row>
    <row r="1197" spans="3:3" x14ac:dyDescent="0.2">
      <c r="C1197" s="1449"/>
    </row>
    <row r="1198" spans="3:3" x14ac:dyDescent="0.2">
      <c r="C1198" s="1449"/>
    </row>
    <row r="1199" spans="3:3" x14ac:dyDescent="0.2">
      <c r="C1199" s="1449"/>
    </row>
    <row r="1200" spans="3:3" x14ac:dyDescent="0.2">
      <c r="C1200" s="1449"/>
    </row>
    <row r="1201" spans="3:3" x14ac:dyDescent="0.2">
      <c r="C1201" s="1449"/>
    </row>
    <row r="1202" spans="3:3" x14ac:dyDescent="0.2">
      <c r="C1202" s="1449"/>
    </row>
    <row r="1203" spans="3:3" x14ac:dyDescent="0.2">
      <c r="C1203" s="1449"/>
    </row>
    <row r="1204" spans="3:3" x14ac:dyDescent="0.2">
      <c r="C1204" s="1449"/>
    </row>
    <row r="1205" spans="3:3" x14ac:dyDescent="0.2">
      <c r="C1205" s="1449"/>
    </row>
    <row r="1206" spans="3:3" x14ac:dyDescent="0.2">
      <c r="C1206" s="1449"/>
    </row>
    <row r="1207" spans="3:3" x14ac:dyDescent="0.2">
      <c r="C1207" s="1449"/>
    </row>
    <row r="1208" spans="3:3" x14ac:dyDescent="0.2">
      <c r="C1208" s="1449"/>
    </row>
    <row r="1209" spans="3:3" x14ac:dyDescent="0.2">
      <c r="C1209" s="1449"/>
    </row>
    <row r="1210" spans="3:3" x14ac:dyDescent="0.2">
      <c r="C1210" s="1449"/>
    </row>
    <row r="1211" spans="3:3" x14ac:dyDescent="0.2">
      <c r="C1211" s="1449"/>
    </row>
    <row r="1212" spans="3:3" x14ac:dyDescent="0.2">
      <c r="C1212" s="1449"/>
    </row>
    <row r="1213" spans="3:3" x14ac:dyDescent="0.2">
      <c r="C1213" s="1449"/>
    </row>
    <row r="1214" spans="3:3" x14ac:dyDescent="0.2">
      <c r="C1214" s="1449"/>
    </row>
    <row r="1215" spans="3:3" x14ac:dyDescent="0.2">
      <c r="C1215" s="1449"/>
    </row>
    <row r="1216" spans="3:3" x14ac:dyDescent="0.2">
      <c r="C1216" s="1449"/>
    </row>
    <row r="1217" spans="3:3" x14ac:dyDescent="0.2">
      <c r="C1217" s="1449"/>
    </row>
    <row r="1218" spans="3:3" x14ac:dyDescent="0.2">
      <c r="C1218" s="1449"/>
    </row>
    <row r="1219" spans="3:3" x14ac:dyDescent="0.2">
      <c r="C1219" s="1449"/>
    </row>
    <row r="1220" spans="3:3" x14ac:dyDescent="0.2">
      <c r="C1220" s="1449"/>
    </row>
    <row r="1221" spans="3:3" x14ac:dyDescent="0.2">
      <c r="C1221" s="1449"/>
    </row>
    <row r="1222" spans="3:3" x14ac:dyDescent="0.2">
      <c r="C1222" s="1449"/>
    </row>
    <row r="1223" spans="3:3" x14ac:dyDescent="0.2">
      <c r="C1223" s="1449"/>
    </row>
    <row r="1224" spans="3:3" x14ac:dyDescent="0.2">
      <c r="C1224" s="1449"/>
    </row>
    <row r="1225" spans="3:3" x14ac:dyDescent="0.2">
      <c r="C1225" s="1449"/>
    </row>
    <row r="1226" spans="3:3" x14ac:dyDescent="0.2">
      <c r="C1226" s="1449"/>
    </row>
    <row r="1227" spans="3:3" x14ac:dyDescent="0.2">
      <c r="C1227" s="1449"/>
    </row>
    <row r="1228" spans="3:3" x14ac:dyDescent="0.2">
      <c r="C1228" s="1449"/>
    </row>
    <row r="1229" spans="3:3" x14ac:dyDescent="0.2">
      <c r="C1229" s="1449"/>
    </row>
    <row r="1230" spans="3:3" x14ac:dyDescent="0.2">
      <c r="C1230" s="1449"/>
    </row>
    <row r="1231" spans="3:3" x14ac:dyDescent="0.2">
      <c r="C1231" s="1449"/>
    </row>
    <row r="1232" spans="3:3" x14ac:dyDescent="0.2">
      <c r="C1232" s="1449"/>
    </row>
    <row r="1233" spans="3:3" x14ac:dyDescent="0.2">
      <c r="C1233" s="1449"/>
    </row>
    <row r="1234" spans="3:3" x14ac:dyDescent="0.2">
      <c r="C1234" s="1449"/>
    </row>
    <row r="1235" spans="3:3" x14ac:dyDescent="0.2">
      <c r="C1235" s="1449"/>
    </row>
    <row r="1236" spans="3:3" x14ac:dyDescent="0.2">
      <c r="C1236" s="1449"/>
    </row>
    <row r="1237" spans="3:3" x14ac:dyDescent="0.2">
      <c r="C1237" s="1449"/>
    </row>
    <row r="1238" spans="3:3" x14ac:dyDescent="0.2">
      <c r="C1238" s="1449"/>
    </row>
    <row r="1239" spans="3:3" x14ac:dyDescent="0.2">
      <c r="C1239" s="1449"/>
    </row>
    <row r="1240" spans="3:3" x14ac:dyDescent="0.2">
      <c r="C1240" s="1449"/>
    </row>
    <row r="1241" spans="3:3" x14ac:dyDescent="0.2">
      <c r="C1241" s="1449"/>
    </row>
    <row r="1242" spans="3:3" x14ac:dyDescent="0.2">
      <c r="C1242" s="1449"/>
    </row>
    <row r="1243" spans="3:3" x14ac:dyDescent="0.2">
      <c r="C1243" s="1449"/>
    </row>
    <row r="1244" spans="3:3" x14ac:dyDescent="0.2">
      <c r="C1244" s="1449"/>
    </row>
    <row r="1245" spans="3:3" x14ac:dyDescent="0.2">
      <c r="C1245" s="1449"/>
    </row>
    <row r="1246" spans="3:3" x14ac:dyDescent="0.2">
      <c r="C1246" s="1449"/>
    </row>
    <row r="1247" spans="3:3" x14ac:dyDescent="0.2">
      <c r="C1247" s="1449"/>
    </row>
    <row r="1248" spans="3:3" x14ac:dyDescent="0.2">
      <c r="C1248" s="1449"/>
    </row>
    <row r="1249" spans="3:3" x14ac:dyDescent="0.2">
      <c r="C1249" s="1449"/>
    </row>
    <row r="1250" spans="3:3" x14ac:dyDescent="0.2">
      <c r="C1250" s="1449"/>
    </row>
    <row r="1251" spans="3:3" x14ac:dyDescent="0.2">
      <c r="C1251" s="1449"/>
    </row>
    <row r="1252" spans="3:3" x14ac:dyDescent="0.2">
      <c r="C1252" s="1449"/>
    </row>
    <row r="1253" spans="3:3" x14ac:dyDescent="0.2">
      <c r="C1253" s="1449"/>
    </row>
    <row r="1254" spans="3:3" x14ac:dyDescent="0.2">
      <c r="C1254" s="1449"/>
    </row>
    <row r="1255" spans="3:3" x14ac:dyDescent="0.2">
      <c r="C1255" s="1449"/>
    </row>
    <row r="1256" spans="3:3" x14ac:dyDescent="0.2">
      <c r="C1256" s="1449"/>
    </row>
    <row r="1257" spans="3:3" x14ac:dyDescent="0.2">
      <c r="C1257" s="1449"/>
    </row>
    <row r="1258" spans="3:3" x14ac:dyDescent="0.2">
      <c r="C1258" s="1449"/>
    </row>
    <row r="1259" spans="3:3" x14ac:dyDescent="0.2">
      <c r="C1259" s="1449"/>
    </row>
    <row r="1260" spans="3:3" x14ac:dyDescent="0.2">
      <c r="C1260" s="1449"/>
    </row>
    <row r="1261" spans="3:3" x14ac:dyDescent="0.2">
      <c r="C1261" s="1449"/>
    </row>
    <row r="1262" spans="3:3" x14ac:dyDescent="0.2">
      <c r="C1262" s="1449"/>
    </row>
    <row r="1263" spans="3:3" x14ac:dyDescent="0.2">
      <c r="C1263" s="1449"/>
    </row>
    <row r="1264" spans="3:3" x14ac:dyDescent="0.2">
      <c r="C1264" s="1449"/>
    </row>
    <row r="1265" spans="3:3" x14ac:dyDescent="0.2">
      <c r="C1265" s="1449"/>
    </row>
    <row r="1266" spans="3:3" x14ac:dyDescent="0.2">
      <c r="C1266" s="1449"/>
    </row>
    <row r="1267" spans="3:3" x14ac:dyDescent="0.2">
      <c r="C1267" s="1449"/>
    </row>
    <row r="1268" spans="3:3" x14ac:dyDescent="0.2">
      <c r="C1268" s="1449"/>
    </row>
    <row r="1269" spans="3:3" x14ac:dyDescent="0.2">
      <c r="C1269" s="1449"/>
    </row>
    <row r="1270" spans="3:3" x14ac:dyDescent="0.2">
      <c r="C1270" s="1449"/>
    </row>
    <row r="1271" spans="3:3" x14ac:dyDescent="0.2">
      <c r="C1271" s="1449"/>
    </row>
    <row r="1272" spans="3:3" x14ac:dyDescent="0.2">
      <c r="C1272" s="1449"/>
    </row>
    <row r="1273" spans="3:3" x14ac:dyDescent="0.2">
      <c r="C1273" s="1449"/>
    </row>
    <row r="1274" spans="3:3" x14ac:dyDescent="0.2">
      <c r="C1274" s="1449"/>
    </row>
    <row r="1275" spans="3:3" x14ac:dyDescent="0.2">
      <c r="C1275" s="1449"/>
    </row>
    <row r="1276" spans="3:3" x14ac:dyDescent="0.2">
      <c r="C1276" s="1449"/>
    </row>
    <row r="1277" spans="3:3" x14ac:dyDescent="0.2">
      <c r="C1277" s="1449"/>
    </row>
    <row r="1278" spans="3:3" x14ac:dyDescent="0.2">
      <c r="C1278" s="1449"/>
    </row>
    <row r="1279" spans="3:3" x14ac:dyDescent="0.2">
      <c r="C1279" s="1449"/>
    </row>
    <row r="1280" spans="3:3" x14ac:dyDescent="0.2">
      <c r="C1280" s="1449"/>
    </row>
    <row r="1281" spans="3:3" x14ac:dyDescent="0.2">
      <c r="C1281" s="1449"/>
    </row>
    <row r="1282" spans="3:3" x14ac:dyDescent="0.2">
      <c r="C1282" s="1449"/>
    </row>
    <row r="1283" spans="3:3" x14ac:dyDescent="0.2">
      <c r="C1283" s="1449"/>
    </row>
    <row r="1284" spans="3:3" x14ac:dyDescent="0.2">
      <c r="C1284" s="1449"/>
    </row>
    <row r="1285" spans="3:3" x14ac:dyDescent="0.2">
      <c r="C1285" s="1449"/>
    </row>
    <row r="1286" spans="3:3" x14ac:dyDescent="0.2">
      <c r="C1286" s="1449"/>
    </row>
    <row r="1287" spans="3:3" x14ac:dyDescent="0.2">
      <c r="C1287" s="1449"/>
    </row>
    <row r="1288" spans="3:3" x14ac:dyDescent="0.2">
      <c r="C1288" s="1449"/>
    </row>
    <row r="1289" spans="3:3" x14ac:dyDescent="0.2">
      <c r="C1289" s="1449"/>
    </row>
    <row r="1290" spans="3:3" x14ac:dyDescent="0.2">
      <c r="C1290" s="1449"/>
    </row>
    <row r="1291" spans="3:3" x14ac:dyDescent="0.2">
      <c r="C1291" s="1449"/>
    </row>
    <row r="1292" spans="3:3" x14ac:dyDescent="0.2">
      <c r="C1292" s="1449"/>
    </row>
    <row r="1293" spans="3:3" x14ac:dyDescent="0.2">
      <c r="C1293" s="1449"/>
    </row>
    <row r="1294" spans="3:3" x14ac:dyDescent="0.2">
      <c r="C1294" s="1449"/>
    </row>
    <row r="1295" spans="3:3" x14ac:dyDescent="0.2">
      <c r="C1295" s="1449"/>
    </row>
    <row r="1296" spans="3:3" x14ac:dyDescent="0.2">
      <c r="C1296" s="1449"/>
    </row>
    <row r="1297" spans="3:3" x14ac:dyDescent="0.2">
      <c r="C1297" s="1449"/>
    </row>
    <row r="1298" spans="3:3" x14ac:dyDescent="0.2">
      <c r="C1298" s="1449"/>
    </row>
    <row r="1299" spans="3:3" x14ac:dyDescent="0.2">
      <c r="C1299" s="1449"/>
    </row>
    <row r="1300" spans="3:3" x14ac:dyDescent="0.2">
      <c r="C1300" s="1449"/>
    </row>
    <row r="1301" spans="3:3" x14ac:dyDescent="0.2">
      <c r="C1301" s="1449"/>
    </row>
    <row r="1302" spans="3:3" x14ac:dyDescent="0.2">
      <c r="C1302" s="1449"/>
    </row>
    <row r="1303" spans="3:3" x14ac:dyDescent="0.2">
      <c r="C1303" s="1449"/>
    </row>
    <row r="1304" spans="3:3" x14ac:dyDescent="0.2">
      <c r="C1304" s="1449"/>
    </row>
    <row r="1305" spans="3:3" x14ac:dyDescent="0.2">
      <c r="C1305" s="1449"/>
    </row>
    <row r="1306" spans="3:3" x14ac:dyDescent="0.2">
      <c r="C1306" s="1449"/>
    </row>
    <row r="1307" spans="3:3" x14ac:dyDescent="0.2">
      <c r="C1307" s="1449"/>
    </row>
    <row r="1308" spans="3:3" x14ac:dyDescent="0.2">
      <c r="C1308" s="1449"/>
    </row>
    <row r="1309" spans="3:3" x14ac:dyDescent="0.2">
      <c r="C1309" s="1449"/>
    </row>
    <row r="1310" spans="3:3" x14ac:dyDescent="0.2">
      <c r="C1310" s="1449"/>
    </row>
    <row r="1311" spans="3:3" x14ac:dyDescent="0.2">
      <c r="C1311" s="1449"/>
    </row>
    <row r="1312" spans="3:3" x14ac:dyDescent="0.2">
      <c r="C1312" s="1449"/>
    </row>
    <row r="1313" spans="3:3" x14ac:dyDescent="0.2">
      <c r="C1313" s="1449"/>
    </row>
    <row r="1314" spans="3:3" x14ac:dyDescent="0.2">
      <c r="C1314" s="1449"/>
    </row>
    <row r="1315" spans="3:3" x14ac:dyDescent="0.2">
      <c r="C1315" s="1449"/>
    </row>
    <row r="1316" spans="3:3" x14ac:dyDescent="0.2">
      <c r="C1316" s="1449"/>
    </row>
    <row r="1317" spans="3:3" x14ac:dyDescent="0.2">
      <c r="C1317" s="1449"/>
    </row>
  </sheetData>
  <autoFilter ref="A4:I1001"/>
  <mergeCells count="2">
    <mergeCell ref="B1:G1"/>
    <mergeCell ref="B2:D2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77"/>
  <sheetViews>
    <sheetView workbookViewId="0">
      <selection activeCell="E24" sqref="E24"/>
    </sheetView>
  </sheetViews>
  <sheetFormatPr baseColWidth="10" defaultRowHeight="12.75" x14ac:dyDescent="0.2"/>
  <cols>
    <col min="1" max="1" width="69.85546875" style="1085" customWidth="1"/>
    <col min="2" max="3" width="19.5703125" style="1085" customWidth="1"/>
    <col min="4" max="16384" width="11.42578125" style="1085"/>
  </cols>
  <sheetData>
    <row r="1" spans="1:5" ht="3.75" customHeight="1" thickBot="1" x14ac:dyDescent="0.25">
      <c r="A1" s="1230"/>
    </row>
    <row r="2" spans="1:5" ht="15.75" x14ac:dyDescent="0.2">
      <c r="A2" s="1786" t="s">
        <v>21056</v>
      </c>
      <c r="B2" s="1787"/>
      <c r="C2" s="1788"/>
    </row>
    <row r="3" spans="1:5" x14ac:dyDescent="0.2">
      <c r="A3" s="1789" t="s">
        <v>703</v>
      </c>
      <c r="B3" s="1790"/>
      <c r="C3" s="1791"/>
    </row>
    <row r="4" spans="1:5" x14ac:dyDescent="0.2">
      <c r="A4" s="1789" t="s">
        <v>704</v>
      </c>
      <c r="B4" s="1790"/>
      <c r="C4" s="1791"/>
    </row>
    <row r="5" spans="1:5" ht="15.75" x14ac:dyDescent="0.2">
      <c r="A5" s="1789" t="s">
        <v>705</v>
      </c>
      <c r="B5" s="1790"/>
      <c r="C5" s="1791"/>
      <c r="E5" s="792"/>
    </row>
    <row r="6" spans="1:5" ht="13.5" thickBot="1" x14ac:dyDescent="0.25">
      <c r="A6" s="1781" t="s">
        <v>19406</v>
      </c>
      <c r="B6" s="1782"/>
      <c r="C6" s="1783"/>
    </row>
    <row r="7" spans="1:5" ht="5.25" customHeight="1" thickBot="1" x14ac:dyDescent="0.25">
      <c r="A7" s="1225"/>
      <c r="B7" s="1226"/>
    </row>
    <row r="8" spans="1:5" ht="13.5" thickBot="1" x14ac:dyDescent="0.25">
      <c r="A8" s="1367" t="s">
        <v>20127</v>
      </c>
      <c r="B8" s="1367" t="s">
        <v>20126</v>
      </c>
      <c r="C8" s="1367" t="s">
        <v>20125</v>
      </c>
    </row>
    <row r="9" spans="1:5" s="1084" customFormat="1" ht="13.5" thickBot="1" x14ac:dyDescent="0.25">
      <c r="A9" s="1227" t="s">
        <v>20124</v>
      </c>
      <c r="B9" s="1224">
        <v>9520</v>
      </c>
      <c r="C9" s="1224">
        <v>9044</v>
      </c>
    </row>
    <row r="10" spans="1:5" s="1084" customFormat="1" ht="13.5" thickBot="1" x14ac:dyDescent="0.25">
      <c r="A10" s="1227" t="s">
        <v>20123</v>
      </c>
      <c r="B10" s="1224">
        <v>11539</v>
      </c>
      <c r="C10" s="1224">
        <v>10990</v>
      </c>
    </row>
    <row r="11" spans="1:5" s="1084" customFormat="1" ht="13.5" thickBot="1" x14ac:dyDescent="0.25">
      <c r="A11" s="1468" t="s">
        <v>20122</v>
      </c>
      <c r="B11" s="1469">
        <v>10990</v>
      </c>
      <c r="C11" s="1469">
        <v>10990</v>
      </c>
    </row>
    <row r="12" spans="1:5" s="1084" customFormat="1" ht="13.5" thickBot="1" x14ac:dyDescent="0.25">
      <c r="A12" s="1468" t="s">
        <v>20121</v>
      </c>
      <c r="B12" s="1469">
        <v>19489</v>
      </c>
      <c r="C12" s="1469">
        <v>19489</v>
      </c>
    </row>
    <row r="13" spans="1:5" s="1084" customFormat="1" ht="13.5" thickBot="1" x14ac:dyDescent="0.25">
      <c r="A13" s="1227" t="s">
        <v>20120</v>
      </c>
      <c r="B13" s="1224">
        <v>9077</v>
      </c>
      <c r="C13" s="1224">
        <v>8645</v>
      </c>
    </row>
    <row r="14" spans="1:5" s="1084" customFormat="1" ht="13.5" thickBot="1" x14ac:dyDescent="0.25">
      <c r="A14" s="1227" t="s">
        <v>20119</v>
      </c>
      <c r="B14" s="1224">
        <v>10565</v>
      </c>
      <c r="C14" s="1224">
        <v>9605</v>
      </c>
    </row>
    <row r="15" spans="1:5" s="1084" customFormat="1" ht="13.5" thickBot="1" x14ac:dyDescent="0.25">
      <c r="A15" s="1227" t="s">
        <v>20118</v>
      </c>
      <c r="B15" s="1224">
        <v>15530</v>
      </c>
      <c r="C15" s="1224">
        <v>14791</v>
      </c>
    </row>
    <row r="16" spans="1:5" s="1084" customFormat="1" ht="13.5" thickBot="1" x14ac:dyDescent="0.25">
      <c r="A16" s="1227" t="s">
        <v>20117</v>
      </c>
      <c r="B16" s="1224">
        <v>12540</v>
      </c>
      <c r="C16" s="1224">
        <v>11943</v>
      </c>
    </row>
    <row r="17" spans="1:3" s="1084" customFormat="1" ht="13.5" thickBot="1" x14ac:dyDescent="0.25">
      <c r="A17" s="1228" t="s">
        <v>20116</v>
      </c>
      <c r="B17" s="1224">
        <v>9605</v>
      </c>
      <c r="C17" s="1224">
        <v>9124</v>
      </c>
    </row>
    <row r="18" spans="1:3" s="1084" customFormat="1" ht="13.5" thickBot="1" x14ac:dyDescent="0.25">
      <c r="A18" s="1227" t="s">
        <v>20115</v>
      </c>
      <c r="B18" s="1224">
        <v>16248</v>
      </c>
      <c r="C18" s="1224">
        <v>14400</v>
      </c>
    </row>
    <row r="19" spans="1:3" s="1084" customFormat="1" ht="13.5" thickBot="1" x14ac:dyDescent="0.25">
      <c r="A19" s="1227" t="s">
        <v>2007</v>
      </c>
      <c r="B19" s="1224">
        <v>14088</v>
      </c>
      <c r="C19" s="1224">
        <v>13105</v>
      </c>
    </row>
    <row r="20" spans="1:3" s="1084" customFormat="1" ht="12" customHeight="1" thickBot="1" x14ac:dyDescent="0.25">
      <c r="A20" s="1227" t="s">
        <v>20114</v>
      </c>
      <c r="B20" s="1224">
        <v>9135</v>
      </c>
      <c r="C20" s="1224">
        <v>8678</v>
      </c>
    </row>
    <row r="21" spans="1:3" s="1084" customFormat="1" ht="15.75" customHeight="1" thickBot="1" x14ac:dyDescent="0.25">
      <c r="A21" s="1227" t="s">
        <v>20113</v>
      </c>
      <c r="B21" s="1224">
        <v>9845</v>
      </c>
      <c r="C21" s="1224">
        <v>9352</v>
      </c>
    </row>
    <row r="22" spans="1:3" s="1084" customFormat="1" ht="13.5" thickBot="1" x14ac:dyDescent="0.25">
      <c r="A22" s="1227" t="s">
        <v>20112</v>
      </c>
      <c r="B22" s="1224">
        <v>9567</v>
      </c>
      <c r="C22" s="1224">
        <v>9334</v>
      </c>
    </row>
    <row r="23" spans="1:3" s="1084" customFormat="1" ht="13.5" thickBot="1" x14ac:dyDescent="0.25">
      <c r="A23" s="1227" t="s">
        <v>20111</v>
      </c>
      <c r="B23" s="1224">
        <v>17835</v>
      </c>
      <c r="C23" s="1224">
        <v>16051</v>
      </c>
    </row>
    <row r="24" spans="1:3" s="1084" customFormat="1" ht="13.5" thickBot="1" x14ac:dyDescent="0.25">
      <c r="A24" s="1468" t="s">
        <v>20110</v>
      </c>
      <c r="B24" s="1469">
        <v>17208</v>
      </c>
      <c r="C24" s="1469">
        <v>17208</v>
      </c>
    </row>
    <row r="25" spans="1:3" s="1084" customFormat="1" ht="13.5" thickBot="1" x14ac:dyDescent="0.25">
      <c r="A25" s="1227" t="s">
        <v>20109</v>
      </c>
      <c r="B25" s="1224">
        <v>42578</v>
      </c>
      <c r="C25" s="1224">
        <v>40449</v>
      </c>
    </row>
    <row r="26" spans="1:3" s="1084" customFormat="1" ht="13.5" thickBot="1" x14ac:dyDescent="0.25">
      <c r="A26" s="1227" t="s">
        <v>20108</v>
      </c>
      <c r="B26" s="1224">
        <v>16283</v>
      </c>
      <c r="C26" s="1224">
        <v>14393</v>
      </c>
    </row>
    <row r="27" spans="1:3" s="1084" customFormat="1" ht="13.5" thickBot="1" x14ac:dyDescent="0.25">
      <c r="A27" s="1227" t="s">
        <v>20107</v>
      </c>
      <c r="B27" s="1224">
        <v>9400</v>
      </c>
      <c r="C27" s="1224">
        <v>9042</v>
      </c>
    </row>
    <row r="28" spans="1:3" s="1084" customFormat="1" ht="13.5" thickBot="1" x14ac:dyDescent="0.25">
      <c r="A28" s="1227" t="s">
        <v>20106</v>
      </c>
      <c r="B28" s="1224">
        <v>16933</v>
      </c>
      <c r="C28" s="1224">
        <v>14953</v>
      </c>
    </row>
    <row r="29" spans="1:3" s="1084" customFormat="1" ht="13.5" thickBot="1" x14ac:dyDescent="0.25">
      <c r="A29" s="1468" t="s">
        <v>20105</v>
      </c>
      <c r="B29" s="1469">
        <v>33144</v>
      </c>
      <c r="C29" s="1469">
        <v>33144</v>
      </c>
    </row>
    <row r="30" spans="1:3" s="1084" customFormat="1" ht="13.5" thickBot="1" x14ac:dyDescent="0.25">
      <c r="A30" s="1227" t="s">
        <v>20104</v>
      </c>
      <c r="B30" s="1469">
        <v>33144</v>
      </c>
      <c r="C30" s="1224">
        <v>29829</v>
      </c>
    </row>
    <row r="31" spans="1:3" s="1084" customFormat="1" ht="13.5" thickBot="1" x14ac:dyDescent="0.25">
      <c r="A31" s="1468" t="s">
        <v>20103</v>
      </c>
      <c r="B31" s="1469">
        <v>23863</v>
      </c>
      <c r="C31" s="1469">
        <v>26515</v>
      </c>
    </row>
    <row r="32" spans="1:3" s="1084" customFormat="1" ht="13.5" thickBot="1" x14ac:dyDescent="0.25">
      <c r="A32" s="1468" t="s">
        <v>20102</v>
      </c>
      <c r="B32" s="1469">
        <v>17432</v>
      </c>
      <c r="C32" s="1469">
        <v>21790</v>
      </c>
    </row>
    <row r="33" spans="1:3" s="1084" customFormat="1" ht="13.5" thickBot="1" x14ac:dyDescent="0.25">
      <c r="A33" s="1227" t="s">
        <v>20101</v>
      </c>
      <c r="B33" s="1224">
        <v>111.71</v>
      </c>
      <c r="C33" s="1224">
        <v>107.57</v>
      </c>
    </row>
    <row r="34" spans="1:3" s="1084" customFormat="1" ht="13.5" thickBot="1" x14ac:dyDescent="0.25">
      <c r="A34" s="1227" t="s">
        <v>20100</v>
      </c>
      <c r="B34" s="1224">
        <v>111.71</v>
      </c>
      <c r="C34" s="1224">
        <v>107.57</v>
      </c>
    </row>
    <row r="35" spans="1:3" s="1084" customFormat="1" ht="13.5" thickBot="1" x14ac:dyDescent="0.25">
      <c r="A35" s="1227" t="s">
        <v>20099</v>
      </c>
      <c r="B35" s="1224">
        <v>107.57</v>
      </c>
      <c r="C35" s="1224">
        <v>107.57</v>
      </c>
    </row>
    <row r="36" spans="1:3" s="1084" customFormat="1" ht="13.5" thickBot="1" x14ac:dyDescent="0.25">
      <c r="A36" s="1227" t="s">
        <v>20098</v>
      </c>
      <c r="B36" s="1224">
        <v>20080</v>
      </c>
      <c r="C36" s="1224">
        <v>18072</v>
      </c>
    </row>
    <row r="37" spans="1:3" s="1084" customFormat="1" ht="13.5" thickBot="1" x14ac:dyDescent="0.25">
      <c r="A37" s="1227" t="s">
        <v>20097</v>
      </c>
      <c r="B37" s="1224">
        <v>23430</v>
      </c>
      <c r="C37" s="1224">
        <v>21087</v>
      </c>
    </row>
    <row r="38" spans="1:3" s="1084" customFormat="1" ht="13.5" thickBot="1" x14ac:dyDescent="0.25">
      <c r="A38" s="1227" t="s">
        <v>20096</v>
      </c>
      <c r="B38" s="1224">
        <v>27355</v>
      </c>
      <c r="C38" s="1224">
        <v>24619</v>
      </c>
    </row>
    <row r="39" spans="1:3" s="1084" customFormat="1" ht="13.5" thickBot="1" x14ac:dyDescent="0.25">
      <c r="A39" s="1227" t="s">
        <v>20095</v>
      </c>
      <c r="B39" s="1224">
        <v>31529</v>
      </c>
      <c r="C39" s="1224">
        <v>26799</v>
      </c>
    </row>
    <row r="40" spans="1:3" s="1084" customFormat="1" ht="13.5" thickBot="1" x14ac:dyDescent="0.25">
      <c r="A40" s="1227" t="s">
        <v>20094</v>
      </c>
      <c r="B40" s="1224">
        <v>37211</v>
      </c>
      <c r="C40" s="1224">
        <v>31629</v>
      </c>
    </row>
    <row r="41" spans="1:3" s="1084" customFormat="1" ht="13.5" thickBot="1" x14ac:dyDescent="0.25">
      <c r="A41" s="1227" t="s">
        <v>20093</v>
      </c>
      <c r="B41" s="1224">
        <v>43519</v>
      </c>
      <c r="C41" s="1224">
        <v>36991</v>
      </c>
    </row>
    <row r="42" spans="1:3" s="1084" customFormat="1" ht="13.5" thickBot="1" x14ac:dyDescent="0.25">
      <c r="A42" s="1227" t="s">
        <v>20092</v>
      </c>
      <c r="B42" s="1224">
        <v>14415</v>
      </c>
      <c r="C42" s="1224">
        <v>13105</v>
      </c>
    </row>
    <row r="43" spans="1:3" s="1084" customFormat="1" ht="13.5" thickBot="1" x14ac:dyDescent="0.25">
      <c r="A43" s="1227" t="s">
        <v>20091</v>
      </c>
      <c r="B43" s="1224">
        <v>8486</v>
      </c>
      <c r="C43" s="1224">
        <v>8061</v>
      </c>
    </row>
    <row r="44" spans="1:3" s="1084" customFormat="1" ht="13.5" thickBot="1" x14ac:dyDescent="0.25">
      <c r="A44" s="1227" t="s">
        <v>843</v>
      </c>
      <c r="B44" s="1224">
        <v>78393</v>
      </c>
      <c r="C44" s="1224">
        <v>70553</v>
      </c>
    </row>
    <row r="45" spans="1:3" s="1084" customFormat="1" ht="13.5" thickBot="1" x14ac:dyDescent="0.25">
      <c r="A45" s="1227" t="s">
        <v>20090</v>
      </c>
      <c r="B45" s="1224">
        <v>54340</v>
      </c>
      <c r="C45" s="1224">
        <v>47253</v>
      </c>
    </row>
    <row r="46" spans="1:3" s="1084" customFormat="1" ht="13.5" thickBot="1" x14ac:dyDescent="0.25">
      <c r="A46" s="1227" t="s">
        <v>20089</v>
      </c>
      <c r="B46" s="1224">
        <v>21790</v>
      </c>
      <c r="C46" s="1224">
        <v>19611</v>
      </c>
    </row>
    <row r="47" spans="1:3" s="1084" customFormat="1" ht="13.5" thickBot="1" x14ac:dyDescent="0.25">
      <c r="A47" s="1227" t="s">
        <v>20088</v>
      </c>
      <c r="B47" s="1224">
        <v>35983</v>
      </c>
      <c r="C47" s="1224">
        <v>32384</v>
      </c>
    </row>
    <row r="48" spans="1:3" s="1084" customFormat="1" ht="13.5" thickBot="1" x14ac:dyDescent="0.25">
      <c r="A48" s="1227" t="s">
        <v>20087</v>
      </c>
      <c r="B48" s="1224">
        <v>7453</v>
      </c>
      <c r="C48" s="1224">
        <f>85.97*80</f>
        <v>6877.6</v>
      </c>
    </row>
    <row r="49" spans="1:3" s="1084" customFormat="1" ht="13.5" thickBot="1" x14ac:dyDescent="0.25">
      <c r="A49" s="1227" t="s">
        <v>20086</v>
      </c>
      <c r="B49" s="1224">
        <v>11179</v>
      </c>
      <c r="C49" s="1224">
        <f>85.97*120</f>
        <v>10316.4</v>
      </c>
    </row>
    <row r="50" spans="1:3" s="1084" customFormat="1" ht="13.5" thickBot="1" x14ac:dyDescent="0.25">
      <c r="A50" s="1227" t="s">
        <v>20085</v>
      </c>
      <c r="B50" s="1224">
        <v>14906</v>
      </c>
      <c r="C50" s="1224">
        <f>85.97*160</f>
        <v>13755.2</v>
      </c>
    </row>
    <row r="51" spans="1:3" s="1084" customFormat="1" ht="13.5" thickBot="1" x14ac:dyDescent="0.25">
      <c r="A51" s="1227" t="s">
        <v>20084</v>
      </c>
      <c r="B51" s="1224">
        <v>8177</v>
      </c>
      <c r="C51" s="1224">
        <f>93.16*80</f>
        <v>7452.7999999999993</v>
      </c>
    </row>
    <row r="52" spans="1:3" s="1084" customFormat="1" ht="13.5" thickBot="1" x14ac:dyDescent="0.25">
      <c r="A52" s="1227" t="s">
        <v>20083</v>
      </c>
      <c r="B52" s="1224">
        <v>12265</v>
      </c>
      <c r="C52" s="1224">
        <f>93.16*120</f>
        <v>11179.199999999999</v>
      </c>
    </row>
    <row r="53" spans="1:3" s="1084" customFormat="1" ht="13.5" thickBot="1" x14ac:dyDescent="0.25">
      <c r="A53" s="1227" t="s">
        <v>20082</v>
      </c>
      <c r="B53" s="1224">
        <v>16354</v>
      </c>
      <c r="C53" s="1224">
        <f>93.16*160</f>
        <v>14905.599999999999</v>
      </c>
    </row>
    <row r="54" spans="1:3" s="1084" customFormat="1" ht="13.5" thickBot="1" x14ac:dyDescent="0.25">
      <c r="A54" s="1227" t="s">
        <v>20081</v>
      </c>
      <c r="B54" s="1224">
        <v>8604</v>
      </c>
      <c r="C54" s="1224">
        <f>102.21*80</f>
        <v>8176.7999999999993</v>
      </c>
    </row>
    <row r="55" spans="1:3" s="1084" customFormat="1" ht="13.5" thickBot="1" x14ac:dyDescent="0.25">
      <c r="A55" s="1227" t="s">
        <v>20080</v>
      </c>
      <c r="B55" s="1224">
        <v>12906</v>
      </c>
      <c r="C55" s="1224">
        <f>102.21*120</f>
        <v>12265.199999999999</v>
      </c>
    </row>
    <row r="56" spans="1:3" s="1084" customFormat="1" ht="13.5" thickBot="1" x14ac:dyDescent="0.25">
      <c r="A56" s="1227" t="s">
        <v>20079</v>
      </c>
      <c r="B56" s="1224">
        <v>17208</v>
      </c>
      <c r="C56" s="1224">
        <f>102.21*160</f>
        <v>16353.599999999999</v>
      </c>
    </row>
    <row r="57" spans="1:3" s="1084" customFormat="1" ht="13.5" thickBot="1" x14ac:dyDescent="0.25">
      <c r="A57" s="1227" t="s">
        <v>20078</v>
      </c>
      <c r="B57" s="1224">
        <v>13105</v>
      </c>
      <c r="C57" s="1224">
        <v>12422</v>
      </c>
    </row>
    <row r="58" spans="1:3" s="1084" customFormat="1" ht="13.5" thickBot="1" x14ac:dyDescent="0.25">
      <c r="A58" s="1227" t="s">
        <v>20077</v>
      </c>
      <c r="B58" s="1224">
        <v>10324</v>
      </c>
      <c r="C58" s="1224">
        <v>9520</v>
      </c>
    </row>
    <row r="59" spans="1:3" s="1084" customFormat="1" ht="13.5" thickBot="1" x14ac:dyDescent="0.25">
      <c r="A59" s="1229" t="s">
        <v>20076</v>
      </c>
      <c r="B59" s="1223">
        <v>14122</v>
      </c>
      <c r="C59" s="1223">
        <v>13415</v>
      </c>
    </row>
    <row r="60" spans="1:3" s="1084" customFormat="1" ht="13.5" thickBot="1" x14ac:dyDescent="0.25">
      <c r="A60" s="1227" t="s">
        <v>20075</v>
      </c>
      <c r="B60" s="1222">
        <v>14303</v>
      </c>
      <c r="C60" s="1222">
        <v>13587</v>
      </c>
    </row>
    <row r="61" spans="1:3" s="1084" customFormat="1" ht="13.5" thickBot="1" x14ac:dyDescent="0.25">
      <c r="A61" s="1227" t="s">
        <v>20074</v>
      </c>
      <c r="B61" s="1222">
        <v>10805</v>
      </c>
      <c r="C61" s="1222">
        <v>9605</v>
      </c>
    </row>
    <row r="62" spans="1:3" s="1084" customFormat="1" ht="13.5" thickBot="1" x14ac:dyDescent="0.25">
      <c r="A62" s="1227" t="s">
        <v>20073</v>
      </c>
      <c r="B62" s="1222">
        <v>14953</v>
      </c>
      <c r="C62" s="1222">
        <v>14241</v>
      </c>
    </row>
    <row r="63" spans="1:3" s="1084" customFormat="1" ht="13.5" thickBot="1" x14ac:dyDescent="0.25">
      <c r="A63" s="1227" t="s">
        <v>20072</v>
      </c>
      <c r="B63" s="1222">
        <v>16086</v>
      </c>
      <c r="C63" s="1222">
        <v>15239</v>
      </c>
    </row>
    <row r="64" spans="1:3" s="1084" customFormat="1" ht="13.5" thickBot="1" x14ac:dyDescent="0.25">
      <c r="A64" s="1227" t="s">
        <v>20071</v>
      </c>
      <c r="B64" s="1222">
        <v>42578</v>
      </c>
      <c r="C64" s="1222">
        <v>31933</v>
      </c>
    </row>
    <row r="65" spans="1:6" s="1084" customFormat="1" ht="4.5" customHeight="1" x14ac:dyDescent="0.2"/>
    <row r="66" spans="1:6" s="1084" customFormat="1" x14ac:dyDescent="0.2"/>
    <row r="67" spans="1:6" s="1084" customFormat="1" x14ac:dyDescent="0.2"/>
    <row r="68" spans="1:6" s="1084" customFormat="1" x14ac:dyDescent="0.2"/>
    <row r="69" spans="1:6" s="1084" customFormat="1" x14ac:dyDescent="0.2">
      <c r="A69" s="1368"/>
      <c r="B69" s="1784"/>
      <c r="C69" s="1784"/>
    </row>
    <row r="70" spans="1:6" s="1084" customFormat="1" x14ac:dyDescent="0.2">
      <c r="A70" s="1268"/>
      <c r="B70" s="1785"/>
      <c r="C70" s="1785"/>
    </row>
    <row r="71" spans="1:6" s="1084" customFormat="1" ht="6" customHeight="1" x14ac:dyDescent="0.2"/>
    <row r="72" spans="1:6" s="1084" customFormat="1" ht="30" customHeight="1" x14ac:dyDescent="0.2">
      <c r="A72" s="1634"/>
      <c r="B72" s="1634"/>
      <c r="C72" s="1634"/>
      <c r="D72" s="916"/>
      <c r="E72" s="916"/>
      <c r="F72" s="916"/>
    </row>
    <row r="73" spans="1:6" s="1084" customFormat="1" ht="4.5" customHeight="1" x14ac:dyDescent="0.2"/>
    <row r="74" spans="1:6" s="1084" customFormat="1" x14ac:dyDescent="0.2"/>
    <row r="75" spans="1:6" s="1084" customFormat="1" x14ac:dyDescent="0.2"/>
    <row r="77" spans="1:6" x14ac:dyDescent="0.2">
      <c r="A77" s="1231"/>
    </row>
  </sheetData>
  <mergeCells count="8">
    <mergeCell ref="A6:C6"/>
    <mergeCell ref="B69:C69"/>
    <mergeCell ref="B70:C70"/>
    <mergeCell ref="A72:C72"/>
    <mergeCell ref="A2:C2"/>
    <mergeCell ref="A3:C3"/>
    <mergeCell ref="A4:C4"/>
    <mergeCell ref="A5:C5"/>
  </mergeCells>
  <phoneticPr fontId="7" type="noConversion"/>
  <printOptions horizontalCentered="1" verticalCentered="1"/>
  <pageMargins left="0.55118110236220474" right="1.1417322834645669" top="0.98425196850393704" bottom="0.78740157480314965" header="0" footer="0"/>
  <pageSetup scale="70" fitToWidth="0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S862"/>
  <sheetViews>
    <sheetView topLeftCell="A31" workbookViewId="0">
      <selection activeCell="B42" sqref="B42:F51"/>
    </sheetView>
  </sheetViews>
  <sheetFormatPr baseColWidth="10" defaultRowHeight="12.75" x14ac:dyDescent="0.2"/>
  <cols>
    <col min="2" max="2" width="36.42578125" customWidth="1"/>
    <col min="3" max="3" width="19.7109375" bestFit="1" customWidth="1"/>
    <col min="4" max="4" width="18.7109375" customWidth="1"/>
    <col min="5" max="6" width="14.85546875" bestFit="1" customWidth="1"/>
  </cols>
  <sheetData>
    <row r="1" spans="2:19" ht="27.75" customHeight="1" x14ac:dyDescent="0.2">
      <c r="B1" s="1168"/>
      <c r="C1" s="1793" t="s">
        <v>21057</v>
      </c>
      <c r="D1" s="1793"/>
      <c r="E1" s="1793"/>
      <c r="F1" s="1794"/>
    </row>
    <row r="2" spans="2:19" ht="37.5" customHeight="1" thickBot="1" x14ac:dyDescent="0.3">
      <c r="B2" s="1169"/>
      <c r="C2" s="1170" t="s">
        <v>19408</v>
      </c>
      <c r="D2" s="1170" t="s">
        <v>19409</v>
      </c>
      <c r="E2" s="1170"/>
      <c r="F2" s="1171"/>
      <c r="P2" s="534" t="s">
        <v>406</v>
      </c>
    </row>
    <row r="3" spans="2:19" x14ac:dyDescent="0.2">
      <c r="B3" s="1172" t="s">
        <v>19410</v>
      </c>
      <c r="C3" s="1173" t="s">
        <v>19411</v>
      </c>
      <c r="D3" s="1173" t="s">
        <v>19412</v>
      </c>
      <c r="E3" s="1173" t="s">
        <v>19413</v>
      </c>
      <c r="F3" s="1174" t="s">
        <v>19414</v>
      </c>
    </row>
    <row r="4" spans="2:19" x14ac:dyDescent="0.2">
      <c r="B4" s="1175" t="s">
        <v>19415</v>
      </c>
      <c r="C4" s="1176">
        <v>732259373.25</v>
      </c>
      <c r="D4" s="1176">
        <v>159641848.91999999</v>
      </c>
      <c r="E4" s="1176">
        <v>189884450.84999999</v>
      </c>
      <c r="F4" s="1177">
        <f>+C4+D4-E4</f>
        <v>702016771.31999993</v>
      </c>
    </row>
    <row r="5" spans="2:19" x14ac:dyDescent="0.2">
      <c r="B5" s="1178"/>
      <c r="C5" s="1179"/>
      <c r="D5" s="1179"/>
      <c r="E5" s="1179"/>
      <c r="F5" s="1180"/>
    </row>
    <row r="6" spans="2:19" ht="26.25" x14ac:dyDescent="0.4">
      <c r="B6" s="1178" t="s">
        <v>19416</v>
      </c>
      <c r="C6" s="1179">
        <v>53110953.109999999</v>
      </c>
      <c r="D6" s="1179">
        <v>158874945.16999999</v>
      </c>
      <c r="E6" s="1179">
        <v>189074402.66</v>
      </c>
      <c r="F6" s="1180">
        <v>22911495.620000001</v>
      </c>
      <c r="P6" s="300" t="s">
        <v>257</v>
      </c>
    </row>
    <row r="7" spans="2:19" x14ac:dyDescent="0.2">
      <c r="B7" s="1178"/>
      <c r="C7" s="1179"/>
      <c r="D7" s="1179"/>
      <c r="E7" s="1179"/>
      <c r="F7" s="1180"/>
    </row>
    <row r="8" spans="2:19" x14ac:dyDescent="0.2">
      <c r="B8" s="1178" t="s">
        <v>19417</v>
      </c>
      <c r="C8" s="1179">
        <v>48615554.909999996</v>
      </c>
      <c r="D8" s="1179">
        <v>147398817.38</v>
      </c>
      <c r="E8" s="1179">
        <v>174211035.80000001</v>
      </c>
      <c r="F8" s="1180">
        <v>21803336.489999998</v>
      </c>
    </row>
    <row r="9" spans="2:19" x14ac:dyDescent="0.2">
      <c r="B9" s="1178"/>
      <c r="C9" s="1179"/>
      <c r="D9" s="1179"/>
      <c r="E9" s="1179"/>
      <c r="F9" s="1180"/>
    </row>
    <row r="10" spans="2:19" x14ac:dyDescent="0.2">
      <c r="B10" s="1178" t="s">
        <v>19418</v>
      </c>
      <c r="C10" s="1179">
        <v>12665</v>
      </c>
      <c r="D10" s="1179">
        <v>25570.799999999999</v>
      </c>
      <c r="E10" s="1179">
        <v>38235.800000000003</v>
      </c>
      <c r="F10" s="1180">
        <v>0</v>
      </c>
    </row>
    <row r="11" spans="2:19" ht="18" x14ac:dyDescent="0.25">
      <c r="B11" s="1178"/>
      <c r="C11" s="1179"/>
      <c r="D11" s="1179"/>
      <c r="E11" s="1179"/>
      <c r="F11" s="1180"/>
      <c r="Q11" s="1792">
        <v>43070</v>
      </c>
      <c r="R11" s="1792"/>
      <c r="S11" s="1792"/>
    </row>
    <row r="12" spans="2:19" x14ac:dyDescent="0.2">
      <c r="B12" s="1178" t="s">
        <v>19419</v>
      </c>
      <c r="C12" s="1179"/>
      <c r="D12" s="1179"/>
      <c r="E12" s="1179"/>
      <c r="F12" s="1180"/>
    </row>
    <row r="13" spans="2:19" x14ac:dyDescent="0.2">
      <c r="B13" s="1178" t="s">
        <v>19420</v>
      </c>
      <c r="C13" s="1179">
        <v>2665</v>
      </c>
      <c r="D13" s="1179">
        <v>25570.799999999999</v>
      </c>
      <c r="E13" s="1179">
        <v>28235.8</v>
      </c>
      <c r="F13" s="1180">
        <v>0</v>
      </c>
    </row>
    <row r="14" spans="2:19" x14ac:dyDescent="0.2">
      <c r="B14" s="1181" t="s">
        <v>357</v>
      </c>
      <c r="C14" s="1182">
        <v>2665</v>
      </c>
      <c r="D14" s="1182">
        <v>25570.799999999999</v>
      </c>
      <c r="E14" s="1182">
        <v>28235.8</v>
      </c>
      <c r="F14" s="1183">
        <v>0</v>
      </c>
    </row>
    <row r="15" spans="2:19" x14ac:dyDescent="0.2">
      <c r="B15" s="1178"/>
      <c r="C15" s="1179"/>
      <c r="D15" s="1179"/>
      <c r="E15" s="1179"/>
      <c r="F15" s="1180"/>
    </row>
    <row r="16" spans="2:19" x14ac:dyDescent="0.2">
      <c r="B16" s="1178" t="s">
        <v>19421</v>
      </c>
      <c r="C16" s="1179"/>
      <c r="D16" s="1179"/>
      <c r="E16" s="1179"/>
      <c r="F16" s="1180"/>
    </row>
    <row r="17" spans="2:6" x14ac:dyDescent="0.2">
      <c r="B17" s="1178" t="s">
        <v>19422</v>
      </c>
      <c r="C17" s="1179">
        <v>10000</v>
      </c>
      <c r="D17" s="1179">
        <v>0</v>
      </c>
      <c r="E17" s="1179">
        <v>10000</v>
      </c>
      <c r="F17" s="1180">
        <v>0</v>
      </c>
    </row>
    <row r="18" spans="2:6" x14ac:dyDescent="0.2">
      <c r="B18" s="1181" t="s">
        <v>357</v>
      </c>
      <c r="C18" s="1182">
        <v>10000</v>
      </c>
      <c r="D18" s="1182">
        <v>0</v>
      </c>
      <c r="E18" s="1182">
        <v>10000</v>
      </c>
      <c r="F18" s="1183">
        <v>0</v>
      </c>
    </row>
    <row r="19" spans="2:6" x14ac:dyDescent="0.2">
      <c r="B19" s="1178"/>
      <c r="C19" s="1179"/>
      <c r="D19" s="1179"/>
      <c r="E19" s="1179"/>
      <c r="F19" s="1180"/>
    </row>
    <row r="20" spans="2:6" x14ac:dyDescent="0.2">
      <c r="B20" s="1178" t="s">
        <v>19423</v>
      </c>
      <c r="C20" s="1179">
        <v>27951146.640000001</v>
      </c>
      <c r="D20" s="1179">
        <v>129607399.72</v>
      </c>
      <c r="E20" s="1179">
        <v>155898871.49000001</v>
      </c>
      <c r="F20" s="1180">
        <v>1659674.87</v>
      </c>
    </row>
    <row r="21" spans="2:6" x14ac:dyDescent="0.2">
      <c r="B21" s="1178"/>
      <c r="C21" s="1179"/>
      <c r="D21" s="1179"/>
      <c r="E21" s="1179"/>
      <c r="F21" s="1180"/>
    </row>
    <row r="22" spans="2:6" x14ac:dyDescent="0.2">
      <c r="B22" s="1178" t="s">
        <v>19424</v>
      </c>
      <c r="C22" s="1179"/>
      <c r="D22" s="1179"/>
      <c r="E22" s="1179"/>
      <c r="F22" s="1180"/>
    </row>
    <row r="23" spans="2:6" x14ac:dyDescent="0.2">
      <c r="B23" s="1178" t="s">
        <v>19425</v>
      </c>
      <c r="C23" s="1179">
        <v>130093.81</v>
      </c>
      <c r="D23" s="1179">
        <v>14276230.74</v>
      </c>
      <c r="E23" s="1179">
        <v>14406324.550000001</v>
      </c>
      <c r="F23" s="1180">
        <v>0</v>
      </c>
    </row>
    <row r="24" spans="2:6" x14ac:dyDescent="0.2">
      <c r="B24" s="1178" t="s">
        <v>19426</v>
      </c>
      <c r="C24" s="1179">
        <v>137764.23000000001</v>
      </c>
      <c r="D24" s="1179">
        <v>10730722.539999999</v>
      </c>
      <c r="E24" s="1179">
        <v>10868486.77</v>
      </c>
      <c r="F24" s="1180">
        <v>0</v>
      </c>
    </row>
    <row r="25" spans="2:6" x14ac:dyDescent="0.2">
      <c r="B25" s="1178" t="s">
        <v>19427</v>
      </c>
      <c r="C25" s="1179">
        <v>251417.93</v>
      </c>
      <c r="D25" s="1179">
        <v>15814028.73</v>
      </c>
      <c r="E25" s="1179">
        <v>16065446.66</v>
      </c>
      <c r="F25" s="1180">
        <v>0</v>
      </c>
    </row>
    <row r="26" spans="2:6" x14ac:dyDescent="0.2">
      <c r="B26" s="1178" t="s">
        <v>19428</v>
      </c>
      <c r="C26" s="1179">
        <v>5000000</v>
      </c>
      <c r="D26" s="1179">
        <v>4964614.57</v>
      </c>
      <c r="E26" s="1179">
        <v>9964614.5700000003</v>
      </c>
      <c r="F26" s="1180">
        <v>0</v>
      </c>
    </row>
    <row r="27" spans="2:6" x14ac:dyDescent="0.2">
      <c r="B27" s="1178" t="s">
        <v>19429</v>
      </c>
      <c r="C27" s="1179">
        <v>38368.94</v>
      </c>
      <c r="D27" s="1179">
        <v>23501500.309999999</v>
      </c>
      <c r="E27" s="1179">
        <v>23484180.600000001</v>
      </c>
      <c r="F27" s="1180">
        <v>55688.65</v>
      </c>
    </row>
    <row r="28" spans="2:6" x14ac:dyDescent="0.2">
      <c r="B28" s="1178" t="s">
        <v>19430</v>
      </c>
      <c r="C28" s="1179">
        <v>36000</v>
      </c>
      <c r="D28" s="1179">
        <v>20000</v>
      </c>
      <c r="E28" s="1179">
        <v>36000</v>
      </c>
      <c r="F28" s="1180">
        <v>20000</v>
      </c>
    </row>
    <row r="29" spans="2:6" x14ac:dyDescent="0.2">
      <c r="B29" s="1178" t="s">
        <v>19431</v>
      </c>
      <c r="C29" s="1179">
        <v>6347.52</v>
      </c>
      <c r="D29" s="1179">
        <v>3495122.52</v>
      </c>
      <c r="E29" s="1179">
        <v>3495827.28</v>
      </c>
      <c r="F29" s="1180">
        <v>5642.76</v>
      </c>
    </row>
    <row r="30" spans="2:6" x14ac:dyDescent="0.2">
      <c r="B30" s="1178" t="s">
        <v>19432</v>
      </c>
      <c r="C30" s="1179">
        <v>30051.95</v>
      </c>
      <c r="D30" s="1179">
        <v>19166669.84</v>
      </c>
      <c r="E30" s="1179">
        <v>19186721.77</v>
      </c>
      <c r="F30" s="1180">
        <v>10000.02</v>
      </c>
    </row>
    <row r="31" spans="2:6" x14ac:dyDescent="0.2">
      <c r="B31" s="1178" t="s">
        <v>19433</v>
      </c>
      <c r="C31" s="1179">
        <v>236378.59</v>
      </c>
      <c r="D31" s="1179">
        <v>23900185.859999999</v>
      </c>
      <c r="E31" s="1179">
        <v>22841293.93</v>
      </c>
      <c r="F31" s="1180">
        <v>1295270.52</v>
      </c>
    </row>
    <row r="32" spans="2:6" x14ac:dyDescent="0.2">
      <c r="B32" s="1178" t="s">
        <v>19434</v>
      </c>
      <c r="C32" s="1179">
        <v>479442.65</v>
      </c>
      <c r="D32" s="1179">
        <v>5807670</v>
      </c>
      <c r="E32" s="1179">
        <v>6275448.5199999996</v>
      </c>
      <c r="F32" s="1180">
        <v>11664.13</v>
      </c>
    </row>
    <row r="33" spans="2:6" x14ac:dyDescent="0.2">
      <c r="B33" s="1178" t="s">
        <v>19435</v>
      </c>
      <c r="C33" s="1179">
        <v>6435600.54</v>
      </c>
      <c r="D33" s="1179">
        <v>820256.81</v>
      </c>
      <c r="E33" s="1179">
        <v>7235600.54</v>
      </c>
      <c r="F33" s="1180">
        <v>20256.810000000001</v>
      </c>
    </row>
    <row r="34" spans="2:6" x14ac:dyDescent="0.2">
      <c r="B34" s="1178" t="s">
        <v>19436</v>
      </c>
      <c r="C34" s="1179">
        <v>15097141.99</v>
      </c>
      <c r="D34" s="1179">
        <v>37459.4</v>
      </c>
      <c r="E34" s="1179">
        <v>15097141.99</v>
      </c>
      <c r="F34" s="1180">
        <v>37459.4</v>
      </c>
    </row>
    <row r="35" spans="2:6" x14ac:dyDescent="0.2">
      <c r="B35" s="1178" t="s">
        <v>19437</v>
      </c>
      <c r="C35" s="1179">
        <v>36255.980000000003</v>
      </c>
      <c r="D35" s="1179">
        <v>4949475.09</v>
      </c>
      <c r="E35" s="1179">
        <v>4801625</v>
      </c>
      <c r="F35" s="1180">
        <v>184106.07</v>
      </c>
    </row>
    <row r="36" spans="2:6" x14ac:dyDescent="0.2">
      <c r="B36" s="1178" t="s">
        <v>19438</v>
      </c>
      <c r="C36" s="1179">
        <v>36282.51</v>
      </c>
      <c r="D36" s="1179">
        <v>2123463.31</v>
      </c>
      <c r="E36" s="1179">
        <v>2140159.31</v>
      </c>
      <c r="F36" s="1180">
        <v>19586.509999999998</v>
      </c>
    </row>
    <row r="37" spans="2:6" x14ac:dyDescent="0.2">
      <c r="B37" s="1181" t="s">
        <v>357</v>
      </c>
      <c r="C37" s="1182">
        <v>27951146.640000001</v>
      </c>
      <c r="D37" s="1182">
        <v>129607399.72</v>
      </c>
      <c r="E37" s="1182">
        <v>155898871.49000001</v>
      </c>
      <c r="F37" s="1183">
        <v>1659674.87</v>
      </c>
    </row>
    <row r="38" spans="2:6" x14ac:dyDescent="0.2">
      <c r="B38" s="1178"/>
      <c r="C38" s="1179"/>
      <c r="D38" s="1179"/>
      <c r="E38" s="1179"/>
      <c r="F38" s="1180"/>
    </row>
    <row r="39" spans="2:6" x14ac:dyDescent="0.2">
      <c r="B39" s="1178" t="s">
        <v>19439</v>
      </c>
      <c r="C39" s="1179">
        <v>16420329.310000001</v>
      </c>
      <c r="D39" s="1179">
        <v>14766709.550000001</v>
      </c>
      <c r="E39" s="1179">
        <v>11661156.08</v>
      </c>
      <c r="F39" s="1180">
        <v>19525882.780000001</v>
      </c>
    </row>
    <row r="40" spans="2:6" x14ac:dyDescent="0.2">
      <c r="B40" s="1178"/>
      <c r="C40" s="1179"/>
      <c r="D40" s="1179"/>
      <c r="E40" s="1179"/>
      <c r="F40" s="1180"/>
    </row>
    <row r="41" spans="2:6" x14ac:dyDescent="0.2">
      <c r="B41" s="1178" t="s">
        <v>19440</v>
      </c>
      <c r="C41" s="1179"/>
      <c r="D41" s="1179"/>
      <c r="E41" s="1179"/>
      <c r="F41" s="1180"/>
    </row>
    <row r="42" spans="2:6" x14ac:dyDescent="0.2">
      <c r="B42" s="1178" t="s">
        <v>19441</v>
      </c>
      <c r="C42" s="1179">
        <v>183344.72</v>
      </c>
      <c r="D42" s="1179">
        <v>322.60000000000002</v>
      </c>
      <c r="E42" s="1179">
        <v>160020.67000000001</v>
      </c>
      <c r="F42" s="1180">
        <v>23646.65</v>
      </c>
    </row>
    <row r="43" spans="2:6" x14ac:dyDescent="0.2">
      <c r="B43" s="1178" t="s">
        <v>19442</v>
      </c>
      <c r="C43" s="1179">
        <v>304447.42</v>
      </c>
      <c r="D43" s="1179">
        <v>102081.79</v>
      </c>
      <c r="E43" s="1179">
        <v>0</v>
      </c>
      <c r="F43" s="1180">
        <v>406529.21</v>
      </c>
    </row>
    <row r="44" spans="2:6" x14ac:dyDescent="0.2">
      <c r="B44" s="1178" t="s">
        <v>19443</v>
      </c>
      <c r="C44" s="1179">
        <v>83198.09</v>
      </c>
      <c r="D44" s="1179">
        <v>179.37</v>
      </c>
      <c r="E44" s="1179">
        <v>66030.990000000005</v>
      </c>
      <c r="F44" s="1180">
        <v>17346.47</v>
      </c>
    </row>
    <row r="45" spans="2:6" x14ac:dyDescent="0.2">
      <c r="B45" s="1178" t="s">
        <v>19444</v>
      </c>
      <c r="C45" s="1179">
        <v>14449584.800000001</v>
      </c>
      <c r="D45" s="1179">
        <v>88612.37</v>
      </c>
      <c r="E45" s="1179">
        <v>0</v>
      </c>
      <c r="F45" s="1180">
        <v>14538197.17</v>
      </c>
    </row>
    <row r="46" spans="2:6" x14ac:dyDescent="0.2">
      <c r="B46" s="1178" t="s">
        <v>19445</v>
      </c>
      <c r="C46" s="1179">
        <v>861411.29</v>
      </c>
      <c r="D46" s="1179">
        <v>5282.65</v>
      </c>
      <c r="E46" s="1179">
        <v>0.03</v>
      </c>
      <c r="F46" s="1180">
        <v>866693.91</v>
      </c>
    </row>
    <row r="47" spans="2:6" x14ac:dyDescent="0.2">
      <c r="B47" s="1178" t="s">
        <v>19446</v>
      </c>
      <c r="C47" s="1179">
        <v>0</v>
      </c>
      <c r="D47" s="1179">
        <v>4964609.01</v>
      </c>
      <c r="E47" s="1179">
        <v>4964609.01</v>
      </c>
      <c r="F47" s="1180">
        <v>0</v>
      </c>
    </row>
    <row r="48" spans="2:6" x14ac:dyDescent="0.2">
      <c r="B48" s="1178" t="s">
        <v>19447</v>
      </c>
      <c r="C48" s="1179">
        <v>170862.92</v>
      </c>
      <c r="D48" s="1179">
        <v>1047.82</v>
      </c>
      <c r="E48" s="1179">
        <v>0</v>
      </c>
      <c r="F48" s="1180">
        <v>171910.74</v>
      </c>
    </row>
    <row r="49" spans="2:6" x14ac:dyDescent="0.2">
      <c r="B49" s="1178" t="s">
        <v>19448</v>
      </c>
      <c r="C49" s="1179">
        <v>58928.38</v>
      </c>
      <c r="D49" s="1179">
        <v>10.8</v>
      </c>
      <c r="E49" s="1179">
        <v>58939.18</v>
      </c>
      <c r="F49" s="1180">
        <v>0</v>
      </c>
    </row>
    <row r="50" spans="2:6" x14ac:dyDescent="0.2">
      <c r="B50" s="1178" t="s">
        <v>19449</v>
      </c>
      <c r="C50" s="1179">
        <v>300486.21000000002</v>
      </c>
      <c r="D50" s="1179">
        <v>208.24</v>
      </c>
      <c r="E50" s="1179">
        <v>300694.45</v>
      </c>
      <c r="F50" s="1180">
        <v>0</v>
      </c>
    </row>
    <row r="51" spans="2:6" x14ac:dyDescent="0.2">
      <c r="B51" s="1178" t="s">
        <v>19450</v>
      </c>
      <c r="C51" s="1179">
        <v>8065.48</v>
      </c>
      <c r="D51" s="1179">
        <v>9604354.9000000004</v>
      </c>
      <c r="E51" s="1179">
        <v>6110861.75</v>
      </c>
      <c r="F51" s="1180">
        <v>3501558.63</v>
      </c>
    </row>
    <row r="52" spans="2:6" x14ac:dyDescent="0.2">
      <c r="B52" s="1181" t="s">
        <v>357</v>
      </c>
      <c r="C52" s="1182">
        <v>16420329.310000001</v>
      </c>
      <c r="D52" s="1182">
        <v>14766709.550000001</v>
      </c>
      <c r="E52" s="1182">
        <v>11661156.08</v>
      </c>
      <c r="F52" s="1183">
        <v>19525882.780000001</v>
      </c>
    </row>
    <row r="53" spans="2:6" x14ac:dyDescent="0.2">
      <c r="B53" s="1178"/>
      <c r="C53" s="1179"/>
      <c r="D53" s="1179"/>
      <c r="E53" s="1179"/>
      <c r="F53" s="1180"/>
    </row>
    <row r="54" spans="2:6" x14ac:dyDescent="0.2">
      <c r="B54" s="1178" t="s">
        <v>19451</v>
      </c>
      <c r="C54" s="1179">
        <v>4231413.96</v>
      </c>
      <c r="D54" s="1179">
        <v>2999137.31</v>
      </c>
      <c r="E54" s="1179">
        <v>6612772.4299999997</v>
      </c>
      <c r="F54" s="1180">
        <v>617778.84</v>
      </c>
    </row>
    <row r="55" spans="2:6" x14ac:dyDescent="0.2">
      <c r="B55" s="1178"/>
      <c r="C55" s="1179"/>
      <c r="D55" s="1179"/>
      <c r="E55" s="1179"/>
      <c r="F55" s="1180"/>
    </row>
    <row r="56" spans="2:6" x14ac:dyDescent="0.2">
      <c r="B56" s="1178" t="s">
        <v>19452</v>
      </c>
      <c r="C56" s="1179"/>
      <c r="D56" s="1179"/>
      <c r="E56" s="1179"/>
      <c r="F56" s="1180"/>
    </row>
    <row r="57" spans="2:6" x14ac:dyDescent="0.2">
      <c r="B57" s="1178" t="s">
        <v>19453</v>
      </c>
      <c r="C57" s="1179">
        <v>11053.16</v>
      </c>
      <c r="D57" s="1179">
        <v>7609.62</v>
      </c>
      <c r="E57" s="1179">
        <v>18662.78</v>
      </c>
      <c r="F57" s="1180">
        <v>0</v>
      </c>
    </row>
    <row r="58" spans="2:6" x14ac:dyDescent="0.2">
      <c r="B58" s="1178" t="s">
        <v>19454</v>
      </c>
      <c r="C58" s="1179">
        <v>2514.69</v>
      </c>
      <c r="D58" s="1179">
        <v>5000.0200000000004</v>
      </c>
      <c r="E58" s="1179">
        <v>5000</v>
      </c>
      <c r="F58" s="1180">
        <v>2514.71</v>
      </c>
    </row>
    <row r="59" spans="2:6" x14ac:dyDescent="0.2">
      <c r="B59" s="1178" t="s">
        <v>19455</v>
      </c>
      <c r="C59" s="1179">
        <v>127958.43</v>
      </c>
      <c r="D59" s="1179">
        <v>0</v>
      </c>
      <c r="E59" s="1179">
        <v>99999.52</v>
      </c>
      <c r="F59" s="1180">
        <v>27958.91</v>
      </c>
    </row>
    <row r="60" spans="2:6" x14ac:dyDescent="0.2">
      <c r="B60" s="1178" t="s">
        <v>19456</v>
      </c>
      <c r="C60" s="1179">
        <v>11648.35</v>
      </c>
      <c r="D60" s="1179">
        <v>72493.990000000005</v>
      </c>
      <c r="E60" s="1179">
        <v>66448.2</v>
      </c>
      <c r="F60" s="1180">
        <v>17694.14</v>
      </c>
    </row>
    <row r="61" spans="2:6" x14ac:dyDescent="0.2">
      <c r="B61" s="1178" t="s">
        <v>19457</v>
      </c>
      <c r="C61" s="1179">
        <v>0</v>
      </c>
      <c r="D61" s="1179">
        <v>156356.62</v>
      </c>
      <c r="E61" s="1179">
        <v>156356.62</v>
      </c>
      <c r="F61" s="1180">
        <v>0</v>
      </c>
    </row>
    <row r="62" spans="2:6" x14ac:dyDescent="0.2">
      <c r="B62" s="1178" t="s">
        <v>19458</v>
      </c>
      <c r="C62" s="1179">
        <v>49951.45</v>
      </c>
      <c r="D62" s="1179">
        <v>0</v>
      </c>
      <c r="E62" s="1179">
        <v>0</v>
      </c>
      <c r="F62" s="1180">
        <v>49951.45</v>
      </c>
    </row>
    <row r="63" spans="2:6" x14ac:dyDescent="0.2">
      <c r="B63" s="1178" t="s">
        <v>19459</v>
      </c>
      <c r="C63" s="1179">
        <v>1660.12</v>
      </c>
      <c r="D63" s="1179">
        <v>0</v>
      </c>
      <c r="E63" s="1179">
        <v>1660.12</v>
      </c>
      <c r="F63" s="1180">
        <v>0</v>
      </c>
    </row>
    <row r="64" spans="2:6" x14ac:dyDescent="0.2">
      <c r="B64" s="1178" t="s">
        <v>19460</v>
      </c>
      <c r="C64" s="1179">
        <v>36755.99</v>
      </c>
      <c r="D64" s="1179">
        <v>0.31</v>
      </c>
      <c r="E64" s="1179">
        <v>0</v>
      </c>
      <c r="F64" s="1180">
        <v>36756.300000000003</v>
      </c>
    </row>
    <row r="65" spans="2:6" x14ac:dyDescent="0.2">
      <c r="B65" s="1178" t="s">
        <v>19461</v>
      </c>
      <c r="C65" s="1179">
        <v>214442.23</v>
      </c>
      <c r="D65" s="1179">
        <v>0</v>
      </c>
      <c r="E65" s="1179">
        <v>214442.23</v>
      </c>
      <c r="F65" s="1180">
        <v>0</v>
      </c>
    </row>
    <row r="66" spans="2:6" x14ac:dyDescent="0.2">
      <c r="B66" s="1178" t="s">
        <v>19462</v>
      </c>
      <c r="C66" s="1179">
        <v>41004.370000000003</v>
      </c>
      <c r="D66" s="1179">
        <v>80000.350000000006</v>
      </c>
      <c r="E66" s="1179">
        <v>87073.45</v>
      </c>
      <c r="F66" s="1180">
        <v>33931.269999999997</v>
      </c>
    </row>
    <row r="67" spans="2:6" x14ac:dyDescent="0.2">
      <c r="B67" s="1178" t="s">
        <v>19463</v>
      </c>
      <c r="C67" s="1179">
        <v>302600</v>
      </c>
      <c r="D67" s="1179">
        <v>25953.57</v>
      </c>
      <c r="E67" s="1179">
        <v>328553.57</v>
      </c>
      <c r="F67" s="1180">
        <v>0</v>
      </c>
    </row>
    <row r="68" spans="2:6" x14ac:dyDescent="0.2">
      <c r="B68" s="1178" t="s">
        <v>19464</v>
      </c>
      <c r="C68" s="1179">
        <v>0</v>
      </c>
      <c r="D68" s="1179">
        <v>5000</v>
      </c>
      <c r="E68" s="1179">
        <v>5000</v>
      </c>
      <c r="F68" s="1180">
        <v>0</v>
      </c>
    </row>
    <row r="69" spans="2:6" x14ac:dyDescent="0.2">
      <c r="B69" s="1178" t="s">
        <v>19465</v>
      </c>
      <c r="C69" s="1179">
        <v>0</v>
      </c>
      <c r="D69" s="1179">
        <v>1944789.64</v>
      </c>
      <c r="E69" s="1179">
        <v>1944789.64</v>
      </c>
      <c r="F69" s="1180">
        <v>0</v>
      </c>
    </row>
    <row r="70" spans="2:6" x14ac:dyDescent="0.2">
      <c r="B70" s="1178" t="s">
        <v>19466</v>
      </c>
      <c r="C70" s="1179">
        <v>3000000</v>
      </c>
      <c r="D70" s="1179">
        <v>1.67</v>
      </c>
      <c r="E70" s="1179">
        <v>3000001.67</v>
      </c>
      <c r="F70" s="1180">
        <v>0</v>
      </c>
    </row>
    <row r="71" spans="2:6" x14ac:dyDescent="0.2">
      <c r="B71" s="1178" t="s">
        <v>19467</v>
      </c>
      <c r="C71" s="1179">
        <v>10624.96</v>
      </c>
      <c r="D71" s="1179">
        <v>160020.67000000001</v>
      </c>
      <c r="E71" s="1179">
        <v>159910.04999999999</v>
      </c>
      <c r="F71" s="1180">
        <v>10735.58</v>
      </c>
    </row>
    <row r="72" spans="2:6" x14ac:dyDescent="0.2">
      <c r="B72" s="1178" t="s">
        <v>19468</v>
      </c>
      <c r="C72" s="1179">
        <v>20000</v>
      </c>
      <c r="D72" s="1179">
        <v>120000</v>
      </c>
      <c r="E72" s="1179">
        <v>100000</v>
      </c>
      <c r="F72" s="1180">
        <v>40000</v>
      </c>
    </row>
    <row r="73" spans="2:6" x14ac:dyDescent="0.2">
      <c r="B73" s="1178" t="s">
        <v>19469</v>
      </c>
      <c r="C73" s="1179">
        <v>39348.46</v>
      </c>
      <c r="D73" s="1179">
        <v>0</v>
      </c>
      <c r="E73" s="1179">
        <v>0</v>
      </c>
      <c r="F73" s="1180">
        <v>39348.46</v>
      </c>
    </row>
    <row r="74" spans="2:6" x14ac:dyDescent="0.2">
      <c r="B74" s="1178" t="s">
        <v>19470</v>
      </c>
      <c r="C74" s="1179">
        <v>118055.55</v>
      </c>
      <c r="D74" s="1179">
        <v>8159.04</v>
      </c>
      <c r="E74" s="1179">
        <v>1320</v>
      </c>
      <c r="F74" s="1180">
        <v>124894.59</v>
      </c>
    </row>
    <row r="75" spans="2:6" x14ac:dyDescent="0.2">
      <c r="B75" s="1178" t="s">
        <v>19471</v>
      </c>
      <c r="C75" s="1179">
        <v>176769.73</v>
      </c>
      <c r="D75" s="1179">
        <v>0</v>
      </c>
      <c r="E75" s="1179">
        <v>0</v>
      </c>
      <c r="F75" s="1180">
        <v>176769.73</v>
      </c>
    </row>
    <row r="76" spans="2:6" x14ac:dyDescent="0.2">
      <c r="B76" s="1178" t="s">
        <v>19472</v>
      </c>
      <c r="C76" s="1179">
        <v>17031.240000000002</v>
      </c>
      <c r="D76" s="1179">
        <v>113057.36</v>
      </c>
      <c r="E76" s="1179">
        <v>130088.6</v>
      </c>
      <c r="F76" s="1180">
        <v>0</v>
      </c>
    </row>
    <row r="77" spans="2:6" x14ac:dyDescent="0.2">
      <c r="B77" s="1178" t="s">
        <v>19473</v>
      </c>
      <c r="C77" s="1179">
        <v>49995.23</v>
      </c>
      <c r="D77" s="1179">
        <v>300694.45</v>
      </c>
      <c r="E77" s="1179">
        <v>293465.98</v>
      </c>
      <c r="F77" s="1180">
        <v>57223.7</v>
      </c>
    </row>
    <row r="78" spans="2:6" x14ac:dyDescent="0.2">
      <c r="B78" s="1181" t="s">
        <v>357</v>
      </c>
      <c r="C78" s="1182">
        <v>4231413.96</v>
      </c>
      <c r="D78" s="1182">
        <v>2999137.31</v>
      </c>
      <c r="E78" s="1182">
        <v>6612772.4299999997</v>
      </c>
      <c r="F78" s="1183">
        <v>617778.84</v>
      </c>
    </row>
    <row r="79" spans="2:6" x14ac:dyDescent="0.2">
      <c r="B79" s="1178"/>
      <c r="C79" s="1179"/>
      <c r="D79" s="1179"/>
      <c r="E79" s="1179"/>
      <c r="F79" s="1180"/>
    </row>
    <row r="80" spans="2:6" x14ac:dyDescent="0.2">
      <c r="B80" s="1178" t="s">
        <v>19474</v>
      </c>
      <c r="C80" s="1179">
        <v>4302097.84</v>
      </c>
      <c r="D80" s="1179">
        <v>5653130.9000000004</v>
      </c>
      <c r="E80" s="1179">
        <v>8847069.6099999994</v>
      </c>
      <c r="F80" s="1180">
        <v>1108159.1299999999</v>
      </c>
    </row>
    <row r="81" spans="2:6" x14ac:dyDescent="0.2">
      <c r="B81" s="1178"/>
      <c r="C81" s="1179"/>
      <c r="D81" s="1179"/>
      <c r="E81" s="1179"/>
      <c r="F81" s="1180"/>
    </row>
    <row r="82" spans="2:6" x14ac:dyDescent="0.2">
      <c r="B82" s="1178" t="s">
        <v>19475</v>
      </c>
      <c r="C82" s="1179">
        <v>4169722</v>
      </c>
      <c r="D82" s="1179">
        <v>5473028.1100000003</v>
      </c>
      <c r="E82" s="1179">
        <v>8661992.8200000003</v>
      </c>
      <c r="F82" s="1180">
        <v>980757.29</v>
      </c>
    </row>
    <row r="83" spans="2:6" x14ac:dyDescent="0.2">
      <c r="B83" s="1178"/>
      <c r="C83" s="1179"/>
      <c r="D83" s="1179"/>
      <c r="E83" s="1179"/>
      <c r="F83" s="1180"/>
    </row>
    <row r="84" spans="2:6" x14ac:dyDescent="0.2">
      <c r="B84" s="1178" t="s">
        <v>19476</v>
      </c>
      <c r="C84" s="1179"/>
      <c r="D84" s="1179"/>
      <c r="E84" s="1179"/>
      <c r="F84" s="1180"/>
    </row>
    <row r="85" spans="2:6" x14ac:dyDescent="0.2">
      <c r="B85" s="1178" t="s">
        <v>19477</v>
      </c>
      <c r="C85" s="1179">
        <v>0</v>
      </c>
      <c r="D85" s="1179">
        <v>445993.29</v>
      </c>
      <c r="E85" s="1179">
        <v>443030.82</v>
      </c>
      <c r="F85" s="1180">
        <v>2962.47</v>
      </c>
    </row>
    <row r="86" spans="2:6" x14ac:dyDescent="0.2">
      <c r="B86" s="1178" t="s">
        <v>19478</v>
      </c>
      <c r="C86" s="1179">
        <v>5000</v>
      </c>
      <c r="D86" s="1179">
        <v>0</v>
      </c>
      <c r="E86" s="1179">
        <v>5000</v>
      </c>
      <c r="F86" s="1180">
        <v>0</v>
      </c>
    </row>
    <row r="87" spans="2:6" x14ac:dyDescent="0.2">
      <c r="B87" s="1178" t="s">
        <v>19479</v>
      </c>
      <c r="C87" s="1179">
        <v>80000</v>
      </c>
      <c r="D87" s="1179">
        <v>0</v>
      </c>
      <c r="E87" s="1179">
        <v>80000</v>
      </c>
      <c r="F87" s="1180">
        <v>0</v>
      </c>
    </row>
    <row r="88" spans="2:6" x14ac:dyDescent="0.2">
      <c r="B88" s="1178" t="s">
        <v>19480</v>
      </c>
      <c r="C88" s="1179">
        <v>230000</v>
      </c>
      <c r="D88" s="1179">
        <v>3890640</v>
      </c>
      <c r="E88" s="1179">
        <v>4120640</v>
      </c>
      <c r="F88" s="1180">
        <v>0</v>
      </c>
    </row>
    <row r="89" spans="2:6" x14ac:dyDescent="0.2">
      <c r="B89" s="1178" t="s">
        <v>19481</v>
      </c>
      <c r="C89" s="1179">
        <v>137400</v>
      </c>
      <c r="D89" s="1179">
        <v>16000</v>
      </c>
      <c r="E89" s="1179">
        <v>148000</v>
      </c>
      <c r="F89" s="1180">
        <v>5400</v>
      </c>
    </row>
    <row r="90" spans="2:6" x14ac:dyDescent="0.2">
      <c r="B90" s="1178" t="s">
        <v>19482</v>
      </c>
      <c r="C90" s="1179">
        <v>31200</v>
      </c>
      <c r="D90" s="1179">
        <v>0</v>
      </c>
      <c r="E90" s="1179">
        <v>31200</v>
      </c>
      <c r="F90" s="1180">
        <v>0</v>
      </c>
    </row>
    <row r="91" spans="2:6" x14ac:dyDescent="0.2">
      <c r="B91" s="1178" t="s">
        <v>19483</v>
      </c>
      <c r="C91" s="1179">
        <v>0</v>
      </c>
      <c r="D91" s="1179">
        <v>972394.82</v>
      </c>
      <c r="E91" s="1179">
        <v>0</v>
      </c>
      <c r="F91" s="1180">
        <v>972394.82</v>
      </c>
    </row>
    <row r="92" spans="2:6" x14ac:dyDescent="0.2">
      <c r="B92" s="1178" t="s">
        <v>19484</v>
      </c>
      <c r="C92" s="1179">
        <v>16000</v>
      </c>
      <c r="D92" s="1179">
        <v>148000</v>
      </c>
      <c r="E92" s="1179">
        <v>164000</v>
      </c>
      <c r="F92" s="1180">
        <v>0</v>
      </c>
    </row>
    <row r="93" spans="2:6" x14ac:dyDescent="0.2">
      <c r="B93" s="1178" t="s">
        <v>19485</v>
      </c>
      <c r="C93" s="1179">
        <v>175000</v>
      </c>
      <c r="D93" s="1179">
        <v>0</v>
      </c>
      <c r="E93" s="1179">
        <v>175000</v>
      </c>
      <c r="F93" s="1180">
        <v>0</v>
      </c>
    </row>
    <row r="94" spans="2:6" x14ac:dyDescent="0.2">
      <c r="B94" s="1178" t="s">
        <v>19486</v>
      </c>
      <c r="C94" s="1179">
        <v>3495122</v>
      </c>
      <c r="D94" s="1179">
        <v>0</v>
      </c>
      <c r="E94" s="1179">
        <v>3495122</v>
      </c>
      <c r="F94" s="1180">
        <v>0</v>
      </c>
    </row>
    <row r="95" spans="2:6" x14ac:dyDescent="0.2">
      <c r="B95" s="1181" t="s">
        <v>357</v>
      </c>
      <c r="C95" s="1182">
        <v>4169722</v>
      </c>
      <c r="D95" s="1182">
        <v>5473028.1100000003</v>
      </c>
      <c r="E95" s="1182">
        <v>8661992.8200000003</v>
      </c>
      <c r="F95" s="1183">
        <v>980757.29</v>
      </c>
    </row>
    <row r="96" spans="2:6" x14ac:dyDescent="0.2">
      <c r="B96" s="1178"/>
      <c r="C96" s="1179"/>
      <c r="D96" s="1179"/>
      <c r="E96" s="1179"/>
      <c r="F96" s="1180"/>
    </row>
    <row r="97" spans="2:6" x14ac:dyDescent="0.2">
      <c r="B97" s="1178" t="s">
        <v>19487</v>
      </c>
      <c r="C97" s="1179">
        <v>132194</v>
      </c>
      <c r="D97" s="1179">
        <v>179997.55</v>
      </c>
      <c r="E97" s="1179">
        <v>184894.95</v>
      </c>
      <c r="F97" s="1180">
        <v>127296.6</v>
      </c>
    </row>
    <row r="98" spans="2:6" x14ac:dyDescent="0.2">
      <c r="B98" s="1178"/>
      <c r="C98" s="1179"/>
      <c r="D98" s="1179"/>
      <c r="E98" s="1179"/>
      <c r="F98" s="1180"/>
    </row>
    <row r="99" spans="2:6" x14ac:dyDescent="0.2">
      <c r="B99" s="1178" t="s">
        <v>19488</v>
      </c>
      <c r="C99" s="1179"/>
      <c r="D99" s="1179"/>
      <c r="E99" s="1179"/>
      <c r="F99" s="1180"/>
    </row>
    <row r="100" spans="2:6" x14ac:dyDescent="0.2">
      <c r="B100" s="1178" t="s">
        <v>19489</v>
      </c>
      <c r="C100" s="1179">
        <v>0</v>
      </c>
      <c r="D100" s="1179">
        <v>1297.19</v>
      </c>
      <c r="E100" s="1179">
        <v>1297.19</v>
      </c>
      <c r="F100" s="1180">
        <v>0</v>
      </c>
    </row>
    <row r="101" spans="2:6" x14ac:dyDescent="0.2">
      <c r="B101" s="1178" t="s">
        <v>19490</v>
      </c>
      <c r="C101" s="1179">
        <v>0</v>
      </c>
      <c r="D101" s="1179">
        <v>947.57</v>
      </c>
      <c r="E101" s="1179">
        <v>947.57</v>
      </c>
      <c r="F101" s="1180">
        <v>0</v>
      </c>
    </row>
    <row r="102" spans="2:6" x14ac:dyDescent="0.2">
      <c r="B102" s="1178" t="s">
        <v>19491</v>
      </c>
      <c r="C102" s="1179">
        <v>0</v>
      </c>
      <c r="D102" s="1179">
        <v>2280</v>
      </c>
      <c r="E102" s="1179">
        <v>2280</v>
      </c>
      <c r="F102" s="1180">
        <v>0</v>
      </c>
    </row>
    <row r="103" spans="2:6" x14ac:dyDescent="0.2">
      <c r="B103" s="1178" t="s">
        <v>19492</v>
      </c>
      <c r="C103" s="1179">
        <v>0</v>
      </c>
      <c r="D103" s="1179">
        <v>2170</v>
      </c>
      <c r="E103" s="1179">
        <v>2170</v>
      </c>
      <c r="F103" s="1180">
        <v>0</v>
      </c>
    </row>
    <row r="104" spans="2:6" x14ac:dyDescent="0.2">
      <c r="B104" s="1178" t="s">
        <v>19493</v>
      </c>
      <c r="C104" s="1179">
        <v>68194</v>
      </c>
      <c r="D104" s="1179">
        <v>0</v>
      </c>
      <c r="E104" s="1179">
        <v>0</v>
      </c>
      <c r="F104" s="1180">
        <v>68194</v>
      </c>
    </row>
    <row r="105" spans="2:6" x14ac:dyDescent="0.2">
      <c r="B105" s="1178" t="s">
        <v>19494</v>
      </c>
      <c r="C105" s="1179">
        <v>0</v>
      </c>
      <c r="D105" s="1179">
        <v>45498.27</v>
      </c>
      <c r="E105" s="1179">
        <v>45498.27</v>
      </c>
      <c r="F105" s="1180">
        <v>0</v>
      </c>
    </row>
    <row r="106" spans="2:6" x14ac:dyDescent="0.2">
      <c r="B106" s="1178" t="s">
        <v>19495</v>
      </c>
      <c r="C106" s="1179">
        <v>14000</v>
      </c>
      <c r="D106" s="1179">
        <v>0</v>
      </c>
      <c r="E106" s="1179">
        <v>14000</v>
      </c>
      <c r="F106" s="1180">
        <v>0</v>
      </c>
    </row>
    <row r="107" spans="2:6" x14ac:dyDescent="0.2">
      <c r="B107" s="1178" t="s">
        <v>19496</v>
      </c>
      <c r="C107" s="1179">
        <v>50000</v>
      </c>
      <c r="D107" s="1179">
        <v>0</v>
      </c>
      <c r="E107" s="1179">
        <v>0</v>
      </c>
      <c r="F107" s="1180">
        <v>50000</v>
      </c>
    </row>
    <row r="108" spans="2:6" x14ac:dyDescent="0.2">
      <c r="B108" s="1178" t="s">
        <v>19497</v>
      </c>
      <c r="C108" s="1179">
        <v>0</v>
      </c>
      <c r="D108" s="1179">
        <v>842.6</v>
      </c>
      <c r="E108" s="1179">
        <v>0</v>
      </c>
      <c r="F108" s="1180">
        <v>842.6</v>
      </c>
    </row>
    <row r="109" spans="2:6" x14ac:dyDescent="0.2">
      <c r="B109" s="1178" t="s">
        <v>19498</v>
      </c>
      <c r="C109" s="1179">
        <v>0</v>
      </c>
      <c r="D109" s="1179">
        <v>135</v>
      </c>
      <c r="E109" s="1179">
        <v>135</v>
      </c>
      <c r="F109" s="1180">
        <v>0</v>
      </c>
    </row>
    <row r="110" spans="2:6" x14ac:dyDescent="0.2">
      <c r="B110" s="1178" t="s">
        <v>19499</v>
      </c>
      <c r="C110" s="1179">
        <v>0</v>
      </c>
      <c r="D110" s="1179">
        <v>104748</v>
      </c>
      <c r="E110" s="1179">
        <v>104748</v>
      </c>
      <c r="F110" s="1180">
        <v>0</v>
      </c>
    </row>
    <row r="111" spans="2:6" x14ac:dyDescent="0.2">
      <c r="B111" s="1178" t="s">
        <v>19500</v>
      </c>
      <c r="C111" s="1179">
        <v>0</v>
      </c>
      <c r="D111" s="1179">
        <v>1080</v>
      </c>
      <c r="E111" s="1179">
        <v>1080</v>
      </c>
      <c r="F111" s="1180">
        <v>0</v>
      </c>
    </row>
    <row r="112" spans="2:6" x14ac:dyDescent="0.2">
      <c r="B112" s="1178" t="s">
        <v>19501</v>
      </c>
      <c r="C112" s="1179">
        <v>0</v>
      </c>
      <c r="D112" s="1179">
        <v>288.83999999999997</v>
      </c>
      <c r="E112" s="1179">
        <v>288.83999999999997</v>
      </c>
      <c r="F112" s="1180">
        <v>0</v>
      </c>
    </row>
    <row r="113" spans="2:6" x14ac:dyDescent="0.2">
      <c r="B113" s="1178" t="s">
        <v>19502</v>
      </c>
      <c r="C113" s="1179">
        <v>0</v>
      </c>
      <c r="D113" s="1179">
        <v>10337.08</v>
      </c>
      <c r="E113" s="1179">
        <v>10337.08</v>
      </c>
      <c r="F113" s="1180">
        <v>0</v>
      </c>
    </row>
    <row r="114" spans="2:6" x14ac:dyDescent="0.2">
      <c r="B114" s="1178" t="s">
        <v>19503</v>
      </c>
      <c r="C114" s="1179">
        <v>0</v>
      </c>
      <c r="D114" s="1179">
        <v>2100</v>
      </c>
      <c r="E114" s="1179">
        <v>2100</v>
      </c>
      <c r="F114" s="1180">
        <v>0</v>
      </c>
    </row>
    <row r="115" spans="2:6" x14ac:dyDescent="0.2">
      <c r="B115" s="1178" t="s">
        <v>19504</v>
      </c>
      <c r="C115" s="1179">
        <v>0</v>
      </c>
      <c r="D115" s="1179">
        <v>13</v>
      </c>
      <c r="E115" s="1179">
        <v>13</v>
      </c>
      <c r="F115" s="1180">
        <v>0</v>
      </c>
    </row>
    <row r="116" spans="2:6" x14ac:dyDescent="0.2">
      <c r="B116" s="1178" t="s">
        <v>19505</v>
      </c>
      <c r="C116" s="1179">
        <v>0</v>
      </c>
      <c r="D116" s="1179">
        <v>8260</v>
      </c>
      <c r="E116" s="1179">
        <v>0</v>
      </c>
      <c r="F116" s="1180">
        <v>8260</v>
      </c>
    </row>
    <row r="117" spans="2:6" x14ac:dyDescent="0.2">
      <c r="B117" s="1181" t="s">
        <v>357</v>
      </c>
      <c r="C117" s="1182">
        <v>132194</v>
      </c>
      <c r="D117" s="1182">
        <v>179997.55</v>
      </c>
      <c r="E117" s="1182">
        <v>184894.95</v>
      </c>
      <c r="F117" s="1183">
        <v>127296.6</v>
      </c>
    </row>
    <row r="118" spans="2:6" x14ac:dyDescent="0.2">
      <c r="B118" s="1178"/>
      <c r="C118" s="1179"/>
      <c r="D118" s="1179"/>
      <c r="E118" s="1179"/>
      <c r="F118" s="1180"/>
    </row>
    <row r="119" spans="2:6" x14ac:dyDescent="0.2">
      <c r="B119" s="1178" t="s">
        <v>19506</v>
      </c>
      <c r="C119" s="1179">
        <v>181.84</v>
      </c>
      <c r="D119" s="1179">
        <v>105.24</v>
      </c>
      <c r="E119" s="1179">
        <v>181.84</v>
      </c>
      <c r="F119" s="1180">
        <v>105.24</v>
      </c>
    </row>
    <row r="120" spans="2:6" x14ac:dyDescent="0.2">
      <c r="B120" s="1178"/>
      <c r="C120" s="1179"/>
      <c r="D120" s="1179"/>
      <c r="E120" s="1179"/>
      <c r="F120" s="1180"/>
    </row>
    <row r="121" spans="2:6" x14ac:dyDescent="0.2">
      <c r="B121" s="1178" t="s">
        <v>19507</v>
      </c>
      <c r="C121" s="1179"/>
      <c r="D121" s="1179"/>
      <c r="E121" s="1179"/>
      <c r="F121" s="1180"/>
    </row>
    <row r="122" spans="2:6" x14ac:dyDescent="0.2">
      <c r="B122" s="1178" t="s">
        <v>19508</v>
      </c>
      <c r="C122" s="1179">
        <v>181.84</v>
      </c>
      <c r="D122" s="1179">
        <v>105.24</v>
      </c>
      <c r="E122" s="1179">
        <v>181.84</v>
      </c>
      <c r="F122" s="1180">
        <v>105.24</v>
      </c>
    </row>
    <row r="123" spans="2:6" x14ac:dyDescent="0.2">
      <c r="B123" s="1181" t="s">
        <v>357</v>
      </c>
      <c r="C123" s="1182">
        <v>181.84</v>
      </c>
      <c r="D123" s="1182">
        <v>105.24</v>
      </c>
      <c r="E123" s="1182">
        <v>181.84</v>
      </c>
      <c r="F123" s="1183">
        <v>105.24</v>
      </c>
    </row>
    <row r="124" spans="2:6" x14ac:dyDescent="0.2">
      <c r="B124" s="1178"/>
      <c r="C124" s="1179"/>
      <c r="D124" s="1179"/>
      <c r="E124" s="1179"/>
      <c r="F124" s="1180"/>
    </row>
    <row r="125" spans="2:6" x14ac:dyDescent="0.2">
      <c r="B125" s="1178" t="s">
        <v>19509</v>
      </c>
      <c r="C125" s="1179">
        <v>193300.36</v>
      </c>
      <c r="D125" s="1179">
        <v>35699</v>
      </c>
      <c r="E125" s="1179">
        <v>228999.36</v>
      </c>
      <c r="F125" s="1180">
        <v>0</v>
      </c>
    </row>
    <row r="126" spans="2:6" x14ac:dyDescent="0.2">
      <c r="B126" s="1178"/>
      <c r="C126" s="1179"/>
      <c r="D126" s="1179"/>
      <c r="E126" s="1179"/>
      <c r="F126" s="1180"/>
    </row>
    <row r="127" spans="2:6" x14ac:dyDescent="0.2">
      <c r="B127" s="1178" t="s">
        <v>19510</v>
      </c>
      <c r="C127" s="1179">
        <v>193300.36</v>
      </c>
      <c r="D127" s="1179">
        <v>35699</v>
      </c>
      <c r="E127" s="1179">
        <v>228999.36</v>
      </c>
      <c r="F127" s="1180">
        <v>0</v>
      </c>
    </row>
    <row r="128" spans="2:6" x14ac:dyDescent="0.2">
      <c r="B128" s="1178"/>
      <c r="C128" s="1179"/>
      <c r="D128" s="1179"/>
      <c r="E128" s="1179"/>
      <c r="F128" s="1180"/>
    </row>
    <row r="129" spans="2:6" x14ac:dyDescent="0.2">
      <c r="B129" s="1178" t="s">
        <v>19511</v>
      </c>
      <c r="C129" s="1179"/>
      <c r="D129" s="1179"/>
      <c r="E129" s="1179"/>
      <c r="F129" s="1180"/>
    </row>
    <row r="130" spans="2:6" x14ac:dyDescent="0.2">
      <c r="B130" s="1178" t="s">
        <v>19512</v>
      </c>
      <c r="C130" s="1179">
        <v>193300.36</v>
      </c>
      <c r="D130" s="1179">
        <v>35699</v>
      </c>
      <c r="E130" s="1179">
        <v>228999.36</v>
      </c>
      <c r="F130" s="1180">
        <v>0</v>
      </c>
    </row>
    <row r="131" spans="2:6" x14ac:dyDescent="0.2">
      <c r="B131" s="1181" t="s">
        <v>357</v>
      </c>
      <c r="C131" s="1182">
        <v>193300.36</v>
      </c>
      <c r="D131" s="1182">
        <v>35699</v>
      </c>
      <c r="E131" s="1182">
        <v>228999.36</v>
      </c>
      <c r="F131" s="1183">
        <v>0</v>
      </c>
    </row>
    <row r="132" spans="2:6" x14ac:dyDescent="0.2">
      <c r="B132" s="1178"/>
      <c r="C132" s="1179"/>
      <c r="D132" s="1179"/>
      <c r="E132" s="1179"/>
      <c r="F132" s="1180"/>
    </row>
    <row r="133" spans="2:6" x14ac:dyDescent="0.2">
      <c r="B133" s="1178" t="s">
        <v>19513</v>
      </c>
      <c r="C133" s="1179">
        <v>0</v>
      </c>
      <c r="D133" s="1179">
        <v>5787297.8899999997</v>
      </c>
      <c r="E133" s="1179">
        <v>5787297.8899999997</v>
      </c>
      <c r="F133" s="1180">
        <v>0</v>
      </c>
    </row>
    <row r="134" spans="2:6" x14ac:dyDescent="0.2">
      <c r="B134" s="1178"/>
      <c r="C134" s="1179"/>
      <c r="D134" s="1179"/>
      <c r="E134" s="1179"/>
      <c r="F134" s="1180"/>
    </row>
    <row r="135" spans="2:6" x14ac:dyDescent="0.2">
      <c r="B135" s="1178" t="s">
        <v>19514</v>
      </c>
      <c r="C135" s="1179">
        <v>679148420.13999999</v>
      </c>
      <c r="D135" s="1179">
        <v>751127.75</v>
      </c>
      <c r="E135" s="1179">
        <v>794272.19</v>
      </c>
      <c r="F135" s="1180">
        <v>679105275.70000005</v>
      </c>
    </row>
    <row r="136" spans="2:6" x14ac:dyDescent="0.2">
      <c r="B136" s="1178"/>
      <c r="C136" s="1179"/>
      <c r="D136" s="1179"/>
      <c r="E136" s="1179"/>
      <c r="F136" s="1180"/>
    </row>
    <row r="137" spans="2:6" x14ac:dyDescent="0.2">
      <c r="B137" s="1178" t="s">
        <v>19515</v>
      </c>
      <c r="C137" s="1179">
        <v>580551472.44000006</v>
      </c>
      <c r="D137" s="1179">
        <v>0</v>
      </c>
      <c r="E137" s="1179">
        <v>0</v>
      </c>
      <c r="F137" s="1180">
        <v>580551472.44000006</v>
      </c>
    </row>
    <row r="138" spans="2:6" x14ac:dyDescent="0.2">
      <c r="B138" s="1178"/>
      <c r="C138" s="1179"/>
      <c r="D138" s="1179"/>
      <c r="E138" s="1179"/>
      <c r="F138" s="1180"/>
    </row>
    <row r="139" spans="2:6" x14ac:dyDescent="0.2">
      <c r="B139" s="1178" t="s">
        <v>19516</v>
      </c>
      <c r="C139" s="1179">
        <v>340416560.31999999</v>
      </c>
      <c r="D139" s="1179">
        <v>0</v>
      </c>
      <c r="E139" s="1179">
        <v>0</v>
      </c>
      <c r="F139" s="1180">
        <v>340416560.31999999</v>
      </c>
    </row>
    <row r="140" spans="2:6" x14ac:dyDescent="0.2">
      <c r="B140" s="1178"/>
      <c r="C140" s="1179"/>
      <c r="D140" s="1179"/>
      <c r="E140" s="1179"/>
      <c r="F140" s="1180"/>
    </row>
    <row r="141" spans="2:6" x14ac:dyDescent="0.2">
      <c r="B141" s="1178" t="s">
        <v>19517</v>
      </c>
      <c r="C141" s="1179"/>
      <c r="D141" s="1179"/>
      <c r="E141" s="1179"/>
      <c r="F141" s="1180"/>
    </row>
    <row r="142" spans="2:6" x14ac:dyDescent="0.2">
      <c r="B142" s="1178" t="s">
        <v>19518</v>
      </c>
      <c r="C142" s="1179">
        <v>340416560.31999999</v>
      </c>
      <c r="D142" s="1179">
        <v>0</v>
      </c>
      <c r="E142" s="1179">
        <v>0</v>
      </c>
      <c r="F142" s="1180">
        <v>340416560.31999999</v>
      </c>
    </row>
    <row r="143" spans="2:6" x14ac:dyDescent="0.2">
      <c r="B143" s="1181" t="s">
        <v>357</v>
      </c>
      <c r="C143" s="1182">
        <v>340416560.31999999</v>
      </c>
      <c r="D143" s="1182">
        <v>0</v>
      </c>
      <c r="E143" s="1182">
        <v>0</v>
      </c>
      <c r="F143" s="1183">
        <v>340416560.31999999</v>
      </c>
    </row>
    <row r="144" spans="2:6" x14ac:dyDescent="0.2">
      <c r="B144" s="1178"/>
      <c r="C144" s="1179"/>
      <c r="D144" s="1179"/>
      <c r="E144" s="1179"/>
      <c r="F144" s="1180"/>
    </row>
    <row r="145" spans="2:6" x14ac:dyDescent="0.2">
      <c r="B145" s="1178" t="s">
        <v>19519</v>
      </c>
      <c r="C145" s="1179">
        <v>240134912.12</v>
      </c>
      <c r="D145" s="1179">
        <v>0</v>
      </c>
      <c r="E145" s="1179">
        <v>0</v>
      </c>
      <c r="F145" s="1180">
        <v>240134912.12</v>
      </c>
    </row>
    <row r="146" spans="2:6" x14ac:dyDescent="0.2">
      <c r="B146" s="1178"/>
      <c r="C146" s="1179"/>
      <c r="D146" s="1179"/>
      <c r="E146" s="1179"/>
      <c r="F146" s="1180"/>
    </row>
    <row r="147" spans="2:6" x14ac:dyDescent="0.2">
      <c r="B147" s="1178" t="s">
        <v>19520</v>
      </c>
      <c r="C147" s="1179"/>
      <c r="D147" s="1179"/>
      <c r="E147" s="1179"/>
      <c r="F147" s="1180"/>
    </row>
    <row r="148" spans="2:6" x14ac:dyDescent="0.2">
      <c r="B148" s="1178" t="s">
        <v>19521</v>
      </c>
      <c r="C148" s="1179">
        <v>1692278.17</v>
      </c>
      <c r="D148" s="1179">
        <v>0</v>
      </c>
      <c r="E148" s="1179">
        <v>0</v>
      </c>
      <c r="F148" s="1180">
        <v>1692278.17</v>
      </c>
    </row>
    <row r="149" spans="2:6" x14ac:dyDescent="0.2">
      <c r="B149" s="1178" t="s">
        <v>19522</v>
      </c>
      <c r="C149" s="1179">
        <v>1972456.2</v>
      </c>
      <c r="D149" s="1179">
        <v>0</v>
      </c>
      <c r="E149" s="1179">
        <v>0</v>
      </c>
      <c r="F149" s="1180">
        <v>1972456.2</v>
      </c>
    </row>
    <row r="150" spans="2:6" x14ac:dyDescent="0.2">
      <c r="B150" s="1178" t="s">
        <v>19523</v>
      </c>
      <c r="C150" s="1179">
        <v>2933956.94</v>
      </c>
      <c r="D150" s="1179">
        <v>0</v>
      </c>
      <c r="E150" s="1179">
        <v>0</v>
      </c>
      <c r="F150" s="1180">
        <v>2933956.94</v>
      </c>
    </row>
    <row r="151" spans="2:6" x14ac:dyDescent="0.2">
      <c r="B151" s="1178" t="s">
        <v>19524</v>
      </c>
      <c r="C151" s="1179">
        <v>3348225.5</v>
      </c>
      <c r="D151" s="1179">
        <v>0</v>
      </c>
      <c r="E151" s="1179">
        <v>0</v>
      </c>
      <c r="F151" s="1180">
        <v>3348225.5</v>
      </c>
    </row>
    <row r="152" spans="2:6" x14ac:dyDescent="0.2">
      <c r="B152" s="1178" t="s">
        <v>19525</v>
      </c>
      <c r="C152" s="1179">
        <v>6839094.4100000001</v>
      </c>
      <c r="D152" s="1179">
        <v>0</v>
      </c>
      <c r="E152" s="1179">
        <v>0</v>
      </c>
      <c r="F152" s="1180">
        <v>6839094.4100000001</v>
      </c>
    </row>
    <row r="153" spans="2:6" x14ac:dyDescent="0.2">
      <c r="B153" s="1178" t="s">
        <v>19526</v>
      </c>
      <c r="C153" s="1179">
        <v>9065758.8699999992</v>
      </c>
      <c r="D153" s="1179">
        <v>0</v>
      </c>
      <c r="E153" s="1179">
        <v>0</v>
      </c>
      <c r="F153" s="1180">
        <v>9065758.8699999992</v>
      </c>
    </row>
    <row r="154" spans="2:6" x14ac:dyDescent="0.2">
      <c r="B154" s="1178" t="s">
        <v>19527</v>
      </c>
      <c r="C154" s="1179">
        <v>5050235.59</v>
      </c>
      <c r="D154" s="1179">
        <v>0</v>
      </c>
      <c r="E154" s="1179">
        <v>0</v>
      </c>
      <c r="F154" s="1180">
        <v>5050235.59</v>
      </c>
    </row>
    <row r="155" spans="2:6" x14ac:dyDescent="0.2">
      <c r="B155" s="1178" t="s">
        <v>19528</v>
      </c>
      <c r="C155" s="1179">
        <v>4163032.74</v>
      </c>
      <c r="D155" s="1179">
        <v>0</v>
      </c>
      <c r="E155" s="1179">
        <v>0</v>
      </c>
      <c r="F155" s="1180">
        <v>4163032.74</v>
      </c>
    </row>
    <row r="156" spans="2:6" x14ac:dyDescent="0.2">
      <c r="B156" s="1178" t="s">
        <v>19529</v>
      </c>
      <c r="C156" s="1179">
        <v>7078708.9500000002</v>
      </c>
      <c r="D156" s="1179">
        <v>0</v>
      </c>
      <c r="E156" s="1179">
        <v>0</v>
      </c>
      <c r="F156" s="1180">
        <v>7078708.9500000002</v>
      </c>
    </row>
    <row r="157" spans="2:6" x14ac:dyDescent="0.2">
      <c r="B157" s="1178" t="s">
        <v>19530</v>
      </c>
      <c r="C157" s="1179">
        <v>1512219.41</v>
      </c>
      <c r="D157" s="1179">
        <v>0</v>
      </c>
      <c r="E157" s="1179">
        <v>0</v>
      </c>
      <c r="F157" s="1180">
        <v>1512219.41</v>
      </c>
    </row>
    <row r="158" spans="2:6" x14ac:dyDescent="0.2">
      <c r="B158" s="1178" t="s">
        <v>19531</v>
      </c>
      <c r="C158" s="1179">
        <v>3427316.09</v>
      </c>
      <c r="D158" s="1179">
        <v>0</v>
      </c>
      <c r="E158" s="1179">
        <v>0</v>
      </c>
      <c r="F158" s="1180">
        <v>3427316.09</v>
      </c>
    </row>
    <row r="159" spans="2:6" x14ac:dyDescent="0.2">
      <c r="B159" s="1178" t="s">
        <v>19532</v>
      </c>
      <c r="C159" s="1179">
        <v>5812547.9900000002</v>
      </c>
      <c r="D159" s="1179">
        <v>0</v>
      </c>
      <c r="E159" s="1179">
        <v>0</v>
      </c>
      <c r="F159" s="1180">
        <v>5812547.9900000002</v>
      </c>
    </row>
    <row r="160" spans="2:6" x14ac:dyDescent="0.2">
      <c r="B160" s="1178" t="s">
        <v>19533</v>
      </c>
      <c r="C160" s="1179">
        <v>2308848.35</v>
      </c>
      <c r="D160" s="1179">
        <v>0</v>
      </c>
      <c r="E160" s="1179">
        <v>0</v>
      </c>
      <c r="F160" s="1180">
        <v>2308848.35</v>
      </c>
    </row>
    <row r="161" spans="2:6" x14ac:dyDescent="0.2">
      <c r="B161" s="1178" t="s">
        <v>19534</v>
      </c>
      <c r="C161" s="1179">
        <v>6468228.4900000002</v>
      </c>
      <c r="D161" s="1179">
        <v>0</v>
      </c>
      <c r="E161" s="1179">
        <v>0</v>
      </c>
      <c r="F161" s="1180">
        <v>6468228.4900000002</v>
      </c>
    </row>
    <row r="162" spans="2:6" x14ac:dyDescent="0.2">
      <c r="B162" s="1178" t="s">
        <v>19535</v>
      </c>
      <c r="C162" s="1179">
        <v>381102.22</v>
      </c>
      <c r="D162" s="1179">
        <v>0</v>
      </c>
      <c r="E162" s="1179">
        <v>0</v>
      </c>
      <c r="F162" s="1180">
        <v>381102.22</v>
      </c>
    </row>
    <row r="163" spans="2:6" x14ac:dyDescent="0.2">
      <c r="B163" s="1178" t="s">
        <v>19536</v>
      </c>
      <c r="C163" s="1179">
        <v>452803.42</v>
      </c>
      <c r="D163" s="1179">
        <v>0</v>
      </c>
      <c r="E163" s="1179">
        <v>0</v>
      </c>
      <c r="F163" s="1180">
        <v>452803.42</v>
      </c>
    </row>
    <row r="164" spans="2:6" x14ac:dyDescent="0.2">
      <c r="B164" s="1178" t="s">
        <v>19537</v>
      </c>
      <c r="C164" s="1179">
        <v>628203.93999999994</v>
      </c>
      <c r="D164" s="1179">
        <v>0</v>
      </c>
      <c r="E164" s="1179">
        <v>0</v>
      </c>
      <c r="F164" s="1180">
        <v>628203.93999999994</v>
      </c>
    </row>
    <row r="165" spans="2:6" x14ac:dyDescent="0.2">
      <c r="B165" s="1178" t="s">
        <v>19538</v>
      </c>
      <c r="C165" s="1179">
        <v>161852.25</v>
      </c>
      <c r="D165" s="1179">
        <v>0</v>
      </c>
      <c r="E165" s="1179">
        <v>0</v>
      </c>
      <c r="F165" s="1180">
        <v>161852.25</v>
      </c>
    </row>
    <row r="166" spans="2:6" x14ac:dyDescent="0.2">
      <c r="B166" s="1178" t="s">
        <v>19539</v>
      </c>
      <c r="C166" s="1179">
        <v>1801051.94</v>
      </c>
      <c r="D166" s="1179">
        <v>0</v>
      </c>
      <c r="E166" s="1179">
        <v>0</v>
      </c>
      <c r="F166" s="1180">
        <v>1801051.94</v>
      </c>
    </row>
    <row r="167" spans="2:6" x14ac:dyDescent="0.2">
      <c r="B167" s="1178" t="s">
        <v>19540</v>
      </c>
      <c r="C167" s="1179">
        <v>72416</v>
      </c>
      <c r="D167" s="1179">
        <v>0</v>
      </c>
      <c r="E167" s="1179">
        <v>0</v>
      </c>
      <c r="F167" s="1180">
        <v>72416</v>
      </c>
    </row>
    <row r="168" spans="2:6" x14ac:dyDescent="0.2">
      <c r="B168" s="1178" t="s">
        <v>19541</v>
      </c>
      <c r="C168" s="1179">
        <v>91734.19</v>
      </c>
      <c r="D168" s="1179">
        <v>0</v>
      </c>
      <c r="E168" s="1179">
        <v>0</v>
      </c>
      <c r="F168" s="1180">
        <v>91734.19</v>
      </c>
    </row>
    <row r="169" spans="2:6" x14ac:dyDescent="0.2">
      <c r="B169" s="1178" t="s">
        <v>19542</v>
      </c>
      <c r="C169" s="1179">
        <v>1878368.37</v>
      </c>
      <c r="D169" s="1179">
        <v>0</v>
      </c>
      <c r="E169" s="1179">
        <v>0</v>
      </c>
      <c r="F169" s="1180">
        <v>1878368.37</v>
      </c>
    </row>
    <row r="170" spans="2:6" x14ac:dyDescent="0.2">
      <c r="B170" s="1178" t="s">
        <v>19543</v>
      </c>
      <c r="C170" s="1179">
        <v>3340271.31</v>
      </c>
      <c r="D170" s="1179">
        <v>0</v>
      </c>
      <c r="E170" s="1179">
        <v>0</v>
      </c>
      <c r="F170" s="1180">
        <v>3340271.31</v>
      </c>
    </row>
    <row r="171" spans="2:6" x14ac:dyDescent="0.2">
      <c r="B171" s="1178" t="s">
        <v>19544</v>
      </c>
      <c r="C171" s="1179">
        <v>535467.67000000004</v>
      </c>
      <c r="D171" s="1179">
        <v>0</v>
      </c>
      <c r="E171" s="1179">
        <v>0</v>
      </c>
      <c r="F171" s="1180">
        <v>535467.67000000004</v>
      </c>
    </row>
    <row r="172" spans="2:6" x14ac:dyDescent="0.2">
      <c r="B172" s="1178" t="s">
        <v>19545</v>
      </c>
      <c r="C172" s="1179">
        <v>1766003.63</v>
      </c>
      <c r="D172" s="1179">
        <v>0</v>
      </c>
      <c r="E172" s="1179">
        <v>0</v>
      </c>
      <c r="F172" s="1180">
        <v>1766003.63</v>
      </c>
    </row>
    <row r="173" spans="2:6" x14ac:dyDescent="0.2">
      <c r="B173" s="1178" t="s">
        <v>19546</v>
      </c>
      <c r="C173" s="1179">
        <v>97745</v>
      </c>
      <c r="D173" s="1179">
        <v>0</v>
      </c>
      <c r="E173" s="1179">
        <v>0</v>
      </c>
      <c r="F173" s="1180">
        <v>97745</v>
      </c>
    </row>
    <row r="174" spans="2:6" x14ac:dyDescent="0.2">
      <c r="B174" s="1178" t="s">
        <v>19547</v>
      </c>
      <c r="C174" s="1179">
        <v>77982.25</v>
      </c>
      <c r="D174" s="1179">
        <v>0</v>
      </c>
      <c r="E174" s="1179">
        <v>0</v>
      </c>
      <c r="F174" s="1180">
        <v>77982.25</v>
      </c>
    </row>
    <row r="175" spans="2:6" x14ac:dyDescent="0.2">
      <c r="B175" s="1178" t="s">
        <v>19548</v>
      </c>
      <c r="C175" s="1179">
        <v>313652.28000000003</v>
      </c>
      <c r="D175" s="1179">
        <v>0</v>
      </c>
      <c r="E175" s="1179">
        <v>0</v>
      </c>
      <c r="F175" s="1180">
        <v>313652.28000000003</v>
      </c>
    </row>
    <row r="176" spans="2:6" x14ac:dyDescent="0.2">
      <c r="B176" s="1178" t="s">
        <v>19549</v>
      </c>
      <c r="C176" s="1179">
        <v>918619.88</v>
      </c>
      <c r="D176" s="1179">
        <v>0</v>
      </c>
      <c r="E176" s="1179">
        <v>0</v>
      </c>
      <c r="F176" s="1180">
        <v>918619.88</v>
      </c>
    </row>
    <row r="177" spans="2:6" x14ac:dyDescent="0.2">
      <c r="B177" s="1178" t="s">
        <v>19550</v>
      </c>
      <c r="C177" s="1179">
        <v>2052401.43</v>
      </c>
      <c r="D177" s="1179">
        <v>0</v>
      </c>
      <c r="E177" s="1179">
        <v>0</v>
      </c>
      <c r="F177" s="1180">
        <v>2052401.43</v>
      </c>
    </row>
    <row r="178" spans="2:6" x14ac:dyDescent="0.2">
      <c r="B178" s="1178" t="s">
        <v>19551</v>
      </c>
      <c r="C178" s="1179">
        <v>242550.07</v>
      </c>
      <c r="D178" s="1179">
        <v>0</v>
      </c>
      <c r="E178" s="1179">
        <v>0</v>
      </c>
      <c r="F178" s="1180">
        <v>242550.07</v>
      </c>
    </row>
    <row r="179" spans="2:6" x14ac:dyDescent="0.2">
      <c r="B179" s="1178" t="s">
        <v>19552</v>
      </c>
      <c r="C179" s="1179">
        <v>1780597.47</v>
      </c>
      <c r="D179" s="1179">
        <v>0</v>
      </c>
      <c r="E179" s="1179">
        <v>0</v>
      </c>
      <c r="F179" s="1180">
        <v>1780597.47</v>
      </c>
    </row>
    <row r="180" spans="2:6" x14ac:dyDescent="0.2">
      <c r="B180" s="1178" t="s">
        <v>19553</v>
      </c>
      <c r="C180" s="1179">
        <v>92026.03</v>
      </c>
      <c r="D180" s="1179">
        <v>0</v>
      </c>
      <c r="E180" s="1179">
        <v>0</v>
      </c>
      <c r="F180" s="1180">
        <v>92026.03</v>
      </c>
    </row>
    <row r="181" spans="2:6" x14ac:dyDescent="0.2">
      <c r="B181" s="1178" t="s">
        <v>19554</v>
      </c>
      <c r="C181" s="1179">
        <v>185282.9</v>
      </c>
      <c r="D181" s="1179">
        <v>0</v>
      </c>
      <c r="E181" s="1179">
        <v>0</v>
      </c>
      <c r="F181" s="1180">
        <v>185282.9</v>
      </c>
    </row>
    <row r="182" spans="2:6" x14ac:dyDescent="0.2">
      <c r="B182" s="1178" t="s">
        <v>19555</v>
      </c>
      <c r="C182" s="1179">
        <v>352748.93</v>
      </c>
      <c r="D182" s="1179">
        <v>0</v>
      </c>
      <c r="E182" s="1179">
        <v>0</v>
      </c>
      <c r="F182" s="1180">
        <v>352748.93</v>
      </c>
    </row>
    <row r="183" spans="2:6" x14ac:dyDescent="0.2">
      <c r="B183" s="1178" t="s">
        <v>19556</v>
      </c>
      <c r="C183" s="1179">
        <v>1498499.05</v>
      </c>
      <c r="D183" s="1179">
        <v>0</v>
      </c>
      <c r="E183" s="1179">
        <v>0</v>
      </c>
      <c r="F183" s="1180">
        <v>1498499.05</v>
      </c>
    </row>
    <row r="184" spans="2:6" x14ac:dyDescent="0.2">
      <c r="B184" s="1178" t="s">
        <v>19557</v>
      </c>
      <c r="C184" s="1179">
        <v>1617434.67</v>
      </c>
      <c r="D184" s="1179">
        <v>0</v>
      </c>
      <c r="E184" s="1179">
        <v>0</v>
      </c>
      <c r="F184" s="1180">
        <v>1617434.67</v>
      </c>
    </row>
    <row r="185" spans="2:6" x14ac:dyDescent="0.2">
      <c r="B185" s="1178" t="s">
        <v>19558</v>
      </c>
      <c r="C185" s="1179">
        <v>191720.97</v>
      </c>
      <c r="D185" s="1179">
        <v>0</v>
      </c>
      <c r="E185" s="1179">
        <v>0</v>
      </c>
      <c r="F185" s="1180">
        <v>191720.97</v>
      </c>
    </row>
    <row r="186" spans="2:6" x14ac:dyDescent="0.2">
      <c r="B186" s="1178" t="s">
        <v>19559</v>
      </c>
      <c r="C186" s="1179">
        <v>339894.51</v>
      </c>
      <c r="D186" s="1179">
        <v>0</v>
      </c>
      <c r="E186" s="1179">
        <v>0</v>
      </c>
      <c r="F186" s="1180">
        <v>339894.51</v>
      </c>
    </row>
    <row r="187" spans="2:6" x14ac:dyDescent="0.2">
      <c r="B187" s="1178" t="s">
        <v>19560</v>
      </c>
      <c r="C187" s="1179">
        <v>22939411.379999999</v>
      </c>
      <c r="D187" s="1179">
        <v>0</v>
      </c>
      <c r="E187" s="1179">
        <v>0</v>
      </c>
      <c r="F187" s="1180">
        <v>22939411.379999999</v>
      </c>
    </row>
    <row r="188" spans="2:6" x14ac:dyDescent="0.2">
      <c r="B188" s="1178" t="s">
        <v>19561</v>
      </c>
      <c r="C188" s="1179">
        <v>43573.15</v>
      </c>
      <c r="D188" s="1179">
        <v>0</v>
      </c>
      <c r="E188" s="1179">
        <v>0</v>
      </c>
      <c r="F188" s="1180">
        <v>43573.15</v>
      </c>
    </row>
    <row r="189" spans="2:6" x14ac:dyDescent="0.2">
      <c r="B189" s="1178" t="s">
        <v>19562</v>
      </c>
      <c r="C189" s="1179">
        <v>222499.1</v>
      </c>
      <c r="D189" s="1179">
        <v>0</v>
      </c>
      <c r="E189" s="1179">
        <v>0</v>
      </c>
      <c r="F189" s="1180">
        <v>222499.1</v>
      </c>
    </row>
    <row r="190" spans="2:6" x14ac:dyDescent="0.2">
      <c r="B190" s="1178" t="s">
        <v>19563</v>
      </c>
      <c r="C190" s="1179">
        <v>107363401.95</v>
      </c>
      <c r="D190" s="1179">
        <v>0</v>
      </c>
      <c r="E190" s="1179">
        <v>0</v>
      </c>
      <c r="F190" s="1180">
        <v>107363401.95</v>
      </c>
    </row>
    <row r="191" spans="2:6" x14ac:dyDescent="0.2">
      <c r="B191" s="1178" t="s">
        <v>19564</v>
      </c>
      <c r="C191" s="1179">
        <v>12149230.880000001</v>
      </c>
      <c r="D191" s="1179">
        <v>0</v>
      </c>
      <c r="E191" s="1179">
        <v>0</v>
      </c>
      <c r="F191" s="1180">
        <v>12149230.880000001</v>
      </c>
    </row>
    <row r="192" spans="2:6" x14ac:dyDescent="0.2">
      <c r="B192" s="1178" t="s">
        <v>19565</v>
      </c>
      <c r="C192" s="1179">
        <v>14873457.58</v>
      </c>
      <c r="D192" s="1179">
        <v>0</v>
      </c>
      <c r="E192" s="1179">
        <v>0</v>
      </c>
      <c r="F192" s="1180">
        <v>14873457.58</v>
      </c>
    </row>
    <row r="193" spans="2:6" x14ac:dyDescent="0.2">
      <c r="B193" s="1181" t="s">
        <v>357</v>
      </c>
      <c r="C193" s="1182">
        <v>240134912.12</v>
      </c>
      <c r="D193" s="1182">
        <v>0</v>
      </c>
      <c r="E193" s="1182">
        <v>0</v>
      </c>
      <c r="F193" s="1183">
        <v>240134912.12</v>
      </c>
    </row>
    <row r="194" spans="2:6" x14ac:dyDescent="0.2">
      <c r="B194" s="1178"/>
      <c r="C194" s="1179"/>
      <c r="D194" s="1179"/>
      <c r="E194" s="1179"/>
      <c r="F194" s="1180"/>
    </row>
    <row r="195" spans="2:6" x14ac:dyDescent="0.2">
      <c r="B195" s="1178" t="s">
        <v>19566</v>
      </c>
      <c r="C195" s="1179">
        <v>118677757.53</v>
      </c>
      <c r="D195" s="1179">
        <v>741963.75</v>
      </c>
      <c r="E195" s="1179">
        <v>3166.93</v>
      </c>
      <c r="F195" s="1180">
        <v>119416554.34999999</v>
      </c>
    </row>
    <row r="196" spans="2:6" x14ac:dyDescent="0.2">
      <c r="B196" s="1178"/>
      <c r="C196" s="1179"/>
      <c r="D196" s="1179"/>
      <c r="E196" s="1179"/>
      <c r="F196" s="1180"/>
    </row>
    <row r="197" spans="2:6" x14ac:dyDescent="0.2">
      <c r="B197" s="1178" t="s">
        <v>19567</v>
      </c>
      <c r="C197" s="1179">
        <v>61584557.600000001</v>
      </c>
      <c r="D197" s="1179">
        <v>584533.18000000005</v>
      </c>
      <c r="E197" s="1179">
        <v>3166.93</v>
      </c>
      <c r="F197" s="1180">
        <v>62165923.850000001</v>
      </c>
    </row>
    <row r="198" spans="2:6" x14ac:dyDescent="0.2">
      <c r="B198" s="1178"/>
      <c r="C198" s="1179"/>
      <c r="D198" s="1179"/>
      <c r="E198" s="1179"/>
      <c r="F198" s="1180"/>
    </row>
    <row r="199" spans="2:6" x14ac:dyDescent="0.2">
      <c r="B199" s="1178" t="s">
        <v>19568</v>
      </c>
      <c r="C199" s="1179"/>
      <c r="D199" s="1179"/>
      <c r="E199" s="1179"/>
      <c r="F199" s="1180"/>
    </row>
    <row r="200" spans="2:6" x14ac:dyDescent="0.2">
      <c r="B200" s="1178" t="s">
        <v>19569</v>
      </c>
      <c r="C200" s="1179">
        <v>18818657.32</v>
      </c>
      <c r="D200" s="1179">
        <v>539654.89</v>
      </c>
      <c r="E200" s="1179">
        <v>0</v>
      </c>
      <c r="F200" s="1180">
        <v>19358312.210000001</v>
      </c>
    </row>
    <row r="201" spans="2:6" x14ac:dyDescent="0.2">
      <c r="B201" s="1181" t="s">
        <v>357</v>
      </c>
      <c r="C201" s="1182">
        <v>18818657.32</v>
      </c>
      <c r="D201" s="1182">
        <v>539654.89</v>
      </c>
      <c r="E201" s="1182">
        <v>0</v>
      </c>
      <c r="F201" s="1183">
        <v>19358312.210000001</v>
      </c>
    </row>
    <row r="202" spans="2:6" x14ac:dyDescent="0.2">
      <c r="B202" s="1178"/>
      <c r="C202" s="1179"/>
      <c r="D202" s="1179"/>
      <c r="E202" s="1179"/>
      <c r="F202" s="1180"/>
    </row>
    <row r="203" spans="2:6" x14ac:dyDescent="0.2">
      <c r="B203" s="1178" t="s">
        <v>19570</v>
      </c>
      <c r="C203" s="1179"/>
      <c r="D203" s="1179"/>
      <c r="E203" s="1179"/>
      <c r="F203" s="1180"/>
    </row>
    <row r="204" spans="2:6" x14ac:dyDescent="0.2">
      <c r="B204" s="1178" t="s">
        <v>19571</v>
      </c>
      <c r="C204" s="1179">
        <v>42520396.609999999</v>
      </c>
      <c r="D204" s="1179">
        <v>44878.29</v>
      </c>
      <c r="E204" s="1179">
        <v>3166.93</v>
      </c>
      <c r="F204" s="1180">
        <v>42562107.969999999</v>
      </c>
    </row>
    <row r="205" spans="2:6" x14ac:dyDescent="0.2">
      <c r="B205" s="1181" t="s">
        <v>357</v>
      </c>
      <c r="C205" s="1182">
        <v>42520396.609999999</v>
      </c>
      <c r="D205" s="1182">
        <v>44878.29</v>
      </c>
      <c r="E205" s="1182">
        <v>3166.93</v>
      </c>
      <c r="F205" s="1183">
        <v>42562107.969999999</v>
      </c>
    </row>
    <row r="206" spans="2:6" x14ac:dyDescent="0.2">
      <c r="B206" s="1178"/>
      <c r="C206" s="1179"/>
      <c r="D206" s="1179"/>
      <c r="E206" s="1179"/>
      <c r="F206" s="1180"/>
    </row>
    <row r="207" spans="2:6" x14ac:dyDescent="0.2">
      <c r="B207" s="1178" t="s">
        <v>19572</v>
      </c>
      <c r="C207" s="1179"/>
      <c r="D207" s="1179"/>
      <c r="E207" s="1179"/>
      <c r="F207" s="1180"/>
    </row>
    <row r="208" spans="2:6" x14ac:dyDescent="0.2">
      <c r="B208" s="1178" t="s">
        <v>19573</v>
      </c>
      <c r="C208" s="1179">
        <v>245503.67</v>
      </c>
      <c r="D208" s="1179">
        <v>0</v>
      </c>
      <c r="E208" s="1179">
        <v>15776</v>
      </c>
      <c r="F208" s="1180">
        <f>+C208+D208-E208</f>
        <v>229727.67</v>
      </c>
    </row>
    <row r="209" spans="2:6" x14ac:dyDescent="0.2">
      <c r="B209" s="1181" t="s">
        <v>357</v>
      </c>
      <c r="C209" s="1182">
        <v>245503.67</v>
      </c>
      <c r="D209" s="1182">
        <v>0</v>
      </c>
      <c r="E209" s="1182">
        <v>15776</v>
      </c>
      <c r="F209" s="1183">
        <f>+C209+D209-E209</f>
        <v>229727.67</v>
      </c>
    </row>
    <row r="210" spans="2:6" x14ac:dyDescent="0.2">
      <c r="B210" s="1178"/>
      <c r="C210" s="1179"/>
      <c r="D210" s="1179"/>
      <c r="E210" s="1179"/>
      <c r="F210" s="1180"/>
    </row>
    <row r="211" spans="2:6" x14ac:dyDescent="0.2">
      <c r="B211" s="1178" t="s">
        <v>19574</v>
      </c>
      <c r="C211" s="1179">
        <v>18015070.859999999</v>
      </c>
      <c r="D211" s="1179">
        <v>155060.39000000001</v>
      </c>
      <c r="E211" s="1179">
        <v>0</v>
      </c>
      <c r="F211" s="1180">
        <f>+C211+D211-E211</f>
        <v>18170131.25</v>
      </c>
    </row>
    <row r="212" spans="2:6" x14ac:dyDescent="0.2">
      <c r="B212" s="1178"/>
      <c r="C212" s="1179"/>
      <c r="D212" s="1179"/>
      <c r="E212" s="1179"/>
      <c r="F212" s="1180"/>
    </row>
    <row r="213" spans="2:6" x14ac:dyDescent="0.2">
      <c r="B213" s="1178" t="s">
        <v>19575</v>
      </c>
      <c r="C213" s="1179"/>
      <c r="D213" s="1179"/>
      <c r="E213" s="1179"/>
      <c r="F213" s="1180"/>
    </row>
    <row r="214" spans="2:6" x14ac:dyDescent="0.2">
      <c r="B214" s="1178" t="s">
        <v>19576</v>
      </c>
      <c r="C214" s="1179">
        <v>2458316.71</v>
      </c>
      <c r="D214" s="1179">
        <v>5409.08</v>
      </c>
      <c r="E214" s="1179">
        <v>0</v>
      </c>
      <c r="F214" s="1180">
        <v>2463725.79</v>
      </c>
    </row>
    <row r="215" spans="2:6" x14ac:dyDescent="0.2">
      <c r="B215" s="1181" t="s">
        <v>357</v>
      </c>
      <c r="C215" s="1182">
        <v>2458316.71</v>
      </c>
      <c r="D215" s="1182">
        <v>5409.08</v>
      </c>
      <c r="E215" s="1182">
        <v>0</v>
      </c>
      <c r="F215" s="1183">
        <v>2463725.79</v>
      </c>
    </row>
    <row r="216" spans="2:6" x14ac:dyDescent="0.2">
      <c r="B216" s="1178"/>
      <c r="C216" s="1179"/>
      <c r="D216" s="1179"/>
      <c r="E216" s="1179"/>
      <c r="F216" s="1180"/>
    </row>
    <row r="217" spans="2:6" x14ac:dyDescent="0.2">
      <c r="B217" s="1178" t="s">
        <v>19577</v>
      </c>
      <c r="C217" s="1179"/>
      <c r="D217" s="1179"/>
      <c r="E217" s="1179"/>
      <c r="F217" s="1180"/>
    </row>
    <row r="218" spans="2:6" x14ac:dyDescent="0.2">
      <c r="B218" s="1178" t="s">
        <v>19578</v>
      </c>
      <c r="C218" s="1179">
        <v>312665.94</v>
      </c>
      <c r="D218" s="1179">
        <v>0</v>
      </c>
      <c r="E218" s="1179">
        <v>0</v>
      </c>
      <c r="F218" s="1180">
        <v>312665.94</v>
      </c>
    </row>
    <row r="219" spans="2:6" x14ac:dyDescent="0.2">
      <c r="B219" s="1181" t="s">
        <v>357</v>
      </c>
      <c r="C219" s="1182">
        <v>312665.94</v>
      </c>
      <c r="D219" s="1182">
        <v>0</v>
      </c>
      <c r="E219" s="1182">
        <v>0</v>
      </c>
      <c r="F219" s="1183">
        <v>312665.94</v>
      </c>
    </row>
    <row r="220" spans="2:6" x14ac:dyDescent="0.2">
      <c r="B220" s="1178"/>
      <c r="C220" s="1179"/>
      <c r="D220" s="1179"/>
      <c r="E220" s="1179"/>
      <c r="F220" s="1180"/>
    </row>
    <row r="221" spans="2:6" x14ac:dyDescent="0.2">
      <c r="B221" s="1178" t="s">
        <v>19579</v>
      </c>
      <c r="C221" s="1179"/>
      <c r="D221" s="1179"/>
      <c r="E221" s="1179"/>
      <c r="F221" s="1180"/>
    </row>
    <row r="222" spans="2:6" x14ac:dyDescent="0.2">
      <c r="B222" s="1178" t="s">
        <v>19580</v>
      </c>
      <c r="C222" s="1179">
        <v>1368428.29</v>
      </c>
      <c r="D222" s="1179">
        <v>133875.31</v>
      </c>
      <c r="E222" s="1179">
        <v>0</v>
      </c>
      <c r="F222" s="1180">
        <v>1502303.6</v>
      </c>
    </row>
    <row r="223" spans="2:6" x14ac:dyDescent="0.2">
      <c r="B223" s="1181" t="s">
        <v>357</v>
      </c>
      <c r="C223" s="1182">
        <v>1368428.29</v>
      </c>
      <c r="D223" s="1182">
        <v>133875.31</v>
      </c>
      <c r="E223" s="1182">
        <v>0</v>
      </c>
      <c r="F223" s="1183">
        <v>1502303.6</v>
      </c>
    </row>
    <row r="224" spans="2:6" x14ac:dyDescent="0.2">
      <c r="B224" s="1178"/>
      <c r="C224" s="1179"/>
      <c r="D224" s="1179"/>
      <c r="E224" s="1179"/>
      <c r="F224" s="1180"/>
    </row>
    <row r="225" spans="2:6" x14ac:dyDescent="0.2">
      <c r="B225" s="1178" t="s">
        <v>19581</v>
      </c>
      <c r="C225" s="1179">
        <v>13875659.92</v>
      </c>
      <c r="D225" s="1179">
        <v>15776</v>
      </c>
      <c r="E225" s="1179">
        <v>0</v>
      </c>
      <c r="F225" s="1180">
        <f>+C225+D225-E225</f>
        <v>13891435.92</v>
      </c>
    </row>
    <row r="226" spans="2:6" x14ac:dyDescent="0.2">
      <c r="B226" s="1178"/>
      <c r="C226" s="1179"/>
      <c r="D226" s="1179"/>
      <c r="E226" s="1179"/>
      <c r="F226" s="1180"/>
    </row>
    <row r="227" spans="2:6" x14ac:dyDescent="0.2">
      <c r="B227" s="1178" t="s">
        <v>19582</v>
      </c>
      <c r="C227" s="1179">
        <v>1069748.48</v>
      </c>
      <c r="D227" s="1179">
        <v>0</v>
      </c>
      <c r="E227" s="1179">
        <v>0</v>
      </c>
      <c r="F227" s="1180">
        <v>1069748.48</v>
      </c>
    </row>
    <row r="228" spans="2:6" x14ac:dyDescent="0.2">
      <c r="B228" s="1178"/>
      <c r="C228" s="1179"/>
      <c r="D228" s="1179"/>
      <c r="E228" s="1179"/>
      <c r="F228" s="1180"/>
    </row>
    <row r="229" spans="2:6" x14ac:dyDescent="0.2">
      <c r="B229" s="1178" t="s">
        <v>19583</v>
      </c>
      <c r="C229" s="1179"/>
      <c r="D229" s="1179"/>
      <c r="E229" s="1179"/>
      <c r="F229" s="1180"/>
    </row>
    <row r="230" spans="2:6" x14ac:dyDescent="0.2">
      <c r="B230" s="1178" t="s">
        <v>19584</v>
      </c>
      <c r="C230" s="1179">
        <v>1069748.48</v>
      </c>
      <c r="D230" s="1179">
        <v>0</v>
      </c>
      <c r="E230" s="1179">
        <v>0</v>
      </c>
      <c r="F230" s="1180">
        <v>1069748.48</v>
      </c>
    </row>
    <row r="231" spans="2:6" x14ac:dyDescent="0.2">
      <c r="B231" s="1181" t="s">
        <v>357</v>
      </c>
      <c r="C231" s="1182">
        <v>1069748.48</v>
      </c>
      <c r="D231" s="1182">
        <v>0</v>
      </c>
      <c r="E231" s="1182">
        <v>0</v>
      </c>
      <c r="F231" s="1183">
        <v>1069748.48</v>
      </c>
    </row>
    <row r="232" spans="2:6" x14ac:dyDescent="0.2">
      <c r="B232" s="1178" t="s">
        <v>19585</v>
      </c>
      <c r="C232" s="1179">
        <v>5541028.0099999998</v>
      </c>
      <c r="D232" s="1179">
        <v>0</v>
      </c>
      <c r="E232" s="1179">
        <v>0</v>
      </c>
      <c r="F232" s="1180">
        <v>5541028.0099999998</v>
      </c>
    </row>
    <row r="233" spans="2:6" x14ac:dyDescent="0.2">
      <c r="B233" s="1178"/>
      <c r="C233" s="1179"/>
      <c r="D233" s="1179"/>
      <c r="E233" s="1179"/>
      <c r="F233" s="1180"/>
    </row>
    <row r="234" spans="2:6" x14ac:dyDescent="0.2">
      <c r="B234" s="1178" t="s">
        <v>19586</v>
      </c>
      <c r="C234" s="1179"/>
      <c r="D234" s="1179"/>
      <c r="E234" s="1179"/>
      <c r="F234" s="1180"/>
    </row>
    <row r="235" spans="2:6" x14ac:dyDescent="0.2">
      <c r="B235" s="1178" t="s">
        <v>19587</v>
      </c>
      <c r="C235" s="1179">
        <v>5541028.0099999998</v>
      </c>
      <c r="D235" s="1179">
        <v>0</v>
      </c>
      <c r="E235" s="1179">
        <v>0</v>
      </c>
      <c r="F235" s="1180">
        <v>5541028.0099999998</v>
      </c>
    </row>
    <row r="236" spans="2:6" x14ac:dyDescent="0.2">
      <c r="B236" s="1181" t="s">
        <v>357</v>
      </c>
      <c r="C236" s="1182">
        <v>5541028.0099999998</v>
      </c>
      <c r="D236" s="1182">
        <v>0</v>
      </c>
      <c r="E236" s="1182">
        <v>0</v>
      </c>
      <c r="F236" s="1183">
        <v>5541028.0099999998</v>
      </c>
    </row>
    <row r="237" spans="2:6" x14ac:dyDescent="0.2">
      <c r="B237" s="1178"/>
      <c r="C237" s="1179"/>
      <c r="D237" s="1179"/>
      <c r="E237" s="1179"/>
      <c r="F237" s="1180"/>
    </row>
    <row r="238" spans="2:6" x14ac:dyDescent="0.2">
      <c r="B238" s="1178" t="s">
        <v>19588</v>
      </c>
      <c r="C238" s="1179">
        <v>32331214.57</v>
      </c>
      <c r="D238" s="1179">
        <v>18146.18</v>
      </c>
      <c r="E238" s="1179">
        <v>0</v>
      </c>
      <c r="F238" s="1180">
        <v>32349360.75</v>
      </c>
    </row>
    <row r="239" spans="2:6" x14ac:dyDescent="0.2">
      <c r="B239" s="1178" t="s">
        <v>19589</v>
      </c>
      <c r="C239" s="1179"/>
      <c r="D239" s="1179"/>
      <c r="E239" s="1179"/>
      <c r="F239" s="1180"/>
    </row>
    <row r="240" spans="2:6" x14ac:dyDescent="0.2">
      <c r="B240" s="1178" t="s">
        <v>19590</v>
      </c>
      <c r="C240" s="1179">
        <v>57696.83</v>
      </c>
      <c r="D240" s="1179">
        <v>0</v>
      </c>
      <c r="E240" s="1179">
        <v>0</v>
      </c>
      <c r="F240" s="1180">
        <v>57696.83</v>
      </c>
    </row>
    <row r="241" spans="2:6" x14ac:dyDescent="0.2">
      <c r="B241" s="1181" t="s">
        <v>357</v>
      </c>
      <c r="C241" s="1182">
        <v>57696.83</v>
      </c>
      <c r="D241" s="1182">
        <v>0</v>
      </c>
      <c r="E241" s="1182">
        <v>0</v>
      </c>
      <c r="F241" s="1183">
        <v>57696.83</v>
      </c>
    </row>
    <row r="242" spans="2:6" x14ac:dyDescent="0.2">
      <c r="B242" s="1178" t="s">
        <v>19591</v>
      </c>
      <c r="C242" s="1179"/>
      <c r="D242" s="1179"/>
      <c r="E242" s="1179"/>
      <c r="F242" s="1180"/>
    </row>
    <row r="243" spans="2:6" x14ac:dyDescent="0.2">
      <c r="B243" s="1178" t="s">
        <v>19592</v>
      </c>
      <c r="C243" s="1179">
        <v>3493715.19</v>
      </c>
      <c r="D243" s="1179">
        <v>18146.18</v>
      </c>
      <c r="E243" s="1179">
        <v>0</v>
      </c>
      <c r="F243" s="1180">
        <v>3511861.37</v>
      </c>
    </row>
    <row r="244" spans="2:6" x14ac:dyDescent="0.2">
      <c r="B244" s="1181" t="s">
        <v>357</v>
      </c>
      <c r="C244" s="1182">
        <v>3493715.19</v>
      </c>
      <c r="D244" s="1182">
        <v>18146.18</v>
      </c>
      <c r="E244" s="1182">
        <v>0</v>
      </c>
      <c r="F244" s="1183">
        <v>3511861.37</v>
      </c>
    </row>
    <row r="245" spans="2:6" x14ac:dyDescent="0.2">
      <c r="B245" s="1178"/>
      <c r="C245" s="1179"/>
      <c r="D245" s="1179"/>
      <c r="E245" s="1179"/>
      <c r="F245" s="1180"/>
    </row>
    <row r="246" spans="2:6" x14ac:dyDescent="0.2">
      <c r="B246" s="1178" t="s">
        <v>19593</v>
      </c>
      <c r="C246" s="1179"/>
      <c r="D246" s="1179"/>
      <c r="E246" s="1179"/>
      <c r="F246" s="1180"/>
    </row>
    <row r="247" spans="2:6" x14ac:dyDescent="0.2">
      <c r="B247" s="1178" t="s">
        <v>19594</v>
      </c>
      <c r="C247" s="1179">
        <v>10889528.029999999</v>
      </c>
      <c r="D247" s="1179">
        <v>0</v>
      </c>
      <c r="E247" s="1179">
        <v>0</v>
      </c>
      <c r="F247" s="1180">
        <v>10889528.029999999</v>
      </c>
    </row>
    <row r="248" spans="2:6" x14ac:dyDescent="0.2">
      <c r="B248" s="1181" t="s">
        <v>357</v>
      </c>
      <c r="C248" s="1182">
        <v>10889528.029999999</v>
      </c>
      <c r="D248" s="1182">
        <v>0</v>
      </c>
      <c r="E248" s="1182">
        <v>0</v>
      </c>
      <c r="F248" s="1183">
        <v>10889528.029999999</v>
      </c>
    </row>
    <row r="249" spans="2:6" x14ac:dyDescent="0.2">
      <c r="B249" s="1178"/>
      <c r="C249" s="1179"/>
      <c r="D249" s="1179"/>
      <c r="E249" s="1179"/>
      <c r="F249" s="1180"/>
    </row>
    <row r="250" spans="2:6" x14ac:dyDescent="0.2">
      <c r="B250" s="1178" t="s">
        <v>19595</v>
      </c>
      <c r="C250" s="1179"/>
      <c r="D250" s="1179"/>
      <c r="E250" s="1179"/>
      <c r="F250" s="1180"/>
    </row>
    <row r="251" spans="2:6" x14ac:dyDescent="0.2">
      <c r="B251" s="1178" t="s">
        <v>19596</v>
      </c>
      <c r="C251" s="1179">
        <v>17890274.52</v>
      </c>
      <c r="D251" s="1179">
        <v>0</v>
      </c>
      <c r="E251" s="1179">
        <v>0</v>
      </c>
      <c r="F251" s="1180">
        <v>17890274.52</v>
      </c>
    </row>
    <row r="252" spans="2:6" x14ac:dyDescent="0.2">
      <c r="B252" s="1181" t="s">
        <v>357</v>
      </c>
      <c r="C252" s="1182">
        <v>17890274.52</v>
      </c>
      <c r="D252" s="1182">
        <v>0</v>
      </c>
      <c r="E252" s="1182">
        <v>0</v>
      </c>
      <c r="F252" s="1183">
        <v>17890274.52</v>
      </c>
    </row>
    <row r="253" spans="2:6" x14ac:dyDescent="0.2">
      <c r="B253" s="1178"/>
      <c r="C253" s="1179"/>
      <c r="D253" s="1179"/>
      <c r="E253" s="1179"/>
      <c r="F253" s="1180"/>
    </row>
    <row r="254" spans="2:6" x14ac:dyDescent="0.2">
      <c r="B254" s="1178" t="s">
        <v>19597</v>
      </c>
      <c r="C254" s="1179">
        <v>136138.01</v>
      </c>
      <c r="D254" s="1179">
        <v>0</v>
      </c>
      <c r="E254" s="1179">
        <v>0</v>
      </c>
      <c r="F254" s="1180">
        <v>136138.01</v>
      </c>
    </row>
    <row r="255" spans="2:6" x14ac:dyDescent="0.2">
      <c r="B255" s="1178"/>
      <c r="C255" s="1179"/>
      <c r="D255" s="1179"/>
      <c r="E255" s="1179"/>
      <c r="F255" s="1180"/>
    </row>
    <row r="256" spans="2:6" x14ac:dyDescent="0.2">
      <c r="B256" s="1178" t="s">
        <v>19598</v>
      </c>
      <c r="C256" s="1179"/>
      <c r="D256" s="1179"/>
      <c r="E256" s="1179"/>
      <c r="F256" s="1180"/>
    </row>
    <row r="257" spans="2:6" x14ac:dyDescent="0.2">
      <c r="B257" s="1178" t="s">
        <v>19599</v>
      </c>
      <c r="C257" s="1179">
        <v>136138.01</v>
      </c>
      <c r="D257" s="1179">
        <v>0</v>
      </c>
      <c r="E257" s="1179">
        <v>0</v>
      </c>
      <c r="F257" s="1180">
        <v>136138.01</v>
      </c>
    </row>
    <row r="258" spans="2:6" x14ac:dyDescent="0.2">
      <c r="B258" s="1181" t="s">
        <v>357</v>
      </c>
      <c r="C258" s="1182">
        <v>136138.01</v>
      </c>
      <c r="D258" s="1182">
        <v>0</v>
      </c>
      <c r="E258" s="1182">
        <v>0</v>
      </c>
      <c r="F258" s="1183">
        <v>136138.01</v>
      </c>
    </row>
    <row r="259" spans="2:6" x14ac:dyDescent="0.2">
      <c r="B259" s="1178" t="s">
        <v>19600</v>
      </c>
      <c r="C259" s="1179">
        <v>4723683.5999999996</v>
      </c>
      <c r="D259" s="1179">
        <v>9164</v>
      </c>
      <c r="E259" s="1179">
        <v>9164</v>
      </c>
      <c r="F259" s="1180">
        <v>4723683.5999999996</v>
      </c>
    </row>
    <row r="260" spans="2:6" x14ac:dyDescent="0.2">
      <c r="B260" s="1178"/>
      <c r="C260" s="1179"/>
      <c r="D260" s="1179"/>
      <c r="E260" s="1179"/>
      <c r="F260" s="1180"/>
    </row>
    <row r="261" spans="2:6" x14ac:dyDescent="0.2">
      <c r="B261" s="1178" t="s">
        <v>19601</v>
      </c>
      <c r="C261" s="1179">
        <v>4596683.5999999996</v>
      </c>
      <c r="D261" s="1179">
        <v>9164</v>
      </c>
      <c r="E261" s="1179">
        <v>9164</v>
      </c>
      <c r="F261" s="1180">
        <v>4596683.5999999996</v>
      </c>
    </row>
    <row r="262" spans="2:6" x14ac:dyDescent="0.2">
      <c r="B262" s="1178"/>
      <c r="C262" s="1179"/>
      <c r="D262" s="1179"/>
      <c r="E262" s="1179"/>
      <c r="F262" s="1180"/>
    </row>
    <row r="263" spans="2:6" x14ac:dyDescent="0.2">
      <c r="B263" s="1178" t="s">
        <v>19602</v>
      </c>
      <c r="C263" s="1179"/>
      <c r="D263" s="1179"/>
      <c r="E263" s="1179"/>
      <c r="F263" s="1180"/>
    </row>
    <row r="264" spans="2:6" x14ac:dyDescent="0.2">
      <c r="B264" s="1184" t="s">
        <v>19603</v>
      </c>
      <c r="C264" s="1179">
        <v>4596683.5999999996</v>
      </c>
      <c r="D264" s="1179">
        <v>9164</v>
      </c>
      <c r="E264" s="1179">
        <v>9164</v>
      </c>
      <c r="F264" s="1180">
        <v>4596683.5999999996</v>
      </c>
    </row>
    <row r="265" spans="2:6" x14ac:dyDescent="0.2">
      <c r="B265" s="1181" t="s">
        <v>357</v>
      </c>
      <c r="C265" s="1182">
        <v>4596683.5999999996</v>
      </c>
      <c r="D265" s="1182">
        <v>9164</v>
      </c>
      <c r="E265" s="1182">
        <v>9164</v>
      </c>
      <c r="F265" s="1183">
        <v>4596683.5999999996</v>
      </c>
    </row>
    <row r="266" spans="2:6" x14ac:dyDescent="0.2">
      <c r="B266" s="1178"/>
      <c r="C266" s="1179"/>
      <c r="D266" s="1179"/>
      <c r="E266" s="1179"/>
      <c r="F266" s="1180"/>
    </row>
    <row r="267" spans="2:6" x14ac:dyDescent="0.2">
      <c r="B267" s="1178" t="s">
        <v>19604</v>
      </c>
      <c r="C267" s="1179">
        <v>127000</v>
      </c>
      <c r="D267" s="1179">
        <v>0</v>
      </c>
      <c r="E267" s="1179">
        <v>0</v>
      </c>
      <c r="F267" s="1180">
        <v>127000</v>
      </c>
    </row>
    <row r="268" spans="2:6" x14ac:dyDescent="0.2">
      <c r="B268" s="1178"/>
      <c r="C268" s="1179"/>
      <c r="D268" s="1179"/>
      <c r="E268" s="1179"/>
      <c r="F268" s="1180"/>
    </row>
    <row r="269" spans="2:6" x14ac:dyDescent="0.2">
      <c r="B269" s="1178" t="s">
        <v>19605</v>
      </c>
      <c r="C269" s="1179"/>
      <c r="D269" s="1179"/>
      <c r="E269" s="1179"/>
      <c r="F269" s="1180"/>
    </row>
    <row r="270" spans="2:6" x14ac:dyDescent="0.2">
      <c r="B270" s="1184" t="s">
        <v>19606</v>
      </c>
      <c r="C270" s="1179">
        <v>127000</v>
      </c>
      <c r="D270" s="1179">
        <v>0</v>
      </c>
      <c r="E270" s="1179">
        <v>0</v>
      </c>
      <c r="F270" s="1180">
        <v>127000</v>
      </c>
    </row>
    <row r="271" spans="2:6" x14ac:dyDescent="0.2">
      <c r="B271" s="1181" t="s">
        <v>357</v>
      </c>
      <c r="C271" s="1182">
        <v>127000</v>
      </c>
      <c r="D271" s="1182">
        <v>0</v>
      </c>
      <c r="E271" s="1182">
        <v>0</v>
      </c>
      <c r="F271" s="1183">
        <v>127000</v>
      </c>
    </row>
    <row r="272" spans="2:6" x14ac:dyDescent="0.2">
      <c r="B272" s="1178"/>
      <c r="C272" s="1179"/>
      <c r="D272" s="1179"/>
      <c r="E272" s="1179"/>
      <c r="F272" s="1180"/>
    </row>
    <row r="273" spans="2:6" x14ac:dyDescent="0.2">
      <c r="B273" s="1178" t="s">
        <v>19607</v>
      </c>
      <c r="C273" s="1179">
        <v>-24804493.43</v>
      </c>
      <c r="D273" s="1179">
        <v>0</v>
      </c>
      <c r="E273" s="1179">
        <v>781941.26</v>
      </c>
      <c r="F273" s="1180">
        <v>-25586434.690000001</v>
      </c>
    </row>
    <row r="274" spans="2:6" x14ac:dyDescent="0.2">
      <c r="B274" s="1178"/>
      <c r="C274" s="1179"/>
      <c r="D274" s="1179"/>
      <c r="E274" s="1179"/>
      <c r="F274" s="1180"/>
    </row>
    <row r="275" spans="2:6" x14ac:dyDescent="0.2">
      <c r="B275" s="1178" t="s">
        <v>19608</v>
      </c>
      <c r="C275" s="1179">
        <v>-2175390.3199999998</v>
      </c>
      <c r="D275" s="1179">
        <v>0</v>
      </c>
      <c r="E275" s="1179">
        <v>75055.520000000004</v>
      </c>
      <c r="F275" s="1180">
        <v>-2250445.84</v>
      </c>
    </row>
    <row r="276" spans="2:6" x14ac:dyDescent="0.2">
      <c r="B276" s="1178" t="s">
        <v>19609</v>
      </c>
      <c r="C276" s="1179"/>
      <c r="D276" s="1179"/>
      <c r="E276" s="1179"/>
      <c r="F276" s="1180"/>
    </row>
    <row r="277" spans="2:6" x14ac:dyDescent="0.2">
      <c r="B277" s="1178" t="s">
        <v>19610</v>
      </c>
      <c r="C277" s="1179">
        <v>-2175390.3199999998</v>
      </c>
      <c r="D277" s="1179">
        <v>0</v>
      </c>
      <c r="E277" s="1179">
        <v>75055.520000000004</v>
      </c>
      <c r="F277" s="1180">
        <v>-2250445.84</v>
      </c>
    </row>
    <row r="278" spans="2:6" x14ac:dyDescent="0.2">
      <c r="B278" s="1181" t="s">
        <v>357</v>
      </c>
      <c r="C278" s="1182">
        <v>-2175390.3199999998</v>
      </c>
      <c r="D278" s="1182">
        <v>0</v>
      </c>
      <c r="E278" s="1182">
        <v>75055.520000000004</v>
      </c>
      <c r="F278" s="1183">
        <v>-2250445.84</v>
      </c>
    </row>
    <row r="279" spans="2:6" x14ac:dyDescent="0.2">
      <c r="B279" s="1178" t="s">
        <v>19611</v>
      </c>
      <c r="C279" s="1179">
        <v>-20612339.52</v>
      </c>
      <c r="D279" s="1179">
        <v>0</v>
      </c>
      <c r="E279" s="1179">
        <v>634615.31000000006</v>
      </c>
      <c r="F279" s="1180">
        <v>-21246954.829999998</v>
      </c>
    </row>
    <row r="280" spans="2:6" x14ac:dyDescent="0.2">
      <c r="B280" s="1178"/>
      <c r="C280" s="1179"/>
      <c r="D280" s="1179"/>
      <c r="E280" s="1179"/>
      <c r="F280" s="1180"/>
    </row>
    <row r="281" spans="2:6" x14ac:dyDescent="0.2">
      <c r="B281" s="1178" t="s">
        <v>19612</v>
      </c>
      <c r="C281" s="1179"/>
      <c r="D281" s="1179"/>
      <c r="E281" s="1179"/>
      <c r="F281" s="1180"/>
    </row>
    <row r="282" spans="2:6" x14ac:dyDescent="0.2">
      <c r="B282" s="1178" t="s">
        <v>19613</v>
      </c>
      <c r="C282" s="1179">
        <v>-943300.32</v>
      </c>
      <c r="D282" s="1179">
        <v>0</v>
      </c>
      <c r="E282" s="1179">
        <v>24278.48</v>
      </c>
      <c r="F282" s="1180">
        <v>-967578.8</v>
      </c>
    </row>
    <row r="283" spans="2:6" x14ac:dyDescent="0.2">
      <c r="B283" s="1178" t="s">
        <v>19614</v>
      </c>
      <c r="C283" s="1179">
        <v>-1128.99</v>
      </c>
      <c r="D283" s="1179">
        <v>0</v>
      </c>
      <c r="E283" s="1179">
        <v>21.3</v>
      </c>
      <c r="F283" s="1180">
        <v>-1150.29</v>
      </c>
    </row>
    <row r="284" spans="2:6" x14ac:dyDescent="0.2">
      <c r="B284" s="1178" t="s">
        <v>19615</v>
      </c>
      <c r="C284" s="1179">
        <v>-13060437.289999999</v>
      </c>
      <c r="D284" s="1179">
        <v>0</v>
      </c>
      <c r="E284" s="1179">
        <v>422135.74</v>
      </c>
      <c r="F284" s="1180">
        <v>-13482573.029999999</v>
      </c>
    </row>
    <row r="285" spans="2:6" x14ac:dyDescent="0.2">
      <c r="B285" s="1178" t="s">
        <v>19616</v>
      </c>
      <c r="C285" s="1179">
        <v>-60972.53</v>
      </c>
      <c r="D285" s="1179">
        <v>0</v>
      </c>
      <c r="E285" s="1179">
        <v>876.29</v>
      </c>
      <c r="F285" s="1180">
        <v>-61848.82</v>
      </c>
    </row>
    <row r="286" spans="2:6" x14ac:dyDescent="0.2">
      <c r="B286" s="1181" t="s">
        <v>357</v>
      </c>
      <c r="C286" s="1182">
        <v>-14065839.130000001</v>
      </c>
      <c r="D286" s="1182">
        <v>0</v>
      </c>
      <c r="E286" s="1182">
        <v>447311.81</v>
      </c>
      <c r="F286" s="1183">
        <v>-14513150.939999999</v>
      </c>
    </row>
    <row r="287" spans="2:6" x14ac:dyDescent="0.2">
      <c r="B287" s="1178"/>
      <c r="C287" s="1179"/>
      <c r="D287" s="1179"/>
      <c r="E287" s="1179"/>
      <c r="F287" s="1180"/>
    </row>
    <row r="288" spans="2:6" x14ac:dyDescent="0.2">
      <c r="B288" s="1178" t="s">
        <v>19617</v>
      </c>
      <c r="C288" s="1179"/>
      <c r="D288" s="1179"/>
      <c r="E288" s="1179"/>
      <c r="F288" s="1180"/>
    </row>
    <row r="289" spans="2:6" x14ac:dyDescent="0.2">
      <c r="B289" s="1178" t="s">
        <v>19618</v>
      </c>
      <c r="C289" s="1179">
        <v>-1273652.1000000001</v>
      </c>
      <c r="D289" s="1179">
        <v>0</v>
      </c>
      <c r="E289" s="1179">
        <v>15707.76</v>
      </c>
      <c r="F289" s="1180">
        <v>-1289359.8600000001</v>
      </c>
    </row>
    <row r="290" spans="2:6" x14ac:dyDescent="0.2">
      <c r="B290" s="1178" t="s">
        <v>19619</v>
      </c>
      <c r="C290" s="1179">
        <v>-19875.919999999998</v>
      </c>
      <c r="D290" s="1179">
        <v>0</v>
      </c>
      <c r="E290" s="1179">
        <v>621.49</v>
      </c>
      <c r="F290" s="1180">
        <v>-20497.41</v>
      </c>
    </row>
    <row r="291" spans="2:6" x14ac:dyDescent="0.2">
      <c r="B291" s="1178" t="s">
        <v>19620</v>
      </c>
      <c r="C291" s="1179">
        <v>-882139.46</v>
      </c>
      <c r="D291" s="1179">
        <v>0</v>
      </c>
      <c r="E291" s="1179">
        <v>24040.06</v>
      </c>
      <c r="F291" s="1180">
        <v>-906179.52</v>
      </c>
    </row>
    <row r="292" spans="2:6" x14ac:dyDescent="0.2">
      <c r="B292" s="1178" t="s">
        <v>19621</v>
      </c>
      <c r="C292" s="1179">
        <v>-1562124.34</v>
      </c>
      <c r="D292" s="1179">
        <v>0</v>
      </c>
      <c r="E292" s="1179">
        <v>46466.29</v>
      </c>
      <c r="F292" s="1180">
        <v>-1608590.63</v>
      </c>
    </row>
    <row r="293" spans="2:6" x14ac:dyDescent="0.2">
      <c r="B293" s="1181" t="s">
        <v>357</v>
      </c>
      <c r="C293" s="1182">
        <v>-3737791.82</v>
      </c>
      <c r="D293" s="1182">
        <v>0</v>
      </c>
      <c r="E293" s="1182">
        <v>86835.6</v>
      </c>
      <c r="F293" s="1183">
        <v>-3824627.42</v>
      </c>
    </row>
    <row r="294" spans="2:6" x14ac:dyDescent="0.2">
      <c r="B294" s="1178"/>
      <c r="C294" s="1179"/>
      <c r="D294" s="1179"/>
      <c r="E294" s="1179"/>
      <c r="F294" s="1180"/>
    </row>
    <row r="295" spans="2:6" x14ac:dyDescent="0.2">
      <c r="B295" s="1178" t="s">
        <v>19622</v>
      </c>
      <c r="C295" s="1179"/>
      <c r="D295" s="1179"/>
      <c r="E295" s="1179"/>
      <c r="F295" s="1180"/>
    </row>
    <row r="296" spans="2:6" x14ac:dyDescent="0.2">
      <c r="B296" s="1178" t="s">
        <v>19623</v>
      </c>
      <c r="C296" s="1179">
        <v>-127800.58</v>
      </c>
      <c r="D296" s="1179">
        <v>0</v>
      </c>
      <c r="E296" s="1179">
        <v>9004.02</v>
      </c>
      <c r="F296" s="1180">
        <v>-136804.6</v>
      </c>
    </row>
    <row r="297" spans="2:6" x14ac:dyDescent="0.2">
      <c r="B297" s="1181" t="s">
        <v>357</v>
      </c>
      <c r="C297" s="1182">
        <v>-127800.58</v>
      </c>
      <c r="D297" s="1182">
        <v>0</v>
      </c>
      <c r="E297" s="1182">
        <v>9004.02</v>
      </c>
      <c r="F297" s="1183">
        <v>-136804.6</v>
      </c>
    </row>
    <row r="298" spans="2:6" x14ac:dyDescent="0.2">
      <c r="B298" s="1178"/>
      <c r="C298" s="1179"/>
      <c r="D298" s="1179"/>
      <c r="E298" s="1179"/>
      <c r="F298" s="1180"/>
    </row>
    <row r="299" spans="2:6" x14ac:dyDescent="0.2">
      <c r="B299" s="1178" t="s">
        <v>19624</v>
      </c>
      <c r="C299" s="1179"/>
      <c r="D299" s="1179"/>
      <c r="E299" s="1179"/>
      <c r="F299" s="1180"/>
    </row>
    <row r="300" spans="2:6" x14ac:dyDescent="0.2">
      <c r="B300" s="1178" t="s">
        <v>19625</v>
      </c>
      <c r="C300" s="1179">
        <v>-534096.9</v>
      </c>
      <c r="D300" s="1179">
        <v>0</v>
      </c>
      <c r="E300" s="1179">
        <v>18261.599999999999</v>
      </c>
      <c r="F300" s="1180">
        <v>-552358.5</v>
      </c>
    </row>
    <row r="301" spans="2:6" x14ac:dyDescent="0.2">
      <c r="B301" s="1181" t="s">
        <v>357</v>
      </c>
      <c r="C301" s="1182">
        <v>-534096.9</v>
      </c>
      <c r="D301" s="1182">
        <v>0</v>
      </c>
      <c r="E301" s="1182">
        <v>18261.599999999999</v>
      </c>
      <c r="F301" s="1183">
        <v>-552358.5</v>
      </c>
    </row>
    <row r="302" spans="2:6" x14ac:dyDescent="0.2">
      <c r="B302" s="1178"/>
      <c r="C302" s="1179"/>
      <c r="D302" s="1179"/>
      <c r="E302" s="1179"/>
      <c r="F302" s="1180"/>
    </row>
    <row r="303" spans="2:6" x14ac:dyDescent="0.2">
      <c r="B303" s="1178" t="s">
        <v>19626</v>
      </c>
      <c r="C303" s="1179"/>
      <c r="D303" s="1179"/>
      <c r="E303" s="1179"/>
      <c r="F303" s="1180"/>
    </row>
    <row r="304" spans="2:6" x14ac:dyDescent="0.2">
      <c r="B304" s="1178" t="s">
        <v>19627</v>
      </c>
      <c r="C304" s="1179">
        <v>-8118.15</v>
      </c>
      <c r="D304" s="1179">
        <v>0</v>
      </c>
      <c r="E304" s="1179">
        <v>480.81</v>
      </c>
      <c r="F304" s="1180">
        <v>-8598.9599999999991</v>
      </c>
    </row>
    <row r="305" spans="2:6" x14ac:dyDescent="0.2">
      <c r="B305" s="1178" t="s">
        <v>19628</v>
      </c>
      <c r="C305" s="1179">
        <v>-45834.29</v>
      </c>
      <c r="D305" s="1179">
        <v>0</v>
      </c>
      <c r="E305" s="1179">
        <v>2609.6999999999998</v>
      </c>
      <c r="F305" s="1180">
        <v>-48443.99</v>
      </c>
    </row>
    <row r="306" spans="2:6" x14ac:dyDescent="0.2">
      <c r="B306" s="1178" t="s">
        <v>19629</v>
      </c>
      <c r="C306" s="1179">
        <v>-1050644.8</v>
      </c>
      <c r="D306" s="1179">
        <v>0</v>
      </c>
      <c r="E306" s="1179">
        <v>36751.230000000003</v>
      </c>
      <c r="F306" s="1180">
        <v>-1087396.03</v>
      </c>
    </row>
    <row r="307" spans="2:6" x14ac:dyDescent="0.2">
      <c r="B307" s="1178" t="s">
        <v>19630</v>
      </c>
      <c r="C307" s="1179">
        <v>-1042213.85</v>
      </c>
      <c r="D307" s="1179">
        <v>0</v>
      </c>
      <c r="E307" s="1179">
        <v>33360.54</v>
      </c>
      <c r="F307" s="1180">
        <v>-1075574.3899999999</v>
      </c>
    </row>
    <row r="308" spans="2:6" x14ac:dyDescent="0.2">
      <c r="B308" s="1181" t="s">
        <v>357</v>
      </c>
      <c r="C308" s="1182">
        <v>-2146811.09</v>
      </c>
      <c r="D308" s="1182">
        <v>0</v>
      </c>
      <c r="E308" s="1182">
        <v>73202.28</v>
      </c>
      <c r="F308" s="1183">
        <v>-2220013.37</v>
      </c>
    </row>
    <row r="309" spans="2:6" x14ac:dyDescent="0.2">
      <c r="B309" s="1178"/>
      <c r="C309" s="1179"/>
      <c r="D309" s="1179"/>
      <c r="E309" s="1179"/>
      <c r="F309" s="1180"/>
    </row>
    <row r="310" spans="2:6" x14ac:dyDescent="0.2">
      <c r="B310" s="1178" t="s">
        <v>19631</v>
      </c>
      <c r="C310" s="1179">
        <v>-2016763.59</v>
      </c>
      <c r="D310" s="1179">
        <v>0</v>
      </c>
      <c r="E310" s="1179">
        <v>72270.429999999993</v>
      </c>
      <c r="F310" s="1180">
        <v>-2089034.02</v>
      </c>
    </row>
    <row r="311" spans="2:6" x14ac:dyDescent="0.2">
      <c r="B311" s="1178"/>
      <c r="C311" s="1179"/>
      <c r="D311" s="1179"/>
      <c r="E311" s="1179"/>
      <c r="F311" s="1180"/>
    </row>
    <row r="312" spans="2:6" x14ac:dyDescent="0.2">
      <c r="B312" s="1178" t="s">
        <v>19632</v>
      </c>
      <c r="C312" s="1179"/>
      <c r="D312" s="1179"/>
      <c r="E312" s="1179"/>
      <c r="F312" s="1180"/>
    </row>
    <row r="313" spans="2:6" x14ac:dyDescent="0.2">
      <c r="B313" s="1178" t="s">
        <v>19633</v>
      </c>
      <c r="C313" s="1179">
        <v>-2016763.59</v>
      </c>
      <c r="D313" s="1179">
        <v>0</v>
      </c>
      <c r="E313" s="1179">
        <v>72270.429999999993</v>
      </c>
      <c r="F313" s="1180">
        <v>-2089034.02</v>
      </c>
    </row>
    <row r="314" spans="2:6" x14ac:dyDescent="0.2">
      <c r="B314" s="1181" t="s">
        <v>357</v>
      </c>
      <c r="C314" s="1182">
        <v>-2016763.59</v>
      </c>
      <c r="D314" s="1182">
        <v>0</v>
      </c>
      <c r="E314" s="1182">
        <v>72270.429999999993</v>
      </c>
      <c r="F314" s="1183">
        <v>-2089034.02</v>
      </c>
    </row>
    <row r="315" spans="2:6" x14ac:dyDescent="0.2">
      <c r="B315" s="1178"/>
      <c r="C315" s="1179"/>
      <c r="D315" s="1179"/>
      <c r="E315" s="1179"/>
      <c r="F315" s="1180"/>
    </row>
    <row r="316" spans="2:6" x14ac:dyDescent="0.2">
      <c r="B316" s="1178" t="s">
        <v>19634</v>
      </c>
      <c r="C316" s="1179" t="s">
        <v>19635</v>
      </c>
      <c r="D316" s="1179"/>
      <c r="E316" s="1179"/>
      <c r="F316" s="1180"/>
    </row>
    <row r="317" spans="2:6" x14ac:dyDescent="0.2">
      <c r="B317" s="1178" t="s">
        <v>19636</v>
      </c>
      <c r="C317" s="1179"/>
      <c r="D317" s="1179"/>
      <c r="E317" s="1179"/>
      <c r="F317" s="1180"/>
    </row>
    <row r="318" spans="2:6" x14ac:dyDescent="0.2">
      <c r="B318" s="1178"/>
      <c r="C318" s="1179"/>
      <c r="D318" s="1179"/>
      <c r="E318" s="1179"/>
      <c r="F318" s="1180"/>
    </row>
    <row r="319" spans="2:6" x14ac:dyDescent="0.2">
      <c r="B319" s="1175" t="s">
        <v>19637</v>
      </c>
      <c r="C319" s="1176">
        <v>-31102440.149999999</v>
      </c>
      <c r="D319" s="1176">
        <v>62793162.579999998</v>
      </c>
      <c r="E319" s="1176">
        <v>57102091.909999996</v>
      </c>
      <c r="F319" s="1185">
        <f>+C319+D319-E319</f>
        <v>-25411369.479999997</v>
      </c>
    </row>
    <row r="320" spans="2:6" x14ac:dyDescent="0.2">
      <c r="B320" s="1178"/>
      <c r="C320" s="1179"/>
      <c r="D320" s="1179"/>
      <c r="E320" s="1179"/>
      <c r="F320" s="1180"/>
    </row>
    <row r="321" spans="2:6" x14ac:dyDescent="0.2">
      <c r="B321" s="1178" t="s">
        <v>19638</v>
      </c>
      <c r="C321" s="1179">
        <v>-31102440.149999999</v>
      </c>
      <c r="D321" s="1179">
        <v>62793162.579999998</v>
      </c>
      <c r="E321" s="1179">
        <v>57102091.909999996</v>
      </c>
      <c r="F321" s="1180">
        <f>+C321+D321-E321</f>
        <v>-25411369.479999997</v>
      </c>
    </row>
    <row r="322" spans="2:6" x14ac:dyDescent="0.2">
      <c r="B322" s="1178"/>
      <c r="C322" s="1179"/>
      <c r="D322" s="1179"/>
      <c r="E322" s="1179"/>
      <c r="F322" s="1180"/>
    </row>
    <row r="323" spans="2:6" x14ac:dyDescent="0.2">
      <c r="B323" s="1178" t="s">
        <v>19639</v>
      </c>
      <c r="C323" s="1179">
        <v>-13602903.9</v>
      </c>
      <c r="D323" s="1179">
        <v>59793162.579999998</v>
      </c>
      <c r="E323" s="1179">
        <v>57013479.539999999</v>
      </c>
      <c r="F323" s="1180">
        <f>+C323+D323-E323</f>
        <v>-10823220.859999999</v>
      </c>
    </row>
    <row r="324" spans="2:6" x14ac:dyDescent="0.2">
      <c r="B324" s="1178"/>
      <c r="C324" s="1179"/>
      <c r="D324" s="1179"/>
      <c r="E324" s="1179"/>
      <c r="F324" s="1180"/>
    </row>
    <row r="325" spans="2:6" x14ac:dyDescent="0.2">
      <c r="B325" s="1178" t="s">
        <v>19640</v>
      </c>
      <c r="C325" s="1179">
        <v>-164943.03</v>
      </c>
      <c r="D325" s="1179">
        <v>23668395.030000001</v>
      </c>
      <c r="E325" s="1179">
        <v>23587786.940000001</v>
      </c>
      <c r="F325" s="1180">
        <f>+C325+D325-E325</f>
        <v>-84334.940000001341</v>
      </c>
    </row>
    <row r="326" spans="2:6" x14ac:dyDescent="0.2">
      <c r="B326" s="1178"/>
      <c r="C326" s="1179"/>
      <c r="D326" s="1179"/>
      <c r="E326" s="1179"/>
      <c r="F326" s="1180"/>
    </row>
    <row r="327" spans="2:6" x14ac:dyDescent="0.2">
      <c r="B327" s="1178" t="s">
        <v>19641</v>
      </c>
      <c r="C327" s="1179"/>
      <c r="D327" s="1179"/>
      <c r="E327" s="1179"/>
      <c r="F327" s="1180"/>
    </row>
    <row r="328" spans="2:6" x14ac:dyDescent="0.2">
      <c r="B328" s="1178" t="s">
        <v>19642</v>
      </c>
      <c r="C328" s="1179">
        <v>0</v>
      </c>
      <c r="D328" s="1179">
        <v>23554302</v>
      </c>
      <c r="E328" s="1179">
        <v>23554302</v>
      </c>
      <c r="F328" s="1180">
        <v>0</v>
      </c>
    </row>
    <row r="329" spans="2:6" x14ac:dyDescent="0.2">
      <c r="B329" s="1181" t="s">
        <v>357</v>
      </c>
      <c r="C329" s="1182">
        <v>0</v>
      </c>
      <c r="D329" s="1182">
        <v>23554302</v>
      </c>
      <c r="E329" s="1182">
        <v>23554302</v>
      </c>
      <c r="F329" s="1183">
        <v>0</v>
      </c>
    </row>
    <row r="330" spans="2:6" x14ac:dyDescent="0.2">
      <c r="B330" s="1178"/>
      <c r="C330" s="1179"/>
      <c r="D330" s="1179"/>
      <c r="E330" s="1179"/>
      <c r="F330" s="1180"/>
    </row>
    <row r="331" spans="2:6" x14ac:dyDescent="0.2">
      <c r="B331" s="1178" t="s">
        <v>19643</v>
      </c>
      <c r="C331" s="1179"/>
      <c r="D331" s="1179"/>
      <c r="E331" s="1179"/>
      <c r="F331" s="1180"/>
    </row>
    <row r="332" spans="2:6" x14ac:dyDescent="0.2">
      <c r="B332" s="1178" t="s">
        <v>19644</v>
      </c>
      <c r="C332" s="1179">
        <v>0</v>
      </c>
      <c r="D332" s="1179">
        <v>0</v>
      </c>
      <c r="E332" s="1179">
        <v>1461.76</v>
      </c>
      <c r="F332" s="1180">
        <v>-1461.76</v>
      </c>
    </row>
    <row r="333" spans="2:6" x14ac:dyDescent="0.2">
      <c r="B333" s="1178" t="s">
        <v>19645</v>
      </c>
      <c r="C333" s="1179">
        <v>0</v>
      </c>
      <c r="D333" s="1179">
        <v>9150</v>
      </c>
      <c r="E333" s="1179">
        <v>14430</v>
      </c>
      <c r="F333" s="1180">
        <f>+C333+D333-E333</f>
        <v>-5280</v>
      </c>
    </row>
    <row r="334" spans="2:6" x14ac:dyDescent="0.2">
      <c r="B334" s="1178" t="s">
        <v>19646</v>
      </c>
      <c r="C334" s="1179">
        <v>-36000</v>
      </c>
      <c r="D334" s="1179">
        <v>36000</v>
      </c>
      <c r="E334" s="1179">
        <v>0</v>
      </c>
      <c r="F334" s="1180">
        <v>0</v>
      </c>
    </row>
    <row r="335" spans="2:6" x14ac:dyDescent="0.2">
      <c r="B335" s="1178" t="s">
        <v>19647</v>
      </c>
      <c r="C335" s="1179">
        <v>-60000</v>
      </c>
      <c r="D335" s="1179">
        <v>0</v>
      </c>
      <c r="E335" s="1179">
        <v>10000</v>
      </c>
      <c r="F335" s="1180">
        <v>-70000</v>
      </c>
    </row>
    <row r="336" spans="2:6" x14ac:dyDescent="0.2">
      <c r="B336" s="1178" t="s">
        <v>19648</v>
      </c>
      <c r="C336" s="1179">
        <v>-68943.03</v>
      </c>
      <c r="D336" s="1179">
        <v>68943.03</v>
      </c>
      <c r="E336" s="1179">
        <v>0</v>
      </c>
      <c r="F336" s="1180">
        <v>0</v>
      </c>
    </row>
    <row r="337" spans="2:6" x14ac:dyDescent="0.2">
      <c r="B337" s="1178" t="s">
        <v>19649</v>
      </c>
      <c r="C337" s="1179">
        <v>0</v>
      </c>
      <c r="D337" s="1179">
        <v>0</v>
      </c>
      <c r="E337" s="1179">
        <v>7593.18</v>
      </c>
      <c r="F337" s="1180">
        <v>-7593.18</v>
      </c>
    </row>
    <row r="338" spans="2:6" x14ac:dyDescent="0.2">
      <c r="B338" s="1181" t="s">
        <v>357</v>
      </c>
      <c r="C338" s="1182">
        <f>SUM(C332:C337)</f>
        <v>-164943.03</v>
      </c>
      <c r="D338" s="1182">
        <f t="shared" ref="D338:E338" si="0">SUM(D332:D337)</f>
        <v>114093.03</v>
      </c>
      <c r="E338" s="1182">
        <f t="shared" si="0"/>
        <v>33484.94</v>
      </c>
      <c r="F338" s="1183">
        <f>SUM(F332:F337)</f>
        <v>-84334.94</v>
      </c>
    </row>
    <row r="339" spans="2:6" x14ac:dyDescent="0.2">
      <c r="B339" s="1178"/>
      <c r="C339" s="1179"/>
      <c r="D339" s="1179"/>
      <c r="E339" s="1179"/>
      <c r="F339" s="1180"/>
    </row>
    <row r="340" spans="2:6" x14ac:dyDescent="0.2">
      <c r="B340" s="1178" t="s">
        <v>19650</v>
      </c>
      <c r="C340" s="1179">
        <v>-7050480.8300000001</v>
      </c>
      <c r="D340" s="1179">
        <v>27707069.940000001</v>
      </c>
      <c r="E340" s="1179">
        <v>21628983.93</v>
      </c>
      <c r="F340" s="1180">
        <v>-972394.82</v>
      </c>
    </row>
    <row r="341" spans="2:6" x14ac:dyDescent="0.2">
      <c r="B341" s="1178"/>
      <c r="C341" s="1179"/>
      <c r="D341" s="1179"/>
      <c r="E341" s="1179"/>
      <c r="F341" s="1180"/>
    </row>
    <row r="342" spans="2:6" x14ac:dyDescent="0.2">
      <c r="B342" s="1178" t="s">
        <v>19651</v>
      </c>
      <c r="C342" s="1179"/>
      <c r="D342" s="1179"/>
      <c r="E342" s="1179"/>
      <c r="F342" s="1180"/>
    </row>
    <row r="343" spans="2:6" x14ac:dyDescent="0.2">
      <c r="B343" s="1178" t="s">
        <v>19652</v>
      </c>
      <c r="C343" s="1179">
        <v>0</v>
      </c>
      <c r="D343" s="1179">
        <v>15314593.210000001</v>
      </c>
      <c r="E343" s="1179">
        <v>16286988.029999999</v>
      </c>
      <c r="F343" s="1180">
        <v>-972394.82</v>
      </c>
    </row>
    <row r="344" spans="2:6" x14ac:dyDescent="0.2">
      <c r="B344" s="1178" t="s">
        <v>19653</v>
      </c>
      <c r="C344" s="1179">
        <v>-7050480.8300000001</v>
      </c>
      <c r="D344" s="1179">
        <v>12392476.73</v>
      </c>
      <c r="E344" s="1179">
        <v>5341995.9000000004</v>
      </c>
      <c r="F344" s="1180">
        <v>0</v>
      </c>
    </row>
    <row r="345" spans="2:6" x14ac:dyDescent="0.2">
      <c r="B345" s="1181" t="s">
        <v>357</v>
      </c>
      <c r="C345" s="1182">
        <v>-7050480.8300000001</v>
      </c>
      <c r="D345" s="1182">
        <v>27707069.940000001</v>
      </c>
      <c r="E345" s="1182">
        <v>21628983.93</v>
      </c>
      <c r="F345" s="1183">
        <v>-972394.82</v>
      </c>
    </row>
    <row r="346" spans="2:6" x14ac:dyDescent="0.2">
      <c r="B346" s="1178"/>
      <c r="C346" s="1179"/>
      <c r="D346" s="1179"/>
      <c r="E346" s="1179"/>
      <c r="F346" s="1180"/>
    </row>
    <row r="347" spans="2:6" x14ac:dyDescent="0.2">
      <c r="B347" s="1178" t="s">
        <v>19654</v>
      </c>
      <c r="C347" s="1179">
        <v>-6387480.04</v>
      </c>
      <c r="D347" s="1179">
        <v>8412215.2100000009</v>
      </c>
      <c r="E347" s="1179">
        <v>11791226.27</v>
      </c>
      <c r="F347" s="1180">
        <v>-9766491.0999999996</v>
      </c>
    </row>
    <row r="348" spans="2:6" x14ac:dyDescent="0.2">
      <c r="B348" s="1178"/>
      <c r="C348" s="1179"/>
      <c r="D348" s="1179"/>
      <c r="E348" s="1179"/>
      <c r="F348" s="1180"/>
    </row>
    <row r="349" spans="2:6" x14ac:dyDescent="0.2">
      <c r="B349" s="1178" t="s">
        <v>19655</v>
      </c>
      <c r="C349" s="1179"/>
      <c r="D349" s="1179"/>
      <c r="E349" s="1179"/>
      <c r="F349" s="1180"/>
    </row>
    <row r="350" spans="2:6" x14ac:dyDescent="0.2">
      <c r="B350" s="1178" t="s">
        <v>19656</v>
      </c>
      <c r="C350" s="1179">
        <v>-4529626.45</v>
      </c>
      <c r="D350" s="1179">
        <v>4531086.1100000003</v>
      </c>
      <c r="E350" s="1179">
        <v>6101896.2800000003</v>
      </c>
      <c r="F350" s="1180">
        <v>-6100436.6200000001</v>
      </c>
    </row>
    <row r="351" spans="2:6" x14ac:dyDescent="0.2">
      <c r="B351" s="1178" t="s">
        <v>19657</v>
      </c>
      <c r="C351" s="1179">
        <v>-45713.85</v>
      </c>
      <c r="D351" s="1179">
        <v>58552.19</v>
      </c>
      <c r="E351" s="1179">
        <v>56081.919999999998</v>
      </c>
      <c r="F351" s="1180">
        <v>-43243.58</v>
      </c>
    </row>
    <row r="352" spans="2:6" x14ac:dyDescent="0.2">
      <c r="B352" s="1178" t="s">
        <v>19658</v>
      </c>
      <c r="C352" s="1179">
        <v>-164510.91</v>
      </c>
      <c r="D352" s="1179">
        <v>181738.12</v>
      </c>
      <c r="E352" s="1179">
        <v>280559.23</v>
      </c>
      <c r="F352" s="1180">
        <v>-263332.02</v>
      </c>
    </row>
    <row r="353" spans="2:6" x14ac:dyDescent="0.2">
      <c r="B353" s="1181" t="s">
        <v>357</v>
      </c>
      <c r="C353" s="1182">
        <v>-4739851.21</v>
      </c>
      <c r="D353" s="1182">
        <v>4771376.42</v>
      </c>
      <c r="E353" s="1182">
        <v>6438537.4299999997</v>
      </c>
      <c r="F353" s="1183">
        <v>-6407012.2199999997</v>
      </c>
    </row>
    <row r="354" spans="2:6" x14ac:dyDescent="0.2">
      <c r="B354" s="1178"/>
      <c r="C354" s="1179"/>
      <c r="D354" s="1179"/>
      <c r="E354" s="1179"/>
      <c r="F354" s="1180"/>
    </row>
    <row r="355" spans="2:6" x14ac:dyDescent="0.2">
      <c r="B355" s="1178" t="s">
        <v>19659</v>
      </c>
      <c r="C355" s="1179"/>
      <c r="D355" s="1179"/>
      <c r="E355" s="1179"/>
      <c r="F355" s="1180"/>
    </row>
    <row r="356" spans="2:6" x14ac:dyDescent="0.2">
      <c r="B356" s="1178" t="s">
        <v>19660</v>
      </c>
      <c r="C356" s="1179">
        <v>-335208.09000000003</v>
      </c>
      <c r="D356" s="1179">
        <v>336402.57</v>
      </c>
      <c r="E356" s="1179">
        <v>322943.27</v>
      </c>
      <c r="F356" s="1180">
        <v>-321748.78999999998</v>
      </c>
    </row>
    <row r="357" spans="2:6" x14ac:dyDescent="0.2">
      <c r="B357" s="1178" t="s">
        <v>19661</v>
      </c>
      <c r="C357" s="1179">
        <v>-997560.14</v>
      </c>
      <c r="D357" s="1179">
        <v>997560.14</v>
      </c>
      <c r="E357" s="1179">
        <v>2537493</v>
      </c>
      <c r="F357" s="1180">
        <v>-2537493</v>
      </c>
    </row>
    <row r="358" spans="2:6" x14ac:dyDescent="0.2">
      <c r="B358" s="1181" t="s">
        <v>357</v>
      </c>
      <c r="C358" s="1182">
        <v>-1332768.23</v>
      </c>
      <c r="D358" s="1182">
        <v>1333962.71</v>
      </c>
      <c r="E358" s="1182">
        <v>2860436.27</v>
      </c>
      <c r="F358" s="1183">
        <v>-2859241.79</v>
      </c>
    </row>
    <row r="359" spans="2:6" x14ac:dyDescent="0.2">
      <c r="B359" s="1178"/>
      <c r="C359" s="1179"/>
      <c r="D359" s="1179"/>
      <c r="E359" s="1179"/>
      <c r="F359" s="1180"/>
    </row>
    <row r="360" spans="2:6" x14ac:dyDescent="0.2">
      <c r="B360" s="1178" t="s">
        <v>19662</v>
      </c>
      <c r="C360" s="1179"/>
      <c r="D360" s="1179"/>
      <c r="E360" s="1179"/>
      <c r="F360" s="1180"/>
    </row>
    <row r="361" spans="2:6" x14ac:dyDescent="0.2">
      <c r="B361" s="1178" t="s">
        <v>19663</v>
      </c>
      <c r="C361" s="1179">
        <v>-315703.2</v>
      </c>
      <c r="D361" s="1179">
        <v>737282</v>
      </c>
      <c r="E361" s="1179">
        <v>921815.89</v>
      </c>
      <c r="F361" s="1180">
        <v>-500237.09</v>
      </c>
    </row>
    <row r="362" spans="2:6" x14ac:dyDescent="0.2">
      <c r="B362" s="1181" t="s">
        <v>357</v>
      </c>
      <c r="C362" s="1182">
        <v>-315703.2</v>
      </c>
      <c r="D362" s="1182">
        <v>737282</v>
      </c>
      <c r="E362" s="1182">
        <v>921815.89</v>
      </c>
      <c r="F362" s="1183">
        <v>-500237.09</v>
      </c>
    </row>
    <row r="363" spans="2:6" x14ac:dyDescent="0.2">
      <c r="B363" s="1178"/>
      <c r="C363" s="1179"/>
      <c r="D363" s="1179"/>
      <c r="E363" s="1179"/>
      <c r="F363" s="1180"/>
    </row>
    <row r="364" spans="2:6" x14ac:dyDescent="0.2">
      <c r="B364" s="1178" t="s">
        <v>19664</v>
      </c>
      <c r="C364" s="1179"/>
      <c r="D364" s="1179"/>
      <c r="E364" s="1179"/>
      <c r="F364" s="1180"/>
    </row>
    <row r="365" spans="2:6" x14ac:dyDescent="0.2">
      <c r="B365" s="1178" t="s">
        <v>19665</v>
      </c>
      <c r="C365" s="1179">
        <v>842.6</v>
      </c>
      <c r="D365" s="1179">
        <v>149527.14000000001</v>
      </c>
      <c r="E365" s="1179">
        <v>150369.74</v>
      </c>
      <c r="F365" s="1180">
        <v>0</v>
      </c>
    </row>
    <row r="366" spans="2:6" x14ac:dyDescent="0.2">
      <c r="B366" s="1178" t="s">
        <v>19666</v>
      </c>
      <c r="C366" s="1179">
        <v>0</v>
      </c>
      <c r="D366" s="1179">
        <v>113794.4</v>
      </c>
      <c r="E366" s="1179">
        <v>113794.4</v>
      </c>
      <c r="F366" s="1180">
        <v>0</v>
      </c>
    </row>
    <row r="367" spans="2:6" x14ac:dyDescent="0.2">
      <c r="B367" s="1178" t="s">
        <v>19667</v>
      </c>
      <c r="C367" s="1179">
        <v>0</v>
      </c>
      <c r="D367" s="1179">
        <v>874511.98</v>
      </c>
      <c r="E367" s="1179">
        <v>874511.98</v>
      </c>
      <c r="F367" s="1180">
        <v>0</v>
      </c>
    </row>
    <row r="368" spans="2:6" x14ac:dyDescent="0.2">
      <c r="B368" s="1178" t="s">
        <v>19668</v>
      </c>
      <c r="C368" s="1179">
        <v>0</v>
      </c>
      <c r="D368" s="1179">
        <v>49423.839999999997</v>
      </c>
      <c r="E368" s="1179">
        <v>49423.839999999997</v>
      </c>
      <c r="F368" s="1180">
        <v>0</v>
      </c>
    </row>
    <row r="369" spans="2:6" x14ac:dyDescent="0.2">
      <c r="B369" s="1178" t="s">
        <v>19669</v>
      </c>
      <c r="C369" s="1179">
        <v>0</v>
      </c>
      <c r="D369" s="1179">
        <v>65369.18</v>
      </c>
      <c r="E369" s="1179">
        <v>65369.18</v>
      </c>
      <c r="F369" s="1180">
        <v>0</v>
      </c>
    </row>
    <row r="370" spans="2:6" x14ac:dyDescent="0.2">
      <c r="B370" s="1178" t="s">
        <v>19670</v>
      </c>
      <c r="C370" s="1179">
        <v>0</v>
      </c>
      <c r="D370" s="1179">
        <v>1158.1600000000001</v>
      </c>
      <c r="E370" s="1179">
        <v>1158.1600000000001</v>
      </c>
      <c r="F370" s="1180">
        <v>0</v>
      </c>
    </row>
    <row r="371" spans="2:6" x14ac:dyDescent="0.2">
      <c r="B371" s="1178" t="s">
        <v>19671</v>
      </c>
      <c r="C371" s="1179">
        <v>0</v>
      </c>
      <c r="D371" s="1179">
        <v>31498.27</v>
      </c>
      <c r="E371" s="1179">
        <v>31498.27</v>
      </c>
      <c r="F371" s="1180">
        <v>0</v>
      </c>
    </row>
    <row r="372" spans="2:6" x14ac:dyDescent="0.2">
      <c r="B372" s="1178" t="s">
        <v>19672</v>
      </c>
      <c r="C372" s="1179">
        <v>0</v>
      </c>
      <c r="D372" s="1179">
        <v>148789.79999999999</v>
      </c>
      <c r="E372" s="1179">
        <v>148789.79999999999</v>
      </c>
      <c r="F372" s="1180">
        <v>0</v>
      </c>
    </row>
    <row r="373" spans="2:6" x14ac:dyDescent="0.2">
      <c r="B373" s="1178" t="s">
        <v>19673</v>
      </c>
      <c r="C373" s="1179">
        <v>0</v>
      </c>
      <c r="D373" s="1179">
        <v>700</v>
      </c>
      <c r="E373" s="1179">
        <v>700</v>
      </c>
      <c r="F373" s="1180">
        <v>0</v>
      </c>
    </row>
    <row r="374" spans="2:6" x14ac:dyDescent="0.2">
      <c r="B374" s="1178" t="s">
        <v>19674</v>
      </c>
      <c r="C374" s="1179">
        <v>0</v>
      </c>
      <c r="D374" s="1179">
        <v>33473.5</v>
      </c>
      <c r="E374" s="1179">
        <v>33473.5</v>
      </c>
      <c r="F374" s="1180">
        <v>0</v>
      </c>
    </row>
    <row r="375" spans="2:6" x14ac:dyDescent="0.2">
      <c r="B375" s="1178" t="s">
        <v>19675</v>
      </c>
      <c r="C375" s="1179">
        <v>0</v>
      </c>
      <c r="D375" s="1179">
        <v>101347.81</v>
      </c>
      <c r="E375" s="1179">
        <v>101347.81</v>
      </c>
      <c r="F375" s="1180">
        <v>0</v>
      </c>
    </row>
    <row r="376" spans="2:6" x14ac:dyDescent="0.2">
      <c r="B376" s="1181" t="s">
        <v>357</v>
      </c>
      <c r="C376" s="1182">
        <v>842.6</v>
      </c>
      <c r="D376" s="1182">
        <v>1569594.08</v>
      </c>
      <c r="E376" s="1182">
        <v>1570436.68</v>
      </c>
      <c r="F376" s="1183">
        <v>0</v>
      </c>
    </row>
    <row r="377" spans="2:6" x14ac:dyDescent="0.2">
      <c r="B377" s="1178"/>
      <c r="C377" s="1179"/>
      <c r="D377" s="1179"/>
      <c r="E377" s="1179"/>
      <c r="F377" s="1180"/>
    </row>
    <row r="378" spans="2:6" x14ac:dyDescent="0.2">
      <c r="B378" s="1178" t="s">
        <v>19676</v>
      </c>
      <c r="C378" s="1179"/>
      <c r="D378" s="1179"/>
      <c r="E378" s="1179"/>
      <c r="F378" s="1180"/>
    </row>
    <row r="379" spans="2:6" x14ac:dyDescent="0.2">
      <c r="B379" s="1178" t="s">
        <v>19677</v>
      </c>
      <c r="C379" s="1179">
        <v>-14499536.25</v>
      </c>
      <c r="D379" s="1179">
        <v>0</v>
      </c>
      <c r="E379" s="1179">
        <v>88612.37</v>
      </c>
      <c r="F379" s="1180">
        <f>+C379+D379-E379</f>
        <v>-14588148.619999999</v>
      </c>
    </row>
    <row r="380" spans="2:6" x14ac:dyDescent="0.2">
      <c r="B380" s="1178" t="s">
        <v>19678</v>
      </c>
      <c r="C380" s="1179">
        <v>-3000000</v>
      </c>
      <c r="D380" s="1179">
        <v>3000000</v>
      </c>
      <c r="E380" s="1179">
        <v>0</v>
      </c>
      <c r="F380" s="1180">
        <f>+C380+D380-E380</f>
        <v>0</v>
      </c>
    </row>
    <row r="381" spans="2:6" x14ac:dyDescent="0.2">
      <c r="B381" s="1181" t="s">
        <v>357</v>
      </c>
      <c r="C381" s="1182">
        <f>SUM(C379:C380)</f>
        <v>-17499536.25</v>
      </c>
      <c r="D381" s="1182">
        <f t="shared" ref="D381:E381" si="1">SUM(D379:D380)</f>
        <v>3000000</v>
      </c>
      <c r="E381" s="1182">
        <f t="shared" si="1"/>
        <v>88612.37</v>
      </c>
      <c r="F381" s="1183">
        <f>SUM(F379:F380)</f>
        <v>-14588148.619999999</v>
      </c>
    </row>
    <row r="382" spans="2:6" x14ac:dyDescent="0.2">
      <c r="B382" s="1178" t="s">
        <v>19679</v>
      </c>
      <c r="C382" s="1179">
        <v>0</v>
      </c>
      <c r="D382" s="1179">
        <v>0</v>
      </c>
      <c r="E382" s="1179">
        <v>0</v>
      </c>
      <c r="F382" s="1180">
        <v>0</v>
      </c>
    </row>
    <row r="383" spans="2:6" x14ac:dyDescent="0.2">
      <c r="B383" s="1178"/>
      <c r="C383" s="1179"/>
      <c r="D383" s="1179"/>
      <c r="E383" s="1179"/>
      <c r="F383" s="1180"/>
    </row>
    <row r="384" spans="2:6" x14ac:dyDescent="0.2">
      <c r="B384" s="1175" t="s">
        <v>19680</v>
      </c>
      <c r="C384" s="1176">
        <v>-682728080.96000004</v>
      </c>
      <c r="D384" s="1176">
        <v>0</v>
      </c>
      <c r="E384" s="1176">
        <v>0</v>
      </c>
      <c r="F384" s="1177">
        <v>-682728080.96000004</v>
      </c>
    </row>
    <row r="385" spans="2:6" x14ac:dyDescent="0.2">
      <c r="B385" s="1178"/>
      <c r="C385" s="1179"/>
      <c r="D385" s="1179"/>
      <c r="E385" s="1179"/>
      <c r="F385" s="1180"/>
    </row>
    <row r="386" spans="2:6" x14ac:dyDescent="0.2">
      <c r="B386" s="1178" t="s">
        <v>19681</v>
      </c>
      <c r="C386" s="1179">
        <v>-439522223.63999999</v>
      </c>
      <c r="D386" s="1179">
        <v>0</v>
      </c>
      <c r="E386" s="1179">
        <v>0</v>
      </c>
      <c r="F386" s="1180">
        <v>-439522223.63999999</v>
      </c>
    </row>
    <row r="387" spans="2:6" x14ac:dyDescent="0.2">
      <c r="B387" s="1178"/>
      <c r="C387" s="1179"/>
      <c r="D387" s="1179"/>
      <c r="E387" s="1179"/>
      <c r="F387" s="1180"/>
    </row>
    <row r="388" spans="2:6" x14ac:dyDescent="0.2">
      <c r="B388" s="1178" t="s">
        <v>19682</v>
      </c>
      <c r="C388" s="1179">
        <v>-439030223.63999999</v>
      </c>
      <c r="D388" s="1179">
        <v>0</v>
      </c>
      <c r="E388" s="1179">
        <v>0</v>
      </c>
      <c r="F388" s="1180">
        <v>-439030223.63999999</v>
      </c>
    </row>
    <row r="389" spans="2:6" x14ac:dyDescent="0.2">
      <c r="B389" s="1178"/>
      <c r="C389" s="1179"/>
      <c r="D389" s="1179"/>
      <c r="E389" s="1179"/>
      <c r="F389" s="1180"/>
    </row>
    <row r="390" spans="2:6" x14ac:dyDescent="0.2">
      <c r="B390" s="1178" t="s">
        <v>19683</v>
      </c>
      <c r="C390" s="1179">
        <v>-362663213.29000002</v>
      </c>
      <c r="D390" s="1179">
        <v>0</v>
      </c>
      <c r="E390" s="1179">
        <v>0</v>
      </c>
      <c r="F390" s="1180">
        <v>-362663213.29000002</v>
      </c>
    </row>
    <row r="391" spans="2:6" x14ac:dyDescent="0.2">
      <c r="B391" s="1178"/>
      <c r="C391" s="1179"/>
      <c r="D391" s="1179"/>
      <c r="E391" s="1179"/>
      <c r="F391" s="1180"/>
    </row>
    <row r="392" spans="2:6" x14ac:dyDescent="0.2">
      <c r="B392" s="1178" t="s">
        <v>19684</v>
      </c>
      <c r="C392" s="1179"/>
      <c r="D392" s="1179"/>
      <c r="E392" s="1179"/>
      <c r="F392" s="1180"/>
    </row>
    <row r="393" spans="2:6" x14ac:dyDescent="0.2">
      <c r="B393" s="1178" t="s">
        <v>19685</v>
      </c>
      <c r="C393" s="1179">
        <v>-362663213.29000002</v>
      </c>
      <c r="D393" s="1179">
        <v>0</v>
      </c>
      <c r="E393" s="1179">
        <v>0</v>
      </c>
      <c r="F393" s="1180">
        <v>-362663213.29000002</v>
      </c>
    </row>
    <row r="394" spans="2:6" x14ac:dyDescent="0.2">
      <c r="B394" s="1181" t="s">
        <v>357</v>
      </c>
      <c r="C394" s="1182">
        <v>-362663213.29000002</v>
      </c>
      <c r="D394" s="1182">
        <v>0</v>
      </c>
      <c r="E394" s="1182">
        <v>0</v>
      </c>
      <c r="F394" s="1183">
        <v>-362663213.29000002</v>
      </c>
    </row>
    <row r="395" spans="2:6" x14ac:dyDescent="0.2">
      <c r="B395" s="1178"/>
      <c r="C395" s="1179"/>
      <c r="D395" s="1179"/>
      <c r="E395" s="1179"/>
      <c r="F395" s="1180"/>
    </row>
    <row r="396" spans="2:6" x14ac:dyDescent="0.2">
      <c r="B396" s="1178" t="s">
        <v>19686</v>
      </c>
      <c r="C396" s="1179">
        <v>-76367010.349999994</v>
      </c>
      <c r="D396" s="1179">
        <v>0</v>
      </c>
      <c r="E396" s="1179">
        <v>0</v>
      </c>
      <c r="F396" s="1180">
        <v>-76367010.349999994</v>
      </c>
    </row>
    <row r="397" spans="2:6" x14ac:dyDescent="0.2">
      <c r="B397" s="1178"/>
      <c r="C397" s="1179"/>
      <c r="D397" s="1179"/>
      <c r="E397" s="1179"/>
      <c r="F397" s="1180"/>
    </row>
    <row r="398" spans="2:6" x14ac:dyDescent="0.2">
      <c r="B398" s="1178" t="s">
        <v>19687</v>
      </c>
      <c r="C398" s="1179"/>
      <c r="D398" s="1179"/>
      <c r="E398" s="1179"/>
      <c r="F398" s="1180"/>
    </row>
    <row r="399" spans="2:6" x14ac:dyDescent="0.2">
      <c r="B399" s="1178" t="s">
        <v>19688</v>
      </c>
      <c r="C399" s="1179">
        <v>-84513868.400000006</v>
      </c>
      <c r="D399" s="1179">
        <v>0</v>
      </c>
      <c r="E399" s="1179">
        <v>0</v>
      </c>
      <c r="F399" s="1180">
        <v>-84513868.400000006</v>
      </c>
    </row>
    <row r="400" spans="2:6" x14ac:dyDescent="0.2">
      <c r="B400" s="1178" t="s">
        <v>19689</v>
      </c>
      <c r="C400" s="1179">
        <v>1034246.37</v>
      </c>
      <c r="D400" s="1179">
        <v>0</v>
      </c>
      <c r="E400" s="1179">
        <v>0</v>
      </c>
      <c r="F400" s="1180">
        <v>1034246.37</v>
      </c>
    </row>
    <row r="401" spans="2:6" x14ac:dyDescent="0.2">
      <c r="B401" s="1178" t="s">
        <v>19690</v>
      </c>
      <c r="C401" s="1179">
        <v>4488783.51</v>
      </c>
      <c r="D401" s="1179">
        <v>0</v>
      </c>
      <c r="E401" s="1179">
        <v>0</v>
      </c>
      <c r="F401" s="1180">
        <v>4488783.51</v>
      </c>
    </row>
    <row r="402" spans="2:6" x14ac:dyDescent="0.2">
      <c r="B402" s="1178" t="s">
        <v>19691</v>
      </c>
      <c r="C402" s="1179">
        <v>1299</v>
      </c>
      <c r="D402" s="1179">
        <v>0</v>
      </c>
      <c r="E402" s="1179">
        <v>0</v>
      </c>
      <c r="F402" s="1180">
        <v>1299</v>
      </c>
    </row>
    <row r="403" spans="2:6" x14ac:dyDescent="0.2">
      <c r="B403" s="1178" t="s">
        <v>19692</v>
      </c>
      <c r="C403" s="1179">
        <v>26999.96</v>
      </c>
      <c r="D403" s="1179">
        <v>0</v>
      </c>
      <c r="E403" s="1179">
        <v>0</v>
      </c>
      <c r="F403" s="1180">
        <v>26999.96</v>
      </c>
    </row>
    <row r="404" spans="2:6" x14ac:dyDescent="0.2">
      <c r="B404" s="1178" t="s">
        <v>19693</v>
      </c>
      <c r="C404" s="1179">
        <v>118415.67999999999</v>
      </c>
      <c r="D404" s="1179">
        <v>0</v>
      </c>
      <c r="E404" s="1179">
        <v>0</v>
      </c>
      <c r="F404" s="1180">
        <v>118415.67999999999</v>
      </c>
    </row>
    <row r="405" spans="2:6" x14ac:dyDescent="0.2">
      <c r="B405" s="1178" t="s">
        <v>19694</v>
      </c>
      <c r="C405" s="1179">
        <v>1711961.99</v>
      </c>
      <c r="D405" s="1179">
        <v>0</v>
      </c>
      <c r="E405" s="1179">
        <v>0</v>
      </c>
      <c r="F405" s="1180">
        <v>1711961.99</v>
      </c>
    </row>
    <row r="406" spans="2:6" x14ac:dyDescent="0.2">
      <c r="B406" s="1178" t="s">
        <v>19695</v>
      </c>
      <c r="C406" s="1179">
        <v>143160.54</v>
      </c>
      <c r="D406" s="1179">
        <v>0</v>
      </c>
      <c r="E406" s="1179">
        <v>0</v>
      </c>
      <c r="F406" s="1180">
        <v>143160.54</v>
      </c>
    </row>
    <row r="407" spans="2:6" x14ac:dyDescent="0.2">
      <c r="B407" s="1178" t="s">
        <v>19696</v>
      </c>
      <c r="C407" s="1179">
        <v>8195.92</v>
      </c>
      <c r="D407" s="1179">
        <v>0</v>
      </c>
      <c r="E407" s="1179">
        <v>0</v>
      </c>
      <c r="F407" s="1180">
        <v>8195.92</v>
      </c>
    </row>
    <row r="408" spans="2:6" x14ac:dyDescent="0.2">
      <c r="B408" s="1178" t="s">
        <v>19697</v>
      </c>
      <c r="C408" s="1179">
        <v>613795.07999999996</v>
      </c>
      <c r="D408" s="1179">
        <v>0</v>
      </c>
      <c r="E408" s="1179">
        <v>0</v>
      </c>
      <c r="F408" s="1180">
        <v>613795.07999999996</v>
      </c>
    </row>
    <row r="409" spans="2:6" x14ac:dyDescent="0.2">
      <c r="B409" s="1181" t="s">
        <v>357</v>
      </c>
      <c r="C409" s="1182">
        <v>-76367010.349999994</v>
      </c>
      <c r="D409" s="1182">
        <v>0</v>
      </c>
      <c r="E409" s="1182">
        <v>0</v>
      </c>
      <c r="F409" s="1183">
        <v>-76367010.349999994</v>
      </c>
    </row>
    <row r="410" spans="2:6" x14ac:dyDescent="0.2">
      <c r="B410" s="1178"/>
      <c r="C410" s="1179"/>
      <c r="D410" s="1179"/>
      <c r="E410" s="1179"/>
      <c r="F410" s="1180"/>
    </row>
    <row r="411" spans="2:6" x14ac:dyDescent="0.2">
      <c r="B411" s="1178" t="s">
        <v>19698</v>
      </c>
      <c r="C411" s="1179">
        <v>-492000</v>
      </c>
      <c r="D411" s="1179">
        <v>0</v>
      </c>
      <c r="E411" s="1179">
        <v>0</v>
      </c>
      <c r="F411" s="1180">
        <v>-492000</v>
      </c>
    </row>
    <row r="412" spans="2:6" x14ac:dyDescent="0.2">
      <c r="B412" s="1178" t="s">
        <v>19699</v>
      </c>
      <c r="C412" s="1179">
        <v>-492000</v>
      </c>
      <c r="D412" s="1179">
        <v>0</v>
      </c>
      <c r="E412" s="1179">
        <v>0</v>
      </c>
      <c r="F412" s="1180">
        <v>-492000</v>
      </c>
    </row>
    <row r="413" spans="2:6" x14ac:dyDescent="0.2">
      <c r="B413" s="1178" t="s">
        <v>19700</v>
      </c>
      <c r="C413" s="1179"/>
      <c r="D413" s="1179"/>
      <c r="E413" s="1179"/>
      <c r="F413" s="1180"/>
    </row>
    <row r="414" spans="2:6" x14ac:dyDescent="0.2">
      <c r="B414" s="1178" t="s">
        <v>19701</v>
      </c>
      <c r="C414" s="1179">
        <v>-492000</v>
      </c>
      <c r="D414" s="1179">
        <v>0</v>
      </c>
      <c r="E414" s="1179">
        <v>0</v>
      </c>
      <c r="F414" s="1180">
        <v>-492000</v>
      </c>
    </row>
    <row r="415" spans="2:6" x14ac:dyDescent="0.2">
      <c r="B415" s="1181" t="s">
        <v>357</v>
      </c>
      <c r="C415" s="1182">
        <v>-492000</v>
      </c>
      <c r="D415" s="1182">
        <v>0</v>
      </c>
      <c r="E415" s="1182">
        <v>0</v>
      </c>
      <c r="F415" s="1183">
        <v>-492000</v>
      </c>
    </row>
    <row r="416" spans="2:6" x14ac:dyDescent="0.2">
      <c r="B416" s="1178"/>
      <c r="C416" s="1179"/>
      <c r="D416" s="1179"/>
      <c r="E416" s="1179"/>
      <c r="F416" s="1180"/>
    </row>
    <row r="417" spans="2:6" x14ac:dyDescent="0.2">
      <c r="B417" s="1178" t="s">
        <v>19702</v>
      </c>
      <c r="C417" s="1179">
        <v>-243205857.31999999</v>
      </c>
      <c r="D417" s="1179">
        <v>0</v>
      </c>
      <c r="E417" s="1179">
        <v>0</v>
      </c>
      <c r="F417" s="1180">
        <v>-243205857.31999999</v>
      </c>
    </row>
    <row r="418" spans="2:6" x14ac:dyDescent="0.2">
      <c r="B418" s="1178"/>
      <c r="C418" s="1179"/>
      <c r="D418" s="1179"/>
      <c r="E418" s="1179"/>
      <c r="F418" s="1180"/>
    </row>
    <row r="419" spans="2:6" x14ac:dyDescent="0.2">
      <c r="B419" s="1178" t="s">
        <v>19703</v>
      </c>
      <c r="C419" s="1179">
        <v>-136447501.97</v>
      </c>
      <c r="D419" s="1179">
        <v>0</v>
      </c>
      <c r="E419" s="1179">
        <v>0</v>
      </c>
      <c r="F419" s="1180">
        <v>-136447501.97</v>
      </c>
    </row>
    <row r="420" spans="2:6" x14ac:dyDescent="0.2">
      <c r="B420" s="1178" t="s">
        <v>19704</v>
      </c>
      <c r="C420" s="1179">
        <v>-136447501.97</v>
      </c>
      <c r="D420" s="1179">
        <v>0</v>
      </c>
      <c r="E420" s="1179">
        <v>0</v>
      </c>
      <c r="F420" s="1180">
        <v>-136447501.97</v>
      </c>
    </row>
    <row r="421" spans="2:6" x14ac:dyDescent="0.2">
      <c r="B421" s="1178"/>
      <c r="C421" s="1179"/>
      <c r="D421" s="1179"/>
      <c r="E421" s="1179"/>
      <c r="F421" s="1180"/>
    </row>
    <row r="422" spans="2:6" x14ac:dyDescent="0.2">
      <c r="B422" s="1178" t="s">
        <v>19705</v>
      </c>
      <c r="C422" s="1179"/>
      <c r="D422" s="1179"/>
      <c r="E422" s="1179"/>
      <c r="F422" s="1180"/>
    </row>
    <row r="423" spans="2:6" x14ac:dyDescent="0.2">
      <c r="B423" s="1178" t="s">
        <v>19706</v>
      </c>
      <c r="C423" s="1179">
        <v>-681613.21</v>
      </c>
      <c r="D423" s="1179">
        <v>0</v>
      </c>
      <c r="E423" s="1179">
        <v>0</v>
      </c>
      <c r="F423" s="1180">
        <v>-681613.21</v>
      </c>
    </row>
    <row r="424" spans="2:6" x14ac:dyDescent="0.2">
      <c r="B424" s="1178" t="s">
        <v>19707</v>
      </c>
      <c r="C424" s="1179">
        <v>-19141940.41</v>
      </c>
      <c r="D424" s="1179">
        <v>0</v>
      </c>
      <c r="E424" s="1179">
        <v>0</v>
      </c>
      <c r="F424" s="1180">
        <v>-19141940.41</v>
      </c>
    </row>
    <row r="425" spans="2:6" x14ac:dyDescent="0.2">
      <c r="B425" s="1178" t="s">
        <v>19708</v>
      </c>
      <c r="C425" s="1179">
        <v>-8471052.3599999994</v>
      </c>
      <c r="D425" s="1179">
        <v>0</v>
      </c>
      <c r="E425" s="1179">
        <v>0</v>
      </c>
      <c r="F425" s="1180">
        <v>-8471052.3599999994</v>
      </c>
    </row>
    <row r="426" spans="2:6" x14ac:dyDescent="0.2">
      <c r="B426" s="1178" t="s">
        <v>19709</v>
      </c>
      <c r="C426" s="1179">
        <v>-12550990.390000001</v>
      </c>
      <c r="D426" s="1179">
        <v>0</v>
      </c>
      <c r="E426" s="1179">
        <v>0</v>
      </c>
      <c r="F426" s="1180">
        <v>-12550990.390000001</v>
      </c>
    </row>
    <row r="427" spans="2:6" x14ac:dyDescent="0.2">
      <c r="B427" s="1178" t="s">
        <v>19710</v>
      </c>
      <c r="C427" s="1179">
        <v>-18299329.350000001</v>
      </c>
      <c r="D427" s="1179">
        <v>0</v>
      </c>
      <c r="E427" s="1179">
        <v>0</v>
      </c>
      <c r="F427" s="1180">
        <v>-18299329.350000001</v>
      </c>
    </row>
    <row r="428" spans="2:6" x14ac:dyDescent="0.2">
      <c r="B428" s="1178" t="s">
        <v>19711</v>
      </c>
      <c r="C428" s="1179">
        <v>-18885383.48</v>
      </c>
      <c r="D428" s="1179">
        <v>0</v>
      </c>
      <c r="E428" s="1179">
        <v>0</v>
      </c>
      <c r="F428" s="1180">
        <v>-18885383.48</v>
      </c>
    </row>
    <row r="429" spans="2:6" x14ac:dyDescent="0.2">
      <c r="B429" s="1178" t="s">
        <v>19712</v>
      </c>
      <c r="C429" s="1179">
        <v>-29694684.350000001</v>
      </c>
      <c r="D429" s="1179">
        <v>0</v>
      </c>
      <c r="E429" s="1179">
        <v>0</v>
      </c>
      <c r="F429" s="1180">
        <v>-29694684.350000001</v>
      </c>
    </row>
    <row r="430" spans="2:6" x14ac:dyDescent="0.2">
      <c r="B430" s="1178" t="s">
        <v>19713</v>
      </c>
      <c r="C430" s="1179">
        <v>-16353031.84</v>
      </c>
      <c r="D430" s="1179">
        <v>0</v>
      </c>
      <c r="E430" s="1179">
        <v>0</v>
      </c>
      <c r="F430" s="1180">
        <v>-16353031.84</v>
      </c>
    </row>
    <row r="431" spans="2:6" x14ac:dyDescent="0.2">
      <c r="B431" s="1178" t="s">
        <v>19714</v>
      </c>
      <c r="C431" s="1179">
        <v>-18242134.350000001</v>
      </c>
      <c r="D431" s="1179">
        <v>0</v>
      </c>
      <c r="E431" s="1179">
        <v>0</v>
      </c>
      <c r="F431" s="1180">
        <v>-18242134.350000001</v>
      </c>
    </row>
    <row r="432" spans="2:6" x14ac:dyDescent="0.2">
      <c r="B432" s="1178" t="s">
        <v>19715</v>
      </c>
      <c r="C432" s="1179">
        <v>-5304651.78</v>
      </c>
      <c r="D432" s="1179">
        <v>0</v>
      </c>
      <c r="E432" s="1179">
        <v>0</v>
      </c>
      <c r="F432" s="1180">
        <v>-5304651.78</v>
      </c>
    </row>
    <row r="433" spans="2:6" x14ac:dyDescent="0.2">
      <c r="B433" s="1178" t="s">
        <v>19716</v>
      </c>
      <c r="C433" s="1179">
        <v>741916.85</v>
      </c>
      <c r="D433" s="1179">
        <v>0</v>
      </c>
      <c r="E433" s="1179">
        <v>0</v>
      </c>
      <c r="F433" s="1180">
        <v>741916.85</v>
      </c>
    </row>
    <row r="434" spans="2:6" x14ac:dyDescent="0.2">
      <c r="B434" s="1178" t="s">
        <v>19717</v>
      </c>
      <c r="C434" s="1179">
        <v>11261630.779999999</v>
      </c>
      <c r="D434" s="1179">
        <v>0</v>
      </c>
      <c r="E434" s="1179">
        <v>0</v>
      </c>
      <c r="F434" s="1180">
        <v>11261630.779999999</v>
      </c>
    </row>
    <row r="435" spans="2:6" x14ac:dyDescent="0.2">
      <c r="B435" s="1178" t="s">
        <v>19718</v>
      </c>
      <c r="C435" s="1179">
        <v>7457174.5300000003</v>
      </c>
      <c r="D435" s="1179">
        <v>0</v>
      </c>
      <c r="E435" s="1179">
        <v>0</v>
      </c>
      <c r="F435" s="1180">
        <v>7457174.5300000003</v>
      </c>
    </row>
    <row r="436" spans="2:6" x14ac:dyDescent="0.2">
      <c r="B436" s="1178" t="s">
        <v>19719</v>
      </c>
      <c r="C436" s="1179">
        <v>-17630778.73</v>
      </c>
      <c r="D436" s="1179">
        <v>0</v>
      </c>
      <c r="E436" s="1179">
        <v>0</v>
      </c>
      <c r="F436" s="1180">
        <v>-17630778.73</v>
      </c>
    </row>
    <row r="437" spans="2:6" x14ac:dyDescent="0.2">
      <c r="B437" s="1178" t="s">
        <v>19720</v>
      </c>
      <c r="C437" s="1179">
        <v>16251847.970000001</v>
      </c>
      <c r="D437" s="1179">
        <v>0</v>
      </c>
      <c r="E437" s="1179">
        <v>0</v>
      </c>
      <c r="F437" s="1180">
        <v>16251847.970000001</v>
      </c>
    </row>
    <row r="438" spans="2:6" x14ac:dyDescent="0.2">
      <c r="B438" s="1178" t="s">
        <v>19721</v>
      </c>
      <c r="C438" s="1179">
        <v>-9740702.3499999996</v>
      </c>
      <c r="D438" s="1179">
        <v>0</v>
      </c>
      <c r="E438" s="1179">
        <v>0</v>
      </c>
      <c r="F438" s="1180">
        <v>-9740702.3499999996</v>
      </c>
    </row>
    <row r="439" spans="2:6" x14ac:dyDescent="0.2">
      <c r="B439" s="1178" t="s">
        <v>19722</v>
      </c>
      <c r="C439" s="1179">
        <v>15748922.98</v>
      </c>
      <c r="D439" s="1179">
        <v>0</v>
      </c>
      <c r="E439" s="1179">
        <v>0</v>
      </c>
      <c r="F439" s="1180">
        <v>15748922.98</v>
      </c>
    </row>
    <row r="440" spans="2:6" x14ac:dyDescent="0.2">
      <c r="B440" s="1178" t="s">
        <v>19723</v>
      </c>
      <c r="C440" s="1179">
        <v>-8612054.5999999996</v>
      </c>
      <c r="D440" s="1179">
        <v>0</v>
      </c>
      <c r="E440" s="1179">
        <v>0</v>
      </c>
      <c r="F440" s="1180">
        <v>-8612054.5999999996</v>
      </c>
    </row>
    <row r="441" spans="2:6" x14ac:dyDescent="0.2">
      <c r="B441" s="1178" t="s">
        <v>19724</v>
      </c>
      <c r="C441" s="1179">
        <v>-20879862.640000001</v>
      </c>
      <c r="D441" s="1179">
        <v>0</v>
      </c>
      <c r="E441" s="1179">
        <v>0</v>
      </c>
      <c r="F441" s="1180">
        <v>-20879862.640000001</v>
      </c>
    </row>
    <row r="442" spans="2:6" x14ac:dyDescent="0.2">
      <c r="B442" s="1178" t="s">
        <v>19725</v>
      </c>
      <c r="C442" s="1179">
        <v>-3853303.49</v>
      </c>
      <c r="D442" s="1179">
        <v>0</v>
      </c>
      <c r="E442" s="1179">
        <v>0</v>
      </c>
      <c r="F442" s="1180">
        <v>-3853303.49</v>
      </c>
    </row>
    <row r="443" spans="2:6" x14ac:dyDescent="0.2">
      <c r="B443" s="1178" t="s">
        <v>19726</v>
      </c>
      <c r="C443" s="1179">
        <v>2698740.05</v>
      </c>
      <c r="D443" s="1179">
        <v>0</v>
      </c>
      <c r="E443" s="1179">
        <v>0</v>
      </c>
      <c r="F443" s="1180">
        <v>2698740.05</v>
      </c>
    </row>
    <row r="444" spans="2:6" x14ac:dyDescent="0.2">
      <c r="B444" s="1178" t="s">
        <v>19727</v>
      </c>
      <c r="C444" s="1179">
        <v>12749802.699999999</v>
      </c>
      <c r="D444" s="1179">
        <v>0</v>
      </c>
      <c r="E444" s="1179">
        <v>0</v>
      </c>
      <c r="F444" s="1180">
        <v>12749802.699999999</v>
      </c>
    </row>
    <row r="445" spans="2:6" x14ac:dyDescent="0.2">
      <c r="B445" s="1178" t="s">
        <v>19728</v>
      </c>
      <c r="C445" s="1179">
        <v>4983975.5</v>
      </c>
      <c r="D445" s="1179">
        <v>0</v>
      </c>
      <c r="E445" s="1179">
        <v>0</v>
      </c>
      <c r="F445" s="1180">
        <v>4983975.5</v>
      </c>
    </row>
    <row r="446" spans="2:6" x14ac:dyDescent="0.2">
      <c r="B446" s="1181" t="s">
        <v>357</v>
      </c>
      <c r="C446" s="1182">
        <v>-136447501.97</v>
      </c>
      <c r="D446" s="1182">
        <v>0</v>
      </c>
      <c r="E446" s="1182">
        <v>0</v>
      </c>
      <c r="F446" s="1183">
        <v>-136447501.97</v>
      </c>
    </row>
    <row r="447" spans="2:6" x14ac:dyDescent="0.2">
      <c r="B447" s="1178"/>
      <c r="C447" s="1179"/>
      <c r="D447" s="1179"/>
      <c r="E447" s="1179"/>
      <c r="F447" s="1180"/>
    </row>
    <row r="448" spans="2:6" x14ac:dyDescent="0.2">
      <c r="B448" s="1178" t="s">
        <v>19729</v>
      </c>
      <c r="C448" s="1179">
        <v>-217888259.19999999</v>
      </c>
      <c r="D448" s="1179">
        <v>0</v>
      </c>
      <c r="E448" s="1179">
        <v>0</v>
      </c>
      <c r="F448" s="1180">
        <v>-217888259.19999999</v>
      </c>
    </row>
    <row r="449" spans="2:6" x14ac:dyDescent="0.2">
      <c r="B449" s="1178"/>
      <c r="C449" s="1179"/>
      <c r="D449" s="1179"/>
      <c r="E449" s="1179"/>
      <c r="F449" s="1180"/>
    </row>
    <row r="450" spans="2:6" x14ac:dyDescent="0.2">
      <c r="B450" s="1178" t="s">
        <v>19730</v>
      </c>
      <c r="C450" s="1179">
        <v>-217888259.19999999</v>
      </c>
      <c r="D450" s="1179">
        <v>0</v>
      </c>
      <c r="E450" s="1179">
        <v>0</v>
      </c>
      <c r="F450" s="1180">
        <v>-217888259.19999999</v>
      </c>
    </row>
    <row r="451" spans="2:6" x14ac:dyDescent="0.2">
      <c r="B451" s="1178"/>
      <c r="C451" s="1179"/>
      <c r="D451" s="1179"/>
      <c r="E451" s="1179"/>
      <c r="F451" s="1180"/>
    </row>
    <row r="452" spans="2:6" x14ac:dyDescent="0.2">
      <c r="B452" s="1178" t="s">
        <v>19731</v>
      </c>
      <c r="C452" s="1179"/>
      <c r="D452" s="1179"/>
      <c r="E452" s="1179"/>
      <c r="F452" s="1180"/>
    </row>
    <row r="453" spans="2:6" x14ac:dyDescent="0.2">
      <c r="B453" s="1178" t="s">
        <v>19732</v>
      </c>
      <c r="C453" s="1179">
        <v>-217888259.19999999</v>
      </c>
      <c r="D453" s="1179">
        <v>0</v>
      </c>
      <c r="E453" s="1179">
        <v>0</v>
      </c>
      <c r="F453" s="1180">
        <v>-217888259.19999999</v>
      </c>
    </row>
    <row r="454" spans="2:6" x14ac:dyDescent="0.2">
      <c r="B454" s="1181" t="s">
        <v>357</v>
      </c>
      <c r="C454" s="1182">
        <v>-217888259.19999999</v>
      </c>
      <c r="D454" s="1182">
        <v>0</v>
      </c>
      <c r="E454" s="1182">
        <v>0</v>
      </c>
      <c r="F454" s="1183">
        <v>-217888259.19999999</v>
      </c>
    </row>
    <row r="455" spans="2:6" x14ac:dyDescent="0.2">
      <c r="B455" s="1178"/>
      <c r="C455" s="1179"/>
      <c r="D455" s="1179"/>
      <c r="E455" s="1179"/>
      <c r="F455" s="1180"/>
    </row>
    <row r="456" spans="2:6" x14ac:dyDescent="0.2">
      <c r="B456" s="1178" t="s">
        <v>19733</v>
      </c>
      <c r="C456" s="1179">
        <v>111129903.84999999</v>
      </c>
      <c r="D456" s="1179">
        <v>0</v>
      </c>
      <c r="E456" s="1179">
        <v>0</v>
      </c>
      <c r="F456" s="1180">
        <v>111129903.84999999</v>
      </c>
    </row>
    <row r="457" spans="2:6" x14ac:dyDescent="0.2">
      <c r="B457" s="1178" t="s">
        <v>19734</v>
      </c>
      <c r="C457" s="1179">
        <v>111129903.84999999</v>
      </c>
      <c r="D457" s="1179">
        <v>0</v>
      </c>
      <c r="E457" s="1179">
        <v>0</v>
      </c>
      <c r="F457" s="1180">
        <v>111129903.84999999</v>
      </c>
    </row>
    <row r="458" spans="2:6" x14ac:dyDescent="0.2">
      <c r="B458" s="1178"/>
      <c r="C458" s="1179"/>
      <c r="D458" s="1179"/>
      <c r="E458" s="1179"/>
      <c r="F458" s="1180"/>
    </row>
    <row r="459" spans="2:6" x14ac:dyDescent="0.2">
      <c r="B459" s="1178" t="s">
        <v>19735</v>
      </c>
      <c r="C459" s="1179"/>
      <c r="D459" s="1179"/>
      <c r="E459" s="1179"/>
      <c r="F459" s="1180"/>
    </row>
    <row r="460" spans="2:6" x14ac:dyDescent="0.2">
      <c r="B460" s="1184" t="s">
        <v>19736</v>
      </c>
      <c r="C460" s="1179">
        <v>681613.21</v>
      </c>
      <c r="D460" s="1179">
        <v>0</v>
      </c>
      <c r="E460" s="1179">
        <v>0</v>
      </c>
      <c r="F460" s="1180">
        <v>681613.21</v>
      </c>
    </row>
    <row r="461" spans="2:6" x14ac:dyDescent="0.2">
      <c r="B461" s="1184" t="s">
        <v>19737</v>
      </c>
      <c r="C461" s="1179">
        <v>19141940.41</v>
      </c>
      <c r="D461" s="1179">
        <v>0</v>
      </c>
      <c r="E461" s="1179">
        <v>0</v>
      </c>
      <c r="F461" s="1180">
        <v>19141940.41</v>
      </c>
    </row>
    <row r="462" spans="2:6" x14ac:dyDescent="0.2">
      <c r="B462" s="1184" t="s">
        <v>19738</v>
      </c>
      <c r="C462" s="1179">
        <v>8471052.3599999994</v>
      </c>
      <c r="D462" s="1179">
        <v>0</v>
      </c>
      <c r="E462" s="1179">
        <v>0</v>
      </c>
      <c r="F462" s="1180">
        <v>8471052.3599999994</v>
      </c>
    </row>
    <row r="463" spans="2:6" x14ac:dyDescent="0.2">
      <c r="B463" s="1184" t="s">
        <v>19739</v>
      </c>
      <c r="C463" s="1179">
        <v>12550990.390000001</v>
      </c>
      <c r="D463" s="1179">
        <v>0</v>
      </c>
      <c r="E463" s="1179">
        <v>0</v>
      </c>
      <c r="F463" s="1180">
        <v>12550990.390000001</v>
      </c>
    </row>
    <row r="464" spans="2:6" x14ac:dyDescent="0.2">
      <c r="B464" s="1184" t="s">
        <v>19740</v>
      </c>
      <c r="C464" s="1179">
        <v>18299329.350000001</v>
      </c>
      <c r="D464" s="1179">
        <v>0</v>
      </c>
      <c r="E464" s="1179">
        <v>0</v>
      </c>
      <c r="F464" s="1180">
        <v>18299329.350000001</v>
      </c>
    </row>
    <row r="465" spans="2:6" x14ac:dyDescent="0.2">
      <c r="B465" s="1184" t="s">
        <v>19741</v>
      </c>
      <c r="C465" s="1179">
        <v>18885383.48</v>
      </c>
      <c r="D465" s="1179">
        <v>0</v>
      </c>
      <c r="E465" s="1179">
        <v>0</v>
      </c>
      <c r="F465" s="1180">
        <v>18885383.48</v>
      </c>
    </row>
    <row r="466" spans="2:6" x14ac:dyDescent="0.2">
      <c r="B466" s="1184" t="s">
        <v>19742</v>
      </c>
      <c r="C466" s="1179">
        <v>29523329.350000001</v>
      </c>
      <c r="D466" s="1179">
        <v>0</v>
      </c>
      <c r="E466" s="1179">
        <v>0</v>
      </c>
      <c r="F466" s="1180">
        <v>29523329.350000001</v>
      </c>
    </row>
    <row r="467" spans="2:6" x14ac:dyDescent="0.2">
      <c r="B467" s="1184" t="s">
        <v>19743</v>
      </c>
      <c r="C467" s="1179">
        <v>646360.79</v>
      </c>
      <c r="D467" s="1179">
        <v>0</v>
      </c>
      <c r="E467" s="1179">
        <v>0</v>
      </c>
      <c r="F467" s="1180">
        <v>646360.79</v>
      </c>
    </row>
    <row r="468" spans="2:6" x14ac:dyDescent="0.2">
      <c r="B468" s="1184" t="s">
        <v>19744</v>
      </c>
      <c r="C468" s="1179">
        <v>-26725</v>
      </c>
      <c r="D468" s="1179">
        <v>0</v>
      </c>
      <c r="E468" s="1179">
        <v>0</v>
      </c>
      <c r="F468" s="1180">
        <v>-26725</v>
      </c>
    </row>
    <row r="469" spans="2:6" x14ac:dyDescent="0.2">
      <c r="B469" s="1184" t="s">
        <v>19745</v>
      </c>
      <c r="C469" s="1179">
        <v>-487679.89</v>
      </c>
      <c r="D469" s="1179">
        <v>0</v>
      </c>
      <c r="E469" s="1179">
        <v>0</v>
      </c>
      <c r="F469" s="1180">
        <v>-487679.89</v>
      </c>
    </row>
    <row r="470" spans="2:6" x14ac:dyDescent="0.2">
      <c r="B470" s="1184" t="s">
        <v>19746</v>
      </c>
      <c r="C470" s="1179">
        <v>-66736.91</v>
      </c>
      <c r="D470" s="1179">
        <v>0</v>
      </c>
      <c r="E470" s="1179">
        <v>0</v>
      </c>
      <c r="F470" s="1180">
        <v>-66736.91</v>
      </c>
    </row>
    <row r="471" spans="2:6" x14ac:dyDescent="0.2">
      <c r="B471" s="1184" t="s">
        <v>19747</v>
      </c>
      <c r="C471" s="1179">
        <v>-16054.07</v>
      </c>
      <c r="D471" s="1179">
        <v>0</v>
      </c>
      <c r="E471" s="1179">
        <v>0</v>
      </c>
      <c r="F471" s="1180">
        <v>-16054.07</v>
      </c>
    </row>
    <row r="472" spans="2:6" x14ac:dyDescent="0.2">
      <c r="B472" s="1184" t="s">
        <v>19748</v>
      </c>
      <c r="C472" s="1179">
        <v>1359879</v>
      </c>
      <c r="D472" s="1179">
        <v>0</v>
      </c>
      <c r="E472" s="1179">
        <v>0</v>
      </c>
      <c r="F472" s="1180">
        <v>1359879</v>
      </c>
    </row>
    <row r="473" spans="2:6" x14ac:dyDescent="0.2">
      <c r="B473" s="1184" t="s">
        <v>19749</v>
      </c>
      <c r="C473" s="1179">
        <v>20848</v>
      </c>
      <c r="D473" s="1179">
        <v>0</v>
      </c>
      <c r="E473" s="1179">
        <v>0</v>
      </c>
      <c r="F473" s="1180">
        <v>20848</v>
      </c>
    </row>
    <row r="474" spans="2:6" x14ac:dyDescent="0.2">
      <c r="B474" s="1184" t="s">
        <v>19750</v>
      </c>
      <c r="C474" s="1179">
        <v>151346.85999999999</v>
      </c>
      <c r="D474" s="1179">
        <v>0</v>
      </c>
      <c r="E474" s="1179">
        <v>0</v>
      </c>
      <c r="F474" s="1180">
        <v>151346.85999999999</v>
      </c>
    </row>
    <row r="475" spans="2:6" x14ac:dyDescent="0.2">
      <c r="B475" s="1184" t="s">
        <v>19751</v>
      </c>
      <c r="C475" s="1179">
        <v>-226716.76</v>
      </c>
      <c r="D475" s="1179">
        <v>0</v>
      </c>
      <c r="E475" s="1179">
        <v>0</v>
      </c>
      <c r="F475" s="1180">
        <v>-226716.76</v>
      </c>
    </row>
    <row r="476" spans="2:6" x14ac:dyDescent="0.2">
      <c r="B476" s="1184" t="s">
        <v>19752</v>
      </c>
      <c r="C476" s="1179">
        <v>2221743.2799999998</v>
      </c>
      <c r="D476" s="1179">
        <v>0</v>
      </c>
      <c r="E476" s="1179">
        <v>0</v>
      </c>
      <c r="F476" s="1180">
        <v>2221743.2799999998</v>
      </c>
    </row>
    <row r="477" spans="2:6" x14ac:dyDescent="0.2">
      <c r="B477" s="1181" t="s">
        <v>357</v>
      </c>
      <c r="C477" s="1182">
        <v>111129903.84999999</v>
      </c>
      <c r="D477" s="1182">
        <v>0</v>
      </c>
      <c r="E477" s="1182">
        <v>0</v>
      </c>
      <c r="F477" s="1183">
        <v>111129903.84999999</v>
      </c>
    </row>
    <row r="478" spans="2:6" x14ac:dyDescent="0.2">
      <c r="B478" s="1178"/>
      <c r="C478" s="1179"/>
      <c r="D478" s="1179"/>
      <c r="E478" s="1179"/>
      <c r="F478" s="1180"/>
    </row>
    <row r="479" spans="2:6" x14ac:dyDescent="0.2">
      <c r="B479" s="1175" t="s">
        <v>19753</v>
      </c>
      <c r="C479" s="1176">
        <v>-272914669.73000002</v>
      </c>
      <c r="D479" s="1176">
        <v>8756364.0299999993</v>
      </c>
      <c r="E479" s="1176">
        <v>19985571.460000001</v>
      </c>
      <c r="F479" s="1177">
        <f>+C479+D479-E479</f>
        <v>-284143877.16000003</v>
      </c>
    </row>
    <row r="480" spans="2:6" x14ac:dyDescent="0.2">
      <c r="B480" s="1178"/>
      <c r="C480" s="1179"/>
      <c r="D480" s="1179"/>
      <c r="E480" s="1179"/>
      <c r="F480" s="1180"/>
    </row>
    <row r="481" spans="2:6" x14ac:dyDescent="0.2">
      <c r="B481" s="1178" t="s">
        <v>19754</v>
      </c>
      <c r="C481" s="1179">
        <v>-56502502.350000001</v>
      </c>
      <c r="D481" s="1179">
        <v>5256242.03</v>
      </c>
      <c r="E481" s="1179">
        <v>15513054.640000001</v>
      </c>
      <c r="F481" s="1180">
        <f>+C481+D481-E481</f>
        <v>-66759314.960000001</v>
      </c>
    </row>
    <row r="482" spans="2:6" x14ac:dyDescent="0.2">
      <c r="B482" s="1178" t="s">
        <v>19755</v>
      </c>
      <c r="C482" s="1179">
        <v>-509284.05</v>
      </c>
      <c r="D482" s="1179">
        <v>88612.4</v>
      </c>
      <c r="E482" s="1179">
        <v>174461.06</v>
      </c>
      <c r="F482" s="1180">
        <f>+C482+D482-E482</f>
        <v>-595132.71</v>
      </c>
    </row>
    <row r="483" spans="2:6" x14ac:dyDescent="0.2">
      <c r="B483" s="1178"/>
      <c r="C483" s="1179"/>
      <c r="D483" s="1179"/>
      <c r="E483" s="1179"/>
      <c r="F483" s="1180"/>
    </row>
    <row r="484" spans="2:6" x14ac:dyDescent="0.2">
      <c r="B484" s="1178" t="s">
        <v>19756</v>
      </c>
      <c r="C484" s="1179"/>
      <c r="D484" s="1179"/>
      <c r="E484" s="1179"/>
      <c r="F484" s="1180"/>
    </row>
    <row r="485" spans="2:6" x14ac:dyDescent="0.2">
      <c r="B485" s="1178" t="s">
        <v>19757</v>
      </c>
      <c r="C485" s="1179">
        <v>-16.64</v>
      </c>
      <c r="D485" s="1179">
        <v>0</v>
      </c>
      <c r="E485" s="1179">
        <v>0.52</v>
      </c>
      <c r="F485" s="1180">
        <f>+C485+D485-E485</f>
        <v>-17.16</v>
      </c>
    </row>
    <row r="486" spans="2:6" x14ac:dyDescent="0.2">
      <c r="B486" s="1178" t="s">
        <v>19758</v>
      </c>
      <c r="C486" s="1179">
        <v>-9286.75</v>
      </c>
      <c r="D486" s="1179">
        <v>0</v>
      </c>
      <c r="E486" s="1179">
        <v>0</v>
      </c>
      <c r="F486" s="1180">
        <f t="shared" ref="F486:F502" si="2">+C486+D486-E486</f>
        <v>-9286.75</v>
      </c>
    </row>
    <row r="487" spans="2:6" x14ac:dyDescent="0.2">
      <c r="B487" s="1178" t="s">
        <v>19759</v>
      </c>
      <c r="C487" s="1179">
        <v>-271.68</v>
      </c>
      <c r="D487" s="1179">
        <v>0</v>
      </c>
      <c r="E487" s="1179">
        <v>0</v>
      </c>
      <c r="F487" s="1180">
        <f t="shared" si="2"/>
        <v>-271.68</v>
      </c>
    </row>
    <row r="488" spans="2:6" x14ac:dyDescent="0.2">
      <c r="B488" s="1178" t="s">
        <v>19760</v>
      </c>
      <c r="C488" s="1179">
        <v>-1500</v>
      </c>
      <c r="D488" s="1179">
        <v>0</v>
      </c>
      <c r="E488" s="1179">
        <v>0</v>
      </c>
      <c r="F488" s="1180">
        <f t="shared" si="2"/>
        <v>-1500</v>
      </c>
    </row>
    <row r="489" spans="2:6" x14ac:dyDescent="0.2">
      <c r="B489" s="1178" t="s">
        <v>19761</v>
      </c>
      <c r="C489" s="1179">
        <v>-29553.43</v>
      </c>
      <c r="D489" s="1179">
        <v>0</v>
      </c>
      <c r="E489" s="1179">
        <v>2082.27</v>
      </c>
      <c r="F489" s="1180">
        <f t="shared" si="2"/>
        <v>-31635.7</v>
      </c>
    </row>
    <row r="490" spans="2:6" x14ac:dyDescent="0.2">
      <c r="B490" s="1178" t="s">
        <v>19762</v>
      </c>
      <c r="C490" s="1179">
        <v>-133609.82</v>
      </c>
      <c r="D490" s="1179">
        <v>0</v>
      </c>
      <c r="E490" s="1179">
        <v>20256.810000000001</v>
      </c>
      <c r="F490" s="1180">
        <f t="shared" si="2"/>
        <v>-153866.63</v>
      </c>
    </row>
    <row r="491" spans="2:6" x14ac:dyDescent="0.2">
      <c r="B491" s="1178" t="s">
        <v>19763</v>
      </c>
      <c r="C491" s="1179">
        <v>-158243.35</v>
      </c>
      <c r="D491" s="1179">
        <v>0</v>
      </c>
      <c r="E491" s="1179">
        <v>52102.03</v>
      </c>
      <c r="F491" s="1180">
        <f t="shared" si="2"/>
        <v>-210345.38</v>
      </c>
    </row>
    <row r="492" spans="2:6" x14ac:dyDescent="0.2">
      <c r="B492" s="1178" t="s">
        <v>19764</v>
      </c>
      <c r="C492" s="1179">
        <v>-23357.18</v>
      </c>
      <c r="D492" s="1179">
        <v>0</v>
      </c>
      <c r="E492" s="1179">
        <v>179.37</v>
      </c>
      <c r="F492" s="1180">
        <f t="shared" si="2"/>
        <v>-23536.55</v>
      </c>
    </row>
    <row r="493" spans="2:6" x14ac:dyDescent="0.2">
      <c r="B493" s="1178" t="s">
        <v>19765</v>
      </c>
      <c r="C493" s="1179">
        <v>-12872.54</v>
      </c>
      <c r="D493" s="1179">
        <v>0</v>
      </c>
      <c r="E493" s="1179">
        <v>4354.8999999999996</v>
      </c>
      <c r="F493" s="1180">
        <f t="shared" si="2"/>
        <v>-17227.440000000002</v>
      </c>
    </row>
    <row r="494" spans="2:6" x14ac:dyDescent="0.2">
      <c r="B494" s="1178" t="s">
        <v>19766</v>
      </c>
      <c r="C494" s="1179">
        <v>-579.04</v>
      </c>
      <c r="D494" s="1179">
        <v>0</v>
      </c>
      <c r="E494" s="1179">
        <v>0.35</v>
      </c>
      <c r="F494" s="1180">
        <f t="shared" si="2"/>
        <v>-579.39</v>
      </c>
    </row>
    <row r="495" spans="2:6" x14ac:dyDescent="0.2">
      <c r="B495" s="1178" t="s">
        <v>19767</v>
      </c>
      <c r="C495" s="1179">
        <v>-8441.1299999999992</v>
      </c>
      <c r="D495" s="1179">
        <v>0</v>
      </c>
      <c r="E495" s="1179">
        <v>322.60000000000002</v>
      </c>
      <c r="F495" s="1180">
        <f t="shared" si="2"/>
        <v>-8763.73</v>
      </c>
    </row>
    <row r="496" spans="2:6" x14ac:dyDescent="0.2">
      <c r="B496" s="1178" t="s">
        <v>19768</v>
      </c>
      <c r="C496" s="1179">
        <v>-84.65</v>
      </c>
      <c r="D496" s="1179">
        <v>0</v>
      </c>
      <c r="E496" s="1179">
        <v>0</v>
      </c>
      <c r="F496" s="1180">
        <f t="shared" si="2"/>
        <v>-84.65</v>
      </c>
    </row>
    <row r="497" spans="2:6" x14ac:dyDescent="0.2">
      <c r="B497" s="1178" t="s">
        <v>19769</v>
      </c>
      <c r="C497" s="1179">
        <v>-53751.199999999997</v>
      </c>
      <c r="D497" s="1179">
        <v>0</v>
      </c>
      <c r="E497" s="1179">
        <v>0</v>
      </c>
      <c r="F497" s="1180">
        <f t="shared" si="2"/>
        <v>-53751.199999999997</v>
      </c>
    </row>
    <row r="498" spans="2:6" x14ac:dyDescent="0.2">
      <c r="B498" s="1178" t="s">
        <v>19770</v>
      </c>
      <c r="C498" s="1179">
        <v>-54653.39</v>
      </c>
      <c r="D498" s="1179">
        <v>88612.37</v>
      </c>
      <c r="E498" s="1179">
        <v>88612.39</v>
      </c>
      <c r="F498" s="1180">
        <f t="shared" si="2"/>
        <v>-54653.41</v>
      </c>
    </row>
    <row r="499" spans="2:6" x14ac:dyDescent="0.2">
      <c r="B499" s="1178" t="s">
        <v>19771</v>
      </c>
      <c r="C499" s="1179">
        <v>-10911.38</v>
      </c>
      <c r="D499" s="1179">
        <v>0</v>
      </c>
      <c r="E499" s="1179">
        <v>1047.82</v>
      </c>
      <c r="F499" s="1180">
        <f t="shared" si="2"/>
        <v>-11959.199999999999</v>
      </c>
    </row>
    <row r="500" spans="2:6" x14ac:dyDescent="0.2">
      <c r="B500" s="1178" t="s">
        <v>19772</v>
      </c>
      <c r="C500" s="1179">
        <v>-11437.28</v>
      </c>
      <c r="D500" s="1179">
        <v>0.03</v>
      </c>
      <c r="E500" s="1179">
        <v>5282.96</v>
      </c>
      <c r="F500" s="1180">
        <f t="shared" si="2"/>
        <v>-16720.21</v>
      </c>
    </row>
    <row r="501" spans="2:6" x14ac:dyDescent="0.2">
      <c r="B501" s="1178" t="s">
        <v>19773</v>
      </c>
      <c r="C501" s="1179">
        <v>-228.38</v>
      </c>
      <c r="D501" s="1179">
        <v>0</v>
      </c>
      <c r="E501" s="1179">
        <v>10.8</v>
      </c>
      <c r="F501" s="1180">
        <f t="shared" si="2"/>
        <v>-239.18</v>
      </c>
    </row>
    <row r="502" spans="2:6" x14ac:dyDescent="0.2">
      <c r="B502" s="1178" t="s">
        <v>19774</v>
      </c>
      <c r="C502" s="1179">
        <v>-486.21</v>
      </c>
      <c r="D502" s="1179">
        <v>0</v>
      </c>
      <c r="E502" s="1179">
        <v>208.24</v>
      </c>
      <c r="F502" s="1180">
        <f t="shared" si="2"/>
        <v>-694.45</v>
      </c>
    </row>
    <row r="503" spans="2:6" x14ac:dyDescent="0.2">
      <c r="B503" s="1181" t="s">
        <v>357</v>
      </c>
      <c r="C503" s="1182">
        <f>SUM(C485:C502)</f>
        <v>-509284.0500000001</v>
      </c>
      <c r="D503" s="1182">
        <f t="shared" ref="D503:E503" si="3">SUM(D485:D502)</f>
        <v>88612.4</v>
      </c>
      <c r="E503" s="1182">
        <f t="shared" si="3"/>
        <v>174461.05999999997</v>
      </c>
      <c r="F503" s="1183">
        <f>SUM(F485:F502)</f>
        <v>-595132.71</v>
      </c>
    </row>
    <row r="504" spans="2:6" x14ac:dyDescent="0.2">
      <c r="B504" s="1178"/>
      <c r="C504" s="1179"/>
      <c r="D504" s="1179"/>
      <c r="E504" s="1179"/>
      <c r="F504" s="1180"/>
    </row>
    <row r="505" spans="2:6" x14ac:dyDescent="0.2">
      <c r="B505" s="1178" t="s">
        <v>19775</v>
      </c>
      <c r="C505" s="1179">
        <v>-55993218.299999997</v>
      </c>
      <c r="D505" s="1179">
        <v>5167629.63</v>
      </c>
      <c r="E505" s="1179">
        <v>15338593.58</v>
      </c>
      <c r="F505" s="1180">
        <f>+C505+D505-E505</f>
        <v>-66164182.249999993</v>
      </c>
    </row>
    <row r="506" spans="2:6" x14ac:dyDescent="0.2">
      <c r="B506" s="1178" t="s">
        <v>19776</v>
      </c>
      <c r="C506" s="1179"/>
      <c r="D506" s="1179"/>
      <c r="E506" s="1179"/>
      <c r="F506" s="1180"/>
    </row>
    <row r="507" spans="2:6" x14ac:dyDescent="0.2">
      <c r="B507" s="1178" t="s">
        <v>19777</v>
      </c>
      <c r="C507" s="1179">
        <v>-2423500</v>
      </c>
      <c r="D507" s="1179">
        <v>0</v>
      </c>
      <c r="E507" s="1179">
        <v>0</v>
      </c>
      <c r="F507" s="1180">
        <f>+C507+D507-E507</f>
        <v>-2423500</v>
      </c>
    </row>
    <row r="508" spans="2:6" x14ac:dyDescent="0.2">
      <c r="B508" s="1178" t="s">
        <v>19778</v>
      </c>
      <c r="C508" s="1179">
        <v>-7149700</v>
      </c>
      <c r="D508" s="1179">
        <v>0</v>
      </c>
      <c r="E508" s="1179">
        <v>2565400</v>
      </c>
      <c r="F508" s="1180">
        <f t="shared" ref="F508:F550" si="4">+C508+D508-E508</f>
        <v>-9715100</v>
      </c>
    </row>
    <row r="509" spans="2:6" x14ac:dyDescent="0.2">
      <c r="B509" s="1178" t="s">
        <v>19779</v>
      </c>
      <c r="C509" s="1179">
        <v>-28541600</v>
      </c>
      <c r="D509" s="1179">
        <v>4500</v>
      </c>
      <c r="E509" s="1179">
        <v>445300</v>
      </c>
      <c r="F509" s="1180">
        <f t="shared" si="4"/>
        <v>-28982400</v>
      </c>
    </row>
    <row r="510" spans="2:6" x14ac:dyDescent="0.2">
      <c r="B510" s="1178" t="s">
        <v>19780</v>
      </c>
      <c r="C510" s="1179">
        <v>-117200</v>
      </c>
      <c r="D510" s="1179">
        <v>0</v>
      </c>
      <c r="E510" s="1179">
        <v>3600</v>
      </c>
      <c r="F510" s="1180">
        <f t="shared" si="4"/>
        <v>-120800</v>
      </c>
    </row>
    <row r="511" spans="2:6" x14ac:dyDescent="0.2">
      <c r="B511" s="1178" t="s">
        <v>19781</v>
      </c>
      <c r="C511" s="1179">
        <v>-61090</v>
      </c>
      <c r="D511" s="1179">
        <v>0</v>
      </c>
      <c r="E511" s="1179">
        <v>3200</v>
      </c>
      <c r="F511" s="1180">
        <f t="shared" si="4"/>
        <v>-64290</v>
      </c>
    </row>
    <row r="512" spans="2:6" x14ac:dyDescent="0.2">
      <c r="B512" s="1178" t="s">
        <v>19782</v>
      </c>
      <c r="C512" s="1179">
        <v>-84850</v>
      </c>
      <c r="D512" s="1179">
        <v>0</v>
      </c>
      <c r="E512" s="1179">
        <v>1800</v>
      </c>
      <c r="F512" s="1180">
        <f t="shared" si="4"/>
        <v>-86650</v>
      </c>
    </row>
    <row r="513" spans="2:6" x14ac:dyDescent="0.2">
      <c r="B513" s="1178" t="s">
        <v>19783</v>
      </c>
      <c r="C513" s="1179">
        <v>-62010</v>
      </c>
      <c r="D513" s="1179">
        <v>0</v>
      </c>
      <c r="E513" s="1179">
        <v>520</v>
      </c>
      <c r="F513" s="1180">
        <f t="shared" si="4"/>
        <v>-62530</v>
      </c>
    </row>
    <row r="514" spans="2:6" x14ac:dyDescent="0.2">
      <c r="B514" s="1178" t="s">
        <v>19784</v>
      </c>
      <c r="C514" s="1179">
        <v>-444340</v>
      </c>
      <c r="D514" s="1179">
        <v>130</v>
      </c>
      <c r="E514" s="1179">
        <v>283270</v>
      </c>
      <c r="F514" s="1180">
        <f t="shared" si="4"/>
        <v>-727480</v>
      </c>
    </row>
    <row r="515" spans="2:6" x14ac:dyDescent="0.2">
      <c r="B515" s="1178" t="s">
        <v>19785</v>
      </c>
      <c r="C515" s="1179">
        <v>-65520</v>
      </c>
      <c r="D515" s="1179">
        <v>0</v>
      </c>
      <c r="E515" s="1179">
        <v>0</v>
      </c>
      <c r="F515" s="1180">
        <f t="shared" si="4"/>
        <v>-65520</v>
      </c>
    </row>
    <row r="516" spans="2:6" x14ac:dyDescent="0.2">
      <c r="B516" s="1178" t="s">
        <v>19786</v>
      </c>
      <c r="C516" s="1179">
        <v>-4810</v>
      </c>
      <c r="D516" s="1179">
        <v>0</v>
      </c>
      <c r="E516" s="1179">
        <v>510</v>
      </c>
      <c r="F516" s="1180">
        <f t="shared" si="4"/>
        <v>-5320</v>
      </c>
    </row>
    <row r="517" spans="2:6" x14ac:dyDescent="0.2">
      <c r="B517" s="1178" t="s">
        <v>19787</v>
      </c>
      <c r="C517" s="1179">
        <v>-2635</v>
      </c>
      <c r="D517" s="1179">
        <v>0</v>
      </c>
      <c r="E517" s="1179">
        <v>85</v>
      </c>
      <c r="F517" s="1180">
        <f t="shared" si="4"/>
        <v>-2720</v>
      </c>
    </row>
    <row r="518" spans="2:6" x14ac:dyDescent="0.2">
      <c r="B518" s="1178" t="s">
        <v>19788</v>
      </c>
      <c r="C518" s="1179">
        <v>-750</v>
      </c>
      <c r="D518" s="1179">
        <v>0</v>
      </c>
      <c r="E518" s="1179">
        <v>0</v>
      </c>
      <c r="F518" s="1180">
        <f t="shared" si="4"/>
        <v>-750</v>
      </c>
    </row>
    <row r="519" spans="2:6" x14ac:dyDescent="0.2">
      <c r="B519" s="1178" t="s">
        <v>19789</v>
      </c>
      <c r="C519" s="1179">
        <v>-39810</v>
      </c>
      <c r="D519" s="1179">
        <v>0</v>
      </c>
      <c r="E519" s="1179">
        <v>1980</v>
      </c>
      <c r="F519" s="1180">
        <f t="shared" si="4"/>
        <v>-41790</v>
      </c>
    </row>
    <row r="520" spans="2:6" x14ac:dyDescent="0.2">
      <c r="B520" s="1178" t="s">
        <v>19790</v>
      </c>
      <c r="C520" s="1179">
        <v>-61440</v>
      </c>
      <c r="D520" s="1179">
        <v>0</v>
      </c>
      <c r="E520" s="1179">
        <v>0</v>
      </c>
      <c r="F520" s="1180">
        <f t="shared" si="4"/>
        <v>-61440</v>
      </c>
    </row>
    <row r="521" spans="2:6" x14ac:dyDescent="0.2">
      <c r="B521" s="1178" t="s">
        <v>19791</v>
      </c>
      <c r="C521" s="1179">
        <v>-1860</v>
      </c>
      <c r="D521" s="1179">
        <v>0</v>
      </c>
      <c r="E521" s="1179">
        <v>0</v>
      </c>
      <c r="F521" s="1180">
        <f t="shared" si="4"/>
        <v>-1860</v>
      </c>
    </row>
    <row r="522" spans="2:6" x14ac:dyDescent="0.2">
      <c r="B522" s="1178" t="s">
        <v>19792</v>
      </c>
      <c r="C522" s="1179">
        <v>-2163600</v>
      </c>
      <c r="D522" s="1179">
        <v>0</v>
      </c>
      <c r="E522" s="1179">
        <v>0</v>
      </c>
      <c r="F522" s="1180">
        <f t="shared" si="4"/>
        <v>-2163600</v>
      </c>
    </row>
    <row r="523" spans="2:6" x14ac:dyDescent="0.2">
      <c r="B523" s="1178" t="s">
        <v>19793</v>
      </c>
      <c r="C523" s="1179">
        <v>-96720</v>
      </c>
      <c r="D523" s="1179">
        <v>0</v>
      </c>
      <c r="E523" s="1179">
        <v>620</v>
      </c>
      <c r="F523" s="1180">
        <f t="shared" si="4"/>
        <v>-97340</v>
      </c>
    </row>
    <row r="524" spans="2:6" x14ac:dyDescent="0.2">
      <c r="B524" s="1178" t="s">
        <v>19794</v>
      </c>
      <c r="C524" s="1179">
        <v>-1602</v>
      </c>
      <c r="D524" s="1179">
        <v>0</v>
      </c>
      <c r="E524" s="1179">
        <v>0</v>
      </c>
      <c r="F524" s="1180">
        <f t="shared" si="4"/>
        <v>-1602</v>
      </c>
    </row>
    <row r="525" spans="2:6" x14ac:dyDescent="0.2">
      <c r="B525" s="1178" t="s">
        <v>19795</v>
      </c>
      <c r="C525" s="1179">
        <v>-36920</v>
      </c>
      <c r="D525" s="1179">
        <v>0</v>
      </c>
      <c r="E525" s="1179">
        <v>1500</v>
      </c>
      <c r="F525" s="1180">
        <f t="shared" si="4"/>
        <v>-38420</v>
      </c>
    </row>
    <row r="526" spans="2:6" x14ac:dyDescent="0.2">
      <c r="B526" s="1178" t="s">
        <v>19796</v>
      </c>
      <c r="C526" s="1179">
        <v>-547600</v>
      </c>
      <c r="D526" s="1179">
        <v>0</v>
      </c>
      <c r="E526" s="1179">
        <v>0</v>
      </c>
      <c r="F526" s="1180">
        <f t="shared" si="4"/>
        <v>-547600</v>
      </c>
    </row>
    <row r="527" spans="2:6" x14ac:dyDescent="0.2">
      <c r="B527" s="1178" t="s">
        <v>19797</v>
      </c>
      <c r="C527" s="1179">
        <v>-74600</v>
      </c>
      <c r="D527" s="1179">
        <v>4400</v>
      </c>
      <c r="E527" s="1179">
        <v>0</v>
      </c>
      <c r="F527" s="1180">
        <f t="shared" si="4"/>
        <v>-70200</v>
      </c>
    </row>
    <row r="528" spans="2:6" x14ac:dyDescent="0.2">
      <c r="B528" s="1178" t="s">
        <v>19798</v>
      </c>
      <c r="C528" s="1179">
        <v>-237930</v>
      </c>
      <c r="D528" s="1179">
        <v>120</v>
      </c>
      <c r="E528" s="1179">
        <v>28730</v>
      </c>
      <c r="F528" s="1180">
        <f t="shared" si="4"/>
        <v>-266540</v>
      </c>
    </row>
    <row r="529" spans="2:6" x14ac:dyDescent="0.2">
      <c r="B529" s="1178" t="s">
        <v>19799</v>
      </c>
      <c r="C529" s="1179">
        <v>-36785</v>
      </c>
      <c r="D529" s="1179">
        <v>0</v>
      </c>
      <c r="E529" s="1179">
        <v>9170</v>
      </c>
      <c r="F529" s="1180">
        <f t="shared" si="4"/>
        <v>-45955</v>
      </c>
    </row>
    <row r="530" spans="2:6" x14ac:dyDescent="0.2">
      <c r="B530" s="1178" t="s">
        <v>19800</v>
      </c>
      <c r="C530" s="1179">
        <v>-258500</v>
      </c>
      <c r="D530" s="1179">
        <v>0</v>
      </c>
      <c r="E530" s="1179">
        <v>0</v>
      </c>
      <c r="F530" s="1180">
        <f t="shared" si="4"/>
        <v>-258500</v>
      </c>
    </row>
    <row r="531" spans="2:6" x14ac:dyDescent="0.2">
      <c r="B531" s="1178" t="s">
        <v>19801</v>
      </c>
      <c r="C531" s="1179">
        <v>-340</v>
      </c>
      <c r="D531" s="1179">
        <v>0</v>
      </c>
      <c r="E531" s="1179">
        <v>85</v>
      </c>
      <c r="F531" s="1180">
        <f t="shared" si="4"/>
        <v>-425</v>
      </c>
    </row>
    <row r="532" spans="2:6" x14ac:dyDescent="0.2">
      <c r="B532" s="1178" t="s">
        <v>19802</v>
      </c>
      <c r="C532" s="1179">
        <v>-576700</v>
      </c>
      <c r="D532" s="1179">
        <v>8550</v>
      </c>
      <c r="E532" s="1179">
        <v>8550</v>
      </c>
      <c r="F532" s="1180">
        <f t="shared" si="4"/>
        <v>-576700</v>
      </c>
    </row>
    <row r="533" spans="2:6" x14ac:dyDescent="0.2">
      <c r="B533" s="1178" t="s">
        <v>19803</v>
      </c>
      <c r="C533" s="1179">
        <v>-396988.1</v>
      </c>
      <c r="D533" s="1179">
        <v>0</v>
      </c>
      <c r="E533" s="1179">
        <v>0</v>
      </c>
      <c r="F533" s="1180">
        <f t="shared" si="4"/>
        <v>-396988.1</v>
      </c>
    </row>
    <row r="534" spans="2:6" x14ac:dyDescent="0.2">
      <c r="B534" s="1178" t="s">
        <v>19804</v>
      </c>
      <c r="C534" s="1179">
        <v>-8000</v>
      </c>
      <c r="D534" s="1179">
        <v>0</v>
      </c>
      <c r="E534" s="1179">
        <v>0</v>
      </c>
      <c r="F534" s="1180">
        <f t="shared" si="4"/>
        <v>-8000</v>
      </c>
    </row>
    <row r="535" spans="2:6" x14ac:dyDescent="0.2">
      <c r="B535" s="1178" t="s">
        <v>19805</v>
      </c>
      <c r="C535" s="1179">
        <v>-717500</v>
      </c>
      <c r="D535" s="1179">
        <v>175000</v>
      </c>
      <c r="E535" s="1179">
        <v>0</v>
      </c>
      <c r="F535" s="1180">
        <f t="shared" si="4"/>
        <v>-542500</v>
      </c>
    </row>
    <row r="536" spans="2:6" x14ac:dyDescent="0.2">
      <c r="B536" s="1178" t="s">
        <v>19806</v>
      </c>
      <c r="C536" s="1179">
        <v>-6692910</v>
      </c>
      <c r="D536" s="1179">
        <v>0</v>
      </c>
      <c r="E536" s="1179">
        <v>2472340</v>
      </c>
      <c r="F536" s="1180">
        <f t="shared" si="4"/>
        <v>-9165250</v>
      </c>
    </row>
    <row r="537" spans="2:6" x14ac:dyDescent="0.2">
      <c r="B537" s="1178" t="s">
        <v>19807</v>
      </c>
      <c r="C537" s="1179">
        <v>-240000</v>
      </c>
      <c r="D537" s="1179">
        <v>0</v>
      </c>
      <c r="E537" s="1179">
        <v>0</v>
      </c>
      <c r="F537" s="1180">
        <f t="shared" si="4"/>
        <v>-240000</v>
      </c>
    </row>
    <row r="538" spans="2:6" x14ac:dyDescent="0.2">
      <c r="B538" s="1178" t="s">
        <v>19808</v>
      </c>
      <c r="C538" s="1179">
        <v>-180000</v>
      </c>
      <c r="D538" s="1179">
        <v>0</v>
      </c>
      <c r="E538" s="1179">
        <v>0</v>
      </c>
      <c r="F538" s="1180">
        <f t="shared" si="4"/>
        <v>-180000</v>
      </c>
    </row>
    <row r="539" spans="2:6" x14ac:dyDescent="0.2">
      <c r="B539" s="1178" t="s">
        <v>19809</v>
      </c>
      <c r="C539" s="1179">
        <v>-299649</v>
      </c>
      <c r="D539" s="1179">
        <v>0</v>
      </c>
      <c r="E539" s="1179">
        <v>0</v>
      </c>
      <c r="F539" s="1180">
        <f t="shared" si="4"/>
        <v>-299649</v>
      </c>
    </row>
    <row r="540" spans="2:6" x14ac:dyDescent="0.2">
      <c r="B540" s="1178" t="s">
        <v>19810</v>
      </c>
      <c r="C540" s="1179">
        <v>-2266284</v>
      </c>
      <c r="D540" s="1179">
        <v>4379841</v>
      </c>
      <c r="E540" s="1179">
        <v>8247455</v>
      </c>
      <c r="F540" s="1180">
        <f t="shared" si="4"/>
        <v>-6133898</v>
      </c>
    </row>
    <row r="541" spans="2:6" x14ac:dyDescent="0.2">
      <c r="B541" s="1178" t="s">
        <v>19811</v>
      </c>
      <c r="C541" s="1179">
        <v>-525035.15</v>
      </c>
      <c r="D541" s="1179">
        <v>0</v>
      </c>
      <c r="E541" s="1179">
        <v>0</v>
      </c>
      <c r="F541" s="1180">
        <f t="shared" si="4"/>
        <v>-525035.15</v>
      </c>
    </row>
    <row r="542" spans="2:6" x14ac:dyDescent="0.2">
      <c r="B542" s="1178" t="s">
        <v>19812</v>
      </c>
      <c r="C542" s="1179">
        <v>-1680</v>
      </c>
      <c r="D542" s="1179">
        <v>0</v>
      </c>
      <c r="E542" s="1179">
        <v>120000</v>
      </c>
      <c r="F542" s="1180">
        <f t="shared" si="4"/>
        <v>-121680</v>
      </c>
    </row>
    <row r="543" spans="2:6" x14ac:dyDescent="0.2">
      <c r="B543" s="1178" t="s">
        <v>19813</v>
      </c>
      <c r="C543" s="1179">
        <v>-101600.03</v>
      </c>
      <c r="D543" s="1179">
        <v>0</v>
      </c>
      <c r="E543" s="1179">
        <v>18000</v>
      </c>
      <c r="F543" s="1180">
        <f t="shared" si="4"/>
        <v>-119600.03</v>
      </c>
    </row>
    <row r="544" spans="2:6" x14ac:dyDescent="0.2">
      <c r="B544" s="1178" t="s">
        <v>19814</v>
      </c>
      <c r="C544" s="1179">
        <v>-75000</v>
      </c>
      <c r="D544" s="1179">
        <v>0</v>
      </c>
      <c r="E544" s="1179">
        <v>0</v>
      </c>
      <c r="F544" s="1180">
        <f t="shared" si="4"/>
        <v>-75000</v>
      </c>
    </row>
    <row r="545" spans="2:6" x14ac:dyDescent="0.2">
      <c r="B545" s="1178" t="s">
        <v>19815</v>
      </c>
      <c r="C545" s="1179">
        <v>-45822.9</v>
      </c>
      <c r="D545" s="1179">
        <v>0</v>
      </c>
      <c r="E545" s="1179">
        <v>0</v>
      </c>
      <c r="F545" s="1180">
        <f t="shared" si="4"/>
        <v>-45822.9</v>
      </c>
    </row>
    <row r="546" spans="2:6" x14ac:dyDescent="0.2">
      <c r="B546" s="1178" t="s">
        <v>19816</v>
      </c>
      <c r="C546" s="1179">
        <v>-9000</v>
      </c>
      <c r="D546" s="1179">
        <v>0</v>
      </c>
      <c r="E546" s="1179">
        <v>9000</v>
      </c>
      <c r="F546" s="1180">
        <f t="shared" si="4"/>
        <v>-18000</v>
      </c>
    </row>
    <row r="547" spans="2:6" x14ac:dyDescent="0.2">
      <c r="B547" s="1178" t="s">
        <v>19817</v>
      </c>
      <c r="C547" s="1179">
        <v>-404315.46</v>
      </c>
      <c r="D547" s="1179">
        <v>589707.76</v>
      </c>
      <c r="E547" s="1179">
        <v>886024.11</v>
      </c>
      <c r="F547" s="1180">
        <f t="shared" si="4"/>
        <v>-700631.81</v>
      </c>
    </row>
    <row r="548" spans="2:6" x14ac:dyDescent="0.2">
      <c r="B548" s="1178" t="s">
        <v>19818</v>
      </c>
      <c r="C548" s="1179">
        <v>-638143.93999999994</v>
      </c>
      <c r="D548" s="1179">
        <v>5380.87</v>
      </c>
      <c r="E548" s="1179">
        <v>99799.44</v>
      </c>
      <c r="F548" s="1180">
        <f t="shared" si="4"/>
        <v>-732562.51</v>
      </c>
    </row>
    <row r="549" spans="2:6" x14ac:dyDescent="0.2">
      <c r="B549" s="1178" t="s">
        <v>19819</v>
      </c>
      <c r="C549" s="1179">
        <v>-218877.72</v>
      </c>
      <c r="D549" s="1179">
        <v>0</v>
      </c>
      <c r="E549" s="1179">
        <v>131655.03</v>
      </c>
      <c r="F549" s="1180">
        <f t="shared" si="4"/>
        <v>-350532.75</v>
      </c>
    </row>
    <row r="550" spans="2:6" x14ac:dyDescent="0.2">
      <c r="B550" s="1178" t="s">
        <v>19820</v>
      </c>
      <c r="C550" s="1179">
        <v>-80000</v>
      </c>
      <c r="D550" s="1179">
        <v>0</v>
      </c>
      <c r="E550" s="1179">
        <v>0</v>
      </c>
      <c r="F550" s="1180">
        <f t="shared" si="4"/>
        <v>-80000</v>
      </c>
    </row>
    <row r="551" spans="2:6" x14ac:dyDescent="0.2">
      <c r="B551" s="1181" t="s">
        <v>357</v>
      </c>
      <c r="C551" s="1182">
        <f>SUM(C507:C550)</f>
        <v>-55993218.299999997</v>
      </c>
      <c r="D551" s="1182">
        <f t="shared" ref="D551:E551" si="5">SUM(D507:D550)</f>
        <v>5167629.63</v>
      </c>
      <c r="E551" s="1182">
        <f t="shared" si="5"/>
        <v>15338593.579999998</v>
      </c>
      <c r="F551" s="1183">
        <f>SUM(F507:F550)</f>
        <v>-66164182.25</v>
      </c>
    </row>
    <row r="552" spans="2:6" x14ac:dyDescent="0.2">
      <c r="B552" s="1178"/>
      <c r="C552" s="1179"/>
      <c r="D552" s="1179"/>
      <c r="E552" s="1179"/>
      <c r="F552" s="1180"/>
    </row>
    <row r="553" spans="2:6" x14ac:dyDescent="0.2">
      <c r="B553" s="1178" t="s">
        <v>19821</v>
      </c>
      <c r="C553" s="1179">
        <v>-216412167.38</v>
      </c>
      <c r="D553" s="1179">
        <v>3500122</v>
      </c>
      <c r="E553" s="1179">
        <v>4472516.82</v>
      </c>
      <c r="F553" s="1180">
        <v>-217384562.19999999</v>
      </c>
    </row>
    <row r="554" spans="2:6" x14ac:dyDescent="0.2">
      <c r="B554" s="1178"/>
      <c r="C554" s="1179"/>
      <c r="D554" s="1179"/>
      <c r="E554" s="1179"/>
      <c r="F554" s="1180"/>
    </row>
    <row r="555" spans="2:6" x14ac:dyDescent="0.2">
      <c r="B555" s="1178" t="s">
        <v>19822</v>
      </c>
      <c r="C555" s="1179"/>
      <c r="D555" s="1179"/>
      <c r="E555" s="1179"/>
      <c r="F555" s="1180"/>
    </row>
    <row r="556" spans="2:6" x14ac:dyDescent="0.2">
      <c r="B556" s="1178" t="s">
        <v>19823</v>
      </c>
      <c r="C556" s="1179">
        <v>-68875535</v>
      </c>
      <c r="D556" s="1179">
        <v>3495122</v>
      </c>
      <c r="E556" s="1179">
        <v>3495122</v>
      </c>
      <c r="F556" s="1180">
        <v>-68875535</v>
      </c>
    </row>
    <row r="557" spans="2:6" x14ac:dyDescent="0.2">
      <c r="B557" s="1178" t="s">
        <v>19824</v>
      </c>
      <c r="C557" s="1179">
        <v>-4748117.38</v>
      </c>
      <c r="D557" s="1179">
        <v>5000</v>
      </c>
      <c r="E557" s="1179">
        <v>977394.82</v>
      </c>
      <c r="F557" s="1180">
        <v>-5720512.2000000002</v>
      </c>
    </row>
    <row r="558" spans="2:6" x14ac:dyDescent="0.2">
      <c r="B558" s="1178" t="s">
        <v>19825</v>
      </c>
      <c r="C558" s="1179">
        <v>-142788515</v>
      </c>
      <c r="D558" s="1179">
        <v>0</v>
      </c>
      <c r="E558" s="1179">
        <v>0</v>
      </c>
      <c r="F558" s="1180">
        <v>-142788515</v>
      </c>
    </row>
    <row r="559" spans="2:6" x14ac:dyDescent="0.2">
      <c r="B559" s="1181" t="s">
        <v>357</v>
      </c>
      <c r="C559" s="1182">
        <v>-216412167.38</v>
      </c>
      <c r="D559" s="1182">
        <v>3500122</v>
      </c>
      <c r="E559" s="1182">
        <v>4472516.82</v>
      </c>
      <c r="F559" s="1183">
        <v>-217384562.19999999</v>
      </c>
    </row>
    <row r="560" spans="2:6" x14ac:dyDescent="0.2">
      <c r="B560" s="1178"/>
      <c r="C560" s="1179"/>
      <c r="D560" s="1179"/>
      <c r="E560" s="1179"/>
      <c r="F560" s="1180"/>
    </row>
    <row r="561" spans="2:6" x14ac:dyDescent="0.2">
      <c r="B561" s="1175" t="s">
        <v>19826</v>
      </c>
      <c r="C561" s="1176">
        <v>254485817.59</v>
      </c>
      <c r="D561" s="1176">
        <v>44694518.399999999</v>
      </c>
      <c r="E561" s="1176">
        <v>8913679.1099999994</v>
      </c>
      <c r="F561" s="1177">
        <v>290266656.88</v>
      </c>
    </row>
    <row r="562" spans="2:6" x14ac:dyDescent="0.2">
      <c r="B562" s="1178"/>
      <c r="C562" s="1179"/>
      <c r="D562" s="1179"/>
      <c r="E562" s="1179"/>
      <c r="F562" s="1180"/>
    </row>
    <row r="563" spans="2:6" x14ac:dyDescent="0.2">
      <c r="B563" s="1178" t="s">
        <v>19827</v>
      </c>
      <c r="C563" s="1179">
        <v>230751413.62</v>
      </c>
      <c r="D563" s="1179">
        <v>42733083.420000002</v>
      </c>
      <c r="E563" s="1179">
        <v>8772426.8300000001</v>
      </c>
      <c r="F563" s="1180">
        <v>264712070.21000001</v>
      </c>
    </row>
    <row r="564" spans="2:6" x14ac:dyDescent="0.2">
      <c r="B564" s="1178"/>
      <c r="C564" s="1179"/>
      <c r="D564" s="1179"/>
      <c r="E564" s="1179"/>
      <c r="F564" s="1180"/>
    </row>
    <row r="565" spans="2:6" x14ac:dyDescent="0.2">
      <c r="B565" s="1178" t="s">
        <v>19828</v>
      </c>
      <c r="C565" s="1179">
        <v>177552339.97</v>
      </c>
      <c r="D565" s="1179">
        <v>33030717.309999999</v>
      </c>
      <c r="E565" s="1179">
        <v>730754.96</v>
      </c>
      <c r="F565" s="1180">
        <v>209852302.31999999</v>
      </c>
    </row>
    <row r="566" spans="2:6" x14ac:dyDescent="0.2">
      <c r="B566" s="1178"/>
      <c r="C566" s="1179"/>
      <c r="D566" s="1179"/>
      <c r="E566" s="1179"/>
      <c r="F566" s="1180"/>
    </row>
    <row r="567" spans="2:6" x14ac:dyDescent="0.2">
      <c r="B567" s="1178" t="s">
        <v>19829</v>
      </c>
      <c r="C567" s="1179"/>
      <c r="D567" s="1179"/>
      <c r="E567" s="1179"/>
      <c r="F567" s="1180"/>
    </row>
    <row r="568" spans="2:6" x14ac:dyDescent="0.2">
      <c r="B568" s="1178" t="s">
        <v>19830</v>
      </c>
      <c r="C568" s="1179">
        <v>102355674.06</v>
      </c>
      <c r="D568" s="1179">
        <v>10147801.130000001</v>
      </c>
      <c r="E568" s="1179">
        <v>648293.01</v>
      </c>
      <c r="F568" s="1180">
        <v>111855182.18000001</v>
      </c>
    </row>
    <row r="569" spans="2:6" x14ac:dyDescent="0.2">
      <c r="B569" s="1181" t="s">
        <v>357</v>
      </c>
      <c r="C569" s="1182">
        <v>102355674.06</v>
      </c>
      <c r="D569" s="1182">
        <v>10147801.130000001</v>
      </c>
      <c r="E569" s="1182">
        <v>648293.01</v>
      </c>
      <c r="F569" s="1183">
        <v>111855182.18000001</v>
      </c>
    </row>
    <row r="570" spans="2:6" x14ac:dyDescent="0.2">
      <c r="B570" s="1178"/>
      <c r="C570" s="1179"/>
      <c r="D570" s="1179"/>
      <c r="E570" s="1179"/>
      <c r="F570" s="1180"/>
    </row>
    <row r="571" spans="2:6" x14ac:dyDescent="0.2">
      <c r="B571" s="1178" t="s">
        <v>19831</v>
      </c>
      <c r="C571" s="1179"/>
      <c r="D571" s="1179"/>
      <c r="E571" s="1179"/>
      <c r="F571" s="1180"/>
    </row>
    <row r="572" spans="2:6" x14ac:dyDescent="0.2">
      <c r="B572" s="1178" t="s">
        <v>19832</v>
      </c>
      <c r="C572" s="1179">
        <v>2043986.6</v>
      </c>
      <c r="D572" s="1179">
        <v>50000</v>
      </c>
      <c r="E572" s="1179">
        <v>68743</v>
      </c>
      <c r="F572" s="1180">
        <v>2025243.6</v>
      </c>
    </row>
    <row r="573" spans="2:6" x14ac:dyDescent="0.2">
      <c r="B573" s="1181" t="s">
        <v>357</v>
      </c>
      <c r="C573" s="1182">
        <v>2043986.6</v>
      </c>
      <c r="D573" s="1182">
        <v>50000</v>
      </c>
      <c r="E573" s="1182">
        <v>68743</v>
      </c>
      <c r="F573" s="1183">
        <v>2025243.6</v>
      </c>
    </row>
    <row r="574" spans="2:6" x14ac:dyDescent="0.2">
      <c r="B574" s="1178"/>
      <c r="C574" s="1179"/>
      <c r="D574" s="1179"/>
      <c r="E574" s="1179"/>
      <c r="F574" s="1180"/>
    </row>
    <row r="575" spans="2:6" x14ac:dyDescent="0.2">
      <c r="B575" s="1178" t="s">
        <v>19833</v>
      </c>
      <c r="C575" s="1179"/>
      <c r="D575" s="1179"/>
      <c r="E575" s="1179"/>
      <c r="F575" s="1180"/>
    </row>
    <row r="576" spans="2:6" x14ac:dyDescent="0.2">
      <c r="B576" s="1178" t="s">
        <v>19830</v>
      </c>
      <c r="C576" s="1179">
        <v>0</v>
      </c>
      <c r="D576" s="1179">
        <v>3050.21</v>
      </c>
      <c r="E576" s="1179">
        <v>0</v>
      </c>
      <c r="F576" s="1180">
        <v>3050.21</v>
      </c>
    </row>
    <row r="577" spans="2:6" x14ac:dyDescent="0.2">
      <c r="B577" s="1178" t="s">
        <v>19834</v>
      </c>
      <c r="C577" s="1179">
        <v>5393868.0599999996</v>
      </c>
      <c r="D577" s="1179">
        <v>516804.42</v>
      </c>
      <c r="E577" s="1179">
        <v>0</v>
      </c>
      <c r="F577" s="1180">
        <v>5910672.4800000004</v>
      </c>
    </row>
    <row r="578" spans="2:6" x14ac:dyDescent="0.2">
      <c r="B578" s="1178" t="s">
        <v>19835</v>
      </c>
      <c r="C578" s="1179">
        <v>3955616.53</v>
      </c>
      <c r="D578" s="1179">
        <v>3756442.57</v>
      </c>
      <c r="E578" s="1179">
        <v>0</v>
      </c>
      <c r="F578" s="1180">
        <v>7712059.0999999996</v>
      </c>
    </row>
    <row r="579" spans="2:6" x14ac:dyDescent="0.2">
      <c r="B579" s="1178" t="s">
        <v>19836</v>
      </c>
      <c r="C579" s="1179">
        <v>12690466.640000001</v>
      </c>
      <c r="D579" s="1179">
        <v>10196439.779999999</v>
      </c>
      <c r="E579" s="1179">
        <v>0</v>
      </c>
      <c r="F579" s="1180">
        <v>22886906.420000002</v>
      </c>
    </row>
    <row r="580" spans="2:6" x14ac:dyDescent="0.2">
      <c r="B580" s="1178" t="s">
        <v>19837</v>
      </c>
      <c r="C580" s="1179">
        <v>311052.5</v>
      </c>
      <c r="D580" s="1179">
        <v>18074.759999999998</v>
      </c>
      <c r="E580" s="1179">
        <v>0</v>
      </c>
      <c r="F580" s="1180">
        <v>329127.26</v>
      </c>
    </row>
    <row r="581" spans="2:6" x14ac:dyDescent="0.2">
      <c r="B581" s="1178" t="s">
        <v>19838</v>
      </c>
      <c r="C581" s="1179">
        <v>386700</v>
      </c>
      <c r="D581" s="1179">
        <v>0</v>
      </c>
      <c r="E581" s="1179">
        <v>4000</v>
      </c>
      <c r="F581" s="1180">
        <v>382700</v>
      </c>
    </row>
    <row r="582" spans="2:6" x14ac:dyDescent="0.2">
      <c r="B582" s="1178" t="s">
        <v>19839</v>
      </c>
      <c r="C582" s="1179">
        <v>6000</v>
      </c>
      <c r="D582" s="1179">
        <v>0</v>
      </c>
      <c r="E582" s="1179">
        <v>0</v>
      </c>
      <c r="F582" s="1180">
        <v>6000</v>
      </c>
    </row>
    <row r="583" spans="2:6" x14ac:dyDescent="0.2">
      <c r="B583" s="1178" t="s">
        <v>19840</v>
      </c>
      <c r="C583" s="1179">
        <v>462538.33</v>
      </c>
      <c r="D583" s="1179">
        <v>141795</v>
      </c>
      <c r="E583" s="1179">
        <v>0</v>
      </c>
      <c r="F583" s="1180">
        <v>604333.32999999996</v>
      </c>
    </row>
    <row r="584" spans="2:6" x14ac:dyDescent="0.2">
      <c r="B584" s="1181" t="s">
        <v>357</v>
      </c>
      <c r="C584" s="1182">
        <v>23206242.059999999</v>
      </c>
      <c r="D584" s="1182">
        <v>14632606.74</v>
      </c>
      <c r="E584" s="1182">
        <v>4000</v>
      </c>
      <c r="F584" s="1183">
        <v>37834848.799999997</v>
      </c>
    </row>
    <row r="585" spans="2:6" x14ac:dyDescent="0.2">
      <c r="B585" s="1178"/>
      <c r="C585" s="1179"/>
      <c r="D585" s="1179"/>
      <c r="E585" s="1179"/>
      <c r="F585" s="1180"/>
    </row>
    <row r="586" spans="2:6" x14ac:dyDescent="0.2">
      <c r="B586" s="1178" t="s">
        <v>19841</v>
      </c>
      <c r="C586" s="1179"/>
      <c r="D586" s="1179"/>
      <c r="E586" s="1179"/>
      <c r="F586" s="1180"/>
    </row>
    <row r="587" spans="2:6" x14ac:dyDescent="0.2">
      <c r="B587" s="1178" t="s">
        <v>19842</v>
      </c>
      <c r="C587" s="1179">
        <v>15923090.35</v>
      </c>
      <c r="D587" s="1179">
        <v>2053160.22</v>
      </c>
      <c r="E587" s="1179">
        <v>8791.4500000000007</v>
      </c>
      <c r="F587" s="1180">
        <v>17967459.120000001</v>
      </c>
    </row>
    <row r="588" spans="2:6" x14ac:dyDescent="0.2">
      <c r="B588" s="1178" t="s">
        <v>19843</v>
      </c>
      <c r="C588" s="1179">
        <v>2446890.16</v>
      </c>
      <c r="D588" s="1179">
        <v>499784.42</v>
      </c>
      <c r="E588" s="1179">
        <v>0</v>
      </c>
      <c r="F588" s="1180">
        <v>2946674.58</v>
      </c>
    </row>
    <row r="589" spans="2:6" x14ac:dyDescent="0.2">
      <c r="B589" s="1178" t="s">
        <v>19844</v>
      </c>
      <c r="C589" s="1179">
        <v>662229.35</v>
      </c>
      <c r="D589" s="1179">
        <v>0</v>
      </c>
      <c r="E589" s="1179">
        <v>0</v>
      </c>
      <c r="F589" s="1180">
        <v>662229.35</v>
      </c>
    </row>
    <row r="590" spans="2:6" x14ac:dyDescent="0.2">
      <c r="B590" s="1178" t="s">
        <v>19845</v>
      </c>
      <c r="C590" s="1179">
        <v>157354.41</v>
      </c>
      <c r="D590" s="1179">
        <v>42226.23</v>
      </c>
      <c r="E590" s="1179">
        <v>0</v>
      </c>
      <c r="F590" s="1180">
        <v>199580.64</v>
      </c>
    </row>
    <row r="591" spans="2:6" x14ac:dyDescent="0.2">
      <c r="B591" s="1181" t="s">
        <v>357</v>
      </c>
      <c r="C591" s="1182">
        <v>19189564.27</v>
      </c>
      <c r="D591" s="1182">
        <v>2595170.87</v>
      </c>
      <c r="E591" s="1182">
        <v>8791.4500000000007</v>
      </c>
      <c r="F591" s="1183">
        <v>21775943.690000001</v>
      </c>
    </row>
    <row r="592" spans="2:6" x14ac:dyDescent="0.2">
      <c r="B592" s="1178"/>
      <c r="C592" s="1179"/>
      <c r="D592" s="1179"/>
      <c r="E592" s="1179"/>
      <c r="F592" s="1180"/>
    </row>
    <row r="593" spans="2:6" x14ac:dyDescent="0.2">
      <c r="B593" s="1178" t="s">
        <v>19846</v>
      </c>
      <c r="C593" s="1179"/>
      <c r="D593" s="1179"/>
      <c r="E593" s="1179"/>
      <c r="F593" s="1180"/>
    </row>
    <row r="594" spans="2:6" x14ac:dyDescent="0.2">
      <c r="B594" s="1178" t="s">
        <v>19847</v>
      </c>
      <c r="C594" s="1179">
        <v>795504.67</v>
      </c>
      <c r="D594" s="1179">
        <v>0</v>
      </c>
      <c r="E594" s="1179">
        <v>0</v>
      </c>
      <c r="F594" s="1180">
        <v>795504.67</v>
      </c>
    </row>
    <row r="595" spans="2:6" x14ac:dyDescent="0.2">
      <c r="B595" s="1178" t="s">
        <v>19848</v>
      </c>
      <c r="C595" s="1179">
        <v>1498811.37</v>
      </c>
      <c r="D595" s="1179">
        <v>0</v>
      </c>
      <c r="E595" s="1179">
        <v>0</v>
      </c>
      <c r="F595" s="1180">
        <v>1498811.37</v>
      </c>
    </row>
    <row r="596" spans="2:6" x14ac:dyDescent="0.2">
      <c r="B596" s="1178" t="s">
        <v>19849</v>
      </c>
      <c r="C596" s="1179">
        <v>100417.92</v>
      </c>
      <c r="D596" s="1179">
        <v>0</v>
      </c>
      <c r="E596" s="1179">
        <v>0</v>
      </c>
      <c r="F596" s="1180">
        <v>100417.92</v>
      </c>
    </row>
    <row r="597" spans="2:6" x14ac:dyDescent="0.2">
      <c r="B597" s="1178" t="s">
        <v>19850</v>
      </c>
      <c r="C597" s="1179">
        <v>685520.74</v>
      </c>
      <c r="D597" s="1179">
        <v>4850</v>
      </c>
      <c r="E597" s="1179">
        <v>0</v>
      </c>
      <c r="F597" s="1180">
        <v>690370.74</v>
      </c>
    </row>
    <row r="598" spans="2:6" x14ac:dyDescent="0.2">
      <c r="B598" s="1178" t="s">
        <v>19851</v>
      </c>
      <c r="C598" s="1179">
        <v>1100</v>
      </c>
      <c r="D598" s="1179">
        <v>0</v>
      </c>
      <c r="E598" s="1179">
        <v>0</v>
      </c>
      <c r="F598" s="1180">
        <v>1100</v>
      </c>
    </row>
    <row r="599" spans="2:6" x14ac:dyDescent="0.2">
      <c r="B599" s="1178" t="s">
        <v>19852</v>
      </c>
      <c r="C599" s="1179">
        <v>157976.42000000001</v>
      </c>
      <c r="D599" s="1179">
        <v>0</v>
      </c>
      <c r="E599" s="1179">
        <v>0</v>
      </c>
      <c r="F599" s="1180">
        <v>157976.42000000001</v>
      </c>
    </row>
    <row r="600" spans="2:6" x14ac:dyDescent="0.2">
      <c r="B600" s="1178" t="s">
        <v>19853</v>
      </c>
      <c r="C600" s="1179">
        <v>3403233.22</v>
      </c>
      <c r="D600" s="1179">
        <v>306048.05</v>
      </c>
      <c r="E600" s="1179">
        <v>927.5</v>
      </c>
      <c r="F600" s="1180">
        <v>3708353.77</v>
      </c>
    </row>
    <row r="601" spans="2:6" x14ac:dyDescent="0.2">
      <c r="B601" s="1178" t="s">
        <v>19854</v>
      </c>
      <c r="C601" s="1179">
        <v>2830852.83</v>
      </c>
      <c r="D601" s="1179">
        <v>0</v>
      </c>
      <c r="E601" s="1179">
        <v>0</v>
      </c>
      <c r="F601" s="1180">
        <v>2830852.83</v>
      </c>
    </row>
    <row r="602" spans="2:6" x14ac:dyDescent="0.2">
      <c r="B602" s="1178" t="s">
        <v>19855</v>
      </c>
      <c r="C602" s="1179">
        <v>13996613.26</v>
      </c>
      <c r="D602" s="1179">
        <v>1790724.54</v>
      </c>
      <c r="E602" s="1179">
        <v>0</v>
      </c>
      <c r="F602" s="1180">
        <v>15787337.800000001</v>
      </c>
    </row>
    <row r="603" spans="2:6" x14ac:dyDescent="0.2">
      <c r="B603" s="1178" t="s">
        <v>19856</v>
      </c>
      <c r="C603" s="1179">
        <v>2711211.47</v>
      </c>
      <c r="D603" s="1179">
        <v>3206539.19</v>
      </c>
      <c r="E603" s="1179">
        <v>0</v>
      </c>
      <c r="F603" s="1180">
        <v>5917750.6600000001</v>
      </c>
    </row>
    <row r="604" spans="2:6" x14ac:dyDescent="0.2">
      <c r="B604" s="1181" t="s">
        <v>357</v>
      </c>
      <c r="C604" s="1182">
        <v>26181241.899999999</v>
      </c>
      <c r="D604" s="1182">
        <v>5308161.78</v>
      </c>
      <c r="E604" s="1182">
        <v>927.5</v>
      </c>
      <c r="F604" s="1183">
        <v>31488476.18</v>
      </c>
    </row>
    <row r="605" spans="2:6" x14ac:dyDescent="0.2">
      <c r="B605" s="1178"/>
      <c r="C605" s="1179"/>
      <c r="D605" s="1179"/>
      <c r="E605" s="1179"/>
      <c r="F605" s="1180"/>
    </row>
    <row r="606" spans="2:6" x14ac:dyDescent="0.2">
      <c r="B606" s="1178" t="s">
        <v>19857</v>
      </c>
      <c r="C606" s="1179"/>
      <c r="D606" s="1179"/>
      <c r="E606" s="1179"/>
      <c r="F606" s="1180"/>
    </row>
    <row r="607" spans="2:6" x14ac:dyDescent="0.2">
      <c r="B607" s="1178" t="s">
        <v>19858</v>
      </c>
      <c r="C607" s="1179">
        <v>2494685.87</v>
      </c>
      <c r="D607" s="1179">
        <v>212939.29</v>
      </c>
      <c r="E607" s="1179">
        <v>0</v>
      </c>
      <c r="F607" s="1180">
        <v>2707625.16</v>
      </c>
    </row>
    <row r="608" spans="2:6" x14ac:dyDescent="0.2">
      <c r="B608" s="1178" t="s">
        <v>19859</v>
      </c>
      <c r="C608" s="1179">
        <v>1768153.1</v>
      </c>
      <c r="D608" s="1179">
        <v>84037.5</v>
      </c>
      <c r="E608" s="1179">
        <v>0</v>
      </c>
      <c r="F608" s="1180">
        <v>1852190.6</v>
      </c>
    </row>
    <row r="609" spans="2:6" x14ac:dyDescent="0.2">
      <c r="B609" s="1178" t="s">
        <v>19860</v>
      </c>
      <c r="C609" s="1179">
        <v>312792.11</v>
      </c>
      <c r="D609" s="1179">
        <v>0</v>
      </c>
      <c r="E609" s="1179">
        <v>0</v>
      </c>
      <c r="F609" s="1180">
        <v>312792.11</v>
      </c>
    </row>
    <row r="610" spans="2:6" x14ac:dyDescent="0.2">
      <c r="B610" s="1181" t="s">
        <v>357</v>
      </c>
      <c r="C610" s="1182">
        <v>4575631.08</v>
      </c>
      <c r="D610" s="1182">
        <v>296976.78999999998</v>
      </c>
      <c r="E610" s="1182">
        <v>0</v>
      </c>
      <c r="F610" s="1183">
        <v>4872607.87</v>
      </c>
    </row>
    <row r="611" spans="2:6" x14ac:dyDescent="0.2">
      <c r="B611" s="1178"/>
      <c r="C611" s="1179"/>
      <c r="D611" s="1179"/>
      <c r="E611" s="1179"/>
      <c r="F611" s="1180"/>
    </row>
    <row r="612" spans="2:6" x14ac:dyDescent="0.2">
      <c r="B612" s="1178" t="s">
        <v>19861</v>
      </c>
      <c r="C612" s="1179">
        <v>5893943.5199999996</v>
      </c>
      <c r="D612" s="1179">
        <v>543711.89</v>
      </c>
      <c r="E612" s="1179">
        <v>213672.84</v>
      </c>
      <c r="F612" s="1180">
        <v>6223982.5700000003</v>
      </c>
    </row>
    <row r="613" spans="2:6" x14ac:dyDescent="0.2">
      <c r="B613" s="1178"/>
      <c r="C613" s="1179"/>
      <c r="D613" s="1179"/>
      <c r="E613" s="1179"/>
      <c r="F613" s="1180"/>
    </row>
    <row r="614" spans="2:6" x14ac:dyDescent="0.2">
      <c r="B614" s="1178" t="s">
        <v>19862</v>
      </c>
      <c r="C614" s="1179"/>
      <c r="D614" s="1179"/>
      <c r="E614" s="1179"/>
      <c r="F614" s="1180"/>
    </row>
    <row r="615" spans="2:6" x14ac:dyDescent="0.2">
      <c r="B615" s="1178" t="s">
        <v>19863</v>
      </c>
      <c r="C615" s="1179">
        <v>257823.99</v>
      </c>
      <c r="D615" s="1179">
        <v>20021.04</v>
      </c>
      <c r="E615" s="1179">
        <v>66698.78</v>
      </c>
      <c r="F615" s="1180">
        <v>211146.25</v>
      </c>
    </row>
    <row r="616" spans="2:6" x14ac:dyDescent="0.2">
      <c r="B616" s="1178" t="s">
        <v>19864</v>
      </c>
      <c r="C616" s="1179">
        <v>66402.009999999995</v>
      </c>
      <c r="D616" s="1179">
        <v>141224.14000000001</v>
      </c>
      <c r="E616" s="1179">
        <v>80000</v>
      </c>
      <c r="F616" s="1180">
        <v>127626.15</v>
      </c>
    </row>
    <row r="617" spans="2:6" x14ac:dyDescent="0.2">
      <c r="B617" s="1178" t="s">
        <v>19865</v>
      </c>
      <c r="C617" s="1179">
        <v>284124.59000000003</v>
      </c>
      <c r="D617" s="1179">
        <v>5828.8</v>
      </c>
      <c r="E617" s="1179">
        <v>552.98</v>
      </c>
      <c r="F617" s="1180">
        <v>289400.40999999997</v>
      </c>
    </row>
    <row r="618" spans="2:6" x14ac:dyDescent="0.2">
      <c r="B618" s="1178" t="s">
        <v>19866</v>
      </c>
      <c r="C618" s="1179">
        <v>368987.99</v>
      </c>
      <c r="D618" s="1179">
        <v>0</v>
      </c>
      <c r="E618" s="1179">
        <v>0</v>
      </c>
      <c r="F618" s="1180">
        <v>368987.99</v>
      </c>
    </row>
    <row r="619" spans="2:6" x14ac:dyDescent="0.2">
      <c r="B619" s="1178" t="s">
        <v>19867</v>
      </c>
      <c r="C619" s="1179">
        <v>257351.05</v>
      </c>
      <c r="D619" s="1179">
        <v>0</v>
      </c>
      <c r="E619" s="1179">
        <v>152.47</v>
      </c>
      <c r="F619" s="1180">
        <v>257198.58</v>
      </c>
    </row>
    <row r="620" spans="2:6" x14ac:dyDescent="0.2">
      <c r="B620" s="1178" t="s">
        <v>19868</v>
      </c>
      <c r="C620" s="1179">
        <v>51183.12</v>
      </c>
      <c r="D620" s="1179">
        <v>17932.009999999998</v>
      </c>
      <c r="E620" s="1179">
        <v>0.03</v>
      </c>
      <c r="F620" s="1180">
        <v>69115.100000000006</v>
      </c>
    </row>
    <row r="621" spans="2:6" x14ac:dyDescent="0.2">
      <c r="B621" s="1178" t="s">
        <v>19869</v>
      </c>
      <c r="C621" s="1179">
        <v>66352</v>
      </c>
      <c r="D621" s="1179">
        <v>0</v>
      </c>
      <c r="E621" s="1179">
        <v>0</v>
      </c>
      <c r="F621" s="1180">
        <v>66352</v>
      </c>
    </row>
    <row r="622" spans="2:6" x14ac:dyDescent="0.2">
      <c r="B622" s="1181" t="s">
        <v>357</v>
      </c>
      <c r="C622" s="1182">
        <v>1352224.75</v>
      </c>
      <c r="D622" s="1182">
        <v>185005.99</v>
      </c>
      <c r="E622" s="1182">
        <v>147404.26</v>
      </c>
      <c r="F622" s="1183">
        <v>1389826.48</v>
      </c>
    </row>
    <row r="623" spans="2:6" x14ac:dyDescent="0.2">
      <c r="B623" s="1178"/>
      <c r="C623" s="1179"/>
      <c r="D623" s="1179"/>
      <c r="E623" s="1179"/>
      <c r="F623" s="1180"/>
    </row>
    <row r="624" spans="2:6" x14ac:dyDescent="0.2">
      <c r="B624" s="1178" t="s">
        <v>19870</v>
      </c>
      <c r="C624" s="1179"/>
      <c r="D624" s="1179"/>
      <c r="E624" s="1179"/>
      <c r="F624" s="1180"/>
    </row>
    <row r="625" spans="2:6" x14ac:dyDescent="0.2">
      <c r="B625" s="1178" t="s">
        <v>19871</v>
      </c>
      <c r="C625" s="1179">
        <v>121932.87</v>
      </c>
      <c r="D625" s="1179">
        <v>27220.639999999999</v>
      </c>
      <c r="E625" s="1179">
        <v>8133.58</v>
      </c>
      <c r="F625" s="1180">
        <v>141019.93</v>
      </c>
    </row>
    <row r="626" spans="2:6" x14ac:dyDescent="0.2">
      <c r="B626" s="1178" t="s">
        <v>19872</v>
      </c>
      <c r="C626" s="1179">
        <v>161694.48000000001</v>
      </c>
      <c r="D626" s="1179">
        <v>0</v>
      </c>
      <c r="E626" s="1179">
        <v>0</v>
      </c>
      <c r="F626" s="1180">
        <v>161694.48000000001</v>
      </c>
    </row>
    <row r="627" spans="2:6" x14ac:dyDescent="0.2">
      <c r="B627" s="1178" t="s">
        <v>19873</v>
      </c>
      <c r="C627" s="1179">
        <v>45053.39</v>
      </c>
      <c r="D627" s="1179">
        <v>0</v>
      </c>
      <c r="E627" s="1179">
        <v>0</v>
      </c>
      <c r="F627" s="1180">
        <v>45053.39</v>
      </c>
    </row>
    <row r="628" spans="2:6" x14ac:dyDescent="0.2">
      <c r="B628" s="1178" t="s">
        <v>19874</v>
      </c>
      <c r="C628" s="1179">
        <v>21935.88</v>
      </c>
      <c r="D628" s="1179">
        <v>0</v>
      </c>
      <c r="E628" s="1179">
        <v>0</v>
      </c>
      <c r="F628" s="1180">
        <v>21935.88</v>
      </c>
    </row>
    <row r="629" spans="2:6" x14ac:dyDescent="0.2">
      <c r="B629" s="1178" t="s">
        <v>19875</v>
      </c>
      <c r="C629" s="1179">
        <v>15276.55</v>
      </c>
      <c r="D629" s="1179">
        <v>0</v>
      </c>
      <c r="E629" s="1179">
        <v>0</v>
      </c>
      <c r="F629" s="1180">
        <v>15276.55</v>
      </c>
    </row>
    <row r="630" spans="2:6" x14ac:dyDescent="0.2">
      <c r="B630" s="1181" t="s">
        <v>357</v>
      </c>
      <c r="C630" s="1182">
        <v>365893.17</v>
      </c>
      <c r="D630" s="1182">
        <v>27220.639999999999</v>
      </c>
      <c r="E630" s="1182">
        <v>8133.58</v>
      </c>
      <c r="F630" s="1183">
        <v>384980.23</v>
      </c>
    </row>
    <row r="631" spans="2:6" x14ac:dyDescent="0.2">
      <c r="B631" s="1178"/>
      <c r="C631" s="1179"/>
      <c r="D631" s="1179"/>
      <c r="E631" s="1179"/>
      <c r="F631" s="1180"/>
    </row>
    <row r="632" spans="2:6" x14ac:dyDescent="0.2">
      <c r="B632" s="1178" t="s">
        <v>19876</v>
      </c>
      <c r="C632" s="1179"/>
      <c r="D632" s="1179"/>
      <c r="E632" s="1179"/>
      <c r="F632" s="1180"/>
    </row>
    <row r="633" spans="2:6" x14ac:dyDescent="0.2">
      <c r="B633" s="1178" t="s">
        <v>19877</v>
      </c>
      <c r="C633" s="1179">
        <v>11968.88</v>
      </c>
      <c r="D633" s="1179">
        <v>0</v>
      </c>
      <c r="E633" s="1179">
        <v>0</v>
      </c>
      <c r="F633" s="1180">
        <v>11968.88</v>
      </c>
    </row>
    <row r="634" spans="2:6" x14ac:dyDescent="0.2">
      <c r="B634" s="1181" t="s">
        <v>357</v>
      </c>
      <c r="C634" s="1182">
        <v>11968.88</v>
      </c>
      <c r="D634" s="1182">
        <v>0</v>
      </c>
      <c r="E634" s="1182">
        <v>0</v>
      </c>
      <c r="F634" s="1183">
        <v>11968.88</v>
      </c>
    </row>
    <row r="635" spans="2:6" x14ac:dyDescent="0.2">
      <c r="B635" s="1178"/>
      <c r="C635" s="1179"/>
      <c r="D635" s="1179"/>
      <c r="E635" s="1179"/>
      <c r="F635" s="1180"/>
    </row>
    <row r="636" spans="2:6" x14ac:dyDescent="0.2">
      <c r="B636" s="1178" t="s">
        <v>19878</v>
      </c>
      <c r="C636" s="1179"/>
      <c r="D636" s="1179"/>
      <c r="E636" s="1179"/>
      <c r="F636" s="1180"/>
    </row>
    <row r="637" spans="2:6" x14ac:dyDescent="0.2">
      <c r="B637" s="1178" t="s">
        <v>19879</v>
      </c>
      <c r="C637" s="1179">
        <v>138786.96</v>
      </c>
      <c r="D637" s="1179">
        <v>150</v>
      </c>
      <c r="E637" s="1179">
        <v>0</v>
      </c>
      <c r="F637" s="1180">
        <v>138936.95999999999</v>
      </c>
    </row>
    <row r="638" spans="2:6" x14ac:dyDescent="0.2">
      <c r="B638" s="1178" t="s">
        <v>19880</v>
      </c>
      <c r="C638" s="1179">
        <v>138873.17000000001</v>
      </c>
      <c r="D638" s="1179">
        <v>0</v>
      </c>
      <c r="E638" s="1179">
        <v>0</v>
      </c>
      <c r="F638" s="1180">
        <v>138873.17000000001</v>
      </c>
    </row>
    <row r="639" spans="2:6" x14ac:dyDescent="0.2">
      <c r="B639" s="1178" t="s">
        <v>19881</v>
      </c>
      <c r="C639" s="1179">
        <v>2875.05</v>
      </c>
      <c r="D639" s="1179">
        <v>0</v>
      </c>
      <c r="E639" s="1179">
        <v>0</v>
      </c>
      <c r="F639" s="1180">
        <v>2875.05</v>
      </c>
    </row>
    <row r="640" spans="2:6" x14ac:dyDescent="0.2">
      <c r="B640" s="1178" t="s">
        <v>19882</v>
      </c>
      <c r="C640" s="1179">
        <v>12000</v>
      </c>
      <c r="D640" s="1179">
        <v>0</v>
      </c>
      <c r="E640" s="1179">
        <v>0</v>
      </c>
      <c r="F640" s="1180">
        <v>12000</v>
      </c>
    </row>
    <row r="641" spans="2:6" x14ac:dyDescent="0.2">
      <c r="B641" s="1178" t="s">
        <v>19883</v>
      </c>
      <c r="C641" s="1179">
        <v>301.60000000000002</v>
      </c>
      <c r="D641" s="1179">
        <v>0</v>
      </c>
      <c r="E641" s="1179">
        <v>0</v>
      </c>
      <c r="F641" s="1180">
        <v>301.60000000000002</v>
      </c>
    </row>
    <row r="642" spans="2:6" x14ac:dyDescent="0.2">
      <c r="B642" s="1178" t="s">
        <v>19884</v>
      </c>
      <c r="C642" s="1179">
        <v>260600.55</v>
      </c>
      <c r="D642" s="1179">
        <v>0</v>
      </c>
      <c r="E642" s="1179">
        <v>0</v>
      </c>
      <c r="F642" s="1180">
        <v>260600.55</v>
      </c>
    </row>
    <row r="643" spans="2:6" x14ac:dyDescent="0.2">
      <c r="B643" s="1178" t="s">
        <v>19885</v>
      </c>
      <c r="C643" s="1179">
        <v>72892.31</v>
      </c>
      <c r="D643" s="1179">
        <v>3258.41</v>
      </c>
      <c r="E643" s="1179">
        <v>0</v>
      </c>
      <c r="F643" s="1180">
        <v>76150.720000000001</v>
      </c>
    </row>
    <row r="644" spans="2:6" x14ac:dyDescent="0.2">
      <c r="B644" s="1178" t="s">
        <v>19886</v>
      </c>
      <c r="C644" s="1179">
        <v>236636.16</v>
      </c>
      <c r="D644" s="1179">
        <v>0</v>
      </c>
      <c r="E644" s="1179">
        <v>0</v>
      </c>
      <c r="F644" s="1180">
        <v>236636.16</v>
      </c>
    </row>
    <row r="645" spans="2:6" x14ac:dyDescent="0.2">
      <c r="B645" s="1178" t="s">
        <v>19887</v>
      </c>
      <c r="C645" s="1179">
        <v>7800.88</v>
      </c>
      <c r="D645" s="1179">
        <v>0</v>
      </c>
      <c r="E645" s="1179">
        <v>0</v>
      </c>
      <c r="F645" s="1180">
        <v>7800.88</v>
      </c>
    </row>
    <row r="646" spans="2:6" x14ac:dyDescent="0.2">
      <c r="B646" s="1178" t="s">
        <v>19888</v>
      </c>
      <c r="C646" s="1179">
        <v>139876.72</v>
      </c>
      <c r="D646" s="1179">
        <v>0</v>
      </c>
      <c r="E646" s="1179">
        <v>0</v>
      </c>
      <c r="F646" s="1180">
        <v>139876.72</v>
      </c>
    </row>
    <row r="647" spans="2:6" x14ac:dyDescent="0.2">
      <c r="B647" s="1181" t="s">
        <v>357</v>
      </c>
      <c r="C647" s="1182">
        <v>1010643.4</v>
      </c>
      <c r="D647" s="1182">
        <v>3408.41</v>
      </c>
      <c r="E647" s="1182">
        <v>0</v>
      </c>
      <c r="F647" s="1183">
        <v>1014051.81</v>
      </c>
    </row>
    <row r="648" spans="2:6" x14ac:dyDescent="0.2">
      <c r="B648" s="1178"/>
      <c r="C648" s="1179"/>
      <c r="D648" s="1179"/>
      <c r="E648" s="1179"/>
      <c r="F648" s="1180"/>
    </row>
    <row r="649" spans="2:6" x14ac:dyDescent="0.2">
      <c r="B649" s="1178" t="s">
        <v>19889</v>
      </c>
      <c r="C649" s="1179"/>
      <c r="D649" s="1179"/>
      <c r="E649" s="1179"/>
      <c r="F649" s="1180"/>
    </row>
    <row r="650" spans="2:6" x14ac:dyDescent="0.2">
      <c r="B650" s="1178" t="s">
        <v>19866</v>
      </c>
      <c r="C650" s="1179">
        <v>881.6</v>
      </c>
      <c r="D650" s="1179">
        <v>0</v>
      </c>
      <c r="E650" s="1179">
        <v>0</v>
      </c>
      <c r="F650" s="1180">
        <v>881.6</v>
      </c>
    </row>
    <row r="651" spans="2:6" x14ac:dyDescent="0.2">
      <c r="B651" s="1178" t="s">
        <v>19890</v>
      </c>
      <c r="C651" s="1179">
        <v>122158.9</v>
      </c>
      <c r="D651" s="1179">
        <v>0</v>
      </c>
      <c r="E651" s="1179">
        <v>0</v>
      </c>
      <c r="F651" s="1180">
        <v>122158.9</v>
      </c>
    </row>
    <row r="652" spans="2:6" x14ac:dyDescent="0.2">
      <c r="B652" s="1178" t="s">
        <v>19891</v>
      </c>
      <c r="C652" s="1179">
        <v>60174.23</v>
      </c>
      <c r="D652" s="1179">
        <v>0</v>
      </c>
      <c r="E652" s="1179">
        <v>0</v>
      </c>
      <c r="F652" s="1180">
        <v>60174.23</v>
      </c>
    </row>
    <row r="653" spans="2:6" x14ac:dyDescent="0.2">
      <c r="B653" s="1178" t="s">
        <v>19892</v>
      </c>
      <c r="C653" s="1179">
        <v>9190.6200000000008</v>
      </c>
      <c r="D653" s="1179">
        <v>0</v>
      </c>
      <c r="E653" s="1179">
        <v>0</v>
      </c>
      <c r="F653" s="1180">
        <v>9190.6200000000008</v>
      </c>
    </row>
    <row r="654" spans="2:6" x14ac:dyDescent="0.2">
      <c r="B654" s="1178" t="s">
        <v>19893</v>
      </c>
      <c r="C654" s="1179">
        <v>10648.02</v>
      </c>
      <c r="D654" s="1179">
        <v>0</v>
      </c>
      <c r="E654" s="1179">
        <v>0</v>
      </c>
      <c r="F654" s="1180">
        <v>10648.02</v>
      </c>
    </row>
    <row r="655" spans="2:6" x14ac:dyDescent="0.2">
      <c r="B655" s="1178" t="s">
        <v>19894</v>
      </c>
      <c r="C655" s="1179">
        <v>77771.5</v>
      </c>
      <c r="D655" s="1179">
        <v>0</v>
      </c>
      <c r="E655" s="1179">
        <v>0</v>
      </c>
      <c r="F655" s="1180">
        <v>77771.5</v>
      </c>
    </row>
    <row r="656" spans="2:6" x14ac:dyDescent="0.2">
      <c r="B656" s="1178" t="s">
        <v>19895</v>
      </c>
      <c r="C656" s="1179">
        <v>11680.31</v>
      </c>
      <c r="D656" s="1179">
        <v>0</v>
      </c>
      <c r="E656" s="1179">
        <v>0</v>
      </c>
      <c r="F656" s="1180">
        <v>11680.31</v>
      </c>
    </row>
    <row r="657" spans="2:6" x14ac:dyDescent="0.2">
      <c r="B657" s="1178" t="s">
        <v>19896</v>
      </c>
      <c r="C657" s="1179">
        <v>13333.27</v>
      </c>
      <c r="D657" s="1179">
        <v>0</v>
      </c>
      <c r="E657" s="1179">
        <v>0</v>
      </c>
      <c r="F657" s="1180">
        <v>13333.27</v>
      </c>
    </row>
    <row r="658" spans="2:6" x14ac:dyDescent="0.2">
      <c r="B658" s="1181" t="s">
        <v>357</v>
      </c>
      <c r="C658" s="1182">
        <v>305838.45</v>
      </c>
      <c r="D658" s="1182">
        <v>0</v>
      </c>
      <c r="E658" s="1182">
        <v>0</v>
      </c>
      <c r="F658" s="1183">
        <v>305838.45</v>
      </c>
    </row>
    <row r="659" spans="2:6" x14ac:dyDescent="0.2">
      <c r="B659" s="1178"/>
      <c r="C659" s="1179"/>
      <c r="D659" s="1179"/>
      <c r="E659" s="1179"/>
      <c r="F659" s="1180"/>
    </row>
    <row r="660" spans="2:6" x14ac:dyDescent="0.2">
      <c r="B660" s="1178" t="s">
        <v>19897</v>
      </c>
      <c r="C660" s="1179"/>
      <c r="D660" s="1179"/>
      <c r="E660" s="1179"/>
      <c r="F660" s="1180"/>
    </row>
    <row r="661" spans="2:6" x14ac:dyDescent="0.2">
      <c r="B661" s="1178" t="s">
        <v>19898</v>
      </c>
      <c r="C661" s="1179">
        <v>588038.27</v>
      </c>
      <c r="D661" s="1179">
        <v>58135</v>
      </c>
      <c r="E661" s="1179">
        <v>58135</v>
      </c>
      <c r="F661" s="1180">
        <v>588038.27</v>
      </c>
    </row>
    <row r="662" spans="2:6" x14ac:dyDescent="0.2">
      <c r="B662" s="1181" t="s">
        <v>357</v>
      </c>
      <c r="C662" s="1182">
        <v>588038.27</v>
      </c>
      <c r="D662" s="1182">
        <v>58135</v>
      </c>
      <c r="E662" s="1182">
        <v>58135</v>
      </c>
      <c r="F662" s="1183">
        <v>588038.27</v>
      </c>
    </row>
    <row r="663" spans="2:6" x14ac:dyDescent="0.2">
      <c r="B663" s="1178"/>
      <c r="C663" s="1179"/>
      <c r="D663" s="1179"/>
      <c r="E663" s="1179"/>
      <c r="F663" s="1180"/>
    </row>
    <row r="664" spans="2:6" x14ac:dyDescent="0.2">
      <c r="B664" s="1178" t="s">
        <v>19899</v>
      </c>
      <c r="C664" s="1179"/>
      <c r="D664" s="1179"/>
      <c r="E664" s="1179"/>
      <c r="F664" s="1180"/>
    </row>
    <row r="665" spans="2:6" x14ac:dyDescent="0.2">
      <c r="B665" s="1178" t="s">
        <v>19900</v>
      </c>
      <c r="C665" s="1179">
        <v>771172.04</v>
      </c>
      <c r="D665" s="1179">
        <v>0</v>
      </c>
      <c r="E665" s="1179">
        <v>0</v>
      </c>
      <c r="F665" s="1180">
        <v>771172.04</v>
      </c>
    </row>
    <row r="666" spans="2:6" x14ac:dyDescent="0.2">
      <c r="B666" s="1178" t="s">
        <v>19901</v>
      </c>
      <c r="C666" s="1179">
        <v>56837</v>
      </c>
      <c r="D666" s="1179">
        <v>0</v>
      </c>
      <c r="E666" s="1179">
        <v>0</v>
      </c>
      <c r="F666" s="1180">
        <v>56837</v>
      </c>
    </row>
    <row r="667" spans="2:6" x14ac:dyDescent="0.2">
      <c r="B667" s="1178" t="s">
        <v>19902</v>
      </c>
      <c r="C667" s="1179">
        <v>9091.73</v>
      </c>
      <c r="D667" s="1179">
        <v>0</v>
      </c>
      <c r="E667" s="1179">
        <v>0</v>
      </c>
      <c r="F667" s="1180">
        <v>9091.73</v>
      </c>
    </row>
    <row r="668" spans="2:6" x14ac:dyDescent="0.2">
      <c r="B668" s="1178" t="s">
        <v>19903</v>
      </c>
      <c r="C668" s="1179">
        <v>3315.98</v>
      </c>
      <c r="D668" s="1179">
        <v>0</v>
      </c>
      <c r="E668" s="1179">
        <v>0</v>
      </c>
      <c r="F668" s="1180">
        <v>3315.98</v>
      </c>
    </row>
    <row r="669" spans="2:6" x14ac:dyDescent="0.2">
      <c r="B669" s="1178" t="s">
        <v>19904</v>
      </c>
      <c r="C669" s="1179">
        <v>1248.1600000000001</v>
      </c>
      <c r="D669" s="1179">
        <v>0</v>
      </c>
      <c r="E669" s="1179">
        <v>0</v>
      </c>
      <c r="F669" s="1180">
        <v>1248.1600000000001</v>
      </c>
    </row>
    <row r="670" spans="2:6" x14ac:dyDescent="0.2">
      <c r="B670" s="1181" t="s">
        <v>357</v>
      </c>
      <c r="C670" s="1182">
        <v>841664.91</v>
      </c>
      <c r="D670" s="1182">
        <v>0</v>
      </c>
      <c r="E670" s="1182">
        <v>0</v>
      </c>
      <c r="F670" s="1183">
        <v>841664.91</v>
      </c>
    </row>
    <row r="671" spans="2:6" x14ac:dyDescent="0.2">
      <c r="B671" s="1178"/>
      <c r="C671" s="1179"/>
      <c r="D671" s="1179"/>
      <c r="E671" s="1179"/>
      <c r="F671" s="1180"/>
    </row>
    <row r="672" spans="2:6" x14ac:dyDescent="0.2">
      <c r="B672" s="1178" t="s">
        <v>19905</v>
      </c>
      <c r="C672" s="1179"/>
      <c r="D672" s="1179"/>
      <c r="E672" s="1179"/>
      <c r="F672" s="1180"/>
    </row>
    <row r="673" spans="2:6" x14ac:dyDescent="0.2">
      <c r="B673" s="1178" t="s">
        <v>19906</v>
      </c>
      <c r="C673" s="1179">
        <v>84100.08</v>
      </c>
      <c r="D673" s="1179">
        <v>0</v>
      </c>
      <c r="E673" s="1179">
        <v>0</v>
      </c>
      <c r="F673" s="1180">
        <v>84100.08</v>
      </c>
    </row>
    <row r="674" spans="2:6" x14ac:dyDescent="0.2">
      <c r="B674" s="1178" t="s">
        <v>19907</v>
      </c>
      <c r="C674" s="1179">
        <v>33025.22</v>
      </c>
      <c r="D674" s="1179">
        <v>0</v>
      </c>
      <c r="E674" s="1179">
        <v>0</v>
      </c>
      <c r="F674" s="1180">
        <v>33025.22</v>
      </c>
    </row>
    <row r="675" spans="2:6" x14ac:dyDescent="0.2">
      <c r="B675" s="1178" t="s">
        <v>19908</v>
      </c>
      <c r="C675" s="1179">
        <v>151793.32</v>
      </c>
      <c r="D675" s="1179">
        <v>3166.93</v>
      </c>
      <c r="E675" s="1179">
        <v>0</v>
      </c>
      <c r="F675" s="1180">
        <v>154960.25</v>
      </c>
    </row>
    <row r="676" spans="2:6" x14ac:dyDescent="0.2">
      <c r="B676" s="1178" t="s">
        <v>19909</v>
      </c>
      <c r="C676" s="1179">
        <v>1083389.6599999999</v>
      </c>
      <c r="D676" s="1179">
        <v>266774.92</v>
      </c>
      <c r="E676" s="1179">
        <v>0</v>
      </c>
      <c r="F676" s="1180">
        <v>1350164.58</v>
      </c>
    </row>
    <row r="677" spans="2:6" x14ac:dyDescent="0.2">
      <c r="B677" s="1178" t="s">
        <v>19910</v>
      </c>
      <c r="C677" s="1179">
        <v>23278.69</v>
      </c>
      <c r="D677" s="1179">
        <v>0</v>
      </c>
      <c r="E677" s="1179">
        <v>0</v>
      </c>
      <c r="F677" s="1180">
        <v>23278.69</v>
      </c>
    </row>
    <row r="678" spans="2:6" x14ac:dyDescent="0.2">
      <c r="B678" s="1178" t="s">
        <v>19911</v>
      </c>
      <c r="C678" s="1179">
        <v>39282.86</v>
      </c>
      <c r="D678" s="1179">
        <v>0</v>
      </c>
      <c r="E678" s="1179">
        <v>0</v>
      </c>
      <c r="F678" s="1180">
        <v>39282.86</v>
      </c>
    </row>
    <row r="679" spans="2:6" x14ac:dyDescent="0.2">
      <c r="B679" s="1178" t="s">
        <v>19912</v>
      </c>
      <c r="C679" s="1179">
        <v>2801.86</v>
      </c>
      <c r="D679" s="1179">
        <v>0</v>
      </c>
      <c r="E679" s="1179">
        <v>0</v>
      </c>
      <c r="F679" s="1180">
        <v>2801.86</v>
      </c>
    </row>
    <row r="680" spans="2:6" x14ac:dyDescent="0.2">
      <c r="B680" s="1181" t="s">
        <v>357</v>
      </c>
      <c r="C680" s="1182">
        <v>1417671.69</v>
      </c>
      <c r="D680" s="1182">
        <v>269941.84999999998</v>
      </c>
      <c r="E680" s="1182">
        <v>0</v>
      </c>
      <c r="F680" s="1183">
        <v>1687613.54</v>
      </c>
    </row>
    <row r="681" spans="2:6" x14ac:dyDescent="0.2">
      <c r="B681" s="1178"/>
      <c r="C681" s="1179"/>
      <c r="D681" s="1179"/>
      <c r="E681" s="1179"/>
      <c r="F681" s="1180"/>
    </row>
    <row r="682" spans="2:6" x14ac:dyDescent="0.2">
      <c r="B682" s="1178" t="s">
        <v>19913</v>
      </c>
      <c r="C682" s="1179">
        <v>47305130.130000003</v>
      </c>
      <c r="D682" s="1179">
        <v>9158654.2200000007</v>
      </c>
      <c r="E682" s="1179">
        <v>7828099.6299999999</v>
      </c>
      <c r="F682" s="1180">
        <f>+C682+D682-E682</f>
        <v>48635684.719999999</v>
      </c>
    </row>
    <row r="683" spans="2:6" x14ac:dyDescent="0.2">
      <c r="B683" s="1178"/>
      <c r="C683" s="1179"/>
      <c r="D683" s="1179"/>
      <c r="E683" s="1179"/>
      <c r="F683" s="1180"/>
    </row>
    <row r="684" spans="2:6" x14ac:dyDescent="0.2">
      <c r="B684" s="1178" t="s">
        <v>19914</v>
      </c>
      <c r="C684" s="1179"/>
      <c r="D684" s="1179"/>
      <c r="E684" s="1179"/>
      <c r="F684" s="1180"/>
    </row>
    <row r="685" spans="2:6" x14ac:dyDescent="0.2">
      <c r="B685" s="1178" t="s">
        <v>19915</v>
      </c>
      <c r="C685" s="1179">
        <v>1660946.41</v>
      </c>
      <c r="D685" s="1179">
        <v>182167</v>
      </c>
      <c r="E685" s="1179">
        <v>0</v>
      </c>
      <c r="F685" s="1180">
        <v>1843113.41</v>
      </c>
    </row>
    <row r="686" spans="2:6" x14ac:dyDescent="0.2">
      <c r="B686" s="1178" t="s">
        <v>19916</v>
      </c>
      <c r="C686" s="1179">
        <v>2050945.74</v>
      </c>
      <c r="D686" s="1179">
        <v>183948</v>
      </c>
      <c r="E686" s="1179">
        <v>29299</v>
      </c>
      <c r="F686" s="1180">
        <v>2205594.7400000002</v>
      </c>
    </row>
    <row r="687" spans="2:6" x14ac:dyDescent="0.2">
      <c r="B687" s="1178" t="s">
        <v>19917</v>
      </c>
      <c r="C687" s="1179">
        <v>124408.71</v>
      </c>
      <c r="D687" s="1179">
        <v>11097.3</v>
      </c>
      <c r="E687" s="1179">
        <v>0</v>
      </c>
      <c r="F687" s="1180">
        <v>135506.01</v>
      </c>
    </row>
    <row r="688" spans="2:6" x14ac:dyDescent="0.2">
      <c r="B688" s="1178" t="s">
        <v>19918</v>
      </c>
      <c r="C688" s="1179">
        <v>107136.98</v>
      </c>
      <c r="D688" s="1179">
        <v>8786</v>
      </c>
      <c r="E688" s="1179">
        <v>0</v>
      </c>
      <c r="F688" s="1180">
        <v>115922.98</v>
      </c>
    </row>
    <row r="689" spans="2:6" x14ac:dyDescent="0.2">
      <c r="B689" s="1178" t="s">
        <v>19919</v>
      </c>
      <c r="C689" s="1179">
        <v>14717.6</v>
      </c>
      <c r="D689" s="1179">
        <v>123559.63</v>
      </c>
      <c r="E689" s="1179">
        <v>0</v>
      </c>
      <c r="F689" s="1180">
        <v>138277.23000000001</v>
      </c>
    </row>
    <row r="690" spans="2:6" x14ac:dyDescent="0.2">
      <c r="B690" s="1178" t="s">
        <v>19920</v>
      </c>
      <c r="C690" s="1179">
        <v>19390.740000000002</v>
      </c>
      <c r="D690" s="1179">
        <v>0</v>
      </c>
      <c r="E690" s="1179">
        <v>0</v>
      </c>
      <c r="F690" s="1180">
        <v>19390.740000000002</v>
      </c>
    </row>
    <row r="691" spans="2:6" x14ac:dyDescent="0.2">
      <c r="B691" s="1181" t="s">
        <v>357</v>
      </c>
      <c r="C691" s="1182">
        <v>3977546.18</v>
      </c>
      <c r="D691" s="1182">
        <v>509557.93</v>
      </c>
      <c r="E691" s="1182">
        <v>29299</v>
      </c>
      <c r="F691" s="1183">
        <v>4457805.1100000003</v>
      </c>
    </row>
    <row r="692" spans="2:6" x14ac:dyDescent="0.2">
      <c r="B692" s="1178"/>
      <c r="C692" s="1179"/>
      <c r="D692" s="1179"/>
      <c r="E692" s="1179"/>
      <c r="F692" s="1180"/>
    </row>
    <row r="693" spans="2:6" x14ac:dyDescent="0.2">
      <c r="B693" s="1178" t="s">
        <v>19921</v>
      </c>
      <c r="C693" s="1179"/>
      <c r="D693" s="1179"/>
      <c r="E693" s="1179"/>
      <c r="F693" s="1180"/>
    </row>
    <row r="694" spans="2:6" x14ac:dyDescent="0.2">
      <c r="B694" s="1178" t="s">
        <v>19922</v>
      </c>
      <c r="C694" s="1179">
        <v>812</v>
      </c>
      <c r="D694" s="1179">
        <v>0</v>
      </c>
      <c r="E694" s="1179">
        <v>0</v>
      </c>
      <c r="F694" s="1180">
        <v>812</v>
      </c>
    </row>
    <row r="695" spans="2:6" x14ac:dyDescent="0.2">
      <c r="B695" s="1178" t="s">
        <v>19923</v>
      </c>
      <c r="C695" s="1179">
        <v>46418</v>
      </c>
      <c r="D695" s="1179">
        <v>0</v>
      </c>
      <c r="E695" s="1179">
        <v>0</v>
      </c>
      <c r="F695" s="1180">
        <v>46418</v>
      </c>
    </row>
    <row r="696" spans="2:6" x14ac:dyDescent="0.2">
      <c r="B696" s="1178" t="s">
        <v>19924</v>
      </c>
      <c r="C696" s="1179">
        <v>1139803.32</v>
      </c>
      <c r="D696" s="1179">
        <v>833408.94</v>
      </c>
      <c r="E696" s="1179">
        <v>416704.47</v>
      </c>
      <c r="F696" s="1180">
        <v>1556507.79</v>
      </c>
    </row>
    <row r="697" spans="2:6" x14ac:dyDescent="0.2">
      <c r="B697" s="1178" t="s">
        <v>19925</v>
      </c>
      <c r="C697" s="1179">
        <v>3950</v>
      </c>
      <c r="D697" s="1179">
        <v>0</v>
      </c>
      <c r="E697" s="1179">
        <v>0</v>
      </c>
      <c r="F697" s="1180">
        <v>3950</v>
      </c>
    </row>
    <row r="698" spans="2:6" x14ac:dyDescent="0.2">
      <c r="B698" s="1178" t="s">
        <v>19926</v>
      </c>
      <c r="C698" s="1179">
        <v>104170.1</v>
      </c>
      <c r="D698" s="1179">
        <v>24940</v>
      </c>
      <c r="E698" s="1179">
        <v>0</v>
      </c>
      <c r="F698" s="1180">
        <v>129110.1</v>
      </c>
    </row>
    <row r="699" spans="2:6" x14ac:dyDescent="0.2">
      <c r="B699" s="1181" t="s">
        <v>357</v>
      </c>
      <c r="C699" s="1182">
        <v>1295153.42</v>
      </c>
      <c r="D699" s="1182">
        <v>858348.94</v>
      </c>
      <c r="E699" s="1182">
        <v>416704.47</v>
      </c>
      <c r="F699" s="1183">
        <v>1736797.89</v>
      </c>
    </row>
    <row r="700" spans="2:6" x14ac:dyDescent="0.2">
      <c r="B700" s="1178"/>
      <c r="C700" s="1179"/>
      <c r="D700" s="1179"/>
      <c r="E700" s="1179"/>
      <c r="F700" s="1180"/>
    </row>
    <row r="701" spans="2:6" x14ac:dyDescent="0.2">
      <c r="B701" s="1178" t="s">
        <v>19927</v>
      </c>
      <c r="C701" s="1179"/>
      <c r="D701" s="1179"/>
      <c r="E701" s="1179"/>
      <c r="F701" s="1180"/>
    </row>
    <row r="702" spans="2:6" x14ac:dyDescent="0.2">
      <c r="B702" s="1178" t="s">
        <v>19928</v>
      </c>
      <c r="C702" s="1179">
        <v>787873.72</v>
      </c>
      <c r="D702" s="1179">
        <v>63350</v>
      </c>
      <c r="E702" s="1179">
        <v>60102</v>
      </c>
      <c r="F702" s="1180">
        <f>+C702+D702-+E702</f>
        <v>791121.72</v>
      </c>
    </row>
    <row r="703" spans="2:6" x14ac:dyDescent="0.2">
      <c r="B703" s="1178" t="s">
        <v>19929</v>
      </c>
      <c r="C703" s="1179">
        <v>225576.09</v>
      </c>
      <c r="D703" s="1179">
        <v>0</v>
      </c>
      <c r="E703" s="1179">
        <v>159998.97</v>
      </c>
      <c r="F703" s="1180">
        <f t="shared" ref="F703:F716" si="6">+C703+D703-+E703</f>
        <v>65577.119999999995</v>
      </c>
    </row>
    <row r="704" spans="2:6" x14ac:dyDescent="0.2">
      <c r="B704" s="1178" t="s">
        <v>19930</v>
      </c>
      <c r="C704" s="1179">
        <v>750620.52</v>
      </c>
      <c r="D704" s="1179">
        <v>60865.2</v>
      </c>
      <c r="E704" s="1179">
        <v>40676.800000000003</v>
      </c>
      <c r="F704" s="1180">
        <f t="shared" si="6"/>
        <v>770808.91999999993</v>
      </c>
    </row>
    <row r="705" spans="2:6" x14ac:dyDescent="0.2">
      <c r="B705" s="1178" t="s">
        <v>19931</v>
      </c>
      <c r="C705" s="1179">
        <v>5500</v>
      </c>
      <c r="D705" s="1179">
        <v>0</v>
      </c>
      <c r="E705" s="1179">
        <v>0</v>
      </c>
      <c r="F705" s="1180">
        <f t="shared" si="6"/>
        <v>5500</v>
      </c>
    </row>
    <row r="706" spans="2:6" x14ac:dyDescent="0.2">
      <c r="B706" s="1178" t="s">
        <v>19932</v>
      </c>
      <c r="C706" s="1179">
        <v>15612041.49</v>
      </c>
      <c r="D706" s="1179">
        <v>5730482.6600000001</v>
      </c>
      <c r="E706" s="1179">
        <v>5806267.8399999999</v>
      </c>
      <c r="F706" s="1180">
        <f t="shared" si="6"/>
        <v>15536256.309999999</v>
      </c>
    </row>
    <row r="707" spans="2:6" x14ac:dyDescent="0.2">
      <c r="B707" s="1178" t="s">
        <v>19933</v>
      </c>
      <c r="C707" s="1179">
        <v>603886.02</v>
      </c>
      <c r="D707" s="1179">
        <v>116340</v>
      </c>
      <c r="E707" s="1179">
        <v>170827</v>
      </c>
      <c r="F707" s="1180">
        <f t="shared" si="6"/>
        <v>549399.02</v>
      </c>
    </row>
    <row r="708" spans="2:6" x14ac:dyDescent="0.2">
      <c r="B708" s="1178" t="s">
        <v>19934</v>
      </c>
      <c r="C708" s="1179">
        <v>3262568.84</v>
      </c>
      <c r="D708" s="1179">
        <v>467560.92</v>
      </c>
      <c r="E708" s="1179">
        <v>555551.88</v>
      </c>
      <c r="F708" s="1180">
        <f t="shared" si="6"/>
        <v>3174577.88</v>
      </c>
    </row>
    <row r="709" spans="2:6" x14ac:dyDescent="0.2">
      <c r="B709" s="1178" t="s">
        <v>19935</v>
      </c>
      <c r="C709" s="1179">
        <v>544079.43999999994</v>
      </c>
      <c r="D709" s="1179">
        <v>0</v>
      </c>
      <c r="E709" s="1179">
        <v>0</v>
      </c>
      <c r="F709" s="1180">
        <f t="shared" si="6"/>
        <v>544079.43999999994</v>
      </c>
    </row>
    <row r="710" spans="2:6" x14ac:dyDescent="0.2">
      <c r="B710" s="1178" t="s">
        <v>19936</v>
      </c>
      <c r="C710" s="1179">
        <v>16545.37</v>
      </c>
      <c r="D710" s="1179">
        <v>0</v>
      </c>
      <c r="E710" s="1179">
        <v>0</v>
      </c>
      <c r="F710" s="1180">
        <f t="shared" si="6"/>
        <v>16545.37</v>
      </c>
    </row>
    <row r="711" spans="2:6" x14ac:dyDescent="0.2">
      <c r="B711" s="1178" t="s">
        <v>19937</v>
      </c>
      <c r="C711" s="1179">
        <v>3791.51</v>
      </c>
      <c r="D711" s="1179">
        <v>0</v>
      </c>
      <c r="E711" s="1179">
        <v>0</v>
      </c>
      <c r="F711" s="1180">
        <f t="shared" si="6"/>
        <v>3791.51</v>
      </c>
    </row>
    <row r="712" spans="2:6" x14ac:dyDescent="0.2">
      <c r="B712" s="1178" t="s">
        <v>19938</v>
      </c>
      <c r="C712" s="1179">
        <v>3810.66</v>
      </c>
      <c r="D712" s="1179">
        <v>569991.87</v>
      </c>
      <c r="E712" s="1179">
        <v>189991.9</v>
      </c>
      <c r="F712" s="1180">
        <f t="shared" si="6"/>
        <v>383810.63</v>
      </c>
    </row>
    <row r="713" spans="2:6" x14ac:dyDescent="0.2">
      <c r="B713" s="1178" t="s">
        <v>19939</v>
      </c>
      <c r="C713" s="1179">
        <v>196043.48</v>
      </c>
      <c r="D713" s="1179">
        <v>0</v>
      </c>
      <c r="E713" s="1179">
        <v>0</v>
      </c>
      <c r="F713" s="1180">
        <f t="shared" si="6"/>
        <v>196043.48</v>
      </c>
    </row>
    <row r="714" spans="2:6" x14ac:dyDescent="0.2">
      <c r="B714" s="1178" t="s">
        <v>19940</v>
      </c>
      <c r="C714" s="1179">
        <v>2600</v>
      </c>
      <c r="D714" s="1179">
        <v>0</v>
      </c>
      <c r="E714" s="1179">
        <v>0</v>
      </c>
      <c r="F714" s="1180">
        <f t="shared" si="6"/>
        <v>2600</v>
      </c>
    </row>
    <row r="715" spans="2:6" x14ac:dyDescent="0.2">
      <c r="B715" s="1178" t="s">
        <v>19941</v>
      </c>
      <c r="C715" s="1179">
        <v>4460623.6399999997</v>
      </c>
      <c r="D715" s="1179">
        <v>0</v>
      </c>
      <c r="E715" s="1179">
        <v>1971.98</v>
      </c>
      <c r="F715" s="1180">
        <f t="shared" si="6"/>
        <v>4458651.6599999992</v>
      </c>
    </row>
    <row r="716" spans="2:6" x14ac:dyDescent="0.2">
      <c r="B716" s="1178" t="s">
        <v>19942</v>
      </c>
      <c r="C716" s="1179">
        <v>116192.93</v>
      </c>
      <c r="D716" s="1179">
        <v>0</v>
      </c>
      <c r="E716" s="1179">
        <v>0</v>
      </c>
      <c r="F716" s="1180">
        <f t="shared" si="6"/>
        <v>116192.93</v>
      </c>
    </row>
    <row r="717" spans="2:6" x14ac:dyDescent="0.2">
      <c r="B717" s="1181" t="s">
        <v>357</v>
      </c>
      <c r="C717" s="1182">
        <f>SUM(C702:C716)</f>
        <v>26591753.710000005</v>
      </c>
      <c r="D717" s="1182">
        <f>SUM(D702:D716)</f>
        <v>7008590.6500000004</v>
      </c>
      <c r="E717" s="1182">
        <f>SUM(E702:E716)</f>
        <v>6985388.3700000001</v>
      </c>
      <c r="F717" s="1183">
        <f>SUM(F702:F716)</f>
        <v>26614955.990000002</v>
      </c>
    </row>
    <row r="718" spans="2:6" x14ac:dyDescent="0.2">
      <c r="B718" s="1178"/>
      <c r="C718" s="1179"/>
      <c r="D718" s="1179"/>
      <c r="E718" s="1179"/>
      <c r="F718" s="1180"/>
    </row>
    <row r="719" spans="2:6" x14ac:dyDescent="0.2">
      <c r="B719" s="1178" t="s">
        <v>19943</v>
      </c>
      <c r="C719" s="1179"/>
      <c r="D719" s="1179"/>
      <c r="E719" s="1179"/>
      <c r="F719" s="1180"/>
    </row>
    <row r="720" spans="2:6" x14ac:dyDescent="0.2">
      <c r="B720" s="1178" t="s">
        <v>19944</v>
      </c>
      <c r="C720" s="1179">
        <v>491211.13</v>
      </c>
      <c r="D720" s="1179">
        <v>21453.33</v>
      </c>
      <c r="E720" s="1179">
        <v>506.92</v>
      </c>
      <c r="F720" s="1180">
        <v>512157.54</v>
      </c>
    </row>
    <row r="721" spans="2:6" x14ac:dyDescent="0.2">
      <c r="B721" s="1178" t="s">
        <v>19945</v>
      </c>
      <c r="C721" s="1179">
        <v>200708.34</v>
      </c>
      <c r="D721" s="1179">
        <v>0</v>
      </c>
      <c r="E721" s="1179">
        <v>0</v>
      </c>
      <c r="F721" s="1180">
        <v>200708.34</v>
      </c>
    </row>
    <row r="722" spans="2:6" x14ac:dyDescent="0.2">
      <c r="B722" s="1178" t="s">
        <v>19946</v>
      </c>
      <c r="C722" s="1179">
        <v>10448.32</v>
      </c>
      <c r="D722" s="1179">
        <v>38700.01</v>
      </c>
      <c r="E722" s="1179">
        <v>0</v>
      </c>
      <c r="F722" s="1180">
        <v>49148.33</v>
      </c>
    </row>
    <row r="723" spans="2:6" x14ac:dyDescent="0.2">
      <c r="B723" s="1178" t="s">
        <v>19947</v>
      </c>
      <c r="C723" s="1179">
        <v>335643.68</v>
      </c>
      <c r="D723" s="1179">
        <v>21987.05</v>
      </c>
      <c r="E723" s="1179">
        <v>112555.6</v>
      </c>
      <c r="F723" s="1180">
        <v>245075.13</v>
      </c>
    </row>
    <row r="724" spans="2:6" x14ac:dyDescent="0.2">
      <c r="B724" s="1181" t="s">
        <v>357</v>
      </c>
      <c r="C724" s="1182">
        <v>1038011.47</v>
      </c>
      <c r="D724" s="1182">
        <v>82140.39</v>
      </c>
      <c r="E724" s="1182">
        <v>113062.52</v>
      </c>
      <c r="F724" s="1183">
        <v>1007089.34</v>
      </c>
    </row>
    <row r="725" spans="2:6" x14ac:dyDescent="0.2">
      <c r="B725" s="1178"/>
      <c r="C725" s="1179"/>
      <c r="D725" s="1179"/>
      <c r="E725" s="1179"/>
      <c r="F725" s="1180"/>
    </row>
    <row r="726" spans="2:6" x14ac:dyDescent="0.2">
      <c r="B726" s="1178" t="s">
        <v>19948</v>
      </c>
      <c r="C726" s="1179"/>
      <c r="D726" s="1179"/>
      <c r="E726" s="1179"/>
      <c r="F726" s="1180"/>
    </row>
    <row r="727" spans="2:6" x14ac:dyDescent="0.2">
      <c r="B727" s="1178" t="s">
        <v>19949</v>
      </c>
      <c r="C727" s="1179">
        <v>1083974.3500000001</v>
      </c>
      <c r="D727" s="1179">
        <v>0</v>
      </c>
      <c r="E727" s="1179">
        <v>36308</v>
      </c>
      <c r="F727" s="1180">
        <v>1047666.35</v>
      </c>
    </row>
    <row r="728" spans="2:6" x14ac:dyDescent="0.2">
      <c r="B728" s="1178" t="s">
        <v>19950</v>
      </c>
      <c r="C728" s="1179">
        <v>24180.2</v>
      </c>
      <c r="D728" s="1179">
        <v>0</v>
      </c>
      <c r="E728" s="1179">
        <v>0</v>
      </c>
      <c r="F728" s="1180">
        <v>24180.2</v>
      </c>
    </row>
    <row r="729" spans="2:6" x14ac:dyDescent="0.2">
      <c r="B729" s="1178" t="s">
        <v>19951</v>
      </c>
      <c r="C729" s="1179">
        <v>3891.78</v>
      </c>
      <c r="D729" s="1179">
        <v>0</v>
      </c>
      <c r="E729" s="1179">
        <v>0</v>
      </c>
      <c r="F729" s="1180">
        <v>3891.78</v>
      </c>
    </row>
    <row r="730" spans="2:6" x14ac:dyDescent="0.2">
      <c r="B730" s="1178" t="s">
        <v>19952</v>
      </c>
      <c r="C730" s="1179">
        <v>249965.6</v>
      </c>
      <c r="D730" s="1179">
        <v>0</v>
      </c>
      <c r="E730" s="1179">
        <v>0</v>
      </c>
      <c r="F730" s="1180">
        <v>249965.6</v>
      </c>
    </row>
    <row r="731" spans="2:6" x14ac:dyDescent="0.2">
      <c r="B731" s="1178" t="s">
        <v>19953</v>
      </c>
      <c r="C731" s="1179">
        <v>5932.7</v>
      </c>
      <c r="D731" s="1179">
        <v>0</v>
      </c>
      <c r="E731" s="1179">
        <v>0</v>
      </c>
      <c r="F731" s="1180">
        <v>5932.7</v>
      </c>
    </row>
    <row r="732" spans="2:6" x14ac:dyDescent="0.2">
      <c r="B732" s="1178" t="s">
        <v>19954</v>
      </c>
      <c r="C732" s="1179">
        <v>289457.01</v>
      </c>
      <c r="D732" s="1179">
        <v>5303</v>
      </c>
      <c r="E732" s="1179">
        <v>0</v>
      </c>
      <c r="F732" s="1180">
        <v>294760.01</v>
      </c>
    </row>
    <row r="733" spans="2:6" x14ac:dyDescent="0.2">
      <c r="B733" s="1178" t="s">
        <v>19955</v>
      </c>
      <c r="C733" s="1179">
        <v>4046862.35</v>
      </c>
      <c r="D733" s="1179">
        <v>37187.99</v>
      </c>
      <c r="E733" s="1179">
        <v>41975.51</v>
      </c>
      <c r="F733" s="1180">
        <v>4042074.83</v>
      </c>
    </row>
    <row r="734" spans="2:6" x14ac:dyDescent="0.2">
      <c r="B734" s="1178" t="s">
        <v>19956</v>
      </c>
      <c r="C734" s="1179">
        <v>10440</v>
      </c>
      <c r="D734" s="1179">
        <v>0</v>
      </c>
      <c r="E734" s="1179">
        <v>0</v>
      </c>
      <c r="F734" s="1180">
        <v>10440</v>
      </c>
    </row>
    <row r="735" spans="2:6" x14ac:dyDescent="0.2">
      <c r="B735" s="1178" t="s">
        <v>19957</v>
      </c>
      <c r="C735" s="1179">
        <v>1468830.04</v>
      </c>
      <c r="D735" s="1179">
        <v>8486.0499999999993</v>
      </c>
      <c r="E735" s="1179">
        <v>8849.52</v>
      </c>
      <c r="F735" s="1180">
        <v>1468466.57</v>
      </c>
    </row>
    <row r="736" spans="2:6" x14ac:dyDescent="0.2">
      <c r="B736" s="1181" t="s">
        <v>357</v>
      </c>
      <c r="C736" s="1182">
        <v>7183534.0300000003</v>
      </c>
      <c r="D736" s="1182">
        <v>50977.04</v>
      </c>
      <c r="E736" s="1182">
        <v>87133.03</v>
      </c>
      <c r="F736" s="1183">
        <v>7147378.04</v>
      </c>
    </row>
    <row r="737" spans="2:6" x14ac:dyDescent="0.2">
      <c r="B737" s="1178"/>
      <c r="C737" s="1179"/>
      <c r="D737" s="1179"/>
      <c r="E737" s="1179"/>
      <c r="F737" s="1180"/>
    </row>
    <row r="738" spans="2:6" x14ac:dyDescent="0.2">
      <c r="B738" s="1178" t="s">
        <v>19958</v>
      </c>
      <c r="C738" s="1179"/>
      <c r="D738" s="1179"/>
      <c r="E738" s="1179"/>
      <c r="F738" s="1180"/>
    </row>
    <row r="739" spans="2:6" x14ac:dyDescent="0.2">
      <c r="B739" s="1178" t="s">
        <v>19959</v>
      </c>
      <c r="C739" s="1179">
        <v>900</v>
      </c>
      <c r="D739" s="1179">
        <v>0</v>
      </c>
      <c r="E739" s="1179">
        <v>0</v>
      </c>
      <c r="F739" s="1180">
        <v>900</v>
      </c>
    </row>
    <row r="740" spans="2:6" x14ac:dyDescent="0.2">
      <c r="B740" s="1181" t="s">
        <v>357</v>
      </c>
      <c r="C740" s="1182">
        <v>900</v>
      </c>
      <c r="D740" s="1182">
        <v>0</v>
      </c>
      <c r="E740" s="1182">
        <v>0</v>
      </c>
      <c r="F740" s="1183">
        <v>900</v>
      </c>
    </row>
    <row r="741" spans="2:6" x14ac:dyDescent="0.2">
      <c r="B741" s="1178"/>
      <c r="C741" s="1179"/>
      <c r="D741" s="1179"/>
      <c r="E741" s="1179"/>
      <c r="F741" s="1180"/>
    </row>
    <row r="742" spans="2:6" x14ac:dyDescent="0.2">
      <c r="B742" s="1178" t="s">
        <v>19960</v>
      </c>
      <c r="C742" s="1179"/>
      <c r="D742" s="1179"/>
      <c r="E742" s="1179"/>
      <c r="F742" s="1180"/>
    </row>
    <row r="743" spans="2:6" x14ac:dyDescent="0.2">
      <c r="B743" s="1178" t="s">
        <v>19961</v>
      </c>
      <c r="C743" s="1179">
        <v>23397.01</v>
      </c>
      <c r="D743" s="1179">
        <v>0</v>
      </c>
      <c r="E743" s="1179">
        <v>0</v>
      </c>
      <c r="F743" s="1180">
        <v>23397.01</v>
      </c>
    </row>
    <row r="744" spans="2:6" x14ac:dyDescent="0.2">
      <c r="B744" s="1178" t="s">
        <v>19962</v>
      </c>
      <c r="C744" s="1179">
        <v>4840</v>
      </c>
      <c r="D744" s="1179">
        <v>0</v>
      </c>
      <c r="E744" s="1179">
        <v>2200</v>
      </c>
      <c r="F744" s="1180">
        <v>2640</v>
      </c>
    </row>
    <row r="745" spans="2:6" x14ac:dyDescent="0.2">
      <c r="B745" s="1178" t="s">
        <v>19963</v>
      </c>
      <c r="C745" s="1179">
        <v>660.01</v>
      </c>
      <c r="D745" s="1179">
        <v>0</v>
      </c>
      <c r="E745" s="1179">
        <v>0</v>
      </c>
      <c r="F745" s="1180">
        <v>660.01</v>
      </c>
    </row>
    <row r="746" spans="2:6" x14ac:dyDescent="0.2">
      <c r="B746" s="1178" t="s">
        <v>19964</v>
      </c>
      <c r="C746" s="1179">
        <v>12289.34</v>
      </c>
      <c r="D746" s="1179">
        <v>5327</v>
      </c>
      <c r="E746" s="1179">
        <v>220</v>
      </c>
      <c r="F746" s="1180">
        <v>17396.34</v>
      </c>
    </row>
    <row r="747" spans="2:6" x14ac:dyDescent="0.2">
      <c r="B747" s="1178" t="s">
        <v>19965</v>
      </c>
      <c r="C747" s="1179">
        <v>690342.86</v>
      </c>
      <c r="D747" s="1179">
        <v>16134.49</v>
      </c>
      <c r="E747" s="1179">
        <v>64471.32</v>
      </c>
      <c r="F747" s="1180">
        <v>642006.03</v>
      </c>
    </row>
    <row r="748" spans="2:6" x14ac:dyDescent="0.2">
      <c r="B748" s="1178" t="s">
        <v>19966</v>
      </c>
      <c r="C748" s="1179">
        <v>14873.63</v>
      </c>
      <c r="D748" s="1179">
        <v>0</v>
      </c>
      <c r="E748" s="1179">
        <v>0</v>
      </c>
      <c r="F748" s="1180">
        <v>14873.63</v>
      </c>
    </row>
    <row r="749" spans="2:6" x14ac:dyDescent="0.2">
      <c r="B749" s="1178" t="s">
        <v>19967</v>
      </c>
      <c r="C749" s="1179">
        <v>61925.599999999999</v>
      </c>
      <c r="D749" s="1179">
        <v>7412.05</v>
      </c>
      <c r="E749" s="1179">
        <v>8556.08</v>
      </c>
      <c r="F749" s="1180">
        <v>60781.57</v>
      </c>
    </row>
    <row r="750" spans="2:6" x14ac:dyDescent="0.2">
      <c r="B750" s="1181" t="s">
        <v>357</v>
      </c>
      <c r="C750" s="1182">
        <v>808328.45</v>
      </c>
      <c r="D750" s="1182">
        <v>28873.54</v>
      </c>
      <c r="E750" s="1182">
        <v>75447.399999999994</v>
      </c>
      <c r="F750" s="1183">
        <v>761754.59</v>
      </c>
    </row>
    <row r="751" spans="2:6" x14ac:dyDescent="0.2">
      <c r="B751" s="1178"/>
      <c r="C751" s="1179"/>
      <c r="D751" s="1179"/>
      <c r="E751" s="1179"/>
      <c r="F751" s="1180"/>
    </row>
    <row r="752" spans="2:6" x14ac:dyDescent="0.2">
      <c r="B752" s="1178" t="s">
        <v>19968</v>
      </c>
      <c r="C752" s="1179"/>
      <c r="D752" s="1179"/>
      <c r="E752" s="1179"/>
      <c r="F752" s="1180"/>
    </row>
    <row r="753" spans="2:6" x14ac:dyDescent="0.2">
      <c r="B753" s="1178" t="s">
        <v>19969</v>
      </c>
      <c r="C753" s="1179">
        <v>1948.7</v>
      </c>
      <c r="D753" s="1179">
        <v>0</v>
      </c>
      <c r="E753" s="1179">
        <v>0</v>
      </c>
      <c r="F753" s="1180">
        <v>1948.7</v>
      </c>
    </row>
    <row r="754" spans="2:6" x14ac:dyDescent="0.2">
      <c r="B754" s="1178" t="s">
        <v>19970</v>
      </c>
      <c r="C754" s="1179">
        <v>1512936.18</v>
      </c>
      <c r="D754" s="1179">
        <v>0</v>
      </c>
      <c r="E754" s="1179">
        <v>14028</v>
      </c>
      <c r="F754" s="1180">
        <v>1498908.18</v>
      </c>
    </row>
    <row r="755" spans="2:6" x14ac:dyDescent="0.2">
      <c r="B755" s="1178" t="s">
        <v>19971</v>
      </c>
      <c r="C755" s="1179">
        <v>754311.1</v>
      </c>
      <c r="D755" s="1179">
        <v>0</v>
      </c>
      <c r="E755" s="1179">
        <v>2000</v>
      </c>
      <c r="F755" s="1180">
        <v>752311.1</v>
      </c>
    </row>
    <row r="756" spans="2:6" x14ac:dyDescent="0.2">
      <c r="B756" s="1178" t="s">
        <v>19972</v>
      </c>
      <c r="C756" s="1179">
        <v>11200</v>
      </c>
      <c r="D756" s="1179">
        <v>0</v>
      </c>
      <c r="E756" s="1179">
        <v>0</v>
      </c>
      <c r="F756" s="1180">
        <v>11200</v>
      </c>
    </row>
    <row r="757" spans="2:6" x14ac:dyDescent="0.2">
      <c r="B757" s="1178" t="s">
        <v>19973</v>
      </c>
      <c r="C757" s="1179">
        <v>103417.37</v>
      </c>
      <c r="D757" s="1179">
        <v>10047</v>
      </c>
      <c r="E757" s="1179">
        <v>0</v>
      </c>
      <c r="F757" s="1180">
        <v>113464.37</v>
      </c>
    </row>
    <row r="758" spans="2:6" x14ac:dyDescent="0.2">
      <c r="B758" s="1181" t="s">
        <v>357</v>
      </c>
      <c r="C758" s="1182">
        <v>2383813.35</v>
      </c>
      <c r="D758" s="1182">
        <v>10047</v>
      </c>
      <c r="E758" s="1182">
        <v>16028</v>
      </c>
      <c r="F758" s="1183">
        <v>2377832.35</v>
      </c>
    </row>
    <row r="759" spans="2:6" x14ac:dyDescent="0.2">
      <c r="B759" s="1178"/>
      <c r="C759" s="1179"/>
      <c r="D759" s="1179"/>
      <c r="E759" s="1179"/>
      <c r="F759" s="1180"/>
    </row>
    <row r="760" spans="2:6" x14ac:dyDescent="0.2">
      <c r="B760" s="1178" t="s">
        <v>19974</v>
      </c>
      <c r="C760" s="1179"/>
      <c r="D760" s="1179"/>
      <c r="E760" s="1179"/>
      <c r="F760" s="1180"/>
    </row>
    <row r="761" spans="2:6" x14ac:dyDescent="0.2">
      <c r="B761" s="1178" t="s">
        <v>19975</v>
      </c>
      <c r="C761" s="1179">
        <v>1360406.09</v>
      </c>
      <c r="D761" s="1179">
        <v>4002.84</v>
      </c>
      <c r="E761" s="1179">
        <v>105036.84</v>
      </c>
      <c r="F761" s="1180">
        <v>1259372.0900000001</v>
      </c>
    </row>
    <row r="762" spans="2:6" x14ac:dyDescent="0.2">
      <c r="B762" s="1178" t="s">
        <v>19976</v>
      </c>
      <c r="C762" s="1179">
        <v>2665683.4300000002</v>
      </c>
      <c r="D762" s="1179">
        <v>606115.89</v>
      </c>
      <c r="E762" s="1179">
        <v>0</v>
      </c>
      <c r="F762" s="1180">
        <v>3271799.32</v>
      </c>
    </row>
    <row r="763" spans="2:6" x14ac:dyDescent="0.2">
      <c r="B763" s="1181" t="s">
        <v>357</v>
      </c>
      <c r="C763" s="1182">
        <v>4026089.52</v>
      </c>
      <c r="D763" s="1182">
        <v>610118.73</v>
      </c>
      <c r="E763" s="1182">
        <v>105036.84</v>
      </c>
      <c r="F763" s="1183">
        <v>4531171.41</v>
      </c>
    </row>
    <row r="764" spans="2:6" x14ac:dyDescent="0.2">
      <c r="B764" s="1178"/>
      <c r="C764" s="1179"/>
      <c r="D764" s="1179"/>
      <c r="E764" s="1179"/>
      <c r="F764" s="1180"/>
    </row>
    <row r="765" spans="2:6" x14ac:dyDescent="0.2">
      <c r="B765" s="1178" t="s">
        <v>19977</v>
      </c>
      <c r="C765" s="1179">
        <v>15543511.289999999</v>
      </c>
      <c r="D765" s="1179">
        <v>1179493.72</v>
      </c>
      <c r="E765" s="1179">
        <v>141252.28</v>
      </c>
      <c r="F765" s="1180">
        <v>16581752.73</v>
      </c>
    </row>
    <row r="766" spans="2:6" x14ac:dyDescent="0.2">
      <c r="B766" s="1178"/>
      <c r="C766" s="1179"/>
      <c r="D766" s="1179"/>
      <c r="E766" s="1179"/>
      <c r="F766" s="1180"/>
    </row>
    <row r="767" spans="2:6" x14ac:dyDescent="0.2">
      <c r="B767" s="1178" t="s">
        <v>19978</v>
      </c>
      <c r="C767" s="1179">
        <v>10676876.140000001</v>
      </c>
      <c r="D767" s="1179">
        <v>789093.28</v>
      </c>
      <c r="E767" s="1179">
        <v>141252.28</v>
      </c>
      <c r="F767" s="1180">
        <v>11324717.140000001</v>
      </c>
    </row>
    <row r="768" spans="2:6" x14ac:dyDescent="0.2">
      <c r="B768" s="1178"/>
      <c r="C768" s="1179"/>
      <c r="D768" s="1179"/>
      <c r="E768" s="1179"/>
      <c r="F768" s="1180"/>
    </row>
    <row r="769" spans="2:6" x14ac:dyDescent="0.2">
      <c r="B769" s="1178" t="s">
        <v>19979</v>
      </c>
      <c r="C769" s="1179"/>
      <c r="D769" s="1179"/>
      <c r="E769" s="1179"/>
      <c r="F769" s="1180"/>
    </row>
    <row r="770" spans="2:6" x14ac:dyDescent="0.2">
      <c r="B770" s="1178" t="s">
        <v>19980</v>
      </c>
      <c r="C770" s="1179">
        <v>76584</v>
      </c>
      <c r="D770" s="1179">
        <v>0</v>
      </c>
      <c r="E770" s="1179">
        <v>0</v>
      </c>
      <c r="F770" s="1180">
        <v>76584</v>
      </c>
    </row>
    <row r="771" spans="2:6" x14ac:dyDescent="0.2">
      <c r="B771" s="1181" t="s">
        <v>357</v>
      </c>
      <c r="C771" s="1182">
        <v>76584</v>
      </c>
      <c r="D771" s="1182">
        <v>0</v>
      </c>
      <c r="E771" s="1182">
        <v>0</v>
      </c>
      <c r="F771" s="1183">
        <v>76584</v>
      </c>
    </row>
    <row r="772" spans="2:6" x14ac:dyDescent="0.2">
      <c r="B772" s="1178"/>
      <c r="C772" s="1179"/>
      <c r="D772" s="1179"/>
      <c r="E772" s="1179"/>
      <c r="F772" s="1180"/>
    </row>
    <row r="773" spans="2:6" x14ac:dyDescent="0.2">
      <c r="B773" s="1178" t="s">
        <v>19981</v>
      </c>
      <c r="C773" s="1179"/>
      <c r="D773" s="1179"/>
      <c r="E773" s="1179"/>
      <c r="F773" s="1180"/>
    </row>
    <row r="774" spans="2:6" x14ac:dyDescent="0.2">
      <c r="B774" s="1178" t="s">
        <v>19982</v>
      </c>
      <c r="C774" s="1179">
        <v>2407948</v>
      </c>
      <c r="D774" s="1179">
        <v>198228</v>
      </c>
      <c r="E774" s="1179">
        <v>0</v>
      </c>
      <c r="F774" s="1180">
        <v>2606176</v>
      </c>
    </row>
    <row r="775" spans="2:6" x14ac:dyDescent="0.2">
      <c r="B775" s="1178" t="s">
        <v>19983</v>
      </c>
      <c r="C775" s="1179">
        <v>548750.13</v>
      </c>
      <c r="D775" s="1179">
        <v>1265.28</v>
      </c>
      <c r="E775" s="1179">
        <v>27452.28</v>
      </c>
      <c r="F775" s="1180">
        <v>522563.13</v>
      </c>
    </row>
    <row r="776" spans="2:6" x14ac:dyDescent="0.2">
      <c r="B776" s="1178" t="s">
        <v>19984</v>
      </c>
      <c r="C776" s="1179">
        <v>6294850</v>
      </c>
      <c r="D776" s="1179">
        <v>0</v>
      </c>
      <c r="E776" s="1179">
        <v>0</v>
      </c>
      <c r="F776" s="1180">
        <v>6294850</v>
      </c>
    </row>
    <row r="777" spans="2:6" x14ac:dyDescent="0.2">
      <c r="B777" s="1178" t="s">
        <v>19985</v>
      </c>
      <c r="C777" s="1179">
        <v>707144.01</v>
      </c>
      <c r="D777" s="1179">
        <v>276400</v>
      </c>
      <c r="E777" s="1179">
        <v>113800</v>
      </c>
      <c r="F777" s="1180">
        <v>869744.01</v>
      </c>
    </row>
    <row r="778" spans="2:6" x14ac:dyDescent="0.2">
      <c r="B778" s="1181" t="s">
        <v>357</v>
      </c>
      <c r="C778" s="1182">
        <v>9958692.1400000006</v>
      </c>
      <c r="D778" s="1182">
        <v>475893.28</v>
      </c>
      <c r="E778" s="1182">
        <v>141252.28</v>
      </c>
      <c r="F778" s="1183">
        <v>10293333.140000001</v>
      </c>
    </row>
    <row r="779" spans="2:6" x14ac:dyDescent="0.2">
      <c r="B779" s="1178"/>
      <c r="C779" s="1179"/>
      <c r="D779" s="1179"/>
      <c r="E779" s="1179"/>
      <c r="F779" s="1180"/>
    </row>
    <row r="780" spans="2:6" x14ac:dyDescent="0.2">
      <c r="B780" s="1178" t="s">
        <v>19986</v>
      </c>
      <c r="C780" s="1179"/>
      <c r="D780" s="1179"/>
      <c r="E780" s="1179"/>
      <c r="F780" s="1180"/>
    </row>
    <row r="781" spans="2:6" x14ac:dyDescent="0.2">
      <c r="B781" s="1178" t="s">
        <v>19987</v>
      </c>
      <c r="C781" s="1179">
        <v>641600</v>
      </c>
      <c r="D781" s="1179">
        <v>313200</v>
      </c>
      <c r="E781" s="1179">
        <v>0</v>
      </c>
      <c r="F781" s="1180">
        <v>954800</v>
      </c>
    </row>
    <row r="782" spans="2:6" x14ac:dyDescent="0.2">
      <c r="B782" s="1181" t="s">
        <v>357</v>
      </c>
      <c r="C782" s="1182">
        <v>641600</v>
      </c>
      <c r="D782" s="1182">
        <v>313200</v>
      </c>
      <c r="E782" s="1182">
        <v>0</v>
      </c>
      <c r="F782" s="1183">
        <v>954800</v>
      </c>
    </row>
    <row r="783" spans="2:6" x14ac:dyDescent="0.2">
      <c r="B783" s="1178"/>
      <c r="C783" s="1179"/>
      <c r="D783" s="1179"/>
      <c r="E783" s="1179"/>
      <c r="F783" s="1180"/>
    </row>
    <row r="784" spans="2:6" x14ac:dyDescent="0.2">
      <c r="B784" s="1178" t="s">
        <v>19988</v>
      </c>
      <c r="C784" s="1179">
        <v>4866635.1500000004</v>
      </c>
      <c r="D784" s="1179">
        <v>390400.44</v>
      </c>
      <c r="E784" s="1179">
        <v>0</v>
      </c>
      <c r="F784" s="1180">
        <v>5257035.59</v>
      </c>
    </row>
    <row r="785" spans="2:6" x14ac:dyDescent="0.2">
      <c r="B785" s="1178"/>
      <c r="C785" s="1179"/>
      <c r="D785" s="1179"/>
      <c r="E785" s="1179"/>
      <c r="F785" s="1180"/>
    </row>
    <row r="786" spans="2:6" x14ac:dyDescent="0.2">
      <c r="B786" s="1178" t="s">
        <v>19989</v>
      </c>
      <c r="C786" s="1179"/>
      <c r="D786" s="1179"/>
      <c r="E786" s="1179"/>
      <c r="F786" s="1180"/>
    </row>
    <row r="787" spans="2:6" x14ac:dyDescent="0.2">
      <c r="B787" s="1178" t="s">
        <v>19990</v>
      </c>
      <c r="C787" s="1179">
        <v>4866635.1500000004</v>
      </c>
      <c r="D787" s="1179">
        <v>390400.44</v>
      </c>
      <c r="E787" s="1179">
        <v>0</v>
      </c>
      <c r="F787" s="1180">
        <v>5257035.59</v>
      </c>
    </row>
    <row r="788" spans="2:6" x14ac:dyDescent="0.2">
      <c r="B788" s="1181" t="s">
        <v>357</v>
      </c>
      <c r="C788" s="1182">
        <v>4866635.1500000004</v>
      </c>
      <c r="D788" s="1182">
        <v>390400.44</v>
      </c>
      <c r="E788" s="1182">
        <v>0</v>
      </c>
      <c r="F788" s="1183">
        <v>5257035.59</v>
      </c>
    </row>
    <row r="789" spans="2:6" x14ac:dyDescent="0.2">
      <c r="B789" s="1178"/>
      <c r="C789" s="1179"/>
      <c r="D789" s="1179"/>
      <c r="E789" s="1179"/>
      <c r="F789" s="1180"/>
    </row>
    <row r="790" spans="2:6" x14ac:dyDescent="0.2">
      <c r="B790" s="1178" t="s">
        <v>19991</v>
      </c>
      <c r="C790" s="1179">
        <v>8190892.6799999997</v>
      </c>
      <c r="D790" s="1179">
        <v>781941.26</v>
      </c>
      <c r="E790" s="1179">
        <v>0</v>
      </c>
      <c r="F790" s="1180">
        <v>8972833.9399999995</v>
      </c>
    </row>
    <row r="791" spans="2:6" x14ac:dyDescent="0.2">
      <c r="B791" s="1178"/>
      <c r="C791" s="1179"/>
      <c r="D791" s="1179"/>
      <c r="E791" s="1179"/>
      <c r="F791" s="1180"/>
    </row>
    <row r="792" spans="2:6" x14ac:dyDescent="0.2">
      <c r="B792" s="1178" t="s">
        <v>19992</v>
      </c>
      <c r="C792" s="1179">
        <v>8190892.6799999997</v>
      </c>
      <c r="D792" s="1179">
        <v>781941.26</v>
      </c>
      <c r="E792" s="1179">
        <v>0</v>
      </c>
      <c r="F792" s="1180">
        <v>8972833.9399999995</v>
      </c>
    </row>
    <row r="793" spans="2:6" x14ac:dyDescent="0.2">
      <c r="B793" s="1178" t="s">
        <v>19993</v>
      </c>
      <c r="C793" s="1179">
        <v>825610.72</v>
      </c>
      <c r="D793" s="1179">
        <v>75055.520000000004</v>
      </c>
      <c r="E793" s="1179">
        <v>0</v>
      </c>
      <c r="F793" s="1180">
        <v>900666.24</v>
      </c>
    </row>
    <row r="794" spans="2:6" x14ac:dyDescent="0.2">
      <c r="B794" s="1178" t="s">
        <v>19994</v>
      </c>
      <c r="C794" s="1179"/>
      <c r="D794" s="1179"/>
      <c r="E794" s="1179"/>
      <c r="F794" s="1180"/>
    </row>
    <row r="795" spans="2:6" x14ac:dyDescent="0.2">
      <c r="B795" s="1178" t="s">
        <v>19995</v>
      </c>
      <c r="C795" s="1179">
        <v>371189.39</v>
      </c>
      <c r="D795" s="1179">
        <v>33744.49</v>
      </c>
      <c r="E795" s="1179">
        <v>0</v>
      </c>
      <c r="F795" s="1180">
        <v>404933.88</v>
      </c>
    </row>
    <row r="796" spans="2:6" x14ac:dyDescent="0.2">
      <c r="B796" s="1178" t="s">
        <v>19996</v>
      </c>
      <c r="C796" s="1179">
        <v>454421.33</v>
      </c>
      <c r="D796" s="1179">
        <v>41311.03</v>
      </c>
      <c r="E796" s="1179">
        <v>0</v>
      </c>
      <c r="F796" s="1180">
        <v>495732.36</v>
      </c>
    </row>
    <row r="797" spans="2:6" x14ac:dyDescent="0.2">
      <c r="B797" s="1181" t="s">
        <v>357</v>
      </c>
      <c r="C797" s="1182">
        <v>825610.72</v>
      </c>
      <c r="D797" s="1182">
        <v>75055.520000000004</v>
      </c>
      <c r="E797" s="1182">
        <v>0</v>
      </c>
      <c r="F797" s="1183">
        <v>900666.24</v>
      </c>
    </row>
    <row r="798" spans="2:6" x14ac:dyDescent="0.2">
      <c r="B798" s="1178"/>
      <c r="C798" s="1179"/>
      <c r="D798" s="1179"/>
      <c r="E798" s="1179"/>
      <c r="F798" s="1180"/>
    </row>
    <row r="799" spans="2:6" x14ac:dyDescent="0.2">
      <c r="B799" s="1178" t="s">
        <v>19997</v>
      </c>
      <c r="C799" s="1179">
        <v>6585823.0700000003</v>
      </c>
      <c r="D799" s="1179">
        <v>634615.31000000006</v>
      </c>
      <c r="E799" s="1179">
        <v>0</v>
      </c>
      <c r="F799" s="1180">
        <v>7220438.3799999999</v>
      </c>
    </row>
    <row r="800" spans="2:6" x14ac:dyDescent="0.2">
      <c r="B800" s="1178"/>
      <c r="C800" s="1179"/>
      <c r="D800" s="1179"/>
      <c r="E800" s="1179"/>
      <c r="F800" s="1180"/>
    </row>
    <row r="801" spans="2:6" x14ac:dyDescent="0.2">
      <c r="B801" s="1178" t="s">
        <v>19998</v>
      </c>
      <c r="C801" s="1179"/>
      <c r="D801" s="1179"/>
      <c r="E801" s="1179"/>
      <c r="F801" s="1180"/>
    </row>
    <row r="802" spans="2:6" x14ac:dyDescent="0.2">
      <c r="B802" s="1178" t="s">
        <v>19999</v>
      </c>
      <c r="C802" s="1179">
        <v>257083.71</v>
      </c>
      <c r="D802" s="1179">
        <v>24278.48</v>
      </c>
      <c r="E802" s="1179">
        <v>0</v>
      </c>
      <c r="F802" s="1180">
        <v>281362.19</v>
      </c>
    </row>
    <row r="803" spans="2:6" x14ac:dyDescent="0.2">
      <c r="B803" s="1178" t="s">
        <v>20000</v>
      </c>
      <c r="C803" s="1179">
        <v>234.3</v>
      </c>
      <c r="D803" s="1179">
        <v>21.3</v>
      </c>
      <c r="E803" s="1179">
        <v>0</v>
      </c>
      <c r="F803" s="1180">
        <v>255.6</v>
      </c>
    </row>
    <row r="804" spans="2:6" x14ac:dyDescent="0.2">
      <c r="B804" s="1178" t="s">
        <v>20001</v>
      </c>
      <c r="C804" s="1179">
        <v>4154312.24</v>
      </c>
      <c r="D804" s="1179">
        <v>422135.74</v>
      </c>
      <c r="E804" s="1179">
        <v>0</v>
      </c>
      <c r="F804" s="1180">
        <v>4576447.9800000004</v>
      </c>
    </row>
    <row r="805" spans="2:6" x14ac:dyDescent="0.2">
      <c r="B805" s="1178" t="s">
        <v>20002</v>
      </c>
      <c r="C805" s="1179">
        <v>8762.9</v>
      </c>
      <c r="D805" s="1179">
        <v>876.29</v>
      </c>
      <c r="E805" s="1179">
        <v>0</v>
      </c>
      <c r="F805" s="1180">
        <v>9639.19</v>
      </c>
    </row>
    <row r="806" spans="2:6" x14ac:dyDescent="0.2">
      <c r="B806" s="1181" t="s">
        <v>357</v>
      </c>
      <c r="C806" s="1182">
        <v>4420393.1500000004</v>
      </c>
      <c r="D806" s="1182">
        <v>447311.81</v>
      </c>
      <c r="E806" s="1182">
        <v>0</v>
      </c>
      <c r="F806" s="1183">
        <v>4867704.96</v>
      </c>
    </row>
    <row r="807" spans="2:6" x14ac:dyDescent="0.2">
      <c r="B807" s="1178"/>
      <c r="C807" s="1179"/>
      <c r="D807" s="1179"/>
      <c r="E807" s="1179"/>
      <c r="F807" s="1180"/>
    </row>
    <row r="808" spans="2:6" x14ac:dyDescent="0.2">
      <c r="B808" s="1178" t="s">
        <v>20003</v>
      </c>
      <c r="C808" s="1179"/>
      <c r="D808" s="1179"/>
      <c r="E808" s="1179"/>
      <c r="F808" s="1180"/>
    </row>
    <row r="809" spans="2:6" x14ac:dyDescent="0.2">
      <c r="B809" s="1178" t="s">
        <v>20004</v>
      </c>
      <c r="C809" s="1179">
        <v>321303.76</v>
      </c>
      <c r="D809" s="1179">
        <v>15707.76</v>
      </c>
      <c r="E809" s="1179">
        <v>0</v>
      </c>
      <c r="F809" s="1180">
        <v>337011.52</v>
      </c>
    </row>
    <row r="810" spans="2:6" x14ac:dyDescent="0.2">
      <c r="B810" s="1178" t="s">
        <v>20005</v>
      </c>
      <c r="C810" s="1179">
        <v>6836.39</v>
      </c>
      <c r="D810" s="1179">
        <v>621.49</v>
      </c>
      <c r="E810" s="1179">
        <v>0</v>
      </c>
      <c r="F810" s="1180">
        <v>7457.88</v>
      </c>
    </row>
    <row r="811" spans="2:6" x14ac:dyDescent="0.2">
      <c r="B811" s="1178" t="s">
        <v>20006</v>
      </c>
      <c r="C811" s="1179">
        <v>257442.39</v>
      </c>
      <c r="D811" s="1179">
        <v>24040.06</v>
      </c>
      <c r="E811" s="1179">
        <v>0</v>
      </c>
      <c r="F811" s="1180">
        <v>281482.45</v>
      </c>
    </row>
    <row r="812" spans="2:6" x14ac:dyDescent="0.2">
      <c r="B812" s="1178" t="s">
        <v>20007</v>
      </c>
      <c r="C812" s="1179">
        <v>509774.99</v>
      </c>
      <c r="D812" s="1179">
        <v>46466.29</v>
      </c>
      <c r="E812" s="1179">
        <v>0</v>
      </c>
      <c r="F812" s="1180">
        <v>556241.28</v>
      </c>
    </row>
    <row r="813" spans="2:6" x14ac:dyDescent="0.2">
      <c r="B813" s="1181" t="s">
        <v>357</v>
      </c>
      <c r="C813" s="1182">
        <v>1095357.53</v>
      </c>
      <c r="D813" s="1182">
        <v>86835.6</v>
      </c>
      <c r="E813" s="1182">
        <v>0</v>
      </c>
      <c r="F813" s="1183">
        <v>1182193.1299999999</v>
      </c>
    </row>
    <row r="814" spans="2:6" x14ac:dyDescent="0.2">
      <c r="B814" s="1178"/>
      <c r="C814" s="1179"/>
      <c r="D814" s="1179"/>
      <c r="E814" s="1179"/>
      <c r="F814" s="1180"/>
    </row>
    <row r="815" spans="2:6" x14ac:dyDescent="0.2">
      <c r="B815" s="1178" t="s">
        <v>20008</v>
      </c>
      <c r="C815" s="1179"/>
      <c r="D815" s="1179"/>
      <c r="E815" s="1179"/>
      <c r="F815" s="1180"/>
    </row>
    <row r="816" spans="2:6" x14ac:dyDescent="0.2">
      <c r="B816" s="1178" t="s">
        <v>20009</v>
      </c>
      <c r="C816" s="1179">
        <v>88389.54</v>
      </c>
      <c r="D816" s="1179">
        <v>9004.02</v>
      </c>
      <c r="E816" s="1179">
        <v>0</v>
      </c>
      <c r="F816" s="1180">
        <v>97393.56</v>
      </c>
    </row>
    <row r="817" spans="2:6" x14ac:dyDescent="0.2">
      <c r="B817" s="1181" t="s">
        <v>357</v>
      </c>
      <c r="C817" s="1182">
        <v>88389.54</v>
      </c>
      <c r="D817" s="1182">
        <v>9004.02</v>
      </c>
      <c r="E817" s="1182">
        <v>0</v>
      </c>
      <c r="F817" s="1183">
        <v>97393.56</v>
      </c>
    </row>
    <row r="818" spans="2:6" x14ac:dyDescent="0.2">
      <c r="B818" s="1178"/>
      <c r="C818" s="1179"/>
      <c r="D818" s="1179"/>
      <c r="E818" s="1179"/>
      <c r="F818" s="1180"/>
    </row>
    <row r="819" spans="2:6" x14ac:dyDescent="0.2">
      <c r="B819" s="1178" t="s">
        <v>20010</v>
      </c>
      <c r="C819" s="1179"/>
      <c r="D819" s="1179"/>
      <c r="E819" s="1179"/>
      <c r="F819" s="1180"/>
    </row>
    <row r="820" spans="2:6" x14ac:dyDescent="0.2">
      <c r="B820" s="1178" t="s">
        <v>20011</v>
      </c>
      <c r="C820" s="1179">
        <v>200877.6</v>
      </c>
      <c r="D820" s="1179">
        <v>18261.599999999999</v>
      </c>
      <c r="E820" s="1179">
        <v>0</v>
      </c>
      <c r="F820" s="1180">
        <v>219139.20000000001</v>
      </c>
    </row>
    <row r="821" spans="2:6" x14ac:dyDescent="0.2">
      <c r="B821" s="1181" t="s">
        <v>357</v>
      </c>
      <c r="C821" s="1182">
        <v>200877.6</v>
      </c>
      <c r="D821" s="1182">
        <v>18261.599999999999</v>
      </c>
      <c r="E821" s="1182">
        <v>0</v>
      </c>
      <c r="F821" s="1183">
        <v>219139.20000000001</v>
      </c>
    </row>
    <row r="822" spans="2:6" x14ac:dyDescent="0.2">
      <c r="B822" s="1178"/>
      <c r="C822" s="1179"/>
      <c r="D822" s="1179"/>
      <c r="E822" s="1179"/>
      <c r="F822" s="1180"/>
    </row>
    <row r="823" spans="2:6" x14ac:dyDescent="0.2">
      <c r="B823" s="1178" t="s">
        <v>20012</v>
      </c>
      <c r="C823" s="1179"/>
      <c r="D823" s="1179"/>
      <c r="E823" s="1179"/>
      <c r="F823" s="1180"/>
    </row>
    <row r="824" spans="2:6" x14ac:dyDescent="0.2">
      <c r="B824" s="1178" t="s">
        <v>20013</v>
      </c>
      <c r="C824" s="1179">
        <v>4512.21</v>
      </c>
      <c r="D824" s="1179">
        <v>480.81</v>
      </c>
      <c r="E824" s="1179">
        <v>0</v>
      </c>
      <c r="F824" s="1180">
        <v>4993.0200000000004</v>
      </c>
    </row>
    <row r="825" spans="2:6" x14ac:dyDescent="0.2">
      <c r="B825" s="1178" t="s">
        <v>20014</v>
      </c>
      <c r="C825" s="1179">
        <v>23365.07</v>
      </c>
      <c r="D825" s="1179">
        <v>2609.6999999999998</v>
      </c>
      <c r="E825" s="1179">
        <v>0</v>
      </c>
      <c r="F825" s="1180">
        <v>25974.77</v>
      </c>
    </row>
    <row r="826" spans="2:6" x14ac:dyDescent="0.2">
      <c r="B826" s="1178" t="s">
        <v>20015</v>
      </c>
      <c r="C826" s="1179">
        <v>387054.95</v>
      </c>
      <c r="D826" s="1179">
        <v>36751.230000000003</v>
      </c>
      <c r="E826" s="1179">
        <v>0</v>
      </c>
      <c r="F826" s="1180">
        <v>423806.18</v>
      </c>
    </row>
    <row r="827" spans="2:6" x14ac:dyDescent="0.2">
      <c r="B827" s="1178" t="s">
        <v>20016</v>
      </c>
      <c r="C827" s="1179">
        <v>365873.02</v>
      </c>
      <c r="D827" s="1179">
        <v>33360.54</v>
      </c>
      <c r="E827" s="1179">
        <v>0</v>
      </c>
      <c r="F827" s="1180">
        <v>399233.56</v>
      </c>
    </row>
    <row r="828" spans="2:6" x14ac:dyDescent="0.2">
      <c r="B828" s="1181" t="s">
        <v>357</v>
      </c>
      <c r="C828" s="1182">
        <v>780805.25</v>
      </c>
      <c r="D828" s="1182">
        <v>73202.28</v>
      </c>
      <c r="E828" s="1182">
        <v>0</v>
      </c>
      <c r="F828" s="1183">
        <v>854007.53</v>
      </c>
    </row>
    <row r="829" spans="2:6" x14ac:dyDescent="0.2">
      <c r="B829" s="1178"/>
      <c r="C829" s="1179"/>
      <c r="D829" s="1179"/>
      <c r="E829" s="1179"/>
      <c r="F829" s="1180"/>
    </row>
    <row r="830" spans="2:6" x14ac:dyDescent="0.2">
      <c r="B830" s="1178" t="s">
        <v>20017</v>
      </c>
      <c r="C830" s="1179">
        <v>770459.89</v>
      </c>
      <c r="D830" s="1179">
        <v>72270.429999999993</v>
      </c>
      <c r="E830" s="1179">
        <v>0</v>
      </c>
      <c r="F830" s="1180">
        <v>842730.32</v>
      </c>
    </row>
    <row r="831" spans="2:6" x14ac:dyDescent="0.2">
      <c r="B831" s="1178"/>
      <c r="C831" s="1179"/>
      <c r="D831" s="1179"/>
      <c r="E831" s="1179"/>
      <c r="F831" s="1180"/>
    </row>
    <row r="832" spans="2:6" x14ac:dyDescent="0.2">
      <c r="B832" s="1178" t="s">
        <v>20018</v>
      </c>
      <c r="C832" s="1179"/>
      <c r="D832" s="1179"/>
      <c r="E832" s="1179"/>
      <c r="F832" s="1180"/>
    </row>
    <row r="833" spans="2:6" x14ac:dyDescent="0.2">
      <c r="B833" s="1184" t="s">
        <v>20019</v>
      </c>
      <c r="C833" s="1179">
        <v>770459.89</v>
      </c>
      <c r="D833" s="1179">
        <v>72270.429999999993</v>
      </c>
      <c r="E833" s="1179">
        <v>0</v>
      </c>
      <c r="F833" s="1180">
        <v>842730.32</v>
      </c>
    </row>
    <row r="834" spans="2:6" x14ac:dyDescent="0.2">
      <c r="B834" s="1181" t="s">
        <v>357</v>
      </c>
      <c r="C834" s="1182">
        <v>770459.89</v>
      </c>
      <c r="D834" s="1182">
        <v>72270.429999999993</v>
      </c>
      <c r="E834" s="1182">
        <v>0</v>
      </c>
      <c r="F834" s="1183">
        <v>842730.32</v>
      </c>
    </row>
    <row r="835" spans="2:6" x14ac:dyDescent="0.2">
      <c r="B835" s="1178"/>
      <c r="C835" s="1179"/>
      <c r="D835" s="1179"/>
      <c r="E835" s="1179"/>
      <c r="F835" s="1180"/>
    </row>
    <row r="836" spans="2:6" x14ac:dyDescent="0.2">
      <c r="B836" s="1175" t="s">
        <v>20020</v>
      </c>
      <c r="C836" s="1176">
        <v>0</v>
      </c>
      <c r="D836" s="1176">
        <v>698625478.88999999</v>
      </c>
      <c r="E836" s="1176">
        <v>698625478.88999999</v>
      </c>
      <c r="F836" s="1177">
        <v>0</v>
      </c>
    </row>
    <row r="837" spans="2:6" x14ac:dyDescent="0.2">
      <c r="B837" s="1178"/>
      <c r="C837" s="1179"/>
      <c r="D837" s="1179"/>
      <c r="E837" s="1179"/>
      <c r="F837" s="1180"/>
    </row>
    <row r="838" spans="2:6" x14ac:dyDescent="0.2">
      <c r="B838" s="1178" t="s">
        <v>20021</v>
      </c>
      <c r="C838" s="1179">
        <v>0</v>
      </c>
      <c r="D838" s="1179">
        <v>116331272.11</v>
      </c>
      <c r="E838" s="1179">
        <v>116331272.11</v>
      </c>
      <c r="F838" s="1180">
        <v>0</v>
      </c>
    </row>
    <row r="839" spans="2:6" x14ac:dyDescent="0.2">
      <c r="B839" s="1178" t="s">
        <v>20022</v>
      </c>
      <c r="C839" s="1179">
        <v>263823952</v>
      </c>
      <c r="D839" s="1179">
        <v>0</v>
      </c>
      <c r="E839" s="1179">
        <v>0</v>
      </c>
      <c r="F839" s="1180">
        <v>263823952</v>
      </c>
    </row>
    <row r="840" spans="2:6" x14ac:dyDescent="0.2">
      <c r="B840" s="1178" t="s">
        <v>20023</v>
      </c>
      <c r="C840" s="1179">
        <v>-23133162.239999998</v>
      </c>
      <c r="D840" s="1179">
        <v>53363439.060000002</v>
      </c>
      <c r="E840" s="1179">
        <v>34225897.560000002</v>
      </c>
      <c r="F840" s="1180">
        <f>+C840+D840-E840</f>
        <v>-3995620.7399999984</v>
      </c>
    </row>
    <row r="841" spans="2:6" x14ac:dyDescent="0.2">
      <c r="B841" s="1178" t="s">
        <v>20024</v>
      </c>
      <c r="C841" s="1179">
        <v>32223879.969999999</v>
      </c>
      <c r="D841" s="1179">
        <v>25469533.530000001</v>
      </c>
      <c r="E841" s="1179">
        <v>33377867.600000001</v>
      </c>
      <c r="F841" s="1180">
        <f>+C841+D841-E841</f>
        <v>24315545.899999999</v>
      </c>
    </row>
    <row r="842" spans="2:6" x14ac:dyDescent="0.2">
      <c r="B842" s="1178" t="s">
        <v>20025</v>
      </c>
      <c r="C842" s="1179">
        <v>0</v>
      </c>
      <c r="D842" s="1179">
        <v>28741935.489999998</v>
      </c>
      <c r="E842" s="1179">
        <v>28741935.489999998</v>
      </c>
      <c r="F842" s="1180">
        <v>0</v>
      </c>
    </row>
    <row r="843" spans="2:6" x14ac:dyDescent="0.2">
      <c r="B843" s="1178" t="s">
        <v>20026</v>
      </c>
      <c r="C843" s="1179">
        <v>-272914669.73000002</v>
      </c>
      <c r="D843" s="1179">
        <v>8756364.0299999993</v>
      </c>
      <c r="E843" s="1179">
        <v>19985571.460000001</v>
      </c>
      <c r="F843" s="1180">
        <f>+C843+D843-E843</f>
        <v>-284143877.16000003</v>
      </c>
    </row>
    <row r="844" spans="2:6" x14ac:dyDescent="0.2">
      <c r="B844" s="1178"/>
      <c r="C844" s="1179"/>
      <c r="D844" s="1179"/>
      <c r="E844" s="1179"/>
      <c r="F844" s="1180"/>
    </row>
    <row r="845" spans="2:6" x14ac:dyDescent="0.2">
      <c r="B845" s="1178" t="s">
        <v>20027</v>
      </c>
      <c r="C845" s="1179">
        <v>0</v>
      </c>
      <c r="D845" s="1179">
        <v>582294206.77999997</v>
      </c>
      <c r="E845" s="1179">
        <v>582294206.77999997</v>
      </c>
      <c r="F845" s="1180">
        <v>0</v>
      </c>
    </row>
    <row r="846" spans="2:6" x14ac:dyDescent="0.2">
      <c r="B846" s="1178" t="s">
        <v>20028</v>
      </c>
      <c r="C846" s="1179">
        <v>-263823952</v>
      </c>
      <c r="D846" s="1179">
        <v>0</v>
      </c>
      <c r="E846" s="1179">
        <v>0</v>
      </c>
      <c r="F846" s="1180">
        <v>-263823952</v>
      </c>
    </row>
    <row r="847" spans="2:6" x14ac:dyDescent="0.2">
      <c r="B847" s="1178" t="s">
        <v>20029</v>
      </c>
      <c r="C847" s="1179">
        <v>-175688457.93000001</v>
      </c>
      <c r="D847" s="1179">
        <v>280849451.19</v>
      </c>
      <c r="E847" s="1179">
        <v>103610127.11</v>
      </c>
      <c r="F847" s="1180">
        <f t="shared" ref="F847:F852" si="7">+C847+D847-E847</f>
        <v>1550866.1499999911</v>
      </c>
    </row>
    <row r="848" spans="2:6" x14ac:dyDescent="0.2">
      <c r="B848" s="1178" t="s">
        <v>20030</v>
      </c>
      <c r="C848" s="1179">
        <v>-21028362.809999999</v>
      </c>
      <c r="D848" s="1179">
        <v>53602326.259999998</v>
      </c>
      <c r="E848" s="1179">
        <v>56889509.350000001</v>
      </c>
      <c r="F848" s="1180">
        <f t="shared" si="7"/>
        <v>-24315545.900000002</v>
      </c>
    </row>
    <row r="849" spans="2:6" x14ac:dyDescent="0.2">
      <c r="B849" s="1178" t="s">
        <v>20031</v>
      </c>
      <c r="C849" s="1179">
        <v>209689735.24000001</v>
      </c>
      <c r="D849" s="1179">
        <v>61085027.310000002</v>
      </c>
      <c r="E849" s="1179">
        <v>270774762.55000001</v>
      </c>
      <c r="F849" s="1180">
        <f t="shared" si="7"/>
        <v>0</v>
      </c>
    </row>
    <row r="850" spans="2:6" x14ac:dyDescent="0.2">
      <c r="B850" s="1178" t="s">
        <v>20032</v>
      </c>
      <c r="C850" s="1179">
        <v>10423247.970000001</v>
      </c>
      <c r="D850" s="1179">
        <v>55488809.560000002</v>
      </c>
      <c r="E850" s="1179">
        <v>65912057.530000001</v>
      </c>
      <c r="F850" s="1180">
        <f t="shared" si="7"/>
        <v>0</v>
      </c>
    </row>
    <row r="851" spans="2:6" x14ac:dyDescent="0.2">
      <c r="B851" s="1178" t="s">
        <v>20033</v>
      </c>
      <c r="C851" s="1179">
        <v>523054.76</v>
      </c>
      <c r="D851" s="1179">
        <v>68491725.969999999</v>
      </c>
      <c r="E851" s="1179">
        <v>68042385.909999996</v>
      </c>
      <c r="F851" s="1180">
        <f t="shared" si="7"/>
        <v>972394.82000000775</v>
      </c>
    </row>
    <row r="852" spans="2:6" x14ac:dyDescent="0.2">
      <c r="B852" s="1178" t="s">
        <v>20034</v>
      </c>
      <c r="C852" s="1179">
        <v>239904734.77000001</v>
      </c>
      <c r="D852" s="1179">
        <v>62776866.490000002</v>
      </c>
      <c r="E852" s="1179">
        <v>17065364.329999998</v>
      </c>
      <c r="F852" s="1180">
        <f t="shared" si="7"/>
        <v>285616236.93000001</v>
      </c>
    </row>
    <row r="853" spans="2:6" x14ac:dyDescent="0.2">
      <c r="B853" s="1178"/>
      <c r="C853" s="1179"/>
      <c r="D853" s="1179"/>
      <c r="E853" s="1179"/>
      <c r="F853" s="1180"/>
    </row>
    <row r="854" spans="2:6" x14ac:dyDescent="0.2">
      <c r="B854" s="1178" t="s">
        <v>20035</v>
      </c>
      <c r="C854" s="1179">
        <v>0</v>
      </c>
      <c r="D854" s="1179">
        <v>1095165.72</v>
      </c>
      <c r="E854" s="1179">
        <v>1095165.72</v>
      </c>
      <c r="F854" s="1180">
        <v>0</v>
      </c>
    </row>
    <row r="855" spans="2:6" x14ac:dyDescent="0.2">
      <c r="B855" s="1178"/>
      <c r="C855" s="1179"/>
      <c r="D855" s="1179"/>
      <c r="E855" s="1179"/>
      <c r="F855" s="1180"/>
    </row>
    <row r="856" spans="2:6" ht="13.5" thickBot="1" x14ac:dyDescent="0.25">
      <c r="B856" s="1186" t="s">
        <v>20036</v>
      </c>
      <c r="C856" s="1187">
        <v>0</v>
      </c>
      <c r="D856" s="1187">
        <v>757006791.53999996</v>
      </c>
      <c r="E856" s="1187">
        <v>757006791.53999996</v>
      </c>
      <c r="F856" s="1188">
        <v>0</v>
      </c>
    </row>
    <row r="857" spans="2:6" ht="13.5" thickBot="1" x14ac:dyDescent="0.25">
      <c r="B857" s="1189"/>
      <c r="C857" s="1190"/>
      <c r="D857" s="1190"/>
      <c r="E857" s="1190"/>
      <c r="F857" s="1190"/>
    </row>
    <row r="858" spans="2:6" x14ac:dyDescent="0.2">
      <c r="B858" s="1168"/>
      <c r="C858" s="1191"/>
      <c r="D858" s="1191"/>
      <c r="E858" s="1191"/>
      <c r="F858" s="1192"/>
    </row>
    <row r="859" spans="2:6" ht="15.75" thickBot="1" x14ac:dyDescent="0.25">
      <c r="B859" s="1193"/>
      <c r="C859" s="1194"/>
      <c r="D859" s="1194"/>
      <c r="E859" s="1195"/>
      <c r="F859" s="1196"/>
    </row>
    <row r="860" spans="2:6" x14ac:dyDescent="0.2">
      <c r="B860" s="1197" t="s">
        <v>20037</v>
      </c>
      <c r="C860" s="1198"/>
      <c r="D860" s="1198"/>
      <c r="E860" s="1795" t="s">
        <v>20038</v>
      </c>
      <c r="F860" s="1796"/>
    </row>
    <row r="861" spans="2:6" x14ac:dyDescent="0.2">
      <c r="B861" s="1199" t="s">
        <v>20039</v>
      </c>
      <c r="C861" s="1200"/>
      <c r="D861" s="1201"/>
      <c r="E861" s="1797" t="s">
        <v>19397</v>
      </c>
      <c r="F861" s="1798"/>
    </row>
    <row r="862" spans="2:6" ht="13.5" thickBot="1" x14ac:dyDescent="0.25">
      <c r="B862" s="1799" t="s">
        <v>826</v>
      </c>
      <c r="C862" s="1800"/>
      <c r="D862" s="1800"/>
      <c r="E862" s="1800"/>
      <c r="F862" s="1801"/>
    </row>
  </sheetData>
  <mergeCells count="5">
    <mergeCell ref="Q11:S11"/>
    <mergeCell ref="C1:F1"/>
    <mergeCell ref="E860:F860"/>
    <mergeCell ref="E861:F861"/>
    <mergeCell ref="B862:F862"/>
  </mergeCells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H56"/>
  <sheetViews>
    <sheetView workbookViewId="0">
      <selection activeCell="A12" sqref="A12"/>
    </sheetView>
  </sheetViews>
  <sheetFormatPr baseColWidth="10" defaultRowHeight="12.75" x14ac:dyDescent="0.2"/>
  <cols>
    <col min="1" max="1" width="65.42578125" style="1324" customWidth="1"/>
    <col min="2" max="2" width="21.7109375" style="1324" customWidth="1"/>
    <col min="3" max="3" width="19" style="1324" customWidth="1"/>
    <col min="4" max="16384" width="11.42578125" style="1324"/>
  </cols>
  <sheetData>
    <row r="1" spans="1:3" ht="15.75" x14ac:dyDescent="0.2">
      <c r="A1" s="1642" t="s">
        <v>19399</v>
      </c>
      <c r="B1" s="1643"/>
      <c r="C1" s="1353" t="s">
        <v>21033</v>
      </c>
    </row>
    <row r="2" spans="1:3" ht="23.25" customHeight="1" x14ac:dyDescent="0.2">
      <c r="A2" s="1647" t="s">
        <v>19400</v>
      </c>
      <c r="B2" s="1648"/>
      <c r="C2" s="1649"/>
    </row>
    <row r="3" spans="1:3" ht="22.5" customHeight="1" thickBot="1" x14ac:dyDescent="0.25">
      <c r="A3" s="1650" t="str">
        <f>'6- FONDOS FIJOS'!C4</f>
        <v>AL MES DE DICIEMBRE DEL 2017</v>
      </c>
      <c r="B3" s="1651"/>
      <c r="C3" s="1652"/>
    </row>
    <row r="4" spans="1:3" ht="13.5" thickBot="1" x14ac:dyDescent="0.25">
      <c r="A4" s="1653" t="s">
        <v>923</v>
      </c>
      <c r="B4" s="1655" t="s">
        <v>924</v>
      </c>
      <c r="C4" s="1656"/>
    </row>
    <row r="5" spans="1:3" ht="27" customHeight="1" thickBot="1" x14ac:dyDescent="0.25">
      <c r="A5" s="1654"/>
      <c r="B5" s="1378" t="s">
        <v>925</v>
      </c>
      <c r="C5" s="1379" t="s">
        <v>926</v>
      </c>
    </row>
    <row r="6" spans="1:3" ht="18.75" customHeight="1" x14ac:dyDescent="0.2">
      <c r="A6" s="1616" t="s">
        <v>21012</v>
      </c>
      <c r="B6" s="1617" t="s">
        <v>927</v>
      </c>
      <c r="C6" s="1618" t="s">
        <v>21013</v>
      </c>
    </row>
    <row r="7" spans="1:3" ht="18.75" customHeight="1" x14ac:dyDescent="0.2">
      <c r="A7" s="1619" t="s">
        <v>21014</v>
      </c>
      <c r="B7" s="751" t="s">
        <v>928</v>
      </c>
      <c r="C7" s="1620" t="s">
        <v>548</v>
      </c>
    </row>
    <row r="8" spans="1:3" ht="18.75" customHeight="1" x14ac:dyDescent="0.2">
      <c r="A8" s="1619" t="s">
        <v>21015</v>
      </c>
      <c r="B8" s="751" t="s">
        <v>929</v>
      </c>
      <c r="C8" s="1620" t="s">
        <v>850</v>
      </c>
    </row>
    <row r="9" spans="1:3" ht="18.75" customHeight="1" x14ac:dyDescent="0.2">
      <c r="A9" s="1619" t="s">
        <v>930</v>
      </c>
      <c r="B9" s="751" t="s">
        <v>927</v>
      </c>
      <c r="C9" s="1620" t="s">
        <v>886</v>
      </c>
    </row>
    <row r="10" spans="1:3" ht="18.75" customHeight="1" x14ac:dyDescent="0.2">
      <c r="A10" s="1619" t="s">
        <v>21016</v>
      </c>
      <c r="B10" s="751" t="s">
        <v>927</v>
      </c>
      <c r="C10" s="1620" t="s">
        <v>888</v>
      </c>
    </row>
    <row r="11" spans="1:3" ht="18.75" customHeight="1" x14ac:dyDescent="0.2">
      <c r="A11" s="1619" t="s">
        <v>21017</v>
      </c>
      <c r="B11" s="751" t="s">
        <v>927</v>
      </c>
      <c r="C11" s="1620" t="s">
        <v>21018</v>
      </c>
    </row>
    <row r="12" spans="1:3" ht="18.75" customHeight="1" x14ac:dyDescent="0.2">
      <c r="A12" s="1619" t="s">
        <v>21019</v>
      </c>
      <c r="B12" s="751" t="s">
        <v>927</v>
      </c>
      <c r="C12" s="1620" t="s">
        <v>21020</v>
      </c>
    </row>
    <row r="13" spans="1:3" ht="18.75" customHeight="1" x14ac:dyDescent="0.2">
      <c r="A13" s="1619" t="s">
        <v>21021</v>
      </c>
      <c r="B13" s="751" t="s">
        <v>927</v>
      </c>
      <c r="C13" s="1620" t="s">
        <v>852</v>
      </c>
    </row>
    <row r="14" spans="1:3" ht="18.75" customHeight="1" x14ac:dyDescent="0.2">
      <c r="A14" s="1619" t="s">
        <v>21022</v>
      </c>
      <c r="B14" s="751" t="s">
        <v>927</v>
      </c>
      <c r="C14" s="1620" t="s">
        <v>862</v>
      </c>
    </row>
    <row r="15" spans="1:3" ht="18.75" customHeight="1" x14ac:dyDescent="0.2">
      <c r="A15" s="1619" t="s">
        <v>21023</v>
      </c>
      <c r="B15" s="751" t="s">
        <v>927</v>
      </c>
      <c r="C15" s="1620" t="s">
        <v>863</v>
      </c>
    </row>
    <row r="16" spans="1:3" ht="18.75" customHeight="1" x14ac:dyDescent="0.2">
      <c r="A16" s="1619" t="s">
        <v>21024</v>
      </c>
      <c r="B16" s="751" t="s">
        <v>927</v>
      </c>
      <c r="C16" s="1620" t="s">
        <v>21025</v>
      </c>
    </row>
    <row r="17" spans="1:3" ht="18.75" customHeight="1" x14ac:dyDescent="0.2">
      <c r="A17" s="1619" t="s">
        <v>21026</v>
      </c>
      <c r="B17" s="751" t="s">
        <v>927</v>
      </c>
      <c r="C17" s="1620" t="s">
        <v>21027</v>
      </c>
    </row>
    <row r="18" spans="1:3" ht="18.75" customHeight="1" x14ac:dyDescent="0.2">
      <c r="A18" s="1619" t="s">
        <v>21028</v>
      </c>
      <c r="B18" s="751" t="s">
        <v>927</v>
      </c>
      <c r="C18" s="1620" t="s">
        <v>21029</v>
      </c>
    </row>
    <row r="19" spans="1:3" ht="18.75" customHeight="1" x14ac:dyDescent="0.2">
      <c r="A19" s="1619" t="s">
        <v>931</v>
      </c>
      <c r="B19" s="751" t="s">
        <v>928</v>
      </c>
      <c r="C19" s="1620" t="s">
        <v>596</v>
      </c>
    </row>
    <row r="20" spans="1:3" ht="18.75" customHeight="1" x14ac:dyDescent="0.2">
      <c r="A20" s="1619"/>
      <c r="B20" s="751"/>
      <c r="C20" s="1620"/>
    </row>
    <row r="21" spans="1:3" x14ac:dyDescent="0.2">
      <c r="A21" s="1619"/>
      <c r="B21" s="751"/>
      <c r="C21" s="1620"/>
    </row>
    <row r="22" spans="1:3" hidden="1" x14ac:dyDescent="0.2">
      <c r="A22" s="1619"/>
      <c r="B22" s="751"/>
      <c r="C22" s="1620"/>
    </row>
    <row r="23" spans="1:3" hidden="1" x14ac:dyDescent="0.2">
      <c r="A23" s="1619"/>
      <c r="B23" s="751"/>
      <c r="C23" s="1620"/>
    </row>
    <row r="24" spans="1:3" hidden="1" x14ac:dyDescent="0.2">
      <c r="A24" s="1619"/>
      <c r="B24" s="751"/>
      <c r="C24" s="1620"/>
    </row>
    <row r="25" spans="1:3" hidden="1" x14ac:dyDescent="0.2">
      <c r="A25" s="1619"/>
      <c r="B25" s="751"/>
      <c r="C25" s="1620"/>
    </row>
    <row r="26" spans="1:3" hidden="1" x14ac:dyDescent="0.2">
      <c r="A26" s="1619"/>
      <c r="B26" s="751"/>
      <c r="C26" s="1620"/>
    </row>
    <row r="27" spans="1:3" hidden="1" x14ac:dyDescent="0.2">
      <c r="A27" s="1619"/>
      <c r="B27" s="751"/>
      <c r="C27" s="1620"/>
    </row>
    <row r="28" spans="1:3" hidden="1" x14ac:dyDescent="0.2">
      <c r="A28" s="1619"/>
      <c r="B28" s="751"/>
      <c r="C28" s="1620"/>
    </row>
    <row r="29" spans="1:3" hidden="1" x14ac:dyDescent="0.2">
      <c r="A29" s="1619"/>
      <c r="B29" s="751"/>
      <c r="C29" s="1620"/>
    </row>
    <row r="30" spans="1:3" hidden="1" x14ac:dyDescent="0.2">
      <c r="A30" s="1619"/>
      <c r="B30" s="751"/>
      <c r="C30" s="1620"/>
    </row>
    <row r="31" spans="1:3" hidden="1" x14ac:dyDescent="0.2">
      <c r="A31" s="1619"/>
      <c r="B31" s="751"/>
      <c r="C31" s="1620"/>
    </row>
    <row r="32" spans="1:3" hidden="1" x14ac:dyDescent="0.2">
      <c r="A32" s="1619"/>
      <c r="B32" s="751"/>
      <c r="C32" s="1620"/>
    </row>
    <row r="33" spans="1:8" hidden="1" x14ac:dyDescent="0.2">
      <c r="A33" s="1619"/>
      <c r="B33" s="751"/>
      <c r="C33" s="1620"/>
    </row>
    <row r="34" spans="1:8" hidden="1" x14ac:dyDescent="0.2">
      <c r="A34" s="1619"/>
      <c r="B34" s="751"/>
      <c r="C34" s="1620"/>
    </row>
    <row r="35" spans="1:8" hidden="1" x14ac:dyDescent="0.2">
      <c r="A35" s="1619"/>
      <c r="B35" s="751"/>
      <c r="C35" s="1620"/>
    </row>
    <row r="36" spans="1:8" hidden="1" x14ac:dyDescent="0.2">
      <c r="A36" s="1619"/>
      <c r="B36" s="751"/>
      <c r="C36" s="1620"/>
    </row>
    <row r="37" spans="1:8" hidden="1" x14ac:dyDescent="0.2">
      <c r="A37" s="1619"/>
      <c r="B37" s="751"/>
      <c r="C37" s="1620"/>
    </row>
    <row r="38" spans="1:8" hidden="1" x14ac:dyDescent="0.2">
      <c r="A38" s="1619"/>
      <c r="B38" s="751"/>
      <c r="C38" s="1620"/>
    </row>
    <row r="39" spans="1:8" hidden="1" x14ac:dyDescent="0.2">
      <c r="A39" s="1619"/>
      <c r="B39" s="751"/>
      <c r="C39" s="1620"/>
    </row>
    <row r="40" spans="1:8" hidden="1" x14ac:dyDescent="0.2">
      <c r="A40" s="1619"/>
      <c r="B40" s="751"/>
      <c r="C40" s="1620"/>
    </row>
    <row r="41" spans="1:8" hidden="1" x14ac:dyDescent="0.2">
      <c r="A41" s="1619"/>
      <c r="B41" s="751"/>
      <c r="C41" s="1620"/>
    </row>
    <row r="42" spans="1:8" hidden="1" x14ac:dyDescent="0.2">
      <c r="A42" s="1619"/>
      <c r="B42" s="751"/>
      <c r="C42" s="1620"/>
    </row>
    <row r="43" spans="1:8" hidden="1" x14ac:dyDescent="0.2">
      <c r="A43" s="1619"/>
      <c r="B43" s="751"/>
      <c r="C43" s="1620"/>
    </row>
    <row r="44" spans="1:8" ht="13.5" thickBot="1" x14ac:dyDescent="0.25">
      <c r="A44" s="951"/>
      <c r="B44" s="952"/>
      <c r="C44" s="953"/>
    </row>
    <row r="45" spans="1:8" ht="4.5" customHeight="1" thickBot="1" x14ac:dyDescent="0.25">
      <c r="A45" s="950"/>
      <c r="B45" s="950"/>
      <c r="C45" s="950"/>
    </row>
    <row r="46" spans="1:8" ht="29.25" customHeight="1" x14ac:dyDescent="0.2">
      <c r="A46" s="847"/>
      <c r="B46" s="848"/>
      <c r="C46" s="956"/>
      <c r="D46" s="781"/>
      <c r="E46" s="781"/>
      <c r="F46" s="781"/>
      <c r="G46" s="781"/>
      <c r="H46" s="846"/>
    </row>
    <row r="47" spans="1:8" ht="10.5" customHeight="1" x14ac:dyDescent="0.2">
      <c r="A47" s="811" t="s">
        <v>916</v>
      </c>
      <c r="B47" s="854"/>
      <c r="C47" s="957"/>
      <c r="D47" s="781"/>
      <c r="E47" s="850"/>
      <c r="F47" s="850"/>
      <c r="G47" s="850"/>
      <c r="H47" s="592"/>
    </row>
    <row r="48" spans="1:8" ht="24" customHeight="1" x14ac:dyDescent="0.2">
      <c r="A48" s="1470" t="s">
        <v>802</v>
      </c>
      <c r="B48" s="854"/>
      <c r="C48" s="957"/>
      <c r="D48" s="865"/>
      <c r="E48" s="854"/>
      <c r="F48" s="854"/>
      <c r="G48" s="854"/>
      <c r="H48" s="954"/>
    </row>
    <row r="49" spans="1:8" ht="37.5" customHeight="1" thickBot="1" x14ac:dyDescent="0.25">
      <c r="A49" s="1644" t="s">
        <v>826</v>
      </c>
      <c r="B49" s="1645"/>
      <c r="C49" s="1646"/>
      <c r="D49" s="955"/>
      <c r="E49" s="955"/>
      <c r="F49" s="955"/>
      <c r="G49" s="955"/>
      <c r="H49" s="955"/>
    </row>
    <row r="52" spans="1:8" x14ac:dyDescent="0.2">
      <c r="A52" s="1621" t="s">
        <v>932</v>
      </c>
    </row>
    <row r="53" spans="1:8" ht="36" x14ac:dyDescent="0.2">
      <c r="A53" s="1622" t="s">
        <v>933</v>
      </c>
    </row>
    <row r="54" spans="1:8" ht="24.75" x14ac:dyDescent="0.2">
      <c r="A54" s="1622" t="s">
        <v>934</v>
      </c>
    </row>
    <row r="55" spans="1:8" ht="24.75" x14ac:dyDescent="0.2">
      <c r="A55" s="1622" t="s">
        <v>935</v>
      </c>
    </row>
    <row r="56" spans="1:8" x14ac:dyDescent="0.2">
      <c r="A56" s="1622" t="s">
        <v>936</v>
      </c>
    </row>
  </sheetData>
  <mergeCells count="6">
    <mergeCell ref="A1:B1"/>
    <mergeCell ref="A49:C49"/>
    <mergeCell ref="A2:C2"/>
    <mergeCell ref="A3:C3"/>
    <mergeCell ref="A4:A5"/>
    <mergeCell ref="B4:C4"/>
  </mergeCells>
  <printOptions horizontalCentered="1" verticalCentered="1"/>
  <pageMargins left="0.51181102362204722" right="0.70866141732283472" top="1.3385826771653544" bottom="1.1417322834645669" header="0.31496062992125984" footer="0.31496062992125984"/>
  <pageSetup scale="8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1281"/>
  <sheetViews>
    <sheetView tabSelected="1" topLeftCell="A19" workbookViewId="0">
      <selection activeCell="H25" sqref="H25"/>
    </sheetView>
  </sheetViews>
  <sheetFormatPr baseColWidth="10" defaultRowHeight="12.75" x14ac:dyDescent="0.2"/>
  <cols>
    <col min="1" max="1" width="3.140625" style="1077" customWidth="1"/>
    <col min="2" max="2" width="33.85546875" bestFit="1" customWidth="1"/>
    <col min="3" max="3" width="30.28515625" bestFit="1" customWidth="1"/>
    <col min="4" max="4" width="13" bestFit="1" customWidth="1"/>
    <col min="5" max="5" width="12.85546875" bestFit="1" customWidth="1"/>
    <col min="6" max="6" width="9.42578125" bestFit="1" customWidth="1"/>
  </cols>
  <sheetData>
    <row r="1" spans="1:6" s="1077" customFormat="1" ht="16.5" thickBot="1" x14ac:dyDescent="0.3">
      <c r="A1" s="1113"/>
      <c r="B1" s="1113"/>
      <c r="C1" s="1113"/>
      <c r="D1" s="1113"/>
      <c r="E1" s="1113"/>
      <c r="F1" s="1114"/>
    </row>
    <row r="2" spans="1:6" s="1077" customFormat="1" ht="21.75" customHeight="1" x14ac:dyDescent="0.25">
      <c r="A2" s="1113"/>
      <c r="B2" s="1155" t="s">
        <v>21035</v>
      </c>
      <c r="C2" s="1156"/>
      <c r="D2" s="1156"/>
      <c r="E2" s="1156"/>
      <c r="F2" s="1157"/>
    </row>
    <row r="3" spans="1:6" s="1077" customFormat="1" ht="21.75" customHeight="1" x14ac:dyDescent="0.25">
      <c r="A3" s="1113"/>
      <c r="B3" s="1158"/>
      <c r="C3" s="1159" t="s">
        <v>19373</v>
      </c>
      <c r="D3" s="1159"/>
      <c r="E3" s="1159"/>
      <c r="F3" s="1153"/>
    </row>
    <row r="4" spans="1:6" s="1077" customFormat="1" ht="21.75" customHeight="1" x14ac:dyDescent="0.25">
      <c r="A4" s="1113"/>
      <c r="B4" s="1160"/>
      <c r="C4" s="1161" t="s">
        <v>21034</v>
      </c>
      <c r="D4" s="1161"/>
      <c r="E4" s="1161"/>
      <c r="F4" s="1154"/>
    </row>
    <row r="5" spans="1:6" s="1077" customFormat="1" ht="21.75" customHeight="1" x14ac:dyDescent="0.25">
      <c r="A5" s="1113"/>
      <c r="B5" s="1356" t="s">
        <v>19374</v>
      </c>
      <c r="C5" s="1357" t="s">
        <v>19375</v>
      </c>
      <c r="D5" s="1659" t="s">
        <v>19376</v>
      </c>
      <c r="E5" s="1660"/>
      <c r="F5" s="1354" t="s">
        <v>19377</v>
      </c>
    </row>
    <row r="6" spans="1:6" s="1077" customFormat="1" ht="21.75" customHeight="1" thickBot="1" x14ac:dyDescent="0.3">
      <c r="A6" s="1113"/>
      <c r="B6" s="1358"/>
      <c r="C6" s="1359"/>
      <c r="D6" s="1360" t="s">
        <v>19378</v>
      </c>
      <c r="E6" s="1360" t="s">
        <v>19379</v>
      </c>
      <c r="F6" s="1355"/>
    </row>
    <row r="7" spans="1:6" s="1077" customFormat="1" ht="18.75" customHeight="1" x14ac:dyDescent="0.25">
      <c r="A7" s="1113"/>
      <c r="B7" s="1129" t="s">
        <v>19380</v>
      </c>
      <c r="C7" s="1130" t="s">
        <v>19381</v>
      </c>
      <c r="D7" s="1802">
        <v>457372.26</v>
      </c>
      <c r="E7" s="1802">
        <v>457372.26</v>
      </c>
      <c r="F7" s="1131">
        <f>D7-E7</f>
        <v>0</v>
      </c>
    </row>
    <row r="8" spans="1:6" s="1077" customFormat="1" ht="18.75" customHeight="1" x14ac:dyDescent="0.25">
      <c r="A8" s="1113"/>
      <c r="B8" s="1132" t="s">
        <v>19382</v>
      </c>
      <c r="C8" s="1112" t="s">
        <v>19381</v>
      </c>
      <c r="D8" s="1803">
        <v>52200</v>
      </c>
      <c r="E8" s="1803">
        <v>52200</v>
      </c>
      <c r="F8" s="1133">
        <f>D8-E8</f>
        <v>0</v>
      </c>
    </row>
    <row r="9" spans="1:6" s="1077" customFormat="1" ht="18.75" customHeight="1" x14ac:dyDescent="0.25">
      <c r="A9" s="1113"/>
      <c r="B9" s="1132" t="s">
        <v>24130</v>
      </c>
      <c r="C9" s="1112" t="s">
        <v>24131</v>
      </c>
      <c r="D9" s="1803">
        <v>45969</v>
      </c>
      <c r="E9" s="1803">
        <v>45969</v>
      </c>
      <c r="F9" s="1133">
        <f t="shared" ref="F9:F18" si="0">D9-E9</f>
        <v>0</v>
      </c>
    </row>
    <row r="10" spans="1:6" s="1077" customFormat="1" ht="18.75" customHeight="1" x14ac:dyDescent="0.25">
      <c r="A10" s="1113"/>
      <c r="B10" s="1132" t="s">
        <v>24132</v>
      </c>
      <c r="C10" s="1112" t="s">
        <v>24133</v>
      </c>
      <c r="D10" s="1803">
        <v>222000.01</v>
      </c>
      <c r="E10" s="1803">
        <v>222000.01</v>
      </c>
      <c r="F10" s="1133">
        <f t="shared" si="0"/>
        <v>0</v>
      </c>
    </row>
    <row r="11" spans="1:6" s="1077" customFormat="1" ht="18.75" customHeight="1" x14ac:dyDescent="0.25">
      <c r="A11" s="1113"/>
      <c r="B11" s="1132" t="s">
        <v>19384</v>
      </c>
      <c r="C11" s="1112" t="s">
        <v>19385</v>
      </c>
      <c r="D11" s="1803">
        <v>41000</v>
      </c>
      <c r="E11" s="1803">
        <f>41000-3000</f>
        <v>38000</v>
      </c>
      <c r="F11" s="1133">
        <f t="shared" si="0"/>
        <v>3000</v>
      </c>
    </row>
    <row r="12" spans="1:6" s="1077" customFormat="1" ht="18.75" customHeight="1" x14ac:dyDescent="0.25">
      <c r="A12" s="1113"/>
      <c r="B12" s="1132" t="s">
        <v>19386</v>
      </c>
      <c r="C12" s="1112" t="s">
        <v>19383</v>
      </c>
      <c r="D12" s="1803">
        <v>468878.65</v>
      </c>
      <c r="E12" s="1803">
        <v>468878.65</v>
      </c>
      <c r="F12" s="1133">
        <f t="shared" si="0"/>
        <v>0</v>
      </c>
    </row>
    <row r="13" spans="1:6" s="1077" customFormat="1" ht="18.75" customHeight="1" x14ac:dyDescent="0.25">
      <c r="A13" s="1113"/>
      <c r="B13" s="1132" t="s">
        <v>24134</v>
      </c>
      <c r="C13" s="1112" t="s">
        <v>24135</v>
      </c>
      <c r="D13" s="1803">
        <v>95070.84</v>
      </c>
      <c r="E13" s="1803">
        <v>95070.84</v>
      </c>
      <c r="F13" s="1133">
        <f t="shared" si="0"/>
        <v>0</v>
      </c>
    </row>
    <row r="14" spans="1:6" s="1077" customFormat="1" ht="18.75" customHeight="1" x14ac:dyDescent="0.25">
      <c r="A14" s="1113"/>
      <c r="B14" s="1132" t="s">
        <v>19388</v>
      </c>
      <c r="C14" s="1112" t="s">
        <v>19387</v>
      </c>
      <c r="D14" s="1803">
        <v>307600.01</v>
      </c>
      <c r="E14" s="1803">
        <v>307600.01</v>
      </c>
      <c r="F14" s="1133">
        <f t="shared" si="0"/>
        <v>0</v>
      </c>
    </row>
    <row r="15" spans="1:6" s="1077" customFormat="1" ht="18.75" customHeight="1" x14ac:dyDescent="0.25">
      <c r="A15" s="1113"/>
      <c r="B15" s="1132" t="s">
        <v>24136</v>
      </c>
      <c r="C15" s="1112" t="s">
        <v>24135</v>
      </c>
      <c r="D15" s="1803">
        <v>118510.67</v>
      </c>
      <c r="E15" s="1803">
        <v>118510.67</v>
      </c>
      <c r="F15" s="1133">
        <f t="shared" si="0"/>
        <v>0</v>
      </c>
    </row>
    <row r="16" spans="1:6" s="1077" customFormat="1" ht="18.75" customHeight="1" x14ac:dyDescent="0.25">
      <c r="A16" s="1113"/>
      <c r="B16" s="1132" t="s">
        <v>19389</v>
      </c>
      <c r="C16" s="1112" t="s">
        <v>19390</v>
      </c>
      <c r="D16" s="1803">
        <v>281728.38</v>
      </c>
      <c r="E16" s="1803">
        <v>281728.38</v>
      </c>
      <c r="F16" s="1133">
        <f t="shared" si="0"/>
        <v>0</v>
      </c>
    </row>
    <row r="17" spans="1:7" s="1077" customFormat="1" ht="18.75" customHeight="1" x14ac:dyDescent="0.25">
      <c r="A17" s="1113"/>
      <c r="B17" s="1134" t="s">
        <v>24137</v>
      </c>
      <c r="C17" s="1112" t="s">
        <v>24135</v>
      </c>
      <c r="D17" s="1803">
        <v>52150.22</v>
      </c>
      <c r="E17" s="1803">
        <v>52150.22</v>
      </c>
      <c r="F17" s="1133">
        <f t="shared" si="0"/>
        <v>0</v>
      </c>
    </row>
    <row r="18" spans="1:7" s="1077" customFormat="1" ht="18.75" customHeight="1" x14ac:dyDescent="0.25">
      <c r="A18" s="1113"/>
      <c r="B18" s="1805" t="s">
        <v>24138</v>
      </c>
      <c r="C18" s="1806" t="s">
        <v>24135</v>
      </c>
      <c r="D18" s="1807">
        <v>3133597.3</v>
      </c>
      <c r="E18" s="1807">
        <v>3133597.3</v>
      </c>
      <c r="F18" s="1808">
        <f t="shared" si="0"/>
        <v>0</v>
      </c>
    </row>
    <row r="19" spans="1:7" s="1077" customFormat="1" ht="18.75" customHeight="1" x14ac:dyDescent="0.25">
      <c r="A19" s="1113"/>
      <c r="B19" s="1812" t="s">
        <v>24139</v>
      </c>
      <c r="C19" s="1813" t="s">
        <v>24135</v>
      </c>
      <c r="D19" s="1814">
        <v>972394.82</v>
      </c>
      <c r="E19" s="1814">
        <v>972394.82</v>
      </c>
      <c r="F19" s="1815">
        <f>D19-E19</f>
        <v>0</v>
      </c>
    </row>
    <row r="20" spans="1:7" s="1077" customFormat="1" ht="18.75" customHeight="1" x14ac:dyDescent="0.25">
      <c r="A20" s="1113"/>
      <c r="B20" s="1809"/>
      <c r="C20" s="1804"/>
      <c r="D20" s="1810"/>
      <c r="E20" s="1810"/>
      <c r="F20" s="1811">
        <f t="shared" ref="F20:F22" si="1">D20-E20</f>
        <v>0</v>
      </c>
    </row>
    <row r="21" spans="1:7" s="1077" customFormat="1" ht="18.75" customHeight="1" x14ac:dyDescent="0.25">
      <c r="A21" s="1113"/>
      <c r="B21" s="1134"/>
      <c r="C21" s="1112"/>
      <c r="D21" s="1117"/>
      <c r="E21" s="1117"/>
      <c r="F21" s="1133">
        <f t="shared" si="1"/>
        <v>0</v>
      </c>
    </row>
    <row r="22" spans="1:7" s="1077" customFormat="1" ht="18.75" customHeight="1" thickBot="1" x14ac:dyDescent="0.3">
      <c r="A22" s="1113"/>
      <c r="B22" s="1135"/>
      <c r="C22" s="1136"/>
      <c r="D22" s="1137"/>
      <c r="E22" s="1137"/>
      <c r="F22" s="1138">
        <f t="shared" si="1"/>
        <v>0</v>
      </c>
    </row>
    <row r="23" spans="1:7" s="1077" customFormat="1" ht="6.75" customHeight="1" thickBot="1" x14ac:dyDescent="0.3">
      <c r="A23" s="1113"/>
      <c r="B23" s="1115"/>
      <c r="C23" s="1115"/>
      <c r="D23" s="1115"/>
      <c r="E23" s="1115"/>
      <c r="F23" s="1115"/>
    </row>
    <row r="24" spans="1:7" s="1077" customFormat="1" ht="42" customHeight="1" x14ac:dyDescent="0.25">
      <c r="A24" s="1113"/>
      <c r="B24" s="1121"/>
      <c r="C24" s="1661"/>
      <c r="D24" s="1661"/>
      <c r="E24" s="1661"/>
      <c r="F24" s="1122"/>
    </row>
    <row r="25" spans="1:7" s="1077" customFormat="1" ht="30" customHeight="1" x14ac:dyDescent="0.25">
      <c r="A25" s="1113"/>
      <c r="B25" s="1123"/>
      <c r="C25" s="1111"/>
      <c r="D25" s="1111"/>
      <c r="E25" s="1111"/>
      <c r="F25" s="1124"/>
    </row>
    <row r="26" spans="1:7" s="1077" customFormat="1" ht="15.75" x14ac:dyDescent="0.25">
      <c r="A26" s="1113"/>
      <c r="B26" s="1123"/>
      <c r="C26" s="1115"/>
      <c r="D26" s="1115"/>
      <c r="E26" s="1115"/>
      <c r="F26" s="1124"/>
    </row>
    <row r="27" spans="1:7" s="1077" customFormat="1" ht="29.25" customHeight="1" x14ac:dyDescent="0.25">
      <c r="A27" s="1113"/>
      <c r="B27" s="1662" t="s">
        <v>826</v>
      </c>
      <c r="C27" s="1663"/>
      <c r="D27" s="1663"/>
      <c r="E27" s="1663"/>
      <c r="F27" s="1664"/>
      <c r="G27" s="1128"/>
    </row>
    <row r="28" spans="1:7" s="1077" customFormat="1" ht="17.25" customHeight="1" thickBot="1" x14ac:dyDescent="0.3">
      <c r="A28" s="1113"/>
      <c r="B28" s="1125"/>
      <c r="C28" s="1126"/>
      <c r="D28" s="1126"/>
      <c r="E28" s="1126"/>
      <c r="F28" s="1127"/>
    </row>
    <row r="29" spans="1:7" s="1077" customFormat="1" ht="17.25" customHeight="1" x14ac:dyDescent="0.25">
      <c r="A29" s="1113"/>
      <c r="B29" s="1115"/>
      <c r="C29" s="1115"/>
      <c r="D29" s="1115"/>
      <c r="E29" s="1115"/>
      <c r="F29" s="1115"/>
    </row>
    <row r="30" spans="1:7" s="1077" customFormat="1" ht="17.25" customHeight="1" x14ac:dyDescent="0.25">
      <c r="A30" s="1113"/>
      <c r="B30" s="1115"/>
      <c r="C30" s="1115"/>
      <c r="D30" s="1115"/>
      <c r="E30" s="1115"/>
      <c r="F30" s="1115"/>
    </row>
    <row r="31" spans="1:7" s="1077" customFormat="1" ht="17.25" customHeight="1" x14ac:dyDescent="0.25">
      <c r="A31" s="1113"/>
      <c r="B31" s="1115"/>
      <c r="C31" s="1115"/>
      <c r="D31" s="1115"/>
      <c r="E31" s="1115"/>
      <c r="F31" s="1115"/>
    </row>
    <row r="32" spans="1:7" s="1077" customFormat="1" ht="17.25" customHeight="1" x14ac:dyDescent="0.25">
      <c r="A32" s="1113"/>
      <c r="B32" s="1113"/>
      <c r="C32" s="1113"/>
      <c r="D32" s="1113"/>
      <c r="E32" s="1113"/>
      <c r="F32" s="1113"/>
    </row>
    <row r="33" spans="1:6" s="1077" customFormat="1" ht="15.75" x14ac:dyDescent="0.25">
      <c r="A33" s="1113"/>
      <c r="B33" s="1116" t="s">
        <v>932</v>
      </c>
      <c r="C33" s="1113"/>
      <c r="D33" s="1113"/>
      <c r="E33" s="1113"/>
      <c r="F33" s="1113"/>
    </row>
    <row r="34" spans="1:6" s="1077" customFormat="1" ht="28.5" customHeight="1" x14ac:dyDescent="0.25">
      <c r="A34" s="1113"/>
      <c r="B34" s="1657" t="s">
        <v>19391</v>
      </c>
      <c r="C34" s="1657"/>
      <c r="D34" s="1657"/>
      <c r="E34" s="1657"/>
      <c r="F34" s="1657"/>
    </row>
    <row r="35" spans="1:6" s="1077" customFormat="1" ht="15.75" x14ac:dyDescent="0.25">
      <c r="A35" s="1113"/>
      <c r="B35" s="1658" t="s">
        <v>19392</v>
      </c>
      <c r="C35" s="1658"/>
      <c r="D35" s="1658"/>
      <c r="E35" s="1658"/>
      <c r="F35" s="1658"/>
    </row>
    <row r="36" spans="1:6" s="1077" customFormat="1" ht="15.75" x14ac:dyDescent="0.25">
      <c r="A36" s="1113"/>
      <c r="B36" s="1658" t="s">
        <v>19393</v>
      </c>
      <c r="C36" s="1658"/>
      <c r="D36" s="1658"/>
      <c r="E36" s="1658"/>
      <c r="F36" s="1658"/>
    </row>
    <row r="37" spans="1:6" s="1077" customFormat="1" ht="24.75" customHeight="1" x14ac:dyDescent="0.25">
      <c r="A37" s="1113"/>
      <c r="B37" s="1657" t="s">
        <v>19394</v>
      </c>
      <c r="C37" s="1657"/>
      <c r="D37" s="1657"/>
      <c r="E37" s="1657"/>
      <c r="F37" s="1657"/>
    </row>
    <row r="38" spans="1:6" s="1120" customFormat="1" ht="27" customHeight="1" x14ac:dyDescent="0.25">
      <c r="A38" s="1119"/>
      <c r="B38" s="1657" t="s">
        <v>19395</v>
      </c>
      <c r="C38" s="1657"/>
      <c r="D38" s="1657"/>
      <c r="E38" s="1657"/>
      <c r="F38" s="1657"/>
    </row>
    <row r="39" spans="1:6" s="1077" customFormat="1" ht="15.75" x14ac:dyDescent="0.25">
      <c r="A39" s="1113"/>
      <c r="B39" s="1658" t="s">
        <v>19396</v>
      </c>
      <c r="C39" s="1658"/>
      <c r="D39" s="1658"/>
      <c r="E39" s="1658"/>
      <c r="F39" s="1658"/>
    </row>
    <row r="40" spans="1:6" s="1077" customFormat="1" x14ac:dyDescent="0.2">
      <c r="B40" s="1118"/>
    </row>
    <row r="41" spans="1:6" s="1077" customFormat="1" x14ac:dyDescent="0.2">
      <c r="B41" s="1118"/>
    </row>
    <row r="42" spans="1:6" s="1077" customFormat="1" x14ac:dyDescent="0.2">
      <c r="B42" s="1118"/>
    </row>
    <row r="43" spans="1:6" s="1077" customFormat="1" x14ac:dyDescent="0.2">
      <c r="B43" s="1118"/>
    </row>
    <row r="44" spans="1:6" s="1077" customFormat="1" x14ac:dyDescent="0.2">
      <c r="B44" s="1118"/>
    </row>
    <row r="45" spans="1:6" s="1077" customFormat="1" x14ac:dyDescent="0.2">
      <c r="B45" s="1118"/>
    </row>
    <row r="46" spans="1:6" s="1077" customFormat="1" x14ac:dyDescent="0.2">
      <c r="B46" s="1118"/>
    </row>
    <row r="47" spans="1:6" s="1077" customFormat="1" x14ac:dyDescent="0.2">
      <c r="B47" s="1118"/>
    </row>
    <row r="48" spans="1:6" s="1077" customFormat="1" x14ac:dyDescent="0.2">
      <c r="B48" s="1118"/>
    </row>
    <row r="49" s="1077" customFormat="1" x14ac:dyDescent="0.2"/>
    <row r="50" s="1077" customFormat="1" x14ac:dyDescent="0.2"/>
    <row r="51" s="1077" customFormat="1" x14ac:dyDescent="0.2"/>
    <row r="52" s="1077" customFormat="1" x14ac:dyDescent="0.2"/>
    <row r="53" s="1077" customFormat="1" x14ac:dyDescent="0.2"/>
    <row r="54" s="1077" customFormat="1" x14ac:dyDescent="0.2"/>
    <row r="55" s="1077" customFormat="1" x14ac:dyDescent="0.2"/>
    <row r="56" s="1077" customFormat="1" x14ac:dyDescent="0.2"/>
    <row r="57" s="1077" customFormat="1" x14ac:dyDescent="0.2"/>
    <row r="58" s="1077" customFormat="1" x14ac:dyDescent="0.2"/>
    <row r="59" s="1077" customFormat="1" x14ac:dyDescent="0.2"/>
    <row r="60" s="1077" customFormat="1" x14ac:dyDescent="0.2"/>
    <row r="61" s="1077" customFormat="1" x14ac:dyDescent="0.2"/>
    <row r="62" s="1077" customFormat="1" x14ac:dyDescent="0.2"/>
    <row r="63" s="1077" customFormat="1" x14ac:dyDescent="0.2"/>
    <row r="64" s="1077" customFormat="1" x14ac:dyDescent="0.2"/>
    <row r="65" s="1077" customFormat="1" x14ac:dyDescent="0.2"/>
    <row r="66" s="1077" customFormat="1" x14ac:dyDescent="0.2"/>
    <row r="67" s="1077" customFormat="1" x14ac:dyDescent="0.2"/>
    <row r="68" s="1077" customFormat="1" x14ac:dyDescent="0.2"/>
    <row r="69" s="1077" customFormat="1" x14ac:dyDescent="0.2"/>
    <row r="70" s="1077" customFormat="1" x14ac:dyDescent="0.2"/>
    <row r="71" s="1077" customFormat="1" x14ac:dyDescent="0.2"/>
    <row r="72" s="1077" customFormat="1" x14ac:dyDescent="0.2"/>
    <row r="73" s="1077" customFormat="1" x14ac:dyDescent="0.2"/>
    <row r="74" s="1077" customFormat="1" x14ac:dyDescent="0.2"/>
    <row r="75" s="1077" customFormat="1" x14ac:dyDescent="0.2"/>
    <row r="76" s="1077" customFormat="1" x14ac:dyDescent="0.2"/>
    <row r="77" s="1077" customFormat="1" x14ac:dyDescent="0.2"/>
    <row r="78" s="1077" customFormat="1" x14ac:dyDescent="0.2"/>
    <row r="79" s="1077" customFormat="1" x14ac:dyDescent="0.2"/>
    <row r="80" s="1077" customFormat="1" x14ac:dyDescent="0.2"/>
    <row r="81" s="1077" customFormat="1" x14ac:dyDescent="0.2"/>
    <row r="82" s="1077" customFormat="1" x14ac:dyDescent="0.2"/>
    <row r="83" s="1077" customFormat="1" x14ac:dyDescent="0.2"/>
    <row r="84" s="1077" customFormat="1" x14ac:dyDescent="0.2"/>
    <row r="85" s="1077" customFormat="1" x14ac:dyDescent="0.2"/>
    <row r="86" s="1077" customFormat="1" x14ac:dyDescent="0.2"/>
    <row r="87" s="1077" customFormat="1" x14ac:dyDescent="0.2"/>
    <row r="88" s="1077" customFormat="1" x14ac:dyDescent="0.2"/>
    <row r="89" s="1077" customFormat="1" x14ac:dyDescent="0.2"/>
    <row r="90" s="1077" customFormat="1" x14ac:dyDescent="0.2"/>
    <row r="91" s="1077" customFormat="1" x14ac:dyDescent="0.2"/>
    <row r="92" s="1077" customFormat="1" x14ac:dyDescent="0.2"/>
    <row r="93" s="1077" customFormat="1" x14ac:dyDescent="0.2"/>
    <row r="94" s="1077" customFormat="1" x14ac:dyDescent="0.2"/>
    <row r="95" s="1077" customFormat="1" x14ac:dyDescent="0.2"/>
    <row r="96" s="1077" customFormat="1" x14ac:dyDescent="0.2"/>
    <row r="97" s="1077" customFormat="1" x14ac:dyDescent="0.2"/>
    <row r="98" s="1077" customFormat="1" x14ac:dyDescent="0.2"/>
    <row r="99" s="1077" customFormat="1" x14ac:dyDescent="0.2"/>
    <row r="100" s="1077" customFormat="1" x14ac:dyDescent="0.2"/>
    <row r="101" s="1077" customFormat="1" x14ac:dyDescent="0.2"/>
    <row r="102" s="1077" customFormat="1" x14ac:dyDescent="0.2"/>
    <row r="103" s="1077" customFormat="1" x14ac:dyDescent="0.2"/>
    <row r="104" s="1077" customFormat="1" x14ac:dyDescent="0.2"/>
    <row r="105" s="1077" customFormat="1" x14ac:dyDescent="0.2"/>
    <row r="106" s="1077" customFormat="1" x14ac:dyDescent="0.2"/>
    <row r="107" s="1077" customFormat="1" x14ac:dyDescent="0.2"/>
    <row r="108" s="1077" customFormat="1" x14ac:dyDescent="0.2"/>
    <row r="109" s="1077" customFormat="1" x14ac:dyDescent="0.2"/>
    <row r="110" s="1077" customFormat="1" x14ac:dyDescent="0.2"/>
    <row r="111" s="1077" customFormat="1" x14ac:dyDescent="0.2"/>
    <row r="112" s="1077" customFormat="1" x14ac:dyDescent="0.2"/>
    <row r="113" s="1077" customFormat="1" x14ac:dyDescent="0.2"/>
    <row r="114" s="1077" customFormat="1" x14ac:dyDescent="0.2"/>
    <row r="115" s="1077" customFormat="1" x14ac:dyDescent="0.2"/>
    <row r="116" s="1077" customFormat="1" x14ac:dyDescent="0.2"/>
    <row r="117" s="1077" customFormat="1" x14ac:dyDescent="0.2"/>
    <row r="118" s="1077" customFormat="1" x14ac:dyDescent="0.2"/>
    <row r="119" s="1077" customFormat="1" x14ac:dyDescent="0.2"/>
    <row r="120" s="1077" customFormat="1" x14ac:dyDescent="0.2"/>
    <row r="121" s="1077" customFormat="1" x14ac:dyDescent="0.2"/>
    <row r="122" s="1077" customFormat="1" x14ac:dyDescent="0.2"/>
    <row r="123" s="1077" customFormat="1" x14ac:dyDescent="0.2"/>
    <row r="124" s="1077" customFormat="1" x14ac:dyDescent="0.2"/>
    <row r="125" s="1077" customFormat="1" x14ac:dyDescent="0.2"/>
    <row r="126" s="1077" customFormat="1" x14ac:dyDescent="0.2"/>
    <row r="127" s="1077" customFormat="1" x14ac:dyDescent="0.2"/>
    <row r="128" s="1077" customFormat="1" x14ac:dyDescent="0.2"/>
    <row r="129" s="1077" customFormat="1" x14ac:dyDescent="0.2"/>
    <row r="130" s="1077" customFormat="1" x14ac:dyDescent="0.2"/>
    <row r="131" s="1077" customFormat="1" x14ac:dyDescent="0.2"/>
    <row r="132" s="1077" customFormat="1" x14ac:dyDescent="0.2"/>
    <row r="133" s="1077" customFormat="1" x14ac:dyDescent="0.2"/>
    <row r="134" s="1077" customFormat="1" x14ac:dyDescent="0.2"/>
    <row r="135" s="1077" customFormat="1" x14ac:dyDescent="0.2"/>
    <row r="136" s="1077" customFormat="1" x14ac:dyDescent="0.2"/>
    <row r="137" s="1077" customFormat="1" x14ac:dyDescent="0.2"/>
    <row r="138" s="1077" customFormat="1" x14ac:dyDescent="0.2"/>
    <row r="139" s="1077" customFormat="1" x14ac:dyDescent="0.2"/>
    <row r="140" s="1077" customFormat="1" x14ac:dyDescent="0.2"/>
    <row r="141" s="1077" customFormat="1" x14ac:dyDescent="0.2"/>
    <row r="142" s="1077" customFormat="1" x14ac:dyDescent="0.2"/>
    <row r="143" s="1077" customFormat="1" x14ac:dyDescent="0.2"/>
    <row r="144" s="1077" customFormat="1" x14ac:dyDescent="0.2"/>
    <row r="145" s="1077" customFormat="1" x14ac:dyDescent="0.2"/>
    <row r="146" s="1077" customFormat="1" x14ac:dyDescent="0.2"/>
    <row r="147" s="1077" customFormat="1" x14ac:dyDescent="0.2"/>
    <row r="148" s="1077" customFormat="1" x14ac:dyDescent="0.2"/>
    <row r="149" s="1077" customFormat="1" x14ac:dyDescent="0.2"/>
    <row r="150" s="1077" customFormat="1" x14ac:dyDescent="0.2"/>
    <row r="151" s="1077" customFormat="1" x14ac:dyDescent="0.2"/>
    <row r="152" s="1077" customFormat="1" x14ac:dyDescent="0.2"/>
    <row r="153" s="1077" customFormat="1" x14ac:dyDescent="0.2"/>
    <row r="154" s="1077" customFormat="1" x14ac:dyDescent="0.2"/>
    <row r="155" s="1077" customFormat="1" x14ac:dyDescent="0.2"/>
    <row r="156" s="1077" customFormat="1" x14ac:dyDescent="0.2"/>
    <row r="157" s="1077" customFormat="1" x14ac:dyDescent="0.2"/>
    <row r="158" s="1077" customFormat="1" x14ac:dyDescent="0.2"/>
    <row r="159" s="1077" customFormat="1" x14ac:dyDescent="0.2"/>
    <row r="160" s="1077" customFormat="1" x14ac:dyDescent="0.2"/>
    <row r="161" s="1077" customFormat="1" x14ac:dyDescent="0.2"/>
    <row r="162" s="1077" customFormat="1" x14ac:dyDescent="0.2"/>
    <row r="163" s="1077" customFormat="1" x14ac:dyDescent="0.2"/>
    <row r="164" s="1077" customFormat="1" x14ac:dyDescent="0.2"/>
    <row r="165" s="1077" customFormat="1" x14ac:dyDescent="0.2"/>
    <row r="166" s="1077" customFormat="1" x14ac:dyDescent="0.2"/>
    <row r="167" s="1077" customFormat="1" x14ac:dyDescent="0.2"/>
    <row r="168" s="1077" customFormat="1" x14ac:dyDescent="0.2"/>
    <row r="169" s="1077" customFormat="1" x14ac:dyDescent="0.2"/>
    <row r="170" s="1077" customFormat="1" x14ac:dyDescent="0.2"/>
    <row r="171" s="1077" customFormat="1" x14ac:dyDescent="0.2"/>
    <row r="172" s="1077" customFormat="1" x14ac:dyDescent="0.2"/>
    <row r="173" s="1077" customFormat="1" x14ac:dyDescent="0.2"/>
    <row r="174" s="1077" customFormat="1" x14ac:dyDescent="0.2"/>
    <row r="175" s="1077" customFormat="1" x14ac:dyDescent="0.2"/>
    <row r="176" s="1077" customFormat="1" x14ac:dyDescent="0.2"/>
    <row r="177" s="1077" customFormat="1" x14ac:dyDescent="0.2"/>
    <row r="178" s="1077" customFormat="1" x14ac:dyDescent="0.2"/>
    <row r="179" s="1077" customFormat="1" x14ac:dyDescent="0.2"/>
    <row r="180" s="1077" customFormat="1" x14ac:dyDescent="0.2"/>
    <row r="181" s="1077" customFormat="1" x14ac:dyDescent="0.2"/>
    <row r="182" s="1077" customFormat="1" x14ac:dyDescent="0.2"/>
    <row r="183" s="1077" customFormat="1" x14ac:dyDescent="0.2"/>
    <row r="184" s="1077" customFormat="1" x14ac:dyDescent="0.2"/>
    <row r="185" s="1077" customFormat="1" x14ac:dyDescent="0.2"/>
    <row r="186" s="1077" customFormat="1" x14ac:dyDescent="0.2"/>
    <row r="187" s="1077" customFormat="1" x14ac:dyDescent="0.2"/>
    <row r="188" s="1077" customFormat="1" x14ac:dyDescent="0.2"/>
    <row r="189" s="1077" customFormat="1" x14ac:dyDescent="0.2"/>
    <row r="190" s="1077" customFormat="1" x14ac:dyDescent="0.2"/>
    <row r="191" s="1077" customFormat="1" x14ac:dyDescent="0.2"/>
    <row r="192" s="1077" customFormat="1" x14ac:dyDescent="0.2"/>
    <row r="193" s="1077" customFormat="1" x14ac:dyDescent="0.2"/>
    <row r="194" s="1077" customFormat="1" x14ac:dyDescent="0.2"/>
    <row r="195" s="1077" customFormat="1" x14ac:dyDescent="0.2"/>
    <row r="196" s="1077" customFormat="1" x14ac:dyDescent="0.2"/>
    <row r="197" s="1077" customFormat="1" x14ac:dyDescent="0.2"/>
    <row r="198" s="1077" customFormat="1" x14ac:dyDescent="0.2"/>
    <row r="199" s="1077" customFormat="1" x14ac:dyDescent="0.2"/>
    <row r="200" s="1077" customFormat="1" x14ac:dyDescent="0.2"/>
    <row r="201" s="1077" customFormat="1" x14ac:dyDescent="0.2"/>
    <row r="202" s="1077" customFormat="1" x14ac:dyDescent="0.2"/>
    <row r="203" s="1077" customFormat="1" x14ac:dyDescent="0.2"/>
    <row r="204" s="1077" customFormat="1" x14ac:dyDescent="0.2"/>
    <row r="205" s="1077" customFormat="1" x14ac:dyDescent="0.2"/>
    <row r="206" s="1077" customFormat="1" x14ac:dyDescent="0.2"/>
    <row r="207" s="1077" customFormat="1" x14ac:dyDescent="0.2"/>
    <row r="208" s="1077" customFormat="1" x14ac:dyDescent="0.2"/>
    <row r="209" s="1077" customFormat="1" x14ac:dyDescent="0.2"/>
    <row r="210" s="1077" customFormat="1" x14ac:dyDescent="0.2"/>
    <row r="211" s="1077" customFormat="1" x14ac:dyDescent="0.2"/>
    <row r="212" s="1077" customFormat="1" x14ac:dyDescent="0.2"/>
    <row r="213" s="1077" customFormat="1" x14ac:dyDescent="0.2"/>
    <row r="214" s="1077" customFormat="1" x14ac:dyDescent="0.2"/>
    <row r="215" s="1077" customFormat="1" x14ac:dyDescent="0.2"/>
    <row r="216" s="1077" customFormat="1" x14ac:dyDescent="0.2"/>
    <row r="217" s="1077" customFormat="1" x14ac:dyDescent="0.2"/>
    <row r="218" s="1077" customFormat="1" x14ac:dyDescent="0.2"/>
    <row r="219" s="1077" customFormat="1" x14ac:dyDescent="0.2"/>
    <row r="220" s="1077" customFormat="1" x14ac:dyDescent="0.2"/>
    <row r="221" s="1077" customFormat="1" x14ac:dyDescent="0.2"/>
    <row r="222" s="1077" customFormat="1" x14ac:dyDescent="0.2"/>
    <row r="223" s="1077" customFormat="1" x14ac:dyDescent="0.2"/>
    <row r="224" s="1077" customFormat="1" x14ac:dyDescent="0.2"/>
    <row r="225" s="1077" customFormat="1" x14ac:dyDescent="0.2"/>
    <row r="226" s="1077" customFormat="1" x14ac:dyDescent="0.2"/>
    <row r="227" s="1077" customFormat="1" x14ac:dyDescent="0.2"/>
    <row r="228" s="1077" customFormat="1" x14ac:dyDescent="0.2"/>
    <row r="229" s="1077" customFormat="1" x14ac:dyDescent="0.2"/>
    <row r="230" s="1077" customFormat="1" x14ac:dyDescent="0.2"/>
    <row r="231" s="1077" customFormat="1" x14ac:dyDescent="0.2"/>
    <row r="232" s="1077" customFormat="1" x14ac:dyDescent="0.2"/>
    <row r="233" s="1077" customFormat="1" x14ac:dyDescent="0.2"/>
    <row r="234" s="1077" customFormat="1" x14ac:dyDescent="0.2"/>
    <row r="235" s="1077" customFormat="1" x14ac:dyDescent="0.2"/>
    <row r="236" s="1077" customFormat="1" x14ac:dyDescent="0.2"/>
    <row r="237" s="1077" customFormat="1" x14ac:dyDescent="0.2"/>
    <row r="238" s="1077" customFormat="1" x14ac:dyDescent="0.2"/>
    <row r="239" s="1077" customFormat="1" x14ac:dyDescent="0.2"/>
    <row r="240" s="1077" customFormat="1" x14ac:dyDescent="0.2"/>
    <row r="241" s="1077" customFormat="1" x14ac:dyDescent="0.2"/>
    <row r="242" s="1077" customFormat="1" x14ac:dyDescent="0.2"/>
    <row r="243" s="1077" customFormat="1" x14ac:dyDescent="0.2"/>
    <row r="244" s="1077" customFormat="1" x14ac:dyDescent="0.2"/>
    <row r="245" s="1077" customFormat="1" x14ac:dyDescent="0.2"/>
    <row r="246" s="1077" customFormat="1" x14ac:dyDescent="0.2"/>
    <row r="247" s="1077" customFormat="1" x14ac:dyDescent="0.2"/>
    <row r="248" s="1077" customFormat="1" x14ac:dyDescent="0.2"/>
    <row r="249" s="1077" customFormat="1" x14ac:dyDescent="0.2"/>
    <row r="250" s="1077" customFormat="1" x14ac:dyDescent="0.2"/>
    <row r="251" s="1077" customFormat="1" x14ac:dyDescent="0.2"/>
    <row r="252" s="1077" customFormat="1" x14ac:dyDescent="0.2"/>
    <row r="253" s="1077" customFormat="1" x14ac:dyDescent="0.2"/>
    <row r="254" s="1077" customFormat="1" x14ac:dyDescent="0.2"/>
    <row r="255" s="1077" customFormat="1" x14ac:dyDescent="0.2"/>
    <row r="256" s="1077" customFormat="1" x14ac:dyDescent="0.2"/>
    <row r="257" s="1077" customFormat="1" x14ac:dyDescent="0.2"/>
    <row r="258" s="1077" customFormat="1" x14ac:dyDescent="0.2"/>
    <row r="259" s="1077" customFormat="1" x14ac:dyDescent="0.2"/>
    <row r="260" s="1077" customFormat="1" x14ac:dyDescent="0.2"/>
    <row r="261" s="1077" customFormat="1" x14ac:dyDescent="0.2"/>
    <row r="262" s="1077" customFormat="1" x14ac:dyDescent="0.2"/>
    <row r="263" s="1077" customFormat="1" x14ac:dyDescent="0.2"/>
    <row r="264" s="1077" customFormat="1" x14ac:dyDescent="0.2"/>
    <row r="265" s="1077" customFormat="1" x14ac:dyDescent="0.2"/>
    <row r="266" s="1077" customFormat="1" x14ac:dyDescent="0.2"/>
    <row r="267" s="1077" customFormat="1" x14ac:dyDescent="0.2"/>
    <row r="268" s="1077" customFormat="1" x14ac:dyDescent="0.2"/>
    <row r="269" s="1077" customFormat="1" x14ac:dyDescent="0.2"/>
    <row r="270" s="1077" customFormat="1" x14ac:dyDescent="0.2"/>
    <row r="271" s="1077" customFormat="1" x14ac:dyDescent="0.2"/>
    <row r="272" s="1077" customFormat="1" x14ac:dyDescent="0.2"/>
    <row r="273" s="1077" customFormat="1" x14ac:dyDescent="0.2"/>
    <row r="274" s="1077" customFormat="1" x14ac:dyDescent="0.2"/>
    <row r="275" s="1077" customFormat="1" x14ac:dyDescent="0.2"/>
    <row r="276" s="1077" customFormat="1" x14ac:dyDescent="0.2"/>
    <row r="277" s="1077" customFormat="1" x14ac:dyDescent="0.2"/>
    <row r="278" s="1077" customFormat="1" x14ac:dyDescent="0.2"/>
    <row r="279" s="1077" customFormat="1" x14ac:dyDescent="0.2"/>
    <row r="280" s="1077" customFormat="1" x14ac:dyDescent="0.2"/>
    <row r="281" s="1077" customFormat="1" x14ac:dyDescent="0.2"/>
    <row r="282" s="1077" customFormat="1" x14ac:dyDescent="0.2"/>
    <row r="283" s="1077" customFormat="1" x14ac:dyDescent="0.2"/>
    <row r="284" s="1077" customFormat="1" x14ac:dyDescent="0.2"/>
    <row r="285" s="1077" customFormat="1" x14ac:dyDescent="0.2"/>
    <row r="286" s="1077" customFormat="1" x14ac:dyDescent="0.2"/>
    <row r="287" s="1077" customFormat="1" x14ac:dyDescent="0.2"/>
    <row r="288" s="1077" customFormat="1" x14ac:dyDescent="0.2"/>
    <row r="289" s="1077" customFormat="1" x14ac:dyDescent="0.2"/>
    <row r="290" s="1077" customFormat="1" x14ac:dyDescent="0.2"/>
    <row r="291" s="1077" customFormat="1" x14ac:dyDescent="0.2"/>
    <row r="292" s="1077" customFormat="1" x14ac:dyDescent="0.2"/>
    <row r="293" s="1077" customFormat="1" x14ac:dyDescent="0.2"/>
    <row r="294" s="1077" customFormat="1" x14ac:dyDescent="0.2"/>
    <row r="295" s="1077" customFormat="1" x14ac:dyDescent="0.2"/>
    <row r="296" s="1077" customFormat="1" x14ac:dyDescent="0.2"/>
    <row r="297" s="1077" customFormat="1" x14ac:dyDescent="0.2"/>
    <row r="298" s="1077" customFormat="1" x14ac:dyDescent="0.2"/>
    <row r="299" s="1077" customFormat="1" x14ac:dyDescent="0.2"/>
    <row r="300" s="1077" customFormat="1" x14ac:dyDescent="0.2"/>
    <row r="301" s="1077" customFormat="1" x14ac:dyDescent="0.2"/>
    <row r="302" s="1077" customFormat="1" x14ac:dyDescent="0.2"/>
    <row r="303" s="1077" customFormat="1" x14ac:dyDescent="0.2"/>
    <row r="304" s="1077" customFormat="1" x14ac:dyDescent="0.2"/>
    <row r="305" s="1077" customFormat="1" x14ac:dyDescent="0.2"/>
    <row r="306" s="1077" customFormat="1" x14ac:dyDescent="0.2"/>
    <row r="307" s="1077" customFormat="1" x14ac:dyDescent="0.2"/>
    <row r="308" s="1077" customFormat="1" x14ac:dyDescent="0.2"/>
    <row r="309" s="1077" customFormat="1" x14ac:dyDescent="0.2"/>
    <row r="310" s="1077" customFormat="1" x14ac:dyDescent="0.2"/>
    <row r="311" s="1077" customFormat="1" x14ac:dyDescent="0.2"/>
    <row r="312" s="1077" customFormat="1" x14ac:dyDescent="0.2"/>
    <row r="313" s="1077" customFormat="1" x14ac:dyDescent="0.2"/>
    <row r="314" s="1077" customFormat="1" x14ac:dyDescent="0.2"/>
    <row r="315" s="1077" customFormat="1" x14ac:dyDescent="0.2"/>
    <row r="316" s="1077" customFormat="1" x14ac:dyDescent="0.2"/>
    <row r="317" s="1077" customFormat="1" x14ac:dyDescent="0.2"/>
    <row r="318" s="1077" customFormat="1" x14ac:dyDescent="0.2"/>
    <row r="319" s="1077" customFormat="1" x14ac:dyDescent="0.2"/>
    <row r="320" s="1077" customFormat="1" x14ac:dyDescent="0.2"/>
    <row r="321" s="1077" customFormat="1" x14ac:dyDescent="0.2"/>
    <row r="322" s="1077" customFormat="1" x14ac:dyDescent="0.2"/>
    <row r="323" s="1077" customFormat="1" x14ac:dyDescent="0.2"/>
    <row r="324" s="1077" customFormat="1" x14ac:dyDescent="0.2"/>
    <row r="325" s="1077" customFormat="1" x14ac:dyDescent="0.2"/>
    <row r="326" s="1077" customFormat="1" x14ac:dyDescent="0.2"/>
    <row r="327" s="1077" customFormat="1" x14ac:dyDescent="0.2"/>
    <row r="328" s="1077" customFormat="1" x14ac:dyDescent="0.2"/>
    <row r="329" s="1077" customFormat="1" x14ac:dyDescent="0.2"/>
    <row r="330" s="1077" customFormat="1" x14ac:dyDescent="0.2"/>
    <row r="331" s="1077" customFormat="1" x14ac:dyDescent="0.2"/>
    <row r="332" s="1077" customFormat="1" x14ac:dyDescent="0.2"/>
    <row r="333" s="1077" customFormat="1" x14ac:dyDescent="0.2"/>
    <row r="334" s="1077" customFormat="1" x14ac:dyDescent="0.2"/>
    <row r="335" s="1077" customFormat="1" x14ac:dyDescent="0.2"/>
    <row r="336" s="1077" customFormat="1" x14ac:dyDescent="0.2"/>
    <row r="337" s="1077" customFormat="1" x14ac:dyDescent="0.2"/>
    <row r="338" s="1077" customFormat="1" x14ac:dyDescent="0.2"/>
    <row r="339" s="1077" customFormat="1" x14ac:dyDescent="0.2"/>
    <row r="340" s="1077" customFormat="1" x14ac:dyDescent="0.2"/>
    <row r="341" s="1077" customFormat="1" x14ac:dyDescent="0.2"/>
    <row r="342" s="1077" customFormat="1" x14ac:dyDescent="0.2"/>
    <row r="343" s="1077" customFormat="1" x14ac:dyDescent="0.2"/>
    <row r="344" s="1077" customFormat="1" x14ac:dyDescent="0.2"/>
    <row r="345" s="1077" customFormat="1" x14ac:dyDescent="0.2"/>
    <row r="346" s="1077" customFormat="1" x14ac:dyDescent="0.2"/>
    <row r="347" s="1077" customFormat="1" x14ac:dyDescent="0.2"/>
    <row r="348" s="1077" customFormat="1" x14ac:dyDescent="0.2"/>
    <row r="349" s="1077" customFormat="1" x14ac:dyDescent="0.2"/>
    <row r="350" s="1077" customFormat="1" x14ac:dyDescent="0.2"/>
    <row r="351" s="1077" customFormat="1" x14ac:dyDescent="0.2"/>
    <row r="352" s="1077" customFormat="1" x14ac:dyDescent="0.2"/>
    <row r="353" s="1077" customFormat="1" x14ac:dyDescent="0.2"/>
    <row r="354" s="1077" customFormat="1" x14ac:dyDescent="0.2"/>
    <row r="355" s="1077" customFormat="1" x14ac:dyDescent="0.2"/>
    <row r="356" s="1077" customFormat="1" x14ac:dyDescent="0.2"/>
    <row r="357" s="1077" customFormat="1" x14ac:dyDescent="0.2"/>
    <row r="358" s="1077" customFormat="1" x14ac:dyDescent="0.2"/>
    <row r="359" s="1077" customFormat="1" x14ac:dyDescent="0.2"/>
    <row r="360" s="1077" customFormat="1" x14ac:dyDescent="0.2"/>
    <row r="361" s="1077" customFormat="1" x14ac:dyDescent="0.2"/>
    <row r="362" s="1077" customFormat="1" x14ac:dyDescent="0.2"/>
    <row r="363" s="1077" customFormat="1" x14ac:dyDescent="0.2"/>
    <row r="364" s="1077" customFormat="1" x14ac:dyDescent="0.2"/>
    <row r="365" s="1077" customFormat="1" x14ac:dyDescent="0.2"/>
    <row r="366" s="1077" customFormat="1" x14ac:dyDescent="0.2"/>
    <row r="367" s="1077" customFormat="1" x14ac:dyDescent="0.2"/>
    <row r="368" s="1077" customFormat="1" x14ac:dyDescent="0.2"/>
    <row r="369" s="1077" customFormat="1" x14ac:dyDescent="0.2"/>
    <row r="370" s="1077" customFormat="1" x14ac:dyDescent="0.2"/>
    <row r="371" s="1077" customFormat="1" x14ac:dyDescent="0.2"/>
    <row r="372" s="1077" customFormat="1" x14ac:dyDescent="0.2"/>
    <row r="373" s="1077" customFormat="1" x14ac:dyDescent="0.2"/>
    <row r="374" s="1077" customFormat="1" x14ac:dyDescent="0.2"/>
    <row r="375" s="1077" customFormat="1" x14ac:dyDescent="0.2"/>
    <row r="376" s="1077" customFormat="1" x14ac:dyDescent="0.2"/>
    <row r="377" s="1077" customFormat="1" x14ac:dyDescent="0.2"/>
    <row r="378" s="1077" customFormat="1" x14ac:dyDescent="0.2"/>
    <row r="379" s="1077" customFormat="1" x14ac:dyDescent="0.2"/>
    <row r="380" s="1077" customFormat="1" x14ac:dyDescent="0.2"/>
    <row r="381" s="1077" customFormat="1" x14ac:dyDescent="0.2"/>
    <row r="382" s="1077" customFormat="1" x14ac:dyDescent="0.2"/>
    <row r="383" s="1077" customFormat="1" x14ac:dyDescent="0.2"/>
    <row r="384" s="1077" customFormat="1" x14ac:dyDescent="0.2"/>
    <row r="385" s="1077" customFormat="1" x14ac:dyDescent="0.2"/>
    <row r="386" s="1077" customFormat="1" x14ac:dyDescent="0.2"/>
    <row r="387" s="1077" customFormat="1" x14ac:dyDescent="0.2"/>
    <row r="388" s="1077" customFormat="1" x14ac:dyDescent="0.2"/>
    <row r="389" s="1077" customFormat="1" x14ac:dyDescent="0.2"/>
    <row r="390" s="1077" customFormat="1" x14ac:dyDescent="0.2"/>
    <row r="391" s="1077" customFormat="1" x14ac:dyDescent="0.2"/>
    <row r="392" s="1077" customFormat="1" x14ac:dyDescent="0.2"/>
    <row r="393" s="1077" customFormat="1" x14ac:dyDescent="0.2"/>
    <row r="394" s="1077" customFormat="1" x14ac:dyDescent="0.2"/>
    <row r="395" s="1077" customFormat="1" x14ac:dyDescent="0.2"/>
    <row r="396" s="1077" customFormat="1" x14ac:dyDescent="0.2"/>
    <row r="397" s="1077" customFormat="1" x14ac:dyDescent="0.2"/>
    <row r="398" s="1077" customFormat="1" x14ac:dyDescent="0.2"/>
    <row r="399" s="1077" customFormat="1" x14ac:dyDescent="0.2"/>
    <row r="400" s="1077" customFormat="1" x14ac:dyDescent="0.2"/>
    <row r="401" s="1077" customFormat="1" x14ac:dyDescent="0.2"/>
    <row r="402" s="1077" customFormat="1" x14ac:dyDescent="0.2"/>
    <row r="403" s="1077" customFormat="1" x14ac:dyDescent="0.2"/>
    <row r="404" s="1077" customFormat="1" x14ac:dyDescent="0.2"/>
    <row r="405" s="1077" customFormat="1" x14ac:dyDescent="0.2"/>
    <row r="406" s="1077" customFormat="1" x14ac:dyDescent="0.2"/>
    <row r="407" s="1077" customFormat="1" x14ac:dyDescent="0.2"/>
    <row r="408" s="1077" customFormat="1" x14ac:dyDescent="0.2"/>
    <row r="409" s="1077" customFormat="1" x14ac:dyDescent="0.2"/>
    <row r="410" s="1077" customFormat="1" x14ac:dyDescent="0.2"/>
    <row r="411" s="1077" customFormat="1" x14ac:dyDescent="0.2"/>
    <row r="412" s="1077" customFormat="1" x14ac:dyDescent="0.2"/>
    <row r="413" s="1077" customFormat="1" x14ac:dyDescent="0.2"/>
    <row r="414" s="1077" customFormat="1" x14ac:dyDescent="0.2"/>
    <row r="415" s="1077" customFormat="1" x14ac:dyDescent="0.2"/>
    <row r="416" s="1077" customFormat="1" x14ac:dyDescent="0.2"/>
    <row r="417" s="1077" customFormat="1" x14ac:dyDescent="0.2"/>
    <row r="418" s="1077" customFormat="1" x14ac:dyDescent="0.2"/>
    <row r="419" s="1077" customFormat="1" x14ac:dyDescent="0.2"/>
    <row r="420" s="1077" customFormat="1" x14ac:dyDescent="0.2"/>
    <row r="421" s="1077" customFormat="1" x14ac:dyDescent="0.2"/>
    <row r="422" s="1077" customFormat="1" x14ac:dyDescent="0.2"/>
    <row r="423" s="1077" customFormat="1" x14ac:dyDescent="0.2"/>
    <row r="424" s="1077" customFormat="1" x14ac:dyDescent="0.2"/>
    <row r="425" s="1077" customFormat="1" x14ac:dyDescent="0.2"/>
    <row r="426" s="1077" customFormat="1" x14ac:dyDescent="0.2"/>
    <row r="427" s="1077" customFormat="1" x14ac:dyDescent="0.2"/>
    <row r="428" s="1077" customFormat="1" x14ac:dyDescent="0.2"/>
    <row r="429" s="1077" customFormat="1" x14ac:dyDescent="0.2"/>
    <row r="430" s="1077" customFormat="1" x14ac:dyDescent="0.2"/>
    <row r="431" s="1077" customFormat="1" x14ac:dyDescent="0.2"/>
    <row r="432" s="1077" customFormat="1" x14ac:dyDescent="0.2"/>
    <row r="433" s="1077" customFormat="1" x14ac:dyDescent="0.2"/>
    <row r="434" s="1077" customFormat="1" x14ac:dyDescent="0.2"/>
    <row r="435" s="1077" customFormat="1" x14ac:dyDescent="0.2"/>
    <row r="436" s="1077" customFormat="1" x14ac:dyDescent="0.2"/>
    <row r="437" s="1077" customFormat="1" x14ac:dyDescent="0.2"/>
    <row r="438" s="1077" customFormat="1" x14ac:dyDescent="0.2"/>
    <row r="439" s="1077" customFormat="1" x14ac:dyDescent="0.2"/>
    <row r="440" s="1077" customFormat="1" x14ac:dyDescent="0.2"/>
    <row r="441" s="1077" customFormat="1" x14ac:dyDescent="0.2"/>
    <row r="442" s="1077" customFormat="1" x14ac:dyDescent="0.2"/>
    <row r="443" s="1077" customFormat="1" x14ac:dyDescent="0.2"/>
    <row r="444" s="1077" customFormat="1" x14ac:dyDescent="0.2"/>
    <row r="445" s="1077" customFormat="1" x14ac:dyDescent="0.2"/>
    <row r="446" s="1077" customFormat="1" x14ac:dyDescent="0.2"/>
    <row r="447" s="1077" customFormat="1" x14ac:dyDescent="0.2"/>
    <row r="448" s="1077" customFormat="1" x14ac:dyDescent="0.2"/>
    <row r="449" s="1077" customFormat="1" x14ac:dyDescent="0.2"/>
    <row r="450" s="1077" customFormat="1" x14ac:dyDescent="0.2"/>
    <row r="451" s="1077" customFormat="1" x14ac:dyDescent="0.2"/>
    <row r="452" s="1077" customFormat="1" x14ac:dyDescent="0.2"/>
    <row r="453" s="1077" customFormat="1" x14ac:dyDescent="0.2"/>
    <row r="454" s="1077" customFormat="1" x14ac:dyDescent="0.2"/>
    <row r="455" s="1077" customFormat="1" x14ac:dyDescent="0.2"/>
    <row r="456" s="1077" customFormat="1" x14ac:dyDescent="0.2"/>
    <row r="457" s="1077" customFormat="1" x14ac:dyDescent="0.2"/>
    <row r="458" s="1077" customFormat="1" x14ac:dyDescent="0.2"/>
    <row r="459" s="1077" customFormat="1" x14ac:dyDescent="0.2"/>
    <row r="460" s="1077" customFormat="1" x14ac:dyDescent="0.2"/>
    <row r="461" s="1077" customFormat="1" x14ac:dyDescent="0.2"/>
    <row r="462" s="1077" customFormat="1" x14ac:dyDescent="0.2"/>
    <row r="463" s="1077" customFormat="1" x14ac:dyDescent="0.2"/>
    <row r="464" s="1077" customFormat="1" x14ac:dyDescent="0.2"/>
    <row r="465" s="1077" customFormat="1" x14ac:dyDescent="0.2"/>
    <row r="466" s="1077" customFormat="1" x14ac:dyDescent="0.2"/>
    <row r="467" s="1077" customFormat="1" x14ac:dyDescent="0.2"/>
    <row r="468" s="1077" customFormat="1" x14ac:dyDescent="0.2"/>
    <row r="469" s="1077" customFormat="1" x14ac:dyDescent="0.2"/>
    <row r="470" s="1077" customFormat="1" x14ac:dyDescent="0.2"/>
    <row r="471" s="1077" customFormat="1" x14ac:dyDescent="0.2"/>
    <row r="472" s="1077" customFormat="1" x14ac:dyDescent="0.2"/>
    <row r="473" s="1077" customFormat="1" x14ac:dyDescent="0.2"/>
    <row r="474" s="1077" customFormat="1" x14ac:dyDescent="0.2"/>
    <row r="475" s="1077" customFormat="1" x14ac:dyDescent="0.2"/>
    <row r="476" s="1077" customFormat="1" x14ac:dyDescent="0.2"/>
    <row r="477" s="1077" customFormat="1" x14ac:dyDescent="0.2"/>
    <row r="478" s="1077" customFormat="1" x14ac:dyDescent="0.2"/>
    <row r="479" s="1077" customFormat="1" x14ac:dyDescent="0.2"/>
    <row r="480" s="1077" customFormat="1" x14ac:dyDescent="0.2"/>
    <row r="481" s="1077" customFormat="1" x14ac:dyDescent="0.2"/>
    <row r="482" s="1077" customFormat="1" x14ac:dyDescent="0.2"/>
    <row r="483" s="1077" customFormat="1" x14ac:dyDescent="0.2"/>
    <row r="484" s="1077" customFormat="1" x14ac:dyDescent="0.2"/>
    <row r="485" s="1077" customFormat="1" x14ac:dyDescent="0.2"/>
    <row r="486" s="1077" customFormat="1" x14ac:dyDescent="0.2"/>
    <row r="487" s="1077" customFormat="1" x14ac:dyDescent="0.2"/>
    <row r="488" s="1077" customFormat="1" x14ac:dyDescent="0.2"/>
    <row r="489" s="1077" customFormat="1" x14ac:dyDescent="0.2"/>
    <row r="490" s="1077" customFormat="1" x14ac:dyDescent="0.2"/>
    <row r="491" s="1077" customFormat="1" x14ac:dyDescent="0.2"/>
    <row r="492" s="1077" customFormat="1" x14ac:dyDescent="0.2"/>
    <row r="493" s="1077" customFormat="1" x14ac:dyDescent="0.2"/>
    <row r="494" s="1077" customFormat="1" x14ac:dyDescent="0.2"/>
    <row r="495" s="1077" customFormat="1" x14ac:dyDescent="0.2"/>
    <row r="496" s="1077" customFormat="1" x14ac:dyDescent="0.2"/>
    <row r="497" s="1077" customFormat="1" x14ac:dyDescent="0.2"/>
    <row r="498" s="1077" customFormat="1" x14ac:dyDescent="0.2"/>
    <row r="499" s="1077" customFormat="1" x14ac:dyDescent="0.2"/>
    <row r="500" s="1077" customFormat="1" x14ac:dyDescent="0.2"/>
    <row r="501" s="1077" customFormat="1" x14ac:dyDescent="0.2"/>
    <row r="502" s="1077" customFormat="1" x14ac:dyDescent="0.2"/>
    <row r="503" s="1077" customFormat="1" x14ac:dyDescent="0.2"/>
    <row r="504" s="1077" customFormat="1" x14ac:dyDescent="0.2"/>
    <row r="505" s="1077" customFormat="1" x14ac:dyDescent="0.2"/>
    <row r="506" s="1077" customFormat="1" x14ac:dyDescent="0.2"/>
    <row r="507" s="1077" customFormat="1" x14ac:dyDescent="0.2"/>
    <row r="508" s="1077" customFormat="1" x14ac:dyDescent="0.2"/>
    <row r="509" s="1077" customFormat="1" x14ac:dyDescent="0.2"/>
    <row r="510" s="1077" customFormat="1" x14ac:dyDescent="0.2"/>
    <row r="511" s="1077" customFormat="1" x14ac:dyDescent="0.2"/>
    <row r="512" s="1077" customFormat="1" x14ac:dyDescent="0.2"/>
    <row r="513" s="1077" customFormat="1" x14ac:dyDescent="0.2"/>
    <row r="514" s="1077" customFormat="1" x14ac:dyDescent="0.2"/>
    <row r="515" s="1077" customFormat="1" x14ac:dyDescent="0.2"/>
    <row r="516" s="1077" customFormat="1" x14ac:dyDescent="0.2"/>
    <row r="517" s="1077" customFormat="1" x14ac:dyDescent="0.2"/>
    <row r="518" s="1077" customFormat="1" x14ac:dyDescent="0.2"/>
    <row r="519" s="1077" customFormat="1" x14ac:dyDescent="0.2"/>
    <row r="520" s="1077" customFormat="1" x14ac:dyDescent="0.2"/>
    <row r="521" s="1077" customFormat="1" x14ac:dyDescent="0.2"/>
    <row r="522" s="1077" customFormat="1" x14ac:dyDescent="0.2"/>
    <row r="523" s="1077" customFormat="1" x14ac:dyDescent="0.2"/>
    <row r="524" s="1077" customFormat="1" x14ac:dyDescent="0.2"/>
    <row r="525" s="1077" customFormat="1" x14ac:dyDescent="0.2"/>
    <row r="526" s="1077" customFormat="1" x14ac:dyDescent="0.2"/>
    <row r="527" s="1077" customFormat="1" x14ac:dyDescent="0.2"/>
    <row r="528" s="1077" customFormat="1" x14ac:dyDescent="0.2"/>
    <row r="529" s="1077" customFormat="1" x14ac:dyDescent="0.2"/>
    <row r="530" s="1077" customFormat="1" x14ac:dyDescent="0.2"/>
    <row r="531" s="1077" customFormat="1" x14ac:dyDescent="0.2"/>
    <row r="532" s="1077" customFormat="1" x14ac:dyDescent="0.2"/>
    <row r="533" s="1077" customFormat="1" x14ac:dyDescent="0.2"/>
    <row r="534" s="1077" customFormat="1" x14ac:dyDescent="0.2"/>
    <row r="535" s="1077" customFormat="1" x14ac:dyDescent="0.2"/>
    <row r="536" s="1077" customFormat="1" x14ac:dyDescent="0.2"/>
    <row r="537" s="1077" customFormat="1" x14ac:dyDescent="0.2"/>
    <row r="538" s="1077" customFormat="1" x14ac:dyDescent="0.2"/>
    <row r="539" s="1077" customFormat="1" x14ac:dyDescent="0.2"/>
    <row r="540" s="1077" customFormat="1" x14ac:dyDescent="0.2"/>
    <row r="541" s="1077" customFormat="1" x14ac:dyDescent="0.2"/>
    <row r="542" s="1077" customFormat="1" x14ac:dyDescent="0.2"/>
    <row r="543" s="1077" customFormat="1" x14ac:dyDescent="0.2"/>
    <row r="544" s="1077" customFormat="1" x14ac:dyDescent="0.2"/>
    <row r="545" s="1077" customFormat="1" x14ac:dyDescent="0.2"/>
    <row r="546" s="1077" customFormat="1" x14ac:dyDescent="0.2"/>
    <row r="547" s="1077" customFormat="1" x14ac:dyDescent="0.2"/>
    <row r="548" s="1077" customFormat="1" x14ac:dyDescent="0.2"/>
    <row r="549" s="1077" customFormat="1" x14ac:dyDescent="0.2"/>
    <row r="550" s="1077" customFormat="1" x14ac:dyDescent="0.2"/>
    <row r="551" s="1077" customFormat="1" x14ac:dyDescent="0.2"/>
    <row r="552" s="1077" customFormat="1" x14ac:dyDescent="0.2"/>
    <row r="553" s="1077" customFormat="1" x14ac:dyDescent="0.2"/>
    <row r="554" s="1077" customFormat="1" x14ac:dyDescent="0.2"/>
    <row r="555" s="1077" customFormat="1" x14ac:dyDescent="0.2"/>
    <row r="556" s="1077" customFormat="1" x14ac:dyDescent="0.2"/>
    <row r="557" s="1077" customFormat="1" x14ac:dyDescent="0.2"/>
    <row r="558" s="1077" customFormat="1" x14ac:dyDescent="0.2"/>
    <row r="559" s="1077" customFormat="1" x14ac:dyDescent="0.2"/>
    <row r="560" s="1077" customFormat="1" x14ac:dyDescent="0.2"/>
    <row r="561" s="1077" customFormat="1" x14ac:dyDescent="0.2"/>
    <row r="562" s="1077" customFormat="1" x14ac:dyDescent="0.2"/>
    <row r="563" s="1077" customFormat="1" x14ac:dyDescent="0.2"/>
    <row r="564" s="1077" customFormat="1" x14ac:dyDescent="0.2"/>
    <row r="565" s="1077" customFormat="1" x14ac:dyDescent="0.2"/>
    <row r="566" s="1077" customFormat="1" x14ac:dyDescent="0.2"/>
    <row r="567" s="1077" customFormat="1" x14ac:dyDescent="0.2"/>
    <row r="568" s="1077" customFormat="1" x14ac:dyDescent="0.2"/>
    <row r="569" s="1077" customFormat="1" x14ac:dyDescent="0.2"/>
    <row r="570" s="1077" customFormat="1" x14ac:dyDescent="0.2"/>
    <row r="571" s="1077" customFormat="1" x14ac:dyDescent="0.2"/>
    <row r="572" s="1077" customFormat="1" x14ac:dyDescent="0.2"/>
    <row r="573" s="1077" customFormat="1" x14ac:dyDescent="0.2"/>
    <row r="574" s="1077" customFormat="1" x14ac:dyDescent="0.2"/>
    <row r="575" s="1077" customFormat="1" x14ac:dyDescent="0.2"/>
    <row r="576" s="1077" customFormat="1" x14ac:dyDescent="0.2"/>
    <row r="577" s="1077" customFormat="1" x14ac:dyDescent="0.2"/>
    <row r="578" s="1077" customFormat="1" x14ac:dyDescent="0.2"/>
    <row r="579" s="1077" customFormat="1" x14ac:dyDescent="0.2"/>
    <row r="580" s="1077" customFormat="1" x14ac:dyDescent="0.2"/>
    <row r="581" s="1077" customFormat="1" x14ac:dyDescent="0.2"/>
    <row r="582" s="1077" customFormat="1" x14ac:dyDescent="0.2"/>
    <row r="583" s="1077" customFormat="1" x14ac:dyDescent="0.2"/>
    <row r="584" s="1077" customFormat="1" x14ac:dyDescent="0.2"/>
    <row r="585" s="1077" customFormat="1" x14ac:dyDescent="0.2"/>
    <row r="586" s="1077" customFormat="1" x14ac:dyDescent="0.2"/>
    <row r="587" s="1077" customFormat="1" x14ac:dyDescent="0.2"/>
    <row r="588" s="1077" customFormat="1" x14ac:dyDescent="0.2"/>
    <row r="589" s="1077" customFormat="1" x14ac:dyDescent="0.2"/>
    <row r="590" s="1077" customFormat="1" x14ac:dyDescent="0.2"/>
    <row r="591" s="1077" customFormat="1" x14ac:dyDescent="0.2"/>
    <row r="592" s="1077" customFormat="1" x14ac:dyDescent="0.2"/>
    <row r="593" s="1077" customFormat="1" x14ac:dyDescent="0.2"/>
    <row r="594" s="1077" customFormat="1" x14ac:dyDescent="0.2"/>
    <row r="595" s="1077" customFormat="1" x14ac:dyDescent="0.2"/>
    <row r="596" s="1077" customFormat="1" x14ac:dyDescent="0.2"/>
    <row r="597" s="1077" customFormat="1" x14ac:dyDescent="0.2"/>
    <row r="598" s="1077" customFormat="1" x14ac:dyDescent="0.2"/>
    <row r="599" s="1077" customFormat="1" x14ac:dyDescent="0.2"/>
    <row r="600" s="1077" customFormat="1" x14ac:dyDescent="0.2"/>
    <row r="601" s="1077" customFormat="1" x14ac:dyDescent="0.2"/>
    <row r="602" s="1077" customFormat="1" x14ac:dyDescent="0.2"/>
    <row r="603" s="1077" customFormat="1" x14ac:dyDescent="0.2"/>
    <row r="604" s="1077" customFormat="1" x14ac:dyDescent="0.2"/>
    <row r="605" s="1077" customFormat="1" x14ac:dyDescent="0.2"/>
    <row r="606" s="1077" customFormat="1" x14ac:dyDescent="0.2"/>
    <row r="607" s="1077" customFormat="1" x14ac:dyDescent="0.2"/>
    <row r="608" s="1077" customFormat="1" x14ac:dyDescent="0.2"/>
    <row r="609" s="1077" customFormat="1" x14ac:dyDescent="0.2"/>
    <row r="610" s="1077" customFormat="1" x14ac:dyDescent="0.2"/>
    <row r="611" s="1077" customFormat="1" x14ac:dyDescent="0.2"/>
    <row r="612" s="1077" customFormat="1" x14ac:dyDescent="0.2"/>
    <row r="613" s="1077" customFormat="1" x14ac:dyDescent="0.2"/>
    <row r="614" s="1077" customFormat="1" x14ac:dyDescent="0.2"/>
    <row r="615" s="1077" customFormat="1" x14ac:dyDescent="0.2"/>
    <row r="616" s="1077" customFormat="1" x14ac:dyDescent="0.2"/>
    <row r="617" s="1077" customFormat="1" x14ac:dyDescent="0.2"/>
    <row r="618" s="1077" customFormat="1" x14ac:dyDescent="0.2"/>
    <row r="619" s="1077" customFormat="1" x14ac:dyDescent="0.2"/>
    <row r="620" s="1077" customFormat="1" x14ac:dyDescent="0.2"/>
    <row r="621" s="1077" customFormat="1" x14ac:dyDescent="0.2"/>
    <row r="622" s="1077" customFormat="1" x14ac:dyDescent="0.2"/>
    <row r="623" s="1077" customFormat="1" x14ac:dyDescent="0.2"/>
    <row r="624" s="1077" customFormat="1" x14ac:dyDescent="0.2"/>
    <row r="625" s="1077" customFormat="1" x14ac:dyDescent="0.2"/>
    <row r="626" s="1077" customFormat="1" x14ac:dyDescent="0.2"/>
    <row r="627" s="1077" customFormat="1" x14ac:dyDescent="0.2"/>
    <row r="628" s="1077" customFormat="1" x14ac:dyDescent="0.2"/>
    <row r="629" s="1077" customFormat="1" x14ac:dyDescent="0.2"/>
    <row r="630" s="1077" customFormat="1" x14ac:dyDescent="0.2"/>
    <row r="631" s="1077" customFormat="1" x14ac:dyDescent="0.2"/>
    <row r="632" s="1077" customFormat="1" x14ac:dyDescent="0.2"/>
    <row r="633" s="1077" customFormat="1" x14ac:dyDescent="0.2"/>
    <row r="634" s="1077" customFormat="1" x14ac:dyDescent="0.2"/>
    <row r="635" s="1077" customFormat="1" x14ac:dyDescent="0.2"/>
    <row r="636" s="1077" customFormat="1" x14ac:dyDescent="0.2"/>
    <row r="637" s="1077" customFormat="1" x14ac:dyDescent="0.2"/>
    <row r="638" s="1077" customFormat="1" x14ac:dyDescent="0.2"/>
    <row r="639" s="1077" customFormat="1" x14ac:dyDescent="0.2"/>
    <row r="640" s="1077" customFormat="1" x14ac:dyDescent="0.2"/>
    <row r="641" s="1077" customFormat="1" x14ac:dyDescent="0.2"/>
    <row r="642" s="1077" customFormat="1" x14ac:dyDescent="0.2"/>
    <row r="643" s="1077" customFormat="1" x14ac:dyDescent="0.2"/>
    <row r="644" s="1077" customFormat="1" x14ac:dyDescent="0.2"/>
    <row r="645" s="1077" customFormat="1" x14ac:dyDescent="0.2"/>
    <row r="646" s="1077" customFormat="1" x14ac:dyDescent="0.2"/>
    <row r="647" s="1077" customFormat="1" x14ac:dyDescent="0.2"/>
    <row r="648" s="1077" customFormat="1" x14ac:dyDescent="0.2"/>
    <row r="649" s="1077" customFormat="1" x14ac:dyDescent="0.2"/>
    <row r="650" s="1077" customFormat="1" x14ac:dyDescent="0.2"/>
    <row r="651" s="1077" customFormat="1" x14ac:dyDescent="0.2"/>
    <row r="652" s="1077" customFormat="1" x14ac:dyDescent="0.2"/>
    <row r="653" s="1077" customFormat="1" x14ac:dyDescent="0.2"/>
    <row r="654" s="1077" customFormat="1" x14ac:dyDescent="0.2"/>
    <row r="655" s="1077" customFormat="1" x14ac:dyDescent="0.2"/>
    <row r="656" s="1077" customFormat="1" x14ac:dyDescent="0.2"/>
    <row r="657" s="1077" customFormat="1" x14ac:dyDescent="0.2"/>
    <row r="658" s="1077" customFormat="1" x14ac:dyDescent="0.2"/>
    <row r="659" s="1077" customFormat="1" x14ac:dyDescent="0.2"/>
    <row r="660" s="1077" customFormat="1" x14ac:dyDescent="0.2"/>
    <row r="661" s="1077" customFormat="1" x14ac:dyDescent="0.2"/>
    <row r="662" s="1077" customFormat="1" x14ac:dyDescent="0.2"/>
    <row r="663" s="1077" customFormat="1" x14ac:dyDescent="0.2"/>
    <row r="664" s="1077" customFormat="1" x14ac:dyDescent="0.2"/>
    <row r="665" s="1077" customFormat="1" x14ac:dyDescent="0.2"/>
    <row r="666" s="1077" customFormat="1" x14ac:dyDescent="0.2"/>
    <row r="667" s="1077" customFormat="1" x14ac:dyDescent="0.2"/>
    <row r="668" s="1077" customFormat="1" x14ac:dyDescent="0.2"/>
    <row r="669" s="1077" customFormat="1" x14ac:dyDescent="0.2"/>
    <row r="670" s="1077" customFormat="1" x14ac:dyDescent="0.2"/>
    <row r="671" s="1077" customFormat="1" x14ac:dyDescent="0.2"/>
    <row r="672" s="1077" customFormat="1" x14ac:dyDescent="0.2"/>
    <row r="673" s="1077" customFormat="1" x14ac:dyDescent="0.2"/>
    <row r="674" s="1077" customFormat="1" x14ac:dyDescent="0.2"/>
    <row r="675" s="1077" customFormat="1" x14ac:dyDescent="0.2"/>
    <row r="676" s="1077" customFormat="1" x14ac:dyDescent="0.2"/>
    <row r="677" s="1077" customFormat="1" x14ac:dyDescent="0.2"/>
    <row r="678" s="1077" customFormat="1" x14ac:dyDescent="0.2"/>
    <row r="679" s="1077" customFormat="1" x14ac:dyDescent="0.2"/>
    <row r="680" s="1077" customFormat="1" x14ac:dyDescent="0.2"/>
    <row r="681" s="1077" customFormat="1" x14ac:dyDescent="0.2"/>
    <row r="682" s="1077" customFormat="1" x14ac:dyDescent="0.2"/>
    <row r="683" s="1077" customFormat="1" x14ac:dyDescent="0.2"/>
    <row r="684" s="1077" customFormat="1" x14ac:dyDescent="0.2"/>
    <row r="685" s="1077" customFormat="1" x14ac:dyDescent="0.2"/>
    <row r="686" s="1077" customFormat="1" x14ac:dyDescent="0.2"/>
    <row r="687" s="1077" customFormat="1" x14ac:dyDescent="0.2"/>
    <row r="688" s="1077" customFormat="1" x14ac:dyDescent="0.2"/>
    <row r="689" s="1077" customFormat="1" x14ac:dyDescent="0.2"/>
    <row r="690" s="1077" customFormat="1" x14ac:dyDescent="0.2"/>
    <row r="691" s="1077" customFormat="1" x14ac:dyDescent="0.2"/>
    <row r="692" s="1077" customFormat="1" x14ac:dyDescent="0.2"/>
    <row r="693" s="1077" customFormat="1" x14ac:dyDescent="0.2"/>
    <row r="694" s="1077" customFormat="1" x14ac:dyDescent="0.2"/>
    <row r="695" s="1077" customFormat="1" x14ac:dyDescent="0.2"/>
    <row r="696" s="1077" customFormat="1" x14ac:dyDescent="0.2"/>
    <row r="697" s="1077" customFormat="1" x14ac:dyDescent="0.2"/>
    <row r="698" s="1077" customFormat="1" x14ac:dyDescent="0.2"/>
    <row r="699" s="1077" customFormat="1" x14ac:dyDescent="0.2"/>
    <row r="700" s="1077" customFormat="1" x14ac:dyDescent="0.2"/>
    <row r="701" s="1077" customFormat="1" x14ac:dyDescent="0.2"/>
    <row r="702" s="1077" customFormat="1" x14ac:dyDescent="0.2"/>
    <row r="703" s="1077" customFormat="1" x14ac:dyDescent="0.2"/>
    <row r="704" s="1077" customFormat="1" x14ac:dyDescent="0.2"/>
    <row r="705" s="1077" customFormat="1" x14ac:dyDescent="0.2"/>
    <row r="706" s="1077" customFormat="1" x14ac:dyDescent="0.2"/>
    <row r="707" s="1077" customFormat="1" x14ac:dyDescent="0.2"/>
    <row r="708" s="1077" customFormat="1" x14ac:dyDescent="0.2"/>
    <row r="709" s="1077" customFormat="1" x14ac:dyDescent="0.2"/>
    <row r="710" s="1077" customFormat="1" x14ac:dyDescent="0.2"/>
    <row r="711" s="1077" customFormat="1" x14ac:dyDescent="0.2"/>
    <row r="712" s="1077" customFormat="1" x14ac:dyDescent="0.2"/>
    <row r="713" s="1077" customFormat="1" x14ac:dyDescent="0.2"/>
    <row r="714" s="1077" customFormat="1" x14ac:dyDescent="0.2"/>
    <row r="715" s="1077" customFormat="1" x14ac:dyDescent="0.2"/>
    <row r="716" s="1077" customFormat="1" x14ac:dyDescent="0.2"/>
    <row r="717" s="1077" customFormat="1" x14ac:dyDescent="0.2"/>
    <row r="718" s="1077" customFormat="1" x14ac:dyDescent="0.2"/>
    <row r="719" s="1077" customFormat="1" x14ac:dyDescent="0.2"/>
    <row r="720" s="1077" customFormat="1" x14ac:dyDescent="0.2"/>
    <row r="721" s="1077" customFormat="1" x14ac:dyDescent="0.2"/>
    <row r="722" s="1077" customFormat="1" x14ac:dyDescent="0.2"/>
    <row r="723" s="1077" customFormat="1" x14ac:dyDescent="0.2"/>
    <row r="724" s="1077" customFormat="1" x14ac:dyDescent="0.2"/>
    <row r="725" s="1077" customFormat="1" x14ac:dyDescent="0.2"/>
    <row r="726" s="1077" customFormat="1" x14ac:dyDescent="0.2"/>
    <row r="727" s="1077" customFormat="1" x14ac:dyDescent="0.2"/>
    <row r="728" s="1077" customFormat="1" x14ac:dyDescent="0.2"/>
    <row r="729" s="1077" customFormat="1" x14ac:dyDescent="0.2"/>
    <row r="730" s="1077" customFormat="1" x14ac:dyDescent="0.2"/>
    <row r="731" s="1077" customFormat="1" x14ac:dyDescent="0.2"/>
    <row r="732" s="1077" customFormat="1" x14ac:dyDescent="0.2"/>
    <row r="733" s="1077" customFormat="1" x14ac:dyDescent="0.2"/>
    <row r="734" s="1077" customFormat="1" x14ac:dyDescent="0.2"/>
    <row r="735" s="1077" customFormat="1" x14ac:dyDescent="0.2"/>
    <row r="736" s="1077" customFormat="1" x14ac:dyDescent="0.2"/>
    <row r="737" s="1077" customFormat="1" x14ac:dyDescent="0.2"/>
    <row r="738" s="1077" customFormat="1" x14ac:dyDescent="0.2"/>
    <row r="739" s="1077" customFormat="1" x14ac:dyDescent="0.2"/>
    <row r="740" s="1077" customFormat="1" x14ac:dyDescent="0.2"/>
    <row r="741" s="1077" customFormat="1" x14ac:dyDescent="0.2"/>
    <row r="742" s="1077" customFormat="1" x14ac:dyDescent="0.2"/>
    <row r="743" s="1077" customFormat="1" x14ac:dyDescent="0.2"/>
    <row r="744" s="1077" customFormat="1" x14ac:dyDescent="0.2"/>
    <row r="745" s="1077" customFormat="1" x14ac:dyDescent="0.2"/>
    <row r="746" s="1077" customFormat="1" x14ac:dyDescent="0.2"/>
    <row r="747" s="1077" customFormat="1" x14ac:dyDescent="0.2"/>
    <row r="748" s="1077" customFormat="1" x14ac:dyDescent="0.2"/>
    <row r="749" s="1077" customFormat="1" x14ac:dyDescent="0.2"/>
    <row r="750" s="1077" customFormat="1" x14ac:dyDescent="0.2"/>
    <row r="751" s="1077" customFormat="1" x14ac:dyDescent="0.2"/>
    <row r="752" s="1077" customFormat="1" x14ac:dyDescent="0.2"/>
    <row r="753" s="1077" customFormat="1" x14ac:dyDescent="0.2"/>
    <row r="754" s="1077" customFormat="1" x14ac:dyDescent="0.2"/>
    <row r="755" s="1077" customFormat="1" x14ac:dyDescent="0.2"/>
    <row r="756" s="1077" customFormat="1" x14ac:dyDescent="0.2"/>
    <row r="757" s="1077" customFormat="1" x14ac:dyDescent="0.2"/>
    <row r="758" s="1077" customFormat="1" x14ac:dyDescent="0.2"/>
    <row r="759" s="1077" customFormat="1" x14ac:dyDescent="0.2"/>
    <row r="760" s="1077" customFormat="1" x14ac:dyDescent="0.2"/>
    <row r="761" s="1077" customFormat="1" x14ac:dyDescent="0.2"/>
    <row r="762" s="1077" customFormat="1" x14ac:dyDescent="0.2"/>
    <row r="763" s="1077" customFormat="1" x14ac:dyDescent="0.2"/>
    <row r="764" s="1077" customFormat="1" x14ac:dyDescent="0.2"/>
    <row r="765" s="1077" customFormat="1" x14ac:dyDescent="0.2"/>
    <row r="766" s="1077" customFormat="1" x14ac:dyDescent="0.2"/>
    <row r="767" s="1077" customFormat="1" x14ac:dyDescent="0.2"/>
    <row r="768" s="1077" customFormat="1" x14ac:dyDescent="0.2"/>
    <row r="769" s="1077" customFormat="1" x14ac:dyDescent="0.2"/>
    <row r="770" s="1077" customFormat="1" x14ac:dyDescent="0.2"/>
    <row r="771" s="1077" customFormat="1" x14ac:dyDescent="0.2"/>
    <row r="772" s="1077" customFormat="1" x14ac:dyDescent="0.2"/>
    <row r="773" s="1077" customFormat="1" x14ac:dyDescent="0.2"/>
    <row r="774" s="1077" customFormat="1" x14ac:dyDescent="0.2"/>
    <row r="775" s="1077" customFormat="1" x14ac:dyDescent="0.2"/>
    <row r="776" s="1077" customFormat="1" x14ac:dyDescent="0.2"/>
    <row r="777" s="1077" customFormat="1" x14ac:dyDescent="0.2"/>
    <row r="778" s="1077" customFormat="1" x14ac:dyDescent="0.2"/>
    <row r="779" s="1077" customFormat="1" x14ac:dyDescent="0.2"/>
    <row r="780" s="1077" customFormat="1" x14ac:dyDescent="0.2"/>
    <row r="781" s="1077" customFormat="1" x14ac:dyDescent="0.2"/>
    <row r="782" s="1077" customFormat="1" x14ac:dyDescent="0.2"/>
    <row r="783" s="1077" customFormat="1" x14ac:dyDescent="0.2"/>
    <row r="784" s="1077" customFormat="1" x14ac:dyDescent="0.2"/>
    <row r="785" s="1077" customFormat="1" x14ac:dyDescent="0.2"/>
    <row r="786" s="1077" customFormat="1" x14ac:dyDescent="0.2"/>
    <row r="787" s="1077" customFormat="1" x14ac:dyDescent="0.2"/>
    <row r="788" s="1077" customFormat="1" x14ac:dyDescent="0.2"/>
    <row r="789" s="1077" customFormat="1" x14ac:dyDescent="0.2"/>
    <row r="790" s="1077" customFormat="1" x14ac:dyDescent="0.2"/>
    <row r="791" s="1077" customFormat="1" x14ac:dyDescent="0.2"/>
    <row r="792" s="1077" customFormat="1" x14ac:dyDescent="0.2"/>
    <row r="793" s="1077" customFormat="1" x14ac:dyDescent="0.2"/>
    <row r="794" s="1077" customFormat="1" x14ac:dyDescent="0.2"/>
    <row r="795" s="1077" customFormat="1" x14ac:dyDescent="0.2"/>
    <row r="796" s="1077" customFormat="1" x14ac:dyDescent="0.2"/>
    <row r="797" s="1077" customFormat="1" x14ac:dyDescent="0.2"/>
    <row r="798" s="1077" customFormat="1" x14ac:dyDescent="0.2"/>
    <row r="799" s="1077" customFormat="1" x14ac:dyDescent="0.2"/>
    <row r="800" s="1077" customFormat="1" x14ac:dyDescent="0.2"/>
    <row r="801" s="1077" customFormat="1" x14ac:dyDescent="0.2"/>
    <row r="802" s="1077" customFormat="1" x14ac:dyDescent="0.2"/>
    <row r="803" s="1077" customFormat="1" x14ac:dyDescent="0.2"/>
    <row r="804" s="1077" customFormat="1" x14ac:dyDescent="0.2"/>
    <row r="805" s="1077" customFormat="1" x14ac:dyDescent="0.2"/>
    <row r="806" s="1077" customFormat="1" x14ac:dyDescent="0.2"/>
    <row r="807" s="1077" customFormat="1" x14ac:dyDescent="0.2"/>
    <row r="13192" spans="1:1" s="1254" customFormat="1" x14ac:dyDescent="0.2"/>
    <row r="13195" spans="1:1" s="1260" customFormat="1" x14ac:dyDescent="0.2">
      <c r="A13195" s="1082"/>
    </row>
    <row r="13196" spans="1:1" s="1260" customFormat="1" x14ac:dyDescent="0.2">
      <c r="A13196" s="1082"/>
    </row>
    <row r="13197" spans="1:1" s="1260" customFormat="1" x14ac:dyDescent="0.2">
      <c r="A13197" s="1082"/>
    </row>
    <row r="13198" spans="1:1" s="1260" customFormat="1" x14ac:dyDescent="0.2">
      <c r="A13198" s="1082"/>
    </row>
    <row r="13199" spans="1:1" s="1260" customFormat="1" x14ac:dyDescent="0.2">
      <c r="A13199" s="1082"/>
    </row>
    <row r="13200" spans="1:1" s="1260" customFormat="1" x14ac:dyDescent="0.2">
      <c r="A13200" s="1082"/>
    </row>
    <row r="13201" spans="1:1" s="1260" customFormat="1" x14ac:dyDescent="0.2">
      <c r="A13201" s="1082"/>
    </row>
    <row r="13202" spans="1:1" s="1260" customFormat="1" x14ac:dyDescent="0.2">
      <c r="A13202" s="1082"/>
    </row>
    <row r="13203" spans="1:1" s="1260" customFormat="1" x14ac:dyDescent="0.2">
      <c r="A13203" s="1082"/>
    </row>
    <row r="13204" spans="1:1" s="1260" customFormat="1" x14ac:dyDescent="0.2">
      <c r="A13204" s="1082"/>
    </row>
    <row r="13205" spans="1:1" s="1260" customFormat="1" x14ac:dyDescent="0.2">
      <c r="A13205" s="1082"/>
    </row>
    <row r="13206" spans="1:1" s="1260" customFormat="1" x14ac:dyDescent="0.2">
      <c r="A13206" s="1082"/>
    </row>
    <row r="13207" spans="1:1" s="1260" customFormat="1" x14ac:dyDescent="0.2">
      <c r="A13207" s="1082"/>
    </row>
    <row r="13208" spans="1:1" s="1260" customFormat="1" x14ac:dyDescent="0.2">
      <c r="A13208" s="1082"/>
    </row>
    <row r="13209" spans="1:1" s="1260" customFormat="1" x14ac:dyDescent="0.2">
      <c r="A13209" s="1082"/>
    </row>
    <row r="13210" spans="1:1" s="1260" customFormat="1" x14ac:dyDescent="0.2">
      <c r="A13210" s="1082"/>
    </row>
    <row r="13211" spans="1:1" s="1260" customFormat="1" x14ac:dyDescent="0.2">
      <c r="A13211" s="1082"/>
    </row>
    <row r="13212" spans="1:1" s="1260" customFormat="1" x14ac:dyDescent="0.2">
      <c r="A13212" s="1082"/>
    </row>
    <row r="13213" spans="1:1" s="1260" customFormat="1" x14ac:dyDescent="0.2">
      <c r="A13213" s="1082"/>
    </row>
    <row r="13214" spans="1:1" s="1260" customFormat="1" x14ac:dyDescent="0.2">
      <c r="A13214" s="1082"/>
    </row>
    <row r="13215" spans="1:1" s="1260" customFormat="1" x14ac:dyDescent="0.2">
      <c r="A13215" s="1082"/>
    </row>
    <row r="13216" spans="1:1" s="1260" customFormat="1" x14ac:dyDescent="0.2">
      <c r="A13216" s="1082"/>
    </row>
    <row r="13217" spans="1:1" s="1260" customFormat="1" x14ac:dyDescent="0.2">
      <c r="A13217" s="1082"/>
    </row>
    <row r="13218" spans="1:1" s="1260" customFormat="1" x14ac:dyDescent="0.2">
      <c r="A13218" s="1082"/>
    </row>
    <row r="13219" spans="1:1" s="1260" customFormat="1" x14ac:dyDescent="0.2">
      <c r="A13219" s="1082"/>
    </row>
    <row r="13220" spans="1:1" s="1260" customFormat="1" x14ac:dyDescent="0.2">
      <c r="A13220" s="1082"/>
    </row>
    <row r="13221" spans="1:1" s="1260" customFormat="1" x14ac:dyDescent="0.2">
      <c r="A13221" s="1082"/>
    </row>
    <row r="13222" spans="1:1" s="1260" customFormat="1" x14ac:dyDescent="0.2">
      <c r="A13222" s="1082"/>
    </row>
    <row r="13223" spans="1:1" s="1260" customFormat="1" x14ac:dyDescent="0.2">
      <c r="A13223" s="1082"/>
    </row>
    <row r="13224" spans="1:1" s="1260" customFormat="1" x14ac:dyDescent="0.2">
      <c r="A13224" s="1082"/>
    </row>
    <row r="13225" spans="1:1" s="1260" customFormat="1" x14ac:dyDescent="0.2">
      <c r="A13225" s="1082"/>
    </row>
    <row r="13226" spans="1:1" s="1260" customFormat="1" x14ac:dyDescent="0.2">
      <c r="A13226" s="1082"/>
    </row>
    <row r="13227" spans="1:1" s="1260" customFormat="1" x14ac:dyDescent="0.2">
      <c r="A13227" s="1082"/>
    </row>
    <row r="13228" spans="1:1" s="1260" customFormat="1" x14ac:dyDescent="0.2">
      <c r="A13228" s="1082"/>
    </row>
    <row r="13229" spans="1:1" s="1260" customFormat="1" x14ac:dyDescent="0.2">
      <c r="A13229" s="1082"/>
    </row>
    <row r="13230" spans="1:1" s="1260" customFormat="1" x14ac:dyDescent="0.2">
      <c r="A13230" s="1082"/>
    </row>
    <row r="13231" spans="1:1" s="1260" customFormat="1" x14ac:dyDescent="0.2">
      <c r="A13231" s="1082"/>
    </row>
    <row r="13232" spans="1:1" s="1260" customFormat="1" x14ac:dyDescent="0.2">
      <c r="A13232" s="1082"/>
    </row>
    <row r="13233" spans="1:1" s="1260" customFormat="1" x14ac:dyDescent="0.2">
      <c r="A13233" s="1082"/>
    </row>
    <row r="13234" spans="1:1" s="1260" customFormat="1" x14ac:dyDescent="0.2">
      <c r="A13234" s="1082"/>
    </row>
    <row r="13235" spans="1:1" s="1260" customFormat="1" x14ac:dyDescent="0.2">
      <c r="A13235" s="1082"/>
    </row>
    <row r="13236" spans="1:1" s="1260" customFormat="1" x14ac:dyDescent="0.2">
      <c r="A13236" s="1082"/>
    </row>
    <row r="13237" spans="1:1" s="1260" customFormat="1" x14ac:dyDescent="0.2">
      <c r="A13237" s="1082"/>
    </row>
    <row r="13238" spans="1:1" s="1260" customFormat="1" x14ac:dyDescent="0.2">
      <c r="A13238" s="1082"/>
    </row>
    <row r="13239" spans="1:1" s="1260" customFormat="1" x14ac:dyDescent="0.2">
      <c r="A13239" s="1082"/>
    </row>
    <row r="13240" spans="1:1" s="1260" customFormat="1" x14ac:dyDescent="0.2">
      <c r="A13240" s="1082"/>
    </row>
    <row r="13241" spans="1:1" s="1260" customFormat="1" x14ac:dyDescent="0.2">
      <c r="A13241" s="1082"/>
    </row>
    <row r="13242" spans="1:1" s="1260" customFormat="1" x14ac:dyDescent="0.2">
      <c r="A13242" s="1082"/>
    </row>
    <row r="13243" spans="1:1" s="1260" customFormat="1" x14ac:dyDescent="0.2">
      <c r="A13243" s="1082"/>
    </row>
    <row r="13244" spans="1:1" s="1260" customFormat="1" x14ac:dyDescent="0.2">
      <c r="A13244" s="1082"/>
    </row>
    <row r="13245" spans="1:1" s="1260" customFormat="1" x14ac:dyDescent="0.2">
      <c r="A13245" s="1082"/>
    </row>
    <row r="13246" spans="1:1" s="1260" customFormat="1" x14ac:dyDescent="0.2">
      <c r="A13246" s="1082"/>
    </row>
    <row r="13247" spans="1:1" s="1260" customFormat="1" x14ac:dyDescent="0.2">
      <c r="A13247" s="1082"/>
    </row>
    <row r="13248" spans="1:1" s="1260" customFormat="1" x14ac:dyDescent="0.2">
      <c r="A13248" s="1082"/>
    </row>
    <row r="13249" spans="1:1" s="1260" customFormat="1" x14ac:dyDescent="0.2">
      <c r="A13249" s="1082"/>
    </row>
    <row r="13250" spans="1:1" s="1260" customFormat="1" x14ac:dyDescent="0.2">
      <c r="A13250" s="1082"/>
    </row>
    <row r="13251" spans="1:1" s="1260" customFormat="1" x14ac:dyDescent="0.2">
      <c r="A13251" s="1082"/>
    </row>
    <row r="13252" spans="1:1" s="1260" customFormat="1" x14ac:dyDescent="0.2">
      <c r="A13252" s="1082"/>
    </row>
    <row r="13253" spans="1:1" s="1260" customFormat="1" x14ac:dyDescent="0.2">
      <c r="A13253" s="1082"/>
    </row>
    <row r="13254" spans="1:1" s="1260" customFormat="1" x14ac:dyDescent="0.2">
      <c r="A13254" s="1082"/>
    </row>
    <row r="13255" spans="1:1" s="1260" customFormat="1" x14ac:dyDescent="0.2">
      <c r="A13255" s="1082"/>
    </row>
    <row r="13256" spans="1:1" s="1260" customFormat="1" x14ac:dyDescent="0.2">
      <c r="A13256" s="1082"/>
    </row>
    <row r="13257" spans="1:1" s="1260" customFormat="1" x14ac:dyDescent="0.2">
      <c r="A13257" s="1082"/>
    </row>
    <row r="13258" spans="1:1" s="1260" customFormat="1" x14ac:dyDescent="0.2">
      <c r="A13258" s="1082"/>
    </row>
    <row r="13259" spans="1:1" s="1260" customFormat="1" x14ac:dyDescent="0.2">
      <c r="A13259" s="1082"/>
    </row>
    <row r="13260" spans="1:1" s="1260" customFormat="1" x14ac:dyDescent="0.2">
      <c r="A13260" s="1082"/>
    </row>
    <row r="13261" spans="1:1" s="1260" customFormat="1" x14ac:dyDescent="0.2">
      <c r="A13261" s="1082"/>
    </row>
    <row r="13262" spans="1:1" s="1260" customFormat="1" x14ac:dyDescent="0.2">
      <c r="A13262" s="1082"/>
    </row>
    <row r="13263" spans="1:1" s="1260" customFormat="1" x14ac:dyDescent="0.2">
      <c r="A13263" s="1082"/>
    </row>
    <row r="13264" spans="1:1" s="1260" customFormat="1" x14ac:dyDescent="0.2">
      <c r="A13264" s="1082"/>
    </row>
    <row r="13265" spans="1:1" s="1260" customFormat="1" x14ac:dyDescent="0.2">
      <c r="A13265" s="1082"/>
    </row>
    <row r="13266" spans="1:1" s="1260" customFormat="1" x14ac:dyDescent="0.2">
      <c r="A13266" s="1082"/>
    </row>
    <row r="13267" spans="1:1" s="1260" customFormat="1" x14ac:dyDescent="0.2">
      <c r="A13267" s="1082"/>
    </row>
    <row r="13268" spans="1:1" s="1260" customFormat="1" x14ac:dyDescent="0.2">
      <c r="A13268" s="1082"/>
    </row>
    <row r="13269" spans="1:1" s="1260" customFormat="1" x14ac:dyDescent="0.2">
      <c r="A13269" s="1082"/>
    </row>
    <row r="13270" spans="1:1" s="1260" customFormat="1" x14ac:dyDescent="0.2">
      <c r="A13270" s="1082"/>
    </row>
    <row r="13271" spans="1:1" s="1260" customFormat="1" x14ac:dyDescent="0.2">
      <c r="A13271" s="1082"/>
    </row>
    <row r="13272" spans="1:1" s="1260" customFormat="1" x14ac:dyDescent="0.2">
      <c r="A13272" s="1082"/>
    </row>
    <row r="13273" spans="1:1" s="1260" customFormat="1" x14ac:dyDescent="0.2">
      <c r="A13273" s="1082"/>
    </row>
    <row r="13274" spans="1:1" s="1260" customFormat="1" x14ac:dyDescent="0.2">
      <c r="A13274" s="1082"/>
    </row>
    <row r="13275" spans="1:1" s="1260" customFormat="1" x14ac:dyDescent="0.2">
      <c r="A13275" s="1082"/>
    </row>
    <row r="13276" spans="1:1" s="1260" customFormat="1" x14ac:dyDescent="0.2">
      <c r="A13276" s="1082"/>
    </row>
    <row r="13277" spans="1:1" s="1260" customFormat="1" x14ac:dyDescent="0.2">
      <c r="A13277" s="1082"/>
    </row>
    <row r="13278" spans="1:1" s="1260" customFormat="1" x14ac:dyDescent="0.2">
      <c r="A13278" s="1082"/>
    </row>
    <row r="13279" spans="1:1" s="1260" customFormat="1" x14ac:dyDescent="0.2">
      <c r="A13279" s="1082"/>
    </row>
    <row r="13280" spans="1:1" s="1260" customFormat="1" x14ac:dyDescent="0.2">
      <c r="A13280" s="1082"/>
    </row>
    <row r="13281" spans="1:1" s="1260" customFormat="1" x14ac:dyDescent="0.2">
      <c r="A13281" s="1082"/>
    </row>
    <row r="13282" spans="1:1" s="1260" customFormat="1" x14ac:dyDescent="0.2">
      <c r="A13282" s="1082"/>
    </row>
    <row r="13283" spans="1:1" s="1260" customFormat="1" x14ac:dyDescent="0.2">
      <c r="A13283" s="1082"/>
    </row>
    <row r="13284" spans="1:1" s="1260" customFormat="1" x14ac:dyDescent="0.2">
      <c r="A13284" s="1082"/>
    </row>
    <row r="13285" spans="1:1" s="1260" customFormat="1" x14ac:dyDescent="0.2">
      <c r="A13285" s="1082"/>
    </row>
    <row r="13286" spans="1:1" s="1260" customFormat="1" x14ac:dyDescent="0.2">
      <c r="A13286" s="1082"/>
    </row>
    <row r="13287" spans="1:1" s="1260" customFormat="1" x14ac:dyDescent="0.2">
      <c r="A13287" s="1082"/>
    </row>
    <row r="13288" spans="1:1" s="1260" customFormat="1" x14ac:dyDescent="0.2">
      <c r="A13288" s="1082"/>
    </row>
    <row r="13289" spans="1:1" s="1260" customFormat="1" x14ac:dyDescent="0.2">
      <c r="A13289" s="1082"/>
    </row>
    <row r="13290" spans="1:1" s="1260" customFormat="1" x14ac:dyDescent="0.2">
      <c r="A13290" s="1082"/>
    </row>
    <row r="13291" spans="1:1" s="1260" customFormat="1" x14ac:dyDescent="0.2">
      <c r="A13291" s="1082"/>
    </row>
    <row r="13292" spans="1:1" s="1260" customFormat="1" x14ac:dyDescent="0.2">
      <c r="A13292" s="1082"/>
    </row>
    <row r="13293" spans="1:1" s="1260" customFormat="1" x14ac:dyDescent="0.2">
      <c r="A13293" s="1082"/>
    </row>
    <row r="13294" spans="1:1" s="1260" customFormat="1" x14ac:dyDescent="0.2">
      <c r="A13294" s="1082"/>
    </row>
    <row r="13295" spans="1:1" s="1260" customFormat="1" x14ac:dyDescent="0.2">
      <c r="A13295" s="1082"/>
    </row>
    <row r="13296" spans="1:1" s="1260" customFormat="1" x14ac:dyDescent="0.2">
      <c r="A13296" s="1082"/>
    </row>
    <row r="13297" spans="1:1" s="1260" customFormat="1" x14ac:dyDescent="0.2">
      <c r="A13297" s="1082"/>
    </row>
    <row r="13298" spans="1:1" s="1260" customFormat="1" x14ac:dyDescent="0.2">
      <c r="A13298" s="1082"/>
    </row>
    <row r="13299" spans="1:1" s="1260" customFormat="1" x14ac:dyDescent="0.2">
      <c r="A13299" s="1082"/>
    </row>
    <row r="13300" spans="1:1" s="1260" customFormat="1" x14ac:dyDescent="0.2">
      <c r="A13300" s="1082"/>
    </row>
    <row r="13301" spans="1:1" s="1260" customFormat="1" x14ac:dyDescent="0.2">
      <c r="A13301" s="1082"/>
    </row>
    <row r="13302" spans="1:1" s="1260" customFormat="1" x14ac:dyDescent="0.2">
      <c r="A13302" s="1082"/>
    </row>
    <row r="13303" spans="1:1" s="1260" customFormat="1" x14ac:dyDescent="0.2">
      <c r="A13303" s="1082"/>
    </row>
    <row r="13304" spans="1:1" s="1260" customFormat="1" x14ac:dyDescent="0.2">
      <c r="A13304" s="1082"/>
    </row>
    <row r="13305" spans="1:1" s="1260" customFormat="1" x14ac:dyDescent="0.2">
      <c r="A13305" s="1082"/>
    </row>
    <row r="13306" spans="1:1" s="1260" customFormat="1" x14ac:dyDescent="0.2">
      <c r="A13306" s="1082"/>
    </row>
    <row r="13307" spans="1:1" s="1260" customFormat="1" x14ac:dyDescent="0.2">
      <c r="A13307" s="1082"/>
    </row>
    <row r="13308" spans="1:1" s="1260" customFormat="1" x14ac:dyDescent="0.2">
      <c r="A13308" s="1082"/>
    </row>
    <row r="13309" spans="1:1" s="1260" customFormat="1" x14ac:dyDescent="0.2">
      <c r="A13309" s="1082"/>
    </row>
    <row r="13310" spans="1:1" s="1260" customFormat="1" x14ac:dyDescent="0.2">
      <c r="A13310" s="1082"/>
    </row>
    <row r="13311" spans="1:1" s="1260" customFormat="1" x14ac:dyDescent="0.2">
      <c r="A13311" s="1082"/>
    </row>
    <row r="13312" spans="1:1" s="1260" customFormat="1" x14ac:dyDescent="0.2">
      <c r="A13312" s="1082"/>
    </row>
    <row r="13313" spans="1:1" s="1260" customFormat="1" x14ac:dyDescent="0.2">
      <c r="A13313" s="1082"/>
    </row>
    <row r="13314" spans="1:1" s="1260" customFormat="1" x14ac:dyDescent="0.2">
      <c r="A13314" s="1082"/>
    </row>
    <row r="13315" spans="1:1" s="1260" customFormat="1" x14ac:dyDescent="0.2">
      <c r="A13315" s="1082"/>
    </row>
    <row r="13316" spans="1:1" s="1260" customFormat="1" x14ac:dyDescent="0.2">
      <c r="A13316" s="1082"/>
    </row>
    <row r="13317" spans="1:1" s="1260" customFormat="1" x14ac:dyDescent="0.2">
      <c r="A13317" s="1082"/>
    </row>
    <row r="13318" spans="1:1" s="1260" customFormat="1" x14ac:dyDescent="0.2">
      <c r="A13318" s="1082"/>
    </row>
    <row r="13319" spans="1:1" s="1260" customFormat="1" x14ac:dyDescent="0.2">
      <c r="A13319" s="1082"/>
    </row>
    <row r="13320" spans="1:1" s="1260" customFormat="1" x14ac:dyDescent="0.2">
      <c r="A13320" s="1082"/>
    </row>
    <row r="13321" spans="1:1" s="1260" customFormat="1" x14ac:dyDescent="0.2">
      <c r="A13321" s="1082"/>
    </row>
    <row r="13322" spans="1:1" s="1260" customFormat="1" x14ac:dyDescent="0.2">
      <c r="A13322" s="1082"/>
    </row>
    <row r="13323" spans="1:1" s="1260" customFormat="1" x14ac:dyDescent="0.2">
      <c r="A13323" s="1082"/>
    </row>
    <row r="13324" spans="1:1" s="1260" customFormat="1" x14ac:dyDescent="0.2">
      <c r="A13324" s="1082"/>
    </row>
    <row r="13325" spans="1:1" s="1260" customFormat="1" x14ac:dyDescent="0.2">
      <c r="A13325" s="1082"/>
    </row>
    <row r="13326" spans="1:1" s="1260" customFormat="1" x14ac:dyDescent="0.2">
      <c r="A13326" s="1082"/>
    </row>
    <row r="13327" spans="1:1" s="1260" customFormat="1" x14ac:dyDescent="0.2">
      <c r="A13327" s="1082"/>
    </row>
    <row r="13328" spans="1:1" s="1260" customFormat="1" x14ac:dyDescent="0.2">
      <c r="A13328" s="1082"/>
    </row>
    <row r="13329" spans="1:1" s="1260" customFormat="1" x14ac:dyDescent="0.2">
      <c r="A13329" s="1082"/>
    </row>
    <row r="13330" spans="1:1" s="1260" customFormat="1" x14ac:dyDescent="0.2">
      <c r="A13330" s="1082"/>
    </row>
    <row r="13331" spans="1:1" s="1260" customFormat="1" x14ac:dyDescent="0.2">
      <c r="A13331" s="1082"/>
    </row>
    <row r="13332" spans="1:1" s="1260" customFormat="1" x14ac:dyDescent="0.2">
      <c r="A13332" s="1082"/>
    </row>
    <row r="13333" spans="1:1" s="1260" customFormat="1" x14ac:dyDescent="0.2">
      <c r="A13333" s="1082"/>
    </row>
    <row r="13334" spans="1:1" s="1260" customFormat="1" x14ac:dyDescent="0.2">
      <c r="A13334" s="1082"/>
    </row>
    <row r="13335" spans="1:1" s="1260" customFormat="1" x14ac:dyDescent="0.2">
      <c r="A13335" s="1082"/>
    </row>
    <row r="13336" spans="1:1" s="1260" customFormat="1" x14ac:dyDescent="0.2">
      <c r="A13336" s="1082"/>
    </row>
    <row r="13337" spans="1:1" s="1260" customFormat="1" x14ac:dyDescent="0.2">
      <c r="A13337" s="1082"/>
    </row>
    <row r="13338" spans="1:1" s="1260" customFormat="1" x14ac:dyDescent="0.2">
      <c r="A13338" s="1082"/>
    </row>
    <row r="13339" spans="1:1" s="1260" customFormat="1" x14ac:dyDescent="0.2">
      <c r="A13339" s="1082"/>
    </row>
    <row r="13340" spans="1:1" s="1260" customFormat="1" x14ac:dyDescent="0.2">
      <c r="A13340" s="1082"/>
    </row>
    <row r="13341" spans="1:1" s="1260" customFormat="1" x14ac:dyDescent="0.2">
      <c r="A13341" s="1082"/>
    </row>
    <row r="13342" spans="1:1" s="1260" customFormat="1" x14ac:dyDescent="0.2">
      <c r="A13342" s="1082"/>
    </row>
    <row r="13343" spans="1:1" s="1260" customFormat="1" x14ac:dyDescent="0.2">
      <c r="A13343" s="1082"/>
    </row>
    <row r="13344" spans="1:1" s="1260" customFormat="1" x14ac:dyDescent="0.2">
      <c r="A13344" s="1082"/>
    </row>
    <row r="13345" spans="1:1" s="1260" customFormat="1" x14ac:dyDescent="0.2">
      <c r="A13345" s="1082"/>
    </row>
    <row r="13346" spans="1:1" s="1260" customFormat="1" x14ac:dyDescent="0.2">
      <c r="A13346" s="1082"/>
    </row>
    <row r="13347" spans="1:1" s="1260" customFormat="1" x14ac:dyDescent="0.2">
      <c r="A13347" s="1082"/>
    </row>
    <row r="13348" spans="1:1" s="1260" customFormat="1" x14ac:dyDescent="0.2">
      <c r="A13348" s="1082"/>
    </row>
    <row r="13349" spans="1:1" s="1260" customFormat="1" x14ac:dyDescent="0.2">
      <c r="A13349" s="1082"/>
    </row>
    <row r="13350" spans="1:1" s="1260" customFormat="1" x14ac:dyDescent="0.2">
      <c r="A13350" s="1082"/>
    </row>
    <row r="13351" spans="1:1" s="1260" customFormat="1" x14ac:dyDescent="0.2">
      <c r="A13351" s="1082"/>
    </row>
    <row r="13352" spans="1:1" s="1260" customFormat="1" x14ac:dyDescent="0.2">
      <c r="A13352" s="1082"/>
    </row>
    <row r="13353" spans="1:1" s="1260" customFormat="1" x14ac:dyDescent="0.2">
      <c r="A13353" s="1082"/>
    </row>
    <row r="13354" spans="1:1" s="1260" customFormat="1" x14ac:dyDescent="0.2">
      <c r="A13354" s="1082"/>
    </row>
    <row r="13355" spans="1:1" s="1260" customFormat="1" x14ac:dyDescent="0.2">
      <c r="A13355" s="1082"/>
    </row>
    <row r="13356" spans="1:1" s="1260" customFormat="1" x14ac:dyDescent="0.2">
      <c r="A13356" s="1082"/>
    </row>
    <row r="13357" spans="1:1" s="1260" customFormat="1" x14ac:dyDescent="0.2">
      <c r="A13357" s="1082"/>
    </row>
    <row r="13358" spans="1:1" s="1260" customFormat="1" x14ac:dyDescent="0.2">
      <c r="A13358" s="1082"/>
    </row>
    <row r="13359" spans="1:1" s="1260" customFormat="1" x14ac:dyDescent="0.2">
      <c r="A13359" s="1082"/>
    </row>
    <row r="13360" spans="1:1" s="1260" customFormat="1" x14ac:dyDescent="0.2">
      <c r="A13360" s="1082"/>
    </row>
    <row r="13361" spans="1:1" s="1260" customFormat="1" x14ac:dyDescent="0.2">
      <c r="A13361" s="1082"/>
    </row>
    <row r="13362" spans="1:1" s="1260" customFormat="1" x14ac:dyDescent="0.2">
      <c r="A13362" s="1082"/>
    </row>
    <row r="13363" spans="1:1" s="1260" customFormat="1" x14ac:dyDescent="0.2">
      <c r="A13363" s="1082"/>
    </row>
    <row r="13364" spans="1:1" s="1260" customFormat="1" x14ac:dyDescent="0.2">
      <c r="A13364" s="1082"/>
    </row>
    <row r="13365" spans="1:1" s="1260" customFormat="1" x14ac:dyDescent="0.2">
      <c r="A13365" s="1082"/>
    </row>
    <row r="13366" spans="1:1" s="1260" customFormat="1" x14ac:dyDescent="0.2">
      <c r="A13366" s="1082"/>
    </row>
    <row r="13367" spans="1:1" s="1260" customFormat="1" x14ac:dyDescent="0.2">
      <c r="A13367" s="1082"/>
    </row>
    <row r="13368" spans="1:1" s="1260" customFormat="1" x14ac:dyDescent="0.2">
      <c r="A13368" s="1082"/>
    </row>
    <row r="13369" spans="1:1" s="1260" customFormat="1" x14ac:dyDescent="0.2">
      <c r="A13369" s="1082"/>
    </row>
    <row r="13370" spans="1:1" s="1260" customFormat="1" x14ac:dyDescent="0.2">
      <c r="A13370" s="1082"/>
    </row>
    <row r="13371" spans="1:1" s="1260" customFormat="1" x14ac:dyDescent="0.2">
      <c r="A13371" s="1082"/>
    </row>
    <row r="13372" spans="1:1" s="1260" customFormat="1" x14ac:dyDescent="0.2">
      <c r="A13372" s="1082"/>
    </row>
    <row r="13373" spans="1:1" s="1260" customFormat="1" x14ac:dyDescent="0.2">
      <c r="A13373" s="1082"/>
    </row>
    <row r="13374" spans="1:1" s="1260" customFormat="1" x14ac:dyDescent="0.2">
      <c r="A13374" s="1082"/>
    </row>
    <row r="13375" spans="1:1" s="1260" customFormat="1" x14ac:dyDescent="0.2">
      <c r="A13375" s="1082"/>
    </row>
    <row r="13376" spans="1:1" s="1260" customFormat="1" x14ac:dyDescent="0.2">
      <c r="A13376" s="1082"/>
    </row>
    <row r="13377" spans="1:1" s="1260" customFormat="1" x14ac:dyDescent="0.2">
      <c r="A13377" s="1082"/>
    </row>
    <row r="13378" spans="1:1" s="1260" customFormat="1" x14ac:dyDescent="0.2">
      <c r="A13378" s="1082"/>
    </row>
    <row r="13379" spans="1:1" s="1260" customFormat="1" x14ac:dyDescent="0.2">
      <c r="A13379" s="1082"/>
    </row>
    <row r="13380" spans="1:1" s="1260" customFormat="1" x14ac:dyDescent="0.2">
      <c r="A13380" s="1082"/>
    </row>
    <row r="13381" spans="1:1" s="1260" customFormat="1" x14ac:dyDescent="0.2">
      <c r="A13381" s="1082"/>
    </row>
    <row r="13382" spans="1:1" s="1260" customFormat="1" x14ac:dyDescent="0.2">
      <c r="A13382" s="1082"/>
    </row>
    <row r="13383" spans="1:1" s="1260" customFormat="1" x14ac:dyDescent="0.2">
      <c r="A13383" s="1082"/>
    </row>
    <row r="13384" spans="1:1" s="1260" customFormat="1" x14ac:dyDescent="0.2">
      <c r="A13384" s="1082"/>
    </row>
    <row r="13385" spans="1:1" s="1260" customFormat="1" x14ac:dyDescent="0.2">
      <c r="A13385" s="1082"/>
    </row>
    <row r="13386" spans="1:1" s="1260" customFormat="1" x14ac:dyDescent="0.2">
      <c r="A13386" s="1082"/>
    </row>
    <row r="13387" spans="1:1" s="1260" customFormat="1" x14ac:dyDescent="0.2">
      <c r="A13387" s="1082"/>
    </row>
    <row r="13388" spans="1:1" s="1260" customFormat="1" x14ac:dyDescent="0.2">
      <c r="A13388" s="1082"/>
    </row>
    <row r="13389" spans="1:1" s="1260" customFormat="1" x14ac:dyDescent="0.2">
      <c r="A13389" s="1082"/>
    </row>
    <row r="13390" spans="1:1" s="1260" customFormat="1" x14ac:dyDescent="0.2">
      <c r="A13390" s="1082"/>
    </row>
    <row r="13391" spans="1:1" s="1260" customFormat="1" x14ac:dyDescent="0.2">
      <c r="A13391" s="1082"/>
    </row>
    <row r="13392" spans="1:1" s="1260" customFormat="1" x14ac:dyDescent="0.2">
      <c r="A13392" s="1082"/>
    </row>
    <row r="13393" spans="1:1" s="1260" customFormat="1" x14ac:dyDescent="0.2">
      <c r="A13393" s="1082"/>
    </row>
    <row r="13394" spans="1:1" s="1260" customFormat="1" x14ac:dyDescent="0.2">
      <c r="A13394" s="1082"/>
    </row>
    <row r="13395" spans="1:1" s="1260" customFormat="1" x14ac:dyDescent="0.2">
      <c r="A13395" s="1082"/>
    </row>
    <row r="13396" spans="1:1" s="1260" customFormat="1" x14ac:dyDescent="0.2">
      <c r="A13396" s="1082"/>
    </row>
    <row r="13397" spans="1:1" s="1260" customFormat="1" x14ac:dyDescent="0.2">
      <c r="A13397" s="1082"/>
    </row>
    <row r="13398" spans="1:1" s="1260" customFormat="1" x14ac:dyDescent="0.2">
      <c r="A13398" s="1082"/>
    </row>
    <row r="13399" spans="1:1" s="1260" customFormat="1" x14ac:dyDescent="0.2">
      <c r="A13399" s="1082"/>
    </row>
    <row r="13400" spans="1:1" s="1260" customFormat="1" x14ac:dyDescent="0.2">
      <c r="A13400" s="1082"/>
    </row>
    <row r="13401" spans="1:1" s="1260" customFormat="1" x14ac:dyDescent="0.2">
      <c r="A13401" s="1082"/>
    </row>
    <row r="13402" spans="1:1" s="1260" customFormat="1" x14ac:dyDescent="0.2">
      <c r="A13402" s="1082"/>
    </row>
    <row r="13403" spans="1:1" s="1260" customFormat="1" x14ac:dyDescent="0.2">
      <c r="A13403" s="1082"/>
    </row>
    <row r="13404" spans="1:1" s="1260" customFormat="1" x14ac:dyDescent="0.2">
      <c r="A13404" s="1082"/>
    </row>
    <row r="13405" spans="1:1" s="1260" customFormat="1" x14ac:dyDescent="0.2">
      <c r="A13405" s="1082"/>
    </row>
    <row r="13406" spans="1:1" s="1260" customFormat="1" x14ac:dyDescent="0.2">
      <c r="A13406" s="1082"/>
    </row>
    <row r="13407" spans="1:1" s="1260" customFormat="1" x14ac:dyDescent="0.2">
      <c r="A13407" s="1082"/>
    </row>
    <row r="13408" spans="1:1" s="1260" customFormat="1" x14ac:dyDescent="0.2">
      <c r="A13408" s="1082"/>
    </row>
    <row r="13409" spans="1:1" s="1260" customFormat="1" x14ac:dyDescent="0.2">
      <c r="A13409" s="1082"/>
    </row>
    <row r="13410" spans="1:1" s="1260" customFormat="1" x14ac:dyDescent="0.2">
      <c r="A13410" s="1082"/>
    </row>
    <row r="13411" spans="1:1" s="1260" customFormat="1" x14ac:dyDescent="0.2">
      <c r="A13411" s="1082"/>
    </row>
    <row r="13412" spans="1:1" s="1260" customFormat="1" x14ac:dyDescent="0.2">
      <c r="A13412" s="1082"/>
    </row>
    <row r="13413" spans="1:1" s="1260" customFormat="1" x14ac:dyDescent="0.2">
      <c r="A13413" s="1082"/>
    </row>
    <row r="13414" spans="1:1" s="1260" customFormat="1" x14ac:dyDescent="0.2">
      <c r="A13414" s="1082"/>
    </row>
    <row r="13415" spans="1:1" s="1260" customFormat="1" x14ac:dyDescent="0.2">
      <c r="A13415" s="1082"/>
    </row>
    <row r="13416" spans="1:1" s="1260" customFormat="1" x14ac:dyDescent="0.2">
      <c r="A13416" s="1082"/>
    </row>
    <row r="13417" spans="1:1" s="1260" customFormat="1" x14ac:dyDescent="0.2">
      <c r="A13417" s="1082"/>
    </row>
    <row r="13418" spans="1:1" s="1260" customFormat="1" x14ac:dyDescent="0.2">
      <c r="A13418" s="1082"/>
    </row>
    <row r="13419" spans="1:1" s="1260" customFormat="1" x14ac:dyDescent="0.2">
      <c r="A13419" s="1082"/>
    </row>
    <row r="13420" spans="1:1" s="1260" customFormat="1" x14ac:dyDescent="0.2">
      <c r="A13420" s="1082"/>
    </row>
    <row r="13421" spans="1:1" s="1260" customFormat="1" x14ac:dyDescent="0.2">
      <c r="A13421" s="1082"/>
    </row>
    <row r="13422" spans="1:1" s="1260" customFormat="1" x14ac:dyDescent="0.2">
      <c r="A13422" s="1082"/>
    </row>
    <row r="13423" spans="1:1" s="1260" customFormat="1" x14ac:dyDescent="0.2">
      <c r="A13423" s="1082"/>
    </row>
    <row r="13424" spans="1:1" s="1260" customFormat="1" x14ac:dyDescent="0.2">
      <c r="A13424" s="1082"/>
    </row>
    <row r="13425" spans="1:1" s="1260" customFormat="1" x14ac:dyDescent="0.2">
      <c r="A13425" s="1082"/>
    </row>
    <row r="13426" spans="1:1" s="1260" customFormat="1" x14ac:dyDescent="0.2">
      <c r="A13426" s="1082"/>
    </row>
    <row r="13427" spans="1:1" s="1260" customFormat="1" x14ac:dyDescent="0.2">
      <c r="A13427" s="1082"/>
    </row>
    <row r="13428" spans="1:1" s="1260" customFormat="1" x14ac:dyDescent="0.2">
      <c r="A13428" s="1082"/>
    </row>
    <row r="13429" spans="1:1" s="1260" customFormat="1" x14ac:dyDescent="0.2">
      <c r="A13429" s="1082"/>
    </row>
    <row r="13430" spans="1:1" s="1260" customFormat="1" x14ac:dyDescent="0.2">
      <c r="A13430" s="1082"/>
    </row>
    <row r="13431" spans="1:1" s="1260" customFormat="1" x14ac:dyDescent="0.2">
      <c r="A13431" s="1082"/>
    </row>
    <row r="13432" spans="1:1" s="1260" customFormat="1" x14ac:dyDescent="0.2">
      <c r="A13432" s="1082"/>
    </row>
    <row r="13433" spans="1:1" s="1260" customFormat="1" x14ac:dyDescent="0.2">
      <c r="A13433" s="1082"/>
    </row>
    <row r="13434" spans="1:1" s="1260" customFormat="1" x14ac:dyDescent="0.2">
      <c r="A13434" s="1082"/>
    </row>
    <row r="13435" spans="1:1" s="1260" customFormat="1" x14ac:dyDescent="0.2">
      <c r="A13435" s="1082"/>
    </row>
    <row r="13436" spans="1:1" s="1260" customFormat="1" x14ac:dyDescent="0.2">
      <c r="A13436" s="1082"/>
    </row>
    <row r="13437" spans="1:1" s="1260" customFormat="1" x14ac:dyDescent="0.2">
      <c r="A13437" s="1082"/>
    </row>
    <row r="13438" spans="1:1" s="1260" customFormat="1" x14ac:dyDescent="0.2">
      <c r="A13438" s="1082"/>
    </row>
    <row r="13439" spans="1:1" s="1260" customFormat="1" x14ac:dyDescent="0.2">
      <c r="A13439" s="1082"/>
    </row>
    <row r="13440" spans="1:1" s="1260" customFormat="1" x14ac:dyDescent="0.2">
      <c r="A13440" s="1082"/>
    </row>
    <row r="13441" spans="1:1" s="1260" customFormat="1" x14ac:dyDescent="0.2">
      <c r="A13441" s="1082"/>
    </row>
    <row r="13442" spans="1:1" s="1260" customFormat="1" x14ac:dyDescent="0.2">
      <c r="A13442" s="1082"/>
    </row>
    <row r="13443" spans="1:1" s="1260" customFormat="1" x14ac:dyDescent="0.2">
      <c r="A13443" s="1082"/>
    </row>
    <row r="13444" spans="1:1" s="1260" customFormat="1" x14ac:dyDescent="0.2">
      <c r="A13444" s="1082"/>
    </row>
    <row r="13445" spans="1:1" s="1260" customFormat="1" x14ac:dyDescent="0.2">
      <c r="A13445" s="1082"/>
    </row>
    <row r="13446" spans="1:1" s="1260" customFormat="1" x14ac:dyDescent="0.2">
      <c r="A13446" s="1082"/>
    </row>
    <row r="13447" spans="1:1" s="1260" customFormat="1" x14ac:dyDescent="0.2">
      <c r="A13447" s="1082"/>
    </row>
    <row r="13448" spans="1:1" s="1260" customFormat="1" x14ac:dyDescent="0.2">
      <c r="A13448" s="1082"/>
    </row>
    <row r="13449" spans="1:1" s="1260" customFormat="1" x14ac:dyDescent="0.2">
      <c r="A13449" s="1082"/>
    </row>
    <row r="13450" spans="1:1" s="1260" customFormat="1" x14ac:dyDescent="0.2">
      <c r="A13450" s="1082"/>
    </row>
    <row r="13451" spans="1:1" s="1260" customFormat="1" x14ac:dyDescent="0.2">
      <c r="A13451" s="1082"/>
    </row>
    <row r="13452" spans="1:1" s="1260" customFormat="1" x14ac:dyDescent="0.2">
      <c r="A13452" s="1082"/>
    </row>
    <row r="13453" spans="1:1" s="1260" customFormat="1" x14ac:dyDescent="0.2">
      <c r="A13453" s="1082"/>
    </row>
    <row r="13454" spans="1:1" s="1260" customFormat="1" x14ac:dyDescent="0.2">
      <c r="A13454" s="1082"/>
    </row>
    <row r="13455" spans="1:1" s="1260" customFormat="1" x14ac:dyDescent="0.2">
      <c r="A13455" s="1082"/>
    </row>
    <row r="13456" spans="1:1" s="1260" customFormat="1" x14ac:dyDescent="0.2">
      <c r="A13456" s="1082"/>
    </row>
    <row r="13457" spans="1:1" s="1260" customFormat="1" x14ac:dyDescent="0.2">
      <c r="A13457" s="1082"/>
    </row>
    <row r="13458" spans="1:1" s="1260" customFormat="1" x14ac:dyDescent="0.2">
      <c r="A13458" s="1082"/>
    </row>
    <row r="13459" spans="1:1" s="1260" customFormat="1" x14ac:dyDescent="0.2">
      <c r="A13459" s="1082"/>
    </row>
    <row r="13460" spans="1:1" s="1260" customFormat="1" x14ac:dyDescent="0.2">
      <c r="A13460" s="1082"/>
    </row>
    <row r="13461" spans="1:1" s="1260" customFormat="1" x14ac:dyDescent="0.2">
      <c r="A13461" s="1082"/>
    </row>
    <row r="13462" spans="1:1" s="1260" customFormat="1" x14ac:dyDescent="0.2">
      <c r="A13462" s="1082"/>
    </row>
    <row r="13463" spans="1:1" s="1260" customFormat="1" x14ac:dyDescent="0.2">
      <c r="A13463" s="1082"/>
    </row>
    <row r="13464" spans="1:1" s="1260" customFormat="1" x14ac:dyDescent="0.2">
      <c r="A13464" s="1082"/>
    </row>
    <row r="13465" spans="1:1" s="1260" customFormat="1" x14ac:dyDescent="0.2">
      <c r="A13465" s="1082"/>
    </row>
    <row r="13466" spans="1:1" s="1260" customFormat="1" x14ac:dyDescent="0.2">
      <c r="A13466" s="1082"/>
    </row>
    <row r="13467" spans="1:1" s="1260" customFormat="1" x14ac:dyDescent="0.2">
      <c r="A13467" s="1082"/>
    </row>
    <row r="13468" spans="1:1" s="1260" customFormat="1" x14ac:dyDescent="0.2">
      <c r="A13468" s="1082"/>
    </row>
    <row r="13469" spans="1:1" s="1260" customFormat="1" x14ac:dyDescent="0.2">
      <c r="A13469" s="1082"/>
    </row>
    <row r="13470" spans="1:1" s="1260" customFormat="1" x14ac:dyDescent="0.2">
      <c r="A13470" s="1082"/>
    </row>
    <row r="13471" spans="1:1" s="1260" customFormat="1" x14ac:dyDescent="0.2">
      <c r="A13471" s="1082"/>
    </row>
    <row r="13472" spans="1:1" s="1260" customFormat="1" x14ac:dyDescent="0.2">
      <c r="A13472" s="1082"/>
    </row>
    <row r="13473" spans="1:1" s="1260" customFormat="1" x14ac:dyDescent="0.2">
      <c r="A13473" s="1082"/>
    </row>
    <row r="13474" spans="1:1" s="1260" customFormat="1" x14ac:dyDescent="0.2">
      <c r="A13474" s="1082"/>
    </row>
    <row r="13475" spans="1:1" s="1260" customFormat="1" x14ac:dyDescent="0.2">
      <c r="A13475" s="1082"/>
    </row>
    <row r="13476" spans="1:1" s="1260" customFormat="1" x14ac:dyDescent="0.2">
      <c r="A13476" s="1082"/>
    </row>
    <row r="13477" spans="1:1" s="1260" customFormat="1" x14ac:dyDescent="0.2">
      <c r="A13477" s="1082"/>
    </row>
    <row r="13478" spans="1:1" s="1260" customFormat="1" x14ac:dyDescent="0.2">
      <c r="A13478" s="1082"/>
    </row>
    <row r="13479" spans="1:1" s="1260" customFormat="1" x14ac:dyDescent="0.2">
      <c r="A13479" s="1082"/>
    </row>
    <row r="13480" spans="1:1" s="1260" customFormat="1" x14ac:dyDescent="0.2">
      <c r="A13480" s="1082"/>
    </row>
    <row r="13481" spans="1:1" s="1260" customFormat="1" x14ac:dyDescent="0.2">
      <c r="A13481" s="1082"/>
    </row>
    <row r="13482" spans="1:1" s="1260" customFormat="1" x14ac:dyDescent="0.2">
      <c r="A13482" s="1082"/>
    </row>
    <row r="13483" spans="1:1" s="1260" customFormat="1" x14ac:dyDescent="0.2">
      <c r="A13483" s="1082"/>
    </row>
    <row r="13484" spans="1:1" s="1260" customFormat="1" x14ac:dyDescent="0.2">
      <c r="A13484" s="1082"/>
    </row>
    <row r="13485" spans="1:1" s="1260" customFormat="1" x14ac:dyDescent="0.2">
      <c r="A13485" s="1082"/>
    </row>
    <row r="13486" spans="1:1" s="1260" customFormat="1" x14ac:dyDescent="0.2">
      <c r="A13486" s="1082"/>
    </row>
    <row r="13487" spans="1:1" s="1260" customFormat="1" x14ac:dyDescent="0.2">
      <c r="A13487" s="1082"/>
    </row>
    <row r="13488" spans="1:1" s="1260" customFormat="1" x14ac:dyDescent="0.2">
      <c r="A13488" s="1082"/>
    </row>
    <row r="13489" spans="1:1" s="1260" customFormat="1" x14ac:dyDescent="0.2">
      <c r="A13489" s="1082"/>
    </row>
    <row r="13490" spans="1:1" s="1260" customFormat="1" x14ac:dyDescent="0.2">
      <c r="A13490" s="1082"/>
    </row>
    <row r="13491" spans="1:1" s="1260" customFormat="1" x14ac:dyDescent="0.2">
      <c r="A13491" s="1082"/>
    </row>
    <row r="13492" spans="1:1" s="1260" customFormat="1" x14ac:dyDescent="0.2">
      <c r="A13492" s="1082"/>
    </row>
    <row r="13493" spans="1:1" s="1260" customFormat="1" x14ac:dyDescent="0.2">
      <c r="A13493" s="1082"/>
    </row>
    <row r="13494" spans="1:1" s="1260" customFormat="1" x14ac:dyDescent="0.2">
      <c r="A13494" s="1082"/>
    </row>
    <row r="13495" spans="1:1" s="1260" customFormat="1" x14ac:dyDescent="0.2">
      <c r="A13495" s="1082"/>
    </row>
    <row r="13496" spans="1:1" s="1260" customFormat="1" x14ac:dyDescent="0.2">
      <c r="A13496" s="1082"/>
    </row>
    <row r="13497" spans="1:1" s="1260" customFormat="1" x14ac:dyDescent="0.2">
      <c r="A13497" s="1082"/>
    </row>
    <row r="13498" spans="1:1" s="1260" customFormat="1" x14ac:dyDescent="0.2">
      <c r="A13498" s="1082"/>
    </row>
    <row r="13499" spans="1:1" s="1260" customFormat="1" x14ac:dyDescent="0.2">
      <c r="A13499" s="1082"/>
    </row>
    <row r="13500" spans="1:1" s="1260" customFormat="1" x14ac:dyDescent="0.2">
      <c r="A13500" s="1082"/>
    </row>
    <row r="13501" spans="1:1" s="1260" customFormat="1" x14ac:dyDescent="0.2">
      <c r="A13501" s="1082"/>
    </row>
    <row r="13502" spans="1:1" s="1260" customFormat="1" x14ac:dyDescent="0.2">
      <c r="A13502" s="1082"/>
    </row>
    <row r="13503" spans="1:1" s="1260" customFormat="1" x14ac:dyDescent="0.2">
      <c r="A13503" s="1082"/>
    </row>
    <row r="13504" spans="1:1" s="1260" customFormat="1" x14ac:dyDescent="0.2">
      <c r="A13504" s="1082"/>
    </row>
    <row r="13505" spans="1:1" s="1260" customFormat="1" x14ac:dyDescent="0.2">
      <c r="A13505" s="1082"/>
    </row>
    <row r="13506" spans="1:1" s="1260" customFormat="1" x14ac:dyDescent="0.2">
      <c r="A13506" s="1082"/>
    </row>
    <row r="13507" spans="1:1" s="1260" customFormat="1" x14ac:dyDescent="0.2">
      <c r="A13507" s="1082"/>
    </row>
    <row r="13508" spans="1:1" s="1260" customFormat="1" x14ac:dyDescent="0.2">
      <c r="A13508" s="1082"/>
    </row>
    <row r="13509" spans="1:1" s="1260" customFormat="1" x14ac:dyDescent="0.2">
      <c r="A13509" s="1082"/>
    </row>
    <row r="13510" spans="1:1" s="1260" customFormat="1" x14ac:dyDescent="0.2">
      <c r="A13510" s="1082"/>
    </row>
    <row r="13511" spans="1:1" s="1260" customFormat="1" x14ac:dyDescent="0.2">
      <c r="A13511" s="1082"/>
    </row>
    <row r="13512" spans="1:1" s="1260" customFormat="1" x14ac:dyDescent="0.2">
      <c r="A13512" s="1082"/>
    </row>
    <row r="13513" spans="1:1" s="1260" customFormat="1" x14ac:dyDescent="0.2">
      <c r="A13513" s="1082"/>
    </row>
    <row r="13514" spans="1:1" s="1260" customFormat="1" x14ac:dyDescent="0.2">
      <c r="A13514" s="1082"/>
    </row>
    <row r="13515" spans="1:1" s="1260" customFormat="1" x14ac:dyDescent="0.2">
      <c r="A13515" s="1082"/>
    </row>
    <row r="13516" spans="1:1" s="1260" customFormat="1" x14ac:dyDescent="0.2">
      <c r="A13516" s="1082"/>
    </row>
    <row r="13517" spans="1:1" s="1260" customFormat="1" x14ac:dyDescent="0.2">
      <c r="A13517" s="1082"/>
    </row>
    <row r="13518" spans="1:1" s="1260" customFormat="1" x14ac:dyDescent="0.2">
      <c r="A13518" s="1082"/>
    </row>
    <row r="13519" spans="1:1" s="1260" customFormat="1" x14ac:dyDescent="0.2">
      <c r="A13519" s="1082"/>
    </row>
    <row r="13520" spans="1:1" s="1260" customFormat="1" x14ac:dyDescent="0.2">
      <c r="A13520" s="1082"/>
    </row>
    <row r="13521" spans="1:1" s="1260" customFormat="1" x14ac:dyDescent="0.2">
      <c r="A13521" s="1082"/>
    </row>
    <row r="13522" spans="1:1" s="1260" customFormat="1" x14ac:dyDescent="0.2">
      <c r="A13522" s="1082"/>
    </row>
    <row r="13523" spans="1:1" s="1260" customFormat="1" x14ac:dyDescent="0.2">
      <c r="A13523" s="1082"/>
    </row>
    <row r="13524" spans="1:1" s="1260" customFormat="1" x14ac:dyDescent="0.2">
      <c r="A13524" s="1082"/>
    </row>
    <row r="13525" spans="1:1" s="1260" customFormat="1" x14ac:dyDescent="0.2">
      <c r="A13525" s="1082"/>
    </row>
    <row r="13526" spans="1:1" s="1260" customFormat="1" x14ac:dyDescent="0.2">
      <c r="A13526" s="1082"/>
    </row>
    <row r="13527" spans="1:1" s="1260" customFormat="1" x14ac:dyDescent="0.2">
      <c r="A13527" s="1082"/>
    </row>
    <row r="13528" spans="1:1" s="1260" customFormat="1" x14ac:dyDescent="0.2">
      <c r="A13528" s="1082"/>
    </row>
    <row r="13529" spans="1:1" s="1260" customFormat="1" x14ac:dyDescent="0.2">
      <c r="A13529" s="1082"/>
    </row>
    <row r="13530" spans="1:1" s="1260" customFormat="1" x14ac:dyDescent="0.2">
      <c r="A13530" s="1082"/>
    </row>
    <row r="13531" spans="1:1" s="1260" customFormat="1" x14ac:dyDescent="0.2">
      <c r="A13531" s="1082"/>
    </row>
    <row r="13532" spans="1:1" s="1260" customFormat="1" x14ac:dyDescent="0.2">
      <c r="A13532" s="1082"/>
    </row>
    <row r="13533" spans="1:1" s="1260" customFormat="1" x14ac:dyDescent="0.2">
      <c r="A13533" s="1082"/>
    </row>
    <row r="13534" spans="1:1" s="1260" customFormat="1" x14ac:dyDescent="0.2">
      <c r="A13534" s="1082"/>
    </row>
    <row r="13535" spans="1:1" s="1260" customFormat="1" x14ac:dyDescent="0.2">
      <c r="A13535" s="1082"/>
    </row>
    <row r="13536" spans="1:1" s="1260" customFormat="1" x14ac:dyDescent="0.2">
      <c r="A13536" s="1082"/>
    </row>
    <row r="13537" spans="1:1" s="1260" customFormat="1" x14ac:dyDescent="0.2">
      <c r="A13537" s="1082"/>
    </row>
    <row r="13538" spans="1:1" s="1260" customFormat="1" x14ac:dyDescent="0.2">
      <c r="A13538" s="1082"/>
    </row>
    <row r="13539" spans="1:1" s="1260" customFormat="1" x14ac:dyDescent="0.2">
      <c r="A13539" s="1082"/>
    </row>
    <row r="13540" spans="1:1" s="1260" customFormat="1" x14ac:dyDescent="0.2">
      <c r="A13540" s="1082"/>
    </row>
    <row r="13541" spans="1:1" s="1260" customFormat="1" x14ac:dyDescent="0.2">
      <c r="A13541" s="1082"/>
    </row>
    <row r="13542" spans="1:1" s="1260" customFormat="1" x14ac:dyDescent="0.2">
      <c r="A13542" s="1082"/>
    </row>
    <row r="13543" spans="1:1" s="1260" customFormat="1" x14ac:dyDescent="0.2">
      <c r="A13543" s="1082"/>
    </row>
    <row r="13544" spans="1:1" s="1260" customFormat="1" x14ac:dyDescent="0.2">
      <c r="A13544" s="1082"/>
    </row>
    <row r="13545" spans="1:1" s="1260" customFormat="1" x14ac:dyDescent="0.2">
      <c r="A13545" s="1082"/>
    </row>
    <row r="13546" spans="1:1" s="1260" customFormat="1" x14ac:dyDescent="0.2">
      <c r="A13546" s="1082"/>
    </row>
    <row r="13547" spans="1:1" s="1260" customFormat="1" x14ac:dyDescent="0.2">
      <c r="A13547" s="1082"/>
    </row>
    <row r="13548" spans="1:1" s="1260" customFormat="1" x14ac:dyDescent="0.2">
      <c r="A13548" s="1082"/>
    </row>
    <row r="13549" spans="1:1" s="1260" customFormat="1" x14ac:dyDescent="0.2">
      <c r="A13549" s="1082"/>
    </row>
    <row r="13550" spans="1:1" s="1260" customFormat="1" x14ac:dyDescent="0.2">
      <c r="A13550" s="1082"/>
    </row>
    <row r="13551" spans="1:1" s="1260" customFormat="1" x14ac:dyDescent="0.2">
      <c r="A13551" s="1082"/>
    </row>
    <row r="13552" spans="1:1" s="1260" customFormat="1" x14ac:dyDescent="0.2">
      <c r="A13552" s="1082"/>
    </row>
    <row r="13553" spans="1:1" s="1260" customFormat="1" x14ac:dyDescent="0.2">
      <c r="A13553" s="1082"/>
    </row>
    <row r="13554" spans="1:1" s="1260" customFormat="1" x14ac:dyDescent="0.2">
      <c r="A13554" s="1082"/>
    </row>
    <row r="13555" spans="1:1" s="1260" customFormat="1" x14ac:dyDescent="0.2">
      <c r="A13555" s="1082"/>
    </row>
    <row r="13556" spans="1:1" s="1260" customFormat="1" x14ac:dyDescent="0.2">
      <c r="A13556" s="1082"/>
    </row>
    <row r="13557" spans="1:1" s="1260" customFormat="1" x14ac:dyDescent="0.2">
      <c r="A13557" s="1082"/>
    </row>
    <row r="13558" spans="1:1" s="1260" customFormat="1" x14ac:dyDescent="0.2">
      <c r="A13558" s="1082"/>
    </row>
    <row r="13559" spans="1:1" s="1260" customFormat="1" x14ac:dyDescent="0.2">
      <c r="A13559" s="1082"/>
    </row>
    <row r="13560" spans="1:1" s="1260" customFormat="1" x14ac:dyDescent="0.2">
      <c r="A13560" s="1082"/>
    </row>
    <row r="13561" spans="1:1" s="1260" customFormat="1" x14ac:dyDescent="0.2">
      <c r="A13561" s="1082"/>
    </row>
    <row r="13562" spans="1:1" s="1260" customFormat="1" x14ac:dyDescent="0.2">
      <c r="A13562" s="1082"/>
    </row>
    <row r="13563" spans="1:1" s="1260" customFormat="1" x14ac:dyDescent="0.2">
      <c r="A13563" s="1082"/>
    </row>
    <row r="13564" spans="1:1" s="1260" customFormat="1" x14ac:dyDescent="0.2">
      <c r="A13564" s="1082"/>
    </row>
    <row r="13565" spans="1:1" s="1260" customFormat="1" x14ac:dyDescent="0.2">
      <c r="A13565" s="1082"/>
    </row>
    <row r="13566" spans="1:1" s="1260" customFormat="1" x14ac:dyDescent="0.2">
      <c r="A13566" s="1082"/>
    </row>
    <row r="13567" spans="1:1" s="1260" customFormat="1" x14ac:dyDescent="0.2">
      <c r="A13567" s="1082"/>
    </row>
    <row r="13568" spans="1:1" s="1260" customFormat="1" x14ac:dyDescent="0.2">
      <c r="A13568" s="1082"/>
    </row>
    <row r="13569" spans="1:1" s="1260" customFormat="1" x14ac:dyDescent="0.2">
      <c r="A13569" s="1082"/>
    </row>
    <row r="13570" spans="1:1" s="1260" customFormat="1" x14ac:dyDescent="0.2">
      <c r="A13570" s="1082"/>
    </row>
    <row r="13571" spans="1:1" s="1260" customFormat="1" x14ac:dyDescent="0.2">
      <c r="A13571" s="1082"/>
    </row>
    <row r="13572" spans="1:1" s="1260" customFormat="1" x14ac:dyDescent="0.2">
      <c r="A13572" s="1082"/>
    </row>
    <row r="13573" spans="1:1" s="1260" customFormat="1" x14ac:dyDescent="0.2">
      <c r="A13573" s="1082"/>
    </row>
    <row r="13574" spans="1:1" s="1260" customFormat="1" x14ac:dyDescent="0.2">
      <c r="A13574" s="1082"/>
    </row>
    <row r="13575" spans="1:1" s="1260" customFormat="1" x14ac:dyDescent="0.2">
      <c r="A13575" s="1082"/>
    </row>
    <row r="13576" spans="1:1" s="1260" customFormat="1" x14ac:dyDescent="0.2">
      <c r="A13576" s="1082"/>
    </row>
    <row r="13577" spans="1:1" s="1260" customFormat="1" x14ac:dyDescent="0.2">
      <c r="A13577" s="1082"/>
    </row>
    <row r="13578" spans="1:1" s="1260" customFormat="1" x14ac:dyDescent="0.2">
      <c r="A13578" s="1082"/>
    </row>
    <row r="13579" spans="1:1" s="1260" customFormat="1" x14ac:dyDescent="0.2">
      <c r="A13579" s="1082"/>
    </row>
    <row r="13580" spans="1:1" s="1260" customFormat="1" x14ac:dyDescent="0.2">
      <c r="A13580" s="1082"/>
    </row>
    <row r="13581" spans="1:1" s="1260" customFormat="1" x14ac:dyDescent="0.2">
      <c r="A13581" s="1082"/>
    </row>
    <row r="13582" spans="1:1" s="1260" customFormat="1" x14ac:dyDescent="0.2">
      <c r="A13582" s="1082"/>
    </row>
    <row r="13583" spans="1:1" s="1260" customFormat="1" x14ac:dyDescent="0.2">
      <c r="A13583" s="1082"/>
    </row>
    <row r="13584" spans="1:1" s="1260" customFormat="1" x14ac:dyDescent="0.2">
      <c r="A13584" s="1082"/>
    </row>
    <row r="13585" spans="1:1" s="1260" customFormat="1" x14ac:dyDescent="0.2">
      <c r="A13585" s="1082"/>
    </row>
    <row r="13586" spans="1:1" s="1260" customFormat="1" x14ac:dyDescent="0.2">
      <c r="A13586" s="1082"/>
    </row>
    <row r="13587" spans="1:1" s="1260" customFormat="1" x14ac:dyDescent="0.2">
      <c r="A13587" s="1082"/>
    </row>
    <row r="13588" spans="1:1" s="1260" customFormat="1" x14ac:dyDescent="0.2">
      <c r="A13588" s="1082"/>
    </row>
    <row r="13589" spans="1:1" s="1260" customFormat="1" x14ac:dyDescent="0.2">
      <c r="A13589" s="1082"/>
    </row>
    <row r="13590" spans="1:1" s="1260" customFormat="1" x14ac:dyDescent="0.2">
      <c r="A13590" s="1082"/>
    </row>
    <row r="13591" spans="1:1" s="1260" customFormat="1" x14ac:dyDescent="0.2">
      <c r="A13591" s="1082"/>
    </row>
    <row r="13592" spans="1:1" s="1260" customFormat="1" x14ac:dyDescent="0.2">
      <c r="A13592" s="1082"/>
    </row>
    <row r="13593" spans="1:1" s="1260" customFormat="1" x14ac:dyDescent="0.2">
      <c r="A13593" s="1082"/>
    </row>
    <row r="13594" spans="1:1" s="1260" customFormat="1" x14ac:dyDescent="0.2">
      <c r="A13594" s="1082"/>
    </row>
    <row r="13595" spans="1:1" s="1260" customFormat="1" x14ac:dyDescent="0.2">
      <c r="A13595" s="1082"/>
    </row>
    <row r="13596" spans="1:1" s="1260" customFormat="1" x14ac:dyDescent="0.2">
      <c r="A13596" s="1082"/>
    </row>
    <row r="13597" spans="1:1" s="1260" customFormat="1" x14ac:dyDescent="0.2">
      <c r="A13597" s="1082"/>
    </row>
    <row r="13598" spans="1:1" s="1260" customFormat="1" x14ac:dyDescent="0.2">
      <c r="A13598" s="1082"/>
    </row>
    <row r="13599" spans="1:1" s="1260" customFormat="1" x14ac:dyDescent="0.2">
      <c r="A13599" s="1082"/>
    </row>
    <row r="13600" spans="1:1" s="1260" customFormat="1" x14ac:dyDescent="0.2">
      <c r="A13600" s="1082"/>
    </row>
    <row r="13601" spans="1:1" s="1260" customFormat="1" x14ac:dyDescent="0.2">
      <c r="A13601" s="1082"/>
    </row>
    <row r="13602" spans="1:1" s="1260" customFormat="1" x14ac:dyDescent="0.2">
      <c r="A13602" s="1082"/>
    </row>
    <row r="13603" spans="1:1" s="1260" customFormat="1" x14ac:dyDescent="0.2">
      <c r="A13603" s="1082"/>
    </row>
    <row r="13604" spans="1:1" s="1260" customFormat="1" x14ac:dyDescent="0.2">
      <c r="A13604" s="1082"/>
    </row>
    <row r="13605" spans="1:1" s="1260" customFormat="1" x14ac:dyDescent="0.2">
      <c r="A13605" s="1082"/>
    </row>
    <row r="13606" spans="1:1" s="1260" customFormat="1" x14ac:dyDescent="0.2">
      <c r="A13606" s="1082"/>
    </row>
    <row r="13607" spans="1:1" s="1260" customFormat="1" x14ac:dyDescent="0.2">
      <c r="A13607" s="1082"/>
    </row>
    <row r="13608" spans="1:1" s="1260" customFormat="1" x14ac:dyDescent="0.2">
      <c r="A13608" s="1082"/>
    </row>
    <row r="13609" spans="1:1" s="1260" customFormat="1" x14ac:dyDescent="0.2">
      <c r="A13609" s="1082"/>
    </row>
    <row r="13610" spans="1:1" s="1260" customFormat="1" x14ac:dyDescent="0.2">
      <c r="A13610" s="1082"/>
    </row>
    <row r="13611" spans="1:1" s="1260" customFormat="1" x14ac:dyDescent="0.2">
      <c r="A13611" s="1082"/>
    </row>
    <row r="13612" spans="1:1" s="1260" customFormat="1" x14ac:dyDescent="0.2">
      <c r="A13612" s="1082"/>
    </row>
    <row r="13613" spans="1:1" s="1260" customFormat="1" x14ac:dyDescent="0.2">
      <c r="A13613" s="1082"/>
    </row>
    <row r="13614" spans="1:1" s="1260" customFormat="1" x14ac:dyDescent="0.2">
      <c r="A13614" s="1082"/>
    </row>
    <row r="13615" spans="1:1" s="1260" customFormat="1" x14ac:dyDescent="0.2">
      <c r="A13615" s="1082"/>
    </row>
    <row r="13616" spans="1:1" s="1260" customFormat="1" x14ac:dyDescent="0.2">
      <c r="A13616" s="1082"/>
    </row>
    <row r="13617" spans="1:1" s="1260" customFormat="1" x14ac:dyDescent="0.2">
      <c r="A13617" s="1082"/>
    </row>
    <row r="13618" spans="1:1" s="1260" customFormat="1" x14ac:dyDescent="0.2">
      <c r="A13618" s="1082"/>
    </row>
    <row r="13619" spans="1:1" s="1260" customFormat="1" x14ac:dyDescent="0.2">
      <c r="A13619" s="1082"/>
    </row>
    <row r="13620" spans="1:1" s="1260" customFormat="1" x14ac:dyDescent="0.2">
      <c r="A13620" s="1082"/>
    </row>
    <row r="13621" spans="1:1" s="1260" customFormat="1" x14ac:dyDescent="0.2">
      <c r="A13621" s="1082"/>
    </row>
    <row r="13622" spans="1:1" s="1260" customFormat="1" x14ac:dyDescent="0.2">
      <c r="A13622" s="1082"/>
    </row>
    <row r="13623" spans="1:1" s="1260" customFormat="1" x14ac:dyDescent="0.2">
      <c r="A13623" s="1082"/>
    </row>
    <row r="13624" spans="1:1" s="1260" customFormat="1" x14ac:dyDescent="0.2">
      <c r="A13624" s="1082"/>
    </row>
    <row r="13625" spans="1:1" s="1260" customFormat="1" x14ac:dyDescent="0.2">
      <c r="A13625" s="1082"/>
    </row>
    <row r="13626" spans="1:1" s="1260" customFormat="1" x14ac:dyDescent="0.2">
      <c r="A13626" s="1082"/>
    </row>
    <row r="13627" spans="1:1" s="1260" customFormat="1" x14ac:dyDescent="0.2">
      <c r="A13627" s="1082"/>
    </row>
    <row r="13628" spans="1:1" s="1260" customFormat="1" x14ac:dyDescent="0.2">
      <c r="A13628" s="1082"/>
    </row>
    <row r="13629" spans="1:1" s="1260" customFormat="1" x14ac:dyDescent="0.2">
      <c r="A13629" s="1082"/>
    </row>
    <row r="13630" spans="1:1" s="1260" customFormat="1" x14ac:dyDescent="0.2">
      <c r="A13630" s="1082"/>
    </row>
    <row r="13631" spans="1:1" s="1260" customFormat="1" x14ac:dyDescent="0.2">
      <c r="A13631" s="1082"/>
    </row>
    <row r="13632" spans="1:1" s="1260" customFormat="1" x14ac:dyDescent="0.2">
      <c r="A13632" s="1082"/>
    </row>
    <row r="13633" spans="1:1" s="1260" customFormat="1" x14ac:dyDescent="0.2">
      <c r="A13633" s="1082"/>
    </row>
    <row r="13634" spans="1:1" s="1260" customFormat="1" x14ac:dyDescent="0.2">
      <c r="A13634" s="1082"/>
    </row>
    <row r="13635" spans="1:1" s="1260" customFormat="1" x14ac:dyDescent="0.2">
      <c r="A13635" s="1082"/>
    </row>
    <row r="13636" spans="1:1" s="1260" customFormat="1" x14ac:dyDescent="0.2">
      <c r="A13636" s="1082"/>
    </row>
    <row r="13637" spans="1:1" s="1260" customFormat="1" x14ac:dyDescent="0.2">
      <c r="A13637" s="1082"/>
    </row>
    <row r="13638" spans="1:1" s="1260" customFormat="1" x14ac:dyDescent="0.2">
      <c r="A13638" s="1082"/>
    </row>
    <row r="13639" spans="1:1" s="1260" customFormat="1" x14ac:dyDescent="0.2">
      <c r="A13639" s="1082"/>
    </row>
    <row r="13640" spans="1:1" s="1260" customFormat="1" x14ac:dyDescent="0.2">
      <c r="A13640" s="1082"/>
    </row>
    <row r="13641" spans="1:1" s="1260" customFormat="1" x14ac:dyDescent="0.2">
      <c r="A13641" s="1082"/>
    </row>
    <row r="13642" spans="1:1" s="1260" customFormat="1" x14ac:dyDescent="0.2">
      <c r="A13642" s="1082"/>
    </row>
    <row r="13643" spans="1:1" s="1260" customFormat="1" x14ac:dyDescent="0.2">
      <c r="A13643" s="1082"/>
    </row>
    <row r="13644" spans="1:1" s="1260" customFormat="1" x14ac:dyDescent="0.2">
      <c r="A13644" s="1082"/>
    </row>
    <row r="13645" spans="1:1" s="1260" customFormat="1" x14ac:dyDescent="0.2">
      <c r="A13645" s="1082"/>
    </row>
    <row r="13646" spans="1:1" s="1260" customFormat="1" x14ac:dyDescent="0.2">
      <c r="A13646" s="1082"/>
    </row>
    <row r="13647" spans="1:1" s="1260" customFormat="1" x14ac:dyDescent="0.2">
      <c r="A13647" s="1082"/>
    </row>
    <row r="13648" spans="1:1" s="1260" customFormat="1" x14ac:dyDescent="0.2">
      <c r="A13648" s="1082"/>
    </row>
    <row r="13649" spans="1:1" s="1260" customFormat="1" x14ac:dyDescent="0.2">
      <c r="A13649" s="1082"/>
    </row>
    <row r="13650" spans="1:1" s="1260" customFormat="1" x14ac:dyDescent="0.2">
      <c r="A13650" s="1082"/>
    </row>
    <row r="13651" spans="1:1" s="1260" customFormat="1" x14ac:dyDescent="0.2">
      <c r="A13651" s="1082"/>
    </row>
    <row r="13652" spans="1:1" s="1260" customFormat="1" x14ac:dyDescent="0.2">
      <c r="A13652" s="1082"/>
    </row>
    <row r="13653" spans="1:1" s="1260" customFormat="1" x14ac:dyDescent="0.2">
      <c r="A13653" s="1082"/>
    </row>
    <row r="13654" spans="1:1" s="1260" customFormat="1" x14ac:dyDescent="0.2">
      <c r="A13654" s="1082"/>
    </row>
    <row r="13655" spans="1:1" s="1260" customFormat="1" x14ac:dyDescent="0.2">
      <c r="A13655" s="1082"/>
    </row>
    <row r="13656" spans="1:1" s="1260" customFormat="1" x14ac:dyDescent="0.2">
      <c r="A13656" s="1082"/>
    </row>
    <row r="13657" spans="1:1" s="1260" customFormat="1" x14ac:dyDescent="0.2">
      <c r="A13657" s="1082"/>
    </row>
    <row r="13658" spans="1:1" s="1260" customFormat="1" x14ac:dyDescent="0.2">
      <c r="A13658" s="1082"/>
    </row>
    <row r="13659" spans="1:1" s="1260" customFormat="1" x14ac:dyDescent="0.2">
      <c r="A13659" s="1082"/>
    </row>
    <row r="13660" spans="1:1" s="1260" customFormat="1" x14ac:dyDescent="0.2">
      <c r="A13660" s="1082"/>
    </row>
    <row r="13661" spans="1:1" s="1260" customFormat="1" x14ac:dyDescent="0.2">
      <c r="A13661" s="1082"/>
    </row>
    <row r="13662" spans="1:1" s="1260" customFormat="1" x14ac:dyDescent="0.2">
      <c r="A13662" s="1082"/>
    </row>
    <row r="13663" spans="1:1" s="1260" customFormat="1" x14ac:dyDescent="0.2">
      <c r="A13663" s="1082"/>
    </row>
    <row r="13664" spans="1:1" s="1260" customFormat="1" x14ac:dyDescent="0.2">
      <c r="A13664" s="1082"/>
    </row>
    <row r="13665" spans="1:1" s="1260" customFormat="1" x14ac:dyDescent="0.2">
      <c r="A13665" s="1082"/>
    </row>
    <row r="13666" spans="1:1" s="1260" customFormat="1" x14ac:dyDescent="0.2">
      <c r="A13666" s="1082"/>
    </row>
    <row r="13667" spans="1:1" s="1260" customFormat="1" x14ac:dyDescent="0.2">
      <c r="A13667" s="1082"/>
    </row>
    <row r="13668" spans="1:1" s="1260" customFormat="1" x14ac:dyDescent="0.2">
      <c r="A13668" s="1082"/>
    </row>
    <row r="13669" spans="1:1" s="1260" customFormat="1" x14ac:dyDescent="0.2">
      <c r="A13669" s="1082"/>
    </row>
    <row r="13670" spans="1:1" s="1260" customFormat="1" x14ac:dyDescent="0.2">
      <c r="A13670" s="1082"/>
    </row>
    <row r="13671" spans="1:1" s="1260" customFormat="1" x14ac:dyDescent="0.2">
      <c r="A13671" s="1082"/>
    </row>
    <row r="13672" spans="1:1" s="1260" customFormat="1" x14ac:dyDescent="0.2">
      <c r="A13672" s="1082"/>
    </row>
    <row r="13673" spans="1:1" s="1260" customFormat="1" x14ac:dyDescent="0.2">
      <c r="A13673" s="1082"/>
    </row>
    <row r="13674" spans="1:1" s="1260" customFormat="1" x14ac:dyDescent="0.2">
      <c r="A13674" s="1082"/>
    </row>
    <row r="13675" spans="1:1" s="1260" customFormat="1" x14ac:dyDescent="0.2">
      <c r="A13675" s="1082"/>
    </row>
    <row r="13676" spans="1:1" s="1260" customFormat="1" x14ac:dyDescent="0.2">
      <c r="A13676" s="1082"/>
    </row>
    <row r="13677" spans="1:1" s="1260" customFormat="1" x14ac:dyDescent="0.2">
      <c r="A13677" s="1082"/>
    </row>
    <row r="13678" spans="1:1" s="1260" customFormat="1" x14ac:dyDescent="0.2">
      <c r="A13678" s="1082"/>
    </row>
    <row r="13679" spans="1:1" s="1260" customFormat="1" x14ac:dyDescent="0.2">
      <c r="A13679" s="1082"/>
    </row>
    <row r="13680" spans="1:1" s="1260" customFormat="1" x14ac:dyDescent="0.2">
      <c r="A13680" s="1082"/>
    </row>
    <row r="13681" spans="1:1" s="1260" customFormat="1" x14ac:dyDescent="0.2">
      <c r="A13681" s="1082"/>
    </row>
    <row r="13682" spans="1:1" s="1260" customFormat="1" x14ac:dyDescent="0.2">
      <c r="A13682" s="1082"/>
    </row>
    <row r="13683" spans="1:1" s="1260" customFormat="1" x14ac:dyDescent="0.2">
      <c r="A13683" s="1082"/>
    </row>
    <row r="13684" spans="1:1" s="1260" customFormat="1" x14ac:dyDescent="0.2">
      <c r="A13684" s="1082"/>
    </row>
    <row r="13685" spans="1:1" s="1260" customFormat="1" x14ac:dyDescent="0.2">
      <c r="A13685" s="1082"/>
    </row>
    <row r="13686" spans="1:1" s="1260" customFormat="1" x14ac:dyDescent="0.2">
      <c r="A13686" s="1082"/>
    </row>
    <row r="13687" spans="1:1" s="1260" customFormat="1" x14ac:dyDescent="0.2">
      <c r="A13687" s="1082"/>
    </row>
    <row r="13688" spans="1:1" s="1260" customFormat="1" x14ac:dyDescent="0.2">
      <c r="A13688" s="1082"/>
    </row>
    <row r="13689" spans="1:1" s="1260" customFormat="1" x14ac:dyDescent="0.2">
      <c r="A13689" s="1082"/>
    </row>
    <row r="13690" spans="1:1" s="1260" customFormat="1" x14ac:dyDescent="0.2">
      <c r="A13690" s="1082"/>
    </row>
    <row r="13691" spans="1:1" s="1260" customFormat="1" x14ac:dyDescent="0.2">
      <c r="A13691" s="1082"/>
    </row>
    <row r="13692" spans="1:1" s="1260" customFormat="1" x14ac:dyDescent="0.2">
      <c r="A13692" s="1082"/>
    </row>
    <row r="13693" spans="1:1" s="1260" customFormat="1" x14ac:dyDescent="0.2">
      <c r="A13693" s="1082"/>
    </row>
    <row r="13694" spans="1:1" s="1260" customFormat="1" x14ac:dyDescent="0.2">
      <c r="A13694" s="1082"/>
    </row>
    <row r="13695" spans="1:1" s="1260" customFormat="1" x14ac:dyDescent="0.2">
      <c r="A13695" s="1082"/>
    </row>
    <row r="13696" spans="1:1" s="1260" customFormat="1" x14ac:dyDescent="0.2">
      <c r="A13696" s="1082"/>
    </row>
    <row r="13697" spans="1:1" s="1260" customFormat="1" x14ac:dyDescent="0.2">
      <c r="A13697" s="1082"/>
    </row>
    <row r="13698" spans="1:1" s="1260" customFormat="1" x14ac:dyDescent="0.2">
      <c r="A13698" s="1082"/>
    </row>
    <row r="13699" spans="1:1" s="1260" customFormat="1" x14ac:dyDescent="0.2">
      <c r="A13699" s="1082"/>
    </row>
    <row r="13700" spans="1:1" s="1260" customFormat="1" x14ac:dyDescent="0.2">
      <c r="A13700" s="1082"/>
    </row>
    <row r="13701" spans="1:1" s="1260" customFormat="1" x14ac:dyDescent="0.2">
      <c r="A13701" s="1082"/>
    </row>
    <row r="13702" spans="1:1" s="1260" customFormat="1" x14ac:dyDescent="0.2">
      <c r="A13702" s="1082"/>
    </row>
    <row r="13703" spans="1:1" s="1260" customFormat="1" x14ac:dyDescent="0.2">
      <c r="A13703" s="1082"/>
    </row>
    <row r="13704" spans="1:1" s="1260" customFormat="1" x14ac:dyDescent="0.2">
      <c r="A13704" s="1082"/>
    </row>
    <row r="13705" spans="1:1" s="1260" customFormat="1" x14ac:dyDescent="0.2">
      <c r="A13705" s="1082"/>
    </row>
    <row r="13706" spans="1:1" s="1260" customFormat="1" x14ac:dyDescent="0.2">
      <c r="A13706" s="1082"/>
    </row>
    <row r="13707" spans="1:1" s="1260" customFormat="1" x14ac:dyDescent="0.2">
      <c r="A13707" s="1082"/>
    </row>
    <row r="13708" spans="1:1" s="1260" customFormat="1" x14ac:dyDescent="0.2">
      <c r="A13708" s="1082"/>
    </row>
    <row r="13709" spans="1:1" s="1260" customFormat="1" x14ac:dyDescent="0.2">
      <c r="A13709" s="1082"/>
    </row>
    <row r="13710" spans="1:1" s="1260" customFormat="1" x14ac:dyDescent="0.2">
      <c r="A13710" s="1082"/>
    </row>
    <row r="13711" spans="1:1" s="1260" customFormat="1" x14ac:dyDescent="0.2">
      <c r="A13711" s="1082"/>
    </row>
    <row r="13712" spans="1:1" s="1260" customFormat="1" x14ac:dyDescent="0.2">
      <c r="A13712" s="1082"/>
    </row>
    <row r="13713" spans="1:1" s="1260" customFormat="1" x14ac:dyDescent="0.2">
      <c r="A13713" s="1082"/>
    </row>
    <row r="13714" spans="1:1" s="1260" customFormat="1" x14ac:dyDescent="0.2">
      <c r="A13714" s="1082"/>
    </row>
    <row r="13715" spans="1:1" s="1260" customFormat="1" x14ac:dyDescent="0.2">
      <c r="A13715" s="1082"/>
    </row>
    <row r="13716" spans="1:1" s="1260" customFormat="1" x14ac:dyDescent="0.2">
      <c r="A13716" s="1082"/>
    </row>
    <row r="13717" spans="1:1" s="1260" customFormat="1" x14ac:dyDescent="0.2">
      <c r="A13717" s="1082"/>
    </row>
    <row r="13718" spans="1:1" s="1260" customFormat="1" x14ac:dyDescent="0.2">
      <c r="A13718" s="1082"/>
    </row>
    <row r="13719" spans="1:1" s="1260" customFormat="1" x14ac:dyDescent="0.2">
      <c r="A13719" s="1082"/>
    </row>
    <row r="13720" spans="1:1" s="1260" customFormat="1" x14ac:dyDescent="0.2">
      <c r="A13720" s="1082"/>
    </row>
    <row r="13721" spans="1:1" s="1260" customFormat="1" x14ac:dyDescent="0.2">
      <c r="A13721" s="1082"/>
    </row>
    <row r="13722" spans="1:1" s="1260" customFormat="1" x14ac:dyDescent="0.2">
      <c r="A13722" s="1082"/>
    </row>
    <row r="13723" spans="1:1" s="1260" customFormat="1" x14ac:dyDescent="0.2">
      <c r="A13723" s="1082"/>
    </row>
    <row r="13724" spans="1:1" s="1260" customFormat="1" x14ac:dyDescent="0.2">
      <c r="A13724" s="1082"/>
    </row>
    <row r="13725" spans="1:1" s="1260" customFormat="1" x14ac:dyDescent="0.2">
      <c r="A13725" s="1082"/>
    </row>
    <row r="13726" spans="1:1" s="1260" customFormat="1" x14ac:dyDescent="0.2">
      <c r="A13726" s="1082"/>
    </row>
    <row r="13727" spans="1:1" s="1260" customFormat="1" x14ac:dyDescent="0.2">
      <c r="A13727" s="1082"/>
    </row>
    <row r="13728" spans="1:1" s="1260" customFormat="1" x14ac:dyDescent="0.2">
      <c r="A13728" s="1082"/>
    </row>
    <row r="13729" spans="1:1" s="1260" customFormat="1" x14ac:dyDescent="0.2">
      <c r="A13729" s="1082"/>
    </row>
    <row r="13730" spans="1:1" s="1260" customFormat="1" x14ac:dyDescent="0.2">
      <c r="A13730" s="1082"/>
    </row>
    <row r="13731" spans="1:1" s="1260" customFormat="1" x14ac:dyDescent="0.2">
      <c r="A13731" s="1082"/>
    </row>
    <row r="13732" spans="1:1" s="1260" customFormat="1" x14ac:dyDescent="0.2">
      <c r="A13732" s="1082"/>
    </row>
    <row r="13733" spans="1:1" s="1260" customFormat="1" x14ac:dyDescent="0.2">
      <c r="A13733" s="1082"/>
    </row>
    <row r="13734" spans="1:1" s="1260" customFormat="1" x14ac:dyDescent="0.2">
      <c r="A13734" s="1082"/>
    </row>
    <row r="13735" spans="1:1" s="1260" customFormat="1" x14ac:dyDescent="0.2">
      <c r="A13735" s="1082"/>
    </row>
    <row r="13736" spans="1:1" s="1260" customFormat="1" x14ac:dyDescent="0.2">
      <c r="A13736" s="1082"/>
    </row>
    <row r="13737" spans="1:1" s="1260" customFormat="1" x14ac:dyDescent="0.2">
      <c r="A13737" s="1082"/>
    </row>
    <row r="13738" spans="1:1" s="1260" customFormat="1" x14ac:dyDescent="0.2">
      <c r="A13738" s="1082"/>
    </row>
    <row r="13739" spans="1:1" s="1260" customFormat="1" x14ac:dyDescent="0.2">
      <c r="A13739" s="1082"/>
    </row>
    <row r="13740" spans="1:1" s="1260" customFormat="1" x14ac:dyDescent="0.2">
      <c r="A13740" s="1082"/>
    </row>
    <row r="13741" spans="1:1" s="1260" customFormat="1" x14ac:dyDescent="0.2">
      <c r="A13741" s="1082"/>
    </row>
    <row r="13742" spans="1:1" s="1260" customFormat="1" x14ac:dyDescent="0.2">
      <c r="A13742" s="1082"/>
    </row>
    <row r="13743" spans="1:1" s="1260" customFormat="1" x14ac:dyDescent="0.2">
      <c r="A13743" s="1082"/>
    </row>
    <row r="13744" spans="1:1" s="1260" customFormat="1" x14ac:dyDescent="0.2">
      <c r="A13744" s="1082"/>
    </row>
    <row r="13745" spans="1:1" s="1260" customFormat="1" x14ac:dyDescent="0.2">
      <c r="A13745" s="1082"/>
    </row>
    <row r="13746" spans="1:1" s="1260" customFormat="1" x14ac:dyDescent="0.2">
      <c r="A13746" s="1082"/>
    </row>
    <row r="13747" spans="1:1" s="1260" customFormat="1" x14ac:dyDescent="0.2">
      <c r="A13747" s="1082"/>
    </row>
    <row r="13748" spans="1:1" s="1260" customFormat="1" x14ac:dyDescent="0.2">
      <c r="A13748" s="1082"/>
    </row>
    <row r="13749" spans="1:1" s="1260" customFormat="1" x14ac:dyDescent="0.2">
      <c r="A13749" s="1082"/>
    </row>
    <row r="13750" spans="1:1" s="1260" customFormat="1" x14ac:dyDescent="0.2">
      <c r="A13750" s="1082"/>
    </row>
    <row r="13751" spans="1:1" s="1260" customFormat="1" x14ac:dyDescent="0.2">
      <c r="A13751" s="1082"/>
    </row>
    <row r="13752" spans="1:1" s="1260" customFormat="1" x14ac:dyDescent="0.2">
      <c r="A13752" s="1082"/>
    </row>
    <row r="13753" spans="1:1" s="1260" customFormat="1" x14ac:dyDescent="0.2">
      <c r="A13753" s="1082"/>
    </row>
    <row r="13754" spans="1:1" s="1260" customFormat="1" x14ac:dyDescent="0.2">
      <c r="A13754" s="1082"/>
    </row>
    <row r="13755" spans="1:1" s="1260" customFormat="1" x14ac:dyDescent="0.2">
      <c r="A13755" s="1082"/>
    </row>
    <row r="13756" spans="1:1" s="1260" customFormat="1" x14ac:dyDescent="0.2">
      <c r="A13756" s="1082"/>
    </row>
    <row r="13757" spans="1:1" s="1260" customFormat="1" x14ac:dyDescent="0.2">
      <c r="A13757" s="1082"/>
    </row>
    <row r="13758" spans="1:1" s="1260" customFormat="1" x14ac:dyDescent="0.2">
      <c r="A13758" s="1082"/>
    </row>
    <row r="13759" spans="1:1" s="1260" customFormat="1" x14ac:dyDescent="0.2">
      <c r="A13759" s="1082"/>
    </row>
    <row r="13760" spans="1:1" s="1260" customFormat="1" x14ac:dyDescent="0.2">
      <c r="A13760" s="1082"/>
    </row>
    <row r="13761" spans="1:1" s="1260" customFormat="1" x14ac:dyDescent="0.2">
      <c r="A13761" s="1082"/>
    </row>
    <row r="13762" spans="1:1" s="1260" customFormat="1" x14ac:dyDescent="0.2">
      <c r="A13762" s="1082"/>
    </row>
    <row r="13763" spans="1:1" s="1260" customFormat="1" x14ac:dyDescent="0.2">
      <c r="A13763" s="1082"/>
    </row>
    <row r="13764" spans="1:1" s="1260" customFormat="1" x14ac:dyDescent="0.2">
      <c r="A13764" s="1082"/>
    </row>
    <row r="13765" spans="1:1" s="1260" customFormat="1" x14ac:dyDescent="0.2">
      <c r="A13765" s="1082"/>
    </row>
    <row r="13766" spans="1:1" s="1260" customFormat="1" x14ac:dyDescent="0.2">
      <c r="A13766" s="1082"/>
    </row>
    <row r="13767" spans="1:1" s="1260" customFormat="1" x14ac:dyDescent="0.2">
      <c r="A13767" s="1082"/>
    </row>
    <row r="13768" spans="1:1" s="1260" customFormat="1" x14ac:dyDescent="0.2">
      <c r="A13768" s="1082"/>
    </row>
    <row r="13769" spans="1:1" s="1260" customFormat="1" x14ac:dyDescent="0.2">
      <c r="A13769" s="1082"/>
    </row>
    <row r="13770" spans="1:1" s="1260" customFormat="1" x14ac:dyDescent="0.2">
      <c r="A13770" s="1082"/>
    </row>
    <row r="13771" spans="1:1" s="1260" customFormat="1" x14ac:dyDescent="0.2">
      <c r="A13771" s="1082"/>
    </row>
    <row r="13772" spans="1:1" s="1260" customFormat="1" x14ac:dyDescent="0.2">
      <c r="A13772" s="1082"/>
    </row>
    <row r="13773" spans="1:1" s="1260" customFormat="1" x14ac:dyDescent="0.2">
      <c r="A13773" s="1082"/>
    </row>
    <row r="13774" spans="1:1" s="1260" customFormat="1" x14ac:dyDescent="0.2">
      <c r="A13774" s="1082"/>
    </row>
    <row r="13775" spans="1:1" s="1260" customFormat="1" x14ac:dyDescent="0.2">
      <c r="A13775" s="1082"/>
    </row>
    <row r="13776" spans="1:1" s="1260" customFormat="1" x14ac:dyDescent="0.2">
      <c r="A13776" s="1082"/>
    </row>
    <row r="13777" spans="1:1" s="1260" customFormat="1" x14ac:dyDescent="0.2">
      <c r="A13777" s="1082"/>
    </row>
    <row r="13778" spans="1:1" s="1260" customFormat="1" x14ac:dyDescent="0.2">
      <c r="A13778" s="1082"/>
    </row>
    <row r="13779" spans="1:1" s="1260" customFormat="1" x14ac:dyDescent="0.2">
      <c r="A13779" s="1082"/>
    </row>
    <row r="13780" spans="1:1" s="1260" customFormat="1" x14ac:dyDescent="0.2">
      <c r="A13780" s="1082"/>
    </row>
    <row r="13781" spans="1:1" s="1260" customFormat="1" x14ac:dyDescent="0.2">
      <c r="A13781" s="1082"/>
    </row>
    <row r="13782" spans="1:1" s="1260" customFormat="1" x14ac:dyDescent="0.2">
      <c r="A13782" s="1082"/>
    </row>
    <row r="13783" spans="1:1" s="1260" customFormat="1" x14ac:dyDescent="0.2">
      <c r="A13783" s="1082"/>
    </row>
    <row r="13784" spans="1:1" s="1260" customFormat="1" x14ac:dyDescent="0.2">
      <c r="A13784" s="1082"/>
    </row>
    <row r="13785" spans="1:1" s="1260" customFormat="1" x14ac:dyDescent="0.2">
      <c r="A13785" s="1082"/>
    </row>
    <row r="13786" spans="1:1" s="1260" customFormat="1" x14ac:dyDescent="0.2">
      <c r="A13786" s="1082"/>
    </row>
    <row r="13787" spans="1:1" s="1260" customFormat="1" x14ac:dyDescent="0.2">
      <c r="A13787" s="1082"/>
    </row>
    <row r="13788" spans="1:1" s="1260" customFormat="1" x14ac:dyDescent="0.2">
      <c r="A13788" s="1082"/>
    </row>
    <row r="13789" spans="1:1" s="1260" customFormat="1" x14ac:dyDescent="0.2">
      <c r="A13789" s="1082"/>
    </row>
    <row r="13790" spans="1:1" s="1260" customFormat="1" x14ac:dyDescent="0.2">
      <c r="A13790" s="1082"/>
    </row>
    <row r="13791" spans="1:1" s="1260" customFormat="1" x14ac:dyDescent="0.2">
      <c r="A13791" s="1082"/>
    </row>
    <row r="13792" spans="1:1" s="1260" customFormat="1" x14ac:dyDescent="0.2">
      <c r="A13792" s="1082"/>
    </row>
    <row r="13793" spans="1:1" s="1260" customFormat="1" x14ac:dyDescent="0.2">
      <c r="A13793" s="1082"/>
    </row>
    <row r="13794" spans="1:1" s="1260" customFormat="1" x14ac:dyDescent="0.2">
      <c r="A13794" s="1082"/>
    </row>
    <row r="13795" spans="1:1" s="1260" customFormat="1" x14ac:dyDescent="0.2">
      <c r="A13795" s="1082"/>
    </row>
    <row r="13796" spans="1:1" s="1260" customFormat="1" x14ac:dyDescent="0.2">
      <c r="A13796" s="1082"/>
    </row>
    <row r="13797" spans="1:1" s="1260" customFormat="1" x14ac:dyDescent="0.2">
      <c r="A13797" s="1082"/>
    </row>
    <row r="13798" spans="1:1" s="1260" customFormat="1" x14ac:dyDescent="0.2">
      <c r="A13798" s="1082"/>
    </row>
    <row r="13799" spans="1:1" s="1260" customFormat="1" x14ac:dyDescent="0.2">
      <c r="A13799" s="1082"/>
    </row>
    <row r="13800" spans="1:1" s="1260" customFormat="1" x14ac:dyDescent="0.2">
      <c r="A13800" s="1082"/>
    </row>
    <row r="13801" spans="1:1" s="1260" customFormat="1" x14ac:dyDescent="0.2">
      <c r="A13801" s="1082"/>
    </row>
    <row r="13802" spans="1:1" s="1260" customFormat="1" x14ac:dyDescent="0.2">
      <c r="A13802" s="1082"/>
    </row>
    <row r="13803" spans="1:1" s="1260" customFormat="1" x14ac:dyDescent="0.2">
      <c r="A13803" s="1082"/>
    </row>
    <row r="13804" spans="1:1" s="1260" customFormat="1" x14ac:dyDescent="0.2">
      <c r="A13804" s="1082"/>
    </row>
    <row r="13805" spans="1:1" s="1260" customFormat="1" x14ac:dyDescent="0.2">
      <c r="A13805" s="1082"/>
    </row>
    <row r="13806" spans="1:1" s="1260" customFormat="1" x14ac:dyDescent="0.2">
      <c r="A13806" s="1082"/>
    </row>
    <row r="13807" spans="1:1" s="1260" customFormat="1" x14ac:dyDescent="0.2">
      <c r="A13807" s="1082"/>
    </row>
    <row r="13808" spans="1:1" s="1260" customFormat="1" x14ac:dyDescent="0.2">
      <c r="A13808" s="1082"/>
    </row>
    <row r="13809" spans="1:1" s="1260" customFormat="1" x14ac:dyDescent="0.2">
      <c r="A13809" s="1082"/>
    </row>
    <row r="13810" spans="1:1" s="1260" customFormat="1" x14ac:dyDescent="0.2">
      <c r="A13810" s="1082"/>
    </row>
    <row r="13811" spans="1:1" s="1260" customFormat="1" x14ac:dyDescent="0.2">
      <c r="A13811" s="1082"/>
    </row>
    <row r="13812" spans="1:1" s="1260" customFormat="1" x14ac:dyDescent="0.2">
      <c r="A13812" s="1082"/>
    </row>
    <row r="13813" spans="1:1" s="1260" customFormat="1" x14ac:dyDescent="0.2">
      <c r="A13813" s="1082"/>
    </row>
    <row r="13814" spans="1:1" s="1260" customFormat="1" x14ac:dyDescent="0.2">
      <c r="A13814" s="1082"/>
    </row>
    <row r="13815" spans="1:1" s="1260" customFormat="1" x14ac:dyDescent="0.2">
      <c r="A13815" s="1082"/>
    </row>
    <row r="13816" spans="1:1" s="1260" customFormat="1" x14ac:dyDescent="0.2">
      <c r="A13816" s="1082"/>
    </row>
    <row r="13817" spans="1:1" s="1260" customFormat="1" x14ac:dyDescent="0.2">
      <c r="A13817" s="1082"/>
    </row>
    <row r="13818" spans="1:1" s="1260" customFormat="1" x14ac:dyDescent="0.2">
      <c r="A13818" s="1082"/>
    </row>
    <row r="13819" spans="1:1" s="1260" customFormat="1" x14ac:dyDescent="0.2">
      <c r="A13819" s="1082"/>
    </row>
    <row r="13820" spans="1:1" s="1260" customFormat="1" x14ac:dyDescent="0.2">
      <c r="A13820" s="1082"/>
    </row>
    <row r="13821" spans="1:1" s="1260" customFormat="1" x14ac:dyDescent="0.2">
      <c r="A13821" s="1082"/>
    </row>
    <row r="13822" spans="1:1" s="1260" customFormat="1" x14ac:dyDescent="0.2">
      <c r="A13822" s="1082"/>
    </row>
    <row r="13823" spans="1:1" s="1260" customFormat="1" x14ac:dyDescent="0.2">
      <c r="A13823" s="1082"/>
    </row>
    <row r="13824" spans="1:1" s="1260" customFormat="1" x14ac:dyDescent="0.2">
      <c r="A13824" s="1082"/>
    </row>
    <row r="13825" spans="1:1" s="1260" customFormat="1" x14ac:dyDescent="0.2">
      <c r="A13825" s="1082"/>
    </row>
    <row r="13826" spans="1:1" s="1260" customFormat="1" x14ac:dyDescent="0.2">
      <c r="A13826" s="1082"/>
    </row>
    <row r="13827" spans="1:1" s="1260" customFormat="1" x14ac:dyDescent="0.2">
      <c r="A13827" s="1082"/>
    </row>
    <row r="13828" spans="1:1" s="1260" customFormat="1" x14ac:dyDescent="0.2">
      <c r="A13828" s="1082"/>
    </row>
    <row r="13829" spans="1:1" s="1260" customFormat="1" x14ac:dyDescent="0.2">
      <c r="A13829" s="1082"/>
    </row>
    <row r="13830" spans="1:1" s="1260" customFormat="1" x14ac:dyDescent="0.2">
      <c r="A13830" s="1082"/>
    </row>
    <row r="13831" spans="1:1" s="1260" customFormat="1" x14ac:dyDescent="0.2">
      <c r="A13831" s="1082"/>
    </row>
    <row r="13832" spans="1:1" s="1260" customFormat="1" x14ac:dyDescent="0.2">
      <c r="A13832" s="1082"/>
    </row>
    <row r="13833" spans="1:1" s="1260" customFormat="1" x14ac:dyDescent="0.2">
      <c r="A13833" s="1082"/>
    </row>
    <row r="13834" spans="1:1" s="1260" customFormat="1" x14ac:dyDescent="0.2">
      <c r="A13834" s="1082"/>
    </row>
    <row r="13835" spans="1:1" s="1260" customFormat="1" x14ac:dyDescent="0.2">
      <c r="A13835" s="1082"/>
    </row>
    <row r="13836" spans="1:1" s="1260" customFormat="1" x14ac:dyDescent="0.2">
      <c r="A13836" s="1082"/>
    </row>
    <row r="13837" spans="1:1" s="1260" customFormat="1" x14ac:dyDescent="0.2">
      <c r="A13837" s="1082"/>
    </row>
    <row r="13838" spans="1:1" s="1260" customFormat="1" x14ac:dyDescent="0.2">
      <c r="A13838" s="1082"/>
    </row>
    <row r="13839" spans="1:1" s="1260" customFormat="1" x14ac:dyDescent="0.2">
      <c r="A13839" s="1082"/>
    </row>
    <row r="13840" spans="1:1" s="1260" customFormat="1" x14ac:dyDescent="0.2">
      <c r="A13840" s="1082"/>
    </row>
    <row r="13841" spans="1:1" s="1260" customFormat="1" x14ac:dyDescent="0.2">
      <c r="A13841" s="1082"/>
    </row>
    <row r="13842" spans="1:1" s="1260" customFormat="1" x14ac:dyDescent="0.2">
      <c r="A13842" s="1082"/>
    </row>
    <row r="13843" spans="1:1" s="1260" customFormat="1" x14ac:dyDescent="0.2">
      <c r="A13843" s="1082"/>
    </row>
    <row r="13844" spans="1:1" s="1260" customFormat="1" x14ac:dyDescent="0.2">
      <c r="A13844" s="1082"/>
    </row>
    <row r="13845" spans="1:1" s="1260" customFormat="1" x14ac:dyDescent="0.2">
      <c r="A13845" s="1082"/>
    </row>
    <row r="13846" spans="1:1" s="1260" customFormat="1" x14ac:dyDescent="0.2">
      <c r="A13846" s="1082"/>
    </row>
    <row r="13847" spans="1:1" s="1260" customFormat="1" x14ac:dyDescent="0.2">
      <c r="A13847" s="1082"/>
    </row>
    <row r="13848" spans="1:1" s="1260" customFormat="1" x14ac:dyDescent="0.2">
      <c r="A13848" s="1082"/>
    </row>
    <row r="13849" spans="1:1" s="1260" customFormat="1" x14ac:dyDescent="0.2">
      <c r="A13849" s="1082"/>
    </row>
    <row r="13850" spans="1:1" s="1260" customFormat="1" x14ac:dyDescent="0.2">
      <c r="A13850" s="1082"/>
    </row>
    <row r="13851" spans="1:1" s="1260" customFormat="1" x14ac:dyDescent="0.2">
      <c r="A13851" s="1082"/>
    </row>
    <row r="13852" spans="1:1" s="1260" customFormat="1" x14ac:dyDescent="0.2">
      <c r="A13852" s="1082"/>
    </row>
    <row r="13853" spans="1:1" s="1260" customFormat="1" x14ac:dyDescent="0.2">
      <c r="A13853" s="1082"/>
    </row>
    <row r="13854" spans="1:1" s="1260" customFormat="1" x14ac:dyDescent="0.2">
      <c r="A13854" s="1082"/>
    </row>
    <row r="13855" spans="1:1" s="1260" customFormat="1" x14ac:dyDescent="0.2">
      <c r="A13855" s="1082"/>
    </row>
    <row r="13856" spans="1:1" s="1260" customFormat="1" x14ac:dyDescent="0.2">
      <c r="A13856" s="1082"/>
    </row>
    <row r="13857" spans="1:1" s="1260" customFormat="1" x14ac:dyDescent="0.2">
      <c r="A13857" s="1082"/>
    </row>
    <row r="13858" spans="1:1" s="1260" customFormat="1" x14ac:dyDescent="0.2">
      <c r="A13858" s="1082"/>
    </row>
    <row r="13859" spans="1:1" s="1260" customFormat="1" x14ac:dyDescent="0.2">
      <c r="A13859" s="1082"/>
    </row>
    <row r="13860" spans="1:1" s="1260" customFormat="1" x14ac:dyDescent="0.2">
      <c r="A13860" s="1082"/>
    </row>
    <row r="13861" spans="1:1" s="1260" customFormat="1" x14ac:dyDescent="0.2">
      <c r="A13861" s="1082"/>
    </row>
    <row r="13862" spans="1:1" s="1260" customFormat="1" x14ac:dyDescent="0.2">
      <c r="A13862" s="1082"/>
    </row>
    <row r="13863" spans="1:1" s="1260" customFormat="1" x14ac:dyDescent="0.2">
      <c r="A13863" s="1082"/>
    </row>
    <row r="13864" spans="1:1" s="1260" customFormat="1" x14ac:dyDescent="0.2">
      <c r="A13864" s="1082"/>
    </row>
    <row r="13865" spans="1:1" s="1260" customFormat="1" x14ac:dyDescent="0.2">
      <c r="A13865" s="1082"/>
    </row>
    <row r="13866" spans="1:1" s="1260" customFormat="1" x14ac:dyDescent="0.2">
      <c r="A13866" s="1082"/>
    </row>
    <row r="13867" spans="1:1" s="1260" customFormat="1" x14ac:dyDescent="0.2">
      <c r="A13867" s="1082"/>
    </row>
    <row r="13868" spans="1:1" s="1260" customFormat="1" x14ac:dyDescent="0.2">
      <c r="A13868" s="1082"/>
    </row>
    <row r="13869" spans="1:1" s="1260" customFormat="1" x14ac:dyDescent="0.2">
      <c r="A13869" s="1082"/>
    </row>
    <row r="13870" spans="1:1" s="1260" customFormat="1" x14ac:dyDescent="0.2">
      <c r="A13870" s="1082"/>
    </row>
    <row r="13871" spans="1:1" s="1260" customFormat="1" x14ac:dyDescent="0.2">
      <c r="A13871" s="1082"/>
    </row>
    <row r="13872" spans="1:1" s="1260" customFormat="1" x14ac:dyDescent="0.2">
      <c r="A13872" s="1082"/>
    </row>
    <row r="13873" spans="1:1" s="1260" customFormat="1" x14ac:dyDescent="0.2">
      <c r="A13873" s="1082"/>
    </row>
    <row r="13874" spans="1:1" s="1260" customFormat="1" x14ac:dyDescent="0.2">
      <c r="A13874" s="1082"/>
    </row>
    <row r="13875" spans="1:1" s="1260" customFormat="1" x14ac:dyDescent="0.2">
      <c r="A13875" s="1082"/>
    </row>
    <row r="13876" spans="1:1" s="1260" customFormat="1" x14ac:dyDescent="0.2">
      <c r="A13876" s="1082"/>
    </row>
    <row r="13877" spans="1:1" s="1260" customFormat="1" x14ac:dyDescent="0.2">
      <c r="A13877" s="1082"/>
    </row>
    <row r="13878" spans="1:1" s="1260" customFormat="1" x14ac:dyDescent="0.2">
      <c r="A13878" s="1082"/>
    </row>
    <row r="13879" spans="1:1" s="1260" customFormat="1" x14ac:dyDescent="0.2">
      <c r="A13879" s="1082"/>
    </row>
    <row r="13880" spans="1:1" s="1260" customFormat="1" x14ac:dyDescent="0.2">
      <c r="A13880" s="1082"/>
    </row>
    <row r="13881" spans="1:1" s="1260" customFormat="1" x14ac:dyDescent="0.2">
      <c r="A13881" s="1082"/>
    </row>
    <row r="13882" spans="1:1" s="1260" customFormat="1" x14ac:dyDescent="0.2">
      <c r="A13882" s="1082"/>
    </row>
    <row r="13883" spans="1:1" s="1260" customFormat="1" x14ac:dyDescent="0.2">
      <c r="A13883" s="1082"/>
    </row>
    <row r="13884" spans="1:1" s="1260" customFormat="1" x14ac:dyDescent="0.2">
      <c r="A13884" s="1082"/>
    </row>
    <row r="13885" spans="1:1" s="1260" customFormat="1" x14ac:dyDescent="0.2">
      <c r="A13885" s="1082"/>
    </row>
    <row r="13886" spans="1:1" s="1260" customFormat="1" x14ac:dyDescent="0.2">
      <c r="A13886" s="1082"/>
    </row>
    <row r="13887" spans="1:1" s="1260" customFormat="1" x14ac:dyDescent="0.2">
      <c r="A13887" s="1082"/>
    </row>
    <row r="13888" spans="1:1" s="1260" customFormat="1" x14ac:dyDescent="0.2">
      <c r="A13888" s="1082"/>
    </row>
    <row r="13889" spans="1:1" s="1260" customFormat="1" x14ac:dyDescent="0.2">
      <c r="A13889" s="1082"/>
    </row>
    <row r="13890" spans="1:1" s="1260" customFormat="1" x14ac:dyDescent="0.2">
      <c r="A13890" s="1082"/>
    </row>
    <row r="13891" spans="1:1" s="1260" customFormat="1" x14ac:dyDescent="0.2">
      <c r="A13891" s="1082"/>
    </row>
    <row r="13892" spans="1:1" s="1260" customFormat="1" x14ac:dyDescent="0.2">
      <c r="A13892" s="1082"/>
    </row>
    <row r="13893" spans="1:1" s="1260" customFormat="1" x14ac:dyDescent="0.2">
      <c r="A13893" s="1082"/>
    </row>
    <row r="13894" spans="1:1" s="1260" customFormat="1" x14ac:dyDescent="0.2">
      <c r="A13894" s="1082"/>
    </row>
    <row r="13895" spans="1:1" s="1260" customFormat="1" x14ac:dyDescent="0.2">
      <c r="A13895" s="1082"/>
    </row>
    <row r="13896" spans="1:1" s="1260" customFormat="1" x14ac:dyDescent="0.2">
      <c r="A13896" s="1082"/>
    </row>
    <row r="13897" spans="1:1" s="1260" customFormat="1" x14ac:dyDescent="0.2">
      <c r="A13897" s="1082"/>
    </row>
    <row r="13898" spans="1:1" s="1260" customFormat="1" x14ac:dyDescent="0.2">
      <c r="A13898" s="1082"/>
    </row>
    <row r="13899" spans="1:1" s="1260" customFormat="1" x14ac:dyDescent="0.2">
      <c r="A13899" s="1082"/>
    </row>
    <row r="13900" spans="1:1" s="1260" customFormat="1" x14ac:dyDescent="0.2">
      <c r="A13900" s="1082"/>
    </row>
    <row r="13901" spans="1:1" s="1260" customFormat="1" x14ac:dyDescent="0.2">
      <c r="A13901" s="1082"/>
    </row>
    <row r="13902" spans="1:1" s="1260" customFormat="1" x14ac:dyDescent="0.2">
      <c r="A13902" s="1082"/>
    </row>
    <row r="13903" spans="1:1" s="1260" customFormat="1" x14ac:dyDescent="0.2">
      <c r="A13903" s="1082"/>
    </row>
    <row r="13904" spans="1:1" s="1260" customFormat="1" x14ac:dyDescent="0.2">
      <c r="A13904" s="1082"/>
    </row>
    <row r="13905" spans="1:1" s="1260" customFormat="1" x14ac:dyDescent="0.2">
      <c r="A13905" s="1082"/>
    </row>
    <row r="13906" spans="1:1" s="1260" customFormat="1" x14ac:dyDescent="0.2">
      <c r="A13906" s="1082"/>
    </row>
    <row r="13907" spans="1:1" s="1260" customFormat="1" x14ac:dyDescent="0.2">
      <c r="A13907" s="1082"/>
    </row>
    <row r="13908" spans="1:1" s="1260" customFormat="1" x14ac:dyDescent="0.2">
      <c r="A13908" s="1082"/>
    </row>
    <row r="13909" spans="1:1" s="1260" customFormat="1" x14ac:dyDescent="0.2">
      <c r="A13909" s="1082"/>
    </row>
    <row r="13910" spans="1:1" s="1260" customFormat="1" x14ac:dyDescent="0.2">
      <c r="A13910" s="1082"/>
    </row>
    <row r="13911" spans="1:1" s="1260" customFormat="1" x14ac:dyDescent="0.2">
      <c r="A13911" s="1082"/>
    </row>
    <row r="13912" spans="1:1" s="1260" customFormat="1" x14ac:dyDescent="0.2">
      <c r="A13912" s="1082"/>
    </row>
    <row r="13913" spans="1:1" s="1260" customFormat="1" x14ac:dyDescent="0.2">
      <c r="A13913" s="1082"/>
    </row>
    <row r="13914" spans="1:1" s="1260" customFormat="1" x14ac:dyDescent="0.2">
      <c r="A13914" s="1082"/>
    </row>
    <row r="13915" spans="1:1" s="1260" customFormat="1" x14ac:dyDescent="0.2">
      <c r="A13915" s="1082"/>
    </row>
    <row r="13916" spans="1:1" s="1260" customFormat="1" x14ac:dyDescent="0.2">
      <c r="A13916" s="1082"/>
    </row>
    <row r="13917" spans="1:1" s="1260" customFormat="1" x14ac:dyDescent="0.2">
      <c r="A13917" s="1082"/>
    </row>
    <row r="13918" spans="1:1" s="1260" customFormat="1" x14ac:dyDescent="0.2">
      <c r="A13918" s="1082"/>
    </row>
    <row r="13919" spans="1:1" s="1260" customFormat="1" x14ac:dyDescent="0.2">
      <c r="A13919" s="1082"/>
    </row>
    <row r="13920" spans="1:1" s="1260" customFormat="1" x14ac:dyDescent="0.2">
      <c r="A13920" s="1082"/>
    </row>
    <row r="13921" spans="1:1" s="1260" customFormat="1" x14ac:dyDescent="0.2">
      <c r="A13921" s="1082"/>
    </row>
    <row r="13922" spans="1:1" s="1260" customFormat="1" x14ac:dyDescent="0.2">
      <c r="A13922" s="1082"/>
    </row>
    <row r="13923" spans="1:1" s="1260" customFormat="1" x14ac:dyDescent="0.2">
      <c r="A13923" s="1082"/>
    </row>
    <row r="13924" spans="1:1" s="1260" customFormat="1" x14ac:dyDescent="0.2">
      <c r="A13924" s="1082"/>
    </row>
    <row r="13925" spans="1:1" s="1260" customFormat="1" x14ac:dyDescent="0.2">
      <c r="A13925" s="1082"/>
    </row>
    <row r="13926" spans="1:1" s="1260" customFormat="1" x14ac:dyDescent="0.2">
      <c r="A13926" s="1082"/>
    </row>
    <row r="13927" spans="1:1" s="1260" customFormat="1" x14ac:dyDescent="0.2">
      <c r="A13927" s="1082"/>
    </row>
    <row r="13928" spans="1:1" s="1260" customFormat="1" x14ac:dyDescent="0.2">
      <c r="A13928" s="1082"/>
    </row>
    <row r="13929" spans="1:1" s="1260" customFormat="1" x14ac:dyDescent="0.2">
      <c r="A13929" s="1082"/>
    </row>
    <row r="13930" spans="1:1" s="1260" customFormat="1" x14ac:dyDescent="0.2">
      <c r="A13930" s="1082"/>
    </row>
    <row r="13931" spans="1:1" s="1260" customFormat="1" x14ac:dyDescent="0.2">
      <c r="A13931" s="1082"/>
    </row>
    <row r="13932" spans="1:1" s="1260" customFormat="1" x14ac:dyDescent="0.2">
      <c r="A13932" s="1082"/>
    </row>
    <row r="13933" spans="1:1" s="1260" customFormat="1" x14ac:dyDescent="0.2">
      <c r="A13933" s="1082"/>
    </row>
    <row r="13934" spans="1:1" s="1260" customFormat="1" x14ac:dyDescent="0.2">
      <c r="A13934" s="1082"/>
    </row>
    <row r="13935" spans="1:1" s="1260" customFormat="1" x14ac:dyDescent="0.2">
      <c r="A13935" s="1082"/>
    </row>
    <row r="13936" spans="1:1" s="1260" customFormat="1" x14ac:dyDescent="0.2">
      <c r="A13936" s="1082"/>
    </row>
    <row r="13937" spans="1:1" s="1260" customFormat="1" x14ac:dyDescent="0.2">
      <c r="A13937" s="1082"/>
    </row>
    <row r="13938" spans="1:1" s="1260" customFormat="1" x14ac:dyDescent="0.2">
      <c r="A13938" s="1082"/>
    </row>
    <row r="13939" spans="1:1" s="1260" customFormat="1" x14ac:dyDescent="0.2">
      <c r="A13939" s="1082"/>
    </row>
    <row r="13940" spans="1:1" s="1260" customFormat="1" x14ac:dyDescent="0.2">
      <c r="A13940" s="1082"/>
    </row>
    <row r="13941" spans="1:1" s="1260" customFormat="1" x14ac:dyDescent="0.2">
      <c r="A13941" s="1082"/>
    </row>
    <row r="13942" spans="1:1" s="1260" customFormat="1" x14ac:dyDescent="0.2">
      <c r="A13942" s="1082"/>
    </row>
    <row r="13943" spans="1:1" s="1260" customFormat="1" x14ac:dyDescent="0.2">
      <c r="A13943" s="1082"/>
    </row>
    <row r="13944" spans="1:1" s="1260" customFormat="1" x14ac:dyDescent="0.2">
      <c r="A13944" s="1082"/>
    </row>
    <row r="13945" spans="1:1" s="1260" customFormat="1" x14ac:dyDescent="0.2">
      <c r="A13945" s="1082"/>
    </row>
    <row r="13946" spans="1:1" s="1260" customFormat="1" x14ac:dyDescent="0.2">
      <c r="A13946" s="1082"/>
    </row>
    <row r="13947" spans="1:1" s="1260" customFormat="1" x14ac:dyDescent="0.2">
      <c r="A13947" s="1082"/>
    </row>
    <row r="13948" spans="1:1" s="1260" customFormat="1" x14ac:dyDescent="0.2">
      <c r="A13948" s="1082"/>
    </row>
    <row r="13949" spans="1:1" s="1260" customFormat="1" x14ac:dyDescent="0.2">
      <c r="A13949" s="1082"/>
    </row>
    <row r="13950" spans="1:1" s="1260" customFormat="1" x14ac:dyDescent="0.2">
      <c r="A13950" s="1082"/>
    </row>
    <row r="13951" spans="1:1" s="1260" customFormat="1" x14ac:dyDescent="0.2">
      <c r="A13951" s="1082"/>
    </row>
    <row r="13952" spans="1:1" s="1260" customFormat="1" x14ac:dyDescent="0.2">
      <c r="A13952" s="1082"/>
    </row>
    <row r="13953" spans="1:1" s="1260" customFormat="1" x14ac:dyDescent="0.2">
      <c r="A13953" s="1082"/>
    </row>
    <row r="13954" spans="1:1" s="1260" customFormat="1" x14ac:dyDescent="0.2">
      <c r="A13954" s="1082"/>
    </row>
    <row r="13955" spans="1:1" s="1260" customFormat="1" x14ac:dyDescent="0.2">
      <c r="A13955" s="1082"/>
    </row>
    <row r="13956" spans="1:1" s="1260" customFormat="1" x14ac:dyDescent="0.2">
      <c r="A13956" s="1082"/>
    </row>
    <row r="13957" spans="1:1" s="1260" customFormat="1" x14ac:dyDescent="0.2">
      <c r="A13957" s="1082"/>
    </row>
    <row r="13958" spans="1:1" s="1260" customFormat="1" x14ac:dyDescent="0.2">
      <c r="A13958" s="1082"/>
    </row>
    <row r="13959" spans="1:1" s="1260" customFormat="1" x14ac:dyDescent="0.2">
      <c r="A13959" s="1082"/>
    </row>
    <row r="13960" spans="1:1" s="1260" customFormat="1" x14ac:dyDescent="0.2">
      <c r="A13960" s="1082"/>
    </row>
    <row r="13961" spans="1:1" s="1260" customFormat="1" x14ac:dyDescent="0.2">
      <c r="A13961" s="1082"/>
    </row>
    <row r="13962" spans="1:1" s="1260" customFormat="1" x14ac:dyDescent="0.2">
      <c r="A13962" s="1082"/>
    </row>
    <row r="13963" spans="1:1" s="1260" customFormat="1" x14ac:dyDescent="0.2">
      <c r="A13963" s="1082"/>
    </row>
    <row r="13964" spans="1:1" s="1260" customFormat="1" x14ac:dyDescent="0.2">
      <c r="A13964" s="1082"/>
    </row>
    <row r="13965" spans="1:1" s="1260" customFormat="1" x14ac:dyDescent="0.2">
      <c r="A13965" s="1082"/>
    </row>
    <row r="13966" spans="1:1" s="1260" customFormat="1" x14ac:dyDescent="0.2">
      <c r="A13966" s="1082"/>
    </row>
    <row r="13967" spans="1:1" s="1260" customFormat="1" x14ac:dyDescent="0.2">
      <c r="A13967" s="1082"/>
    </row>
    <row r="13968" spans="1:1" s="1260" customFormat="1" x14ac:dyDescent="0.2">
      <c r="A13968" s="1082"/>
    </row>
    <row r="13969" spans="1:1" s="1260" customFormat="1" x14ac:dyDescent="0.2">
      <c r="A13969" s="1082"/>
    </row>
    <row r="13970" spans="1:1" s="1260" customFormat="1" x14ac:dyDescent="0.2">
      <c r="A13970" s="1082"/>
    </row>
    <row r="13971" spans="1:1" s="1260" customFormat="1" x14ac:dyDescent="0.2">
      <c r="A13971" s="1082"/>
    </row>
    <row r="13972" spans="1:1" s="1260" customFormat="1" x14ac:dyDescent="0.2">
      <c r="A13972" s="1082"/>
    </row>
    <row r="13973" spans="1:1" s="1260" customFormat="1" x14ac:dyDescent="0.2">
      <c r="A13973" s="1082"/>
    </row>
    <row r="13974" spans="1:1" s="1260" customFormat="1" x14ac:dyDescent="0.2">
      <c r="A13974" s="1082"/>
    </row>
    <row r="13975" spans="1:1" s="1260" customFormat="1" x14ac:dyDescent="0.2">
      <c r="A13975" s="1082"/>
    </row>
    <row r="13976" spans="1:1" s="1260" customFormat="1" x14ac:dyDescent="0.2">
      <c r="A13976" s="1082"/>
    </row>
    <row r="13977" spans="1:1" s="1260" customFormat="1" x14ac:dyDescent="0.2">
      <c r="A13977" s="1082"/>
    </row>
    <row r="13978" spans="1:1" s="1260" customFormat="1" x14ac:dyDescent="0.2">
      <c r="A13978" s="1082"/>
    </row>
    <row r="13979" spans="1:1" s="1260" customFormat="1" x14ac:dyDescent="0.2">
      <c r="A13979" s="1082"/>
    </row>
    <row r="13980" spans="1:1" s="1260" customFormat="1" x14ac:dyDescent="0.2">
      <c r="A13980" s="1082"/>
    </row>
    <row r="13981" spans="1:1" s="1260" customFormat="1" x14ac:dyDescent="0.2">
      <c r="A13981" s="1082"/>
    </row>
    <row r="13982" spans="1:1" s="1260" customFormat="1" x14ac:dyDescent="0.2">
      <c r="A13982" s="1082"/>
    </row>
    <row r="13983" spans="1:1" s="1260" customFormat="1" x14ac:dyDescent="0.2">
      <c r="A13983" s="1082"/>
    </row>
    <row r="13984" spans="1:1" s="1260" customFormat="1" x14ac:dyDescent="0.2">
      <c r="A13984" s="1082"/>
    </row>
    <row r="13985" spans="1:1" s="1260" customFormat="1" x14ac:dyDescent="0.2">
      <c r="A13985" s="1082"/>
    </row>
    <row r="13986" spans="1:1" s="1260" customFormat="1" x14ac:dyDescent="0.2">
      <c r="A13986" s="1082"/>
    </row>
    <row r="13987" spans="1:1" s="1260" customFormat="1" x14ac:dyDescent="0.2">
      <c r="A13987" s="1082"/>
    </row>
    <row r="13988" spans="1:1" s="1260" customFormat="1" x14ac:dyDescent="0.2">
      <c r="A13988" s="1082"/>
    </row>
    <row r="13989" spans="1:1" s="1260" customFormat="1" x14ac:dyDescent="0.2">
      <c r="A13989" s="1082"/>
    </row>
    <row r="13990" spans="1:1" s="1260" customFormat="1" x14ac:dyDescent="0.2">
      <c r="A13990" s="1082"/>
    </row>
    <row r="13991" spans="1:1" s="1260" customFormat="1" x14ac:dyDescent="0.2">
      <c r="A13991" s="1082"/>
    </row>
    <row r="13992" spans="1:1" s="1260" customFormat="1" x14ac:dyDescent="0.2">
      <c r="A13992" s="1082"/>
    </row>
    <row r="13993" spans="1:1" s="1260" customFormat="1" x14ac:dyDescent="0.2">
      <c r="A13993" s="1082"/>
    </row>
    <row r="13994" spans="1:1" s="1260" customFormat="1" x14ac:dyDescent="0.2">
      <c r="A13994" s="1082"/>
    </row>
    <row r="13995" spans="1:1" s="1260" customFormat="1" x14ac:dyDescent="0.2">
      <c r="A13995" s="1082"/>
    </row>
    <row r="13996" spans="1:1" s="1260" customFormat="1" x14ac:dyDescent="0.2">
      <c r="A13996" s="1082"/>
    </row>
    <row r="13997" spans="1:1" s="1260" customFormat="1" x14ac:dyDescent="0.2">
      <c r="A13997" s="1082"/>
    </row>
    <row r="13998" spans="1:1" s="1260" customFormat="1" x14ac:dyDescent="0.2">
      <c r="A13998" s="1082"/>
    </row>
    <row r="13999" spans="1:1" s="1260" customFormat="1" x14ac:dyDescent="0.2">
      <c r="A13999" s="1082"/>
    </row>
    <row r="14000" spans="1:1" s="1260" customFormat="1" x14ac:dyDescent="0.2">
      <c r="A14000" s="1082"/>
    </row>
    <row r="14001" spans="1:1" s="1260" customFormat="1" x14ac:dyDescent="0.2">
      <c r="A14001" s="1082"/>
    </row>
    <row r="14002" spans="1:1" s="1260" customFormat="1" x14ac:dyDescent="0.2">
      <c r="A14002" s="1082"/>
    </row>
    <row r="14003" spans="1:1" s="1260" customFormat="1" x14ac:dyDescent="0.2">
      <c r="A14003" s="1082"/>
    </row>
    <row r="14004" spans="1:1" s="1260" customFormat="1" x14ac:dyDescent="0.2">
      <c r="A14004" s="1082"/>
    </row>
    <row r="14005" spans="1:1" s="1260" customFormat="1" x14ac:dyDescent="0.2">
      <c r="A14005" s="1082"/>
    </row>
    <row r="14006" spans="1:1" s="1260" customFormat="1" x14ac:dyDescent="0.2">
      <c r="A14006" s="1082"/>
    </row>
    <row r="14007" spans="1:1" s="1260" customFormat="1" x14ac:dyDescent="0.2">
      <c r="A14007" s="1082"/>
    </row>
    <row r="14008" spans="1:1" s="1260" customFormat="1" x14ac:dyDescent="0.2">
      <c r="A14008" s="1082"/>
    </row>
    <row r="14009" spans="1:1" s="1260" customFormat="1" x14ac:dyDescent="0.2">
      <c r="A14009" s="1082"/>
    </row>
    <row r="14010" spans="1:1" s="1260" customFormat="1" x14ac:dyDescent="0.2">
      <c r="A14010" s="1082"/>
    </row>
    <row r="14011" spans="1:1" s="1260" customFormat="1" x14ac:dyDescent="0.2">
      <c r="A14011" s="1082"/>
    </row>
    <row r="14012" spans="1:1" s="1260" customFormat="1" x14ac:dyDescent="0.2">
      <c r="A14012" s="1082"/>
    </row>
    <row r="14013" spans="1:1" s="1260" customFormat="1" x14ac:dyDescent="0.2">
      <c r="A14013" s="1082"/>
    </row>
    <row r="14014" spans="1:1" s="1260" customFormat="1" x14ac:dyDescent="0.2">
      <c r="A14014" s="1082"/>
    </row>
    <row r="14015" spans="1:1" s="1260" customFormat="1" x14ac:dyDescent="0.2">
      <c r="A14015" s="1082"/>
    </row>
    <row r="14016" spans="1:1" s="1260" customFormat="1" x14ac:dyDescent="0.2">
      <c r="A14016" s="1082"/>
    </row>
    <row r="14017" spans="1:1" s="1260" customFormat="1" x14ac:dyDescent="0.2">
      <c r="A14017" s="1082"/>
    </row>
    <row r="14018" spans="1:1" s="1260" customFormat="1" x14ac:dyDescent="0.2">
      <c r="A14018" s="1082"/>
    </row>
    <row r="14019" spans="1:1" s="1260" customFormat="1" x14ac:dyDescent="0.2">
      <c r="A14019" s="1082"/>
    </row>
    <row r="14020" spans="1:1" s="1260" customFormat="1" x14ac:dyDescent="0.2">
      <c r="A14020" s="1082"/>
    </row>
    <row r="14021" spans="1:1" s="1260" customFormat="1" x14ac:dyDescent="0.2">
      <c r="A14021" s="1082"/>
    </row>
    <row r="14022" spans="1:1" s="1260" customFormat="1" x14ac:dyDescent="0.2">
      <c r="A14022" s="1082"/>
    </row>
    <row r="14023" spans="1:1" s="1260" customFormat="1" x14ac:dyDescent="0.2">
      <c r="A14023" s="1082"/>
    </row>
    <row r="14024" spans="1:1" s="1260" customFormat="1" x14ac:dyDescent="0.2">
      <c r="A14024" s="1082"/>
    </row>
    <row r="14025" spans="1:1" s="1260" customFormat="1" x14ac:dyDescent="0.2">
      <c r="A14025" s="1082"/>
    </row>
    <row r="14026" spans="1:1" s="1260" customFormat="1" x14ac:dyDescent="0.2">
      <c r="A14026" s="1082"/>
    </row>
    <row r="14027" spans="1:1" s="1260" customFormat="1" x14ac:dyDescent="0.2">
      <c r="A14027" s="1082"/>
    </row>
    <row r="14028" spans="1:1" s="1260" customFormat="1" x14ac:dyDescent="0.2">
      <c r="A14028" s="1082"/>
    </row>
    <row r="14029" spans="1:1" s="1260" customFormat="1" x14ac:dyDescent="0.2">
      <c r="A14029" s="1082"/>
    </row>
    <row r="14030" spans="1:1" s="1260" customFormat="1" x14ac:dyDescent="0.2">
      <c r="A14030" s="1082"/>
    </row>
    <row r="14031" spans="1:1" s="1260" customFormat="1" x14ac:dyDescent="0.2">
      <c r="A14031" s="1082"/>
    </row>
    <row r="14032" spans="1:1" s="1260" customFormat="1" x14ac:dyDescent="0.2">
      <c r="A14032" s="1082"/>
    </row>
    <row r="14033" spans="1:1" s="1260" customFormat="1" x14ac:dyDescent="0.2">
      <c r="A14033" s="1082"/>
    </row>
    <row r="14034" spans="1:1" s="1260" customFormat="1" x14ac:dyDescent="0.2">
      <c r="A14034" s="1082"/>
    </row>
    <row r="14035" spans="1:1" s="1260" customFormat="1" x14ac:dyDescent="0.2">
      <c r="A14035" s="1082"/>
    </row>
    <row r="14036" spans="1:1" s="1260" customFormat="1" x14ac:dyDescent="0.2">
      <c r="A14036" s="1082"/>
    </row>
    <row r="14037" spans="1:1" s="1260" customFormat="1" x14ac:dyDescent="0.2">
      <c r="A14037" s="1082"/>
    </row>
    <row r="14038" spans="1:1" s="1260" customFormat="1" x14ac:dyDescent="0.2">
      <c r="A14038" s="1082"/>
    </row>
    <row r="14039" spans="1:1" s="1260" customFormat="1" x14ac:dyDescent="0.2">
      <c r="A14039" s="1082"/>
    </row>
    <row r="14040" spans="1:1" s="1260" customFormat="1" x14ac:dyDescent="0.2">
      <c r="A14040" s="1082"/>
    </row>
    <row r="14041" spans="1:1" s="1260" customFormat="1" x14ac:dyDescent="0.2">
      <c r="A14041" s="1082"/>
    </row>
    <row r="14042" spans="1:1" s="1260" customFormat="1" x14ac:dyDescent="0.2">
      <c r="A14042" s="1082"/>
    </row>
    <row r="14043" spans="1:1" s="1260" customFormat="1" x14ac:dyDescent="0.2">
      <c r="A14043" s="1082"/>
    </row>
    <row r="14044" spans="1:1" s="1260" customFormat="1" x14ac:dyDescent="0.2">
      <c r="A14044" s="1082"/>
    </row>
    <row r="14045" spans="1:1" s="1260" customFormat="1" x14ac:dyDescent="0.2">
      <c r="A14045" s="1082"/>
    </row>
    <row r="14046" spans="1:1" s="1260" customFormat="1" x14ac:dyDescent="0.2">
      <c r="A14046" s="1082"/>
    </row>
    <row r="14047" spans="1:1" s="1260" customFormat="1" x14ac:dyDescent="0.2">
      <c r="A14047" s="1082"/>
    </row>
    <row r="14048" spans="1:1" s="1260" customFormat="1" x14ac:dyDescent="0.2">
      <c r="A14048" s="1082"/>
    </row>
    <row r="14049" spans="1:1" s="1260" customFormat="1" x14ac:dyDescent="0.2">
      <c r="A14049" s="1082"/>
    </row>
    <row r="14050" spans="1:1" s="1260" customFormat="1" x14ac:dyDescent="0.2">
      <c r="A14050" s="1082"/>
    </row>
    <row r="14051" spans="1:1" s="1260" customFormat="1" x14ac:dyDescent="0.2">
      <c r="A14051" s="1082"/>
    </row>
    <row r="14052" spans="1:1" s="1260" customFormat="1" x14ac:dyDescent="0.2">
      <c r="A14052" s="1082"/>
    </row>
    <row r="14053" spans="1:1" s="1260" customFormat="1" x14ac:dyDescent="0.2">
      <c r="A14053" s="1082"/>
    </row>
    <row r="14054" spans="1:1" s="1260" customFormat="1" x14ac:dyDescent="0.2">
      <c r="A14054" s="1082"/>
    </row>
    <row r="14055" spans="1:1" s="1260" customFormat="1" x14ac:dyDescent="0.2">
      <c r="A14055" s="1082"/>
    </row>
    <row r="14056" spans="1:1" s="1260" customFormat="1" x14ac:dyDescent="0.2">
      <c r="A14056" s="1082"/>
    </row>
    <row r="14057" spans="1:1" s="1260" customFormat="1" x14ac:dyDescent="0.2">
      <c r="A14057" s="1082"/>
    </row>
    <row r="14058" spans="1:1" s="1260" customFormat="1" x14ac:dyDescent="0.2">
      <c r="A14058" s="1082"/>
    </row>
    <row r="14059" spans="1:1" s="1260" customFormat="1" x14ac:dyDescent="0.2">
      <c r="A14059" s="1082"/>
    </row>
    <row r="14060" spans="1:1" s="1260" customFormat="1" x14ac:dyDescent="0.2">
      <c r="A14060" s="1082"/>
    </row>
    <row r="14061" spans="1:1" s="1260" customFormat="1" x14ac:dyDescent="0.2">
      <c r="A14061" s="1082"/>
    </row>
    <row r="14062" spans="1:1" s="1260" customFormat="1" x14ac:dyDescent="0.2">
      <c r="A14062" s="1082"/>
    </row>
    <row r="14063" spans="1:1" s="1260" customFormat="1" x14ac:dyDescent="0.2">
      <c r="A14063" s="1082"/>
    </row>
    <row r="14064" spans="1:1" s="1260" customFormat="1" x14ac:dyDescent="0.2">
      <c r="A14064" s="1082"/>
    </row>
    <row r="14065" spans="1:1" s="1260" customFormat="1" x14ac:dyDescent="0.2">
      <c r="A14065" s="1082"/>
    </row>
    <row r="14066" spans="1:1" s="1260" customFormat="1" x14ac:dyDescent="0.2">
      <c r="A14066" s="1082"/>
    </row>
    <row r="14067" spans="1:1" s="1260" customFormat="1" x14ac:dyDescent="0.2">
      <c r="A14067" s="1082"/>
    </row>
    <row r="14068" spans="1:1" s="1260" customFormat="1" x14ac:dyDescent="0.2">
      <c r="A14068" s="1082"/>
    </row>
    <row r="14069" spans="1:1" s="1260" customFormat="1" x14ac:dyDescent="0.2">
      <c r="A14069" s="1082"/>
    </row>
    <row r="14070" spans="1:1" s="1260" customFormat="1" x14ac:dyDescent="0.2">
      <c r="A14070" s="1082"/>
    </row>
    <row r="14071" spans="1:1" s="1260" customFormat="1" x14ac:dyDescent="0.2">
      <c r="A14071" s="1082"/>
    </row>
    <row r="14072" spans="1:1" s="1260" customFormat="1" x14ac:dyDescent="0.2">
      <c r="A14072" s="1082"/>
    </row>
    <row r="14073" spans="1:1" s="1260" customFormat="1" x14ac:dyDescent="0.2">
      <c r="A14073" s="1082"/>
    </row>
    <row r="14074" spans="1:1" s="1260" customFormat="1" x14ac:dyDescent="0.2">
      <c r="A14074" s="1082"/>
    </row>
    <row r="14075" spans="1:1" s="1260" customFormat="1" x14ac:dyDescent="0.2">
      <c r="A14075" s="1082"/>
    </row>
    <row r="14076" spans="1:1" s="1260" customFormat="1" x14ac:dyDescent="0.2">
      <c r="A14076" s="1082"/>
    </row>
    <row r="14077" spans="1:1" s="1260" customFormat="1" x14ac:dyDescent="0.2">
      <c r="A14077" s="1082"/>
    </row>
    <row r="14078" spans="1:1" s="1260" customFormat="1" x14ac:dyDescent="0.2">
      <c r="A14078" s="1082"/>
    </row>
    <row r="14079" spans="1:1" s="1260" customFormat="1" x14ac:dyDescent="0.2">
      <c r="A14079" s="1082"/>
    </row>
    <row r="14080" spans="1:1" s="1260" customFormat="1" x14ac:dyDescent="0.2">
      <c r="A14080" s="1082"/>
    </row>
    <row r="14081" spans="1:1" s="1260" customFormat="1" x14ac:dyDescent="0.2">
      <c r="A14081" s="1082"/>
    </row>
    <row r="14082" spans="1:1" s="1260" customFormat="1" x14ac:dyDescent="0.2">
      <c r="A14082" s="1082"/>
    </row>
    <row r="14083" spans="1:1" s="1260" customFormat="1" x14ac:dyDescent="0.2">
      <c r="A14083" s="1082"/>
    </row>
    <row r="14084" spans="1:1" s="1260" customFormat="1" x14ac:dyDescent="0.2">
      <c r="A14084" s="1082"/>
    </row>
    <row r="14085" spans="1:1" s="1260" customFormat="1" x14ac:dyDescent="0.2">
      <c r="A14085" s="1082"/>
    </row>
    <row r="14086" spans="1:1" s="1260" customFormat="1" x14ac:dyDescent="0.2">
      <c r="A14086" s="1082"/>
    </row>
    <row r="14087" spans="1:1" s="1260" customFormat="1" x14ac:dyDescent="0.2">
      <c r="A14087" s="1082"/>
    </row>
    <row r="14088" spans="1:1" s="1260" customFormat="1" x14ac:dyDescent="0.2">
      <c r="A14088" s="1082"/>
    </row>
    <row r="14089" spans="1:1" s="1260" customFormat="1" x14ac:dyDescent="0.2">
      <c r="A14089" s="1082"/>
    </row>
    <row r="14090" spans="1:1" s="1260" customFormat="1" x14ac:dyDescent="0.2">
      <c r="A14090" s="1082"/>
    </row>
    <row r="14091" spans="1:1" s="1260" customFormat="1" x14ac:dyDescent="0.2">
      <c r="A14091" s="1082"/>
    </row>
    <row r="14092" spans="1:1" s="1260" customFormat="1" x14ac:dyDescent="0.2">
      <c r="A14092" s="1082"/>
    </row>
    <row r="14093" spans="1:1" s="1260" customFormat="1" x14ac:dyDescent="0.2">
      <c r="A14093" s="1082"/>
    </row>
    <row r="14094" spans="1:1" s="1260" customFormat="1" x14ac:dyDescent="0.2">
      <c r="A14094" s="1082"/>
    </row>
    <row r="14095" spans="1:1" s="1260" customFormat="1" x14ac:dyDescent="0.2">
      <c r="A14095" s="1082"/>
    </row>
    <row r="14096" spans="1:1" s="1260" customFormat="1" x14ac:dyDescent="0.2">
      <c r="A14096" s="1082"/>
    </row>
    <row r="14097" spans="1:1" s="1260" customFormat="1" x14ac:dyDescent="0.2">
      <c r="A14097" s="1082"/>
    </row>
    <row r="14098" spans="1:1" s="1260" customFormat="1" x14ac:dyDescent="0.2">
      <c r="A14098" s="1082"/>
    </row>
    <row r="14099" spans="1:1" s="1260" customFormat="1" x14ac:dyDescent="0.2">
      <c r="A14099" s="1082"/>
    </row>
    <row r="14100" spans="1:1" s="1260" customFormat="1" x14ac:dyDescent="0.2">
      <c r="A14100" s="1082"/>
    </row>
    <row r="14101" spans="1:1" s="1260" customFormat="1" x14ac:dyDescent="0.2">
      <c r="A14101" s="1082"/>
    </row>
    <row r="14102" spans="1:1" s="1260" customFormat="1" x14ac:dyDescent="0.2">
      <c r="A14102" s="1082"/>
    </row>
    <row r="14103" spans="1:1" s="1260" customFormat="1" x14ac:dyDescent="0.2">
      <c r="A14103" s="1082"/>
    </row>
    <row r="14104" spans="1:1" s="1260" customFormat="1" x14ac:dyDescent="0.2">
      <c r="A14104" s="1082"/>
    </row>
    <row r="14105" spans="1:1" s="1260" customFormat="1" x14ac:dyDescent="0.2">
      <c r="A14105" s="1082"/>
    </row>
    <row r="14106" spans="1:1" s="1260" customFormat="1" x14ac:dyDescent="0.2">
      <c r="A14106" s="1082"/>
    </row>
    <row r="14107" spans="1:1" s="1260" customFormat="1" x14ac:dyDescent="0.2">
      <c r="A14107" s="1082"/>
    </row>
    <row r="14108" spans="1:1" s="1260" customFormat="1" x14ac:dyDescent="0.2">
      <c r="A14108" s="1082"/>
    </row>
    <row r="14109" spans="1:1" s="1260" customFormat="1" x14ac:dyDescent="0.2">
      <c r="A14109" s="1082"/>
    </row>
    <row r="14110" spans="1:1" s="1260" customFormat="1" x14ac:dyDescent="0.2">
      <c r="A14110" s="1082"/>
    </row>
    <row r="14111" spans="1:1" s="1260" customFormat="1" x14ac:dyDescent="0.2">
      <c r="A14111" s="1082"/>
    </row>
    <row r="14112" spans="1:1" s="1260" customFormat="1" x14ac:dyDescent="0.2">
      <c r="A14112" s="1082"/>
    </row>
    <row r="14113" spans="1:1" s="1260" customFormat="1" x14ac:dyDescent="0.2">
      <c r="A14113" s="1082"/>
    </row>
    <row r="14114" spans="1:1" s="1260" customFormat="1" x14ac:dyDescent="0.2">
      <c r="A14114" s="1082"/>
    </row>
    <row r="14115" spans="1:1" s="1260" customFormat="1" x14ac:dyDescent="0.2">
      <c r="A14115" s="1082"/>
    </row>
    <row r="14116" spans="1:1" s="1260" customFormat="1" x14ac:dyDescent="0.2">
      <c r="A14116" s="1082"/>
    </row>
    <row r="14117" spans="1:1" s="1260" customFormat="1" x14ac:dyDescent="0.2">
      <c r="A14117" s="1082"/>
    </row>
    <row r="14118" spans="1:1" s="1260" customFormat="1" x14ac:dyDescent="0.2">
      <c r="A14118" s="1082"/>
    </row>
    <row r="14119" spans="1:1" s="1260" customFormat="1" x14ac:dyDescent="0.2">
      <c r="A14119" s="1082"/>
    </row>
    <row r="14120" spans="1:1" s="1260" customFormat="1" x14ac:dyDescent="0.2">
      <c r="A14120" s="1082"/>
    </row>
    <row r="14121" spans="1:1" s="1260" customFormat="1" x14ac:dyDescent="0.2">
      <c r="A14121" s="1082"/>
    </row>
    <row r="14122" spans="1:1" s="1260" customFormat="1" x14ac:dyDescent="0.2">
      <c r="A14122" s="1082"/>
    </row>
    <row r="14123" spans="1:1" s="1260" customFormat="1" x14ac:dyDescent="0.2">
      <c r="A14123" s="1082"/>
    </row>
    <row r="14124" spans="1:1" s="1260" customFormat="1" x14ac:dyDescent="0.2">
      <c r="A14124" s="1082"/>
    </row>
    <row r="14125" spans="1:1" s="1260" customFormat="1" x14ac:dyDescent="0.2">
      <c r="A14125" s="1082"/>
    </row>
    <row r="14126" spans="1:1" s="1260" customFormat="1" x14ac:dyDescent="0.2">
      <c r="A14126" s="1082"/>
    </row>
    <row r="14127" spans="1:1" s="1260" customFormat="1" x14ac:dyDescent="0.2">
      <c r="A14127" s="1082"/>
    </row>
    <row r="14128" spans="1:1" s="1260" customFormat="1" x14ac:dyDescent="0.2">
      <c r="A14128" s="1082"/>
    </row>
    <row r="14129" spans="1:1" s="1260" customFormat="1" x14ac:dyDescent="0.2">
      <c r="A14129" s="1082"/>
    </row>
    <row r="14130" spans="1:1" s="1260" customFormat="1" x14ac:dyDescent="0.2">
      <c r="A14130" s="1082"/>
    </row>
    <row r="14131" spans="1:1" s="1260" customFormat="1" x14ac:dyDescent="0.2">
      <c r="A14131" s="1082"/>
    </row>
    <row r="14132" spans="1:1" s="1260" customFormat="1" x14ac:dyDescent="0.2">
      <c r="A14132" s="1082"/>
    </row>
    <row r="14133" spans="1:1" s="1260" customFormat="1" x14ac:dyDescent="0.2">
      <c r="A14133" s="1082"/>
    </row>
    <row r="14134" spans="1:1" s="1260" customFormat="1" x14ac:dyDescent="0.2">
      <c r="A14134" s="1082"/>
    </row>
    <row r="14135" spans="1:1" s="1260" customFormat="1" x14ac:dyDescent="0.2">
      <c r="A14135" s="1082"/>
    </row>
    <row r="14136" spans="1:1" s="1260" customFormat="1" x14ac:dyDescent="0.2">
      <c r="A14136" s="1082"/>
    </row>
    <row r="14137" spans="1:1" s="1260" customFormat="1" x14ac:dyDescent="0.2">
      <c r="A14137" s="1082"/>
    </row>
    <row r="14138" spans="1:1" s="1260" customFormat="1" x14ac:dyDescent="0.2">
      <c r="A14138" s="1082"/>
    </row>
    <row r="14139" spans="1:1" s="1260" customFormat="1" x14ac:dyDescent="0.2">
      <c r="A14139" s="1082"/>
    </row>
    <row r="14140" spans="1:1" s="1260" customFormat="1" x14ac:dyDescent="0.2">
      <c r="A14140" s="1082"/>
    </row>
    <row r="14141" spans="1:1" s="1260" customFormat="1" x14ac:dyDescent="0.2">
      <c r="A14141" s="1082"/>
    </row>
    <row r="14142" spans="1:1" s="1260" customFormat="1" x14ac:dyDescent="0.2">
      <c r="A14142" s="1082"/>
    </row>
    <row r="14143" spans="1:1" s="1260" customFormat="1" x14ac:dyDescent="0.2">
      <c r="A14143" s="1082"/>
    </row>
    <row r="14144" spans="1:1" s="1260" customFormat="1" x14ac:dyDescent="0.2">
      <c r="A14144" s="1082"/>
    </row>
    <row r="14145" spans="1:1" s="1260" customFormat="1" x14ac:dyDescent="0.2">
      <c r="A14145" s="1082"/>
    </row>
    <row r="14146" spans="1:1" s="1260" customFormat="1" x14ac:dyDescent="0.2">
      <c r="A14146" s="1082"/>
    </row>
    <row r="14147" spans="1:1" s="1260" customFormat="1" x14ac:dyDescent="0.2">
      <c r="A14147" s="1082"/>
    </row>
    <row r="14148" spans="1:1" s="1260" customFormat="1" x14ac:dyDescent="0.2">
      <c r="A14148" s="1082"/>
    </row>
    <row r="14149" spans="1:1" s="1260" customFormat="1" x14ac:dyDescent="0.2">
      <c r="A14149" s="1082"/>
    </row>
    <row r="14150" spans="1:1" s="1260" customFormat="1" x14ac:dyDescent="0.2">
      <c r="A14150" s="1082"/>
    </row>
    <row r="14151" spans="1:1" s="1260" customFormat="1" x14ac:dyDescent="0.2">
      <c r="A14151" s="1082"/>
    </row>
    <row r="14152" spans="1:1" s="1260" customFormat="1" x14ac:dyDescent="0.2">
      <c r="A14152" s="1082"/>
    </row>
    <row r="14153" spans="1:1" s="1260" customFormat="1" x14ac:dyDescent="0.2">
      <c r="A14153" s="1082"/>
    </row>
    <row r="14154" spans="1:1" s="1260" customFormat="1" x14ac:dyDescent="0.2">
      <c r="A14154" s="1082"/>
    </row>
    <row r="14155" spans="1:1" s="1260" customFormat="1" x14ac:dyDescent="0.2">
      <c r="A14155" s="1082"/>
    </row>
    <row r="14156" spans="1:1" s="1260" customFormat="1" x14ac:dyDescent="0.2">
      <c r="A14156" s="1082"/>
    </row>
    <row r="14157" spans="1:1" s="1260" customFormat="1" x14ac:dyDescent="0.2">
      <c r="A14157" s="1082"/>
    </row>
    <row r="14158" spans="1:1" s="1260" customFormat="1" x14ac:dyDescent="0.2">
      <c r="A14158" s="1082"/>
    </row>
    <row r="14159" spans="1:1" s="1260" customFormat="1" x14ac:dyDescent="0.2">
      <c r="A14159" s="1082"/>
    </row>
    <row r="14160" spans="1:1" s="1260" customFormat="1" x14ac:dyDescent="0.2">
      <c r="A14160" s="1082"/>
    </row>
    <row r="14161" spans="1:1" s="1260" customFormat="1" x14ac:dyDescent="0.2">
      <c r="A14161" s="1082"/>
    </row>
    <row r="14162" spans="1:1" s="1260" customFormat="1" x14ac:dyDescent="0.2">
      <c r="A14162" s="1082"/>
    </row>
    <row r="14163" spans="1:1" s="1260" customFormat="1" x14ac:dyDescent="0.2">
      <c r="A14163" s="1082"/>
    </row>
    <row r="14164" spans="1:1" s="1260" customFormat="1" x14ac:dyDescent="0.2">
      <c r="A14164" s="1082"/>
    </row>
    <row r="14165" spans="1:1" s="1260" customFormat="1" x14ac:dyDescent="0.2">
      <c r="A14165" s="1082"/>
    </row>
    <row r="14166" spans="1:1" s="1260" customFormat="1" x14ac:dyDescent="0.2">
      <c r="A14166" s="1082"/>
    </row>
    <row r="14167" spans="1:1" s="1260" customFormat="1" x14ac:dyDescent="0.2">
      <c r="A14167" s="1082"/>
    </row>
    <row r="14168" spans="1:1" s="1260" customFormat="1" x14ac:dyDescent="0.2">
      <c r="A14168" s="1082"/>
    </row>
    <row r="14169" spans="1:1" s="1260" customFormat="1" x14ac:dyDescent="0.2">
      <c r="A14169" s="1082"/>
    </row>
    <row r="14170" spans="1:1" s="1260" customFormat="1" x14ac:dyDescent="0.2">
      <c r="A14170" s="1082"/>
    </row>
    <row r="14171" spans="1:1" s="1260" customFormat="1" x14ac:dyDescent="0.2">
      <c r="A14171" s="1082"/>
    </row>
    <row r="14172" spans="1:1" s="1260" customFormat="1" x14ac:dyDescent="0.2">
      <c r="A14172" s="1082"/>
    </row>
    <row r="14173" spans="1:1" s="1260" customFormat="1" x14ac:dyDescent="0.2">
      <c r="A14173" s="1082"/>
    </row>
    <row r="14174" spans="1:1" s="1260" customFormat="1" x14ac:dyDescent="0.2">
      <c r="A14174" s="1082"/>
    </row>
    <row r="14175" spans="1:1" s="1260" customFormat="1" x14ac:dyDescent="0.2">
      <c r="A14175" s="1082"/>
    </row>
    <row r="14176" spans="1:1" s="1260" customFormat="1" x14ac:dyDescent="0.2">
      <c r="A14176" s="1082"/>
    </row>
    <row r="14177" spans="1:1" s="1260" customFormat="1" x14ac:dyDescent="0.2">
      <c r="A14177" s="1082"/>
    </row>
    <row r="14178" spans="1:1" s="1260" customFormat="1" x14ac:dyDescent="0.2">
      <c r="A14178" s="1082"/>
    </row>
    <row r="14179" spans="1:1" s="1260" customFormat="1" x14ac:dyDescent="0.2">
      <c r="A14179" s="1082"/>
    </row>
    <row r="14180" spans="1:1" s="1260" customFormat="1" x14ac:dyDescent="0.2">
      <c r="A14180" s="1082"/>
    </row>
    <row r="14181" spans="1:1" s="1260" customFormat="1" x14ac:dyDescent="0.2">
      <c r="A14181" s="1082"/>
    </row>
    <row r="14182" spans="1:1" s="1260" customFormat="1" x14ac:dyDescent="0.2">
      <c r="A14182" s="1082"/>
    </row>
    <row r="14183" spans="1:1" s="1260" customFormat="1" x14ac:dyDescent="0.2">
      <c r="A14183" s="1082"/>
    </row>
    <row r="14184" spans="1:1" s="1260" customFormat="1" x14ac:dyDescent="0.2">
      <c r="A14184" s="1082"/>
    </row>
    <row r="14185" spans="1:1" s="1260" customFormat="1" x14ac:dyDescent="0.2">
      <c r="A14185" s="1082"/>
    </row>
    <row r="14186" spans="1:1" s="1260" customFormat="1" x14ac:dyDescent="0.2">
      <c r="A14186" s="1082"/>
    </row>
    <row r="14187" spans="1:1" s="1260" customFormat="1" x14ac:dyDescent="0.2">
      <c r="A14187" s="1082"/>
    </row>
    <row r="14188" spans="1:1" s="1260" customFormat="1" x14ac:dyDescent="0.2">
      <c r="A14188" s="1082"/>
    </row>
    <row r="14189" spans="1:1" s="1260" customFormat="1" x14ac:dyDescent="0.2">
      <c r="A14189" s="1082"/>
    </row>
    <row r="14190" spans="1:1" s="1260" customFormat="1" x14ac:dyDescent="0.2">
      <c r="A14190" s="1082"/>
    </row>
    <row r="14191" spans="1:1" s="1260" customFormat="1" x14ac:dyDescent="0.2">
      <c r="A14191" s="1082"/>
    </row>
    <row r="14192" spans="1:1" s="1260" customFormat="1" x14ac:dyDescent="0.2">
      <c r="A14192" s="1082"/>
    </row>
    <row r="14193" spans="1:1" s="1260" customFormat="1" x14ac:dyDescent="0.2">
      <c r="A14193" s="1082"/>
    </row>
    <row r="14194" spans="1:1" s="1260" customFormat="1" x14ac:dyDescent="0.2">
      <c r="A14194" s="1082"/>
    </row>
    <row r="14195" spans="1:1" s="1260" customFormat="1" x14ac:dyDescent="0.2">
      <c r="A14195" s="1082"/>
    </row>
    <row r="14196" spans="1:1" s="1260" customFormat="1" x14ac:dyDescent="0.2">
      <c r="A14196" s="1082"/>
    </row>
    <row r="14197" spans="1:1" s="1260" customFormat="1" x14ac:dyDescent="0.2">
      <c r="A14197" s="1082"/>
    </row>
    <row r="14198" spans="1:1" s="1260" customFormat="1" x14ac:dyDescent="0.2">
      <c r="A14198" s="1082"/>
    </row>
    <row r="14199" spans="1:1" s="1260" customFormat="1" x14ac:dyDescent="0.2">
      <c r="A14199" s="1082"/>
    </row>
    <row r="14200" spans="1:1" s="1260" customFormat="1" x14ac:dyDescent="0.2">
      <c r="A14200" s="1082"/>
    </row>
    <row r="14201" spans="1:1" s="1260" customFormat="1" x14ac:dyDescent="0.2">
      <c r="A14201" s="1082"/>
    </row>
    <row r="14202" spans="1:1" s="1260" customFormat="1" x14ac:dyDescent="0.2">
      <c r="A14202" s="1082"/>
    </row>
    <row r="14203" spans="1:1" s="1260" customFormat="1" x14ac:dyDescent="0.2">
      <c r="A14203" s="1082"/>
    </row>
    <row r="14204" spans="1:1" s="1260" customFormat="1" x14ac:dyDescent="0.2">
      <c r="A14204" s="1082"/>
    </row>
    <row r="14205" spans="1:1" s="1260" customFormat="1" x14ac:dyDescent="0.2">
      <c r="A14205" s="1082"/>
    </row>
    <row r="14206" spans="1:1" s="1260" customFormat="1" x14ac:dyDescent="0.2">
      <c r="A14206" s="1082"/>
    </row>
    <row r="14207" spans="1:1" s="1260" customFormat="1" x14ac:dyDescent="0.2">
      <c r="A14207" s="1082"/>
    </row>
    <row r="14208" spans="1:1" s="1260" customFormat="1" x14ac:dyDescent="0.2">
      <c r="A14208" s="1082"/>
    </row>
    <row r="14209" spans="1:1" s="1260" customFormat="1" x14ac:dyDescent="0.2">
      <c r="A14209" s="1082"/>
    </row>
    <row r="14210" spans="1:1" s="1260" customFormat="1" x14ac:dyDescent="0.2">
      <c r="A14210" s="1082"/>
    </row>
    <row r="14211" spans="1:1" s="1260" customFormat="1" x14ac:dyDescent="0.2">
      <c r="A14211" s="1082"/>
    </row>
    <row r="14212" spans="1:1" s="1260" customFormat="1" x14ac:dyDescent="0.2">
      <c r="A14212" s="1082"/>
    </row>
    <row r="14213" spans="1:1" s="1260" customFormat="1" x14ac:dyDescent="0.2">
      <c r="A14213" s="1082"/>
    </row>
    <row r="14214" spans="1:1" s="1260" customFormat="1" x14ac:dyDescent="0.2">
      <c r="A14214" s="1082"/>
    </row>
    <row r="14215" spans="1:1" s="1260" customFormat="1" x14ac:dyDescent="0.2">
      <c r="A14215" s="1082"/>
    </row>
    <row r="14216" spans="1:1" s="1260" customFormat="1" x14ac:dyDescent="0.2">
      <c r="A14216" s="1082"/>
    </row>
    <row r="14217" spans="1:1" s="1260" customFormat="1" x14ac:dyDescent="0.2">
      <c r="A14217" s="1082"/>
    </row>
    <row r="14218" spans="1:1" s="1260" customFormat="1" x14ac:dyDescent="0.2">
      <c r="A14218" s="1082"/>
    </row>
    <row r="14219" spans="1:1" s="1260" customFormat="1" x14ac:dyDescent="0.2">
      <c r="A14219" s="1082"/>
    </row>
    <row r="14220" spans="1:1" s="1260" customFormat="1" x14ac:dyDescent="0.2">
      <c r="A14220" s="1082"/>
    </row>
    <row r="14221" spans="1:1" s="1260" customFormat="1" x14ac:dyDescent="0.2">
      <c r="A14221" s="1082"/>
    </row>
    <row r="14222" spans="1:1" s="1260" customFormat="1" x14ac:dyDescent="0.2">
      <c r="A14222" s="1082"/>
    </row>
    <row r="14223" spans="1:1" s="1260" customFormat="1" x14ac:dyDescent="0.2">
      <c r="A14223" s="1082"/>
    </row>
    <row r="14224" spans="1:1" s="1260" customFormat="1" x14ac:dyDescent="0.2">
      <c r="A14224" s="1082"/>
    </row>
    <row r="14225" spans="1:1" s="1260" customFormat="1" x14ac:dyDescent="0.2">
      <c r="A14225" s="1082"/>
    </row>
    <row r="14226" spans="1:1" s="1260" customFormat="1" x14ac:dyDescent="0.2">
      <c r="A14226" s="1082"/>
    </row>
    <row r="14227" spans="1:1" s="1260" customFormat="1" x14ac:dyDescent="0.2">
      <c r="A14227" s="1082"/>
    </row>
    <row r="14228" spans="1:1" s="1260" customFormat="1" x14ac:dyDescent="0.2">
      <c r="A14228" s="1082"/>
    </row>
    <row r="14229" spans="1:1" s="1260" customFormat="1" x14ac:dyDescent="0.2">
      <c r="A14229" s="1082"/>
    </row>
    <row r="14230" spans="1:1" s="1260" customFormat="1" x14ac:dyDescent="0.2">
      <c r="A14230" s="1082"/>
    </row>
    <row r="14231" spans="1:1" s="1260" customFormat="1" x14ac:dyDescent="0.2">
      <c r="A14231" s="1082"/>
    </row>
    <row r="14232" spans="1:1" s="1260" customFormat="1" x14ac:dyDescent="0.2">
      <c r="A14232" s="1082"/>
    </row>
    <row r="14233" spans="1:1" s="1260" customFormat="1" x14ac:dyDescent="0.2">
      <c r="A14233" s="1082"/>
    </row>
    <row r="14234" spans="1:1" s="1260" customFormat="1" x14ac:dyDescent="0.2">
      <c r="A14234" s="1082"/>
    </row>
    <row r="14235" spans="1:1" s="1260" customFormat="1" x14ac:dyDescent="0.2">
      <c r="A14235" s="1082"/>
    </row>
    <row r="14236" spans="1:1" s="1260" customFormat="1" x14ac:dyDescent="0.2">
      <c r="A14236" s="1082"/>
    </row>
    <row r="14237" spans="1:1" s="1260" customFormat="1" x14ac:dyDescent="0.2">
      <c r="A14237" s="1082"/>
    </row>
    <row r="14238" spans="1:1" s="1260" customFormat="1" x14ac:dyDescent="0.2">
      <c r="A14238" s="1082"/>
    </row>
    <row r="14239" spans="1:1" s="1260" customFormat="1" x14ac:dyDescent="0.2">
      <c r="A14239" s="1082"/>
    </row>
    <row r="14240" spans="1:1" s="1260" customFormat="1" x14ac:dyDescent="0.2">
      <c r="A14240" s="1082"/>
    </row>
    <row r="14241" spans="1:1" s="1260" customFormat="1" x14ac:dyDescent="0.2">
      <c r="A14241" s="1082"/>
    </row>
    <row r="14242" spans="1:1" s="1260" customFormat="1" x14ac:dyDescent="0.2">
      <c r="A14242" s="1082"/>
    </row>
    <row r="14243" spans="1:1" s="1260" customFormat="1" x14ac:dyDescent="0.2">
      <c r="A14243" s="1082"/>
    </row>
    <row r="14244" spans="1:1" s="1260" customFormat="1" x14ac:dyDescent="0.2">
      <c r="A14244" s="1082"/>
    </row>
    <row r="14245" spans="1:1" s="1260" customFormat="1" x14ac:dyDescent="0.2">
      <c r="A14245" s="1082"/>
    </row>
    <row r="14246" spans="1:1" s="1260" customFormat="1" x14ac:dyDescent="0.2">
      <c r="A14246" s="1082"/>
    </row>
    <row r="14247" spans="1:1" s="1260" customFormat="1" x14ac:dyDescent="0.2">
      <c r="A14247" s="1082"/>
    </row>
    <row r="14248" spans="1:1" s="1260" customFormat="1" x14ac:dyDescent="0.2">
      <c r="A14248" s="1082"/>
    </row>
    <row r="14249" spans="1:1" s="1260" customFormat="1" x14ac:dyDescent="0.2">
      <c r="A14249" s="1082"/>
    </row>
    <row r="14250" spans="1:1" s="1260" customFormat="1" x14ac:dyDescent="0.2">
      <c r="A14250" s="1082"/>
    </row>
    <row r="14251" spans="1:1" s="1260" customFormat="1" x14ac:dyDescent="0.2">
      <c r="A14251" s="1082"/>
    </row>
    <row r="14252" spans="1:1" s="1260" customFormat="1" x14ac:dyDescent="0.2">
      <c r="A14252" s="1082"/>
    </row>
    <row r="14253" spans="1:1" s="1260" customFormat="1" x14ac:dyDescent="0.2">
      <c r="A14253" s="1082"/>
    </row>
    <row r="14254" spans="1:1" s="1260" customFormat="1" x14ac:dyDescent="0.2">
      <c r="A14254" s="1082"/>
    </row>
    <row r="14255" spans="1:1" s="1260" customFormat="1" x14ac:dyDescent="0.2">
      <c r="A14255" s="1082"/>
    </row>
    <row r="14256" spans="1:1" s="1260" customFormat="1" x14ac:dyDescent="0.2">
      <c r="A14256" s="1082"/>
    </row>
    <row r="14257" spans="1:1" s="1260" customFormat="1" x14ac:dyDescent="0.2">
      <c r="A14257" s="1082"/>
    </row>
    <row r="14258" spans="1:1" s="1260" customFormat="1" x14ac:dyDescent="0.2">
      <c r="A14258" s="1082"/>
    </row>
    <row r="14259" spans="1:1" s="1260" customFormat="1" x14ac:dyDescent="0.2">
      <c r="A14259" s="1082"/>
    </row>
    <row r="14260" spans="1:1" s="1260" customFormat="1" x14ac:dyDescent="0.2">
      <c r="A14260" s="1082"/>
    </row>
    <row r="14261" spans="1:1" s="1260" customFormat="1" x14ac:dyDescent="0.2">
      <c r="A14261" s="1082"/>
    </row>
    <row r="14262" spans="1:1" s="1260" customFormat="1" x14ac:dyDescent="0.2">
      <c r="A14262" s="1082"/>
    </row>
    <row r="14263" spans="1:1" s="1260" customFormat="1" x14ac:dyDescent="0.2">
      <c r="A14263" s="1082"/>
    </row>
    <row r="14264" spans="1:1" s="1260" customFormat="1" x14ac:dyDescent="0.2">
      <c r="A14264" s="1082"/>
    </row>
    <row r="14265" spans="1:1" s="1260" customFormat="1" x14ac:dyDescent="0.2">
      <c r="A14265" s="1082"/>
    </row>
    <row r="14266" spans="1:1" s="1260" customFormat="1" x14ac:dyDescent="0.2">
      <c r="A14266" s="1082"/>
    </row>
    <row r="14267" spans="1:1" s="1260" customFormat="1" x14ac:dyDescent="0.2">
      <c r="A14267" s="1082"/>
    </row>
    <row r="14268" spans="1:1" s="1260" customFormat="1" x14ac:dyDescent="0.2">
      <c r="A14268" s="1082"/>
    </row>
    <row r="14269" spans="1:1" s="1260" customFormat="1" x14ac:dyDescent="0.2">
      <c r="A14269" s="1082"/>
    </row>
    <row r="14270" spans="1:1" s="1260" customFormat="1" x14ac:dyDescent="0.2">
      <c r="A14270" s="1082"/>
    </row>
    <row r="14271" spans="1:1" s="1260" customFormat="1" x14ac:dyDescent="0.2">
      <c r="A14271" s="1082"/>
    </row>
    <row r="14272" spans="1:1" s="1260" customFormat="1" x14ac:dyDescent="0.2">
      <c r="A14272" s="1082"/>
    </row>
    <row r="14273" spans="1:1" s="1260" customFormat="1" x14ac:dyDescent="0.2">
      <c r="A14273" s="1082"/>
    </row>
    <row r="14274" spans="1:1" s="1260" customFormat="1" x14ac:dyDescent="0.2">
      <c r="A14274" s="1082"/>
    </row>
    <row r="14275" spans="1:1" s="1260" customFormat="1" x14ac:dyDescent="0.2">
      <c r="A14275" s="1082"/>
    </row>
    <row r="14276" spans="1:1" s="1260" customFormat="1" x14ac:dyDescent="0.2">
      <c r="A14276" s="1082"/>
    </row>
    <row r="14277" spans="1:1" s="1260" customFormat="1" x14ac:dyDescent="0.2">
      <c r="A14277" s="1082"/>
    </row>
    <row r="14278" spans="1:1" s="1260" customFormat="1" x14ac:dyDescent="0.2">
      <c r="A14278" s="1082"/>
    </row>
    <row r="14279" spans="1:1" s="1260" customFormat="1" x14ac:dyDescent="0.2">
      <c r="A14279" s="1082"/>
    </row>
    <row r="14280" spans="1:1" s="1260" customFormat="1" x14ac:dyDescent="0.2">
      <c r="A14280" s="1082"/>
    </row>
    <row r="14281" spans="1:1" s="1260" customFormat="1" x14ac:dyDescent="0.2">
      <c r="A14281" s="1082"/>
    </row>
    <row r="14282" spans="1:1" s="1260" customFormat="1" x14ac:dyDescent="0.2">
      <c r="A14282" s="1082"/>
    </row>
    <row r="14283" spans="1:1" s="1260" customFormat="1" x14ac:dyDescent="0.2">
      <c r="A14283" s="1082"/>
    </row>
    <row r="14284" spans="1:1" s="1260" customFormat="1" x14ac:dyDescent="0.2">
      <c r="A14284" s="1082"/>
    </row>
    <row r="14285" spans="1:1" s="1260" customFormat="1" x14ac:dyDescent="0.2">
      <c r="A14285" s="1082"/>
    </row>
    <row r="14286" spans="1:1" s="1260" customFormat="1" x14ac:dyDescent="0.2">
      <c r="A14286" s="1082"/>
    </row>
    <row r="14287" spans="1:1" s="1260" customFormat="1" x14ac:dyDescent="0.2">
      <c r="A14287" s="1082"/>
    </row>
    <row r="14288" spans="1:1" s="1260" customFormat="1" x14ac:dyDescent="0.2">
      <c r="A14288" s="1082"/>
    </row>
    <row r="14289" spans="1:1" s="1260" customFormat="1" x14ac:dyDescent="0.2">
      <c r="A14289" s="1082"/>
    </row>
    <row r="14290" spans="1:1" s="1260" customFormat="1" x14ac:dyDescent="0.2">
      <c r="A14290" s="1082"/>
    </row>
    <row r="14291" spans="1:1" s="1260" customFormat="1" x14ac:dyDescent="0.2">
      <c r="A14291" s="1082"/>
    </row>
    <row r="14292" spans="1:1" s="1260" customFormat="1" x14ac:dyDescent="0.2">
      <c r="A14292" s="1082"/>
    </row>
    <row r="14293" spans="1:1" s="1260" customFormat="1" x14ac:dyDescent="0.2">
      <c r="A14293" s="1082"/>
    </row>
    <row r="14294" spans="1:1" s="1260" customFormat="1" x14ac:dyDescent="0.2">
      <c r="A14294" s="1082"/>
    </row>
    <row r="14295" spans="1:1" s="1260" customFormat="1" x14ac:dyDescent="0.2">
      <c r="A14295" s="1082"/>
    </row>
    <row r="14296" spans="1:1" s="1260" customFormat="1" x14ac:dyDescent="0.2">
      <c r="A14296" s="1082"/>
    </row>
    <row r="14297" spans="1:1" s="1260" customFormat="1" x14ac:dyDescent="0.2">
      <c r="A14297" s="1082"/>
    </row>
    <row r="14298" spans="1:1" s="1260" customFormat="1" x14ac:dyDescent="0.2">
      <c r="A14298" s="1082"/>
    </row>
    <row r="14299" spans="1:1" s="1260" customFormat="1" x14ac:dyDescent="0.2">
      <c r="A14299" s="1082"/>
    </row>
    <row r="14300" spans="1:1" s="1260" customFormat="1" x14ac:dyDescent="0.2">
      <c r="A14300" s="1082"/>
    </row>
    <row r="14301" spans="1:1" s="1260" customFormat="1" x14ac:dyDescent="0.2">
      <c r="A14301" s="1082"/>
    </row>
    <row r="14302" spans="1:1" s="1260" customFormat="1" x14ac:dyDescent="0.2">
      <c r="A14302" s="1082"/>
    </row>
    <row r="14303" spans="1:1" s="1260" customFormat="1" x14ac:dyDescent="0.2">
      <c r="A14303" s="1082"/>
    </row>
    <row r="14304" spans="1:1" s="1260" customFormat="1" x14ac:dyDescent="0.2">
      <c r="A14304" s="1082"/>
    </row>
    <row r="14305" spans="1:1" s="1260" customFormat="1" x14ac:dyDescent="0.2">
      <c r="A14305" s="1082"/>
    </row>
    <row r="14306" spans="1:1" s="1260" customFormat="1" x14ac:dyDescent="0.2">
      <c r="A14306" s="1082"/>
    </row>
    <row r="14307" spans="1:1" s="1260" customFormat="1" x14ac:dyDescent="0.2">
      <c r="A14307" s="1082"/>
    </row>
    <row r="14308" spans="1:1" s="1260" customFormat="1" x14ac:dyDescent="0.2">
      <c r="A14308" s="1082"/>
    </row>
    <row r="14309" spans="1:1" s="1260" customFormat="1" x14ac:dyDescent="0.2">
      <c r="A14309" s="1082"/>
    </row>
    <row r="14310" spans="1:1" s="1260" customFormat="1" x14ac:dyDescent="0.2">
      <c r="A14310" s="1082"/>
    </row>
    <row r="14311" spans="1:1" s="1260" customFormat="1" x14ac:dyDescent="0.2">
      <c r="A14311" s="1082"/>
    </row>
    <row r="14312" spans="1:1" s="1260" customFormat="1" x14ac:dyDescent="0.2">
      <c r="A14312" s="1082"/>
    </row>
    <row r="14313" spans="1:1" s="1260" customFormat="1" x14ac:dyDescent="0.2">
      <c r="A14313" s="1082"/>
    </row>
    <row r="14314" spans="1:1" s="1260" customFormat="1" x14ac:dyDescent="0.2">
      <c r="A14314" s="1082"/>
    </row>
    <row r="14315" spans="1:1" s="1260" customFormat="1" x14ac:dyDescent="0.2">
      <c r="A14315" s="1082"/>
    </row>
    <row r="14316" spans="1:1" s="1260" customFormat="1" x14ac:dyDescent="0.2">
      <c r="A14316" s="1082"/>
    </row>
    <row r="14317" spans="1:1" s="1260" customFormat="1" x14ac:dyDescent="0.2">
      <c r="A14317" s="1082"/>
    </row>
    <row r="14318" spans="1:1" s="1260" customFormat="1" x14ac:dyDescent="0.2">
      <c r="A14318" s="1082"/>
    </row>
    <row r="14319" spans="1:1" s="1260" customFormat="1" x14ac:dyDescent="0.2">
      <c r="A14319" s="1082"/>
    </row>
    <row r="14320" spans="1:1" s="1260" customFormat="1" x14ac:dyDescent="0.2">
      <c r="A14320" s="1082"/>
    </row>
    <row r="14321" spans="1:1" s="1260" customFormat="1" x14ac:dyDescent="0.2">
      <c r="A14321" s="1082"/>
    </row>
    <row r="14322" spans="1:1" s="1260" customFormat="1" x14ac:dyDescent="0.2">
      <c r="A14322" s="1082"/>
    </row>
    <row r="14323" spans="1:1" s="1260" customFormat="1" x14ac:dyDescent="0.2">
      <c r="A14323" s="1082"/>
    </row>
    <row r="14324" spans="1:1" s="1260" customFormat="1" x14ac:dyDescent="0.2">
      <c r="A14324" s="1082"/>
    </row>
    <row r="14325" spans="1:1" s="1260" customFormat="1" x14ac:dyDescent="0.2">
      <c r="A14325" s="1082"/>
    </row>
    <row r="14326" spans="1:1" s="1260" customFormat="1" x14ac:dyDescent="0.2">
      <c r="A14326" s="1082"/>
    </row>
    <row r="14327" spans="1:1" s="1260" customFormat="1" x14ac:dyDescent="0.2">
      <c r="A14327" s="1082"/>
    </row>
    <row r="14328" spans="1:1" s="1260" customFormat="1" x14ac:dyDescent="0.2">
      <c r="A14328" s="1082"/>
    </row>
    <row r="14329" spans="1:1" s="1260" customFormat="1" x14ac:dyDescent="0.2">
      <c r="A14329" s="1082"/>
    </row>
    <row r="14330" spans="1:1" s="1260" customFormat="1" x14ac:dyDescent="0.2">
      <c r="A14330" s="1082"/>
    </row>
    <row r="14331" spans="1:1" s="1260" customFormat="1" x14ac:dyDescent="0.2">
      <c r="A14331" s="1082"/>
    </row>
    <row r="14332" spans="1:1" s="1260" customFormat="1" x14ac:dyDescent="0.2">
      <c r="A14332" s="1082"/>
    </row>
    <row r="14333" spans="1:1" s="1260" customFormat="1" x14ac:dyDescent="0.2">
      <c r="A14333" s="1082"/>
    </row>
    <row r="14334" spans="1:1" s="1260" customFormat="1" x14ac:dyDescent="0.2">
      <c r="A14334" s="1082"/>
    </row>
    <row r="14335" spans="1:1" s="1260" customFormat="1" x14ac:dyDescent="0.2">
      <c r="A14335" s="1082"/>
    </row>
    <row r="14336" spans="1:1" s="1260" customFormat="1" x14ac:dyDescent="0.2">
      <c r="A14336" s="1082"/>
    </row>
    <row r="14337" spans="1:1" s="1260" customFormat="1" x14ac:dyDescent="0.2">
      <c r="A14337" s="1082"/>
    </row>
    <row r="14338" spans="1:1" s="1260" customFormat="1" x14ac:dyDescent="0.2">
      <c r="A14338" s="1082"/>
    </row>
    <row r="14339" spans="1:1" s="1260" customFormat="1" x14ac:dyDescent="0.2">
      <c r="A14339" s="1082"/>
    </row>
    <row r="14340" spans="1:1" s="1260" customFormat="1" x14ac:dyDescent="0.2">
      <c r="A14340" s="1082"/>
    </row>
    <row r="14341" spans="1:1" s="1260" customFormat="1" x14ac:dyDescent="0.2">
      <c r="A14341" s="1082"/>
    </row>
    <row r="14342" spans="1:1" s="1260" customFormat="1" x14ac:dyDescent="0.2">
      <c r="A14342" s="1082"/>
    </row>
    <row r="14343" spans="1:1" s="1260" customFormat="1" x14ac:dyDescent="0.2">
      <c r="A14343" s="1082"/>
    </row>
    <row r="14344" spans="1:1" s="1260" customFormat="1" x14ac:dyDescent="0.2">
      <c r="A14344" s="1082"/>
    </row>
    <row r="14345" spans="1:1" s="1260" customFormat="1" x14ac:dyDescent="0.2">
      <c r="A14345" s="1082"/>
    </row>
    <row r="14346" spans="1:1" s="1260" customFormat="1" x14ac:dyDescent="0.2">
      <c r="A14346" s="1082"/>
    </row>
    <row r="14347" spans="1:1" s="1260" customFormat="1" x14ac:dyDescent="0.2">
      <c r="A14347" s="1082"/>
    </row>
    <row r="14348" spans="1:1" s="1260" customFormat="1" x14ac:dyDescent="0.2">
      <c r="A14348" s="1082"/>
    </row>
    <row r="14349" spans="1:1" s="1260" customFormat="1" x14ac:dyDescent="0.2">
      <c r="A14349" s="1082"/>
    </row>
    <row r="14350" spans="1:1" s="1260" customFormat="1" x14ac:dyDescent="0.2">
      <c r="A14350" s="1082"/>
    </row>
    <row r="14351" spans="1:1" s="1260" customFormat="1" x14ac:dyDescent="0.2">
      <c r="A14351" s="1082"/>
    </row>
    <row r="14352" spans="1:1" s="1260" customFormat="1" x14ac:dyDescent="0.2">
      <c r="A14352" s="1082"/>
    </row>
    <row r="14353" spans="1:1" s="1260" customFormat="1" x14ac:dyDescent="0.2">
      <c r="A14353" s="1082"/>
    </row>
    <row r="14354" spans="1:1" s="1260" customFormat="1" x14ac:dyDescent="0.2">
      <c r="A14354" s="1082"/>
    </row>
    <row r="14355" spans="1:1" s="1260" customFormat="1" x14ac:dyDescent="0.2">
      <c r="A14355" s="1082"/>
    </row>
    <row r="14356" spans="1:1" s="1260" customFormat="1" x14ac:dyDescent="0.2">
      <c r="A14356" s="1082"/>
    </row>
    <row r="14357" spans="1:1" s="1260" customFormat="1" x14ac:dyDescent="0.2">
      <c r="A14357" s="1082"/>
    </row>
    <row r="14358" spans="1:1" s="1260" customFormat="1" x14ac:dyDescent="0.2">
      <c r="A14358" s="1082"/>
    </row>
    <row r="14359" spans="1:1" s="1260" customFormat="1" x14ac:dyDescent="0.2">
      <c r="A14359" s="1082"/>
    </row>
    <row r="14360" spans="1:1" s="1260" customFormat="1" x14ac:dyDescent="0.2">
      <c r="A14360" s="1082"/>
    </row>
    <row r="14361" spans="1:1" s="1260" customFormat="1" x14ac:dyDescent="0.2">
      <c r="A14361" s="1082"/>
    </row>
    <row r="14362" spans="1:1" s="1260" customFormat="1" x14ac:dyDescent="0.2">
      <c r="A14362" s="1082"/>
    </row>
    <row r="14363" spans="1:1" s="1260" customFormat="1" x14ac:dyDescent="0.2">
      <c r="A14363" s="1082"/>
    </row>
    <row r="14364" spans="1:1" s="1260" customFormat="1" x14ac:dyDescent="0.2">
      <c r="A14364" s="1082"/>
    </row>
    <row r="14365" spans="1:1" s="1260" customFormat="1" x14ac:dyDescent="0.2">
      <c r="A14365" s="1082"/>
    </row>
    <row r="14366" spans="1:1" s="1260" customFormat="1" x14ac:dyDescent="0.2">
      <c r="A14366" s="1082"/>
    </row>
    <row r="14367" spans="1:1" s="1260" customFormat="1" x14ac:dyDescent="0.2">
      <c r="A14367" s="1082"/>
    </row>
    <row r="14368" spans="1:1" s="1260" customFormat="1" x14ac:dyDescent="0.2">
      <c r="A14368" s="1082"/>
    </row>
    <row r="14369" spans="1:1" s="1260" customFormat="1" x14ac:dyDescent="0.2">
      <c r="A14369" s="1082"/>
    </row>
    <row r="14370" spans="1:1" s="1260" customFormat="1" x14ac:dyDescent="0.2">
      <c r="A14370" s="1082"/>
    </row>
    <row r="14371" spans="1:1" s="1260" customFormat="1" x14ac:dyDescent="0.2">
      <c r="A14371" s="1082"/>
    </row>
    <row r="14372" spans="1:1" s="1260" customFormat="1" x14ac:dyDescent="0.2">
      <c r="A14372" s="1082"/>
    </row>
    <row r="14373" spans="1:1" s="1260" customFormat="1" x14ac:dyDescent="0.2">
      <c r="A14373" s="1082"/>
    </row>
    <row r="14374" spans="1:1" s="1260" customFormat="1" x14ac:dyDescent="0.2">
      <c r="A14374" s="1082"/>
    </row>
    <row r="14375" spans="1:1" s="1260" customFormat="1" x14ac:dyDescent="0.2">
      <c r="A14375" s="1082"/>
    </row>
    <row r="14376" spans="1:1" s="1260" customFormat="1" x14ac:dyDescent="0.2">
      <c r="A14376" s="1082"/>
    </row>
    <row r="14377" spans="1:1" s="1260" customFormat="1" x14ac:dyDescent="0.2">
      <c r="A14377" s="1082"/>
    </row>
    <row r="14378" spans="1:1" s="1260" customFormat="1" x14ac:dyDescent="0.2">
      <c r="A14378" s="1082"/>
    </row>
    <row r="14379" spans="1:1" s="1260" customFormat="1" x14ac:dyDescent="0.2">
      <c r="A14379" s="1082"/>
    </row>
    <row r="14380" spans="1:1" s="1260" customFormat="1" x14ac:dyDescent="0.2">
      <c r="A14380" s="1082"/>
    </row>
    <row r="14381" spans="1:1" s="1260" customFormat="1" x14ac:dyDescent="0.2">
      <c r="A14381" s="1082"/>
    </row>
    <row r="14382" spans="1:1" s="1260" customFormat="1" x14ac:dyDescent="0.2">
      <c r="A14382" s="1082"/>
    </row>
    <row r="14383" spans="1:1" s="1260" customFormat="1" x14ac:dyDescent="0.2">
      <c r="A14383" s="1082"/>
    </row>
    <row r="14384" spans="1:1" s="1260" customFormat="1" x14ac:dyDescent="0.2">
      <c r="A14384" s="1082"/>
    </row>
    <row r="14385" spans="1:1" s="1260" customFormat="1" x14ac:dyDescent="0.2">
      <c r="A14385" s="1082"/>
    </row>
    <row r="14386" spans="1:1" s="1260" customFormat="1" x14ac:dyDescent="0.2">
      <c r="A14386" s="1082"/>
    </row>
    <row r="14387" spans="1:1" s="1260" customFormat="1" x14ac:dyDescent="0.2">
      <c r="A14387" s="1082"/>
    </row>
    <row r="14388" spans="1:1" s="1260" customFormat="1" x14ac:dyDescent="0.2">
      <c r="A14388" s="1082"/>
    </row>
    <row r="14389" spans="1:1" s="1260" customFormat="1" x14ac:dyDescent="0.2">
      <c r="A14389" s="1082"/>
    </row>
    <row r="14390" spans="1:1" s="1260" customFormat="1" x14ac:dyDescent="0.2">
      <c r="A14390" s="1082"/>
    </row>
    <row r="14391" spans="1:1" s="1260" customFormat="1" x14ac:dyDescent="0.2">
      <c r="A14391" s="1082"/>
    </row>
    <row r="14392" spans="1:1" s="1260" customFormat="1" x14ac:dyDescent="0.2">
      <c r="A14392" s="1082"/>
    </row>
    <row r="14393" spans="1:1" s="1260" customFormat="1" x14ac:dyDescent="0.2">
      <c r="A14393" s="1082"/>
    </row>
    <row r="14394" spans="1:1" s="1260" customFormat="1" x14ac:dyDescent="0.2">
      <c r="A14394" s="1082"/>
    </row>
    <row r="14395" spans="1:1" s="1260" customFormat="1" x14ac:dyDescent="0.2">
      <c r="A14395" s="1082"/>
    </row>
    <row r="14396" spans="1:1" s="1260" customFormat="1" x14ac:dyDescent="0.2">
      <c r="A14396" s="1082"/>
    </row>
    <row r="14397" spans="1:1" s="1260" customFormat="1" x14ac:dyDescent="0.2">
      <c r="A14397" s="1082"/>
    </row>
    <row r="14398" spans="1:1" s="1260" customFormat="1" x14ac:dyDescent="0.2">
      <c r="A14398" s="1082"/>
    </row>
    <row r="14399" spans="1:1" s="1260" customFormat="1" x14ac:dyDescent="0.2">
      <c r="A14399" s="1082"/>
    </row>
    <row r="14400" spans="1:1" s="1260" customFormat="1" x14ac:dyDescent="0.2">
      <c r="A14400" s="1082"/>
    </row>
    <row r="14401" spans="1:1" s="1260" customFormat="1" x14ac:dyDescent="0.2">
      <c r="A14401" s="1082"/>
    </row>
    <row r="14402" spans="1:1" s="1260" customFormat="1" x14ac:dyDescent="0.2">
      <c r="A14402" s="1082"/>
    </row>
    <row r="14403" spans="1:1" s="1260" customFormat="1" x14ac:dyDescent="0.2">
      <c r="A14403" s="1082"/>
    </row>
    <row r="14404" spans="1:1" s="1260" customFormat="1" x14ac:dyDescent="0.2">
      <c r="A14404" s="1082"/>
    </row>
    <row r="14405" spans="1:1" s="1260" customFormat="1" x14ac:dyDescent="0.2">
      <c r="A14405" s="1082"/>
    </row>
    <row r="14406" spans="1:1" s="1260" customFormat="1" x14ac:dyDescent="0.2">
      <c r="A14406" s="1082"/>
    </row>
    <row r="14407" spans="1:1" s="1260" customFormat="1" x14ac:dyDescent="0.2">
      <c r="A14407" s="1082"/>
    </row>
    <row r="14408" spans="1:1" s="1260" customFormat="1" x14ac:dyDescent="0.2">
      <c r="A14408" s="1082"/>
    </row>
    <row r="14409" spans="1:1" s="1260" customFormat="1" x14ac:dyDescent="0.2">
      <c r="A14409" s="1082"/>
    </row>
    <row r="14410" spans="1:1" s="1260" customFormat="1" x14ac:dyDescent="0.2">
      <c r="A14410" s="1082"/>
    </row>
    <row r="14411" spans="1:1" s="1260" customFormat="1" x14ac:dyDescent="0.2">
      <c r="A14411" s="1082"/>
    </row>
    <row r="14412" spans="1:1" s="1260" customFormat="1" x14ac:dyDescent="0.2">
      <c r="A14412" s="1082"/>
    </row>
    <row r="14413" spans="1:1" s="1260" customFormat="1" x14ac:dyDescent="0.2">
      <c r="A14413" s="1082"/>
    </row>
    <row r="14414" spans="1:1" s="1260" customFormat="1" x14ac:dyDescent="0.2">
      <c r="A14414" s="1082"/>
    </row>
    <row r="14415" spans="1:1" s="1260" customFormat="1" x14ac:dyDescent="0.2">
      <c r="A14415" s="1082"/>
    </row>
    <row r="14416" spans="1:1" s="1260" customFormat="1" x14ac:dyDescent="0.2">
      <c r="A14416" s="1082"/>
    </row>
    <row r="14417" spans="1:1" s="1260" customFormat="1" x14ac:dyDescent="0.2">
      <c r="A14417" s="1082"/>
    </row>
    <row r="14418" spans="1:1" s="1260" customFormat="1" x14ac:dyDescent="0.2">
      <c r="A14418" s="1082"/>
    </row>
    <row r="14419" spans="1:1" s="1260" customFormat="1" x14ac:dyDescent="0.2">
      <c r="A14419" s="1082"/>
    </row>
    <row r="14420" spans="1:1" s="1260" customFormat="1" x14ac:dyDescent="0.2">
      <c r="A14420" s="1082"/>
    </row>
    <row r="14421" spans="1:1" s="1260" customFormat="1" x14ac:dyDescent="0.2">
      <c r="A14421" s="1082"/>
    </row>
    <row r="14422" spans="1:1" s="1260" customFormat="1" x14ac:dyDescent="0.2">
      <c r="A14422" s="1082"/>
    </row>
    <row r="14423" spans="1:1" s="1260" customFormat="1" x14ac:dyDescent="0.2">
      <c r="A14423" s="1082"/>
    </row>
    <row r="14424" spans="1:1" s="1260" customFormat="1" x14ac:dyDescent="0.2">
      <c r="A14424" s="1082"/>
    </row>
    <row r="14425" spans="1:1" s="1260" customFormat="1" x14ac:dyDescent="0.2">
      <c r="A14425" s="1082"/>
    </row>
    <row r="14426" spans="1:1" s="1260" customFormat="1" x14ac:dyDescent="0.2">
      <c r="A14426" s="1082"/>
    </row>
    <row r="14427" spans="1:1" s="1260" customFormat="1" x14ac:dyDescent="0.2">
      <c r="A14427" s="1082"/>
    </row>
    <row r="14428" spans="1:1" s="1260" customFormat="1" x14ac:dyDescent="0.2">
      <c r="A14428" s="1082"/>
    </row>
    <row r="14429" spans="1:1" s="1260" customFormat="1" x14ac:dyDescent="0.2">
      <c r="A14429" s="1082"/>
    </row>
    <row r="14430" spans="1:1" s="1260" customFormat="1" x14ac:dyDescent="0.2">
      <c r="A14430" s="1082"/>
    </row>
    <row r="14431" spans="1:1" s="1260" customFormat="1" x14ac:dyDescent="0.2">
      <c r="A14431" s="1082"/>
    </row>
    <row r="14432" spans="1:1" s="1260" customFormat="1" x14ac:dyDescent="0.2">
      <c r="A14432" s="1082"/>
    </row>
    <row r="14433" spans="1:1" s="1260" customFormat="1" x14ac:dyDescent="0.2">
      <c r="A14433" s="1082"/>
    </row>
    <row r="14434" spans="1:1" s="1260" customFormat="1" x14ac:dyDescent="0.2">
      <c r="A14434" s="1082"/>
    </row>
    <row r="14435" spans="1:1" s="1260" customFormat="1" x14ac:dyDescent="0.2">
      <c r="A14435" s="1082"/>
    </row>
    <row r="14436" spans="1:1" s="1260" customFormat="1" x14ac:dyDescent="0.2">
      <c r="A14436" s="1082"/>
    </row>
    <row r="14437" spans="1:1" s="1260" customFormat="1" x14ac:dyDescent="0.2">
      <c r="A14437" s="1082"/>
    </row>
    <row r="14438" spans="1:1" s="1260" customFormat="1" x14ac:dyDescent="0.2">
      <c r="A14438" s="1082"/>
    </row>
    <row r="14439" spans="1:1" s="1260" customFormat="1" x14ac:dyDescent="0.2">
      <c r="A14439" s="1082"/>
    </row>
    <row r="14440" spans="1:1" s="1260" customFormat="1" x14ac:dyDescent="0.2">
      <c r="A14440" s="1082"/>
    </row>
    <row r="14441" spans="1:1" s="1260" customFormat="1" x14ac:dyDescent="0.2">
      <c r="A14441" s="1082"/>
    </row>
    <row r="14442" spans="1:1" s="1260" customFormat="1" x14ac:dyDescent="0.2">
      <c r="A14442" s="1082"/>
    </row>
    <row r="14443" spans="1:1" s="1260" customFormat="1" x14ac:dyDescent="0.2">
      <c r="A14443" s="1082"/>
    </row>
    <row r="14444" spans="1:1" s="1260" customFormat="1" x14ac:dyDescent="0.2">
      <c r="A14444" s="1082"/>
    </row>
    <row r="14445" spans="1:1" s="1260" customFormat="1" x14ac:dyDescent="0.2">
      <c r="A14445" s="1082"/>
    </row>
    <row r="14446" spans="1:1" s="1260" customFormat="1" x14ac:dyDescent="0.2">
      <c r="A14446" s="1082"/>
    </row>
    <row r="14447" spans="1:1" s="1260" customFormat="1" x14ac:dyDescent="0.2">
      <c r="A14447" s="1082"/>
    </row>
    <row r="14448" spans="1:1" s="1260" customFormat="1" x14ac:dyDescent="0.2">
      <c r="A14448" s="1082"/>
    </row>
    <row r="14449" spans="1:1" s="1260" customFormat="1" x14ac:dyDescent="0.2">
      <c r="A14449" s="1082"/>
    </row>
    <row r="14450" spans="1:1" s="1260" customFormat="1" x14ac:dyDescent="0.2">
      <c r="A14450" s="1082"/>
    </row>
    <row r="14451" spans="1:1" s="1260" customFormat="1" x14ac:dyDescent="0.2">
      <c r="A14451" s="1082"/>
    </row>
    <row r="14452" spans="1:1" s="1260" customFormat="1" x14ac:dyDescent="0.2">
      <c r="A14452" s="1082"/>
    </row>
    <row r="14453" spans="1:1" s="1260" customFormat="1" x14ac:dyDescent="0.2">
      <c r="A14453" s="1082"/>
    </row>
    <row r="14454" spans="1:1" s="1260" customFormat="1" x14ac:dyDescent="0.2">
      <c r="A14454" s="1082"/>
    </row>
    <row r="14455" spans="1:1" s="1260" customFormat="1" x14ac:dyDescent="0.2">
      <c r="A14455" s="1082"/>
    </row>
    <row r="14456" spans="1:1" s="1260" customFormat="1" x14ac:dyDescent="0.2">
      <c r="A14456" s="1082"/>
    </row>
    <row r="14457" spans="1:1" s="1260" customFormat="1" x14ac:dyDescent="0.2">
      <c r="A14457" s="1082"/>
    </row>
    <row r="14458" spans="1:1" s="1260" customFormat="1" x14ac:dyDescent="0.2">
      <c r="A14458" s="1082"/>
    </row>
    <row r="14459" spans="1:1" s="1260" customFormat="1" x14ac:dyDescent="0.2">
      <c r="A14459" s="1082"/>
    </row>
    <row r="14460" spans="1:1" s="1260" customFormat="1" x14ac:dyDescent="0.2">
      <c r="A14460" s="1082"/>
    </row>
    <row r="14461" spans="1:1" s="1260" customFormat="1" x14ac:dyDescent="0.2">
      <c r="A14461" s="1082"/>
    </row>
    <row r="14462" spans="1:1" s="1260" customFormat="1" x14ac:dyDescent="0.2">
      <c r="A14462" s="1082"/>
    </row>
    <row r="14463" spans="1:1" s="1260" customFormat="1" x14ac:dyDescent="0.2">
      <c r="A14463" s="1082"/>
    </row>
    <row r="14464" spans="1:1" s="1260" customFormat="1" x14ac:dyDescent="0.2">
      <c r="A14464" s="1082"/>
    </row>
    <row r="14465" spans="1:1" s="1260" customFormat="1" x14ac:dyDescent="0.2">
      <c r="A14465" s="1082"/>
    </row>
    <row r="14466" spans="1:1" s="1260" customFormat="1" x14ac:dyDescent="0.2">
      <c r="A14466" s="1082"/>
    </row>
    <row r="14467" spans="1:1" s="1260" customFormat="1" x14ac:dyDescent="0.2">
      <c r="A14467" s="1082"/>
    </row>
    <row r="14468" spans="1:1" s="1260" customFormat="1" x14ac:dyDescent="0.2">
      <c r="A14468" s="1082"/>
    </row>
    <row r="14469" spans="1:1" s="1260" customFormat="1" x14ac:dyDescent="0.2">
      <c r="A14469" s="1082"/>
    </row>
    <row r="14470" spans="1:1" s="1260" customFormat="1" x14ac:dyDescent="0.2">
      <c r="A14470" s="1082"/>
    </row>
    <row r="14471" spans="1:1" s="1260" customFormat="1" x14ac:dyDescent="0.2">
      <c r="A14471" s="1082"/>
    </row>
    <row r="14472" spans="1:1" s="1260" customFormat="1" x14ac:dyDescent="0.2">
      <c r="A14472" s="1082"/>
    </row>
    <row r="14473" spans="1:1" s="1260" customFormat="1" x14ac:dyDescent="0.2">
      <c r="A14473" s="1082"/>
    </row>
    <row r="14474" spans="1:1" s="1260" customFormat="1" x14ac:dyDescent="0.2">
      <c r="A14474" s="1082"/>
    </row>
    <row r="14475" spans="1:1" s="1260" customFormat="1" x14ac:dyDescent="0.2">
      <c r="A14475" s="1082"/>
    </row>
    <row r="14476" spans="1:1" s="1260" customFormat="1" x14ac:dyDescent="0.2">
      <c r="A14476" s="1082"/>
    </row>
    <row r="14477" spans="1:1" s="1260" customFormat="1" x14ac:dyDescent="0.2">
      <c r="A14477" s="1082"/>
    </row>
    <row r="14478" spans="1:1" s="1260" customFormat="1" x14ac:dyDescent="0.2">
      <c r="A14478" s="1082"/>
    </row>
    <row r="14479" spans="1:1" s="1260" customFormat="1" x14ac:dyDescent="0.2">
      <c r="A14479" s="1082"/>
    </row>
    <row r="14480" spans="1:1" s="1260" customFormat="1" x14ac:dyDescent="0.2">
      <c r="A14480" s="1082"/>
    </row>
    <row r="14481" spans="1:1" s="1260" customFormat="1" x14ac:dyDescent="0.2">
      <c r="A14481" s="1082"/>
    </row>
    <row r="14482" spans="1:1" s="1260" customFormat="1" x14ac:dyDescent="0.2">
      <c r="A14482" s="1082"/>
    </row>
    <row r="14483" spans="1:1" s="1260" customFormat="1" x14ac:dyDescent="0.2">
      <c r="A14483" s="1082"/>
    </row>
    <row r="14484" spans="1:1" s="1260" customFormat="1" x14ac:dyDescent="0.2">
      <c r="A14484" s="1082"/>
    </row>
    <row r="14485" spans="1:1" s="1260" customFormat="1" x14ac:dyDescent="0.2">
      <c r="A14485" s="1082"/>
    </row>
    <row r="14486" spans="1:1" s="1260" customFormat="1" x14ac:dyDescent="0.2">
      <c r="A14486" s="1082"/>
    </row>
    <row r="14487" spans="1:1" s="1260" customFormat="1" x14ac:dyDescent="0.2">
      <c r="A14487" s="1082"/>
    </row>
    <row r="14488" spans="1:1" s="1260" customFormat="1" x14ac:dyDescent="0.2">
      <c r="A14488" s="1082"/>
    </row>
    <row r="14489" spans="1:1" s="1260" customFormat="1" x14ac:dyDescent="0.2">
      <c r="A14489" s="1082"/>
    </row>
    <row r="14490" spans="1:1" s="1260" customFormat="1" x14ac:dyDescent="0.2">
      <c r="A14490" s="1082"/>
    </row>
    <row r="14491" spans="1:1" s="1260" customFormat="1" x14ac:dyDescent="0.2">
      <c r="A14491" s="1082"/>
    </row>
    <row r="14492" spans="1:1" s="1260" customFormat="1" x14ac:dyDescent="0.2">
      <c r="A14492" s="1082"/>
    </row>
    <row r="14493" spans="1:1" s="1260" customFormat="1" x14ac:dyDescent="0.2">
      <c r="A14493" s="1082"/>
    </row>
    <row r="14494" spans="1:1" s="1260" customFormat="1" x14ac:dyDescent="0.2">
      <c r="A14494" s="1082"/>
    </row>
    <row r="14495" spans="1:1" s="1260" customFormat="1" x14ac:dyDescent="0.2">
      <c r="A14495" s="1082"/>
    </row>
    <row r="14496" spans="1:1" s="1260" customFormat="1" x14ac:dyDescent="0.2">
      <c r="A14496" s="1082"/>
    </row>
    <row r="14497" spans="1:1" s="1260" customFormat="1" x14ac:dyDescent="0.2">
      <c r="A14497" s="1082"/>
    </row>
    <row r="14498" spans="1:1" s="1260" customFormat="1" x14ac:dyDescent="0.2">
      <c r="A14498" s="1082"/>
    </row>
    <row r="14499" spans="1:1" s="1260" customFormat="1" x14ac:dyDescent="0.2">
      <c r="A14499" s="1082"/>
    </row>
    <row r="14500" spans="1:1" s="1260" customFormat="1" x14ac:dyDescent="0.2">
      <c r="A14500" s="1082"/>
    </row>
    <row r="14501" spans="1:1" s="1260" customFormat="1" x14ac:dyDescent="0.2">
      <c r="A14501" s="1082"/>
    </row>
    <row r="14502" spans="1:1" s="1260" customFormat="1" x14ac:dyDescent="0.2">
      <c r="A14502" s="1082"/>
    </row>
    <row r="14503" spans="1:1" s="1260" customFormat="1" x14ac:dyDescent="0.2">
      <c r="A14503" s="1082"/>
    </row>
    <row r="14504" spans="1:1" s="1260" customFormat="1" x14ac:dyDescent="0.2">
      <c r="A14504" s="1082"/>
    </row>
    <row r="14505" spans="1:1" s="1260" customFormat="1" x14ac:dyDescent="0.2">
      <c r="A14505" s="1082"/>
    </row>
    <row r="14506" spans="1:1" s="1260" customFormat="1" x14ac:dyDescent="0.2">
      <c r="A14506" s="1082"/>
    </row>
    <row r="14507" spans="1:1" s="1260" customFormat="1" x14ac:dyDescent="0.2">
      <c r="A14507" s="1082"/>
    </row>
    <row r="14508" spans="1:1" s="1260" customFormat="1" x14ac:dyDescent="0.2">
      <c r="A14508" s="1082"/>
    </row>
    <row r="14509" spans="1:1" s="1260" customFormat="1" x14ac:dyDescent="0.2">
      <c r="A14509" s="1082"/>
    </row>
    <row r="14510" spans="1:1" s="1260" customFormat="1" x14ac:dyDescent="0.2">
      <c r="A14510" s="1082"/>
    </row>
    <row r="14511" spans="1:1" s="1260" customFormat="1" x14ac:dyDescent="0.2">
      <c r="A14511" s="1082"/>
    </row>
    <row r="14512" spans="1:1" s="1260" customFormat="1" x14ac:dyDescent="0.2">
      <c r="A14512" s="1082"/>
    </row>
    <row r="14513" spans="1:1" s="1260" customFormat="1" x14ac:dyDescent="0.2">
      <c r="A14513" s="1082"/>
    </row>
    <row r="14514" spans="1:1" s="1260" customFormat="1" x14ac:dyDescent="0.2">
      <c r="A14514" s="1082"/>
    </row>
    <row r="14515" spans="1:1" s="1260" customFormat="1" x14ac:dyDescent="0.2">
      <c r="A14515" s="1082"/>
    </row>
    <row r="14516" spans="1:1" s="1260" customFormat="1" x14ac:dyDescent="0.2">
      <c r="A14516" s="1082"/>
    </row>
    <row r="14517" spans="1:1" s="1260" customFormat="1" x14ac:dyDescent="0.2">
      <c r="A14517" s="1082"/>
    </row>
    <row r="14518" spans="1:1" s="1260" customFormat="1" x14ac:dyDescent="0.2">
      <c r="A14518" s="1082"/>
    </row>
    <row r="14519" spans="1:1" s="1260" customFormat="1" x14ac:dyDescent="0.2">
      <c r="A14519" s="1082"/>
    </row>
    <row r="14520" spans="1:1" s="1260" customFormat="1" x14ac:dyDescent="0.2">
      <c r="A14520" s="1082"/>
    </row>
    <row r="14521" spans="1:1" s="1260" customFormat="1" x14ac:dyDescent="0.2">
      <c r="A14521" s="1082"/>
    </row>
    <row r="14522" spans="1:1" s="1260" customFormat="1" x14ac:dyDescent="0.2">
      <c r="A14522" s="1082"/>
    </row>
    <row r="14523" spans="1:1" s="1260" customFormat="1" x14ac:dyDescent="0.2">
      <c r="A14523" s="1082"/>
    </row>
    <row r="14524" spans="1:1" s="1260" customFormat="1" x14ac:dyDescent="0.2">
      <c r="A14524" s="1082"/>
    </row>
    <row r="14525" spans="1:1" s="1260" customFormat="1" x14ac:dyDescent="0.2">
      <c r="A14525" s="1082"/>
    </row>
    <row r="14526" spans="1:1" s="1260" customFormat="1" x14ac:dyDescent="0.2">
      <c r="A14526" s="1082"/>
    </row>
    <row r="14527" spans="1:1" s="1260" customFormat="1" x14ac:dyDescent="0.2">
      <c r="A14527" s="1082"/>
    </row>
    <row r="14528" spans="1:1" s="1260" customFormat="1" x14ac:dyDescent="0.2">
      <c r="A14528" s="1082"/>
    </row>
    <row r="14529" spans="1:1" s="1260" customFormat="1" x14ac:dyDescent="0.2">
      <c r="A14529" s="1082"/>
    </row>
    <row r="14530" spans="1:1" s="1260" customFormat="1" x14ac:dyDescent="0.2">
      <c r="A14530" s="1082"/>
    </row>
    <row r="14531" spans="1:1" s="1260" customFormat="1" x14ac:dyDescent="0.2">
      <c r="A14531" s="1082"/>
    </row>
    <row r="14532" spans="1:1" s="1260" customFormat="1" x14ac:dyDescent="0.2">
      <c r="A14532" s="1082"/>
    </row>
    <row r="14533" spans="1:1" s="1260" customFormat="1" x14ac:dyDescent="0.2">
      <c r="A14533" s="1082"/>
    </row>
    <row r="14534" spans="1:1" s="1260" customFormat="1" x14ac:dyDescent="0.2">
      <c r="A14534" s="1082"/>
    </row>
    <row r="14535" spans="1:1" s="1260" customFormat="1" x14ac:dyDescent="0.2">
      <c r="A14535" s="1082"/>
    </row>
    <row r="14536" spans="1:1" s="1260" customFormat="1" x14ac:dyDescent="0.2">
      <c r="A14536" s="1082"/>
    </row>
    <row r="14537" spans="1:1" s="1260" customFormat="1" x14ac:dyDescent="0.2">
      <c r="A14537" s="1082"/>
    </row>
    <row r="14538" spans="1:1" s="1260" customFormat="1" x14ac:dyDescent="0.2">
      <c r="A14538" s="1082"/>
    </row>
    <row r="14539" spans="1:1" s="1260" customFormat="1" x14ac:dyDescent="0.2">
      <c r="A14539" s="1082"/>
    </row>
    <row r="14540" spans="1:1" s="1260" customFormat="1" x14ac:dyDescent="0.2">
      <c r="A14540" s="1082"/>
    </row>
    <row r="14541" spans="1:1" s="1260" customFormat="1" x14ac:dyDescent="0.2">
      <c r="A14541" s="1082"/>
    </row>
    <row r="14542" spans="1:1" s="1260" customFormat="1" x14ac:dyDescent="0.2">
      <c r="A14542" s="1082"/>
    </row>
    <row r="14543" spans="1:1" s="1260" customFormat="1" x14ac:dyDescent="0.2">
      <c r="A14543" s="1082"/>
    </row>
    <row r="14544" spans="1:1" s="1260" customFormat="1" x14ac:dyDescent="0.2">
      <c r="A14544" s="1082"/>
    </row>
    <row r="14545" spans="1:1" s="1260" customFormat="1" x14ac:dyDescent="0.2">
      <c r="A14545" s="1082"/>
    </row>
    <row r="14546" spans="1:1" s="1260" customFormat="1" x14ac:dyDescent="0.2">
      <c r="A14546" s="1082"/>
    </row>
    <row r="14547" spans="1:1" s="1260" customFormat="1" x14ac:dyDescent="0.2">
      <c r="A14547" s="1082"/>
    </row>
    <row r="14548" spans="1:1" s="1260" customFormat="1" x14ac:dyDescent="0.2">
      <c r="A14548" s="1082"/>
    </row>
    <row r="14549" spans="1:1" s="1260" customFormat="1" x14ac:dyDescent="0.2">
      <c r="A14549" s="1082"/>
    </row>
    <row r="14550" spans="1:1" s="1260" customFormat="1" x14ac:dyDescent="0.2">
      <c r="A14550" s="1082"/>
    </row>
    <row r="14551" spans="1:1" s="1260" customFormat="1" x14ac:dyDescent="0.2">
      <c r="A14551" s="1082"/>
    </row>
    <row r="14552" spans="1:1" s="1260" customFormat="1" x14ac:dyDescent="0.2">
      <c r="A14552" s="1082"/>
    </row>
    <row r="14553" spans="1:1" s="1260" customFormat="1" x14ac:dyDescent="0.2">
      <c r="A14553" s="1082"/>
    </row>
    <row r="14554" spans="1:1" s="1260" customFormat="1" x14ac:dyDescent="0.2">
      <c r="A14554" s="1082"/>
    </row>
    <row r="14555" spans="1:1" s="1260" customFormat="1" x14ac:dyDescent="0.2">
      <c r="A14555" s="1082"/>
    </row>
    <row r="14556" spans="1:1" s="1260" customFormat="1" x14ac:dyDescent="0.2">
      <c r="A14556" s="1082"/>
    </row>
    <row r="14557" spans="1:1" s="1260" customFormat="1" x14ac:dyDescent="0.2">
      <c r="A14557" s="1082"/>
    </row>
    <row r="14558" spans="1:1" s="1260" customFormat="1" x14ac:dyDescent="0.2">
      <c r="A14558" s="1082"/>
    </row>
    <row r="14559" spans="1:1" s="1260" customFormat="1" x14ac:dyDescent="0.2">
      <c r="A14559" s="1082"/>
    </row>
    <row r="14560" spans="1:1" s="1260" customFormat="1" x14ac:dyDescent="0.2">
      <c r="A14560" s="1082"/>
    </row>
    <row r="14561" spans="1:1" s="1260" customFormat="1" x14ac:dyDescent="0.2">
      <c r="A14561" s="1082"/>
    </row>
    <row r="14562" spans="1:1" s="1260" customFormat="1" x14ac:dyDescent="0.2">
      <c r="A14562" s="1082"/>
    </row>
    <row r="14563" spans="1:1" s="1260" customFormat="1" x14ac:dyDescent="0.2">
      <c r="A14563" s="1082"/>
    </row>
    <row r="14564" spans="1:1" s="1260" customFormat="1" x14ac:dyDescent="0.2">
      <c r="A14564" s="1082"/>
    </row>
    <row r="14565" spans="1:1" s="1260" customFormat="1" x14ac:dyDescent="0.2">
      <c r="A14565" s="1082"/>
    </row>
    <row r="14566" spans="1:1" s="1260" customFormat="1" x14ac:dyDescent="0.2">
      <c r="A14566" s="1082"/>
    </row>
    <row r="14567" spans="1:1" s="1260" customFormat="1" x14ac:dyDescent="0.2">
      <c r="A14567" s="1082"/>
    </row>
    <row r="14568" spans="1:1" s="1260" customFormat="1" x14ac:dyDescent="0.2">
      <c r="A14568" s="1082"/>
    </row>
    <row r="14569" spans="1:1" s="1260" customFormat="1" x14ac:dyDescent="0.2">
      <c r="A14569" s="1082"/>
    </row>
    <row r="14570" spans="1:1" s="1260" customFormat="1" x14ac:dyDescent="0.2">
      <c r="A14570" s="1082"/>
    </row>
    <row r="14571" spans="1:1" s="1260" customFormat="1" x14ac:dyDescent="0.2">
      <c r="A14571" s="1082"/>
    </row>
    <row r="14572" spans="1:1" s="1260" customFormat="1" x14ac:dyDescent="0.2">
      <c r="A14572" s="1082"/>
    </row>
    <row r="14573" spans="1:1" s="1260" customFormat="1" x14ac:dyDescent="0.2">
      <c r="A14573" s="1082"/>
    </row>
    <row r="14574" spans="1:1" s="1260" customFormat="1" x14ac:dyDescent="0.2">
      <c r="A14574" s="1082"/>
    </row>
    <row r="14575" spans="1:1" s="1260" customFormat="1" x14ac:dyDescent="0.2">
      <c r="A14575" s="1082"/>
    </row>
    <row r="14576" spans="1:1" s="1260" customFormat="1" x14ac:dyDescent="0.2">
      <c r="A14576" s="1082"/>
    </row>
    <row r="14577" spans="1:1" s="1260" customFormat="1" x14ac:dyDescent="0.2">
      <c r="A14577" s="1082"/>
    </row>
    <row r="14578" spans="1:1" s="1260" customFormat="1" x14ac:dyDescent="0.2">
      <c r="A14578" s="1082"/>
    </row>
    <row r="14579" spans="1:1" s="1260" customFormat="1" x14ac:dyDescent="0.2">
      <c r="A14579" s="1082"/>
    </row>
    <row r="14580" spans="1:1" s="1260" customFormat="1" x14ac:dyDescent="0.2">
      <c r="A14580" s="1082"/>
    </row>
    <row r="14581" spans="1:1" s="1260" customFormat="1" x14ac:dyDescent="0.2">
      <c r="A14581" s="1082"/>
    </row>
    <row r="14582" spans="1:1" s="1260" customFormat="1" x14ac:dyDescent="0.2">
      <c r="A14582" s="1082"/>
    </row>
    <row r="14583" spans="1:1" s="1260" customFormat="1" x14ac:dyDescent="0.2">
      <c r="A14583" s="1082"/>
    </row>
    <row r="14584" spans="1:1" s="1260" customFormat="1" x14ac:dyDescent="0.2">
      <c r="A14584" s="1082"/>
    </row>
    <row r="14585" spans="1:1" s="1260" customFormat="1" x14ac:dyDescent="0.2">
      <c r="A14585" s="1082"/>
    </row>
    <row r="14586" spans="1:1" s="1260" customFormat="1" x14ac:dyDescent="0.2">
      <c r="A14586" s="1082"/>
    </row>
    <row r="14587" spans="1:1" s="1260" customFormat="1" x14ac:dyDescent="0.2">
      <c r="A14587" s="1082"/>
    </row>
    <row r="14588" spans="1:1" s="1260" customFormat="1" x14ac:dyDescent="0.2">
      <c r="A14588" s="1082"/>
    </row>
    <row r="14589" spans="1:1" s="1260" customFormat="1" x14ac:dyDescent="0.2">
      <c r="A14589" s="1082"/>
    </row>
    <row r="14590" spans="1:1" s="1260" customFormat="1" x14ac:dyDescent="0.2">
      <c r="A14590" s="1082"/>
    </row>
    <row r="14591" spans="1:1" s="1260" customFormat="1" x14ac:dyDescent="0.2">
      <c r="A14591" s="1082"/>
    </row>
    <row r="14592" spans="1:1" s="1260" customFormat="1" x14ac:dyDescent="0.2">
      <c r="A14592" s="1082"/>
    </row>
    <row r="14593" spans="1:1" s="1260" customFormat="1" x14ac:dyDescent="0.2">
      <c r="A14593" s="1082"/>
    </row>
    <row r="14594" spans="1:1" s="1260" customFormat="1" x14ac:dyDescent="0.2">
      <c r="A14594" s="1082"/>
    </row>
    <row r="14595" spans="1:1" s="1260" customFormat="1" x14ac:dyDescent="0.2">
      <c r="A14595" s="1082"/>
    </row>
    <row r="14596" spans="1:1" s="1260" customFormat="1" x14ac:dyDescent="0.2">
      <c r="A14596" s="1082"/>
    </row>
    <row r="14597" spans="1:1" s="1260" customFormat="1" x14ac:dyDescent="0.2">
      <c r="A14597" s="1082"/>
    </row>
    <row r="14598" spans="1:1" s="1260" customFormat="1" x14ac:dyDescent="0.2">
      <c r="A14598" s="1082"/>
    </row>
    <row r="14599" spans="1:1" s="1260" customFormat="1" x14ac:dyDescent="0.2">
      <c r="A14599" s="1082"/>
    </row>
    <row r="14600" spans="1:1" s="1260" customFormat="1" x14ac:dyDescent="0.2">
      <c r="A14600" s="1082"/>
    </row>
    <row r="14601" spans="1:1" s="1260" customFormat="1" x14ac:dyDescent="0.2">
      <c r="A14601" s="1082"/>
    </row>
    <row r="14602" spans="1:1" s="1260" customFormat="1" x14ac:dyDescent="0.2">
      <c r="A14602" s="1082"/>
    </row>
    <row r="14603" spans="1:1" s="1260" customFormat="1" x14ac:dyDescent="0.2">
      <c r="A14603" s="1082"/>
    </row>
    <row r="14604" spans="1:1" s="1260" customFormat="1" x14ac:dyDescent="0.2">
      <c r="A14604" s="1082"/>
    </row>
    <row r="14605" spans="1:1" s="1260" customFormat="1" x14ac:dyDescent="0.2">
      <c r="A14605" s="1082"/>
    </row>
    <row r="14606" spans="1:1" s="1260" customFormat="1" x14ac:dyDescent="0.2">
      <c r="A14606" s="1082"/>
    </row>
    <row r="14607" spans="1:1" s="1260" customFormat="1" x14ac:dyDescent="0.2">
      <c r="A14607" s="1082"/>
    </row>
    <row r="14608" spans="1:1" s="1260" customFormat="1" x14ac:dyDescent="0.2">
      <c r="A14608" s="1082"/>
    </row>
    <row r="14609" spans="1:1" s="1260" customFormat="1" x14ac:dyDescent="0.2">
      <c r="A14609" s="1082"/>
    </row>
    <row r="14610" spans="1:1" s="1260" customFormat="1" x14ac:dyDescent="0.2">
      <c r="A14610" s="1082"/>
    </row>
    <row r="14611" spans="1:1" s="1260" customFormat="1" x14ac:dyDescent="0.2">
      <c r="A14611" s="1082"/>
    </row>
    <row r="14612" spans="1:1" s="1260" customFormat="1" x14ac:dyDescent="0.2">
      <c r="A14612" s="1082"/>
    </row>
    <row r="14613" spans="1:1" s="1260" customFormat="1" x14ac:dyDescent="0.2">
      <c r="A14613" s="1082"/>
    </row>
    <row r="14614" spans="1:1" s="1260" customFormat="1" x14ac:dyDescent="0.2">
      <c r="A14614" s="1082"/>
    </row>
    <row r="14615" spans="1:1" s="1260" customFormat="1" x14ac:dyDescent="0.2">
      <c r="A14615" s="1082"/>
    </row>
    <row r="14616" spans="1:1" s="1260" customFormat="1" x14ac:dyDescent="0.2">
      <c r="A14616" s="1082"/>
    </row>
    <row r="14617" spans="1:1" s="1260" customFormat="1" x14ac:dyDescent="0.2">
      <c r="A14617" s="1082"/>
    </row>
    <row r="14618" spans="1:1" s="1260" customFormat="1" x14ac:dyDescent="0.2">
      <c r="A14618" s="1082"/>
    </row>
    <row r="14619" spans="1:1" s="1260" customFormat="1" x14ac:dyDescent="0.2">
      <c r="A14619" s="1082"/>
    </row>
    <row r="14620" spans="1:1" s="1260" customFormat="1" x14ac:dyDescent="0.2">
      <c r="A14620" s="1082"/>
    </row>
    <row r="14621" spans="1:1" s="1260" customFormat="1" x14ac:dyDescent="0.2">
      <c r="A14621" s="1082"/>
    </row>
    <row r="14622" spans="1:1" s="1260" customFormat="1" x14ac:dyDescent="0.2">
      <c r="A14622" s="1082"/>
    </row>
    <row r="14623" spans="1:1" s="1260" customFormat="1" x14ac:dyDescent="0.2">
      <c r="A14623" s="1082"/>
    </row>
    <row r="14624" spans="1:1" s="1260" customFormat="1" x14ac:dyDescent="0.2">
      <c r="A14624" s="1082"/>
    </row>
    <row r="14625" spans="1:1" s="1260" customFormat="1" x14ac:dyDescent="0.2">
      <c r="A14625" s="1082"/>
    </row>
    <row r="14626" spans="1:1" s="1260" customFormat="1" x14ac:dyDescent="0.2">
      <c r="A14626" s="1082"/>
    </row>
    <row r="14627" spans="1:1" s="1260" customFormat="1" x14ac:dyDescent="0.2">
      <c r="A14627" s="1082"/>
    </row>
    <row r="14628" spans="1:1" s="1260" customFormat="1" x14ac:dyDescent="0.2">
      <c r="A14628" s="1082"/>
    </row>
    <row r="14629" spans="1:1" s="1260" customFormat="1" x14ac:dyDescent="0.2">
      <c r="A14629" s="1082"/>
    </row>
    <row r="14630" spans="1:1" s="1260" customFormat="1" x14ac:dyDescent="0.2">
      <c r="A14630" s="1082"/>
    </row>
    <row r="14631" spans="1:1" s="1260" customFormat="1" x14ac:dyDescent="0.2">
      <c r="A14631" s="1082"/>
    </row>
    <row r="14632" spans="1:1" s="1260" customFormat="1" x14ac:dyDescent="0.2">
      <c r="A14632" s="1082"/>
    </row>
    <row r="14633" spans="1:1" s="1260" customFormat="1" x14ac:dyDescent="0.2">
      <c r="A14633" s="1082"/>
    </row>
    <row r="14634" spans="1:1" s="1260" customFormat="1" x14ac:dyDescent="0.2">
      <c r="A14634" s="1082"/>
    </row>
    <row r="14635" spans="1:1" s="1260" customFormat="1" x14ac:dyDescent="0.2">
      <c r="A14635" s="1082"/>
    </row>
    <row r="14636" spans="1:1" s="1260" customFormat="1" x14ac:dyDescent="0.2">
      <c r="A14636" s="1082"/>
    </row>
    <row r="14637" spans="1:1" s="1260" customFormat="1" x14ac:dyDescent="0.2">
      <c r="A14637" s="1082"/>
    </row>
    <row r="14638" spans="1:1" s="1260" customFormat="1" x14ac:dyDescent="0.2">
      <c r="A14638" s="1082"/>
    </row>
    <row r="14639" spans="1:1" s="1260" customFormat="1" x14ac:dyDescent="0.2">
      <c r="A14639" s="1082"/>
    </row>
    <row r="14640" spans="1:1" s="1260" customFormat="1" x14ac:dyDescent="0.2">
      <c r="A14640" s="1082"/>
    </row>
    <row r="14641" spans="1:1" s="1260" customFormat="1" x14ac:dyDescent="0.2">
      <c r="A14641" s="1082"/>
    </row>
    <row r="14642" spans="1:1" s="1260" customFormat="1" x14ac:dyDescent="0.2">
      <c r="A14642" s="1082"/>
    </row>
    <row r="14643" spans="1:1" s="1260" customFormat="1" x14ac:dyDescent="0.2">
      <c r="A14643" s="1082"/>
    </row>
    <row r="14644" spans="1:1" s="1260" customFormat="1" x14ac:dyDescent="0.2">
      <c r="A14644" s="1082"/>
    </row>
    <row r="14645" spans="1:1" s="1260" customFormat="1" x14ac:dyDescent="0.2">
      <c r="A14645" s="1082"/>
    </row>
    <row r="14646" spans="1:1" s="1260" customFormat="1" x14ac:dyDescent="0.2">
      <c r="A14646" s="1082"/>
    </row>
    <row r="14647" spans="1:1" s="1260" customFormat="1" x14ac:dyDescent="0.2">
      <c r="A14647" s="1082"/>
    </row>
    <row r="14648" spans="1:1" s="1260" customFormat="1" x14ac:dyDescent="0.2">
      <c r="A14648" s="1082"/>
    </row>
    <row r="14649" spans="1:1" s="1260" customFormat="1" x14ac:dyDescent="0.2">
      <c r="A14649" s="1082"/>
    </row>
    <row r="14650" spans="1:1" s="1260" customFormat="1" x14ac:dyDescent="0.2">
      <c r="A14650" s="1082"/>
    </row>
    <row r="14651" spans="1:1" s="1260" customFormat="1" x14ac:dyDescent="0.2">
      <c r="A14651" s="1082"/>
    </row>
    <row r="14652" spans="1:1" s="1260" customFormat="1" x14ac:dyDescent="0.2">
      <c r="A14652" s="1082"/>
    </row>
    <row r="14653" spans="1:1" s="1260" customFormat="1" x14ac:dyDescent="0.2">
      <c r="A14653" s="1082"/>
    </row>
    <row r="14654" spans="1:1" s="1260" customFormat="1" x14ac:dyDescent="0.2">
      <c r="A14654" s="1082"/>
    </row>
    <row r="14655" spans="1:1" s="1260" customFormat="1" x14ac:dyDescent="0.2">
      <c r="A14655" s="1082"/>
    </row>
    <row r="14656" spans="1:1" s="1260" customFormat="1" x14ac:dyDescent="0.2">
      <c r="A14656" s="1082"/>
    </row>
    <row r="14657" spans="1:1" s="1260" customFormat="1" x14ac:dyDescent="0.2">
      <c r="A14657" s="1082"/>
    </row>
    <row r="14658" spans="1:1" s="1260" customFormat="1" x14ac:dyDescent="0.2">
      <c r="A14658" s="1082"/>
    </row>
    <row r="14659" spans="1:1" s="1260" customFormat="1" x14ac:dyDescent="0.2">
      <c r="A14659" s="1082"/>
    </row>
    <row r="14660" spans="1:1" s="1260" customFormat="1" x14ac:dyDescent="0.2">
      <c r="A14660" s="1082"/>
    </row>
    <row r="14661" spans="1:1" s="1260" customFormat="1" x14ac:dyDescent="0.2">
      <c r="A14661" s="1082"/>
    </row>
    <row r="14662" spans="1:1" s="1260" customFormat="1" x14ac:dyDescent="0.2">
      <c r="A14662" s="1082"/>
    </row>
    <row r="14663" spans="1:1" s="1260" customFormat="1" x14ac:dyDescent="0.2">
      <c r="A14663" s="1082"/>
    </row>
    <row r="14664" spans="1:1" s="1260" customFormat="1" x14ac:dyDescent="0.2">
      <c r="A14664" s="1082"/>
    </row>
    <row r="14665" spans="1:1" s="1260" customFormat="1" x14ac:dyDescent="0.2">
      <c r="A14665" s="1082"/>
    </row>
    <row r="14666" spans="1:1" s="1260" customFormat="1" x14ac:dyDescent="0.2">
      <c r="A14666" s="1082"/>
    </row>
    <row r="14667" spans="1:1" s="1260" customFormat="1" x14ac:dyDescent="0.2">
      <c r="A14667" s="1082"/>
    </row>
    <row r="14668" spans="1:1" s="1260" customFormat="1" x14ac:dyDescent="0.2">
      <c r="A14668" s="1082"/>
    </row>
    <row r="14669" spans="1:1" s="1260" customFormat="1" x14ac:dyDescent="0.2">
      <c r="A14669" s="1082"/>
    </row>
    <row r="14670" spans="1:1" s="1260" customFormat="1" x14ac:dyDescent="0.2">
      <c r="A14670" s="1082"/>
    </row>
    <row r="14671" spans="1:1" s="1260" customFormat="1" x14ac:dyDescent="0.2">
      <c r="A14671" s="1082"/>
    </row>
    <row r="14672" spans="1:1" s="1260" customFormat="1" x14ac:dyDescent="0.2">
      <c r="A14672" s="1082"/>
    </row>
    <row r="14673" spans="1:1" s="1260" customFormat="1" x14ac:dyDescent="0.2">
      <c r="A14673" s="1082"/>
    </row>
    <row r="14674" spans="1:1" s="1260" customFormat="1" x14ac:dyDescent="0.2">
      <c r="A14674" s="1082"/>
    </row>
    <row r="14675" spans="1:1" s="1260" customFormat="1" x14ac:dyDescent="0.2">
      <c r="A14675" s="1082"/>
    </row>
    <row r="14676" spans="1:1" s="1260" customFormat="1" x14ac:dyDescent="0.2">
      <c r="A14676" s="1082"/>
    </row>
    <row r="14677" spans="1:1" s="1260" customFormat="1" x14ac:dyDescent="0.2">
      <c r="A14677" s="1082"/>
    </row>
    <row r="14678" spans="1:1" s="1260" customFormat="1" x14ac:dyDescent="0.2">
      <c r="A14678" s="1082"/>
    </row>
    <row r="14679" spans="1:1" s="1260" customFormat="1" x14ac:dyDescent="0.2">
      <c r="A14679" s="1082"/>
    </row>
    <row r="14680" spans="1:1" s="1260" customFormat="1" x14ac:dyDescent="0.2">
      <c r="A14680" s="1082"/>
    </row>
    <row r="14681" spans="1:1" s="1260" customFormat="1" x14ac:dyDescent="0.2">
      <c r="A14681" s="1082"/>
    </row>
    <row r="14682" spans="1:1" s="1260" customFormat="1" x14ac:dyDescent="0.2">
      <c r="A14682" s="1082"/>
    </row>
    <row r="14683" spans="1:1" s="1260" customFormat="1" x14ac:dyDescent="0.2">
      <c r="A14683" s="1082"/>
    </row>
    <row r="14684" spans="1:1" s="1260" customFormat="1" x14ac:dyDescent="0.2">
      <c r="A14684" s="1082"/>
    </row>
    <row r="14685" spans="1:1" s="1260" customFormat="1" x14ac:dyDescent="0.2">
      <c r="A14685" s="1082"/>
    </row>
    <row r="14686" spans="1:1" s="1260" customFormat="1" x14ac:dyDescent="0.2">
      <c r="A14686" s="1082"/>
    </row>
    <row r="14687" spans="1:1" s="1260" customFormat="1" x14ac:dyDescent="0.2">
      <c r="A14687" s="1082"/>
    </row>
    <row r="14688" spans="1:1" s="1260" customFormat="1" x14ac:dyDescent="0.2">
      <c r="A14688" s="1082"/>
    </row>
    <row r="14689" spans="1:1" s="1260" customFormat="1" x14ac:dyDescent="0.2">
      <c r="A14689" s="1082"/>
    </row>
    <row r="14690" spans="1:1" s="1260" customFormat="1" x14ac:dyDescent="0.2">
      <c r="A14690" s="1082"/>
    </row>
    <row r="14691" spans="1:1" s="1260" customFormat="1" x14ac:dyDescent="0.2">
      <c r="A14691" s="1082"/>
    </row>
    <row r="14692" spans="1:1" s="1260" customFormat="1" x14ac:dyDescent="0.2">
      <c r="A14692" s="1082"/>
    </row>
    <row r="14693" spans="1:1" s="1260" customFormat="1" x14ac:dyDescent="0.2">
      <c r="A14693" s="1082"/>
    </row>
    <row r="14694" spans="1:1" s="1260" customFormat="1" x14ac:dyDescent="0.2">
      <c r="A14694" s="1082"/>
    </row>
    <row r="14695" spans="1:1" s="1260" customFormat="1" x14ac:dyDescent="0.2">
      <c r="A14695" s="1082"/>
    </row>
    <row r="14696" spans="1:1" s="1260" customFormat="1" x14ac:dyDescent="0.2">
      <c r="A14696" s="1082"/>
    </row>
    <row r="14697" spans="1:1" s="1260" customFormat="1" x14ac:dyDescent="0.2">
      <c r="A14697" s="1082"/>
    </row>
    <row r="14698" spans="1:1" s="1260" customFormat="1" x14ac:dyDescent="0.2">
      <c r="A14698" s="1082"/>
    </row>
    <row r="14699" spans="1:1" s="1260" customFormat="1" x14ac:dyDescent="0.2">
      <c r="A14699" s="1082"/>
    </row>
    <row r="14700" spans="1:1" s="1260" customFormat="1" x14ac:dyDescent="0.2">
      <c r="A14700" s="1082"/>
    </row>
    <row r="14701" spans="1:1" s="1260" customFormat="1" x14ac:dyDescent="0.2">
      <c r="A14701" s="1082"/>
    </row>
    <row r="14702" spans="1:1" s="1260" customFormat="1" x14ac:dyDescent="0.2">
      <c r="A14702" s="1082"/>
    </row>
    <row r="14703" spans="1:1" s="1260" customFormat="1" x14ac:dyDescent="0.2">
      <c r="A14703" s="1082"/>
    </row>
    <row r="14704" spans="1:1" s="1260" customFormat="1" x14ac:dyDescent="0.2">
      <c r="A14704" s="1082"/>
    </row>
    <row r="14705" spans="1:1" s="1260" customFormat="1" x14ac:dyDescent="0.2">
      <c r="A14705" s="1082"/>
    </row>
    <row r="14706" spans="1:1" s="1260" customFormat="1" x14ac:dyDescent="0.2">
      <c r="A14706" s="1082"/>
    </row>
    <row r="14707" spans="1:1" s="1260" customFormat="1" x14ac:dyDescent="0.2">
      <c r="A14707" s="1082"/>
    </row>
    <row r="14708" spans="1:1" s="1260" customFormat="1" x14ac:dyDescent="0.2">
      <c r="A14708" s="1082"/>
    </row>
    <row r="14709" spans="1:1" s="1260" customFormat="1" x14ac:dyDescent="0.2">
      <c r="A14709" s="1082"/>
    </row>
    <row r="14710" spans="1:1" s="1260" customFormat="1" x14ac:dyDescent="0.2">
      <c r="A14710" s="1082"/>
    </row>
    <row r="14711" spans="1:1" s="1260" customFormat="1" x14ac:dyDescent="0.2">
      <c r="A14711" s="1082"/>
    </row>
    <row r="14712" spans="1:1" s="1260" customFormat="1" x14ac:dyDescent="0.2">
      <c r="A14712" s="1082"/>
    </row>
    <row r="14713" spans="1:1" s="1260" customFormat="1" x14ac:dyDescent="0.2">
      <c r="A14713" s="1082"/>
    </row>
    <row r="14714" spans="1:1" s="1260" customFormat="1" x14ac:dyDescent="0.2">
      <c r="A14714" s="1082"/>
    </row>
    <row r="14715" spans="1:1" s="1260" customFormat="1" x14ac:dyDescent="0.2">
      <c r="A14715" s="1082"/>
    </row>
    <row r="14716" spans="1:1" s="1260" customFormat="1" x14ac:dyDescent="0.2">
      <c r="A14716" s="1082"/>
    </row>
    <row r="14717" spans="1:1" s="1260" customFormat="1" x14ac:dyDescent="0.2">
      <c r="A14717" s="1082"/>
    </row>
    <row r="14718" spans="1:1" s="1260" customFormat="1" x14ac:dyDescent="0.2">
      <c r="A14718" s="1082"/>
    </row>
    <row r="14719" spans="1:1" s="1260" customFormat="1" x14ac:dyDescent="0.2">
      <c r="A14719" s="1082"/>
    </row>
    <row r="14720" spans="1:1" s="1260" customFormat="1" x14ac:dyDescent="0.2">
      <c r="A14720" s="1082"/>
    </row>
    <row r="14721" spans="1:1" s="1260" customFormat="1" x14ac:dyDescent="0.2">
      <c r="A14721" s="1082"/>
    </row>
    <row r="14722" spans="1:1" s="1260" customFormat="1" x14ac:dyDescent="0.2">
      <c r="A14722" s="1082"/>
    </row>
    <row r="14723" spans="1:1" s="1260" customFormat="1" x14ac:dyDescent="0.2">
      <c r="A14723" s="1082"/>
    </row>
    <row r="14724" spans="1:1" s="1260" customFormat="1" x14ac:dyDescent="0.2">
      <c r="A14724" s="1082"/>
    </row>
    <row r="14725" spans="1:1" s="1260" customFormat="1" x14ac:dyDescent="0.2">
      <c r="A14725" s="1082"/>
    </row>
    <row r="14726" spans="1:1" s="1260" customFormat="1" x14ac:dyDescent="0.2">
      <c r="A14726" s="1082"/>
    </row>
    <row r="14727" spans="1:1" s="1260" customFormat="1" x14ac:dyDescent="0.2">
      <c r="A14727" s="1082"/>
    </row>
    <row r="14728" spans="1:1" s="1260" customFormat="1" x14ac:dyDescent="0.2">
      <c r="A14728" s="1082"/>
    </row>
    <row r="14729" spans="1:1" s="1260" customFormat="1" x14ac:dyDescent="0.2">
      <c r="A14729" s="1082"/>
    </row>
    <row r="14730" spans="1:1" s="1260" customFormat="1" x14ac:dyDescent="0.2">
      <c r="A14730" s="1082"/>
    </row>
    <row r="14731" spans="1:1" s="1260" customFormat="1" x14ac:dyDescent="0.2">
      <c r="A14731" s="1082"/>
    </row>
    <row r="14732" spans="1:1" s="1260" customFormat="1" x14ac:dyDescent="0.2">
      <c r="A14732" s="1082"/>
    </row>
    <row r="14733" spans="1:1" s="1260" customFormat="1" x14ac:dyDescent="0.2">
      <c r="A14733" s="1082"/>
    </row>
    <row r="14734" spans="1:1" s="1260" customFormat="1" x14ac:dyDescent="0.2">
      <c r="A14734" s="1082"/>
    </row>
    <row r="14735" spans="1:1" s="1260" customFormat="1" x14ac:dyDescent="0.2">
      <c r="A14735" s="1082"/>
    </row>
    <row r="14736" spans="1:1" s="1260" customFormat="1" x14ac:dyDescent="0.2">
      <c r="A14736" s="1082"/>
    </row>
    <row r="14737" spans="1:1" s="1260" customFormat="1" x14ac:dyDescent="0.2">
      <c r="A14737" s="1082"/>
    </row>
    <row r="14738" spans="1:1" s="1260" customFormat="1" x14ac:dyDescent="0.2">
      <c r="A14738" s="1082"/>
    </row>
    <row r="14739" spans="1:1" s="1260" customFormat="1" x14ac:dyDescent="0.2">
      <c r="A14739" s="1082"/>
    </row>
    <row r="14740" spans="1:1" s="1260" customFormat="1" x14ac:dyDescent="0.2">
      <c r="A14740" s="1082"/>
    </row>
    <row r="14741" spans="1:1" s="1260" customFormat="1" x14ac:dyDescent="0.2">
      <c r="A14741" s="1082"/>
    </row>
    <row r="14742" spans="1:1" s="1260" customFormat="1" x14ac:dyDescent="0.2">
      <c r="A14742" s="1082"/>
    </row>
    <row r="14743" spans="1:1" s="1260" customFormat="1" x14ac:dyDescent="0.2">
      <c r="A14743" s="1082"/>
    </row>
    <row r="14744" spans="1:1" s="1260" customFormat="1" x14ac:dyDescent="0.2">
      <c r="A14744" s="1082"/>
    </row>
    <row r="14745" spans="1:1" s="1260" customFormat="1" x14ac:dyDescent="0.2">
      <c r="A14745" s="1082"/>
    </row>
    <row r="14746" spans="1:1" s="1260" customFormat="1" x14ac:dyDescent="0.2">
      <c r="A14746" s="1082"/>
    </row>
    <row r="14747" spans="1:1" s="1260" customFormat="1" x14ac:dyDescent="0.2">
      <c r="A14747" s="1082"/>
    </row>
    <row r="14748" spans="1:1" s="1260" customFormat="1" x14ac:dyDescent="0.2">
      <c r="A14748" s="1082"/>
    </row>
    <row r="14749" spans="1:1" s="1260" customFormat="1" x14ac:dyDescent="0.2">
      <c r="A14749" s="1082"/>
    </row>
    <row r="14750" spans="1:1" s="1260" customFormat="1" x14ac:dyDescent="0.2">
      <c r="A14750" s="1082"/>
    </row>
    <row r="14751" spans="1:1" s="1260" customFormat="1" x14ac:dyDescent="0.2">
      <c r="A14751" s="1082"/>
    </row>
    <row r="14752" spans="1:1" s="1260" customFormat="1" x14ac:dyDescent="0.2">
      <c r="A14752" s="1082"/>
    </row>
    <row r="14753" spans="1:1" s="1260" customFormat="1" x14ac:dyDescent="0.2">
      <c r="A14753" s="1082"/>
    </row>
    <row r="14754" spans="1:1" s="1260" customFormat="1" x14ac:dyDescent="0.2">
      <c r="A14754" s="1082"/>
    </row>
    <row r="14755" spans="1:1" s="1260" customFormat="1" x14ac:dyDescent="0.2">
      <c r="A14755" s="1082"/>
    </row>
    <row r="14756" spans="1:1" s="1260" customFormat="1" x14ac:dyDescent="0.2">
      <c r="A14756" s="1082"/>
    </row>
    <row r="14757" spans="1:1" s="1260" customFormat="1" x14ac:dyDescent="0.2">
      <c r="A14757" s="1082"/>
    </row>
    <row r="14758" spans="1:1" s="1260" customFormat="1" x14ac:dyDescent="0.2">
      <c r="A14758" s="1082"/>
    </row>
    <row r="14759" spans="1:1" s="1260" customFormat="1" x14ac:dyDescent="0.2">
      <c r="A14759" s="1082"/>
    </row>
    <row r="14760" spans="1:1" s="1260" customFormat="1" x14ac:dyDescent="0.2">
      <c r="A14760" s="1082"/>
    </row>
    <row r="14761" spans="1:1" s="1260" customFormat="1" x14ac:dyDescent="0.2">
      <c r="A14761" s="1082"/>
    </row>
    <row r="14762" spans="1:1" s="1260" customFormat="1" x14ac:dyDescent="0.2">
      <c r="A14762" s="1082"/>
    </row>
    <row r="14763" spans="1:1" s="1260" customFormat="1" x14ac:dyDescent="0.2">
      <c r="A14763" s="1082"/>
    </row>
    <row r="14764" spans="1:1" s="1260" customFormat="1" x14ac:dyDescent="0.2">
      <c r="A14764" s="1082"/>
    </row>
    <row r="14765" spans="1:1" s="1260" customFormat="1" x14ac:dyDescent="0.2">
      <c r="A14765" s="1082"/>
    </row>
    <row r="14766" spans="1:1" s="1260" customFormat="1" x14ac:dyDescent="0.2">
      <c r="A14766" s="1082"/>
    </row>
    <row r="14767" spans="1:1" s="1260" customFormat="1" x14ac:dyDescent="0.2">
      <c r="A14767" s="1082"/>
    </row>
    <row r="14768" spans="1:1" s="1260" customFormat="1" x14ac:dyDescent="0.2">
      <c r="A14768" s="1082"/>
    </row>
    <row r="14769" spans="1:1" s="1260" customFormat="1" x14ac:dyDescent="0.2">
      <c r="A14769" s="1082"/>
    </row>
    <row r="14770" spans="1:1" s="1260" customFormat="1" x14ac:dyDescent="0.2">
      <c r="A14770" s="1082"/>
    </row>
    <row r="14771" spans="1:1" s="1260" customFormat="1" x14ac:dyDescent="0.2">
      <c r="A14771" s="1082"/>
    </row>
    <row r="14772" spans="1:1" s="1260" customFormat="1" x14ac:dyDescent="0.2">
      <c r="A14772" s="1082"/>
    </row>
    <row r="14773" spans="1:1" s="1260" customFormat="1" x14ac:dyDescent="0.2">
      <c r="A14773" s="1082"/>
    </row>
    <row r="14774" spans="1:1" s="1260" customFormat="1" x14ac:dyDescent="0.2">
      <c r="A14774" s="1082"/>
    </row>
    <row r="14775" spans="1:1" s="1260" customFormat="1" x14ac:dyDescent="0.2">
      <c r="A14775" s="1082"/>
    </row>
    <row r="14776" spans="1:1" s="1260" customFormat="1" x14ac:dyDescent="0.2">
      <c r="A14776" s="1082"/>
    </row>
    <row r="14777" spans="1:1" s="1260" customFormat="1" x14ac:dyDescent="0.2">
      <c r="A14777" s="1082"/>
    </row>
    <row r="14778" spans="1:1" s="1260" customFormat="1" x14ac:dyDescent="0.2">
      <c r="A14778" s="1082"/>
    </row>
    <row r="14779" spans="1:1" s="1260" customFormat="1" x14ac:dyDescent="0.2">
      <c r="A14779" s="1082"/>
    </row>
    <row r="14780" spans="1:1" s="1260" customFormat="1" x14ac:dyDescent="0.2">
      <c r="A14780" s="1082"/>
    </row>
    <row r="14781" spans="1:1" s="1260" customFormat="1" x14ac:dyDescent="0.2">
      <c r="A14781" s="1082"/>
    </row>
    <row r="14782" spans="1:1" s="1260" customFormat="1" x14ac:dyDescent="0.2">
      <c r="A14782" s="1082"/>
    </row>
    <row r="14783" spans="1:1" s="1260" customFormat="1" x14ac:dyDescent="0.2">
      <c r="A14783" s="1082"/>
    </row>
    <row r="14784" spans="1:1" s="1260" customFormat="1" x14ac:dyDescent="0.2">
      <c r="A14784" s="1082"/>
    </row>
    <row r="14785" spans="1:1" s="1260" customFormat="1" x14ac:dyDescent="0.2">
      <c r="A14785" s="1082"/>
    </row>
    <row r="14786" spans="1:1" s="1260" customFormat="1" x14ac:dyDescent="0.2">
      <c r="A14786" s="1082"/>
    </row>
    <row r="14787" spans="1:1" s="1260" customFormat="1" x14ac:dyDescent="0.2">
      <c r="A14787" s="1082"/>
    </row>
    <row r="14788" spans="1:1" s="1260" customFormat="1" x14ac:dyDescent="0.2">
      <c r="A14788" s="1082"/>
    </row>
    <row r="14789" spans="1:1" s="1260" customFormat="1" x14ac:dyDescent="0.2">
      <c r="A14789" s="1082"/>
    </row>
    <row r="14790" spans="1:1" s="1260" customFormat="1" x14ac:dyDescent="0.2">
      <c r="A14790" s="1082"/>
    </row>
    <row r="14791" spans="1:1" s="1260" customFormat="1" x14ac:dyDescent="0.2">
      <c r="A14791" s="1082"/>
    </row>
    <row r="14792" spans="1:1" s="1260" customFormat="1" x14ac:dyDescent="0.2">
      <c r="A14792" s="1082"/>
    </row>
    <row r="14793" spans="1:1" s="1260" customFormat="1" x14ac:dyDescent="0.2">
      <c r="A14793" s="1082"/>
    </row>
    <row r="14794" spans="1:1" s="1260" customFormat="1" x14ac:dyDescent="0.2">
      <c r="A14794" s="1082"/>
    </row>
    <row r="14795" spans="1:1" s="1260" customFormat="1" x14ac:dyDescent="0.2">
      <c r="A14795" s="1082"/>
    </row>
    <row r="14796" spans="1:1" s="1260" customFormat="1" x14ac:dyDescent="0.2">
      <c r="A14796" s="1082"/>
    </row>
    <row r="14797" spans="1:1" s="1260" customFormat="1" x14ac:dyDescent="0.2">
      <c r="A14797" s="1082"/>
    </row>
    <row r="14798" spans="1:1" s="1260" customFormat="1" x14ac:dyDescent="0.2">
      <c r="A14798" s="1082"/>
    </row>
    <row r="14799" spans="1:1" s="1260" customFormat="1" x14ac:dyDescent="0.2">
      <c r="A14799" s="1082"/>
    </row>
    <row r="14800" spans="1:1" s="1260" customFormat="1" x14ac:dyDescent="0.2">
      <c r="A14800" s="1082"/>
    </row>
    <row r="14801" spans="1:1" s="1260" customFormat="1" x14ac:dyDescent="0.2">
      <c r="A14801" s="1082"/>
    </row>
    <row r="14802" spans="1:1" s="1260" customFormat="1" x14ac:dyDescent="0.2">
      <c r="A14802" s="1082"/>
    </row>
    <row r="14803" spans="1:1" s="1260" customFormat="1" x14ac:dyDescent="0.2">
      <c r="A14803" s="1082"/>
    </row>
    <row r="14804" spans="1:1" s="1260" customFormat="1" x14ac:dyDescent="0.2">
      <c r="A14804" s="1082"/>
    </row>
    <row r="14805" spans="1:1" s="1260" customFormat="1" x14ac:dyDescent="0.2">
      <c r="A14805" s="1082"/>
    </row>
    <row r="14806" spans="1:1" s="1260" customFormat="1" x14ac:dyDescent="0.2">
      <c r="A14806" s="1082"/>
    </row>
    <row r="14807" spans="1:1" s="1260" customFormat="1" x14ac:dyDescent="0.2">
      <c r="A14807" s="1082"/>
    </row>
    <row r="14808" spans="1:1" s="1260" customFormat="1" x14ac:dyDescent="0.2">
      <c r="A14808" s="1082"/>
    </row>
    <row r="14809" spans="1:1" s="1260" customFormat="1" x14ac:dyDescent="0.2">
      <c r="A14809" s="1082"/>
    </row>
    <row r="14810" spans="1:1" s="1260" customFormat="1" x14ac:dyDescent="0.2">
      <c r="A14810" s="1082"/>
    </row>
    <row r="14811" spans="1:1" s="1260" customFormat="1" x14ac:dyDescent="0.2">
      <c r="A14811" s="1082"/>
    </row>
    <row r="14812" spans="1:1" s="1260" customFormat="1" x14ac:dyDescent="0.2">
      <c r="A14812" s="1082"/>
    </row>
    <row r="14813" spans="1:1" s="1260" customFormat="1" x14ac:dyDescent="0.2">
      <c r="A14813" s="1082"/>
    </row>
    <row r="14814" spans="1:1" s="1260" customFormat="1" x14ac:dyDescent="0.2">
      <c r="A14814" s="1082"/>
    </row>
    <row r="14815" spans="1:1" s="1260" customFormat="1" x14ac:dyDescent="0.2">
      <c r="A14815" s="1082"/>
    </row>
    <row r="14816" spans="1:1" s="1260" customFormat="1" x14ac:dyDescent="0.2">
      <c r="A14816" s="1082"/>
    </row>
    <row r="14817" spans="1:1" s="1260" customFormat="1" x14ac:dyDescent="0.2">
      <c r="A14817" s="1082"/>
    </row>
    <row r="14818" spans="1:1" s="1260" customFormat="1" x14ac:dyDescent="0.2">
      <c r="A14818" s="1082"/>
    </row>
    <row r="14819" spans="1:1" s="1260" customFormat="1" x14ac:dyDescent="0.2">
      <c r="A14819" s="1082"/>
    </row>
    <row r="14820" spans="1:1" s="1260" customFormat="1" x14ac:dyDescent="0.2">
      <c r="A14820" s="1082"/>
    </row>
    <row r="14821" spans="1:1" s="1260" customFormat="1" x14ac:dyDescent="0.2">
      <c r="A14821" s="1082"/>
    </row>
    <row r="14822" spans="1:1" s="1260" customFormat="1" x14ac:dyDescent="0.2">
      <c r="A14822" s="1082"/>
    </row>
    <row r="14823" spans="1:1" s="1260" customFormat="1" x14ac:dyDescent="0.2">
      <c r="A14823" s="1082"/>
    </row>
    <row r="14824" spans="1:1" s="1260" customFormat="1" x14ac:dyDescent="0.2">
      <c r="A14824" s="1082"/>
    </row>
    <row r="14825" spans="1:1" s="1260" customFormat="1" x14ac:dyDescent="0.2">
      <c r="A14825" s="1082"/>
    </row>
    <row r="14826" spans="1:1" s="1260" customFormat="1" x14ac:dyDescent="0.2">
      <c r="A14826" s="1082"/>
    </row>
    <row r="14827" spans="1:1" s="1260" customFormat="1" x14ac:dyDescent="0.2">
      <c r="A14827" s="1082"/>
    </row>
    <row r="14828" spans="1:1" s="1260" customFormat="1" x14ac:dyDescent="0.2">
      <c r="A14828" s="1082"/>
    </row>
    <row r="14829" spans="1:1" s="1260" customFormat="1" x14ac:dyDescent="0.2">
      <c r="A14829" s="1082"/>
    </row>
    <row r="14830" spans="1:1" s="1260" customFormat="1" x14ac:dyDescent="0.2">
      <c r="A14830" s="1082"/>
    </row>
    <row r="14831" spans="1:1" s="1260" customFormat="1" x14ac:dyDescent="0.2">
      <c r="A14831" s="1082"/>
    </row>
    <row r="14832" spans="1:1" s="1260" customFormat="1" x14ac:dyDescent="0.2">
      <c r="A14832" s="1082"/>
    </row>
    <row r="14833" spans="1:1" s="1260" customFormat="1" x14ac:dyDescent="0.2">
      <c r="A14833" s="1082"/>
    </row>
    <row r="14834" spans="1:1" s="1260" customFormat="1" x14ac:dyDescent="0.2">
      <c r="A14834" s="1082"/>
    </row>
    <row r="14835" spans="1:1" s="1260" customFormat="1" x14ac:dyDescent="0.2">
      <c r="A14835" s="1082"/>
    </row>
    <row r="14836" spans="1:1" s="1260" customFormat="1" x14ac:dyDescent="0.2">
      <c r="A14836" s="1082"/>
    </row>
    <row r="14837" spans="1:1" s="1260" customFormat="1" x14ac:dyDescent="0.2">
      <c r="A14837" s="1082"/>
    </row>
    <row r="14838" spans="1:1" s="1260" customFormat="1" x14ac:dyDescent="0.2">
      <c r="A14838" s="1082"/>
    </row>
    <row r="14839" spans="1:1" s="1260" customFormat="1" x14ac:dyDescent="0.2">
      <c r="A14839" s="1082"/>
    </row>
    <row r="14840" spans="1:1" s="1260" customFormat="1" x14ac:dyDescent="0.2">
      <c r="A14840" s="1082"/>
    </row>
    <row r="14841" spans="1:1" s="1260" customFormat="1" x14ac:dyDescent="0.2">
      <c r="A14841" s="1082"/>
    </row>
    <row r="14842" spans="1:1" s="1260" customFormat="1" x14ac:dyDescent="0.2">
      <c r="A14842" s="1082"/>
    </row>
    <row r="14843" spans="1:1" s="1260" customFormat="1" x14ac:dyDescent="0.2">
      <c r="A14843" s="1082"/>
    </row>
    <row r="14844" spans="1:1" s="1260" customFormat="1" x14ac:dyDescent="0.2">
      <c r="A14844" s="1082"/>
    </row>
    <row r="14845" spans="1:1" s="1260" customFormat="1" x14ac:dyDescent="0.2">
      <c r="A14845" s="1082"/>
    </row>
    <row r="14846" spans="1:1" s="1260" customFormat="1" x14ac:dyDescent="0.2">
      <c r="A14846" s="1082"/>
    </row>
    <row r="14847" spans="1:1" s="1260" customFormat="1" x14ac:dyDescent="0.2">
      <c r="A14847" s="1082"/>
    </row>
    <row r="14848" spans="1:1" s="1260" customFormat="1" x14ac:dyDescent="0.2">
      <c r="A14848" s="1082"/>
    </row>
    <row r="14849" spans="1:1" s="1260" customFormat="1" x14ac:dyDescent="0.2">
      <c r="A14849" s="1082"/>
    </row>
    <row r="14850" spans="1:1" s="1260" customFormat="1" x14ac:dyDescent="0.2">
      <c r="A14850" s="1082"/>
    </row>
    <row r="14851" spans="1:1" s="1260" customFormat="1" x14ac:dyDescent="0.2">
      <c r="A14851" s="1082"/>
    </row>
    <row r="14852" spans="1:1" s="1260" customFormat="1" x14ac:dyDescent="0.2">
      <c r="A14852" s="1082"/>
    </row>
    <row r="14853" spans="1:1" s="1260" customFormat="1" x14ac:dyDescent="0.2">
      <c r="A14853" s="1082"/>
    </row>
    <row r="14854" spans="1:1" s="1260" customFormat="1" x14ac:dyDescent="0.2">
      <c r="A14854" s="1082"/>
    </row>
    <row r="14855" spans="1:1" s="1260" customFormat="1" x14ac:dyDescent="0.2">
      <c r="A14855" s="1082"/>
    </row>
    <row r="14856" spans="1:1" s="1260" customFormat="1" x14ac:dyDescent="0.2">
      <c r="A14856" s="1082"/>
    </row>
    <row r="14857" spans="1:1" s="1260" customFormat="1" x14ac:dyDescent="0.2">
      <c r="A14857" s="1082"/>
    </row>
    <row r="14858" spans="1:1" s="1260" customFormat="1" x14ac:dyDescent="0.2">
      <c r="A14858" s="1082"/>
    </row>
    <row r="14859" spans="1:1" s="1260" customFormat="1" x14ac:dyDescent="0.2">
      <c r="A14859" s="1082"/>
    </row>
    <row r="14860" spans="1:1" s="1260" customFormat="1" x14ac:dyDescent="0.2">
      <c r="A14860" s="1082"/>
    </row>
    <row r="14861" spans="1:1" s="1260" customFormat="1" x14ac:dyDescent="0.2">
      <c r="A14861" s="1082"/>
    </row>
    <row r="14862" spans="1:1" s="1260" customFormat="1" x14ac:dyDescent="0.2">
      <c r="A14862" s="1082"/>
    </row>
    <row r="14863" spans="1:1" s="1260" customFormat="1" x14ac:dyDescent="0.2">
      <c r="A14863" s="1082"/>
    </row>
    <row r="14864" spans="1:1" s="1260" customFormat="1" x14ac:dyDescent="0.2">
      <c r="A14864" s="1082"/>
    </row>
    <row r="14865" spans="1:1" s="1260" customFormat="1" x14ac:dyDescent="0.2">
      <c r="A14865" s="1082"/>
    </row>
    <row r="14866" spans="1:1" s="1260" customFormat="1" x14ac:dyDescent="0.2">
      <c r="A14866" s="1082"/>
    </row>
    <row r="14867" spans="1:1" s="1260" customFormat="1" x14ac:dyDescent="0.2">
      <c r="A14867" s="1082"/>
    </row>
    <row r="14868" spans="1:1" s="1260" customFormat="1" x14ac:dyDescent="0.2">
      <c r="A14868" s="1082"/>
    </row>
    <row r="14869" spans="1:1" s="1260" customFormat="1" x14ac:dyDescent="0.2">
      <c r="A14869" s="1082"/>
    </row>
    <row r="14870" spans="1:1" s="1260" customFormat="1" x14ac:dyDescent="0.2">
      <c r="A14870" s="1082"/>
    </row>
    <row r="14871" spans="1:1" s="1260" customFormat="1" x14ac:dyDescent="0.2">
      <c r="A14871" s="1082"/>
    </row>
    <row r="14872" spans="1:1" s="1260" customFormat="1" x14ac:dyDescent="0.2">
      <c r="A14872" s="1082"/>
    </row>
    <row r="14873" spans="1:1" s="1260" customFormat="1" x14ac:dyDescent="0.2">
      <c r="A14873" s="1082"/>
    </row>
    <row r="14874" spans="1:1" s="1260" customFormat="1" x14ac:dyDescent="0.2">
      <c r="A14874" s="1082"/>
    </row>
    <row r="14875" spans="1:1" s="1260" customFormat="1" x14ac:dyDescent="0.2">
      <c r="A14875" s="1082"/>
    </row>
    <row r="14876" spans="1:1" s="1260" customFormat="1" x14ac:dyDescent="0.2">
      <c r="A14876" s="1082"/>
    </row>
    <row r="14877" spans="1:1" s="1260" customFormat="1" x14ac:dyDescent="0.2">
      <c r="A14877" s="1082"/>
    </row>
    <row r="14878" spans="1:1" s="1260" customFormat="1" x14ac:dyDescent="0.2">
      <c r="A14878" s="1082"/>
    </row>
    <row r="14879" spans="1:1" s="1260" customFormat="1" x14ac:dyDescent="0.2">
      <c r="A14879" s="1082"/>
    </row>
    <row r="14880" spans="1:1" s="1260" customFormat="1" x14ac:dyDescent="0.2">
      <c r="A14880" s="1082"/>
    </row>
    <row r="14881" spans="1:1" s="1260" customFormat="1" x14ac:dyDescent="0.2">
      <c r="A14881" s="1082"/>
    </row>
    <row r="14882" spans="1:1" s="1260" customFormat="1" x14ac:dyDescent="0.2">
      <c r="A14882" s="1082"/>
    </row>
    <row r="14883" spans="1:1" s="1260" customFormat="1" x14ac:dyDescent="0.2">
      <c r="A14883" s="1082"/>
    </row>
    <row r="14884" spans="1:1" s="1260" customFormat="1" x14ac:dyDescent="0.2">
      <c r="A14884" s="1082"/>
    </row>
    <row r="14885" spans="1:1" s="1260" customFormat="1" x14ac:dyDescent="0.2">
      <c r="A14885" s="1082"/>
    </row>
    <row r="14886" spans="1:1" s="1260" customFormat="1" x14ac:dyDescent="0.2">
      <c r="A14886" s="1082"/>
    </row>
    <row r="14887" spans="1:1" s="1260" customFormat="1" x14ac:dyDescent="0.2">
      <c r="A14887" s="1082"/>
    </row>
    <row r="14888" spans="1:1" s="1260" customFormat="1" x14ac:dyDescent="0.2">
      <c r="A14888" s="1082"/>
    </row>
    <row r="14889" spans="1:1" s="1260" customFormat="1" x14ac:dyDescent="0.2">
      <c r="A14889" s="1082"/>
    </row>
    <row r="14890" spans="1:1" s="1260" customFormat="1" x14ac:dyDescent="0.2">
      <c r="A14890" s="1082"/>
    </row>
    <row r="14891" spans="1:1" s="1260" customFormat="1" x14ac:dyDescent="0.2">
      <c r="A14891" s="1082"/>
    </row>
    <row r="14892" spans="1:1" s="1260" customFormat="1" x14ac:dyDescent="0.2">
      <c r="A14892" s="1082"/>
    </row>
    <row r="14893" spans="1:1" s="1260" customFormat="1" x14ac:dyDescent="0.2">
      <c r="A14893" s="1082"/>
    </row>
    <row r="14894" spans="1:1" s="1260" customFormat="1" x14ac:dyDescent="0.2">
      <c r="A14894" s="1082"/>
    </row>
    <row r="14895" spans="1:1" s="1260" customFormat="1" x14ac:dyDescent="0.2">
      <c r="A14895" s="1082"/>
    </row>
    <row r="14896" spans="1:1" s="1260" customFormat="1" x14ac:dyDescent="0.2">
      <c r="A14896" s="1082"/>
    </row>
    <row r="14897" spans="1:1" s="1260" customFormat="1" x14ac:dyDescent="0.2">
      <c r="A14897" s="1082"/>
    </row>
    <row r="14898" spans="1:1" s="1260" customFormat="1" x14ac:dyDescent="0.2">
      <c r="A14898" s="1082"/>
    </row>
    <row r="14899" spans="1:1" s="1260" customFormat="1" x14ac:dyDescent="0.2">
      <c r="A14899" s="1082"/>
    </row>
    <row r="14900" spans="1:1" s="1260" customFormat="1" x14ac:dyDescent="0.2">
      <c r="A14900" s="1082"/>
    </row>
    <row r="14901" spans="1:1" s="1260" customFormat="1" x14ac:dyDescent="0.2">
      <c r="A14901" s="1082"/>
    </row>
    <row r="14902" spans="1:1" s="1260" customFormat="1" x14ac:dyDescent="0.2">
      <c r="A14902" s="1082"/>
    </row>
    <row r="14903" spans="1:1" s="1260" customFormat="1" x14ac:dyDescent="0.2">
      <c r="A14903" s="1082"/>
    </row>
    <row r="14904" spans="1:1" s="1260" customFormat="1" x14ac:dyDescent="0.2">
      <c r="A14904" s="1082"/>
    </row>
    <row r="14905" spans="1:1" s="1260" customFormat="1" x14ac:dyDescent="0.2">
      <c r="A14905" s="1082"/>
    </row>
    <row r="14906" spans="1:1" s="1260" customFormat="1" x14ac:dyDescent="0.2">
      <c r="A14906" s="1082"/>
    </row>
    <row r="14907" spans="1:1" s="1260" customFormat="1" x14ac:dyDescent="0.2">
      <c r="A14907" s="1082"/>
    </row>
    <row r="14908" spans="1:1" s="1260" customFormat="1" x14ac:dyDescent="0.2">
      <c r="A14908" s="1082"/>
    </row>
    <row r="14909" spans="1:1" s="1260" customFormat="1" x14ac:dyDescent="0.2">
      <c r="A14909" s="1082"/>
    </row>
    <row r="14910" spans="1:1" s="1260" customFormat="1" x14ac:dyDescent="0.2">
      <c r="A14910" s="1082"/>
    </row>
    <row r="14911" spans="1:1" s="1260" customFormat="1" x14ac:dyDescent="0.2">
      <c r="A14911" s="1082"/>
    </row>
    <row r="14912" spans="1:1" s="1260" customFormat="1" x14ac:dyDescent="0.2">
      <c r="A14912" s="1082"/>
    </row>
    <row r="14913" spans="1:1" s="1260" customFormat="1" x14ac:dyDescent="0.2">
      <c r="A14913" s="1082"/>
    </row>
    <row r="14914" spans="1:1" s="1260" customFormat="1" x14ac:dyDescent="0.2">
      <c r="A14914" s="1082"/>
    </row>
    <row r="14915" spans="1:1" s="1260" customFormat="1" x14ac:dyDescent="0.2">
      <c r="A14915" s="1082"/>
    </row>
    <row r="14916" spans="1:1" s="1260" customFormat="1" x14ac:dyDescent="0.2">
      <c r="A14916" s="1082"/>
    </row>
    <row r="14917" spans="1:1" s="1260" customFormat="1" x14ac:dyDescent="0.2">
      <c r="A14917" s="1082"/>
    </row>
    <row r="14918" spans="1:1" s="1260" customFormat="1" x14ac:dyDescent="0.2">
      <c r="A14918" s="1082"/>
    </row>
    <row r="14919" spans="1:1" s="1260" customFormat="1" x14ac:dyDescent="0.2">
      <c r="A14919" s="1082"/>
    </row>
    <row r="14920" spans="1:1" s="1260" customFormat="1" x14ac:dyDescent="0.2">
      <c r="A14920" s="1082"/>
    </row>
    <row r="14921" spans="1:1" s="1260" customFormat="1" x14ac:dyDescent="0.2">
      <c r="A14921" s="1082"/>
    </row>
    <row r="14922" spans="1:1" s="1260" customFormat="1" x14ac:dyDescent="0.2">
      <c r="A14922" s="1082"/>
    </row>
    <row r="14923" spans="1:1" s="1260" customFormat="1" x14ac:dyDescent="0.2">
      <c r="A14923" s="1082"/>
    </row>
    <row r="14924" spans="1:1" s="1260" customFormat="1" x14ac:dyDescent="0.2">
      <c r="A14924" s="1082"/>
    </row>
    <row r="14925" spans="1:1" s="1260" customFormat="1" x14ac:dyDescent="0.2">
      <c r="A14925" s="1082"/>
    </row>
    <row r="14926" spans="1:1" s="1260" customFormat="1" x14ac:dyDescent="0.2">
      <c r="A14926" s="1082"/>
    </row>
    <row r="14927" spans="1:1" s="1260" customFormat="1" x14ac:dyDescent="0.2">
      <c r="A14927" s="1082"/>
    </row>
    <row r="14928" spans="1:1" s="1260" customFormat="1" x14ac:dyDescent="0.2">
      <c r="A14928" s="1082"/>
    </row>
    <row r="14929" spans="1:1" s="1260" customFormat="1" x14ac:dyDescent="0.2">
      <c r="A14929" s="1082"/>
    </row>
    <row r="14930" spans="1:1" s="1260" customFormat="1" x14ac:dyDescent="0.2">
      <c r="A14930" s="1082"/>
    </row>
    <row r="14931" spans="1:1" s="1260" customFormat="1" x14ac:dyDescent="0.2">
      <c r="A14931" s="1082"/>
    </row>
    <row r="14932" spans="1:1" s="1260" customFormat="1" x14ac:dyDescent="0.2">
      <c r="A14932" s="1082"/>
    </row>
    <row r="14933" spans="1:1" s="1260" customFormat="1" x14ac:dyDescent="0.2">
      <c r="A14933" s="1082"/>
    </row>
    <row r="14934" spans="1:1" s="1260" customFormat="1" x14ac:dyDescent="0.2">
      <c r="A14934" s="1082"/>
    </row>
    <row r="14935" spans="1:1" s="1260" customFormat="1" x14ac:dyDescent="0.2">
      <c r="A14935" s="1082"/>
    </row>
    <row r="14936" spans="1:1" s="1260" customFormat="1" x14ac:dyDescent="0.2">
      <c r="A14936" s="1082"/>
    </row>
    <row r="14937" spans="1:1" s="1260" customFormat="1" x14ac:dyDescent="0.2">
      <c r="A14937" s="1082"/>
    </row>
    <row r="14938" spans="1:1" s="1260" customFormat="1" x14ac:dyDescent="0.2">
      <c r="A14938" s="1082"/>
    </row>
    <row r="14939" spans="1:1" s="1260" customFormat="1" x14ac:dyDescent="0.2">
      <c r="A14939" s="1082"/>
    </row>
    <row r="14940" spans="1:1" s="1260" customFormat="1" x14ac:dyDescent="0.2">
      <c r="A14940" s="1082"/>
    </row>
    <row r="14941" spans="1:1" s="1260" customFormat="1" x14ac:dyDescent="0.2">
      <c r="A14941" s="1082"/>
    </row>
    <row r="14942" spans="1:1" s="1260" customFormat="1" x14ac:dyDescent="0.2">
      <c r="A14942" s="1082"/>
    </row>
    <row r="14943" spans="1:1" s="1260" customFormat="1" x14ac:dyDescent="0.2">
      <c r="A14943" s="1082"/>
    </row>
    <row r="14944" spans="1:1" s="1260" customFormat="1" x14ac:dyDescent="0.2">
      <c r="A14944" s="1082"/>
    </row>
    <row r="14945" spans="1:1" s="1260" customFormat="1" x14ac:dyDescent="0.2">
      <c r="A14945" s="1082"/>
    </row>
    <row r="14946" spans="1:1" s="1260" customFormat="1" x14ac:dyDescent="0.2">
      <c r="A14946" s="1082"/>
    </row>
    <row r="14947" spans="1:1" s="1260" customFormat="1" x14ac:dyDescent="0.2">
      <c r="A14947" s="1082"/>
    </row>
    <row r="14948" spans="1:1" s="1260" customFormat="1" x14ac:dyDescent="0.2">
      <c r="A14948" s="1082"/>
    </row>
    <row r="14949" spans="1:1" s="1260" customFormat="1" x14ac:dyDescent="0.2">
      <c r="A14949" s="1082"/>
    </row>
    <row r="14950" spans="1:1" s="1260" customFormat="1" x14ac:dyDescent="0.2">
      <c r="A14950" s="1082"/>
    </row>
    <row r="14951" spans="1:1" s="1260" customFormat="1" x14ac:dyDescent="0.2">
      <c r="A14951" s="1082"/>
    </row>
    <row r="14952" spans="1:1" s="1260" customFormat="1" x14ac:dyDescent="0.2">
      <c r="A14952" s="1082"/>
    </row>
    <row r="14953" spans="1:1" s="1260" customFormat="1" x14ac:dyDescent="0.2">
      <c r="A14953" s="1082"/>
    </row>
    <row r="14954" spans="1:1" s="1260" customFormat="1" x14ac:dyDescent="0.2">
      <c r="A14954" s="1082"/>
    </row>
    <row r="14955" spans="1:1" s="1260" customFormat="1" x14ac:dyDescent="0.2">
      <c r="A14955" s="1082"/>
    </row>
    <row r="14956" spans="1:1" s="1260" customFormat="1" x14ac:dyDescent="0.2">
      <c r="A14956" s="1082"/>
    </row>
    <row r="14957" spans="1:1" s="1260" customFormat="1" x14ac:dyDescent="0.2">
      <c r="A14957" s="1082"/>
    </row>
    <row r="14958" spans="1:1" s="1260" customFormat="1" x14ac:dyDescent="0.2">
      <c r="A14958" s="1082"/>
    </row>
    <row r="14959" spans="1:1" s="1260" customFormat="1" x14ac:dyDescent="0.2">
      <c r="A14959" s="1082"/>
    </row>
    <row r="14960" spans="1:1" s="1260" customFormat="1" x14ac:dyDescent="0.2">
      <c r="A14960" s="1082"/>
    </row>
    <row r="14961" spans="1:1" s="1260" customFormat="1" x14ac:dyDescent="0.2">
      <c r="A14961" s="1082"/>
    </row>
    <row r="14962" spans="1:1" s="1260" customFormat="1" x14ac:dyDescent="0.2">
      <c r="A14962" s="1082"/>
    </row>
    <row r="14963" spans="1:1" s="1260" customFormat="1" x14ac:dyDescent="0.2">
      <c r="A14963" s="1082"/>
    </row>
    <row r="14964" spans="1:1" s="1260" customFormat="1" x14ac:dyDescent="0.2">
      <c r="A14964" s="1082"/>
    </row>
    <row r="14965" spans="1:1" s="1260" customFormat="1" x14ac:dyDescent="0.2">
      <c r="A14965" s="1082"/>
    </row>
    <row r="14966" spans="1:1" s="1260" customFormat="1" x14ac:dyDescent="0.2">
      <c r="A14966" s="1082"/>
    </row>
    <row r="14967" spans="1:1" s="1260" customFormat="1" x14ac:dyDescent="0.2">
      <c r="A14967" s="1082"/>
    </row>
    <row r="14968" spans="1:1" s="1260" customFormat="1" x14ac:dyDescent="0.2">
      <c r="A14968" s="1082"/>
    </row>
    <row r="14969" spans="1:1" s="1260" customFormat="1" x14ac:dyDescent="0.2">
      <c r="A14969" s="1082"/>
    </row>
    <row r="14970" spans="1:1" s="1260" customFormat="1" x14ac:dyDescent="0.2">
      <c r="A14970" s="1082"/>
    </row>
    <row r="14971" spans="1:1" s="1260" customFormat="1" x14ac:dyDescent="0.2">
      <c r="A14971" s="1082"/>
    </row>
    <row r="14972" spans="1:1" s="1260" customFormat="1" x14ac:dyDescent="0.2">
      <c r="A14972" s="1082"/>
    </row>
    <row r="14973" spans="1:1" s="1260" customFormat="1" x14ac:dyDescent="0.2">
      <c r="A14973" s="1082"/>
    </row>
    <row r="14974" spans="1:1" s="1260" customFormat="1" x14ac:dyDescent="0.2">
      <c r="A14974" s="1082"/>
    </row>
    <row r="14975" spans="1:1" s="1260" customFormat="1" x14ac:dyDescent="0.2">
      <c r="A14975" s="1082"/>
    </row>
    <row r="14976" spans="1:1" s="1260" customFormat="1" x14ac:dyDescent="0.2">
      <c r="A14976" s="1082"/>
    </row>
    <row r="14977" spans="1:1" s="1260" customFormat="1" x14ac:dyDescent="0.2">
      <c r="A14977" s="1082"/>
    </row>
    <row r="14978" spans="1:1" s="1260" customFormat="1" x14ac:dyDescent="0.2">
      <c r="A14978" s="1082"/>
    </row>
    <row r="14979" spans="1:1" s="1260" customFormat="1" x14ac:dyDescent="0.2">
      <c r="A14979" s="1082"/>
    </row>
    <row r="14980" spans="1:1" s="1260" customFormat="1" x14ac:dyDescent="0.2">
      <c r="A14980" s="1082"/>
    </row>
    <row r="14981" spans="1:1" s="1260" customFormat="1" x14ac:dyDescent="0.2">
      <c r="A14981" s="1082"/>
    </row>
    <row r="14982" spans="1:1" s="1260" customFormat="1" x14ac:dyDescent="0.2">
      <c r="A14982" s="1082"/>
    </row>
    <row r="14983" spans="1:1" s="1260" customFormat="1" x14ac:dyDescent="0.2">
      <c r="A14983" s="1082"/>
    </row>
    <row r="14984" spans="1:1" s="1260" customFormat="1" x14ac:dyDescent="0.2">
      <c r="A14984" s="1082"/>
    </row>
    <row r="14985" spans="1:1" s="1260" customFormat="1" x14ac:dyDescent="0.2">
      <c r="A14985" s="1082"/>
    </row>
    <row r="14986" spans="1:1" s="1260" customFormat="1" x14ac:dyDescent="0.2">
      <c r="A14986" s="1082"/>
    </row>
    <row r="14987" spans="1:1" s="1260" customFormat="1" x14ac:dyDescent="0.2">
      <c r="A14987" s="1082"/>
    </row>
    <row r="14988" spans="1:1" s="1260" customFormat="1" x14ac:dyDescent="0.2">
      <c r="A14988" s="1082"/>
    </row>
    <row r="14989" spans="1:1" s="1260" customFormat="1" x14ac:dyDescent="0.2">
      <c r="A14989" s="1082"/>
    </row>
    <row r="14990" spans="1:1" s="1260" customFormat="1" x14ac:dyDescent="0.2">
      <c r="A14990" s="1082"/>
    </row>
    <row r="14991" spans="1:1" s="1260" customFormat="1" x14ac:dyDescent="0.2">
      <c r="A14991" s="1082"/>
    </row>
    <row r="14992" spans="1:1" s="1260" customFormat="1" x14ac:dyDescent="0.2">
      <c r="A14992" s="1082"/>
    </row>
    <row r="14993" spans="1:1" s="1260" customFormat="1" x14ac:dyDescent="0.2">
      <c r="A14993" s="1082"/>
    </row>
    <row r="14994" spans="1:1" s="1260" customFormat="1" x14ac:dyDescent="0.2">
      <c r="A14994" s="1082"/>
    </row>
    <row r="14995" spans="1:1" s="1260" customFormat="1" x14ac:dyDescent="0.2">
      <c r="A14995" s="1082"/>
    </row>
    <row r="14996" spans="1:1" s="1260" customFormat="1" x14ac:dyDescent="0.2">
      <c r="A14996" s="1082"/>
    </row>
    <row r="14997" spans="1:1" s="1260" customFormat="1" x14ac:dyDescent="0.2">
      <c r="A14997" s="1082"/>
    </row>
    <row r="14998" spans="1:1" s="1260" customFormat="1" x14ac:dyDescent="0.2">
      <c r="A14998" s="1082"/>
    </row>
    <row r="14999" spans="1:1" s="1260" customFormat="1" x14ac:dyDescent="0.2">
      <c r="A14999" s="1082"/>
    </row>
    <row r="15000" spans="1:1" s="1260" customFormat="1" x14ac:dyDescent="0.2">
      <c r="A15000" s="1082"/>
    </row>
    <row r="15001" spans="1:1" s="1260" customFormat="1" x14ac:dyDescent="0.2">
      <c r="A15001" s="1082"/>
    </row>
    <row r="15002" spans="1:1" s="1260" customFormat="1" x14ac:dyDescent="0.2">
      <c r="A15002" s="1082"/>
    </row>
    <row r="15003" spans="1:1" s="1260" customFormat="1" x14ac:dyDescent="0.2">
      <c r="A15003" s="1082"/>
    </row>
    <row r="15004" spans="1:1" s="1260" customFormat="1" x14ac:dyDescent="0.2">
      <c r="A15004" s="1082"/>
    </row>
    <row r="15005" spans="1:1" s="1260" customFormat="1" x14ac:dyDescent="0.2">
      <c r="A15005" s="1082"/>
    </row>
    <row r="15006" spans="1:1" s="1260" customFormat="1" x14ac:dyDescent="0.2">
      <c r="A15006" s="1082"/>
    </row>
    <row r="15007" spans="1:1" s="1260" customFormat="1" x14ac:dyDescent="0.2">
      <c r="A15007" s="1082"/>
    </row>
    <row r="15008" spans="1:1" s="1260" customFormat="1" x14ac:dyDescent="0.2">
      <c r="A15008" s="1082"/>
    </row>
    <row r="15009" spans="1:1" s="1260" customFormat="1" x14ac:dyDescent="0.2">
      <c r="A15009" s="1082"/>
    </row>
    <row r="15010" spans="1:1" s="1260" customFormat="1" x14ac:dyDescent="0.2">
      <c r="A15010" s="1082"/>
    </row>
    <row r="15011" spans="1:1" s="1260" customFormat="1" x14ac:dyDescent="0.2">
      <c r="A15011" s="1082"/>
    </row>
    <row r="15012" spans="1:1" s="1260" customFormat="1" x14ac:dyDescent="0.2">
      <c r="A15012" s="1082"/>
    </row>
    <row r="15013" spans="1:1" s="1260" customFormat="1" x14ac:dyDescent="0.2">
      <c r="A15013" s="1082"/>
    </row>
    <row r="15014" spans="1:1" s="1260" customFormat="1" x14ac:dyDescent="0.2">
      <c r="A15014" s="1082"/>
    </row>
    <row r="15015" spans="1:1" s="1260" customFormat="1" x14ac:dyDescent="0.2">
      <c r="A15015" s="1082"/>
    </row>
    <row r="15016" spans="1:1" s="1260" customFormat="1" x14ac:dyDescent="0.2">
      <c r="A15016" s="1082"/>
    </row>
    <row r="15017" spans="1:1" s="1260" customFormat="1" x14ac:dyDescent="0.2">
      <c r="A15017" s="1082"/>
    </row>
    <row r="15018" spans="1:1" s="1260" customFormat="1" x14ac:dyDescent="0.2">
      <c r="A15018" s="1082"/>
    </row>
    <row r="15019" spans="1:1" s="1260" customFormat="1" x14ac:dyDescent="0.2">
      <c r="A15019" s="1082"/>
    </row>
    <row r="15020" spans="1:1" s="1260" customFormat="1" x14ac:dyDescent="0.2">
      <c r="A15020" s="1082"/>
    </row>
    <row r="15021" spans="1:1" s="1260" customFormat="1" x14ac:dyDescent="0.2">
      <c r="A15021" s="1082"/>
    </row>
    <row r="15022" spans="1:1" s="1260" customFormat="1" x14ac:dyDescent="0.2">
      <c r="A15022" s="1082"/>
    </row>
    <row r="15023" spans="1:1" s="1260" customFormat="1" x14ac:dyDescent="0.2">
      <c r="A15023" s="1082"/>
    </row>
    <row r="15024" spans="1:1" s="1260" customFormat="1" x14ac:dyDescent="0.2">
      <c r="A15024" s="1082"/>
    </row>
    <row r="15025" spans="1:1" s="1260" customFormat="1" x14ac:dyDescent="0.2">
      <c r="A15025" s="1082"/>
    </row>
    <row r="15026" spans="1:1" s="1260" customFormat="1" x14ac:dyDescent="0.2">
      <c r="A15026" s="1082"/>
    </row>
    <row r="15027" spans="1:1" s="1260" customFormat="1" x14ac:dyDescent="0.2">
      <c r="A15027" s="1082"/>
    </row>
    <row r="15028" spans="1:1" s="1260" customFormat="1" x14ac:dyDescent="0.2">
      <c r="A15028" s="1082"/>
    </row>
    <row r="15029" spans="1:1" s="1260" customFormat="1" x14ac:dyDescent="0.2">
      <c r="A15029" s="1082"/>
    </row>
    <row r="15030" spans="1:1" s="1260" customFormat="1" x14ac:dyDescent="0.2">
      <c r="A15030" s="1082"/>
    </row>
    <row r="15031" spans="1:1" s="1260" customFormat="1" x14ac:dyDescent="0.2">
      <c r="A15031" s="1082"/>
    </row>
    <row r="15032" spans="1:1" s="1260" customFormat="1" x14ac:dyDescent="0.2">
      <c r="A15032" s="1082"/>
    </row>
    <row r="15033" spans="1:1" s="1260" customFormat="1" x14ac:dyDescent="0.2">
      <c r="A15033" s="1082"/>
    </row>
    <row r="15034" spans="1:1" s="1260" customFormat="1" x14ac:dyDescent="0.2">
      <c r="A15034" s="1082"/>
    </row>
    <row r="15035" spans="1:1" s="1260" customFormat="1" x14ac:dyDescent="0.2">
      <c r="A15035" s="1082"/>
    </row>
    <row r="15036" spans="1:1" s="1260" customFormat="1" x14ac:dyDescent="0.2">
      <c r="A15036" s="1082"/>
    </row>
    <row r="15037" spans="1:1" s="1260" customFormat="1" x14ac:dyDescent="0.2">
      <c r="A15037" s="1082"/>
    </row>
    <row r="15038" spans="1:1" s="1260" customFormat="1" x14ac:dyDescent="0.2">
      <c r="A15038" s="1082"/>
    </row>
    <row r="15039" spans="1:1" s="1260" customFormat="1" x14ac:dyDescent="0.2">
      <c r="A15039" s="1082"/>
    </row>
    <row r="15040" spans="1:1" s="1260" customFormat="1" x14ac:dyDescent="0.2">
      <c r="A15040" s="1082"/>
    </row>
    <row r="15041" spans="1:1" s="1260" customFormat="1" x14ac:dyDescent="0.2">
      <c r="A15041" s="1082"/>
    </row>
    <row r="15042" spans="1:1" s="1260" customFormat="1" x14ac:dyDescent="0.2">
      <c r="A15042" s="1082"/>
    </row>
    <row r="15043" spans="1:1" s="1260" customFormat="1" x14ac:dyDescent="0.2">
      <c r="A15043" s="1082"/>
    </row>
    <row r="15044" spans="1:1" s="1260" customFormat="1" x14ac:dyDescent="0.2">
      <c r="A15044" s="1082"/>
    </row>
    <row r="15045" spans="1:1" s="1260" customFormat="1" x14ac:dyDescent="0.2">
      <c r="A15045" s="1082"/>
    </row>
    <row r="15046" spans="1:1" s="1260" customFormat="1" x14ac:dyDescent="0.2">
      <c r="A15046" s="1082"/>
    </row>
    <row r="15047" spans="1:1" s="1260" customFormat="1" x14ac:dyDescent="0.2">
      <c r="A15047" s="1082"/>
    </row>
    <row r="15048" spans="1:1" s="1260" customFormat="1" x14ac:dyDescent="0.2">
      <c r="A15048" s="1082"/>
    </row>
    <row r="15049" spans="1:1" s="1260" customFormat="1" x14ac:dyDescent="0.2">
      <c r="A15049" s="1082"/>
    </row>
    <row r="15050" spans="1:1" s="1260" customFormat="1" x14ac:dyDescent="0.2">
      <c r="A15050" s="1082"/>
    </row>
    <row r="15051" spans="1:1" s="1260" customFormat="1" x14ac:dyDescent="0.2">
      <c r="A15051" s="1082"/>
    </row>
    <row r="15052" spans="1:1" s="1260" customFormat="1" x14ac:dyDescent="0.2">
      <c r="A15052" s="1082"/>
    </row>
    <row r="15053" spans="1:1" s="1260" customFormat="1" x14ac:dyDescent="0.2">
      <c r="A15053" s="1082"/>
    </row>
    <row r="15054" spans="1:1" s="1260" customFormat="1" x14ac:dyDescent="0.2">
      <c r="A15054" s="1082"/>
    </row>
    <row r="15055" spans="1:1" s="1260" customFormat="1" x14ac:dyDescent="0.2">
      <c r="A15055" s="1082"/>
    </row>
    <row r="15056" spans="1:1" s="1260" customFormat="1" x14ac:dyDescent="0.2">
      <c r="A15056" s="1082"/>
    </row>
    <row r="15057" spans="1:1" s="1260" customFormat="1" x14ac:dyDescent="0.2">
      <c r="A15057" s="1082"/>
    </row>
    <row r="15058" spans="1:1" s="1260" customFormat="1" x14ac:dyDescent="0.2">
      <c r="A15058" s="1082"/>
    </row>
    <row r="15059" spans="1:1" s="1260" customFormat="1" x14ac:dyDescent="0.2">
      <c r="A15059" s="1082"/>
    </row>
    <row r="15060" spans="1:1" s="1260" customFormat="1" x14ac:dyDescent="0.2">
      <c r="A15060" s="1082"/>
    </row>
    <row r="15061" spans="1:1" s="1260" customFormat="1" x14ac:dyDescent="0.2">
      <c r="A15061" s="1082"/>
    </row>
    <row r="15062" spans="1:1" s="1260" customFormat="1" x14ac:dyDescent="0.2">
      <c r="A15062" s="1082"/>
    </row>
    <row r="15063" spans="1:1" s="1260" customFormat="1" x14ac:dyDescent="0.2">
      <c r="A15063" s="1082"/>
    </row>
    <row r="15064" spans="1:1" s="1260" customFormat="1" x14ac:dyDescent="0.2">
      <c r="A15064" s="1082"/>
    </row>
    <row r="15065" spans="1:1" s="1260" customFormat="1" x14ac:dyDescent="0.2">
      <c r="A15065" s="1082"/>
    </row>
    <row r="15066" spans="1:1" s="1260" customFormat="1" x14ac:dyDescent="0.2">
      <c r="A15066" s="1082"/>
    </row>
    <row r="15067" spans="1:1" s="1260" customFormat="1" x14ac:dyDescent="0.2">
      <c r="A15067" s="1082"/>
    </row>
    <row r="15068" spans="1:1" s="1260" customFormat="1" x14ac:dyDescent="0.2">
      <c r="A15068" s="1082"/>
    </row>
    <row r="15069" spans="1:1" s="1260" customFormat="1" x14ac:dyDescent="0.2">
      <c r="A15069" s="1082"/>
    </row>
    <row r="15070" spans="1:1" s="1260" customFormat="1" x14ac:dyDescent="0.2">
      <c r="A15070" s="1082"/>
    </row>
    <row r="15071" spans="1:1" s="1260" customFormat="1" x14ac:dyDescent="0.2">
      <c r="A15071" s="1082"/>
    </row>
    <row r="15072" spans="1:1" s="1260" customFormat="1" x14ac:dyDescent="0.2">
      <c r="A15072" s="1082"/>
    </row>
    <row r="15073" spans="1:1" s="1260" customFormat="1" x14ac:dyDescent="0.2">
      <c r="A15073" s="1082"/>
    </row>
    <row r="15074" spans="1:1" s="1260" customFormat="1" x14ac:dyDescent="0.2">
      <c r="A15074" s="1082"/>
    </row>
    <row r="15075" spans="1:1" s="1260" customFormat="1" x14ac:dyDescent="0.2">
      <c r="A15075" s="1082"/>
    </row>
    <row r="15076" spans="1:1" s="1260" customFormat="1" x14ac:dyDescent="0.2">
      <c r="A15076" s="1082"/>
    </row>
    <row r="15077" spans="1:1" s="1260" customFormat="1" x14ac:dyDescent="0.2">
      <c r="A15077" s="1082"/>
    </row>
    <row r="15078" spans="1:1" s="1260" customFormat="1" x14ac:dyDescent="0.2">
      <c r="A15078" s="1082"/>
    </row>
    <row r="15079" spans="1:1" s="1260" customFormat="1" x14ac:dyDescent="0.2">
      <c r="A15079" s="1082"/>
    </row>
    <row r="15080" spans="1:1" s="1260" customFormat="1" x14ac:dyDescent="0.2">
      <c r="A15080" s="1082"/>
    </row>
    <row r="15081" spans="1:1" s="1260" customFormat="1" x14ac:dyDescent="0.2">
      <c r="A15081" s="1082"/>
    </row>
    <row r="15082" spans="1:1" s="1260" customFormat="1" x14ac:dyDescent="0.2">
      <c r="A15082" s="1082"/>
    </row>
    <row r="15083" spans="1:1" s="1260" customFormat="1" x14ac:dyDescent="0.2">
      <c r="A15083" s="1082"/>
    </row>
    <row r="15084" spans="1:1" s="1260" customFormat="1" x14ac:dyDescent="0.2">
      <c r="A15084" s="1082"/>
    </row>
    <row r="15085" spans="1:1" s="1260" customFormat="1" x14ac:dyDescent="0.2">
      <c r="A15085" s="1082"/>
    </row>
    <row r="15086" spans="1:1" s="1260" customFormat="1" x14ac:dyDescent="0.2">
      <c r="A15086" s="1082"/>
    </row>
    <row r="15087" spans="1:1" s="1260" customFormat="1" x14ac:dyDescent="0.2">
      <c r="A15087" s="1082"/>
    </row>
    <row r="15088" spans="1:1" s="1260" customFormat="1" x14ac:dyDescent="0.2">
      <c r="A15088" s="1082"/>
    </row>
    <row r="15089" spans="1:1" s="1260" customFormat="1" x14ac:dyDescent="0.2">
      <c r="A15089" s="1082"/>
    </row>
    <row r="15090" spans="1:1" s="1260" customFormat="1" x14ac:dyDescent="0.2">
      <c r="A15090" s="1082"/>
    </row>
    <row r="15091" spans="1:1" s="1260" customFormat="1" x14ac:dyDescent="0.2">
      <c r="A15091" s="1082"/>
    </row>
    <row r="15092" spans="1:1" s="1260" customFormat="1" x14ac:dyDescent="0.2">
      <c r="A15092" s="1082"/>
    </row>
    <row r="15093" spans="1:1" s="1260" customFormat="1" x14ac:dyDescent="0.2">
      <c r="A15093" s="1082"/>
    </row>
    <row r="15094" spans="1:1" s="1260" customFormat="1" x14ac:dyDescent="0.2">
      <c r="A15094" s="1082"/>
    </row>
    <row r="15095" spans="1:1" s="1260" customFormat="1" x14ac:dyDescent="0.2">
      <c r="A15095" s="1082"/>
    </row>
    <row r="15096" spans="1:1" s="1260" customFormat="1" x14ac:dyDescent="0.2">
      <c r="A15096" s="1082"/>
    </row>
    <row r="15097" spans="1:1" s="1260" customFormat="1" x14ac:dyDescent="0.2">
      <c r="A15097" s="1082"/>
    </row>
    <row r="15098" spans="1:1" s="1260" customFormat="1" x14ac:dyDescent="0.2">
      <c r="A15098" s="1082"/>
    </row>
    <row r="15099" spans="1:1" s="1260" customFormat="1" x14ac:dyDescent="0.2">
      <c r="A15099" s="1082"/>
    </row>
    <row r="15100" spans="1:1" s="1260" customFormat="1" x14ac:dyDescent="0.2">
      <c r="A15100" s="1082"/>
    </row>
    <row r="15101" spans="1:1" s="1260" customFormat="1" x14ac:dyDescent="0.2">
      <c r="A15101" s="1082"/>
    </row>
    <row r="15102" spans="1:1" s="1260" customFormat="1" x14ac:dyDescent="0.2">
      <c r="A15102" s="1082"/>
    </row>
    <row r="15103" spans="1:1" s="1260" customFormat="1" x14ac:dyDescent="0.2">
      <c r="A15103" s="1082"/>
    </row>
    <row r="15104" spans="1:1" s="1260" customFormat="1" x14ac:dyDescent="0.2">
      <c r="A15104" s="1082"/>
    </row>
    <row r="15105" spans="1:1" s="1260" customFormat="1" x14ac:dyDescent="0.2">
      <c r="A15105" s="1082"/>
    </row>
    <row r="15106" spans="1:1" s="1260" customFormat="1" x14ac:dyDescent="0.2">
      <c r="A15106" s="1082"/>
    </row>
    <row r="15107" spans="1:1" s="1260" customFormat="1" x14ac:dyDescent="0.2">
      <c r="A15107" s="1082"/>
    </row>
    <row r="15108" spans="1:1" s="1260" customFormat="1" x14ac:dyDescent="0.2">
      <c r="A15108" s="1082"/>
    </row>
    <row r="15109" spans="1:1" s="1260" customFormat="1" x14ac:dyDescent="0.2">
      <c r="A15109" s="1082"/>
    </row>
    <row r="15110" spans="1:1" s="1260" customFormat="1" x14ac:dyDescent="0.2">
      <c r="A15110" s="1082"/>
    </row>
    <row r="15111" spans="1:1" s="1260" customFormat="1" x14ac:dyDescent="0.2">
      <c r="A15111" s="1082"/>
    </row>
    <row r="15112" spans="1:1" s="1260" customFormat="1" x14ac:dyDescent="0.2">
      <c r="A15112" s="1082"/>
    </row>
    <row r="15113" spans="1:1" s="1260" customFormat="1" x14ac:dyDescent="0.2">
      <c r="A15113" s="1082"/>
    </row>
    <row r="15114" spans="1:1" s="1260" customFormat="1" x14ac:dyDescent="0.2">
      <c r="A15114" s="1082"/>
    </row>
    <row r="15115" spans="1:1" s="1260" customFormat="1" x14ac:dyDescent="0.2">
      <c r="A15115" s="1082"/>
    </row>
    <row r="15116" spans="1:1" s="1260" customFormat="1" x14ac:dyDescent="0.2">
      <c r="A15116" s="1082"/>
    </row>
    <row r="15117" spans="1:1" s="1260" customFormat="1" x14ac:dyDescent="0.2">
      <c r="A15117" s="1082"/>
    </row>
    <row r="15118" spans="1:1" s="1260" customFormat="1" x14ac:dyDescent="0.2">
      <c r="A15118" s="1082"/>
    </row>
    <row r="15119" spans="1:1" s="1260" customFormat="1" x14ac:dyDescent="0.2">
      <c r="A15119" s="1082"/>
    </row>
    <row r="15120" spans="1:1" s="1260" customFormat="1" x14ac:dyDescent="0.2">
      <c r="A15120" s="1082"/>
    </row>
    <row r="15121" spans="1:1" s="1260" customFormat="1" x14ac:dyDescent="0.2">
      <c r="A15121" s="1082"/>
    </row>
    <row r="15122" spans="1:1" s="1260" customFormat="1" x14ac:dyDescent="0.2">
      <c r="A15122" s="1082"/>
    </row>
    <row r="15123" spans="1:1" s="1260" customFormat="1" x14ac:dyDescent="0.2">
      <c r="A15123" s="1082"/>
    </row>
    <row r="15124" spans="1:1" s="1260" customFormat="1" x14ac:dyDescent="0.2">
      <c r="A15124" s="1082"/>
    </row>
    <row r="15125" spans="1:1" s="1260" customFormat="1" x14ac:dyDescent="0.2">
      <c r="A15125" s="1082"/>
    </row>
    <row r="15126" spans="1:1" s="1260" customFormat="1" x14ac:dyDescent="0.2">
      <c r="A15126" s="1082"/>
    </row>
    <row r="15127" spans="1:1" s="1260" customFormat="1" x14ac:dyDescent="0.2">
      <c r="A15127" s="1082"/>
    </row>
    <row r="15128" spans="1:1" s="1260" customFormat="1" x14ac:dyDescent="0.2">
      <c r="A15128" s="1082"/>
    </row>
    <row r="15129" spans="1:1" s="1260" customFormat="1" x14ac:dyDescent="0.2">
      <c r="A15129" s="1082"/>
    </row>
    <row r="15130" spans="1:1" s="1260" customFormat="1" x14ac:dyDescent="0.2">
      <c r="A15130" s="1082"/>
    </row>
    <row r="15131" spans="1:1" s="1260" customFormat="1" x14ac:dyDescent="0.2">
      <c r="A15131" s="1082"/>
    </row>
    <row r="15132" spans="1:1" s="1260" customFormat="1" x14ac:dyDescent="0.2">
      <c r="A15132" s="1082"/>
    </row>
    <row r="15133" spans="1:1" s="1260" customFormat="1" x14ac:dyDescent="0.2">
      <c r="A15133" s="1082"/>
    </row>
    <row r="15134" spans="1:1" s="1260" customFormat="1" x14ac:dyDescent="0.2">
      <c r="A15134" s="1082"/>
    </row>
    <row r="15135" spans="1:1" s="1260" customFormat="1" x14ac:dyDescent="0.2">
      <c r="A15135" s="1082"/>
    </row>
    <row r="15136" spans="1:1" s="1260" customFormat="1" x14ac:dyDescent="0.2">
      <c r="A15136" s="1082"/>
    </row>
    <row r="15137" spans="1:1" s="1260" customFormat="1" x14ac:dyDescent="0.2">
      <c r="A15137" s="1082"/>
    </row>
    <row r="15138" spans="1:1" s="1260" customFormat="1" x14ac:dyDescent="0.2">
      <c r="A15138" s="1082"/>
    </row>
    <row r="15139" spans="1:1" s="1260" customFormat="1" x14ac:dyDescent="0.2">
      <c r="A15139" s="1082"/>
    </row>
    <row r="15140" spans="1:1" s="1260" customFormat="1" x14ac:dyDescent="0.2">
      <c r="A15140" s="1082"/>
    </row>
    <row r="15141" spans="1:1" s="1260" customFormat="1" x14ac:dyDescent="0.2">
      <c r="A15141" s="1082"/>
    </row>
    <row r="15142" spans="1:1" s="1260" customFormat="1" x14ac:dyDescent="0.2">
      <c r="A15142" s="1082"/>
    </row>
    <row r="15143" spans="1:1" s="1260" customFormat="1" x14ac:dyDescent="0.2">
      <c r="A15143" s="1082"/>
    </row>
    <row r="15144" spans="1:1" s="1260" customFormat="1" x14ac:dyDescent="0.2">
      <c r="A15144" s="1082"/>
    </row>
    <row r="15145" spans="1:1" s="1260" customFormat="1" x14ac:dyDescent="0.2">
      <c r="A15145" s="1082"/>
    </row>
    <row r="15146" spans="1:1" s="1260" customFormat="1" x14ac:dyDescent="0.2">
      <c r="A15146" s="1082"/>
    </row>
    <row r="15147" spans="1:1" s="1260" customFormat="1" x14ac:dyDescent="0.2">
      <c r="A15147" s="1082"/>
    </row>
    <row r="15148" spans="1:1" s="1260" customFormat="1" x14ac:dyDescent="0.2">
      <c r="A15148" s="1082"/>
    </row>
    <row r="15149" spans="1:1" s="1260" customFormat="1" x14ac:dyDescent="0.2">
      <c r="A15149" s="1082"/>
    </row>
    <row r="15150" spans="1:1" s="1260" customFormat="1" x14ac:dyDescent="0.2">
      <c r="A15150" s="1082"/>
    </row>
    <row r="15151" spans="1:1" s="1260" customFormat="1" x14ac:dyDescent="0.2">
      <c r="A15151" s="1082"/>
    </row>
    <row r="15152" spans="1:1" s="1260" customFormat="1" x14ac:dyDescent="0.2">
      <c r="A15152" s="1082"/>
    </row>
    <row r="15153" spans="1:1" s="1260" customFormat="1" x14ac:dyDescent="0.2">
      <c r="A15153" s="1082"/>
    </row>
    <row r="15154" spans="1:1" s="1260" customFormat="1" x14ac:dyDescent="0.2">
      <c r="A15154" s="1082"/>
    </row>
    <row r="15155" spans="1:1" s="1260" customFormat="1" x14ac:dyDescent="0.2">
      <c r="A15155" s="1082"/>
    </row>
    <row r="15156" spans="1:1" s="1260" customFormat="1" x14ac:dyDescent="0.2">
      <c r="A15156" s="1082"/>
    </row>
    <row r="15157" spans="1:1" s="1260" customFormat="1" x14ac:dyDescent="0.2">
      <c r="A15157" s="1082"/>
    </row>
    <row r="15158" spans="1:1" s="1260" customFormat="1" x14ac:dyDescent="0.2">
      <c r="A15158" s="1082"/>
    </row>
    <row r="15159" spans="1:1" s="1260" customFormat="1" x14ac:dyDescent="0.2">
      <c r="A15159" s="1082"/>
    </row>
    <row r="15160" spans="1:1" s="1260" customFormat="1" x14ac:dyDescent="0.2">
      <c r="A15160" s="1082"/>
    </row>
    <row r="15161" spans="1:1" s="1260" customFormat="1" x14ac:dyDescent="0.2">
      <c r="A15161" s="1082"/>
    </row>
    <row r="15162" spans="1:1" s="1260" customFormat="1" x14ac:dyDescent="0.2">
      <c r="A15162" s="1082"/>
    </row>
    <row r="15163" spans="1:1" s="1260" customFormat="1" x14ac:dyDescent="0.2">
      <c r="A15163" s="1082"/>
    </row>
    <row r="15164" spans="1:1" s="1260" customFormat="1" x14ac:dyDescent="0.2">
      <c r="A15164" s="1082"/>
    </row>
    <row r="15165" spans="1:1" s="1260" customFormat="1" x14ac:dyDescent="0.2">
      <c r="A15165" s="1082"/>
    </row>
    <row r="15166" spans="1:1" s="1260" customFormat="1" x14ac:dyDescent="0.2">
      <c r="A15166" s="1082"/>
    </row>
    <row r="15167" spans="1:1" s="1260" customFormat="1" x14ac:dyDescent="0.2">
      <c r="A15167" s="1082"/>
    </row>
    <row r="15168" spans="1:1" s="1260" customFormat="1" x14ac:dyDescent="0.2">
      <c r="A15168" s="1082"/>
    </row>
    <row r="15169" spans="1:1" s="1260" customFormat="1" x14ac:dyDescent="0.2">
      <c r="A15169" s="1082"/>
    </row>
    <row r="15170" spans="1:1" s="1260" customFormat="1" x14ac:dyDescent="0.2">
      <c r="A15170" s="1082"/>
    </row>
    <row r="15171" spans="1:1" s="1260" customFormat="1" x14ac:dyDescent="0.2">
      <c r="A15171" s="1082"/>
    </row>
    <row r="15172" spans="1:1" s="1260" customFormat="1" x14ac:dyDescent="0.2">
      <c r="A15172" s="1082"/>
    </row>
    <row r="15173" spans="1:1" s="1260" customFormat="1" x14ac:dyDescent="0.2">
      <c r="A15173" s="1082"/>
    </row>
    <row r="15174" spans="1:1" s="1260" customFormat="1" x14ac:dyDescent="0.2">
      <c r="A15174" s="1082"/>
    </row>
    <row r="15175" spans="1:1" s="1260" customFormat="1" x14ac:dyDescent="0.2">
      <c r="A15175" s="1082"/>
    </row>
    <row r="15176" spans="1:1" s="1260" customFormat="1" x14ac:dyDescent="0.2">
      <c r="A15176" s="1082"/>
    </row>
    <row r="15177" spans="1:1" s="1260" customFormat="1" x14ac:dyDescent="0.2">
      <c r="A15177" s="1082"/>
    </row>
    <row r="15178" spans="1:1" s="1260" customFormat="1" x14ac:dyDescent="0.2">
      <c r="A15178" s="1082"/>
    </row>
    <row r="15179" spans="1:1" s="1260" customFormat="1" x14ac:dyDescent="0.2">
      <c r="A15179" s="1082"/>
    </row>
    <row r="15180" spans="1:1" s="1260" customFormat="1" x14ac:dyDescent="0.2">
      <c r="A15180" s="1082"/>
    </row>
    <row r="15181" spans="1:1" s="1260" customFormat="1" x14ac:dyDescent="0.2">
      <c r="A15181" s="1082"/>
    </row>
    <row r="15182" spans="1:1" s="1260" customFormat="1" x14ac:dyDescent="0.2">
      <c r="A15182" s="1082"/>
    </row>
    <row r="15183" spans="1:1" s="1260" customFormat="1" x14ac:dyDescent="0.2">
      <c r="A15183" s="1082"/>
    </row>
    <row r="15184" spans="1:1" s="1260" customFormat="1" x14ac:dyDescent="0.2">
      <c r="A15184" s="1082"/>
    </row>
    <row r="15185" spans="1:1" s="1260" customFormat="1" x14ac:dyDescent="0.2">
      <c r="A15185" s="1082"/>
    </row>
    <row r="15186" spans="1:1" s="1260" customFormat="1" x14ac:dyDescent="0.2">
      <c r="A15186" s="1082"/>
    </row>
    <row r="15187" spans="1:1" s="1260" customFormat="1" x14ac:dyDescent="0.2">
      <c r="A15187" s="1082"/>
    </row>
    <row r="15188" spans="1:1" s="1260" customFormat="1" x14ac:dyDescent="0.2">
      <c r="A15188" s="1082"/>
    </row>
    <row r="15189" spans="1:1" s="1260" customFormat="1" x14ac:dyDescent="0.2">
      <c r="A15189" s="1082"/>
    </row>
    <row r="15190" spans="1:1" s="1260" customFormat="1" x14ac:dyDescent="0.2">
      <c r="A15190" s="1082"/>
    </row>
    <row r="15191" spans="1:1" s="1260" customFormat="1" x14ac:dyDescent="0.2">
      <c r="A15191" s="1082"/>
    </row>
    <row r="15192" spans="1:1" s="1260" customFormat="1" x14ac:dyDescent="0.2">
      <c r="A15192" s="1082"/>
    </row>
    <row r="15193" spans="1:1" s="1260" customFormat="1" x14ac:dyDescent="0.2">
      <c r="A15193" s="1082"/>
    </row>
    <row r="15194" spans="1:1" s="1260" customFormat="1" x14ac:dyDescent="0.2">
      <c r="A15194" s="1082"/>
    </row>
    <row r="15195" spans="1:1" s="1260" customFormat="1" x14ac:dyDescent="0.2">
      <c r="A15195" s="1082"/>
    </row>
    <row r="15196" spans="1:1" s="1260" customFormat="1" x14ac:dyDescent="0.2">
      <c r="A15196" s="1082"/>
    </row>
    <row r="15197" spans="1:1" s="1260" customFormat="1" x14ac:dyDescent="0.2">
      <c r="A15197" s="1082"/>
    </row>
    <row r="15198" spans="1:1" s="1260" customFormat="1" x14ac:dyDescent="0.2">
      <c r="A15198" s="1082"/>
    </row>
    <row r="15199" spans="1:1" s="1260" customFormat="1" x14ac:dyDescent="0.2">
      <c r="A15199" s="1082"/>
    </row>
    <row r="15200" spans="1:1" s="1260" customFormat="1" x14ac:dyDescent="0.2">
      <c r="A15200" s="1082"/>
    </row>
    <row r="15201" spans="1:1" s="1260" customFormat="1" x14ac:dyDescent="0.2">
      <c r="A15201" s="1082"/>
    </row>
    <row r="15202" spans="1:1" s="1260" customFormat="1" x14ac:dyDescent="0.2">
      <c r="A15202" s="1082"/>
    </row>
    <row r="15203" spans="1:1" s="1260" customFormat="1" x14ac:dyDescent="0.2">
      <c r="A15203" s="1082"/>
    </row>
    <row r="15204" spans="1:1" s="1260" customFormat="1" x14ac:dyDescent="0.2">
      <c r="A15204" s="1082"/>
    </row>
    <row r="15205" spans="1:1" s="1260" customFormat="1" x14ac:dyDescent="0.2">
      <c r="A15205" s="1082"/>
    </row>
    <row r="15206" spans="1:1" s="1260" customFormat="1" x14ac:dyDescent="0.2">
      <c r="A15206" s="1082"/>
    </row>
    <row r="15207" spans="1:1" s="1260" customFormat="1" x14ac:dyDescent="0.2">
      <c r="A15207" s="1082"/>
    </row>
    <row r="15208" spans="1:1" s="1260" customFormat="1" x14ac:dyDescent="0.2">
      <c r="A15208" s="1082"/>
    </row>
    <row r="15209" spans="1:1" s="1260" customFormat="1" x14ac:dyDescent="0.2">
      <c r="A15209" s="1082"/>
    </row>
    <row r="15210" spans="1:1" s="1260" customFormat="1" x14ac:dyDescent="0.2">
      <c r="A15210" s="1082"/>
    </row>
    <row r="15211" spans="1:1" s="1260" customFormat="1" x14ac:dyDescent="0.2">
      <c r="A15211" s="1082"/>
    </row>
    <row r="15212" spans="1:1" s="1260" customFormat="1" x14ac:dyDescent="0.2">
      <c r="A15212" s="1082"/>
    </row>
    <row r="15213" spans="1:1" s="1260" customFormat="1" x14ac:dyDescent="0.2">
      <c r="A15213" s="1082"/>
    </row>
    <row r="15214" spans="1:1" s="1260" customFormat="1" x14ac:dyDescent="0.2">
      <c r="A15214" s="1082"/>
    </row>
    <row r="15215" spans="1:1" s="1260" customFormat="1" x14ac:dyDescent="0.2">
      <c r="A15215" s="1082"/>
    </row>
    <row r="15216" spans="1:1" s="1260" customFormat="1" x14ac:dyDescent="0.2">
      <c r="A15216" s="1082"/>
    </row>
    <row r="15217" spans="1:1" s="1260" customFormat="1" x14ac:dyDescent="0.2">
      <c r="A15217" s="1082"/>
    </row>
    <row r="15218" spans="1:1" s="1260" customFormat="1" x14ac:dyDescent="0.2">
      <c r="A15218" s="1082"/>
    </row>
    <row r="15219" spans="1:1" s="1260" customFormat="1" x14ac:dyDescent="0.2">
      <c r="A15219" s="1082"/>
    </row>
    <row r="15220" spans="1:1" s="1260" customFormat="1" x14ac:dyDescent="0.2">
      <c r="A15220" s="1082"/>
    </row>
    <row r="15221" spans="1:1" s="1260" customFormat="1" x14ac:dyDescent="0.2">
      <c r="A15221" s="1082"/>
    </row>
    <row r="15222" spans="1:1" s="1260" customFormat="1" x14ac:dyDescent="0.2">
      <c r="A15222" s="1082"/>
    </row>
    <row r="15223" spans="1:1" s="1260" customFormat="1" x14ac:dyDescent="0.2">
      <c r="A15223" s="1082"/>
    </row>
    <row r="15224" spans="1:1" s="1260" customFormat="1" x14ac:dyDescent="0.2">
      <c r="A15224" s="1082"/>
    </row>
    <row r="15225" spans="1:1" s="1260" customFormat="1" x14ac:dyDescent="0.2">
      <c r="A15225" s="1082"/>
    </row>
    <row r="15226" spans="1:1" s="1260" customFormat="1" x14ac:dyDescent="0.2">
      <c r="A15226" s="1082"/>
    </row>
    <row r="15227" spans="1:1" s="1260" customFormat="1" x14ac:dyDescent="0.2">
      <c r="A15227" s="1082"/>
    </row>
    <row r="15228" spans="1:1" s="1260" customFormat="1" x14ac:dyDescent="0.2">
      <c r="A15228" s="1082"/>
    </row>
    <row r="15229" spans="1:1" s="1260" customFormat="1" x14ac:dyDescent="0.2">
      <c r="A15229" s="1082"/>
    </row>
    <row r="15230" spans="1:1" s="1260" customFormat="1" x14ac:dyDescent="0.2">
      <c r="A15230" s="1082"/>
    </row>
    <row r="15231" spans="1:1" s="1260" customFormat="1" x14ac:dyDescent="0.2">
      <c r="A15231" s="1082"/>
    </row>
    <row r="15232" spans="1:1" s="1260" customFormat="1" x14ac:dyDescent="0.2">
      <c r="A15232" s="1082"/>
    </row>
    <row r="15233" spans="1:1" s="1260" customFormat="1" x14ac:dyDescent="0.2">
      <c r="A15233" s="1082"/>
    </row>
    <row r="15234" spans="1:1" s="1260" customFormat="1" x14ac:dyDescent="0.2">
      <c r="A15234" s="1082"/>
    </row>
    <row r="15235" spans="1:1" s="1260" customFormat="1" x14ac:dyDescent="0.2">
      <c r="A15235" s="1082"/>
    </row>
    <row r="15236" spans="1:1" s="1260" customFormat="1" x14ac:dyDescent="0.2">
      <c r="A15236" s="1082"/>
    </row>
    <row r="15237" spans="1:1" s="1260" customFormat="1" x14ac:dyDescent="0.2">
      <c r="A15237" s="1082"/>
    </row>
    <row r="15238" spans="1:1" s="1260" customFormat="1" x14ac:dyDescent="0.2">
      <c r="A15238" s="1082"/>
    </row>
    <row r="15239" spans="1:1" s="1260" customFormat="1" x14ac:dyDescent="0.2">
      <c r="A15239" s="1082"/>
    </row>
    <row r="15240" spans="1:1" s="1260" customFormat="1" x14ac:dyDescent="0.2">
      <c r="A15240" s="1082"/>
    </row>
    <row r="15241" spans="1:1" s="1260" customFormat="1" x14ac:dyDescent="0.2">
      <c r="A15241" s="1082"/>
    </row>
    <row r="15242" spans="1:1" s="1260" customFormat="1" x14ac:dyDescent="0.2">
      <c r="A15242" s="1082"/>
    </row>
    <row r="15243" spans="1:1" s="1260" customFormat="1" x14ac:dyDescent="0.2">
      <c r="A15243" s="1082"/>
    </row>
    <row r="15244" spans="1:1" s="1260" customFormat="1" x14ac:dyDescent="0.2">
      <c r="A15244" s="1082"/>
    </row>
    <row r="15245" spans="1:1" s="1260" customFormat="1" x14ac:dyDescent="0.2">
      <c r="A15245" s="1082"/>
    </row>
    <row r="15246" spans="1:1" s="1260" customFormat="1" x14ac:dyDescent="0.2">
      <c r="A15246" s="1082"/>
    </row>
    <row r="15247" spans="1:1" s="1260" customFormat="1" x14ac:dyDescent="0.2">
      <c r="A15247" s="1082"/>
    </row>
    <row r="15248" spans="1:1" s="1260" customFormat="1" x14ac:dyDescent="0.2">
      <c r="A15248" s="1082"/>
    </row>
    <row r="15249" spans="1:1" s="1260" customFormat="1" x14ac:dyDescent="0.2">
      <c r="A15249" s="1082"/>
    </row>
    <row r="15250" spans="1:1" s="1260" customFormat="1" x14ac:dyDescent="0.2">
      <c r="A15250" s="1082"/>
    </row>
    <row r="15251" spans="1:1" s="1260" customFormat="1" x14ac:dyDescent="0.2">
      <c r="A15251" s="1082"/>
    </row>
    <row r="15252" spans="1:1" s="1260" customFormat="1" x14ac:dyDescent="0.2">
      <c r="A15252" s="1082"/>
    </row>
    <row r="15253" spans="1:1" s="1260" customFormat="1" x14ac:dyDescent="0.2">
      <c r="A15253" s="1082"/>
    </row>
    <row r="15254" spans="1:1" s="1260" customFormat="1" x14ac:dyDescent="0.2">
      <c r="A15254" s="1082"/>
    </row>
    <row r="15255" spans="1:1" s="1260" customFormat="1" x14ac:dyDescent="0.2">
      <c r="A15255" s="1082"/>
    </row>
    <row r="15256" spans="1:1" s="1260" customFormat="1" x14ac:dyDescent="0.2">
      <c r="A15256" s="1082"/>
    </row>
    <row r="15257" spans="1:1" s="1260" customFormat="1" x14ac:dyDescent="0.2">
      <c r="A15257" s="1082"/>
    </row>
    <row r="15258" spans="1:1" s="1260" customFormat="1" x14ac:dyDescent="0.2">
      <c r="A15258" s="1082"/>
    </row>
    <row r="15259" spans="1:1" s="1260" customFormat="1" x14ac:dyDescent="0.2">
      <c r="A15259" s="1082"/>
    </row>
    <row r="15260" spans="1:1" s="1260" customFormat="1" x14ac:dyDescent="0.2">
      <c r="A15260" s="1082"/>
    </row>
    <row r="15261" spans="1:1" s="1260" customFormat="1" x14ac:dyDescent="0.2">
      <c r="A15261" s="1082"/>
    </row>
    <row r="15262" spans="1:1" s="1260" customFormat="1" x14ac:dyDescent="0.2">
      <c r="A15262" s="1082"/>
    </row>
    <row r="15263" spans="1:1" s="1260" customFormat="1" x14ac:dyDescent="0.2">
      <c r="A15263" s="1082"/>
    </row>
    <row r="15264" spans="1:1" s="1260" customFormat="1" x14ac:dyDescent="0.2">
      <c r="A15264" s="1082"/>
    </row>
    <row r="15265" spans="1:1" s="1260" customFormat="1" x14ac:dyDescent="0.2">
      <c r="A15265" s="1082"/>
    </row>
    <row r="15266" spans="1:1" s="1260" customFormat="1" x14ac:dyDescent="0.2">
      <c r="A15266" s="1082"/>
    </row>
    <row r="15267" spans="1:1" s="1260" customFormat="1" x14ac:dyDescent="0.2">
      <c r="A15267" s="1082"/>
    </row>
    <row r="15268" spans="1:1" s="1260" customFormat="1" x14ac:dyDescent="0.2">
      <c r="A15268" s="1082"/>
    </row>
    <row r="15269" spans="1:1" s="1260" customFormat="1" x14ac:dyDescent="0.2">
      <c r="A15269" s="1082"/>
    </row>
    <row r="15270" spans="1:1" s="1260" customFormat="1" x14ac:dyDescent="0.2">
      <c r="A15270" s="1082"/>
    </row>
    <row r="15271" spans="1:1" s="1260" customFormat="1" x14ac:dyDescent="0.2">
      <c r="A15271" s="1082"/>
    </row>
    <row r="15272" spans="1:1" s="1260" customFormat="1" x14ac:dyDescent="0.2">
      <c r="A15272" s="1082"/>
    </row>
    <row r="15273" spans="1:1" s="1260" customFormat="1" x14ac:dyDescent="0.2">
      <c r="A15273" s="1082"/>
    </row>
    <row r="15274" spans="1:1" s="1260" customFormat="1" x14ac:dyDescent="0.2">
      <c r="A15274" s="1082"/>
    </row>
    <row r="15275" spans="1:1" s="1260" customFormat="1" x14ac:dyDescent="0.2">
      <c r="A15275" s="1082"/>
    </row>
    <row r="15276" spans="1:1" s="1260" customFormat="1" x14ac:dyDescent="0.2">
      <c r="A15276" s="1082"/>
    </row>
    <row r="15277" spans="1:1" s="1260" customFormat="1" x14ac:dyDescent="0.2">
      <c r="A15277" s="1082"/>
    </row>
    <row r="15278" spans="1:1" s="1260" customFormat="1" x14ac:dyDescent="0.2">
      <c r="A15278" s="1082"/>
    </row>
    <row r="15279" spans="1:1" s="1260" customFormat="1" x14ac:dyDescent="0.2">
      <c r="A15279" s="1082"/>
    </row>
    <row r="15280" spans="1:1" s="1260" customFormat="1" x14ac:dyDescent="0.2">
      <c r="A15280" s="1082"/>
    </row>
    <row r="15281" spans="1:1" s="1260" customFormat="1" x14ac:dyDescent="0.2">
      <c r="A15281" s="1082"/>
    </row>
    <row r="15282" spans="1:1" s="1260" customFormat="1" x14ac:dyDescent="0.2">
      <c r="A15282" s="1082"/>
    </row>
    <row r="15283" spans="1:1" s="1260" customFormat="1" x14ac:dyDescent="0.2">
      <c r="A15283" s="1082"/>
    </row>
    <row r="15284" spans="1:1" s="1260" customFormat="1" x14ac:dyDescent="0.2">
      <c r="A15284" s="1082"/>
    </row>
    <row r="15285" spans="1:1" s="1260" customFormat="1" x14ac:dyDescent="0.2">
      <c r="A15285" s="1082"/>
    </row>
    <row r="15286" spans="1:1" s="1260" customFormat="1" x14ac:dyDescent="0.2">
      <c r="A15286" s="1082"/>
    </row>
    <row r="15287" spans="1:1" s="1260" customFormat="1" x14ac:dyDescent="0.2">
      <c r="A15287" s="1082"/>
    </row>
    <row r="15288" spans="1:1" s="1260" customFormat="1" x14ac:dyDescent="0.2">
      <c r="A15288" s="1082"/>
    </row>
    <row r="15289" spans="1:1" s="1260" customFormat="1" x14ac:dyDescent="0.2">
      <c r="A15289" s="1082"/>
    </row>
    <row r="15290" spans="1:1" s="1260" customFormat="1" x14ac:dyDescent="0.2">
      <c r="A15290" s="1082"/>
    </row>
    <row r="15291" spans="1:1" s="1260" customFormat="1" x14ac:dyDescent="0.2">
      <c r="A15291" s="1082"/>
    </row>
    <row r="15292" spans="1:1" s="1260" customFormat="1" x14ac:dyDescent="0.2">
      <c r="A15292" s="1082"/>
    </row>
    <row r="15293" spans="1:1" s="1260" customFormat="1" x14ac:dyDescent="0.2">
      <c r="A15293" s="1082"/>
    </row>
    <row r="15294" spans="1:1" s="1260" customFormat="1" x14ac:dyDescent="0.2">
      <c r="A15294" s="1082"/>
    </row>
    <row r="15295" spans="1:1" s="1260" customFormat="1" x14ac:dyDescent="0.2">
      <c r="A15295" s="1082"/>
    </row>
    <row r="15296" spans="1:1" s="1260" customFormat="1" x14ac:dyDescent="0.2">
      <c r="A15296" s="1082"/>
    </row>
    <row r="15297" spans="1:1" s="1260" customFormat="1" x14ac:dyDescent="0.2">
      <c r="A15297" s="1082"/>
    </row>
    <row r="15298" spans="1:1" s="1260" customFormat="1" x14ac:dyDescent="0.2">
      <c r="A15298" s="1082"/>
    </row>
    <row r="15299" spans="1:1" s="1260" customFormat="1" x14ac:dyDescent="0.2">
      <c r="A15299" s="1082"/>
    </row>
    <row r="15300" spans="1:1" s="1260" customFormat="1" x14ac:dyDescent="0.2">
      <c r="A15300" s="1082"/>
    </row>
    <row r="15301" spans="1:1" s="1260" customFormat="1" x14ac:dyDescent="0.2">
      <c r="A15301" s="1082"/>
    </row>
    <row r="15302" spans="1:1" s="1260" customFormat="1" x14ac:dyDescent="0.2">
      <c r="A15302" s="1082"/>
    </row>
    <row r="15303" spans="1:1" s="1260" customFormat="1" x14ac:dyDescent="0.2">
      <c r="A15303" s="1082"/>
    </row>
    <row r="15304" spans="1:1" s="1260" customFormat="1" x14ac:dyDescent="0.2">
      <c r="A15304" s="1082"/>
    </row>
    <row r="15305" spans="1:1" s="1260" customFormat="1" x14ac:dyDescent="0.2">
      <c r="A15305" s="1082"/>
    </row>
    <row r="15306" spans="1:1" s="1260" customFormat="1" x14ac:dyDescent="0.2">
      <c r="A15306" s="1082"/>
    </row>
    <row r="15307" spans="1:1" s="1260" customFormat="1" x14ac:dyDescent="0.2">
      <c r="A15307" s="1082"/>
    </row>
    <row r="15308" spans="1:1" s="1260" customFormat="1" x14ac:dyDescent="0.2">
      <c r="A15308" s="1082"/>
    </row>
    <row r="15309" spans="1:1" s="1260" customFormat="1" x14ac:dyDescent="0.2">
      <c r="A15309" s="1082"/>
    </row>
    <row r="15310" spans="1:1" s="1260" customFormat="1" x14ac:dyDescent="0.2">
      <c r="A15310" s="1082"/>
    </row>
    <row r="15311" spans="1:1" s="1260" customFormat="1" x14ac:dyDescent="0.2">
      <c r="A15311" s="1082"/>
    </row>
    <row r="15312" spans="1:1" s="1260" customFormat="1" x14ac:dyDescent="0.2">
      <c r="A15312" s="1082"/>
    </row>
    <row r="15313" spans="1:1" s="1260" customFormat="1" x14ac:dyDescent="0.2">
      <c r="A15313" s="1082"/>
    </row>
    <row r="15314" spans="1:1" s="1260" customFormat="1" x14ac:dyDescent="0.2">
      <c r="A15314" s="1082"/>
    </row>
    <row r="15315" spans="1:1" s="1260" customFormat="1" x14ac:dyDescent="0.2">
      <c r="A15315" s="1082"/>
    </row>
    <row r="15316" spans="1:1" s="1260" customFormat="1" x14ac:dyDescent="0.2">
      <c r="A15316" s="1082"/>
    </row>
    <row r="15317" spans="1:1" s="1260" customFormat="1" x14ac:dyDescent="0.2">
      <c r="A15317" s="1082"/>
    </row>
    <row r="15318" spans="1:1" s="1260" customFormat="1" x14ac:dyDescent="0.2">
      <c r="A15318" s="1082"/>
    </row>
    <row r="15319" spans="1:1" s="1260" customFormat="1" x14ac:dyDescent="0.2">
      <c r="A15319" s="1082"/>
    </row>
    <row r="15320" spans="1:1" s="1260" customFormat="1" x14ac:dyDescent="0.2">
      <c r="A15320" s="1082"/>
    </row>
    <row r="15321" spans="1:1" s="1260" customFormat="1" x14ac:dyDescent="0.2">
      <c r="A15321" s="1082"/>
    </row>
    <row r="15322" spans="1:1" s="1260" customFormat="1" x14ac:dyDescent="0.2">
      <c r="A15322" s="1082"/>
    </row>
    <row r="15323" spans="1:1" s="1260" customFormat="1" x14ac:dyDescent="0.2">
      <c r="A15323" s="1082"/>
    </row>
    <row r="15324" spans="1:1" s="1260" customFormat="1" x14ac:dyDescent="0.2">
      <c r="A15324" s="1082"/>
    </row>
    <row r="15325" spans="1:1" s="1260" customFormat="1" x14ac:dyDescent="0.2">
      <c r="A15325" s="1082"/>
    </row>
    <row r="15326" spans="1:1" s="1260" customFormat="1" x14ac:dyDescent="0.2">
      <c r="A15326" s="1082"/>
    </row>
    <row r="15327" spans="1:1" s="1260" customFormat="1" x14ac:dyDescent="0.2">
      <c r="A15327" s="1082"/>
    </row>
    <row r="15328" spans="1:1" s="1260" customFormat="1" x14ac:dyDescent="0.2">
      <c r="A15328" s="1082"/>
    </row>
    <row r="15329" spans="1:1" s="1260" customFormat="1" x14ac:dyDescent="0.2">
      <c r="A15329" s="1082"/>
    </row>
    <row r="15330" spans="1:1" s="1260" customFormat="1" x14ac:dyDescent="0.2">
      <c r="A15330" s="1082"/>
    </row>
    <row r="15331" spans="1:1" s="1260" customFormat="1" x14ac:dyDescent="0.2">
      <c r="A15331" s="1082"/>
    </row>
    <row r="15332" spans="1:1" s="1260" customFormat="1" x14ac:dyDescent="0.2">
      <c r="A15332" s="1082"/>
    </row>
    <row r="15333" spans="1:1" s="1260" customFormat="1" x14ac:dyDescent="0.2">
      <c r="A15333" s="1082"/>
    </row>
    <row r="15334" spans="1:1" s="1260" customFormat="1" x14ac:dyDescent="0.2">
      <c r="A15334" s="1082"/>
    </row>
    <row r="15335" spans="1:1" s="1260" customFormat="1" x14ac:dyDescent="0.2">
      <c r="A15335" s="1082"/>
    </row>
    <row r="15336" spans="1:1" s="1260" customFormat="1" x14ac:dyDescent="0.2">
      <c r="A15336" s="1082"/>
    </row>
    <row r="15337" spans="1:1" s="1260" customFormat="1" x14ac:dyDescent="0.2">
      <c r="A15337" s="1082"/>
    </row>
    <row r="15338" spans="1:1" s="1260" customFormat="1" x14ac:dyDescent="0.2">
      <c r="A15338" s="1082"/>
    </row>
    <row r="15339" spans="1:1" s="1260" customFormat="1" x14ac:dyDescent="0.2">
      <c r="A15339" s="1082"/>
    </row>
    <row r="15340" spans="1:1" s="1260" customFormat="1" x14ac:dyDescent="0.2">
      <c r="A15340" s="1082"/>
    </row>
    <row r="15341" spans="1:1" s="1260" customFormat="1" x14ac:dyDescent="0.2">
      <c r="A15341" s="1082"/>
    </row>
    <row r="15342" spans="1:1" s="1260" customFormat="1" x14ac:dyDescent="0.2">
      <c r="A15342" s="1082"/>
    </row>
    <row r="15343" spans="1:1" s="1260" customFormat="1" x14ac:dyDescent="0.2">
      <c r="A15343" s="1082"/>
    </row>
    <row r="15344" spans="1:1" s="1260" customFormat="1" x14ac:dyDescent="0.2">
      <c r="A15344" s="1082"/>
    </row>
    <row r="15345" spans="1:1" s="1260" customFormat="1" x14ac:dyDescent="0.2">
      <c r="A15345" s="1082"/>
    </row>
    <row r="15346" spans="1:1" s="1260" customFormat="1" x14ac:dyDescent="0.2">
      <c r="A15346" s="1082"/>
    </row>
    <row r="15347" spans="1:1" s="1260" customFormat="1" x14ac:dyDescent="0.2">
      <c r="A15347" s="1082"/>
    </row>
    <row r="15348" spans="1:1" s="1260" customFormat="1" x14ac:dyDescent="0.2">
      <c r="A15348" s="1082"/>
    </row>
    <row r="15349" spans="1:1" s="1260" customFormat="1" x14ac:dyDescent="0.2">
      <c r="A15349" s="1082"/>
    </row>
    <row r="15350" spans="1:1" s="1260" customFormat="1" x14ac:dyDescent="0.2">
      <c r="A15350" s="1082"/>
    </row>
    <row r="15351" spans="1:1" s="1260" customFormat="1" x14ac:dyDescent="0.2">
      <c r="A15351" s="1082"/>
    </row>
    <row r="15352" spans="1:1" s="1260" customFormat="1" x14ac:dyDescent="0.2">
      <c r="A15352" s="1082"/>
    </row>
    <row r="15353" spans="1:1" s="1260" customFormat="1" x14ac:dyDescent="0.2">
      <c r="A15353" s="1082"/>
    </row>
    <row r="15354" spans="1:1" s="1260" customFormat="1" x14ac:dyDescent="0.2">
      <c r="A15354" s="1082"/>
    </row>
    <row r="15355" spans="1:1" s="1260" customFormat="1" x14ac:dyDescent="0.2">
      <c r="A15355" s="1082"/>
    </row>
    <row r="15356" spans="1:1" s="1260" customFormat="1" x14ac:dyDescent="0.2">
      <c r="A15356" s="1082"/>
    </row>
    <row r="15357" spans="1:1" s="1260" customFormat="1" x14ac:dyDescent="0.2">
      <c r="A15357" s="1082"/>
    </row>
    <row r="15358" spans="1:1" s="1260" customFormat="1" x14ac:dyDescent="0.2">
      <c r="A15358" s="1082"/>
    </row>
    <row r="15359" spans="1:1" s="1260" customFormat="1" x14ac:dyDescent="0.2">
      <c r="A15359" s="1082"/>
    </row>
    <row r="15360" spans="1:1" s="1260" customFormat="1" x14ac:dyDescent="0.2">
      <c r="A15360" s="1082"/>
    </row>
    <row r="15361" spans="1:1" s="1260" customFormat="1" x14ac:dyDescent="0.2">
      <c r="A15361" s="1082"/>
    </row>
    <row r="15362" spans="1:1" s="1260" customFormat="1" x14ac:dyDescent="0.2">
      <c r="A15362" s="1082"/>
    </row>
    <row r="15363" spans="1:1" s="1260" customFormat="1" x14ac:dyDescent="0.2">
      <c r="A15363" s="1082"/>
    </row>
    <row r="15364" spans="1:1" s="1260" customFormat="1" x14ac:dyDescent="0.2">
      <c r="A15364" s="1082"/>
    </row>
    <row r="15365" spans="1:1" s="1260" customFormat="1" x14ac:dyDescent="0.2">
      <c r="A15365" s="1082"/>
    </row>
    <row r="15366" spans="1:1" s="1260" customFormat="1" x14ac:dyDescent="0.2">
      <c r="A15366" s="1082"/>
    </row>
    <row r="15367" spans="1:1" s="1260" customFormat="1" x14ac:dyDescent="0.2">
      <c r="A15367" s="1082"/>
    </row>
    <row r="15368" spans="1:1" s="1260" customFormat="1" x14ac:dyDescent="0.2">
      <c r="A15368" s="1082"/>
    </row>
    <row r="15369" spans="1:1" s="1260" customFormat="1" x14ac:dyDescent="0.2">
      <c r="A15369" s="1082"/>
    </row>
    <row r="15370" spans="1:1" s="1260" customFormat="1" x14ac:dyDescent="0.2">
      <c r="A15370" s="1082"/>
    </row>
    <row r="15371" spans="1:1" s="1260" customFormat="1" x14ac:dyDescent="0.2">
      <c r="A15371" s="1082"/>
    </row>
    <row r="15372" spans="1:1" s="1260" customFormat="1" x14ac:dyDescent="0.2">
      <c r="A15372" s="1082"/>
    </row>
    <row r="15373" spans="1:1" s="1260" customFormat="1" x14ac:dyDescent="0.2">
      <c r="A15373" s="1082"/>
    </row>
    <row r="15374" spans="1:1" s="1260" customFormat="1" x14ac:dyDescent="0.2">
      <c r="A15374" s="1082"/>
    </row>
    <row r="15375" spans="1:1" s="1260" customFormat="1" x14ac:dyDescent="0.2">
      <c r="A15375" s="1082"/>
    </row>
    <row r="15376" spans="1:1" s="1260" customFormat="1" x14ac:dyDescent="0.2">
      <c r="A15376" s="1082"/>
    </row>
    <row r="15377" spans="1:1" s="1260" customFormat="1" x14ac:dyDescent="0.2">
      <c r="A15377" s="1082"/>
    </row>
    <row r="15378" spans="1:1" s="1260" customFormat="1" x14ac:dyDescent="0.2">
      <c r="A15378" s="1082"/>
    </row>
    <row r="15379" spans="1:1" s="1260" customFormat="1" x14ac:dyDescent="0.2">
      <c r="A15379" s="1082"/>
    </row>
    <row r="15380" spans="1:1" s="1260" customFormat="1" x14ac:dyDescent="0.2">
      <c r="A15380" s="1082"/>
    </row>
    <row r="15381" spans="1:1" s="1260" customFormat="1" x14ac:dyDescent="0.2">
      <c r="A15381" s="1082"/>
    </row>
    <row r="15382" spans="1:1" s="1260" customFormat="1" x14ac:dyDescent="0.2">
      <c r="A15382" s="1082"/>
    </row>
    <row r="15383" spans="1:1" s="1260" customFormat="1" x14ac:dyDescent="0.2">
      <c r="A15383" s="1082"/>
    </row>
    <row r="15384" spans="1:1" s="1260" customFormat="1" x14ac:dyDescent="0.2">
      <c r="A15384" s="1082"/>
    </row>
    <row r="15385" spans="1:1" s="1260" customFormat="1" x14ac:dyDescent="0.2">
      <c r="A15385" s="1082"/>
    </row>
    <row r="15386" spans="1:1" s="1260" customFormat="1" x14ac:dyDescent="0.2">
      <c r="A15386" s="1082"/>
    </row>
    <row r="15387" spans="1:1" s="1260" customFormat="1" x14ac:dyDescent="0.2">
      <c r="A15387" s="1082"/>
    </row>
    <row r="15388" spans="1:1" s="1260" customFormat="1" x14ac:dyDescent="0.2">
      <c r="A15388" s="1082"/>
    </row>
    <row r="15389" spans="1:1" s="1260" customFormat="1" x14ac:dyDescent="0.2">
      <c r="A15389" s="1082"/>
    </row>
    <row r="15390" spans="1:1" s="1260" customFormat="1" x14ac:dyDescent="0.2">
      <c r="A15390" s="1082"/>
    </row>
    <row r="15391" spans="1:1" s="1260" customFormat="1" x14ac:dyDescent="0.2">
      <c r="A15391" s="1082"/>
    </row>
    <row r="15392" spans="1:1" s="1260" customFormat="1" x14ac:dyDescent="0.2">
      <c r="A15392" s="1082"/>
    </row>
    <row r="15393" spans="1:1" s="1260" customFormat="1" x14ac:dyDescent="0.2">
      <c r="A15393" s="1082"/>
    </row>
    <row r="15394" spans="1:1" s="1260" customFormat="1" x14ac:dyDescent="0.2">
      <c r="A15394" s="1082"/>
    </row>
    <row r="15395" spans="1:1" s="1260" customFormat="1" x14ac:dyDescent="0.2">
      <c r="A15395" s="1082"/>
    </row>
    <row r="15396" spans="1:1" s="1260" customFormat="1" x14ac:dyDescent="0.2">
      <c r="A15396" s="1082"/>
    </row>
    <row r="15397" spans="1:1" s="1260" customFormat="1" x14ac:dyDescent="0.2">
      <c r="A15397" s="1082"/>
    </row>
    <row r="15398" spans="1:1" s="1260" customFormat="1" x14ac:dyDescent="0.2">
      <c r="A15398" s="1082"/>
    </row>
    <row r="15399" spans="1:1" s="1260" customFormat="1" x14ac:dyDescent="0.2">
      <c r="A15399" s="1082"/>
    </row>
    <row r="15400" spans="1:1" s="1260" customFormat="1" x14ac:dyDescent="0.2">
      <c r="A15400" s="1082"/>
    </row>
    <row r="15401" spans="1:1" s="1260" customFormat="1" x14ac:dyDescent="0.2">
      <c r="A15401" s="1082"/>
    </row>
    <row r="15402" spans="1:1" s="1260" customFormat="1" x14ac:dyDescent="0.2">
      <c r="A15402" s="1082"/>
    </row>
    <row r="15403" spans="1:1" s="1260" customFormat="1" x14ac:dyDescent="0.2">
      <c r="A15403" s="1082"/>
    </row>
    <row r="15404" spans="1:1" s="1260" customFormat="1" x14ac:dyDescent="0.2">
      <c r="A15404" s="1082"/>
    </row>
    <row r="15405" spans="1:1" s="1260" customFormat="1" x14ac:dyDescent="0.2">
      <c r="A15405" s="1082"/>
    </row>
    <row r="15406" spans="1:1" s="1260" customFormat="1" x14ac:dyDescent="0.2">
      <c r="A15406" s="1082"/>
    </row>
    <row r="15407" spans="1:1" s="1260" customFormat="1" x14ac:dyDescent="0.2">
      <c r="A15407" s="1082"/>
    </row>
    <row r="15408" spans="1:1" s="1260" customFormat="1" x14ac:dyDescent="0.2">
      <c r="A15408" s="1082"/>
    </row>
    <row r="15409" spans="1:1" s="1260" customFormat="1" x14ac:dyDescent="0.2">
      <c r="A15409" s="1082"/>
    </row>
    <row r="15410" spans="1:1" s="1260" customFormat="1" x14ac:dyDescent="0.2">
      <c r="A15410" s="1082"/>
    </row>
    <row r="15411" spans="1:1" s="1260" customFormat="1" x14ac:dyDescent="0.2">
      <c r="A15411" s="1082"/>
    </row>
    <row r="15412" spans="1:1" s="1260" customFormat="1" x14ac:dyDescent="0.2">
      <c r="A15412" s="1082"/>
    </row>
    <row r="15413" spans="1:1" s="1260" customFormat="1" x14ac:dyDescent="0.2">
      <c r="A15413" s="1082"/>
    </row>
    <row r="15414" spans="1:1" s="1260" customFormat="1" x14ac:dyDescent="0.2">
      <c r="A15414" s="1082"/>
    </row>
    <row r="15415" spans="1:1" s="1260" customFormat="1" x14ac:dyDescent="0.2">
      <c r="A15415" s="1082"/>
    </row>
    <row r="15416" spans="1:1" s="1260" customFormat="1" x14ac:dyDescent="0.2">
      <c r="A15416" s="1082"/>
    </row>
    <row r="15417" spans="1:1" s="1260" customFormat="1" x14ac:dyDescent="0.2">
      <c r="A15417" s="1082"/>
    </row>
    <row r="15418" spans="1:1" s="1260" customFormat="1" x14ac:dyDescent="0.2">
      <c r="A15418" s="1082"/>
    </row>
    <row r="15419" spans="1:1" s="1260" customFormat="1" x14ac:dyDescent="0.2">
      <c r="A15419" s="1082"/>
    </row>
    <row r="15420" spans="1:1" s="1260" customFormat="1" x14ac:dyDescent="0.2">
      <c r="A15420" s="1082"/>
    </row>
    <row r="15421" spans="1:1" s="1260" customFormat="1" x14ac:dyDescent="0.2">
      <c r="A15421" s="1082"/>
    </row>
    <row r="15422" spans="1:1" s="1260" customFormat="1" x14ac:dyDescent="0.2">
      <c r="A15422" s="1082"/>
    </row>
    <row r="15423" spans="1:1" s="1260" customFormat="1" x14ac:dyDescent="0.2">
      <c r="A15423" s="1082"/>
    </row>
    <row r="15424" spans="1:1" s="1260" customFormat="1" x14ac:dyDescent="0.2">
      <c r="A15424" s="1082"/>
    </row>
    <row r="15425" spans="1:1" s="1260" customFormat="1" x14ac:dyDescent="0.2">
      <c r="A15425" s="1082"/>
    </row>
    <row r="15426" spans="1:1" s="1260" customFormat="1" x14ac:dyDescent="0.2">
      <c r="A15426" s="1082"/>
    </row>
    <row r="15427" spans="1:1" s="1260" customFormat="1" x14ac:dyDescent="0.2">
      <c r="A15427" s="1082"/>
    </row>
    <row r="15428" spans="1:1" s="1260" customFormat="1" x14ac:dyDescent="0.2">
      <c r="A15428" s="1082"/>
    </row>
    <row r="15429" spans="1:1" s="1260" customFormat="1" x14ac:dyDescent="0.2">
      <c r="A15429" s="1082"/>
    </row>
    <row r="15430" spans="1:1" s="1260" customFormat="1" x14ac:dyDescent="0.2">
      <c r="A15430" s="1082"/>
    </row>
    <row r="15431" spans="1:1" s="1260" customFormat="1" x14ac:dyDescent="0.2">
      <c r="A15431" s="1082"/>
    </row>
    <row r="15432" spans="1:1" s="1260" customFormat="1" x14ac:dyDescent="0.2">
      <c r="A15432" s="1082"/>
    </row>
    <row r="15433" spans="1:1" s="1260" customFormat="1" x14ac:dyDescent="0.2">
      <c r="A15433" s="1082"/>
    </row>
    <row r="15434" spans="1:1" s="1260" customFormat="1" x14ac:dyDescent="0.2">
      <c r="A15434" s="1082"/>
    </row>
    <row r="15435" spans="1:1" s="1260" customFormat="1" x14ac:dyDescent="0.2">
      <c r="A15435" s="1082"/>
    </row>
    <row r="15436" spans="1:1" s="1260" customFormat="1" x14ac:dyDescent="0.2">
      <c r="A15436" s="1082"/>
    </row>
    <row r="15437" spans="1:1" s="1260" customFormat="1" x14ac:dyDescent="0.2">
      <c r="A15437" s="1082"/>
    </row>
    <row r="15438" spans="1:1" s="1260" customFormat="1" x14ac:dyDescent="0.2">
      <c r="A15438" s="1082"/>
    </row>
    <row r="15439" spans="1:1" s="1260" customFormat="1" x14ac:dyDescent="0.2">
      <c r="A15439" s="1082"/>
    </row>
    <row r="15440" spans="1:1" s="1260" customFormat="1" x14ac:dyDescent="0.2">
      <c r="A15440" s="1082"/>
    </row>
    <row r="15441" spans="1:1" s="1260" customFormat="1" x14ac:dyDescent="0.2">
      <c r="A15441" s="1082"/>
    </row>
    <row r="15442" spans="1:1" s="1260" customFormat="1" x14ac:dyDescent="0.2">
      <c r="A15442" s="1082"/>
    </row>
    <row r="15443" spans="1:1" s="1260" customFormat="1" x14ac:dyDescent="0.2">
      <c r="A15443" s="1082"/>
    </row>
    <row r="15444" spans="1:1" s="1260" customFormat="1" x14ac:dyDescent="0.2">
      <c r="A15444" s="1082"/>
    </row>
    <row r="15445" spans="1:1" s="1260" customFormat="1" x14ac:dyDescent="0.2">
      <c r="A15445" s="1082"/>
    </row>
    <row r="15446" spans="1:1" s="1260" customFormat="1" x14ac:dyDescent="0.2">
      <c r="A15446" s="1082"/>
    </row>
    <row r="15447" spans="1:1" s="1260" customFormat="1" x14ac:dyDescent="0.2">
      <c r="A15447" s="1082"/>
    </row>
    <row r="15448" spans="1:1" s="1260" customFormat="1" x14ac:dyDescent="0.2">
      <c r="A15448" s="1082"/>
    </row>
    <row r="15449" spans="1:1" s="1260" customFormat="1" x14ac:dyDescent="0.2">
      <c r="A15449" s="1082"/>
    </row>
    <row r="15450" spans="1:1" s="1260" customFormat="1" x14ac:dyDescent="0.2">
      <c r="A15450" s="1082"/>
    </row>
    <row r="15451" spans="1:1" s="1260" customFormat="1" x14ac:dyDescent="0.2">
      <c r="A15451" s="1082"/>
    </row>
    <row r="15452" spans="1:1" s="1260" customFormat="1" x14ac:dyDescent="0.2">
      <c r="A15452" s="1082"/>
    </row>
    <row r="15453" spans="1:1" s="1260" customFormat="1" x14ac:dyDescent="0.2">
      <c r="A15453" s="1082"/>
    </row>
    <row r="15454" spans="1:1" s="1260" customFormat="1" x14ac:dyDescent="0.2">
      <c r="A15454" s="1082"/>
    </row>
    <row r="15455" spans="1:1" s="1260" customFormat="1" x14ac:dyDescent="0.2">
      <c r="A15455" s="1082"/>
    </row>
    <row r="15456" spans="1:1" s="1260" customFormat="1" x14ac:dyDescent="0.2">
      <c r="A15456" s="1082"/>
    </row>
    <row r="15457" spans="1:1" s="1260" customFormat="1" x14ac:dyDescent="0.2">
      <c r="A15457" s="1082"/>
    </row>
    <row r="15458" spans="1:1" s="1260" customFormat="1" x14ac:dyDescent="0.2">
      <c r="A15458" s="1082"/>
    </row>
    <row r="15459" spans="1:1" s="1260" customFormat="1" x14ac:dyDescent="0.2">
      <c r="A15459" s="1082"/>
    </row>
    <row r="15460" spans="1:1" s="1260" customFormat="1" x14ac:dyDescent="0.2">
      <c r="A15460" s="1082"/>
    </row>
    <row r="15461" spans="1:1" s="1260" customFormat="1" x14ac:dyDescent="0.2">
      <c r="A15461" s="1082"/>
    </row>
    <row r="15462" spans="1:1" s="1260" customFormat="1" x14ac:dyDescent="0.2">
      <c r="A15462" s="1082"/>
    </row>
    <row r="15463" spans="1:1" s="1260" customFormat="1" x14ac:dyDescent="0.2">
      <c r="A15463" s="1082"/>
    </row>
    <row r="15464" spans="1:1" s="1260" customFormat="1" x14ac:dyDescent="0.2">
      <c r="A15464" s="1082"/>
    </row>
    <row r="15465" spans="1:1" s="1260" customFormat="1" x14ac:dyDescent="0.2">
      <c r="A15465" s="1082"/>
    </row>
    <row r="15466" spans="1:1" s="1260" customFormat="1" x14ac:dyDescent="0.2">
      <c r="A15466" s="1082"/>
    </row>
    <row r="15467" spans="1:1" s="1260" customFormat="1" x14ac:dyDescent="0.2">
      <c r="A15467" s="1082"/>
    </row>
    <row r="15468" spans="1:1" s="1260" customFormat="1" x14ac:dyDescent="0.2">
      <c r="A15468" s="1082"/>
    </row>
    <row r="15469" spans="1:1" s="1260" customFormat="1" x14ac:dyDescent="0.2">
      <c r="A15469" s="1082"/>
    </row>
    <row r="15470" spans="1:1" s="1260" customFormat="1" x14ac:dyDescent="0.2">
      <c r="A15470" s="1082"/>
    </row>
    <row r="15471" spans="1:1" s="1260" customFormat="1" x14ac:dyDescent="0.2">
      <c r="A15471" s="1082"/>
    </row>
    <row r="15472" spans="1:1" s="1260" customFormat="1" x14ac:dyDescent="0.2">
      <c r="A15472" s="1082"/>
    </row>
    <row r="15473" spans="1:1" s="1260" customFormat="1" x14ac:dyDescent="0.2">
      <c r="A15473" s="1082"/>
    </row>
    <row r="15474" spans="1:1" s="1260" customFormat="1" x14ac:dyDescent="0.2">
      <c r="A15474" s="1082"/>
    </row>
    <row r="15475" spans="1:1" s="1260" customFormat="1" x14ac:dyDescent="0.2">
      <c r="A15475" s="1082"/>
    </row>
    <row r="15476" spans="1:1" s="1260" customFormat="1" x14ac:dyDescent="0.2">
      <c r="A15476" s="1082"/>
    </row>
    <row r="15477" spans="1:1" s="1260" customFormat="1" x14ac:dyDescent="0.2">
      <c r="A15477" s="1082"/>
    </row>
    <row r="15478" spans="1:1" s="1260" customFormat="1" x14ac:dyDescent="0.2">
      <c r="A15478" s="1082"/>
    </row>
    <row r="15479" spans="1:1" s="1260" customFormat="1" x14ac:dyDescent="0.2">
      <c r="A15479" s="1082"/>
    </row>
    <row r="15480" spans="1:1" s="1260" customFormat="1" x14ac:dyDescent="0.2">
      <c r="A15480" s="1082"/>
    </row>
    <row r="15481" spans="1:1" s="1260" customFormat="1" x14ac:dyDescent="0.2">
      <c r="A15481" s="1082"/>
    </row>
    <row r="15482" spans="1:1" s="1260" customFormat="1" x14ac:dyDescent="0.2">
      <c r="A15482" s="1082"/>
    </row>
    <row r="15483" spans="1:1" s="1260" customFormat="1" x14ac:dyDescent="0.2">
      <c r="A15483" s="1082"/>
    </row>
    <row r="15484" spans="1:1" s="1260" customFormat="1" x14ac:dyDescent="0.2">
      <c r="A15484" s="1082"/>
    </row>
    <row r="15485" spans="1:1" s="1260" customFormat="1" x14ac:dyDescent="0.2">
      <c r="A15485" s="1082"/>
    </row>
    <row r="15486" spans="1:1" s="1260" customFormat="1" x14ac:dyDescent="0.2">
      <c r="A15486" s="1082"/>
    </row>
    <row r="15487" spans="1:1" s="1260" customFormat="1" x14ac:dyDescent="0.2">
      <c r="A15487" s="1082"/>
    </row>
    <row r="15488" spans="1:1" s="1260" customFormat="1" x14ac:dyDescent="0.2">
      <c r="A15488" s="1082"/>
    </row>
    <row r="15489" spans="1:1" s="1260" customFormat="1" x14ac:dyDescent="0.2">
      <c r="A15489" s="1082"/>
    </row>
    <row r="15490" spans="1:1" s="1260" customFormat="1" x14ac:dyDescent="0.2">
      <c r="A15490" s="1082"/>
    </row>
    <row r="15491" spans="1:1" s="1260" customFormat="1" x14ac:dyDescent="0.2">
      <c r="A15491" s="1082"/>
    </row>
    <row r="15492" spans="1:1" s="1260" customFormat="1" x14ac:dyDescent="0.2">
      <c r="A15492" s="1082"/>
    </row>
    <row r="15493" spans="1:1" s="1260" customFormat="1" x14ac:dyDescent="0.2">
      <c r="A15493" s="1082"/>
    </row>
    <row r="15494" spans="1:1" s="1260" customFormat="1" x14ac:dyDescent="0.2">
      <c r="A15494" s="1082"/>
    </row>
    <row r="15495" spans="1:1" s="1260" customFormat="1" x14ac:dyDescent="0.2">
      <c r="A15495" s="1082"/>
    </row>
    <row r="15496" spans="1:1" s="1260" customFormat="1" x14ac:dyDescent="0.2">
      <c r="A15496" s="1082"/>
    </row>
    <row r="15497" spans="1:1" s="1260" customFormat="1" x14ac:dyDescent="0.2">
      <c r="A15497" s="1082"/>
    </row>
    <row r="15498" spans="1:1" s="1260" customFormat="1" x14ac:dyDescent="0.2">
      <c r="A15498" s="1082"/>
    </row>
    <row r="15499" spans="1:1" s="1260" customFormat="1" x14ac:dyDescent="0.2">
      <c r="A15499" s="1082"/>
    </row>
    <row r="15500" spans="1:1" s="1260" customFormat="1" x14ac:dyDescent="0.2">
      <c r="A15500" s="1082"/>
    </row>
    <row r="15501" spans="1:1" s="1260" customFormat="1" x14ac:dyDescent="0.2">
      <c r="A15501" s="1082"/>
    </row>
    <row r="15502" spans="1:1" s="1260" customFormat="1" x14ac:dyDescent="0.2">
      <c r="A15502" s="1082"/>
    </row>
    <row r="15503" spans="1:1" s="1260" customFormat="1" x14ac:dyDescent="0.2">
      <c r="A15503" s="1082"/>
    </row>
    <row r="15504" spans="1:1" s="1260" customFormat="1" x14ac:dyDescent="0.2">
      <c r="A15504" s="1082"/>
    </row>
    <row r="15505" spans="1:1" s="1260" customFormat="1" x14ac:dyDescent="0.2">
      <c r="A15505" s="1082"/>
    </row>
    <row r="15506" spans="1:1" s="1260" customFormat="1" x14ac:dyDescent="0.2">
      <c r="A15506" s="1082"/>
    </row>
    <row r="15507" spans="1:1" s="1260" customFormat="1" x14ac:dyDescent="0.2">
      <c r="A15507" s="1082"/>
    </row>
    <row r="15508" spans="1:1" s="1260" customFormat="1" x14ac:dyDescent="0.2">
      <c r="A15508" s="1082"/>
    </row>
    <row r="15509" spans="1:1" s="1260" customFormat="1" x14ac:dyDescent="0.2">
      <c r="A15509" s="1082"/>
    </row>
    <row r="15510" spans="1:1" s="1260" customFormat="1" x14ac:dyDescent="0.2">
      <c r="A15510" s="1082"/>
    </row>
    <row r="15511" spans="1:1" s="1260" customFormat="1" x14ac:dyDescent="0.2">
      <c r="A15511" s="1082"/>
    </row>
    <row r="15512" spans="1:1" s="1260" customFormat="1" x14ac:dyDescent="0.2">
      <c r="A15512" s="1082"/>
    </row>
    <row r="15513" spans="1:1" s="1260" customFormat="1" x14ac:dyDescent="0.2">
      <c r="A15513" s="1082"/>
    </row>
    <row r="15514" spans="1:1" s="1260" customFormat="1" x14ac:dyDescent="0.2">
      <c r="A15514" s="1082"/>
    </row>
    <row r="15515" spans="1:1" s="1260" customFormat="1" x14ac:dyDescent="0.2">
      <c r="A15515" s="1082"/>
    </row>
    <row r="15516" spans="1:1" s="1260" customFormat="1" x14ac:dyDescent="0.2">
      <c r="A15516" s="1082"/>
    </row>
    <row r="15517" spans="1:1" s="1260" customFormat="1" x14ac:dyDescent="0.2">
      <c r="A15517" s="1082"/>
    </row>
    <row r="15518" spans="1:1" s="1260" customFormat="1" x14ac:dyDescent="0.2">
      <c r="A15518" s="1082"/>
    </row>
    <row r="15519" spans="1:1" s="1260" customFormat="1" x14ac:dyDescent="0.2">
      <c r="A15519" s="1082"/>
    </row>
    <row r="15520" spans="1:1" s="1260" customFormat="1" x14ac:dyDescent="0.2">
      <c r="A15520" s="1082"/>
    </row>
    <row r="15521" spans="1:1" s="1260" customFormat="1" x14ac:dyDescent="0.2">
      <c r="A15521" s="1082"/>
    </row>
    <row r="15522" spans="1:1" s="1260" customFormat="1" x14ac:dyDescent="0.2">
      <c r="A15522" s="1082"/>
    </row>
    <row r="15523" spans="1:1" s="1260" customFormat="1" x14ac:dyDescent="0.2">
      <c r="A15523" s="1082"/>
    </row>
    <row r="15524" spans="1:1" s="1260" customFormat="1" x14ac:dyDescent="0.2">
      <c r="A15524" s="1082"/>
    </row>
    <row r="15525" spans="1:1" s="1260" customFormat="1" x14ac:dyDescent="0.2">
      <c r="A15525" s="1082"/>
    </row>
    <row r="15526" spans="1:1" s="1260" customFormat="1" x14ac:dyDescent="0.2">
      <c r="A15526" s="1082"/>
    </row>
    <row r="15527" spans="1:1" s="1260" customFormat="1" x14ac:dyDescent="0.2">
      <c r="A15527" s="1082"/>
    </row>
    <row r="15528" spans="1:1" s="1260" customFormat="1" x14ac:dyDescent="0.2">
      <c r="A15528" s="1082"/>
    </row>
    <row r="15529" spans="1:1" s="1260" customFormat="1" x14ac:dyDescent="0.2">
      <c r="A15529" s="1082"/>
    </row>
    <row r="15530" spans="1:1" s="1260" customFormat="1" x14ac:dyDescent="0.2">
      <c r="A15530" s="1082"/>
    </row>
    <row r="15531" spans="1:1" s="1260" customFormat="1" x14ac:dyDescent="0.2">
      <c r="A15531" s="1082"/>
    </row>
    <row r="15532" spans="1:1" s="1260" customFormat="1" x14ac:dyDescent="0.2">
      <c r="A15532" s="1082"/>
    </row>
    <row r="15533" spans="1:1" s="1260" customFormat="1" x14ac:dyDescent="0.2">
      <c r="A15533" s="1082"/>
    </row>
    <row r="15534" spans="1:1" s="1260" customFormat="1" x14ac:dyDescent="0.2">
      <c r="A15534" s="1082"/>
    </row>
    <row r="15535" spans="1:1" s="1260" customFormat="1" x14ac:dyDescent="0.2">
      <c r="A15535" s="1082"/>
    </row>
    <row r="15536" spans="1:1" s="1260" customFormat="1" x14ac:dyDescent="0.2">
      <c r="A15536" s="1082"/>
    </row>
    <row r="15537" spans="1:1" s="1260" customFormat="1" x14ac:dyDescent="0.2">
      <c r="A15537" s="1082"/>
    </row>
    <row r="15538" spans="1:1" s="1260" customFormat="1" x14ac:dyDescent="0.2">
      <c r="A15538" s="1082"/>
    </row>
    <row r="15539" spans="1:1" s="1260" customFormat="1" x14ac:dyDescent="0.2">
      <c r="A15539" s="1082"/>
    </row>
    <row r="15540" spans="1:1" s="1260" customFormat="1" x14ac:dyDescent="0.2">
      <c r="A15540" s="1082"/>
    </row>
    <row r="15541" spans="1:1" s="1260" customFormat="1" x14ac:dyDescent="0.2">
      <c r="A15541" s="1082"/>
    </row>
    <row r="15542" spans="1:1" s="1260" customFormat="1" x14ac:dyDescent="0.2">
      <c r="A15542" s="1082"/>
    </row>
    <row r="15543" spans="1:1" s="1260" customFormat="1" x14ac:dyDescent="0.2">
      <c r="A15543" s="1082"/>
    </row>
    <row r="15544" spans="1:1" s="1260" customFormat="1" x14ac:dyDescent="0.2">
      <c r="A15544" s="1082"/>
    </row>
    <row r="15545" spans="1:1" s="1260" customFormat="1" x14ac:dyDescent="0.2">
      <c r="A15545" s="1082"/>
    </row>
    <row r="15546" spans="1:1" s="1260" customFormat="1" x14ac:dyDescent="0.2">
      <c r="A15546" s="1082"/>
    </row>
    <row r="15547" spans="1:1" s="1260" customFormat="1" x14ac:dyDescent="0.2">
      <c r="A15547" s="1082"/>
    </row>
    <row r="15548" spans="1:1" s="1260" customFormat="1" x14ac:dyDescent="0.2">
      <c r="A15548" s="1082"/>
    </row>
    <row r="15549" spans="1:1" s="1260" customFormat="1" x14ac:dyDescent="0.2">
      <c r="A15549" s="1082"/>
    </row>
    <row r="15550" spans="1:1" s="1260" customFormat="1" x14ac:dyDescent="0.2">
      <c r="A15550" s="1082"/>
    </row>
    <row r="15551" spans="1:1" s="1260" customFormat="1" x14ac:dyDescent="0.2">
      <c r="A15551" s="1082"/>
    </row>
    <row r="15552" spans="1:1" s="1260" customFormat="1" x14ac:dyDescent="0.2">
      <c r="A15552" s="1082"/>
    </row>
    <row r="15553" spans="1:1" s="1260" customFormat="1" x14ac:dyDescent="0.2">
      <c r="A15553" s="1082"/>
    </row>
    <row r="15554" spans="1:1" s="1260" customFormat="1" x14ac:dyDescent="0.2">
      <c r="A15554" s="1082"/>
    </row>
    <row r="15555" spans="1:1" s="1260" customFormat="1" x14ac:dyDescent="0.2">
      <c r="A15555" s="1082"/>
    </row>
    <row r="15556" spans="1:1" s="1260" customFormat="1" x14ac:dyDescent="0.2">
      <c r="A15556" s="1082"/>
    </row>
    <row r="15557" spans="1:1" s="1260" customFormat="1" x14ac:dyDescent="0.2">
      <c r="A15557" s="1082"/>
    </row>
    <row r="15558" spans="1:1" s="1260" customFormat="1" x14ac:dyDescent="0.2">
      <c r="A15558" s="1082"/>
    </row>
    <row r="15559" spans="1:1" s="1260" customFormat="1" x14ac:dyDescent="0.2">
      <c r="A15559" s="1082"/>
    </row>
    <row r="15560" spans="1:1" s="1260" customFormat="1" x14ac:dyDescent="0.2">
      <c r="A15560" s="1082"/>
    </row>
    <row r="15561" spans="1:1" s="1260" customFormat="1" x14ac:dyDescent="0.2">
      <c r="A15561" s="1082"/>
    </row>
    <row r="15562" spans="1:1" s="1260" customFormat="1" x14ac:dyDescent="0.2">
      <c r="A15562" s="1082"/>
    </row>
    <row r="15563" spans="1:1" s="1260" customFormat="1" x14ac:dyDescent="0.2">
      <c r="A15563" s="1082"/>
    </row>
    <row r="15564" spans="1:1" s="1260" customFormat="1" x14ac:dyDescent="0.2">
      <c r="A15564" s="1082"/>
    </row>
    <row r="15565" spans="1:1" s="1260" customFormat="1" x14ac:dyDescent="0.2">
      <c r="A15565" s="1082"/>
    </row>
    <row r="15566" spans="1:1" s="1260" customFormat="1" x14ac:dyDescent="0.2">
      <c r="A15566" s="1082"/>
    </row>
    <row r="15567" spans="1:1" s="1260" customFormat="1" x14ac:dyDescent="0.2">
      <c r="A15567" s="1082"/>
    </row>
    <row r="15568" spans="1:1" s="1260" customFormat="1" x14ac:dyDescent="0.2">
      <c r="A15568" s="1082"/>
    </row>
    <row r="15569" spans="1:1" s="1260" customFormat="1" x14ac:dyDescent="0.2">
      <c r="A15569" s="1082"/>
    </row>
    <row r="15570" spans="1:1" s="1260" customFormat="1" x14ac:dyDescent="0.2">
      <c r="A15570" s="1082"/>
    </row>
    <row r="15571" spans="1:1" s="1260" customFormat="1" x14ac:dyDescent="0.2">
      <c r="A15571" s="1082"/>
    </row>
    <row r="15572" spans="1:1" s="1260" customFormat="1" x14ac:dyDescent="0.2">
      <c r="A15572" s="1082"/>
    </row>
    <row r="15573" spans="1:1" s="1260" customFormat="1" x14ac:dyDescent="0.2">
      <c r="A15573" s="1082"/>
    </row>
    <row r="15574" spans="1:1" s="1260" customFormat="1" x14ac:dyDescent="0.2">
      <c r="A15574" s="1082"/>
    </row>
    <row r="15575" spans="1:1" s="1260" customFormat="1" x14ac:dyDescent="0.2">
      <c r="A15575" s="1082"/>
    </row>
    <row r="15576" spans="1:1" s="1260" customFormat="1" x14ac:dyDescent="0.2">
      <c r="A15576" s="1082"/>
    </row>
    <row r="15577" spans="1:1" s="1260" customFormat="1" x14ac:dyDescent="0.2">
      <c r="A15577" s="1082"/>
    </row>
    <row r="15578" spans="1:1" s="1260" customFormat="1" x14ac:dyDescent="0.2">
      <c r="A15578" s="1082"/>
    </row>
    <row r="15579" spans="1:1" s="1260" customFormat="1" x14ac:dyDescent="0.2">
      <c r="A15579" s="1082"/>
    </row>
    <row r="15580" spans="1:1" s="1260" customFormat="1" x14ac:dyDescent="0.2">
      <c r="A15580" s="1082"/>
    </row>
    <row r="15581" spans="1:1" s="1260" customFormat="1" x14ac:dyDescent="0.2">
      <c r="A15581" s="1082"/>
    </row>
    <row r="15582" spans="1:1" s="1260" customFormat="1" x14ac:dyDescent="0.2">
      <c r="A15582" s="1082"/>
    </row>
    <row r="15583" spans="1:1" s="1260" customFormat="1" x14ac:dyDescent="0.2">
      <c r="A15583" s="1082"/>
    </row>
    <row r="15584" spans="1:1" s="1260" customFormat="1" x14ac:dyDescent="0.2">
      <c r="A15584" s="1082"/>
    </row>
    <row r="15585" spans="1:1" s="1260" customFormat="1" x14ac:dyDescent="0.2">
      <c r="A15585" s="1082"/>
    </row>
    <row r="15586" spans="1:1" s="1260" customFormat="1" x14ac:dyDescent="0.2">
      <c r="A15586" s="1082"/>
    </row>
    <row r="15587" spans="1:1" s="1260" customFormat="1" x14ac:dyDescent="0.2">
      <c r="A15587" s="1082"/>
    </row>
    <row r="15588" spans="1:1" s="1260" customFormat="1" x14ac:dyDescent="0.2">
      <c r="A15588" s="1082"/>
    </row>
    <row r="15589" spans="1:1" s="1260" customFormat="1" x14ac:dyDescent="0.2">
      <c r="A15589" s="1082"/>
    </row>
    <row r="15590" spans="1:1" s="1260" customFormat="1" x14ac:dyDescent="0.2">
      <c r="A15590" s="1082"/>
    </row>
    <row r="15591" spans="1:1" s="1260" customFormat="1" x14ac:dyDescent="0.2">
      <c r="A15591" s="1082"/>
    </row>
    <row r="15592" spans="1:1" s="1260" customFormat="1" x14ac:dyDescent="0.2">
      <c r="A15592" s="1082"/>
    </row>
    <row r="15593" spans="1:1" s="1260" customFormat="1" x14ac:dyDescent="0.2">
      <c r="A15593" s="1082"/>
    </row>
    <row r="15594" spans="1:1" s="1260" customFormat="1" x14ac:dyDescent="0.2">
      <c r="A15594" s="1082"/>
    </row>
    <row r="15595" spans="1:1" s="1260" customFormat="1" x14ac:dyDescent="0.2">
      <c r="A15595" s="1082"/>
    </row>
    <row r="15596" spans="1:1" s="1260" customFormat="1" x14ac:dyDescent="0.2">
      <c r="A15596" s="1082"/>
    </row>
    <row r="15597" spans="1:1" s="1260" customFormat="1" x14ac:dyDescent="0.2">
      <c r="A15597" s="1082"/>
    </row>
    <row r="15598" spans="1:1" s="1260" customFormat="1" x14ac:dyDescent="0.2">
      <c r="A15598" s="1082"/>
    </row>
    <row r="15599" spans="1:1" s="1260" customFormat="1" x14ac:dyDescent="0.2">
      <c r="A15599" s="1082"/>
    </row>
    <row r="15600" spans="1:1" s="1260" customFormat="1" x14ac:dyDescent="0.2">
      <c r="A15600" s="1082"/>
    </row>
    <row r="15601" spans="1:1" s="1260" customFormat="1" x14ac:dyDescent="0.2">
      <c r="A15601" s="1082"/>
    </row>
    <row r="15602" spans="1:1" s="1260" customFormat="1" x14ac:dyDescent="0.2">
      <c r="A15602" s="1082"/>
    </row>
    <row r="15603" spans="1:1" s="1260" customFormat="1" x14ac:dyDescent="0.2">
      <c r="A15603" s="1082"/>
    </row>
    <row r="15604" spans="1:1" s="1260" customFormat="1" x14ac:dyDescent="0.2">
      <c r="A15604" s="1082"/>
    </row>
    <row r="15605" spans="1:1" s="1260" customFormat="1" x14ac:dyDescent="0.2">
      <c r="A15605" s="1082"/>
    </row>
    <row r="15606" spans="1:1" s="1260" customFormat="1" x14ac:dyDescent="0.2">
      <c r="A15606" s="1082"/>
    </row>
    <row r="15607" spans="1:1" s="1260" customFormat="1" x14ac:dyDescent="0.2">
      <c r="A15607" s="1082"/>
    </row>
    <row r="15608" spans="1:1" s="1260" customFormat="1" x14ac:dyDescent="0.2">
      <c r="A15608" s="1082"/>
    </row>
    <row r="15609" spans="1:1" s="1260" customFormat="1" x14ac:dyDescent="0.2">
      <c r="A15609" s="1082"/>
    </row>
    <row r="15610" spans="1:1" s="1260" customFormat="1" x14ac:dyDescent="0.2">
      <c r="A15610" s="1082"/>
    </row>
    <row r="15611" spans="1:1" s="1260" customFormat="1" x14ac:dyDescent="0.2">
      <c r="A15611" s="1082"/>
    </row>
    <row r="15612" spans="1:1" s="1260" customFormat="1" x14ac:dyDescent="0.2">
      <c r="A15612" s="1082"/>
    </row>
    <row r="15613" spans="1:1" s="1260" customFormat="1" x14ac:dyDescent="0.2">
      <c r="A15613" s="1082"/>
    </row>
    <row r="15614" spans="1:1" s="1260" customFormat="1" x14ac:dyDescent="0.2">
      <c r="A15614" s="1082"/>
    </row>
    <row r="15615" spans="1:1" s="1260" customFormat="1" x14ac:dyDescent="0.2">
      <c r="A15615" s="1082"/>
    </row>
    <row r="15616" spans="1:1" s="1260" customFormat="1" x14ac:dyDescent="0.2">
      <c r="A15616" s="1082"/>
    </row>
    <row r="15617" spans="1:1" s="1260" customFormat="1" x14ac:dyDescent="0.2">
      <c r="A15617" s="1082"/>
    </row>
    <row r="15618" spans="1:1" s="1260" customFormat="1" x14ac:dyDescent="0.2">
      <c r="A15618" s="1082"/>
    </row>
    <row r="15619" spans="1:1" s="1260" customFormat="1" x14ac:dyDescent="0.2">
      <c r="A15619" s="1082"/>
    </row>
    <row r="15620" spans="1:1" s="1260" customFormat="1" x14ac:dyDescent="0.2">
      <c r="A15620" s="1082"/>
    </row>
    <row r="15621" spans="1:1" s="1260" customFormat="1" x14ac:dyDescent="0.2">
      <c r="A15621" s="1082"/>
    </row>
    <row r="15622" spans="1:1" s="1260" customFormat="1" x14ac:dyDescent="0.2">
      <c r="A15622" s="1082"/>
    </row>
    <row r="15623" spans="1:1" s="1260" customFormat="1" x14ac:dyDescent="0.2">
      <c r="A15623" s="1082"/>
    </row>
    <row r="15624" spans="1:1" s="1260" customFormat="1" x14ac:dyDescent="0.2">
      <c r="A15624" s="1082"/>
    </row>
    <row r="15625" spans="1:1" s="1260" customFormat="1" x14ac:dyDescent="0.2">
      <c r="A15625" s="1082"/>
    </row>
    <row r="15626" spans="1:1" s="1260" customFormat="1" x14ac:dyDescent="0.2">
      <c r="A15626" s="1082"/>
    </row>
    <row r="15627" spans="1:1" s="1260" customFormat="1" x14ac:dyDescent="0.2">
      <c r="A15627" s="1082"/>
    </row>
    <row r="15628" spans="1:1" s="1260" customFormat="1" x14ac:dyDescent="0.2">
      <c r="A15628" s="1082"/>
    </row>
    <row r="15629" spans="1:1" s="1260" customFormat="1" x14ac:dyDescent="0.2">
      <c r="A15629" s="1082"/>
    </row>
    <row r="15630" spans="1:1" s="1260" customFormat="1" x14ac:dyDescent="0.2">
      <c r="A15630" s="1082"/>
    </row>
    <row r="15631" spans="1:1" s="1260" customFormat="1" x14ac:dyDescent="0.2">
      <c r="A15631" s="1082"/>
    </row>
    <row r="15632" spans="1:1" s="1260" customFormat="1" x14ac:dyDescent="0.2">
      <c r="A15632" s="1082"/>
    </row>
    <row r="15633" spans="1:1" s="1260" customFormat="1" x14ac:dyDescent="0.2">
      <c r="A15633" s="1082"/>
    </row>
    <row r="15634" spans="1:1" s="1260" customFormat="1" x14ac:dyDescent="0.2">
      <c r="A15634" s="1082"/>
    </row>
    <row r="15635" spans="1:1" s="1260" customFormat="1" x14ac:dyDescent="0.2">
      <c r="A15635" s="1082"/>
    </row>
    <row r="15636" spans="1:1" s="1260" customFormat="1" x14ac:dyDescent="0.2">
      <c r="A15636" s="1082"/>
    </row>
    <row r="15637" spans="1:1" s="1260" customFormat="1" x14ac:dyDescent="0.2">
      <c r="A15637" s="1082"/>
    </row>
    <row r="15638" spans="1:1" s="1260" customFormat="1" x14ac:dyDescent="0.2">
      <c r="A15638" s="1082"/>
    </row>
    <row r="15639" spans="1:1" s="1260" customFormat="1" x14ac:dyDescent="0.2">
      <c r="A15639" s="1082"/>
    </row>
    <row r="15640" spans="1:1" s="1260" customFormat="1" x14ac:dyDescent="0.2">
      <c r="A15640" s="1082"/>
    </row>
    <row r="15641" spans="1:1" s="1260" customFormat="1" x14ac:dyDescent="0.2">
      <c r="A15641" s="1082"/>
    </row>
    <row r="15642" spans="1:1" s="1260" customFormat="1" x14ac:dyDescent="0.2">
      <c r="A15642" s="1082"/>
    </row>
    <row r="15643" spans="1:1" s="1260" customFormat="1" x14ac:dyDescent="0.2">
      <c r="A15643" s="1082"/>
    </row>
    <row r="15644" spans="1:1" s="1260" customFormat="1" x14ac:dyDescent="0.2">
      <c r="A15644" s="1082"/>
    </row>
    <row r="15645" spans="1:1" s="1260" customFormat="1" x14ac:dyDescent="0.2">
      <c r="A15645" s="1082"/>
    </row>
    <row r="15646" spans="1:1" s="1260" customFormat="1" x14ac:dyDescent="0.2">
      <c r="A15646" s="1082"/>
    </row>
    <row r="15647" spans="1:1" s="1260" customFormat="1" x14ac:dyDescent="0.2">
      <c r="A15647" s="1082"/>
    </row>
    <row r="15648" spans="1:1" s="1260" customFormat="1" x14ac:dyDescent="0.2">
      <c r="A15648" s="1082"/>
    </row>
    <row r="15649" spans="1:1" s="1260" customFormat="1" x14ac:dyDescent="0.2">
      <c r="A15649" s="1082"/>
    </row>
    <row r="15650" spans="1:1" s="1260" customFormat="1" x14ac:dyDescent="0.2">
      <c r="A15650" s="1082"/>
    </row>
    <row r="15651" spans="1:1" s="1260" customFormat="1" x14ac:dyDescent="0.2">
      <c r="A15651" s="1082"/>
    </row>
    <row r="15652" spans="1:1" s="1260" customFormat="1" x14ac:dyDescent="0.2">
      <c r="A15652" s="1082"/>
    </row>
    <row r="15653" spans="1:1" s="1260" customFormat="1" x14ac:dyDescent="0.2">
      <c r="A15653" s="1082"/>
    </row>
    <row r="15654" spans="1:1" s="1260" customFormat="1" x14ac:dyDescent="0.2">
      <c r="A15654" s="1082"/>
    </row>
    <row r="15655" spans="1:1" s="1260" customFormat="1" x14ac:dyDescent="0.2">
      <c r="A15655" s="1082"/>
    </row>
    <row r="15656" spans="1:1" s="1260" customFormat="1" x14ac:dyDescent="0.2">
      <c r="A15656" s="1082"/>
    </row>
    <row r="15657" spans="1:1" s="1260" customFormat="1" x14ac:dyDescent="0.2">
      <c r="A15657" s="1082"/>
    </row>
    <row r="15658" spans="1:1" s="1260" customFormat="1" x14ac:dyDescent="0.2">
      <c r="A15658" s="1082"/>
    </row>
    <row r="15659" spans="1:1" s="1260" customFormat="1" x14ac:dyDescent="0.2">
      <c r="A15659" s="1082"/>
    </row>
    <row r="15660" spans="1:1" s="1260" customFormat="1" x14ac:dyDescent="0.2">
      <c r="A15660" s="1082"/>
    </row>
    <row r="15661" spans="1:1" s="1260" customFormat="1" x14ac:dyDescent="0.2">
      <c r="A15661" s="1082"/>
    </row>
    <row r="15662" spans="1:1" s="1260" customFormat="1" x14ac:dyDescent="0.2">
      <c r="A15662" s="1082"/>
    </row>
    <row r="15663" spans="1:1" s="1260" customFormat="1" x14ac:dyDescent="0.2">
      <c r="A15663" s="1082"/>
    </row>
    <row r="15664" spans="1:1" s="1260" customFormat="1" x14ac:dyDescent="0.2">
      <c r="A15664" s="1082"/>
    </row>
    <row r="15665" spans="1:1" s="1260" customFormat="1" x14ac:dyDescent="0.2">
      <c r="A15665" s="1082"/>
    </row>
    <row r="15666" spans="1:1" s="1260" customFormat="1" x14ac:dyDescent="0.2">
      <c r="A15666" s="1082"/>
    </row>
    <row r="15667" spans="1:1" s="1260" customFormat="1" x14ac:dyDescent="0.2">
      <c r="A15667" s="1082"/>
    </row>
    <row r="15668" spans="1:1" s="1260" customFormat="1" x14ac:dyDescent="0.2">
      <c r="A15668" s="1082"/>
    </row>
    <row r="15669" spans="1:1" s="1260" customFormat="1" x14ac:dyDescent="0.2">
      <c r="A15669" s="1082"/>
    </row>
    <row r="15670" spans="1:1" s="1260" customFormat="1" x14ac:dyDescent="0.2">
      <c r="A15670" s="1082"/>
    </row>
    <row r="15671" spans="1:1" s="1260" customFormat="1" x14ac:dyDescent="0.2">
      <c r="A15671" s="1082"/>
    </row>
    <row r="15672" spans="1:1" s="1260" customFormat="1" x14ac:dyDescent="0.2">
      <c r="A15672" s="1082"/>
    </row>
    <row r="15673" spans="1:1" s="1260" customFormat="1" x14ac:dyDescent="0.2">
      <c r="A15673" s="1082"/>
    </row>
    <row r="15674" spans="1:1" s="1260" customFormat="1" x14ac:dyDescent="0.2">
      <c r="A15674" s="1082"/>
    </row>
    <row r="15675" spans="1:1" s="1260" customFormat="1" x14ac:dyDescent="0.2">
      <c r="A15675" s="1082"/>
    </row>
    <row r="15676" spans="1:1" s="1260" customFormat="1" x14ac:dyDescent="0.2">
      <c r="A15676" s="1082"/>
    </row>
    <row r="15677" spans="1:1" s="1260" customFormat="1" x14ac:dyDescent="0.2">
      <c r="A15677" s="1082"/>
    </row>
    <row r="15678" spans="1:1" s="1260" customFormat="1" x14ac:dyDescent="0.2">
      <c r="A15678" s="1082"/>
    </row>
    <row r="15679" spans="1:1" s="1260" customFormat="1" x14ac:dyDescent="0.2">
      <c r="A15679" s="1082"/>
    </row>
    <row r="15680" spans="1:1" s="1260" customFormat="1" x14ac:dyDescent="0.2">
      <c r="A15680" s="1082"/>
    </row>
    <row r="15681" spans="1:1" s="1260" customFormat="1" x14ac:dyDescent="0.2">
      <c r="A15681" s="1082"/>
    </row>
    <row r="15682" spans="1:1" s="1260" customFormat="1" x14ac:dyDescent="0.2">
      <c r="A15682" s="1082"/>
    </row>
    <row r="15683" spans="1:1" s="1260" customFormat="1" x14ac:dyDescent="0.2">
      <c r="A15683" s="1082"/>
    </row>
    <row r="15684" spans="1:1" s="1260" customFormat="1" x14ac:dyDescent="0.2">
      <c r="A15684" s="1082"/>
    </row>
    <row r="15685" spans="1:1" s="1260" customFormat="1" x14ac:dyDescent="0.2">
      <c r="A15685" s="1082"/>
    </row>
    <row r="15686" spans="1:1" s="1260" customFormat="1" x14ac:dyDescent="0.2">
      <c r="A15686" s="1082"/>
    </row>
    <row r="15687" spans="1:1" s="1260" customFormat="1" x14ac:dyDescent="0.2">
      <c r="A15687" s="1082"/>
    </row>
    <row r="15688" spans="1:1" s="1260" customFormat="1" x14ac:dyDescent="0.2">
      <c r="A15688" s="1082"/>
    </row>
    <row r="15689" spans="1:1" s="1260" customFormat="1" x14ac:dyDescent="0.2">
      <c r="A15689" s="1082"/>
    </row>
    <row r="15690" spans="1:1" s="1260" customFormat="1" x14ac:dyDescent="0.2">
      <c r="A15690" s="1082"/>
    </row>
    <row r="15691" spans="1:1" s="1260" customFormat="1" x14ac:dyDescent="0.2">
      <c r="A15691" s="1082"/>
    </row>
    <row r="15692" spans="1:1" s="1260" customFormat="1" x14ac:dyDescent="0.2">
      <c r="A15692" s="1082"/>
    </row>
    <row r="15693" spans="1:1" s="1260" customFormat="1" x14ac:dyDescent="0.2">
      <c r="A15693" s="1082"/>
    </row>
    <row r="15694" spans="1:1" s="1260" customFormat="1" x14ac:dyDescent="0.2">
      <c r="A15694" s="1082"/>
    </row>
    <row r="15695" spans="1:1" s="1260" customFormat="1" x14ac:dyDescent="0.2">
      <c r="A15695" s="1082"/>
    </row>
    <row r="15696" spans="1:1" s="1260" customFormat="1" x14ac:dyDescent="0.2">
      <c r="A15696" s="1082"/>
    </row>
    <row r="15697" spans="1:1" s="1260" customFormat="1" x14ac:dyDescent="0.2">
      <c r="A15697" s="1082"/>
    </row>
    <row r="15698" spans="1:1" s="1260" customFormat="1" x14ac:dyDescent="0.2">
      <c r="A15698" s="1082"/>
    </row>
    <row r="15699" spans="1:1" s="1260" customFormat="1" x14ac:dyDescent="0.2">
      <c r="A15699" s="1082"/>
    </row>
    <row r="15700" spans="1:1" s="1260" customFormat="1" x14ac:dyDescent="0.2">
      <c r="A15700" s="1082"/>
    </row>
    <row r="15701" spans="1:1" s="1260" customFormat="1" x14ac:dyDescent="0.2">
      <c r="A15701" s="1082"/>
    </row>
    <row r="15702" spans="1:1" s="1260" customFormat="1" x14ac:dyDescent="0.2">
      <c r="A15702" s="1082"/>
    </row>
    <row r="15703" spans="1:1" s="1260" customFormat="1" x14ac:dyDescent="0.2">
      <c r="A15703" s="1082"/>
    </row>
    <row r="15704" spans="1:1" s="1260" customFormat="1" x14ac:dyDescent="0.2">
      <c r="A15704" s="1082"/>
    </row>
    <row r="15705" spans="1:1" s="1260" customFormat="1" x14ac:dyDescent="0.2">
      <c r="A15705" s="1082"/>
    </row>
    <row r="15706" spans="1:1" s="1260" customFormat="1" x14ac:dyDescent="0.2">
      <c r="A15706" s="1082"/>
    </row>
    <row r="15707" spans="1:1" s="1260" customFormat="1" x14ac:dyDescent="0.2">
      <c r="A15707" s="1082"/>
    </row>
    <row r="15708" spans="1:1" s="1260" customFormat="1" x14ac:dyDescent="0.2">
      <c r="A15708" s="1082"/>
    </row>
    <row r="15709" spans="1:1" s="1260" customFormat="1" x14ac:dyDescent="0.2">
      <c r="A15709" s="1082"/>
    </row>
    <row r="15710" spans="1:1" s="1260" customFormat="1" x14ac:dyDescent="0.2">
      <c r="A15710" s="1082"/>
    </row>
    <row r="15711" spans="1:1" s="1260" customFormat="1" x14ac:dyDescent="0.2">
      <c r="A15711" s="1082"/>
    </row>
    <row r="15712" spans="1:1" s="1260" customFormat="1" x14ac:dyDescent="0.2">
      <c r="A15712" s="1082"/>
    </row>
    <row r="15713" spans="1:1" s="1260" customFormat="1" x14ac:dyDescent="0.2">
      <c r="A15713" s="1082"/>
    </row>
    <row r="15714" spans="1:1" s="1260" customFormat="1" x14ac:dyDescent="0.2">
      <c r="A15714" s="1082"/>
    </row>
    <row r="15715" spans="1:1" s="1260" customFormat="1" x14ac:dyDescent="0.2">
      <c r="A15715" s="1082"/>
    </row>
    <row r="15716" spans="1:1" s="1260" customFormat="1" x14ac:dyDescent="0.2">
      <c r="A15716" s="1082"/>
    </row>
    <row r="15717" spans="1:1" s="1260" customFormat="1" x14ac:dyDescent="0.2">
      <c r="A15717" s="1082"/>
    </row>
    <row r="15718" spans="1:1" s="1260" customFormat="1" x14ac:dyDescent="0.2">
      <c r="A15718" s="1082"/>
    </row>
    <row r="15719" spans="1:1" s="1260" customFormat="1" x14ac:dyDescent="0.2">
      <c r="A15719" s="1082"/>
    </row>
    <row r="15720" spans="1:1" s="1260" customFormat="1" x14ac:dyDescent="0.2">
      <c r="A15720" s="1082"/>
    </row>
    <row r="15721" spans="1:1" s="1260" customFormat="1" x14ac:dyDescent="0.2">
      <c r="A15721" s="1082"/>
    </row>
    <row r="15722" spans="1:1" s="1260" customFormat="1" x14ac:dyDescent="0.2">
      <c r="A15722" s="1082"/>
    </row>
    <row r="15723" spans="1:1" s="1260" customFormat="1" x14ac:dyDescent="0.2">
      <c r="A15723" s="1082"/>
    </row>
    <row r="15724" spans="1:1" s="1260" customFormat="1" x14ac:dyDescent="0.2">
      <c r="A15724" s="1082"/>
    </row>
    <row r="15725" spans="1:1" s="1260" customFormat="1" x14ac:dyDescent="0.2">
      <c r="A15725" s="1082"/>
    </row>
    <row r="15726" spans="1:1" s="1260" customFormat="1" x14ac:dyDescent="0.2">
      <c r="A15726" s="1082"/>
    </row>
    <row r="15727" spans="1:1" s="1260" customFormat="1" x14ac:dyDescent="0.2">
      <c r="A15727" s="1082"/>
    </row>
    <row r="15728" spans="1:1" s="1260" customFormat="1" x14ac:dyDescent="0.2">
      <c r="A15728" s="1082"/>
    </row>
    <row r="15729" spans="1:1" s="1260" customFormat="1" x14ac:dyDescent="0.2">
      <c r="A15729" s="1082"/>
    </row>
    <row r="15730" spans="1:1" s="1260" customFormat="1" x14ac:dyDescent="0.2">
      <c r="A15730" s="1082"/>
    </row>
    <row r="15731" spans="1:1" s="1260" customFormat="1" x14ac:dyDescent="0.2">
      <c r="A15731" s="1082"/>
    </row>
    <row r="15732" spans="1:1" s="1260" customFormat="1" x14ac:dyDescent="0.2">
      <c r="A15732" s="1082"/>
    </row>
    <row r="15733" spans="1:1" s="1260" customFormat="1" x14ac:dyDescent="0.2">
      <c r="A15733" s="1082"/>
    </row>
    <row r="15734" spans="1:1" s="1260" customFormat="1" x14ac:dyDescent="0.2">
      <c r="A15734" s="1082"/>
    </row>
    <row r="15735" spans="1:1" s="1260" customFormat="1" x14ac:dyDescent="0.2">
      <c r="A15735" s="1082"/>
    </row>
    <row r="15736" spans="1:1" s="1260" customFormat="1" x14ac:dyDescent="0.2">
      <c r="A15736" s="1082"/>
    </row>
    <row r="15737" spans="1:1" s="1260" customFormat="1" x14ac:dyDescent="0.2">
      <c r="A15737" s="1082"/>
    </row>
    <row r="15738" spans="1:1" s="1260" customFormat="1" x14ac:dyDescent="0.2">
      <c r="A15738" s="1082"/>
    </row>
    <row r="15739" spans="1:1" s="1260" customFormat="1" x14ac:dyDescent="0.2">
      <c r="A15739" s="1082"/>
    </row>
    <row r="15740" spans="1:1" s="1260" customFormat="1" x14ac:dyDescent="0.2">
      <c r="A15740" s="1082"/>
    </row>
    <row r="15741" spans="1:1" s="1260" customFormat="1" x14ac:dyDescent="0.2">
      <c r="A15741" s="1082"/>
    </row>
    <row r="15742" spans="1:1" s="1260" customFormat="1" x14ac:dyDescent="0.2">
      <c r="A15742" s="1082"/>
    </row>
    <row r="15743" spans="1:1" s="1260" customFormat="1" x14ac:dyDescent="0.2">
      <c r="A15743" s="1082"/>
    </row>
    <row r="15744" spans="1:1" s="1260" customFormat="1" x14ac:dyDescent="0.2">
      <c r="A15744" s="1082"/>
    </row>
    <row r="15745" spans="1:1" s="1260" customFormat="1" x14ac:dyDescent="0.2">
      <c r="A15745" s="1082"/>
    </row>
    <row r="15746" spans="1:1" s="1260" customFormat="1" x14ac:dyDescent="0.2">
      <c r="A15746" s="1082"/>
    </row>
    <row r="15747" spans="1:1" s="1260" customFormat="1" x14ac:dyDescent="0.2">
      <c r="A15747" s="1082"/>
    </row>
    <row r="15748" spans="1:1" s="1260" customFormat="1" x14ac:dyDescent="0.2">
      <c r="A15748" s="1082"/>
    </row>
    <row r="15749" spans="1:1" s="1260" customFormat="1" x14ac:dyDescent="0.2">
      <c r="A15749" s="1082"/>
    </row>
    <row r="15750" spans="1:1" s="1260" customFormat="1" x14ac:dyDescent="0.2">
      <c r="A15750" s="1082"/>
    </row>
    <row r="15751" spans="1:1" s="1260" customFormat="1" x14ac:dyDescent="0.2">
      <c r="A15751" s="1082"/>
    </row>
    <row r="15752" spans="1:1" s="1260" customFormat="1" x14ac:dyDescent="0.2">
      <c r="A15752" s="1082"/>
    </row>
    <row r="15753" spans="1:1" s="1260" customFormat="1" x14ac:dyDescent="0.2">
      <c r="A15753" s="1082"/>
    </row>
    <row r="15754" spans="1:1" s="1260" customFormat="1" x14ac:dyDescent="0.2">
      <c r="A15754" s="1082"/>
    </row>
    <row r="15755" spans="1:1" s="1260" customFormat="1" x14ac:dyDescent="0.2">
      <c r="A15755" s="1082"/>
    </row>
    <row r="15756" spans="1:1" s="1260" customFormat="1" x14ac:dyDescent="0.2">
      <c r="A15756" s="1082"/>
    </row>
    <row r="15757" spans="1:1" s="1260" customFormat="1" x14ac:dyDescent="0.2">
      <c r="A15757" s="1082"/>
    </row>
    <row r="15758" spans="1:1" s="1260" customFormat="1" x14ac:dyDescent="0.2">
      <c r="A15758" s="1082"/>
    </row>
    <row r="15759" spans="1:1" s="1260" customFormat="1" x14ac:dyDescent="0.2">
      <c r="A15759" s="1082"/>
    </row>
    <row r="15760" spans="1:1" s="1260" customFormat="1" x14ac:dyDescent="0.2">
      <c r="A15760" s="1082"/>
    </row>
    <row r="15761" spans="1:1" s="1260" customFormat="1" x14ac:dyDescent="0.2">
      <c r="A15761" s="1082"/>
    </row>
    <row r="15762" spans="1:1" s="1260" customFormat="1" x14ac:dyDescent="0.2">
      <c r="A15762" s="1082"/>
    </row>
    <row r="15763" spans="1:1" s="1260" customFormat="1" x14ac:dyDescent="0.2">
      <c r="A15763" s="1082"/>
    </row>
    <row r="15764" spans="1:1" s="1260" customFormat="1" x14ac:dyDescent="0.2">
      <c r="A15764" s="1082"/>
    </row>
    <row r="15765" spans="1:1" s="1260" customFormat="1" x14ac:dyDescent="0.2">
      <c r="A15765" s="1082"/>
    </row>
    <row r="15766" spans="1:1" s="1260" customFormat="1" x14ac:dyDescent="0.2">
      <c r="A15766" s="1082"/>
    </row>
    <row r="15767" spans="1:1" s="1260" customFormat="1" x14ac:dyDescent="0.2">
      <c r="A15767" s="1082"/>
    </row>
    <row r="15768" spans="1:1" s="1260" customFormat="1" x14ac:dyDescent="0.2">
      <c r="A15768" s="1082"/>
    </row>
    <row r="15769" spans="1:1" s="1260" customFormat="1" x14ac:dyDescent="0.2">
      <c r="A15769" s="1082"/>
    </row>
    <row r="15770" spans="1:1" s="1260" customFormat="1" x14ac:dyDescent="0.2">
      <c r="A15770" s="1082"/>
    </row>
    <row r="15771" spans="1:1" s="1260" customFormat="1" x14ac:dyDescent="0.2">
      <c r="A15771" s="1082"/>
    </row>
    <row r="15772" spans="1:1" s="1260" customFormat="1" x14ac:dyDescent="0.2">
      <c r="A15772" s="1082"/>
    </row>
    <row r="15773" spans="1:1" s="1260" customFormat="1" x14ac:dyDescent="0.2">
      <c r="A15773" s="1082"/>
    </row>
    <row r="15774" spans="1:1" s="1260" customFormat="1" x14ac:dyDescent="0.2">
      <c r="A15774" s="1082"/>
    </row>
    <row r="15775" spans="1:1" s="1260" customFormat="1" x14ac:dyDescent="0.2">
      <c r="A15775" s="1082"/>
    </row>
    <row r="15776" spans="1:1" s="1260" customFormat="1" x14ac:dyDescent="0.2">
      <c r="A15776" s="1082"/>
    </row>
    <row r="15777" spans="1:1" s="1260" customFormat="1" x14ac:dyDescent="0.2">
      <c r="A15777" s="1082"/>
    </row>
    <row r="15778" spans="1:1" s="1260" customFormat="1" x14ac:dyDescent="0.2">
      <c r="A15778" s="1082"/>
    </row>
    <row r="15779" spans="1:1" s="1260" customFormat="1" x14ac:dyDescent="0.2">
      <c r="A15779" s="1082"/>
    </row>
    <row r="15780" spans="1:1" s="1260" customFormat="1" x14ac:dyDescent="0.2">
      <c r="A15780" s="1082"/>
    </row>
    <row r="15781" spans="1:1" s="1260" customFormat="1" x14ac:dyDescent="0.2">
      <c r="A15781" s="1082"/>
    </row>
    <row r="15782" spans="1:1" s="1260" customFormat="1" x14ac:dyDescent="0.2">
      <c r="A15782" s="1082"/>
    </row>
    <row r="15783" spans="1:1" s="1260" customFormat="1" x14ac:dyDescent="0.2">
      <c r="A15783" s="1082"/>
    </row>
    <row r="15784" spans="1:1" s="1260" customFormat="1" x14ac:dyDescent="0.2">
      <c r="A15784" s="1082"/>
    </row>
    <row r="15785" spans="1:1" s="1260" customFormat="1" x14ac:dyDescent="0.2">
      <c r="A15785" s="1082"/>
    </row>
    <row r="15786" spans="1:1" s="1260" customFormat="1" x14ac:dyDescent="0.2">
      <c r="A15786" s="1082"/>
    </row>
    <row r="15787" spans="1:1" s="1260" customFormat="1" x14ac:dyDescent="0.2">
      <c r="A15787" s="1082"/>
    </row>
    <row r="15788" spans="1:1" s="1260" customFormat="1" x14ac:dyDescent="0.2">
      <c r="A15788" s="1082"/>
    </row>
    <row r="15789" spans="1:1" s="1260" customFormat="1" x14ac:dyDescent="0.2">
      <c r="A15789" s="1082"/>
    </row>
    <row r="15790" spans="1:1" s="1260" customFormat="1" x14ac:dyDescent="0.2">
      <c r="A15790" s="1082"/>
    </row>
    <row r="15791" spans="1:1" s="1260" customFormat="1" x14ac:dyDescent="0.2">
      <c r="A15791" s="1082"/>
    </row>
    <row r="15792" spans="1:1" s="1260" customFormat="1" x14ac:dyDescent="0.2">
      <c r="A15792" s="1082"/>
    </row>
    <row r="15793" spans="1:1" s="1260" customFormat="1" x14ac:dyDescent="0.2">
      <c r="A15793" s="1082"/>
    </row>
    <row r="15794" spans="1:1" s="1260" customFormat="1" x14ac:dyDescent="0.2">
      <c r="A15794" s="1082"/>
    </row>
    <row r="15795" spans="1:1" s="1260" customFormat="1" x14ac:dyDescent="0.2">
      <c r="A15795" s="1082"/>
    </row>
    <row r="15796" spans="1:1" s="1260" customFormat="1" x14ac:dyDescent="0.2">
      <c r="A15796" s="1082"/>
    </row>
    <row r="15797" spans="1:1" s="1260" customFormat="1" x14ac:dyDescent="0.2">
      <c r="A15797" s="1082"/>
    </row>
    <row r="15798" spans="1:1" s="1260" customFormat="1" x14ac:dyDescent="0.2">
      <c r="A15798" s="1082"/>
    </row>
    <row r="15799" spans="1:1" s="1260" customFormat="1" x14ac:dyDescent="0.2">
      <c r="A15799" s="1082"/>
    </row>
    <row r="15800" spans="1:1" s="1260" customFormat="1" x14ac:dyDescent="0.2">
      <c r="A15800" s="1082"/>
    </row>
    <row r="15801" spans="1:1" s="1260" customFormat="1" x14ac:dyDescent="0.2">
      <c r="A15801" s="1082"/>
    </row>
    <row r="15802" spans="1:1" s="1260" customFormat="1" x14ac:dyDescent="0.2">
      <c r="A15802" s="1082"/>
    </row>
    <row r="15803" spans="1:1" s="1260" customFormat="1" x14ac:dyDescent="0.2">
      <c r="A15803" s="1082"/>
    </row>
    <row r="15804" spans="1:1" s="1260" customFormat="1" x14ac:dyDescent="0.2">
      <c r="A15804" s="1082"/>
    </row>
    <row r="15805" spans="1:1" s="1260" customFormat="1" x14ac:dyDescent="0.2">
      <c r="A15805" s="1082"/>
    </row>
    <row r="15806" spans="1:1" s="1260" customFormat="1" x14ac:dyDescent="0.2">
      <c r="A15806" s="1082"/>
    </row>
    <row r="15807" spans="1:1" s="1260" customFormat="1" x14ac:dyDescent="0.2">
      <c r="A15807" s="1082"/>
    </row>
    <row r="15808" spans="1:1" s="1260" customFormat="1" x14ac:dyDescent="0.2">
      <c r="A15808" s="1082"/>
    </row>
    <row r="15809" spans="1:1" s="1260" customFormat="1" x14ac:dyDescent="0.2">
      <c r="A15809" s="1082"/>
    </row>
    <row r="15810" spans="1:1" s="1260" customFormat="1" x14ac:dyDescent="0.2">
      <c r="A15810" s="1082"/>
    </row>
    <row r="15811" spans="1:1" s="1260" customFormat="1" x14ac:dyDescent="0.2">
      <c r="A15811" s="1082"/>
    </row>
    <row r="15812" spans="1:1" s="1260" customFormat="1" x14ac:dyDescent="0.2">
      <c r="A15812" s="1082"/>
    </row>
    <row r="15813" spans="1:1" s="1260" customFormat="1" x14ac:dyDescent="0.2">
      <c r="A15813" s="1082"/>
    </row>
    <row r="15814" spans="1:1" s="1260" customFormat="1" x14ac:dyDescent="0.2">
      <c r="A15814" s="1082"/>
    </row>
    <row r="15815" spans="1:1" s="1260" customFormat="1" x14ac:dyDescent="0.2">
      <c r="A15815" s="1082"/>
    </row>
    <row r="15816" spans="1:1" s="1260" customFormat="1" x14ac:dyDescent="0.2">
      <c r="A15816" s="1082"/>
    </row>
    <row r="15817" spans="1:1" s="1260" customFormat="1" x14ac:dyDescent="0.2">
      <c r="A15817" s="1082"/>
    </row>
    <row r="15818" spans="1:1" s="1260" customFormat="1" x14ac:dyDescent="0.2">
      <c r="A15818" s="1082"/>
    </row>
    <row r="15819" spans="1:1" s="1260" customFormat="1" x14ac:dyDescent="0.2">
      <c r="A15819" s="1082"/>
    </row>
    <row r="15820" spans="1:1" s="1260" customFormat="1" x14ac:dyDescent="0.2">
      <c r="A15820" s="1082"/>
    </row>
    <row r="15821" spans="1:1" s="1260" customFormat="1" x14ac:dyDescent="0.2">
      <c r="A15821" s="1082"/>
    </row>
    <row r="15822" spans="1:1" s="1260" customFormat="1" x14ac:dyDescent="0.2">
      <c r="A15822" s="1082"/>
    </row>
    <row r="15823" spans="1:1" s="1260" customFormat="1" x14ac:dyDescent="0.2">
      <c r="A15823" s="1082"/>
    </row>
    <row r="15824" spans="1:1" s="1260" customFormat="1" x14ac:dyDescent="0.2">
      <c r="A15824" s="1082"/>
    </row>
    <row r="15825" spans="1:1" s="1260" customFormat="1" x14ac:dyDescent="0.2">
      <c r="A15825" s="1082"/>
    </row>
    <row r="15826" spans="1:1" s="1260" customFormat="1" x14ac:dyDescent="0.2">
      <c r="A15826" s="1082"/>
    </row>
    <row r="15827" spans="1:1" s="1260" customFormat="1" x14ac:dyDescent="0.2">
      <c r="A15827" s="1082"/>
    </row>
    <row r="15828" spans="1:1" s="1260" customFormat="1" x14ac:dyDescent="0.2">
      <c r="A15828" s="1082"/>
    </row>
    <row r="15829" spans="1:1" s="1260" customFormat="1" x14ac:dyDescent="0.2">
      <c r="A15829" s="1082"/>
    </row>
    <row r="15830" spans="1:1" s="1260" customFormat="1" x14ac:dyDescent="0.2">
      <c r="A15830" s="1082"/>
    </row>
    <row r="15831" spans="1:1" s="1260" customFormat="1" x14ac:dyDescent="0.2">
      <c r="A15831" s="1082"/>
    </row>
    <row r="15832" spans="1:1" s="1260" customFormat="1" x14ac:dyDescent="0.2">
      <c r="A15832" s="1082"/>
    </row>
    <row r="15833" spans="1:1" s="1260" customFormat="1" x14ac:dyDescent="0.2">
      <c r="A15833" s="1082"/>
    </row>
    <row r="15834" spans="1:1" s="1260" customFormat="1" x14ac:dyDescent="0.2">
      <c r="A15834" s="1082"/>
    </row>
    <row r="15835" spans="1:1" s="1260" customFormat="1" x14ac:dyDescent="0.2">
      <c r="A15835" s="1082"/>
    </row>
    <row r="15836" spans="1:1" s="1260" customFormat="1" x14ac:dyDescent="0.2">
      <c r="A15836" s="1082"/>
    </row>
    <row r="15837" spans="1:1" s="1260" customFormat="1" x14ac:dyDescent="0.2">
      <c r="A15837" s="1082"/>
    </row>
    <row r="15838" spans="1:1" s="1260" customFormat="1" x14ac:dyDescent="0.2">
      <c r="A15838" s="1082"/>
    </row>
    <row r="15839" spans="1:1" s="1260" customFormat="1" x14ac:dyDescent="0.2">
      <c r="A15839" s="1082"/>
    </row>
    <row r="15840" spans="1:1" s="1260" customFormat="1" x14ac:dyDescent="0.2">
      <c r="A15840" s="1082"/>
    </row>
    <row r="15841" spans="1:1" s="1260" customFormat="1" x14ac:dyDescent="0.2">
      <c r="A15841" s="1082"/>
    </row>
    <row r="15842" spans="1:1" s="1260" customFormat="1" x14ac:dyDescent="0.2">
      <c r="A15842" s="1082"/>
    </row>
    <row r="15843" spans="1:1" s="1260" customFormat="1" x14ac:dyDescent="0.2">
      <c r="A15843" s="1082"/>
    </row>
    <row r="15844" spans="1:1" s="1260" customFormat="1" x14ac:dyDescent="0.2">
      <c r="A15844" s="1082"/>
    </row>
    <row r="15845" spans="1:1" s="1260" customFormat="1" x14ac:dyDescent="0.2">
      <c r="A15845" s="1082"/>
    </row>
    <row r="15846" spans="1:1" s="1260" customFormat="1" x14ac:dyDescent="0.2">
      <c r="A15846" s="1082"/>
    </row>
    <row r="15847" spans="1:1" s="1260" customFormat="1" x14ac:dyDescent="0.2">
      <c r="A15847" s="1082"/>
    </row>
    <row r="15848" spans="1:1" s="1260" customFormat="1" x14ac:dyDescent="0.2">
      <c r="A15848" s="1082"/>
    </row>
    <row r="15849" spans="1:1" s="1260" customFormat="1" x14ac:dyDescent="0.2">
      <c r="A15849" s="1082"/>
    </row>
    <row r="15850" spans="1:1" s="1260" customFormat="1" x14ac:dyDescent="0.2">
      <c r="A15850" s="1082"/>
    </row>
    <row r="15851" spans="1:1" s="1260" customFormat="1" x14ac:dyDescent="0.2">
      <c r="A15851" s="1082"/>
    </row>
    <row r="15852" spans="1:1" s="1260" customFormat="1" x14ac:dyDescent="0.2">
      <c r="A15852" s="1082"/>
    </row>
    <row r="15853" spans="1:1" s="1260" customFormat="1" x14ac:dyDescent="0.2">
      <c r="A15853" s="1082"/>
    </row>
    <row r="15854" spans="1:1" s="1260" customFormat="1" x14ac:dyDescent="0.2">
      <c r="A15854" s="1082"/>
    </row>
    <row r="15855" spans="1:1" s="1260" customFormat="1" x14ac:dyDescent="0.2">
      <c r="A15855" s="1082"/>
    </row>
    <row r="15856" spans="1:1" s="1260" customFormat="1" x14ac:dyDescent="0.2">
      <c r="A15856" s="1082"/>
    </row>
    <row r="15857" spans="1:1" s="1260" customFormat="1" x14ac:dyDescent="0.2">
      <c r="A15857" s="1082"/>
    </row>
    <row r="15858" spans="1:1" s="1260" customFormat="1" x14ac:dyDescent="0.2">
      <c r="A15858" s="1082"/>
    </row>
    <row r="15859" spans="1:1" s="1260" customFormat="1" x14ac:dyDescent="0.2">
      <c r="A15859" s="1082"/>
    </row>
    <row r="15860" spans="1:1" s="1260" customFormat="1" x14ac:dyDescent="0.2">
      <c r="A15860" s="1082"/>
    </row>
    <row r="15861" spans="1:1" s="1260" customFormat="1" x14ac:dyDescent="0.2">
      <c r="A15861" s="1082"/>
    </row>
    <row r="15862" spans="1:1" s="1260" customFormat="1" x14ac:dyDescent="0.2">
      <c r="A15862" s="1082"/>
    </row>
    <row r="15863" spans="1:1" s="1260" customFormat="1" x14ac:dyDescent="0.2">
      <c r="A15863" s="1082"/>
    </row>
    <row r="15864" spans="1:1" s="1260" customFormat="1" x14ac:dyDescent="0.2">
      <c r="A15864" s="1082"/>
    </row>
    <row r="15865" spans="1:1" s="1260" customFormat="1" x14ac:dyDescent="0.2">
      <c r="A15865" s="1082"/>
    </row>
    <row r="15866" spans="1:1" s="1260" customFormat="1" x14ac:dyDescent="0.2">
      <c r="A15866" s="1082"/>
    </row>
    <row r="15867" spans="1:1" s="1260" customFormat="1" x14ac:dyDescent="0.2">
      <c r="A15867" s="1082"/>
    </row>
    <row r="15868" spans="1:1" s="1260" customFormat="1" x14ac:dyDescent="0.2">
      <c r="A15868" s="1082"/>
    </row>
    <row r="15869" spans="1:1" s="1260" customFormat="1" x14ac:dyDescent="0.2">
      <c r="A15869" s="1082"/>
    </row>
    <row r="15870" spans="1:1" s="1260" customFormat="1" x14ac:dyDescent="0.2">
      <c r="A15870" s="1082"/>
    </row>
    <row r="15871" spans="1:1" s="1260" customFormat="1" x14ac:dyDescent="0.2">
      <c r="A15871" s="1082"/>
    </row>
    <row r="15872" spans="1:1" s="1260" customFormat="1" x14ac:dyDescent="0.2">
      <c r="A15872" s="1082"/>
    </row>
    <row r="15873" spans="1:1" s="1260" customFormat="1" x14ac:dyDescent="0.2">
      <c r="A15873" s="1082"/>
    </row>
    <row r="15874" spans="1:1" s="1260" customFormat="1" x14ac:dyDescent="0.2">
      <c r="A15874" s="1082"/>
    </row>
    <row r="15875" spans="1:1" s="1260" customFormat="1" x14ac:dyDescent="0.2">
      <c r="A15875" s="1082"/>
    </row>
    <row r="15876" spans="1:1" s="1260" customFormat="1" x14ac:dyDescent="0.2">
      <c r="A15876" s="1082"/>
    </row>
    <row r="15877" spans="1:1" s="1260" customFormat="1" x14ac:dyDescent="0.2">
      <c r="A15877" s="1082"/>
    </row>
    <row r="15878" spans="1:1" s="1260" customFormat="1" x14ac:dyDescent="0.2">
      <c r="A15878" s="1082"/>
    </row>
    <row r="15879" spans="1:1" s="1260" customFormat="1" x14ac:dyDescent="0.2">
      <c r="A15879" s="1082"/>
    </row>
    <row r="15880" spans="1:1" s="1260" customFormat="1" x14ac:dyDescent="0.2">
      <c r="A15880" s="1082"/>
    </row>
    <row r="15881" spans="1:1" s="1260" customFormat="1" x14ac:dyDescent="0.2">
      <c r="A15881" s="1082"/>
    </row>
    <row r="15882" spans="1:1" s="1260" customFormat="1" x14ac:dyDescent="0.2">
      <c r="A15882" s="1082"/>
    </row>
    <row r="15883" spans="1:1" s="1260" customFormat="1" x14ac:dyDescent="0.2">
      <c r="A15883" s="1082"/>
    </row>
    <row r="15884" spans="1:1" s="1260" customFormat="1" x14ac:dyDescent="0.2">
      <c r="A15884" s="1082"/>
    </row>
    <row r="15885" spans="1:1" s="1260" customFormat="1" x14ac:dyDescent="0.2">
      <c r="A15885" s="1082"/>
    </row>
    <row r="15886" spans="1:1" s="1260" customFormat="1" x14ac:dyDescent="0.2">
      <c r="A15886" s="1082"/>
    </row>
    <row r="15887" spans="1:1" s="1260" customFormat="1" x14ac:dyDescent="0.2">
      <c r="A15887" s="1082"/>
    </row>
    <row r="15888" spans="1:1" s="1260" customFormat="1" x14ac:dyDescent="0.2">
      <c r="A15888" s="1082"/>
    </row>
    <row r="15889" spans="1:1" s="1260" customFormat="1" x14ac:dyDescent="0.2">
      <c r="A15889" s="1082"/>
    </row>
    <row r="15890" spans="1:1" s="1260" customFormat="1" x14ac:dyDescent="0.2">
      <c r="A15890" s="1082"/>
    </row>
    <row r="15891" spans="1:1" s="1260" customFormat="1" x14ac:dyDescent="0.2">
      <c r="A15891" s="1082"/>
    </row>
    <row r="15892" spans="1:1" s="1260" customFormat="1" x14ac:dyDescent="0.2">
      <c r="A15892" s="1082"/>
    </row>
    <row r="15893" spans="1:1" s="1260" customFormat="1" x14ac:dyDescent="0.2">
      <c r="A15893" s="1082"/>
    </row>
    <row r="15894" spans="1:1" s="1260" customFormat="1" x14ac:dyDescent="0.2">
      <c r="A15894" s="1082"/>
    </row>
    <row r="15895" spans="1:1" s="1260" customFormat="1" x14ac:dyDescent="0.2">
      <c r="A15895" s="1082"/>
    </row>
    <row r="15896" spans="1:1" s="1260" customFormat="1" x14ac:dyDescent="0.2">
      <c r="A15896" s="1082"/>
    </row>
    <row r="15897" spans="1:1" s="1260" customFormat="1" x14ac:dyDescent="0.2">
      <c r="A15897" s="1082"/>
    </row>
    <row r="15898" spans="1:1" s="1260" customFormat="1" x14ac:dyDescent="0.2">
      <c r="A15898" s="1082"/>
    </row>
    <row r="15899" spans="1:1" s="1260" customFormat="1" x14ac:dyDescent="0.2">
      <c r="A15899" s="1082"/>
    </row>
    <row r="15900" spans="1:1" s="1260" customFormat="1" x14ac:dyDescent="0.2">
      <c r="A15900" s="1082"/>
    </row>
    <row r="15901" spans="1:1" s="1260" customFormat="1" x14ac:dyDescent="0.2">
      <c r="A15901" s="1082"/>
    </row>
    <row r="15902" spans="1:1" s="1260" customFormat="1" x14ac:dyDescent="0.2">
      <c r="A15902" s="1082"/>
    </row>
    <row r="15903" spans="1:1" s="1260" customFormat="1" x14ac:dyDescent="0.2">
      <c r="A15903" s="1082"/>
    </row>
    <row r="15904" spans="1:1" s="1260" customFormat="1" x14ac:dyDescent="0.2">
      <c r="A15904" s="1082"/>
    </row>
    <row r="15905" spans="1:1" s="1260" customFormat="1" x14ac:dyDescent="0.2">
      <c r="A15905" s="1082"/>
    </row>
    <row r="15906" spans="1:1" s="1260" customFormat="1" x14ac:dyDescent="0.2">
      <c r="A15906" s="1082"/>
    </row>
    <row r="15907" spans="1:1" s="1260" customFormat="1" x14ac:dyDescent="0.2">
      <c r="A15907" s="1082"/>
    </row>
    <row r="15908" spans="1:1" s="1260" customFormat="1" x14ac:dyDescent="0.2">
      <c r="A15908" s="1082"/>
    </row>
    <row r="15909" spans="1:1" s="1260" customFormat="1" x14ac:dyDescent="0.2">
      <c r="A15909" s="1082"/>
    </row>
    <row r="15910" spans="1:1" s="1260" customFormat="1" x14ac:dyDescent="0.2">
      <c r="A15910" s="1082"/>
    </row>
    <row r="15911" spans="1:1" s="1260" customFormat="1" x14ac:dyDescent="0.2">
      <c r="A15911" s="1082"/>
    </row>
    <row r="15912" spans="1:1" s="1260" customFormat="1" x14ac:dyDescent="0.2">
      <c r="A15912" s="1082"/>
    </row>
    <row r="15913" spans="1:1" s="1260" customFormat="1" x14ac:dyDescent="0.2">
      <c r="A15913" s="1082"/>
    </row>
    <row r="15914" spans="1:1" s="1260" customFormat="1" x14ac:dyDescent="0.2">
      <c r="A15914" s="1082"/>
    </row>
    <row r="15915" spans="1:1" s="1260" customFormat="1" x14ac:dyDescent="0.2">
      <c r="A15915" s="1082"/>
    </row>
    <row r="15916" spans="1:1" s="1260" customFormat="1" x14ac:dyDescent="0.2">
      <c r="A15916" s="1082"/>
    </row>
    <row r="15917" spans="1:1" s="1260" customFormat="1" x14ac:dyDescent="0.2">
      <c r="A15917" s="1082"/>
    </row>
    <row r="15918" spans="1:1" s="1260" customFormat="1" x14ac:dyDescent="0.2">
      <c r="A15918" s="1082"/>
    </row>
    <row r="15919" spans="1:1" s="1260" customFormat="1" x14ac:dyDescent="0.2">
      <c r="A15919" s="1082"/>
    </row>
    <row r="15920" spans="1:1" s="1260" customFormat="1" x14ac:dyDescent="0.2">
      <c r="A15920" s="1082"/>
    </row>
    <row r="15921" spans="1:1" s="1260" customFormat="1" x14ac:dyDescent="0.2">
      <c r="A15921" s="1082"/>
    </row>
    <row r="15922" spans="1:1" s="1260" customFormat="1" x14ac:dyDescent="0.2">
      <c r="A15922" s="1082"/>
    </row>
    <row r="15923" spans="1:1" s="1260" customFormat="1" x14ac:dyDescent="0.2">
      <c r="A15923" s="1082"/>
    </row>
    <row r="15924" spans="1:1" s="1260" customFormat="1" x14ac:dyDescent="0.2">
      <c r="A15924" s="1082"/>
    </row>
    <row r="15925" spans="1:1" s="1260" customFormat="1" x14ac:dyDescent="0.2">
      <c r="A15925" s="1082"/>
    </row>
    <row r="15926" spans="1:1" s="1260" customFormat="1" x14ac:dyDescent="0.2">
      <c r="A15926" s="1082"/>
    </row>
    <row r="15927" spans="1:1" s="1260" customFormat="1" x14ac:dyDescent="0.2">
      <c r="A15927" s="1082"/>
    </row>
    <row r="15928" spans="1:1" s="1260" customFormat="1" x14ac:dyDescent="0.2">
      <c r="A15928" s="1082"/>
    </row>
    <row r="15929" spans="1:1" s="1260" customFormat="1" x14ac:dyDescent="0.2">
      <c r="A15929" s="1082"/>
    </row>
    <row r="15930" spans="1:1" s="1260" customFormat="1" x14ac:dyDescent="0.2">
      <c r="A15930" s="1082"/>
    </row>
    <row r="15931" spans="1:1" s="1260" customFormat="1" x14ac:dyDescent="0.2">
      <c r="A15931" s="1082"/>
    </row>
    <row r="15932" spans="1:1" s="1260" customFormat="1" x14ac:dyDescent="0.2">
      <c r="A15932" s="1082"/>
    </row>
    <row r="15933" spans="1:1" s="1260" customFormat="1" x14ac:dyDescent="0.2">
      <c r="A15933" s="1082"/>
    </row>
    <row r="15934" spans="1:1" s="1260" customFormat="1" x14ac:dyDescent="0.2">
      <c r="A15934" s="1082"/>
    </row>
    <row r="15935" spans="1:1" s="1260" customFormat="1" x14ac:dyDescent="0.2">
      <c r="A15935" s="1082"/>
    </row>
    <row r="15936" spans="1:1" s="1260" customFormat="1" x14ac:dyDescent="0.2">
      <c r="A15936" s="1082"/>
    </row>
    <row r="15937" spans="1:1" s="1260" customFormat="1" x14ac:dyDescent="0.2">
      <c r="A15937" s="1082"/>
    </row>
    <row r="15938" spans="1:1" s="1260" customFormat="1" x14ac:dyDescent="0.2">
      <c r="A15938" s="1082"/>
    </row>
    <row r="15939" spans="1:1" s="1260" customFormat="1" x14ac:dyDescent="0.2">
      <c r="A15939" s="1082"/>
    </row>
    <row r="15940" spans="1:1" s="1260" customFormat="1" x14ac:dyDescent="0.2">
      <c r="A15940" s="1082"/>
    </row>
    <row r="15941" spans="1:1" s="1260" customFormat="1" x14ac:dyDescent="0.2">
      <c r="A15941" s="1082"/>
    </row>
    <row r="15942" spans="1:1" s="1260" customFormat="1" x14ac:dyDescent="0.2">
      <c r="A15942" s="1082"/>
    </row>
    <row r="15943" spans="1:1" s="1260" customFormat="1" x14ac:dyDescent="0.2">
      <c r="A15943" s="1082"/>
    </row>
    <row r="15944" spans="1:1" s="1260" customFormat="1" x14ac:dyDescent="0.2">
      <c r="A15944" s="1082"/>
    </row>
    <row r="15945" spans="1:1" s="1260" customFormat="1" x14ac:dyDescent="0.2">
      <c r="A15945" s="1082"/>
    </row>
    <row r="15946" spans="1:1" s="1260" customFormat="1" x14ac:dyDescent="0.2">
      <c r="A15946" s="1082"/>
    </row>
    <row r="15947" spans="1:1" s="1260" customFormat="1" x14ac:dyDescent="0.2">
      <c r="A15947" s="1082"/>
    </row>
    <row r="15948" spans="1:1" s="1260" customFormat="1" x14ac:dyDescent="0.2">
      <c r="A15948" s="1082"/>
    </row>
    <row r="15949" spans="1:1" s="1260" customFormat="1" x14ac:dyDescent="0.2">
      <c r="A15949" s="1082"/>
    </row>
    <row r="15950" spans="1:1" s="1260" customFormat="1" x14ac:dyDescent="0.2">
      <c r="A15950" s="1082"/>
    </row>
    <row r="15951" spans="1:1" s="1260" customFormat="1" x14ac:dyDescent="0.2">
      <c r="A15951" s="1082"/>
    </row>
    <row r="15952" spans="1:1" s="1260" customFormat="1" x14ac:dyDescent="0.2">
      <c r="A15952" s="1082"/>
    </row>
    <row r="15953" spans="1:1" s="1260" customFormat="1" x14ac:dyDescent="0.2">
      <c r="A15953" s="1082"/>
    </row>
    <row r="15954" spans="1:1" s="1260" customFormat="1" x14ac:dyDescent="0.2">
      <c r="A15954" s="1082"/>
    </row>
    <row r="15955" spans="1:1" s="1260" customFormat="1" x14ac:dyDescent="0.2">
      <c r="A15955" s="1082"/>
    </row>
    <row r="15956" spans="1:1" s="1260" customFormat="1" x14ac:dyDescent="0.2">
      <c r="A15956" s="1082"/>
    </row>
    <row r="15957" spans="1:1" s="1260" customFormat="1" x14ac:dyDescent="0.2">
      <c r="A15957" s="1082"/>
    </row>
    <row r="15958" spans="1:1" s="1260" customFormat="1" x14ac:dyDescent="0.2">
      <c r="A15958" s="1082"/>
    </row>
    <row r="15959" spans="1:1" s="1260" customFormat="1" x14ac:dyDescent="0.2">
      <c r="A15959" s="1082"/>
    </row>
    <row r="15960" spans="1:1" s="1260" customFormat="1" x14ac:dyDescent="0.2">
      <c r="A15960" s="1082"/>
    </row>
    <row r="15961" spans="1:1" s="1260" customFormat="1" x14ac:dyDescent="0.2">
      <c r="A15961" s="1082"/>
    </row>
    <row r="15962" spans="1:1" s="1260" customFormat="1" x14ac:dyDescent="0.2">
      <c r="A15962" s="1082"/>
    </row>
    <row r="15963" spans="1:1" s="1260" customFormat="1" x14ac:dyDescent="0.2">
      <c r="A15963" s="1082"/>
    </row>
    <row r="15964" spans="1:1" s="1260" customFormat="1" x14ac:dyDescent="0.2">
      <c r="A15964" s="1082"/>
    </row>
    <row r="15965" spans="1:1" s="1260" customFormat="1" x14ac:dyDescent="0.2">
      <c r="A15965" s="1082"/>
    </row>
    <row r="15966" spans="1:1" s="1260" customFormat="1" x14ac:dyDescent="0.2">
      <c r="A15966" s="1082"/>
    </row>
    <row r="15967" spans="1:1" s="1260" customFormat="1" x14ac:dyDescent="0.2">
      <c r="A15967" s="1082"/>
    </row>
    <row r="15968" spans="1:1" s="1260" customFormat="1" x14ac:dyDescent="0.2">
      <c r="A15968" s="1082"/>
    </row>
    <row r="15969" spans="1:1" s="1260" customFormat="1" x14ac:dyDescent="0.2">
      <c r="A15969" s="1082"/>
    </row>
    <row r="15970" spans="1:1" s="1260" customFormat="1" x14ac:dyDescent="0.2">
      <c r="A15970" s="1082"/>
    </row>
    <row r="15971" spans="1:1" s="1260" customFormat="1" x14ac:dyDescent="0.2">
      <c r="A15971" s="1082"/>
    </row>
    <row r="15972" spans="1:1" s="1260" customFormat="1" x14ac:dyDescent="0.2">
      <c r="A15972" s="1082"/>
    </row>
    <row r="15973" spans="1:1" s="1260" customFormat="1" x14ac:dyDescent="0.2">
      <c r="A15973" s="1082"/>
    </row>
    <row r="15974" spans="1:1" s="1260" customFormat="1" x14ac:dyDescent="0.2">
      <c r="A15974" s="1082"/>
    </row>
    <row r="15975" spans="1:1" s="1260" customFormat="1" x14ac:dyDescent="0.2">
      <c r="A15975" s="1082"/>
    </row>
    <row r="15976" spans="1:1" s="1260" customFormat="1" x14ac:dyDescent="0.2">
      <c r="A15976" s="1082"/>
    </row>
    <row r="15977" spans="1:1" s="1260" customFormat="1" x14ac:dyDescent="0.2">
      <c r="A15977" s="1082"/>
    </row>
    <row r="15978" spans="1:1" s="1260" customFormat="1" x14ac:dyDescent="0.2">
      <c r="A15978" s="1082"/>
    </row>
    <row r="15979" spans="1:1" s="1260" customFormat="1" x14ac:dyDescent="0.2">
      <c r="A15979" s="1082"/>
    </row>
    <row r="15980" spans="1:1" s="1260" customFormat="1" x14ac:dyDescent="0.2">
      <c r="A15980" s="1082"/>
    </row>
    <row r="15981" spans="1:1" s="1260" customFormat="1" x14ac:dyDescent="0.2">
      <c r="A15981" s="1082"/>
    </row>
    <row r="15982" spans="1:1" s="1260" customFormat="1" x14ac:dyDescent="0.2">
      <c r="A15982" s="1082"/>
    </row>
    <row r="15983" spans="1:1" s="1260" customFormat="1" x14ac:dyDescent="0.2">
      <c r="A15983" s="1082"/>
    </row>
    <row r="15984" spans="1:1" s="1260" customFormat="1" x14ac:dyDescent="0.2">
      <c r="A15984" s="1082"/>
    </row>
    <row r="15985" spans="1:1" s="1260" customFormat="1" x14ac:dyDescent="0.2">
      <c r="A15985" s="1082"/>
    </row>
    <row r="15986" spans="1:1" s="1260" customFormat="1" x14ac:dyDescent="0.2">
      <c r="A15986" s="1082"/>
    </row>
    <row r="15987" spans="1:1" s="1260" customFormat="1" x14ac:dyDescent="0.2">
      <c r="A15987" s="1082"/>
    </row>
    <row r="15988" spans="1:1" s="1260" customFormat="1" x14ac:dyDescent="0.2">
      <c r="A15988" s="1082"/>
    </row>
    <row r="15989" spans="1:1" s="1260" customFormat="1" x14ac:dyDescent="0.2">
      <c r="A15989" s="1082"/>
    </row>
    <row r="15990" spans="1:1" s="1260" customFormat="1" x14ac:dyDescent="0.2">
      <c r="A15990" s="1082"/>
    </row>
    <row r="15991" spans="1:1" s="1260" customFormat="1" x14ac:dyDescent="0.2">
      <c r="A15991" s="1082"/>
    </row>
    <row r="15992" spans="1:1" s="1260" customFormat="1" x14ac:dyDescent="0.2">
      <c r="A15992" s="1082"/>
    </row>
    <row r="15993" spans="1:1" s="1260" customFormat="1" x14ac:dyDescent="0.2">
      <c r="A15993" s="1082"/>
    </row>
    <row r="15994" spans="1:1" s="1260" customFormat="1" x14ac:dyDescent="0.2">
      <c r="A15994" s="1082"/>
    </row>
    <row r="15995" spans="1:1" s="1260" customFormat="1" x14ac:dyDescent="0.2">
      <c r="A15995" s="1082"/>
    </row>
    <row r="15996" spans="1:1" s="1260" customFormat="1" x14ac:dyDescent="0.2">
      <c r="A15996" s="1082"/>
    </row>
    <row r="15997" spans="1:1" s="1260" customFormat="1" x14ac:dyDescent="0.2">
      <c r="A15997" s="1082"/>
    </row>
    <row r="15998" spans="1:1" s="1260" customFormat="1" x14ac:dyDescent="0.2">
      <c r="A15998" s="1082"/>
    </row>
    <row r="15999" spans="1:1" s="1260" customFormat="1" x14ac:dyDescent="0.2">
      <c r="A15999" s="1082"/>
    </row>
    <row r="16000" spans="1:1" s="1260" customFormat="1" x14ac:dyDescent="0.2">
      <c r="A16000" s="1082"/>
    </row>
    <row r="16001" spans="1:1" s="1260" customFormat="1" x14ac:dyDescent="0.2">
      <c r="A16001" s="1082"/>
    </row>
    <row r="16002" spans="1:1" s="1260" customFormat="1" x14ac:dyDescent="0.2">
      <c r="A16002" s="1082"/>
    </row>
    <row r="16003" spans="1:1" s="1260" customFormat="1" x14ac:dyDescent="0.2">
      <c r="A16003" s="1082"/>
    </row>
    <row r="16004" spans="1:1" s="1260" customFormat="1" x14ac:dyDescent="0.2">
      <c r="A16004" s="1082"/>
    </row>
    <row r="16005" spans="1:1" s="1260" customFormat="1" x14ac:dyDescent="0.2">
      <c r="A16005" s="1082"/>
    </row>
    <row r="16006" spans="1:1" s="1260" customFormat="1" x14ac:dyDescent="0.2">
      <c r="A16006" s="1082"/>
    </row>
    <row r="16007" spans="1:1" s="1260" customFormat="1" x14ac:dyDescent="0.2">
      <c r="A16007" s="1082"/>
    </row>
    <row r="16008" spans="1:1" s="1260" customFormat="1" x14ac:dyDescent="0.2">
      <c r="A16008" s="1082"/>
    </row>
    <row r="16009" spans="1:1" s="1260" customFormat="1" x14ac:dyDescent="0.2">
      <c r="A16009" s="1082"/>
    </row>
    <row r="16010" spans="1:1" s="1260" customFormat="1" x14ac:dyDescent="0.2">
      <c r="A16010" s="1082"/>
    </row>
    <row r="16011" spans="1:1" s="1260" customFormat="1" x14ac:dyDescent="0.2">
      <c r="A16011" s="1082"/>
    </row>
    <row r="16012" spans="1:1" s="1260" customFormat="1" x14ac:dyDescent="0.2">
      <c r="A16012" s="1082"/>
    </row>
    <row r="16013" spans="1:1" s="1260" customFormat="1" x14ac:dyDescent="0.2">
      <c r="A16013" s="1082"/>
    </row>
    <row r="16014" spans="1:1" s="1260" customFormat="1" x14ac:dyDescent="0.2">
      <c r="A16014" s="1082"/>
    </row>
    <row r="16015" spans="1:1" s="1260" customFormat="1" x14ac:dyDescent="0.2">
      <c r="A16015" s="1082"/>
    </row>
    <row r="16016" spans="1:1" s="1260" customFormat="1" x14ac:dyDescent="0.2">
      <c r="A16016" s="1082"/>
    </row>
    <row r="16017" spans="1:1" s="1260" customFormat="1" x14ac:dyDescent="0.2">
      <c r="A16017" s="1082"/>
    </row>
    <row r="16018" spans="1:1" s="1260" customFormat="1" x14ac:dyDescent="0.2">
      <c r="A16018" s="1082"/>
    </row>
    <row r="16019" spans="1:1" s="1260" customFormat="1" x14ac:dyDescent="0.2">
      <c r="A16019" s="1082"/>
    </row>
    <row r="16020" spans="1:1" s="1260" customFormat="1" x14ac:dyDescent="0.2">
      <c r="A16020" s="1082"/>
    </row>
    <row r="16021" spans="1:1" s="1260" customFormat="1" x14ac:dyDescent="0.2">
      <c r="A16021" s="1082"/>
    </row>
    <row r="16022" spans="1:1" s="1260" customFormat="1" x14ac:dyDescent="0.2">
      <c r="A16022" s="1082"/>
    </row>
    <row r="16023" spans="1:1" s="1260" customFormat="1" x14ac:dyDescent="0.2">
      <c r="A16023" s="1082"/>
    </row>
    <row r="16024" spans="1:1" s="1260" customFormat="1" x14ac:dyDescent="0.2">
      <c r="A16024" s="1082"/>
    </row>
    <row r="16025" spans="1:1" s="1260" customFormat="1" x14ac:dyDescent="0.2">
      <c r="A16025" s="1082"/>
    </row>
    <row r="16026" spans="1:1" s="1260" customFormat="1" x14ac:dyDescent="0.2">
      <c r="A16026" s="1082"/>
    </row>
    <row r="16027" spans="1:1" s="1260" customFormat="1" x14ac:dyDescent="0.2">
      <c r="A16027" s="1082"/>
    </row>
    <row r="16028" spans="1:1" s="1260" customFormat="1" x14ac:dyDescent="0.2">
      <c r="A16028" s="1082"/>
    </row>
    <row r="16029" spans="1:1" s="1260" customFormat="1" x14ac:dyDescent="0.2">
      <c r="A16029" s="1082"/>
    </row>
    <row r="16030" spans="1:1" s="1260" customFormat="1" x14ac:dyDescent="0.2">
      <c r="A16030" s="1082"/>
    </row>
    <row r="16031" spans="1:1" s="1260" customFormat="1" x14ac:dyDescent="0.2">
      <c r="A16031" s="1082"/>
    </row>
    <row r="16032" spans="1:1" s="1260" customFormat="1" x14ac:dyDescent="0.2">
      <c r="A16032" s="1082"/>
    </row>
    <row r="16033" spans="1:1" s="1260" customFormat="1" x14ac:dyDescent="0.2">
      <c r="A16033" s="1082"/>
    </row>
    <row r="16034" spans="1:1" s="1260" customFormat="1" x14ac:dyDescent="0.2">
      <c r="A16034" s="1082"/>
    </row>
    <row r="16035" spans="1:1" s="1260" customFormat="1" x14ac:dyDescent="0.2">
      <c r="A16035" s="1082"/>
    </row>
    <row r="16036" spans="1:1" s="1260" customFormat="1" x14ac:dyDescent="0.2">
      <c r="A16036" s="1082"/>
    </row>
    <row r="16037" spans="1:1" s="1260" customFormat="1" x14ac:dyDescent="0.2">
      <c r="A16037" s="1082"/>
    </row>
    <row r="16038" spans="1:1" s="1260" customFormat="1" x14ac:dyDescent="0.2">
      <c r="A16038" s="1082"/>
    </row>
    <row r="16039" spans="1:1" s="1260" customFormat="1" x14ac:dyDescent="0.2">
      <c r="A16039" s="1082"/>
    </row>
    <row r="16040" spans="1:1" s="1260" customFormat="1" x14ac:dyDescent="0.2">
      <c r="A16040" s="1082"/>
    </row>
    <row r="16041" spans="1:1" s="1260" customFormat="1" x14ac:dyDescent="0.2">
      <c r="A16041" s="1082"/>
    </row>
    <row r="16042" spans="1:1" s="1260" customFormat="1" x14ac:dyDescent="0.2">
      <c r="A16042" s="1082"/>
    </row>
    <row r="16043" spans="1:1" s="1260" customFormat="1" x14ac:dyDescent="0.2">
      <c r="A16043" s="1082"/>
    </row>
    <row r="16044" spans="1:1" s="1260" customFormat="1" x14ac:dyDescent="0.2">
      <c r="A16044" s="1082"/>
    </row>
    <row r="16045" spans="1:1" s="1260" customFormat="1" x14ac:dyDescent="0.2">
      <c r="A16045" s="1082"/>
    </row>
    <row r="16046" spans="1:1" s="1260" customFormat="1" x14ac:dyDescent="0.2">
      <c r="A16046" s="1082"/>
    </row>
    <row r="16047" spans="1:1" s="1260" customFormat="1" x14ac:dyDescent="0.2">
      <c r="A16047" s="1082"/>
    </row>
    <row r="16048" spans="1:1" s="1260" customFormat="1" x14ac:dyDescent="0.2">
      <c r="A16048" s="1082"/>
    </row>
    <row r="16049" spans="1:1" s="1260" customFormat="1" x14ac:dyDescent="0.2">
      <c r="A16049" s="1082"/>
    </row>
    <row r="16050" spans="1:1" s="1260" customFormat="1" x14ac:dyDescent="0.2">
      <c r="A16050" s="1082"/>
    </row>
    <row r="16051" spans="1:1" s="1260" customFormat="1" x14ac:dyDescent="0.2">
      <c r="A16051" s="1082"/>
    </row>
    <row r="16052" spans="1:1" s="1260" customFormat="1" x14ac:dyDescent="0.2">
      <c r="A16052" s="1082"/>
    </row>
    <row r="16053" spans="1:1" s="1260" customFormat="1" x14ac:dyDescent="0.2">
      <c r="A16053" s="1082"/>
    </row>
    <row r="16054" spans="1:1" s="1260" customFormat="1" x14ac:dyDescent="0.2">
      <c r="A16054" s="1082"/>
    </row>
    <row r="16055" spans="1:1" s="1260" customFormat="1" x14ac:dyDescent="0.2">
      <c r="A16055" s="1082"/>
    </row>
    <row r="16056" spans="1:1" s="1260" customFormat="1" x14ac:dyDescent="0.2">
      <c r="A16056" s="1082"/>
    </row>
    <row r="16057" spans="1:1" s="1260" customFormat="1" x14ac:dyDescent="0.2">
      <c r="A16057" s="1082"/>
    </row>
    <row r="16058" spans="1:1" s="1260" customFormat="1" x14ac:dyDescent="0.2">
      <c r="A16058" s="1082"/>
    </row>
    <row r="16059" spans="1:1" s="1260" customFormat="1" x14ac:dyDescent="0.2">
      <c r="A16059" s="1082"/>
    </row>
    <row r="16060" spans="1:1" s="1260" customFormat="1" x14ac:dyDescent="0.2">
      <c r="A16060" s="1082"/>
    </row>
    <row r="16061" spans="1:1" s="1260" customFormat="1" x14ac:dyDescent="0.2">
      <c r="A16061" s="1082"/>
    </row>
    <row r="16062" spans="1:1" s="1260" customFormat="1" x14ac:dyDescent="0.2">
      <c r="A16062" s="1082"/>
    </row>
    <row r="16063" spans="1:1" s="1260" customFormat="1" x14ac:dyDescent="0.2">
      <c r="A16063" s="1082"/>
    </row>
    <row r="16064" spans="1:1" s="1260" customFormat="1" x14ac:dyDescent="0.2">
      <c r="A16064" s="1082"/>
    </row>
    <row r="16065" spans="1:1" s="1260" customFormat="1" x14ac:dyDescent="0.2">
      <c r="A16065" s="1082"/>
    </row>
    <row r="16066" spans="1:1" s="1260" customFormat="1" x14ac:dyDescent="0.2">
      <c r="A16066" s="1082"/>
    </row>
    <row r="16067" spans="1:1" s="1260" customFormat="1" x14ac:dyDescent="0.2">
      <c r="A16067" s="1082"/>
    </row>
    <row r="16068" spans="1:1" s="1260" customFormat="1" x14ac:dyDescent="0.2">
      <c r="A16068" s="1082"/>
    </row>
    <row r="16069" spans="1:1" s="1260" customFormat="1" x14ac:dyDescent="0.2">
      <c r="A16069" s="1082"/>
    </row>
    <row r="16070" spans="1:1" s="1260" customFormat="1" x14ac:dyDescent="0.2">
      <c r="A16070" s="1082"/>
    </row>
    <row r="16071" spans="1:1" s="1260" customFormat="1" x14ac:dyDescent="0.2">
      <c r="A16071" s="1082"/>
    </row>
    <row r="16072" spans="1:1" s="1260" customFormat="1" x14ac:dyDescent="0.2">
      <c r="A16072" s="1082"/>
    </row>
    <row r="16073" spans="1:1" s="1260" customFormat="1" x14ac:dyDescent="0.2">
      <c r="A16073" s="1082"/>
    </row>
    <row r="16074" spans="1:1" s="1260" customFormat="1" x14ac:dyDescent="0.2">
      <c r="A16074" s="1082"/>
    </row>
    <row r="16075" spans="1:1" s="1260" customFormat="1" x14ac:dyDescent="0.2">
      <c r="A16075" s="1082"/>
    </row>
    <row r="16076" spans="1:1" s="1260" customFormat="1" x14ac:dyDescent="0.2">
      <c r="A16076" s="1082"/>
    </row>
    <row r="16077" spans="1:1" s="1260" customFormat="1" x14ac:dyDescent="0.2">
      <c r="A16077" s="1082"/>
    </row>
    <row r="16078" spans="1:1" s="1260" customFormat="1" x14ac:dyDescent="0.2">
      <c r="A16078" s="1082"/>
    </row>
    <row r="16079" spans="1:1" s="1260" customFormat="1" x14ac:dyDescent="0.2">
      <c r="A16079" s="1082"/>
    </row>
    <row r="16080" spans="1:1" s="1260" customFormat="1" x14ac:dyDescent="0.2">
      <c r="A16080" s="1082"/>
    </row>
    <row r="16081" spans="1:1" s="1260" customFormat="1" x14ac:dyDescent="0.2">
      <c r="A16081" s="1082"/>
    </row>
    <row r="16082" spans="1:1" s="1260" customFormat="1" x14ac:dyDescent="0.2">
      <c r="A16082" s="1082"/>
    </row>
    <row r="16083" spans="1:1" s="1260" customFormat="1" x14ac:dyDescent="0.2">
      <c r="A16083" s="1082"/>
    </row>
    <row r="16084" spans="1:1" s="1260" customFormat="1" x14ac:dyDescent="0.2">
      <c r="A16084" s="1082"/>
    </row>
    <row r="16085" spans="1:1" s="1260" customFormat="1" x14ac:dyDescent="0.2">
      <c r="A16085" s="1082"/>
    </row>
    <row r="16086" spans="1:1" s="1260" customFormat="1" x14ac:dyDescent="0.2">
      <c r="A16086" s="1082"/>
    </row>
    <row r="16087" spans="1:1" s="1260" customFormat="1" x14ac:dyDescent="0.2">
      <c r="A16087" s="1082"/>
    </row>
    <row r="16088" spans="1:1" s="1260" customFormat="1" x14ac:dyDescent="0.2">
      <c r="A16088" s="1082"/>
    </row>
    <row r="16089" spans="1:1" s="1260" customFormat="1" x14ac:dyDescent="0.2">
      <c r="A16089" s="1082"/>
    </row>
    <row r="16090" spans="1:1" s="1260" customFormat="1" x14ac:dyDescent="0.2">
      <c r="A16090" s="1082"/>
    </row>
    <row r="16091" spans="1:1" s="1260" customFormat="1" x14ac:dyDescent="0.2">
      <c r="A16091" s="1082"/>
    </row>
    <row r="16092" spans="1:1" s="1260" customFormat="1" x14ac:dyDescent="0.2">
      <c r="A16092" s="1082"/>
    </row>
    <row r="16093" spans="1:1" s="1260" customFormat="1" x14ac:dyDescent="0.2">
      <c r="A16093" s="1082"/>
    </row>
    <row r="16094" spans="1:1" s="1260" customFormat="1" x14ac:dyDescent="0.2">
      <c r="A16094" s="1082"/>
    </row>
    <row r="16095" spans="1:1" s="1260" customFormat="1" x14ac:dyDescent="0.2">
      <c r="A16095" s="1082"/>
    </row>
    <row r="16096" spans="1:1" s="1260" customFormat="1" x14ac:dyDescent="0.2">
      <c r="A16096" s="1082"/>
    </row>
    <row r="16097" spans="1:1" s="1260" customFormat="1" x14ac:dyDescent="0.2">
      <c r="A16097" s="1082"/>
    </row>
    <row r="16098" spans="1:1" s="1260" customFormat="1" x14ac:dyDescent="0.2">
      <c r="A16098" s="1082"/>
    </row>
    <row r="16099" spans="1:1" s="1260" customFormat="1" x14ac:dyDescent="0.2">
      <c r="A16099" s="1082"/>
    </row>
    <row r="16100" spans="1:1" s="1260" customFormat="1" x14ac:dyDescent="0.2">
      <c r="A16100" s="1082"/>
    </row>
    <row r="16101" spans="1:1" s="1260" customFormat="1" x14ac:dyDescent="0.2">
      <c r="A16101" s="1082"/>
    </row>
    <row r="16102" spans="1:1" s="1260" customFormat="1" x14ac:dyDescent="0.2">
      <c r="A16102" s="1082"/>
    </row>
    <row r="16103" spans="1:1" s="1260" customFormat="1" x14ac:dyDescent="0.2">
      <c r="A16103" s="1082"/>
    </row>
    <row r="16104" spans="1:1" s="1260" customFormat="1" x14ac:dyDescent="0.2">
      <c r="A16104" s="1082"/>
    </row>
    <row r="16105" spans="1:1" s="1260" customFormat="1" x14ac:dyDescent="0.2">
      <c r="A16105" s="1082"/>
    </row>
    <row r="16106" spans="1:1" s="1260" customFormat="1" x14ac:dyDescent="0.2">
      <c r="A16106" s="1082"/>
    </row>
    <row r="16107" spans="1:1" s="1260" customFormat="1" x14ac:dyDescent="0.2">
      <c r="A16107" s="1082"/>
    </row>
    <row r="16108" spans="1:1" s="1260" customFormat="1" x14ac:dyDescent="0.2">
      <c r="A16108" s="1082"/>
    </row>
    <row r="16109" spans="1:1" s="1260" customFormat="1" x14ac:dyDescent="0.2">
      <c r="A16109" s="1082"/>
    </row>
    <row r="16110" spans="1:1" s="1260" customFormat="1" x14ac:dyDescent="0.2">
      <c r="A16110" s="1082"/>
    </row>
    <row r="16111" spans="1:1" s="1260" customFormat="1" x14ac:dyDescent="0.2">
      <c r="A16111" s="1082"/>
    </row>
    <row r="16112" spans="1:1" s="1260" customFormat="1" x14ac:dyDescent="0.2">
      <c r="A16112" s="1082"/>
    </row>
    <row r="16113" spans="1:1" s="1260" customFormat="1" x14ac:dyDescent="0.2">
      <c r="A16113" s="1082"/>
    </row>
    <row r="16114" spans="1:1" s="1260" customFormat="1" x14ac:dyDescent="0.2">
      <c r="A16114" s="1082"/>
    </row>
    <row r="16115" spans="1:1" s="1260" customFormat="1" x14ac:dyDescent="0.2">
      <c r="A16115" s="1082"/>
    </row>
    <row r="16116" spans="1:1" s="1260" customFormat="1" x14ac:dyDescent="0.2">
      <c r="A16116" s="1082"/>
    </row>
    <row r="16117" spans="1:1" s="1260" customFormat="1" x14ac:dyDescent="0.2">
      <c r="A16117" s="1082"/>
    </row>
    <row r="16118" spans="1:1" s="1260" customFormat="1" x14ac:dyDescent="0.2">
      <c r="A16118" s="1082"/>
    </row>
    <row r="16119" spans="1:1" s="1260" customFormat="1" x14ac:dyDescent="0.2">
      <c r="A16119" s="1082"/>
    </row>
    <row r="16120" spans="1:1" s="1260" customFormat="1" x14ac:dyDescent="0.2">
      <c r="A16120" s="1082"/>
    </row>
    <row r="16121" spans="1:1" s="1260" customFormat="1" x14ac:dyDescent="0.2">
      <c r="A16121" s="1082"/>
    </row>
    <row r="16122" spans="1:1" s="1260" customFormat="1" x14ac:dyDescent="0.2">
      <c r="A16122" s="1082"/>
    </row>
    <row r="16123" spans="1:1" s="1260" customFormat="1" x14ac:dyDescent="0.2">
      <c r="A16123" s="1082"/>
    </row>
    <row r="16124" spans="1:1" s="1260" customFormat="1" x14ac:dyDescent="0.2">
      <c r="A16124" s="1082"/>
    </row>
    <row r="16125" spans="1:1" s="1260" customFormat="1" x14ac:dyDescent="0.2">
      <c r="A16125" s="1082"/>
    </row>
    <row r="16126" spans="1:1" s="1260" customFormat="1" x14ac:dyDescent="0.2">
      <c r="A16126" s="1082"/>
    </row>
    <row r="16127" spans="1:1" s="1260" customFormat="1" x14ac:dyDescent="0.2">
      <c r="A16127" s="1082"/>
    </row>
    <row r="16128" spans="1:1" s="1260" customFormat="1" x14ac:dyDescent="0.2">
      <c r="A16128" s="1082"/>
    </row>
    <row r="16129" spans="1:1" s="1260" customFormat="1" x14ac:dyDescent="0.2">
      <c r="A16129" s="1082"/>
    </row>
    <row r="16130" spans="1:1" s="1260" customFormat="1" x14ac:dyDescent="0.2">
      <c r="A16130" s="1082"/>
    </row>
    <row r="16131" spans="1:1" s="1260" customFormat="1" x14ac:dyDescent="0.2">
      <c r="A16131" s="1082"/>
    </row>
    <row r="16132" spans="1:1" s="1260" customFormat="1" x14ac:dyDescent="0.2">
      <c r="A16132" s="1082"/>
    </row>
    <row r="16133" spans="1:1" s="1260" customFormat="1" x14ac:dyDescent="0.2">
      <c r="A16133" s="1082"/>
    </row>
    <row r="16134" spans="1:1" s="1260" customFormat="1" x14ac:dyDescent="0.2">
      <c r="A16134" s="1082"/>
    </row>
    <row r="16135" spans="1:1" s="1260" customFormat="1" x14ac:dyDescent="0.2">
      <c r="A16135" s="1082"/>
    </row>
    <row r="16136" spans="1:1" s="1260" customFormat="1" x14ac:dyDescent="0.2">
      <c r="A16136" s="1082"/>
    </row>
    <row r="16137" spans="1:1" s="1260" customFormat="1" x14ac:dyDescent="0.2">
      <c r="A16137" s="1082"/>
    </row>
    <row r="16138" spans="1:1" s="1260" customFormat="1" x14ac:dyDescent="0.2">
      <c r="A16138" s="1082"/>
    </row>
    <row r="16139" spans="1:1" s="1260" customFormat="1" x14ac:dyDescent="0.2">
      <c r="A16139" s="1082"/>
    </row>
    <row r="16140" spans="1:1" s="1260" customFormat="1" x14ac:dyDescent="0.2">
      <c r="A16140" s="1082"/>
    </row>
    <row r="16141" spans="1:1" s="1260" customFormat="1" x14ac:dyDescent="0.2">
      <c r="A16141" s="1082"/>
    </row>
    <row r="16142" spans="1:1" s="1260" customFormat="1" x14ac:dyDescent="0.2">
      <c r="A16142" s="1082"/>
    </row>
    <row r="16143" spans="1:1" s="1260" customFormat="1" x14ac:dyDescent="0.2">
      <c r="A16143" s="1082"/>
    </row>
    <row r="16144" spans="1:1" s="1260" customFormat="1" x14ac:dyDescent="0.2">
      <c r="A16144" s="1082"/>
    </row>
    <row r="16145" spans="1:1" s="1260" customFormat="1" x14ac:dyDescent="0.2">
      <c r="A16145" s="1082"/>
    </row>
    <row r="16146" spans="1:1" s="1260" customFormat="1" x14ac:dyDescent="0.2">
      <c r="A16146" s="1082"/>
    </row>
    <row r="16147" spans="1:1" s="1260" customFormat="1" x14ac:dyDescent="0.2">
      <c r="A16147" s="1082"/>
    </row>
    <row r="16148" spans="1:1" s="1260" customFormat="1" x14ac:dyDescent="0.2">
      <c r="A16148" s="1082"/>
    </row>
    <row r="16149" spans="1:1" s="1260" customFormat="1" x14ac:dyDescent="0.2">
      <c r="A16149" s="1082"/>
    </row>
    <row r="16150" spans="1:1" s="1260" customFormat="1" x14ac:dyDescent="0.2">
      <c r="A16150" s="1082"/>
    </row>
    <row r="16151" spans="1:1" s="1260" customFormat="1" x14ac:dyDescent="0.2">
      <c r="A16151" s="1082"/>
    </row>
    <row r="16152" spans="1:1" s="1260" customFormat="1" x14ac:dyDescent="0.2">
      <c r="A16152" s="1082"/>
    </row>
    <row r="16153" spans="1:1" s="1260" customFormat="1" x14ac:dyDescent="0.2">
      <c r="A16153" s="1082"/>
    </row>
    <row r="16154" spans="1:1" s="1260" customFormat="1" x14ac:dyDescent="0.2">
      <c r="A16154" s="1082"/>
    </row>
    <row r="16155" spans="1:1" s="1260" customFormat="1" x14ac:dyDescent="0.2">
      <c r="A16155" s="1082"/>
    </row>
    <row r="16156" spans="1:1" s="1260" customFormat="1" x14ac:dyDescent="0.2">
      <c r="A16156" s="1082"/>
    </row>
    <row r="16157" spans="1:1" s="1260" customFormat="1" x14ac:dyDescent="0.2">
      <c r="A16157" s="1082"/>
    </row>
    <row r="16158" spans="1:1" s="1260" customFormat="1" x14ac:dyDescent="0.2">
      <c r="A16158" s="1082"/>
    </row>
    <row r="16159" spans="1:1" s="1260" customFormat="1" x14ac:dyDescent="0.2">
      <c r="A16159" s="1082"/>
    </row>
    <row r="16160" spans="1:1" s="1260" customFormat="1" x14ac:dyDescent="0.2">
      <c r="A16160" s="1082"/>
    </row>
    <row r="16161" spans="1:1" s="1260" customFormat="1" x14ac:dyDescent="0.2">
      <c r="A16161" s="1082"/>
    </row>
    <row r="16162" spans="1:1" s="1260" customFormat="1" x14ac:dyDescent="0.2">
      <c r="A16162" s="1082"/>
    </row>
    <row r="16163" spans="1:1" s="1260" customFormat="1" x14ac:dyDescent="0.2">
      <c r="A16163" s="1082"/>
    </row>
    <row r="16164" spans="1:1" s="1260" customFormat="1" x14ac:dyDescent="0.2">
      <c r="A16164" s="1082"/>
    </row>
    <row r="16165" spans="1:1" s="1260" customFormat="1" x14ac:dyDescent="0.2">
      <c r="A16165" s="1082"/>
    </row>
    <row r="16166" spans="1:1" s="1260" customFormat="1" x14ac:dyDescent="0.2">
      <c r="A16166" s="1082"/>
    </row>
    <row r="16167" spans="1:1" s="1260" customFormat="1" x14ac:dyDescent="0.2">
      <c r="A16167" s="1082"/>
    </row>
    <row r="16168" spans="1:1" s="1260" customFormat="1" x14ac:dyDescent="0.2">
      <c r="A16168" s="1082"/>
    </row>
    <row r="16169" spans="1:1" s="1260" customFormat="1" x14ac:dyDescent="0.2">
      <c r="A16169" s="1082"/>
    </row>
    <row r="16170" spans="1:1" s="1260" customFormat="1" x14ac:dyDescent="0.2">
      <c r="A16170" s="1082"/>
    </row>
    <row r="16171" spans="1:1" s="1260" customFormat="1" x14ac:dyDescent="0.2">
      <c r="A16171" s="1082"/>
    </row>
    <row r="16172" spans="1:1" s="1260" customFormat="1" x14ac:dyDescent="0.2">
      <c r="A16172" s="1082"/>
    </row>
    <row r="16173" spans="1:1" s="1260" customFormat="1" x14ac:dyDescent="0.2">
      <c r="A16173" s="1082"/>
    </row>
    <row r="16174" spans="1:1" s="1260" customFormat="1" x14ac:dyDescent="0.2">
      <c r="A16174" s="1082"/>
    </row>
    <row r="16175" spans="1:1" s="1260" customFormat="1" x14ac:dyDescent="0.2">
      <c r="A16175" s="1082"/>
    </row>
    <row r="16176" spans="1:1" s="1260" customFormat="1" x14ac:dyDescent="0.2">
      <c r="A16176" s="1082"/>
    </row>
    <row r="16177" spans="1:1" s="1260" customFormat="1" x14ac:dyDescent="0.2">
      <c r="A16177" s="1082"/>
    </row>
    <row r="16178" spans="1:1" s="1260" customFormat="1" x14ac:dyDescent="0.2">
      <c r="A16178" s="1082"/>
    </row>
    <row r="16179" spans="1:1" s="1260" customFormat="1" x14ac:dyDescent="0.2">
      <c r="A16179" s="1082"/>
    </row>
    <row r="16180" spans="1:1" s="1260" customFormat="1" x14ac:dyDescent="0.2">
      <c r="A16180" s="1082"/>
    </row>
    <row r="16181" spans="1:1" s="1260" customFormat="1" x14ac:dyDescent="0.2">
      <c r="A16181" s="1082"/>
    </row>
    <row r="16182" spans="1:1" s="1260" customFormat="1" x14ac:dyDescent="0.2">
      <c r="A16182" s="1082"/>
    </row>
    <row r="16183" spans="1:1" s="1260" customFormat="1" x14ac:dyDescent="0.2">
      <c r="A16183" s="1082"/>
    </row>
    <row r="16184" spans="1:1" s="1260" customFormat="1" x14ac:dyDescent="0.2">
      <c r="A16184" s="1082"/>
    </row>
    <row r="16185" spans="1:1" s="1260" customFormat="1" x14ac:dyDescent="0.2">
      <c r="A16185" s="1082"/>
    </row>
    <row r="16186" spans="1:1" s="1260" customFormat="1" x14ac:dyDescent="0.2">
      <c r="A16186" s="1082"/>
    </row>
    <row r="16187" spans="1:1" s="1260" customFormat="1" x14ac:dyDescent="0.2">
      <c r="A16187" s="1082"/>
    </row>
    <row r="16188" spans="1:1" s="1260" customFormat="1" x14ac:dyDescent="0.2">
      <c r="A16188" s="1082"/>
    </row>
    <row r="16189" spans="1:1" s="1260" customFormat="1" x14ac:dyDescent="0.2">
      <c r="A16189" s="1082"/>
    </row>
    <row r="16190" spans="1:1" s="1260" customFormat="1" x14ac:dyDescent="0.2">
      <c r="A16190" s="1082"/>
    </row>
    <row r="16191" spans="1:1" s="1260" customFormat="1" x14ac:dyDescent="0.2">
      <c r="A16191" s="1082"/>
    </row>
    <row r="16192" spans="1:1" s="1260" customFormat="1" x14ac:dyDescent="0.2">
      <c r="A16192" s="1082"/>
    </row>
    <row r="16193" spans="1:1" s="1260" customFormat="1" x14ac:dyDescent="0.2">
      <c r="A16193" s="1082"/>
    </row>
    <row r="16194" spans="1:1" s="1260" customFormat="1" x14ac:dyDescent="0.2">
      <c r="A16194" s="1082"/>
    </row>
    <row r="16195" spans="1:1" s="1260" customFormat="1" x14ac:dyDescent="0.2">
      <c r="A16195" s="1082"/>
    </row>
    <row r="16196" spans="1:1" s="1260" customFormat="1" x14ac:dyDescent="0.2">
      <c r="A16196" s="1082"/>
    </row>
    <row r="16197" spans="1:1" s="1260" customFormat="1" x14ac:dyDescent="0.2">
      <c r="A16197" s="1082"/>
    </row>
    <row r="16198" spans="1:1" s="1260" customFormat="1" x14ac:dyDescent="0.2">
      <c r="A16198" s="1082"/>
    </row>
    <row r="16199" spans="1:1" s="1260" customFormat="1" x14ac:dyDescent="0.2">
      <c r="A16199" s="1082"/>
    </row>
    <row r="16200" spans="1:1" s="1260" customFormat="1" x14ac:dyDescent="0.2">
      <c r="A16200" s="1082"/>
    </row>
    <row r="16201" spans="1:1" s="1260" customFormat="1" x14ac:dyDescent="0.2">
      <c r="A16201" s="1082"/>
    </row>
    <row r="16202" spans="1:1" s="1260" customFormat="1" x14ac:dyDescent="0.2">
      <c r="A16202" s="1082"/>
    </row>
    <row r="16203" spans="1:1" s="1260" customFormat="1" x14ac:dyDescent="0.2">
      <c r="A16203" s="1082"/>
    </row>
    <row r="16204" spans="1:1" s="1260" customFormat="1" x14ac:dyDescent="0.2">
      <c r="A16204" s="1082"/>
    </row>
    <row r="16205" spans="1:1" s="1260" customFormat="1" x14ac:dyDescent="0.2">
      <c r="A16205" s="1082"/>
    </row>
    <row r="16206" spans="1:1" s="1260" customFormat="1" x14ac:dyDescent="0.2">
      <c r="A16206" s="1082"/>
    </row>
    <row r="16207" spans="1:1" s="1260" customFormat="1" x14ac:dyDescent="0.2">
      <c r="A16207" s="1082"/>
    </row>
    <row r="16208" spans="1:1" s="1260" customFormat="1" x14ac:dyDescent="0.2">
      <c r="A16208" s="1082"/>
    </row>
    <row r="16209" spans="1:1" s="1260" customFormat="1" x14ac:dyDescent="0.2">
      <c r="A16209" s="1082"/>
    </row>
    <row r="16210" spans="1:1" s="1260" customFormat="1" x14ac:dyDescent="0.2">
      <c r="A16210" s="1082"/>
    </row>
    <row r="16211" spans="1:1" s="1260" customFormat="1" x14ac:dyDescent="0.2">
      <c r="A16211" s="1082"/>
    </row>
    <row r="16212" spans="1:1" s="1260" customFormat="1" x14ac:dyDescent="0.2">
      <c r="A16212" s="1082"/>
    </row>
    <row r="16213" spans="1:1" s="1260" customFormat="1" x14ac:dyDescent="0.2">
      <c r="A16213" s="1082"/>
    </row>
    <row r="16214" spans="1:1" s="1260" customFormat="1" x14ac:dyDescent="0.2">
      <c r="A16214" s="1082"/>
    </row>
    <row r="16215" spans="1:1" s="1260" customFormat="1" x14ac:dyDescent="0.2">
      <c r="A16215" s="1082"/>
    </row>
    <row r="16216" spans="1:1" s="1260" customFormat="1" x14ac:dyDescent="0.2">
      <c r="A16216" s="1082"/>
    </row>
    <row r="16217" spans="1:1" s="1260" customFormat="1" x14ac:dyDescent="0.2">
      <c r="A16217" s="1082"/>
    </row>
    <row r="16218" spans="1:1" s="1260" customFormat="1" x14ac:dyDescent="0.2">
      <c r="A16218" s="1082"/>
    </row>
    <row r="16219" spans="1:1" s="1260" customFormat="1" x14ac:dyDescent="0.2">
      <c r="A16219" s="1082"/>
    </row>
    <row r="16220" spans="1:1" s="1260" customFormat="1" x14ac:dyDescent="0.2">
      <c r="A16220" s="1082"/>
    </row>
    <row r="16221" spans="1:1" s="1260" customFormat="1" x14ac:dyDescent="0.2">
      <c r="A16221" s="1082"/>
    </row>
    <row r="16222" spans="1:1" s="1260" customFormat="1" x14ac:dyDescent="0.2">
      <c r="A16222" s="1082"/>
    </row>
    <row r="16223" spans="1:1" s="1260" customFormat="1" x14ac:dyDescent="0.2">
      <c r="A16223" s="1082"/>
    </row>
    <row r="16224" spans="1:1" s="1260" customFormat="1" x14ac:dyDescent="0.2">
      <c r="A16224" s="1082"/>
    </row>
    <row r="16225" spans="1:1" s="1260" customFormat="1" x14ac:dyDescent="0.2">
      <c r="A16225" s="1082"/>
    </row>
    <row r="16226" spans="1:1" s="1260" customFormat="1" x14ac:dyDescent="0.2">
      <c r="A16226" s="1082"/>
    </row>
    <row r="16227" spans="1:1" s="1260" customFormat="1" x14ac:dyDescent="0.2">
      <c r="A16227" s="1082"/>
    </row>
    <row r="16228" spans="1:1" s="1260" customFormat="1" x14ac:dyDescent="0.2">
      <c r="A16228" s="1082"/>
    </row>
    <row r="16229" spans="1:1" s="1260" customFormat="1" x14ac:dyDescent="0.2">
      <c r="A16229" s="1082"/>
    </row>
    <row r="16230" spans="1:1" s="1260" customFormat="1" x14ac:dyDescent="0.2">
      <c r="A16230" s="1082"/>
    </row>
    <row r="16231" spans="1:1" s="1260" customFormat="1" x14ac:dyDescent="0.2">
      <c r="A16231" s="1082"/>
    </row>
    <row r="16232" spans="1:1" s="1260" customFormat="1" x14ac:dyDescent="0.2">
      <c r="A16232" s="1082"/>
    </row>
    <row r="16233" spans="1:1" s="1260" customFormat="1" x14ac:dyDescent="0.2">
      <c r="A16233" s="1082"/>
    </row>
    <row r="16234" spans="1:1" s="1260" customFormat="1" x14ac:dyDescent="0.2">
      <c r="A16234" s="1082"/>
    </row>
    <row r="16235" spans="1:1" s="1260" customFormat="1" x14ac:dyDescent="0.2">
      <c r="A16235" s="1082"/>
    </row>
    <row r="16236" spans="1:1" s="1260" customFormat="1" x14ac:dyDescent="0.2">
      <c r="A16236" s="1082"/>
    </row>
    <row r="16237" spans="1:1" s="1260" customFormat="1" x14ac:dyDescent="0.2">
      <c r="A16237" s="1082"/>
    </row>
    <row r="16238" spans="1:1" s="1260" customFormat="1" x14ac:dyDescent="0.2">
      <c r="A16238" s="1082"/>
    </row>
    <row r="16239" spans="1:1" s="1260" customFormat="1" x14ac:dyDescent="0.2">
      <c r="A16239" s="1082"/>
    </row>
    <row r="16240" spans="1:1" s="1260" customFormat="1" x14ac:dyDescent="0.2">
      <c r="A16240" s="1082"/>
    </row>
    <row r="16241" spans="1:1" s="1260" customFormat="1" x14ac:dyDescent="0.2">
      <c r="A16241" s="1082"/>
    </row>
    <row r="16242" spans="1:1" s="1260" customFormat="1" x14ac:dyDescent="0.2">
      <c r="A16242" s="1082"/>
    </row>
    <row r="16243" spans="1:1" s="1260" customFormat="1" x14ac:dyDescent="0.2">
      <c r="A16243" s="1082"/>
    </row>
    <row r="16244" spans="1:1" s="1260" customFormat="1" x14ac:dyDescent="0.2">
      <c r="A16244" s="1082"/>
    </row>
    <row r="16245" spans="1:1" s="1260" customFormat="1" x14ac:dyDescent="0.2">
      <c r="A16245" s="1082"/>
    </row>
    <row r="16246" spans="1:1" s="1260" customFormat="1" x14ac:dyDescent="0.2">
      <c r="A16246" s="1082"/>
    </row>
    <row r="16247" spans="1:1" s="1260" customFormat="1" x14ac:dyDescent="0.2">
      <c r="A16247" s="1082"/>
    </row>
    <row r="16248" spans="1:1" s="1260" customFormat="1" x14ac:dyDescent="0.2">
      <c r="A16248" s="1082"/>
    </row>
    <row r="16249" spans="1:1" s="1260" customFormat="1" x14ac:dyDescent="0.2">
      <c r="A16249" s="1082"/>
    </row>
    <row r="16250" spans="1:1" s="1260" customFormat="1" x14ac:dyDescent="0.2">
      <c r="A16250" s="1082"/>
    </row>
    <row r="16251" spans="1:1" s="1260" customFormat="1" x14ac:dyDescent="0.2">
      <c r="A16251" s="1082"/>
    </row>
    <row r="16252" spans="1:1" s="1260" customFormat="1" x14ac:dyDescent="0.2">
      <c r="A16252" s="1082"/>
    </row>
    <row r="16253" spans="1:1" s="1260" customFormat="1" x14ac:dyDescent="0.2">
      <c r="A16253" s="1082"/>
    </row>
    <row r="16254" spans="1:1" s="1260" customFormat="1" x14ac:dyDescent="0.2">
      <c r="A16254" s="1082"/>
    </row>
    <row r="16255" spans="1:1" s="1260" customFormat="1" x14ac:dyDescent="0.2">
      <c r="A16255" s="1082"/>
    </row>
    <row r="16256" spans="1:1" s="1260" customFormat="1" x14ac:dyDescent="0.2">
      <c r="A16256" s="1082"/>
    </row>
    <row r="16257" spans="1:1" s="1260" customFormat="1" x14ac:dyDescent="0.2">
      <c r="A16257" s="1082"/>
    </row>
    <row r="16258" spans="1:1" s="1260" customFormat="1" x14ac:dyDescent="0.2">
      <c r="A16258" s="1082"/>
    </row>
    <row r="16259" spans="1:1" s="1260" customFormat="1" x14ac:dyDescent="0.2">
      <c r="A16259" s="1082"/>
    </row>
    <row r="16260" spans="1:1" s="1260" customFormat="1" x14ac:dyDescent="0.2">
      <c r="A16260" s="1082"/>
    </row>
    <row r="16261" spans="1:1" s="1260" customFormat="1" x14ac:dyDescent="0.2">
      <c r="A16261" s="1082"/>
    </row>
    <row r="16262" spans="1:1" s="1260" customFormat="1" x14ac:dyDescent="0.2">
      <c r="A16262" s="1082"/>
    </row>
    <row r="16263" spans="1:1" s="1260" customFormat="1" x14ac:dyDescent="0.2">
      <c r="A16263" s="1082"/>
    </row>
    <row r="16264" spans="1:1" s="1260" customFormat="1" x14ac:dyDescent="0.2">
      <c r="A16264" s="1082"/>
    </row>
    <row r="16265" spans="1:1" s="1260" customFormat="1" x14ac:dyDescent="0.2">
      <c r="A16265" s="1082"/>
    </row>
    <row r="16266" spans="1:1" s="1260" customFormat="1" x14ac:dyDescent="0.2">
      <c r="A16266" s="1082"/>
    </row>
    <row r="16267" spans="1:1" s="1260" customFormat="1" x14ac:dyDescent="0.2">
      <c r="A16267" s="1082"/>
    </row>
    <row r="16268" spans="1:1" s="1260" customFormat="1" x14ac:dyDescent="0.2">
      <c r="A16268" s="1082"/>
    </row>
    <row r="16269" spans="1:1" s="1260" customFormat="1" x14ac:dyDescent="0.2">
      <c r="A16269" s="1082"/>
    </row>
    <row r="16270" spans="1:1" s="1260" customFormat="1" x14ac:dyDescent="0.2">
      <c r="A16270" s="1082"/>
    </row>
    <row r="16271" spans="1:1" s="1260" customFormat="1" x14ac:dyDescent="0.2">
      <c r="A16271" s="1082"/>
    </row>
    <row r="16272" spans="1:1" s="1260" customFormat="1" x14ac:dyDescent="0.2">
      <c r="A16272" s="1082"/>
    </row>
    <row r="16273" spans="1:1" s="1260" customFormat="1" x14ac:dyDescent="0.2">
      <c r="A16273" s="1082"/>
    </row>
    <row r="16274" spans="1:1" s="1260" customFormat="1" x14ac:dyDescent="0.2">
      <c r="A16274" s="1082"/>
    </row>
    <row r="16275" spans="1:1" s="1260" customFormat="1" x14ac:dyDescent="0.2">
      <c r="A16275" s="1082"/>
    </row>
    <row r="16276" spans="1:1" s="1260" customFormat="1" x14ac:dyDescent="0.2">
      <c r="A16276" s="1082"/>
    </row>
    <row r="16277" spans="1:1" s="1260" customFormat="1" x14ac:dyDescent="0.2">
      <c r="A16277" s="1082"/>
    </row>
    <row r="16278" spans="1:1" s="1260" customFormat="1" x14ac:dyDescent="0.2">
      <c r="A16278" s="1082"/>
    </row>
    <row r="16279" spans="1:1" s="1260" customFormat="1" x14ac:dyDescent="0.2">
      <c r="A16279" s="1082"/>
    </row>
    <row r="16280" spans="1:1" s="1260" customFormat="1" x14ac:dyDescent="0.2">
      <c r="A16280" s="1082"/>
    </row>
    <row r="16281" spans="1:1" s="1260" customFormat="1" x14ac:dyDescent="0.2">
      <c r="A16281" s="1082"/>
    </row>
    <row r="16282" spans="1:1" s="1260" customFormat="1" x14ac:dyDescent="0.2">
      <c r="A16282" s="1082"/>
    </row>
    <row r="16283" spans="1:1" s="1260" customFormat="1" x14ac:dyDescent="0.2">
      <c r="A16283" s="1082"/>
    </row>
    <row r="16284" spans="1:1" s="1260" customFormat="1" x14ac:dyDescent="0.2">
      <c r="A16284" s="1082"/>
    </row>
    <row r="16285" spans="1:1" s="1260" customFormat="1" x14ac:dyDescent="0.2">
      <c r="A16285" s="1082"/>
    </row>
    <row r="16286" spans="1:1" s="1260" customFormat="1" x14ac:dyDescent="0.2">
      <c r="A16286" s="1082"/>
    </row>
    <row r="16287" spans="1:1" s="1260" customFormat="1" x14ac:dyDescent="0.2">
      <c r="A16287" s="1082"/>
    </row>
    <row r="16288" spans="1:1" s="1260" customFormat="1" x14ac:dyDescent="0.2">
      <c r="A16288" s="1082"/>
    </row>
    <row r="16289" spans="1:1" s="1260" customFormat="1" x14ac:dyDescent="0.2">
      <c r="A16289" s="1082"/>
    </row>
    <row r="16290" spans="1:1" s="1260" customFormat="1" x14ac:dyDescent="0.2">
      <c r="A16290" s="1082"/>
    </row>
    <row r="16291" spans="1:1" s="1260" customFormat="1" x14ac:dyDescent="0.2">
      <c r="A16291" s="1082"/>
    </row>
    <row r="16292" spans="1:1" s="1260" customFormat="1" x14ac:dyDescent="0.2">
      <c r="A16292" s="1082"/>
    </row>
    <row r="16293" spans="1:1" s="1260" customFormat="1" x14ac:dyDescent="0.2">
      <c r="A16293" s="1082"/>
    </row>
    <row r="16294" spans="1:1" s="1260" customFormat="1" x14ac:dyDescent="0.2">
      <c r="A16294" s="1082"/>
    </row>
    <row r="16295" spans="1:1" s="1260" customFormat="1" x14ac:dyDescent="0.2">
      <c r="A16295" s="1082"/>
    </row>
    <row r="16296" spans="1:1" s="1260" customFormat="1" x14ac:dyDescent="0.2">
      <c r="A16296" s="1082"/>
    </row>
    <row r="16297" spans="1:1" s="1260" customFormat="1" x14ac:dyDescent="0.2">
      <c r="A16297" s="1082"/>
    </row>
    <row r="16298" spans="1:1" s="1260" customFormat="1" x14ac:dyDescent="0.2">
      <c r="A16298" s="1082"/>
    </row>
    <row r="16299" spans="1:1" s="1260" customFormat="1" x14ac:dyDescent="0.2">
      <c r="A16299" s="1082"/>
    </row>
    <row r="16300" spans="1:1" s="1260" customFormat="1" x14ac:dyDescent="0.2">
      <c r="A16300" s="1082"/>
    </row>
    <row r="16301" spans="1:1" s="1260" customFormat="1" x14ac:dyDescent="0.2">
      <c r="A16301" s="1082"/>
    </row>
    <row r="16302" spans="1:1" s="1260" customFormat="1" x14ac:dyDescent="0.2">
      <c r="A16302" s="1082"/>
    </row>
    <row r="16303" spans="1:1" s="1260" customFormat="1" x14ac:dyDescent="0.2">
      <c r="A16303" s="1082"/>
    </row>
    <row r="16304" spans="1:1" s="1260" customFormat="1" x14ac:dyDescent="0.2">
      <c r="A16304" s="1082"/>
    </row>
    <row r="16305" spans="1:1" s="1260" customFormat="1" x14ac:dyDescent="0.2">
      <c r="A16305" s="1082"/>
    </row>
    <row r="16306" spans="1:1" s="1260" customFormat="1" x14ac:dyDescent="0.2">
      <c r="A16306" s="1082"/>
    </row>
    <row r="16307" spans="1:1" s="1260" customFormat="1" x14ac:dyDescent="0.2">
      <c r="A16307" s="1082"/>
    </row>
    <row r="16308" spans="1:1" s="1260" customFormat="1" x14ac:dyDescent="0.2">
      <c r="A16308" s="1082"/>
    </row>
    <row r="16309" spans="1:1" s="1260" customFormat="1" x14ac:dyDescent="0.2">
      <c r="A16309" s="1082"/>
    </row>
    <row r="16310" spans="1:1" s="1260" customFormat="1" x14ac:dyDescent="0.2">
      <c r="A16310" s="1082"/>
    </row>
    <row r="16311" spans="1:1" s="1260" customFormat="1" x14ac:dyDescent="0.2">
      <c r="A16311" s="1082"/>
    </row>
    <row r="16312" spans="1:1" s="1260" customFormat="1" x14ac:dyDescent="0.2">
      <c r="A16312" s="1082"/>
    </row>
    <row r="16313" spans="1:1" s="1260" customFormat="1" x14ac:dyDescent="0.2">
      <c r="A16313" s="1082"/>
    </row>
    <row r="16314" spans="1:1" s="1260" customFormat="1" x14ac:dyDescent="0.2">
      <c r="A16314" s="1082"/>
    </row>
    <row r="16315" spans="1:1" s="1260" customFormat="1" x14ac:dyDescent="0.2">
      <c r="A16315" s="1082"/>
    </row>
    <row r="16316" spans="1:1" s="1260" customFormat="1" x14ac:dyDescent="0.2">
      <c r="A16316" s="1082"/>
    </row>
    <row r="16317" spans="1:1" s="1260" customFormat="1" x14ac:dyDescent="0.2">
      <c r="A16317" s="1082"/>
    </row>
    <row r="16318" spans="1:1" s="1260" customFormat="1" x14ac:dyDescent="0.2">
      <c r="A16318" s="1082"/>
    </row>
    <row r="16319" spans="1:1" s="1260" customFormat="1" x14ac:dyDescent="0.2">
      <c r="A16319" s="1082"/>
    </row>
    <row r="16320" spans="1:1" s="1260" customFormat="1" x14ac:dyDescent="0.2">
      <c r="A16320" s="1082"/>
    </row>
    <row r="16321" spans="1:1" s="1260" customFormat="1" x14ac:dyDescent="0.2">
      <c r="A16321" s="1082"/>
    </row>
    <row r="16322" spans="1:1" s="1260" customFormat="1" x14ac:dyDescent="0.2">
      <c r="A16322" s="1082"/>
    </row>
    <row r="16323" spans="1:1" s="1260" customFormat="1" x14ac:dyDescent="0.2">
      <c r="A16323" s="1082"/>
    </row>
    <row r="16324" spans="1:1" s="1260" customFormat="1" x14ac:dyDescent="0.2">
      <c r="A16324" s="1082"/>
    </row>
    <row r="16325" spans="1:1" s="1260" customFormat="1" x14ac:dyDescent="0.2">
      <c r="A16325" s="1082"/>
    </row>
    <row r="16326" spans="1:1" s="1260" customFormat="1" x14ac:dyDescent="0.2">
      <c r="A16326" s="1082"/>
    </row>
    <row r="16327" spans="1:1" s="1260" customFormat="1" x14ac:dyDescent="0.2">
      <c r="A16327" s="1082"/>
    </row>
    <row r="16328" spans="1:1" s="1260" customFormat="1" x14ac:dyDescent="0.2">
      <c r="A16328" s="1082"/>
    </row>
    <row r="16329" spans="1:1" s="1260" customFormat="1" x14ac:dyDescent="0.2">
      <c r="A16329" s="1082"/>
    </row>
    <row r="16330" spans="1:1" s="1260" customFormat="1" x14ac:dyDescent="0.2">
      <c r="A16330" s="1082"/>
    </row>
    <row r="16331" spans="1:1" s="1260" customFormat="1" x14ac:dyDescent="0.2">
      <c r="A16331" s="1082"/>
    </row>
    <row r="16332" spans="1:1" s="1260" customFormat="1" x14ac:dyDescent="0.2">
      <c r="A16332" s="1082"/>
    </row>
    <row r="16333" spans="1:1" s="1260" customFormat="1" x14ac:dyDescent="0.2">
      <c r="A16333" s="1082"/>
    </row>
    <row r="16334" spans="1:1" s="1260" customFormat="1" x14ac:dyDescent="0.2">
      <c r="A16334" s="1082"/>
    </row>
    <row r="16335" spans="1:1" s="1260" customFormat="1" x14ac:dyDescent="0.2">
      <c r="A16335" s="1082"/>
    </row>
    <row r="16336" spans="1:1" s="1260" customFormat="1" x14ac:dyDescent="0.2">
      <c r="A16336" s="1082"/>
    </row>
    <row r="16337" spans="1:1" s="1260" customFormat="1" x14ac:dyDescent="0.2">
      <c r="A16337" s="1082"/>
    </row>
    <row r="16338" spans="1:1" s="1260" customFormat="1" x14ac:dyDescent="0.2">
      <c r="A16338" s="1082"/>
    </row>
    <row r="16339" spans="1:1" s="1260" customFormat="1" x14ac:dyDescent="0.2">
      <c r="A16339" s="1082"/>
    </row>
    <row r="16340" spans="1:1" s="1260" customFormat="1" x14ac:dyDescent="0.2">
      <c r="A16340" s="1082"/>
    </row>
    <row r="16341" spans="1:1" s="1260" customFormat="1" x14ac:dyDescent="0.2">
      <c r="A16341" s="1082"/>
    </row>
    <row r="16342" spans="1:1" s="1260" customFormat="1" x14ac:dyDescent="0.2">
      <c r="A16342" s="1082"/>
    </row>
    <row r="16343" spans="1:1" s="1260" customFormat="1" x14ac:dyDescent="0.2">
      <c r="A16343" s="1082"/>
    </row>
    <row r="16344" spans="1:1" s="1260" customFormat="1" x14ac:dyDescent="0.2">
      <c r="A16344" s="1082"/>
    </row>
    <row r="16345" spans="1:1" s="1260" customFormat="1" x14ac:dyDescent="0.2">
      <c r="A16345" s="1082"/>
    </row>
    <row r="16346" spans="1:1" s="1260" customFormat="1" x14ac:dyDescent="0.2">
      <c r="A16346" s="1082"/>
    </row>
    <row r="16347" spans="1:1" s="1260" customFormat="1" x14ac:dyDescent="0.2">
      <c r="A16347" s="1082"/>
    </row>
    <row r="16348" spans="1:1" s="1260" customFormat="1" x14ac:dyDescent="0.2">
      <c r="A16348" s="1082"/>
    </row>
    <row r="16349" spans="1:1" s="1260" customFormat="1" x14ac:dyDescent="0.2">
      <c r="A16349" s="1082"/>
    </row>
    <row r="16350" spans="1:1" s="1260" customFormat="1" x14ac:dyDescent="0.2">
      <c r="A16350" s="1082"/>
    </row>
    <row r="16351" spans="1:1" s="1260" customFormat="1" x14ac:dyDescent="0.2">
      <c r="A16351" s="1082"/>
    </row>
    <row r="16352" spans="1:1" s="1260" customFormat="1" x14ac:dyDescent="0.2">
      <c r="A16352" s="1082"/>
    </row>
    <row r="16353" spans="1:1" s="1260" customFormat="1" x14ac:dyDescent="0.2">
      <c r="A16353" s="1082"/>
    </row>
    <row r="16354" spans="1:1" s="1260" customFormat="1" x14ac:dyDescent="0.2">
      <c r="A16354" s="1082"/>
    </row>
    <row r="16355" spans="1:1" s="1260" customFormat="1" x14ac:dyDescent="0.2">
      <c r="A16355" s="1082"/>
    </row>
    <row r="16356" spans="1:1" s="1260" customFormat="1" x14ac:dyDescent="0.2">
      <c r="A16356" s="1082"/>
    </row>
    <row r="16357" spans="1:1" s="1260" customFormat="1" x14ac:dyDescent="0.2">
      <c r="A16357" s="1082"/>
    </row>
    <row r="16358" spans="1:1" s="1260" customFormat="1" x14ac:dyDescent="0.2">
      <c r="A16358" s="1082"/>
    </row>
    <row r="16359" spans="1:1" s="1260" customFormat="1" x14ac:dyDescent="0.2">
      <c r="A16359" s="1082"/>
    </row>
    <row r="16360" spans="1:1" s="1260" customFormat="1" x14ac:dyDescent="0.2">
      <c r="A16360" s="1082"/>
    </row>
    <row r="16361" spans="1:1" s="1260" customFormat="1" x14ac:dyDescent="0.2">
      <c r="A16361" s="1082"/>
    </row>
    <row r="16362" spans="1:1" s="1260" customFormat="1" x14ac:dyDescent="0.2">
      <c r="A16362" s="1082"/>
    </row>
    <row r="16363" spans="1:1" s="1260" customFormat="1" x14ac:dyDescent="0.2">
      <c r="A16363" s="1082"/>
    </row>
    <row r="16364" spans="1:1" s="1260" customFormat="1" x14ac:dyDescent="0.2">
      <c r="A16364" s="1082"/>
    </row>
    <row r="16365" spans="1:1" s="1260" customFormat="1" x14ac:dyDescent="0.2">
      <c r="A16365" s="1082"/>
    </row>
    <row r="16366" spans="1:1" s="1260" customFormat="1" x14ac:dyDescent="0.2">
      <c r="A16366" s="1082"/>
    </row>
    <row r="16367" spans="1:1" s="1260" customFormat="1" x14ac:dyDescent="0.2">
      <c r="A16367" s="1082"/>
    </row>
    <row r="16368" spans="1:1" s="1260" customFormat="1" x14ac:dyDescent="0.2">
      <c r="A16368" s="1082"/>
    </row>
    <row r="16369" spans="1:1" s="1260" customFormat="1" x14ac:dyDescent="0.2">
      <c r="A16369" s="1082"/>
    </row>
    <row r="16370" spans="1:1" s="1260" customFormat="1" x14ac:dyDescent="0.2">
      <c r="A16370" s="1082"/>
    </row>
    <row r="16371" spans="1:1" s="1260" customFormat="1" x14ac:dyDescent="0.2">
      <c r="A16371" s="1082"/>
    </row>
    <row r="16372" spans="1:1" s="1260" customFormat="1" x14ac:dyDescent="0.2">
      <c r="A16372" s="1082"/>
    </row>
    <row r="16373" spans="1:1" s="1260" customFormat="1" x14ac:dyDescent="0.2">
      <c r="A16373" s="1082"/>
    </row>
    <row r="16374" spans="1:1" s="1260" customFormat="1" x14ac:dyDescent="0.2">
      <c r="A16374" s="1082"/>
    </row>
    <row r="16375" spans="1:1" s="1260" customFormat="1" x14ac:dyDescent="0.2">
      <c r="A16375" s="1082"/>
    </row>
    <row r="16376" spans="1:1" s="1260" customFormat="1" x14ac:dyDescent="0.2">
      <c r="A16376" s="1082"/>
    </row>
    <row r="16377" spans="1:1" s="1260" customFormat="1" x14ac:dyDescent="0.2">
      <c r="A16377" s="1082"/>
    </row>
    <row r="16378" spans="1:1" s="1260" customFormat="1" x14ac:dyDescent="0.2">
      <c r="A16378" s="1082"/>
    </row>
    <row r="16379" spans="1:1" s="1260" customFormat="1" x14ac:dyDescent="0.2">
      <c r="A16379" s="1082"/>
    </row>
    <row r="16380" spans="1:1" s="1260" customFormat="1" x14ac:dyDescent="0.2">
      <c r="A16380" s="1082"/>
    </row>
    <row r="16381" spans="1:1" s="1260" customFormat="1" x14ac:dyDescent="0.2">
      <c r="A16381" s="1082"/>
    </row>
    <row r="16382" spans="1:1" s="1260" customFormat="1" x14ac:dyDescent="0.2">
      <c r="A16382" s="1082"/>
    </row>
    <row r="16383" spans="1:1" s="1260" customFormat="1" x14ac:dyDescent="0.2">
      <c r="A16383" s="1082"/>
    </row>
    <row r="16384" spans="1:1" s="1260" customFormat="1" x14ac:dyDescent="0.2">
      <c r="A16384" s="1082"/>
    </row>
    <row r="16385" spans="1:1" s="1260" customFormat="1" x14ac:dyDescent="0.2">
      <c r="A16385" s="1082"/>
    </row>
    <row r="16386" spans="1:1" s="1260" customFormat="1" x14ac:dyDescent="0.2">
      <c r="A16386" s="1082"/>
    </row>
    <row r="16387" spans="1:1" s="1260" customFormat="1" x14ac:dyDescent="0.2">
      <c r="A16387" s="1082"/>
    </row>
    <row r="16388" spans="1:1" s="1260" customFormat="1" x14ac:dyDescent="0.2">
      <c r="A16388" s="1082"/>
    </row>
    <row r="16389" spans="1:1" s="1260" customFormat="1" x14ac:dyDescent="0.2">
      <c r="A16389" s="1082"/>
    </row>
    <row r="16390" spans="1:1" s="1260" customFormat="1" x14ac:dyDescent="0.2">
      <c r="A16390" s="1082"/>
    </row>
    <row r="16391" spans="1:1" s="1260" customFormat="1" x14ac:dyDescent="0.2">
      <c r="A16391" s="1082"/>
    </row>
    <row r="16392" spans="1:1" s="1260" customFormat="1" x14ac:dyDescent="0.2">
      <c r="A16392" s="1082"/>
    </row>
    <row r="16393" spans="1:1" s="1260" customFormat="1" x14ac:dyDescent="0.2">
      <c r="A16393" s="1082"/>
    </row>
    <row r="16394" spans="1:1" s="1260" customFormat="1" x14ac:dyDescent="0.2">
      <c r="A16394" s="1082"/>
    </row>
    <row r="16395" spans="1:1" s="1260" customFormat="1" x14ac:dyDescent="0.2">
      <c r="A16395" s="1082"/>
    </row>
    <row r="16396" spans="1:1" s="1260" customFormat="1" x14ac:dyDescent="0.2">
      <c r="A16396" s="1082"/>
    </row>
    <row r="16397" spans="1:1" s="1260" customFormat="1" x14ac:dyDescent="0.2">
      <c r="A16397" s="1082"/>
    </row>
    <row r="16398" spans="1:1" s="1260" customFormat="1" x14ac:dyDescent="0.2">
      <c r="A16398" s="1082"/>
    </row>
    <row r="16399" spans="1:1" s="1260" customFormat="1" x14ac:dyDescent="0.2">
      <c r="A16399" s="1082"/>
    </row>
    <row r="16400" spans="1:1" s="1260" customFormat="1" x14ac:dyDescent="0.2">
      <c r="A16400" s="1082"/>
    </row>
    <row r="16401" spans="1:1" s="1260" customFormat="1" x14ac:dyDescent="0.2">
      <c r="A16401" s="1082"/>
    </row>
    <row r="16402" spans="1:1" s="1260" customFormat="1" x14ac:dyDescent="0.2">
      <c r="A16402" s="1082"/>
    </row>
    <row r="16403" spans="1:1" s="1260" customFormat="1" x14ac:dyDescent="0.2">
      <c r="A16403" s="1082"/>
    </row>
    <row r="16404" spans="1:1" s="1260" customFormat="1" x14ac:dyDescent="0.2">
      <c r="A16404" s="1082"/>
    </row>
    <row r="16405" spans="1:1" s="1260" customFormat="1" x14ac:dyDescent="0.2">
      <c r="A16405" s="1082"/>
    </row>
    <row r="16406" spans="1:1" s="1260" customFormat="1" x14ac:dyDescent="0.2">
      <c r="A16406" s="1082"/>
    </row>
    <row r="16407" spans="1:1" s="1260" customFormat="1" x14ac:dyDescent="0.2">
      <c r="A16407" s="1082"/>
    </row>
    <row r="16408" spans="1:1" s="1260" customFormat="1" x14ac:dyDescent="0.2">
      <c r="A16408" s="1082"/>
    </row>
    <row r="16409" spans="1:1" s="1260" customFormat="1" x14ac:dyDescent="0.2">
      <c r="A16409" s="1082"/>
    </row>
    <row r="16410" spans="1:1" s="1260" customFormat="1" x14ac:dyDescent="0.2">
      <c r="A16410" s="1082"/>
    </row>
    <row r="16411" spans="1:1" s="1260" customFormat="1" x14ac:dyDescent="0.2">
      <c r="A16411" s="1082"/>
    </row>
    <row r="16412" spans="1:1" s="1260" customFormat="1" x14ac:dyDescent="0.2">
      <c r="A16412" s="1082"/>
    </row>
    <row r="16413" spans="1:1" s="1260" customFormat="1" x14ac:dyDescent="0.2">
      <c r="A16413" s="1082"/>
    </row>
    <row r="16414" spans="1:1" s="1260" customFormat="1" x14ac:dyDescent="0.2">
      <c r="A16414" s="1082"/>
    </row>
    <row r="16415" spans="1:1" s="1260" customFormat="1" x14ac:dyDescent="0.2">
      <c r="A16415" s="1082"/>
    </row>
    <row r="16416" spans="1:1" s="1260" customFormat="1" x14ac:dyDescent="0.2">
      <c r="A16416" s="1082"/>
    </row>
    <row r="16417" spans="1:1" s="1260" customFormat="1" x14ac:dyDescent="0.2">
      <c r="A16417" s="1082"/>
    </row>
    <row r="16418" spans="1:1" s="1260" customFormat="1" x14ac:dyDescent="0.2">
      <c r="A16418" s="1082"/>
    </row>
    <row r="16419" spans="1:1" s="1260" customFormat="1" x14ac:dyDescent="0.2">
      <c r="A16419" s="1082"/>
    </row>
    <row r="16420" spans="1:1" s="1260" customFormat="1" x14ac:dyDescent="0.2">
      <c r="A16420" s="1082"/>
    </row>
    <row r="16421" spans="1:1" s="1260" customFormat="1" x14ac:dyDescent="0.2">
      <c r="A16421" s="1082"/>
    </row>
    <row r="16422" spans="1:1" s="1260" customFormat="1" x14ac:dyDescent="0.2">
      <c r="A16422" s="1082"/>
    </row>
    <row r="16423" spans="1:1" s="1260" customFormat="1" x14ac:dyDescent="0.2">
      <c r="A16423" s="1082"/>
    </row>
    <row r="16424" spans="1:1" s="1260" customFormat="1" x14ac:dyDescent="0.2">
      <c r="A16424" s="1082"/>
    </row>
    <row r="16425" spans="1:1" s="1260" customFormat="1" x14ac:dyDescent="0.2">
      <c r="A16425" s="1082"/>
    </row>
    <row r="16426" spans="1:1" s="1260" customFormat="1" x14ac:dyDescent="0.2">
      <c r="A16426" s="1082"/>
    </row>
    <row r="16427" spans="1:1" s="1260" customFormat="1" x14ac:dyDescent="0.2">
      <c r="A16427" s="1082"/>
    </row>
    <row r="16428" spans="1:1" s="1260" customFormat="1" x14ac:dyDescent="0.2">
      <c r="A16428" s="1082"/>
    </row>
    <row r="16429" spans="1:1" s="1260" customFormat="1" x14ac:dyDescent="0.2">
      <c r="A16429" s="1082"/>
    </row>
    <row r="16430" spans="1:1" s="1260" customFormat="1" x14ac:dyDescent="0.2">
      <c r="A16430" s="1082"/>
    </row>
    <row r="16431" spans="1:1" s="1260" customFormat="1" x14ac:dyDescent="0.2">
      <c r="A16431" s="1082"/>
    </row>
    <row r="16432" spans="1:1" s="1260" customFormat="1" x14ac:dyDescent="0.2">
      <c r="A16432" s="1082"/>
    </row>
    <row r="16433" spans="1:1" s="1260" customFormat="1" x14ac:dyDescent="0.2">
      <c r="A16433" s="1082"/>
    </row>
    <row r="16434" spans="1:1" s="1260" customFormat="1" x14ac:dyDescent="0.2">
      <c r="A16434" s="1082"/>
    </row>
    <row r="16435" spans="1:1" s="1260" customFormat="1" x14ac:dyDescent="0.2">
      <c r="A16435" s="1082"/>
    </row>
    <row r="16436" spans="1:1" s="1260" customFormat="1" x14ac:dyDescent="0.2">
      <c r="A16436" s="1082"/>
    </row>
    <row r="16437" spans="1:1" s="1260" customFormat="1" x14ac:dyDescent="0.2">
      <c r="A16437" s="1082"/>
    </row>
    <row r="16438" spans="1:1" s="1260" customFormat="1" x14ac:dyDescent="0.2">
      <c r="A16438" s="1082"/>
    </row>
    <row r="16439" spans="1:1" s="1260" customFormat="1" x14ac:dyDescent="0.2">
      <c r="A16439" s="1082"/>
    </row>
    <row r="16440" spans="1:1" s="1260" customFormat="1" x14ac:dyDescent="0.2">
      <c r="A16440" s="1082"/>
    </row>
    <row r="16441" spans="1:1" s="1260" customFormat="1" x14ac:dyDescent="0.2">
      <c r="A16441" s="1082"/>
    </row>
    <row r="16442" spans="1:1" s="1260" customFormat="1" x14ac:dyDescent="0.2">
      <c r="A16442" s="1082"/>
    </row>
    <row r="16443" spans="1:1" s="1260" customFormat="1" x14ac:dyDescent="0.2">
      <c r="A16443" s="1082"/>
    </row>
    <row r="16444" spans="1:1" s="1260" customFormat="1" x14ac:dyDescent="0.2">
      <c r="A16444" s="1082"/>
    </row>
    <row r="16445" spans="1:1" s="1260" customFormat="1" x14ac:dyDescent="0.2">
      <c r="A16445" s="1082"/>
    </row>
    <row r="16446" spans="1:1" s="1260" customFormat="1" x14ac:dyDescent="0.2">
      <c r="A16446" s="1082"/>
    </row>
    <row r="16447" spans="1:1" s="1260" customFormat="1" x14ac:dyDescent="0.2">
      <c r="A16447" s="1082"/>
    </row>
    <row r="16448" spans="1:1" s="1260" customFormat="1" x14ac:dyDescent="0.2">
      <c r="A16448" s="1082"/>
    </row>
    <row r="16449" spans="1:1" s="1260" customFormat="1" x14ac:dyDescent="0.2">
      <c r="A16449" s="1082"/>
    </row>
    <row r="16450" spans="1:1" s="1260" customFormat="1" x14ac:dyDescent="0.2">
      <c r="A16450" s="1082"/>
    </row>
    <row r="16451" spans="1:1" s="1260" customFormat="1" x14ac:dyDescent="0.2">
      <c r="A16451" s="1082"/>
    </row>
    <row r="16452" spans="1:1" s="1260" customFormat="1" x14ac:dyDescent="0.2">
      <c r="A16452" s="1082"/>
    </row>
    <row r="16453" spans="1:1" s="1260" customFormat="1" x14ac:dyDescent="0.2">
      <c r="A16453" s="1082"/>
    </row>
    <row r="16454" spans="1:1" s="1260" customFormat="1" x14ac:dyDescent="0.2">
      <c r="A16454" s="1082"/>
    </row>
    <row r="16455" spans="1:1" s="1260" customFormat="1" x14ac:dyDescent="0.2">
      <c r="A16455" s="1082"/>
    </row>
    <row r="16456" spans="1:1" s="1260" customFormat="1" x14ac:dyDescent="0.2">
      <c r="A16456" s="1082"/>
    </row>
    <row r="16457" spans="1:1" s="1260" customFormat="1" x14ac:dyDescent="0.2">
      <c r="A16457" s="1082"/>
    </row>
    <row r="16458" spans="1:1" s="1260" customFormat="1" x14ac:dyDescent="0.2">
      <c r="A16458" s="1082"/>
    </row>
    <row r="16459" spans="1:1" s="1260" customFormat="1" x14ac:dyDescent="0.2">
      <c r="A16459" s="1082"/>
    </row>
    <row r="16460" spans="1:1" s="1260" customFormat="1" x14ac:dyDescent="0.2">
      <c r="A16460" s="1082"/>
    </row>
    <row r="16461" spans="1:1" s="1260" customFormat="1" x14ac:dyDescent="0.2">
      <c r="A16461" s="1082"/>
    </row>
    <row r="16462" spans="1:1" s="1260" customFormat="1" x14ac:dyDescent="0.2">
      <c r="A16462" s="1082"/>
    </row>
    <row r="16463" spans="1:1" s="1260" customFormat="1" x14ac:dyDescent="0.2">
      <c r="A16463" s="1082"/>
    </row>
    <row r="16464" spans="1:1" s="1260" customFormat="1" x14ac:dyDescent="0.2">
      <c r="A16464" s="1082"/>
    </row>
    <row r="16465" spans="1:1" s="1260" customFormat="1" x14ac:dyDescent="0.2">
      <c r="A16465" s="1082"/>
    </row>
    <row r="16466" spans="1:1" s="1260" customFormat="1" x14ac:dyDescent="0.2">
      <c r="A16466" s="1082"/>
    </row>
    <row r="16467" spans="1:1" s="1260" customFormat="1" x14ac:dyDescent="0.2">
      <c r="A16467" s="1082"/>
    </row>
    <row r="16468" spans="1:1" s="1260" customFormat="1" x14ac:dyDescent="0.2">
      <c r="A16468" s="1082"/>
    </row>
    <row r="16469" spans="1:1" s="1260" customFormat="1" x14ac:dyDescent="0.2">
      <c r="A16469" s="1082"/>
    </row>
    <row r="16470" spans="1:1" s="1260" customFormat="1" x14ac:dyDescent="0.2">
      <c r="A16470" s="1082"/>
    </row>
    <row r="16471" spans="1:1" s="1260" customFormat="1" x14ac:dyDescent="0.2">
      <c r="A16471" s="1082"/>
    </row>
    <row r="16472" spans="1:1" s="1260" customFormat="1" x14ac:dyDescent="0.2">
      <c r="A16472" s="1082"/>
    </row>
    <row r="16473" spans="1:1" s="1260" customFormat="1" x14ac:dyDescent="0.2">
      <c r="A16473" s="1082"/>
    </row>
    <row r="16474" spans="1:1" s="1260" customFormat="1" x14ac:dyDescent="0.2">
      <c r="A16474" s="1082"/>
    </row>
    <row r="16475" spans="1:1" s="1260" customFormat="1" x14ac:dyDescent="0.2">
      <c r="A16475" s="1082"/>
    </row>
    <row r="16476" spans="1:1" s="1260" customFormat="1" x14ac:dyDescent="0.2">
      <c r="A16476" s="1082"/>
    </row>
    <row r="16477" spans="1:1" s="1260" customFormat="1" x14ac:dyDescent="0.2">
      <c r="A16477" s="1082"/>
    </row>
    <row r="16478" spans="1:1" s="1260" customFormat="1" x14ac:dyDescent="0.2">
      <c r="A16478" s="1082"/>
    </row>
    <row r="16479" spans="1:1" s="1260" customFormat="1" x14ac:dyDescent="0.2">
      <c r="A16479" s="1082"/>
    </row>
    <row r="16480" spans="1:1" s="1260" customFormat="1" x14ac:dyDescent="0.2">
      <c r="A16480" s="1082"/>
    </row>
    <row r="16481" spans="1:1" s="1260" customFormat="1" x14ac:dyDescent="0.2">
      <c r="A16481" s="1082"/>
    </row>
    <row r="16482" spans="1:1" s="1260" customFormat="1" x14ac:dyDescent="0.2">
      <c r="A16482" s="1082"/>
    </row>
    <row r="16483" spans="1:1" s="1260" customFormat="1" x14ac:dyDescent="0.2">
      <c r="A16483" s="1082"/>
    </row>
    <row r="16484" spans="1:1" s="1260" customFormat="1" x14ac:dyDescent="0.2">
      <c r="A16484" s="1082"/>
    </row>
    <row r="16485" spans="1:1" s="1260" customFormat="1" x14ac:dyDescent="0.2">
      <c r="A16485" s="1082"/>
    </row>
    <row r="16486" spans="1:1" s="1260" customFormat="1" x14ac:dyDescent="0.2">
      <c r="A16486" s="1082"/>
    </row>
    <row r="16487" spans="1:1" s="1260" customFormat="1" x14ac:dyDescent="0.2">
      <c r="A16487" s="1082"/>
    </row>
    <row r="16488" spans="1:1" s="1260" customFormat="1" x14ac:dyDescent="0.2">
      <c r="A16488" s="1082"/>
    </row>
    <row r="16489" spans="1:1" s="1260" customFormat="1" x14ac:dyDescent="0.2">
      <c r="A16489" s="1082"/>
    </row>
    <row r="16490" spans="1:1" s="1260" customFormat="1" x14ac:dyDescent="0.2">
      <c r="A16490" s="1082"/>
    </row>
    <row r="16491" spans="1:1" s="1260" customFormat="1" x14ac:dyDescent="0.2">
      <c r="A16491" s="1082"/>
    </row>
    <row r="16492" spans="1:1" s="1260" customFormat="1" x14ac:dyDescent="0.2">
      <c r="A16492" s="1082"/>
    </row>
    <row r="16493" spans="1:1" s="1260" customFormat="1" x14ac:dyDescent="0.2">
      <c r="A16493" s="1082"/>
    </row>
    <row r="16494" spans="1:1" s="1260" customFormat="1" x14ac:dyDescent="0.2">
      <c r="A16494" s="1082"/>
    </row>
    <row r="16495" spans="1:1" s="1260" customFormat="1" x14ac:dyDescent="0.2">
      <c r="A16495" s="1082"/>
    </row>
    <row r="16496" spans="1:1" s="1260" customFormat="1" x14ac:dyDescent="0.2">
      <c r="A16496" s="1082"/>
    </row>
    <row r="16497" spans="1:1" s="1260" customFormat="1" x14ac:dyDescent="0.2">
      <c r="A16497" s="1082"/>
    </row>
    <row r="16498" spans="1:1" s="1260" customFormat="1" x14ac:dyDescent="0.2">
      <c r="A16498" s="1082"/>
    </row>
    <row r="16499" spans="1:1" s="1260" customFormat="1" x14ac:dyDescent="0.2">
      <c r="A16499" s="1082"/>
    </row>
    <row r="16500" spans="1:1" s="1260" customFormat="1" x14ac:dyDescent="0.2">
      <c r="A16500" s="1082"/>
    </row>
    <row r="16501" spans="1:1" s="1260" customFormat="1" x14ac:dyDescent="0.2">
      <c r="A16501" s="1082"/>
    </row>
    <row r="16502" spans="1:1" s="1260" customFormat="1" x14ac:dyDescent="0.2">
      <c r="A16502" s="1082"/>
    </row>
    <row r="16503" spans="1:1" s="1260" customFormat="1" x14ac:dyDescent="0.2">
      <c r="A16503" s="1082"/>
    </row>
    <row r="16504" spans="1:1" s="1260" customFormat="1" x14ac:dyDescent="0.2">
      <c r="A16504" s="1082"/>
    </row>
    <row r="16505" spans="1:1" s="1260" customFormat="1" x14ac:dyDescent="0.2">
      <c r="A16505" s="1082"/>
    </row>
    <row r="16506" spans="1:1" s="1260" customFormat="1" x14ac:dyDescent="0.2">
      <c r="A16506" s="1082"/>
    </row>
    <row r="16507" spans="1:1" s="1260" customFormat="1" x14ac:dyDescent="0.2">
      <c r="A16507" s="1082"/>
    </row>
    <row r="16508" spans="1:1" s="1260" customFormat="1" x14ac:dyDescent="0.2">
      <c r="A16508" s="1082"/>
    </row>
    <row r="16509" spans="1:1" s="1260" customFormat="1" x14ac:dyDescent="0.2">
      <c r="A16509" s="1082"/>
    </row>
    <row r="16510" spans="1:1" s="1260" customFormat="1" x14ac:dyDescent="0.2">
      <c r="A16510" s="1082"/>
    </row>
    <row r="16511" spans="1:1" s="1260" customFormat="1" x14ac:dyDescent="0.2">
      <c r="A16511" s="1082"/>
    </row>
    <row r="16512" spans="1:1" s="1260" customFormat="1" x14ac:dyDescent="0.2">
      <c r="A16512" s="1082"/>
    </row>
    <row r="16513" spans="1:1" s="1260" customFormat="1" x14ac:dyDescent="0.2">
      <c r="A16513" s="1082"/>
    </row>
    <row r="16514" spans="1:1" s="1260" customFormat="1" x14ac:dyDescent="0.2">
      <c r="A16514" s="1082"/>
    </row>
    <row r="16515" spans="1:1" s="1260" customFormat="1" x14ac:dyDescent="0.2">
      <c r="A16515" s="1082"/>
    </row>
    <row r="16516" spans="1:1" s="1260" customFormat="1" x14ac:dyDescent="0.2">
      <c r="A16516" s="1082"/>
    </row>
    <row r="16517" spans="1:1" s="1260" customFormat="1" x14ac:dyDescent="0.2">
      <c r="A16517" s="1082"/>
    </row>
    <row r="16518" spans="1:1" s="1260" customFormat="1" x14ac:dyDescent="0.2">
      <c r="A16518" s="1082"/>
    </row>
    <row r="16519" spans="1:1" s="1260" customFormat="1" x14ac:dyDescent="0.2">
      <c r="A16519" s="1082"/>
    </row>
    <row r="16520" spans="1:1" s="1260" customFormat="1" x14ac:dyDescent="0.2">
      <c r="A16520" s="1082"/>
    </row>
    <row r="16521" spans="1:1" s="1260" customFormat="1" x14ac:dyDescent="0.2">
      <c r="A16521" s="1082"/>
    </row>
    <row r="16522" spans="1:1" s="1260" customFormat="1" x14ac:dyDescent="0.2">
      <c r="A16522" s="1082"/>
    </row>
    <row r="16523" spans="1:1" s="1260" customFormat="1" x14ac:dyDescent="0.2">
      <c r="A16523" s="1082"/>
    </row>
    <row r="16524" spans="1:1" s="1260" customFormat="1" x14ac:dyDescent="0.2">
      <c r="A16524" s="1082"/>
    </row>
    <row r="16525" spans="1:1" s="1260" customFormat="1" x14ac:dyDescent="0.2">
      <c r="A16525" s="1082"/>
    </row>
    <row r="16526" spans="1:1" s="1260" customFormat="1" x14ac:dyDescent="0.2">
      <c r="A16526" s="1082"/>
    </row>
    <row r="16527" spans="1:1" s="1260" customFormat="1" x14ac:dyDescent="0.2">
      <c r="A16527" s="1082"/>
    </row>
    <row r="16528" spans="1:1" s="1260" customFormat="1" x14ac:dyDescent="0.2">
      <c r="A16528" s="1082"/>
    </row>
    <row r="16529" spans="1:1" s="1260" customFormat="1" x14ac:dyDescent="0.2">
      <c r="A16529" s="1082"/>
    </row>
    <row r="16530" spans="1:1" s="1260" customFormat="1" x14ac:dyDescent="0.2">
      <c r="A16530" s="1082"/>
    </row>
    <row r="16531" spans="1:1" s="1260" customFormat="1" x14ac:dyDescent="0.2">
      <c r="A16531" s="1082"/>
    </row>
    <row r="16532" spans="1:1" s="1260" customFormat="1" x14ac:dyDescent="0.2">
      <c r="A16532" s="1082"/>
    </row>
    <row r="16533" spans="1:1" s="1260" customFormat="1" x14ac:dyDescent="0.2">
      <c r="A16533" s="1082"/>
    </row>
    <row r="16534" spans="1:1" s="1260" customFormat="1" x14ac:dyDescent="0.2">
      <c r="A16534" s="1082"/>
    </row>
    <row r="16535" spans="1:1" s="1260" customFormat="1" x14ac:dyDescent="0.2">
      <c r="A16535" s="1082"/>
    </row>
    <row r="16536" spans="1:1" s="1260" customFormat="1" x14ac:dyDescent="0.2">
      <c r="A16536" s="1082"/>
    </row>
    <row r="16537" spans="1:1" s="1260" customFormat="1" x14ac:dyDescent="0.2">
      <c r="A16537" s="1082"/>
    </row>
    <row r="16538" spans="1:1" s="1260" customFormat="1" x14ac:dyDescent="0.2">
      <c r="A16538" s="1082"/>
    </row>
    <row r="16539" spans="1:1" s="1260" customFormat="1" x14ac:dyDescent="0.2">
      <c r="A16539" s="1082"/>
    </row>
    <row r="16540" spans="1:1" s="1260" customFormat="1" x14ac:dyDescent="0.2">
      <c r="A16540" s="1082"/>
    </row>
    <row r="16541" spans="1:1" s="1260" customFormat="1" x14ac:dyDescent="0.2">
      <c r="A16541" s="1082"/>
    </row>
    <row r="16542" spans="1:1" s="1260" customFormat="1" x14ac:dyDescent="0.2">
      <c r="A16542" s="1082"/>
    </row>
    <row r="16543" spans="1:1" s="1260" customFormat="1" x14ac:dyDescent="0.2">
      <c r="A16543" s="1082"/>
    </row>
    <row r="16544" spans="1:1" s="1260" customFormat="1" x14ac:dyDescent="0.2">
      <c r="A16544" s="1082"/>
    </row>
    <row r="16545" spans="1:1" s="1260" customFormat="1" x14ac:dyDescent="0.2">
      <c r="A16545" s="1082"/>
    </row>
    <row r="16546" spans="1:1" s="1260" customFormat="1" x14ac:dyDescent="0.2">
      <c r="A16546" s="1082"/>
    </row>
    <row r="16547" spans="1:1" s="1260" customFormat="1" x14ac:dyDescent="0.2">
      <c r="A16547" s="1082"/>
    </row>
    <row r="16548" spans="1:1" s="1260" customFormat="1" x14ac:dyDescent="0.2">
      <c r="A16548" s="1082"/>
    </row>
    <row r="16549" spans="1:1" s="1260" customFormat="1" x14ac:dyDescent="0.2">
      <c r="A16549" s="1082"/>
    </row>
    <row r="16550" spans="1:1" s="1260" customFormat="1" x14ac:dyDescent="0.2">
      <c r="A16550" s="1082"/>
    </row>
    <row r="16551" spans="1:1" s="1260" customFormat="1" x14ac:dyDescent="0.2">
      <c r="A16551" s="1082"/>
    </row>
    <row r="16552" spans="1:1" s="1260" customFormat="1" x14ac:dyDescent="0.2">
      <c r="A16552" s="1082"/>
    </row>
    <row r="16553" spans="1:1" s="1260" customFormat="1" x14ac:dyDescent="0.2">
      <c r="A16553" s="1082"/>
    </row>
    <row r="16554" spans="1:1" s="1260" customFormat="1" x14ac:dyDescent="0.2">
      <c r="A16554" s="1082"/>
    </row>
    <row r="16555" spans="1:1" s="1260" customFormat="1" x14ac:dyDescent="0.2">
      <c r="A16555" s="1082"/>
    </row>
    <row r="16556" spans="1:1" s="1260" customFormat="1" x14ac:dyDescent="0.2">
      <c r="A16556" s="1082"/>
    </row>
    <row r="16557" spans="1:1" s="1260" customFormat="1" x14ac:dyDescent="0.2">
      <c r="A16557" s="1082"/>
    </row>
    <row r="16558" spans="1:1" s="1260" customFormat="1" x14ac:dyDescent="0.2">
      <c r="A16558" s="1082"/>
    </row>
    <row r="16559" spans="1:1" s="1260" customFormat="1" x14ac:dyDescent="0.2">
      <c r="A16559" s="1082"/>
    </row>
    <row r="16560" spans="1:1" s="1260" customFormat="1" x14ac:dyDescent="0.2">
      <c r="A16560" s="1082"/>
    </row>
    <row r="16561" spans="1:1" s="1260" customFormat="1" x14ac:dyDescent="0.2">
      <c r="A16561" s="1082"/>
    </row>
    <row r="16562" spans="1:1" s="1260" customFormat="1" x14ac:dyDescent="0.2">
      <c r="A16562" s="1082"/>
    </row>
    <row r="16563" spans="1:1" s="1260" customFormat="1" x14ac:dyDescent="0.2">
      <c r="A16563" s="1082"/>
    </row>
    <row r="16564" spans="1:1" s="1260" customFormat="1" x14ac:dyDescent="0.2">
      <c r="A16564" s="1082"/>
    </row>
    <row r="16565" spans="1:1" s="1260" customFormat="1" x14ac:dyDescent="0.2">
      <c r="A16565" s="1082"/>
    </row>
    <row r="16566" spans="1:1" s="1260" customFormat="1" x14ac:dyDescent="0.2">
      <c r="A16566" s="1082"/>
    </row>
    <row r="16567" spans="1:1" s="1260" customFormat="1" x14ac:dyDescent="0.2">
      <c r="A16567" s="1082"/>
    </row>
    <row r="16568" spans="1:1" s="1260" customFormat="1" x14ac:dyDescent="0.2">
      <c r="A16568" s="1082"/>
    </row>
    <row r="16569" spans="1:1" s="1260" customFormat="1" x14ac:dyDescent="0.2">
      <c r="A16569" s="1082"/>
    </row>
    <row r="16570" spans="1:1" s="1260" customFormat="1" x14ac:dyDescent="0.2">
      <c r="A16570" s="1082"/>
    </row>
    <row r="16571" spans="1:1" s="1260" customFormat="1" x14ac:dyDescent="0.2">
      <c r="A16571" s="1082"/>
    </row>
    <row r="16572" spans="1:1" s="1260" customFormat="1" x14ac:dyDescent="0.2">
      <c r="A16572" s="1082"/>
    </row>
    <row r="16573" spans="1:1" s="1260" customFormat="1" x14ac:dyDescent="0.2">
      <c r="A16573" s="1082"/>
    </row>
    <row r="16574" spans="1:1" s="1260" customFormat="1" x14ac:dyDescent="0.2">
      <c r="A16574" s="1082"/>
    </row>
    <row r="16575" spans="1:1" s="1260" customFormat="1" x14ac:dyDescent="0.2">
      <c r="A16575" s="1082"/>
    </row>
    <row r="16576" spans="1:1" s="1260" customFormat="1" x14ac:dyDescent="0.2">
      <c r="A16576" s="1082"/>
    </row>
    <row r="16577" spans="1:1" s="1260" customFormat="1" x14ac:dyDescent="0.2">
      <c r="A16577" s="1082"/>
    </row>
    <row r="16578" spans="1:1" s="1260" customFormat="1" x14ac:dyDescent="0.2">
      <c r="A16578" s="1082"/>
    </row>
    <row r="16579" spans="1:1" s="1260" customFormat="1" x14ac:dyDescent="0.2">
      <c r="A16579" s="1082"/>
    </row>
    <row r="16580" spans="1:1" s="1260" customFormat="1" x14ac:dyDescent="0.2">
      <c r="A16580" s="1082"/>
    </row>
    <row r="16581" spans="1:1" s="1260" customFormat="1" x14ac:dyDescent="0.2">
      <c r="A16581" s="1082"/>
    </row>
    <row r="16582" spans="1:1" s="1260" customFormat="1" x14ac:dyDescent="0.2">
      <c r="A16582" s="1082"/>
    </row>
    <row r="16583" spans="1:1" s="1260" customFormat="1" x14ac:dyDescent="0.2">
      <c r="A16583" s="1082"/>
    </row>
    <row r="16584" spans="1:1" s="1260" customFormat="1" x14ac:dyDescent="0.2">
      <c r="A16584" s="1082"/>
    </row>
    <row r="16585" spans="1:1" s="1260" customFormat="1" x14ac:dyDescent="0.2">
      <c r="A16585" s="1082"/>
    </row>
    <row r="16586" spans="1:1" s="1260" customFormat="1" x14ac:dyDescent="0.2">
      <c r="A16586" s="1082"/>
    </row>
    <row r="16587" spans="1:1" s="1260" customFormat="1" x14ac:dyDescent="0.2">
      <c r="A16587" s="1082"/>
    </row>
    <row r="16588" spans="1:1" s="1260" customFormat="1" x14ac:dyDescent="0.2">
      <c r="A16588" s="1082"/>
    </row>
    <row r="16589" spans="1:1" s="1260" customFormat="1" x14ac:dyDescent="0.2">
      <c r="A16589" s="1082"/>
    </row>
    <row r="16590" spans="1:1" s="1260" customFormat="1" x14ac:dyDescent="0.2">
      <c r="A16590" s="1082"/>
    </row>
    <row r="16591" spans="1:1" s="1260" customFormat="1" x14ac:dyDescent="0.2">
      <c r="A16591" s="1082"/>
    </row>
    <row r="16592" spans="1:1" s="1260" customFormat="1" x14ac:dyDescent="0.2">
      <c r="A16592" s="1082"/>
    </row>
    <row r="16593" spans="1:1" s="1260" customFormat="1" x14ac:dyDescent="0.2">
      <c r="A16593" s="1082"/>
    </row>
    <row r="16594" spans="1:1" s="1260" customFormat="1" x14ac:dyDescent="0.2">
      <c r="A16594" s="1082"/>
    </row>
    <row r="16595" spans="1:1" s="1260" customFormat="1" x14ac:dyDescent="0.2">
      <c r="A16595" s="1082"/>
    </row>
    <row r="16596" spans="1:1" s="1260" customFormat="1" x14ac:dyDescent="0.2">
      <c r="A16596" s="1082"/>
    </row>
    <row r="16597" spans="1:1" s="1260" customFormat="1" x14ac:dyDescent="0.2">
      <c r="A16597" s="1082"/>
    </row>
    <row r="16598" spans="1:1" s="1260" customFormat="1" x14ac:dyDescent="0.2">
      <c r="A16598" s="1082"/>
    </row>
    <row r="16599" spans="1:1" s="1260" customFormat="1" x14ac:dyDescent="0.2">
      <c r="A16599" s="1082"/>
    </row>
    <row r="16600" spans="1:1" s="1260" customFormat="1" x14ac:dyDescent="0.2">
      <c r="A16600" s="1082"/>
    </row>
    <row r="16601" spans="1:1" s="1260" customFormat="1" x14ac:dyDescent="0.2">
      <c r="A16601" s="1082"/>
    </row>
    <row r="16602" spans="1:1" s="1260" customFormat="1" x14ac:dyDescent="0.2">
      <c r="A16602" s="1082"/>
    </row>
    <row r="16603" spans="1:1" s="1260" customFormat="1" x14ac:dyDescent="0.2">
      <c r="A16603" s="1082"/>
    </row>
    <row r="16604" spans="1:1" s="1260" customFormat="1" x14ac:dyDescent="0.2">
      <c r="A16604" s="1082"/>
    </row>
    <row r="16605" spans="1:1" s="1260" customFormat="1" x14ac:dyDescent="0.2">
      <c r="A16605" s="1082"/>
    </row>
    <row r="16606" spans="1:1" s="1260" customFormat="1" x14ac:dyDescent="0.2">
      <c r="A16606" s="1082"/>
    </row>
    <row r="16607" spans="1:1" s="1260" customFormat="1" x14ac:dyDescent="0.2">
      <c r="A16607" s="1082"/>
    </row>
    <row r="16608" spans="1:1" s="1260" customFormat="1" x14ac:dyDescent="0.2">
      <c r="A16608" s="1082"/>
    </row>
    <row r="16609" spans="1:1" s="1260" customFormat="1" x14ac:dyDescent="0.2">
      <c r="A16609" s="1082"/>
    </row>
    <row r="16610" spans="1:1" s="1260" customFormat="1" x14ac:dyDescent="0.2">
      <c r="A16610" s="1082"/>
    </row>
    <row r="16611" spans="1:1" s="1260" customFormat="1" x14ac:dyDescent="0.2">
      <c r="A16611" s="1082"/>
    </row>
    <row r="16612" spans="1:1" s="1260" customFormat="1" x14ac:dyDescent="0.2">
      <c r="A16612" s="1082"/>
    </row>
    <row r="16613" spans="1:1" s="1260" customFormat="1" x14ac:dyDescent="0.2">
      <c r="A16613" s="1082"/>
    </row>
    <row r="16614" spans="1:1" s="1260" customFormat="1" x14ac:dyDescent="0.2">
      <c r="A16614" s="1082"/>
    </row>
    <row r="16615" spans="1:1" s="1260" customFormat="1" x14ac:dyDescent="0.2">
      <c r="A16615" s="1082"/>
    </row>
    <row r="16616" spans="1:1" s="1260" customFormat="1" x14ac:dyDescent="0.2">
      <c r="A16616" s="1082"/>
    </row>
    <row r="16617" spans="1:1" s="1260" customFormat="1" x14ac:dyDescent="0.2">
      <c r="A16617" s="1082"/>
    </row>
    <row r="16618" spans="1:1" s="1260" customFormat="1" x14ac:dyDescent="0.2">
      <c r="A16618" s="1082"/>
    </row>
    <row r="16619" spans="1:1" s="1260" customFormat="1" x14ac:dyDescent="0.2">
      <c r="A16619" s="1082"/>
    </row>
    <row r="16620" spans="1:1" s="1260" customFormat="1" x14ac:dyDescent="0.2">
      <c r="A16620" s="1082"/>
    </row>
    <row r="16621" spans="1:1" s="1260" customFormat="1" x14ac:dyDescent="0.2">
      <c r="A16621" s="1082"/>
    </row>
    <row r="16622" spans="1:1" s="1260" customFormat="1" x14ac:dyDescent="0.2">
      <c r="A16622" s="1082"/>
    </row>
    <row r="16623" spans="1:1" s="1260" customFormat="1" x14ac:dyDescent="0.2">
      <c r="A16623" s="1082"/>
    </row>
    <row r="16624" spans="1:1" s="1260" customFormat="1" x14ac:dyDescent="0.2">
      <c r="A16624" s="1082"/>
    </row>
    <row r="16625" spans="1:1" s="1260" customFormat="1" x14ac:dyDescent="0.2">
      <c r="A16625" s="1082"/>
    </row>
    <row r="16626" spans="1:1" s="1260" customFormat="1" x14ac:dyDescent="0.2">
      <c r="A16626" s="1082"/>
    </row>
    <row r="16627" spans="1:1" s="1260" customFormat="1" x14ac:dyDescent="0.2">
      <c r="A16627" s="1082"/>
    </row>
    <row r="16628" spans="1:1" s="1260" customFormat="1" x14ac:dyDescent="0.2">
      <c r="A16628" s="1082"/>
    </row>
    <row r="16629" spans="1:1" s="1260" customFormat="1" x14ac:dyDescent="0.2">
      <c r="A16629" s="1082"/>
    </row>
    <row r="16630" spans="1:1" s="1260" customFormat="1" x14ac:dyDescent="0.2">
      <c r="A16630" s="1082"/>
    </row>
    <row r="16631" spans="1:1" s="1260" customFormat="1" x14ac:dyDescent="0.2">
      <c r="A16631" s="1082"/>
    </row>
    <row r="16632" spans="1:1" s="1260" customFormat="1" x14ac:dyDescent="0.2">
      <c r="A16632" s="1082"/>
    </row>
    <row r="16633" spans="1:1" s="1260" customFormat="1" x14ac:dyDescent="0.2">
      <c r="A16633" s="1082"/>
    </row>
    <row r="16634" spans="1:1" s="1260" customFormat="1" x14ac:dyDescent="0.2">
      <c r="A16634" s="1082"/>
    </row>
    <row r="16635" spans="1:1" s="1260" customFormat="1" x14ac:dyDescent="0.2">
      <c r="A16635" s="1082"/>
    </row>
    <row r="16636" spans="1:1" s="1260" customFormat="1" x14ac:dyDescent="0.2">
      <c r="A16636" s="1082"/>
    </row>
    <row r="16637" spans="1:1" s="1260" customFormat="1" x14ac:dyDescent="0.2">
      <c r="A16637" s="1082"/>
    </row>
    <row r="16638" spans="1:1" s="1260" customFormat="1" x14ac:dyDescent="0.2">
      <c r="A16638" s="1082"/>
    </row>
    <row r="16639" spans="1:1" s="1260" customFormat="1" x14ac:dyDescent="0.2">
      <c r="A16639" s="1082"/>
    </row>
    <row r="16640" spans="1:1" s="1260" customFormat="1" x14ac:dyDescent="0.2">
      <c r="A16640" s="1082"/>
    </row>
    <row r="16641" spans="1:1" s="1260" customFormat="1" x14ac:dyDescent="0.2">
      <c r="A16641" s="1082"/>
    </row>
    <row r="16642" spans="1:1" s="1260" customFormat="1" x14ac:dyDescent="0.2">
      <c r="A16642" s="1082"/>
    </row>
    <row r="16643" spans="1:1" s="1260" customFormat="1" x14ac:dyDescent="0.2">
      <c r="A16643" s="1082"/>
    </row>
    <row r="16644" spans="1:1" s="1260" customFormat="1" x14ac:dyDescent="0.2">
      <c r="A16644" s="1082"/>
    </row>
    <row r="16645" spans="1:1" s="1260" customFormat="1" x14ac:dyDescent="0.2">
      <c r="A16645" s="1082"/>
    </row>
    <row r="16646" spans="1:1" s="1260" customFormat="1" x14ac:dyDescent="0.2">
      <c r="A16646" s="1082"/>
    </row>
    <row r="16647" spans="1:1" s="1260" customFormat="1" x14ac:dyDescent="0.2">
      <c r="A16647" s="1082"/>
    </row>
    <row r="16648" spans="1:1" s="1260" customFormat="1" x14ac:dyDescent="0.2">
      <c r="A16648" s="1082"/>
    </row>
    <row r="16649" spans="1:1" s="1260" customFormat="1" x14ac:dyDescent="0.2">
      <c r="A16649" s="1082"/>
    </row>
    <row r="16650" spans="1:1" s="1260" customFormat="1" x14ac:dyDescent="0.2">
      <c r="A16650" s="1082"/>
    </row>
    <row r="16651" spans="1:1" s="1260" customFormat="1" x14ac:dyDescent="0.2">
      <c r="A16651" s="1082"/>
    </row>
    <row r="16652" spans="1:1" s="1260" customFormat="1" x14ac:dyDescent="0.2">
      <c r="A16652" s="1082"/>
    </row>
    <row r="16653" spans="1:1" s="1260" customFormat="1" x14ac:dyDescent="0.2">
      <c r="A16653" s="1082"/>
    </row>
    <row r="16654" spans="1:1" s="1260" customFormat="1" x14ac:dyDescent="0.2">
      <c r="A16654" s="1082"/>
    </row>
    <row r="16655" spans="1:1" s="1260" customFormat="1" x14ac:dyDescent="0.2">
      <c r="A16655" s="1082"/>
    </row>
    <row r="16656" spans="1:1" s="1260" customFormat="1" x14ac:dyDescent="0.2">
      <c r="A16656" s="1082"/>
    </row>
    <row r="16657" spans="1:1" s="1260" customFormat="1" x14ac:dyDescent="0.2">
      <c r="A16657" s="1082"/>
    </row>
    <row r="16658" spans="1:1" s="1260" customFormat="1" x14ac:dyDescent="0.2">
      <c r="A16658" s="1082"/>
    </row>
    <row r="16659" spans="1:1" s="1260" customFormat="1" x14ac:dyDescent="0.2">
      <c r="A16659" s="1082"/>
    </row>
    <row r="16660" spans="1:1" s="1260" customFormat="1" x14ac:dyDescent="0.2">
      <c r="A16660" s="1082"/>
    </row>
    <row r="16661" spans="1:1" s="1260" customFormat="1" x14ac:dyDescent="0.2">
      <c r="A16661" s="1082"/>
    </row>
    <row r="16662" spans="1:1" s="1260" customFormat="1" x14ac:dyDescent="0.2">
      <c r="A16662" s="1082"/>
    </row>
    <row r="16663" spans="1:1" s="1260" customFormat="1" x14ac:dyDescent="0.2">
      <c r="A16663" s="1082"/>
    </row>
    <row r="16664" spans="1:1" s="1260" customFormat="1" x14ac:dyDescent="0.2">
      <c r="A16664" s="1082"/>
    </row>
    <row r="16665" spans="1:1" s="1260" customFormat="1" x14ac:dyDescent="0.2">
      <c r="A16665" s="1082"/>
    </row>
    <row r="16666" spans="1:1" s="1260" customFormat="1" x14ac:dyDescent="0.2">
      <c r="A16666" s="1082"/>
    </row>
    <row r="16667" spans="1:1" s="1260" customFormat="1" x14ac:dyDescent="0.2">
      <c r="A16667" s="1082"/>
    </row>
    <row r="16668" spans="1:1" s="1260" customFormat="1" x14ac:dyDescent="0.2">
      <c r="A16668" s="1082"/>
    </row>
    <row r="16669" spans="1:1" s="1260" customFormat="1" x14ac:dyDescent="0.2">
      <c r="A16669" s="1082"/>
    </row>
    <row r="16670" spans="1:1" s="1260" customFormat="1" x14ac:dyDescent="0.2">
      <c r="A16670" s="1082"/>
    </row>
    <row r="16671" spans="1:1" s="1260" customFormat="1" x14ac:dyDescent="0.2">
      <c r="A16671" s="1082"/>
    </row>
    <row r="16672" spans="1:1" s="1260" customFormat="1" x14ac:dyDescent="0.2">
      <c r="A16672" s="1082"/>
    </row>
    <row r="16673" spans="1:1" s="1260" customFormat="1" x14ac:dyDescent="0.2">
      <c r="A16673" s="1082"/>
    </row>
    <row r="16674" spans="1:1" s="1260" customFormat="1" x14ac:dyDescent="0.2">
      <c r="A16674" s="1082"/>
    </row>
    <row r="16675" spans="1:1" s="1260" customFormat="1" x14ac:dyDescent="0.2">
      <c r="A16675" s="1082"/>
    </row>
    <row r="16676" spans="1:1" s="1260" customFormat="1" x14ac:dyDescent="0.2">
      <c r="A16676" s="1082"/>
    </row>
    <row r="16677" spans="1:1" s="1260" customFormat="1" x14ac:dyDescent="0.2">
      <c r="A16677" s="1082"/>
    </row>
    <row r="16678" spans="1:1" s="1260" customFormat="1" x14ac:dyDescent="0.2">
      <c r="A16678" s="1082"/>
    </row>
    <row r="16679" spans="1:1" s="1260" customFormat="1" x14ac:dyDescent="0.2">
      <c r="A16679" s="1082"/>
    </row>
    <row r="16680" spans="1:1" s="1260" customFormat="1" x14ac:dyDescent="0.2">
      <c r="A16680" s="1082"/>
    </row>
    <row r="16681" spans="1:1" s="1260" customFormat="1" x14ac:dyDescent="0.2">
      <c r="A16681" s="1082"/>
    </row>
    <row r="16682" spans="1:1" s="1260" customFormat="1" x14ac:dyDescent="0.2">
      <c r="A16682" s="1082"/>
    </row>
    <row r="16683" spans="1:1" s="1260" customFormat="1" x14ac:dyDescent="0.2">
      <c r="A16683" s="1082"/>
    </row>
    <row r="16684" spans="1:1" s="1260" customFormat="1" x14ac:dyDescent="0.2">
      <c r="A16684" s="1082"/>
    </row>
    <row r="16685" spans="1:1" s="1260" customFormat="1" x14ac:dyDescent="0.2">
      <c r="A16685" s="1082"/>
    </row>
    <row r="16686" spans="1:1" s="1260" customFormat="1" x14ac:dyDescent="0.2">
      <c r="A16686" s="1082"/>
    </row>
    <row r="16687" spans="1:1" s="1260" customFormat="1" x14ac:dyDescent="0.2">
      <c r="A16687" s="1082"/>
    </row>
    <row r="16688" spans="1:1" s="1260" customFormat="1" x14ac:dyDescent="0.2">
      <c r="A16688" s="1082"/>
    </row>
    <row r="16689" spans="1:1" s="1260" customFormat="1" x14ac:dyDescent="0.2">
      <c r="A16689" s="1082"/>
    </row>
    <row r="16690" spans="1:1" s="1260" customFormat="1" x14ac:dyDescent="0.2">
      <c r="A16690" s="1082"/>
    </row>
    <row r="16691" spans="1:1" s="1260" customFormat="1" x14ac:dyDescent="0.2">
      <c r="A16691" s="1082"/>
    </row>
    <row r="16692" spans="1:1" s="1260" customFormat="1" x14ac:dyDescent="0.2">
      <c r="A16692" s="1082"/>
    </row>
    <row r="16693" spans="1:1" s="1260" customFormat="1" x14ac:dyDescent="0.2">
      <c r="A16693" s="1082"/>
    </row>
    <row r="16694" spans="1:1" s="1260" customFormat="1" x14ac:dyDescent="0.2">
      <c r="A16694" s="1082"/>
    </row>
    <row r="16695" spans="1:1" s="1260" customFormat="1" x14ac:dyDescent="0.2">
      <c r="A16695" s="1082"/>
    </row>
    <row r="16696" spans="1:1" s="1260" customFormat="1" x14ac:dyDescent="0.2">
      <c r="A16696" s="1082"/>
    </row>
    <row r="16697" spans="1:1" s="1260" customFormat="1" x14ac:dyDescent="0.2">
      <c r="A16697" s="1082"/>
    </row>
    <row r="16698" spans="1:1" s="1260" customFormat="1" x14ac:dyDescent="0.2">
      <c r="A16698" s="1082"/>
    </row>
    <row r="16699" spans="1:1" s="1260" customFormat="1" x14ac:dyDescent="0.2">
      <c r="A16699" s="1082"/>
    </row>
    <row r="16700" spans="1:1" s="1260" customFormat="1" x14ac:dyDescent="0.2">
      <c r="A16700" s="1082"/>
    </row>
    <row r="16701" spans="1:1" s="1260" customFormat="1" x14ac:dyDescent="0.2">
      <c r="A16701" s="1082"/>
    </row>
    <row r="16702" spans="1:1" s="1260" customFormat="1" x14ac:dyDescent="0.2">
      <c r="A16702" s="1082"/>
    </row>
    <row r="16703" spans="1:1" s="1260" customFormat="1" x14ac:dyDescent="0.2">
      <c r="A16703" s="1082"/>
    </row>
    <row r="16704" spans="1:1" s="1260" customFormat="1" x14ac:dyDescent="0.2">
      <c r="A16704" s="1082"/>
    </row>
    <row r="16705" spans="1:1" s="1260" customFormat="1" x14ac:dyDescent="0.2">
      <c r="A16705" s="1082"/>
    </row>
    <row r="16706" spans="1:1" s="1260" customFormat="1" x14ac:dyDescent="0.2">
      <c r="A16706" s="1082"/>
    </row>
    <row r="16707" spans="1:1" s="1260" customFormat="1" x14ac:dyDescent="0.2">
      <c r="A16707" s="1082"/>
    </row>
    <row r="16708" spans="1:1" s="1260" customFormat="1" x14ac:dyDescent="0.2">
      <c r="A16708" s="1082"/>
    </row>
    <row r="16709" spans="1:1" s="1260" customFormat="1" x14ac:dyDescent="0.2">
      <c r="A16709" s="1082"/>
    </row>
    <row r="16710" spans="1:1" s="1260" customFormat="1" x14ac:dyDescent="0.2">
      <c r="A16710" s="1082"/>
    </row>
    <row r="16711" spans="1:1" s="1260" customFormat="1" x14ac:dyDescent="0.2">
      <c r="A16711" s="1082"/>
    </row>
    <row r="16712" spans="1:1" s="1260" customFormat="1" x14ac:dyDescent="0.2">
      <c r="A16712" s="1082"/>
    </row>
    <row r="16713" spans="1:1" s="1260" customFormat="1" x14ac:dyDescent="0.2">
      <c r="A16713" s="1082"/>
    </row>
    <row r="16714" spans="1:1" s="1260" customFormat="1" x14ac:dyDescent="0.2">
      <c r="A16714" s="1082"/>
    </row>
    <row r="16715" spans="1:1" s="1260" customFormat="1" x14ac:dyDescent="0.2">
      <c r="A16715" s="1082"/>
    </row>
    <row r="16716" spans="1:1" s="1260" customFormat="1" x14ac:dyDescent="0.2">
      <c r="A16716" s="1082"/>
    </row>
    <row r="16717" spans="1:1" s="1260" customFormat="1" x14ac:dyDescent="0.2">
      <c r="A16717" s="1082"/>
    </row>
    <row r="16718" spans="1:1" s="1260" customFormat="1" x14ac:dyDescent="0.2">
      <c r="A16718" s="1082"/>
    </row>
    <row r="16719" spans="1:1" s="1260" customFormat="1" x14ac:dyDescent="0.2">
      <c r="A16719" s="1082"/>
    </row>
    <row r="16720" spans="1:1" s="1260" customFormat="1" x14ac:dyDescent="0.2">
      <c r="A16720" s="1082"/>
    </row>
    <row r="16721" spans="1:1" s="1260" customFormat="1" x14ac:dyDescent="0.2">
      <c r="A16721" s="1082"/>
    </row>
    <row r="16722" spans="1:1" s="1260" customFormat="1" x14ac:dyDescent="0.2">
      <c r="A16722" s="1082"/>
    </row>
    <row r="16723" spans="1:1" s="1260" customFormat="1" x14ac:dyDescent="0.2">
      <c r="A16723" s="1082"/>
    </row>
    <row r="16724" spans="1:1" s="1260" customFormat="1" x14ac:dyDescent="0.2">
      <c r="A16724" s="1082"/>
    </row>
    <row r="16725" spans="1:1" s="1260" customFormat="1" x14ac:dyDescent="0.2">
      <c r="A16725" s="1082"/>
    </row>
    <row r="16726" spans="1:1" s="1260" customFormat="1" x14ac:dyDescent="0.2">
      <c r="A16726" s="1082"/>
    </row>
    <row r="16727" spans="1:1" s="1260" customFormat="1" x14ac:dyDescent="0.2">
      <c r="A16727" s="1082"/>
    </row>
    <row r="16728" spans="1:1" s="1260" customFormat="1" x14ac:dyDescent="0.2">
      <c r="A16728" s="1082"/>
    </row>
    <row r="16729" spans="1:1" s="1260" customFormat="1" x14ac:dyDescent="0.2">
      <c r="A16729" s="1082"/>
    </row>
    <row r="16730" spans="1:1" s="1260" customFormat="1" x14ac:dyDescent="0.2">
      <c r="A16730" s="1082"/>
    </row>
    <row r="16731" spans="1:1" s="1260" customFormat="1" x14ac:dyDescent="0.2">
      <c r="A16731" s="1082"/>
    </row>
    <row r="16732" spans="1:1" s="1260" customFormat="1" x14ac:dyDescent="0.2">
      <c r="A16732" s="1082"/>
    </row>
    <row r="16733" spans="1:1" s="1260" customFormat="1" x14ac:dyDescent="0.2">
      <c r="A16733" s="1082"/>
    </row>
    <row r="16734" spans="1:1" s="1260" customFormat="1" x14ac:dyDescent="0.2">
      <c r="A16734" s="1082"/>
    </row>
    <row r="16735" spans="1:1" s="1260" customFormat="1" x14ac:dyDescent="0.2">
      <c r="A16735" s="1082"/>
    </row>
    <row r="16736" spans="1:1" s="1260" customFormat="1" x14ac:dyDescent="0.2">
      <c r="A16736" s="1082"/>
    </row>
    <row r="16737" spans="1:1" s="1260" customFormat="1" x14ac:dyDescent="0.2">
      <c r="A16737" s="1082"/>
    </row>
    <row r="16738" spans="1:1" s="1260" customFormat="1" x14ac:dyDescent="0.2">
      <c r="A16738" s="1082"/>
    </row>
    <row r="16739" spans="1:1" s="1260" customFormat="1" x14ac:dyDescent="0.2">
      <c r="A16739" s="1082"/>
    </row>
    <row r="16740" spans="1:1" s="1260" customFormat="1" x14ac:dyDescent="0.2">
      <c r="A16740" s="1082"/>
    </row>
    <row r="16741" spans="1:1" s="1260" customFormat="1" x14ac:dyDescent="0.2">
      <c r="A16741" s="1082"/>
    </row>
    <row r="16742" spans="1:1" s="1260" customFormat="1" x14ac:dyDescent="0.2">
      <c r="A16742" s="1082"/>
    </row>
    <row r="16743" spans="1:1" s="1260" customFormat="1" x14ac:dyDescent="0.2">
      <c r="A16743" s="1082"/>
    </row>
    <row r="16744" spans="1:1" s="1260" customFormat="1" x14ac:dyDescent="0.2">
      <c r="A16744" s="1082"/>
    </row>
    <row r="16745" spans="1:1" s="1260" customFormat="1" x14ac:dyDescent="0.2">
      <c r="A16745" s="1082"/>
    </row>
    <row r="16746" spans="1:1" s="1260" customFormat="1" x14ac:dyDescent="0.2">
      <c r="A16746" s="1082"/>
    </row>
    <row r="16747" spans="1:1" s="1260" customFormat="1" x14ac:dyDescent="0.2">
      <c r="A16747" s="1082"/>
    </row>
    <row r="16748" spans="1:1" s="1260" customFormat="1" x14ac:dyDescent="0.2">
      <c r="A16748" s="1082"/>
    </row>
    <row r="16749" spans="1:1" s="1260" customFormat="1" x14ac:dyDescent="0.2">
      <c r="A16749" s="1082"/>
    </row>
    <row r="16750" spans="1:1" s="1260" customFormat="1" x14ac:dyDescent="0.2">
      <c r="A16750" s="1082"/>
    </row>
    <row r="16751" spans="1:1" s="1260" customFormat="1" x14ac:dyDescent="0.2">
      <c r="A16751" s="1082"/>
    </row>
    <row r="16752" spans="1:1" s="1260" customFormat="1" x14ac:dyDescent="0.2">
      <c r="A16752" s="1082"/>
    </row>
    <row r="16753" spans="1:1" s="1260" customFormat="1" x14ac:dyDescent="0.2">
      <c r="A16753" s="1082"/>
    </row>
    <row r="16754" spans="1:1" s="1260" customFormat="1" x14ac:dyDescent="0.2">
      <c r="A16754" s="1082"/>
    </row>
    <row r="16755" spans="1:1" s="1260" customFormat="1" x14ac:dyDescent="0.2">
      <c r="A16755" s="1082"/>
    </row>
    <row r="16756" spans="1:1" s="1260" customFormat="1" x14ac:dyDescent="0.2">
      <c r="A16756" s="1082"/>
    </row>
    <row r="16757" spans="1:1" s="1260" customFormat="1" x14ac:dyDescent="0.2">
      <c r="A16757" s="1082"/>
    </row>
    <row r="16758" spans="1:1" s="1260" customFormat="1" x14ac:dyDescent="0.2">
      <c r="A16758" s="1082"/>
    </row>
    <row r="16759" spans="1:1" s="1260" customFormat="1" x14ac:dyDescent="0.2">
      <c r="A16759" s="1082"/>
    </row>
    <row r="16760" spans="1:1" s="1260" customFormat="1" x14ac:dyDescent="0.2">
      <c r="A16760" s="1082"/>
    </row>
    <row r="16761" spans="1:1" s="1260" customFormat="1" x14ac:dyDescent="0.2">
      <c r="A16761" s="1082"/>
    </row>
    <row r="16762" spans="1:1" s="1260" customFormat="1" x14ac:dyDescent="0.2">
      <c r="A16762" s="1082"/>
    </row>
    <row r="16763" spans="1:1" s="1260" customFormat="1" x14ac:dyDescent="0.2">
      <c r="A16763" s="1082"/>
    </row>
    <row r="16764" spans="1:1" s="1260" customFormat="1" x14ac:dyDescent="0.2">
      <c r="A16764" s="1082"/>
    </row>
    <row r="16765" spans="1:1" s="1260" customFormat="1" x14ac:dyDescent="0.2">
      <c r="A16765" s="1082"/>
    </row>
    <row r="16766" spans="1:1" s="1260" customFormat="1" x14ac:dyDescent="0.2">
      <c r="A16766" s="1082"/>
    </row>
    <row r="16767" spans="1:1" s="1260" customFormat="1" x14ac:dyDescent="0.2">
      <c r="A16767" s="1082"/>
    </row>
    <row r="16768" spans="1:1" s="1260" customFormat="1" x14ac:dyDescent="0.2">
      <c r="A16768" s="1082"/>
    </row>
    <row r="16769" spans="1:1" s="1260" customFormat="1" x14ac:dyDescent="0.2">
      <c r="A16769" s="1082"/>
    </row>
    <row r="16770" spans="1:1" s="1260" customFormat="1" x14ac:dyDescent="0.2">
      <c r="A16770" s="1082"/>
    </row>
    <row r="16771" spans="1:1" s="1260" customFormat="1" x14ac:dyDescent="0.2">
      <c r="A16771" s="1082"/>
    </row>
    <row r="16772" spans="1:1" s="1260" customFormat="1" x14ac:dyDescent="0.2">
      <c r="A16772" s="1082"/>
    </row>
    <row r="16773" spans="1:1" s="1260" customFormat="1" x14ac:dyDescent="0.2">
      <c r="A16773" s="1082"/>
    </row>
    <row r="16774" spans="1:1" s="1260" customFormat="1" x14ac:dyDescent="0.2">
      <c r="A16774" s="1082"/>
    </row>
    <row r="16775" spans="1:1" s="1260" customFormat="1" x14ac:dyDescent="0.2">
      <c r="A16775" s="1082"/>
    </row>
    <row r="16776" spans="1:1" s="1260" customFormat="1" x14ac:dyDescent="0.2">
      <c r="A16776" s="1082"/>
    </row>
    <row r="16777" spans="1:1" s="1260" customFormat="1" x14ac:dyDescent="0.2">
      <c r="A16777" s="1082"/>
    </row>
    <row r="16778" spans="1:1" s="1260" customFormat="1" x14ac:dyDescent="0.2">
      <c r="A16778" s="1082"/>
    </row>
    <row r="16779" spans="1:1" s="1260" customFormat="1" x14ac:dyDescent="0.2">
      <c r="A16779" s="1082"/>
    </row>
    <row r="16780" spans="1:1" s="1260" customFormat="1" x14ac:dyDescent="0.2">
      <c r="A16780" s="1082"/>
    </row>
    <row r="16781" spans="1:1" s="1260" customFormat="1" x14ac:dyDescent="0.2">
      <c r="A16781" s="1082"/>
    </row>
    <row r="16782" spans="1:1" s="1260" customFormat="1" x14ac:dyDescent="0.2">
      <c r="A16782" s="1082"/>
    </row>
    <row r="16783" spans="1:1" s="1260" customFormat="1" x14ac:dyDescent="0.2">
      <c r="A16783" s="1082"/>
    </row>
    <row r="16784" spans="1:1" s="1260" customFormat="1" x14ac:dyDescent="0.2">
      <c r="A16784" s="1082"/>
    </row>
    <row r="16785" spans="1:1" s="1260" customFormat="1" x14ac:dyDescent="0.2">
      <c r="A16785" s="1082"/>
    </row>
    <row r="16786" spans="1:1" s="1260" customFormat="1" x14ac:dyDescent="0.2">
      <c r="A16786" s="1082"/>
    </row>
    <row r="16787" spans="1:1" s="1260" customFormat="1" x14ac:dyDescent="0.2">
      <c r="A16787" s="1082"/>
    </row>
    <row r="16788" spans="1:1" s="1260" customFormat="1" x14ac:dyDescent="0.2">
      <c r="A16788" s="1082"/>
    </row>
    <row r="16789" spans="1:1" s="1260" customFormat="1" x14ac:dyDescent="0.2">
      <c r="A16789" s="1082"/>
    </row>
    <row r="16790" spans="1:1" s="1260" customFormat="1" x14ac:dyDescent="0.2">
      <c r="A16790" s="1082"/>
    </row>
    <row r="16791" spans="1:1" s="1260" customFormat="1" x14ac:dyDescent="0.2">
      <c r="A16791" s="1082"/>
    </row>
    <row r="16792" spans="1:1" s="1260" customFormat="1" x14ac:dyDescent="0.2">
      <c r="A16792" s="1082"/>
    </row>
    <row r="16793" spans="1:1" s="1260" customFormat="1" x14ac:dyDescent="0.2">
      <c r="A16793" s="1082"/>
    </row>
    <row r="16794" spans="1:1" s="1260" customFormat="1" x14ac:dyDescent="0.2">
      <c r="A16794" s="1082"/>
    </row>
    <row r="16795" spans="1:1" s="1260" customFormat="1" x14ac:dyDescent="0.2">
      <c r="A16795" s="1082"/>
    </row>
    <row r="16796" spans="1:1" s="1260" customFormat="1" x14ac:dyDescent="0.2">
      <c r="A16796" s="1082"/>
    </row>
    <row r="16797" spans="1:1" s="1260" customFormat="1" x14ac:dyDescent="0.2">
      <c r="A16797" s="1082"/>
    </row>
    <row r="16798" spans="1:1" s="1260" customFormat="1" x14ac:dyDescent="0.2">
      <c r="A16798" s="1082"/>
    </row>
    <row r="16799" spans="1:1" s="1260" customFormat="1" x14ac:dyDescent="0.2">
      <c r="A16799" s="1082"/>
    </row>
    <row r="16800" spans="1:1" s="1260" customFormat="1" x14ac:dyDescent="0.2">
      <c r="A16800" s="1082"/>
    </row>
    <row r="16801" spans="1:1" s="1260" customFormat="1" x14ac:dyDescent="0.2">
      <c r="A16801" s="1082"/>
    </row>
    <row r="16802" spans="1:1" s="1260" customFormat="1" x14ac:dyDescent="0.2">
      <c r="A16802" s="1082"/>
    </row>
    <row r="16803" spans="1:1" s="1260" customFormat="1" x14ac:dyDescent="0.2">
      <c r="A16803" s="1082"/>
    </row>
    <row r="16804" spans="1:1" s="1260" customFormat="1" x14ac:dyDescent="0.2">
      <c r="A16804" s="1082"/>
    </row>
    <row r="16805" spans="1:1" s="1260" customFormat="1" x14ac:dyDescent="0.2">
      <c r="A16805" s="1082"/>
    </row>
    <row r="16806" spans="1:1" s="1260" customFormat="1" x14ac:dyDescent="0.2">
      <c r="A16806" s="1082"/>
    </row>
    <row r="16807" spans="1:1" s="1260" customFormat="1" x14ac:dyDescent="0.2">
      <c r="A16807" s="1082"/>
    </row>
    <row r="16808" spans="1:1" s="1260" customFormat="1" x14ac:dyDescent="0.2">
      <c r="A16808" s="1082"/>
    </row>
    <row r="16809" spans="1:1" s="1260" customFormat="1" x14ac:dyDescent="0.2">
      <c r="A16809" s="1082"/>
    </row>
    <row r="16810" spans="1:1" s="1260" customFormat="1" x14ac:dyDescent="0.2">
      <c r="A16810" s="1082"/>
    </row>
    <row r="16811" spans="1:1" s="1260" customFormat="1" x14ac:dyDescent="0.2">
      <c r="A16811" s="1082"/>
    </row>
    <row r="16812" spans="1:1" s="1260" customFormat="1" x14ac:dyDescent="0.2">
      <c r="A16812" s="1082"/>
    </row>
    <row r="16813" spans="1:1" s="1260" customFormat="1" x14ac:dyDescent="0.2">
      <c r="A16813" s="1082"/>
    </row>
    <row r="16814" spans="1:1" s="1260" customFormat="1" x14ac:dyDescent="0.2">
      <c r="A16814" s="1082"/>
    </row>
    <row r="16815" spans="1:1" s="1260" customFormat="1" x14ac:dyDescent="0.2">
      <c r="A16815" s="1082"/>
    </row>
    <row r="16816" spans="1:1" s="1260" customFormat="1" x14ac:dyDescent="0.2">
      <c r="A16816" s="1082"/>
    </row>
    <row r="16817" spans="1:1" s="1260" customFormat="1" x14ac:dyDescent="0.2">
      <c r="A16817" s="1082"/>
    </row>
    <row r="16818" spans="1:1" s="1260" customFormat="1" x14ac:dyDescent="0.2">
      <c r="A16818" s="1082"/>
    </row>
    <row r="16819" spans="1:1" s="1260" customFormat="1" x14ac:dyDescent="0.2">
      <c r="A16819" s="1082"/>
    </row>
    <row r="16820" spans="1:1" s="1260" customFormat="1" x14ac:dyDescent="0.2">
      <c r="A16820" s="1082"/>
    </row>
    <row r="16821" spans="1:1" s="1260" customFormat="1" x14ac:dyDescent="0.2">
      <c r="A16821" s="1082"/>
    </row>
    <row r="16822" spans="1:1" s="1260" customFormat="1" x14ac:dyDescent="0.2">
      <c r="A16822" s="1082"/>
    </row>
    <row r="16823" spans="1:1" s="1260" customFormat="1" x14ac:dyDescent="0.2">
      <c r="A16823" s="1082"/>
    </row>
    <row r="16824" spans="1:1" s="1260" customFormat="1" x14ac:dyDescent="0.2">
      <c r="A16824" s="1082"/>
    </row>
    <row r="16825" spans="1:1" s="1260" customFormat="1" x14ac:dyDescent="0.2">
      <c r="A16825" s="1082"/>
    </row>
    <row r="16826" spans="1:1" s="1260" customFormat="1" x14ac:dyDescent="0.2">
      <c r="A16826" s="1082"/>
    </row>
    <row r="16827" spans="1:1" s="1260" customFormat="1" x14ac:dyDescent="0.2">
      <c r="A16827" s="1082"/>
    </row>
    <row r="16828" spans="1:1" s="1260" customFormat="1" x14ac:dyDescent="0.2">
      <c r="A16828" s="1082"/>
    </row>
    <row r="16829" spans="1:1" s="1260" customFormat="1" x14ac:dyDescent="0.2">
      <c r="A16829" s="1082"/>
    </row>
    <row r="16830" spans="1:1" s="1260" customFormat="1" x14ac:dyDescent="0.2">
      <c r="A16830" s="1082"/>
    </row>
    <row r="16831" spans="1:1" s="1260" customFormat="1" x14ac:dyDescent="0.2">
      <c r="A16831" s="1082"/>
    </row>
    <row r="16832" spans="1:1" s="1260" customFormat="1" x14ac:dyDescent="0.2">
      <c r="A16832" s="1082"/>
    </row>
    <row r="16833" spans="1:1" s="1260" customFormat="1" x14ac:dyDescent="0.2">
      <c r="A16833" s="1082"/>
    </row>
    <row r="16834" spans="1:1" s="1260" customFormat="1" x14ac:dyDescent="0.2">
      <c r="A16834" s="1082"/>
    </row>
    <row r="16835" spans="1:1" s="1260" customFormat="1" x14ac:dyDescent="0.2">
      <c r="A16835" s="1082"/>
    </row>
    <row r="16836" spans="1:1" s="1260" customFormat="1" x14ac:dyDescent="0.2">
      <c r="A16836" s="1082"/>
    </row>
    <row r="16837" spans="1:1" s="1260" customFormat="1" x14ac:dyDescent="0.2">
      <c r="A16837" s="1082"/>
    </row>
    <row r="16838" spans="1:1" s="1260" customFormat="1" x14ac:dyDescent="0.2">
      <c r="A16838" s="1082"/>
    </row>
    <row r="16839" spans="1:1" s="1260" customFormat="1" x14ac:dyDescent="0.2">
      <c r="A16839" s="1082"/>
    </row>
    <row r="16840" spans="1:1" s="1260" customFormat="1" x14ac:dyDescent="0.2">
      <c r="A16840" s="1082"/>
    </row>
    <row r="16841" spans="1:1" s="1260" customFormat="1" x14ac:dyDescent="0.2">
      <c r="A16841" s="1082"/>
    </row>
    <row r="16842" spans="1:1" s="1260" customFormat="1" x14ac:dyDescent="0.2">
      <c r="A16842" s="1082"/>
    </row>
    <row r="16843" spans="1:1" s="1260" customFormat="1" x14ac:dyDescent="0.2">
      <c r="A16843" s="1082"/>
    </row>
    <row r="16844" spans="1:1" s="1260" customFormat="1" x14ac:dyDescent="0.2">
      <c r="A16844" s="1082"/>
    </row>
    <row r="16845" spans="1:1" s="1260" customFormat="1" x14ac:dyDescent="0.2">
      <c r="A16845" s="1082"/>
    </row>
    <row r="16846" spans="1:1" s="1260" customFormat="1" x14ac:dyDescent="0.2">
      <c r="A16846" s="1082"/>
    </row>
    <row r="16847" spans="1:1" s="1260" customFormat="1" x14ac:dyDescent="0.2">
      <c r="A16847" s="1082"/>
    </row>
    <row r="16848" spans="1:1" s="1260" customFormat="1" x14ac:dyDescent="0.2">
      <c r="A16848" s="1082"/>
    </row>
    <row r="16849" spans="1:1" s="1260" customFormat="1" x14ac:dyDescent="0.2">
      <c r="A16849" s="1082"/>
    </row>
    <row r="16850" spans="1:1" s="1260" customFormat="1" x14ac:dyDescent="0.2">
      <c r="A16850" s="1082"/>
    </row>
    <row r="16851" spans="1:1" s="1260" customFormat="1" x14ac:dyDescent="0.2">
      <c r="A16851" s="1082"/>
    </row>
    <row r="16852" spans="1:1" s="1260" customFormat="1" x14ac:dyDescent="0.2">
      <c r="A16852" s="1082"/>
    </row>
    <row r="16853" spans="1:1" s="1260" customFormat="1" x14ac:dyDescent="0.2">
      <c r="A16853" s="1082"/>
    </row>
    <row r="16854" spans="1:1" s="1260" customFormat="1" x14ac:dyDescent="0.2">
      <c r="A16854" s="1082"/>
    </row>
    <row r="16855" spans="1:1" s="1260" customFormat="1" x14ac:dyDescent="0.2">
      <c r="A16855" s="1082"/>
    </row>
    <row r="16856" spans="1:1" s="1260" customFormat="1" x14ac:dyDescent="0.2">
      <c r="A16856" s="1082"/>
    </row>
    <row r="16857" spans="1:1" s="1260" customFormat="1" x14ac:dyDescent="0.2">
      <c r="A16857" s="1082"/>
    </row>
    <row r="16858" spans="1:1" s="1260" customFormat="1" x14ac:dyDescent="0.2">
      <c r="A16858" s="1082"/>
    </row>
    <row r="16859" spans="1:1" s="1260" customFormat="1" x14ac:dyDescent="0.2">
      <c r="A16859" s="1082"/>
    </row>
    <row r="16860" spans="1:1" s="1260" customFormat="1" x14ac:dyDescent="0.2">
      <c r="A16860" s="1082"/>
    </row>
    <row r="16861" spans="1:1" s="1260" customFormat="1" x14ac:dyDescent="0.2">
      <c r="A16861" s="1082"/>
    </row>
    <row r="16862" spans="1:1" s="1260" customFormat="1" x14ac:dyDescent="0.2">
      <c r="A16862" s="1082"/>
    </row>
    <row r="16863" spans="1:1" s="1260" customFormat="1" x14ac:dyDescent="0.2">
      <c r="A16863" s="1082"/>
    </row>
    <row r="16864" spans="1:1" s="1260" customFormat="1" x14ac:dyDescent="0.2">
      <c r="A16864" s="1082"/>
    </row>
    <row r="16865" spans="1:1" s="1260" customFormat="1" x14ac:dyDescent="0.2">
      <c r="A16865" s="1082"/>
    </row>
    <row r="16866" spans="1:1" s="1260" customFormat="1" x14ac:dyDescent="0.2">
      <c r="A16866" s="1082"/>
    </row>
    <row r="16867" spans="1:1" s="1260" customFormat="1" x14ac:dyDescent="0.2">
      <c r="A16867" s="1082"/>
    </row>
    <row r="16868" spans="1:1" s="1260" customFormat="1" x14ac:dyDescent="0.2">
      <c r="A16868" s="1082"/>
    </row>
    <row r="16869" spans="1:1" s="1260" customFormat="1" x14ac:dyDescent="0.2">
      <c r="A16869" s="1082"/>
    </row>
    <row r="16870" spans="1:1" s="1260" customFormat="1" x14ac:dyDescent="0.2">
      <c r="A16870" s="1082"/>
    </row>
    <row r="16871" spans="1:1" s="1260" customFormat="1" x14ac:dyDescent="0.2">
      <c r="A16871" s="1082"/>
    </row>
    <row r="16872" spans="1:1" s="1260" customFormat="1" x14ac:dyDescent="0.2">
      <c r="A16872" s="1082"/>
    </row>
    <row r="16873" spans="1:1" s="1260" customFormat="1" x14ac:dyDescent="0.2">
      <c r="A16873" s="1082"/>
    </row>
    <row r="16874" spans="1:1" s="1260" customFormat="1" x14ac:dyDescent="0.2">
      <c r="A16874" s="1082"/>
    </row>
    <row r="16875" spans="1:1" s="1260" customFormat="1" x14ac:dyDescent="0.2">
      <c r="A16875" s="1082"/>
    </row>
    <row r="16876" spans="1:1" s="1260" customFormat="1" x14ac:dyDescent="0.2">
      <c r="A16876" s="1082"/>
    </row>
    <row r="16877" spans="1:1" s="1260" customFormat="1" x14ac:dyDescent="0.2">
      <c r="A16877" s="1082"/>
    </row>
    <row r="16878" spans="1:1" s="1260" customFormat="1" x14ac:dyDescent="0.2">
      <c r="A16878" s="1082"/>
    </row>
    <row r="16879" spans="1:1" s="1260" customFormat="1" x14ac:dyDescent="0.2">
      <c r="A16879" s="1082"/>
    </row>
    <row r="16880" spans="1:1" s="1260" customFormat="1" x14ac:dyDescent="0.2">
      <c r="A16880" s="1082"/>
    </row>
    <row r="16881" spans="1:1" s="1260" customFormat="1" x14ac:dyDescent="0.2">
      <c r="A16881" s="1082"/>
    </row>
    <row r="16882" spans="1:1" s="1260" customFormat="1" x14ac:dyDescent="0.2">
      <c r="A16882" s="1082"/>
    </row>
    <row r="16883" spans="1:1" s="1260" customFormat="1" x14ac:dyDescent="0.2">
      <c r="A16883" s="1082"/>
    </row>
    <row r="16884" spans="1:1" s="1260" customFormat="1" x14ac:dyDescent="0.2">
      <c r="A16884" s="1082"/>
    </row>
    <row r="16885" spans="1:1" s="1260" customFormat="1" x14ac:dyDescent="0.2">
      <c r="A16885" s="1082"/>
    </row>
    <row r="16886" spans="1:1" s="1260" customFormat="1" x14ac:dyDescent="0.2">
      <c r="A16886" s="1082"/>
    </row>
    <row r="16887" spans="1:1" s="1260" customFormat="1" x14ac:dyDescent="0.2">
      <c r="A16887" s="1082"/>
    </row>
    <row r="16888" spans="1:1" s="1260" customFormat="1" x14ac:dyDescent="0.2">
      <c r="A16888" s="1082"/>
    </row>
    <row r="16889" spans="1:1" s="1260" customFormat="1" x14ac:dyDescent="0.2">
      <c r="A16889" s="1082"/>
    </row>
    <row r="16890" spans="1:1" s="1260" customFormat="1" x14ac:dyDescent="0.2">
      <c r="A16890" s="1082"/>
    </row>
    <row r="16891" spans="1:1" s="1260" customFormat="1" x14ac:dyDescent="0.2">
      <c r="A16891" s="1082"/>
    </row>
    <row r="16892" spans="1:1" s="1260" customFormat="1" x14ac:dyDescent="0.2">
      <c r="A16892" s="1082"/>
    </row>
    <row r="16893" spans="1:1" s="1260" customFormat="1" x14ac:dyDescent="0.2">
      <c r="A16893" s="1082"/>
    </row>
    <row r="16894" spans="1:1" s="1260" customFormat="1" x14ac:dyDescent="0.2">
      <c r="A16894" s="1082"/>
    </row>
    <row r="16895" spans="1:1" s="1260" customFormat="1" x14ac:dyDescent="0.2">
      <c r="A16895" s="1082"/>
    </row>
    <row r="16896" spans="1:1" s="1260" customFormat="1" x14ac:dyDescent="0.2">
      <c r="A16896" s="1082"/>
    </row>
    <row r="16897" spans="1:1" s="1260" customFormat="1" x14ac:dyDescent="0.2">
      <c r="A16897" s="1082"/>
    </row>
    <row r="16898" spans="1:1" s="1260" customFormat="1" x14ac:dyDescent="0.2">
      <c r="A16898" s="1082"/>
    </row>
    <row r="16899" spans="1:1" s="1260" customFormat="1" x14ac:dyDescent="0.2">
      <c r="A16899" s="1082"/>
    </row>
    <row r="16900" spans="1:1" s="1260" customFormat="1" x14ac:dyDescent="0.2">
      <c r="A16900" s="1082"/>
    </row>
    <row r="16901" spans="1:1" s="1260" customFormat="1" x14ac:dyDescent="0.2">
      <c r="A16901" s="1082"/>
    </row>
    <row r="16902" spans="1:1" s="1260" customFormat="1" x14ac:dyDescent="0.2">
      <c r="A16902" s="1082"/>
    </row>
    <row r="16903" spans="1:1" s="1260" customFormat="1" x14ac:dyDescent="0.2">
      <c r="A16903" s="1082"/>
    </row>
    <row r="16904" spans="1:1" s="1260" customFormat="1" x14ac:dyDescent="0.2">
      <c r="A16904" s="1082"/>
    </row>
    <row r="16905" spans="1:1" s="1260" customFormat="1" x14ac:dyDescent="0.2">
      <c r="A16905" s="1082"/>
    </row>
    <row r="16906" spans="1:1" s="1260" customFormat="1" x14ac:dyDescent="0.2">
      <c r="A16906" s="1082"/>
    </row>
    <row r="16907" spans="1:1" s="1260" customFormat="1" x14ac:dyDescent="0.2">
      <c r="A16907" s="1082"/>
    </row>
    <row r="16908" spans="1:1" s="1260" customFormat="1" x14ac:dyDescent="0.2">
      <c r="A16908" s="1082"/>
    </row>
    <row r="16909" spans="1:1" s="1260" customFormat="1" x14ac:dyDescent="0.2">
      <c r="A16909" s="1082"/>
    </row>
    <row r="16910" spans="1:1" s="1260" customFormat="1" x14ac:dyDescent="0.2">
      <c r="A16910" s="1082"/>
    </row>
    <row r="16911" spans="1:1" s="1260" customFormat="1" x14ac:dyDescent="0.2">
      <c r="A16911" s="1082"/>
    </row>
    <row r="16912" spans="1:1" s="1260" customFormat="1" x14ac:dyDescent="0.2">
      <c r="A16912" s="1082"/>
    </row>
    <row r="16913" spans="1:1" s="1260" customFormat="1" x14ac:dyDescent="0.2">
      <c r="A16913" s="1082"/>
    </row>
    <row r="16914" spans="1:1" s="1260" customFormat="1" x14ac:dyDescent="0.2">
      <c r="A16914" s="1082"/>
    </row>
    <row r="16915" spans="1:1" s="1260" customFormat="1" x14ac:dyDescent="0.2">
      <c r="A16915" s="1082"/>
    </row>
    <row r="16916" spans="1:1" s="1260" customFormat="1" x14ac:dyDescent="0.2">
      <c r="A16916" s="1082"/>
    </row>
    <row r="16917" spans="1:1" s="1260" customFormat="1" x14ac:dyDescent="0.2">
      <c r="A16917" s="1082"/>
    </row>
    <row r="16918" spans="1:1" s="1260" customFormat="1" x14ac:dyDescent="0.2">
      <c r="A16918" s="1082"/>
    </row>
    <row r="16919" spans="1:1" s="1260" customFormat="1" x14ac:dyDescent="0.2">
      <c r="A16919" s="1082"/>
    </row>
    <row r="16920" spans="1:1" s="1260" customFormat="1" x14ac:dyDescent="0.2">
      <c r="A16920" s="1082"/>
    </row>
    <row r="16921" spans="1:1" s="1260" customFormat="1" x14ac:dyDescent="0.2">
      <c r="A16921" s="1082"/>
    </row>
    <row r="16922" spans="1:1" s="1260" customFormat="1" x14ac:dyDescent="0.2">
      <c r="A16922" s="1082"/>
    </row>
    <row r="16923" spans="1:1" s="1260" customFormat="1" x14ac:dyDescent="0.2">
      <c r="A16923" s="1082"/>
    </row>
    <row r="16924" spans="1:1" s="1260" customFormat="1" x14ac:dyDescent="0.2">
      <c r="A16924" s="1082"/>
    </row>
    <row r="16925" spans="1:1" s="1260" customFormat="1" x14ac:dyDescent="0.2">
      <c r="A16925" s="1082"/>
    </row>
    <row r="16926" spans="1:1" s="1260" customFormat="1" x14ac:dyDescent="0.2">
      <c r="A16926" s="1082"/>
    </row>
    <row r="16927" spans="1:1" s="1260" customFormat="1" x14ac:dyDescent="0.2">
      <c r="A16927" s="1082"/>
    </row>
    <row r="16928" spans="1:1" s="1260" customFormat="1" x14ac:dyDescent="0.2">
      <c r="A16928" s="1082"/>
    </row>
    <row r="16929" spans="1:1" s="1260" customFormat="1" x14ac:dyDescent="0.2">
      <c r="A16929" s="1082"/>
    </row>
    <row r="16930" spans="1:1" s="1260" customFormat="1" x14ac:dyDescent="0.2">
      <c r="A16930" s="1082"/>
    </row>
    <row r="16931" spans="1:1" s="1260" customFormat="1" x14ac:dyDescent="0.2">
      <c r="A16931" s="1082"/>
    </row>
    <row r="16932" spans="1:1" s="1260" customFormat="1" x14ac:dyDescent="0.2">
      <c r="A16932" s="1082"/>
    </row>
    <row r="16933" spans="1:1" s="1260" customFormat="1" x14ac:dyDescent="0.2">
      <c r="A16933" s="1082"/>
    </row>
    <row r="16934" spans="1:1" s="1260" customFormat="1" x14ac:dyDescent="0.2">
      <c r="A16934" s="1082"/>
    </row>
    <row r="16935" spans="1:1" s="1260" customFormat="1" x14ac:dyDescent="0.2">
      <c r="A16935" s="1082"/>
    </row>
    <row r="16936" spans="1:1" s="1260" customFormat="1" x14ac:dyDescent="0.2">
      <c r="A16936" s="1082"/>
    </row>
    <row r="16937" spans="1:1" s="1260" customFormat="1" x14ac:dyDescent="0.2">
      <c r="A16937" s="1082"/>
    </row>
    <row r="16938" spans="1:1" s="1260" customFormat="1" x14ac:dyDescent="0.2">
      <c r="A16938" s="1082"/>
    </row>
    <row r="16939" spans="1:1" s="1260" customFormat="1" x14ac:dyDescent="0.2">
      <c r="A16939" s="1082"/>
    </row>
    <row r="16940" spans="1:1" s="1260" customFormat="1" x14ac:dyDescent="0.2">
      <c r="A16940" s="1082"/>
    </row>
    <row r="16941" spans="1:1" s="1260" customFormat="1" x14ac:dyDescent="0.2">
      <c r="A16941" s="1082"/>
    </row>
    <row r="16942" spans="1:1" s="1260" customFormat="1" x14ac:dyDescent="0.2">
      <c r="A16942" s="1082"/>
    </row>
    <row r="16943" spans="1:1" s="1260" customFormat="1" x14ac:dyDescent="0.2">
      <c r="A16943" s="1082"/>
    </row>
    <row r="16944" spans="1:1" s="1260" customFormat="1" x14ac:dyDescent="0.2">
      <c r="A16944" s="1082"/>
    </row>
    <row r="16945" spans="1:1" s="1260" customFormat="1" x14ac:dyDescent="0.2">
      <c r="A16945" s="1082"/>
    </row>
    <row r="16946" spans="1:1" s="1260" customFormat="1" x14ac:dyDescent="0.2">
      <c r="A16946" s="1082"/>
    </row>
    <row r="16947" spans="1:1" s="1260" customFormat="1" x14ac:dyDescent="0.2">
      <c r="A16947" s="1082"/>
    </row>
    <row r="16948" spans="1:1" s="1260" customFormat="1" x14ac:dyDescent="0.2">
      <c r="A16948" s="1082"/>
    </row>
    <row r="16949" spans="1:1" s="1260" customFormat="1" x14ac:dyDescent="0.2">
      <c r="A16949" s="1082"/>
    </row>
    <row r="16950" spans="1:1" s="1260" customFormat="1" x14ac:dyDescent="0.2">
      <c r="A16950" s="1082"/>
    </row>
    <row r="16951" spans="1:1" s="1260" customFormat="1" x14ac:dyDescent="0.2">
      <c r="A16951" s="1082"/>
    </row>
    <row r="16952" spans="1:1" s="1260" customFormat="1" x14ac:dyDescent="0.2">
      <c r="A16952" s="1082"/>
    </row>
    <row r="16953" spans="1:1" s="1260" customFormat="1" x14ac:dyDescent="0.2">
      <c r="A16953" s="1082"/>
    </row>
    <row r="16954" spans="1:1" s="1260" customFormat="1" x14ac:dyDescent="0.2">
      <c r="A16954" s="1082"/>
    </row>
    <row r="16955" spans="1:1" s="1260" customFormat="1" x14ac:dyDescent="0.2">
      <c r="A16955" s="1082"/>
    </row>
    <row r="16956" spans="1:1" s="1260" customFormat="1" x14ac:dyDescent="0.2">
      <c r="A16956" s="1082"/>
    </row>
    <row r="16957" spans="1:1" s="1260" customFormat="1" x14ac:dyDescent="0.2">
      <c r="A16957" s="1082"/>
    </row>
    <row r="16958" spans="1:1" s="1260" customFormat="1" x14ac:dyDescent="0.2">
      <c r="A16958" s="1082"/>
    </row>
    <row r="16959" spans="1:1" s="1260" customFormat="1" x14ac:dyDescent="0.2">
      <c r="A16959" s="1082"/>
    </row>
    <row r="16960" spans="1:1" s="1260" customFormat="1" x14ac:dyDescent="0.2">
      <c r="A16960" s="1082"/>
    </row>
    <row r="16961" spans="1:1" s="1260" customFormat="1" x14ac:dyDescent="0.2">
      <c r="A16961" s="1082"/>
    </row>
    <row r="16962" spans="1:1" s="1260" customFormat="1" x14ac:dyDescent="0.2">
      <c r="A16962" s="1082"/>
    </row>
    <row r="16963" spans="1:1" s="1260" customFormat="1" x14ac:dyDescent="0.2">
      <c r="A16963" s="1082"/>
    </row>
    <row r="16964" spans="1:1" s="1260" customFormat="1" x14ac:dyDescent="0.2">
      <c r="A16964" s="1082"/>
    </row>
    <row r="16965" spans="1:1" s="1260" customFormat="1" x14ac:dyDescent="0.2">
      <c r="A16965" s="1082"/>
    </row>
    <row r="16966" spans="1:1" s="1260" customFormat="1" x14ac:dyDescent="0.2">
      <c r="A16966" s="1082"/>
    </row>
    <row r="16967" spans="1:1" s="1260" customFormat="1" x14ac:dyDescent="0.2">
      <c r="A16967" s="1082"/>
    </row>
    <row r="16968" spans="1:1" s="1260" customFormat="1" x14ac:dyDescent="0.2">
      <c r="A16968" s="1082"/>
    </row>
    <row r="16969" spans="1:1" s="1260" customFormat="1" x14ac:dyDescent="0.2">
      <c r="A16969" s="1082"/>
    </row>
    <row r="16970" spans="1:1" s="1260" customFormat="1" x14ac:dyDescent="0.2">
      <c r="A16970" s="1082"/>
    </row>
    <row r="16971" spans="1:1" s="1260" customFormat="1" x14ac:dyDescent="0.2">
      <c r="A16971" s="1082"/>
    </row>
    <row r="16972" spans="1:1" s="1260" customFormat="1" x14ac:dyDescent="0.2">
      <c r="A16972" s="1082"/>
    </row>
    <row r="16973" spans="1:1" s="1260" customFormat="1" x14ac:dyDescent="0.2">
      <c r="A16973" s="1082"/>
    </row>
    <row r="16974" spans="1:1" s="1260" customFormat="1" x14ac:dyDescent="0.2">
      <c r="A16974" s="1082"/>
    </row>
    <row r="16975" spans="1:1" s="1260" customFormat="1" x14ac:dyDescent="0.2">
      <c r="A16975" s="1082"/>
    </row>
    <row r="16976" spans="1:1" s="1260" customFormat="1" x14ac:dyDescent="0.2">
      <c r="A16976" s="1082"/>
    </row>
    <row r="16977" spans="1:1" s="1260" customFormat="1" x14ac:dyDescent="0.2">
      <c r="A16977" s="1082"/>
    </row>
    <row r="16978" spans="1:1" s="1260" customFormat="1" x14ac:dyDescent="0.2">
      <c r="A16978" s="1082"/>
    </row>
    <row r="16979" spans="1:1" s="1260" customFormat="1" x14ac:dyDescent="0.2">
      <c r="A16979" s="1082"/>
    </row>
    <row r="16980" spans="1:1" s="1260" customFormat="1" x14ac:dyDescent="0.2">
      <c r="A16980" s="1082"/>
    </row>
    <row r="16981" spans="1:1" s="1260" customFormat="1" x14ac:dyDescent="0.2">
      <c r="A16981" s="1082"/>
    </row>
    <row r="16982" spans="1:1" s="1260" customFormat="1" x14ac:dyDescent="0.2">
      <c r="A16982" s="1082"/>
    </row>
    <row r="16983" spans="1:1" s="1260" customFormat="1" x14ac:dyDescent="0.2">
      <c r="A16983" s="1082"/>
    </row>
    <row r="16984" spans="1:1" s="1260" customFormat="1" x14ac:dyDescent="0.2">
      <c r="A16984" s="1082"/>
    </row>
    <row r="16985" spans="1:1" s="1260" customFormat="1" x14ac:dyDescent="0.2">
      <c r="A16985" s="1082"/>
    </row>
    <row r="16986" spans="1:1" s="1260" customFormat="1" x14ac:dyDescent="0.2">
      <c r="A16986" s="1082"/>
    </row>
    <row r="16987" spans="1:1" s="1260" customFormat="1" x14ac:dyDescent="0.2">
      <c r="A16987" s="1082"/>
    </row>
    <row r="16988" spans="1:1" s="1260" customFormat="1" x14ac:dyDescent="0.2">
      <c r="A16988" s="1082"/>
    </row>
    <row r="16989" spans="1:1" s="1260" customFormat="1" x14ac:dyDescent="0.2">
      <c r="A16989" s="1082"/>
    </row>
    <row r="16990" spans="1:1" s="1260" customFormat="1" x14ac:dyDescent="0.2">
      <c r="A16990" s="1082"/>
    </row>
    <row r="16991" spans="1:1" s="1260" customFormat="1" x14ac:dyDescent="0.2">
      <c r="A16991" s="1082"/>
    </row>
    <row r="16992" spans="1:1" s="1260" customFormat="1" x14ac:dyDescent="0.2">
      <c r="A16992" s="1082"/>
    </row>
    <row r="16993" spans="1:1" s="1260" customFormat="1" x14ac:dyDescent="0.2">
      <c r="A16993" s="1082"/>
    </row>
    <row r="16994" spans="1:1" s="1260" customFormat="1" x14ac:dyDescent="0.2">
      <c r="A16994" s="1082"/>
    </row>
    <row r="16995" spans="1:1" s="1260" customFormat="1" x14ac:dyDescent="0.2">
      <c r="A16995" s="1082"/>
    </row>
    <row r="16996" spans="1:1" s="1260" customFormat="1" x14ac:dyDescent="0.2">
      <c r="A16996" s="1082"/>
    </row>
    <row r="16997" spans="1:1" s="1260" customFormat="1" x14ac:dyDescent="0.2">
      <c r="A16997" s="1082"/>
    </row>
    <row r="16998" spans="1:1" s="1260" customFormat="1" x14ac:dyDescent="0.2">
      <c r="A16998" s="1082"/>
    </row>
    <row r="16999" spans="1:1" s="1260" customFormat="1" x14ac:dyDescent="0.2">
      <c r="A16999" s="1082"/>
    </row>
    <row r="17000" spans="1:1" s="1260" customFormat="1" x14ac:dyDescent="0.2">
      <c r="A17000" s="1082"/>
    </row>
    <row r="17001" spans="1:1" s="1260" customFormat="1" x14ac:dyDescent="0.2">
      <c r="A17001" s="1082"/>
    </row>
    <row r="17002" spans="1:1" s="1260" customFormat="1" x14ac:dyDescent="0.2">
      <c r="A17002" s="1082"/>
    </row>
    <row r="17003" spans="1:1" s="1260" customFormat="1" x14ac:dyDescent="0.2">
      <c r="A17003" s="1082"/>
    </row>
    <row r="17004" spans="1:1" s="1260" customFormat="1" x14ac:dyDescent="0.2">
      <c r="A17004" s="1082"/>
    </row>
    <row r="17005" spans="1:1" s="1260" customFormat="1" x14ac:dyDescent="0.2">
      <c r="A17005" s="1082"/>
    </row>
    <row r="17006" spans="1:1" s="1260" customFormat="1" x14ac:dyDescent="0.2">
      <c r="A17006" s="1082"/>
    </row>
    <row r="17007" spans="1:1" s="1260" customFormat="1" x14ac:dyDescent="0.2">
      <c r="A17007" s="1082"/>
    </row>
    <row r="17008" spans="1:1" s="1260" customFormat="1" x14ac:dyDescent="0.2">
      <c r="A17008" s="1082"/>
    </row>
    <row r="17009" spans="1:1" s="1260" customFormat="1" x14ac:dyDescent="0.2">
      <c r="A17009" s="1082"/>
    </row>
    <row r="17010" spans="1:1" s="1260" customFormat="1" x14ac:dyDescent="0.2">
      <c r="A17010" s="1082"/>
    </row>
    <row r="17011" spans="1:1" s="1260" customFormat="1" x14ac:dyDescent="0.2">
      <c r="A17011" s="1082"/>
    </row>
    <row r="17012" spans="1:1" s="1260" customFormat="1" x14ac:dyDescent="0.2">
      <c r="A17012" s="1082"/>
    </row>
    <row r="17013" spans="1:1" s="1260" customFormat="1" x14ac:dyDescent="0.2">
      <c r="A17013" s="1082"/>
    </row>
    <row r="17014" spans="1:1" s="1260" customFormat="1" x14ac:dyDescent="0.2">
      <c r="A17014" s="1082"/>
    </row>
    <row r="17015" spans="1:1" s="1260" customFormat="1" x14ac:dyDescent="0.2">
      <c r="A17015" s="1082"/>
    </row>
    <row r="17016" spans="1:1" s="1260" customFormat="1" x14ac:dyDescent="0.2">
      <c r="A17016" s="1082"/>
    </row>
    <row r="17017" spans="1:1" s="1260" customFormat="1" x14ac:dyDescent="0.2">
      <c r="A17017" s="1082"/>
    </row>
    <row r="17018" spans="1:1" s="1260" customFormat="1" x14ac:dyDescent="0.2">
      <c r="A17018" s="1082"/>
    </row>
    <row r="17019" spans="1:1" s="1260" customFormat="1" x14ac:dyDescent="0.2">
      <c r="A17019" s="1082"/>
    </row>
    <row r="17020" spans="1:1" s="1260" customFormat="1" x14ac:dyDescent="0.2">
      <c r="A17020" s="1082"/>
    </row>
    <row r="17021" spans="1:1" s="1260" customFormat="1" x14ac:dyDescent="0.2">
      <c r="A17021" s="1082"/>
    </row>
    <row r="17022" spans="1:1" s="1260" customFormat="1" x14ac:dyDescent="0.2">
      <c r="A17022" s="1082"/>
    </row>
    <row r="17023" spans="1:1" s="1260" customFormat="1" x14ac:dyDescent="0.2">
      <c r="A17023" s="1082"/>
    </row>
    <row r="17024" spans="1:1" s="1260" customFormat="1" x14ac:dyDescent="0.2">
      <c r="A17024" s="1082"/>
    </row>
    <row r="17025" spans="1:1" s="1260" customFormat="1" x14ac:dyDescent="0.2">
      <c r="A17025" s="1082"/>
    </row>
    <row r="17026" spans="1:1" s="1260" customFormat="1" x14ac:dyDescent="0.2">
      <c r="A17026" s="1082"/>
    </row>
    <row r="17027" spans="1:1" s="1260" customFormat="1" x14ac:dyDescent="0.2">
      <c r="A17027" s="1082"/>
    </row>
    <row r="17028" spans="1:1" s="1260" customFormat="1" x14ac:dyDescent="0.2">
      <c r="A17028" s="1082"/>
    </row>
    <row r="17029" spans="1:1" s="1260" customFormat="1" x14ac:dyDescent="0.2">
      <c r="A17029" s="1082"/>
    </row>
    <row r="17030" spans="1:1" s="1260" customFormat="1" x14ac:dyDescent="0.2">
      <c r="A17030" s="1082"/>
    </row>
    <row r="17031" spans="1:1" s="1260" customFormat="1" x14ac:dyDescent="0.2">
      <c r="A17031" s="1082"/>
    </row>
    <row r="17032" spans="1:1" s="1260" customFormat="1" x14ac:dyDescent="0.2">
      <c r="A17032" s="1082"/>
    </row>
    <row r="17033" spans="1:1" s="1260" customFormat="1" x14ac:dyDescent="0.2">
      <c r="A17033" s="1082"/>
    </row>
    <row r="17034" spans="1:1" s="1260" customFormat="1" x14ac:dyDescent="0.2">
      <c r="A17034" s="1082"/>
    </row>
    <row r="17035" spans="1:1" s="1260" customFormat="1" x14ac:dyDescent="0.2">
      <c r="A17035" s="1082"/>
    </row>
    <row r="17036" spans="1:1" s="1260" customFormat="1" x14ac:dyDescent="0.2">
      <c r="A17036" s="1082"/>
    </row>
    <row r="17037" spans="1:1" s="1260" customFormat="1" x14ac:dyDescent="0.2">
      <c r="A17037" s="1082"/>
    </row>
    <row r="17038" spans="1:1" s="1260" customFormat="1" x14ac:dyDescent="0.2">
      <c r="A17038" s="1082"/>
    </row>
    <row r="17039" spans="1:1" s="1260" customFormat="1" x14ac:dyDescent="0.2">
      <c r="A17039" s="1082"/>
    </row>
    <row r="17040" spans="1:1" s="1260" customFormat="1" x14ac:dyDescent="0.2">
      <c r="A17040" s="1082"/>
    </row>
    <row r="17041" spans="1:1" s="1260" customFormat="1" x14ac:dyDescent="0.2">
      <c r="A17041" s="1082"/>
    </row>
    <row r="17042" spans="1:1" s="1260" customFormat="1" x14ac:dyDescent="0.2">
      <c r="A17042" s="1082"/>
    </row>
    <row r="17043" spans="1:1" s="1260" customFormat="1" x14ac:dyDescent="0.2">
      <c r="A17043" s="1082"/>
    </row>
    <row r="17044" spans="1:1" s="1260" customFormat="1" x14ac:dyDescent="0.2">
      <c r="A17044" s="1082"/>
    </row>
    <row r="17045" spans="1:1" s="1260" customFormat="1" x14ac:dyDescent="0.2">
      <c r="A17045" s="1082"/>
    </row>
    <row r="17046" spans="1:1" s="1260" customFormat="1" x14ac:dyDescent="0.2">
      <c r="A17046" s="1082"/>
    </row>
    <row r="17047" spans="1:1" s="1260" customFormat="1" x14ac:dyDescent="0.2">
      <c r="A17047" s="1082"/>
    </row>
    <row r="17048" spans="1:1" s="1260" customFormat="1" x14ac:dyDescent="0.2">
      <c r="A17048" s="1082"/>
    </row>
    <row r="17049" spans="1:1" s="1260" customFormat="1" x14ac:dyDescent="0.2">
      <c r="A17049" s="1082"/>
    </row>
    <row r="17050" spans="1:1" s="1260" customFormat="1" x14ac:dyDescent="0.2">
      <c r="A17050" s="1082"/>
    </row>
    <row r="17051" spans="1:1" s="1260" customFormat="1" x14ac:dyDescent="0.2">
      <c r="A17051" s="1082"/>
    </row>
    <row r="17052" spans="1:1" s="1260" customFormat="1" x14ac:dyDescent="0.2">
      <c r="A17052" s="1082"/>
    </row>
    <row r="17053" spans="1:1" s="1260" customFormat="1" x14ac:dyDescent="0.2">
      <c r="A17053" s="1082"/>
    </row>
    <row r="17054" spans="1:1" s="1260" customFormat="1" x14ac:dyDescent="0.2">
      <c r="A17054" s="1082"/>
    </row>
    <row r="17055" spans="1:1" s="1260" customFormat="1" x14ac:dyDescent="0.2">
      <c r="A17055" s="1082"/>
    </row>
    <row r="17056" spans="1:1" s="1260" customFormat="1" x14ac:dyDescent="0.2">
      <c r="A17056" s="1082"/>
    </row>
    <row r="17057" spans="1:1" s="1260" customFormat="1" x14ac:dyDescent="0.2">
      <c r="A17057" s="1082"/>
    </row>
    <row r="17058" spans="1:1" s="1260" customFormat="1" x14ac:dyDescent="0.2">
      <c r="A17058" s="1082"/>
    </row>
    <row r="17059" spans="1:1" s="1260" customFormat="1" x14ac:dyDescent="0.2">
      <c r="A17059" s="1082"/>
    </row>
    <row r="17060" spans="1:1" s="1260" customFormat="1" x14ac:dyDescent="0.2">
      <c r="A17060" s="1082"/>
    </row>
    <row r="17061" spans="1:1" s="1260" customFormat="1" x14ac:dyDescent="0.2">
      <c r="A17061" s="1082"/>
    </row>
    <row r="17062" spans="1:1" s="1260" customFormat="1" x14ac:dyDescent="0.2">
      <c r="A17062" s="1082"/>
    </row>
    <row r="17063" spans="1:1" s="1260" customFormat="1" x14ac:dyDescent="0.2">
      <c r="A17063" s="1082"/>
    </row>
    <row r="17064" spans="1:1" s="1260" customFormat="1" x14ac:dyDescent="0.2">
      <c r="A17064" s="1082"/>
    </row>
    <row r="17065" spans="1:1" s="1260" customFormat="1" x14ac:dyDescent="0.2">
      <c r="A17065" s="1082"/>
    </row>
    <row r="17066" spans="1:1" s="1260" customFormat="1" x14ac:dyDescent="0.2">
      <c r="A17066" s="1082"/>
    </row>
    <row r="17067" spans="1:1" s="1260" customFormat="1" x14ac:dyDescent="0.2">
      <c r="A17067" s="1082"/>
    </row>
    <row r="17068" spans="1:1" s="1260" customFormat="1" x14ac:dyDescent="0.2">
      <c r="A17068" s="1082"/>
    </row>
    <row r="17069" spans="1:1" s="1260" customFormat="1" x14ac:dyDescent="0.2">
      <c r="A17069" s="1082"/>
    </row>
    <row r="17070" spans="1:1" s="1260" customFormat="1" x14ac:dyDescent="0.2">
      <c r="A17070" s="1082"/>
    </row>
    <row r="17071" spans="1:1" s="1260" customFormat="1" x14ac:dyDescent="0.2">
      <c r="A17071" s="1082"/>
    </row>
    <row r="17072" spans="1:1" s="1260" customFormat="1" x14ac:dyDescent="0.2">
      <c r="A17072" s="1082"/>
    </row>
    <row r="17073" spans="1:1" s="1260" customFormat="1" x14ac:dyDescent="0.2">
      <c r="A17073" s="1082"/>
    </row>
    <row r="17074" spans="1:1" s="1260" customFormat="1" x14ac:dyDescent="0.2">
      <c r="A17074" s="1082"/>
    </row>
    <row r="17075" spans="1:1" s="1260" customFormat="1" x14ac:dyDescent="0.2">
      <c r="A17075" s="1082"/>
    </row>
    <row r="17076" spans="1:1" s="1260" customFormat="1" x14ac:dyDescent="0.2">
      <c r="A17076" s="1082"/>
    </row>
    <row r="17077" spans="1:1" s="1260" customFormat="1" x14ac:dyDescent="0.2">
      <c r="A17077" s="1082"/>
    </row>
    <row r="17078" spans="1:1" s="1260" customFormat="1" x14ac:dyDescent="0.2">
      <c r="A17078" s="1082"/>
    </row>
    <row r="17079" spans="1:1" s="1260" customFormat="1" x14ac:dyDescent="0.2">
      <c r="A17079" s="1082"/>
    </row>
    <row r="17080" spans="1:1" s="1260" customFormat="1" x14ac:dyDescent="0.2">
      <c r="A17080" s="1082"/>
    </row>
    <row r="17081" spans="1:1" s="1260" customFormat="1" x14ac:dyDescent="0.2">
      <c r="A17081" s="1082"/>
    </row>
    <row r="17082" spans="1:1" s="1260" customFormat="1" x14ac:dyDescent="0.2">
      <c r="A17082" s="1082"/>
    </row>
    <row r="17083" spans="1:1" s="1260" customFormat="1" x14ac:dyDescent="0.2">
      <c r="A17083" s="1082"/>
    </row>
    <row r="17084" spans="1:1" s="1260" customFormat="1" x14ac:dyDescent="0.2">
      <c r="A17084" s="1082"/>
    </row>
    <row r="17085" spans="1:1" s="1260" customFormat="1" x14ac:dyDescent="0.2">
      <c r="A17085" s="1082"/>
    </row>
    <row r="17086" spans="1:1" s="1260" customFormat="1" x14ac:dyDescent="0.2">
      <c r="A17086" s="1082"/>
    </row>
    <row r="17087" spans="1:1" s="1260" customFormat="1" x14ac:dyDescent="0.2">
      <c r="A17087" s="1082"/>
    </row>
    <row r="17088" spans="1:1" s="1260" customFormat="1" x14ac:dyDescent="0.2">
      <c r="A17088" s="1082"/>
    </row>
    <row r="17089" spans="1:1" s="1260" customFormat="1" x14ac:dyDescent="0.2">
      <c r="A17089" s="1082"/>
    </row>
    <row r="17090" spans="1:1" s="1260" customFormat="1" x14ac:dyDescent="0.2">
      <c r="A17090" s="1082"/>
    </row>
    <row r="17091" spans="1:1" s="1260" customFormat="1" x14ac:dyDescent="0.2">
      <c r="A17091" s="1082"/>
    </row>
    <row r="17092" spans="1:1" s="1260" customFormat="1" x14ac:dyDescent="0.2">
      <c r="A17092" s="1082"/>
    </row>
    <row r="17093" spans="1:1" s="1260" customFormat="1" x14ac:dyDescent="0.2">
      <c r="A17093" s="1082"/>
    </row>
    <row r="17094" spans="1:1" s="1260" customFormat="1" x14ac:dyDescent="0.2">
      <c r="A17094" s="1082"/>
    </row>
    <row r="17095" spans="1:1" s="1260" customFormat="1" x14ac:dyDescent="0.2">
      <c r="A17095" s="1082"/>
    </row>
    <row r="17096" spans="1:1" s="1260" customFormat="1" x14ac:dyDescent="0.2">
      <c r="A17096" s="1082"/>
    </row>
    <row r="17097" spans="1:1" s="1260" customFormat="1" x14ac:dyDescent="0.2">
      <c r="A17097" s="1082"/>
    </row>
    <row r="17098" spans="1:1" s="1260" customFormat="1" x14ac:dyDescent="0.2">
      <c r="A17098" s="1082"/>
    </row>
    <row r="17099" spans="1:1" s="1260" customFormat="1" x14ac:dyDescent="0.2">
      <c r="A17099" s="1082"/>
    </row>
    <row r="17100" spans="1:1" s="1260" customFormat="1" x14ac:dyDescent="0.2">
      <c r="A17100" s="1082"/>
    </row>
    <row r="17101" spans="1:1" s="1260" customFormat="1" x14ac:dyDescent="0.2">
      <c r="A17101" s="1082"/>
    </row>
    <row r="17102" spans="1:1" s="1260" customFormat="1" x14ac:dyDescent="0.2">
      <c r="A17102" s="1082"/>
    </row>
    <row r="17103" spans="1:1" s="1260" customFormat="1" x14ac:dyDescent="0.2">
      <c r="A17103" s="1082"/>
    </row>
    <row r="17104" spans="1:1" s="1260" customFormat="1" x14ac:dyDescent="0.2">
      <c r="A17104" s="1082"/>
    </row>
    <row r="17105" spans="1:1" s="1260" customFormat="1" x14ac:dyDescent="0.2">
      <c r="A17105" s="1082"/>
    </row>
    <row r="17106" spans="1:1" s="1260" customFormat="1" x14ac:dyDescent="0.2">
      <c r="A17106" s="1082"/>
    </row>
    <row r="17107" spans="1:1" s="1260" customFormat="1" x14ac:dyDescent="0.2">
      <c r="A17107" s="1082"/>
    </row>
    <row r="17108" spans="1:1" s="1260" customFormat="1" x14ac:dyDescent="0.2">
      <c r="A17108" s="1082"/>
    </row>
    <row r="17109" spans="1:1" s="1260" customFormat="1" x14ac:dyDescent="0.2">
      <c r="A17109" s="1082"/>
    </row>
    <row r="17110" spans="1:1" s="1260" customFormat="1" x14ac:dyDescent="0.2">
      <c r="A17110" s="1082"/>
    </row>
    <row r="17111" spans="1:1" s="1260" customFormat="1" x14ac:dyDescent="0.2">
      <c r="A17111" s="1082"/>
    </row>
    <row r="17112" spans="1:1" s="1260" customFormat="1" x14ac:dyDescent="0.2">
      <c r="A17112" s="1082"/>
    </row>
    <row r="17113" spans="1:1" s="1260" customFormat="1" x14ac:dyDescent="0.2">
      <c r="A17113" s="1082"/>
    </row>
    <row r="17114" spans="1:1" s="1260" customFormat="1" x14ac:dyDescent="0.2">
      <c r="A17114" s="1082"/>
    </row>
    <row r="17115" spans="1:1" s="1260" customFormat="1" x14ac:dyDescent="0.2">
      <c r="A17115" s="1082"/>
    </row>
    <row r="17116" spans="1:1" s="1260" customFormat="1" x14ac:dyDescent="0.2">
      <c r="A17116" s="1082"/>
    </row>
    <row r="17117" spans="1:1" s="1260" customFormat="1" x14ac:dyDescent="0.2">
      <c r="A17117" s="1082"/>
    </row>
    <row r="17118" spans="1:1" s="1260" customFormat="1" x14ac:dyDescent="0.2">
      <c r="A17118" s="1082"/>
    </row>
    <row r="17119" spans="1:1" s="1260" customFormat="1" x14ac:dyDescent="0.2">
      <c r="A17119" s="1082"/>
    </row>
    <row r="17120" spans="1:1" s="1260" customFormat="1" x14ac:dyDescent="0.2">
      <c r="A17120" s="1082"/>
    </row>
    <row r="17121" spans="1:1" s="1260" customFormat="1" x14ac:dyDescent="0.2">
      <c r="A17121" s="1082"/>
    </row>
    <row r="17122" spans="1:1" s="1260" customFormat="1" x14ac:dyDescent="0.2">
      <c r="A17122" s="1082"/>
    </row>
    <row r="17123" spans="1:1" s="1260" customFormat="1" x14ac:dyDescent="0.2">
      <c r="A17123" s="1082"/>
    </row>
    <row r="17124" spans="1:1" s="1260" customFormat="1" x14ac:dyDescent="0.2">
      <c r="A17124" s="1082"/>
    </row>
    <row r="17125" spans="1:1" s="1260" customFormat="1" x14ac:dyDescent="0.2">
      <c r="A17125" s="1082"/>
    </row>
    <row r="17126" spans="1:1" s="1260" customFormat="1" x14ac:dyDescent="0.2">
      <c r="A17126" s="1082"/>
    </row>
    <row r="17127" spans="1:1" s="1260" customFormat="1" x14ac:dyDescent="0.2">
      <c r="A17127" s="1082"/>
    </row>
    <row r="17128" spans="1:1" s="1260" customFormat="1" x14ac:dyDescent="0.2">
      <c r="A17128" s="1082"/>
    </row>
    <row r="17129" spans="1:1" s="1260" customFormat="1" x14ac:dyDescent="0.2">
      <c r="A17129" s="1082"/>
    </row>
    <row r="17130" spans="1:1" s="1260" customFormat="1" x14ac:dyDescent="0.2">
      <c r="A17130" s="1082"/>
    </row>
    <row r="17131" spans="1:1" s="1260" customFormat="1" x14ac:dyDescent="0.2">
      <c r="A17131" s="1082"/>
    </row>
    <row r="17132" spans="1:1" s="1260" customFormat="1" x14ac:dyDescent="0.2">
      <c r="A17132" s="1082"/>
    </row>
    <row r="17133" spans="1:1" s="1260" customFormat="1" x14ac:dyDescent="0.2">
      <c r="A17133" s="1082"/>
    </row>
    <row r="17134" spans="1:1" s="1260" customFormat="1" x14ac:dyDescent="0.2">
      <c r="A17134" s="1082"/>
    </row>
    <row r="17135" spans="1:1" s="1260" customFormat="1" x14ac:dyDescent="0.2">
      <c r="A17135" s="1082"/>
    </row>
    <row r="17136" spans="1:1" s="1260" customFormat="1" x14ac:dyDescent="0.2">
      <c r="A17136" s="1082"/>
    </row>
    <row r="17137" spans="1:1" s="1260" customFormat="1" x14ac:dyDescent="0.2">
      <c r="A17137" s="1082"/>
    </row>
    <row r="17138" spans="1:1" s="1260" customFormat="1" x14ac:dyDescent="0.2">
      <c r="A17138" s="1082"/>
    </row>
    <row r="17139" spans="1:1" s="1260" customFormat="1" x14ac:dyDescent="0.2">
      <c r="A17139" s="1082"/>
    </row>
    <row r="17140" spans="1:1" s="1260" customFormat="1" x14ac:dyDescent="0.2">
      <c r="A17140" s="1082"/>
    </row>
    <row r="17141" spans="1:1" s="1260" customFormat="1" x14ac:dyDescent="0.2">
      <c r="A17141" s="1082"/>
    </row>
    <row r="17142" spans="1:1" s="1260" customFormat="1" x14ac:dyDescent="0.2">
      <c r="A17142" s="1082"/>
    </row>
    <row r="17143" spans="1:1" s="1260" customFormat="1" x14ac:dyDescent="0.2">
      <c r="A17143" s="1082"/>
    </row>
    <row r="17144" spans="1:1" s="1260" customFormat="1" x14ac:dyDescent="0.2">
      <c r="A17144" s="1082"/>
    </row>
    <row r="17145" spans="1:1" s="1260" customFormat="1" x14ac:dyDescent="0.2">
      <c r="A17145" s="1082"/>
    </row>
    <row r="17146" spans="1:1" s="1260" customFormat="1" x14ac:dyDescent="0.2">
      <c r="A17146" s="1082"/>
    </row>
    <row r="17147" spans="1:1" s="1260" customFormat="1" x14ac:dyDescent="0.2">
      <c r="A17147" s="1082"/>
    </row>
    <row r="17148" spans="1:1" s="1260" customFormat="1" x14ac:dyDescent="0.2">
      <c r="A17148" s="1082"/>
    </row>
    <row r="17149" spans="1:1" s="1260" customFormat="1" x14ac:dyDescent="0.2">
      <c r="A17149" s="1082"/>
    </row>
    <row r="17150" spans="1:1" s="1260" customFormat="1" x14ac:dyDescent="0.2">
      <c r="A17150" s="1082"/>
    </row>
    <row r="17151" spans="1:1" s="1260" customFormat="1" x14ac:dyDescent="0.2">
      <c r="A17151" s="1082"/>
    </row>
    <row r="17152" spans="1:1" s="1260" customFormat="1" x14ac:dyDescent="0.2">
      <c r="A17152" s="1082"/>
    </row>
    <row r="17153" spans="1:1" s="1260" customFormat="1" x14ac:dyDescent="0.2">
      <c r="A17153" s="1082"/>
    </row>
    <row r="17154" spans="1:1" s="1260" customFormat="1" x14ac:dyDescent="0.2">
      <c r="A17154" s="1082"/>
    </row>
    <row r="17155" spans="1:1" s="1260" customFormat="1" x14ac:dyDescent="0.2">
      <c r="A17155" s="1082"/>
    </row>
    <row r="17156" spans="1:1" s="1260" customFormat="1" x14ac:dyDescent="0.2">
      <c r="A17156" s="1082"/>
    </row>
    <row r="17157" spans="1:1" s="1260" customFormat="1" x14ac:dyDescent="0.2">
      <c r="A17157" s="1082"/>
    </row>
    <row r="17158" spans="1:1" s="1260" customFormat="1" x14ac:dyDescent="0.2">
      <c r="A17158" s="1082"/>
    </row>
    <row r="17159" spans="1:1" s="1260" customFormat="1" x14ac:dyDescent="0.2">
      <c r="A17159" s="1082"/>
    </row>
    <row r="17160" spans="1:1" s="1260" customFormat="1" x14ac:dyDescent="0.2">
      <c r="A17160" s="1082"/>
    </row>
    <row r="17161" spans="1:1" s="1260" customFormat="1" x14ac:dyDescent="0.2">
      <c r="A17161" s="1082"/>
    </row>
    <row r="17162" spans="1:1" s="1260" customFormat="1" x14ac:dyDescent="0.2">
      <c r="A17162" s="1082"/>
    </row>
    <row r="17163" spans="1:1" s="1260" customFormat="1" x14ac:dyDescent="0.2">
      <c r="A17163" s="1082"/>
    </row>
    <row r="17164" spans="1:1" s="1260" customFormat="1" x14ac:dyDescent="0.2">
      <c r="A17164" s="1082"/>
    </row>
    <row r="17165" spans="1:1" s="1260" customFormat="1" x14ac:dyDescent="0.2">
      <c r="A17165" s="1082"/>
    </row>
    <row r="17166" spans="1:1" s="1260" customFormat="1" x14ac:dyDescent="0.2">
      <c r="A17166" s="1082"/>
    </row>
    <row r="17167" spans="1:1" s="1260" customFormat="1" x14ac:dyDescent="0.2">
      <c r="A17167" s="1082"/>
    </row>
    <row r="17168" spans="1:1" s="1260" customFormat="1" x14ac:dyDescent="0.2">
      <c r="A17168" s="1082"/>
    </row>
    <row r="17169" spans="1:1" s="1260" customFormat="1" x14ac:dyDescent="0.2">
      <c r="A17169" s="1082"/>
    </row>
    <row r="17170" spans="1:1" s="1260" customFormat="1" x14ac:dyDescent="0.2">
      <c r="A17170" s="1082"/>
    </row>
    <row r="17171" spans="1:1" s="1260" customFormat="1" x14ac:dyDescent="0.2">
      <c r="A17171" s="1082"/>
    </row>
    <row r="17172" spans="1:1" s="1260" customFormat="1" x14ac:dyDescent="0.2">
      <c r="A17172" s="1082"/>
    </row>
    <row r="17173" spans="1:1" s="1260" customFormat="1" x14ac:dyDescent="0.2">
      <c r="A17173" s="1082"/>
    </row>
    <row r="17174" spans="1:1" s="1260" customFormat="1" x14ac:dyDescent="0.2">
      <c r="A17174" s="1082"/>
    </row>
    <row r="17175" spans="1:1" s="1260" customFormat="1" x14ac:dyDescent="0.2">
      <c r="A17175" s="1082"/>
    </row>
    <row r="17176" spans="1:1" s="1260" customFormat="1" x14ac:dyDescent="0.2">
      <c r="A17176" s="1082"/>
    </row>
    <row r="17177" spans="1:1" s="1260" customFormat="1" x14ac:dyDescent="0.2">
      <c r="A17177" s="1082"/>
    </row>
    <row r="17178" spans="1:1" s="1260" customFormat="1" x14ac:dyDescent="0.2">
      <c r="A17178" s="1082"/>
    </row>
    <row r="17179" spans="1:1" s="1260" customFormat="1" x14ac:dyDescent="0.2">
      <c r="A17179" s="1082"/>
    </row>
    <row r="17180" spans="1:1" s="1260" customFormat="1" x14ac:dyDescent="0.2">
      <c r="A17180" s="1082"/>
    </row>
    <row r="17181" spans="1:1" s="1260" customFormat="1" x14ac:dyDescent="0.2">
      <c r="A17181" s="1082"/>
    </row>
    <row r="17182" spans="1:1" s="1260" customFormat="1" x14ac:dyDescent="0.2">
      <c r="A17182" s="1082"/>
    </row>
    <row r="17183" spans="1:1" s="1260" customFormat="1" x14ac:dyDescent="0.2">
      <c r="A17183" s="1082"/>
    </row>
    <row r="17184" spans="1:1" s="1260" customFormat="1" x14ac:dyDescent="0.2">
      <c r="A17184" s="1082"/>
    </row>
    <row r="17185" spans="1:1" s="1260" customFormat="1" x14ac:dyDescent="0.2">
      <c r="A17185" s="1082"/>
    </row>
    <row r="17186" spans="1:1" s="1260" customFormat="1" x14ac:dyDescent="0.2">
      <c r="A17186" s="1082"/>
    </row>
    <row r="17187" spans="1:1" s="1260" customFormat="1" x14ac:dyDescent="0.2">
      <c r="A17187" s="1082"/>
    </row>
    <row r="17188" spans="1:1" s="1260" customFormat="1" x14ac:dyDescent="0.2">
      <c r="A17188" s="1082"/>
    </row>
    <row r="17189" spans="1:1" s="1260" customFormat="1" x14ac:dyDescent="0.2">
      <c r="A17189" s="1082"/>
    </row>
    <row r="17190" spans="1:1" s="1260" customFormat="1" x14ac:dyDescent="0.2">
      <c r="A17190" s="1082"/>
    </row>
    <row r="17191" spans="1:1" s="1260" customFormat="1" x14ac:dyDescent="0.2">
      <c r="A17191" s="1082"/>
    </row>
    <row r="17192" spans="1:1" s="1260" customFormat="1" x14ac:dyDescent="0.2">
      <c r="A17192" s="1082"/>
    </row>
    <row r="17193" spans="1:1" s="1260" customFormat="1" x14ac:dyDescent="0.2">
      <c r="A17193" s="1082"/>
    </row>
    <row r="17194" spans="1:1" s="1260" customFormat="1" x14ac:dyDescent="0.2">
      <c r="A17194" s="1082"/>
    </row>
    <row r="17195" spans="1:1" s="1260" customFormat="1" x14ac:dyDescent="0.2">
      <c r="A17195" s="1082"/>
    </row>
    <row r="17196" spans="1:1" s="1260" customFormat="1" x14ac:dyDescent="0.2">
      <c r="A17196" s="1082"/>
    </row>
    <row r="17197" spans="1:1" s="1260" customFormat="1" x14ac:dyDescent="0.2">
      <c r="A17197" s="1082"/>
    </row>
    <row r="17198" spans="1:1" s="1260" customFormat="1" x14ac:dyDescent="0.2">
      <c r="A17198" s="1082"/>
    </row>
    <row r="17199" spans="1:1" s="1260" customFormat="1" x14ac:dyDescent="0.2">
      <c r="A17199" s="1082"/>
    </row>
    <row r="17200" spans="1:1" s="1260" customFormat="1" x14ac:dyDescent="0.2">
      <c r="A17200" s="1082"/>
    </row>
    <row r="17201" spans="1:1" s="1260" customFormat="1" x14ac:dyDescent="0.2">
      <c r="A17201" s="1082"/>
    </row>
    <row r="17202" spans="1:1" s="1260" customFormat="1" x14ac:dyDescent="0.2">
      <c r="A17202" s="1082"/>
    </row>
    <row r="17203" spans="1:1" s="1260" customFormat="1" x14ac:dyDescent="0.2">
      <c r="A17203" s="1082"/>
    </row>
    <row r="17204" spans="1:1" s="1260" customFormat="1" x14ac:dyDescent="0.2">
      <c r="A17204" s="1082"/>
    </row>
    <row r="17205" spans="1:1" s="1260" customFormat="1" x14ac:dyDescent="0.2">
      <c r="A17205" s="1082"/>
    </row>
    <row r="17206" spans="1:1" s="1260" customFormat="1" x14ac:dyDescent="0.2">
      <c r="A17206" s="1082"/>
    </row>
    <row r="17207" spans="1:1" s="1260" customFormat="1" x14ac:dyDescent="0.2">
      <c r="A17207" s="1082"/>
    </row>
    <row r="17208" spans="1:1" s="1260" customFormat="1" x14ac:dyDescent="0.2">
      <c r="A17208" s="1082"/>
    </row>
    <row r="17209" spans="1:1" s="1260" customFormat="1" x14ac:dyDescent="0.2">
      <c r="A17209" s="1082"/>
    </row>
    <row r="17210" spans="1:1" s="1260" customFormat="1" x14ac:dyDescent="0.2">
      <c r="A17210" s="1082"/>
    </row>
    <row r="17211" spans="1:1" s="1260" customFormat="1" x14ac:dyDescent="0.2">
      <c r="A17211" s="1082"/>
    </row>
    <row r="17212" spans="1:1" s="1260" customFormat="1" x14ac:dyDescent="0.2">
      <c r="A17212" s="1082"/>
    </row>
    <row r="17213" spans="1:1" s="1260" customFormat="1" x14ac:dyDescent="0.2">
      <c r="A17213" s="1082"/>
    </row>
    <row r="17214" spans="1:1" s="1260" customFormat="1" x14ac:dyDescent="0.2">
      <c r="A17214" s="1082"/>
    </row>
    <row r="17215" spans="1:1" s="1260" customFormat="1" x14ac:dyDescent="0.2">
      <c r="A17215" s="1082"/>
    </row>
    <row r="17216" spans="1:1" s="1260" customFormat="1" x14ac:dyDescent="0.2">
      <c r="A17216" s="1082"/>
    </row>
    <row r="17217" spans="1:1" s="1260" customFormat="1" x14ac:dyDescent="0.2">
      <c r="A17217" s="1082"/>
    </row>
    <row r="17218" spans="1:1" s="1260" customFormat="1" x14ac:dyDescent="0.2">
      <c r="A17218" s="1082"/>
    </row>
    <row r="17219" spans="1:1" s="1260" customFormat="1" x14ac:dyDescent="0.2">
      <c r="A17219" s="1082"/>
    </row>
    <row r="17220" spans="1:1" s="1260" customFormat="1" x14ac:dyDescent="0.2">
      <c r="A17220" s="1082"/>
    </row>
    <row r="17221" spans="1:1" s="1260" customFormat="1" x14ac:dyDescent="0.2">
      <c r="A17221" s="1082"/>
    </row>
    <row r="17222" spans="1:1" s="1260" customFormat="1" x14ac:dyDescent="0.2">
      <c r="A17222" s="1082"/>
    </row>
    <row r="17223" spans="1:1" s="1260" customFormat="1" x14ac:dyDescent="0.2">
      <c r="A17223" s="1082"/>
    </row>
    <row r="17224" spans="1:1" s="1260" customFormat="1" x14ac:dyDescent="0.2">
      <c r="A17224" s="1082"/>
    </row>
    <row r="17225" spans="1:1" s="1260" customFormat="1" x14ac:dyDescent="0.2">
      <c r="A17225" s="1082"/>
    </row>
    <row r="17226" spans="1:1" s="1260" customFormat="1" x14ac:dyDescent="0.2">
      <c r="A17226" s="1082"/>
    </row>
    <row r="17227" spans="1:1" s="1260" customFormat="1" x14ac:dyDescent="0.2">
      <c r="A17227" s="1082"/>
    </row>
    <row r="17228" spans="1:1" s="1260" customFormat="1" x14ac:dyDescent="0.2">
      <c r="A17228" s="1082"/>
    </row>
    <row r="17229" spans="1:1" s="1260" customFormat="1" x14ac:dyDescent="0.2">
      <c r="A17229" s="1082"/>
    </row>
    <row r="17230" spans="1:1" s="1260" customFormat="1" x14ac:dyDescent="0.2">
      <c r="A17230" s="1082"/>
    </row>
    <row r="17231" spans="1:1" s="1260" customFormat="1" x14ac:dyDescent="0.2">
      <c r="A17231" s="1082"/>
    </row>
    <row r="17232" spans="1:1" s="1260" customFormat="1" x14ac:dyDescent="0.2">
      <c r="A17232" s="1082"/>
    </row>
    <row r="17233" spans="1:1" s="1260" customFormat="1" x14ac:dyDescent="0.2">
      <c r="A17233" s="1082"/>
    </row>
    <row r="17234" spans="1:1" s="1260" customFormat="1" x14ac:dyDescent="0.2">
      <c r="A17234" s="1082"/>
    </row>
    <row r="17235" spans="1:1" s="1260" customFormat="1" x14ac:dyDescent="0.2">
      <c r="A17235" s="1082"/>
    </row>
    <row r="17236" spans="1:1" s="1260" customFormat="1" x14ac:dyDescent="0.2">
      <c r="A17236" s="1082"/>
    </row>
    <row r="17237" spans="1:1" s="1260" customFormat="1" x14ac:dyDescent="0.2">
      <c r="A17237" s="1082"/>
    </row>
    <row r="17238" spans="1:1" s="1260" customFormat="1" x14ac:dyDescent="0.2">
      <c r="A17238" s="1082"/>
    </row>
    <row r="17239" spans="1:1" s="1260" customFormat="1" x14ac:dyDescent="0.2">
      <c r="A17239" s="1082"/>
    </row>
    <row r="17240" spans="1:1" s="1260" customFormat="1" x14ac:dyDescent="0.2">
      <c r="A17240" s="1082"/>
    </row>
    <row r="17241" spans="1:1" s="1260" customFormat="1" x14ac:dyDescent="0.2">
      <c r="A17241" s="1082"/>
    </row>
    <row r="17242" spans="1:1" s="1260" customFormat="1" x14ac:dyDescent="0.2">
      <c r="A17242" s="1082"/>
    </row>
    <row r="17243" spans="1:1" s="1260" customFormat="1" x14ac:dyDescent="0.2">
      <c r="A17243" s="1082"/>
    </row>
    <row r="17244" spans="1:1" s="1260" customFormat="1" x14ac:dyDescent="0.2">
      <c r="A17244" s="1082"/>
    </row>
    <row r="17245" spans="1:1" s="1260" customFormat="1" x14ac:dyDescent="0.2">
      <c r="A17245" s="1082"/>
    </row>
    <row r="17246" spans="1:1" s="1260" customFormat="1" x14ac:dyDescent="0.2">
      <c r="A17246" s="1082"/>
    </row>
    <row r="17247" spans="1:1" s="1260" customFormat="1" x14ac:dyDescent="0.2">
      <c r="A17247" s="1082"/>
    </row>
    <row r="17248" spans="1:1" s="1260" customFormat="1" x14ac:dyDescent="0.2">
      <c r="A17248" s="1082"/>
    </row>
    <row r="17249" spans="1:1" s="1260" customFormat="1" x14ac:dyDescent="0.2">
      <c r="A17249" s="1082"/>
    </row>
    <row r="17250" spans="1:1" s="1260" customFormat="1" x14ac:dyDescent="0.2">
      <c r="A17250" s="1082"/>
    </row>
    <row r="17251" spans="1:1" s="1260" customFormat="1" x14ac:dyDescent="0.2">
      <c r="A17251" s="1082"/>
    </row>
    <row r="17252" spans="1:1" s="1260" customFormat="1" x14ac:dyDescent="0.2">
      <c r="A17252" s="1082"/>
    </row>
    <row r="17253" spans="1:1" s="1260" customFormat="1" x14ac:dyDescent="0.2">
      <c r="A17253" s="1082"/>
    </row>
    <row r="17254" spans="1:1" s="1260" customFormat="1" x14ac:dyDescent="0.2">
      <c r="A17254" s="1082"/>
    </row>
    <row r="17255" spans="1:1" s="1260" customFormat="1" x14ac:dyDescent="0.2">
      <c r="A17255" s="1082"/>
    </row>
    <row r="17256" spans="1:1" s="1260" customFormat="1" x14ac:dyDescent="0.2">
      <c r="A17256" s="1082"/>
    </row>
    <row r="17257" spans="1:1" s="1260" customFormat="1" x14ac:dyDescent="0.2">
      <c r="A17257" s="1082"/>
    </row>
    <row r="17258" spans="1:1" s="1260" customFormat="1" x14ac:dyDescent="0.2">
      <c r="A17258" s="1082"/>
    </row>
    <row r="17259" spans="1:1" s="1260" customFormat="1" x14ac:dyDescent="0.2">
      <c r="A17259" s="1082"/>
    </row>
    <row r="17260" spans="1:1" s="1260" customFormat="1" x14ac:dyDescent="0.2">
      <c r="A17260" s="1082"/>
    </row>
    <row r="17261" spans="1:1" s="1260" customFormat="1" x14ac:dyDescent="0.2">
      <c r="A17261" s="1082"/>
    </row>
    <row r="17262" spans="1:1" s="1260" customFormat="1" x14ac:dyDescent="0.2">
      <c r="A17262" s="1082"/>
    </row>
    <row r="17263" spans="1:1" s="1260" customFormat="1" x14ac:dyDescent="0.2">
      <c r="A17263" s="1082"/>
    </row>
    <row r="17264" spans="1:1" s="1260" customFormat="1" x14ac:dyDescent="0.2">
      <c r="A17264" s="1082"/>
    </row>
    <row r="17265" spans="1:1" s="1260" customFormat="1" x14ac:dyDescent="0.2">
      <c r="A17265" s="1082"/>
    </row>
    <row r="17266" spans="1:1" s="1260" customFormat="1" x14ac:dyDescent="0.2">
      <c r="A17266" s="1082"/>
    </row>
    <row r="17267" spans="1:1" s="1260" customFormat="1" x14ac:dyDescent="0.2">
      <c r="A17267" s="1082"/>
    </row>
    <row r="17268" spans="1:1" s="1260" customFormat="1" x14ac:dyDescent="0.2">
      <c r="A17268" s="1082"/>
    </row>
    <row r="17269" spans="1:1" s="1260" customFormat="1" x14ac:dyDescent="0.2">
      <c r="A17269" s="1082"/>
    </row>
    <row r="17270" spans="1:1" s="1260" customFormat="1" x14ac:dyDescent="0.2">
      <c r="A17270" s="1082"/>
    </row>
    <row r="17271" spans="1:1" s="1260" customFormat="1" x14ac:dyDescent="0.2">
      <c r="A17271" s="1082"/>
    </row>
    <row r="17272" spans="1:1" s="1260" customFormat="1" x14ac:dyDescent="0.2">
      <c r="A17272" s="1082"/>
    </row>
    <row r="17273" spans="1:1" s="1260" customFormat="1" x14ac:dyDescent="0.2">
      <c r="A17273" s="1082"/>
    </row>
    <row r="17274" spans="1:1" s="1260" customFormat="1" x14ac:dyDescent="0.2">
      <c r="A17274" s="1082"/>
    </row>
    <row r="17275" spans="1:1" s="1260" customFormat="1" x14ac:dyDescent="0.2">
      <c r="A17275" s="1082"/>
    </row>
    <row r="17276" spans="1:1" s="1260" customFormat="1" x14ac:dyDescent="0.2">
      <c r="A17276" s="1082"/>
    </row>
    <row r="17277" spans="1:1" s="1260" customFormat="1" x14ac:dyDescent="0.2">
      <c r="A17277" s="1082"/>
    </row>
    <row r="17278" spans="1:1" s="1260" customFormat="1" x14ac:dyDescent="0.2">
      <c r="A17278" s="1082"/>
    </row>
    <row r="17279" spans="1:1" s="1260" customFormat="1" x14ac:dyDescent="0.2">
      <c r="A17279" s="1082"/>
    </row>
    <row r="17280" spans="1:1" s="1260" customFormat="1" x14ac:dyDescent="0.2">
      <c r="A17280" s="1082"/>
    </row>
    <row r="17281" spans="1:1" s="1260" customFormat="1" x14ac:dyDescent="0.2">
      <c r="A17281" s="1082"/>
    </row>
    <row r="17282" spans="1:1" s="1260" customFormat="1" x14ac:dyDescent="0.2">
      <c r="A17282" s="1082"/>
    </row>
    <row r="17283" spans="1:1" s="1260" customFormat="1" x14ac:dyDescent="0.2">
      <c r="A17283" s="1082"/>
    </row>
    <row r="17284" spans="1:1" s="1260" customFormat="1" x14ac:dyDescent="0.2">
      <c r="A17284" s="1082"/>
    </row>
    <row r="17285" spans="1:1" s="1260" customFormat="1" x14ac:dyDescent="0.2">
      <c r="A17285" s="1082"/>
    </row>
    <row r="17286" spans="1:1" s="1260" customFormat="1" x14ac:dyDescent="0.2">
      <c r="A17286" s="1082"/>
    </row>
    <row r="17287" spans="1:1" s="1260" customFormat="1" x14ac:dyDescent="0.2">
      <c r="A17287" s="1082"/>
    </row>
    <row r="17288" spans="1:1" s="1260" customFormat="1" x14ac:dyDescent="0.2">
      <c r="A17288" s="1082"/>
    </row>
    <row r="17289" spans="1:1" s="1260" customFormat="1" x14ac:dyDescent="0.2">
      <c r="A17289" s="1082"/>
    </row>
    <row r="17290" spans="1:1" s="1260" customFormat="1" x14ac:dyDescent="0.2">
      <c r="A17290" s="1082"/>
    </row>
    <row r="17291" spans="1:1" s="1260" customFormat="1" x14ac:dyDescent="0.2">
      <c r="A17291" s="1082"/>
    </row>
    <row r="17292" spans="1:1" s="1260" customFormat="1" x14ac:dyDescent="0.2">
      <c r="A17292" s="1082"/>
    </row>
    <row r="17293" spans="1:1" s="1260" customFormat="1" x14ac:dyDescent="0.2">
      <c r="A17293" s="1082"/>
    </row>
    <row r="17294" spans="1:1" s="1260" customFormat="1" x14ac:dyDescent="0.2">
      <c r="A17294" s="1082"/>
    </row>
    <row r="17295" spans="1:1" s="1260" customFormat="1" x14ac:dyDescent="0.2">
      <c r="A17295" s="1082"/>
    </row>
    <row r="17296" spans="1:1" s="1260" customFormat="1" x14ac:dyDescent="0.2">
      <c r="A17296" s="1082"/>
    </row>
    <row r="17297" spans="1:1" s="1260" customFormat="1" x14ac:dyDescent="0.2">
      <c r="A17297" s="1082"/>
    </row>
    <row r="17298" spans="1:1" s="1260" customFormat="1" x14ac:dyDescent="0.2">
      <c r="A17298" s="1082"/>
    </row>
    <row r="17299" spans="1:1" s="1260" customFormat="1" x14ac:dyDescent="0.2">
      <c r="A17299" s="1082"/>
    </row>
    <row r="17300" spans="1:1" s="1260" customFormat="1" x14ac:dyDescent="0.2">
      <c r="A17300" s="1082"/>
    </row>
    <row r="17301" spans="1:1" s="1260" customFormat="1" x14ac:dyDescent="0.2">
      <c r="A17301" s="1082"/>
    </row>
    <row r="17302" spans="1:1" s="1260" customFormat="1" x14ac:dyDescent="0.2">
      <c r="A17302" s="1082"/>
    </row>
    <row r="17303" spans="1:1" s="1260" customFormat="1" x14ac:dyDescent="0.2">
      <c r="A17303" s="1082"/>
    </row>
    <row r="17304" spans="1:1" s="1260" customFormat="1" x14ac:dyDescent="0.2">
      <c r="A17304" s="1082"/>
    </row>
    <row r="17305" spans="1:1" s="1260" customFormat="1" x14ac:dyDescent="0.2">
      <c r="A17305" s="1082"/>
    </row>
    <row r="17306" spans="1:1" s="1260" customFormat="1" x14ac:dyDescent="0.2">
      <c r="A17306" s="1082"/>
    </row>
    <row r="17307" spans="1:1" s="1260" customFormat="1" x14ac:dyDescent="0.2">
      <c r="A17307" s="1082"/>
    </row>
    <row r="17308" spans="1:1" s="1260" customFormat="1" x14ac:dyDescent="0.2">
      <c r="A17308" s="1082"/>
    </row>
    <row r="17309" spans="1:1" s="1260" customFormat="1" x14ac:dyDescent="0.2">
      <c r="A17309" s="1082"/>
    </row>
    <row r="17310" spans="1:1" s="1260" customFormat="1" x14ac:dyDescent="0.2">
      <c r="A17310" s="1082"/>
    </row>
    <row r="17311" spans="1:1" s="1260" customFormat="1" x14ac:dyDescent="0.2">
      <c r="A17311" s="1082"/>
    </row>
    <row r="17312" spans="1:1" s="1260" customFormat="1" x14ac:dyDescent="0.2">
      <c r="A17312" s="1082"/>
    </row>
    <row r="17313" spans="1:1" s="1260" customFormat="1" x14ac:dyDescent="0.2">
      <c r="A17313" s="1082"/>
    </row>
    <row r="17314" spans="1:1" s="1260" customFormat="1" x14ac:dyDescent="0.2">
      <c r="A17314" s="1082"/>
    </row>
    <row r="17315" spans="1:1" s="1260" customFormat="1" x14ac:dyDescent="0.2">
      <c r="A17315" s="1082"/>
    </row>
    <row r="17316" spans="1:1" s="1260" customFormat="1" x14ac:dyDescent="0.2">
      <c r="A17316" s="1082"/>
    </row>
    <row r="17317" spans="1:1" s="1260" customFormat="1" x14ac:dyDescent="0.2">
      <c r="A17317" s="1082"/>
    </row>
    <row r="17318" spans="1:1" s="1260" customFormat="1" x14ac:dyDescent="0.2">
      <c r="A17318" s="1082"/>
    </row>
    <row r="17319" spans="1:1" s="1260" customFormat="1" x14ac:dyDescent="0.2">
      <c r="A17319" s="1082"/>
    </row>
    <row r="17320" spans="1:1" s="1260" customFormat="1" x14ac:dyDescent="0.2">
      <c r="A17320" s="1082"/>
    </row>
    <row r="17321" spans="1:1" s="1260" customFormat="1" x14ac:dyDescent="0.2">
      <c r="A17321" s="1082"/>
    </row>
    <row r="17322" spans="1:1" s="1260" customFormat="1" x14ac:dyDescent="0.2">
      <c r="A17322" s="1082"/>
    </row>
    <row r="17323" spans="1:1" s="1260" customFormat="1" x14ac:dyDescent="0.2">
      <c r="A17323" s="1082"/>
    </row>
    <row r="17324" spans="1:1" s="1260" customFormat="1" x14ac:dyDescent="0.2">
      <c r="A17324" s="1082"/>
    </row>
    <row r="17325" spans="1:1" s="1260" customFormat="1" x14ac:dyDescent="0.2">
      <c r="A17325" s="1082"/>
    </row>
    <row r="17326" spans="1:1" s="1260" customFormat="1" x14ac:dyDescent="0.2">
      <c r="A17326" s="1082"/>
    </row>
    <row r="17327" spans="1:1" s="1260" customFormat="1" x14ac:dyDescent="0.2">
      <c r="A17327" s="1082"/>
    </row>
    <row r="17328" spans="1:1" s="1260" customFormat="1" x14ac:dyDescent="0.2">
      <c r="A17328" s="1082"/>
    </row>
    <row r="17329" spans="1:1" s="1260" customFormat="1" x14ac:dyDescent="0.2">
      <c r="A17329" s="1082"/>
    </row>
    <row r="17330" spans="1:1" s="1260" customFormat="1" x14ac:dyDescent="0.2">
      <c r="A17330" s="1082"/>
    </row>
    <row r="17331" spans="1:1" s="1260" customFormat="1" x14ac:dyDescent="0.2">
      <c r="A17331" s="1082"/>
    </row>
    <row r="17332" spans="1:1" s="1260" customFormat="1" x14ac:dyDescent="0.2">
      <c r="A17332" s="1082"/>
    </row>
    <row r="17333" spans="1:1" s="1260" customFormat="1" x14ac:dyDescent="0.2">
      <c r="A17333" s="1082"/>
    </row>
    <row r="17334" spans="1:1" s="1260" customFormat="1" x14ac:dyDescent="0.2">
      <c r="A17334" s="1082"/>
    </row>
    <row r="17335" spans="1:1" s="1260" customFormat="1" x14ac:dyDescent="0.2">
      <c r="A17335" s="1082"/>
    </row>
    <row r="17336" spans="1:1" s="1260" customFormat="1" x14ac:dyDescent="0.2">
      <c r="A17336" s="1082"/>
    </row>
    <row r="17337" spans="1:1" s="1260" customFormat="1" x14ac:dyDescent="0.2">
      <c r="A17337" s="1082"/>
    </row>
    <row r="17338" spans="1:1" s="1260" customFormat="1" x14ac:dyDescent="0.2">
      <c r="A17338" s="1082"/>
    </row>
    <row r="17339" spans="1:1" s="1260" customFormat="1" x14ac:dyDescent="0.2">
      <c r="A17339" s="1082"/>
    </row>
    <row r="17340" spans="1:1" s="1260" customFormat="1" x14ac:dyDescent="0.2">
      <c r="A17340" s="1082"/>
    </row>
    <row r="17341" spans="1:1" s="1260" customFormat="1" x14ac:dyDescent="0.2">
      <c r="A17341" s="1082"/>
    </row>
    <row r="17342" spans="1:1" s="1260" customFormat="1" x14ac:dyDescent="0.2">
      <c r="A17342" s="1082"/>
    </row>
    <row r="17343" spans="1:1" s="1260" customFormat="1" x14ac:dyDescent="0.2">
      <c r="A17343" s="1082"/>
    </row>
    <row r="17344" spans="1:1" s="1260" customFormat="1" x14ac:dyDescent="0.2">
      <c r="A17344" s="1082"/>
    </row>
    <row r="17345" spans="1:1" s="1260" customFormat="1" x14ac:dyDescent="0.2">
      <c r="A17345" s="1082"/>
    </row>
    <row r="17346" spans="1:1" s="1260" customFormat="1" x14ac:dyDescent="0.2">
      <c r="A17346" s="1082"/>
    </row>
    <row r="17347" spans="1:1" s="1260" customFormat="1" x14ac:dyDescent="0.2">
      <c r="A17347" s="1082"/>
    </row>
    <row r="17348" spans="1:1" s="1260" customFormat="1" x14ac:dyDescent="0.2">
      <c r="A17348" s="1082"/>
    </row>
    <row r="17349" spans="1:1" s="1260" customFormat="1" x14ac:dyDescent="0.2">
      <c r="A17349" s="1082"/>
    </row>
    <row r="17350" spans="1:1" s="1260" customFormat="1" x14ac:dyDescent="0.2">
      <c r="A17350" s="1082"/>
    </row>
    <row r="17351" spans="1:1" s="1260" customFormat="1" x14ac:dyDescent="0.2">
      <c r="A17351" s="1082"/>
    </row>
    <row r="17352" spans="1:1" s="1260" customFormat="1" x14ac:dyDescent="0.2">
      <c r="A17352" s="1082"/>
    </row>
    <row r="17353" spans="1:1" s="1260" customFormat="1" x14ac:dyDescent="0.2">
      <c r="A17353" s="1082"/>
    </row>
    <row r="17354" spans="1:1" s="1260" customFormat="1" x14ac:dyDescent="0.2">
      <c r="A17354" s="1082"/>
    </row>
    <row r="17355" spans="1:1" s="1260" customFormat="1" x14ac:dyDescent="0.2">
      <c r="A17355" s="1082"/>
    </row>
    <row r="17356" spans="1:1" s="1260" customFormat="1" x14ac:dyDescent="0.2">
      <c r="A17356" s="1082"/>
    </row>
    <row r="17357" spans="1:1" s="1260" customFormat="1" x14ac:dyDescent="0.2">
      <c r="A17357" s="1082"/>
    </row>
    <row r="17358" spans="1:1" s="1260" customFormat="1" x14ac:dyDescent="0.2">
      <c r="A17358" s="1082"/>
    </row>
    <row r="17359" spans="1:1" s="1260" customFormat="1" x14ac:dyDescent="0.2">
      <c r="A17359" s="1082"/>
    </row>
    <row r="17360" spans="1:1" s="1260" customFormat="1" x14ac:dyDescent="0.2">
      <c r="A17360" s="1082"/>
    </row>
    <row r="17361" spans="1:1" s="1260" customFormat="1" x14ac:dyDescent="0.2">
      <c r="A17361" s="1082"/>
    </row>
    <row r="17362" spans="1:1" s="1260" customFormat="1" x14ac:dyDescent="0.2">
      <c r="A17362" s="1082"/>
    </row>
    <row r="17363" spans="1:1" s="1260" customFormat="1" x14ac:dyDescent="0.2">
      <c r="A17363" s="1082"/>
    </row>
    <row r="17364" spans="1:1" s="1260" customFormat="1" x14ac:dyDescent="0.2">
      <c r="A17364" s="1082"/>
    </row>
    <row r="17365" spans="1:1" s="1260" customFormat="1" x14ac:dyDescent="0.2">
      <c r="A17365" s="1082"/>
    </row>
    <row r="17366" spans="1:1" s="1260" customFormat="1" x14ac:dyDescent="0.2">
      <c r="A17366" s="1082"/>
    </row>
    <row r="17367" spans="1:1" s="1260" customFormat="1" x14ac:dyDescent="0.2">
      <c r="A17367" s="1082"/>
    </row>
    <row r="17368" spans="1:1" s="1260" customFormat="1" x14ac:dyDescent="0.2">
      <c r="A17368" s="1082"/>
    </row>
    <row r="17369" spans="1:1" s="1260" customFormat="1" x14ac:dyDescent="0.2">
      <c r="A17369" s="1082"/>
    </row>
    <row r="17370" spans="1:1" s="1260" customFormat="1" x14ac:dyDescent="0.2">
      <c r="A17370" s="1082"/>
    </row>
    <row r="17371" spans="1:1" s="1260" customFormat="1" x14ac:dyDescent="0.2">
      <c r="A17371" s="1082"/>
    </row>
    <row r="17372" spans="1:1" s="1260" customFormat="1" x14ac:dyDescent="0.2">
      <c r="A17372" s="1082"/>
    </row>
    <row r="17373" spans="1:1" s="1260" customFormat="1" x14ac:dyDescent="0.2">
      <c r="A17373" s="1082"/>
    </row>
    <row r="17374" spans="1:1" s="1260" customFormat="1" x14ac:dyDescent="0.2">
      <c r="A17374" s="1082"/>
    </row>
    <row r="17375" spans="1:1" s="1260" customFormat="1" x14ac:dyDescent="0.2">
      <c r="A17375" s="1082"/>
    </row>
    <row r="17376" spans="1:1" s="1260" customFormat="1" x14ac:dyDescent="0.2">
      <c r="A17376" s="1082"/>
    </row>
    <row r="17377" spans="1:1" s="1260" customFormat="1" x14ac:dyDescent="0.2">
      <c r="A17377" s="1082"/>
    </row>
    <row r="17378" spans="1:1" s="1260" customFormat="1" x14ac:dyDescent="0.2">
      <c r="A17378" s="1082"/>
    </row>
    <row r="17379" spans="1:1" s="1260" customFormat="1" x14ac:dyDescent="0.2">
      <c r="A17379" s="1082"/>
    </row>
    <row r="17380" spans="1:1" s="1260" customFormat="1" x14ac:dyDescent="0.2">
      <c r="A17380" s="1082"/>
    </row>
    <row r="17381" spans="1:1" s="1260" customFormat="1" x14ac:dyDescent="0.2">
      <c r="A17381" s="1082"/>
    </row>
    <row r="17382" spans="1:1" s="1260" customFormat="1" x14ac:dyDescent="0.2">
      <c r="A17382" s="1082"/>
    </row>
    <row r="17383" spans="1:1" s="1260" customFormat="1" x14ac:dyDescent="0.2">
      <c r="A17383" s="1082"/>
    </row>
    <row r="17384" spans="1:1" s="1260" customFormat="1" x14ac:dyDescent="0.2">
      <c r="A17384" s="1082"/>
    </row>
    <row r="17385" spans="1:1" s="1260" customFormat="1" x14ac:dyDescent="0.2">
      <c r="A17385" s="1082"/>
    </row>
    <row r="17386" spans="1:1" s="1260" customFormat="1" x14ac:dyDescent="0.2">
      <c r="A17386" s="1082"/>
    </row>
    <row r="17387" spans="1:1" s="1260" customFormat="1" x14ac:dyDescent="0.2">
      <c r="A17387" s="1082"/>
    </row>
    <row r="17388" spans="1:1" s="1260" customFormat="1" x14ac:dyDescent="0.2">
      <c r="A17388" s="1082"/>
    </row>
    <row r="17389" spans="1:1" s="1260" customFormat="1" x14ac:dyDescent="0.2">
      <c r="A17389" s="1082"/>
    </row>
    <row r="17390" spans="1:1" s="1260" customFormat="1" x14ac:dyDescent="0.2">
      <c r="A17390" s="1082"/>
    </row>
    <row r="17391" spans="1:1" s="1260" customFormat="1" x14ac:dyDescent="0.2">
      <c r="A17391" s="1082"/>
    </row>
    <row r="17392" spans="1:1" s="1260" customFormat="1" x14ac:dyDescent="0.2">
      <c r="A17392" s="1082"/>
    </row>
    <row r="17393" spans="1:1" s="1260" customFormat="1" x14ac:dyDescent="0.2">
      <c r="A17393" s="1082"/>
    </row>
    <row r="17394" spans="1:1" s="1260" customFormat="1" x14ac:dyDescent="0.2">
      <c r="A17394" s="1082"/>
    </row>
    <row r="17395" spans="1:1" s="1260" customFormat="1" x14ac:dyDescent="0.2">
      <c r="A17395" s="1082"/>
    </row>
    <row r="17396" spans="1:1" s="1260" customFormat="1" x14ac:dyDescent="0.2">
      <c r="A17396" s="1082"/>
    </row>
    <row r="17397" spans="1:1" s="1260" customFormat="1" x14ac:dyDescent="0.2">
      <c r="A17397" s="1082"/>
    </row>
    <row r="17398" spans="1:1" s="1260" customFormat="1" x14ac:dyDescent="0.2">
      <c r="A17398" s="1082"/>
    </row>
    <row r="17399" spans="1:1" s="1260" customFormat="1" x14ac:dyDescent="0.2">
      <c r="A17399" s="1082"/>
    </row>
    <row r="17400" spans="1:1" s="1260" customFormat="1" x14ac:dyDescent="0.2">
      <c r="A17400" s="1082"/>
    </row>
    <row r="17401" spans="1:1" s="1260" customFormat="1" x14ac:dyDescent="0.2">
      <c r="A17401" s="1082"/>
    </row>
    <row r="17402" spans="1:1" s="1260" customFormat="1" x14ac:dyDescent="0.2">
      <c r="A17402" s="1082"/>
    </row>
    <row r="17403" spans="1:1" s="1260" customFormat="1" x14ac:dyDescent="0.2">
      <c r="A17403" s="1082"/>
    </row>
    <row r="17404" spans="1:1" s="1260" customFormat="1" x14ac:dyDescent="0.2">
      <c r="A17404" s="1082"/>
    </row>
    <row r="17405" spans="1:1" s="1260" customFormat="1" x14ac:dyDescent="0.2">
      <c r="A17405" s="1082"/>
    </row>
    <row r="17406" spans="1:1" s="1260" customFormat="1" x14ac:dyDescent="0.2">
      <c r="A17406" s="1082"/>
    </row>
    <row r="17407" spans="1:1" s="1260" customFormat="1" x14ac:dyDescent="0.2">
      <c r="A17407" s="1082"/>
    </row>
    <row r="17408" spans="1:1" s="1260" customFormat="1" x14ac:dyDescent="0.2">
      <c r="A17408" s="1082"/>
    </row>
    <row r="17409" spans="1:1" s="1260" customFormat="1" x14ac:dyDescent="0.2">
      <c r="A17409" s="1082"/>
    </row>
    <row r="17410" spans="1:1" s="1260" customFormat="1" x14ac:dyDescent="0.2">
      <c r="A17410" s="1082"/>
    </row>
    <row r="17411" spans="1:1" s="1260" customFormat="1" x14ac:dyDescent="0.2">
      <c r="A17411" s="1082"/>
    </row>
    <row r="17412" spans="1:1" s="1260" customFormat="1" x14ac:dyDescent="0.2">
      <c r="A17412" s="1082"/>
    </row>
    <row r="17413" spans="1:1" s="1260" customFormat="1" x14ac:dyDescent="0.2">
      <c r="A17413" s="1082"/>
    </row>
    <row r="17414" spans="1:1" s="1260" customFormat="1" x14ac:dyDescent="0.2">
      <c r="A17414" s="1082"/>
    </row>
    <row r="17415" spans="1:1" s="1260" customFormat="1" x14ac:dyDescent="0.2">
      <c r="A17415" s="1082"/>
    </row>
    <row r="17416" spans="1:1" s="1260" customFormat="1" x14ac:dyDescent="0.2">
      <c r="A17416" s="1082"/>
    </row>
    <row r="17417" spans="1:1" s="1260" customFormat="1" x14ac:dyDescent="0.2">
      <c r="A17417" s="1082"/>
    </row>
    <row r="17418" spans="1:1" s="1260" customFormat="1" x14ac:dyDescent="0.2">
      <c r="A17418" s="1082"/>
    </row>
    <row r="17419" spans="1:1" s="1260" customFormat="1" x14ac:dyDescent="0.2">
      <c r="A17419" s="1082"/>
    </row>
    <row r="17420" spans="1:1" s="1260" customFormat="1" x14ac:dyDescent="0.2">
      <c r="A17420" s="1082"/>
    </row>
    <row r="17421" spans="1:1" s="1260" customFormat="1" x14ac:dyDescent="0.2">
      <c r="A17421" s="1082"/>
    </row>
    <row r="17422" spans="1:1" s="1260" customFormat="1" x14ac:dyDescent="0.2">
      <c r="A17422" s="1082"/>
    </row>
    <row r="17423" spans="1:1" s="1260" customFormat="1" x14ac:dyDescent="0.2">
      <c r="A17423" s="1082"/>
    </row>
    <row r="17424" spans="1:1" s="1260" customFormat="1" x14ac:dyDescent="0.2">
      <c r="A17424" s="1082"/>
    </row>
    <row r="17425" spans="1:1" s="1260" customFormat="1" x14ac:dyDescent="0.2">
      <c r="A17425" s="1082"/>
    </row>
    <row r="17426" spans="1:1" s="1260" customFormat="1" x14ac:dyDescent="0.2">
      <c r="A17426" s="1082"/>
    </row>
    <row r="17427" spans="1:1" s="1260" customFormat="1" x14ac:dyDescent="0.2">
      <c r="A17427" s="1082"/>
    </row>
    <row r="17428" spans="1:1" s="1260" customFormat="1" x14ac:dyDescent="0.2">
      <c r="A17428" s="1082"/>
    </row>
    <row r="17429" spans="1:1" s="1260" customFormat="1" x14ac:dyDescent="0.2">
      <c r="A17429" s="1082"/>
    </row>
    <row r="17430" spans="1:1" s="1260" customFormat="1" x14ac:dyDescent="0.2">
      <c r="A17430" s="1082"/>
    </row>
    <row r="17431" spans="1:1" s="1260" customFormat="1" x14ac:dyDescent="0.2">
      <c r="A17431" s="1082"/>
    </row>
    <row r="17432" spans="1:1" s="1260" customFormat="1" x14ac:dyDescent="0.2">
      <c r="A17432" s="1082"/>
    </row>
    <row r="17433" spans="1:1" s="1260" customFormat="1" x14ac:dyDescent="0.2">
      <c r="A17433" s="1082"/>
    </row>
    <row r="17434" spans="1:1" s="1260" customFormat="1" x14ac:dyDescent="0.2">
      <c r="A17434" s="1082"/>
    </row>
    <row r="17435" spans="1:1" s="1260" customFormat="1" x14ac:dyDescent="0.2">
      <c r="A17435" s="1082"/>
    </row>
    <row r="17436" spans="1:1" s="1260" customFormat="1" x14ac:dyDescent="0.2">
      <c r="A17436" s="1082"/>
    </row>
    <row r="17437" spans="1:1" s="1260" customFormat="1" x14ac:dyDescent="0.2">
      <c r="A17437" s="1082"/>
    </row>
    <row r="17438" spans="1:1" s="1260" customFormat="1" x14ac:dyDescent="0.2">
      <c r="A17438" s="1082"/>
    </row>
    <row r="17439" spans="1:1" s="1260" customFormat="1" x14ac:dyDescent="0.2">
      <c r="A17439" s="1082"/>
    </row>
    <row r="17440" spans="1:1" s="1260" customFormat="1" x14ac:dyDescent="0.2">
      <c r="A17440" s="1082"/>
    </row>
    <row r="17441" spans="1:1" s="1260" customFormat="1" x14ac:dyDescent="0.2">
      <c r="A17441" s="1082"/>
    </row>
    <row r="17442" spans="1:1" s="1260" customFormat="1" x14ac:dyDescent="0.2">
      <c r="A17442" s="1082"/>
    </row>
    <row r="17443" spans="1:1" s="1260" customFormat="1" x14ac:dyDescent="0.2">
      <c r="A17443" s="1082"/>
    </row>
    <row r="17444" spans="1:1" s="1260" customFormat="1" x14ac:dyDescent="0.2">
      <c r="A17444" s="1082"/>
    </row>
    <row r="17445" spans="1:1" s="1260" customFormat="1" x14ac:dyDescent="0.2">
      <c r="A17445" s="1082"/>
    </row>
    <row r="17446" spans="1:1" s="1260" customFormat="1" x14ac:dyDescent="0.2">
      <c r="A17446" s="1082"/>
    </row>
    <row r="17447" spans="1:1" s="1260" customFormat="1" x14ac:dyDescent="0.2">
      <c r="A17447" s="1082"/>
    </row>
    <row r="17448" spans="1:1" s="1260" customFormat="1" x14ac:dyDescent="0.2">
      <c r="A17448" s="1082"/>
    </row>
    <row r="17449" spans="1:1" s="1260" customFormat="1" x14ac:dyDescent="0.2">
      <c r="A17449" s="1082"/>
    </row>
    <row r="17450" spans="1:1" s="1260" customFormat="1" x14ac:dyDescent="0.2">
      <c r="A17450" s="1082"/>
    </row>
    <row r="17451" spans="1:1" s="1260" customFormat="1" x14ac:dyDescent="0.2">
      <c r="A17451" s="1082"/>
    </row>
    <row r="17452" spans="1:1" s="1260" customFormat="1" x14ac:dyDescent="0.2">
      <c r="A17452" s="1082"/>
    </row>
    <row r="17453" spans="1:1" s="1260" customFormat="1" x14ac:dyDescent="0.2">
      <c r="A17453" s="1082"/>
    </row>
    <row r="17454" spans="1:1" s="1260" customFormat="1" x14ac:dyDescent="0.2">
      <c r="A17454" s="1082"/>
    </row>
    <row r="17455" spans="1:1" s="1260" customFormat="1" x14ac:dyDescent="0.2">
      <c r="A17455" s="1082"/>
    </row>
    <row r="17456" spans="1:1" s="1260" customFormat="1" x14ac:dyDescent="0.2">
      <c r="A17456" s="1082"/>
    </row>
    <row r="17457" spans="1:1" s="1260" customFormat="1" x14ac:dyDescent="0.2">
      <c r="A17457" s="1082"/>
    </row>
    <row r="17458" spans="1:1" s="1260" customFormat="1" x14ac:dyDescent="0.2">
      <c r="A17458" s="1082"/>
    </row>
    <row r="17459" spans="1:1" s="1260" customFormat="1" x14ac:dyDescent="0.2">
      <c r="A17459" s="1082"/>
    </row>
    <row r="17460" spans="1:1" s="1260" customFormat="1" x14ac:dyDescent="0.2">
      <c r="A17460" s="1082"/>
    </row>
    <row r="17461" spans="1:1" s="1260" customFormat="1" x14ac:dyDescent="0.2">
      <c r="A17461" s="1082"/>
    </row>
    <row r="17462" spans="1:1" s="1260" customFormat="1" x14ac:dyDescent="0.2">
      <c r="A17462" s="1082"/>
    </row>
    <row r="17463" spans="1:1" s="1260" customFormat="1" x14ac:dyDescent="0.2">
      <c r="A17463" s="1082"/>
    </row>
    <row r="17464" spans="1:1" s="1260" customFormat="1" x14ac:dyDescent="0.2">
      <c r="A17464" s="1082"/>
    </row>
    <row r="17465" spans="1:1" s="1260" customFormat="1" x14ac:dyDescent="0.2">
      <c r="A17465" s="1082"/>
    </row>
    <row r="17466" spans="1:1" s="1260" customFormat="1" x14ac:dyDescent="0.2">
      <c r="A17466" s="1082"/>
    </row>
    <row r="17467" spans="1:1" s="1260" customFormat="1" x14ac:dyDescent="0.2">
      <c r="A17467" s="1082"/>
    </row>
    <row r="17468" spans="1:1" s="1260" customFormat="1" x14ac:dyDescent="0.2">
      <c r="A17468" s="1082"/>
    </row>
    <row r="17469" spans="1:1" s="1260" customFormat="1" x14ac:dyDescent="0.2">
      <c r="A17469" s="1082"/>
    </row>
    <row r="17470" spans="1:1" s="1260" customFormat="1" x14ac:dyDescent="0.2">
      <c r="A17470" s="1082"/>
    </row>
    <row r="17471" spans="1:1" s="1260" customFormat="1" x14ac:dyDescent="0.2">
      <c r="A17471" s="1082"/>
    </row>
    <row r="17472" spans="1:1" s="1260" customFormat="1" x14ac:dyDescent="0.2">
      <c r="A17472" s="1082"/>
    </row>
    <row r="17473" spans="1:1" s="1260" customFormat="1" x14ac:dyDescent="0.2">
      <c r="A17473" s="1082"/>
    </row>
    <row r="17474" spans="1:1" s="1260" customFormat="1" x14ac:dyDescent="0.2">
      <c r="A17474" s="1082"/>
    </row>
    <row r="17475" spans="1:1" s="1260" customFormat="1" x14ac:dyDescent="0.2">
      <c r="A17475" s="1082"/>
    </row>
    <row r="17476" spans="1:1" s="1260" customFormat="1" x14ac:dyDescent="0.2">
      <c r="A17476" s="1082"/>
    </row>
    <row r="17477" spans="1:1" s="1260" customFormat="1" x14ac:dyDescent="0.2">
      <c r="A17477" s="1082"/>
    </row>
    <row r="17478" spans="1:1" s="1260" customFormat="1" x14ac:dyDescent="0.2">
      <c r="A17478" s="1082"/>
    </row>
    <row r="17479" spans="1:1" s="1260" customFormat="1" x14ac:dyDescent="0.2">
      <c r="A17479" s="1082"/>
    </row>
    <row r="17480" spans="1:1" s="1260" customFormat="1" x14ac:dyDescent="0.2">
      <c r="A17480" s="1082"/>
    </row>
    <row r="17481" spans="1:1" s="1260" customFormat="1" x14ac:dyDescent="0.2">
      <c r="A17481" s="1082"/>
    </row>
    <row r="17482" spans="1:1" s="1260" customFormat="1" x14ac:dyDescent="0.2">
      <c r="A17482" s="1082"/>
    </row>
    <row r="17483" spans="1:1" s="1260" customFormat="1" x14ac:dyDescent="0.2">
      <c r="A17483" s="1082"/>
    </row>
    <row r="17484" spans="1:1" s="1260" customFormat="1" x14ac:dyDescent="0.2">
      <c r="A17484" s="1082"/>
    </row>
    <row r="17485" spans="1:1" s="1260" customFormat="1" x14ac:dyDescent="0.2">
      <c r="A17485" s="1082"/>
    </row>
    <row r="17486" spans="1:1" s="1260" customFormat="1" x14ac:dyDescent="0.2">
      <c r="A17486" s="1082"/>
    </row>
    <row r="17487" spans="1:1" s="1260" customFormat="1" x14ac:dyDescent="0.2">
      <c r="A17487" s="1082"/>
    </row>
    <row r="17488" spans="1:1" s="1260" customFormat="1" x14ac:dyDescent="0.2">
      <c r="A17488" s="1082"/>
    </row>
    <row r="17489" spans="1:1" s="1260" customFormat="1" x14ac:dyDescent="0.2">
      <c r="A17489" s="1082"/>
    </row>
    <row r="17490" spans="1:1" s="1260" customFormat="1" x14ac:dyDescent="0.2">
      <c r="A17490" s="1082"/>
    </row>
    <row r="17491" spans="1:1" s="1260" customFormat="1" x14ac:dyDescent="0.2">
      <c r="A17491" s="1082"/>
    </row>
    <row r="17492" spans="1:1" s="1260" customFormat="1" x14ac:dyDescent="0.2">
      <c r="A17492" s="1082"/>
    </row>
    <row r="17493" spans="1:1" s="1260" customFormat="1" x14ac:dyDescent="0.2">
      <c r="A17493" s="1082"/>
    </row>
    <row r="17494" spans="1:1" s="1260" customFormat="1" x14ac:dyDescent="0.2">
      <c r="A17494" s="1082"/>
    </row>
    <row r="17495" spans="1:1" s="1260" customFormat="1" x14ac:dyDescent="0.2">
      <c r="A17495" s="1082"/>
    </row>
    <row r="17496" spans="1:1" s="1260" customFormat="1" x14ac:dyDescent="0.2">
      <c r="A17496" s="1082"/>
    </row>
    <row r="17497" spans="1:1" s="1260" customFormat="1" x14ac:dyDescent="0.2">
      <c r="A17497" s="1082"/>
    </row>
    <row r="17498" spans="1:1" s="1260" customFormat="1" x14ac:dyDescent="0.2">
      <c r="A17498" s="1082"/>
    </row>
    <row r="17499" spans="1:1" s="1260" customFormat="1" x14ac:dyDescent="0.2">
      <c r="A17499" s="1082"/>
    </row>
    <row r="17500" spans="1:1" s="1260" customFormat="1" x14ac:dyDescent="0.2">
      <c r="A17500" s="1082"/>
    </row>
    <row r="17501" spans="1:1" s="1260" customFormat="1" x14ac:dyDescent="0.2">
      <c r="A17501" s="1082"/>
    </row>
    <row r="17502" spans="1:1" s="1260" customFormat="1" x14ac:dyDescent="0.2">
      <c r="A17502" s="1082"/>
    </row>
    <row r="17503" spans="1:1" s="1260" customFormat="1" x14ac:dyDescent="0.2">
      <c r="A17503" s="1082"/>
    </row>
    <row r="17504" spans="1:1" s="1260" customFormat="1" x14ac:dyDescent="0.2">
      <c r="A17504" s="1082"/>
    </row>
    <row r="17505" spans="1:1" s="1260" customFormat="1" x14ac:dyDescent="0.2">
      <c r="A17505" s="1082"/>
    </row>
    <row r="17506" spans="1:1" s="1260" customFormat="1" x14ac:dyDescent="0.2">
      <c r="A17506" s="1082"/>
    </row>
    <row r="17507" spans="1:1" s="1260" customFormat="1" x14ac:dyDescent="0.2">
      <c r="A17507" s="1082"/>
    </row>
    <row r="17508" spans="1:1" s="1260" customFormat="1" x14ac:dyDescent="0.2">
      <c r="A17508" s="1082"/>
    </row>
    <row r="17509" spans="1:1" s="1260" customFormat="1" x14ac:dyDescent="0.2">
      <c r="A17509" s="1082"/>
    </row>
    <row r="17510" spans="1:1" s="1260" customFormat="1" x14ac:dyDescent="0.2">
      <c r="A17510" s="1082"/>
    </row>
    <row r="17511" spans="1:1" s="1260" customFormat="1" x14ac:dyDescent="0.2">
      <c r="A17511" s="1082"/>
    </row>
    <row r="17512" spans="1:1" s="1260" customFormat="1" x14ac:dyDescent="0.2">
      <c r="A17512" s="1082"/>
    </row>
    <row r="17513" spans="1:1" s="1260" customFormat="1" x14ac:dyDescent="0.2">
      <c r="A17513" s="1082"/>
    </row>
    <row r="17514" spans="1:1" s="1260" customFormat="1" x14ac:dyDescent="0.2">
      <c r="A17514" s="1082"/>
    </row>
    <row r="17515" spans="1:1" s="1260" customFormat="1" x14ac:dyDescent="0.2">
      <c r="A17515" s="1082"/>
    </row>
    <row r="17516" spans="1:1" s="1260" customFormat="1" x14ac:dyDescent="0.2">
      <c r="A17516" s="1082"/>
    </row>
    <row r="17517" spans="1:1" s="1260" customFormat="1" x14ac:dyDescent="0.2">
      <c r="A17517" s="1082"/>
    </row>
    <row r="17518" spans="1:1" s="1260" customFormat="1" x14ac:dyDescent="0.2">
      <c r="A17518" s="1082"/>
    </row>
    <row r="17519" spans="1:1" s="1260" customFormat="1" x14ac:dyDescent="0.2">
      <c r="A17519" s="1082"/>
    </row>
    <row r="17520" spans="1:1" s="1260" customFormat="1" x14ac:dyDescent="0.2">
      <c r="A17520" s="1082"/>
    </row>
    <row r="17521" spans="1:1" s="1260" customFormat="1" x14ac:dyDescent="0.2">
      <c r="A17521" s="1082"/>
    </row>
    <row r="17522" spans="1:1" s="1260" customFormat="1" x14ac:dyDescent="0.2">
      <c r="A17522" s="1082"/>
    </row>
    <row r="17523" spans="1:1" s="1260" customFormat="1" x14ac:dyDescent="0.2">
      <c r="A17523" s="1082"/>
    </row>
    <row r="17524" spans="1:1" s="1260" customFormat="1" x14ac:dyDescent="0.2">
      <c r="A17524" s="1082"/>
    </row>
    <row r="17525" spans="1:1" s="1260" customFormat="1" x14ac:dyDescent="0.2">
      <c r="A17525" s="1082"/>
    </row>
    <row r="17526" spans="1:1" s="1260" customFormat="1" x14ac:dyDescent="0.2">
      <c r="A17526" s="1082"/>
    </row>
    <row r="17527" spans="1:1" s="1260" customFormat="1" x14ac:dyDescent="0.2">
      <c r="A17527" s="1082"/>
    </row>
    <row r="17528" spans="1:1" s="1260" customFormat="1" x14ac:dyDescent="0.2">
      <c r="A17528" s="1082"/>
    </row>
    <row r="17529" spans="1:1" s="1260" customFormat="1" x14ac:dyDescent="0.2">
      <c r="A17529" s="1082"/>
    </row>
    <row r="17530" spans="1:1" s="1260" customFormat="1" x14ac:dyDescent="0.2">
      <c r="A17530" s="1082"/>
    </row>
    <row r="17531" spans="1:1" s="1260" customFormat="1" x14ac:dyDescent="0.2">
      <c r="A17531" s="1082"/>
    </row>
    <row r="17532" spans="1:1" s="1260" customFormat="1" x14ac:dyDescent="0.2">
      <c r="A17532" s="1082"/>
    </row>
    <row r="17533" spans="1:1" s="1260" customFormat="1" x14ac:dyDescent="0.2">
      <c r="A17533" s="1082"/>
    </row>
    <row r="17534" spans="1:1" s="1260" customFormat="1" x14ac:dyDescent="0.2">
      <c r="A17534" s="1082"/>
    </row>
    <row r="17535" spans="1:1" s="1260" customFormat="1" x14ac:dyDescent="0.2">
      <c r="A17535" s="1082"/>
    </row>
    <row r="17536" spans="1:1" s="1260" customFormat="1" x14ac:dyDescent="0.2">
      <c r="A17536" s="1082"/>
    </row>
    <row r="17537" spans="1:1" s="1260" customFormat="1" x14ac:dyDescent="0.2">
      <c r="A17537" s="1082"/>
    </row>
    <row r="17538" spans="1:1" s="1260" customFormat="1" x14ac:dyDescent="0.2">
      <c r="A17538" s="1082"/>
    </row>
    <row r="17539" spans="1:1" s="1260" customFormat="1" x14ac:dyDescent="0.2">
      <c r="A17539" s="1082"/>
    </row>
    <row r="17540" spans="1:1" s="1260" customFormat="1" x14ac:dyDescent="0.2">
      <c r="A17540" s="1082"/>
    </row>
    <row r="17541" spans="1:1" s="1260" customFormat="1" x14ac:dyDescent="0.2">
      <c r="A17541" s="1082"/>
    </row>
    <row r="17542" spans="1:1" s="1260" customFormat="1" x14ac:dyDescent="0.2">
      <c r="A17542" s="1082"/>
    </row>
    <row r="17543" spans="1:1" s="1260" customFormat="1" x14ac:dyDescent="0.2">
      <c r="A17543" s="1082"/>
    </row>
    <row r="17544" spans="1:1" s="1260" customFormat="1" x14ac:dyDescent="0.2">
      <c r="A17544" s="1082"/>
    </row>
    <row r="17545" spans="1:1" s="1260" customFormat="1" x14ac:dyDescent="0.2">
      <c r="A17545" s="1082"/>
    </row>
    <row r="17546" spans="1:1" s="1260" customFormat="1" x14ac:dyDescent="0.2">
      <c r="A17546" s="1082"/>
    </row>
    <row r="17547" spans="1:1" s="1260" customFormat="1" x14ac:dyDescent="0.2">
      <c r="A17547" s="1082"/>
    </row>
    <row r="17548" spans="1:1" s="1260" customFormat="1" x14ac:dyDescent="0.2">
      <c r="A17548" s="1082"/>
    </row>
    <row r="17549" spans="1:1" s="1260" customFormat="1" x14ac:dyDescent="0.2">
      <c r="A17549" s="1082"/>
    </row>
    <row r="17550" spans="1:1" s="1260" customFormat="1" x14ac:dyDescent="0.2">
      <c r="A17550" s="1082"/>
    </row>
    <row r="17551" spans="1:1" s="1260" customFormat="1" x14ac:dyDescent="0.2">
      <c r="A17551" s="1082"/>
    </row>
    <row r="17552" spans="1:1" s="1260" customFormat="1" x14ac:dyDescent="0.2">
      <c r="A17552" s="1082"/>
    </row>
    <row r="17553" spans="1:1" s="1260" customFormat="1" x14ac:dyDescent="0.2">
      <c r="A17553" s="1082"/>
    </row>
    <row r="17554" spans="1:1" s="1260" customFormat="1" x14ac:dyDescent="0.2">
      <c r="A17554" s="1082"/>
    </row>
    <row r="17555" spans="1:1" s="1260" customFormat="1" x14ac:dyDescent="0.2">
      <c r="A17555" s="1082"/>
    </row>
    <row r="17556" spans="1:1" s="1260" customFormat="1" x14ac:dyDescent="0.2">
      <c r="A17556" s="1082"/>
    </row>
    <row r="17557" spans="1:1" s="1260" customFormat="1" x14ac:dyDescent="0.2">
      <c r="A17557" s="1082"/>
    </row>
    <row r="17558" spans="1:1" s="1260" customFormat="1" x14ac:dyDescent="0.2">
      <c r="A17558" s="1082"/>
    </row>
    <row r="17559" spans="1:1" s="1260" customFormat="1" x14ac:dyDescent="0.2">
      <c r="A17559" s="1082"/>
    </row>
    <row r="17560" spans="1:1" s="1260" customFormat="1" x14ac:dyDescent="0.2">
      <c r="A17560" s="1082"/>
    </row>
    <row r="17561" spans="1:1" s="1260" customFormat="1" x14ac:dyDescent="0.2">
      <c r="A17561" s="1082"/>
    </row>
    <row r="17562" spans="1:1" s="1260" customFormat="1" x14ac:dyDescent="0.2">
      <c r="A17562" s="1082"/>
    </row>
    <row r="17563" spans="1:1" s="1260" customFormat="1" x14ac:dyDescent="0.2">
      <c r="A17563" s="1082"/>
    </row>
    <row r="17564" spans="1:1" s="1260" customFormat="1" x14ac:dyDescent="0.2">
      <c r="A17564" s="1082"/>
    </row>
    <row r="17565" spans="1:1" s="1260" customFormat="1" x14ac:dyDescent="0.2">
      <c r="A17565" s="1082"/>
    </row>
    <row r="17566" spans="1:1" s="1260" customFormat="1" x14ac:dyDescent="0.2">
      <c r="A17566" s="1082"/>
    </row>
    <row r="17567" spans="1:1" s="1260" customFormat="1" x14ac:dyDescent="0.2">
      <c r="A17567" s="1082"/>
    </row>
    <row r="17568" spans="1:1" s="1260" customFormat="1" x14ac:dyDescent="0.2">
      <c r="A17568" s="1082"/>
    </row>
    <row r="17569" spans="1:1" s="1260" customFormat="1" x14ac:dyDescent="0.2">
      <c r="A17569" s="1082"/>
    </row>
    <row r="17570" spans="1:1" s="1260" customFormat="1" x14ac:dyDescent="0.2">
      <c r="A17570" s="1082"/>
    </row>
    <row r="17571" spans="1:1" s="1260" customFormat="1" x14ac:dyDescent="0.2">
      <c r="A17571" s="1082"/>
    </row>
    <row r="17572" spans="1:1" s="1260" customFormat="1" x14ac:dyDescent="0.2">
      <c r="A17572" s="1082"/>
    </row>
    <row r="17573" spans="1:1" s="1260" customFormat="1" x14ac:dyDescent="0.2">
      <c r="A17573" s="1082"/>
    </row>
    <row r="17574" spans="1:1" s="1260" customFormat="1" x14ac:dyDescent="0.2">
      <c r="A17574" s="1082"/>
    </row>
    <row r="17575" spans="1:1" s="1260" customFormat="1" x14ac:dyDescent="0.2">
      <c r="A17575" s="1082"/>
    </row>
    <row r="17576" spans="1:1" s="1260" customFormat="1" x14ac:dyDescent="0.2">
      <c r="A17576" s="1082"/>
    </row>
    <row r="17577" spans="1:1" s="1260" customFormat="1" x14ac:dyDescent="0.2">
      <c r="A17577" s="1082"/>
    </row>
    <row r="17578" spans="1:1" s="1260" customFormat="1" x14ac:dyDescent="0.2">
      <c r="A17578" s="1082"/>
    </row>
    <row r="17579" spans="1:1" s="1260" customFormat="1" x14ac:dyDescent="0.2">
      <c r="A17579" s="1082"/>
    </row>
    <row r="17580" spans="1:1" s="1260" customFormat="1" x14ac:dyDescent="0.2">
      <c r="A17580" s="1082"/>
    </row>
    <row r="17581" spans="1:1" s="1260" customFormat="1" x14ac:dyDescent="0.2">
      <c r="A17581" s="1082"/>
    </row>
    <row r="17582" spans="1:1" s="1260" customFormat="1" x14ac:dyDescent="0.2">
      <c r="A17582" s="1082"/>
    </row>
    <row r="17583" spans="1:1" s="1260" customFormat="1" x14ac:dyDescent="0.2">
      <c r="A17583" s="1082"/>
    </row>
    <row r="17584" spans="1:1" s="1260" customFormat="1" x14ac:dyDescent="0.2">
      <c r="A17584" s="1082"/>
    </row>
    <row r="17585" spans="1:1" s="1260" customFormat="1" x14ac:dyDescent="0.2">
      <c r="A17585" s="1082"/>
    </row>
    <row r="17586" spans="1:1" s="1260" customFormat="1" x14ac:dyDescent="0.2">
      <c r="A17586" s="1082"/>
    </row>
    <row r="17587" spans="1:1" s="1260" customFormat="1" x14ac:dyDescent="0.2">
      <c r="A17587" s="1082"/>
    </row>
    <row r="17588" spans="1:1" s="1260" customFormat="1" x14ac:dyDescent="0.2">
      <c r="A17588" s="1082"/>
    </row>
    <row r="17589" spans="1:1" s="1260" customFormat="1" x14ac:dyDescent="0.2">
      <c r="A17589" s="1082"/>
    </row>
    <row r="17590" spans="1:1" s="1260" customFormat="1" x14ac:dyDescent="0.2">
      <c r="A17590" s="1082"/>
    </row>
    <row r="17591" spans="1:1" s="1260" customFormat="1" x14ac:dyDescent="0.2">
      <c r="A17591" s="1082"/>
    </row>
    <row r="17592" spans="1:1" s="1260" customFormat="1" x14ac:dyDescent="0.2">
      <c r="A17592" s="1082"/>
    </row>
    <row r="17593" spans="1:1" s="1260" customFormat="1" x14ac:dyDescent="0.2">
      <c r="A17593" s="1082"/>
    </row>
    <row r="17594" spans="1:1" s="1260" customFormat="1" x14ac:dyDescent="0.2">
      <c r="A17594" s="1082"/>
    </row>
    <row r="17595" spans="1:1" s="1260" customFormat="1" x14ac:dyDescent="0.2">
      <c r="A17595" s="1082"/>
    </row>
    <row r="17596" spans="1:1" s="1260" customFormat="1" x14ac:dyDescent="0.2">
      <c r="A17596" s="1082"/>
    </row>
    <row r="17597" spans="1:1" s="1260" customFormat="1" x14ac:dyDescent="0.2">
      <c r="A17597" s="1082"/>
    </row>
    <row r="17598" spans="1:1" s="1260" customFormat="1" x14ac:dyDescent="0.2">
      <c r="A17598" s="1082"/>
    </row>
    <row r="17599" spans="1:1" s="1260" customFormat="1" x14ac:dyDescent="0.2">
      <c r="A17599" s="1082"/>
    </row>
    <row r="17600" spans="1:1" s="1260" customFormat="1" x14ac:dyDescent="0.2">
      <c r="A17600" s="1082"/>
    </row>
    <row r="17601" spans="1:1" s="1260" customFormat="1" x14ac:dyDescent="0.2">
      <c r="A17601" s="1082"/>
    </row>
    <row r="17602" spans="1:1" s="1260" customFormat="1" x14ac:dyDescent="0.2">
      <c r="A17602" s="1082"/>
    </row>
    <row r="17603" spans="1:1" s="1260" customFormat="1" x14ac:dyDescent="0.2">
      <c r="A17603" s="1082"/>
    </row>
    <row r="17604" spans="1:1" s="1260" customFormat="1" x14ac:dyDescent="0.2">
      <c r="A17604" s="1082"/>
    </row>
    <row r="17605" spans="1:1" s="1260" customFormat="1" x14ac:dyDescent="0.2">
      <c r="A17605" s="1082"/>
    </row>
    <row r="17606" spans="1:1" s="1260" customFormat="1" x14ac:dyDescent="0.2">
      <c r="A17606" s="1082"/>
    </row>
    <row r="17607" spans="1:1" s="1260" customFormat="1" x14ac:dyDescent="0.2">
      <c r="A17607" s="1082"/>
    </row>
    <row r="17608" spans="1:1" s="1260" customFormat="1" x14ac:dyDescent="0.2">
      <c r="A17608" s="1082"/>
    </row>
    <row r="17609" spans="1:1" s="1260" customFormat="1" x14ac:dyDescent="0.2">
      <c r="A17609" s="1082"/>
    </row>
    <row r="17610" spans="1:1" s="1260" customFormat="1" x14ac:dyDescent="0.2">
      <c r="A17610" s="1082"/>
    </row>
    <row r="17611" spans="1:1" s="1260" customFormat="1" x14ac:dyDescent="0.2">
      <c r="A17611" s="1082"/>
    </row>
    <row r="17612" spans="1:1" s="1260" customFormat="1" x14ac:dyDescent="0.2">
      <c r="A17612" s="1082"/>
    </row>
    <row r="17613" spans="1:1" s="1260" customFormat="1" x14ac:dyDescent="0.2">
      <c r="A17613" s="1082"/>
    </row>
    <row r="17614" spans="1:1" s="1260" customFormat="1" x14ac:dyDescent="0.2">
      <c r="A17614" s="1082"/>
    </row>
    <row r="17615" spans="1:1" s="1260" customFormat="1" x14ac:dyDescent="0.2">
      <c r="A17615" s="1082"/>
    </row>
    <row r="17616" spans="1:1" s="1260" customFormat="1" x14ac:dyDescent="0.2">
      <c r="A17616" s="1082"/>
    </row>
    <row r="17617" spans="1:1" s="1260" customFormat="1" x14ac:dyDescent="0.2">
      <c r="A17617" s="1082"/>
    </row>
    <row r="17618" spans="1:1" s="1260" customFormat="1" x14ac:dyDescent="0.2">
      <c r="A17618" s="1082"/>
    </row>
    <row r="17619" spans="1:1" s="1260" customFormat="1" x14ac:dyDescent="0.2">
      <c r="A17619" s="1082"/>
    </row>
    <row r="17620" spans="1:1" s="1260" customFormat="1" x14ac:dyDescent="0.2">
      <c r="A17620" s="1082"/>
    </row>
    <row r="17621" spans="1:1" s="1260" customFormat="1" x14ac:dyDescent="0.2">
      <c r="A17621" s="1082"/>
    </row>
    <row r="17622" spans="1:1" s="1260" customFormat="1" x14ac:dyDescent="0.2">
      <c r="A17622" s="1082"/>
    </row>
    <row r="17623" spans="1:1" s="1260" customFormat="1" x14ac:dyDescent="0.2">
      <c r="A17623" s="1082"/>
    </row>
    <row r="17624" spans="1:1" s="1260" customFormat="1" x14ac:dyDescent="0.2">
      <c r="A17624" s="1082"/>
    </row>
    <row r="17625" spans="1:1" s="1260" customFormat="1" x14ac:dyDescent="0.2">
      <c r="A17625" s="1082"/>
    </row>
    <row r="17626" spans="1:1" s="1260" customFormat="1" x14ac:dyDescent="0.2">
      <c r="A17626" s="1082"/>
    </row>
    <row r="17627" spans="1:1" s="1260" customFormat="1" x14ac:dyDescent="0.2">
      <c r="A17627" s="1082"/>
    </row>
    <row r="17628" spans="1:1" s="1260" customFormat="1" x14ac:dyDescent="0.2">
      <c r="A17628" s="1082"/>
    </row>
    <row r="17629" spans="1:1" s="1260" customFormat="1" x14ac:dyDescent="0.2">
      <c r="A17629" s="1082"/>
    </row>
    <row r="17630" spans="1:1" s="1260" customFormat="1" x14ac:dyDescent="0.2">
      <c r="A17630" s="1082"/>
    </row>
    <row r="17631" spans="1:1" s="1260" customFormat="1" x14ac:dyDescent="0.2">
      <c r="A17631" s="1082"/>
    </row>
    <row r="17632" spans="1:1" s="1260" customFormat="1" x14ac:dyDescent="0.2">
      <c r="A17632" s="1082"/>
    </row>
    <row r="17633" spans="1:1" s="1260" customFormat="1" x14ac:dyDescent="0.2">
      <c r="A17633" s="1082"/>
    </row>
    <row r="17634" spans="1:1" s="1260" customFormat="1" x14ac:dyDescent="0.2">
      <c r="A17634" s="1082"/>
    </row>
    <row r="17635" spans="1:1" s="1260" customFormat="1" x14ac:dyDescent="0.2">
      <c r="A17635" s="1082"/>
    </row>
    <row r="17636" spans="1:1" s="1260" customFormat="1" x14ac:dyDescent="0.2">
      <c r="A17636" s="1082"/>
    </row>
    <row r="17637" spans="1:1" s="1260" customFormat="1" x14ac:dyDescent="0.2">
      <c r="A17637" s="1082"/>
    </row>
    <row r="17638" spans="1:1" s="1260" customFormat="1" x14ac:dyDescent="0.2">
      <c r="A17638" s="1082"/>
    </row>
    <row r="17639" spans="1:1" s="1260" customFormat="1" x14ac:dyDescent="0.2">
      <c r="A17639" s="1082"/>
    </row>
    <row r="17640" spans="1:1" s="1260" customFormat="1" x14ac:dyDescent="0.2">
      <c r="A17640" s="1082"/>
    </row>
    <row r="17641" spans="1:1" s="1260" customFormat="1" x14ac:dyDescent="0.2">
      <c r="A17641" s="1082"/>
    </row>
    <row r="17642" spans="1:1" s="1260" customFormat="1" x14ac:dyDescent="0.2">
      <c r="A17642" s="1082"/>
    </row>
    <row r="17643" spans="1:1" s="1260" customFormat="1" x14ac:dyDescent="0.2">
      <c r="A17643" s="1082"/>
    </row>
    <row r="17644" spans="1:1" s="1260" customFormat="1" x14ac:dyDescent="0.2">
      <c r="A17644" s="1082"/>
    </row>
    <row r="17645" spans="1:1" s="1260" customFormat="1" x14ac:dyDescent="0.2">
      <c r="A17645" s="1082"/>
    </row>
    <row r="17646" spans="1:1" s="1260" customFormat="1" x14ac:dyDescent="0.2">
      <c r="A17646" s="1082"/>
    </row>
    <row r="17647" spans="1:1" s="1260" customFormat="1" x14ac:dyDescent="0.2">
      <c r="A17647" s="1082"/>
    </row>
    <row r="17648" spans="1:1" s="1260" customFormat="1" x14ac:dyDescent="0.2">
      <c r="A17648" s="1082"/>
    </row>
    <row r="17649" spans="1:1" s="1260" customFormat="1" x14ac:dyDescent="0.2">
      <c r="A17649" s="1082"/>
    </row>
    <row r="17650" spans="1:1" s="1260" customFormat="1" x14ac:dyDescent="0.2">
      <c r="A17650" s="1082"/>
    </row>
    <row r="17651" spans="1:1" s="1260" customFormat="1" x14ac:dyDescent="0.2">
      <c r="A17651" s="1082"/>
    </row>
    <row r="17652" spans="1:1" s="1260" customFormat="1" x14ac:dyDescent="0.2">
      <c r="A17652" s="1082"/>
    </row>
    <row r="17653" spans="1:1" s="1260" customFormat="1" x14ac:dyDescent="0.2">
      <c r="A17653" s="1082"/>
    </row>
    <row r="17654" spans="1:1" s="1260" customFormat="1" x14ac:dyDescent="0.2">
      <c r="A17654" s="1082"/>
    </row>
    <row r="17655" spans="1:1" s="1260" customFormat="1" x14ac:dyDescent="0.2">
      <c r="A17655" s="1082"/>
    </row>
    <row r="17656" spans="1:1" s="1260" customFormat="1" x14ac:dyDescent="0.2">
      <c r="A17656" s="1082"/>
    </row>
    <row r="17657" spans="1:1" s="1260" customFormat="1" x14ac:dyDescent="0.2">
      <c r="A17657" s="1082"/>
    </row>
    <row r="17658" spans="1:1" s="1260" customFormat="1" x14ac:dyDescent="0.2">
      <c r="A17658" s="1082"/>
    </row>
    <row r="17659" spans="1:1" s="1260" customFormat="1" x14ac:dyDescent="0.2">
      <c r="A17659" s="1082"/>
    </row>
    <row r="17660" spans="1:1" s="1260" customFormat="1" x14ac:dyDescent="0.2">
      <c r="A17660" s="1082"/>
    </row>
    <row r="17661" spans="1:1" s="1260" customFormat="1" x14ac:dyDescent="0.2">
      <c r="A17661" s="1082"/>
    </row>
    <row r="17662" spans="1:1" s="1260" customFormat="1" x14ac:dyDescent="0.2">
      <c r="A17662" s="1082"/>
    </row>
    <row r="17663" spans="1:1" s="1260" customFormat="1" x14ac:dyDescent="0.2">
      <c r="A17663" s="1082"/>
    </row>
    <row r="17664" spans="1:1" s="1260" customFormat="1" x14ac:dyDescent="0.2">
      <c r="A17664" s="1082"/>
    </row>
    <row r="17665" spans="1:1" s="1260" customFormat="1" x14ac:dyDescent="0.2">
      <c r="A17665" s="1082"/>
    </row>
    <row r="17666" spans="1:1" s="1260" customFormat="1" x14ac:dyDescent="0.2">
      <c r="A17666" s="1082"/>
    </row>
    <row r="17667" spans="1:1" s="1260" customFormat="1" x14ac:dyDescent="0.2">
      <c r="A17667" s="1082"/>
    </row>
    <row r="17668" spans="1:1" s="1260" customFormat="1" x14ac:dyDescent="0.2">
      <c r="A17668" s="1082"/>
    </row>
    <row r="17669" spans="1:1" s="1260" customFormat="1" x14ac:dyDescent="0.2">
      <c r="A17669" s="1082"/>
    </row>
    <row r="17670" spans="1:1" s="1260" customFormat="1" x14ac:dyDescent="0.2">
      <c r="A17670" s="1082"/>
    </row>
    <row r="17671" spans="1:1" s="1260" customFormat="1" x14ac:dyDescent="0.2">
      <c r="A17671" s="1082"/>
    </row>
    <row r="17672" spans="1:1" s="1260" customFormat="1" x14ac:dyDescent="0.2">
      <c r="A17672" s="1082"/>
    </row>
    <row r="17673" spans="1:1" s="1260" customFormat="1" x14ac:dyDescent="0.2">
      <c r="A17673" s="1082"/>
    </row>
    <row r="17674" spans="1:1" s="1260" customFormat="1" x14ac:dyDescent="0.2">
      <c r="A17674" s="1082"/>
    </row>
    <row r="17675" spans="1:1" s="1260" customFormat="1" x14ac:dyDescent="0.2">
      <c r="A17675" s="1082"/>
    </row>
    <row r="17676" spans="1:1" s="1260" customFormat="1" x14ac:dyDescent="0.2">
      <c r="A17676" s="1082"/>
    </row>
    <row r="17677" spans="1:1" s="1260" customFormat="1" x14ac:dyDescent="0.2">
      <c r="A17677" s="1082"/>
    </row>
    <row r="17678" spans="1:1" s="1260" customFormat="1" x14ac:dyDescent="0.2">
      <c r="A17678" s="1082"/>
    </row>
    <row r="17679" spans="1:1" s="1260" customFormat="1" x14ac:dyDescent="0.2">
      <c r="A17679" s="1082"/>
    </row>
    <row r="17680" spans="1:1" s="1260" customFormat="1" x14ac:dyDescent="0.2">
      <c r="A17680" s="1082"/>
    </row>
    <row r="17681" spans="1:1" s="1260" customFormat="1" x14ac:dyDescent="0.2">
      <c r="A17681" s="1082"/>
    </row>
    <row r="17682" spans="1:1" s="1260" customFormat="1" x14ac:dyDescent="0.2">
      <c r="A17682" s="1082"/>
    </row>
    <row r="17683" spans="1:1" s="1260" customFormat="1" x14ac:dyDescent="0.2">
      <c r="A17683" s="1082"/>
    </row>
    <row r="17684" spans="1:1" s="1260" customFormat="1" x14ac:dyDescent="0.2">
      <c r="A17684" s="1082"/>
    </row>
    <row r="17685" spans="1:1" s="1260" customFormat="1" x14ac:dyDescent="0.2">
      <c r="A17685" s="1082"/>
    </row>
    <row r="17686" spans="1:1" s="1260" customFormat="1" x14ac:dyDescent="0.2">
      <c r="A17686" s="1082"/>
    </row>
    <row r="17687" spans="1:1" s="1260" customFormat="1" x14ac:dyDescent="0.2">
      <c r="A17687" s="1082"/>
    </row>
    <row r="17688" spans="1:1" s="1260" customFormat="1" x14ac:dyDescent="0.2">
      <c r="A17688" s="1082"/>
    </row>
    <row r="17689" spans="1:1" s="1260" customFormat="1" x14ac:dyDescent="0.2">
      <c r="A17689" s="1082"/>
    </row>
    <row r="17690" spans="1:1" s="1260" customFormat="1" x14ac:dyDescent="0.2">
      <c r="A17690" s="1082"/>
    </row>
    <row r="17691" spans="1:1" s="1260" customFormat="1" x14ac:dyDescent="0.2">
      <c r="A17691" s="1082"/>
    </row>
    <row r="17692" spans="1:1" s="1260" customFormat="1" x14ac:dyDescent="0.2">
      <c r="A17692" s="1082"/>
    </row>
    <row r="17693" spans="1:1" s="1260" customFormat="1" x14ac:dyDescent="0.2">
      <c r="A17693" s="1082"/>
    </row>
    <row r="17694" spans="1:1" s="1260" customFormat="1" x14ac:dyDescent="0.2">
      <c r="A17694" s="1082"/>
    </row>
    <row r="17695" spans="1:1" s="1260" customFormat="1" x14ac:dyDescent="0.2">
      <c r="A17695" s="1082"/>
    </row>
    <row r="17696" spans="1:1" s="1260" customFormat="1" x14ac:dyDescent="0.2">
      <c r="A17696" s="1082"/>
    </row>
    <row r="17697" spans="1:1" s="1260" customFormat="1" x14ac:dyDescent="0.2">
      <c r="A17697" s="1082"/>
    </row>
    <row r="17698" spans="1:1" s="1260" customFormat="1" x14ac:dyDescent="0.2">
      <c r="A17698" s="1082"/>
    </row>
    <row r="17699" spans="1:1" s="1260" customFormat="1" x14ac:dyDescent="0.2">
      <c r="A17699" s="1082"/>
    </row>
    <row r="17700" spans="1:1" s="1260" customFormat="1" x14ac:dyDescent="0.2">
      <c r="A17700" s="1082"/>
    </row>
    <row r="17701" spans="1:1" s="1260" customFormat="1" x14ac:dyDescent="0.2">
      <c r="A17701" s="1082"/>
    </row>
    <row r="17702" spans="1:1" s="1260" customFormat="1" x14ac:dyDescent="0.2">
      <c r="A17702" s="1082"/>
    </row>
    <row r="17703" spans="1:1" s="1260" customFormat="1" x14ac:dyDescent="0.2">
      <c r="A17703" s="1082"/>
    </row>
    <row r="17704" spans="1:1" s="1260" customFormat="1" x14ac:dyDescent="0.2">
      <c r="A17704" s="1082"/>
    </row>
    <row r="17705" spans="1:1" s="1260" customFormat="1" x14ac:dyDescent="0.2">
      <c r="A17705" s="1082"/>
    </row>
    <row r="17706" spans="1:1" s="1260" customFormat="1" x14ac:dyDescent="0.2">
      <c r="A17706" s="1082"/>
    </row>
    <row r="17707" spans="1:1" s="1260" customFormat="1" x14ac:dyDescent="0.2">
      <c r="A17707" s="1082"/>
    </row>
    <row r="17708" spans="1:1" s="1260" customFormat="1" x14ac:dyDescent="0.2">
      <c r="A17708" s="1082"/>
    </row>
    <row r="17709" spans="1:1" s="1260" customFormat="1" x14ac:dyDescent="0.2">
      <c r="A17709" s="1082"/>
    </row>
    <row r="17710" spans="1:1" s="1260" customFormat="1" x14ac:dyDescent="0.2">
      <c r="A17710" s="1082"/>
    </row>
    <row r="17711" spans="1:1" s="1260" customFormat="1" x14ac:dyDescent="0.2">
      <c r="A17711" s="1082"/>
    </row>
    <row r="17712" spans="1:1" s="1260" customFormat="1" x14ac:dyDescent="0.2">
      <c r="A17712" s="1082"/>
    </row>
    <row r="17713" spans="1:1" s="1260" customFormat="1" x14ac:dyDescent="0.2">
      <c r="A17713" s="1082"/>
    </row>
    <row r="17714" spans="1:1" s="1260" customFormat="1" x14ac:dyDescent="0.2">
      <c r="A17714" s="1082"/>
    </row>
    <row r="17715" spans="1:1" s="1260" customFormat="1" x14ac:dyDescent="0.2">
      <c r="A17715" s="1082"/>
    </row>
    <row r="17716" spans="1:1" s="1260" customFormat="1" x14ac:dyDescent="0.2">
      <c r="A17716" s="1082"/>
    </row>
    <row r="17717" spans="1:1" s="1260" customFormat="1" x14ac:dyDescent="0.2">
      <c r="A17717" s="1082"/>
    </row>
    <row r="17718" spans="1:1" s="1260" customFormat="1" x14ac:dyDescent="0.2">
      <c r="A17718" s="1082"/>
    </row>
    <row r="17719" spans="1:1" s="1260" customFormat="1" x14ac:dyDescent="0.2">
      <c r="A17719" s="1082"/>
    </row>
    <row r="17720" spans="1:1" s="1260" customFormat="1" x14ac:dyDescent="0.2">
      <c r="A17720" s="1082"/>
    </row>
    <row r="17721" spans="1:1" s="1260" customFormat="1" x14ac:dyDescent="0.2">
      <c r="A17721" s="1082"/>
    </row>
    <row r="17722" spans="1:1" s="1260" customFormat="1" x14ac:dyDescent="0.2">
      <c r="A17722" s="1082"/>
    </row>
    <row r="17723" spans="1:1" s="1260" customFormat="1" x14ac:dyDescent="0.2">
      <c r="A17723" s="1082"/>
    </row>
    <row r="17724" spans="1:1" s="1260" customFormat="1" x14ac:dyDescent="0.2">
      <c r="A17724" s="1082"/>
    </row>
    <row r="17725" spans="1:1" s="1260" customFormat="1" x14ac:dyDescent="0.2">
      <c r="A17725" s="1082"/>
    </row>
    <row r="17726" spans="1:1" s="1260" customFormat="1" x14ac:dyDescent="0.2">
      <c r="A17726" s="1082"/>
    </row>
    <row r="17727" spans="1:1" s="1260" customFormat="1" x14ac:dyDescent="0.2">
      <c r="A17727" s="1082"/>
    </row>
    <row r="17728" spans="1:1" s="1260" customFormat="1" x14ac:dyDescent="0.2">
      <c r="A17728" s="1082"/>
    </row>
    <row r="17729" spans="1:1" s="1260" customFormat="1" x14ac:dyDescent="0.2">
      <c r="A17729" s="1082"/>
    </row>
    <row r="17730" spans="1:1" s="1260" customFormat="1" x14ac:dyDescent="0.2">
      <c r="A17730" s="1082"/>
    </row>
    <row r="17731" spans="1:1" s="1260" customFormat="1" x14ac:dyDescent="0.2">
      <c r="A17731" s="1082"/>
    </row>
    <row r="17732" spans="1:1" s="1260" customFormat="1" x14ac:dyDescent="0.2">
      <c r="A17732" s="1082"/>
    </row>
    <row r="17733" spans="1:1" s="1260" customFormat="1" x14ac:dyDescent="0.2">
      <c r="A17733" s="1082"/>
    </row>
    <row r="17734" spans="1:1" s="1260" customFormat="1" x14ac:dyDescent="0.2">
      <c r="A17734" s="1082"/>
    </row>
    <row r="17735" spans="1:1" s="1260" customFormat="1" x14ac:dyDescent="0.2">
      <c r="A17735" s="1082"/>
    </row>
    <row r="17736" spans="1:1" s="1260" customFormat="1" x14ac:dyDescent="0.2">
      <c r="A17736" s="1082"/>
    </row>
    <row r="17737" spans="1:1" s="1260" customFormat="1" x14ac:dyDescent="0.2">
      <c r="A17737" s="1082"/>
    </row>
    <row r="17738" spans="1:1" s="1260" customFormat="1" x14ac:dyDescent="0.2">
      <c r="A17738" s="1082"/>
    </row>
    <row r="17739" spans="1:1" s="1260" customFormat="1" x14ac:dyDescent="0.2">
      <c r="A17739" s="1082"/>
    </row>
    <row r="17740" spans="1:1" s="1260" customFormat="1" x14ac:dyDescent="0.2">
      <c r="A17740" s="1082"/>
    </row>
    <row r="17741" spans="1:1" s="1260" customFormat="1" x14ac:dyDescent="0.2">
      <c r="A17741" s="1082"/>
    </row>
    <row r="17742" spans="1:1" s="1260" customFormat="1" x14ac:dyDescent="0.2">
      <c r="A17742" s="1082"/>
    </row>
    <row r="17743" spans="1:1" s="1260" customFormat="1" x14ac:dyDescent="0.2">
      <c r="A17743" s="1082"/>
    </row>
    <row r="17744" spans="1:1" s="1260" customFormat="1" x14ac:dyDescent="0.2">
      <c r="A17744" s="1082"/>
    </row>
    <row r="17745" spans="1:1" s="1260" customFormat="1" x14ac:dyDescent="0.2">
      <c r="A17745" s="1082"/>
    </row>
    <row r="17746" spans="1:1" s="1260" customFormat="1" x14ac:dyDescent="0.2">
      <c r="A17746" s="1082"/>
    </row>
    <row r="17747" spans="1:1" s="1260" customFormat="1" x14ac:dyDescent="0.2">
      <c r="A17747" s="1082"/>
    </row>
    <row r="17748" spans="1:1" s="1260" customFormat="1" x14ac:dyDescent="0.2">
      <c r="A17748" s="1082"/>
    </row>
    <row r="17749" spans="1:1" s="1260" customFormat="1" x14ac:dyDescent="0.2">
      <c r="A17749" s="1082"/>
    </row>
    <row r="17750" spans="1:1" s="1260" customFormat="1" x14ac:dyDescent="0.2">
      <c r="A17750" s="1082"/>
    </row>
    <row r="17751" spans="1:1" s="1260" customFormat="1" x14ac:dyDescent="0.2">
      <c r="A17751" s="1082"/>
    </row>
    <row r="17752" spans="1:1" s="1260" customFormat="1" x14ac:dyDescent="0.2">
      <c r="A17752" s="1082"/>
    </row>
    <row r="17753" spans="1:1" s="1260" customFormat="1" x14ac:dyDescent="0.2">
      <c r="A17753" s="1082"/>
    </row>
    <row r="17754" spans="1:1" s="1260" customFormat="1" x14ac:dyDescent="0.2">
      <c r="A17754" s="1082"/>
    </row>
    <row r="17755" spans="1:1" s="1260" customFormat="1" x14ac:dyDescent="0.2">
      <c r="A17755" s="1082"/>
    </row>
    <row r="17756" spans="1:1" s="1260" customFormat="1" x14ac:dyDescent="0.2">
      <c r="A17756" s="1082"/>
    </row>
    <row r="17757" spans="1:1" s="1260" customFormat="1" x14ac:dyDescent="0.2">
      <c r="A17757" s="1082"/>
    </row>
    <row r="17758" spans="1:1" s="1260" customFormat="1" x14ac:dyDescent="0.2">
      <c r="A17758" s="1082"/>
    </row>
    <row r="17759" spans="1:1" s="1260" customFormat="1" x14ac:dyDescent="0.2">
      <c r="A17759" s="1082"/>
    </row>
    <row r="17760" spans="1:1" s="1260" customFormat="1" x14ac:dyDescent="0.2">
      <c r="A17760" s="1082"/>
    </row>
    <row r="17761" spans="1:1" s="1260" customFormat="1" x14ac:dyDescent="0.2">
      <c r="A17761" s="1082"/>
    </row>
    <row r="17762" spans="1:1" s="1260" customFormat="1" x14ac:dyDescent="0.2">
      <c r="A17762" s="1082"/>
    </row>
    <row r="17763" spans="1:1" s="1260" customFormat="1" x14ac:dyDescent="0.2">
      <c r="A17763" s="1082"/>
    </row>
    <row r="17764" spans="1:1" s="1260" customFormat="1" x14ac:dyDescent="0.2">
      <c r="A17764" s="1082"/>
    </row>
    <row r="17765" spans="1:1" s="1260" customFormat="1" x14ac:dyDescent="0.2">
      <c r="A17765" s="1082"/>
    </row>
    <row r="17766" spans="1:1" s="1260" customFormat="1" x14ac:dyDescent="0.2">
      <c r="A17766" s="1082"/>
    </row>
    <row r="17767" spans="1:1" s="1260" customFormat="1" x14ac:dyDescent="0.2">
      <c r="A17767" s="1082"/>
    </row>
    <row r="17768" spans="1:1" s="1260" customFormat="1" x14ac:dyDescent="0.2">
      <c r="A17768" s="1082"/>
    </row>
    <row r="17769" spans="1:1" s="1260" customFormat="1" x14ac:dyDescent="0.2">
      <c r="A17769" s="1082"/>
    </row>
    <row r="17770" spans="1:1" s="1260" customFormat="1" x14ac:dyDescent="0.2">
      <c r="A17770" s="1082"/>
    </row>
    <row r="17771" spans="1:1" s="1260" customFormat="1" x14ac:dyDescent="0.2">
      <c r="A17771" s="1082"/>
    </row>
    <row r="17772" spans="1:1" s="1260" customFormat="1" x14ac:dyDescent="0.2">
      <c r="A17772" s="1082"/>
    </row>
    <row r="17773" spans="1:1" s="1260" customFormat="1" x14ac:dyDescent="0.2">
      <c r="A17773" s="1082"/>
    </row>
    <row r="17774" spans="1:1" s="1260" customFormat="1" x14ac:dyDescent="0.2">
      <c r="A17774" s="1082"/>
    </row>
    <row r="17775" spans="1:1" s="1260" customFormat="1" x14ac:dyDescent="0.2">
      <c r="A17775" s="1082"/>
    </row>
    <row r="17776" spans="1:1" s="1260" customFormat="1" x14ac:dyDescent="0.2">
      <c r="A17776" s="1082"/>
    </row>
    <row r="17777" spans="1:1" s="1260" customFormat="1" x14ac:dyDescent="0.2">
      <c r="A17777" s="1082"/>
    </row>
    <row r="17778" spans="1:1" s="1260" customFormat="1" x14ac:dyDescent="0.2">
      <c r="A17778" s="1082"/>
    </row>
    <row r="17779" spans="1:1" s="1260" customFormat="1" x14ac:dyDescent="0.2">
      <c r="A17779" s="1082"/>
    </row>
    <row r="17780" spans="1:1" s="1260" customFormat="1" x14ac:dyDescent="0.2">
      <c r="A17780" s="1082"/>
    </row>
    <row r="17781" spans="1:1" s="1260" customFormat="1" x14ac:dyDescent="0.2">
      <c r="A17781" s="1082"/>
    </row>
    <row r="17782" spans="1:1" s="1260" customFormat="1" x14ac:dyDescent="0.2">
      <c r="A17782" s="1082"/>
    </row>
    <row r="17783" spans="1:1" s="1260" customFormat="1" x14ac:dyDescent="0.2">
      <c r="A17783" s="1082"/>
    </row>
    <row r="17784" spans="1:1" s="1260" customFormat="1" x14ac:dyDescent="0.2">
      <c r="A17784" s="1082"/>
    </row>
    <row r="17785" spans="1:1" s="1260" customFormat="1" x14ac:dyDescent="0.2">
      <c r="A17785" s="1082"/>
    </row>
    <row r="17786" spans="1:1" s="1260" customFormat="1" x14ac:dyDescent="0.2">
      <c r="A17786" s="1082"/>
    </row>
    <row r="17787" spans="1:1" s="1260" customFormat="1" x14ac:dyDescent="0.2">
      <c r="A17787" s="1082"/>
    </row>
    <row r="17788" spans="1:1" s="1260" customFormat="1" x14ac:dyDescent="0.2">
      <c r="A17788" s="1082"/>
    </row>
    <row r="17789" spans="1:1" s="1260" customFormat="1" x14ac:dyDescent="0.2">
      <c r="A17789" s="1082"/>
    </row>
    <row r="17790" spans="1:1" s="1260" customFormat="1" x14ac:dyDescent="0.2">
      <c r="A17790" s="1082"/>
    </row>
    <row r="17791" spans="1:1" s="1260" customFormat="1" x14ac:dyDescent="0.2">
      <c r="A17791" s="1082"/>
    </row>
    <row r="17792" spans="1:1" s="1260" customFormat="1" x14ac:dyDescent="0.2">
      <c r="A17792" s="1082"/>
    </row>
    <row r="17793" spans="1:1" s="1260" customFormat="1" x14ac:dyDescent="0.2">
      <c r="A17793" s="1082"/>
    </row>
    <row r="17794" spans="1:1" s="1260" customFormat="1" x14ac:dyDescent="0.2">
      <c r="A17794" s="1082"/>
    </row>
    <row r="17795" spans="1:1" s="1260" customFormat="1" x14ac:dyDescent="0.2">
      <c r="A17795" s="1082"/>
    </row>
    <row r="17796" spans="1:1" s="1260" customFormat="1" x14ac:dyDescent="0.2">
      <c r="A17796" s="1082"/>
    </row>
    <row r="17797" spans="1:1" s="1260" customFormat="1" x14ac:dyDescent="0.2">
      <c r="A17797" s="1082"/>
    </row>
    <row r="17798" spans="1:1" s="1260" customFormat="1" x14ac:dyDescent="0.2">
      <c r="A17798" s="1082"/>
    </row>
    <row r="17799" spans="1:1" s="1260" customFormat="1" x14ac:dyDescent="0.2">
      <c r="A17799" s="1082"/>
    </row>
    <row r="17800" spans="1:1" s="1260" customFormat="1" x14ac:dyDescent="0.2">
      <c r="A17800" s="1082"/>
    </row>
    <row r="17801" spans="1:1" s="1260" customFormat="1" x14ac:dyDescent="0.2">
      <c r="A17801" s="1082"/>
    </row>
    <row r="17802" spans="1:1" s="1260" customFormat="1" x14ac:dyDescent="0.2">
      <c r="A17802" s="1082"/>
    </row>
    <row r="17803" spans="1:1" s="1260" customFormat="1" x14ac:dyDescent="0.2">
      <c r="A17803" s="1082"/>
    </row>
    <row r="17804" spans="1:1" s="1260" customFormat="1" x14ac:dyDescent="0.2">
      <c r="A17804" s="1082"/>
    </row>
    <row r="17805" spans="1:1" s="1260" customFormat="1" x14ac:dyDescent="0.2">
      <c r="A17805" s="1082"/>
    </row>
    <row r="17806" spans="1:1" s="1260" customFormat="1" x14ac:dyDescent="0.2">
      <c r="A17806" s="1082"/>
    </row>
    <row r="17807" spans="1:1" s="1260" customFormat="1" x14ac:dyDescent="0.2">
      <c r="A17807" s="1082"/>
    </row>
    <row r="17808" spans="1:1" s="1260" customFormat="1" x14ac:dyDescent="0.2">
      <c r="A17808" s="1082"/>
    </row>
    <row r="17809" spans="1:1" s="1260" customFormat="1" x14ac:dyDescent="0.2">
      <c r="A17809" s="1082"/>
    </row>
    <row r="17810" spans="1:1" s="1260" customFormat="1" x14ac:dyDescent="0.2">
      <c r="A17810" s="1082"/>
    </row>
    <row r="17811" spans="1:1" s="1260" customFormat="1" x14ac:dyDescent="0.2">
      <c r="A17811" s="1082"/>
    </row>
    <row r="17812" spans="1:1" s="1260" customFormat="1" x14ac:dyDescent="0.2">
      <c r="A17812" s="1082"/>
    </row>
    <row r="17813" spans="1:1" s="1260" customFormat="1" x14ac:dyDescent="0.2">
      <c r="A17813" s="1082"/>
    </row>
    <row r="17814" spans="1:1" s="1260" customFormat="1" x14ac:dyDescent="0.2">
      <c r="A17814" s="1082"/>
    </row>
    <row r="17815" spans="1:1" s="1260" customFormat="1" x14ac:dyDescent="0.2">
      <c r="A17815" s="1082"/>
    </row>
    <row r="17816" spans="1:1" s="1260" customFormat="1" x14ac:dyDescent="0.2">
      <c r="A17816" s="1082"/>
    </row>
    <row r="17817" spans="1:1" s="1260" customFormat="1" x14ac:dyDescent="0.2">
      <c r="A17817" s="1082"/>
    </row>
    <row r="17818" spans="1:1" s="1260" customFormat="1" x14ac:dyDescent="0.2">
      <c r="A17818" s="1082"/>
    </row>
    <row r="17819" spans="1:1" s="1260" customFormat="1" x14ac:dyDescent="0.2">
      <c r="A17819" s="1082"/>
    </row>
    <row r="17820" spans="1:1" s="1260" customFormat="1" x14ac:dyDescent="0.2">
      <c r="A17820" s="1082"/>
    </row>
    <row r="17821" spans="1:1" s="1260" customFormat="1" x14ac:dyDescent="0.2">
      <c r="A17821" s="1082"/>
    </row>
    <row r="17822" spans="1:1" s="1260" customFormat="1" x14ac:dyDescent="0.2">
      <c r="A17822" s="1082"/>
    </row>
    <row r="17823" spans="1:1" s="1260" customFormat="1" x14ac:dyDescent="0.2">
      <c r="A17823" s="1082"/>
    </row>
    <row r="17824" spans="1:1" s="1260" customFormat="1" x14ac:dyDescent="0.2">
      <c r="A17824" s="1082"/>
    </row>
    <row r="17825" spans="1:1" s="1260" customFormat="1" x14ac:dyDescent="0.2">
      <c r="A17825" s="1082"/>
    </row>
    <row r="17826" spans="1:1" s="1260" customFormat="1" x14ac:dyDescent="0.2">
      <c r="A17826" s="1082"/>
    </row>
    <row r="17827" spans="1:1" s="1260" customFormat="1" x14ac:dyDescent="0.2">
      <c r="A17827" s="1082"/>
    </row>
    <row r="17828" spans="1:1" s="1260" customFormat="1" x14ac:dyDescent="0.2">
      <c r="A17828" s="1082"/>
    </row>
    <row r="17829" spans="1:1" s="1260" customFormat="1" x14ac:dyDescent="0.2">
      <c r="A17829" s="1082"/>
    </row>
    <row r="17830" spans="1:1" s="1260" customFormat="1" x14ac:dyDescent="0.2">
      <c r="A17830" s="1082"/>
    </row>
    <row r="17831" spans="1:1" s="1260" customFormat="1" x14ac:dyDescent="0.2">
      <c r="A17831" s="1082"/>
    </row>
    <row r="17832" spans="1:1" s="1260" customFormat="1" x14ac:dyDescent="0.2">
      <c r="A17832" s="1082"/>
    </row>
    <row r="17833" spans="1:1" s="1260" customFormat="1" x14ac:dyDescent="0.2">
      <c r="A17833" s="1082"/>
    </row>
    <row r="17834" spans="1:1" s="1260" customFormat="1" x14ac:dyDescent="0.2">
      <c r="A17834" s="1082"/>
    </row>
    <row r="17835" spans="1:1" s="1260" customFormat="1" x14ac:dyDescent="0.2">
      <c r="A17835" s="1082"/>
    </row>
    <row r="17836" spans="1:1" s="1260" customFormat="1" x14ac:dyDescent="0.2">
      <c r="A17836" s="1082"/>
    </row>
    <row r="17837" spans="1:1" s="1260" customFormat="1" x14ac:dyDescent="0.2">
      <c r="A17837" s="1082"/>
    </row>
    <row r="17838" spans="1:1" s="1260" customFormat="1" x14ac:dyDescent="0.2">
      <c r="A17838" s="1082"/>
    </row>
    <row r="17839" spans="1:1" s="1260" customFormat="1" x14ac:dyDescent="0.2">
      <c r="A17839" s="1082"/>
    </row>
    <row r="17840" spans="1:1" s="1260" customFormat="1" x14ac:dyDescent="0.2">
      <c r="A17840" s="1082"/>
    </row>
    <row r="17841" spans="1:1" s="1260" customFormat="1" x14ac:dyDescent="0.2">
      <c r="A17841" s="1082"/>
    </row>
    <row r="17842" spans="1:1" s="1260" customFormat="1" x14ac:dyDescent="0.2">
      <c r="A17842" s="1082"/>
    </row>
    <row r="17843" spans="1:1" s="1260" customFormat="1" x14ac:dyDescent="0.2">
      <c r="A17843" s="1082"/>
    </row>
    <row r="17844" spans="1:1" s="1260" customFormat="1" x14ac:dyDescent="0.2">
      <c r="A17844" s="1082"/>
    </row>
    <row r="17845" spans="1:1" s="1260" customFormat="1" x14ac:dyDescent="0.2">
      <c r="A17845" s="1082"/>
    </row>
    <row r="17846" spans="1:1" s="1260" customFormat="1" x14ac:dyDescent="0.2">
      <c r="A17846" s="1082"/>
    </row>
    <row r="17847" spans="1:1" s="1260" customFormat="1" x14ac:dyDescent="0.2">
      <c r="A17847" s="1082"/>
    </row>
    <row r="17848" spans="1:1" s="1260" customFormat="1" x14ac:dyDescent="0.2">
      <c r="A17848" s="1082"/>
    </row>
    <row r="17849" spans="1:1" s="1260" customFormat="1" x14ac:dyDescent="0.2">
      <c r="A17849" s="1082"/>
    </row>
    <row r="17850" spans="1:1" s="1260" customFormat="1" x14ac:dyDescent="0.2">
      <c r="A17850" s="1082"/>
    </row>
    <row r="17851" spans="1:1" s="1260" customFormat="1" x14ac:dyDescent="0.2">
      <c r="A17851" s="1082"/>
    </row>
    <row r="17852" spans="1:1" s="1260" customFormat="1" x14ac:dyDescent="0.2">
      <c r="A17852" s="1082"/>
    </row>
    <row r="17853" spans="1:1" s="1260" customFormat="1" x14ac:dyDescent="0.2">
      <c r="A17853" s="1082"/>
    </row>
    <row r="17854" spans="1:1" s="1260" customFormat="1" x14ac:dyDescent="0.2">
      <c r="A17854" s="1082"/>
    </row>
    <row r="17855" spans="1:1" s="1260" customFormat="1" x14ac:dyDescent="0.2">
      <c r="A17855" s="1082"/>
    </row>
    <row r="17856" spans="1:1" s="1260" customFormat="1" x14ac:dyDescent="0.2">
      <c r="A17856" s="1082"/>
    </row>
    <row r="17857" spans="1:1" s="1260" customFormat="1" x14ac:dyDescent="0.2">
      <c r="A17857" s="1082"/>
    </row>
    <row r="17858" spans="1:1" s="1260" customFormat="1" x14ac:dyDescent="0.2">
      <c r="A17858" s="1082"/>
    </row>
    <row r="17859" spans="1:1" s="1260" customFormat="1" x14ac:dyDescent="0.2">
      <c r="A17859" s="1082"/>
    </row>
    <row r="17860" spans="1:1" s="1260" customFormat="1" x14ac:dyDescent="0.2">
      <c r="A17860" s="1082"/>
    </row>
    <row r="17861" spans="1:1" s="1260" customFormat="1" x14ac:dyDescent="0.2">
      <c r="A17861" s="1082"/>
    </row>
    <row r="17862" spans="1:1" s="1260" customFormat="1" x14ac:dyDescent="0.2">
      <c r="A17862" s="1082"/>
    </row>
    <row r="17863" spans="1:1" s="1260" customFormat="1" x14ac:dyDescent="0.2">
      <c r="A17863" s="1082"/>
    </row>
    <row r="17864" spans="1:1" s="1260" customFormat="1" x14ac:dyDescent="0.2">
      <c r="A17864" s="1082"/>
    </row>
    <row r="17865" spans="1:1" s="1260" customFormat="1" x14ac:dyDescent="0.2">
      <c r="A17865" s="1082"/>
    </row>
    <row r="17866" spans="1:1" s="1260" customFormat="1" x14ac:dyDescent="0.2">
      <c r="A17866" s="1082"/>
    </row>
    <row r="17867" spans="1:1" s="1260" customFormat="1" x14ac:dyDescent="0.2">
      <c r="A17867" s="1082"/>
    </row>
    <row r="17868" spans="1:1" s="1260" customFormat="1" x14ac:dyDescent="0.2">
      <c r="A17868" s="1082"/>
    </row>
    <row r="17869" spans="1:1" s="1260" customFormat="1" x14ac:dyDescent="0.2">
      <c r="A17869" s="1082"/>
    </row>
    <row r="17870" spans="1:1" s="1260" customFormat="1" x14ac:dyDescent="0.2">
      <c r="A17870" s="1082"/>
    </row>
    <row r="17871" spans="1:1" s="1260" customFormat="1" x14ac:dyDescent="0.2">
      <c r="A17871" s="1082"/>
    </row>
    <row r="17872" spans="1:1" s="1260" customFormat="1" x14ac:dyDescent="0.2">
      <c r="A17872" s="1082"/>
    </row>
    <row r="17873" spans="1:1" s="1260" customFormat="1" x14ac:dyDescent="0.2">
      <c r="A17873" s="1082"/>
    </row>
    <row r="17874" spans="1:1" s="1260" customFormat="1" x14ac:dyDescent="0.2">
      <c r="A17874" s="1082"/>
    </row>
    <row r="17875" spans="1:1" s="1260" customFormat="1" x14ac:dyDescent="0.2">
      <c r="A17875" s="1082"/>
    </row>
    <row r="17876" spans="1:1" s="1260" customFormat="1" x14ac:dyDescent="0.2">
      <c r="A17876" s="1082"/>
    </row>
    <row r="17877" spans="1:1" s="1260" customFormat="1" x14ac:dyDescent="0.2">
      <c r="A17877" s="1082"/>
    </row>
    <row r="17878" spans="1:1" s="1260" customFormat="1" x14ac:dyDescent="0.2">
      <c r="A17878" s="1082"/>
    </row>
    <row r="17879" spans="1:1" s="1260" customFormat="1" x14ac:dyDescent="0.2">
      <c r="A17879" s="1082"/>
    </row>
    <row r="17880" spans="1:1" s="1260" customFormat="1" x14ac:dyDescent="0.2">
      <c r="A17880" s="1082"/>
    </row>
    <row r="17881" spans="1:1" s="1260" customFormat="1" x14ac:dyDescent="0.2">
      <c r="A17881" s="1082"/>
    </row>
    <row r="17882" spans="1:1" s="1260" customFormat="1" x14ac:dyDescent="0.2">
      <c r="A17882" s="1082"/>
    </row>
    <row r="17883" spans="1:1" s="1260" customFormat="1" x14ac:dyDescent="0.2">
      <c r="A17883" s="1082"/>
    </row>
    <row r="17884" spans="1:1" s="1260" customFormat="1" x14ac:dyDescent="0.2">
      <c r="A17884" s="1082"/>
    </row>
    <row r="17885" spans="1:1" s="1260" customFormat="1" x14ac:dyDescent="0.2">
      <c r="A17885" s="1082"/>
    </row>
    <row r="17886" spans="1:1" s="1260" customFormat="1" x14ac:dyDescent="0.2">
      <c r="A17886" s="1082"/>
    </row>
    <row r="17887" spans="1:1" s="1260" customFormat="1" x14ac:dyDescent="0.2">
      <c r="A17887" s="1082"/>
    </row>
    <row r="17888" spans="1:1" s="1260" customFormat="1" x14ac:dyDescent="0.2">
      <c r="A17888" s="1082"/>
    </row>
    <row r="17889" spans="1:1" s="1260" customFormat="1" x14ac:dyDescent="0.2">
      <c r="A17889" s="1082"/>
    </row>
    <row r="17890" spans="1:1" s="1260" customFormat="1" x14ac:dyDescent="0.2">
      <c r="A17890" s="1082"/>
    </row>
    <row r="17891" spans="1:1" s="1260" customFormat="1" x14ac:dyDescent="0.2">
      <c r="A17891" s="1082"/>
    </row>
    <row r="17892" spans="1:1" s="1260" customFormat="1" x14ac:dyDescent="0.2">
      <c r="A17892" s="1082"/>
    </row>
    <row r="17893" spans="1:1" s="1260" customFormat="1" x14ac:dyDescent="0.2">
      <c r="A17893" s="1082"/>
    </row>
    <row r="17894" spans="1:1" s="1260" customFormat="1" x14ac:dyDescent="0.2">
      <c r="A17894" s="1082"/>
    </row>
    <row r="17895" spans="1:1" s="1260" customFormat="1" x14ac:dyDescent="0.2">
      <c r="A17895" s="1082"/>
    </row>
    <row r="17896" spans="1:1" s="1260" customFormat="1" x14ac:dyDescent="0.2">
      <c r="A17896" s="1082"/>
    </row>
    <row r="17897" spans="1:1" s="1260" customFormat="1" x14ac:dyDescent="0.2">
      <c r="A17897" s="1082"/>
    </row>
    <row r="17898" spans="1:1" s="1260" customFormat="1" x14ac:dyDescent="0.2">
      <c r="A17898" s="1082"/>
    </row>
    <row r="17899" spans="1:1" s="1260" customFormat="1" x14ac:dyDescent="0.2">
      <c r="A17899" s="1082"/>
    </row>
    <row r="17900" spans="1:1" s="1260" customFormat="1" x14ac:dyDescent="0.2">
      <c r="A17900" s="1082"/>
    </row>
    <row r="17901" spans="1:1" s="1260" customFormat="1" x14ac:dyDescent="0.2">
      <c r="A17901" s="1082"/>
    </row>
    <row r="17902" spans="1:1" s="1260" customFormat="1" x14ac:dyDescent="0.2">
      <c r="A17902" s="1082"/>
    </row>
    <row r="17903" spans="1:1" s="1260" customFormat="1" x14ac:dyDescent="0.2">
      <c r="A17903" s="1082"/>
    </row>
    <row r="17904" spans="1:1" s="1260" customFormat="1" x14ac:dyDescent="0.2">
      <c r="A17904" s="1082"/>
    </row>
    <row r="17905" spans="1:1" s="1260" customFormat="1" x14ac:dyDescent="0.2">
      <c r="A17905" s="1082"/>
    </row>
    <row r="17906" spans="1:1" s="1260" customFormat="1" x14ac:dyDescent="0.2">
      <c r="A17906" s="1082"/>
    </row>
    <row r="17907" spans="1:1" s="1260" customFormat="1" x14ac:dyDescent="0.2">
      <c r="A17907" s="1082"/>
    </row>
    <row r="17908" spans="1:1" s="1260" customFormat="1" x14ac:dyDescent="0.2">
      <c r="A17908" s="1082"/>
    </row>
    <row r="17909" spans="1:1" s="1260" customFormat="1" x14ac:dyDescent="0.2">
      <c r="A17909" s="1082"/>
    </row>
    <row r="17910" spans="1:1" s="1260" customFormat="1" x14ac:dyDescent="0.2">
      <c r="A17910" s="1082"/>
    </row>
    <row r="17911" spans="1:1" s="1260" customFormat="1" x14ac:dyDescent="0.2">
      <c r="A17911" s="1082"/>
    </row>
    <row r="17912" spans="1:1" s="1260" customFormat="1" x14ac:dyDescent="0.2">
      <c r="A17912" s="1082"/>
    </row>
    <row r="17913" spans="1:1" s="1260" customFormat="1" x14ac:dyDescent="0.2">
      <c r="A17913" s="1082"/>
    </row>
    <row r="17914" spans="1:1" s="1260" customFormat="1" x14ac:dyDescent="0.2">
      <c r="A17914" s="1082"/>
    </row>
    <row r="17915" spans="1:1" s="1260" customFormat="1" x14ac:dyDescent="0.2">
      <c r="A17915" s="1082"/>
    </row>
    <row r="17916" spans="1:1" s="1260" customFormat="1" x14ac:dyDescent="0.2">
      <c r="A17916" s="1082"/>
    </row>
    <row r="17917" spans="1:1" s="1260" customFormat="1" x14ac:dyDescent="0.2">
      <c r="A17917" s="1082"/>
    </row>
    <row r="17918" spans="1:1" s="1260" customFormat="1" x14ac:dyDescent="0.2">
      <c r="A17918" s="1082"/>
    </row>
    <row r="17919" spans="1:1" s="1260" customFormat="1" x14ac:dyDescent="0.2">
      <c r="A17919" s="1082"/>
    </row>
    <row r="17920" spans="1:1" s="1260" customFormat="1" x14ac:dyDescent="0.2">
      <c r="A17920" s="1082"/>
    </row>
    <row r="17921" spans="1:1" s="1260" customFormat="1" x14ac:dyDescent="0.2">
      <c r="A17921" s="1082"/>
    </row>
    <row r="17922" spans="1:1" s="1260" customFormat="1" x14ac:dyDescent="0.2">
      <c r="A17922" s="1082"/>
    </row>
    <row r="17923" spans="1:1" s="1260" customFormat="1" x14ac:dyDescent="0.2">
      <c r="A17923" s="1082"/>
    </row>
    <row r="17924" spans="1:1" s="1260" customFormat="1" x14ac:dyDescent="0.2">
      <c r="A17924" s="1082"/>
    </row>
    <row r="17925" spans="1:1" s="1260" customFormat="1" x14ac:dyDescent="0.2">
      <c r="A17925" s="1082"/>
    </row>
    <row r="17926" spans="1:1" s="1260" customFormat="1" x14ac:dyDescent="0.2">
      <c r="A17926" s="1082"/>
    </row>
    <row r="17927" spans="1:1" s="1260" customFormat="1" x14ac:dyDescent="0.2">
      <c r="A17927" s="1082"/>
    </row>
    <row r="17928" spans="1:1" s="1260" customFormat="1" x14ac:dyDescent="0.2">
      <c r="A17928" s="1082"/>
    </row>
    <row r="17929" spans="1:1" s="1260" customFormat="1" x14ac:dyDescent="0.2">
      <c r="A17929" s="1082"/>
    </row>
    <row r="17930" spans="1:1" s="1260" customFormat="1" x14ac:dyDescent="0.2">
      <c r="A17930" s="1082"/>
    </row>
    <row r="17931" spans="1:1" s="1260" customFormat="1" x14ac:dyDescent="0.2">
      <c r="A17931" s="1082"/>
    </row>
    <row r="17932" spans="1:1" s="1260" customFormat="1" x14ac:dyDescent="0.2">
      <c r="A17932" s="1082"/>
    </row>
    <row r="17933" spans="1:1" s="1260" customFormat="1" x14ac:dyDescent="0.2">
      <c r="A17933" s="1082"/>
    </row>
    <row r="17934" spans="1:1" s="1260" customFormat="1" x14ac:dyDescent="0.2">
      <c r="A17934" s="1082"/>
    </row>
    <row r="17935" spans="1:1" s="1260" customFormat="1" x14ac:dyDescent="0.2">
      <c r="A17935" s="1082"/>
    </row>
    <row r="17936" spans="1:1" s="1260" customFormat="1" x14ac:dyDescent="0.2">
      <c r="A17936" s="1082"/>
    </row>
    <row r="17937" spans="1:1" s="1260" customFormat="1" x14ac:dyDescent="0.2">
      <c r="A17937" s="1082"/>
    </row>
    <row r="17938" spans="1:1" s="1260" customFormat="1" x14ac:dyDescent="0.2">
      <c r="A17938" s="1082"/>
    </row>
    <row r="17939" spans="1:1" s="1260" customFormat="1" x14ac:dyDescent="0.2">
      <c r="A17939" s="1082"/>
    </row>
    <row r="17940" spans="1:1" s="1260" customFormat="1" x14ac:dyDescent="0.2">
      <c r="A17940" s="1082"/>
    </row>
    <row r="17941" spans="1:1" s="1260" customFormat="1" x14ac:dyDescent="0.2">
      <c r="A17941" s="1082"/>
    </row>
    <row r="17942" spans="1:1" s="1260" customFormat="1" x14ac:dyDescent="0.2">
      <c r="A17942" s="1082"/>
    </row>
    <row r="17943" spans="1:1" s="1260" customFormat="1" x14ac:dyDescent="0.2">
      <c r="A17943" s="1082"/>
    </row>
    <row r="17944" spans="1:1" s="1260" customFormat="1" x14ac:dyDescent="0.2">
      <c r="A17944" s="1082"/>
    </row>
    <row r="17945" spans="1:1" s="1260" customFormat="1" x14ac:dyDescent="0.2">
      <c r="A17945" s="1082"/>
    </row>
    <row r="17946" spans="1:1" s="1260" customFormat="1" x14ac:dyDescent="0.2">
      <c r="A17946" s="1082"/>
    </row>
    <row r="17947" spans="1:1" s="1260" customFormat="1" x14ac:dyDescent="0.2">
      <c r="A17947" s="1082"/>
    </row>
    <row r="17948" spans="1:1" s="1260" customFormat="1" x14ac:dyDescent="0.2">
      <c r="A17948" s="1082"/>
    </row>
    <row r="17949" spans="1:1" s="1260" customFormat="1" x14ac:dyDescent="0.2">
      <c r="A17949" s="1082"/>
    </row>
    <row r="17950" spans="1:1" s="1260" customFormat="1" x14ac:dyDescent="0.2">
      <c r="A17950" s="1082"/>
    </row>
    <row r="17951" spans="1:1" s="1260" customFormat="1" x14ac:dyDescent="0.2">
      <c r="A17951" s="1082"/>
    </row>
    <row r="17952" spans="1:1" s="1260" customFormat="1" x14ac:dyDescent="0.2">
      <c r="A17952" s="1082"/>
    </row>
    <row r="17953" spans="1:1" s="1260" customFormat="1" x14ac:dyDescent="0.2">
      <c r="A17953" s="1082"/>
    </row>
    <row r="17954" spans="1:1" s="1260" customFormat="1" x14ac:dyDescent="0.2">
      <c r="A17954" s="1082"/>
    </row>
    <row r="17955" spans="1:1" s="1260" customFormat="1" x14ac:dyDescent="0.2">
      <c r="A17955" s="1082"/>
    </row>
    <row r="17956" spans="1:1" s="1260" customFormat="1" x14ac:dyDescent="0.2">
      <c r="A17956" s="1082"/>
    </row>
    <row r="17957" spans="1:1" s="1260" customFormat="1" x14ac:dyDescent="0.2">
      <c r="A17957" s="1082"/>
    </row>
    <row r="17958" spans="1:1" s="1260" customFormat="1" x14ac:dyDescent="0.2">
      <c r="A17958" s="1082"/>
    </row>
    <row r="17959" spans="1:1" s="1260" customFormat="1" x14ac:dyDescent="0.2">
      <c r="A17959" s="1082"/>
    </row>
    <row r="17960" spans="1:1" s="1260" customFormat="1" x14ac:dyDescent="0.2">
      <c r="A17960" s="1082"/>
    </row>
    <row r="17961" spans="1:1" s="1260" customFormat="1" x14ac:dyDescent="0.2">
      <c r="A17961" s="1082"/>
    </row>
    <row r="17962" spans="1:1" s="1260" customFormat="1" x14ac:dyDescent="0.2">
      <c r="A17962" s="1082"/>
    </row>
    <row r="17963" spans="1:1" s="1260" customFormat="1" x14ac:dyDescent="0.2">
      <c r="A17963" s="1082"/>
    </row>
    <row r="17964" spans="1:1" s="1260" customFormat="1" x14ac:dyDescent="0.2">
      <c r="A17964" s="1082"/>
    </row>
    <row r="17965" spans="1:1" s="1260" customFormat="1" x14ac:dyDescent="0.2">
      <c r="A17965" s="1082"/>
    </row>
    <row r="17966" spans="1:1" s="1260" customFormat="1" x14ac:dyDescent="0.2">
      <c r="A17966" s="1082"/>
    </row>
    <row r="17967" spans="1:1" s="1260" customFormat="1" x14ac:dyDescent="0.2">
      <c r="A17967" s="1082"/>
    </row>
    <row r="17968" spans="1:1" s="1260" customFormat="1" x14ac:dyDescent="0.2">
      <c r="A17968" s="1082"/>
    </row>
    <row r="17969" spans="1:1" s="1260" customFormat="1" x14ac:dyDescent="0.2">
      <c r="A17969" s="1082"/>
    </row>
    <row r="17970" spans="1:1" s="1260" customFormat="1" x14ac:dyDescent="0.2">
      <c r="A17970" s="1082"/>
    </row>
    <row r="17971" spans="1:1" s="1260" customFormat="1" x14ac:dyDescent="0.2">
      <c r="A17971" s="1082"/>
    </row>
    <row r="17972" spans="1:1" s="1260" customFormat="1" x14ac:dyDescent="0.2">
      <c r="A17972" s="1082"/>
    </row>
    <row r="17973" spans="1:1" s="1260" customFormat="1" x14ac:dyDescent="0.2">
      <c r="A17973" s="1082"/>
    </row>
    <row r="17974" spans="1:1" s="1260" customFormat="1" x14ac:dyDescent="0.2">
      <c r="A17974" s="1082"/>
    </row>
    <row r="17975" spans="1:1" s="1260" customFormat="1" x14ac:dyDescent="0.2">
      <c r="A17975" s="1082"/>
    </row>
    <row r="17976" spans="1:1" s="1260" customFormat="1" x14ac:dyDescent="0.2">
      <c r="A17976" s="1082"/>
    </row>
    <row r="17977" spans="1:1" s="1260" customFormat="1" x14ac:dyDescent="0.2">
      <c r="A17977" s="1082"/>
    </row>
    <row r="17978" spans="1:1" s="1260" customFormat="1" x14ac:dyDescent="0.2">
      <c r="A17978" s="1082"/>
    </row>
    <row r="17979" spans="1:1" s="1260" customFormat="1" x14ac:dyDescent="0.2">
      <c r="A17979" s="1082"/>
    </row>
    <row r="17980" spans="1:1" s="1260" customFormat="1" x14ac:dyDescent="0.2">
      <c r="A17980" s="1082"/>
    </row>
    <row r="17981" spans="1:1" s="1260" customFormat="1" x14ac:dyDescent="0.2">
      <c r="A17981" s="1082"/>
    </row>
    <row r="17982" spans="1:1" s="1260" customFormat="1" x14ac:dyDescent="0.2">
      <c r="A17982" s="1082"/>
    </row>
    <row r="17983" spans="1:1" s="1260" customFormat="1" x14ac:dyDescent="0.2">
      <c r="A17983" s="1082"/>
    </row>
    <row r="17984" spans="1:1" s="1260" customFormat="1" x14ac:dyDescent="0.2">
      <c r="A17984" s="1082"/>
    </row>
    <row r="17985" spans="1:1" s="1260" customFormat="1" x14ac:dyDescent="0.2">
      <c r="A17985" s="1082"/>
    </row>
    <row r="17986" spans="1:1" s="1260" customFormat="1" x14ac:dyDescent="0.2">
      <c r="A17986" s="1082"/>
    </row>
    <row r="17987" spans="1:1" s="1260" customFormat="1" x14ac:dyDescent="0.2">
      <c r="A17987" s="1082"/>
    </row>
    <row r="17988" spans="1:1" s="1260" customFormat="1" x14ac:dyDescent="0.2">
      <c r="A17988" s="1082"/>
    </row>
    <row r="17989" spans="1:1" s="1260" customFormat="1" x14ac:dyDescent="0.2">
      <c r="A17989" s="1082"/>
    </row>
    <row r="17990" spans="1:1" s="1260" customFormat="1" x14ac:dyDescent="0.2">
      <c r="A17990" s="1082"/>
    </row>
    <row r="17991" spans="1:1" s="1260" customFormat="1" x14ac:dyDescent="0.2">
      <c r="A17991" s="1082"/>
    </row>
    <row r="17992" spans="1:1" s="1260" customFormat="1" x14ac:dyDescent="0.2">
      <c r="A17992" s="1082"/>
    </row>
    <row r="17993" spans="1:1" s="1260" customFormat="1" x14ac:dyDescent="0.2">
      <c r="A17993" s="1082"/>
    </row>
    <row r="17994" spans="1:1" s="1260" customFormat="1" x14ac:dyDescent="0.2">
      <c r="A17994" s="1082"/>
    </row>
    <row r="17995" spans="1:1" s="1260" customFormat="1" x14ac:dyDescent="0.2">
      <c r="A17995" s="1082"/>
    </row>
    <row r="17996" spans="1:1" s="1260" customFormat="1" x14ac:dyDescent="0.2">
      <c r="A17996" s="1082"/>
    </row>
    <row r="17997" spans="1:1" s="1260" customFormat="1" x14ac:dyDescent="0.2">
      <c r="A17997" s="1082"/>
    </row>
    <row r="17998" spans="1:1" s="1260" customFormat="1" x14ac:dyDescent="0.2">
      <c r="A17998" s="1082"/>
    </row>
    <row r="17999" spans="1:1" s="1260" customFormat="1" x14ac:dyDescent="0.2">
      <c r="A17999" s="1082"/>
    </row>
    <row r="18000" spans="1:1" s="1260" customFormat="1" x14ac:dyDescent="0.2">
      <c r="A18000" s="1082"/>
    </row>
    <row r="18001" spans="1:1" s="1260" customFormat="1" x14ac:dyDescent="0.2">
      <c r="A18001" s="1082"/>
    </row>
    <row r="18002" spans="1:1" s="1260" customFormat="1" x14ac:dyDescent="0.2">
      <c r="A18002" s="1082"/>
    </row>
    <row r="18003" spans="1:1" s="1260" customFormat="1" x14ac:dyDescent="0.2">
      <c r="A18003" s="1082"/>
    </row>
    <row r="18004" spans="1:1" s="1260" customFormat="1" x14ac:dyDescent="0.2">
      <c r="A18004" s="1082"/>
    </row>
    <row r="18005" spans="1:1" s="1260" customFormat="1" x14ac:dyDescent="0.2">
      <c r="A18005" s="1082"/>
    </row>
    <row r="18006" spans="1:1" s="1260" customFormat="1" x14ac:dyDescent="0.2">
      <c r="A18006" s="1082"/>
    </row>
    <row r="18007" spans="1:1" s="1260" customFormat="1" x14ac:dyDescent="0.2">
      <c r="A18007" s="1082"/>
    </row>
    <row r="18008" spans="1:1" s="1260" customFormat="1" x14ac:dyDescent="0.2">
      <c r="A18008" s="1082"/>
    </row>
    <row r="18009" spans="1:1" s="1260" customFormat="1" x14ac:dyDescent="0.2">
      <c r="A18009" s="1082"/>
    </row>
    <row r="18010" spans="1:1" s="1260" customFormat="1" x14ac:dyDescent="0.2">
      <c r="A18010" s="1082"/>
    </row>
    <row r="18011" spans="1:1" s="1260" customFormat="1" x14ac:dyDescent="0.2">
      <c r="A18011" s="1082"/>
    </row>
    <row r="18012" spans="1:1" s="1260" customFormat="1" x14ac:dyDescent="0.2">
      <c r="A18012" s="1082"/>
    </row>
    <row r="18013" spans="1:1" s="1260" customFormat="1" x14ac:dyDescent="0.2">
      <c r="A18013" s="1082"/>
    </row>
    <row r="18014" spans="1:1" s="1260" customFormat="1" x14ac:dyDescent="0.2">
      <c r="A18014" s="1082"/>
    </row>
    <row r="18015" spans="1:1" s="1260" customFormat="1" x14ac:dyDescent="0.2">
      <c r="A18015" s="1082"/>
    </row>
    <row r="18016" spans="1:1" s="1260" customFormat="1" x14ac:dyDescent="0.2">
      <c r="A18016" s="1082"/>
    </row>
    <row r="18017" spans="1:1" s="1260" customFormat="1" x14ac:dyDescent="0.2">
      <c r="A18017" s="1082"/>
    </row>
    <row r="18018" spans="1:1" s="1260" customFormat="1" x14ac:dyDescent="0.2">
      <c r="A18018" s="1082"/>
    </row>
    <row r="18019" spans="1:1" s="1260" customFormat="1" x14ac:dyDescent="0.2">
      <c r="A18019" s="1082"/>
    </row>
    <row r="18020" spans="1:1" s="1260" customFormat="1" x14ac:dyDescent="0.2">
      <c r="A18020" s="1082"/>
    </row>
    <row r="18021" spans="1:1" s="1260" customFormat="1" x14ac:dyDescent="0.2">
      <c r="A18021" s="1082"/>
    </row>
    <row r="18022" spans="1:1" s="1260" customFormat="1" x14ac:dyDescent="0.2">
      <c r="A18022" s="1082"/>
    </row>
    <row r="18023" spans="1:1" s="1260" customFormat="1" x14ac:dyDescent="0.2">
      <c r="A18023" s="1082"/>
    </row>
    <row r="18024" spans="1:1" s="1260" customFormat="1" x14ac:dyDescent="0.2">
      <c r="A18024" s="1082"/>
    </row>
    <row r="18025" spans="1:1" s="1260" customFormat="1" x14ac:dyDescent="0.2">
      <c r="A18025" s="1082"/>
    </row>
    <row r="18026" spans="1:1" s="1260" customFormat="1" x14ac:dyDescent="0.2">
      <c r="A18026" s="1082"/>
    </row>
    <row r="18027" spans="1:1" s="1260" customFormat="1" x14ac:dyDescent="0.2">
      <c r="A18027" s="1082"/>
    </row>
    <row r="18028" spans="1:1" s="1260" customFormat="1" x14ac:dyDescent="0.2">
      <c r="A18028" s="1082"/>
    </row>
    <row r="18029" spans="1:1" s="1260" customFormat="1" x14ac:dyDescent="0.2">
      <c r="A18029" s="1082"/>
    </row>
    <row r="18030" spans="1:1" s="1260" customFormat="1" x14ac:dyDescent="0.2">
      <c r="A18030" s="1082"/>
    </row>
    <row r="18031" spans="1:1" s="1260" customFormat="1" x14ac:dyDescent="0.2">
      <c r="A18031" s="1082"/>
    </row>
    <row r="18032" spans="1:1" s="1260" customFormat="1" x14ac:dyDescent="0.2">
      <c r="A18032" s="1082"/>
    </row>
    <row r="18033" spans="1:1" s="1260" customFormat="1" x14ac:dyDescent="0.2">
      <c r="A18033" s="1082"/>
    </row>
    <row r="18034" spans="1:1" s="1260" customFormat="1" x14ac:dyDescent="0.2">
      <c r="A18034" s="1082"/>
    </row>
    <row r="18035" spans="1:1" s="1260" customFormat="1" x14ac:dyDescent="0.2">
      <c r="A18035" s="1082"/>
    </row>
    <row r="18036" spans="1:1" s="1260" customFormat="1" x14ac:dyDescent="0.2">
      <c r="A18036" s="1082"/>
    </row>
    <row r="18037" spans="1:1" s="1260" customFormat="1" x14ac:dyDescent="0.2">
      <c r="A18037" s="1082"/>
    </row>
    <row r="18038" spans="1:1" s="1260" customFormat="1" x14ac:dyDescent="0.2">
      <c r="A18038" s="1082"/>
    </row>
    <row r="18039" spans="1:1" s="1260" customFormat="1" x14ac:dyDescent="0.2">
      <c r="A18039" s="1082"/>
    </row>
    <row r="18040" spans="1:1" s="1260" customFormat="1" x14ac:dyDescent="0.2">
      <c r="A18040" s="1082"/>
    </row>
    <row r="18041" spans="1:1" s="1260" customFormat="1" x14ac:dyDescent="0.2">
      <c r="A18041" s="1082"/>
    </row>
    <row r="18042" spans="1:1" s="1260" customFormat="1" x14ac:dyDescent="0.2">
      <c r="A18042" s="1082"/>
    </row>
    <row r="18043" spans="1:1" s="1260" customFormat="1" x14ac:dyDescent="0.2">
      <c r="A18043" s="1082"/>
    </row>
    <row r="18044" spans="1:1" s="1260" customFormat="1" x14ac:dyDescent="0.2">
      <c r="A18044" s="1082"/>
    </row>
    <row r="18045" spans="1:1" s="1260" customFormat="1" x14ac:dyDescent="0.2">
      <c r="A18045" s="1082"/>
    </row>
    <row r="18046" spans="1:1" s="1260" customFormat="1" x14ac:dyDescent="0.2">
      <c r="A18046" s="1082"/>
    </row>
    <row r="18047" spans="1:1" s="1260" customFormat="1" x14ac:dyDescent="0.2">
      <c r="A18047" s="1082"/>
    </row>
    <row r="18048" spans="1:1" s="1260" customFormat="1" x14ac:dyDescent="0.2">
      <c r="A18048" s="1082"/>
    </row>
    <row r="18049" spans="1:1" s="1260" customFormat="1" x14ac:dyDescent="0.2">
      <c r="A18049" s="1082"/>
    </row>
    <row r="18050" spans="1:1" s="1260" customFormat="1" x14ac:dyDescent="0.2">
      <c r="A18050" s="1082"/>
    </row>
    <row r="18051" spans="1:1" s="1260" customFormat="1" x14ac:dyDescent="0.2">
      <c r="A18051" s="1082"/>
    </row>
    <row r="18052" spans="1:1" s="1260" customFormat="1" x14ac:dyDescent="0.2">
      <c r="A18052" s="1082"/>
    </row>
    <row r="18053" spans="1:1" s="1260" customFormat="1" x14ac:dyDescent="0.2">
      <c r="A18053" s="1082"/>
    </row>
    <row r="18054" spans="1:1" s="1260" customFormat="1" x14ac:dyDescent="0.2">
      <c r="A18054" s="1082"/>
    </row>
    <row r="18055" spans="1:1" s="1260" customFormat="1" x14ac:dyDescent="0.2">
      <c r="A18055" s="1082"/>
    </row>
    <row r="18056" spans="1:1" s="1260" customFormat="1" x14ac:dyDescent="0.2">
      <c r="A18056" s="1082"/>
    </row>
    <row r="18057" spans="1:1" s="1260" customFormat="1" x14ac:dyDescent="0.2">
      <c r="A18057" s="1082"/>
    </row>
    <row r="18058" spans="1:1" s="1260" customFormat="1" x14ac:dyDescent="0.2">
      <c r="A18058" s="1082"/>
    </row>
    <row r="18059" spans="1:1" s="1260" customFormat="1" x14ac:dyDescent="0.2">
      <c r="A18059" s="1082"/>
    </row>
    <row r="18060" spans="1:1" s="1260" customFormat="1" x14ac:dyDescent="0.2">
      <c r="A18060" s="1082"/>
    </row>
    <row r="18061" spans="1:1" s="1260" customFormat="1" x14ac:dyDescent="0.2">
      <c r="A18061" s="1082"/>
    </row>
    <row r="18062" spans="1:1" s="1260" customFormat="1" x14ac:dyDescent="0.2">
      <c r="A18062" s="1082"/>
    </row>
    <row r="18063" spans="1:1" s="1260" customFormat="1" x14ac:dyDescent="0.2">
      <c r="A18063" s="1082"/>
    </row>
    <row r="18064" spans="1:1" s="1260" customFormat="1" x14ac:dyDescent="0.2">
      <c r="A18064" s="1082"/>
    </row>
    <row r="18065" spans="1:1" s="1260" customFormat="1" x14ac:dyDescent="0.2">
      <c r="A18065" s="1082"/>
    </row>
    <row r="18066" spans="1:1" s="1260" customFormat="1" x14ac:dyDescent="0.2">
      <c r="A18066" s="1082"/>
    </row>
    <row r="18067" spans="1:1" s="1260" customFormat="1" x14ac:dyDescent="0.2">
      <c r="A18067" s="1082"/>
    </row>
    <row r="18068" spans="1:1" s="1260" customFormat="1" x14ac:dyDescent="0.2">
      <c r="A18068" s="1082"/>
    </row>
    <row r="18069" spans="1:1" s="1260" customFormat="1" x14ac:dyDescent="0.2">
      <c r="A18069" s="1082"/>
    </row>
    <row r="18070" spans="1:1" s="1260" customFormat="1" x14ac:dyDescent="0.2">
      <c r="A18070" s="1082"/>
    </row>
    <row r="18071" spans="1:1" s="1260" customFormat="1" x14ac:dyDescent="0.2">
      <c r="A18071" s="1082"/>
    </row>
    <row r="18072" spans="1:1" s="1260" customFormat="1" x14ac:dyDescent="0.2">
      <c r="A18072" s="1082"/>
    </row>
    <row r="18073" spans="1:1" s="1260" customFormat="1" x14ac:dyDescent="0.2">
      <c r="A18073" s="1082"/>
    </row>
    <row r="18074" spans="1:1" s="1260" customFormat="1" x14ac:dyDescent="0.2">
      <c r="A18074" s="1082"/>
    </row>
    <row r="18075" spans="1:1" s="1260" customFormat="1" x14ac:dyDescent="0.2">
      <c r="A18075" s="1082"/>
    </row>
    <row r="18076" spans="1:1" s="1260" customFormat="1" x14ac:dyDescent="0.2">
      <c r="A18076" s="1082"/>
    </row>
    <row r="18077" spans="1:1" s="1260" customFormat="1" x14ac:dyDescent="0.2">
      <c r="A18077" s="1082"/>
    </row>
    <row r="18078" spans="1:1" s="1260" customFormat="1" x14ac:dyDescent="0.2">
      <c r="A18078" s="1082"/>
    </row>
    <row r="18079" spans="1:1" s="1260" customFormat="1" x14ac:dyDescent="0.2">
      <c r="A18079" s="1082"/>
    </row>
    <row r="18080" spans="1:1" s="1260" customFormat="1" x14ac:dyDescent="0.2">
      <c r="A18080" s="1082"/>
    </row>
    <row r="18081" spans="1:1" s="1260" customFormat="1" x14ac:dyDescent="0.2">
      <c r="A18081" s="1082"/>
    </row>
    <row r="18082" spans="1:1" s="1260" customFormat="1" x14ac:dyDescent="0.2">
      <c r="A18082" s="1082"/>
    </row>
    <row r="18083" spans="1:1" s="1260" customFormat="1" x14ac:dyDescent="0.2">
      <c r="A18083" s="1082"/>
    </row>
    <row r="18084" spans="1:1" s="1260" customFormat="1" x14ac:dyDescent="0.2">
      <c r="A18084" s="1082"/>
    </row>
    <row r="18085" spans="1:1" s="1260" customFormat="1" x14ac:dyDescent="0.2">
      <c r="A18085" s="1082"/>
    </row>
    <row r="18086" spans="1:1" s="1260" customFormat="1" x14ac:dyDescent="0.2">
      <c r="A18086" s="1082"/>
    </row>
    <row r="18087" spans="1:1" s="1260" customFormat="1" x14ac:dyDescent="0.2">
      <c r="A18087" s="1082"/>
    </row>
    <row r="18088" spans="1:1" s="1260" customFormat="1" x14ac:dyDescent="0.2">
      <c r="A18088" s="1082"/>
    </row>
    <row r="18089" spans="1:1" s="1260" customFormat="1" x14ac:dyDescent="0.2">
      <c r="A18089" s="1082"/>
    </row>
    <row r="18090" spans="1:1" s="1260" customFormat="1" x14ac:dyDescent="0.2">
      <c r="A18090" s="1082"/>
    </row>
    <row r="18091" spans="1:1" s="1260" customFormat="1" x14ac:dyDescent="0.2">
      <c r="A18091" s="1082"/>
    </row>
    <row r="18092" spans="1:1" s="1260" customFormat="1" x14ac:dyDescent="0.2">
      <c r="A18092" s="1082"/>
    </row>
    <row r="18093" spans="1:1" s="1260" customFormat="1" x14ac:dyDescent="0.2">
      <c r="A18093" s="1082"/>
    </row>
    <row r="18094" spans="1:1" s="1260" customFormat="1" x14ac:dyDescent="0.2">
      <c r="A18094" s="1082"/>
    </row>
    <row r="18095" spans="1:1" s="1260" customFormat="1" x14ac:dyDescent="0.2">
      <c r="A18095" s="1082"/>
    </row>
    <row r="18096" spans="1:1" s="1260" customFormat="1" x14ac:dyDescent="0.2">
      <c r="A18096" s="1082"/>
    </row>
    <row r="18097" spans="1:1" s="1260" customFormat="1" x14ac:dyDescent="0.2">
      <c r="A18097" s="1082"/>
    </row>
    <row r="18098" spans="1:1" s="1260" customFormat="1" x14ac:dyDescent="0.2">
      <c r="A18098" s="1082"/>
    </row>
    <row r="18099" spans="1:1" s="1260" customFormat="1" x14ac:dyDescent="0.2">
      <c r="A18099" s="1082"/>
    </row>
    <row r="18100" spans="1:1" s="1260" customFormat="1" x14ac:dyDescent="0.2">
      <c r="A18100" s="1082"/>
    </row>
    <row r="18101" spans="1:1" s="1260" customFormat="1" x14ac:dyDescent="0.2">
      <c r="A18101" s="1082"/>
    </row>
    <row r="18102" spans="1:1" s="1260" customFormat="1" x14ac:dyDescent="0.2">
      <c r="A18102" s="1082"/>
    </row>
    <row r="18103" spans="1:1" s="1260" customFormat="1" x14ac:dyDescent="0.2">
      <c r="A18103" s="1082"/>
    </row>
    <row r="18104" spans="1:1" s="1260" customFormat="1" x14ac:dyDescent="0.2">
      <c r="A18104" s="1082"/>
    </row>
    <row r="18105" spans="1:1" s="1260" customFormat="1" x14ac:dyDescent="0.2">
      <c r="A18105" s="1082"/>
    </row>
    <row r="18106" spans="1:1" s="1260" customFormat="1" x14ac:dyDescent="0.2">
      <c r="A18106" s="1082"/>
    </row>
    <row r="18107" spans="1:1" s="1260" customFormat="1" x14ac:dyDescent="0.2">
      <c r="A18107" s="1082"/>
    </row>
    <row r="18108" spans="1:1" s="1260" customFormat="1" x14ac:dyDescent="0.2">
      <c r="A18108" s="1082"/>
    </row>
    <row r="18109" spans="1:1" s="1260" customFormat="1" x14ac:dyDescent="0.2">
      <c r="A18109" s="1082"/>
    </row>
    <row r="18110" spans="1:1" s="1260" customFormat="1" x14ac:dyDescent="0.2">
      <c r="A18110" s="1082"/>
    </row>
    <row r="18111" spans="1:1" s="1260" customFormat="1" x14ac:dyDescent="0.2">
      <c r="A18111" s="1082"/>
    </row>
    <row r="18112" spans="1:1" s="1260" customFormat="1" x14ac:dyDescent="0.2">
      <c r="A18112" s="1082"/>
    </row>
    <row r="18113" spans="1:1" s="1260" customFormat="1" x14ac:dyDescent="0.2">
      <c r="A18113" s="1082"/>
    </row>
    <row r="18114" spans="1:1" s="1260" customFormat="1" x14ac:dyDescent="0.2">
      <c r="A18114" s="1082"/>
    </row>
    <row r="18115" spans="1:1" s="1260" customFormat="1" x14ac:dyDescent="0.2">
      <c r="A18115" s="1082"/>
    </row>
    <row r="18116" spans="1:1" s="1260" customFormat="1" x14ac:dyDescent="0.2">
      <c r="A18116" s="1082"/>
    </row>
    <row r="18117" spans="1:1" s="1260" customFormat="1" x14ac:dyDescent="0.2">
      <c r="A18117" s="1082"/>
    </row>
    <row r="18118" spans="1:1" s="1260" customFormat="1" x14ac:dyDescent="0.2">
      <c r="A18118" s="1082"/>
    </row>
    <row r="18119" spans="1:1" s="1260" customFormat="1" x14ac:dyDescent="0.2">
      <c r="A18119" s="1082"/>
    </row>
    <row r="18120" spans="1:1" s="1260" customFormat="1" x14ac:dyDescent="0.2">
      <c r="A18120" s="1082"/>
    </row>
    <row r="18121" spans="1:1" s="1260" customFormat="1" x14ac:dyDescent="0.2">
      <c r="A18121" s="1082"/>
    </row>
    <row r="18122" spans="1:1" s="1260" customFormat="1" x14ac:dyDescent="0.2">
      <c r="A18122" s="1082"/>
    </row>
    <row r="18123" spans="1:1" s="1260" customFormat="1" x14ac:dyDescent="0.2">
      <c r="A18123" s="1082"/>
    </row>
    <row r="18124" spans="1:1" s="1260" customFormat="1" x14ac:dyDescent="0.2">
      <c r="A18124" s="1082"/>
    </row>
    <row r="18125" spans="1:1" s="1260" customFormat="1" x14ac:dyDescent="0.2">
      <c r="A18125" s="1082"/>
    </row>
    <row r="18126" spans="1:1" s="1260" customFormat="1" x14ac:dyDescent="0.2">
      <c r="A18126" s="1082"/>
    </row>
    <row r="18127" spans="1:1" s="1260" customFormat="1" x14ac:dyDescent="0.2">
      <c r="A18127" s="1082"/>
    </row>
    <row r="18128" spans="1:1" s="1260" customFormat="1" x14ac:dyDescent="0.2">
      <c r="A18128" s="1082"/>
    </row>
    <row r="18129" spans="1:1" s="1260" customFormat="1" x14ac:dyDescent="0.2">
      <c r="A18129" s="1082"/>
    </row>
    <row r="18130" spans="1:1" s="1260" customFormat="1" x14ac:dyDescent="0.2">
      <c r="A18130" s="1082"/>
    </row>
    <row r="18131" spans="1:1" s="1260" customFormat="1" x14ac:dyDescent="0.2">
      <c r="A18131" s="1082"/>
    </row>
    <row r="18132" spans="1:1" s="1260" customFormat="1" x14ac:dyDescent="0.2">
      <c r="A18132" s="1082"/>
    </row>
    <row r="18133" spans="1:1" s="1260" customFormat="1" x14ac:dyDescent="0.2">
      <c r="A18133" s="1082"/>
    </row>
    <row r="18134" spans="1:1" s="1260" customFormat="1" x14ac:dyDescent="0.2">
      <c r="A18134" s="1082"/>
    </row>
    <row r="18135" spans="1:1" s="1260" customFormat="1" x14ac:dyDescent="0.2">
      <c r="A18135" s="1082"/>
    </row>
    <row r="18136" spans="1:1" s="1260" customFormat="1" x14ac:dyDescent="0.2">
      <c r="A18136" s="1082"/>
    </row>
    <row r="18137" spans="1:1" s="1260" customFormat="1" x14ac:dyDescent="0.2">
      <c r="A18137" s="1082"/>
    </row>
    <row r="18138" spans="1:1" s="1260" customFormat="1" x14ac:dyDescent="0.2">
      <c r="A18138" s="1082"/>
    </row>
    <row r="18139" spans="1:1" s="1260" customFormat="1" x14ac:dyDescent="0.2">
      <c r="A18139" s="1082"/>
    </row>
    <row r="18140" spans="1:1" s="1260" customFormat="1" x14ac:dyDescent="0.2">
      <c r="A18140" s="1082"/>
    </row>
    <row r="18141" spans="1:1" s="1260" customFormat="1" x14ac:dyDescent="0.2">
      <c r="A18141" s="1082"/>
    </row>
    <row r="18142" spans="1:1" s="1260" customFormat="1" x14ac:dyDescent="0.2">
      <c r="A18142" s="1082"/>
    </row>
    <row r="18143" spans="1:1" s="1260" customFormat="1" x14ac:dyDescent="0.2">
      <c r="A18143" s="1082"/>
    </row>
    <row r="18144" spans="1:1" s="1260" customFormat="1" x14ac:dyDescent="0.2">
      <c r="A18144" s="1082"/>
    </row>
    <row r="18145" spans="1:1" s="1260" customFormat="1" x14ac:dyDescent="0.2">
      <c r="A18145" s="1082"/>
    </row>
    <row r="18146" spans="1:1" s="1260" customFormat="1" x14ac:dyDescent="0.2">
      <c r="A18146" s="1082"/>
    </row>
    <row r="18147" spans="1:1" s="1260" customFormat="1" x14ac:dyDescent="0.2">
      <c r="A18147" s="1082"/>
    </row>
    <row r="18148" spans="1:1" s="1260" customFormat="1" x14ac:dyDescent="0.2">
      <c r="A18148" s="1082"/>
    </row>
    <row r="18149" spans="1:1" s="1260" customFormat="1" x14ac:dyDescent="0.2">
      <c r="A18149" s="1082"/>
    </row>
    <row r="18150" spans="1:1" s="1260" customFormat="1" x14ac:dyDescent="0.2">
      <c r="A18150" s="1082"/>
    </row>
    <row r="18151" spans="1:1" s="1260" customFormat="1" x14ac:dyDescent="0.2">
      <c r="A18151" s="1082"/>
    </row>
    <row r="18152" spans="1:1" s="1260" customFormat="1" x14ac:dyDescent="0.2">
      <c r="A18152" s="1082"/>
    </row>
    <row r="18153" spans="1:1" s="1260" customFormat="1" x14ac:dyDescent="0.2">
      <c r="A18153" s="1082"/>
    </row>
    <row r="18154" spans="1:1" s="1260" customFormat="1" x14ac:dyDescent="0.2">
      <c r="A18154" s="1082"/>
    </row>
    <row r="18155" spans="1:1" s="1260" customFormat="1" x14ac:dyDescent="0.2">
      <c r="A18155" s="1082"/>
    </row>
    <row r="18156" spans="1:1" s="1260" customFormat="1" x14ac:dyDescent="0.2">
      <c r="A18156" s="1082"/>
    </row>
    <row r="18157" spans="1:1" s="1260" customFormat="1" x14ac:dyDescent="0.2">
      <c r="A18157" s="1082"/>
    </row>
    <row r="18158" spans="1:1" s="1260" customFormat="1" x14ac:dyDescent="0.2">
      <c r="A18158" s="1082"/>
    </row>
    <row r="18159" spans="1:1" s="1260" customFormat="1" x14ac:dyDescent="0.2">
      <c r="A18159" s="1082"/>
    </row>
    <row r="18160" spans="1:1" s="1260" customFormat="1" x14ac:dyDescent="0.2">
      <c r="A18160" s="1082"/>
    </row>
    <row r="18161" spans="1:1" s="1260" customFormat="1" x14ac:dyDescent="0.2">
      <c r="A18161" s="1082"/>
    </row>
    <row r="18162" spans="1:1" s="1260" customFormat="1" x14ac:dyDescent="0.2">
      <c r="A18162" s="1082"/>
    </row>
    <row r="18163" spans="1:1" s="1260" customFormat="1" x14ac:dyDescent="0.2">
      <c r="A18163" s="1082"/>
    </row>
    <row r="18164" spans="1:1" s="1260" customFormat="1" x14ac:dyDescent="0.2">
      <c r="A18164" s="1082"/>
    </row>
    <row r="18165" spans="1:1" s="1260" customFormat="1" x14ac:dyDescent="0.2">
      <c r="A18165" s="1082"/>
    </row>
    <row r="18166" spans="1:1" s="1260" customFormat="1" x14ac:dyDescent="0.2">
      <c r="A18166" s="1082"/>
    </row>
    <row r="18167" spans="1:1" s="1260" customFormat="1" x14ac:dyDescent="0.2">
      <c r="A18167" s="1082"/>
    </row>
    <row r="18168" spans="1:1" s="1260" customFormat="1" x14ac:dyDescent="0.2">
      <c r="A18168" s="1082"/>
    </row>
    <row r="18169" spans="1:1" s="1260" customFormat="1" x14ac:dyDescent="0.2">
      <c r="A18169" s="1082"/>
    </row>
    <row r="18170" spans="1:1" s="1260" customFormat="1" x14ac:dyDescent="0.2">
      <c r="A18170" s="1082"/>
    </row>
    <row r="18171" spans="1:1" s="1260" customFormat="1" x14ac:dyDescent="0.2">
      <c r="A18171" s="1082"/>
    </row>
    <row r="18172" spans="1:1" s="1260" customFormat="1" x14ac:dyDescent="0.2">
      <c r="A18172" s="1082"/>
    </row>
    <row r="18173" spans="1:1" s="1260" customFormat="1" x14ac:dyDescent="0.2">
      <c r="A18173" s="1082"/>
    </row>
    <row r="18174" spans="1:1" s="1260" customFormat="1" x14ac:dyDescent="0.2">
      <c r="A18174" s="1082"/>
    </row>
    <row r="18175" spans="1:1" s="1260" customFormat="1" x14ac:dyDescent="0.2">
      <c r="A18175" s="1082"/>
    </row>
    <row r="18176" spans="1:1" s="1260" customFormat="1" x14ac:dyDescent="0.2">
      <c r="A18176" s="1082"/>
    </row>
    <row r="18177" spans="1:1" s="1260" customFormat="1" x14ac:dyDescent="0.2">
      <c r="A18177" s="1082"/>
    </row>
    <row r="18178" spans="1:1" s="1260" customFormat="1" x14ac:dyDescent="0.2">
      <c r="A18178" s="1082"/>
    </row>
    <row r="18179" spans="1:1" s="1260" customFormat="1" x14ac:dyDescent="0.2">
      <c r="A18179" s="1082"/>
    </row>
    <row r="18180" spans="1:1" s="1260" customFormat="1" x14ac:dyDescent="0.2">
      <c r="A18180" s="1082"/>
    </row>
    <row r="18181" spans="1:1" s="1260" customFormat="1" x14ac:dyDescent="0.2">
      <c r="A18181" s="1082"/>
    </row>
    <row r="18182" spans="1:1" s="1260" customFormat="1" x14ac:dyDescent="0.2">
      <c r="A18182" s="1082"/>
    </row>
    <row r="18183" spans="1:1" s="1260" customFormat="1" x14ac:dyDescent="0.2">
      <c r="A18183" s="1082"/>
    </row>
    <row r="18184" spans="1:1" s="1260" customFormat="1" x14ac:dyDescent="0.2">
      <c r="A18184" s="1082"/>
    </row>
    <row r="18185" spans="1:1" s="1260" customFormat="1" x14ac:dyDescent="0.2">
      <c r="A18185" s="1082"/>
    </row>
    <row r="18186" spans="1:1" s="1260" customFormat="1" x14ac:dyDescent="0.2">
      <c r="A18186" s="1082"/>
    </row>
    <row r="18187" spans="1:1" s="1260" customFormat="1" x14ac:dyDescent="0.2">
      <c r="A18187" s="1082"/>
    </row>
    <row r="18188" spans="1:1" s="1260" customFormat="1" x14ac:dyDescent="0.2">
      <c r="A18188" s="1082"/>
    </row>
    <row r="18189" spans="1:1" s="1260" customFormat="1" x14ac:dyDescent="0.2">
      <c r="A18189" s="1082"/>
    </row>
    <row r="18190" spans="1:1" s="1260" customFormat="1" x14ac:dyDescent="0.2">
      <c r="A18190" s="1082"/>
    </row>
    <row r="18191" spans="1:1" s="1260" customFormat="1" x14ac:dyDescent="0.2">
      <c r="A18191" s="1082"/>
    </row>
    <row r="18192" spans="1:1" s="1260" customFormat="1" x14ac:dyDescent="0.2">
      <c r="A18192" s="1082"/>
    </row>
    <row r="18193" spans="1:1" s="1260" customFormat="1" x14ac:dyDescent="0.2">
      <c r="A18193" s="1082"/>
    </row>
    <row r="18194" spans="1:1" s="1260" customFormat="1" x14ac:dyDescent="0.2">
      <c r="A18194" s="1082"/>
    </row>
    <row r="18195" spans="1:1" s="1260" customFormat="1" x14ac:dyDescent="0.2">
      <c r="A18195" s="1082"/>
    </row>
    <row r="18196" spans="1:1" s="1260" customFormat="1" x14ac:dyDescent="0.2">
      <c r="A18196" s="1082"/>
    </row>
    <row r="18197" spans="1:1" s="1260" customFormat="1" x14ac:dyDescent="0.2">
      <c r="A18197" s="1082"/>
    </row>
    <row r="18198" spans="1:1" s="1260" customFormat="1" x14ac:dyDescent="0.2">
      <c r="A18198" s="1082"/>
    </row>
    <row r="18199" spans="1:1" s="1260" customFormat="1" x14ac:dyDescent="0.2">
      <c r="A18199" s="1082"/>
    </row>
    <row r="18200" spans="1:1" s="1260" customFormat="1" x14ac:dyDescent="0.2">
      <c r="A18200" s="1082"/>
    </row>
    <row r="18201" spans="1:1" s="1260" customFormat="1" x14ac:dyDescent="0.2">
      <c r="A18201" s="1082"/>
    </row>
    <row r="18202" spans="1:1" s="1260" customFormat="1" x14ac:dyDescent="0.2">
      <c r="A18202" s="1082"/>
    </row>
    <row r="18203" spans="1:1" s="1260" customFormat="1" x14ac:dyDescent="0.2">
      <c r="A18203" s="1082"/>
    </row>
    <row r="18204" spans="1:1" s="1260" customFormat="1" x14ac:dyDescent="0.2">
      <c r="A18204" s="1082"/>
    </row>
    <row r="18205" spans="1:1" s="1260" customFormat="1" x14ac:dyDescent="0.2">
      <c r="A18205" s="1082"/>
    </row>
    <row r="18206" spans="1:1" s="1260" customFormat="1" x14ac:dyDescent="0.2">
      <c r="A18206" s="1082"/>
    </row>
    <row r="18207" spans="1:1" s="1260" customFormat="1" x14ac:dyDescent="0.2">
      <c r="A18207" s="1082"/>
    </row>
    <row r="18208" spans="1:1" s="1260" customFormat="1" x14ac:dyDescent="0.2">
      <c r="A18208" s="1082"/>
    </row>
    <row r="18209" spans="1:1" s="1260" customFormat="1" x14ac:dyDescent="0.2">
      <c r="A18209" s="1082"/>
    </row>
    <row r="18210" spans="1:1" s="1260" customFormat="1" x14ac:dyDescent="0.2">
      <c r="A18210" s="1082"/>
    </row>
    <row r="18211" spans="1:1" s="1260" customFormat="1" x14ac:dyDescent="0.2">
      <c r="A18211" s="1082"/>
    </row>
    <row r="18212" spans="1:1" s="1260" customFormat="1" x14ac:dyDescent="0.2">
      <c r="A18212" s="1082"/>
    </row>
    <row r="18213" spans="1:1" s="1260" customFormat="1" x14ac:dyDescent="0.2">
      <c r="A18213" s="1082"/>
    </row>
    <row r="18214" spans="1:1" s="1260" customFormat="1" x14ac:dyDescent="0.2">
      <c r="A18214" s="1082"/>
    </row>
    <row r="18215" spans="1:1" s="1260" customFormat="1" x14ac:dyDescent="0.2">
      <c r="A18215" s="1082"/>
    </row>
    <row r="18216" spans="1:1" s="1260" customFormat="1" x14ac:dyDescent="0.2">
      <c r="A18216" s="1082"/>
    </row>
    <row r="18217" spans="1:1" s="1260" customFormat="1" x14ac:dyDescent="0.2">
      <c r="A18217" s="1082"/>
    </row>
    <row r="18218" spans="1:1" s="1260" customFormat="1" x14ac:dyDescent="0.2">
      <c r="A18218" s="1082"/>
    </row>
    <row r="18219" spans="1:1" s="1260" customFormat="1" x14ac:dyDescent="0.2">
      <c r="A18219" s="1082"/>
    </row>
    <row r="18220" spans="1:1" s="1260" customFormat="1" x14ac:dyDescent="0.2">
      <c r="A18220" s="1082"/>
    </row>
    <row r="18221" spans="1:1" s="1260" customFormat="1" x14ac:dyDescent="0.2">
      <c r="A18221" s="1082"/>
    </row>
    <row r="18222" spans="1:1" s="1260" customFormat="1" x14ac:dyDescent="0.2">
      <c r="A18222" s="1082"/>
    </row>
    <row r="18223" spans="1:1" s="1260" customFormat="1" x14ac:dyDescent="0.2">
      <c r="A18223" s="1082"/>
    </row>
    <row r="18224" spans="1:1" s="1260" customFormat="1" x14ac:dyDescent="0.2">
      <c r="A18224" s="1082"/>
    </row>
    <row r="18225" spans="1:1" s="1260" customFormat="1" x14ac:dyDescent="0.2">
      <c r="A18225" s="1082"/>
    </row>
    <row r="18226" spans="1:1" s="1260" customFormat="1" x14ac:dyDescent="0.2">
      <c r="A18226" s="1082"/>
    </row>
    <row r="18227" spans="1:1" s="1260" customFormat="1" x14ac:dyDescent="0.2">
      <c r="A18227" s="1082"/>
    </row>
    <row r="18228" spans="1:1" s="1260" customFormat="1" x14ac:dyDescent="0.2">
      <c r="A18228" s="1082"/>
    </row>
    <row r="18229" spans="1:1" s="1260" customFormat="1" x14ac:dyDescent="0.2">
      <c r="A18229" s="1082"/>
    </row>
    <row r="18230" spans="1:1" s="1260" customFormat="1" x14ac:dyDescent="0.2">
      <c r="A18230" s="1082"/>
    </row>
    <row r="18231" spans="1:1" s="1260" customFormat="1" x14ac:dyDescent="0.2">
      <c r="A18231" s="1082"/>
    </row>
    <row r="18232" spans="1:1" s="1260" customFormat="1" x14ac:dyDescent="0.2">
      <c r="A18232" s="1082"/>
    </row>
    <row r="18233" spans="1:1" s="1260" customFormat="1" x14ac:dyDescent="0.2">
      <c r="A18233" s="1082"/>
    </row>
    <row r="18234" spans="1:1" s="1260" customFormat="1" x14ac:dyDescent="0.2">
      <c r="A18234" s="1082"/>
    </row>
    <row r="18235" spans="1:1" s="1260" customFormat="1" x14ac:dyDescent="0.2">
      <c r="A18235" s="1082"/>
    </row>
    <row r="18236" spans="1:1" s="1260" customFormat="1" x14ac:dyDescent="0.2">
      <c r="A18236" s="1082"/>
    </row>
    <row r="18237" spans="1:1" s="1260" customFormat="1" x14ac:dyDescent="0.2">
      <c r="A18237" s="1082"/>
    </row>
    <row r="18238" spans="1:1" s="1260" customFormat="1" x14ac:dyDescent="0.2">
      <c r="A18238" s="1082"/>
    </row>
    <row r="18239" spans="1:1" s="1260" customFormat="1" x14ac:dyDescent="0.2">
      <c r="A18239" s="1082"/>
    </row>
    <row r="18240" spans="1:1" s="1260" customFormat="1" x14ac:dyDescent="0.2">
      <c r="A18240" s="1082"/>
    </row>
    <row r="18241" spans="1:1" s="1260" customFormat="1" x14ac:dyDescent="0.2">
      <c r="A18241" s="1082"/>
    </row>
    <row r="18242" spans="1:1" s="1260" customFormat="1" x14ac:dyDescent="0.2">
      <c r="A18242" s="1082"/>
    </row>
    <row r="18243" spans="1:1" s="1260" customFormat="1" x14ac:dyDescent="0.2">
      <c r="A18243" s="1082"/>
    </row>
    <row r="18244" spans="1:1" s="1260" customFormat="1" x14ac:dyDescent="0.2">
      <c r="A18244" s="1082"/>
    </row>
    <row r="18245" spans="1:1" s="1260" customFormat="1" x14ac:dyDescent="0.2">
      <c r="A18245" s="1082"/>
    </row>
    <row r="18246" spans="1:1" s="1260" customFormat="1" x14ac:dyDescent="0.2">
      <c r="A18246" s="1082"/>
    </row>
    <row r="18247" spans="1:1" s="1260" customFormat="1" x14ac:dyDescent="0.2">
      <c r="A18247" s="1082"/>
    </row>
    <row r="18248" spans="1:1" s="1260" customFormat="1" x14ac:dyDescent="0.2">
      <c r="A18248" s="1082"/>
    </row>
    <row r="18249" spans="1:1" s="1260" customFormat="1" x14ac:dyDescent="0.2">
      <c r="A18249" s="1082"/>
    </row>
    <row r="18250" spans="1:1" s="1260" customFormat="1" x14ac:dyDescent="0.2">
      <c r="A18250" s="1082"/>
    </row>
    <row r="18251" spans="1:1" s="1260" customFormat="1" x14ac:dyDescent="0.2">
      <c r="A18251" s="1082"/>
    </row>
    <row r="18252" spans="1:1" s="1260" customFormat="1" x14ac:dyDescent="0.2">
      <c r="A18252" s="1082"/>
    </row>
    <row r="18253" spans="1:1" s="1260" customFormat="1" x14ac:dyDescent="0.2">
      <c r="A18253" s="1082"/>
    </row>
    <row r="18254" spans="1:1" s="1260" customFormat="1" x14ac:dyDescent="0.2">
      <c r="A18254" s="1082"/>
    </row>
    <row r="18255" spans="1:1" s="1260" customFormat="1" x14ac:dyDescent="0.2">
      <c r="A18255" s="1082"/>
    </row>
    <row r="18256" spans="1:1" s="1260" customFormat="1" x14ac:dyDescent="0.2">
      <c r="A18256" s="1082"/>
    </row>
    <row r="18257" spans="1:1" s="1260" customFormat="1" x14ac:dyDescent="0.2">
      <c r="A18257" s="1082"/>
    </row>
    <row r="18258" spans="1:1" s="1260" customFormat="1" x14ac:dyDescent="0.2">
      <c r="A18258" s="1082"/>
    </row>
    <row r="18259" spans="1:1" s="1260" customFormat="1" x14ac:dyDescent="0.2">
      <c r="A18259" s="1082"/>
    </row>
    <row r="18260" spans="1:1" s="1260" customFormat="1" x14ac:dyDescent="0.2">
      <c r="A18260" s="1082"/>
    </row>
    <row r="18261" spans="1:1" s="1260" customFormat="1" x14ac:dyDescent="0.2">
      <c r="A18261" s="1082"/>
    </row>
    <row r="18262" spans="1:1" s="1260" customFormat="1" x14ac:dyDescent="0.2">
      <c r="A18262" s="1082"/>
    </row>
    <row r="18263" spans="1:1" s="1260" customFormat="1" x14ac:dyDescent="0.2">
      <c r="A18263" s="1082"/>
    </row>
    <row r="18264" spans="1:1" s="1260" customFormat="1" x14ac:dyDescent="0.2">
      <c r="A18264" s="1082"/>
    </row>
    <row r="18265" spans="1:1" s="1260" customFormat="1" x14ac:dyDescent="0.2">
      <c r="A18265" s="1082"/>
    </row>
    <row r="18266" spans="1:1" s="1260" customFormat="1" x14ac:dyDescent="0.2">
      <c r="A18266" s="1082"/>
    </row>
    <row r="18267" spans="1:1" s="1260" customFormat="1" x14ac:dyDescent="0.2">
      <c r="A18267" s="1082"/>
    </row>
    <row r="18268" spans="1:1" s="1260" customFormat="1" x14ac:dyDescent="0.2">
      <c r="A18268" s="1082"/>
    </row>
    <row r="18269" spans="1:1" s="1260" customFormat="1" x14ac:dyDescent="0.2">
      <c r="A18269" s="1082"/>
    </row>
    <row r="18270" spans="1:1" s="1260" customFormat="1" x14ac:dyDescent="0.2">
      <c r="A18270" s="1082"/>
    </row>
    <row r="18271" spans="1:1" s="1260" customFormat="1" x14ac:dyDescent="0.2">
      <c r="A18271" s="1082"/>
    </row>
    <row r="18272" spans="1:1" s="1260" customFormat="1" x14ac:dyDescent="0.2">
      <c r="A18272" s="1082"/>
    </row>
    <row r="18273" spans="1:1" s="1260" customFormat="1" x14ac:dyDescent="0.2">
      <c r="A18273" s="1082"/>
    </row>
    <row r="18274" spans="1:1" s="1260" customFormat="1" x14ac:dyDescent="0.2">
      <c r="A18274" s="1082"/>
    </row>
    <row r="18275" spans="1:1" s="1260" customFormat="1" x14ac:dyDescent="0.2">
      <c r="A18275" s="1082"/>
    </row>
    <row r="18276" spans="1:1" s="1260" customFormat="1" x14ac:dyDescent="0.2">
      <c r="A18276" s="1082"/>
    </row>
    <row r="18277" spans="1:1" s="1260" customFormat="1" x14ac:dyDescent="0.2">
      <c r="A18277" s="1082"/>
    </row>
    <row r="18278" spans="1:1" s="1260" customFormat="1" x14ac:dyDescent="0.2">
      <c r="A18278" s="1082"/>
    </row>
    <row r="18279" spans="1:1" s="1260" customFormat="1" x14ac:dyDescent="0.2">
      <c r="A18279" s="1082"/>
    </row>
    <row r="18280" spans="1:1" s="1260" customFormat="1" x14ac:dyDescent="0.2">
      <c r="A18280" s="1082"/>
    </row>
    <row r="18281" spans="1:1" s="1260" customFormat="1" x14ac:dyDescent="0.2">
      <c r="A18281" s="1082"/>
    </row>
    <row r="18282" spans="1:1" s="1260" customFormat="1" x14ac:dyDescent="0.2">
      <c r="A18282" s="1082"/>
    </row>
    <row r="18283" spans="1:1" s="1260" customFormat="1" x14ac:dyDescent="0.2">
      <c r="A18283" s="1082"/>
    </row>
    <row r="18284" spans="1:1" s="1260" customFormat="1" x14ac:dyDescent="0.2">
      <c r="A18284" s="1082"/>
    </row>
    <row r="18285" spans="1:1" s="1260" customFormat="1" x14ac:dyDescent="0.2">
      <c r="A18285" s="1082"/>
    </row>
    <row r="18286" spans="1:1" s="1260" customFormat="1" x14ac:dyDescent="0.2">
      <c r="A18286" s="1082"/>
    </row>
    <row r="18287" spans="1:1" s="1260" customFormat="1" x14ac:dyDescent="0.2">
      <c r="A18287" s="1082"/>
    </row>
    <row r="18288" spans="1:1" s="1260" customFormat="1" x14ac:dyDescent="0.2">
      <c r="A18288" s="1082"/>
    </row>
    <row r="18289" spans="1:1" s="1260" customFormat="1" x14ac:dyDescent="0.2">
      <c r="A18289" s="1082"/>
    </row>
    <row r="18290" spans="1:1" s="1260" customFormat="1" x14ac:dyDescent="0.2">
      <c r="A18290" s="1082"/>
    </row>
    <row r="18291" spans="1:1" s="1260" customFormat="1" x14ac:dyDescent="0.2">
      <c r="A18291" s="1082"/>
    </row>
    <row r="18292" spans="1:1" s="1260" customFormat="1" x14ac:dyDescent="0.2">
      <c r="A18292" s="1082"/>
    </row>
    <row r="18293" spans="1:1" s="1260" customFormat="1" x14ac:dyDescent="0.2">
      <c r="A18293" s="1082"/>
    </row>
    <row r="18294" spans="1:1" s="1260" customFormat="1" x14ac:dyDescent="0.2">
      <c r="A18294" s="1082"/>
    </row>
    <row r="18295" spans="1:1" s="1260" customFormat="1" x14ac:dyDescent="0.2">
      <c r="A18295" s="1082"/>
    </row>
    <row r="18296" spans="1:1" s="1260" customFormat="1" x14ac:dyDescent="0.2">
      <c r="A18296" s="1082"/>
    </row>
    <row r="18297" spans="1:1" s="1260" customFormat="1" x14ac:dyDescent="0.2">
      <c r="A18297" s="1082"/>
    </row>
    <row r="18298" spans="1:1" s="1260" customFormat="1" x14ac:dyDescent="0.2">
      <c r="A18298" s="1082"/>
    </row>
    <row r="18299" spans="1:1" s="1260" customFormat="1" x14ac:dyDescent="0.2">
      <c r="A18299" s="1082"/>
    </row>
    <row r="18300" spans="1:1" s="1260" customFormat="1" x14ac:dyDescent="0.2">
      <c r="A18300" s="1082"/>
    </row>
    <row r="18301" spans="1:1" s="1260" customFormat="1" x14ac:dyDescent="0.2">
      <c r="A18301" s="1082"/>
    </row>
    <row r="18302" spans="1:1" s="1260" customFormat="1" x14ac:dyDescent="0.2">
      <c r="A18302" s="1082"/>
    </row>
    <row r="18303" spans="1:1" s="1260" customFormat="1" x14ac:dyDescent="0.2">
      <c r="A18303" s="1082"/>
    </row>
    <row r="18304" spans="1:1" s="1260" customFormat="1" x14ac:dyDescent="0.2">
      <c r="A18304" s="1082"/>
    </row>
    <row r="18305" spans="1:1" s="1260" customFormat="1" x14ac:dyDescent="0.2">
      <c r="A18305" s="1082"/>
    </row>
    <row r="18306" spans="1:1" s="1260" customFormat="1" x14ac:dyDescent="0.2">
      <c r="A18306" s="1082"/>
    </row>
    <row r="18307" spans="1:1" s="1260" customFormat="1" x14ac:dyDescent="0.2">
      <c r="A18307" s="1082"/>
    </row>
    <row r="18308" spans="1:1" s="1260" customFormat="1" x14ac:dyDescent="0.2">
      <c r="A18308" s="1082"/>
    </row>
    <row r="18309" spans="1:1" s="1260" customFormat="1" x14ac:dyDescent="0.2">
      <c r="A18309" s="1082"/>
    </row>
    <row r="18310" spans="1:1" s="1260" customFormat="1" x14ac:dyDescent="0.2">
      <c r="A18310" s="1082"/>
    </row>
    <row r="18311" spans="1:1" s="1260" customFormat="1" x14ac:dyDescent="0.2">
      <c r="A18311" s="1082"/>
    </row>
    <row r="18312" spans="1:1" s="1260" customFormat="1" x14ac:dyDescent="0.2">
      <c r="A18312" s="1082"/>
    </row>
    <row r="18313" spans="1:1" s="1260" customFormat="1" x14ac:dyDescent="0.2">
      <c r="A18313" s="1082"/>
    </row>
    <row r="18314" spans="1:1" s="1260" customFormat="1" x14ac:dyDescent="0.2">
      <c r="A18314" s="1082"/>
    </row>
    <row r="18315" spans="1:1" s="1260" customFormat="1" x14ac:dyDescent="0.2">
      <c r="A18315" s="1082"/>
    </row>
    <row r="18316" spans="1:1" s="1260" customFormat="1" x14ac:dyDescent="0.2">
      <c r="A18316" s="1082"/>
    </row>
    <row r="18317" spans="1:1" s="1260" customFormat="1" x14ac:dyDescent="0.2">
      <c r="A18317" s="1082"/>
    </row>
    <row r="18318" spans="1:1" s="1260" customFormat="1" x14ac:dyDescent="0.2">
      <c r="A18318" s="1082"/>
    </row>
    <row r="18319" spans="1:1" s="1260" customFormat="1" x14ac:dyDescent="0.2">
      <c r="A18319" s="1082"/>
    </row>
    <row r="18320" spans="1:1" s="1260" customFormat="1" x14ac:dyDescent="0.2">
      <c r="A18320" s="1082"/>
    </row>
    <row r="18321" spans="1:1" s="1260" customFormat="1" x14ac:dyDescent="0.2">
      <c r="A18321" s="1082"/>
    </row>
    <row r="18322" spans="1:1" s="1260" customFormat="1" x14ac:dyDescent="0.2">
      <c r="A18322" s="1082"/>
    </row>
    <row r="18323" spans="1:1" s="1260" customFormat="1" x14ac:dyDescent="0.2">
      <c r="A18323" s="1082"/>
    </row>
    <row r="18324" spans="1:1" s="1260" customFormat="1" x14ac:dyDescent="0.2">
      <c r="A18324" s="1082"/>
    </row>
    <row r="18325" spans="1:1" s="1260" customFormat="1" x14ac:dyDescent="0.2">
      <c r="A18325" s="1082"/>
    </row>
    <row r="18326" spans="1:1" s="1260" customFormat="1" x14ac:dyDescent="0.2">
      <c r="A18326" s="1082"/>
    </row>
    <row r="18327" spans="1:1" s="1260" customFormat="1" x14ac:dyDescent="0.2">
      <c r="A18327" s="1082"/>
    </row>
    <row r="18328" spans="1:1" s="1260" customFormat="1" x14ac:dyDescent="0.2">
      <c r="A18328" s="1082"/>
    </row>
    <row r="18329" spans="1:1" s="1260" customFormat="1" x14ac:dyDescent="0.2">
      <c r="A18329" s="1082"/>
    </row>
    <row r="18330" spans="1:1" s="1260" customFormat="1" x14ac:dyDescent="0.2">
      <c r="A18330" s="1082"/>
    </row>
    <row r="18331" spans="1:1" s="1260" customFormat="1" x14ac:dyDescent="0.2">
      <c r="A18331" s="1082"/>
    </row>
    <row r="18332" spans="1:1" s="1260" customFormat="1" x14ac:dyDescent="0.2">
      <c r="A18332" s="1082"/>
    </row>
    <row r="18333" spans="1:1" s="1260" customFormat="1" x14ac:dyDescent="0.2">
      <c r="A18333" s="1082"/>
    </row>
    <row r="18334" spans="1:1" s="1260" customFormat="1" x14ac:dyDescent="0.2">
      <c r="A18334" s="1082"/>
    </row>
    <row r="18335" spans="1:1" s="1260" customFormat="1" x14ac:dyDescent="0.2">
      <c r="A18335" s="1082"/>
    </row>
    <row r="18336" spans="1:1" s="1260" customFormat="1" x14ac:dyDescent="0.2">
      <c r="A18336" s="1082"/>
    </row>
    <row r="18337" spans="1:1" s="1260" customFormat="1" x14ac:dyDescent="0.2">
      <c r="A18337" s="1082"/>
    </row>
    <row r="18338" spans="1:1" s="1260" customFormat="1" x14ac:dyDescent="0.2">
      <c r="A18338" s="1082"/>
    </row>
    <row r="18339" spans="1:1" s="1260" customFormat="1" x14ac:dyDescent="0.2">
      <c r="A18339" s="1082"/>
    </row>
    <row r="18340" spans="1:1" s="1260" customFormat="1" x14ac:dyDescent="0.2">
      <c r="A18340" s="1082"/>
    </row>
    <row r="18341" spans="1:1" s="1260" customFormat="1" x14ac:dyDescent="0.2">
      <c r="A18341" s="1082"/>
    </row>
    <row r="18342" spans="1:1" s="1260" customFormat="1" x14ac:dyDescent="0.2">
      <c r="A18342" s="1082"/>
    </row>
    <row r="18343" spans="1:1" s="1260" customFormat="1" x14ac:dyDescent="0.2">
      <c r="A18343" s="1082"/>
    </row>
    <row r="18344" spans="1:1" s="1260" customFormat="1" x14ac:dyDescent="0.2">
      <c r="A18344" s="1082"/>
    </row>
    <row r="18345" spans="1:1" s="1260" customFormat="1" x14ac:dyDescent="0.2">
      <c r="A18345" s="1082"/>
    </row>
    <row r="18346" spans="1:1" s="1260" customFormat="1" x14ac:dyDescent="0.2">
      <c r="A18346" s="1082"/>
    </row>
    <row r="18347" spans="1:1" s="1260" customFormat="1" x14ac:dyDescent="0.2">
      <c r="A18347" s="1082"/>
    </row>
    <row r="18348" spans="1:1" s="1260" customFormat="1" x14ac:dyDescent="0.2">
      <c r="A18348" s="1082"/>
    </row>
    <row r="18349" spans="1:1" s="1260" customFormat="1" x14ac:dyDescent="0.2">
      <c r="A18349" s="1082"/>
    </row>
    <row r="18350" spans="1:1" s="1260" customFormat="1" x14ac:dyDescent="0.2">
      <c r="A18350" s="1082"/>
    </row>
    <row r="18351" spans="1:1" s="1260" customFormat="1" x14ac:dyDescent="0.2">
      <c r="A18351" s="1082"/>
    </row>
    <row r="18352" spans="1:1" s="1260" customFormat="1" x14ac:dyDescent="0.2">
      <c r="A18352" s="1082"/>
    </row>
    <row r="18353" spans="1:1" s="1260" customFormat="1" x14ac:dyDescent="0.2">
      <c r="A18353" s="1082"/>
    </row>
    <row r="18354" spans="1:1" s="1260" customFormat="1" x14ac:dyDescent="0.2">
      <c r="A18354" s="1082"/>
    </row>
    <row r="18355" spans="1:1" s="1260" customFormat="1" x14ac:dyDescent="0.2">
      <c r="A18355" s="1082"/>
    </row>
    <row r="18356" spans="1:1" s="1260" customFormat="1" x14ac:dyDescent="0.2">
      <c r="A18356" s="1082"/>
    </row>
    <row r="18357" spans="1:1" s="1260" customFormat="1" x14ac:dyDescent="0.2">
      <c r="A18357" s="1082"/>
    </row>
    <row r="18358" spans="1:1" s="1260" customFormat="1" x14ac:dyDescent="0.2">
      <c r="A18358" s="1082"/>
    </row>
    <row r="18359" spans="1:1" s="1260" customFormat="1" x14ac:dyDescent="0.2">
      <c r="A18359" s="1082"/>
    </row>
    <row r="18360" spans="1:1" s="1260" customFormat="1" x14ac:dyDescent="0.2">
      <c r="A18360" s="1082"/>
    </row>
    <row r="18361" spans="1:1" s="1260" customFormat="1" x14ac:dyDescent="0.2">
      <c r="A18361" s="1082"/>
    </row>
    <row r="18362" spans="1:1" s="1260" customFormat="1" x14ac:dyDescent="0.2">
      <c r="A18362" s="1082"/>
    </row>
    <row r="18363" spans="1:1" s="1260" customFormat="1" x14ac:dyDescent="0.2">
      <c r="A18363" s="1082"/>
    </row>
    <row r="18364" spans="1:1" s="1260" customFormat="1" x14ac:dyDescent="0.2">
      <c r="A18364" s="1082"/>
    </row>
    <row r="18365" spans="1:1" s="1260" customFormat="1" x14ac:dyDescent="0.2">
      <c r="A18365" s="1082"/>
    </row>
    <row r="18366" spans="1:1" s="1260" customFormat="1" x14ac:dyDescent="0.2">
      <c r="A18366" s="1082"/>
    </row>
    <row r="18367" spans="1:1" s="1260" customFormat="1" x14ac:dyDescent="0.2">
      <c r="A18367" s="1082"/>
    </row>
    <row r="18368" spans="1:1" s="1260" customFormat="1" x14ac:dyDescent="0.2">
      <c r="A18368" s="1082"/>
    </row>
    <row r="18369" spans="1:1" s="1260" customFormat="1" x14ac:dyDescent="0.2">
      <c r="A18369" s="1082"/>
    </row>
    <row r="18370" spans="1:1" s="1260" customFormat="1" x14ac:dyDescent="0.2">
      <c r="A18370" s="1082"/>
    </row>
    <row r="18371" spans="1:1" s="1260" customFormat="1" x14ac:dyDescent="0.2">
      <c r="A18371" s="1082"/>
    </row>
    <row r="18372" spans="1:1" s="1260" customFormat="1" x14ac:dyDescent="0.2">
      <c r="A18372" s="1082"/>
    </row>
    <row r="18373" spans="1:1" s="1260" customFormat="1" x14ac:dyDescent="0.2">
      <c r="A18373" s="1082"/>
    </row>
    <row r="18374" spans="1:1" s="1260" customFormat="1" x14ac:dyDescent="0.2">
      <c r="A18374" s="1082"/>
    </row>
    <row r="18375" spans="1:1" s="1260" customFormat="1" x14ac:dyDescent="0.2">
      <c r="A18375" s="1082"/>
    </row>
    <row r="18376" spans="1:1" s="1260" customFormat="1" x14ac:dyDescent="0.2">
      <c r="A18376" s="1082"/>
    </row>
    <row r="18377" spans="1:1" s="1260" customFormat="1" x14ac:dyDescent="0.2">
      <c r="A18377" s="1082"/>
    </row>
    <row r="18378" spans="1:1" s="1260" customFormat="1" x14ac:dyDescent="0.2">
      <c r="A18378" s="1082"/>
    </row>
    <row r="18379" spans="1:1" s="1260" customFormat="1" x14ac:dyDescent="0.2">
      <c r="A18379" s="1082"/>
    </row>
    <row r="18380" spans="1:1" s="1260" customFormat="1" x14ac:dyDescent="0.2">
      <c r="A18380" s="1082"/>
    </row>
    <row r="18381" spans="1:1" s="1260" customFormat="1" x14ac:dyDescent="0.2">
      <c r="A18381" s="1082"/>
    </row>
    <row r="18382" spans="1:1" s="1260" customFormat="1" x14ac:dyDescent="0.2">
      <c r="A18382" s="1082"/>
    </row>
    <row r="18383" spans="1:1" s="1260" customFormat="1" x14ac:dyDescent="0.2">
      <c r="A18383" s="1082"/>
    </row>
    <row r="18384" spans="1:1" s="1260" customFormat="1" x14ac:dyDescent="0.2">
      <c r="A18384" s="1082"/>
    </row>
    <row r="18385" spans="1:1" s="1260" customFormat="1" x14ac:dyDescent="0.2">
      <c r="A18385" s="1082"/>
    </row>
    <row r="18386" spans="1:1" s="1260" customFormat="1" x14ac:dyDescent="0.2">
      <c r="A18386" s="1082"/>
    </row>
    <row r="18387" spans="1:1" s="1260" customFormat="1" x14ac:dyDescent="0.2">
      <c r="A18387" s="1082"/>
    </row>
    <row r="18388" spans="1:1" s="1260" customFormat="1" x14ac:dyDescent="0.2">
      <c r="A18388" s="1082"/>
    </row>
    <row r="18389" spans="1:1" s="1260" customFormat="1" x14ac:dyDescent="0.2">
      <c r="A18389" s="1082"/>
    </row>
    <row r="18390" spans="1:1" s="1260" customFormat="1" x14ac:dyDescent="0.2">
      <c r="A18390" s="1082"/>
    </row>
    <row r="18391" spans="1:1" s="1260" customFormat="1" x14ac:dyDescent="0.2">
      <c r="A18391" s="1082"/>
    </row>
    <row r="18392" spans="1:1" s="1260" customFormat="1" x14ac:dyDescent="0.2">
      <c r="A18392" s="1082"/>
    </row>
    <row r="18393" spans="1:1" s="1260" customFormat="1" x14ac:dyDescent="0.2">
      <c r="A18393" s="1082"/>
    </row>
    <row r="18394" spans="1:1" s="1260" customFormat="1" x14ac:dyDescent="0.2">
      <c r="A18394" s="1082"/>
    </row>
    <row r="18395" spans="1:1" s="1260" customFormat="1" x14ac:dyDescent="0.2">
      <c r="A18395" s="1082"/>
    </row>
    <row r="18396" spans="1:1" s="1260" customFormat="1" x14ac:dyDescent="0.2">
      <c r="A18396" s="1082"/>
    </row>
    <row r="18397" spans="1:1" s="1260" customFormat="1" x14ac:dyDescent="0.2">
      <c r="A18397" s="1082"/>
    </row>
    <row r="18398" spans="1:1" s="1260" customFormat="1" x14ac:dyDescent="0.2">
      <c r="A18398" s="1082"/>
    </row>
    <row r="18399" spans="1:1" s="1260" customFormat="1" x14ac:dyDescent="0.2">
      <c r="A18399" s="1082"/>
    </row>
    <row r="18400" spans="1:1" s="1260" customFormat="1" x14ac:dyDescent="0.2">
      <c r="A18400" s="1082"/>
    </row>
    <row r="18401" spans="1:1" s="1260" customFormat="1" x14ac:dyDescent="0.2">
      <c r="A18401" s="1082"/>
    </row>
    <row r="18402" spans="1:1" s="1260" customFormat="1" x14ac:dyDescent="0.2">
      <c r="A18402" s="1082"/>
    </row>
    <row r="18403" spans="1:1" s="1260" customFormat="1" x14ac:dyDescent="0.2">
      <c r="A18403" s="1082"/>
    </row>
    <row r="18404" spans="1:1" s="1260" customFormat="1" x14ac:dyDescent="0.2">
      <c r="A18404" s="1082"/>
    </row>
    <row r="18405" spans="1:1" s="1260" customFormat="1" x14ac:dyDescent="0.2">
      <c r="A18405" s="1082"/>
    </row>
    <row r="18406" spans="1:1" s="1260" customFormat="1" x14ac:dyDescent="0.2">
      <c r="A18406" s="1082"/>
    </row>
    <row r="18407" spans="1:1" s="1260" customFormat="1" x14ac:dyDescent="0.2">
      <c r="A18407" s="1082"/>
    </row>
    <row r="18408" spans="1:1" s="1260" customFormat="1" x14ac:dyDescent="0.2">
      <c r="A18408" s="1082"/>
    </row>
    <row r="18409" spans="1:1" s="1260" customFormat="1" x14ac:dyDescent="0.2">
      <c r="A18409" s="1082"/>
    </row>
    <row r="18410" spans="1:1" s="1260" customFormat="1" x14ac:dyDescent="0.2">
      <c r="A18410" s="1082"/>
    </row>
    <row r="18411" spans="1:1" s="1260" customFormat="1" x14ac:dyDescent="0.2">
      <c r="A18411" s="1082"/>
    </row>
    <row r="18412" spans="1:1" s="1260" customFormat="1" x14ac:dyDescent="0.2">
      <c r="A18412" s="1082"/>
    </row>
    <row r="18413" spans="1:1" s="1260" customFormat="1" x14ac:dyDescent="0.2">
      <c r="A18413" s="1082"/>
    </row>
    <row r="18414" spans="1:1" s="1260" customFormat="1" x14ac:dyDescent="0.2">
      <c r="A18414" s="1082"/>
    </row>
    <row r="18415" spans="1:1" s="1260" customFormat="1" x14ac:dyDescent="0.2">
      <c r="A18415" s="1082"/>
    </row>
    <row r="18416" spans="1:1" s="1260" customFormat="1" x14ac:dyDescent="0.2">
      <c r="A18416" s="1082"/>
    </row>
    <row r="18417" spans="1:1" s="1260" customFormat="1" x14ac:dyDescent="0.2">
      <c r="A18417" s="1082"/>
    </row>
    <row r="18418" spans="1:1" s="1260" customFormat="1" x14ac:dyDescent="0.2">
      <c r="A18418" s="1082"/>
    </row>
    <row r="18419" spans="1:1" s="1260" customFormat="1" x14ac:dyDescent="0.2">
      <c r="A18419" s="1082"/>
    </row>
    <row r="18420" spans="1:1" s="1260" customFormat="1" x14ac:dyDescent="0.2">
      <c r="A18420" s="1082"/>
    </row>
    <row r="18421" spans="1:1" s="1260" customFormat="1" x14ac:dyDescent="0.2">
      <c r="A18421" s="1082"/>
    </row>
    <row r="18422" spans="1:1" s="1260" customFormat="1" x14ac:dyDescent="0.2">
      <c r="A18422" s="1082"/>
    </row>
    <row r="18423" spans="1:1" s="1260" customFormat="1" x14ac:dyDescent="0.2">
      <c r="A18423" s="1082"/>
    </row>
    <row r="18424" spans="1:1" s="1260" customFormat="1" x14ac:dyDescent="0.2">
      <c r="A18424" s="1082"/>
    </row>
    <row r="18425" spans="1:1" s="1260" customFormat="1" x14ac:dyDescent="0.2">
      <c r="A18425" s="1082"/>
    </row>
    <row r="18426" spans="1:1" s="1260" customFormat="1" x14ac:dyDescent="0.2">
      <c r="A18426" s="1082"/>
    </row>
    <row r="18427" spans="1:1" s="1260" customFormat="1" x14ac:dyDescent="0.2">
      <c r="A18427" s="1082"/>
    </row>
    <row r="18428" spans="1:1" s="1260" customFormat="1" x14ac:dyDescent="0.2">
      <c r="A18428" s="1082"/>
    </row>
    <row r="18429" spans="1:1" s="1260" customFormat="1" x14ac:dyDescent="0.2">
      <c r="A18429" s="1082"/>
    </row>
    <row r="18430" spans="1:1" s="1260" customFormat="1" x14ac:dyDescent="0.2">
      <c r="A18430" s="1082"/>
    </row>
    <row r="18431" spans="1:1" s="1260" customFormat="1" x14ac:dyDescent="0.2">
      <c r="A18431" s="1082"/>
    </row>
    <row r="18432" spans="1:1" s="1260" customFormat="1" x14ac:dyDescent="0.2">
      <c r="A18432" s="1082"/>
    </row>
    <row r="18433" spans="1:1" s="1260" customFormat="1" x14ac:dyDescent="0.2">
      <c r="A18433" s="1082"/>
    </row>
    <row r="18434" spans="1:1" s="1260" customFormat="1" x14ac:dyDescent="0.2">
      <c r="A18434" s="1082"/>
    </row>
    <row r="18435" spans="1:1" s="1260" customFormat="1" x14ac:dyDescent="0.2">
      <c r="A18435" s="1082"/>
    </row>
    <row r="18436" spans="1:1" s="1260" customFormat="1" x14ac:dyDescent="0.2">
      <c r="A18436" s="1082"/>
    </row>
    <row r="18437" spans="1:1" s="1260" customFormat="1" x14ac:dyDescent="0.2">
      <c r="A18437" s="1082"/>
    </row>
    <row r="18438" spans="1:1" s="1260" customFormat="1" x14ac:dyDescent="0.2">
      <c r="A18438" s="1082"/>
    </row>
    <row r="18439" spans="1:1" s="1260" customFormat="1" x14ac:dyDescent="0.2">
      <c r="A18439" s="1082"/>
    </row>
    <row r="18440" spans="1:1" s="1260" customFormat="1" x14ac:dyDescent="0.2">
      <c r="A18440" s="1082"/>
    </row>
    <row r="18441" spans="1:1" s="1260" customFormat="1" x14ac:dyDescent="0.2">
      <c r="A18441" s="1082"/>
    </row>
    <row r="18442" spans="1:1" s="1260" customFormat="1" x14ac:dyDescent="0.2">
      <c r="A18442" s="1082"/>
    </row>
    <row r="18443" spans="1:1" s="1260" customFormat="1" x14ac:dyDescent="0.2">
      <c r="A18443" s="1082"/>
    </row>
    <row r="18444" spans="1:1" s="1260" customFormat="1" x14ac:dyDescent="0.2">
      <c r="A18444" s="1082"/>
    </row>
    <row r="18445" spans="1:1" s="1260" customFormat="1" x14ac:dyDescent="0.2">
      <c r="A18445" s="1082"/>
    </row>
    <row r="18446" spans="1:1" s="1260" customFormat="1" x14ac:dyDescent="0.2">
      <c r="A18446" s="1082"/>
    </row>
    <row r="18447" spans="1:1" s="1260" customFormat="1" x14ac:dyDescent="0.2">
      <c r="A18447" s="1082"/>
    </row>
    <row r="18448" spans="1:1" s="1260" customFormat="1" x14ac:dyDescent="0.2">
      <c r="A18448" s="1082"/>
    </row>
    <row r="18449" spans="1:1" s="1260" customFormat="1" x14ac:dyDescent="0.2">
      <c r="A18449" s="1082"/>
    </row>
    <row r="18450" spans="1:1" s="1260" customFormat="1" x14ac:dyDescent="0.2">
      <c r="A18450" s="1082"/>
    </row>
    <row r="18451" spans="1:1" s="1260" customFormat="1" x14ac:dyDescent="0.2">
      <c r="A18451" s="1082"/>
    </row>
    <row r="18452" spans="1:1" s="1260" customFormat="1" x14ac:dyDescent="0.2">
      <c r="A18452" s="1082"/>
    </row>
    <row r="18453" spans="1:1" s="1260" customFormat="1" x14ac:dyDescent="0.2">
      <c r="A18453" s="1082"/>
    </row>
    <row r="18454" spans="1:1" s="1260" customFormat="1" x14ac:dyDescent="0.2">
      <c r="A18454" s="1082"/>
    </row>
    <row r="18455" spans="1:1" s="1260" customFormat="1" x14ac:dyDescent="0.2">
      <c r="A18455" s="1082"/>
    </row>
    <row r="18456" spans="1:1" s="1260" customFormat="1" x14ac:dyDescent="0.2">
      <c r="A18456" s="1082"/>
    </row>
    <row r="18457" spans="1:1" s="1260" customFormat="1" x14ac:dyDescent="0.2">
      <c r="A18457" s="1082"/>
    </row>
    <row r="18458" spans="1:1" s="1260" customFormat="1" x14ac:dyDescent="0.2">
      <c r="A18458" s="1082"/>
    </row>
    <row r="18459" spans="1:1" s="1260" customFormat="1" x14ac:dyDescent="0.2">
      <c r="A18459" s="1082"/>
    </row>
    <row r="18460" spans="1:1" s="1260" customFormat="1" x14ac:dyDescent="0.2">
      <c r="A18460" s="1082"/>
    </row>
    <row r="18461" spans="1:1" s="1260" customFormat="1" x14ac:dyDescent="0.2">
      <c r="A18461" s="1082"/>
    </row>
    <row r="18462" spans="1:1" s="1260" customFormat="1" x14ac:dyDescent="0.2">
      <c r="A18462" s="1082"/>
    </row>
    <row r="18463" spans="1:1" s="1260" customFormat="1" x14ac:dyDescent="0.2">
      <c r="A18463" s="1082"/>
    </row>
    <row r="18464" spans="1:1" s="1260" customFormat="1" x14ac:dyDescent="0.2">
      <c r="A18464" s="1082"/>
    </row>
    <row r="18465" spans="1:1" s="1260" customFormat="1" x14ac:dyDescent="0.2">
      <c r="A18465" s="1082"/>
    </row>
    <row r="18466" spans="1:1" s="1260" customFormat="1" x14ac:dyDescent="0.2">
      <c r="A18466" s="1082"/>
    </row>
    <row r="18467" spans="1:1" s="1260" customFormat="1" x14ac:dyDescent="0.2">
      <c r="A18467" s="1082"/>
    </row>
    <row r="18468" spans="1:1" s="1260" customFormat="1" x14ac:dyDescent="0.2">
      <c r="A18468" s="1082"/>
    </row>
    <row r="18469" spans="1:1" s="1260" customFormat="1" x14ac:dyDescent="0.2">
      <c r="A18469" s="1082"/>
    </row>
    <row r="18470" spans="1:1" s="1260" customFormat="1" x14ac:dyDescent="0.2">
      <c r="A18470" s="1082"/>
    </row>
    <row r="18471" spans="1:1" s="1260" customFormat="1" x14ac:dyDescent="0.2">
      <c r="A18471" s="1082"/>
    </row>
    <row r="18472" spans="1:1" s="1260" customFormat="1" x14ac:dyDescent="0.2">
      <c r="A18472" s="1082"/>
    </row>
    <row r="18473" spans="1:1" s="1260" customFormat="1" x14ac:dyDescent="0.2">
      <c r="A18473" s="1082"/>
    </row>
    <row r="18474" spans="1:1" s="1260" customFormat="1" x14ac:dyDescent="0.2">
      <c r="A18474" s="1082"/>
    </row>
    <row r="18475" spans="1:1" s="1260" customFormat="1" x14ac:dyDescent="0.2">
      <c r="A18475" s="1082"/>
    </row>
    <row r="18476" spans="1:1" s="1260" customFormat="1" x14ac:dyDescent="0.2">
      <c r="A18476" s="1082"/>
    </row>
    <row r="18477" spans="1:1" s="1260" customFormat="1" x14ac:dyDescent="0.2">
      <c r="A18477" s="1082"/>
    </row>
    <row r="18478" spans="1:1" s="1260" customFormat="1" x14ac:dyDescent="0.2">
      <c r="A18478" s="1082"/>
    </row>
    <row r="18479" spans="1:1" s="1260" customFormat="1" x14ac:dyDescent="0.2">
      <c r="A18479" s="1082"/>
    </row>
    <row r="18480" spans="1:1" s="1260" customFormat="1" x14ac:dyDescent="0.2">
      <c r="A18480" s="1082"/>
    </row>
    <row r="18481" spans="1:1" s="1260" customFormat="1" x14ac:dyDescent="0.2">
      <c r="A18481" s="1082"/>
    </row>
    <row r="18482" spans="1:1" s="1260" customFormat="1" x14ac:dyDescent="0.2">
      <c r="A18482" s="1082"/>
    </row>
    <row r="18483" spans="1:1" s="1260" customFormat="1" x14ac:dyDescent="0.2">
      <c r="A18483" s="1082"/>
    </row>
    <row r="18484" spans="1:1" s="1260" customFormat="1" x14ac:dyDescent="0.2">
      <c r="A18484" s="1082"/>
    </row>
    <row r="18485" spans="1:1" s="1260" customFormat="1" x14ac:dyDescent="0.2">
      <c r="A18485" s="1082"/>
    </row>
    <row r="18486" spans="1:1" s="1260" customFormat="1" x14ac:dyDescent="0.2">
      <c r="A18486" s="1082"/>
    </row>
    <row r="18487" spans="1:1" s="1260" customFormat="1" x14ac:dyDescent="0.2">
      <c r="A18487" s="1082"/>
    </row>
    <row r="18488" spans="1:1" s="1260" customFormat="1" x14ac:dyDescent="0.2">
      <c r="A18488" s="1082"/>
    </row>
    <row r="18489" spans="1:1" s="1260" customFormat="1" x14ac:dyDescent="0.2">
      <c r="A18489" s="1082"/>
    </row>
    <row r="18490" spans="1:1" s="1260" customFormat="1" x14ac:dyDescent="0.2">
      <c r="A18490" s="1082"/>
    </row>
    <row r="18491" spans="1:1" s="1260" customFormat="1" x14ac:dyDescent="0.2">
      <c r="A18491" s="1082"/>
    </row>
    <row r="18492" spans="1:1" s="1260" customFormat="1" x14ac:dyDescent="0.2">
      <c r="A18492" s="1082"/>
    </row>
    <row r="18493" spans="1:1" s="1260" customFormat="1" x14ac:dyDescent="0.2">
      <c r="A18493" s="1082"/>
    </row>
    <row r="18494" spans="1:1" s="1260" customFormat="1" x14ac:dyDescent="0.2">
      <c r="A18494" s="1082"/>
    </row>
    <row r="18495" spans="1:1" s="1260" customFormat="1" x14ac:dyDescent="0.2">
      <c r="A18495" s="1082"/>
    </row>
    <row r="18496" spans="1:1" s="1260" customFormat="1" x14ac:dyDescent="0.2">
      <c r="A18496" s="1082"/>
    </row>
    <row r="18497" spans="1:1" s="1260" customFormat="1" x14ac:dyDescent="0.2">
      <c r="A18497" s="1082"/>
    </row>
    <row r="18498" spans="1:1" s="1260" customFormat="1" x14ac:dyDescent="0.2">
      <c r="A18498" s="1082"/>
    </row>
    <row r="18499" spans="1:1" s="1260" customFormat="1" x14ac:dyDescent="0.2">
      <c r="A18499" s="1082"/>
    </row>
    <row r="18500" spans="1:1" s="1260" customFormat="1" x14ac:dyDescent="0.2">
      <c r="A18500" s="1082"/>
    </row>
    <row r="18501" spans="1:1" s="1260" customFormat="1" x14ac:dyDescent="0.2">
      <c r="A18501" s="1082"/>
    </row>
    <row r="18502" spans="1:1" s="1260" customFormat="1" x14ac:dyDescent="0.2">
      <c r="A18502" s="1082"/>
    </row>
    <row r="18503" spans="1:1" s="1260" customFormat="1" x14ac:dyDescent="0.2">
      <c r="A18503" s="1082"/>
    </row>
    <row r="18504" spans="1:1" s="1260" customFormat="1" x14ac:dyDescent="0.2">
      <c r="A18504" s="1082"/>
    </row>
    <row r="18505" spans="1:1" s="1260" customFormat="1" x14ac:dyDescent="0.2">
      <c r="A18505" s="1082"/>
    </row>
    <row r="18506" spans="1:1" s="1260" customFormat="1" x14ac:dyDescent="0.2">
      <c r="A18506" s="1082"/>
    </row>
    <row r="18507" spans="1:1" s="1260" customFormat="1" x14ac:dyDescent="0.2">
      <c r="A18507" s="1082"/>
    </row>
    <row r="18508" spans="1:1" s="1260" customFormat="1" x14ac:dyDescent="0.2">
      <c r="A18508" s="1082"/>
    </row>
    <row r="18509" spans="1:1" s="1260" customFormat="1" x14ac:dyDescent="0.2">
      <c r="A18509" s="1082"/>
    </row>
    <row r="18510" spans="1:1" s="1260" customFormat="1" x14ac:dyDescent="0.2">
      <c r="A18510" s="1082"/>
    </row>
    <row r="18511" spans="1:1" s="1260" customFormat="1" x14ac:dyDescent="0.2">
      <c r="A18511" s="1082"/>
    </row>
    <row r="18512" spans="1:1" s="1260" customFormat="1" x14ac:dyDescent="0.2">
      <c r="A18512" s="1082"/>
    </row>
    <row r="18513" spans="1:1" s="1260" customFormat="1" x14ac:dyDescent="0.2">
      <c r="A18513" s="1082"/>
    </row>
    <row r="18514" spans="1:1" s="1260" customFormat="1" x14ac:dyDescent="0.2">
      <c r="A18514" s="1082"/>
    </row>
    <row r="18515" spans="1:1" s="1260" customFormat="1" x14ac:dyDescent="0.2">
      <c r="A18515" s="1082"/>
    </row>
    <row r="18516" spans="1:1" s="1260" customFormat="1" x14ac:dyDescent="0.2">
      <c r="A18516" s="1082"/>
    </row>
    <row r="18517" spans="1:1" s="1260" customFormat="1" x14ac:dyDescent="0.2">
      <c r="A18517" s="1082"/>
    </row>
    <row r="18518" spans="1:1" s="1260" customFormat="1" x14ac:dyDescent="0.2">
      <c r="A18518" s="1082"/>
    </row>
    <row r="18519" spans="1:1" s="1260" customFormat="1" x14ac:dyDescent="0.2">
      <c r="A18519" s="1082"/>
    </row>
    <row r="18520" spans="1:1" s="1260" customFormat="1" x14ac:dyDescent="0.2">
      <c r="A18520" s="1082"/>
    </row>
    <row r="18521" spans="1:1" s="1260" customFormat="1" x14ac:dyDescent="0.2">
      <c r="A18521" s="1082"/>
    </row>
    <row r="18522" spans="1:1" s="1260" customFormat="1" x14ac:dyDescent="0.2">
      <c r="A18522" s="1082"/>
    </row>
    <row r="18523" spans="1:1" s="1260" customFormat="1" x14ac:dyDescent="0.2">
      <c r="A18523" s="1082"/>
    </row>
    <row r="18524" spans="1:1" s="1260" customFormat="1" x14ac:dyDescent="0.2">
      <c r="A18524" s="1082"/>
    </row>
    <row r="18525" spans="1:1" s="1260" customFormat="1" x14ac:dyDescent="0.2">
      <c r="A18525" s="1082"/>
    </row>
    <row r="18526" spans="1:1" s="1260" customFormat="1" x14ac:dyDescent="0.2">
      <c r="A18526" s="1082"/>
    </row>
    <row r="18527" spans="1:1" s="1260" customFormat="1" x14ac:dyDescent="0.2">
      <c r="A18527" s="1082"/>
    </row>
    <row r="18528" spans="1:1" s="1260" customFormat="1" x14ac:dyDescent="0.2">
      <c r="A18528" s="1082"/>
    </row>
    <row r="18529" spans="1:1" s="1260" customFormat="1" x14ac:dyDescent="0.2">
      <c r="A18529" s="1082"/>
    </row>
    <row r="18530" spans="1:1" s="1260" customFormat="1" x14ac:dyDescent="0.2">
      <c r="A18530" s="1082"/>
    </row>
    <row r="18531" spans="1:1" s="1260" customFormat="1" x14ac:dyDescent="0.2">
      <c r="A18531" s="1082"/>
    </row>
    <row r="18532" spans="1:1" s="1260" customFormat="1" x14ac:dyDescent="0.2">
      <c r="A18532" s="1082"/>
    </row>
    <row r="18533" spans="1:1" s="1260" customFormat="1" x14ac:dyDescent="0.2">
      <c r="A18533" s="1082"/>
    </row>
    <row r="18534" spans="1:1" s="1260" customFormat="1" x14ac:dyDescent="0.2">
      <c r="A18534" s="1082"/>
    </row>
    <row r="18535" spans="1:1" s="1260" customFormat="1" x14ac:dyDescent="0.2">
      <c r="A18535" s="1082"/>
    </row>
    <row r="18536" spans="1:1" s="1260" customFormat="1" x14ac:dyDescent="0.2">
      <c r="A18536" s="1082"/>
    </row>
    <row r="18537" spans="1:1" s="1260" customFormat="1" x14ac:dyDescent="0.2">
      <c r="A18537" s="1082"/>
    </row>
    <row r="18538" spans="1:1" s="1260" customFormat="1" x14ac:dyDescent="0.2">
      <c r="A18538" s="1082"/>
    </row>
    <row r="18539" spans="1:1" s="1260" customFormat="1" x14ac:dyDescent="0.2">
      <c r="A18539" s="1082"/>
    </row>
    <row r="18540" spans="1:1" s="1260" customFormat="1" x14ac:dyDescent="0.2">
      <c r="A18540" s="1082"/>
    </row>
    <row r="18541" spans="1:1" s="1260" customFormat="1" x14ac:dyDescent="0.2">
      <c r="A18541" s="1082"/>
    </row>
    <row r="18542" spans="1:1" s="1260" customFormat="1" x14ac:dyDescent="0.2">
      <c r="A18542" s="1082"/>
    </row>
    <row r="18543" spans="1:1" s="1260" customFormat="1" x14ac:dyDescent="0.2">
      <c r="A18543" s="1082"/>
    </row>
    <row r="18544" spans="1:1" s="1260" customFormat="1" x14ac:dyDescent="0.2">
      <c r="A18544" s="1082"/>
    </row>
    <row r="18545" spans="1:1" s="1260" customFormat="1" x14ac:dyDescent="0.2">
      <c r="A18545" s="1082"/>
    </row>
    <row r="18546" spans="1:1" s="1260" customFormat="1" x14ac:dyDescent="0.2">
      <c r="A18546" s="1082"/>
    </row>
    <row r="18547" spans="1:1" s="1260" customFormat="1" x14ac:dyDescent="0.2">
      <c r="A18547" s="1082"/>
    </row>
    <row r="18548" spans="1:1" s="1260" customFormat="1" x14ac:dyDescent="0.2">
      <c r="A18548" s="1082"/>
    </row>
    <row r="18549" spans="1:1" s="1260" customFormat="1" x14ac:dyDescent="0.2">
      <c r="A18549" s="1082"/>
    </row>
    <row r="18550" spans="1:1" s="1260" customFormat="1" x14ac:dyDescent="0.2">
      <c r="A18550" s="1082"/>
    </row>
    <row r="18551" spans="1:1" s="1260" customFormat="1" x14ac:dyDescent="0.2">
      <c r="A18551" s="1082"/>
    </row>
    <row r="18552" spans="1:1" s="1260" customFormat="1" x14ac:dyDescent="0.2">
      <c r="A18552" s="1082"/>
    </row>
    <row r="18553" spans="1:1" s="1260" customFormat="1" x14ac:dyDescent="0.2">
      <c r="A18553" s="1082"/>
    </row>
    <row r="18554" spans="1:1" s="1260" customFormat="1" x14ac:dyDescent="0.2">
      <c r="A18554" s="1082"/>
    </row>
    <row r="18555" spans="1:1" s="1260" customFormat="1" x14ac:dyDescent="0.2">
      <c r="A18555" s="1082"/>
    </row>
    <row r="18556" spans="1:1" s="1260" customFormat="1" x14ac:dyDescent="0.2">
      <c r="A18556" s="1082"/>
    </row>
    <row r="18557" spans="1:1" s="1260" customFormat="1" x14ac:dyDescent="0.2">
      <c r="A18557" s="1082"/>
    </row>
    <row r="18558" spans="1:1" s="1260" customFormat="1" x14ac:dyDescent="0.2">
      <c r="A18558" s="1082"/>
    </row>
    <row r="18559" spans="1:1" s="1260" customFormat="1" x14ac:dyDescent="0.2">
      <c r="A18559" s="1082"/>
    </row>
    <row r="18560" spans="1:1" s="1260" customFormat="1" x14ac:dyDescent="0.2">
      <c r="A18560" s="1082"/>
    </row>
    <row r="18561" spans="1:1" s="1260" customFormat="1" x14ac:dyDescent="0.2">
      <c r="A18561" s="1082"/>
    </row>
    <row r="18562" spans="1:1" s="1260" customFormat="1" x14ac:dyDescent="0.2">
      <c r="A18562" s="1082"/>
    </row>
    <row r="18563" spans="1:1" s="1260" customFormat="1" x14ac:dyDescent="0.2">
      <c r="A18563" s="1082"/>
    </row>
    <row r="18564" spans="1:1" s="1260" customFormat="1" x14ac:dyDescent="0.2">
      <c r="A18564" s="1082"/>
    </row>
    <row r="18565" spans="1:1" s="1260" customFormat="1" x14ac:dyDescent="0.2">
      <c r="A18565" s="1082"/>
    </row>
    <row r="18566" spans="1:1" s="1260" customFormat="1" x14ac:dyDescent="0.2">
      <c r="A18566" s="1082"/>
    </row>
    <row r="18567" spans="1:1" s="1260" customFormat="1" x14ac:dyDescent="0.2">
      <c r="A18567" s="1082"/>
    </row>
    <row r="18568" spans="1:1" s="1260" customFormat="1" x14ac:dyDescent="0.2">
      <c r="A18568" s="1082"/>
    </row>
    <row r="18569" spans="1:1" s="1260" customFormat="1" x14ac:dyDescent="0.2">
      <c r="A18569" s="1082"/>
    </row>
    <row r="18570" spans="1:1" s="1260" customFormat="1" x14ac:dyDescent="0.2">
      <c r="A18570" s="1082"/>
    </row>
    <row r="18571" spans="1:1" s="1260" customFormat="1" x14ac:dyDescent="0.2">
      <c r="A18571" s="1082"/>
    </row>
    <row r="18572" spans="1:1" s="1260" customFormat="1" x14ac:dyDescent="0.2">
      <c r="A18572" s="1082"/>
    </row>
    <row r="18573" spans="1:1" s="1260" customFormat="1" x14ac:dyDescent="0.2">
      <c r="A18573" s="1082"/>
    </row>
    <row r="18574" spans="1:1" s="1260" customFormat="1" x14ac:dyDescent="0.2">
      <c r="A18574" s="1082"/>
    </row>
    <row r="18575" spans="1:1" s="1260" customFormat="1" x14ac:dyDescent="0.2">
      <c r="A18575" s="1082"/>
    </row>
    <row r="18576" spans="1:1" s="1260" customFormat="1" x14ac:dyDescent="0.2">
      <c r="A18576" s="1082"/>
    </row>
    <row r="18577" spans="1:1" s="1260" customFormat="1" x14ac:dyDescent="0.2">
      <c r="A18577" s="1082"/>
    </row>
    <row r="18578" spans="1:1" s="1260" customFormat="1" x14ac:dyDescent="0.2">
      <c r="A18578" s="1082"/>
    </row>
    <row r="18579" spans="1:1" s="1260" customFormat="1" x14ac:dyDescent="0.2">
      <c r="A18579" s="1082"/>
    </row>
    <row r="18580" spans="1:1" s="1260" customFormat="1" x14ac:dyDescent="0.2">
      <c r="A18580" s="1082"/>
    </row>
    <row r="18581" spans="1:1" s="1260" customFormat="1" x14ac:dyDescent="0.2">
      <c r="A18581" s="1082"/>
    </row>
    <row r="18582" spans="1:1" s="1260" customFormat="1" x14ac:dyDescent="0.2">
      <c r="A18582" s="1082"/>
    </row>
    <row r="18583" spans="1:1" s="1260" customFormat="1" x14ac:dyDescent="0.2">
      <c r="A18583" s="1082"/>
    </row>
    <row r="18584" spans="1:1" s="1260" customFormat="1" x14ac:dyDescent="0.2">
      <c r="A18584" s="1082"/>
    </row>
    <row r="18585" spans="1:1" s="1260" customFormat="1" x14ac:dyDescent="0.2">
      <c r="A18585" s="1082"/>
    </row>
    <row r="18586" spans="1:1" s="1260" customFormat="1" x14ac:dyDescent="0.2">
      <c r="A18586" s="1082"/>
    </row>
    <row r="18587" spans="1:1" s="1260" customFormat="1" x14ac:dyDescent="0.2">
      <c r="A18587" s="1082"/>
    </row>
    <row r="18588" spans="1:1" s="1260" customFormat="1" x14ac:dyDescent="0.2">
      <c r="A18588" s="1082"/>
    </row>
    <row r="18589" spans="1:1" s="1260" customFormat="1" x14ac:dyDescent="0.2">
      <c r="A18589" s="1082"/>
    </row>
    <row r="18590" spans="1:1" s="1260" customFormat="1" x14ac:dyDescent="0.2">
      <c r="A18590" s="1082"/>
    </row>
    <row r="18591" spans="1:1" s="1260" customFormat="1" x14ac:dyDescent="0.2">
      <c r="A18591" s="1082"/>
    </row>
    <row r="18592" spans="1:1" s="1260" customFormat="1" x14ac:dyDescent="0.2">
      <c r="A18592" s="1082"/>
    </row>
    <row r="18593" spans="1:1" s="1260" customFormat="1" x14ac:dyDescent="0.2">
      <c r="A18593" s="1082"/>
    </row>
    <row r="18594" spans="1:1" s="1260" customFormat="1" x14ac:dyDescent="0.2">
      <c r="A18594" s="1082"/>
    </row>
    <row r="18595" spans="1:1" s="1260" customFormat="1" x14ac:dyDescent="0.2">
      <c r="A18595" s="1082"/>
    </row>
    <row r="18596" spans="1:1" s="1260" customFormat="1" x14ac:dyDescent="0.2">
      <c r="A18596" s="1082"/>
    </row>
    <row r="18597" spans="1:1" s="1260" customFormat="1" x14ac:dyDescent="0.2">
      <c r="A18597" s="1082"/>
    </row>
    <row r="18598" spans="1:1" s="1260" customFormat="1" x14ac:dyDescent="0.2">
      <c r="A18598" s="1082"/>
    </row>
    <row r="18599" spans="1:1" s="1260" customFormat="1" x14ac:dyDescent="0.2">
      <c r="A18599" s="1082"/>
    </row>
    <row r="18600" spans="1:1" s="1260" customFormat="1" x14ac:dyDescent="0.2">
      <c r="A18600" s="1082"/>
    </row>
    <row r="18601" spans="1:1" s="1260" customFormat="1" x14ac:dyDescent="0.2">
      <c r="A18601" s="1082"/>
    </row>
    <row r="18602" spans="1:1" s="1260" customFormat="1" x14ac:dyDescent="0.2">
      <c r="A18602" s="1082"/>
    </row>
    <row r="18603" spans="1:1" s="1260" customFormat="1" x14ac:dyDescent="0.2">
      <c r="A18603" s="1082"/>
    </row>
    <row r="18604" spans="1:1" s="1260" customFormat="1" x14ac:dyDescent="0.2">
      <c r="A18604" s="1082"/>
    </row>
    <row r="18605" spans="1:1" s="1260" customFormat="1" x14ac:dyDescent="0.2">
      <c r="A18605" s="1082"/>
    </row>
    <row r="18606" spans="1:1" s="1260" customFormat="1" x14ac:dyDescent="0.2">
      <c r="A18606" s="1082"/>
    </row>
    <row r="18607" spans="1:1" s="1260" customFormat="1" x14ac:dyDescent="0.2">
      <c r="A18607" s="1082"/>
    </row>
    <row r="18608" spans="1:1" s="1260" customFormat="1" x14ac:dyDescent="0.2">
      <c r="A18608" s="1082"/>
    </row>
    <row r="18609" spans="1:1" s="1260" customFormat="1" x14ac:dyDescent="0.2">
      <c r="A18609" s="1082"/>
    </row>
    <row r="18610" spans="1:1" s="1260" customFormat="1" x14ac:dyDescent="0.2">
      <c r="A18610" s="1082"/>
    </row>
    <row r="18611" spans="1:1" s="1260" customFormat="1" x14ac:dyDescent="0.2">
      <c r="A18611" s="1082"/>
    </row>
    <row r="18612" spans="1:1" s="1260" customFormat="1" x14ac:dyDescent="0.2">
      <c r="A18612" s="1082"/>
    </row>
    <row r="18613" spans="1:1" s="1260" customFormat="1" x14ac:dyDescent="0.2">
      <c r="A18613" s="1082"/>
    </row>
    <row r="18614" spans="1:1" s="1260" customFormat="1" x14ac:dyDescent="0.2">
      <c r="A18614" s="1082"/>
    </row>
    <row r="18615" spans="1:1" s="1260" customFormat="1" x14ac:dyDescent="0.2">
      <c r="A18615" s="1082"/>
    </row>
    <row r="18616" spans="1:1" s="1260" customFormat="1" x14ac:dyDescent="0.2">
      <c r="A18616" s="1082"/>
    </row>
    <row r="18617" spans="1:1" s="1260" customFormat="1" x14ac:dyDescent="0.2">
      <c r="A18617" s="1082"/>
    </row>
    <row r="18618" spans="1:1" s="1260" customFormat="1" x14ac:dyDescent="0.2">
      <c r="A18618" s="1082"/>
    </row>
    <row r="18619" spans="1:1" s="1260" customFormat="1" x14ac:dyDescent="0.2">
      <c r="A18619" s="1082"/>
    </row>
    <row r="18620" spans="1:1" s="1260" customFormat="1" x14ac:dyDescent="0.2">
      <c r="A18620" s="1082"/>
    </row>
    <row r="18621" spans="1:1" s="1260" customFormat="1" x14ac:dyDescent="0.2">
      <c r="A18621" s="1082"/>
    </row>
    <row r="18622" spans="1:1" s="1260" customFormat="1" x14ac:dyDescent="0.2">
      <c r="A18622" s="1082"/>
    </row>
    <row r="18623" spans="1:1" s="1260" customFormat="1" x14ac:dyDescent="0.2">
      <c r="A18623" s="1082"/>
    </row>
    <row r="18624" spans="1:1" s="1260" customFormat="1" x14ac:dyDescent="0.2">
      <c r="A18624" s="1082"/>
    </row>
    <row r="18625" spans="1:1" s="1260" customFormat="1" x14ac:dyDescent="0.2">
      <c r="A18625" s="1082"/>
    </row>
    <row r="18626" spans="1:1" s="1260" customFormat="1" x14ac:dyDescent="0.2">
      <c r="A18626" s="1082"/>
    </row>
    <row r="18627" spans="1:1" s="1260" customFormat="1" x14ac:dyDescent="0.2">
      <c r="A18627" s="1082"/>
    </row>
    <row r="18628" spans="1:1" s="1260" customFormat="1" x14ac:dyDescent="0.2">
      <c r="A18628" s="1082"/>
    </row>
    <row r="18629" spans="1:1" s="1260" customFormat="1" x14ac:dyDescent="0.2">
      <c r="A18629" s="1082"/>
    </row>
    <row r="18630" spans="1:1" s="1260" customFormat="1" x14ac:dyDescent="0.2">
      <c r="A18630" s="1082"/>
    </row>
    <row r="18631" spans="1:1" s="1260" customFormat="1" x14ac:dyDescent="0.2">
      <c r="A18631" s="1082"/>
    </row>
    <row r="18632" spans="1:1" s="1260" customFormat="1" x14ac:dyDescent="0.2">
      <c r="A18632" s="1082"/>
    </row>
    <row r="18633" spans="1:1" s="1260" customFormat="1" x14ac:dyDescent="0.2">
      <c r="A18633" s="1082"/>
    </row>
    <row r="18634" spans="1:1" s="1260" customFormat="1" x14ac:dyDescent="0.2">
      <c r="A18634" s="1082"/>
    </row>
    <row r="18635" spans="1:1" s="1260" customFormat="1" x14ac:dyDescent="0.2">
      <c r="A18635" s="1082"/>
    </row>
    <row r="18636" spans="1:1" s="1260" customFormat="1" x14ac:dyDescent="0.2">
      <c r="A18636" s="1082"/>
    </row>
    <row r="18637" spans="1:1" s="1260" customFormat="1" x14ac:dyDescent="0.2">
      <c r="A18637" s="1082"/>
    </row>
    <row r="18638" spans="1:1" s="1260" customFormat="1" x14ac:dyDescent="0.2">
      <c r="A18638" s="1082"/>
    </row>
    <row r="18639" spans="1:1" s="1260" customFormat="1" x14ac:dyDescent="0.2">
      <c r="A18639" s="1082"/>
    </row>
    <row r="18640" spans="1:1" s="1260" customFormat="1" x14ac:dyDescent="0.2">
      <c r="A18640" s="1082"/>
    </row>
    <row r="18641" spans="1:1" s="1260" customFormat="1" x14ac:dyDescent="0.2">
      <c r="A18641" s="1082"/>
    </row>
    <row r="18642" spans="1:1" s="1260" customFormat="1" x14ac:dyDescent="0.2">
      <c r="A18642" s="1082"/>
    </row>
    <row r="18643" spans="1:1" s="1260" customFormat="1" x14ac:dyDescent="0.2">
      <c r="A18643" s="1082"/>
    </row>
    <row r="18644" spans="1:1" s="1260" customFormat="1" x14ac:dyDescent="0.2">
      <c r="A18644" s="1082"/>
    </row>
    <row r="18645" spans="1:1" s="1260" customFormat="1" x14ac:dyDescent="0.2">
      <c r="A18645" s="1082"/>
    </row>
    <row r="18646" spans="1:1" s="1260" customFormat="1" x14ac:dyDescent="0.2">
      <c r="A18646" s="1082"/>
    </row>
    <row r="18647" spans="1:1" s="1260" customFormat="1" x14ac:dyDescent="0.2">
      <c r="A18647" s="1082"/>
    </row>
    <row r="18648" spans="1:1" s="1260" customFormat="1" x14ac:dyDescent="0.2">
      <c r="A18648" s="1082"/>
    </row>
    <row r="18649" spans="1:1" s="1260" customFormat="1" x14ac:dyDescent="0.2">
      <c r="A18649" s="1082"/>
    </row>
    <row r="18650" spans="1:1" s="1260" customFormat="1" x14ac:dyDescent="0.2">
      <c r="A18650" s="1082"/>
    </row>
    <row r="18651" spans="1:1" s="1260" customFormat="1" x14ac:dyDescent="0.2">
      <c r="A18651" s="1082"/>
    </row>
    <row r="18652" spans="1:1" s="1260" customFormat="1" x14ac:dyDescent="0.2">
      <c r="A18652" s="1082"/>
    </row>
    <row r="18653" spans="1:1" s="1260" customFormat="1" x14ac:dyDescent="0.2">
      <c r="A18653" s="1082"/>
    </row>
    <row r="18654" spans="1:1" s="1260" customFormat="1" x14ac:dyDescent="0.2">
      <c r="A18654" s="1082"/>
    </row>
    <row r="18655" spans="1:1" s="1260" customFormat="1" x14ac:dyDescent="0.2">
      <c r="A18655" s="1082"/>
    </row>
    <row r="18656" spans="1:1" s="1260" customFormat="1" x14ac:dyDescent="0.2">
      <c r="A18656" s="1082"/>
    </row>
    <row r="18657" spans="1:1" s="1260" customFormat="1" x14ac:dyDescent="0.2">
      <c r="A18657" s="1082"/>
    </row>
    <row r="18658" spans="1:1" s="1260" customFormat="1" x14ac:dyDescent="0.2">
      <c r="A18658" s="1082"/>
    </row>
    <row r="18659" spans="1:1" s="1260" customFormat="1" x14ac:dyDescent="0.2">
      <c r="A18659" s="1082"/>
    </row>
    <row r="18660" spans="1:1" s="1260" customFormat="1" x14ac:dyDescent="0.2">
      <c r="A18660" s="1082"/>
    </row>
    <row r="18661" spans="1:1" s="1260" customFormat="1" x14ac:dyDescent="0.2">
      <c r="A18661" s="1082"/>
    </row>
    <row r="18662" spans="1:1" s="1260" customFormat="1" x14ac:dyDescent="0.2">
      <c r="A18662" s="1082"/>
    </row>
    <row r="18663" spans="1:1" s="1260" customFormat="1" x14ac:dyDescent="0.2">
      <c r="A18663" s="1082"/>
    </row>
    <row r="18664" spans="1:1" s="1260" customFormat="1" x14ac:dyDescent="0.2">
      <c r="A18664" s="1082"/>
    </row>
    <row r="18665" spans="1:1" s="1260" customFormat="1" x14ac:dyDescent="0.2">
      <c r="A18665" s="1082"/>
    </row>
    <row r="18666" spans="1:1" s="1260" customFormat="1" x14ac:dyDescent="0.2">
      <c r="A18666" s="1082"/>
    </row>
    <row r="18667" spans="1:1" s="1260" customFormat="1" x14ac:dyDescent="0.2">
      <c r="A18667" s="1082"/>
    </row>
    <row r="18668" spans="1:1" s="1260" customFormat="1" x14ac:dyDescent="0.2">
      <c r="A18668" s="1082"/>
    </row>
    <row r="18669" spans="1:1" s="1260" customFormat="1" x14ac:dyDescent="0.2">
      <c r="A18669" s="1082"/>
    </row>
    <row r="18670" spans="1:1" s="1260" customFormat="1" x14ac:dyDescent="0.2">
      <c r="A18670" s="1082"/>
    </row>
    <row r="18671" spans="1:1" s="1260" customFormat="1" x14ac:dyDescent="0.2">
      <c r="A18671" s="1082"/>
    </row>
    <row r="18672" spans="1:1" s="1260" customFormat="1" x14ac:dyDescent="0.2">
      <c r="A18672" s="1082"/>
    </row>
    <row r="18673" spans="1:1" s="1260" customFormat="1" x14ac:dyDescent="0.2">
      <c r="A18673" s="1082"/>
    </row>
    <row r="18674" spans="1:1" s="1260" customFormat="1" x14ac:dyDescent="0.2">
      <c r="A18674" s="1082"/>
    </row>
    <row r="18675" spans="1:1" s="1260" customFormat="1" x14ac:dyDescent="0.2">
      <c r="A18675" s="1082"/>
    </row>
    <row r="18676" spans="1:1" s="1260" customFormat="1" x14ac:dyDescent="0.2">
      <c r="A18676" s="1082"/>
    </row>
    <row r="18677" spans="1:1" s="1260" customFormat="1" x14ac:dyDescent="0.2">
      <c r="A18677" s="1082"/>
    </row>
    <row r="18678" spans="1:1" s="1260" customFormat="1" x14ac:dyDescent="0.2">
      <c r="A18678" s="1082"/>
    </row>
    <row r="18679" spans="1:1" s="1260" customFormat="1" x14ac:dyDescent="0.2">
      <c r="A18679" s="1082"/>
    </row>
    <row r="18680" spans="1:1" s="1260" customFormat="1" x14ac:dyDescent="0.2">
      <c r="A18680" s="1082"/>
    </row>
    <row r="18681" spans="1:1" s="1260" customFormat="1" x14ac:dyDescent="0.2">
      <c r="A18681" s="1082"/>
    </row>
    <row r="18682" spans="1:1" s="1260" customFormat="1" x14ac:dyDescent="0.2">
      <c r="A18682" s="1082"/>
    </row>
    <row r="18683" spans="1:1" s="1260" customFormat="1" x14ac:dyDescent="0.2">
      <c r="A18683" s="1082"/>
    </row>
    <row r="18684" spans="1:1" s="1260" customFormat="1" x14ac:dyDescent="0.2">
      <c r="A18684" s="1082"/>
    </row>
    <row r="18685" spans="1:1" s="1260" customFormat="1" x14ac:dyDescent="0.2">
      <c r="A18685" s="1082"/>
    </row>
    <row r="18686" spans="1:1" s="1260" customFormat="1" x14ac:dyDescent="0.2">
      <c r="A18686" s="1082"/>
    </row>
    <row r="18687" spans="1:1" s="1260" customFormat="1" x14ac:dyDescent="0.2">
      <c r="A18687" s="1082"/>
    </row>
    <row r="18688" spans="1:1" s="1260" customFormat="1" x14ac:dyDescent="0.2">
      <c r="A18688" s="1082"/>
    </row>
    <row r="18689" spans="1:1" s="1260" customFormat="1" x14ac:dyDescent="0.2">
      <c r="A18689" s="1082"/>
    </row>
    <row r="18690" spans="1:1" s="1260" customFormat="1" x14ac:dyDescent="0.2">
      <c r="A18690" s="1082"/>
    </row>
    <row r="18691" spans="1:1" s="1260" customFormat="1" x14ac:dyDescent="0.2">
      <c r="A18691" s="1082"/>
    </row>
    <row r="18692" spans="1:1" s="1260" customFormat="1" x14ac:dyDescent="0.2">
      <c r="A18692" s="1082"/>
    </row>
    <row r="18693" spans="1:1" s="1260" customFormat="1" x14ac:dyDescent="0.2">
      <c r="A18693" s="1082"/>
    </row>
    <row r="18694" spans="1:1" s="1260" customFormat="1" x14ac:dyDescent="0.2">
      <c r="A18694" s="1082"/>
    </row>
    <row r="18695" spans="1:1" s="1260" customFormat="1" x14ac:dyDescent="0.2">
      <c r="A18695" s="1082"/>
    </row>
    <row r="18696" spans="1:1" s="1260" customFormat="1" x14ac:dyDescent="0.2">
      <c r="A18696" s="1082"/>
    </row>
    <row r="18697" spans="1:1" s="1260" customFormat="1" x14ac:dyDescent="0.2">
      <c r="A18697" s="1082"/>
    </row>
    <row r="18698" spans="1:1" s="1260" customFormat="1" x14ac:dyDescent="0.2">
      <c r="A18698" s="1082"/>
    </row>
    <row r="18699" spans="1:1" s="1260" customFormat="1" x14ac:dyDescent="0.2">
      <c r="A18699" s="1082"/>
    </row>
    <row r="18700" spans="1:1" s="1260" customFormat="1" x14ac:dyDescent="0.2">
      <c r="A18700" s="1082"/>
    </row>
    <row r="18701" spans="1:1" s="1260" customFormat="1" x14ac:dyDescent="0.2">
      <c r="A18701" s="1082"/>
    </row>
    <row r="18702" spans="1:1" s="1260" customFormat="1" x14ac:dyDescent="0.2">
      <c r="A18702" s="1082"/>
    </row>
    <row r="18703" spans="1:1" s="1260" customFormat="1" x14ac:dyDescent="0.2">
      <c r="A18703" s="1082"/>
    </row>
    <row r="18704" spans="1:1" s="1260" customFormat="1" x14ac:dyDescent="0.2">
      <c r="A18704" s="1082"/>
    </row>
    <row r="18705" spans="1:1" s="1260" customFormat="1" x14ac:dyDescent="0.2">
      <c r="A18705" s="1082"/>
    </row>
    <row r="18706" spans="1:1" s="1260" customFormat="1" x14ac:dyDescent="0.2">
      <c r="A18706" s="1082"/>
    </row>
    <row r="18707" spans="1:1" s="1260" customFormat="1" x14ac:dyDescent="0.2">
      <c r="A18707" s="1082"/>
    </row>
    <row r="18708" spans="1:1" s="1260" customFormat="1" x14ac:dyDescent="0.2">
      <c r="A18708" s="1082"/>
    </row>
    <row r="18709" spans="1:1" s="1260" customFormat="1" x14ac:dyDescent="0.2">
      <c r="A18709" s="1082"/>
    </row>
    <row r="18710" spans="1:1" s="1260" customFormat="1" x14ac:dyDescent="0.2">
      <c r="A18710" s="1082"/>
    </row>
    <row r="18711" spans="1:1" s="1260" customFormat="1" x14ac:dyDescent="0.2">
      <c r="A18711" s="1082"/>
    </row>
    <row r="18712" spans="1:1" s="1260" customFormat="1" x14ac:dyDescent="0.2">
      <c r="A18712" s="1082"/>
    </row>
    <row r="18713" spans="1:1" s="1260" customFormat="1" x14ac:dyDescent="0.2">
      <c r="A18713" s="1082"/>
    </row>
    <row r="18714" spans="1:1" s="1260" customFormat="1" x14ac:dyDescent="0.2">
      <c r="A18714" s="1082"/>
    </row>
    <row r="18715" spans="1:1" s="1260" customFormat="1" x14ac:dyDescent="0.2">
      <c r="A18715" s="1082"/>
    </row>
    <row r="18716" spans="1:1" s="1260" customFormat="1" x14ac:dyDescent="0.2">
      <c r="A18716" s="1082"/>
    </row>
    <row r="18717" spans="1:1" s="1260" customFormat="1" x14ac:dyDescent="0.2">
      <c r="A18717" s="1082"/>
    </row>
    <row r="18718" spans="1:1" s="1260" customFormat="1" x14ac:dyDescent="0.2">
      <c r="A18718" s="1082"/>
    </row>
    <row r="18719" spans="1:1" s="1260" customFormat="1" x14ac:dyDescent="0.2">
      <c r="A18719" s="1082"/>
    </row>
    <row r="18720" spans="1:1" s="1260" customFormat="1" x14ac:dyDescent="0.2">
      <c r="A18720" s="1082"/>
    </row>
    <row r="18721" spans="1:1" s="1260" customFormat="1" x14ac:dyDescent="0.2">
      <c r="A18721" s="1082"/>
    </row>
    <row r="18722" spans="1:1" s="1260" customFormat="1" x14ac:dyDescent="0.2">
      <c r="A18722" s="1082"/>
    </row>
    <row r="18723" spans="1:1" s="1260" customFormat="1" x14ac:dyDescent="0.2">
      <c r="A18723" s="1082"/>
    </row>
    <row r="18724" spans="1:1" s="1260" customFormat="1" x14ac:dyDescent="0.2">
      <c r="A18724" s="1082"/>
    </row>
    <row r="18725" spans="1:1" s="1260" customFormat="1" x14ac:dyDescent="0.2">
      <c r="A18725" s="1082"/>
    </row>
    <row r="18726" spans="1:1" s="1260" customFormat="1" x14ac:dyDescent="0.2">
      <c r="A18726" s="1082"/>
    </row>
    <row r="18727" spans="1:1" s="1260" customFormat="1" x14ac:dyDescent="0.2">
      <c r="A18727" s="1082"/>
    </row>
    <row r="18728" spans="1:1" s="1260" customFormat="1" x14ac:dyDescent="0.2">
      <c r="A18728" s="1082"/>
    </row>
    <row r="18729" spans="1:1" s="1260" customFormat="1" x14ac:dyDescent="0.2">
      <c r="A18729" s="1082"/>
    </row>
    <row r="18730" spans="1:1" s="1260" customFormat="1" x14ac:dyDescent="0.2">
      <c r="A18730" s="1082"/>
    </row>
    <row r="18731" spans="1:1" s="1260" customFormat="1" x14ac:dyDescent="0.2">
      <c r="A18731" s="1082"/>
    </row>
    <row r="18732" spans="1:1" s="1260" customFormat="1" x14ac:dyDescent="0.2">
      <c r="A18732" s="1082"/>
    </row>
    <row r="18733" spans="1:1" s="1260" customFormat="1" x14ac:dyDescent="0.2">
      <c r="A18733" s="1082"/>
    </row>
    <row r="18734" spans="1:1" s="1260" customFormat="1" x14ac:dyDescent="0.2">
      <c r="A18734" s="1082"/>
    </row>
    <row r="18735" spans="1:1" s="1260" customFormat="1" x14ac:dyDescent="0.2">
      <c r="A18735" s="1082"/>
    </row>
    <row r="18736" spans="1:1" s="1260" customFormat="1" x14ac:dyDescent="0.2">
      <c r="A18736" s="1082"/>
    </row>
    <row r="18737" spans="1:1" s="1260" customFormat="1" x14ac:dyDescent="0.2">
      <c r="A18737" s="1082"/>
    </row>
    <row r="18738" spans="1:1" s="1260" customFormat="1" x14ac:dyDescent="0.2">
      <c r="A18738" s="1082"/>
    </row>
    <row r="18739" spans="1:1" s="1260" customFormat="1" x14ac:dyDescent="0.2">
      <c r="A18739" s="1082"/>
    </row>
    <row r="18740" spans="1:1" s="1260" customFormat="1" x14ac:dyDescent="0.2">
      <c r="A18740" s="1082"/>
    </row>
    <row r="18741" spans="1:1" s="1260" customFormat="1" x14ac:dyDescent="0.2">
      <c r="A18741" s="1082"/>
    </row>
    <row r="18742" spans="1:1" s="1260" customFormat="1" x14ac:dyDescent="0.2">
      <c r="A18742" s="1082"/>
    </row>
    <row r="18743" spans="1:1" s="1260" customFormat="1" x14ac:dyDescent="0.2">
      <c r="A18743" s="1082"/>
    </row>
    <row r="18744" spans="1:1" s="1260" customFormat="1" x14ac:dyDescent="0.2">
      <c r="A18744" s="1082"/>
    </row>
    <row r="18745" spans="1:1" s="1260" customFormat="1" x14ac:dyDescent="0.2">
      <c r="A18745" s="1082"/>
    </row>
    <row r="18746" spans="1:1" s="1260" customFormat="1" x14ac:dyDescent="0.2">
      <c r="A18746" s="1082"/>
    </row>
    <row r="18747" spans="1:1" s="1260" customFormat="1" x14ac:dyDescent="0.2">
      <c r="A18747" s="1082"/>
    </row>
    <row r="18748" spans="1:1" s="1260" customFormat="1" x14ac:dyDescent="0.2">
      <c r="A18748" s="1082"/>
    </row>
    <row r="18749" spans="1:1" s="1260" customFormat="1" x14ac:dyDescent="0.2">
      <c r="A18749" s="1082"/>
    </row>
    <row r="18750" spans="1:1" s="1260" customFormat="1" x14ac:dyDescent="0.2">
      <c r="A18750" s="1082"/>
    </row>
    <row r="18751" spans="1:1" s="1260" customFormat="1" x14ac:dyDescent="0.2">
      <c r="A18751" s="1082"/>
    </row>
    <row r="18752" spans="1:1" s="1260" customFormat="1" x14ac:dyDescent="0.2">
      <c r="A18752" s="1082"/>
    </row>
    <row r="18753" spans="1:1" s="1260" customFormat="1" x14ac:dyDescent="0.2">
      <c r="A18753" s="1082"/>
    </row>
    <row r="18754" spans="1:1" s="1260" customFormat="1" x14ac:dyDescent="0.2">
      <c r="A18754" s="1082"/>
    </row>
    <row r="18755" spans="1:1" s="1260" customFormat="1" x14ac:dyDescent="0.2">
      <c r="A18755" s="1082"/>
    </row>
    <row r="18756" spans="1:1" s="1260" customFormat="1" x14ac:dyDescent="0.2">
      <c r="A18756" s="1082"/>
    </row>
    <row r="18757" spans="1:1" s="1260" customFormat="1" x14ac:dyDescent="0.2">
      <c r="A18757" s="1082"/>
    </row>
    <row r="18758" spans="1:1" s="1260" customFormat="1" x14ac:dyDescent="0.2">
      <c r="A18758" s="1082"/>
    </row>
    <row r="18759" spans="1:1" s="1260" customFormat="1" x14ac:dyDescent="0.2">
      <c r="A18759" s="1082"/>
    </row>
    <row r="18760" spans="1:1" s="1260" customFormat="1" x14ac:dyDescent="0.2">
      <c r="A18760" s="1082"/>
    </row>
    <row r="18761" spans="1:1" s="1260" customFormat="1" x14ac:dyDescent="0.2">
      <c r="A18761" s="1082"/>
    </row>
    <row r="18762" spans="1:1" s="1260" customFormat="1" x14ac:dyDescent="0.2">
      <c r="A18762" s="1082"/>
    </row>
    <row r="18763" spans="1:1" s="1260" customFormat="1" x14ac:dyDescent="0.2">
      <c r="A18763" s="1082"/>
    </row>
    <row r="18764" spans="1:1" s="1260" customFormat="1" x14ac:dyDescent="0.2">
      <c r="A18764" s="1082"/>
    </row>
    <row r="18765" spans="1:1" s="1260" customFormat="1" x14ac:dyDescent="0.2">
      <c r="A18765" s="1082"/>
    </row>
    <row r="18766" spans="1:1" s="1260" customFormat="1" x14ac:dyDescent="0.2">
      <c r="A18766" s="1082"/>
    </row>
    <row r="18767" spans="1:1" s="1260" customFormat="1" x14ac:dyDescent="0.2">
      <c r="A18767" s="1082"/>
    </row>
    <row r="18768" spans="1:1" s="1260" customFormat="1" x14ac:dyDescent="0.2">
      <c r="A18768" s="1082"/>
    </row>
    <row r="18769" spans="1:1" s="1260" customFormat="1" x14ac:dyDescent="0.2">
      <c r="A18769" s="1082"/>
    </row>
    <row r="18770" spans="1:1" s="1260" customFormat="1" x14ac:dyDescent="0.2">
      <c r="A18770" s="1082"/>
    </row>
    <row r="18771" spans="1:1" s="1260" customFormat="1" x14ac:dyDescent="0.2">
      <c r="A18771" s="1082"/>
    </row>
    <row r="18772" spans="1:1" s="1260" customFormat="1" x14ac:dyDescent="0.2">
      <c r="A18772" s="1082"/>
    </row>
    <row r="18773" spans="1:1" s="1260" customFormat="1" x14ac:dyDescent="0.2">
      <c r="A18773" s="1082"/>
    </row>
    <row r="18774" spans="1:1" s="1260" customFormat="1" x14ac:dyDescent="0.2">
      <c r="A18774" s="1082"/>
    </row>
    <row r="18775" spans="1:1" s="1260" customFormat="1" x14ac:dyDescent="0.2">
      <c r="A18775" s="1082"/>
    </row>
    <row r="18776" spans="1:1" s="1260" customFormat="1" x14ac:dyDescent="0.2">
      <c r="A18776" s="1082"/>
    </row>
    <row r="18777" spans="1:1" s="1260" customFormat="1" x14ac:dyDescent="0.2">
      <c r="A18777" s="1082"/>
    </row>
    <row r="18778" spans="1:1" s="1260" customFormat="1" x14ac:dyDescent="0.2">
      <c r="A18778" s="1082"/>
    </row>
    <row r="18779" spans="1:1" s="1260" customFormat="1" x14ac:dyDescent="0.2">
      <c r="A18779" s="1082"/>
    </row>
    <row r="18780" spans="1:1" s="1260" customFormat="1" x14ac:dyDescent="0.2">
      <c r="A18780" s="1082"/>
    </row>
    <row r="18781" spans="1:1" s="1260" customFormat="1" x14ac:dyDescent="0.2">
      <c r="A18781" s="1082"/>
    </row>
    <row r="18782" spans="1:1" s="1260" customFormat="1" x14ac:dyDescent="0.2">
      <c r="A18782" s="1082"/>
    </row>
    <row r="18783" spans="1:1" s="1260" customFormat="1" x14ac:dyDescent="0.2">
      <c r="A18783" s="1082"/>
    </row>
    <row r="18784" spans="1:1" s="1260" customFormat="1" x14ac:dyDescent="0.2">
      <c r="A18784" s="1082"/>
    </row>
    <row r="18785" spans="1:1" s="1260" customFormat="1" x14ac:dyDescent="0.2">
      <c r="A18785" s="1082"/>
    </row>
    <row r="18786" spans="1:1" s="1260" customFormat="1" x14ac:dyDescent="0.2">
      <c r="A18786" s="1082"/>
    </row>
    <row r="18787" spans="1:1" s="1260" customFormat="1" x14ac:dyDescent="0.2">
      <c r="A18787" s="1082"/>
    </row>
    <row r="18788" spans="1:1" s="1260" customFormat="1" x14ac:dyDescent="0.2">
      <c r="A18788" s="1082"/>
    </row>
    <row r="18789" spans="1:1" s="1260" customFormat="1" x14ac:dyDescent="0.2">
      <c r="A18789" s="1082"/>
    </row>
    <row r="18790" spans="1:1" s="1260" customFormat="1" x14ac:dyDescent="0.2">
      <c r="A18790" s="1082"/>
    </row>
    <row r="18791" spans="1:1" s="1260" customFormat="1" x14ac:dyDescent="0.2">
      <c r="A18791" s="1082"/>
    </row>
    <row r="18792" spans="1:1" s="1260" customFormat="1" x14ac:dyDescent="0.2">
      <c r="A18792" s="1082"/>
    </row>
    <row r="18793" spans="1:1" s="1260" customFormat="1" x14ac:dyDescent="0.2">
      <c r="A18793" s="1082"/>
    </row>
    <row r="18794" spans="1:1" s="1260" customFormat="1" x14ac:dyDescent="0.2">
      <c r="A18794" s="1082"/>
    </row>
    <row r="18795" spans="1:1" s="1260" customFormat="1" x14ac:dyDescent="0.2">
      <c r="A18795" s="1082"/>
    </row>
    <row r="18796" spans="1:1" s="1260" customFormat="1" x14ac:dyDescent="0.2">
      <c r="A18796" s="1082"/>
    </row>
    <row r="18797" spans="1:1" s="1260" customFormat="1" x14ac:dyDescent="0.2">
      <c r="A18797" s="1082"/>
    </row>
    <row r="18798" spans="1:1" s="1260" customFormat="1" x14ac:dyDescent="0.2">
      <c r="A18798" s="1082"/>
    </row>
    <row r="18799" spans="1:1" s="1260" customFormat="1" x14ac:dyDescent="0.2">
      <c r="A18799" s="1082"/>
    </row>
    <row r="18800" spans="1:1" s="1260" customFormat="1" x14ac:dyDescent="0.2">
      <c r="A18800" s="1082"/>
    </row>
    <row r="18801" spans="1:1" s="1260" customFormat="1" x14ac:dyDescent="0.2">
      <c r="A18801" s="1082"/>
    </row>
    <row r="18802" spans="1:1" s="1260" customFormat="1" x14ac:dyDescent="0.2">
      <c r="A18802" s="1082"/>
    </row>
    <row r="18803" spans="1:1" s="1260" customFormat="1" x14ac:dyDescent="0.2">
      <c r="A18803" s="1082"/>
    </row>
    <row r="18804" spans="1:1" s="1260" customFormat="1" x14ac:dyDescent="0.2">
      <c r="A18804" s="1082"/>
    </row>
    <row r="18805" spans="1:1" s="1260" customFormat="1" x14ac:dyDescent="0.2">
      <c r="A18805" s="1082"/>
    </row>
    <row r="18806" spans="1:1" s="1260" customFormat="1" x14ac:dyDescent="0.2">
      <c r="A18806" s="1082"/>
    </row>
    <row r="18807" spans="1:1" s="1260" customFormat="1" x14ac:dyDescent="0.2">
      <c r="A18807" s="1082"/>
    </row>
    <row r="18808" spans="1:1" s="1260" customFormat="1" x14ac:dyDescent="0.2">
      <c r="A18808" s="1082"/>
    </row>
    <row r="18809" spans="1:1" s="1260" customFormat="1" x14ac:dyDescent="0.2">
      <c r="A18809" s="1082"/>
    </row>
    <row r="18810" spans="1:1" s="1260" customFormat="1" x14ac:dyDescent="0.2">
      <c r="A18810" s="1082"/>
    </row>
    <row r="18811" spans="1:1" s="1260" customFormat="1" x14ac:dyDescent="0.2">
      <c r="A18811" s="1082"/>
    </row>
    <row r="18812" spans="1:1" s="1260" customFormat="1" x14ac:dyDescent="0.2">
      <c r="A18812" s="1082"/>
    </row>
    <row r="18813" spans="1:1" s="1260" customFormat="1" x14ac:dyDescent="0.2">
      <c r="A18813" s="1082"/>
    </row>
    <row r="18814" spans="1:1" s="1260" customFormat="1" x14ac:dyDescent="0.2">
      <c r="A18814" s="1082"/>
    </row>
    <row r="18815" spans="1:1" s="1260" customFormat="1" x14ac:dyDescent="0.2">
      <c r="A18815" s="1082"/>
    </row>
    <row r="18816" spans="1:1" s="1260" customFormat="1" x14ac:dyDescent="0.2">
      <c r="A18816" s="1082"/>
    </row>
    <row r="18817" spans="1:1" s="1260" customFormat="1" x14ac:dyDescent="0.2">
      <c r="A18817" s="1082"/>
    </row>
    <row r="18818" spans="1:1" s="1260" customFormat="1" x14ac:dyDescent="0.2">
      <c r="A18818" s="1082"/>
    </row>
    <row r="18819" spans="1:1" s="1260" customFormat="1" x14ac:dyDescent="0.2">
      <c r="A18819" s="1082"/>
    </row>
    <row r="18820" spans="1:1" s="1260" customFormat="1" x14ac:dyDescent="0.2">
      <c r="A18820" s="1082"/>
    </row>
    <row r="18821" spans="1:1" s="1260" customFormat="1" x14ac:dyDescent="0.2">
      <c r="A18821" s="1082"/>
    </row>
    <row r="18822" spans="1:1" s="1260" customFormat="1" x14ac:dyDescent="0.2">
      <c r="A18822" s="1082"/>
    </row>
    <row r="18823" spans="1:1" s="1260" customFormat="1" x14ac:dyDescent="0.2">
      <c r="A18823" s="1082"/>
    </row>
    <row r="18824" spans="1:1" s="1260" customFormat="1" x14ac:dyDescent="0.2">
      <c r="A18824" s="1082"/>
    </row>
    <row r="18825" spans="1:1" s="1260" customFormat="1" x14ac:dyDescent="0.2">
      <c r="A18825" s="1082"/>
    </row>
    <row r="18826" spans="1:1" s="1260" customFormat="1" x14ac:dyDescent="0.2">
      <c r="A18826" s="1082"/>
    </row>
    <row r="18827" spans="1:1" s="1260" customFormat="1" x14ac:dyDescent="0.2">
      <c r="A18827" s="1082"/>
    </row>
    <row r="18828" spans="1:1" s="1260" customFormat="1" x14ac:dyDescent="0.2">
      <c r="A18828" s="1082"/>
    </row>
    <row r="18829" spans="1:1" s="1260" customFormat="1" x14ac:dyDescent="0.2">
      <c r="A18829" s="1082"/>
    </row>
    <row r="18830" spans="1:1" s="1260" customFormat="1" x14ac:dyDescent="0.2">
      <c r="A18830" s="1082"/>
    </row>
    <row r="18831" spans="1:1" s="1260" customFormat="1" x14ac:dyDescent="0.2">
      <c r="A18831" s="1082"/>
    </row>
    <row r="18832" spans="1:1" s="1260" customFormat="1" x14ac:dyDescent="0.2">
      <c r="A18832" s="1082"/>
    </row>
    <row r="18833" spans="1:1" s="1260" customFormat="1" x14ac:dyDescent="0.2">
      <c r="A18833" s="1082"/>
    </row>
    <row r="18834" spans="1:1" s="1260" customFormat="1" x14ac:dyDescent="0.2">
      <c r="A18834" s="1082"/>
    </row>
    <row r="18835" spans="1:1" s="1260" customFormat="1" x14ac:dyDescent="0.2">
      <c r="A18835" s="1082"/>
    </row>
    <row r="18836" spans="1:1" s="1260" customFormat="1" x14ac:dyDescent="0.2">
      <c r="A18836" s="1082"/>
    </row>
    <row r="18837" spans="1:1" s="1260" customFormat="1" x14ac:dyDescent="0.2">
      <c r="A18837" s="1082"/>
    </row>
    <row r="18838" spans="1:1" s="1260" customFormat="1" x14ac:dyDescent="0.2">
      <c r="A18838" s="1082"/>
    </row>
    <row r="18839" spans="1:1" s="1260" customFormat="1" x14ac:dyDescent="0.2">
      <c r="A18839" s="1082"/>
    </row>
    <row r="18840" spans="1:1" s="1260" customFormat="1" x14ac:dyDescent="0.2">
      <c r="A18840" s="1082"/>
    </row>
    <row r="18841" spans="1:1" s="1260" customFormat="1" x14ac:dyDescent="0.2">
      <c r="A18841" s="1082"/>
    </row>
    <row r="18842" spans="1:1" s="1260" customFormat="1" x14ac:dyDescent="0.2">
      <c r="A18842" s="1082"/>
    </row>
    <row r="18843" spans="1:1" s="1260" customFormat="1" x14ac:dyDescent="0.2">
      <c r="A18843" s="1082"/>
    </row>
    <row r="18844" spans="1:1" s="1260" customFormat="1" x14ac:dyDescent="0.2">
      <c r="A18844" s="1082"/>
    </row>
    <row r="18845" spans="1:1" s="1260" customFormat="1" x14ac:dyDescent="0.2">
      <c r="A18845" s="1082"/>
    </row>
    <row r="18846" spans="1:1" s="1260" customFormat="1" x14ac:dyDescent="0.2">
      <c r="A18846" s="1082"/>
    </row>
    <row r="18847" spans="1:1" s="1260" customFormat="1" x14ac:dyDescent="0.2">
      <c r="A18847" s="1082"/>
    </row>
    <row r="18848" spans="1:1" s="1260" customFormat="1" x14ac:dyDescent="0.2">
      <c r="A18848" s="1082"/>
    </row>
    <row r="18849" spans="1:1" s="1260" customFormat="1" x14ac:dyDescent="0.2">
      <c r="A18849" s="1082"/>
    </row>
    <row r="18850" spans="1:1" s="1260" customFormat="1" x14ac:dyDescent="0.2">
      <c r="A18850" s="1082"/>
    </row>
    <row r="18851" spans="1:1" s="1260" customFormat="1" x14ac:dyDescent="0.2">
      <c r="A18851" s="1082"/>
    </row>
    <row r="18852" spans="1:1" s="1260" customFormat="1" x14ac:dyDescent="0.2">
      <c r="A18852" s="1082"/>
    </row>
    <row r="18853" spans="1:1" s="1260" customFormat="1" x14ac:dyDescent="0.2">
      <c r="A18853" s="1082"/>
    </row>
    <row r="18854" spans="1:1" s="1260" customFormat="1" x14ac:dyDescent="0.2">
      <c r="A18854" s="1082"/>
    </row>
    <row r="18855" spans="1:1" s="1260" customFormat="1" x14ac:dyDescent="0.2">
      <c r="A18855" s="1082"/>
    </row>
    <row r="18856" spans="1:1" s="1260" customFormat="1" x14ac:dyDescent="0.2">
      <c r="A18856" s="1082"/>
    </row>
    <row r="18857" spans="1:1" s="1260" customFormat="1" x14ac:dyDescent="0.2">
      <c r="A18857" s="1082"/>
    </row>
    <row r="18858" spans="1:1" s="1260" customFormat="1" x14ac:dyDescent="0.2">
      <c r="A18858" s="1082"/>
    </row>
    <row r="18859" spans="1:1" s="1260" customFormat="1" x14ac:dyDescent="0.2">
      <c r="A18859" s="1082"/>
    </row>
    <row r="18860" spans="1:1" s="1260" customFormat="1" x14ac:dyDescent="0.2">
      <c r="A18860" s="1082"/>
    </row>
    <row r="18861" spans="1:1" s="1260" customFormat="1" x14ac:dyDescent="0.2">
      <c r="A18861" s="1082"/>
    </row>
    <row r="18862" spans="1:1" s="1260" customFormat="1" x14ac:dyDescent="0.2">
      <c r="A18862" s="1082"/>
    </row>
    <row r="18863" spans="1:1" s="1260" customFormat="1" x14ac:dyDescent="0.2">
      <c r="A18863" s="1082"/>
    </row>
    <row r="18864" spans="1:1" s="1260" customFormat="1" x14ac:dyDescent="0.2">
      <c r="A18864" s="1082"/>
    </row>
    <row r="18865" spans="1:1" s="1260" customFormat="1" x14ac:dyDescent="0.2">
      <c r="A18865" s="1082"/>
    </row>
    <row r="18866" spans="1:1" s="1260" customFormat="1" x14ac:dyDescent="0.2">
      <c r="A18866" s="1082"/>
    </row>
    <row r="18867" spans="1:1" s="1260" customFormat="1" x14ac:dyDescent="0.2">
      <c r="A18867" s="1082"/>
    </row>
    <row r="18868" spans="1:1" s="1260" customFormat="1" x14ac:dyDescent="0.2">
      <c r="A18868" s="1082"/>
    </row>
    <row r="18869" spans="1:1" s="1260" customFormat="1" x14ac:dyDescent="0.2">
      <c r="A18869" s="1082"/>
    </row>
    <row r="18870" spans="1:1" s="1260" customFormat="1" x14ac:dyDescent="0.2">
      <c r="A18870" s="1082"/>
    </row>
    <row r="18871" spans="1:1" s="1260" customFormat="1" x14ac:dyDescent="0.2">
      <c r="A18871" s="1082"/>
    </row>
    <row r="18872" spans="1:1" s="1260" customFormat="1" x14ac:dyDescent="0.2">
      <c r="A18872" s="1082"/>
    </row>
    <row r="18873" spans="1:1" s="1260" customFormat="1" x14ac:dyDescent="0.2">
      <c r="A18873" s="1082"/>
    </row>
    <row r="18874" spans="1:1" s="1260" customFormat="1" x14ac:dyDescent="0.2">
      <c r="A18874" s="1082"/>
    </row>
    <row r="18875" spans="1:1" s="1260" customFormat="1" x14ac:dyDescent="0.2">
      <c r="A18875" s="1082"/>
    </row>
    <row r="18876" spans="1:1" s="1260" customFormat="1" x14ac:dyDescent="0.2">
      <c r="A18876" s="1082"/>
    </row>
    <row r="18877" spans="1:1" s="1260" customFormat="1" x14ac:dyDescent="0.2">
      <c r="A18877" s="1082"/>
    </row>
    <row r="18878" spans="1:1" s="1260" customFormat="1" x14ac:dyDescent="0.2">
      <c r="A18878" s="1082"/>
    </row>
    <row r="18879" spans="1:1" s="1260" customFormat="1" x14ac:dyDescent="0.2">
      <c r="A18879" s="1082"/>
    </row>
    <row r="18880" spans="1:1" s="1260" customFormat="1" x14ac:dyDescent="0.2">
      <c r="A18880" s="1082"/>
    </row>
    <row r="18881" spans="1:1" s="1260" customFormat="1" x14ac:dyDescent="0.2">
      <c r="A18881" s="1082"/>
    </row>
    <row r="18882" spans="1:1" s="1260" customFormat="1" x14ac:dyDescent="0.2">
      <c r="A18882" s="1082"/>
    </row>
    <row r="18883" spans="1:1" s="1260" customFormat="1" x14ac:dyDescent="0.2">
      <c r="A18883" s="1082"/>
    </row>
    <row r="18884" spans="1:1" s="1260" customFormat="1" x14ac:dyDescent="0.2">
      <c r="A18884" s="1082"/>
    </row>
    <row r="18885" spans="1:1" s="1260" customFormat="1" x14ac:dyDescent="0.2">
      <c r="A18885" s="1082"/>
    </row>
    <row r="18886" spans="1:1" s="1260" customFormat="1" x14ac:dyDescent="0.2">
      <c r="A18886" s="1082"/>
    </row>
    <row r="18887" spans="1:1" s="1260" customFormat="1" x14ac:dyDescent="0.2">
      <c r="A18887" s="1082"/>
    </row>
    <row r="18888" spans="1:1" s="1260" customFormat="1" x14ac:dyDescent="0.2">
      <c r="A18888" s="1082"/>
    </row>
    <row r="18889" spans="1:1" s="1260" customFormat="1" x14ac:dyDescent="0.2">
      <c r="A18889" s="1082"/>
    </row>
    <row r="18890" spans="1:1" s="1260" customFormat="1" x14ac:dyDescent="0.2">
      <c r="A18890" s="1082"/>
    </row>
    <row r="18891" spans="1:1" s="1260" customFormat="1" x14ac:dyDescent="0.2">
      <c r="A18891" s="1082"/>
    </row>
    <row r="18892" spans="1:1" s="1260" customFormat="1" x14ac:dyDescent="0.2">
      <c r="A18892" s="1082"/>
    </row>
    <row r="18893" spans="1:1" s="1260" customFormat="1" x14ac:dyDescent="0.2">
      <c r="A18893" s="1082"/>
    </row>
    <row r="18894" spans="1:1" s="1260" customFormat="1" x14ac:dyDescent="0.2">
      <c r="A18894" s="1082"/>
    </row>
    <row r="18895" spans="1:1" s="1260" customFormat="1" x14ac:dyDescent="0.2">
      <c r="A18895" s="1082"/>
    </row>
    <row r="18896" spans="1:1" s="1260" customFormat="1" x14ac:dyDescent="0.2">
      <c r="A18896" s="1082"/>
    </row>
    <row r="18897" spans="1:1" s="1260" customFormat="1" x14ac:dyDescent="0.2">
      <c r="A18897" s="1082"/>
    </row>
    <row r="18898" spans="1:1" s="1260" customFormat="1" x14ac:dyDescent="0.2">
      <c r="A18898" s="1082"/>
    </row>
    <row r="18899" spans="1:1" s="1260" customFormat="1" x14ac:dyDescent="0.2">
      <c r="A18899" s="1082"/>
    </row>
    <row r="18900" spans="1:1" s="1260" customFormat="1" x14ac:dyDescent="0.2">
      <c r="A18900" s="1082"/>
    </row>
    <row r="18901" spans="1:1" s="1260" customFormat="1" x14ac:dyDescent="0.2">
      <c r="A18901" s="1082"/>
    </row>
    <row r="18902" spans="1:1" s="1260" customFormat="1" x14ac:dyDescent="0.2">
      <c r="A18902" s="1082"/>
    </row>
    <row r="18903" spans="1:1" s="1260" customFormat="1" x14ac:dyDescent="0.2">
      <c r="A18903" s="1082"/>
    </row>
    <row r="18904" spans="1:1" s="1260" customFormat="1" x14ac:dyDescent="0.2">
      <c r="A18904" s="1082"/>
    </row>
    <row r="18905" spans="1:1" s="1260" customFormat="1" x14ac:dyDescent="0.2">
      <c r="A18905" s="1082"/>
    </row>
    <row r="18906" spans="1:1" s="1260" customFormat="1" x14ac:dyDescent="0.2">
      <c r="A18906" s="1082"/>
    </row>
    <row r="18907" spans="1:1" s="1260" customFormat="1" x14ac:dyDescent="0.2">
      <c r="A18907" s="1082"/>
    </row>
    <row r="18908" spans="1:1" s="1260" customFormat="1" x14ac:dyDescent="0.2">
      <c r="A18908" s="1082"/>
    </row>
    <row r="18909" spans="1:1" s="1260" customFormat="1" x14ac:dyDescent="0.2">
      <c r="A18909" s="1082"/>
    </row>
    <row r="18910" spans="1:1" s="1260" customFormat="1" x14ac:dyDescent="0.2">
      <c r="A18910" s="1082"/>
    </row>
    <row r="18911" spans="1:1" s="1260" customFormat="1" x14ac:dyDescent="0.2">
      <c r="A18911" s="1082"/>
    </row>
    <row r="18912" spans="1:1" s="1260" customFormat="1" x14ac:dyDescent="0.2">
      <c r="A18912" s="1082"/>
    </row>
    <row r="18913" spans="1:1" s="1260" customFormat="1" x14ac:dyDescent="0.2">
      <c r="A18913" s="1082"/>
    </row>
    <row r="18914" spans="1:1" s="1260" customFormat="1" x14ac:dyDescent="0.2">
      <c r="A18914" s="1082"/>
    </row>
    <row r="18915" spans="1:1" s="1260" customFormat="1" x14ac:dyDescent="0.2">
      <c r="A18915" s="1082"/>
    </row>
    <row r="18916" spans="1:1" s="1260" customFormat="1" x14ac:dyDescent="0.2">
      <c r="A18916" s="1082"/>
    </row>
    <row r="18917" spans="1:1" s="1260" customFormat="1" x14ac:dyDescent="0.2">
      <c r="A18917" s="1082"/>
    </row>
    <row r="18918" spans="1:1" s="1260" customFormat="1" x14ac:dyDescent="0.2">
      <c r="A18918" s="1082"/>
    </row>
    <row r="18919" spans="1:1" s="1260" customFormat="1" x14ac:dyDescent="0.2">
      <c r="A18919" s="1082"/>
    </row>
    <row r="18920" spans="1:1" s="1260" customFormat="1" x14ac:dyDescent="0.2">
      <c r="A18920" s="1082"/>
    </row>
    <row r="18921" spans="1:1" s="1260" customFormat="1" x14ac:dyDescent="0.2">
      <c r="A18921" s="1082"/>
    </row>
    <row r="18922" spans="1:1" s="1260" customFormat="1" x14ac:dyDescent="0.2">
      <c r="A18922" s="1082"/>
    </row>
    <row r="18923" spans="1:1" s="1260" customFormat="1" x14ac:dyDescent="0.2">
      <c r="A18923" s="1082"/>
    </row>
    <row r="18924" spans="1:1" s="1260" customFormat="1" x14ac:dyDescent="0.2">
      <c r="A18924" s="1082"/>
    </row>
    <row r="18925" spans="1:1" s="1260" customFormat="1" x14ac:dyDescent="0.2">
      <c r="A18925" s="1082"/>
    </row>
    <row r="18926" spans="1:1" s="1260" customFormat="1" x14ac:dyDescent="0.2">
      <c r="A18926" s="1082"/>
    </row>
    <row r="18927" spans="1:1" s="1260" customFormat="1" x14ac:dyDescent="0.2">
      <c r="A18927" s="1082"/>
    </row>
    <row r="18928" spans="1:1" s="1260" customFormat="1" x14ac:dyDescent="0.2">
      <c r="A18928" s="1082"/>
    </row>
    <row r="18929" spans="1:1" s="1260" customFormat="1" x14ac:dyDescent="0.2">
      <c r="A18929" s="1082"/>
    </row>
    <row r="18930" spans="1:1" s="1260" customFormat="1" x14ac:dyDescent="0.2">
      <c r="A18930" s="1082"/>
    </row>
    <row r="18931" spans="1:1" s="1260" customFormat="1" x14ac:dyDescent="0.2">
      <c r="A18931" s="1082"/>
    </row>
    <row r="18932" spans="1:1" s="1260" customFormat="1" x14ac:dyDescent="0.2">
      <c r="A18932" s="1082"/>
    </row>
    <row r="18933" spans="1:1" s="1260" customFormat="1" x14ac:dyDescent="0.2">
      <c r="A18933" s="1082"/>
    </row>
    <row r="18934" spans="1:1" s="1260" customFormat="1" x14ac:dyDescent="0.2">
      <c r="A18934" s="1082"/>
    </row>
    <row r="18935" spans="1:1" s="1260" customFormat="1" x14ac:dyDescent="0.2">
      <c r="A18935" s="1082"/>
    </row>
    <row r="18936" spans="1:1" s="1260" customFormat="1" x14ac:dyDescent="0.2">
      <c r="A18936" s="1082"/>
    </row>
    <row r="18937" spans="1:1" s="1260" customFormat="1" x14ac:dyDescent="0.2">
      <c r="A18937" s="1082"/>
    </row>
    <row r="18938" spans="1:1" s="1260" customFormat="1" x14ac:dyDescent="0.2">
      <c r="A18938" s="1082"/>
    </row>
    <row r="18939" spans="1:1" s="1260" customFormat="1" x14ac:dyDescent="0.2">
      <c r="A18939" s="1082"/>
    </row>
    <row r="18940" spans="1:1" s="1260" customFormat="1" x14ac:dyDescent="0.2">
      <c r="A18940" s="1082"/>
    </row>
    <row r="18941" spans="1:1" s="1260" customFormat="1" x14ac:dyDescent="0.2">
      <c r="A18941" s="1082"/>
    </row>
    <row r="18942" spans="1:1" s="1260" customFormat="1" x14ac:dyDescent="0.2">
      <c r="A18942" s="1082"/>
    </row>
    <row r="18943" spans="1:1" s="1260" customFormat="1" x14ac:dyDescent="0.2">
      <c r="A18943" s="1082"/>
    </row>
    <row r="18944" spans="1:1" s="1260" customFormat="1" x14ac:dyDescent="0.2">
      <c r="A18944" s="1082"/>
    </row>
    <row r="18945" spans="1:1" s="1260" customFormat="1" x14ac:dyDescent="0.2">
      <c r="A18945" s="1082"/>
    </row>
    <row r="18946" spans="1:1" s="1260" customFormat="1" x14ac:dyDescent="0.2">
      <c r="A18946" s="1082"/>
    </row>
    <row r="18947" spans="1:1" s="1260" customFormat="1" x14ac:dyDescent="0.2">
      <c r="A18947" s="1082"/>
    </row>
    <row r="18948" spans="1:1" s="1260" customFormat="1" x14ac:dyDescent="0.2">
      <c r="A18948" s="1082"/>
    </row>
    <row r="18949" spans="1:1" s="1260" customFormat="1" x14ac:dyDescent="0.2">
      <c r="A18949" s="1082"/>
    </row>
    <row r="18950" spans="1:1" s="1260" customFormat="1" x14ac:dyDescent="0.2">
      <c r="A18950" s="1082"/>
    </row>
    <row r="18951" spans="1:1" s="1260" customFormat="1" x14ac:dyDescent="0.2">
      <c r="A18951" s="1082"/>
    </row>
    <row r="18952" spans="1:1" s="1260" customFormat="1" x14ac:dyDescent="0.2">
      <c r="A18952" s="1082"/>
    </row>
    <row r="18953" spans="1:1" s="1260" customFormat="1" x14ac:dyDescent="0.2">
      <c r="A18953" s="1082"/>
    </row>
    <row r="18954" spans="1:1" s="1260" customFormat="1" x14ac:dyDescent="0.2">
      <c r="A18954" s="1082"/>
    </row>
    <row r="18955" spans="1:1" s="1260" customFormat="1" x14ac:dyDescent="0.2">
      <c r="A18955" s="1082"/>
    </row>
    <row r="18956" spans="1:1" s="1260" customFormat="1" x14ac:dyDescent="0.2">
      <c r="A18956" s="1082"/>
    </row>
    <row r="18957" spans="1:1" s="1260" customFormat="1" x14ac:dyDescent="0.2">
      <c r="A18957" s="1082"/>
    </row>
    <row r="18958" spans="1:1" s="1260" customFormat="1" x14ac:dyDescent="0.2">
      <c r="A18958" s="1082"/>
    </row>
    <row r="18959" spans="1:1" s="1260" customFormat="1" x14ac:dyDescent="0.2">
      <c r="A18959" s="1082"/>
    </row>
    <row r="18960" spans="1:1" s="1260" customFormat="1" x14ac:dyDescent="0.2">
      <c r="A18960" s="1082"/>
    </row>
    <row r="18961" spans="1:1" s="1260" customFormat="1" x14ac:dyDescent="0.2">
      <c r="A18961" s="1082"/>
    </row>
    <row r="18962" spans="1:1" s="1260" customFormat="1" x14ac:dyDescent="0.2">
      <c r="A18962" s="1082"/>
    </row>
    <row r="18963" spans="1:1" s="1260" customFormat="1" x14ac:dyDescent="0.2">
      <c r="A18963" s="1082"/>
    </row>
    <row r="18964" spans="1:1" s="1260" customFormat="1" x14ac:dyDescent="0.2">
      <c r="A18964" s="1082"/>
    </row>
    <row r="18965" spans="1:1" s="1260" customFormat="1" x14ac:dyDescent="0.2">
      <c r="A18965" s="1082"/>
    </row>
    <row r="18966" spans="1:1" s="1260" customFormat="1" x14ac:dyDescent="0.2">
      <c r="A18966" s="1082"/>
    </row>
    <row r="18967" spans="1:1" s="1260" customFormat="1" x14ac:dyDescent="0.2">
      <c r="A18967" s="1082"/>
    </row>
    <row r="18968" spans="1:1" s="1260" customFormat="1" x14ac:dyDescent="0.2">
      <c r="A18968" s="1082"/>
    </row>
    <row r="18969" spans="1:1" s="1260" customFormat="1" x14ac:dyDescent="0.2">
      <c r="A18969" s="1082"/>
    </row>
    <row r="18970" spans="1:1" s="1260" customFormat="1" x14ac:dyDescent="0.2">
      <c r="A18970" s="1082"/>
    </row>
    <row r="18971" spans="1:1" s="1260" customFormat="1" x14ac:dyDescent="0.2">
      <c r="A18971" s="1082"/>
    </row>
    <row r="18972" spans="1:1" s="1260" customFormat="1" x14ac:dyDescent="0.2">
      <c r="A18972" s="1082"/>
    </row>
    <row r="18973" spans="1:1" s="1260" customFormat="1" x14ac:dyDescent="0.2">
      <c r="A18973" s="1082"/>
    </row>
    <row r="18974" spans="1:1" s="1260" customFormat="1" x14ac:dyDescent="0.2">
      <c r="A18974" s="1082"/>
    </row>
    <row r="18975" spans="1:1" s="1260" customFormat="1" x14ac:dyDescent="0.2">
      <c r="A18975" s="1082"/>
    </row>
    <row r="18976" spans="1:1" s="1260" customFormat="1" x14ac:dyDescent="0.2">
      <c r="A18976" s="1082"/>
    </row>
    <row r="18977" spans="1:1" s="1260" customFormat="1" x14ac:dyDescent="0.2">
      <c r="A18977" s="1082"/>
    </row>
    <row r="18978" spans="1:1" s="1260" customFormat="1" x14ac:dyDescent="0.2">
      <c r="A18978" s="1082"/>
    </row>
    <row r="18979" spans="1:1" s="1260" customFormat="1" x14ac:dyDescent="0.2">
      <c r="A18979" s="1082"/>
    </row>
    <row r="18980" spans="1:1" s="1260" customFormat="1" x14ac:dyDescent="0.2">
      <c r="A18980" s="1082"/>
    </row>
    <row r="18981" spans="1:1" s="1260" customFormat="1" x14ac:dyDescent="0.2">
      <c r="A18981" s="1082"/>
    </row>
    <row r="18982" spans="1:1" s="1260" customFormat="1" x14ac:dyDescent="0.2">
      <c r="A18982" s="1082"/>
    </row>
    <row r="18983" spans="1:1" s="1260" customFormat="1" x14ac:dyDescent="0.2">
      <c r="A18983" s="1082"/>
    </row>
    <row r="18984" spans="1:1" s="1260" customFormat="1" x14ac:dyDescent="0.2">
      <c r="A18984" s="1082"/>
    </row>
    <row r="18985" spans="1:1" s="1260" customFormat="1" x14ac:dyDescent="0.2">
      <c r="A18985" s="1082"/>
    </row>
    <row r="18986" spans="1:1" s="1260" customFormat="1" x14ac:dyDescent="0.2">
      <c r="A18986" s="1082"/>
    </row>
    <row r="18987" spans="1:1" s="1260" customFormat="1" x14ac:dyDescent="0.2">
      <c r="A18987" s="1082"/>
    </row>
    <row r="18988" spans="1:1" s="1260" customFormat="1" x14ac:dyDescent="0.2">
      <c r="A18988" s="1082"/>
    </row>
    <row r="18989" spans="1:1" s="1260" customFormat="1" x14ac:dyDescent="0.2">
      <c r="A18989" s="1082"/>
    </row>
    <row r="18990" spans="1:1" s="1260" customFormat="1" x14ac:dyDescent="0.2">
      <c r="A18990" s="1082"/>
    </row>
    <row r="18991" spans="1:1" s="1260" customFormat="1" x14ac:dyDescent="0.2">
      <c r="A18991" s="1082"/>
    </row>
    <row r="18992" spans="1:1" s="1260" customFormat="1" x14ac:dyDescent="0.2">
      <c r="A18992" s="1082"/>
    </row>
    <row r="18993" spans="1:1" s="1260" customFormat="1" x14ac:dyDescent="0.2">
      <c r="A18993" s="1082"/>
    </row>
    <row r="18994" spans="1:1" s="1260" customFormat="1" x14ac:dyDescent="0.2">
      <c r="A18994" s="1082"/>
    </row>
    <row r="18995" spans="1:1" s="1260" customFormat="1" x14ac:dyDescent="0.2">
      <c r="A18995" s="1082"/>
    </row>
    <row r="18996" spans="1:1" s="1260" customFormat="1" x14ac:dyDescent="0.2">
      <c r="A18996" s="1082"/>
    </row>
    <row r="18997" spans="1:1" s="1260" customFormat="1" x14ac:dyDescent="0.2">
      <c r="A18997" s="1082"/>
    </row>
    <row r="18998" spans="1:1" s="1260" customFormat="1" x14ac:dyDescent="0.2">
      <c r="A18998" s="1082"/>
    </row>
    <row r="18999" spans="1:1" s="1260" customFormat="1" x14ac:dyDescent="0.2">
      <c r="A18999" s="1082"/>
    </row>
    <row r="19000" spans="1:1" s="1260" customFormat="1" x14ac:dyDescent="0.2">
      <c r="A19000" s="1082"/>
    </row>
    <row r="19001" spans="1:1" s="1260" customFormat="1" x14ac:dyDescent="0.2">
      <c r="A19001" s="1082"/>
    </row>
    <row r="19002" spans="1:1" s="1260" customFormat="1" x14ac:dyDescent="0.2">
      <c r="A19002" s="1082"/>
    </row>
    <row r="19003" spans="1:1" s="1260" customFormat="1" x14ac:dyDescent="0.2">
      <c r="A19003" s="1082"/>
    </row>
    <row r="19004" spans="1:1" s="1260" customFormat="1" x14ac:dyDescent="0.2">
      <c r="A19004" s="1082"/>
    </row>
    <row r="19005" spans="1:1" s="1260" customFormat="1" x14ac:dyDescent="0.2">
      <c r="A19005" s="1082"/>
    </row>
    <row r="19006" spans="1:1" s="1260" customFormat="1" x14ac:dyDescent="0.2">
      <c r="A19006" s="1082"/>
    </row>
    <row r="19007" spans="1:1" s="1260" customFormat="1" x14ac:dyDescent="0.2">
      <c r="A19007" s="1082"/>
    </row>
    <row r="19008" spans="1:1" s="1260" customFormat="1" x14ac:dyDescent="0.2">
      <c r="A19008" s="1082"/>
    </row>
    <row r="19009" spans="1:1" s="1260" customFormat="1" x14ac:dyDescent="0.2">
      <c r="A19009" s="1082"/>
    </row>
    <row r="19010" spans="1:1" s="1260" customFormat="1" x14ac:dyDescent="0.2">
      <c r="A19010" s="1082"/>
    </row>
    <row r="19011" spans="1:1" s="1260" customFormat="1" x14ac:dyDescent="0.2">
      <c r="A19011" s="1082"/>
    </row>
    <row r="19012" spans="1:1" s="1260" customFormat="1" x14ac:dyDescent="0.2">
      <c r="A19012" s="1082"/>
    </row>
    <row r="19013" spans="1:1" s="1260" customFormat="1" x14ac:dyDescent="0.2">
      <c r="A19013" s="1082"/>
    </row>
    <row r="19014" spans="1:1" s="1260" customFormat="1" x14ac:dyDescent="0.2">
      <c r="A19014" s="1082"/>
    </row>
    <row r="19015" spans="1:1" s="1260" customFormat="1" x14ac:dyDescent="0.2">
      <c r="A19015" s="1082"/>
    </row>
    <row r="19016" spans="1:1" s="1260" customFormat="1" x14ac:dyDescent="0.2">
      <c r="A19016" s="1082"/>
    </row>
    <row r="19017" spans="1:1" s="1260" customFormat="1" x14ac:dyDescent="0.2">
      <c r="A19017" s="1082"/>
    </row>
    <row r="19018" spans="1:1" s="1260" customFormat="1" x14ac:dyDescent="0.2">
      <c r="A19018" s="1082"/>
    </row>
    <row r="19019" spans="1:1" s="1260" customFormat="1" x14ac:dyDescent="0.2">
      <c r="A19019" s="1082"/>
    </row>
    <row r="19020" spans="1:1" s="1260" customFormat="1" x14ac:dyDescent="0.2">
      <c r="A19020" s="1082"/>
    </row>
    <row r="19021" spans="1:1" s="1260" customFormat="1" x14ac:dyDescent="0.2">
      <c r="A19021" s="1082"/>
    </row>
    <row r="19022" spans="1:1" s="1260" customFormat="1" x14ac:dyDescent="0.2">
      <c r="A19022" s="1082"/>
    </row>
    <row r="19023" spans="1:1" s="1260" customFormat="1" x14ac:dyDescent="0.2">
      <c r="A19023" s="1082"/>
    </row>
    <row r="19024" spans="1:1" s="1260" customFormat="1" x14ac:dyDescent="0.2">
      <c r="A19024" s="1082"/>
    </row>
    <row r="19025" spans="1:1" s="1260" customFormat="1" x14ac:dyDescent="0.2">
      <c r="A19025" s="1082"/>
    </row>
    <row r="19026" spans="1:1" s="1260" customFormat="1" x14ac:dyDescent="0.2">
      <c r="A19026" s="1082"/>
    </row>
    <row r="19027" spans="1:1" s="1260" customFormat="1" x14ac:dyDescent="0.2">
      <c r="A19027" s="1082"/>
    </row>
    <row r="19028" spans="1:1" s="1260" customFormat="1" x14ac:dyDescent="0.2">
      <c r="A19028" s="1082"/>
    </row>
    <row r="19029" spans="1:1" s="1260" customFormat="1" x14ac:dyDescent="0.2">
      <c r="A19029" s="1082"/>
    </row>
    <row r="19030" spans="1:1" s="1260" customFormat="1" x14ac:dyDescent="0.2">
      <c r="A19030" s="1082"/>
    </row>
    <row r="19031" spans="1:1" s="1260" customFormat="1" x14ac:dyDescent="0.2">
      <c r="A19031" s="1082"/>
    </row>
    <row r="19032" spans="1:1" s="1260" customFormat="1" x14ac:dyDescent="0.2">
      <c r="A19032" s="1082"/>
    </row>
    <row r="19033" spans="1:1" s="1260" customFormat="1" x14ac:dyDescent="0.2">
      <c r="A19033" s="1082"/>
    </row>
    <row r="19034" spans="1:1" s="1260" customFormat="1" x14ac:dyDescent="0.2">
      <c r="A19034" s="1082"/>
    </row>
    <row r="19035" spans="1:1" s="1260" customFormat="1" x14ac:dyDescent="0.2">
      <c r="A19035" s="1082"/>
    </row>
    <row r="19036" spans="1:1" s="1260" customFormat="1" x14ac:dyDescent="0.2">
      <c r="A19036" s="1082"/>
    </row>
    <row r="19037" spans="1:1" s="1260" customFormat="1" x14ac:dyDescent="0.2">
      <c r="A19037" s="1082"/>
    </row>
    <row r="19038" spans="1:1" s="1260" customFormat="1" x14ac:dyDescent="0.2">
      <c r="A19038" s="1082"/>
    </row>
    <row r="19039" spans="1:1" s="1260" customFormat="1" x14ac:dyDescent="0.2">
      <c r="A19039" s="1082"/>
    </row>
    <row r="19040" spans="1:1" s="1260" customFormat="1" x14ac:dyDescent="0.2">
      <c r="A19040" s="1082"/>
    </row>
    <row r="19041" spans="1:1" s="1260" customFormat="1" x14ac:dyDescent="0.2">
      <c r="A19041" s="1082"/>
    </row>
    <row r="19042" spans="1:1" s="1260" customFormat="1" x14ac:dyDescent="0.2">
      <c r="A19042" s="1082"/>
    </row>
    <row r="19043" spans="1:1" s="1260" customFormat="1" x14ac:dyDescent="0.2">
      <c r="A19043" s="1082"/>
    </row>
    <row r="19044" spans="1:1" s="1260" customFormat="1" x14ac:dyDescent="0.2">
      <c r="A19044" s="1082"/>
    </row>
    <row r="19045" spans="1:1" s="1260" customFormat="1" x14ac:dyDescent="0.2">
      <c r="A19045" s="1082"/>
    </row>
    <row r="19046" spans="1:1" s="1260" customFormat="1" x14ac:dyDescent="0.2">
      <c r="A19046" s="1082"/>
    </row>
    <row r="19047" spans="1:1" s="1260" customFormat="1" x14ac:dyDescent="0.2">
      <c r="A19047" s="1082"/>
    </row>
    <row r="19048" spans="1:1" s="1260" customFormat="1" x14ac:dyDescent="0.2">
      <c r="A19048" s="1082"/>
    </row>
    <row r="19049" spans="1:1" s="1260" customFormat="1" x14ac:dyDescent="0.2">
      <c r="A19049" s="1082"/>
    </row>
    <row r="19050" spans="1:1" s="1260" customFormat="1" x14ac:dyDescent="0.2">
      <c r="A19050" s="1082"/>
    </row>
    <row r="19051" spans="1:1" s="1260" customFormat="1" x14ac:dyDescent="0.2">
      <c r="A19051" s="1082"/>
    </row>
    <row r="19052" spans="1:1" s="1260" customFormat="1" x14ac:dyDescent="0.2">
      <c r="A19052" s="1082"/>
    </row>
    <row r="19053" spans="1:1" s="1260" customFormat="1" x14ac:dyDescent="0.2">
      <c r="A19053" s="1082"/>
    </row>
    <row r="19054" spans="1:1" s="1260" customFormat="1" x14ac:dyDescent="0.2">
      <c r="A19054" s="1082"/>
    </row>
    <row r="19055" spans="1:1" s="1260" customFormat="1" x14ac:dyDescent="0.2">
      <c r="A19055" s="1082"/>
    </row>
    <row r="19056" spans="1:1" s="1260" customFormat="1" x14ac:dyDescent="0.2">
      <c r="A19056" s="1082"/>
    </row>
    <row r="19057" spans="1:1" s="1260" customFormat="1" x14ac:dyDescent="0.2">
      <c r="A19057" s="1082"/>
    </row>
    <row r="19058" spans="1:1" s="1260" customFormat="1" x14ac:dyDescent="0.2">
      <c r="A19058" s="1082"/>
    </row>
    <row r="19059" spans="1:1" s="1260" customFormat="1" x14ac:dyDescent="0.2">
      <c r="A19059" s="1082"/>
    </row>
    <row r="19060" spans="1:1" s="1260" customFormat="1" x14ac:dyDescent="0.2">
      <c r="A19060" s="1082"/>
    </row>
    <row r="19061" spans="1:1" s="1260" customFormat="1" x14ac:dyDescent="0.2">
      <c r="A19061" s="1082"/>
    </row>
    <row r="19062" spans="1:1" s="1260" customFormat="1" x14ac:dyDescent="0.2">
      <c r="A19062" s="1082"/>
    </row>
    <row r="19063" spans="1:1" s="1260" customFormat="1" x14ac:dyDescent="0.2">
      <c r="A19063" s="1082"/>
    </row>
    <row r="19064" spans="1:1" s="1260" customFormat="1" x14ac:dyDescent="0.2">
      <c r="A19064" s="1082"/>
    </row>
    <row r="19065" spans="1:1" s="1260" customFormat="1" x14ac:dyDescent="0.2">
      <c r="A19065" s="1082"/>
    </row>
    <row r="19066" spans="1:1" s="1260" customFormat="1" x14ac:dyDescent="0.2">
      <c r="A19066" s="1082"/>
    </row>
    <row r="19067" spans="1:1" s="1260" customFormat="1" x14ac:dyDescent="0.2">
      <c r="A19067" s="1082"/>
    </row>
    <row r="19068" spans="1:1" s="1260" customFormat="1" x14ac:dyDescent="0.2">
      <c r="A19068" s="1082"/>
    </row>
    <row r="19069" spans="1:1" s="1260" customFormat="1" x14ac:dyDescent="0.2">
      <c r="A19069" s="1082"/>
    </row>
    <row r="19070" spans="1:1" s="1260" customFormat="1" x14ac:dyDescent="0.2">
      <c r="A19070" s="1082"/>
    </row>
    <row r="19071" spans="1:1" s="1260" customFormat="1" x14ac:dyDescent="0.2">
      <c r="A19071" s="1082"/>
    </row>
    <row r="19072" spans="1:1" s="1260" customFormat="1" x14ac:dyDescent="0.2">
      <c r="A19072" s="1082"/>
    </row>
    <row r="19073" spans="1:1" s="1260" customFormat="1" x14ac:dyDescent="0.2">
      <c r="A19073" s="1082"/>
    </row>
    <row r="19074" spans="1:1" s="1260" customFormat="1" x14ac:dyDescent="0.2">
      <c r="A19074" s="1082"/>
    </row>
    <row r="19075" spans="1:1" s="1260" customFormat="1" x14ac:dyDescent="0.2">
      <c r="A19075" s="1082"/>
    </row>
    <row r="19076" spans="1:1" s="1260" customFormat="1" x14ac:dyDescent="0.2">
      <c r="A19076" s="1082"/>
    </row>
    <row r="19077" spans="1:1" s="1260" customFormat="1" x14ac:dyDescent="0.2">
      <c r="A19077" s="1082"/>
    </row>
    <row r="19078" spans="1:1" s="1260" customFormat="1" x14ac:dyDescent="0.2">
      <c r="A19078" s="1082"/>
    </row>
    <row r="19079" spans="1:1" s="1260" customFormat="1" x14ac:dyDescent="0.2">
      <c r="A19079" s="1082"/>
    </row>
    <row r="19080" spans="1:1" s="1260" customFormat="1" x14ac:dyDescent="0.2">
      <c r="A19080" s="1082"/>
    </row>
    <row r="19081" spans="1:1" s="1260" customFormat="1" x14ac:dyDescent="0.2">
      <c r="A19081" s="1082"/>
    </row>
    <row r="19082" spans="1:1" s="1260" customFormat="1" x14ac:dyDescent="0.2">
      <c r="A19082" s="1082"/>
    </row>
    <row r="19083" spans="1:1" s="1260" customFormat="1" x14ac:dyDescent="0.2">
      <c r="A19083" s="1082"/>
    </row>
    <row r="19084" spans="1:1" s="1260" customFormat="1" x14ac:dyDescent="0.2">
      <c r="A19084" s="1082"/>
    </row>
    <row r="19085" spans="1:1" s="1260" customFormat="1" x14ac:dyDescent="0.2">
      <c r="A19085" s="1082"/>
    </row>
    <row r="19086" spans="1:1" s="1260" customFormat="1" x14ac:dyDescent="0.2">
      <c r="A19086" s="1082"/>
    </row>
    <row r="19087" spans="1:1" s="1260" customFormat="1" x14ac:dyDescent="0.2">
      <c r="A19087" s="1082"/>
    </row>
    <row r="19088" spans="1:1" s="1260" customFormat="1" x14ac:dyDescent="0.2">
      <c r="A19088" s="1082"/>
    </row>
    <row r="19089" spans="1:1" s="1260" customFormat="1" x14ac:dyDescent="0.2">
      <c r="A19089" s="1082"/>
    </row>
    <row r="19090" spans="1:1" s="1260" customFormat="1" x14ac:dyDescent="0.2">
      <c r="A19090" s="1082"/>
    </row>
    <row r="19091" spans="1:1" s="1260" customFormat="1" x14ac:dyDescent="0.2">
      <c r="A19091" s="1082"/>
    </row>
    <row r="19092" spans="1:1" s="1260" customFormat="1" x14ac:dyDescent="0.2">
      <c r="A19092" s="1082"/>
    </row>
    <row r="19093" spans="1:1" s="1260" customFormat="1" x14ac:dyDescent="0.2">
      <c r="A19093" s="1082"/>
    </row>
    <row r="19094" spans="1:1" s="1260" customFormat="1" x14ac:dyDescent="0.2">
      <c r="A19094" s="1082"/>
    </row>
    <row r="19095" spans="1:1" s="1260" customFormat="1" x14ac:dyDescent="0.2">
      <c r="A19095" s="1082"/>
    </row>
    <row r="19096" spans="1:1" s="1260" customFormat="1" x14ac:dyDescent="0.2">
      <c r="A19096" s="1082"/>
    </row>
    <row r="19097" spans="1:1" s="1260" customFormat="1" x14ac:dyDescent="0.2">
      <c r="A19097" s="1082"/>
    </row>
    <row r="19098" spans="1:1" s="1260" customFormat="1" x14ac:dyDescent="0.2">
      <c r="A19098" s="1082"/>
    </row>
    <row r="19099" spans="1:1" s="1260" customFormat="1" x14ac:dyDescent="0.2">
      <c r="A19099" s="1082"/>
    </row>
    <row r="19100" spans="1:1" s="1260" customFormat="1" x14ac:dyDescent="0.2">
      <c r="A19100" s="1082"/>
    </row>
    <row r="19101" spans="1:1" s="1260" customFormat="1" x14ac:dyDescent="0.2">
      <c r="A19101" s="1082"/>
    </row>
    <row r="19102" spans="1:1" s="1260" customFormat="1" x14ac:dyDescent="0.2">
      <c r="A19102" s="1082"/>
    </row>
    <row r="19103" spans="1:1" s="1260" customFormat="1" x14ac:dyDescent="0.2">
      <c r="A19103" s="1082"/>
    </row>
    <row r="19104" spans="1:1" s="1260" customFormat="1" x14ac:dyDescent="0.2">
      <c r="A19104" s="1082"/>
    </row>
    <row r="19105" spans="1:1" s="1260" customFormat="1" x14ac:dyDescent="0.2">
      <c r="A19105" s="1082"/>
    </row>
    <row r="19106" spans="1:1" s="1260" customFormat="1" x14ac:dyDescent="0.2">
      <c r="A19106" s="1082"/>
    </row>
    <row r="19107" spans="1:1" s="1260" customFormat="1" x14ac:dyDescent="0.2">
      <c r="A19107" s="1082"/>
    </row>
    <row r="19108" spans="1:1" s="1260" customFormat="1" x14ac:dyDescent="0.2">
      <c r="A19108" s="1082"/>
    </row>
    <row r="19109" spans="1:1" s="1260" customFormat="1" x14ac:dyDescent="0.2">
      <c r="A19109" s="1082"/>
    </row>
    <row r="19110" spans="1:1" s="1260" customFormat="1" x14ac:dyDescent="0.2">
      <c r="A19110" s="1082"/>
    </row>
    <row r="19111" spans="1:1" s="1260" customFormat="1" x14ac:dyDescent="0.2">
      <c r="A19111" s="1082"/>
    </row>
    <row r="19112" spans="1:1" s="1260" customFormat="1" x14ac:dyDescent="0.2">
      <c r="A19112" s="1082"/>
    </row>
    <row r="19113" spans="1:1" s="1260" customFormat="1" x14ac:dyDescent="0.2">
      <c r="A19113" s="1082"/>
    </row>
    <row r="19114" spans="1:1" s="1260" customFormat="1" x14ac:dyDescent="0.2">
      <c r="A19114" s="1082"/>
    </row>
    <row r="19115" spans="1:1" s="1260" customFormat="1" x14ac:dyDescent="0.2">
      <c r="A19115" s="1082"/>
    </row>
    <row r="19116" spans="1:1" s="1260" customFormat="1" x14ac:dyDescent="0.2">
      <c r="A19116" s="1082"/>
    </row>
    <row r="19117" spans="1:1" s="1260" customFormat="1" x14ac:dyDescent="0.2">
      <c r="A19117" s="1082"/>
    </row>
    <row r="19118" spans="1:1" s="1260" customFormat="1" x14ac:dyDescent="0.2">
      <c r="A19118" s="1082"/>
    </row>
    <row r="19119" spans="1:1" s="1260" customFormat="1" x14ac:dyDescent="0.2">
      <c r="A19119" s="1082"/>
    </row>
    <row r="19120" spans="1:1" s="1260" customFormat="1" x14ac:dyDescent="0.2">
      <c r="A19120" s="1082"/>
    </row>
    <row r="19121" spans="1:1" s="1260" customFormat="1" x14ac:dyDescent="0.2">
      <c r="A19121" s="1082"/>
    </row>
    <row r="19122" spans="1:1" s="1260" customFormat="1" x14ac:dyDescent="0.2">
      <c r="A19122" s="1082"/>
    </row>
    <row r="19123" spans="1:1" s="1260" customFormat="1" x14ac:dyDescent="0.2">
      <c r="A19123" s="1082"/>
    </row>
    <row r="19124" spans="1:1" s="1260" customFormat="1" x14ac:dyDescent="0.2">
      <c r="A19124" s="1082"/>
    </row>
    <row r="19125" spans="1:1" s="1260" customFormat="1" x14ac:dyDescent="0.2">
      <c r="A19125" s="1082"/>
    </row>
    <row r="19126" spans="1:1" s="1260" customFormat="1" x14ac:dyDescent="0.2">
      <c r="A19126" s="1082"/>
    </row>
    <row r="19127" spans="1:1" s="1260" customFormat="1" x14ac:dyDescent="0.2">
      <c r="A19127" s="1082"/>
    </row>
    <row r="19128" spans="1:1" s="1260" customFormat="1" x14ac:dyDescent="0.2">
      <c r="A19128" s="1082"/>
    </row>
    <row r="19129" spans="1:1" s="1260" customFormat="1" x14ac:dyDescent="0.2">
      <c r="A19129" s="1082"/>
    </row>
    <row r="19130" spans="1:1" s="1260" customFormat="1" x14ac:dyDescent="0.2">
      <c r="A19130" s="1082"/>
    </row>
    <row r="19131" spans="1:1" s="1260" customFormat="1" x14ac:dyDescent="0.2">
      <c r="A19131" s="1082"/>
    </row>
    <row r="19132" spans="1:1" s="1260" customFormat="1" x14ac:dyDescent="0.2">
      <c r="A19132" s="1082"/>
    </row>
    <row r="19133" spans="1:1" s="1260" customFormat="1" x14ac:dyDescent="0.2">
      <c r="A19133" s="1082"/>
    </row>
    <row r="19134" spans="1:1" s="1260" customFormat="1" x14ac:dyDescent="0.2">
      <c r="A19134" s="1082"/>
    </row>
    <row r="19135" spans="1:1" s="1260" customFormat="1" x14ac:dyDescent="0.2">
      <c r="A19135" s="1082"/>
    </row>
    <row r="19136" spans="1:1" s="1260" customFormat="1" x14ac:dyDescent="0.2">
      <c r="A19136" s="1082"/>
    </row>
    <row r="19137" spans="1:1" s="1260" customFormat="1" x14ac:dyDescent="0.2">
      <c r="A19137" s="1082"/>
    </row>
    <row r="19138" spans="1:1" s="1260" customFormat="1" x14ac:dyDescent="0.2">
      <c r="A19138" s="1082"/>
    </row>
    <row r="19139" spans="1:1" s="1260" customFormat="1" x14ac:dyDescent="0.2">
      <c r="A19139" s="1082"/>
    </row>
    <row r="19140" spans="1:1" s="1260" customFormat="1" x14ac:dyDescent="0.2">
      <c r="A19140" s="1082"/>
    </row>
    <row r="19141" spans="1:1" s="1260" customFormat="1" x14ac:dyDescent="0.2">
      <c r="A19141" s="1082"/>
    </row>
    <row r="19142" spans="1:1" s="1260" customFormat="1" x14ac:dyDescent="0.2">
      <c r="A19142" s="1082"/>
    </row>
    <row r="19143" spans="1:1" s="1260" customFormat="1" x14ac:dyDescent="0.2">
      <c r="A19143" s="1082"/>
    </row>
    <row r="19144" spans="1:1" s="1260" customFormat="1" x14ac:dyDescent="0.2">
      <c r="A19144" s="1082"/>
    </row>
    <row r="19145" spans="1:1" s="1260" customFormat="1" x14ac:dyDescent="0.2">
      <c r="A19145" s="1082"/>
    </row>
    <row r="19146" spans="1:1" s="1260" customFormat="1" x14ac:dyDescent="0.2">
      <c r="A19146" s="1082"/>
    </row>
    <row r="19147" spans="1:1" s="1260" customFormat="1" x14ac:dyDescent="0.2">
      <c r="A19147" s="1082"/>
    </row>
    <row r="19148" spans="1:1" s="1260" customFormat="1" x14ac:dyDescent="0.2">
      <c r="A19148" s="1082"/>
    </row>
    <row r="19149" spans="1:1" s="1260" customFormat="1" x14ac:dyDescent="0.2">
      <c r="A19149" s="1082"/>
    </row>
    <row r="19150" spans="1:1" s="1260" customFormat="1" x14ac:dyDescent="0.2">
      <c r="A19150" s="1082"/>
    </row>
    <row r="19151" spans="1:1" s="1260" customFormat="1" x14ac:dyDescent="0.2">
      <c r="A19151" s="1082"/>
    </row>
    <row r="19152" spans="1:1" s="1260" customFormat="1" x14ac:dyDescent="0.2">
      <c r="A19152" s="1082"/>
    </row>
    <row r="19153" spans="1:1" s="1260" customFormat="1" x14ac:dyDescent="0.2">
      <c r="A19153" s="1082"/>
    </row>
    <row r="19154" spans="1:1" s="1260" customFormat="1" x14ac:dyDescent="0.2">
      <c r="A19154" s="1082"/>
    </row>
    <row r="19155" spans="1:1" s="1260" customFormat="1" x14ac:dyDescent="0.2">
      <c r="A19155" s="1082"/>
    </row>
    <row r="19156" spans="1:1" s="1260" customFormat="1" x14ac:dyDescent="0.2">
      <c r="A19156" s="1082"/>
    </row>
    <row r="19157" spans="1:1" s="1260" customFormat="1" x14ac:dyDescent="0.2">
      <c r="A19157" s="1082"/>
    </row>
    <row r="19158" spans="1:1" s="1260" customFormat="1" x14ac:dyDescent="0.2">
      <c r="A19158" s="1082"/>
    </row>
    <row r="19159" spans="1:1" s="1260" customFormat="1" x14ac:dyDescent="0.2">
      <c r="A19159" s="1082"/>
    </row>
    <row r="19160" spans="1:1" s="1260" customFormat="1" x14ac:dyDescent="0.2">
      <c r="A19160" s="1082"/>
    </row>
    <row r="19161" spans="1:1" s="1260" customFormat="1" x14ac:dyDescent="0.2">
      <c r="A19161" s="1082"/>
    </row>
    <row r="19162" spans="1:1" s="1260" customFormat="1" x14ac:dyDescent="0.2">
      <c r="A19162" s="1082"/>
    </row>
    <row r="19163" spans="1:1" s="1260" customFormat="1" x14ac:dyDescent="0.2">
      <c r="A19163" s="1082"/>
    </row>
    <row r="19164" spans="1:1" s="1260" customFormat="1" x14ac:dyDescent="0.2">
      <c r="A19164" s="1082"/>
    </row>
    <row r="19165" spans="1:1" s="1260" customFormat="1" x14ac:dyDescent="0.2">
      <c r="A19165" s="1082"/>
    </row>
    <row r="19166" spans="1:1" s="1260" customFormat="1" x14ac:dyDescent="0.2">
      <c r="A19166" s="1082"/>
    </row>
    <row r="19167" spans="1:1" s="1260" customFormat="1" x14ac:dyDescent="0.2">
      <c r="A19167" s="1082"/>
    </row>
    <row r="19168" spans="1:1" s="1260" customFormat="1" x14ac:dyDescent="0.2">
      <c r="A19168" s="1082"/>
    </row>
    <row r="19169" spans="1:1" s="1260" customFormat="1" x14ac:dyDescent="0.2">
      <c r="A19169" s="1082"/>
    </row>
    <row r="19170" spans="1:1" s="1260" customFormat="1" x14ac:dyDescent="0.2">
      <c r="A19170" s="1082"/>
    </row>
    <row r="19171" spans="1:1" s="1260" customFormat="1" x14ac:dyDescent="0.2">
      <c r="A19171" s="1082"/>
    </row>
    <row r="19172" spans="1:1" s="1260" customFormat="1" x14ac:dyDescent="0.2">
      <c r="A19172" s="1082"/>
    </row>
    <row r="19173" spans="1:1" s="1260" customFormat="1" x14ac:dyDescent="0.2">
      <c r="A19173" s="1082"/>
    </row>
    <row r="19174" spans="1:1" s="1260" customFormat="1" x14ac:dyDescent="0.2">
      <c r="A19174" s="1082"/>
    </row>
    <row r="19175" spans="1:1" s="1260" customFormat="1" x14ac:dyDescent="0.2">
      <c r="A19175" s="1082"/>
    </row>
    <row r="19176" spans="1:1" s="1260" customFormat="1" x14ac:dyDescent="0.2">
      <c r="A19176" s="1082"/>
    </row>
    <row r="19177" spans="1:1" s="1260" customFormat="1" x14ac:dyDescent="0.2">
      <c r="A19177" s="1082"/>
    </row>
    <row r="19178" spans="1:1" s="1260" customFormat="1" x14ac:dyDescent="0.2">
      <c r="A19178" s="1082"/>
    </row>
    <row r="19179" spans="1:1" s="1260" customFormat="1" x14ac:dyDescent="0.2">
      <c r="A19179" s="1082"/>
    </row>
    <row r="19180" spans="1:1" s="1260" customFormat="1" x14ac:dyDescent="0.2">
      <c r="A19180" s="1082"/>
    </row>
    <row r="19181" spans="1:1" s="1260" customFormat="1" x14ac:dyDescent="0.2">
      <c r="A19181" s="1082"/>
    </row>
    <row r="19182" spans="1:1" s="1260" customFormat="1" x14ac:dyDescent="0.2">
      <c r="A19182" s="1082"/>
    </row>
    <row r="19183" spans="1:1" s="1260" customFormat="1" x14ac:dyDescent="0.2">
      <c r="A19183" s="1082"/>
    </row>
    <row r="19184" spans="1:1" s="1260" customFormat="1" x14ac:dyDescent="0.2">
      <c r="A19184" s="1082"/>
    </row>
    <row r="19185" spans="1:1" s="1260" customFormat="1" x14ac:dyDescent="0.2">
      <c r="A19185" s="1082"/>
    </row>
    <row r="19186" spans="1:1" s="1260" customFormat="1" x14ac:dyDescent="0.2">
      <c r="A19186" s="1082"/>
    </row>
    <row r="19187" spans="1:1" s="1260" customFormat="1" x14ac:dyDescent="0.2">
      <c r="A19187" s="1082"/>
    </row>
    <row r="19188" spans="1:1" s="1260" customFormat="1" x14ac:dyDescent="0.2">
      <c r="A19188" s="1082"/>
    </row>
    <row r="19189" spans="1:1" s="1260" customFormat="1" x14ac:dyDescent="0.2">
      <c r="A19189" s="1082"/>
    </row>
    <row r="19190" spans="1:1" s="1260" customFormat="1" x14ac:dyDescent="0.2">
      <c r="A19190" s="1082"/>
    </row>
    <row r="19191" spans="1:1" s="1260" customFormat="1" x14ac:dyDescent="0.2">
      <c r="A19191" s="1082"/>
    </row>
    <row r="19192" spans="1:1" s="1260" customFormat="1" x14ac:dyDescent="0.2">
      <c r="A19192" s="1082"/>
    </row>
    <row r="19193" spans="1:1" s="1260" customFormat="1" x14ac:dyDescent="0.2">
      <c r="A19193" s="1082"/>
    </row>
    <row r="19194" spans="1:1" s="1260" customFormat="1" x14ac:dyDescent="0.2">
      <c r="A19194" s="1082"/>
    </row>
    <row r="19195" spans="1:1" s="1260" customFormat="1" x14ac:dyDescent="0.2">
      <c r="A19195" s="1082"/>
    </row>
    <row r="19196" spans="1:1" s="1260" customFormat="1" x14ac:dyDescent="0.2">
      <c r="A19196" s="1082"/>
    </row>
    <row r="19197" spans="1:1" s="1260" customFormat="1" x14ac:dyDescent="0.2">
      <c r="A19197" s="1082"/>
    </row>
    <row r="19198" spans="1:1" s="1260" customFormat="1" x14ac:dyDescent="0.2">
      <c r="A19198" s="1082"/>
    </row>
    <row r="19199" spans="1:1" s="1260" customFormat="1" x14ac:dyDescent="0.2">
      <c r="A19199" s="1082"/>
    </row>
    <row r="19200" spans="1:1" s="1260" customFormat="1" x14ac:dyDescent="0.2">
      <c r="A19200" s="1082"/>
    </row>
    <row r="19201" spans="1:1" s="1260" customFormat="1" x14ac:dyDescent="0.2">
      <c r="A19201" s="1082"/>
    </row>
    <row r="19202" spans="1:1" s="1260" customFormat="1" x14ac:dyDescent="0.2">
      <c r="A19202" s="1082"/>
    </row>
    <row r="19203" spans="1:1" s="1260" customFormat="1" x14ac:dyDescent="0.2">
      <c r="A19203" s="1082"/>
    </row>
    <row r="19204" spans="1:1" s="1260" customFormat="1" x14ac:dyDescent="0.2">
      <c r="A19204" s="1082"/>
    </row>
    <row r="19205" spans="1:1" s="1260" customFormat="1" x14ac:dyDescent="0.2">
      <c r="A19205" s="1082"/>
    </row>
    <row r="19206" spans="1:1" s="1260" customFormat="1" x14ac:dyDescent="0.2">
      <c r="A19206" s="1082"/>
    </row>
    <row r="19207" spans="1:1" s="1260" customFormat="1" x14ac:dyDescent="0.2">
      <c r="A19207" s="1082"/>
    </row>
    <row r="19208" spans="1:1" s="1260" customFormat="1" x14ac:dyDescent="0.2">
      <c r="A19208" s="1082"/>
    </row>
    <row r="19209" spans="1:1" s="1260" customFormat="1" x14ac:dyDescent="0.2">
      <c r="A19209" s="1082"/>
    </row>
    <row r="19210" spans="1:1" s="1260" customFormat="1" x14ac:dyDescent="0.2">
      <c r="A19210" s="1082"/>
    </row>
    <row r="19211" spans="1:1" s="1260" customFormat="1" x14ac:dyDescent="0.2">
      <c r="A19211" s="1082"/>
    </row>
    <row r="19212" spans="1:1" s="1260" customFormat="1" x14ac:dyDescent="0.2">
      <c r="A19212" s="1082"/>
    </row>
    <row r="19213" spans="1:1" s="1260" customFormat="1" x14ac:dyDescent="0.2">
      <c r="A19213" s="1082"/>
    </row>
    <row r="19214" spans="1:1" s="1260" customFormat="1" x14ac:dyDescent="0.2">
      <c r="A19214" s="1082"/>
    </row>
    <row r="19215" spans="1:1" s="1260" customFormat="1" x14ac:dyDescent="0.2">
      <c r="A19215" s="1082"/>
    </row>
    <row r="19216" spans="1:1" s="1260" customFormat="1" x14ac:dyDescent="0.2">
      <c r="A19216" s="1082"/>
    </row>
    <row r="19217" spans="1:1" s="1260" customFormat="1" x14ac:dyDescent="0.2">
      <c r="A19217" s="1082"/>
    </row>
    <row r="19218" spans="1:1" s="1260" customFormat="1" x14ac:dyDescent="0.2">
      <c r="A19218" s="1082"/>
    </row>
    <row r="19219" spans="1:1" s="1260" customFormat="1" x14ac:dyDescent="0.2">
      <c r="A19219" s="1082"/>
    </row>
    <row r="19220" spans="1:1" s="1260" customFormat="1" x14ac:dyDescent="0.2">
      <c r="A19220" s="1082"/>
    </row>
    <row r="19221" spans="1:1" s="1260" customFormat="1" x14ac:dyDescent="0.2">
      <c r="A19221" s="1082"/>
    </row>
    <row r="19222" spans="1:1" s="1260" customFormat="1" x14ac:dyDescent="0.2">
      <c r="A19222" s="1082"/>
    </row>
    <row r="19223" spans="1:1" s="1260" customFormat="1" x14ac:dyDescent="0.2">
      <c r="A19223" s="1082"/>
    </row>
    <row r="19224" spans="1:1" s="1260" customFormat="1" x14ac:dyDescent="0.2">
      <c r="A19224" s="1082"/>
    </row>
    <row r="19225" spans="1:1" s="1260" customFormat="1" x14ac:dyDescent="0.2">
      <c r="A19225" s="1082"/>
    </row>
    <row r="19226" spans="1:1" s="1260" customFormat="1" x14ac:dyDescent="0.2">
      <c r="A19226" s="1082"/>
    </row>
    <row r="19227" spans="1:1" s="1260" customFormat="1" x14ac:dyDescent="0.2">
      <c r="A19227" s="1082"/>
    </row>
    <row r="19228" spans="1:1" s="1260" customFormat="1" x14ac:dyDescent="0.2">
      <c r="A19228" s="1082"/>
    </row>
    <row r="19229" spans="1:1" s="1260" customFormat="1" x14ac:dyDescent="0.2">
      <c r="A19229" s="1082"/>
    </row>
    <row r="19230" spans="1:1" s="1260" customFormat="1" x14ac:dyDescent="0.2">
      <c r="A19230" s="1082"/>
    </row>
    <row r="19231" spans="1:1" s="1260" customFormat="1" x14ac:dyDescent="0.2">
      <c r="A19231" s="1082"/>
    </row>
    <row r="19232" spans="1:1" s="1260" customFormat="1" x14ac:dyDescent="0.2">
      <c r="A19232" s="1082"/>
    </row>
    <row r="19233" spans="1:1" s="1260" customFormat="1" x14ac:dyDescent="0.2">
      <c r="A19233" s="1082"/>
    </row>
    <row r="19234" spans="1:1" s="1260" customFormat="1" x14ac:dyDescent="0.2">
      <c r="A19234" s="1082"/>
    </row>
    <row r="19235" spans="1:1" s="1260" customFormat="1" x14ac:dyDescent="0.2">
      <c r="A19235" s="1082"/>
    </row>
    <row r="19236" spans="1:1" s="1260" customFormat="1" x14ac:dyDescent="0.2">
      <c r="A19236" s="1082"/>
    </row>
    <row r="19237" spans="1:1" s="1260" customFormat="1" x14ac:dyDescent="0.2">
      <c r="A19237" s="1082"/>
    </row>
    <row r="19238" spans="1:1" s="1260" customFormat="1" x14ac:dyDescent="0.2">
      <c r="A19238" s="1082"/>
    </row>
    <row r="19239" spans="1:1" s="1260" customFormat="1" x14ac:dyDescent="0.2">
      <c r="A19239" s="1082"/>
    </row>
    <row r="19240" spans="1:1" s="1260" customFormat="1" x14ac:dyDescent="0.2">
      <c r="A19240" s="1082"/>
    </row>
    <row r="19241" spans="1:1" s="1260" customFormat="1" x14ac:dyDescent="0.2">
      <c r="A19241" s="1082"/>
    </row>
    <row r="19242" spans="1:1" s="1260" customFormat="1" x14ac:dyDescent="0.2">
      <c r="A19242" s="1082"/>
    </row>
    <row r="19243" spans="1:1" s="1260" customFormat="1" x14ac:dyDescent="0.2">
      <c r="A19243" s="1082"/>
    </row>
    <row r="19244" spans="1:1" s="1260" customFormat="1" x14ac:dyDescent="0.2">
      <c r="A19244" s="1082"/>
    </row>
    <row r="19245" spans="1:1" s="1260" customFormat="1" x14ac:dyDescent="0.2">
      <c r="A19245" s="1082"/>
    </row>
    <row r="19246" spans="1:1" s="1260" customFormat="1" x14ac:dyDescent="0.2">
      <c r="A19246" s="1082"/>
    </row>
    <row r="19247" spans="1:1" s="1260" customFormat="1" x14ac:dyDescent="0.2">
      <c r="A19247" s="1082"/>
    </row>
    <row r="19248" spans="1:1" s="1260" customFormat="1" x14ac:dyDescent="0.2">
      <c r="A19248" s="1082"/>
    </row>
    <row r="19249" spans="1:1" s="1260" customFormat="1" x14ac:dyDescent="0.2">
      <c r="A19249" s="1082"/>
    </row>
    <row r="19250" spans="1:1" s="1260" customFormat="1" x14ac:dyDescent="0.2">
      <c r="A19250" s="1082"/>
    </row>
    <row r="19251" spans="1:1" s="1260" customFormat="1" x14ac:dyDescent="0.2">
      <c r="A19251" s="1082"/>
    </row>
    <row r="19252" spans="1:1" s="1260" customFormat="1" x14ac:dyDescent="0.2">
      <c r="A19252" s="1082"/>
    </row>
    <row r="19253" spans="1:1" s="1260" customFormat="1" x14ac:dyDescent="0.2">
      <c r="A19253" s="1082"/>
    </row>
    <row r="19254" spans="1:1" s="1260" customFormat="1" x14ac:dyDescent="0.2">
      <c r="A19254" s="1082"/>
    </row>
    <row r="19255" spans="1:1" s="1260" customFormat="1" x14ac:dyDescent="0.2">
      <c r="A19255" s="1082"/>
    </row>
    <row r="19256" spans="1:1" s="1260" customFormat="1" x14ac:dyDescent="0.2">
      <c r="A19256" s="1082"/>
    </row>
    <row r="19257" spans="1:1" s="1260" customFormat="1" x14ac:dyDescent="0.2">
      <c r="A19257" s="1082"/>
    </row>
    <row r="19258" spans="1:1" s="1260" customFormat="1" x14ac:dyDescent="0.2">
      <c r="A19258" s="1082"/>
    </row>
    <row r="19259" spans="1:1" s="1260" customFormat="1" x14ac:dyDescent="0.2">
      <c r="A19259" s="1082"/>
    </row>
    <row r="19260" spans="1:1" s="1260" customFormat="1" x14ac:dyDescent="0.2">
      <c r="A19260" s="1082"/>
    </row>
    <row r="19261" spans="1:1" s="1260" customFormat="1" x14ac:dyDescent="0.2">
      <c r="A19261" s="1082"/>
    </row>
    <row r="19262" spans="1:1" s="1260" customFormat="1" x14ac:dyDescent="0.2">
      <c r="A19262" s="1082"/>
    </row>
    <row r="19263" spans="1:1" s="1260" customFormat="1" x14ac:dyDescent="0.2">
      <c r="A19263" s="1082"/>
    </row>
    <row r="19264" spans="1:1" s="1260" customFormat="1" x14ac:dyDescent="0.2">
      <c r="A19264" s="1082"/>
    </row>
    <row r="19265" spans="1:1" s="1260" customFormat="1" x14ac:dyDescent="0.2">
      <c r="A19265" s="1082"/>
    </row>
    <row r="19266" spans="1:1" s="1260" customFormat="1" x14ac:dyDescent="0.2">
      <c r="A19266" s="1082"/>
    </row>
    <row r="19267" spans="1:1" s="1260" customFormat="1" x14ac:dyDescent="0.2">
      <c r="A19267" s="1082"/>
    </row>
    <row r="19268" spans="1:1" s="1260" customFormat="1" x14ac:dyDescent="0.2">
      <c r="A19268" s="1082"/>
    </row>
    <row r="19269" spans="1:1" s="1260" customFormat="1" x14ac:dyDescent="0.2">
      <c r="A19269" s="1082"/>
    </row>
    <row r="19270" spans="1:1" s="1260" customFormat="1" x14ac:dyDescent="0.2">
      <c r="A19270" s="1082"/>
    </row>
    <row r="19271" spans="1:1" s="1260" customFormat="1" x14ac:dyDescent="0.2">
      <c r="A19271" s="1082"/>
    </row>
    <row r="19272" spans="1:1" s="1260" customFormat="1" x14ac:dyDescent="0.2">
      <c r="A19272" s="1082"/>
    </row>
    <row r="19273" spans="1:1" s="1260" customFormat="1" x14ac:dyDescent="0.2">
      <c r="A19273" s="1082"/>
    </row>
    <row r="19274" spans="1:1" s="1260" customFormat="1" x14ac:dyDescent="0.2">
      <c r="A19274" s="1082"/>
    </row>
    <row r="19275" spans="1:1" s="1260" customFormat="1" x14ac:dyDescent="0.2">
      <c r="A19275" s="1082"/>
    </row>
    <row r="19276" spans="1:1" s="1260" customFormat="1" x14ac:dyDescent="0.2">
      <c r="A19276" s="1082"/>
    </row>
    <row r="19277" spans="1:1" s="1260" customFormat="1" x14ac:dyDescent="0.2">
      <c r="A19277" s="1082"/>
    </row>
    <row r="19278" spans="1:1" s="1260" customFormat="1" x14ac:dyDescent="0.2">
      <c r="A19278" s="1082"/>
    </row>
    <row r="19279" spans="1:1" s="1260" customFormat="1" x14ac:dyDescent="0.2">
      <c r="A19279" s="1082"/>
    </row>
    <row r="19280" spans="1:1" s="1260" customFormat="1" x14ac:dyDescent="0.2">
      <c r="A19280" s="1082"/>
    </row>
    <row r="19281" spans="1:1" s="1260" customFormat="1" x14ac:dyDescent="0.2">
      <c r="A19281" s="1082"/>
    </row>
    <row r="19282" spans="1:1" s="1260" customFormat="1" x14ac:dyDescent="0.2">
      <c r="A19282" s="1082"/>
    </row>
    <row r="19283" spans="1:1" s="1260" customFormat="1" x14ac:dyDescent="0.2">
      <c r="A19283" s="1082"/>
    </row>
    <row r="19284" spans="1:1" s="1260" customFormat="1" x14ac:dyDescent="0.2">
      <c r="A19284" s="1082"/>
    </row>
    <row r="19285" spans="1:1" s="1260" customFormat="1" x14ac:dyDescent="0.2">
      <c r="A19285" s="1082"/>
    </row>
    <row r="19286" spans="1:1" s="1260" customFormat="1" x14ac:dyDescent="0.2">
      <c r="A19286" s="1082"/>
    </row>
    <row r="19287" spans="1:1" s="1260" customFormat="1" x14ac:dyDescent="0.2">
      <c r="A19287" s="1082"/>
    </row>
    <row r="19288" spans="1:1" s="1260" customFormat="1" x14ac:dyDescent="0.2">
      <c r="A19288" s="1082"/>
    </row>
    <row r="19289" spans="1:1" s="1260" customFormat="1" x14ac:dyDescent="0.2">
      <c r="A19289" s="1082"/>
    </row>
    <row r="19290" spans="1:1" s="1260" customFormat="1" x14ac:dyDescent="0.2">
      <c r="A19290" s="1082"/>
    </row>
    <row r="19291" spans="1:1" s="1260" customFormat="1" x14ac:dyDescent="0.2">
      <c r="A19291" s="1082"/>
    </row>
    <row r="19292" spans="1:1" s="1260" customFormat="1" x14ac:dyDescent="0.2">
      <c r="A19292" s="1082"/>
    </row>
    <row r="19293" spans="1:1" s="1260" customFormat="1" x14ac:dyDescent="0.2">
      <c r="A19293" s="1082"/>
    </row>
    <row r="19294" spans="1:1" s="1260" customFormat="1" x14ac:dyDescent="0.2">
      <c r="A19294" s="1082"/>
    </row>
    <row r="19295" spans="1:1" s="1260" customFormat="1" x14ac:dyDescent="0.2">
      <c r="A19295" s="1082"/>
    </row>
    <row r="19296" spans="1:1" s="1260" customFormat="1" x14ac:dyDescent="0.2">
      <c r="A19296" s="1082"/>
    </row>
    <row r="19297" spans="1:1" s="1260" customFormat="1" x14ac:dyDescent="0.2">
      <c r="A19297" s="1082"/>
    </row>
    <row r="19298" spans="1:1" s="1260" customFormat="1" x14ac:dyDescent="0.2">
      <c r="A19298" s="1082"/>
    </row>
    <row r="19299" spans="1:1" s="1260" customFormat="1" x14ac:dyDescent="0.2">
      <c r="A19299" s="1082"/>
    </row>
    <row r="19300" spans="1:1" s="1260" customFormat="1" x14ac:dyDescent="0.2">
      <c r="A19300" s="1082"/>
    </row>
    <row r="19301" spans="1:1" s="1260" customFormat="1" x14ac:dyDescent="0.2">
      <c r="A19301" s="1082"/>
    </row>
    <row r="19302" spans="1:1" s="1260" customFormat="1" x14ac:dyDescent="0.2">
      <c r="A19302" s="1082"/>
    </row>
    <row r="19303" spans="1:1" s="1260" customFormat="1" x14ac:dyDescent="0.2">
      <c r="A19303" s="1082"/>
    </row>
    <row r="19304" spans="1:1" s="1260" customFormat="1" x14ac:dyDescent="0.2">
      <c r="A19304" s="1082"/>
    </row>
    <row r="19305" spans="1:1" s="1260" customFormat="1" x14ac:dyDescent="0.2">
      <c r="A19305" s="1082"/>
    </row>
    <row r="19306" spans="1:1" s="1260" customFormat="1" x14ac:dyDescent="0.2">
      <c r="A19306" s="1082"/>
    </row>
    <row r="19307" spans="1:1" s="1260" customFormat="1" x14ac:dyDescent="0.2">
      <c r="A19307" s="1082"/>
    </row>
    <row r="19308" spans="1:1" s="1260" customFormat="1" x14ac:dyDescent="0.2">
      <c r="A19308" s="1082"/>
    </row>
    <row r="19309" spans="1:1" s="1260" customFormat="1" x14ac:dyDescent="0.2">
      <c r="A19309" s="1082"/>
    </row>
    <row r="19310" spans="1:1" s="1260" customFormat="1" x14ac:dyDescent="0.2">
      <c r="A19310" s="1082"/>
    </row>
    <row r="19311" spans="1:1" s="1260" customFormat="1" x14ac:dyDescent="0.2">
      <c r="A19311" s="1082"/>
    </row>
    <row r="19312" spans="1:1" s="1260" customFormat="1" x14ac:dyDescent="0.2">
      <c r="A19312" s="1082"/>
    </row>
    <row r="19313" spans="1:1" s="1260" customFormat="1" x14ac:dyDescent="0.2">
      <c r="A19313" s="1082"/>
    </row>
    <row r="19314" spans="1:1" s="1260" customFormat="1" x14ac:dyDescent="0.2">
      <c r="A19314" s="1082"/>
    </row>
    <row r="19315" spans="1:1" s="1260" customFormat="1" x14ac:dyDescent="0.2">
      <c r="A19315" s="1082"/>
    </row>
    <row r="19316" spans="1:1" s="1260" customFormat="1" x14ac:dyDescent="0.2">
      <c r="A19316" s="1082"/>
    </row>
    <row r="19317" spans="1:1" s="1260" customFormat="1" x14ac:dyDescent="0.2">
      <c r="A19317" s="1082"/>
    </row>
    <row r="19318" spans="1:1" s="1260" customFormat="1" x14ac:dyDescent="0.2">
      <c r="A19318" s="1082"/>
    </row>
    <row r="19319" spans="1:1" s="1260" customFormat="1" x14ac:dyDescent="0.2">
      <c r="A19319" s="1082"/>
    </row>
    <row r="19320" spans="1:1" s="1260" customFormat="1" x14ac:dyDescent="0.2">
      <c r="A19320" s="1082"/>
    </row>
    <row r="19321" spans="1:1" s="1260" customFormat="1" x14ac:dyDescent="0.2">
      <c r="A19321" s="1082"/>
    </row>
    <row r="19322" spans="1:1" s="1260" customFormat="1" x14ac:dyDescent="0.2">
      <c r="A19322" s="1082"/>
    </row>
    <row r="19323" spans="1:1" s="1260" customFormat="1" x14ac:dyDescent="0.2">
      <c r="A19323" s="1082"/>
    </row>
    <row r="19324" spans="1:1" s="1260" customFormat="1" x14ac:dyDescent="0.2">
      <c r="A19324" s="1082"/>
    </row>
    <row r="19325" spans="1:1" s="1260" customFormat="1" x14ac:dyDescent="0.2">
      <c r="A19325" s="1082"/>
    </row>
    <row r="19326" spans="1:1" s="1260" customFormat="1" x14ac:dyDescent="0.2">
      <c r="A19326" s="1082"/>
    </row>
    <row r="19327" spans="1:1" s="1260" customFormat="1" x14ac:dyDescent="0.2">
      <c r="A19327" s="1082"/>
    </row>
    <row r="19328" spans="1:1" s="1260" customFormat="1" x14ac:dyDescent="0.2">
      <c r="A19328" s="1082"/>
    </row>
    <row r="19329" spans="1:1" s="1260" customFormat="1" x14ac:dyDescent="0.2">
      <c r="A19329" s="1082"/>
    </row>
    <row r="19330" spans="1:1" s="1260" customFormat="1" x14ac:dyDescent="0.2">
      <c r="A19330" s="1082"/>
    </row>
    <row r="19331" spans="1:1" s="1260" customFormat="1" x14ac:dyDescent="0.2">
      <c r="A19331" s="1082"/>
    </row>
    <row r="19332" spans="1:1" s="1260" customFormat="1" x14ac:dyDescent="0.2">
      <c r="A19332" s="1082"/>
    </row>
    <row r="19333" spans="1:1" s="1260" customFormat="1" x14ac:dyDescent="0.2">
      <c r="A19333" s="1082"/>
    </row>
    <row r="19334" spans="1:1" s="1260" customFormat="1" x14ac:dyDescent="0.2">
      <c r="A19334" s="1082"/>
    </row>
    <row r="19335" spans="1:1" s="1260" customFormat="1" x14ac:dyDescent="0.2">
      <c r="A19335" s="1082"/>
    </row>
    <row r="19336" spans="1:1" s="1260" customFormat="1" x14ac:dyDescent="0.2">
      <c r="A19336" s="1082"/>
    </row>
    <row r="19337" spans="1:1" s="1260" customFormat="1" x14ac:dyDescent="0.2">
      <c r="A19337" s="1082"/>
    </row>
    <row r="19338" spans="1:1" s="1260" customFormat="1" x14ac:dyDescent="0.2">
      <c r="A19338" s="1082"/>
    </row>
    <row r="19339" spans="1:1" s="1260" customFormat="1" x14ac:dyDescent="0.2">
      <c r="A19339" s="1082"/>
    </row>
    <row r="19340" spans="1:1" s="1260" customFormat="1" x14ac:dyDescent="0.2">
      <c r="A19340" s="1082"/>
    </row>
    <row r="19341" spans="1:1" s="1260" customFormat="1" x14ac:dyDescent="0.2">
      <c r="A19341" s="1082"/>
    </row>
    <row r="19342" spans="1:1" s="1260" customFormat="1" x14ac:dyDescent="0.2">
      <c r="A19342" s="1082"/>
    </row>
    <row r="19343" spans="1:1" s="1260" customFormat="1" x14ac:dyDescent="0.2">
      <c r="A19343" s="1082"/>
    </row>
    <row r="19344" spans="1:1" s="1260" customFormat="1" x14ac:dyDescent="0.2">
      <c r="A19344" s="1082"/>
    </row>
    <row r="19345" spans="1:1" s="1260" customFormat="1" x14ac:dyDescent="0.2">
      <c r="A19345" s="1082"/>
    </row>
    <row r="19346" spans="1:1" s="1260" customFormat="1" x14ac:dyDescent="0.2">
      <c r="A19346" s="1082"/>
    </row>
    <row r="19347" spans="1:1" s="1260" customFormat="1" x14ac:dyDescent="0.2">
      <c r="A19347" s="1082"/>
    </row>
    <row r="19348" spans="1:1" s="1260" customFormat="1" x14ac:dyDescent="0.2">
      <c r="A19348" s="1082"/>
    </row>
    <row r="19349" spans="1:1" s="1260" customFormat="1" x14ac:dyDescent="0.2">
      <c r="A19349" s="1082"/>
    </row>
    <row r="19350" spans="1:1" s="1260" customFormat="1" x14ac:dyDescent="0.2">
      <c r="A19350" s="1082"/>
    </row>
    <row r="19351" spans="1:1" s="1260" customFormat="1" x14ac:dyDescent="0.2">
      <c r="A19351" s="1082"/>
    </row>
    <row r="19352" spans="1:1" s="1260" customFormat="1" x14ac:dyDescent="0.2">
      <c r="A19352" s="1082"/>
    </row>
    <row r="19353" spans="1:1" s="1260" customFormat="1" x14ac:dyDescent="0.2">
      <c r="A19353" s="1082"/>
    </row>
    <row r="19354" spans="1:1" s="1260" customFormat="1" x14ac:dyDescent="0.2">
      <c r="A19354" s="1082"/>
    </row>
    <row r="19355" spans="1:1" s="1260" customFormat="1" x14ac:dyDescent="0.2">
      <c r="A19355" s="1082"/>
    </row>
    <row r="19356" spans="1:1" s="1260" customFormat="1" x14ac:dyDescent="0.2">
      <c r="A19356" s="1082"/>
    </row>
    <row r="19357" spans="1:1" s="1260" customFormat="1" x14ac:dyDescent="0.2">
      <c r="A19357" s="1082"/>
    </row>
    <row r="19358" spans="1:1" s="1260" customFormat="1" x14ac:dyDescent="0.2">
      <c r="A19358" s="1082"/>
    </row>
    <row r="19359" spans="1:1" s="1260" customFormat="1" x14ac:dyDescent="0.2">
      <c r="A19359" s="1082"/>
    </row>
    <row r="19360" spans="1:1" s="1260" customFormat="1" x14ac:dyDescent="0.2">
      <c r="A19360" s="1082"/>
    </row>
    <row r="19361" spans="1:1" s="1260" customFormat="1" x14ac:dyDescent="0.2">
      <c r="A19361" s="1082"/>
    </row>
    <row r="19362" spans="1:1" s="1260" customFormat="1" x14ac:dyDescent="0.2">
      <c r="A19362" s="1082"/>
    </row>
    <row r="19363" spans="1:1" s="1260" customFormat="1" x14ac:dyDescent="0.2">
      <c r="A19363" s="1082"/>
    </row>
    <row r="19364" spans="1:1" s="1260" customFormat="1" x14ac:dyDescent="0.2">
      <c r="A19364" s="1082"/>
    </row>
    <row r="19365" spans="1:1" s="1260" customFormat="1" x14ac:dyDescent="0.2">
      <c r="A19365" s="1082"/>
    </row>
    <row r="19366" spans="1:1" s="1260" customFormat="1" x14ac:dyDescent="0.2">
      <c r="A19366" s="1082"/>
    </row>
    <row r="19367" spans="1:1" s="1260" customFormat="1" x14ac:dyDescent="0.2">
      <c r="A19367" s="1082"/>
    </row>
    <row r="19368" spans="1:1" s="1260" customFormat="1" x14ac:dyDescent="0.2">
      <c r="A19368" s="1082"/>
    </row>
    <row r="19369" spans="1:1" s="1260" customFormat="1" x14ac:dyDescent="0.2">
      <c r="A19369" s="1082"/>
    </row>
    <row r="19370" spans="1:1" s="1260" customFormat="1" x14ac:dyDescent="0.2">
      <c r="A19370" s="1082"/>
    </row>
    <row r="19371" spans="1:1" s="1260" customFormat="1" x14ac:dyDescent="0.2">
      <c r="A19371" s="1082"/>
    </row>
    <row r="19372" spans="1:1" s="1260" customFormat="1" x14ac:dyDescent="0.2">
      <c r="A19372" s="1082"/>
    </row>
    <row r="19373" spans="1:1" s="1260" customFormat="1" x14ac:dyDescent="0.2">
      <c r="A19373" s="1082"/>
    </row>
    <row r="19374" spans="1:1" s="1260" customFormat="1" x14ac:dyDescent="0.2">
      <c r="A19374" s="1082"/>
    </row>
    <row r="19375" spans="1:1" s="1260" customFormat="1" x14ac:dyDescent="0.2">
      <c r="A19375" s="1082"/>
    </row>
    <row r="19376" spans="1:1" s="1260" customFormat="1" x14ac:dyDescent="0.2">
      <c r="A19376" s="1082"/>
    </row>
    <row r="19377" spans="1:1" s="1260" customFormat="1" x14ac:dyDescent="0.2">
      <c r="A19377" s="1082"/>
    </row>
    <row r="19378" spans="1:1" s="1260" customFormat="1" x14ac:dyDescent="0.2">
      <c r="A19378" s="1082"/>
    </row>
    <row r="19379" spans="1:1" s="1260" customFormat="1" x14ac:dyDescent="0.2">
      <c r="A19379" s="1082"/>
    </row>
    <row r="19380" spans="1:1" s="1260" customFormat="1" x14ac:dyDescent="0.2">
      <c r="A19380" s="1082"/>
    </row>
    <row r="19381" spans="1:1" s="1260" customFormat="1" x14ac:dyDescent="0.2">
      <c r="A19381" s="1082"/>
    </row>
    <row r="19382" spans="1:1" s="1260" customFormat="1" x14ac:dyDescent="0.2">
      <c r="A19382" s="1082"/>
    </row>
    <row r="19383" spans="1:1" s="1260" customFormat="1" x14ac:dyDescent="0.2">
      <c r="A19383" s="1082"/>
    </row>
    <row r="19384" spans="1:1" s="1260" customFormat="1" x14ac:dyDescent="0.2">
      <c r="A19384" s="1082"/>
    </row>
    <row r="19385" spans="1:1" s="1260" customFormat="1" x14ac:dyDescent="0.2">
      <c r="A19385" s="1082"/>
    </row>
    <row r="19386" spans="1:1" s="1260" customFormat="1" x14ac:dyDescent="0.2">
      <c r="A19386" s="1082"/>
    </row>
    <row r="19387" spans="1:1" s="1260" customFormat="1" x14ac:dyDescent="0.2">
      <c r="A19387" s="1082"/>
    </row>
    <row r="19388" spans="1:1" s="1260" customFormat="1" x14ac:dyDescent="0.2">
      <c r="A19388" s="1082"/>
    </row>
    <row r="19389" spans="1:1" s="1260" customFormat="1" x14ac:dyDescent="0.2">
      <c r="A19389" s="1082"/>
    </row>
    <row r="19390" spans="1:1" s="1260" customFormat="1" x14ac:dyDescent="0.2">
      <c r="A19390" s="1082"/>
    </row>
    <row r="19391" spans="1:1" s="1260" customFormat="1" x14ac:dyDescent="0.2">
      <c r="A19391" s="1082"/>
    </row>
    <row r="19392" spans="1:1" s="1260" customFormat="1" x14ac:dyDescent="0.2">
      <c r="A19392" s="1082"/>
    </row>
    <row r="19393" spans="1:1" s="1260" customFormat="1" x14ac:dyDescent="0.2">
      <c r="A19393" s="1082"/>
    </row>
    <row r="19394" spans="1:1" s="1260" customFormat="1" x14ac:dyDescent="0.2">
      <c r="A19394" s="1082"/>
    </row>
    <row r="19395" spans="1:1" s="1260" customFormat="1" x14ac:dyDescent="0.2">
      <c r="A19395" s="1082"/>
    </row>
    <row r="19396" spans="1:1" s="1260" customFormat="1" x14ac:dyDescent="0.2">
      <c r="A19396" s="1082"/>
    </row>
    <row r="19397" spans="1:1" s="1260" customFormat="1" x14ac:dyDescent="0.2">
      <c r="A19397" s="1082"/>
    </row>
    <row r="19398" spans="1:1" s="1260" customFormat="1" x14ac:dyDescent="0.2">
      <c r="A19398" s="1082"/>
    </row>
    <row r="19399" spans="1:1" s="1260" customFormat="1" x14ac:dyDescent="0.2">
      <c r="A19399" s="1082"/>
    </row>
    <row r="19400" spans="1:1" s="1260" customFormat="1" x14ac:dyDescent="0.2">
      <c r="A19400" s="1082"/>
    </row>
    <row r="19401" spans="1:1" s="1260" customFormat="1" x14ac:dyDescent="0.2">
      <c r="A19401" s="1082"/>
    </row>
    <row r="19402" spans="1:1" s="1260" customFormat="1" x14ac:dyDescent="0.2">
      <c r="A19402" s="1082"/>
    </row>
    <row r="19403" spans="1:1" s="1260" customFormat="1" x14ac:dyDescent="0.2">
      <c r="A19403" s="1082"/>
    </row>
    <row r="19404" spans="1:1" s="1260" customFormat="1" x14ac:dyDescent="0.2">
      <c r="A19404" s="1082"/>
    </row>
    <row r="19405" spans="1:1" s="1260" customFormat="1" x14ac:dyDescent="0.2">
      <c r="A19405" s="1082"/>
    </row>
    <row r="19406" spans="1:1" s="1260" customFormat="1" x14ac:dyDescent="0.2">
      <c r="A19406" s="1082"/>
    </row>
    <row r="19407" spans="1:1" s="1260" customFormat="1" x14ac:dyDescent="0.2">
      <c r="A19407" s="1082"/>
    </row>
    <row r="19408" spans="1:1" s="1260" customFormat="1" x14ac:dyDescent="0.2">
      <c r="A19408" s="1082"/>
    </row>
    <row r="19409" spans="1:1" s="1260" customFormat="1" x14ac:dyDescent="0.2">
      <c r="A19409" s="1082"/>
    </row>
    <row r="19410" spans="1:1" s="1260" customFormat="1" x14ac:dyDescent="0.2">
      <c r="A19410" s="1082"/>
    </row>
    <row r="19411" spans="1:1" s="1260" customFormat="1" x14ac:dyDescent="0.2">
      <c r="A19411" s="1082"/>
    </row>
    <row r="19412" spans="1:1" s="1260" customFormat="1" x14ac:dyDescent="0.2">
      <c r="A19412" s="1082"/>
    </row>
    <row r="19413" spans="1:1" s="1260" customFormat="1" x14ac:dyDescent="0.2">
      <c r="A19413" s="1082"/>
    </row>
    <row r="19414" spans="1:1" s="1260" customFormat="1" x14ac:dyDescent="0.2">
      <c r="A19414" s="1082"/>
    </row>
    <row r="19415" spans="1:1" s="1260" customFormat="1" x14ac:dyDescent="0.2">
      <c r="A19415" s="1082"/>
    </row>
    <row r="19416" spans="1:1" s="1260" customFormat="1" x14ac:dyDescent="0.2">
      <c r="A19416" s="1082"/>
    </row>
    <row r="19417" spans="1:1" s="1260" customFormat="1" x14ac:dyDescent="0.2">
      <c r="A19417" s="1082"/>
    </row>
    <row r="19418" spans="1:1" s="1260" customFormat="1" x14ac:dyDescent="0.2">
      <c r="A19418" s="1082"/>
    </row>
    <row r="19419" spans="1:1" s="1260" customFormat="1" x14ac:dyDescent="0.2">
      <c r="A19419" s="1082"/>
    </row>
    <row r="19420" spans="1:1" s="1260" customFormat="1" x14ac:dyDescent="0.2">
      <c r="A19420" s="1082"/>
    </row>
    <row r="19421" spans="1:1" s="1260" customFormat="1" x14ac:dyDescent="0.2">
      <c r="A19421" s="1082"/>
    </row>
    <row r="19422" spans="1:1" s="1260" customFormat="1" x14ac:dyDescent="0.2">
      <c r="A19422" s="1082"/>
    </row>
    <row r="19423" spans="1:1" s="1260" customFormat="1" x14ac:dyDescent="0.2">
      <c r="A19423" s="1082"/>
    </row>
    <row r="19424" spans="1:1" s="1260" customFormat="1" x14ac:dyDescent="0.2">
      <c r="A19424" s="1082"/>
    </row>
    <row r="19425" spans="1:1" s="1260" customFormat="1" x14ac:dyDescent="0.2">
      <c r="A19425" s="1082"/>
    </row>
    <row r="19426" spans="1:1" s="1260" customFormat="1" x14ac:dyDescent="0.2">
      <c r="A19426" s="1082"/>
    </row>
    <row r="19427" spans="1:1" s="1260" customFormat="1" x14ac:dyDescent="0.2">
      <c r="A19427" s="1082"/>
    </row>
    <row r="19428" spans="1:1" s="1260" customFormat="1" x14ac:dyDescent="0.2">
      <c r="A19428" s="1082"/>
    </row>
    <row r="19429" spans="1:1" s="1260" customFormat="1" x14ac:dyDescent="0.2">
      <c r="A19429" s="1082"/>
    </row>
    <row r="19430" spans="1:1" s="1260" customFormat="1" x14ac:dyDescent="0.2">
      <c r="A19430" s="1082"/>
    </row>
    <row r="19431" spans="1:1" s="1260" customFormat="1" x14ac:dyDescent="0.2">
      <c r="A19431" s="1082"/>
    </row>
    <row r="19432" spans="1:1" s="1260" customFormat="1" x14ac:dyDescent="0.2">
      <c r="A19432" s="1082"/>
    </row>
    <row r="19433" spans="1:1" s="1260" customFormat="1" x14ac:dyDescent="0.2">
      <c r="A19433" s="1082"/>
    </row>
    <row r="19434" spans="1:1" s="1260" customFormat="1" x14ac:dyDescent="0.2">
      <c r="A19434" s="1082"/>
    </row>
    <row r="19435" spans="1:1" s="1260" customFormat="1" x14ac:dyDescent="0.2">
      <c r="A19435" s="1082"/>
    </row>
    <row r="19436" spans="1:1" s="1260" customFormat="1" x14ac:dyDescent="0.2">
      <c r="A19436" s="1082"/>
    </row>
    <row r="19437" spans="1:1" s="1260" customFormat="1" x14ac:dyDescent="0.2">
      <c r="A19437" s="1082"/>
    </row>
    <row r="19438" spans="1:1" s="1260" customFormat="1" x14ac:dyDescent="0.2">
      <c r="A19438" s="1082"/>
    </row>
    <row r="19439" spans="1:1" s="1260" customFormat="1" x14ac:dyDescent="0.2">
      <c r="A19439" s="1082"/>
    </row>
    <row r="19440" spans="1:1" s="1260" customFormat="1" x14ac:dyDescent="0.2">
      <c r="A19440" s="1082"/>
    </row>
    <row r="19441" spans="1:1" s="1260" customFormat="1" x14ac:dyDescent="0.2">
      <c r="A19441" s="1082"/>
    </row>
    <row r="19442" spans="1:1" s="1260" customFormat="1" x14ac:dyDescent="0.2">
      <c r="A19442" s="1082"/>
    </row>
    <row r="19443" spans="1:1" s="1260" customFormat="1" x14ac:dyDescent="0.2">
      <c r="A19443" s="1082"/>
    </row>
    <row r="19444" spans="1:1" s="1260" customFormat="1" x14ac:dyDescent="0.2">
      <c r="A19444" s="1082"/>
    </row>
    <row r="19445" spans="1:1" s="1260" customFormat="1" x14ac:dyDescent="0.2">
      <c r="A19445" s="1082"/>
    </row>
    <row r="19446" spans="1:1" s="1260" customFormat="1" x14ac:dyDescent="0.2">
      <c r="A19446" s="1082"/>
    </row>
    <row r="19447" spans="1:1" s="1260" customFormat="1" x14ac:dyDescent="0.2">
      <c r="A19447" s="1082"/>
    </row>
    <row r="19448" spans="1:1" s="1260" customFormat="1" x14ac:dyDescent="0.2">
      <c r="A19448" s="1082"/>
    </row>
    <row r="19449" spans="1:1" s="1260" customFormat="1" x14ac:dyDescent="0.2">
      <c r="A19449" s="1082"/>
    </row>
    <row r="19450" spans="1:1" s="1260" customFormat="1" x14ac:dyDescent="0.2">
      <c r="A19450" s="1082"/>
    </row>
    <row r="19451" spans="1:1" s="1260" customFormat="1" x14ac:dyDescent="0.2">
      <c r="A19451" s="1082"/>
    </row>
    <row r="19452" spans="1:1" s="1260" customFormat="1" x14ac:dyDescent="0.2">
      <c r="A19452" s="1082"/>
    </row>
    <row r="19453" spans="1:1" s="1260" customFormat="1" x14ac:dyDescent="0.2">
      <c r="A19453" s="1082"/>
    </row>
    <row r="19454" spans="1:1" s="1260" customFormat="1" x14ac:dyDescent="0.2">
      <c r="A19454" s="1082"/>
    </row>
    <row r="19455" spans="1:1" s="1260" customFormat="1" x14ac:dyDescent="0.2">
      <c r="A19455" s="1082"/>
    </row>
    <row r="19456" spans="1:1" s="1260" customFormat="1" x14ac:dyDescent="0.2">
      <c r="A19456" s="1082"/>
    </row>
    <row r="19457" spans="1:1" s="1260" customFormat="1" x14ac:dyDescent="0.2">
      <c r="A19457" s="1082"/>
    </row>
    <row r="19458" spans="1:1" s="1260" customFormat="1" x14ac:dyDescent="0.2">
      <c r="A19458" s="1082"/>
    </row>
    <row r="19459" spans="1:1" s="1260" customFormat="1" x14ac:dyDescent="0.2">
      <c r="A19459" s="1082"/>
    </row>
    <row r="19460" spans="1:1" s="1260" customFormat="1" x14ac:dyDescent="0.2">
      <c r="A19460" s="1082"/>
    </row>
    <row r="19461" spans="1:1" s="1260" customFormat="1" x14ac:dyDescent="0.2">
      <c r="A19461" s="1082"/>
    </row>
    <row r="19462" spans="1:1" s="1260" customFormat="1" x14ac:dyDescent="0.2">
      <c r="A19462" s="1082"/>
    </row>
    <row r="19463" spans="1:1" s="1260" customFormat="1" x14ac:dyDescent="0.2">
      <c r="A19463" s="1082"/>
    </row>
    <row r="19464" spans="1:1" s="1260" customFormat="1" x14ac:dyDescent="0.2">
      <c r="A19464" s="1082"/>
    </row>
    <row r="19465" spans="1:1" s="1260" customFormat="1" x14ac:dyDescent="0.2">
      <c r="A19465" s="1082"/>
    </row>
    <row r="19466" spans="1:1" s="1260" customFormat="1" x14ac:dyDescent="0.2">
      <c r="A19466" s="1082"/>
    </row>
    <row r="19467" spans="1:1" s="1260" customFormat="1" x14ac:dyDescent="0.2">
      <c r="A19467" s="1082"/>
    </row>
    <row r="19468" spans="1:1" s="1260" customFormat="1" x14ac:dyDescent="0.2">
      <c r="A19468" s="1082"/>
    </row>
    <row r="19469" spans="1:1" s="1260" customFormat="1" x14ac:dyDescent="0.2">
      <c r="A19469" s="1082"/>
    </row>
    <row r="19470" spans="1:1" s="1260" customFormat="1" x14ac:dyDescent="0.2">
      <c r="A19470" s="1082"/>
    </row>
    <row r="19471" spans="1:1" s="1260" customFormat="1" x14ac:dyDescent="0.2">
      <c r="A19471" s="1082"/>
    </row>
    <row r="19472" spans="1:1" s="1260" customFormat="1" x14ac:dyDescent="0.2">
      <c r="A19472" s="1082"/>
    </row>
    <row r="19473" spans="1:1" s="1260" customFormat="1" x14ac:dyDescent="0.2">
      <c r="A19473" s="1082"/>
    </row>
    <row r="19474" spans="1:1" s="1260" customFormat="1" x14ac:dyDescent="0.2">
      <c r="A19474" s="1082"/>
    </row>
    <row r="19475" spans="1:1" s="1260" customFormat="1" x14ac:dyDescent="0.2">
      <c r="A19475" s="1082"/>
    </row>
    <row r="19476" spans="1:1" s="1260" customFormat="1" x14ac:dyDescent="0.2">
      <c r="A19476" s="1082"/>
    </row>
    <row r="19477" spans="1:1" s="1260" customFormat="1" x14ac:dyDescent="0.2">
      <c r="A19477" s="1082"/>
    </row>
    <row r="19478" spans="1:1" s="1260" customFormat="1" x14ac:dyDescent="0.2">
      <c r="A19478" s="1082"/>
    </row>
    <row r="19479" spans="1:1" s="1260" customFormat="1" x14ac:dyDescent="0.2">
      <c r="A19479" s="1082"/>
    </row>
    <row r="19480" spans="1:1" s="1260" customFormat="1" x14ac:dyDescent="0.2">
      <c r="A19480" s="1082"/>
    </row>
    <row r="19481" spans="1:1" s="1260" customFormat="1" x14ac:dyDescent="0.2">
      <c r="A19481" s="1082"/>
    </row>
    <row r="19482" spans="1:1" s="1260" customFormat="1" x14ac:dyDescent="0.2">
      <c r="A19482" s="1082"/>
    </row>
    <row r="19483" spans="1:1" s="1260" customFormat="1" x14ac:dyDescent="0.2">
      <c r="A19483" s="1082"/>
    </row>
    <row r="19484" spans="1:1" s="1260" customFormat="1" x14ac:dyDescent="0.2">
      <c r="A19484" s="1082"/>
    </row>
    <row r="19485" spans="1:1" s="1260" customFormat="1" x14ac:dyDescent="0.2">
      <c r="A19485" s="1082"/>
    </row>
    <row r="19486" spans="1:1" s="1260" customFormat="1" x14ac:dyDescent="0.2">
      <c r="A19486" s="1082"/>
    </row>
    <row r="19487" spans="1:1" s="1260" customFormat="1" x14ac:dyDescent="0.2">
      <c r="A19487" s="1082"/>
    </row>
    <row r="19488" spans="1:1" s="1260" customFormat="1" x14ac:dyDescent="0.2">
      <c r="A19488" s="1082"/>
    </row>
    <row r="19489" spans="1:1" s="1260" customFormat="1" x14ac:dyDescent="0.2">
      <c r="A19489" s="1082"/>
    </row>
    <row r="19490" spans="1:1" s="1260" customFormat="1" x14ac:dyDescent="0.2">
      <c r="A19490" s="1082"/>
    </row>
    <row r="19491" spans="1:1" s="1260" customFormat="1" x14ac:dyDescent="0.2">
      <c r="A19491" s="1082"/>
    </row>
    <row r="19492" spans="1:1" s="1260" customFormat="1" x14ac:dyDescent="0.2">
      <c r="A19492" s="1082"/>
    </row>
    <row r="19493" spans="1:1" s="1260" customFormat="1" x14ac:dyDescent="0.2">
      <c r="A19493" s="1082"/>
    </row>
    <row r="19494" spans="1:1" s="1260" customFormat="1" x14ac:dyDescent="0.2">
      <c r="A19494" s="1082"/>
    </row>
    <row r="19495" spans="1:1" s="1260" customFormat="1" x14ac:dyDescent="0.2">
      <c r="A19495" s="1082"/>
    </row>
    <row r="19496" spans="1:1" s="1260" customFormat="1" x14ac:dyDescent="0.2">
      <c r="A19496" s="1082"/>
    </row>
    <row r="19497" spans="1:1" s="1260" customFormat="1" x14ac:dyDescent="0.2">
      <c r="A19497" s="1082"/>
    </row>
    <row r="19498" spans="1:1" s="1260" customFormat="1" x14ac:dyDescent="0.2">
      <c r="A19498" s="1082"/>
    </row>
    <row r="19499" spans="1:1" s="1260" customFormat="1" x14ac:dyDescent="0.2">
      <c r="A19499" s="1082"/>
    </row>
    <row r="19500" spans="1:1" s="1260" customFormat="1" x14ac:dyDescent="0.2">
      <c r="A19500" s="1082"/>
    </row>
    <row r="19501" spans="1:1" s="1260" customFormat="1" x14ac:dyDescent="0.2">
      <c r="A19501" s="1082"/>
    </row>
    <row r="19502" spans="1:1" s="1260" customFormat="1" x14ac:dyDescent="0.2">
      <c r="A19502" s="1082"/>
    </row>
    <row r="19503" spans="1:1" s="1260" customFormat="1" x14ac:dyDescent="0.2">
      <c r="A19503" s="1082"/>
    </row>
    <row r="19504" spans="1:1" s="1260" customFormat="1" x14ac:dyDescent="0.2">
      <c r="A19504" s="1082"/>
    </row>
    <row r="19505" spans="1:1" s="1260" customFormat="1" x14ac:dyDescent="0.2">
      <c r="A19505" s="1082"/>
    </row>
    <row r="19506" spans="1:1" s="1260" customFormat="1" x14ac:dyDescent="0.2">
      <c r="A19506" s="1082"/>
    </row>
    <row r="19507" spans="1:1" s="1260" customFormat="1" x14ac:dyDescent="0.2">
      <c r="A19507" s="1082"/>
    </row>
    <row r="19508" spans="1:1" s="1260" customFormat="1" x14ac:dyDescent="0.2">
      <c r="A19508" s="1082"/>
    </row>
    <row r="19509" spans="1:1" s="1260" customFormat="1" x14ac:dyDescent="0.2">
      <c r="A19509" s="1082"/>
    </row>
    <row r="19510" spans="1:1" s="1260" customFormat="1" x14ac:dyDescent="0.2">
      <c r="A19510" s="1082"/>
    </row>
    <row r="19511" spans="1:1" s="1260" customFormat="1" x14ac:dyDescent="0.2">
      <c r="A19511" s="1082"/>
    </row>
    <row r="19512" spans="1:1" s="1260" customFormat="1" x14ac:dyDescent="0.2">
      <c r="A19512" s="1082"/>
    </row>
    <row r="19513" spans="1:1" s="1260" customFormat="1" x14ac:dyDescent="0.2">
      <c r="A19513" s="1082"/>
    </row>
    <row r="19514" spans="1:1" s="1260" customFormat="1" x14ac:dyDescent="0.2">
      <c r="A19514" s="1082"/>
    </row>
    <row r="19515" spans="1:1" s="1260" customFormat="1" x14ac:dyDescent="0.2">
      <c r="A19515" s="1082"/>
    </row>
    <row r="19516" spans="1:1" s="1260" customFormat="1" x14ac:dyDescent="0.2">
      <c r="A19516" s="1082"/>
    </row>
    <row r="19517" spans="1:1" s="1260" customFormat="1" x14ac:dyDescent="0.2">
      <c r="A19517" s="1082"/>
    </row>
    <row r="19518" spans="1:1" s="1260" customFormat="1" x14ac:dyDescent="0.2">
      <c r="A19518" s="1082"/>
    </row>
    <row r="19519" spans="1:1" s="1260" customFormat="1" x14ac:dyDescent="0.2">
      <c r="A19519" s="1082"/>
    </row>
    <row r="19520" spans="1:1" s="1260" customFormat="1" x14ac:dyDescent="0.2">
      <c r="A19520" s="1082"/>
    </row>
    <row r="19521" spans="1:1" s="1260" customFormat="1" x14ac:dyDescent="0.2">
      <c r="A19521" s="1082"/>
    </row>
    <row r="19522" spans="1:1" s="1260" customFormat="1" x14ac:dyDescent="0.2">
      <c r="A19522" s="1082"/>
    </row>
    <row r="19523" spans="1:1" s="1260" customFormat="1" x14ac:dyDescent="0.2">
      <c r="A19523" s="1082"/>
    </row>
    <row r="19524" spans="1:1" s="1260" customFormat="1" x14ac:dyDescent="0.2">
      <c r="A19524" s="1082"/>
    </row>
    <row r="19525" spans="1:1" s="1260" customFormat="1" x14ac:dyDescent="0.2">
      <c r="A19525" s="1082"/>
    </row>
    <row r="19526" spans="1:1" s="1260" customFormat="1" x14ac:dyDescent="0.2">
      <c r="A19526" s="1082"/>
    </row>
    <row r="19527" spans="1:1" s="1260" customFormat="1" x14ac:dyDescent="0.2">
      <c r="A19527" s="1082"/>
    </row>
    <row r="19528" spans="1:1" s="1260" customFormat="1" x14ac:dyDescent="0.2">
      <c r="A19528" s="1082"/>
    </row>
    <row r="19529" spans="1:1" s="1260" customFormat="1" x14ac:dyDescent="0.2">
      <c r="A19529" s="1082"/>
    </row>
    <row r="19530" spans="1:1" s="1260" customFormat="1" x14ac:dyDescent="0.2">
      <c r="A19530" s="1082"/>
    </row>
    <row r="19531" spans="1:1" s="1260" customFormat="1" x14ac:dyDescent="0.2">
      <c r="A19531" s="1082"/>
    </row>
    <row r="19532" spans="1:1" s="1260" customFormat="1" x14ac:dyDescent="0.2">
      <c r="A19532" s="1082"/>
    </row>
    <row r="19533" spans="1:1" s="1260" customFormat="1" x14ac:dyDescent="0.2">
      <c r="A19533" s="1082"/>
    </row>
    <row r="19534" spans="1:1" s="1260" customFormat="1" x14ac:dyDescent="0.2">
      <c r="A19534" s="1082"/>
    </row>
    <row r="19535" spans="1:1" s="1260" customFormat="1" x14ac:dyDescent="0.2">
      <c r="A19535" s="1082"/>
    </row>
    <row r="19536" spans="1:1" s="1260" customFormat="1" x14ac:dyDescent="0.2">
      <c r="A19536" s="1082"/>
    </row>
    <row r="19537" spans="1:1" s="1260" customFormat="1" x14ac:dyDescent="0.2">
      <c r="A19537" s="1082"/>
    </row>
    <row r="19538" spans="1:1" s="1260" customFormat="1" x14ac:dyDescent="0.2">
      <c r="A19538" s="1082"/>
    </row>
    <row r="19539" spans="1:1" s="1260" customFormat="1" x14ac:dyDescent="0.2">
      <c r="A19539" s="1082"/>
    </row>
    <row r="19540" spans="1:1" s="1260" customFormat="1" x14ac:dyDescent="0.2">
      <c r="A19540" s="1082"/>
    </row>
    <row r="19541" spans="1:1" s="1260" customFormat="1" x14ac:dyDescent="0.2">
      <c r="A19541" s="1082"/>
    </row>
    <row r="19542" spans="1:1" s="1260" customFormat="1" x14ac:dyDescent="0.2">
      <c r="A19542" s="1082"/>
    </row>
    <row r="19543" spans="1:1" s="1260" customFormat="1" x14ac:dyDescent="0.2">
      <c r="A19543" s="1082"/>
    </row>
    <row r="19544" spans="1:1" s="1260" customFormat="1" x14ac:dyDescent="0.2">
      <c r="A19544" s="1082"/>
    </row>
    <row r="19545" spans="1:1" s="1260" customFormat="1" x14ac:dyDescent="0.2">
      <c r="A19545" s="1082"/>
    </row>
    <row r="19546" spans="1:1" s="1260" customFormat="1" x14ac:dyDescent="0.2">
      <c r="A19546" s="1082"/>
    </row>
    <row r="19547" spans="1:1" s="1260" customFormat="1" x14ac:dyDescent="0.2">
      <c r="A19547" s="1082"/>
    </row>
    <row r="19548" spans="1:1" s="1260" customFormat="1" x14ac:dyDescent="0.2">
      <c r="A19548" s="1082"/>
    </row>
    <row r="19549" spans="1:1" s="1260" customFormat="1" x14ac:dyDescent="0.2">
      <c r="A19549" s="1082"/>
    </row>
    <row r="19550" spans="1:1" s="1260" customFormat="1" x14ac:dyDescent="0.2">
      <c r="A19550" s="1082"/>
    </row>
    <row r="19551" spans="1:1" s="1260" customFormat="1" x14ac:dyDescent="0.2">
      <c r="A19551" s="1082"/>
    </row>
    <row r="19552" spans="1:1" s="1260" customFormat="1" x14ac:dyDescent="0.2">
      <c r="A19552" s="1082"/>
    </row>
    <row r="19553" spans="1:1" s="1260" customFormat="1" x14ac:dyDescent="0.2">
      <c r="A19553" s="1082"/>
    </row>
    <row r="19554" spans="1:1" s="1260" customFormat="1" x14ac:dyDescent="0.2">
      <c r="A19554" s="1082"/>
    </row>
    <row r="19555" spans="1:1" s="1260" customFormat="1" x14ac:dyDescent="0.2">
      <c r="A19555" s="1082"/>
    </row>
    <row r="19556" spans="1:1" s="1260" customFormat="1" x14ac:dyDescent="0.2">
      <c r="A19556" s="1082"/>
    </row>
    <row r="19557" spans="1:1" s="1260" customFormat="1" x14ac:dyDescent="0.2">
      <c r="A19557" s="1082"/>
    </row>
    <row r="19558" spans="1:1" s="1260" customFormat="1" x14ac:dyDescent="0.2">
      <c r="A19558" s="1082"/>
    </row>
    <row r="19559" spans="1:1" s="1260" customFormat="1" x14ac:dyDescent="0.2">
      <c r="A19559" s="1082"/>
    </row>
    <row r="19560" spans="1:1" s="1260" customFormat="1" x14ac:dyDescent="0.2">
      <c r="A19560" s="1082"/>
    </row>
    <row r="19561" spans="1:1" s="1260" customFormat="1" x14ac:dyDescent="0.2">
      <c r="A19561" s="1082"/>
    </row>
    <row r="19562" spans="1:1" s="1260" customFormat="1" x14ac:dyDescent="0.2">
      <c r="A19562" s="1082"/>
    </row>
    <row r="19563" spans="1:1" s="1260" customFormat="1" x14ac:dyDescent="0.2">
      <c r="A19563" s="1082"/>
    </row>
    <row r="19564" spans="1:1" s="1260" customFormat="1" x14ac:dyDescent="0.2">
      <c r="A19564" s="1082"/>
    </row>
    <row r="19565" spans="1:1" s="1260" customFormat="1" x14ac:dyDescent="0.2">
      <c r="A19565" s="1082"/>
    </row>
    <row r="19566" spans="1:1" s="1260" customFormat="1" x14ac:dyDescent="0.2">
      <c r="A19566" s="1082"/>
    </row>
    <row r="19567" spans="1:1" s="1260" customFormat="1" x14ac:dyDescent="0.2">
      <c r="A19567" s="1082"/>
    </row>
    <row r="19568" spans="1:1" s="1260" customFormat="1" x14ac:dyDescent="0.2">
      <c r="A19568" s="1082"/>
    </row>
    <row r="19569" spans="1:1" s="1260" customFormat="1" x14ac:dyDescent="0.2">
      <c r="A19569" s="1082"/>
    </row>
    <row r="19570" spans="1:1" s="1260" customFormat="1" x14ac:dyDescent="0.2">
      <c r="A19570" s="1082"/>
    </row>
    <row r="19571" spans="1:1" s="1260" customFormat="1" x14ac:dyDescent="0.2">
      <c r="A19571" s="1082"/>
    </row>
    <row r="19572" spans="1:1" s="1260" customFormat="1" x14ac:dyDescent="0.2">
      <c r="A19572" s="1082"/>
    </row>
    <row r="19573" spans="1:1" s="1260" customFormat="1" x14ac:dyDescent="0.2">
      <c r="A19573" s="1082"/>
    </row>
    <row r="19574" spans="1:1" s="1260" customFormat="1" x14ac:dyDescent="0.2">
      <c r="A19574" s="1082"/>
    </row>
    <row r="19575" spans="1:1" s="1260" customFormat="1" x14ac:dyDescent="0.2">
      <c r="A19575" s="1082"/>
    </row>
    <row r="19576" spans="1:1" s="1260" customFormat="1" x14ac:dyDescent="0.2">
      <c r="A19576" s="1082"/>
    </row>
    <row r="19577" spans="1:1" s="1260" customFormat="1" x14ac:dyDescent="0.2">
      <c r="A19577" s="1082"/>
    </row>
    <row r="19578" spans="1:1" s="1260" customFormat="1" x14ac:dyDescent="0.2">
      <c r="A19578" s="1082"/>
    </row>
    <row r="19579" spans="1:1" s="1260" customFormat="1" x14ac:dyDescent="0.2">
      <c r="A19579" s="1082"/>
    </row>
    <row r="19580" spans="1:1" s="1260" customFormat="1" x14ac:dyDescent="0.2">
      <c r="A19580" s="1082"/>
    </row>
    <row r="19581" spans="1:1" s="1260" customFormat="1" x14ac:dyDescent="0.2">
      <c r="A19581" s="1082"/>
    </row>
    <row r="19582" spans="1:1" s="1260" customFormat="1" x14ac:dyDescent="0.2">
      <c r="A19582" s="1082"/>
    </row>
    <row r="19583" spans="1:1" s="1260" customFormat="1" x14ac:dyDescent="0.2">
      <c r="A19583" s="1082"/>
    </row>
    <row r="19584" spans="1:1" s="1260" customFormat="1" x14ac:dyDescent="0.2">
      <c r="A19584" s="1082"/>
    </row>
    <row r="19585" spans="1:1" s="1260" customFormat="1" x14ac:dyDescent="0.2">
      <c r="A19585" s="1082"/>
    </row>
    <row r="19586" spans="1:1" s="1260" customFormat="1" x14ac:dyDescent="0.2">
      <c r="A19586" s="1082"/>
    </row>
    <row r="19587" spans="1:1" s="1260" customFormat="1" x14ac:dyDescent="0.2">
      <c r="A19587" s="1082"/>
    </row>
    <row r="19588" spans="1:1" s="1260" customFormat="1" x14ac:dyDescent="0.2">
      <c r="A19588" s="1082"/>
    </row>
    <row r="19589" spans="1:1" s="1260" customFormat="1" x14ac:dyDescent="0.2">
      <c r="A19589" s="1082"/>
    </row>
    <row r="19590" spans="1:1" s="1260" customFormat="1" x14ac:dyDescent="0.2">
      <c r="A19590" s="1082"/>
    </row>
    <row r="19591" spans="1:1" s="1260" customFormat="1" x14ac:dyDescent="0.2">
      <c r="A19591" s="1082"/>
    </row>
    <row r="19592" spans="1:1" s="1260" customFormat="1" x14ac:dyDescent="0.2">
      <c r="A19592" s="1082"/>
    </row>
    <row r="19593" spans="1:1" s="1260" customFormat="1" x14ac:dyDescent="0.2">
      <c r="A19593" s="1082"/>
    </row>
    <row r="19594" spans="1:1" s="1260" customFormat="1" x14ac:dyDescent="0.2">
      <c r="A19594" s="1082"/>
    </row>
    <row r="19595" spans="1:1" s="1260" customFormat="1" x14ac:dyDescent="0.2">
      <c r="A19595" s="1082"/>
    </row>
    <row r="19596" spans="1:1" s="1260" customFormat="1" x14ac:dyDescent="0.2">
      <c r="A19596" s="1082"/>
    </row>
    <row r="19597" spans="1:1" s="1260" customFormat="1" x14ac:dyDescent="0.2">
      <c r="A19597" s="1082"/>
    </row>
    <row r="19598" spans="1:1" s="1260" customFormat="1" x14ac:dyDescent="0.2">
      <c r="A19598" s="1082"/>
    </row>
    <row r="19599" spans="1:1" s="1260" customFormat="1" x14ac:dyDescent="0.2">
      <c r="A19599" s="1082"/>
    </row>
    <row r="19600" spans="1:1" s="1260" customFormat="1" x14ac:dyDescent="0.2">
      <c r="A19600" s="1082"/>
    </row>
    <row r="19601" spans="1:1" s="1260" customFormat="1" x14ac:dyDescent="0.2">
      <c r="A19601" s="1082"/>
    </row>
    <row r="19602" spans="1:1" s="1260" customFormat="1" x14ac:dyDescent="0.2">
      <c r="A19602" s="1082"/>
    </row>
    <row r="19603" spans="1:1" s="1260" customFormat="1" x14ac:dyDescent="0.2">
      <c r="A19603" s="1082"/>
    </row>
    <row r="19604" spans="1:1" s="1260" customFormat="1" x14ac:dyDescent="0.2">
      <c r="A19604" s="1082"/>
    </row>
    <row r="19605" spans="1:1" s="1260" customFormat="1" x14ac:dyDescent="0.2">
      <c r="A19605" s="1082"/>
    </row>
    <row r="19606" spans="1:1" s="1260" customFormat="1" x14ac:dyDescent="0.2">
      <c r="A19606" s="1082"/>
    </row>
    <row r="19607" spans="1:1" s="1260" customFormat="1" x14ac:dyDescent="0.2">
      <c r="A19607" s="1082"/>
    </row>
    <row r="19608" spans="1:1" s="1260" customFormat="1" x14ac:dyDescent="0.2">
      <c r="A19608" s="1082"/>
    </row>
    <row r="19609" spans="1:1" s="1260" customFormat="1" x14ac:dyDescent="0.2">
      <c r="A19609" s="1082"/>
    </row>
    <row r="19610" spans="1:1" s="1260" customFormat="1" x14ac:dyDescent="0.2">
      <c r="A19610" s="1082"/>
    </row>
    <row r="19611" spans="1:1" s="1260" customFormat="1" x14ac:dyDescent="0.2">
      <c r="A19611" s="1082"/>
    </row>
    <row r="19612" spans="1:1" s="1260" customFormat="1" x14ac:dyDescent="0.2">
      <c r="A19612" s="1082"/>
    </row>
    <row r="19613" spans="1:1" s="1260" customFormat="1" x14ac:dyDescent="0.2">
      <c r="A19613" s="1082"/>
    </row>
    <row r="19614" spans="1:1" s="1260" customFormat="1" x14ac:dyDescent="0.2">
      <c r="A19614" s="1082"/>
    </row>
    <row r="19615" spans="1:1" s="1260" customFormat="1" x14ac:dyDescent="0.2">
      <c r="A19615" s="1082"/>
    </row>
    <row r="19616" spans="1:1" s="1260" customFormat="1" x14ac:dyDescent="0.2">
      <c r="A19616" s="1082"/>
    </row>
    <row r="19617" spans="1:1" s="1260" customFormat="1" x14ac:dyDescent="0.2">
      <c r="A19617" s="1082"/>
    </row>
    <row r="19618" spans="1:1" s="1260" customFormat="1" x14ac:dyDescent="0.2">
      <c r="A19618" s="1082"/>
    </row>
    <row r="19619" spans="1:1" s="1260" customFormat="1" x14ac:dyDescent="0.2">
      <c r="A19619" s="1082"/>
    </row>
    <row r="19620" spans="1:1" s="1260" customFormat="1" x14ac:dyDescent="0.2">
      <c r="A19620" s="1082"/>
    </row>
    <row r="19621" spans="1:1" s="1260" customFormat="1" x14ac:dyDescent="0.2">
      <c r="A19621" s="1082"/>
    </row>
    <row r="19622" spans="1:1" s="1260" customFormat="1" x14ac:dyDescent="0.2">
      <c r="A19622" s="1082"/>
    </row>
    <row r="19623" spans="1:1" s="1260" customFormat="1" x14ac:dyDescent="0.2">
      <c r="A19623" s="1082"/>
    </row>
    <row r="19624" spans="1:1" s="1260" customFormat="1" x14ac:dyDescent="0.2">
      <c r="A19624" s="1082"/>
    </row>
    <row r="19625" spans="1:1" s="1260" customFormat="1" x14ac:dyDescent="0.2">
      <c r="A19625" s="1082"/>
    </row>
    <row r="19626" spans="1:1" s="1260" customFormat="1" x14ac:dyDescent="0.2">
      <c r="A19626" s="1082"/>
    </row>
    <row r="19627" spans="1:1" s="1260" customFormat="1" x14ac:dyDescent="0.2">
      <c r="A19627" s="1082"/>
    </row>
    <row r="19628" spans="1:1" s="1260" customFormat="1" x14ac:dyDescent="0.2">
      <c r="A19628" s="1082"/>
    </row>
    <row r="19629" spans="1:1" s="1260" customFormat="1" x14ac:dyDescent="0.2">
      <c r="A19629" s="1082"/>
    </row>
    <row r="19630" spans="1:1" s="1260" customFormat="1" x14ac:dyDescent="0.2">
      <c r="A19630" s="1082"/>
    </row>
    <row r="19631" spans="1:1" s="1260" customFormat="1" x14ac:dyDescent="0.2">
      <c r="A19631" s="1082"/>
    </row>
    <row r="19632" spans="1:1" s="1260" customFormat="1" x14ac:dyDescent="0.2">
      <c r="A19632" s="1082"/>
    </row>
    <row r="19633" spans="1:1" s="1260" customFormat="1" x14ac:dyDescent="0.2">
      <c r="A19633" s="1082"/>
    </row>
    <row r="19634" spans="1:1" s="1260" customFormat="1" x14ac:dyDescent="0.2">
      <c r="A19634" s="1082"/>
    </row>
    <row r="19635" spans="1:1" s="1260" customFormat="1" x14ac:dyDescent="0.2">
      <c r="A19635" s="1082"/>
    </row>
    <row r="19636" spans="1:1" s="1260" customFormat="1" x14ac:dyDescent="0.2">
      <c r="A19636" s="1082"/>
    </row>
    <row r="19637" spans="1:1" s="1260" customFormat="1" x14ac:dyDescent="0.2">
      <c r="A19637" s="1082"/>
    </row>
    <row r="19638" spans="1:1" s="1260" customFormat="1" x14ac:dyDescent="0.2">
      <c r="A19638" s="1082"/>
    </row>
    <row r="19639" spans="1:1" s="1260" customFormat="1" x14ac:dyDescent="0.2">
      <c r="A19639" s="1082"/>
    </row>
    <row r="19640" spans="1:1" s="1260" customFormat="1" x14ac:dyDescent="0.2">
      <c r="A19640" s="1082"/>
    </row>
    <row r="19641" spans="1:1" s="1260" customFormat="1" x14ac:dyDescent="0.2">
      <c r="A19641" s="1082"/>
    </row>
    <row r="19642" spans="1:1" s="1260" customFormat="1" x14ac:dyDescent="0.2">
      <c r="A19642" s="1082"/>
    </row>
    <row r="19643" spans="1:1" s="1260" customFormat="1" x14ac:dyDescent="0.2">
      <c r="A19643" s="1082"/>
    </row>
    <row r="19644" spans="1:1" s="1260" customFormat="1" x14ac:dyDescent="0.2">
      <c r="A19644" s="1082"/>
    </row>
    <row r="19645" spans="1:1" s="1260" customFormat="1" x14ac:dyDescent="0.2">
      <c r="A19645" s="1082"/>
    </row>
    <row r="19646" spans="1:1" s="1260" customFormat="1" x14ac:dyDescent="0.2">
      <c r="A19646" s="1082"/>
    </row>
    <row r="19647" spans="1:1" s="1260" customFormat="1" x14ac:dyDescent="0.2">
      <c r="A19647" s="1082"/>
    </row>
    <row r="19648" spans="1:1" s="1260" customFormat="1" x14ac:dyDescent="0.2">
      <c r="A19648" s="1082"/>
    </row>
    <row r="19649" spans="1:1" s="1260" customFormat="1" x14ac:dyDescent="0.2">
      <c r="A19649" s="1082"/>
    </row>
    <row r="19650" spans="1:1" s="1260" customFormat="1" x14ac:dyDescent="0.2">
      <c r="A19650" s="1082"/>
    </row>
    <row r="19651" spans="1:1" s="1260" customFormat="1" x14ac:dyDescent="0.2">
      <c r="A19651" s="1082"/>
    </row>
    <row r="19652" spans="1:1" s="1260" customFormat="1" x14ac:dyDescent="0.2">
      <c r="A19652" s="1082"/>
    </row>
    <row r="19653" spans="1:1" s="1260" customFormat="1" x14ac:dyDescent="0.2">
      <c r="A19653" s="1082"/>
    </row>
    <row r="19654" spans="1:1" s="1260" customFormat="1" x14ac:dyDescent="0.2">
      <c r="A19654" s="1082"/>
    </row>
    <row r="19655" spans="1:1" s="1260" customFormat="1" x14ac:dyDescent="0.2">
      <c r="A19655" s="1082"/>
    </row>
    <row r="19656" spans="1:1" s="1260" customFormat="1" x14ac:dyDescent="0.2">
      <c r="A19656" s="1082"/>
    </row>
    <row r="19657" spans="1:1" s="1260" customFormat="1" x14ac:dyDescent="0.2">
      <c r="A19657" s="1082"/>
    </row>
    <row r="19658" spans="1:1" s="1260" customFormat="1" x14ac:dyDescent="0.2">
      <c r="A19658" s="1082"/>
    </row>
    <row r="19659" spans="1:1" s="1260" customFormat="1" x14ac:dyDescent="0.2">
      <c r="A19659" s="1082"/>
    </row>
    <row r="19660" spans="1:1" s="1260" customFormat="1" x14ac:dyDescent="0.2">
      <c r="A19660" s="1082"/>
    </row>
    <row r="19661" spans="1:1" s="1260" customFormat="1" x14ac:dyDescent="0.2">
      <c r="A19661" s="1082"/>
    </row>
    <row r="19662" spans="1:1" s="1260" customFormat="1" x14ac:dyDescent="0.2">
      <c r="A19662" s="1082"/>
    </row>
    <row r="19663" spans="1:1" s="1260" customFormat="1" x14ac:dyDescent="0.2">
      <c r="A19663" s="1082"/>
    </row>
    <row r="19664" spans="1:1" s="1260" customFormat="1" x14ac:dyDescent="0.2">
      <c r="A19664" s="1082"/>
    </row>
    <row r="19665" spans="1:1" s="1260" customFormat="1" x14ac:dyDescent="0.2">
      <c r="A19665" s="1082"/>
    </row>
    <row r="19666" spans="1:1" s="1260" customFormat="1" x14ac:dyDescent="0.2">
      <c r="A19666" s="1082"/>
    </row>
    <row r="19667" spans="1:1" s="1260" customFormat="1" x14ac:dyDescent="0.2">
      <c r="A19667" s="1082"/>
    </row>
    <row r="19668" spans="1:1" s="1260" customFormat="1" x14ac:dyDescent="0.2">
      <c r="A19668" s="1082"/>
    </row>
    <row r="19669" spans="1:1" s="1260" customFormat="1" x14ac:dyDescent="0.2">
      <c r="A19669" s="1082"/>
    </row>
    <row r="19670" spans="1:1" s="1260" customFormat="1" x14ac:dyDescent="0.2">
      <c r="A19670" s="1082"/>
    </row>
    <row r="19671" spans="1:1" s="1260" customFormat="1" x14ac:dyDescent="0.2">
      <c r="A19671" s="1082"/>
    </row>
    <row r="19672" spans="1:1" s="1260" customFormat="1" x14ac:dyDescent="0.2">
      <c r="A19672" s="1082"/>
    </row>
    <row r="19673" spans="1:1" s="1260" customFormat="1" x14ac:dyDescent="0.2">
      <c r="A19673" s="1082"/>
    </row>
    <row r="19674" spans="1:1" s="1260" customFormat="1" x14ac:dyDescent="0.2">
      <c r="A19674" s="1082"/>
    </row>
    <row r="19675" spans="1:1" s="1260" customFormat="1" x14ac:dyDescent="0.2">
      <c r="A19675" s="1082"/>
    </row>
    <row r="19676" spans="1:1" s="1260" customFormat="1" x14ac:dyDescent="0.2">
      <c r="A19676" s="1082"/>
    </row>
    <row r="19677" spans="1:1" s="1260" customFormat="1" x14ac:dyDescent="0.2">
      <c r="A19677" s="1082"/>
    </row>
    <row r="19678" spans="1:1" s="1260" customFormat="1" x14ac:dyDescent="0.2">
      <c r="A19678" s="1082"/>
    </row>
    <row r="19679" spans="1:1" s="1260" customFormat="1" x14ac:dyDescent="0.2">
      <c r="A19679" s="1082"/>
    </row>
    <row r="19680" spans="1:1" s="1260" customFormat="1" x14ac:dyDescent="0.2">
      <c r="A19680" s="1082"/>
    </row>
    <row r="19681" spans="1:1" s="1260" customFormat="1" x14ac:dyDescent="0.2">
      <c r="A19681" s="1082"/>
    </row>
    <row r="19682" spans="1:1" s="1260" customFormat="1" x14ac:dyDescent="0.2">
      <c r="A19682" s="1082"/>
    </row>
    <row r="19683" spans="1:1" s="1260" customFormat="1" x14ac:dyDescent="0.2">
      <c r="A19683" s="1082"/>
    </row>
    <row r="19684" spans="1:1" s="1260" customFormat="1" x14ac:dyDescent="0.2">
      <c r="A19684" s="1082"/>
    </row>
    <row r="19685" spans="1:1" s="1260" customFormat="1" x14ac:dyDescent="0.2">
      <c r="A19685" s="1082"/>
    </row>
    <row r="19686" spans="1:1" s="1260" customFormat="1" x14ac:dyDescent="0.2">
      <c r="A19686" s="1082"/>
    </row>
    <row r="19687" spans="1:1" s="1260" customFormat="1" x14ac:dyDescent="0.2">
      <c r="A19687" s="1082"/>
    </row>
    <row r="19688" spans="1:1" s="1260" customFormat="1" x14ac:dyDescent="0.2">
      <c r="A19688" s="1082"/>
    </row>
    <row r="19689" spans="1:1" s="1260" customFormat="1" x14ac:dyDescent="0.2">
      <c r="A19689" s="1082"/>
    </row>
    <row r="19690" spans="1:1" s="1260" customFormat="1" x14ac:dyDescent="0.2">
      <c r="A19690" s="1082"/>
    </row>
    <row r="19691" spans="1:1" s="1260" customFormat="1" x14ac:dyDescent="0.2">
      <c r="A19691" s="1082"/>
    </row>
    <row r="19692" spans="1:1" s="1260" customFormat="1" x14ac:dyDescent="0.2">
      <c r="A19692" s="1082"/>
    </row>
    <row r="19693" spans="1:1" s="1260" customFormat="1" x14ac:dyDescent="0.2">
      <c r="A19693" s="1082"/>
    </row>
    <row r="19694" spans="1:1" s="1260" customFormat="1" x14ac:dyDescent="0.2">
      <c r="A19694" s="1082"/>
    </row>
    <row r="19695" spans="1:1" s="1260" customFormat="1" x14ac:dyDescent="0.2">
      <c r="A19695" s="1082"/>
    </row>
    <row r="19696" spans="1:1" s="1260" customFormat="1" x14ac:dyDescent="0.2">
      <c r="A19696" s="1082"/>
    </row>
    <row r="19697" spans="1:1" s="1260" customFormat="1" x14ac:dyDescent="0.2">
      <c r="A19697" s="1082"/>
    </row>
    <row r="19698" spans="1:1" s="1260" customFormat="1" x14ac:dyDescent="0.2">
      <c r="A19698" s="1082"/>
    </row>
    <row r="19699" spans="1:1" s="1260" customFormat="1" x14ac:dyDescent="0.2">
      <c r="A19699" s="1082"/>
    </row>
    <row r="19700" spans="1:1" s="1260" customFormat="1" x14ac:dyDescent="0.2">
      <c r="A19700" s="1082"/>
    </row>
    <row r="19701" spans="1:1" s="1260" customFormat="1" x14ac:dyDescent="0.2">
      <c r="A19701" s="1082"/>
    </row>
    <row r="19702" spans="1:1" s="1260" customFormat="1" x14ac:dyDescent="0.2">
      <c r="A19702" s="1082"/>
    </row>
    <row r="19703" spans="1:1" s="1260" customFormat="1" x14ac:dyDescent="0.2">
      <c r="A19703" s="1082"/>
    </row>
    <row r="19704" spans="1:1" s="1260" customFormat="1" x14ac:dyDescent="0.2">
      <c r="A19704" s="1082"/>
    </row>
    <row r="19705" spans="1:1" s="1260" customFormat="1" x14ac:dyDescent="0.2">
      <c r="A19705" s="1082"/>
    </row>
    <row r="19706" spans="1:1" s="1260" customFormat="1" x14ac:dyDescent="0.2">
      <c r="A19706" s="1082"/>
    </row>
    <row r="19707" spans="1:1" s="1260" customFormat="1" x14ac:dyDescent="0.2">
      <c r="A19707" s="1082"/>
    </row>
    <row r="19708" spans="1:1" s="1260" customFormat="1" x14ac:dyDescent="0.2">
      <c r="A19708" s="1082"/>
    </row>
    <row r="19709" spans="1:1" s="1260" customFormat="1" x14ac:dyDescent="0.2">
      <c r="A19709" s="1082"/>
    </row>
    <row r="19710" spans="1:1" s="1260" customFormat="1" x14ac:dyDescent="0.2">
      <c r="A19710" s="1082"/>
    </row>
    <row r="19711" spans="1:1" s="1260" customFormat="1" x14ac:dyDescent="0.2">
      <c r="A19711" s="1082"/>
    </row>
    <row r="19712" spans="1:1" s="1260" customFormat="1" x14ac:dyDescent="0.2">
      <c r="A19712" s="1082"/>
    </row>
    <row r="19713" spans="1:1" s="1260" customFormat="1" x14ac:dyDescent="0.2">
      <c r="A19713" s="1082"/>
    </row>
    <row r="19714" spans="1:1" s="1260" customFormat="1" x14ac:dyDescent="0.2">
      <c r="A19714" s="1082"/>
    </row>
    <row r="19715" spans="1:1" s="1260" customFormat="1" x14ac:dyDescent="0.2">
      <c r="A19715" s="1082"/>
    </row>
    <row r="19716" spans="1:1" s="1260" customFormat="1" x14ac:dyDescent="0.2">
      <c r="A19716" s="1082"/>
    </row>
    <row r="19717" spans="1:1" s="1260" customFormat="1" x14ac:dyDescent="0.2">
      <c r="A19717" s="1082"/>
    </row>
    <row r="19718" spans="1:1" s="1260" customFormat="1" x14ac:dyDescent="0.2">
      <c r="A19718" s="1082"/>
    </row>
    <row r="19719" spans="1:1" s="1260" customFormat="1" x14ac:dyDescent="0.2">
      <c r="A19719" s="1082"/>
    </row>
    <row r="19720" spans="1:1" s="1260" customFormat="1" x14ac:dyDescent="0.2">
      <c r="A19720" s="1082"/>
    </row>
    <row r="19721" spans="1:1" s="1260" customFormat="1" x14ac:dyDescent="0.2">
      <c r="A19721" s="1082"/>
    </row>
    <row r="19722" spans="1:1" s="1260" customFormat="1" x14ac:dyDescent="0.2">
      <c r="A19722" s="1082"/>
    </row>
    <row r="19723" spans="1:1" s="1260" customFormat="1" x14ac:dyDescent="0.2">
      <c r="A19723" s="1082"/>
    </row>
    <row r="19724" spans="1:1" s="1260" customFormat="1" x14ac:dyDescent="0.2">
      <c r="A19724" s="1082"/>
    </row>
    <row r="19725" spans="1:1" s="1260" customFormat="1" x14ac:dyDescent="0.2">
      <c r="A19725" s="1082"/>
    </row>
    <row r="19726" spans="1:1" s="1260" customFormat="1" x14ac:dyDescent="0.2">
      <c r="A19726" s="1082"/>
    </row>
    <row r="19727" spans="1:1" s="1260" customFormat="1" x14ac:dyDescent="0.2">
      <c r="A19727" s="1082"/>
    </row>
    <row r="19728" spans="1:1" s="1260" customFormat="1" x14ac:dyDescent="0.2">
      <c r="A19728" s="1082"/>
    </row>
    <row r="19729" spans="1:1" s="1260" customFormat="1" x14ac:dyDescent="0.2">
      <c r="A19729" s="1082"/>
    </row>
    <row r="19730" spans="1:1" s="1260" customFormat="1" x14ac:dyDescent="0.2">
      <c r="A19730" s="1082"/>
    </row>
    <row r="19731" spans="1:1" s="1260" customFormat="1" x14ac:dyDescent="0.2">
      <c r="A19731" s="1082"/>
    </row>
    <row r="19732" spans="1:1" s="1260" customFormat="1" x14ac:dyDescent="0.2">
      <c r="A19732" s="1082"/>
    </row>
    <row r="19733" spans="1:1" s="1260" customFormat="1" x14ac:dyDescent="0.2">
      <c r="A19733" s="1082"/>
    </row>
    <row r="19734" spans="1:1" s="1260" customFormat="1" x14ac:dyDescent="0.2">
      <c r="A19734" s="1082"/>
    </row>
    <row r="19735" spans="1:1" s="1260" customFormat="1" x14ac:dyDescent="0.2">
      <c r="A19735" s="1082"/>
    </row>
    <row r="19736" spans="1:1" s="1260" customFormat="1" x14ac:dyDescent="0.2">
      <c r="A19736" s="1082"/>
    </row>
    <row r="19737" spans="1:1" s="1260" customFormat="1" x14ac:dyDescent="0.2">
      <c r="A19737" s="1082"/>
    </row>
    <row r="19738" spans="1:1" s="1260" customFormat="1" x14ac:dyDescent="0.2">
      <c r="A19738" s="1082"/>
    </row>
    <row r="19739" spans="1:1" s="1260" customFormat="1" x14ac:dyDescent="0.2">
      <c r="A19739" s="1082"/>
    </row>
    <row r="19740" spans="1:1" s="1260" customFormat="1" x14ac:dyDescent="0.2">
      <c r="A19740" s="1082"/>
    </row>
    <row r="19741" spans="1:1" s="1260" customFormat="1" x14ac:dyDescent="0.2">
      <c r="A19741" s="1082"/>
    </row>
    <row r="19742" spans="1:1" s="1260" customFormat="1" x14ac:dyDescent="0.2">
      <c r="A19742" s="1082"/>
    </row>
    <row r="19743" spans="1:1" s="1260" customFormat="1" x14ac:dyDescent="0.2">
      <c r="A19743" s="1082"/>
    </row>
    <row r="19744" spans="1:1" s="1260" customFormat="1" x14ac:dyDescent="0.2">
      <c r="A19744" s="1082"/>
    </row>
    <row r="19745" spans="1:1" s="1260" customFormat="1" x14ac:dyDescent="0.2">
      <c r="A19745" s="1082"/>
    </row>
    <row r="19746" spans="1:1" s="1260" customFormat="1" x14ac:dyDescent="0.2">
      <c r="A19746" s="1082"/>
    </row>
    <row r="19747" spans="1:1" s="1260" customFormat="1" x14ac:dyDescent="0.2">
      <c r="A19747" s="1082"/>
    </row>
    <row r="19748" spans="1:1" s="1260" customFormat="1" x14ac:dyDescent="0.2">
      <c r="A19748" s="1082"/>
    </row>
    <row r="19749" spans="1:1" s="1260" customFormat="1" x14ac:dyDescent="0.2">
      <c r="A19749" s="1082"/>
    </row>
    <row r="19750" spans="1:1" s="1260" customFormat="1" x14ac:dyDescent="0.2">
      <c r="A19750" s="1082"/>
    </row>
    <row r="19751" spans="1:1" s="1260" customFormat="1" x14ac:dyDescent="0.2">
      <c r="A19751" s="1082"/>
    </row>
    <row r="19752" spans="1:1" s="1260" customFormat="1" x14ac:dyDescent="0.2">
      <c r="A19752" s="1082"/>
    </row>
    <row r="19753" spans="1:1" s="1260" customFormat="1" x14ac:dyDescent="0.2">
      <c r="A19753" s="1082"/>
    </row>
    <row r="19754" spans="1:1" s="1260" customFormat="1" x14ac:dyDescent="0.2">
      <c r="A19754" s="1082"/>
    </row>
    <row r="19755" spans="1:1" s="1260" customFormat="1" x14ac:dyDescent="0.2">
      <c r="A19755" s="1082"/>
    </row>
    <row r="19756" spans="1:1" s="1260" customFormat="1" x14ac:dyDescent="0.2">
      <c r="A19756" s="1082"/>
    </row>
    <row r="19757" spans="1:1" s="1260" customFormat="1" x14ac:dyDescent="0.2">
      <c r="A19757" s="1082"/>
    </row>
    <row r="19758" spans="1:1" s="1260" customFormat="1" x14ac:dyDescent="0.2">
      <c r="A19758" s="1082"/>
    </row>
    <row r="19759" spans="1:1" s="1260" customFormat="1" x14ac:dyDescent="0.2">
      <c r="A19759" s="1082"/>
    </row>
    <row r="19760" spans="1:1" s="1260" customFormat="1" x14ac:dyDescent="0.2">
      <c r="A19760" s="1082"/>
    </row>
    <row r="19761" spans="1:1" s="1260" customFormat="1" x14ac:dyDescent="0.2">
      <c r="A19761" s="1082"/>
    </row>
    <row r="19762" spans="1:1" s="1260" customFormat="1" x14ac:dyDescent="0.2">
      <c r="A19762" s="1082"/>
    </row>
    <row r="19763" spans="1:1" s="1260" customFormat="1" x14ac:dyDescent="0.2">
      <c r="A19763" s="1082"/>
    </row>
    <row r="19764" spans="1:1" s="1260" customFormat="1" x14ac:dyDescent="0.2">
      <c r="A19764" s="1082"/>
    </row>
    <row r="19765" spans="1:1" s="1260" customFormat="1" x14ac:dyDescent="0.2">
      <c r="A19765" s="1082"/>
    </row>
    <row r="19766" spans="1:1" s="1260" customFormat="1" x14ac:dyDescent="0.2">
      <c r="A19766" s="1082"/>
    </row>
    <row r="19767" spans="1:1" s="1260" customFormat="1" x14ac:dyDescent="0.2">
      <c r="A19767" s="1082"/>
    </row>
    <row r="19768" spans="1:1" s="1260" customFormat="1" x14ac:dyDescent="0.2">
      <c r="A19768" s="1082"/>
    </row>
    <row r="19769" spans="1:1" s="1260" customFormat="1" x14ac:dyDescent="0.2">
      <c r="A19769" s="1082"/>
    </row>
    <row r="19770" spans="1:1" s="1260" customFormat="1" x14ac:dyDescent="0.2">
      <c r="A19770" s="1082"/>
    </row>
    <row r="19771" spans="1:1" s="1260" customFormat="1" x14ac:dyDescent="0.2">
      <c r="A19771" s="1082"/>
    </row>
    <row r="19772" spans="1:1" s="1260" customFormat="1" x14ac:dyDescent="0.2">
      <c r="A19772" s="1082"/>
    </row>
    <row r="19773" spans="1:1" s="1260" customFormat="1" x14ac:dyDescent="0.2">
      <c r="A19773" s="1082"/>
    </row>
    <row r="19774" spans="1:1" s="1260" customFormat="1" x14ac:dyDescent="0.2">
      <c r="A19774" s="1082"/>
    </row>
    <row r="19775" spans="1:1" s="1260" customFormat="1" x14ac:dyDescent="0.2">
      <c r="A19775" s="1082"/>
    </row>
    <row r="19776" spans="1:1" s="1260" customFormat="1" x14ac:dyDescent="0.2">
      <c r="A19776" s="1082"/>
    </row>
    <row r="19777" spans="1:1" s="1260" customFormat="1" x14ac:dyDescent="0.2">
      <c r="A19777" s="1082"/>
    </row>
    <row r="19778" spans="1:1" s="1260" customFormat="1" x14ac:dyDescent="0.2">
      <c r="A19778" s="1082"/>
    </row>
    <row r="19779" spans="1:1" s="1260" customFormat="1" x14ac:dyDescent="0.2">
      <c r="A19779" s="1082"/>
    </row>
    <row r="19780" spans="1:1" s="1260" customFormat="1" x14ac:dyDescent="0.2">
      <c r="A19780" s="1082"/>
    </row>
    <row r="19781" spans="1:1" s="1260" customFormat="1" x14ac:dyDescent="0.2">
      <c r="A19781" s="1082"/>
    </row>
    <row r="19782" spans="1:1" s="1260" customFormat="1" x14ac:dyDescent="0.2">
      <c r="A19782" s="1082"/>
    </row>
    <row r="19783" spans="1:1" s="1260" customFormat="1" x14ac:dyDescent="0.2">
      <c r="A19783" s="1082"/>
    </row>
    <row r="19784" spans="1:1" s="1260" customFormat="1" x14ac:dyDescent="0.2">
      <c r="A19784" s="1082"/>
    </row>
    <row r="19785" spans="1:1" s="1260" customFormat="1" x14ac:dyDescent="0.2">
      <c r="A19785" s="1082"/>
    </row>
    <row r="19786" spans="1:1" s="1260" customFormat="1" x14ac:dyDescent="0.2">
      <c r="A19786" s="1082"/>
    </row>
    <row r="19787" spans="1:1" s="1260" customFormat="1" x14ac:dyDescent="0.2">
      <c r="A19787" s="1082"/>
    </row>
    <row r="19788" spans="1:1" s="1260" customFormat="1" x14ac:dyDescent="0.2">
      <c r="A19788" s="1082"/>
    </row>
    <row r="19789" spans="1:1" s="1260" customFormat="1" x14ac:dyDescent="0.2">
      <c r="A19789" s="1082"/>
    </row>
    <row r="19790" spans="1:1" s="1260" customFormat="1" x14ac:dyDescent="0.2">
      <c r="A19790" s="1082"/>
    </row>
    <row r="19791" spans="1:1" s="1260" customFormat="1" x14ac:dyDescent="0.2">
      <c r="A19791" s="1082"/>
    </row>
    <row r="19792" spans="1:1" s="1260" customFormat="1" x14ac:dyDescent="0.2">
      <c r="A19792" s="1082"/>
    </row>
    <row r="19793" spans="1:1" s="1260" customFormat="1" x14ac:dyDescent="0.2">
      <c r="A19793" s="1082"/>
    </row>
    <row r="19794" spans="1:1" s="1260" customFormat="1" x14ac:dyDescent="0.2">
      <c r="A19794" s="1082"/>
    </row>
    <row r="19795" spans="1:1" s="1260" customFormat="1" x14ac:dyDescent="0.2">
      <c r="A19795" s="1082"/>
    </row>
    <row r="19796" spans="1:1" s="1260" customFormat="1" x14ac:dyDescent="0.2">
      <c r="A19796" s="1082"/>
    </row>
    <row r="19797" spans="1:1" s="1260" customFormat="1" x14ac:dyDescent="0.2">
      <c r="A19797" s="1082"/>
    </row>
    <row r="19798" spans="1:1" s="1260" customFormat="1" x14ac:dyDescent="0.2">
      <c r="A19798" s="1082"/>
    </row>
    <row r="19799" spans="1:1" s="1260" customFormat="1" x14ac:dyDescent="0.2">
      <c r="A19799" s="1082"/>
    </row>
    <row r="19800" spans="1:1" s="1260" customFormat="1" x14ac:dyDescent="0.2">
      <c r="A19800" s="1082"/>
    </row>
    <row r="19801" spans="1:1" s="1260" customFormat="1" x14ac:dyDescent="0.2">
      <c r="A19801" s="1082"/>
    </row>
    <row r="19802" spans="1:1" s="1260" customFormat="1" x14ac:dyDescent="0.2">
      <c r="A19802" s="1082"/>
    </row>
    <row r="19803" spans="1:1" s="1260" customFormat="1" x14ac:dyDescent="0.2">
      <c r="A19803" s="1082"/>
    </row>
    <row r="19804" spans="1:1" s="1260" customFormat="1" x14ac:dyDescent="0.2">
      <c r="A19804" s="1082"/>
    </row>
    <row r="19805" spans="1:1" s="1260" customFormat="1" x14ac:dyDescent="0.2">
      <c r="A19805" s="1082"/>
    </row>
    <row r="19806" spans="1:1" s="1260" customFormat="1" x14ac:dyDescent="0.2">
      <c r="A19806" s="1082"/>
    </row>
    <row r="19807" spans="1:1" s="1260" customFormat="1" x14ac:dyDescent="0.2">
      <c r="A19807" s="1082"/>
    </row>
    <row r="19808" spans="1:1" s="1260" customFormat="1" x14ac:dyDescent="0.2">
      <c r="A19808" s="1082"/>
    </row>
    <row r="19809" spans="1:1" s="1260" customFormat="1" x14ac:dyDescent="0.2">
      <c r="A19809" s="1082"/>
    </row>
    <row r="19810" spans="1:1" s="1260" customFormat="1" x14ac:dyDescent="0.2">
      <c r="A19810" s="1082"/>
    </row>
    <row r="19811" spans="1:1" s="1260" customFormat="1" x14ac:dyDescent="0.2">
      <c r="A19811" s="1082"/>
    </row>
    <row r="19812" spans="1:1" s="1260" customFormat="1" x14ac:dyDescent="0.2">
      <c r="A19812" s="1082"/>
    </row>
    <row r="19813" spans="1:1" s="1260" customFormat="1" x14ac:dyDescent="0.2">
      <c r="A19813" s="1082"/>
    </row>
    <row r="19814" spans="1:1" s="1260" customFormat="1" x14ac:dyDescent="0.2">
      <c r="A19814" s="1082"/>
    </row>
    <row r="19815" spans="1:1" s="1260" customFormat="1" x14ac:dyDescent="0.2">
      <c r="A19815" s="1082"/>
    </row>
    <row r="19816" spans="1:1" s="1260" customFormat="1" x14ac:dyDescent="0.2">
      <c r="A19816" s="1082"/>
    </row>
    <row r="19817" spans="1:1" s="1260" customFormat="1" x14ac:dyDescent="0.2">
      <c r="A19817" s="1082"/>
    </row>
    <row r="19818" spans="1:1" s="1260" customFormat="1" x14ac:dyDescent="0.2">
      <c r="A19818" s="1082"/>
    </row>
    <row r="19819" spans="1:1" s="1260" customFormat="1" x14ac:dyDescent="0.2">
      <c r="A19819" s="1082"/>
    </row>
    <row r="19820" spans="1:1" s="1260" customFormat="1" x14ac:dyDescent="0.2">
      <c r="A19820" s="1082"/>
    </row>
    <row r="19821" spans="1:1" s="1260" customFormat="1" x14ac:dyDescent="0.2">
      <c r="A19821" s="1082"/>
    </row>
    <row r="19822" spans="1:1" s="1260" customFormat="1" x14ac:dyDescent="0.2">
      <c r="A19822" s="1082"/>
    </row>
    <row r="19823" spans="1:1" s="1260" customFormat="1" x14ac:dyDescent="0.2">
      <c r="A19823" s="1082"/>
    </row>
    <row r="19824" spans="1:1" s="1260" customFormat="1" x14ac:dyDescent="0.2">
      <c r="A19824" s="1082"/>
    </row>
    <row r="19825" spans="1:1" s="1260" customFormat="1" x14ac:dyDescent="0.2">
      <c r="A19825" s="1082"/>
    </row>
    <row r="19826" spans="1:1" s="1260" customFormat="1" x14ac:dyDescent="0.2">
      <c r="A19826" s="1082"/>
    </row>
    <row r="19827" spans="1:1" s="1260" customFormat="1" x14ac:dyDescent="0.2">
      <c r="A19827" s="1082"/>
    </row>
    <row r="19828" spans="1:1" s="1260" customFormat="1" x14ac:dyDescent="0.2">
      <c r="A19828" s="1082"/>
    </row>
    <row r="19829" spans="1:1" s="1260" customFormat="1" x14ac:dyDescent="0.2">
      <c r="A19829" s="1082"/>
    </row>
    <row r="19830" spans="1:1" s="1260" customFormat="1" x14ac:dyDescent="0.2">
      <c r="A19830" s="1082"/>
    </row>
    <row r="19831" spans="1:1" s="1260" customFormat="1" x14ac:dyDescent="0.2">
      <c r="A19831" s="1082"/>
    </row>
    <row r="19832" spans="1:1" s="1260" customFormat="1" x14ac:dyDescent="0.2">
      <c r="A19832" s="1082"/>
    </row>
    <row r="19833" spans="1:1" s="1260" customFormat="1" x14ac:dyDescent="0.2">
      <c r="A19833" s="1082"/>
    </row>
    <row r="19834" spans="1:1" s="1260" customFormat="1" x14ac:dyDescent="0.2">
      <c r="A19834" s="1082"/>
    </row>
    <row r="19835" spans="1:1" s="1260" customFormat="1" x14ac:dyDescent="0.2">
      <c r="A19835" s="1082"/>
    </row>
    <row r="19836" spans="1:1" s="1260" customFormat="1" x14ac:dyDescent="0.2">
      <c r="A19836" s="1082"/>
    </row>
    <row r="19837" spans="1:1" s="1260" customFormat="1" x14ac:dyDescent="0.2">
      <c r="A19837" s="1082"/>
    </row>
    <row r="19838" spans="1:1" s="1260" customFormat="1" x14ac:dyDescent="0.2">
      <c r="A19838" s="1082"/>
    </row>
    <row r="19839" spans="1:1" s="1260" customFormat="1" x14ac:dyDescent="0.2">
      <c r="A19839" s="1082"/>
    </row>
    <row r="19840" spans="1:1" s="1260" customFormat="1" x14ac:dyDescent="0.2">
      <c r="A19840" s="1082"/>
    </row>
    <row r="19841" spans="1:1" s="1260" customFormat="1" x14ac:dyDescent="0.2">
      <c r="A19841" s="1082"/>
    </row>
    <row r="19842" spans="1:1" s="1260" customFormat="1" x14ac:dyDescent="0.2">
      <c r="A19842" s="1082"/>
    </row>
    <row r="19843" spans="1:1" s="1260" customFormat="1" x14ac:dyDescent="0.2">
      <c r="A19843" s="1082"/>
    </row>
    <row r="19844" spans="1:1" s="1260" customFormat="1" x14ac:dyDescent="0.2">
      <c r="A19844" s="1082"/>
    </row>
    <row r="19845" spans="1:1" s="1260" customFormat="1" x14ac:dyDescent="0.2">
      <c r="A19845" s="1082"/>
    </row>
    <row r="19846" spans="1:1" s="1260" customFormat="1" x14ac:dyDescent="0.2">
      <c r="A19846" s="1082"/>
    </row>
    <row r="19847" spans="1:1" s="1260" customFormat="1" x14ac:dyDescent="0.2">
      <c r="A19847" s="1082"/>
    </row>
    <row r="19848" spans="1:1" s="1260" customFormat="1" x14ac:dyDescent="0.2">
      <c r="A19848" s="1082"/>
    </row>
    <row r="19849" spans="1:1" s="1260" customFormat="1" x14ac:dyDescent="0.2">
      <c r="A19849" s="1082"/>
    </row>
    <row r="19850" spans="1:1" s="1260" customFormat="1" x14ac:dyDescent="0.2">
      <c r="A19850" s="1082"/>
    </row>
    <row r="19851" spans="1:1" s="1260" customFormat="1" x14ac:dyDescent="0.2">
      <c r="A19851" s="1082"/>
    </row>
    <row r="19852" spans="1:1" s="1260" customFormat="1" x14ac:dyDescent="0.2">
      <c r="A19852" s="1082"/>
    </row>
    <row r="19853" spans="1:1" s="1260" customFormat="1" x14ac:dyDescent="0.2">
      <c r="A19853" s="1082"/>
    </row>
    <row r="19854" spans="1:1" s="1260" customFormat="1" x14ac:dyDescent="0.2">
      <c r="A19854" s="1082"/>
    </row>
    <row r="19855" spans="1:1" s="1260" customFormat="1" x14ac:dyDescent="0.2">
      <c r="A19855" s="1082"/>
    </row>
    <row r="19856" spans="1:1" s="1260" customFormat="1" x14ac:dyDescent="0.2">
      <c r="A19856" s="1082"/>
    </row>
    <row r="19857" spans="1:1" s="1260" customFormat="1" x14ac:dyDescent="0.2">
      <c r="A19857" s="1082"/>
    </row>
    <row r="19858" spans="1:1" s="1260" customFormat="1" x14ac:dyDescent="0.2">
      <c r="A19858" s="1082"/>
    </row>
    <row r="19859" spans="1:1" s="1260" customFormat="1" x14ac:dyDescent="0.2">
      <c r="A19859" s="1082"/>
    </row>
    <row r="19860" spans="1:1" s="1260" customFormat="1" x14ac:dyDescent="0.2">
      <c r="A19860" s="1082"/>
    </row>
    <row r="19861" spans="1:1" s="1260" customFormat="1" x14ac:dyDescent="0.2">
      <c r="A19861" s="1082"/>
    </row>
    <row r="19862" spans="1:1" s="1260" customFormat="1" x14ac:dyDescent="0.2">
      <c r="A19862" s="1082"/>
    </row>
    <row r="19863" spans="1:1" s="1260" customFormat="1" x14ac:dyDescent="0.2">
      <c r="A19863" s="1082"/>
    </row>
    <row r="19864" spans="1:1" s="1260" customFormat="1" x14ac:dyDescent="0.2">
      <c r="A19864" s="1082"/>
    </row>
    <row r="19865" spans="1:1" s="1260" customFormat="1" x14ac:dyDescent="0.2">
      <c r="A19865" s="1082"/>
    </row>
    <row r="19866" spans="1:1" s="1260" customFormat="1" x14ac:dyDescent="0.2">
      <c r="A19866" s="1082"/>
    </row>
    <row r="19867" spans="1:1" s="1260" customFormat="1" x14ac:dyDescent="0.2">
      <c r="A19867" s="1082"/>
    </row>
    <row r="19868" spans="1:1" s="1260" customFormat="1" x14ac:dyDescent="0.2">
      <c r="A19868" s="1082"/>
    </row>
    <row r="19869" spans="1:1" s="1260" customFormat="1" x14ac:dyDescent="0.2">
      <c r="A19869" s="1082"/>
    </row>
    <row r="19870" spans="1:1" s="1260" customFormat="1" x14ac:dyDescent="0.2">
      <c r="A19870" s="1082"/>
    </row>
    <row r="19871" spans="1:1" s="1260" customFormat="1" x14ac:dyDescent="0.2">
      <c r="A19871" s="1082"/>
    </row>
    <row r="19872" spans="1:1" s="1260" customFormat="1" x14ac:dyDescent="0.2">
      <c r="A19872" s="1082"/>
    </row>
    <row r="19873" spans="1:1" s="1260" customFormat="1" x14ac:dyDescent="0.2">
      <c r="A19873" s="1082"/>
    </row>
    <row r="19874" spans="1:1" s="1260" customFormat="1" x14ac:dyDescent="0.2">
      <c r="A19874" s="1082"/>
    </row>
    <row r="19875" spans="1:1" s="1260" customFormat="1" x14ac:dyDescent="0.2">
      <c r="A19875" s="1082"/>
    </row>
    <row r="19876" spans="1:1" s="1260" customFormat="1" x14ac:dyDescent="0.2">
      <c r="A19876" s="1082"/>
    </row>
    <row r="19877" spans="1:1" s="1260" customFormat="1" x14ac:dyDescent="0.2">
      <c r="A19877" s="1082"/>
    </row>
    <row r="19878" spans="1:1" s="1260" customFormat="1" x14ac:dyDescent="0.2">
      <c r="A19878" s="1082"/>
    </row>
    <row r="19879" spans="1:1" s="1260" customFormat="1" x14ac:dyDescent="0.2">
      <c r="A19879" s="1082"/>
    </row>
    <row r="19880" spans="1:1" s="1260" customFormat="1" x14ac:dyDescent="0.2">
      <c r="A19880" s="1082"/>
    </row>
    <row r="19881" spans="1:1" s="1260" customFormat="1" x14ac:dyDescent="0.2">
      <c r="A19881" s="1082"/>
    </row>
    <row r="19882" spans="1:1" s="1260" customFormat="1" x14ac:dyDescent="0.2">
      <c r="A19882" s="1082"/>
    </row>
    <row r="19883" spans="1:1" s="1260" customFormat="1" x14ac:dyDescent="0.2">
      <c r="A19883" s="1082"/>
    </row>
    <row r="19884" spans="1:1" s="1260" customFormat="1" x14ac:dyDescent="0.2">
      <c r="A19884" s="1082"/>
    </row>
    <row r="19885" spans="1:1" s="1260" customFormat="1" x14ac:dyDescent="0.2">
      <c r="A19885" s="1082"/>
    </row>
    <row r="19886" spans="1:1" s="1260" customFormat="1" x14ac:dyDescent="0.2">
      <c r="A19886" s="1082"/>
    </row>
    <row r="19887" spans="1:1" s="1260" customFormat="1" x14ac:dyDescent="0.2">
      <c r="A19887" s="1082"/>
    </row>
    <row r="19888" spans="1:1" s="1260" customFormat="1" x14ac:dyDescent="0.2">
      <c r="A19888" s="1082"/>
    </row>
    <row r="19889" spans="1:1" s="1260" customFormat="1" x14ac:dyDescent="0.2">
      <c r="A19889" s="1082"/>
    </row>
    <row r="19890" spans="1:1" s="1260" customFormat="1" x14ac:dyDescent="0.2">
      <c r="A19890" s="1082"/>
    </row>
    <row r="19891" spans="1:1" s="1260" customFormat="1" x14ac:dyDescent="0.2">
      <c r="A19891" s="1082"/>
    </row>
    <row r="19892" spans="1:1" s="1260" customFormat="1" x14ac:dyDescent="0.2">
      <c r="A19892" s="1082"/>
    </row>
    <row r="19893" spans="1:1" s="1260" customFormat="1" x14ac:dyDescent="0.2">
      <c r="A19893" s="1082"/>
    </row>
    <row r="19894" spans="1:1" s="1260" customFormat="1" x14ac:dyDescent="0.2">
      <c r="A19894" s="1082"/>
    </row>
    <row r="19895" spans="1:1" s="1260" customFormat="1" x14ac:dyDescent="0.2">
      <c r="A19895" s="1082"/>
    </row>
    <row r="19896" spans="1:1" s="1260" customFormat="1" x14ac:dyDescent="0.2">
      <c r="A19896" s="1082"/>
    </row>
    <row r="19897" spans="1:1" s="1260" customFormat="1" x14ac:dyDescent="0.2">
      <c r="A19897" s="1082"/>
    </row>
    <row r="19898" spans="1:1" s="1260" customFormat="1" x14ac:dyDescent="0.2">
      <c r="A19898" s="1082"/>
    </row>
    <row r="19899" spans="1:1" s="1260" customFormat="1" x14ac:dyDescent="0.2">
      <c r="A19899" s="1082"/>
    </row>
    <row r="19900" spans="1:1" s="1260" customFormat="1" x14ac:dyDescent="0.2">
      <c r="A19900" s="1082"/>
    </row>
    <row r="19901" spans="1:1" s="1260" customFormat="1" x14ac:dyDescent="0.2">
      <c r="A19901" s="1082"/>
    </row>
    <row r="19902" spans="1:1" s="1260" customFormat="1" x14ac:dyDescent="0.2">
      <c r="A19902" s="1082"/>
    </row>
    <row r="19903" spans="1:1" s="1260" customFormat="1" x14ac:dyDescent="0.2">
      <c r="A19903" s="1082"/>
    </row>
    <row r="19904" spans="1:1" s="1260" customFormat="1" x14ac:dyDescent="0.2">
      <c r="A19904" s="1082"/>
    </row>
    <row r="19905" spans="1:1" s="1260" customFormat="1" x14ac:dyDescent="0.2">
      <c r="A19905" s="1082"/>
    </row>
    <row r="19906" spans="1:1" s="1260" customFormat="1" x14ac:dyDescent="0.2">
      <c r="A19906" s="1082"/>
    </row>
    <row r="19907" spans="1:1" s="1260" customFormat="1" x14ac:dyDescent="0.2">
      <c r="A19907" s="1082"/>
    </row>
    <row r="19908" spans="1:1" s="1260" customFormat="1" x14ac:dyDescent="0.2">
      <c r="A19908" s="1082"/>
    </row>
    <row r="19909" spans="1:1" s="1260" customFormat="1" x14ac:dyDescent="0.2">
      <c r="A19909" s="1082"/>
    </row>
    <row r="19910" spans="1:1" s="1260" customFormat="1" x14ac:dyDescent="0.2">
      <c r="A19910" s="1082"/>
    </row>
    <row r="19911" spans="1:1" s="1260" customFormat="1" x14ac:dyDescent="0.2">
      <c r="A19911" s="1082"/>
    </row>
    <row r="19912" spans="1:1" s="1260" customFormat="1" x14ac:dyDescent="0.2">
      <c r="A19912" s="1082"/>
    </row>
    <row r="19913" spans="1:1" s="1260" customFormat="1" x14ac:dyDescent="0.2">
      <c r="A19913" s="1082"/>
    </row>
    <row r="19914" spans="1:1" s="1260" customFormat="1" x14ac:dyDescent="0.2">
      <c r="A19914" s="1082"/>
    </row>
    <row r="19915" spans="1:1" s="1260" customFormat="1" x14ac:dyDescent="0.2">
      <c r="A19915" s="1082"/>
    </row>
    <row r="19916" spans="1:1" s="1260" customFormat="1" x14ac:dyDescent="0.2">
      <c r="A19916" s="1082"/>
    </row>
    <row r="19917" spans="1:1" s="1260" customFormat="1" x14ac:dyDescent="0.2">
      <c r="A19917" s="1082"/>
    </row>
    <row r="19918" spans="1:1" s="1260" customFormat="1" x14ac:dyDescent="0.2">
      <c r="A19918" s="1082"/>
    </row>
    <row r="19919" spans="1:1" s="1260" customFormat="1" x14ac:dyDescent="0.2">
      <c r="A19919" s="1082"/>
    </row>
    <row r="19920" spans="1:1" s="1260" customFormat="1" x14ac:dyDescent="0.2">
      <c r="A19920" s="1082"/>
    </row>
    <row r="19921" spans="1:1" s="1260" customFormat="1" x14ac:dyDescent="0.2">
      <c r="A19921" s="1082"/>
    </row>
    <row r="19922" spans="1:1" s="1260" customFormat="1" x14ac:dyDescent="0.2">
      <c r="A19922" s="1082"/>
    </row>
    <row r="19923" spans="1:1" s="1260" customFormat="1" x14ac:dyDescent="0.2">
      <c r="A19923" s="1082"/>
    </row>
    <row r="19924" spans="1:1" s="1260" customFormat="1" x14ac:dyDescent="0.2">
      <c r="A19924" s="1082"/>
    </row>
    <row r="19925" spans="1:1" s="1260" customFormat="1" x14ac:dyDescent="0.2">
      <c r="A19925" s="1082"/>
    </row>
    <row r="19926" spans="1:1" s="1260" customFormat="1" x14ac:dyDescent="0.2">
      <c r="A19926" s="1082"/>
    </row>
    <row r="19927" spans="1:1" s="1260" customFormat="1" x14ac:dyDescent="0.2">
      <c r="A19927" s="1082"/>
    </row>
    <row r="19928" spans="1:1" s="1260" customFormat="1" x14ac:dyDescent="0.2">
      <c r="A19928" s="1082"/>
    </row>
    <row r="19929" spans="1:1" s="1260" customFormat="1" x14ac:dyDescent="0.2">
      <c r="A19929" s="1082"/>
    </row>
    <row r="19930" spans="1:1" s="1260" customFormat="1" x14ac:dyDescent="0.2">
      <c r="A19930" s="1082"/>
    </row>
    <row r="19931" spans="1:1" s="1260" customFormat="1" x14ac:dyDescent="0.2">
      <c r="A19931" s="1082"/>
    </row>
    <row r="19932" spans="1:1" s="1260" customFormat="1" x14ac:dyDescent="0.2">
      <c r="A19932" s="1082"/>
    </row>
    <row r="19933" spans="1:1" s="1260" customFormat="1" x14ac:dyDescent="0.2">
      <c r="A19933" s="1082"/>
    </row>
    <row r="19934" spans="1:1" s="1260" customFormat="1" x14ac:dyDescent="0.2">
      <c r="A19934" s="1082"/>
    </row>
    <row r="19935" spans="1:1" s="1260" customFormat="1" x14ac:dyDescent="0.2">
      <c r="A19935" s="1082"/>
    </row>
    <row r="19936" spans="1:1" s="1260" customFormat="1" x14ac:dyDescent="0.2">
      <c r="A19936" s="1082"/>
    </row>
    <row r="19937" spans="1:1" s="1260" customFormat="1" x14ac:dyDescent="0.2">
      <c r="A19937" s="1082"/>
    </row>
    <row r="19938" spans="1:1" s="1260" customFormat="1" x14ac:dyDescent="0.2">
      <c r="A19938" s="1082"/>
    </row>
    <row r="19939" spans="1:1" s="1260" customFormat="1" x14ac:dyDescent="0.2">
      <c r="A19939" s="1082"/>
    </row>
    <row r="19940" spans="1:1" s="1260" customFormat="1" x14ac:dyDescent="0.2">
      <c r="A19940" s="1082"/>
    </row>
    <row r="19941" spans="1:1" s="1260" customFormat="1" x14ac:dyDescent="0.2">
      <c r="A19941" s="1082"/>
    </row>
    <row r="19942" spans="1:1" s="1260" customFormat="1" x14ac:dyDescent="0.2">
      <c r="A19942" s="1082"/>
    </row>
    <row r="19943" spans="1:1" s="1260" customFormat="1" x14ac:dyDescent="0.2">
      <c r="A19943" s="1082"/>
    </row>
    <row r="19944" spans="1:1" s="1260" customFormat="1" x14ac:dyDescent="0.2">
      <c r="A19944" s="1082"/>
    </row>
    <row r="19945" spans="1:1" s="1260" customFormat="1" x14ac:dyDescent="0.2">
      <c r="A19945" s="1082"/>
    </row>
    <row r="19946" spans="1:1" s="1260" customFormat="1" x14ac:dyDescent="0.2">
      <c r="A19946" s="1082"/>
    </row>
    <row r="19947" spans="1:1" s="1260" customFormat="1" x14ac:dyDescent="0.2">
      <c r="A19947" s="1082"/>
    </row>
    <row r="19948" spans="1:1" s="1260" customFormat="1" x14ac:dyDescent="0.2">
      <c r="A19948" s="1082"/>
    </row>
    <row r="19949" spans="1:1" s="1260" customFormat="1" x14ac:dyDescent="0.2">
      <c r="A19949" s="1082"/>
    </row>
    <row r="19950" spans="1:1" s="1260" customFormat="1" x14ac:dyDescent="0.2">
      <c r="A19950" s="1082"/>
    </row>
    <row r="19951" spans="1:1" s="1260" customFormat="1" x14ac:dyDescent="0.2">
      <c r="A19951" s="1082"/>
    </row>
    <row r="19952" spans="1:1" s="1260" customFormat="1" x14ac:dyDescent="0.2">
      <c r="A19952" s="1082"/>
    </row>
    <row r="19953" spans="1:1" s="1260" customFormat="1" x14ac:dyDescent="0.2">
      <c r="A19953" s="1082"/>
    </row>
    <row r="19954" spans="1:1" s="1260" customFormat="1" x14ac:dyDescent="0.2">
      <c r="A19954" s="1082"/>
    </row>
    <row r="19955" spans="1:1" s="1260" customFormat="1" x14ac:dyDescent="0.2">
      <c r="A19955" s="1082"/>
    </row>
    <row r="19956" spans="1:1" s="1260" customFormat="1" x14ac:dyDescent="0.2">
      <c r="A19956" s="1082"/>
    </row>
    <row r="19957" spans="1:1" s="1260" customFormat="1" x14ac:dyDescent="0.2">
      <c r="A19957" s="1082"/>
    </row>
    <row r="19958" spans="1:1" s="1260" customFormat="1" x14ac:dyDescent="0.2">
      <c r="A19958" s="1082"/>
    </row>
    <row r="19959" spans="1:1" s="1260" customFormat="1" x14ac:dyDescent="0.2">
      <c r="A19959" s="1082"/>
    </row>
    <row r="19960" spans="1:1" s="1260" customFormat="1" x14ac:dyDescent="0.2">
      <c r="A19960" s="1082"/>
    </row>
    <row r="19961" spans="1:1" s="1260" customFormat="1" x14ac:dyDescent="0.2">
      <c r="A19961" s="1082"/>
    </row>
    <row r="19962" spans="1:1" s="1260" customFormat="1" x14ac:dyDescent="0.2">
      <c r="A19962" s="1082"/>
    </row>
    <row r="19963" spans="1:1" s="1260" customFormat="1" x14ac:dyDescent="0.2">
      <c r="A19963" s="1082"/>
    </row>
    <row r="19964" spans="1:1" s="1260" customFormat="1" x14ac:dyDescent="0.2">
      <c r="A19964" s="1082"/>
    </row>
    <row r="19965" spans="1:1" s="1260" customFormat="1" x14ac:dyDescent="0.2">
      <c r="A19965" s="1082"/>
    </row>
    <row r="19966" spans="1:1" s="1260" customFormat="1" x14ac:dyDescent="0.2">
      <c r="A19966" s="1082"/>
    </row>
    <row r="19967" spans="1:1" s="1260" customFormat="1" x14ac:dyDescent="0.2">
      <c r="A19967" s="1082"/>
    </row>
    <row r="19968" spans="1:1" s="1260" customFormat="1" x14ac:dyDescent="0.2">
      <c r="A19968" s="1082"/>
    </row>
    <row r="19969" spans="1:1" s="1260" customFormat="1" x14ac:dyDescent="0.2">
      <c r="A19969" s="1082"/>
    </row>
    <row r="19970" spans="1:1" s="1260" customFormat="1" x14ac:dyDescent="0.2">
      <c r="A19970" s="1082"/>
    </row>
    <row r="19971" spans="1:1" s="1260" customFormat="1" x14ac:dyDescent="0.2">
      <c r="A19971" s="1082"/>
    </row>
    <row r="19972" spans="1:1" s="1260" customFormat="1" x14ac:dyDescent="0.2">
      <c r="A19972" s="1082"/>
    </row>
    <row r="19973" spans="1:1" s="1260" customFormat="1" x14ac:dyDescent="0.2">
      <c r="A19973" s="1082"/>
    </row>
    <row r="19974" spans="1:1" s="1260" customFormat="1" x14ac:dyDescent="0.2">
      <c r="A19974" s="1082"/>
    </row>
    <row r="19975" spans="1:1" s="1260" customFormat="1" x14ac:dyDescent="0.2">
      <c r="A19975" s="1082"/>
    </row>
    <row r="19976" spans="1:1" s="1260" customFormat="1" x14ac:dyDescent="0.2">
      <c r="A19976" s="1082"/>
    </row>
    <row r="19977" spans="1:1" s="1260" customFormat="1" x14ac:dyDescent="0.2">
      <c r="A19977" s="1082"/>
    </row>
    <row r="19978" spans="1:1" s="1260" customFormat="1" x14ac:dyDescent="0.2">
      <c r="A19978" s="1082"/>
    </row>
    <row r="19979" spans="1:1" s="1260" customFormat="1" x14ac:dyDescent="0.2">
      <c r="A19979" s="1082"/>
    </row>
    <row r="19980" spans="1:1" s="1260" customFormat="1" x14ac:dyDescent="0.2">
      <c r="A19980" s="1082"/>
    </row>
    <row r="19981" spans="1:1" s="1260" customFormat="1" x14ac:dyDescent="0.2">
      <c r="A19981" s="1082"/>
    </row>
    <row r="19982" spans="1:1" s="1260" customFormat="1" x14ac:dyDescent="0.2">
      <c r="A19982" s="1082"/>
    </row>
    <row r="19983" spans="1:1" s="1260" customFormat="1" x14ac:dyDescent="0.2">
      <c r="A19983" s="1082"/>
    </row>
    <row r="19984" spans="1:1" s="1260" customFormat="1" x14ac:dyDescent="0.2">
      <c r="A19984" s="1082"/>
    </row>
    <row r="19985" spans="1:1" s="1260" customFormat="1" x14ac:dyDescent="0.2">
      <c r="A19985" s="1082"/>
    </row>
    <row r="19986" spans="1:1" s="1260" customFormat="1" x14ac:dyDescent="0.2">
      <c r="A19986" s="1082"/>
    </row>
    <row r="19987" spans="1:1" s="1260" customFormat="1" x14ac:dyDescent="0.2">
      <c r="A19987" s="1082"/>
    </row>
    <row r="19988" spans="1:1" s="1260" customFormat="1" x14ac:dyDescent="0.2">
      <c r="A19988" s="1082"/>
    </row>
    <row r="19989" spans="1:1" s="1260" customFormat="1" x14ac:dyDescent="0.2">
      <c r="A19989" s="1082"/>
    </row>
    <row r="19990" spans="1:1" s="1260" customFormat="1" x14ac:dyDescent="0.2">
      <c r="A19990" s="1082"/>
    </row>
    <row r="19991" spans="1:1" s="1260" customFormat="1" x14ac:dyDescent="0.2">
      <c r="A19991" s="1082"/>
    </row>
    <row r="19992" spans="1:1" s="1260" customFormat="1" x14ac:dyDescent="0.2">
      <c r="A19992" s="1082"/>
    </row>
    <row r="19993" spans="1:1" s="1260" customFormat="1" x14ac:dyDescent="0.2">
      <c r="A19993" s="1082"/>
    </row>
    <row r="19994" spans="1:1" s="1260" customFormat="1" x14ac:dyDescent="0.2">
      <c r="A19994" s="1082"/>
    </row>
    <row r="19995" spans="1:1" s="1260" customFormat="1" x14ac:dyDescent="0.2">
      <c r="A19995" s="1082"/>
    </row>
    <row r="19996" spans="1:1" s="1260" customFormat="1" x14ac:dyDescent="0.2">
      <c r="A19996" s="1082"/>
    </row>
    <row r="19997" spans="1:1" s="1260" customFormat="1" x14ac:dyDescent="0.2">
      <c r="A19997" s="1082"/>
    </row>
    <row r="19998" spans="1:1" s="1260" customFormat="1" x14ac:dyDescent="0.2">
      <c r="A19998" s="1082"/>
    </row>
    <row r="19999" spans="1:1" s="1260" customFormat="1" x14ac:dyDescent="0.2">
      <c r="A19999" s="1082"/>
    </row>
    <row r="20000" spans="1:1" s="1260" customFormat="1" x14ac:dyDescent="0.2">
      <c r="A20000" s="1082"/>
    </row>
    <row r="20001" spans="1:1" s="1260" customFormat="1" x14ac:dyDescent="0.2">
      <c r="A20001" s="1082"/>
    </row>
    <row r="20002" spans="1:1" s="1260" customFormat="1" x14ac:dyDescent="0.2">
      <c r="A20002" s="1082"/>
    </row>
    <row r="20003" spans="1:1" s="1260" customFormat="1" x14ac:dyDescent="0.2">
      <c r="A20003" s="1082"/>
    </row>
    <row r="20004" spans="1:1" s="1260" customFormat="1" x14ac:dyDescent="0.2">
      <c r="A20004" s="1082"/>
    </row>
    <row r="20005" spans="1:1" s="1260" customFormat="1" x14ac:dyDescent="0.2">
      <c r="A20005" s="1082"/>
    </row>
    <row r="20006" spans="1:1" s="1260" customFormat="1" x14ac:dyDescent="0.2">
      <c r="A20006" s="1082"/>
    </row>
    <row r="20007" spans="1:1" s="1260" customFormat="1" x14ac:dyDescent="0.2">
      <c r="A20007" s="1082"/>
    </row>
    <row r="20008" spans="1:1" s="1260" customFormat="1" x14ac:dyDescent="0.2">
      <c r="A20008" s="1082"/>
    </row>
    <row r="20009" spans="1:1" s="1260" customFormat="1" x14ac:dyDescent="0.2">
      <c r="A20009" s="1082"/>
    </row>
    <row r="20010" spans="1:1" s="1260" customFormat="1" x14ac:dyDescent="0.2">
      <c r="A20010" s="1082"/>
    </row>
    <row r="20011" spans="1:1" s="1260" customFormat="1" x14ac:dyDescent="0.2">
      <c r="A20011" s="1082"/>
    </row>
    <row r="20012" spans="1:1" s="1260" customFormat="1" x14ac:dyDescent="0.2">
      <c r="A20012" s="1082"/>
    </row>
    <row r="20013" spans="1:1" s="1260" customFormat="1" x14ac:dyDescent="0.2">
      <c r="A20013" s="1082"/>
    </row>
    <row r="20014" spans="1:1" s="1260" customFormat="1" x14ac:dyDescent="0.2">
      <c r="A20014" s="1082"/>
    </row>
    <row r="20015" spans="1:1" s="1260" customFormat="1" x14ac:dyDescent="0.2">
      <c r="A20015" s="1082"/>
    </row>
    <row r="20016" spans="1:1" s="1260" customFormat="1" x14ac:dyDescent="0.2">
      <c r="A20016" s="1082"/>
    </row>
    <row r="20017" spans="1:1" s="1260" customFormat="1" x14ac:dyDescent="0.2">
      <c r="A20017" s="1082"/>
    </row>
    <row r="20018" spans="1:1" s="1260" customFormat="1" x14ac:dyDescent="0.2">
      <c r="A20018" s="1082"/>
    </row>
    <row r="20019" spans="1:1" s="1260" customFormat="1" x14ac:dyDescent="0.2">
      <c r="A20019" s="1082"/>
    </row>
    <row r="20020" spans="1:1" s="1260" customFormat="1" x14ac:dyDescent="0.2">
      <c r="A20020" s="1082"/>
    </row>
    <row r="20021" spans="1:1" s="1260" customFormat="1" x14ac:dyDescent="0.2">
      <c r="A20021" s="1082"/>
    </row>
    <row r="20022" spans="1:1" s="1260" customFormat="1" x14ac:dyDescent="0.2">
      <c r="A20022" s="1082"/>
    </row>
    <row r="20023" spans="1:1" s="1260" customFormat="1" x14ac:dyDescent="0.2">
      <c r="A20023" s="1082"/>
    </row>
    <row r="20024" spans="1:1" s="1260" customFormat="1" x14ac:dyDescent="0.2">
      <c r="A20024" s="1082"/>
    </row>
    <row r="20025" spans="1:1" s="1260" customFormat="1" x14ac:dyDescent="0.2">
      <c r="A20025" s="1082"/>
    </row>
    <row r="20026" spans="1:1" s="1260" customFormat="1" x14ac:dyDescent="0.2">
      <c r="A20026" s="1082"/>
    </row>
    <row r="20027" spans="1:1" s="1260" customFormat="1" x14ac:dyDescent="0.2">
      <c r="A20027" s="1082"/>
    </row>
    <row r="20028" spans="1:1" s="1260" customFormat="1" x14ac:dyDescent="0.2">
      <c r="A20028" s="1082"/>
    </row>
    <row r="20029" spans="1:1" s="1260" customFormat="1" x14ac:dyDescent="0.2">
      <c r="A20029" s="1082"/>
    </row>
    <row r="20030" spans="1:1" s="1260" customFormat="1" x14ac:dyDescent="0.2">
      <c r="A20030" s="1082"/>
    </row>
    <row r="20031" spans="1:1" s="1260" customFormat="1" x14ac:dyDescent="0.2">
      <c r="A20031" s="1082"/>
    </row>
    <row r="20032" spans="1:1" s="1260" customFormat="1" x14ac:dyDescent="0.2">
      <c r="A20032" s="1082"/>
    </row>
    <row r="20033" spans="1:1" s="1260" customFormat="1" x14ac:dyDescent="0.2">
      <c r="A20033" s="1082"/>
    </row>
    <row r="20034" spans="1:1" s="1260" customFormat="1" x14ac:dyDescent="0.2">
      <c r="A20034" s="1082"/>
    </row>
    <row r="20035" spans="1:1" s="1260" customFormat="1" x14ac:dyDescent="0.2">
      <c r="A20035" s="1082"/>
    </row>
    <row r="20036" spans="1:1" s="1260" customFormat="1" x14ac:dyDescent="0.2">
      <c r="A20036" s="1082"/>
    </row>
    <row r="20037" spans="1:1" s="1260" customFormat="1" x14ac:dyDescent="0.2">
      <c r="A20037" s="1082"/>
    </row>
    <row r="20038" spans="1:1" s="1260" customFormat="1" x14ac:dyDescent="0.2">
      <c r="A20038" s="1082"/>
    </row>
    <row r="20039" spans="1:1" s="1260" customFormat="1" x14ac:dyDescent="0.2">
      <c r="A20039" s="1082"/>
    </row>
    <row r="20040" spans="1:1" s="1260" customFormat="1" x14ac:dyDescent="0.2">
      <c r="A20040" s="1082"/>
    </row>
    <row r="20041" spans="1:1" s="1260" customFormat="1" x14ac:dyDescent="0.2">
      <c r="A20041" s="1082"/>
    </row>
    <row r="20042" spans="1:1" s="1260" customFormat="1" x14ac:dyDescent="0.2">
      <c r="A20042" s="1082"/>
    </row>
    <row r="20043" spans="1:1" s="1260" customFormat="1" x14ac:dyDescent="0.2">
      <c r="A20043" s="1082"/>
    </row>
    <row r="20044" spans="1:1" s="1260" customFormat="1" x14ac:dyDescent="0.2">
      <c r="A20044" s="1082"/>
    </row>
    <row r="20045" spans="1:1" s="1260" customFormat="1" x14ac:dyDescent="0.2">
      <c r="A20045" s="1082"/>
    </row>
    <row r="20046" spans="1:1" s="1260" customFormat="1" x14ac:dyDescent="0.2">
      <c r="A20046" s="1082"/>
    </row>
    <row r="20047" spans="1:1" s="1260" customFormat="1" x14ac:dyDescent="0.2">
      <c r="A20047" s="1082"/>
    </row>
    <row r="20048" spans="1:1" s="1260" customFormat="1" x14ac:dyDescent="0.2">
      <c r="A20048" s="1082"/>
    </row>
    <row r="20049" spans="1:1" s="1260" customFormat="1" x14ac:dyDescent="0.2">
      <c r="A20049" s="1082"/>
    </row>
    <row r="20050" spans="1:1" s="1260" customFormat="1" x14ac:dyDescent="0.2">
      <c r="A20050" s="1082"/>
    </row>
    <row r="20051" spans="1:1" s="1260" customFormat="1" x14ac:dyDescent="0.2">
      <c r="A20051" s="1082"/>
    </row>
    <row r="20052" spans="1:1" s="1260" customFormat="1" x14ac:dyDescent="0.2">
      <c r="A20052" s="1082"/>
    </row>
    <row r="20053" spans="1:1" s="1260" customFormat="1" x14ac:dyDescent="0.2">
      <c r="A20053" s="1082"/>
    </row>
    <row r="20054" spans="1:1" s="1260" customFormat="1" x14ac:dyDescent="0.2">
      <c r="A20054" s="1082"/>
    </row>
    <row r="20055" spans="1:1" s="1260" customFormat="1" x14ac:dyDescent="0.2">
      <c r="A20055" s="1082"/>
    </row>
    <row r="20056" spans="1:1" s="1260" customFormat="1" x14ac:dyDescent="0.2">
      <c r="A20056" s="1082"/>
    </row>
    <row r="20057" spans="1:1" s="1260" customFormat="1" x14ac:dyDescent="0.2">
      <c r="A20057" s="1082"/>
    </row>
    <row r="20058" spans="1:1" s="1260" customFormat="1" x14ac:dyDescent="0.2">
      <c r="A20058" s="1082"/>
    </row>
    <row r="20059" spans="1:1" s="1260" customFormat="1" x14ac:dyDescent="0.2">
      <c r="A20059" s="1082"/>
    </row>
    <row r="20060" spans="1:1" s="1260" customFormat="1" x14ac:dyDescent="0.2">
      <c r="A20060" s="1082"/>
    </row>
    <row r="20061" spans="1:1" s="1260" customFormat="1" x14ac:dyDescent="0.2">
      <c r="A20061" s="1082"/>
    </row>
    <row r="20062" spans="1:1" s="1260" customFormat="1" x14ac:dyDescent="0.2">
      <c r="A20062" s="1082"/>
    </row>
    <row r="20063" spans="1:1" s="1260" customFormat="1" x14ac:dyDescent="0.2">
      <c r="A20063" s="1082"/>
    </row>
    <row r="20064" spans="1:1" s="1260" customFormat="1" x14ac:dyDescent="0.2">
      <c r="A20064" s="1082"/>
    </row>
    <row r="20065" spans="1:1" s="1260" customFormat="1" x14ac:dyDescent="0.2">
      <c r="A20065" s="1082"/>
    </row>
    <row r="20066" spans="1:1" s="1260" customFormat="1" x14ac:dyDescent="0.2">
      <c r="A20066" s="1082"/>
    </row>
    <row r="20067" spans="1:1" s="1260" customFormat="1" x14ac:dyDescent="0.2">
      <c r="A20067" s="1082"/>
    </row>
    <row r="20068" spans="1:1" s="1260" customFormat="1" x14ac:dyDescent="0.2">
      <c r="A20068" s="1082"/>
    </row>
    <row r="20069" spans="1:1" s="1260" customFormat="1" x14ac:dyDescent="0.2">
      <c r="A20069" s="1082"/>
    </row>
    <row r="20070" spans="1:1" s="1260" customFormat="1" x14ac:dyDescent="0.2">
      <c r="A20070" s="1082"/>
    </row>
    <row r="20071" spans="1:1" s="1260" customFormat="1" x14ac:dyDescent="0.2">
      <c r="A20071" s="1082"/>
    </row>
    <row r="20072" spans="1:1" s="1260" customFormat="1" x14ac:dyDescent="0.2">
      <c r="A20072" s="1082"/>
    </row>
    <row r="20073" spans="1:1" s="1260" customFormat="1" x14ac:dyDescent="0.2">
      <c r="A20073" s="1082"/>
    </row>
    <row r="20074" spans="1:1" s="1260" customFormat="1" x14ac:dyDescent="0.2">
      <c r="A20074" s="1082"/>
    </row>
    <row r="20075" spans="1:1" s="1260" customFormat="1" x14ac:dyDescent="0.2">
      <c r="A20075" s="1082"/>
    </row>
    <row r="20076" spans="1:1" s="1260" customFormat="1" x14ac:dyDescent="0.2">
      <c r="A20076" s="1082"/>
    </row>
    <row r="20077" spans="1:1" s="1260" customFormat="1" x14ac:dyDescent="0.2">
      <c r="A20077" s="1082"/>
    </row>
    <row r="20078" spans="1:1" s="1260" customFormat="1" x14ac:dyDescent="0.2">
      <c r="A20078" s="1082"/>
    </row>
    <row r="20079" spans="1:1" s="1260" customFormat="1" x14ac:dyDescent="0.2">
      <c r="A20079" s="1082"/>
    </row>
    <row r="20080" spans="1:1" s="1260" customFormat="1" x14ac:dyDescent="0.2">
      <c r="A20080" s="1082"/>
    </row>
    <row r="20081" spans="1:1" s="1260" customFormat="1" x14ac:dyDescent="0.2">
      <c r="A20081" s="1082"/>
    </row>
    <row r="20082" spans="1:1" s="1260" customFormat="1" x14ac:dyDescent="0.2">
      <c r="A20082" s="1082"/>
    </row>
    <row r="20083" spans="1:1" s="1260" customFormat="1" x14ac:dyDescent="0.2">
      <c r="A20083" s="1082"/>
    </row>
    <row r="20084" spans="1:1" s="1260" customFormat="1" x14ac:dyDescent="0.2">
      <c r="A20084" s="1082"/>
    </row>
    <row r="20085" spans="1:1" s="1260" customFormat="1" x14ac:dyDescent="0.2">
      <c r="A20085" s="1082"/>
    </row>
    <row r="20086" spans="1:1" s="1260" customFormat="1" x14ac:dyDescent="0.2">
      <c r="A20086" s="1082"/>
    </row>
    <row r="20087" spans="1:1" s="1260" customFormat="1" x14ac:dyDescent="0.2">
      <c r="A20087" s="1082"/>
    </row>
    <row r="20088" spans="1:1" s="1260" customFormat="1" x14ac:dyDescent="0.2">
      <c r="A20088" s="1082"/>
    </row>
    <row r="20089" spans="1:1" s="1260" customFormat="1" x14ac:dyDescent="0.2">
      <c r="A20089" s="1082"/>
    </row>
    <row r="20090" spans="1:1" s="1260" customFormat="1" x14ac:dyDescent="0.2">
      <c r="A20090" s="1082"/>
    </row>
    <row r="20091" spans="1:1" s="1260" customFormat="1" x14ac:dyDescent="0.2">
      <c r="A20091" s="1082"/>
    </row>
    <row r="20092" spans="1:1" s="1260" customFormat="1" x14ac:dyDescent="0.2">
      <c r="A20092" s="1082"/>
    </row>
    <row r="20093" spans="1:1" s="1260" customFormat="1" x14ac:dyDescent="0.2">
      <c r="A20093" s="1082"/>
    </row>
    <row r="20094" spans="1:1" s="1260" customFormat="1" x14ac:dyDescent="0.2">
      <c r="A20094" s="1082"/>
    </row>
    <row r="20095" spans="1:1" s="1260" customFormat="1" x14ac:dyDescent="0.2">
      <c r="A20095" s="1082"/>
    </row>
    <row r="20096" spans="1:1" s="1260" customFormat="1" x14ac:dyDescent="0.2">
      <c r="A20096" s="1082"/>
    </row>
    <row r="20097" spans="1:1" s="1260" customFormat="1" x14ac:dyDescent="0.2">
      <c r="A20097" s="1082"/>
    </row>
    <row r="20098" spans="1:1" s="1260" customFormat="1" x14ac:dyDescent="0.2">
      <c r="A20098" s="1082"/>
    </row>
    <row r="20099" spans="1:1" s="1260" customFormat="1" x14ac:dyDescent="0.2">
      <c r="A20099" s="1082"/>
    </row>
    <row r="20100" spans="1:1" s="1260" customFormat="1" x14ac:dyDescent="0.2">
      <c r="A20100" s="1082"/>
    </row>
    <row r="20101" spans="1:1" s="1260" customFormat="1" x14ac:dyDescent="0.2">
      <c r="A20101" s="1082"/>
    </row>
    <row r="20102" spans="1:1" s="1260" customFormat="1" x14ac:dyDescent="0.2">
      <c r="A20102" s="1082"/>
    </row>
    <row r="20103" spans="1:1" s="1260" customFormat="1" x14ac:dyDescent="0.2">
      <c r="A20103" s="1082"/>
    </row>
    <row r="20104" spans="1:1" s="1260" customFormat="1" x14ac:dyDescent="0.2">
      <c r="A20104" s="1082"/>
    </row>
    <row r="20105" spans="1:1" s="1260" customFormat="1" x14ac:dyDescent="0.2">
      <c r="A20105" s="1082"/>
    </row>
    <row r="20106" spans="1:1" s="1260" customFormat="1" x14ac:dyDescent="0.2">
      <c r="A20106" s="1082"/>
    </row>
    <row r="20107" spans="1:1" s="1260" customFormat="1" x14ac:dyDescent="0.2">
      <c r="A20107" s="1082"/>
    </row>
    <row r="20108" spans="1:1" s="1260" customFormat="1" x14ac:dyDescent="0.2">
      <c r="A20108" s="1082"/>
    </row>
    <row r="20109" spans="1:1" s="1260" customFormat="1" x14ac:dyDescent="0.2">
      <c r="A20109" s="1082"/>
    </row>
    <row r="20110" spans="1:1" s="1260" customFormat="1" x14ac:dyDescent="0.2">
      <c r="A20110" s="1082"/>
    </row>
    <row r="20111" spans="1:1" s="1260" customFormat="1" x14ac:dyDescent="0.2">
      <c r="A20111" s="1082"/>
    </row>
    <row r="20112" spans="1:1" s="1260" customFormat="1" x14ac:dyDescent="0.2">
      <c r="A20112" s="1082"/>
    </row>
    <row r="20113" spans="1:1" s="1260" customFormat="1" x14ac:dyDescent="0.2">
      <c r="A20113" s="1082"/>
    </row>
    <row r="20114" spans="1:1" s="1260" customFormat="1" x14ac:dyDescent="0.2">
      <c r="A20114" s="1082"/>
    </row>
    <row r="20115" spans="1:1" s="1260" customFormat="1" x14ac:dyDescent="0.2">
      <c r="A20115" s="1082"/>
    </row>
    <row r="20116" spans="1:1" s="1260" customFormat="1" x14ac:dyDescent="0.2">
      <c r="A20116" s="1082"/>
    </row>
    <row r="20117" spans="1:1" s="1260" customFormat="1" x14ac:dyDescent="0.2">
      <c r="A20117" s="1082"/>
    </row>
    <row r="20118" spans="1:1" s="1260" customFormat="1" x14ac:dyDescent="0.2">
      <c r="A20118" s="1082"/>
    </row>
    <row r="20119" spans="1:1" s="1260" customFormat="1" x14ac:dyDescent="0.2">
      <c r="A20119" s="1082"/>
    </row>
    <row r="20120" spans="1:1" s="1260" customFormat="1" x14ac:dyDescent="0.2">
      <c r="A20120" s="1082"/>
    </row>
    <row r="20121" spans="1:1" s="1260" customFormat="1" x14ac:dyDescent="0.2">
      <c r="A20121" s="1082"/>
    </row>
    <row r="20122" spans="1:1" s="1260" customFormat="1" x14ac:dyDescent="0.2">
      <c r="A20122" s="1082"/>
    </row>
    <row r="20123" spans="1:1" s="1260" customFormat="1" x14ac:dyDescent="0.2">
      <c r="A20123" s="1082"/>
    </row>
    <row r="20124" spans="1:1" s="1260" customFormat="1" x14ac:dyDescent="0.2">
      <c r="A20124" s="1082"/>
    </row>
    <row r="20125" spans="1:1" s="1260" customFormat="1" x14ac:dyDescent="0.2">
      <c r="A20125" s="1082"/>
    </row>
    <row r="20126" spans="1:1" s="1260" customFormat="1" x14ac:dyDescent="0.2">
      <c r="A20126" s="1082"/>
    </row>
    <row r="20127" spans="1:1" s="1260" customFormat="1" x14ac:dyDescent="0.2">
      <c r="A20127" s="1082"/>
    </row>
    <row r="20128" spans="1:1" s="1260" customFormat="1" x14ac:dyDescent="0.2">
      <c r="A20128" s="1082"/>
    </row>
    <row r="20129" spans="1:1" s="1260" customFormat="1" x14ac:dyDescent="0.2">
      <c r="A20129" s="1082"/>
    </row>
    <row r="20130" spans="1:1" s="1260" customFormat="1" x14ac:dyDescent="0.2">
      <c r="A20130" s="1082"/>
    </row>
    <row r="20131" spans="1:1" s="1260" customFormat="1" x14ac:dyDescent="0.2">
      <c r="A20131" s="1082"/>
    </row>
    <row r="20132" spans="1:1" s="1260" customFormat="1" x14ac:dyDescent="0.2">
      <c r="A20132" s="1082"/>
    </row>
    <row r="20133" spans="1:1" s="1260" customFormat="1" x14ac:dyDescent="0.2">
      <c r="A20133" s="1082"/>
    </row>
    <row r="20134" spans="1:1" s="1260" customFormat="1" x14ac:dyDescent="0.2">
      <c r="A20134" s="1082"/>
    </row>
    <row r="20135" spans="1:1" s="1260" customFormat="1" x14ac:dyDescent="0.2">
      <c r="A20135" s="1082"/>
    </row>
    <row r="20136" spans="1:1" s="1260" customFormat="1" x14ac:dyDescent="0.2">
      <c r="A20136" s="1082"/>
    </row>
    <row r="20137" spans="1:1" s="1260" customFormat="1" x14ac:dyDescent="0.2">
      <c r="A20137" s="1082"/>
    </row>
    <row r="20138" spans="1:1" s="1260" customFormat="1" x14ac:dyDescent="0.2">
      <c r="A20138" s="1082"/>
    </row>
    <row r="20139" spans="1:1" s="1260" customFormat="1" x14ac:dyDescent="0.2">
      <c r="A20139" s="1082"/>
    </row>
    <row r="20140" spans="1:1" s="1260" customFormat="1" x14ac:dyDescent="0.2">
      <c r="A20140" s="1082"/>
    </row>
    <row r="20141" spans="1:1" s="1260" customFormat="1" x14ac:dyDescent="0.2">
      <c r="A20141" s="1082"/>
    </row>
    <row r="20142" spans="1:1" s="1260" customFormat="1" x14ac:dyDescent="0.2">
      <c r="A20142" s="1082"/>
    </row>
    <row r="20143" spans="1:1" s="1260" customFormat="1" x14ac:dyDescent="0.2">
      <c r="A20143" s="1082"/>
    </row>
    <row r="20144" spans="1:1" s="1260" customFormat="1" x14ac:dyDescent="0.2">
      <c r="A20144" s="1082"/>
    </row>
    <row r="20145" spans="1:1" s="1260" customFormat="1" x14ac:dyDescent="0.2">
      <c r="A20145" s="1082"/>
    </row>
    <row r="20146" spans="1:1" s="1260" customFormat="1" x14ac:dyDescent="0.2">
      <c r="A20146" s="1082"/>
    </row>
    <row r="20147" spans="1:1" s="1260" customFormat="1" x14ac:dyDescent="0.2">
      <c r="A20147" s="1082"/>
    </row>
    <row r="20148" spans="1:1" s="1260" customFormat="1" x14ac:dyDescent="0.2">
      <c r="A20148" s="1082"/>
    </row>
    <row r="20149" spans="1:1" s="1260" customFormat="1" x14ac:dyDescent="0.2">
      <c r="A20149" s="1082"/>
    </row>
    <row r="20150" spans="1:1" s="1260" customFormat="1" x14ac:dyDescent="0.2">
      <c r="A20150" s="1082"/>
    </row>
    <row r="20151" spans="1:1" s="1260" customFormat="1" x14ac:dyDescent="0.2">
      <c r="A20151" s="1082"/>
    </row>
    <row r="20152" spans="1:1" s="1260" customFormat="1" x14ac:dyDescent="0.2">
      <c r="A20152" s="1082"/>
    </row>
    <row r="20153" spans="1:1" s="1260" customFormat="1" x14ac:dyDescent="0.2">
      <c r="A20153" s="1082"/>
    </row>
    <row r="20154" spans="1:1" s="1260" customFormat="1" x14ac:dyDescent="0.2">
      <c r="A20154" s="1082"/>
    </row>
    <row r="20155" spans="1:1" s="1260" customFormat="1" x14ac:dyDescent="0.2">
      <c r="A20155" s="1082"/>
    </row>
    <row r="20156" spans="1:1" s="1260" customFormat="1" x14ac:dyDescent="0.2">
      <c r="A20156" s="1082"/>
    </row>
    <row r="20157" spans="1:1" s="1260" customFormat="1" x14ac:dyDescent="0.2">
      <c r="A20157" s="1082"/>
    </row>
    <row r="20158" spans="1:1" s="1260" customFormat="1" x14ac:dyDescent="0.2">
      <c r="A20158" s="1082"/>
    </row>
    <row r="20159" spans="1:1" s="1260" customFormat="1" x14ac:dyDescent="0.2">
      <c r="A20159" s="1082"/>
    </row>
    <row r="20160" spans="1:1" s="1260" customFormat="1" x14ac:dyDescent="0.2">
      <c r="A20160" s="1082"/>
    </row>
    <row r="20161" spans="1:1" s="1260" customFormat="1" x14ac:dyDescent="0.2">
      <c r="A20161" s="1082"/>
    </row>
    <row r="20162" spans="1:1" s="1260" customFormat="1" x14ac:dyDescent="0.2">
      <c r="A20162" s="1082"/>
    </row>
    <row r="20163" spans="1:1" s="1260" customFormat="1" x14ac:dyDescent="0.2">
      <c r="A20163" s="1082"/>
    </row>
    <row r="20164" spans="1:1" s="1260" customFormat="1" x14ac:dyDescent="0.2">
      <c r="A20164" s="1082"/>
    </row>
    <row r="20165" spans="1:1" s="1260" customFormat="1" x14ac:dyDescent="0.2">
      <c r="A20165" s="1082"/>
    </row>
    <row r="20166" spans="1:1" s="1260" customFormat="1" x14ac:dyDescent="0.2">
      <c r="A20166" s="1082"/>
    </row>
    <row r="20167" spans="1:1" s="1260" customFormat="1" x14ac:dyDescent="0.2">
      <c r="A20167" s="1082"/>
    </row>
    <row r="20168" spans="1:1" s="1260" customFormat="1" x14ac:dyDescent="0.2">
      <c r="A20168" s="1082"/>
    </row>
    <row r="20169" spans="1:1" s="1260" customFormat="1" x14ac:dyDescent="0.2">
      <c r="A20169" s="1082"/>
    </row>
    <row r="20170" spans="1:1" s="1260" customFormat="1" x14ac:dyDescent="0.2">
      <c r="A20170" s="1082"/>
    </row>
    <row r="20171" spans="1:1" s="1260" customFormat="1" x14ac:dyDescent="0.2">
      <c r="A20171" s="1082"/>
    </row>
    <row r="20172" spans="1:1" s="1260" customFormat="1" x14ac:dyDescent="0.2">
      <c r="A20172" s="1082"/>
    </row>
    <row r="20173" spans="1:1" s="1260" customFormat="1" x14ac:dyDescent="0.2">
      <c r="A20173" s="1082"/>
    </row>
    <row r="20174" spans="1:1" s="1260" customFormat="1" x14ac:dyDescent="0.2">
      <c r="A20174" s="1082"/>
    </row>
    <row r="20175" spans="1:1" s="1260" customFormat="1" x14ac:dyDescent="0.2">
      <c r="A20175" s="1082"/>
    </row>
    <row r="20176" spans="1:1" s="1260" customFormat="1" x14ac:dyDescent="0.2">
      <c r="A20176" s="1082"/>
    </row>
    <row r="20177" spans="1:1" s="1260" customFormat="1" x14ac:dyDescent="0.2">
      <c r="A20177" s="1082"/>
    </row>
    <row r="20178" spans="1:1" s="1260" customFormat="1" x14ac:dyDescent="0.2">
      <c r="A20178" s="1082"/>
    </row>
    <row r="20179" spans="1:1" s="1260" customFormat="1" x14ac:dyDescent="0.2">
      <c r="A20179" s="1082"/>
    </row>
    <row r="20180" spans="1:1" s="1260" customFormat="1" x14ac:dyDescent="0.2">
      <c r="A20180" s="1082"/>
    </row>
    <row r="20181" spans="1:1" s="1260" customFormat="1" x14ac:dyDescent="0.2">
      <c r="A20181" s="1082"/>
    </row>
    <row r="20182" spans="1:1" s="1260" customFormat="1" x14ac:dyDescent="0.2">
      <c r="A20182" s="1082"/>
    </row>
    <row r="20183" spans="1:1" s="1260" customFormat="1" x14ac:dyDescent="0.2">
      <c r="A20183" s="1082"/>
    </row>
    <row r="20184" spans="1:1" s="1260" customFormat="1" x14ac:dyDescent="0.2">
      <c r="A20184" s="1082"/>
    </row>
    <row r="20185" spans="1:1" s="1260" customFormat="1" x14ac:dyDescent="0.2">
      <c r="A20185" s="1082"/>
    </row>
    <row r="20186" spans="1:1" s="1260" customFormat="1" x14ac:dyDescent="0.2">
      <c r="A20186" s="1082"/>
    </row>
    <row r="20187" spans="1:1" s="1260" customFormat="1" x14ac:dyDescent="0.2">
      <c r="A20187" s="1082"/>
    </row>
    <row r="20188" spans="1:1" s="1260" customFormat="1" x14ac:dyDescent="0.2">
      <c r="A20188" s="1082"/>
    </row>
    <row r="20189" spans="1:1" s="1260" customFormat="1" x14ac:dyDescent="0.2">
      <c r="A20189" s="1082"/>
    </row>
    <row r="20190" spans="1:1" s="1260" customFormat="1" x14ac:dyDescent="0.2">
      <c r="A20190" s="1082"/>
    </row>
    <row r="20191" spans="1:1" s="1260" customFormat="1" x14ac:dyDescent="0.2">
      <c r="A20191" s="1082"/>
    </row>
    <row r="20192" spans="1:1" s="1260" customFormat="1" x14ac:dyDescent="0.2">
      <c r="A20192" s="1082"/>
    </row>
    <row r="20193" spans="1:1" s="1260" customFormat="1" x14ac:dyDescent="0.2">
      <c r="A20193" s="1082"/>
    </row>
    <row r="20194" spans="1:1" s="1260" customFormat="1" x14ac:dyDescent="0.2">
      <c r="A20194" s="1082"/>
    </row>
    <row r="20195" spans="1:1" s="1260" customFormat="1" x14ac:dyDescent="0.2">
      <c r="A20195" s="1082"/>
    </row>
    <row r="20196" spans="1:1" s="1260" customFormat="1" x14ac:dyDescent="0.2">
      <c r="A20196" s="1082"/>
    </row>
    <row r="20197" spans="1:1" s="1260" customFormat="1" x14ac:dyDescent="0.2">
      <c r="A20197" s="1082"/>
    </row>
    <row r="20198" spans="1:1" s="1260" customFormat="1" x14ac:dyDescent="0.2">
      <c r="A20198" s="1082"/>
    </row>
    <row r="20199" spans="1:1" s="1260" customFormat="1" x14ac:dyDescent="0.2">
      <c r="A20199" s="1082"/>
    </row>
    <row r="20200" spans="1:1" s="1260" customFormat="1" x14ac:dyDescent="0.2">
      <c r="A20200" s="1082"/>
    </row>
    <row r="20201" spans="1:1" s="1260" customFormat="1" x14ac:dyDescent="0.2">
      <c r="A20201" s="1082"/>
    </row>
    <row r="20202" spans="1:1" s="1260" customFormat="1" x14ac:dyDescent="0.2">
      <c r="A20202" s="1082"/>
    </row>
    <row r="20203" spans="1:1" s="1260" customFormat="1" x14ac:dyDescent="0.2">
      <c r="A20203" s="1082"/>
    </row>
    <row r="20204" spans="1:1" s="1260" customFormat="1" x14ac:dyDescent="0.2">
      <c r="A20204" s="1082"/>
    </row>
    <row r="20205" spans="1:1" s="1260" customFormat="1" x14ac:dyDescent="0.2">
      <c r="A20205" s="1082"/>
    </row>
    <row r="20206" spans="1:1" s="1260" customFormat="1" x14ac:dyDescent="0.2">
      <c r="A20206" s="1082"/>
    </row>
    <row r="20207" spans="1:1" s="1260" customFormat="1" x14ac:dyDescent="0.2">
      <c r="A20207" s="1082"/>
    </row>
    <row r="20208" spans="1:1" s="1260" customFormat="1" x14ac:dyDescent="0.2">
      <c r="A20208" s="1082"/>
    </row>
    <row r="20209" spans="1:1" s="1260" customFormat="1" x14ac:dyDescent="0.2">
      <c r="A20209" s="1082"/>
    </row>
    <row r="20210" spans="1:1" s="1260" customFormat="1" x14ac:dyDescent="0.2">
      <c r="A20210" s="1082"/>
    </row>
    <row r="20211" spans="1:1" s="1260" customFormat="1" x14ac:dyDescent="0.2">
      <c r="A20211" s="1082"/>
    </row>
    <row r="20212" spans="1:1" s="1260" customFormat="1" x14ac:dyDescent="0.2">
      <c r="A20212" s="1082"/>
    </row>
    <row r="20213" spans="1:1" s="1260" customFormat="1" x14ac:dyDescent="0.2">
      <c r="A20213" s="1082"/>
    </row>
    <row r="20214" spans="1:1" s="1260" customFormat="1" x14ac:dyDescent="0.2">
      <c r="A20214" s="1082"/>
    </row>
    <row r="20215" spans="1:1" s="1260" customFormat="1" x14ac:dyDescent="0.2">
      <c r="A20215" s="1082"/>
    </row>
    <row r="20216" spans="1:1" s="1260" customFormat="1" x14ac:dyDescent="0.2">
      <c r="A20216" s="1082"/>
    </row>
    <row r="20217" spans="1:1" s="1260" customFormat="1" x14ac:dyDescent="0.2">
      <c r="A20217" s="1082"/>
    </row>
    <row r="20218" spans="1:1" s="1260" customFormat="1" x14ac:dyDescent="0.2">
      <c r="A20218" s="1082"/>
    </row>
    <row r="20219" spans="1:1" s="1260" customFormat="1" x14ac:dyDescent="0.2">
      <c r="A20219" s="1082"/>
    </row>
    <row r="20220" spans="1:1" s="1260" customFormat="1" x14ac:dyDescent="0.2">
      <c r="A20220" s="1082"/>
    </row>
    <row r="20221" spans="1:1" s="1260" customFormat="1" x14ac:dyDescent="0.2">
      <c r="A20221" s="1082"/>
    </row>
    <row r="20222" spans="1:1" s="1260" customFormat="1" x14ac:dyDescent="0.2">
      <c r="A20222" s="1082"/>
    </row>
    <row r="20223" spans="1:1" s="1260" customFormat="1" x14ac:dyDescent="0.2">
      <c r="A20223" s="1082"/>
    </row>
    <row r="20224" spans="1:1" s="1260" customFormat="1" x14ac:dyDescent="0.2">
      <c r="A20224" s="1082"/>
    </row>
    <row r="20225" spans="1:1" s="1260" customFormat="1" x14ac:dyDescent="0.2">
      <c r="A20225" s="1082"/>
    </row>
    <row r="20226" spans="1:1" s="1260" customFormat="1" x14ac:dyDescent="0.2">
      <c r="A20226" s="1082"/>
    </row>
    <row r="20227" spans="1:1" s="1260" customFormat="1" x14ac:dyDescent="0.2">
      <c r="A20227" s="1082"/>
    </row>
    <row r="20228" spans="1:1" s="1260" customFormat="1" x14ac:dyDescent="0.2">
      <c r="A20228" s="1082"/>
    </row>
    <row r="20229" spans="1:1" s="1260" customFormat="1" x14ac:dyDescent="0.2">
      <c r="A20229" s="1082"/>
    </row>
    <row r="20230" spans="1:1" s="1260" customFormat="1" x14ac:dyDescent="0.2">
      <c r="A20230" s="1082"/>
    </row>
    <row r="20231" spans="1:1" s="1260" customFormat="1" x14ac:dyDescent="0.2">
      <c r="A20231" s="1082"/>
    </row>
    <row r="20232" spans="1:1" s="1260" customFormat="1" x14ac:dyDescent="0.2">
      <c r="A20232" s="1082"/>
    </row>
    <row r="20233" spans="1:1" s="1260" customFormat="1" x14ac:dyDescent="0.2">
      <c r="A20233" s="1082"/>
    </row>
    <row r="20234" spans="1:1" s="1260" customFormat="1" x14ac:dyDescent="0.2">
      <c r="A20234" s="1082"/>
    </row>
    <row r="20235" spans="1:1" s="1260" customFormat="1" x14ac:dyDescent="0.2">
      <c r="A20235" s="1082"/>
    </row>
    <row r="20236" spans="1:1" s="1260" customFormat="1" x14ac:dyDescent="0.2">
      <c r="A20236" s="1082"/>
    </row>
    <row r="20237" spans="1:1" s="1260" customFormat="1" x14ac:dyDescent="0.2">
      <c r="A20237" s="1082"/>
    </row>
    <row r="20238" spans="1:1" s="1260" customFormat="1" x14ac:dyDescent="0.2">
      <c r="A20238" s="1082"/>
    </row>
    <row r="20239" spans="1:1" s="1260" customFormat="1" x14ac:dyDescent="0.2">
      <c r="A20239" s="1082"/>
    </row>
    <row r="20240" spans="1:1" s="1260" customFormat="1" x14ac:dyDescent="0.2">
      <c r="A20240" s="1082"/>
    </row>
    <row r="20241" spans="1:1" s="1260" customFormat="1" x14ac:dyDescent="0.2">
      <c r="A20241" s="1082"/>
    </row>
    <row r="20242" spans="1:1" s="1260" customFormat="1" x14ac:dyDescent="0.2">
      <c r="A20242" s="1082"/>
    </row>
    <row r="20243" spans="1:1" s="1260" customFormat="1" x14ac:dyDescent="0.2">
      <c r="A20243" s="1082"/>
    </row>
    <row r="20244" spans="1:1" s="1260" customFormat="1" x14ac:dyDescent="0.2">
      <c r="A20244" s="1082"/>
    </row>
    <row r="20245" spans="1:1" s="1260" customFormat="1" x14ac:dyDescent="0.2">
      <c r="A20245" s="1082"/>
    </row>
    <row r="20246" spans="1:1" s="1260" customFormat="1" x14ac:dyDescent="0.2">
      <c r="A20246" s="1082"/>
    </row>
    <row r="20247" spans="1:1" s="1260" customFormat="1" x14ac:dyDescent="0.2">
      <c r="A20247" s="1082"/>
    </row>
    <row r="20248" spans="1:1" s="1260" customFormat="1" x14ac:dyDescent="0.2">
      <c r="A20248" s="1082"/>
    </row>
    <row r="20249" spans="1:1" s="1260" customFormat="1" x14ac:dyDescent="0.2">
      <c r="A20249" s="1082"/>
    </row>
    <row r="20250" spans="1:1" s="1260" customFormat="1" x14ac:dyDescent="0.2">
      <c r="A20250" s="1082"/>
    </row>
    <row r="20251" spans="1:1" s="1260" customFormat="1" x14ac:dyDescent="0.2">
      <c r="A20251" s="1082"/>
    </row>
    <row r="20252" spans="1:1" s="1260" customFormat="1" x14ac:dyDescent="0.2">
      <c r="A20252" s="1082"/>
    </row>
    <row r="20253" spans="1:1" s="1260" customFormat="1" x14ac:dyDescent="0.2">
      <c r="A20253" s="1082"/>
    </row>
    <row r="20254" spans="1:1" s="1260" customFormat="1" x14ac:dyDescent="0.2">
      <c r="A20254" s="1082"/>
    </row>
    <row r="20255" spans="1:1" s="1260" customFormat="1" x14ac:dyDescent="0.2">
      <c r="A20255" s="1082"/>
    </row>
    <row r="20256" spans="1:1" s="1260" customFormat="1" x14ac:dyDescent="0.2">
      <c r="A20256" s="1082"/>
    </row>
    <row r="20257" spans="1:1" s="1260" customFormat="1" x14ac:dyDescent="0.2">
      <c r="A20257" s="1082"/>
    </row>
    <row r="20258" spans="1:1" s="1260" customFormat="1" x14ac:dyDescent="0.2">
      <c r="A20258" s="1082"/>
    </row>
    <row r="20259" spans="1:1" s="1260" customFormat="1" x14ac:dyDescent="0.2">
      <c r="A20259" s="1082"/>
    </row>
    <row r="20260" spans="1:1" s="1260" customFormat="1" x14ac:dyDescent="0.2">
      <c r="A20260" s="1082"/>
    </row>
    <row r="20261" spans="1:1" s="1260" customFormat="1" x14ac:dyDescent="0.2">
      <c r="A20261" s="1082"/>
    </row>
    <row r="20262" spans="1:1" s="1260" customFormat="1" x14ac:dyDescent="0.2">
      <c r="A20262" s="1082"/>
    </row>
    <row r="20263" spans="1:1" s="1260" customFormat="1" x14ac:dyDescent="0.2">
      <c r="A20263" s="1082"/>
    </row>
    <row r="20264" spans="1:1" s="1260" customFormat="1" x14ac:dyDescent="0.2">
      <c r="A20264" s="1082"/>
    </row>
    <row r="20265" spans="1:1" s="1260" customFormat="1" x14ac:dyDescent="0.2">
      <c r="A20265" s="1082"/>
    </row>
    <row r="20266" spans="1:1" s="1260" customFormat="1" x14ac:dyDescent="0.2">
      <c r="A20266" s="1082"/>
    </row>
    <row r="20267" spans="1:1" s="1260" customFormat="1" x14ac:dyDescent="0.2">
      <c r="A20267" s="1082"/>
    </row>
    <row r="20268" spans="1:1" s="1260" customFormat="1" x14ac:dyDescent="0.2">
      <c r="A20268" s="1082"/>
    </row>
    <row r="20269" spans="1:1" s="1260" customFormat="1" x14ac:dyDescent="0.2">
      <c r="A20269" s="1082"/>
    </row>
    <row r="20270" spans="1:1" s="1260" customFormat="1" x14ac:dyDescent="0.2">
      <c r="A20270" s="1082"/>
    </row>
    <row r="20271" spans="1:1" s="1260" customFormat="1" x14ac:dyDescent="0.2">
      <c r="A20271" s="1082"/>
    </row>
    <row r="20272" spans="1:1" s="1260" customFormat="1" x14ac:dyDescent="0.2">
      <c r="A20272" s="1082"/>
    </row>
    <row r="20273" spans="1:1" s="1260" customFormat="1" x14ac:dyDescent="0.2">
      <c r="A20273" s="1082"/>
    </row>
    <row r="20274" spans="1:1" s="1260" customFormat="1" x14ac:dyDescent="0.2">
      <c r="A20274" s="1082"/>
    </row>
    <row r="20275" spans="1:1" s="1260" customFormat="1" x14ac:dyDescent="0.2">
      <c r="A20275" s="1082"/>
    </row>
    <row r="20276" spans="1:1" s="1260" customFormat="1" x14ac:dyDescent="0.2">
      <c r="A20276" s="1082"/>
    </row>
    <row r="20277" spans="1:1" s="1260" customFormat="1" x14ac:dyDescent="0.2">
      <c r="A20277" s="1082"/>
    </row>
    <row r="20278" spans="1:1" s="1260" customFormat="1" x14ac:dyDescent="0.2">
      <c r="A20278" s="1082"/>
    </row>
    <row r="20279" spans="1:1" s="1260" customFormat="1" x14ac:dyDescent="0.2">
      <c r="A20279" s="1082"/>
    </row>
    <row r="20280" spans="1:1" s="1260" customFormat="1" x14ac:dyDescent="0.2">
      <c r="A20280" s="1082"/>
    </row>
    <row r="20281" spans="1:1" s="1260" customFormat="1" x14ac:dyDescent="0.2">
      <c r="A20281" s="1082"/>
    </row>
    <row r="20282" spans="1:1" s="1260" customFormat="1" x14ac:dyDescent="0.2">
      <c r="A20282" s="1082"/>
    </row>
    <row r="20283" spans="1:1" s="1260" customFormat="1" x14ac:dyDescent="0.2">
      <c r="A20283" s="1082"/>
    </row>
    <row r="20284" spans="1:1" s="1260" customFormat="1" x14ac:dyDescent="0.2">
      <c r="A20284" s="1082"/>
    </row>
    <row r="20285" spans="1:1" s="1260" customFormat="1" x14ac:dyDescent="0.2">
      <c r="A20285" s="1082"/>
    </row>
    <row r="20286" spans="1:1" s="1260" customFormat="1" x14ac:dyDescent="0.2">
      <c r="A20286" s="1082"/>
    </row>
    <row r="20287" spans="1:1" s="1260" customFormat="1" x14ac:dyDescent="0.2">
      <c r="A20287" s="1082"/>
    </row>
    <row r="20288" spans="1:1" s="1260" customFormat="1" x14ac:dyDescent="0.2">
      <c r="A20288" s="1082"/>
    </row>
    <row r="20289" spans="1:1" s="1260" customFormat="1" x14ac:dyDescent="0.2">
      <c r="A20289" s="1082"/>
    </row>
    <row r="20290" spans="1:1" s="1260" customFormat="1" x14ac:dyDescent="0.2">
      <c r="A20290" s="1082"/>
    </row>
    <row r="20291" spans="1:1" s="1260" customFormat="1" x14ac:dyDescent="0.2">
      <c r="A20291" s="1082"/>
    </row>
    <row r="20292" spans="1:1" s="1260" customFormat="1" x14ac:dyDescent="0.2">
      <c r="A20292" s="1082"/>
    </row>
    <row r="20293" spans="1:1" s="1260" customFormat="1" x14ac:dyDescent="0.2">
      <c r="A20293" s="1082"/>
    </row>
    <row r="20294" spans="1:1" s="1260" customFormat="1" x14ac:dyDescent="0.2">
      <c r="A20294" s="1082"/>
    </row>
    <row r="20295" spans="1:1" s="1260" customFormat="1" x14ac:dyDescent="0.2">
      <c r="A20295" s="1082"/>
    </row>
    <row r="20296" spans="1:1" s="1260" customFormat="1" x14ac:dyDescent="0.2">
      <c r="A20296" s="1082"/>
    </row>
    <row r="20297" spans="1:1" s="1260" customFormat="1" x14ac:dyDescent="0.2">
      <c r="A20297" s="1082"/>
    </row>
    <row r="20298" spans="1:1" s="1260" customFormat="1" x14ac:dyDescent="0.2">
      <c r="A20298" s="1082"/>
    </row>
    <row r="20299" spans="1:1" s="1260" customFormat="1" x14ac:dyDescent="0.2">
      <c r="A20299" s="1082"/>
    </row>
    <row r="20300" spans="1:1" s="1260" customFormat="1" x14ac:dyDescent="0.2">
      <c r="A20300" s="1082"/>
    </row>
    <row r="20301" spans="1:1" s="1260" customFormat="1" x14ac:dyDescent="0.2">
      <c r="A20301" s="1082"/>
    </row>
    <row r="20302" spans="1:1" s="1260" customFormat="1" x14ac:dyDescent="0.2">
      <c r="A20302" s="1082"/>
    </row>
    <row r="20303" spans="1:1" s="1260" customFormat="1" x14ac:dyDescent="0.2">
      <c r="A20303" s="1082"/>
    </row>
    <row r="20304" spans="1:1" s="1260" customFormat="1" x14ac:dyDescent="0.2">
      <c r="A20304" s="1082"/>
    </row>
    <row r="20305" spans="1:1" s="1260" customFormat="1" x14ac:dyDescent="0.2">
      <c r="A20305" s="1082"/>
    </row>
    <row r="20306" spans="1:1" s="1260" customFormat="1" x14ac:dyDescent="0.2">
      <c r="A20306" s="1082"/>
    </row>
    <row r="20307" spans="1:1" s="1260" customFormat="1" x14ac:dyDescent="0.2">
      <c r="A20307" s="1082"/>
    </row>
    <row r="20308" spans="1:1" s="1260" customFormat="1" x14ac:dyDescent="0.2">
      <c r="A20308" s="1082"/>
    </row>
    <row r="20309" spans="1:1" s="1260" customFormat="1" x14ac:dyDescent="0.2">
      <c r="A20309" s="1082"/>
    </row>
    <row r="20310" spans="1:1" s="1260" customFormat="1" x14ac:dyDescent="0.2">
      <c r="A20310" s="1082"/>
    </row>
    <row r="20311" spans="1:1" s="1260" customFormat="1" x14ac:dyDescent="0.2">
      <c r="A20311" s="1082"/>
    </row>
    <row r="20312" spans="1:1" s="1260" customFormat="1" x14ac:dyDescent="0.2">
      <c r="A20312" s="1082"/>
    </row>
    <row r="20313" spans="1:1" s="1260" customFormat="1" x14ac:dyDescent="0.2">
      <c r="A20313" s="1082"/>
    </row>
    <row r="20314" spans="1:1" s="1260" customFormat="1" x14ac:dyDescent="0.2">
      <c r="A20314" s="1082"/>
    </row>
    <row r="20315" spans="1:1" s="1260" customFormat="1" x14ac:dyDescent="0.2">
      <c r="A20315" s="1082"/>
    </row>
    <row r="20316" spans="1:1" s="1260" customFormat="1" x14ac:dyDescent="0.2">
      <c r="A20316" s="1082"/>
    </row>
    <row r="20317" spans="1:1" s="1260" customFormat="1" x14ac:dyDescent="0.2">
      <c r="A20317" s="1082"/>
    </row>
    <row r="20318" spans="1:1" s="1260" customFormat="1" x14ac:dyDescent="0.2">
      <c r="A20318" s="1082"/>
    </row>
    <row r="20319" spans="1:1" s="1260" customFormat="1" x14ac:dyDescent="0.2">
      <c r="A20319" s="1082"/>
    </row>
    <row r="20320" spans="1:1" s="1260" customFormat="1" x14ac:dyDescent="0.2">
      <c r="A20320" s="1082"/>
    </row>
    <row r="20321" spans="1:1" s="1260" customFormat="1" x14ac:dyDescent="0.2">
      <c r="A20321" s="1082"/>
    </row>
    <row r="20322" spans="1:1" s="1260" customFormat="1" x14ac:dyDescent="0.2">
      <c r="A20322" s="1082"/>
    </row>
    <row r="20323" spans="1:1" s="1260" customFormat="1" x14ac:dyDescent="0.2">
      <c r="A20323" s="1082"/>
    </row>
    <row r="20324" spans="1:1" s="1260" customFormat="1" x14ac:dyDescent="0.2">
      <c r="A20324" s="1082"/>
    </row>
    <row r="20325" spans="1:1" s="1260" customFormat="1" x14ac:dyDescent="0.2">
      <c r="A20325" s="1082"/>
    </row>
    <row r="20326" spans="1:1" s="1260" customFormat="1" x14ac:dyDescent="0.2">
      <c r="A20326" s="1082"/>
    </row>
    <row r="20327" spans="1:1" s="1260" customFormat="1" x14ac:dyDescent="0.2">
      <c r="A20327" s="1082"/>
    </row>
    <row r="20328" spans="1:1" s="1260" customFormat="1" x14ac:dyDescent="0.2">
      <c r="A20328" s="1082"/>
    </row>
    <row r="20329" spans="1:1" s="1260" customFormat="1" x14ac:dyDescent="0.2">
      <c r="A20329" s="1082"/>
    </row>
    <row r="20330" spans="1:1" s="1260" customFormat="1" x14ac:dyDescent="0.2">
      <c r="A20330" s="1082"/>
    </row>
    <row r="20331" spans="1:1" s="1260" customFormat="1" x14ac:dyDescent="0.2">
      <c r="A20331" s="1082"/>
    </row>
    <row r="20332" spans="1:1" s="1260" customFormat="1" x14ac:dyDescent="0.2">
      <c r="A20332" s="1082"/>
    </row>
    <row r="20333" spans="1:1" s="1260" customFormat="1" x14ac:dyDescent="0.2">
      <c r="A20333" s="1082"/>
    </row>
    <row r="20334" spans="1:1" s="1260" customFormat="1" x14ac:dyDescent="0.2">
      <c r="A20334" s="1082"/>
    </row>
    <row r="20335" spans="1:1" s="1260" customFormat="1" x14ac:dyDescent="0.2">
      <c r="A20335" s="1082"/>
    </row>
    <row r="20336" spans="1:1" s="1260" customFormat="1" x14ac:dyDescent="0.2">
      <c r="A20336" s="1082"/>
    </row>
    <row r="20337" spans="1:1" s="1260" customFormat="1" x14ac:dyDescent="0.2">
      <c r="A20337" s="1082"/>
    </row>
    <row r="20338" spans="1:1" s="1260" customFormat="1" x14ac:dyDescent="0.2">
      <c r="A20338" s="1082"/>
    </row>
    <row r="20339" spans="1:1" s="1260" customFormat="1" x14ac:dyDescent="0.2">
      <c r="A20339" s="1082"/>
    </row>
    <row r="20340" spans="1:1" s="1260" customFormat="1" x14ac:dyDescent="0.2">
      <c r="A20340" s="1082"/>
    </row>
    <row r="20341" spans="1:1" s="1260" customFormat="1" x14ac:dyDescent="0.2">
      <c r="A20341" s="1082"/>
    </row>
    <row r="20342" spans="1:1" s="1260" customFormat="1" x14ac:dyDescent="0.2">
      <c r="A20342" s="1082"/>
    </row>
    <row r="20343" spans="1:1" s="1260" customFormat="1" x14ac:dyDescent="0.2">
      <c r="A20343" s="1082"/>
    </row>
    <row r="20344" spans="1:1" s="1260" customFormat="1" x14ac:dyDescent="0.2">
      <c r="A20344" s="1082"/>
    </row>
    <row r="20345" spans="1:1" s="1260" customFormat="1" x14ac:dyDescent="0.2">
      <c r="A20345" s="1082"/>
    </row>
    <row r="20346" spans="1:1" s="1260" customFormat="1" x14ac:dyDescent="0.2">
      <c r="A20346" s="1082"/>
    </row>
    <row r="20347" spans="1:1" s="1260" customFormat="1" x14ac:dyDescent="0.2">
      <c r="A20347" s="1082"/>
    </row>
    <row r="20348" spans="1:1" s="1260" customFormat="1" x14ac:dyDescent="0.2">
      <c r="A20348" s="1082"/>
    </row>
    <row r="20349" spans="1:1" s="1260" customFormat="1" x14ac:dyDescent="0.2">
      <c r="A20349" s="1082"/>
    </row>
    <row r="20350" spans="1:1" s="1260" customFormat="1" x14ac:dyDescent="0.2">
      <c r="A20350" s="1082"/>
    </row>
    <row r="20351" spans="1:1" s="1260" customFormat="1" x14ac:dyDescent="0.2">
      <c r="A20351" s="1082"/>
    </row>
    <row r="20352" spans="1:1" s="1260" customFormat="1" x14ac:dyDescent="0.2">
      <c r="A20352" s="1082"/>
    </row>
    <row r="20353" spans="1:1" s="1260" customFormat="1" x14ac:dyDescent="0.2">
      <c r="A20353" s="1082"/>
    </row>
    <row r="20354" spans="1:1" s="1260" customFormat="1" x14ac:dyDescent="0.2">
      <c r="A20354" s="1082"/>
    </row>
    <row r="20355" spans="1:1" s="1260" customFormat="1" x14ac:dyDescent="0.2">
      <c r="A20355" s="1082"/>
    </row>
    <row r="20356" spans="1:1" s="1260" customFormat="1" x14ac:dyDescent="0.2">
      <c r="A20356" s="1082"/>
    </row>
    <row r="20357" spans="1:1" s="1260" customFormat="1" x14ac:dyDescent="0.2">
      <c r="A20357" s="1082"/>
    </row>
    <row r="20358" spans="1:1" s="1260" customFormat="1" x14ac:dyDescent="0.2">
      <c r="A20358" s="1082"/>
    </row>
    <row r="20359" spans="1:1" s="1260" customFormat="1" x14ac:dyDescent="0.2">
      <c r="A20359" s="1082"/>
    </row>
    <row r="20360" spans="1:1" s="1260" customFormat="1" x14ac:dyDescent="0.2">
      <c r="A20360" s="1082"/>
    </row>
    <row r="20361" spans="1:1" s="1260" customFormat="1" x14ac:dyDescent="0.2">
      <c r="A20361" s="1082"/>
    </row>
    <row r="20362" spans="1:1" s="1260" customFormat="1" x14ac:dyDescent="0.2">
      <c r="A20362" s="1082"/>
    </row>
    <row r="20363" spans="1:1" s="1260" customFormat="1" x14ac:dyDescent="0.2">
      <c r="A20363" s="1082"/>
    </row>
    <row r="20364" spans="1:1" s="1260" customFormat="1" x14ac:dyDescent="0.2">
      <c r="A20364" s="1082"/>
    </row>
    <row r="20365" spans="1:1" s="1260" customFormat="1" x14ac:dyDescent="0.2">
      <c r="A20365" s="1082"/>
    </row>
    <row r="20366" spans="1:1" s="1260" customFormat="1" x14ac:dyDescent="0.2">
      <c r="A20366" s="1082"/>
    </row>
    <row r="20367" spans="1:1" s="1260" customFormat="1" x14ac:dyDescent="0.2">
      <c r="A20367" s="1082"/>
    </row>
    <row r="20368" spans="1:1" s="1260" customFormat="1" x14ac:dyDescent="0.2">
      <c r="A20368" s="1082"/>
    </row>
    <row r="20369" spans="1:1" s="1260" customFormat="1" x14ac:dyDescent="0.2">
      <c r="A20369" s="1082"/>
    </row>
    <row r="20370" spans="1:1" s="1260" customFormat="1" x14ac:dyDescent="0.2">
      <c r="A20370" s="1082"/>
    </row>
    <row r="20371" spans="1:1" s="1260" customFormat="1" x14ac:dyDescent="0.2">
      <c r="A20371" s="1082"/>
    </row>
    <row r="20372" spans="1:1" s="1260" customFormat="1" x14ac:dyDescent="0.2">
      <c r="A20372" s="1082"/>
    </row>
    <row r="20373" spans="1:1" s="1260" customFormat="1" x14ac:dyDescent="0.2">
      <c r="A20373" s="1082"/>
    </row>
    <row r="20374" spans="1:1" s="1260" customFormat="1" x14ac:dyDescent="0.2">
      <c r="A20374" s="1082"/>
    </row>
    <row r="20375" spans="1:1" s="1260" customFormat="1" x14ac:dyDescent="0.2">
      <c r="A20375" s="1082"/>
    </row>
    <row r="20376" spans="1:1" s="1260" customFormat="1" x14ac:dyDescent="0.2">
      <c r="A20376" s="1082"/>
    </row>
    <row r="20377" spans="1:1" s="1260" customFormat="1" x14ac:dyDescent="0.2">
      <c r="A20377" s="1082"/>
    </row>
    <row r="20378" spans="1:1" s="1260" customFormat="1" x14ac:dyDescent="0.2">
      <c r="A20378" s="1082"/>
    </row>
    <row r="20379" spans="1:1" s="1260" customFormat="1" x14ac:dyDescent="0.2">
      <c r="A20379" s="1082"/>
    </row>
    <row r="20380" spans="1:1" s="1260" customFormat="1" x14ac:dyDescent="0.2">
      <c r="A20380" s="1082"/>
    </row>
    <row r="20381" spans="1:1" s="1260" customFormat="1" x14ac:dyDescent="0.2">
      <c r="A20381" s="1082"/>
    </row>
    <row r="20382" spans="1:1" s="1260" customFormat="1" x14ac:dyDescent="0.2">
      <c r="A20382" s="1082"/>
    </row>
    <row r="20383" spans="1:1" s="1260" customFormat="1" x14ac:dyDescent="0.2">
      <c r="A20383" s="1082"/>
    </row>
    <row r="20384" spans="1:1" s="1260" customFormat="1" x14ac:dyDescent="0.2">
      <c r="A20384" s="1082"/>
    </row>
    <row r="20385" spans="1:1" s="1260" customFormat="1" x14ac:dyDescent="0.2">
      <c r="A20385" s="1082"/>
    </row>
    <row r="20386" spans="1:1" s="1260" customFormat="1" x14ac:dyDescent="0.2">
      <c r="A20386" s="1082"/>
    </row>
    <row r="20387" spans="1:1" s="1260" customFormat="1" x14ac:dyDescent="0.2">
      <c r="A20387" s="1082"/>
    </row>
    <row r="20388" spans="1:1" s="1260" customFormat="1" x14ac:dyDescent="0.2">
      <c r="A20388" s="1082"/>
    </row>
    <row r="20389" spans="1:1" s="1260" customFormat="1" x14ac:dyDescent="0.2">
      <c r="A20389" s="1082"/>
    </row>
    <row r="20390" spans="1:1" s="1260" customFormat="1" x14ac:dyDescent="0.2">
      <c r="A20390" s="1082"/>
    </row>
    <row r="20391" spans="1:1" s="1260" customFormat="1" x14ac:dyDescent="0.2">
      <c r="A20391" s="1082"/>
    </row>
    <row r="20392" spans="1:1" s="1260" customFormat="1" x14ac:dyDescent="0.2">
      <c r="A20392" s="1082"/>
    </row>
    <row r="20393" spans="1:1" s="1260" customFormat="1" x14ac:dyDescent="0.2">
      <c r="A20393" s="1082"/>
    </row>
    <row r="20394" spans="1:1" s="1260" customFormat="1" x14ac:dyDescent="0.2">
      <c r="A20394" s="1082"/>
    </row>
    <row r="20395" spans="1:1" s="1260" customFormat="1" x14ac:dyDescent="0.2">
      <c r="A20395" s="1082"/>
    </row>
    <row r="20396" spans="1:1" s="1260" customFormat="1" x14ac:dyDescent="0.2">
      <c r="A20396" s="1082"/>
    </row>
    <row r="20397" spans="1:1" s="1260" customFormat="1" x14ac:dyDescent="0.2">
      <c r="A20397" s="1082"/>
    </row>
    <row r="20398" spans="1:1" s="1260" customFormat="1" x14ac:dyDescent="0.2">
      <c r="A20398" s="1082"/>
    </row>
    <row r="20399" spans="1:1" s="1260" customFormat="1" x14ac:dyDescent="0.2">
      <c r="A20399" s="1082"/>
    </row>
    <row r="20400" spans="1:1" s="1260" customFormat="1" x14ac:dyDescent="0.2">
      <c r="A20400" s="1082"/>
    </row>
    <row r="20401" spans="1:1" s="1260" customFormat="1" x14ac:dyDescent="0.2">
      <c r="A20401" s="1082"/>
    </row>
    <row r="20402" spans="1:1" s="1260" customFormat="1" x14ac:dyDescent="0.2">
      <c r="A20402" s="1082"/>
    </row>
    <row r="20403" spans="1:1" s="1260" customFormat="1" x14ac:dyDescent="0.2">
      <c r="A20403" s="1082"/>
    </row>
    <row r="20404" spans="1:1" s="1260" customFormat="1" x14ac:dyDescent="0.2">
      <c r="A20404" s="1082"/>
    </row>
    <row r="20405" spans="1:1" s="1260" customFormat="1" x14ac:dyDescent="0.2">
      <c r="A20405" s="1082"/>
    </row>
    <row r="20406" spans="1:1" s="1260" customFormat="1" x14ac:dyDescent="0.2">
      <c r="A20406" s="1082"/>
    </row>
    <row r="20407" spans="1:1" s="1260" customFormat="1" x14ac:dyDescent="0.2">
      <c r="A20407" s="1082"/>
    </row>
    <row r="20408" spans="1:1" s="1260" customFormat="1" x14ac:dyDescent="0.2">
      <c r="A20408" s="1082"/>
    </row>
    <row r="20409" spans="1:1" s="1260" customFormat="1" x14ac:dyDescent="0.2">
      <c r="A20409" s="1082"/>
    </row>
    <row r="20410" spans="1:1" s="1260" customFormat="1" x14ac:dyDescent="0.2">
      <c r="A20410" s="1082"/>
    </row>
    <row r="20411" spans="1:1" s="1260" customFormat="1" x14ac:dyDescent="0.2">
      <c r="A20411" s="1082"/>
    </row>
    <row r="20412" spans="1:1" s="1260" customFormat="1" x14ac:dyDescent="0.2">
      <c r="A20412" s="1082"/>
    </row>
    <row r="20413" spans="1:1" s="1260" customFormat="1" x14ac:dyDescent="0.2">
      <c r="A20413" s="1082"/>
    </row>
    <row r="20414" spans="1:1" s="1260" customFormat="1" x14ac:dyDescent="0.2">
      <c r="A20414" s="1082"/>
    </row>
    <row r="20415" spans="1:1" s="1260" customFormat="1" x14ac:dyDescent="0.2">
      <c r="A20415" s="1082"/>
    </row>
    <row r="20416" spans="1:1" s="1260" customFormat="1" x14ac:dyDescent="0.2">
      <c r="A20416" s="1082"/>
    </row>
    <row r="20417" spans="1:1" s="1260" customFormat="1" x14ac:dyDescent="0.2">
      <c r="A20417" s="1082"/>
    </row>
    <row r="20418" spans="1:1" s="1260" customFormat="1" x14ac:dyDescent="0.2">
      <c r="A20418" s="1082"/>
    </row>
    <row r="20419" spans="1:1" s="1260" customFormat="1" x14ac:dyDescent="0.2">
      <c r="A20419" s="1082"/>
    </row>
    <row r="20420" spans="1:1" s="1260" customFormat="1" x14ac:dyDescent="0.2">
      <c r="A20420" s="1082"/>
    </row>
    <row r="20421" spans="1:1" s="1260" customFormat="1" x14ac:dyDescent="0.2">
      <c r="A20421" s="1082"/>
    </row>
    <row r="20422" spans="1:1" s="1260" customFormat="1" x14ac:dyDescent="0.2">
      <c r="A20422" s="1082"/>
    </row>
    <row r="20423" spans="1:1" s="1260" customFormat="1" x14ac:dyDescent="0.2">
      <c r="A20423" s="1082"/>
    </row>
    <row r="20424" spans="1:1" s="1260" customFormat="1" x14ac:dyDescent="0.2">
      <c r="A20424" s="1082"/>
    </row>
    <row r="20425" spans="1:1" s="1260" customFormat="1" x14ac:dyDescent="0.2">
      <c r="A20425" s="1082"/>
    </row>
    <row r="20426" spans="1:1" s="1260" customFormat="1" x14ac:dyDescent="0.2">
      <c r="A20426" s="1082"/>
    </row>
    <row r="20427" spans="1:1" s="1260" customFormat="1" x14ac:dyDescent="0.2">
      <c r="A20427" s="1082"/>
    </row>
    <row r="20428" spans="1:1" s="1260" customFormat="1" x14ac:dyDescent="0.2">
      <c r="A20428" s="1082"/>
    </row>
    <row r="20429" spans="1:1" s="1260" customFormat="1" x14ac:dyDescent="0.2">
      <c r="A20429" s="1082"/>
    </row>
    <row r="20430" spans="1:1" s="1260" customFormat="1" x14ac:dyDescent="0.2">
      <c r="A20430" s="1082"/>
    </row>
    <row r="20431" spans="1:1" s="1260" customFormat="1" x14ac:dyDescent="0.2">
      <c r="A20431" s="1082"/>
    </row>
    <row r="20432" spans="1:1" s="1260" customFormat="1" x14ac:dyDescent="0.2">
      <c r="A20432" s="1082"/>
    </row>
    <row r="20433" spans="1:1" s="1260" customFormat="1" x14ac:dyDescent="0.2">
      <c r="A20433" s="1082"/>
    </row>
    <row r="20434" spans="1:1" s="1260" customFormat="1" x14ac:dyDescent="0.2">
      <c r="A20434" s="1082"/>
    </row>
    <row r="20435" spans="1:1" s="1260" customFormat="1" x14ac:dyDescent="0.2">
      <c r="A20435" s="1082"/>
    </row>
    <row r="20436" spans="1:1" s="1260" customFormat="1" x14ac:dyDescent="0.2">
      <c r="A20436" s="1082"/>
    </row>
    <row r="20437" spans="1:1" s="1260" customFormat="1" x14ac:dyDescent="0.2">
      <c r="A20437" s="1082"/>
    </row>
    <row r="20438" spans="1:1" s="1260" customFormat="1" x14ac:dyDescent="0.2">
      <c r="A20438" s="1082"/>
    </row>
    <row r="20439" spans="1:1" s="1260" customFormat="1" x14ac:dyDescent="0.2">
      <c r="A20439" s="1082"/>
    </row>
    <row r="20440" spans="1:1" s="1260" customFormat="1" x14ac:dyDescent="0.2">
      <c r="A20440" s="1082"/>
    </row>
    <row r="20441" spans="1:1" s="1260" customFormat="1" x14ac:dyDescent="0.2">
      <c r="A20441" s="1082"/>
    </row>
    <row r="20442" spans="1:1" s="1260" customFormat="1" x14ac:dyDescent="0.2">
      <c r="A20442" s="1082"/>
    </row>
    <row r="20443" spans="1:1" s="1260" customFormat="1" x14ac:dyDescent="0.2">
      <c r="A20443" s="1082"/>
    </row>
    <row r="20444" spans="1:1" s="1260" customFormat="1" x14ac:dyDescent="0.2">
      <c r="A20444" s="1082"/>
    </row>
    <row r="20445" spans="1:1" s="1260" customFormat="1" x14ac:dyDescent="0.2">
      <c r="A20445" s="1082"/>
    </row>
    <row r="20446" spans="1:1" s="1260" customFormat="1" x14ac:dyDescent="0.2">
      <c r="A20446" s="1082"/>
    </row>
    <row r="20447" spans="1:1" s="1260" customFormat="1" x14ac:dyDescent="0.2">
      <c r="A20447" s="1082"/>
    </row>
    <row r="20448" spans="1:1" s="1260" customFormat="1" x14ac:dyDescent="0.2">
      <c r="A20448" s="1082"/>
    </row>
    <row r="20449" spans="1:1" s="1260" customFormat="1" x14ac:dyDescent="0.2">
      <c r="A20449" s="1082"/>
    </row>
    <row r="20450" spans="1:1" s="1260" customFormat="1" x14ac:dyDescent="0.2">
      <c r="A20450" s="1082"/>
    </row>
    <row r="20451" spans="1:1" s="1260" customFormat="1" x14ac:dyDescent="0.2">
      <c r="A20451" s="1082"/>
    </row>
    <row r="20452" spans="1:1" s="1260" customFormat="1" x14ac:dyDescent="0.2">
      <c r="A20452" s="1082"/>
    </row>
    <row r="20453" spans="1:1" s="1260" customFormat="1" x14ac:dyDescent="0.2">
      <c r="A20453" s="1082"/>
    </row>
    <row r="20454" spans="1:1" s="1260" customFormat="1" x14ac:dyDescent="0.2">
      <c r="A20454" s="1082"/>
    </row>
    <row r="20455" spans="1:1" s="1260" customFormat="1" x14ac:dyDescent="0.2">
      <c r="A20455" s="1082"/>
    </row>
    <row r="20456" spans="1:1" s="1260" customFormat="1" x14ac:dyDescent="0.2">
      <c r="A20456" s="1082"/>
    </row>
    <row r="20457" spans="1:1" s="1260" customFormat="1" x14ac:dyDescent="0.2">
      <c r="A20457" s="1082"/>
    </row>
    <row r="20458" spans="1:1" s="1260" customFormat="1" x14ac:dyDescent="0.2">
      <c r="A20458" s="1082"/>
    </row>
    <row r="20459" spans="1:1" s="1260" customFormat="1" x14ac:dyDescent="0.2">
      <c r="A20459" s="1082"/>
    </row>
    <row r="20460" spans="1:1" s="1260" customFormat="1" x14ac:dyDescent="0.2">
      <c r="A20460" s="1082"/>
    </row>
    <row r="20461" spans="1:1" s="1260" customFormat="1" x14ac:dyDescent="0.2">
      <c r="A20461" s="1082"/>
    </row>
    <row r="20462" spans="1:1" s="1260" customFormat="1" x14ac:dyDescent="0.2">
      <c r="A20462" s="1082"/>
    </row>
    <row r="20463" spans="1:1" s="1260" customFormat="1" x14ac:dyDescent="0.2">
      <c r="A20463" s="1082"/>
    </row>
    <row r="20464" spans="1:1" s="1260" customFormat="1" x14ac:dyDescent="0.2">
      <c r="A20464" s="1082"/>
    </row>
    <row r="20465" spans="1:1" s="1260" customFormat="1" x14ac:dyDescent="0.2">
      <c r="A20465" s="1082"/>
    </row>
    <row r="20466" spans="1:1" s="1260" customFormat="1" x14ac:dyDescent="0.2">
      <c r="A20466" s="1082"/>
    </row>
    <row r="20467" spans="1:1" s="1260" customFormat="1" x14ac:dyDescent="0.2">
      <c r="A20467" s="1082"/>
    </row>
    <row r="20468" spans="1:1" s="1260" customFormat="1" x14ac:dyDescent="0.2">
      <c r="A20468" s="1082"/>
    </row>
    <row r="20469" spans="1:1" s="1260" customFormat="1" x14ac:dyDescent="0.2">
      <c r="A20469" s="1082"/>
    </row>
    <row r="20470" spans="1:1" s="1260" customFormat="1" x14ac:dyDescent="0.2">
      <c r="A20470" s="1082"/>
    </row>
    <row r="20471" spans="1:1" s="1260" customFormat="1" x14ac:dyDescent="0.2">
      <c r="A20471" s="1082"/>
    </row>
    <row r="20472" spans="1:1" s="1260" customFormat="1" x14ac:dyDescent="0.2">
      <c r="A20472" s="1082"/>
    </row>
    <row r="20473" spans="1:1" s="1260" customFormat="1" x14ac:dyDescent="0.2">
      <c r="A20473" s="1082"/>
    </row>
    <row r="20474" spans="1:1" s="1260" customFormat="1" x14ac:dyDescent="0.2">
      <c r="A20474" s="1082"/>
    </row>
    <row r="20475" spans="1:1" s="1260" customFormat="1" x14ac:dyDescent="0.2">
      <c r="A20475" s="1082"/>
    </row>
    <row r="20476" spans="1:1" s="1260" customFormat="1" x14ac:dyDescent="0.2">
      <c r="A20476" s="1082"/>
    </row>
    <row r="20477" spans="1:1" s="1260" customFormat="1" x14ac:dyDescent="0.2">
      <c r="A20477" s="1082"/>
    </row>
    <row r="20478" spans="1:1" s="1260" customFormat="1" x14ac:dyDescent="0.2">
      <c r="A20478" s="1082"/>
    </row>
    <row r="20479" spans="1:1" s="1260" customFormat="1" x14ac:dyDescent="0.2">
      <c r="A20479" s="1082"/>
    </row>
    <row r="20480" spans="1:1" s="1260" customFormat="1" x14ac:dyDescent="0.2">
      <c r="A20480" s="1082"/>
    </row>
    <row r="20481" spans="1:1" s="1260" customFormat="1" x14ac:dyDescent="0.2">
      <c r="A20481" s="1082"/>
    </row>
    <row r="20482" spans="1:1" s="1260" customFormat="1" x14ac:dyDescent="0.2">
      <c r="A20482" s="1082"/>
    </row>
    <row r="20483" spans="1:1" s="1260" customFormat="1" x14ac:dyDescent="0.2">
      <c r="A20483" s="1082"/>
    </row>
    <row r="20484" spans="1:1" s="1260" customFormat="1" x14ac:dyDescent="0.2">
      <c r="A20484" s="1082"/>
    </row>
    <row r="20485" spans="1:1" s="1260" customFormat="1" x14ac:dyDescent="0.2">
      <c r="A20485" s="1082"/>
    </row>
    <row r="20486" spans="1:1" s="1260" customFormat="1" x14ac:dyDescent="0.2">
      <c r="A20486" s="1082"/>
    </row>
    <row r="20487" spans="1:1" s="1260" customFormat="1" x14ac:dyDescent="0.2">
      <c r="A20487" s="1082"/>
    </row>
    <row r="20488" spans="1:1" s="1260" customFormat="1" x14ac:dyDescent="0.2">
      <c r="A20488" s="1082"/>
    </row>
    <row r="20489" spans="1:1" s="1260" customFormat="1" x14ac:dyDescent="0.2">
      <c r="A20489" s="1082"/>
    </row>
    <row r="20490" spans="1:1" s="1260" customFormat="1" x14ac:dyDescent="0.2">
      <c r="A20490" s="1082"/>
    </row>
    <row r="20491" spans="1:1" s="1260" customFormat="1" x14ac:dyDescent="0.2">
      <c r="A20491" s="1082"/>
    </row>
    <row r="20492" spans="1:1" s="1260" customFormat="1" x14ac:dyDescent="0.2">
      <c r="A20492" s="1082"/>
    </row>
    <row r="20493" spans="1:1" s="1260" customFormat="1" x14ac:dyDescent="0.2">
      <c r="A20493" s="1082"/>
    </row>
    <row r="20494" spans="1:1" s="1260" customFormat="1" x14ac:dyDescent="0.2">
      <c r="A20494" s="1082"/>
    </row>
    <row r="20495" spans="1:1" s="1260" customFormat="1" x14ac:dyDescent="0.2">
      <c r="A20495" s="1082"/>
    </row>
    <row r="20496" spans="1:1" s="1260" customFormat="1" x14ac:dyDescent="0.2">
      <c r="A20496" s="1082"/>
    </row>
    <row r="20497" spans="1:1" s="1260" customFormat="1" x14ac:dyDescent="0.2">
      <c r="A20497" s="1082"/>
    </row>
    <row r="20498" spans="1:1" s="1260" customFormat="1" x14ac:dyDescent="0.2">
      <c r="A20498" s="1082"/>
    </row>
    <row r="20499" spans="1:1" s="1260" customFormat="1" x14ac:dyDescent="0.2">
      <c r="A20499" s="1082"/>
    </row>
    <row r="20500" spans="1:1" s="1260" customFormat="1" x14ac:dyDescent="0.2">
      <c r="A20500" s="1082"/>
    </row>
    <row r="20501" spans="1:1" s="1260" customFormat="1" x14ac:dyDescent="0.2">
      <c r="A20501" s="1082"/>
    </row>
    <row r="20502" spans="1:1" s="1260" customFormat="1" x14ac:dyDescent="0.2">
      <c r="A20502" s="1082"/>
    </row>
    <row r="20503" spans="1:1" s="1260" customFormat="1" x14ac:dyDescent="0.2">
      <c r="A20503" s="1082"/>
    </row>
    <row r="20504" spans="1:1" s="1260" customFormat="1" x14ac:dyDescent="0.2">
      <c r="A20504" s="1082"/>
    </row>
    <row r="20505" spans="1:1" s="1260" customFormat="1" x14ac:dyDescent="0.2">
      <c r="A20505" s="1082"/>
    </row>
    <row r="20506" spans="1:1" s="1260" customFormat="1" x14ac:dyDescent="0.2">
      <c r="A20506" s="1082"/>
    </row>
    <row r="20507" spans="1:1" s="1260" customFormat="1" x14ac:dyDescent="0.2">
      <c r="A20507" s="1082"/>
    </row>
    <row r="20508" spans="1:1" s="1260" customFormat="1" x14ac:dyDescent="0.2">
      <c r="A20508" s="1082"/>
    </row>
    <row r="20509" spans="1:1" s="1260" customFormat="1" x14ac:dyDescent="0.2">
      <c r="A20509" s="1082"/>
    </row>
    <row r="20510" spans="1:1" s="1260" customFormat="1" x14ac:dyDescent="0.2">
      <c r="A20510" s="1082"/>
    </row>
    <row r="20511" spans="1:1" s="1260" customFormat="1" x14ac:dyDescent="0.2">
      <c r="A20511" s="1082"/>
    </row>
    <row r="20512" spans="1:1" s="1260" customFormat="1" x14ac:dyDescent="0.2">
      <c r="A20512" s="1082"/>
    </row>
    <row r="20513" spans="1:1" s="1260" customFormat="1" x14ac:dyDescent="0.2">
      <c r="A20513" s="1082"/>
    </row>
    <row r="20514" spans="1:1" s="1260" customFormat="1" x14ac:dyDescent="0.2">
      <c r="A20514" s="1082"/>
    </row>
    <row r="20515" spans="1:1" s="1260" customFormat="1" x14ac:dyDescent="0.2">
      <c r="A20515" s="1082"/>
    </row>
    <row r="20516" spans="1:1" s="1260" customFormat="1" x14ac:dyDescent="0.2">
      <c r="A20516" s="1082"/>
    </row>
    <row r="20517" spans="1:1" s="1260" customFormat="1" x14ac:dyDescent="0.2">
      <c r="A20517" s="1082"/>
    </row>
    <row r="20518" spans="1:1" s="1260" customFormat="1" x14ac:dyDescent="0.2">
      <c r="A20518" s="1082"/>
    </row>
    <row r="20519" spans="1:1" s="1260" customFormat="1" x14ac:dyDescent="0.2">
      <c r="A20519" s="1082"/>
    </row>
    <row r="20520" spans="1:1" s="1260" customFormat="1" x14ac:dyDescent="0.2">
      <c r="A20520" s="1082"/>
    </row>
    <row r="20521" spans="1:1" s="1260" customFormat="1" x14ac:dyDescent="0.2">
      <c r="A20521" s="1082"/>
    </row>
    <row r="20522" spans="1:1" s="1260" customFormat="1" x14ac:dyDescent="0.2">
      <c r="A20522" s="1082"/>
    </row>
    <row r="20523" spans="1:1" s="1260" customFormat="1" x14ac:dyDescent="0.2">
      <c r="A20523" s="1082"/>
    </row>
    <row r="20524" spans="1:1" s="1260" customFormat="1" x14ac:dyDescent="0.2">
      <c r="A20524" s="1082"/>
    </row>
    <row r="20525" spans="1:1" s="1260" customFormat="1" x14ac:dyDescent="0.2">
      <c r="A20525" s="1082"/>
    </row>
    <row r="20526" spans="1:1" s="1260" customFormat="1" x14ac:dyDescent="0.2">
      <c r="A20526" s="1082"/>
    </row>
    <row r="20527" spans="1:1" s="1260" customFormat="1" x14ac:dyDescent="0.2">
      <c r="A20527" s="1082"/>
    </row>
    <row r="20528" spans="1:1" s="1260" customFormat="1" x14ac:dyDescent="0.2">
      <c r="A20528" s="1082"/>
    </row>
    <row r="20529" spans="1:1" s="1260" customFormat="1" x14ac:dyDescent="0.2">
      <c r="A20529" s="1082"/>
    </row>
    <row r="20530" spans="1:1" s="1260" customFormat="1" x14ac:dyDescent="0.2">
      <c r="A20530" s="1082"/>
    </row>
    <row r="20531" spans="1:1" s="1260" customFormat="1" x14ac:dyDescent="0.2">
      <c r="A20531" s="1082"/>
    </row>
    <row r="20532" spans="1:1" s="1260" customFormat="1" x14ac:dyDescent="0.2">
      <c r="A20532" s="1082"/>
    </row>
    <row r="20533" spans="1:1" s="1260" customFormat="1" x14ac:dyDescent="0.2">
      <c r="A20533" s="1082"/>
    </row>
    <row r="20534" spans="1:1" s="1260" customFormat="1" x14ac:dyDescent="0.2">
      <c r="A20534" s="1082"/>
    </row>
    <row r="20535" spans="1:1" s="1260" customFormat="1" x14ac:dyDescent="0.2">
      <c r="A20535" s="1082"/>
    </row>
    <row r="20536" spans="1:1" s="1260" customFormat="1" x14ac:dyDescent="0.2">
      <c r="A20536" s="1082"/>
    </row>
    <row r="20537" spans="1:1" s="1260" customFormat="1" x14ac:dyDescent="0.2">
      <c r="A20537" s="1082"/>
    </row>
    <row r="20538" spans="1:1" s="1260" customFormat="1" x14ac:dyDescent="0.2">
      <c r="A20538" s="1082"/>
    </row>
    <row r="20539" spans="1:1" s="1260" customFormat="1" x14ac:dyDescent="0.2">
      <c r="A20539" s="1082"/>
    </row>
    <row r="20540" spans="1:1" s="1260" customFormat="1" x14ac:dyDescent="0.2">
      <c r="A20540" s="1082"/>
    </row>
    <row r="20541" spans="1:1" s="1260" customFormat="1" x14ac:dyDescent="0.2">
      <c r="A20541" s="1082"/>
    </row>
    <row r="20542" spans="1:1" s="1260" customFormat="1" x14ac:dyDescent="0.2">
      <c r="A20542" s="1082"/>
    </row>
    <row r="20543" spans="1:1" s="1260" customFormat="1" x14ac:dyDescent="0.2">
      <c r="A20543" s="1082"/>
    </row>
    <row r="20544" spans="1:1" s="1260" customFormat="1" x14ac:dyDescent="0.2">
      <c r="A20544" s="1082"/>
    </row>
    <row r="20545" spans="1:1" s="1260" customFormat="1" x14ac:dyDescent="0.2">
      <c r="A20545" s="1082"/>
    </row>
    <row r="20546" spans="1:1" s="1260" customFormat="1" x14ac:dyDescent="0.2">
      <c r="A20546" s="1082"/>
    </row>
    <row r="20547" spans="1:1" s="1260" customFormat="1" x14ac:dyDescent="0.2">
      <c r="A20547" s="1082"/>
    </row>
    <row r="20548" spans="1:1" s="1260" customFormat="1" x14ac:dyDescent="0.2">
      <c r="A20548" s="1082"/>
    </row>
    <row r="20549" spans="1:1" s="1260" customFormat="1" x14ac:dyDescent="0.2">
      <c r="A20549" s="1082"/>
    </row>
    <row r="20550" spans="1:1" s="1260" customFormat="1" x14ac:dyDescent="0.2">
      <c r="A20550" s="1082"/>
    </row>
    <row r="20551" spans="1:1" s="1260" customFormat="1" x14ac:dyDescent="0.2">
      <c r="A20551" s="1082"/>
    </row>
    <row r="20552" spans="1:1" s="1260" customFormat="1" x14ac:dyDescent="0.2">
      <c r="A20552" s="1082"/>
    </row>
    <row r="20553" spans="1:1" s="1260" customFormat="1" x14ac:dyDescent="0.2">
      <c r="A20553" s="1082"/>
    </row>
    <row r="20554" spans="1:1" s="1260" customFormat="1" x14ac:dyDescent="0.2">
      <c r="A20554" s="1082"/>
    </row>
    <row r="20555" spans="1:1" s="1260" customFormat="1" x14ac:dyDescent="0.2">
      <c r="A20555" s="1082"/>
    </row>
    <row r="20556" spans="1:1" s="1260" customFormat="1" x14ac:dyDescent="0.2">
      <c r="A20556" s="1082"/>
    </row>
    <row r="20557" spans="1:1" s="1260" customFormat="1" x14ac:dyDescent="0.2">
      <c r="A20557" s="1082"/>
    </row>
    <row r="20558" spans="1:1" s="1260" customFormat="1" x14ac:dyDescent="0.2">
      <c r="A20558" s="1082"/>
    </row>
    <row r="20559" spans="1:1" s="1260" customFormat="1" x14ac:dyDescent="0.2">
      <c r="A20559" s="1082"/>
    </row>
    <row r="20560" spans="1:1" s="1260" customFormat="1" x14ac:dyDescent="0.2">
      <c r="A20560" s="1082"/>
    </row>
    <row r="20561" spans="1:1" s="1260" customFormat="1" x14ac:dyDescent="0.2">
      <c r="A20561" s="1082"/>
    </row>
    <row r="20562" spans="1:1" s="1260" customFormat="1" x14ac:dyDescent="0.2">
      <c r="A20562" s="1082"/>
    </row>
    <row r="20563" spans="1:1" s="1260" customFormat="1" x14ac:dyDescent="0.2">
      <c r="A20563" s="1082"/>
    </row>
    <row r="20564" spans="1:1" s="1260" customFormat="1" x14ac:dyDescent="0.2">
      <c r="A20564" s="1082"/>
    </row>
    <row r="20565" spans="1:1" s="1260" customFormat="1" x14ac:dyDescent="0.2">
      <c r="A20565" s="1082"/>
    </row>
    <row r="20566" spans="1:1" s="1260" customFormat="1" x14ac:dyDescent="0.2">
      <c r="A20566" s="1082"/>
    </row>
    <row r="20567" spans="1:1" s="1260" customFormat="1" x14ac:dyDescent="0.2">
      <c r="A20567" s="1082"/>
    </row>
    <row r="20568" spans="1:1" s="1260" customFormat="1" x14ac:dyDescent="0.2">
      <c r="A20568" s="1082"/>
    </row>
    <row r="20569" spans="1:1" s="1260" customFormat="1" x14ac:dyDescent="0.2">
      <c r="A20569" s="1082"/>
    </row>
    <row r="20570" spans="1:1" s="1260" customFormat="1" x14ac:dyDescent="0.2">
      <c r="A20570" s="1082"/>
    </row>
    <row r="20571" spans="1:1" s="1260" customFormat="1" x14ac:dyDescent="0.2">
      <c r="A20571" s="1082"/>
    </row>
    <row r="20572" spans="1:1" s="1260" customFormat="1" x14ac:dyDescent="0.2">
      <c r="A20572" s="1082"/>
    </row>
    <row r="20573" spans="1:1" s="1260" customFormat="1" x14ac:dyDescent="0.2">
      <c r="A20573" s="1082"/>
    </row>
    <row r="20574" spans="1:1" s="1260" customFormat="1" x14ac:dyDescent="0.2">
      <c r="A20574" s="1082"/>
    </row>
    <row r="20575" spans="1:1" s="1260" customFormat="1" x14ac:dyDescent="0.2">
      <c r="A20575" s="1082"/>
    </row>
    <row r="20576" spans="1:1" s="1260" customFormat="1" x14ac:dyDescent="0.2">
      <c r="A20576" s="1082"/>
    </row>
    <row r="20577" spans="1:1" s="1260" customFormat="1" x14ac:dyDescent="0.2">
      <c r="A20577" s="1082"/>
    </row>
    <row r="20578" spans="1:1" s="1260" customFormat="1" x14ac:dyDescent="0.2">
      <c r="A20578" s="1082"/>
    </row>
    <row r="20579" spans="1:1" s="1260" customFormat="1" x14ac:dyDescent="0.2">
      <c r="A20579" s="1082"/>
    </row>
    <row r="20580" spans="1:1" s="1260" customFormat="1" x14ac:dyDescent="0.2">
      <c r="A20580" s="1082"/>
    </row>
    <row r="20581" spans="1:1" s="1260" customFormat="1" x14ac:dyDescent="0.2">
      <c r="A20581" s="1082"/>
    </row>
    <row r="20582" spans="1:1" s="1260" customFormat="1" x14ac:dyDescent="0.2">
      <c r="A20582" s="1082"/>
    </row>
    <row r="20583" spans="1:1" s="1260" customFormat="1" x14ac:dyDescent="0.2">
      <c r="A20583" s="1082"/>
    </row>
    <row r="20584" spans="1:1" s="1260" customFormat="1" x14ac:dyDescent="0.2">
      <c r="A20584" s="1082"/>
    </row>
    <row r="20585" spans="1:1" s="1260" customFormat="1" x14ac:dyDescent="0.2">
      <c r="A20585" s="1082"/>
    </row>
    <row r="20586" spans="1:1" s="1260" customFormat="1" x14ac:dyDescent="0.2">
      <c r="A20586" s="1082"/>
    </row>
    <row r="20587" spans="1:1" s="1260" customFormat="1" x14ac:dyDescent="0.2">
      <c r="A20587" s="1082"/>
    </row>
    <row r="20588" spans="1:1" s="1260" customFormat="1" x14ac:dyDescent="0.2">
      <c r="A20588" s="1082"/>
    </row>
    <row r="20589" spans="1:1" s="1260" customFormat="1" x14ac:dyDescent="0.2">
      <c r="A20589" s="1082"/>
    </row>
    <row r="20590" spans="1:1" s="1260" customFormat="1" x14ac:dyDescent="0.2">
      <c r="A20590" s="1082"/>
    </row>
    <row r="20591" spans="1:1" s="1260" customFormat="1" x14ac:dyDescent="0.2">
      <c r="A20591" s="1082"/>
    </row>
    <row r="20592" spans="1:1" s="1260" customFormat="1" x14ac:dyDescent="0.2">
      <c r="A20592" s="1082"/>
    </row>
    <row r="20593" spans="1:1" s="1260" customFormat="1" x14ac:dyDescent="0.2">
      <c r="A20593" s="1082"/>
    </row>
    <row r="20594" spans="1:1" s="1260" customFormat="1" x14ac:dyDescent="0.2">
      <c r="A20594" s="1082"/>
    </row>
    <row r="20595" spans="1:1" s="1260" customFormat="1" x14ac:dyDescent="0.2">
      <c r="A20595" s="1082"/>
    </row>
    <row r="20596" spans="1:1" s="1260" customFormat="1" x14ac:dyDescent="0.2">
      <c r="A20596" s="1082"/>
    </row>
    <row r="20597" spans="1:1" s="1260" customFormat="1" x14ac:dyDescent="0.2">
      <c r="A20597" s="1082"/>
    </row>
    <row r="20598" spans="1:1" s="1260" customFormat="1" x14ac:dyDescent="0.2">
      <c r="A20598" s="1082"/>
    </row>
    <row r="20599" spans="1:1" s="1260" customFormat="1" x14ac:dyDescent="0.2">
      <c r="A20599" s="1082"/>
    </row>
    <row r="20600" spans="1:1" s="1260" customFormat="1" x14ac:dyDescent="0.2">
      <c r="A20600" s="1082"/>
    </row>
    <row r="20601" spans="1:1" s="1260" customFormat="1" x14ac:dyDescent="0.2">
      <c r="A20601" s="1082"/>
    </row>
    <row r="20602" spans="1:1" s="1260" customFormat="1" x14ac:dyDescent="0.2">
      <c r="A20602" s="1082"/>
    </row>
    <row r="20603" spans="1:1" s="1260" customFormat="1" x14ac:dyDescent="0.2">
      <c r="A20603" s="1082"/>
    </row>
    <row r="20604" spans="1:1" s="1260" customFormat="1" x14ac:dyDescent="0.2">
      <c r="A20604" s="1082"/>
    </row>
    <row r="20605" spans="1:1" s="1260" customFormat="1" x14ac:dyDescent="0.2">
      <c r="A20605" s="1082"/>
    </row>
    <row r="20606" spans="1:1" s="1260" customFormat="1" x14ac:dyDescent="0.2">
      <c r="A20606" s="1082"/>
    </row>
    <row r="20607" spans="1:1" s="1260" customFormat="1" x14ac:dyDescent="0.2">
      <c r="A20607" s="1082"/>
    </row>
    <row r="20608" spans="1:1" s="1260" customFormat="1" x14ac:dyDescent="0.2">
      <c r="A20608" s="1082"/>
    </row>
    <row r="20609" spans="1:1" s="1260" customFormat="1" x14ac:dyDescent="0.2">
      <c r="A20609" s="1082"/>
    </row>
    <row r="20610" spans="1:1" s="1260" customFormat="1" x14ac:dyDescent="0.2">
      <c r="A20610" s="1082"/>
    </row>
    <row r="20611" spans="1:1" s="1260" customFormat="1" x14ac:dyDescent="0.2">
      <c r="A20611" s="1082"/>
    </row>
    <row r="20612" spans="1:1" s="1260" customFormat="1" x14ac:dyDescent="0.2">
      <c r="A20612" s="1082"/>
    </row>
    <row r="20613" spans="1:1" s="1260" customFormat="1" x14ac:dyDescent="0.2">
      <c r="A20613" s="1082"/>
    </row>
    <row r="20614" spans="1:1" s="1260" customFormat="1" x14ac:dyDescent="0.2">
      <c r="A20614" s="1082"/>
    </row>
    <row r="20615" spans="1:1" s="1260" customFormat="1" x14ac:dyDescent="0.2">
      <c r="A20615" s="1082"/>
    </row>
    <row r="20616" spans="1:1" s="1260" customFormat="1" x14ac:dyDescent="0.2">
      <c r="A20616" s="1082"/>
    </row>
    <row r="20617" spans="1:1" s="1260" customFormat="1" x14ac:dyDescent="0.2">
      <c r="A20617" s="1082"/>
    </row>
    <row r="20618" spans="1:1" s="1260" customFormat="1" x14ac:dyDescent="0.2">
      <c r="A20618" s="1082"/>
    </row>
    <row r="20619" spans="1:1" s="1260" customFormat="1" x14ac:dyDescent="0.2">
      <c r="A20619" s="1082"/>
    </row>
    <row r="20620" spans="1:1" s="1260" customFormat="1" x14ac:dyDescent="0.2">
      <c r="A20620" s="1082"/>
    </row>
    <row r="20621" spans="1:1" s="1260" customFormat="1" x14ac:dyDescent="0.2">
      <c r="A20621" s="1082"/>
    </row>
    <row r="20622" spans="1:1" s="1260" customFormat="1" x14ac:dyDescent="0.2">
      <c r="A20622" s="1082"/>
    </row>
    <row r="20623" spans="1:1" s="1260" customFormat="1" x14ac:dyDescent="0.2">
      <c r="A20623" s="1082"/>
    </row>
    <row r="20624" spans="1:1" s="1260" customFormat="1" x14ac:dyDescent="0.2">
      <c r="A20624" s="1082"/>
    </row>
    <row r="20625" spans="1:1" s="1260" customFormat="1" x14ac:dyDescent="0.2">
      <c r="A20625" s="1082"/>
    </row>
    <row r="20626" spans="1:1" s="1260" customFormat="1" x14ac:dyDescent="0.2">
      <c r="A20626" s="1082"/>
    </row>
    <row r="20627" spans="1:1" s="1260" customFormat="1" x14ac:dyDescent="0.2">
      <c r="A20627" s="1082"/>
    </row>
    <row r="20628" spans="1:1" s="1260" customFormat="1" x14ac:dyDescent="0.2">
      <c r="A20628" s="1082"/>
    </row>
    <row r="20629" spans="1:1" s="1260" customFormat="1" x14ac:dyDescent="0.2">
      <c r="A20629" s="1082"/>
    </row>
    <row r="20630" spans="1:1" s="1260" customFormat="1" x14ac:dyDescent="0.2">
      <c r="A20630" s="1082"/>
    </row>
    <row r="20631" spans="1:1" s="1260" customFormat="1" x14ac:dyDescent="0.2">
      <c r="A20631" s="1082"/>
    </row>
    <row r="20632" spans="1:1" s="1260" customFormat="1" x14ac:dyDescent="0.2">
      <c r="A20632" s="1082"/>
    </row>
    <row r="20633" spans="1:1" s="1260" customFormat="1" x14ac:dyDescent="0.2">
      <c r="A20633" s="1082"/>
    </row>
    <row r="20634" spans="1:1" s="1260" customFormat="1" x14ac:dyDescent="0.2">
      <c r="A20634" s="1082"/>
    </row>
    <row r="20635" spans="1:1" s="1260" customFormat="1" x14ac:dyDescent="0.2">
      <c r="A20635" s="1082"/>
    </row>
    <row r="20636" spans="1:1" s="1260" customFormat="1" x14ac:dyDescent="0.2">
      <c r="A20636" s="1082"/>
    </row>
    <row r="20637" spans="1:1" s="1260" customFormat="1" x14ac:dyDescent="0.2">
      <c r="A20637" s="1082"/>
    </row>
    <row r="20638" spans="1:1" s="1260" customFormat="1" x14ac:dyDescent="0.2">
      <c r="A20638" s="1082"/>
    </row>
    <row r="20639" spans="1:1" s="1260" customFormat="1" x14ac:dyDescent="0.2">
      <c r="A20639" s="1082"/>
    </row>
    <row r="20640" spans="1:1" s="1260" customFormat="1" x14ac:dyDescent="0.2">
      <c r="A20640" s="1082"/>
    </row>
    <row r="20641" spans="1:1" s="1260" customFormat="1" x14ac:dyDescent="0.2">
      <c r="A20641" s="1082"/>
    </row>
    <row r="20642" spans="1:1" s="1260" customFormat="1" x14ac:dyDescent="0.2">
      <c r="A20642" s="1082"/>
    </row>
    <row r="20643" spans="1:1" s="1260" customFormat="1" x14ac:dyDescent="0.2">
      <c r="A20643" s="1082"/>
    </row>
    <row r="20644" spans="1:1" s="1260" customFormat="1" x14ac:dyDescent="0.2">
      <c r="A20644" s="1082"/>
    </row>
    <row r="20645" spans="1:1" s="1260" customFormat="1" x14ac:dyDescent="0.2">
      <c r="A20645" s="1082"/>
    </row>
    <row r="20646" spans="1:1" s="1260" customFormat="1" x14ac:dyDescent="0.2">
      <c r="A20646" s="1082"/>
    </row>
    <row r="20647" spans="1:1" s="1260" customFormat="1" x14ac:dyDescent="0.2">
      <c r="A20647" s="1082"/>
    </row>
    <row r="20648" spans="1:1" s="1260" customFormat="1" x14ac:dyDescent="0.2">
      <c r="A20648" s="1082"/>
    </row>
    <row r="20649" spans="1:1" s="1260" customFormat="1" x14ac:dyDescent="0.2">
      <c r="A20649" s="1082"/>
    </row>
    <row r="20650" spans="1:1" s="1260" customFormat="1" x14ac:dyDescent="0.2">
      <c r="A20650" s="1082"/>
    </row>
    <row r="20651" spans="1:1" s="1260" customFormat="1" x14ac:dyDescent="0.2">
      <c r="A20651" s="1082"/>
    </row>
    <row r="20652" spans="1:1" s="1260" customFormat="1" x14ac:dyDescent="0.2">
      <c r="A20652" s="1082"/>
    </row>
    <row r="20653" spans="1:1" s="1260" customFormat="1" x14ac:dyDescent="0.2">
      <c r="A20653" s="1082"/>
    </row>
    <row r="20654" spans="1:1" s="1260" customFormat="1" x14ac:dyDescent="0.2">
      <c r="A20654" s="1082"/>
    </row>
    <row r="20655" spans="1:1" s="1260" customFormat="1" x14ac:dyDescent="0.2">
      <c r="A20655" s="1082"/>
    </row>
    <row r="20656" spans="1:1" s="1260" customFormat="1" x14ac:dyDescent="0.2">
      <c r="A20656" s="1082"/>
    </row>
    <row r="20657" spans="1:1" s="1260" customFormat="1" x14ac:dyDescent="0.2">
      <c r="A20657" s="1082"/>
    </row>
    <row r="20658" spans="1:1" s="1260" customFormat="1" x14ac:dyDescent="0.2">
      <c r="A20658" s="1082"/>
    </row>
    <row r="20659" spans="1:1" s="1260" customFormat="1" x14ac:dyDescent="0.2">
      <c r="A20659" s="1082"/>
    </row>
    <row r="20660" spans="1:1" s="1260" customFormat="1" x14ac:dyDescent="0.2">
      <c r="A20660" s="1082"/>
    </row>
    <row r="20661" spans="1:1" s="1260" customFormat="1" x14ac:dyDescent="0.2">
      <c r="A20661" s="1082"/>
    </row>
    <row r="20662" spans="1:1" s="1260" customFormat="1" x14ac:dyDescent="0.2">
      <c r="A20662" s="1082"/>
    </row>
    <row r="20663" spans="1:1" s="1260" customFormat="1" x14ac:dyDescent="0.2">
      <c r="A20663" s="1082"/>
    </row>
    <row r="20664" spans="1:1" s="1260" customFormat="1" x14ac:dyDescent="0.2">
      <c r="A20664" s="1082"/>
    </row>
    <row r="20665" spans="1:1" s="1260" customFormat="1" x14ac:dyDescent="0.2">
      <c r="A20665" s="1082"/>
    </row>
    <row r="20666" spans="1:1" s="1260" customFormat="1" x14ac:dyDescent="0.2">
      <c r="A20666" s="1082"/>
    </row>
    <row r="20667" spans="1:1" s="1260" customFormat="1" x14ac:dyDescent="0.2">
      <c r="A20667" s="1082"/>
    </row>
    <row r="20668" spans="1:1" s="1260" customFormat="1" x14ac:dyDescent="0.2">
      <c r="A20668" s="1082"/>
    </row>
    <row r="20669" spans="1:1" s="1260" customFormat="1" x14ac:dyDescent="0.2">
      <c r="A20669" s="1082"/>
    </row>
    <row r="20670" spans="1:1" s="1260" customFormat="1" x14ac:dyDescent="0.2">
      <c r="A20670" s="1082"/>
    </row>
    <row r="20671" spans="1:1" s="1260" customFormat="1" x14ac:dyDescent="0.2">
      <c r="A20671" s="1082"/>
    </row>
    <row r="20672" spans="1:1" s="1260" customFormat="1" x14ac:dyDescent="0.2">
      <c r="A20672" s="1082"/>
    </row>
    <row r="20673" spans="1:1" s="1260" customFormat="1" x14ac:dyDescent="0.2">
      <c r="A20673" s="1082"/>
    </row>
    <row r="20674" spans="1:1" s="1260" customFormat="1" x14ac:dyDescent="0.2">
      <c r="A20674" s="1082"/>
    </row>
    <row r="20675" spans="1:1" s="1260" customFormat="1" x14ac:dyDescent="0.2">
      <c r="A20675" s="1082"/>
    </row>
    <row r="20676" spans="1:1" s="1260" customFormat="1" x14ac:dyDescent="0.2">
      <c r="A20676" s="1082"/>
    </row>
    <row r="20677" spans="1:1" s="1260" customFormat="1" x14ac:dyDescent="0.2">
      <c r="A20677" s="1082"/>
    </row>
    <row r="20678" spans="1:1" s="1260" customFormat="1" x14ac:dyDescent="0.2">
      <c r="A20678" s="1082"/>
    </row>
    <row r="20679" spans="1:1" s="1260" customFormat="1" x14ac:dyDescent="0.2">
      <c r="A20679" s="1082"/>
    </row>
    <row r="20680" spans="1:1" s="1260" customFormat="1" x14ac:dyDescent="0.2">
      <c r="A20680" s="1082"/>
    </row>
    <row r="20681" spans="1:1" s="1260" customFormat="1" x14ac:dyDescent="0.2">
      <c r="A20681" s="1082"/>
    </row>
    <row r="20682" spans="1:1" s="1260" customFormat="1" x14ac:dyDescent="0.2">
      <c r="A20682" s="1082"/>
    </row>
    <row r="20683" spans="1:1" s="1260" customFormat="1" x14ac:dyDescent="0.2">
      <c r="A20683" s="1082"/>
    </row>
    <row r="20684" spans="1:1" s="1260" customFormat="1" x14ac:dyDescent="0.2">
      <c r="A20684" s="1082"/>
    </row>
    <row r="20685" spans="1:1" s="1260" customFormat="1" x14ac:dyDescent="0.2">
      <c r="A20685" s="1082"/>
    </row>
    <row r="20686" spans="1:1" s="1260" customFormat="1" x14ac:dyDescent="0.2">
      <c r="A20686" s="1082"/>
    </row>
    <row r="20687" spans="1:1" s="1260" customFormat="1" x14ac:dyDescent="0.2">
      <c r="A20687" s="1082"/>
    </row>
    <row r="20688" spans="1:1" s="1260" customFormat="1" x14ac:dyDescent="0.2">
      <c r="A20688" s="1082"/>
    </row>
    <row r="20689" spans="1:1" s="1260" customFormat="1" x14ac:dyDescent="0.2">
      <c r="A20689" s="1082"/>
    </row>
    <row r="20690" spans="1:1" s="1260" customFormat="1" x14ac:dyDescent="0.2">
      <c r="A20690" s="1082"/>
    </row>
    <row r="20691" spans="1:1" s="1260" customFormat="1" x14ac:dyDescent="0.2">
      <c r="A20691" s="1082"/>
    </row>
    <row r="20692" spans="1:1" s="1260" customFormat="1" x14ac:dyDescent="0.2">
      <c r="A20692" s="1082"/>
    </row>
    <row r="20693" spans="1:1" s="1260" customFormat="1" x14ac:dyDescent="0.2">
      <c r="A20693" s="1082"/>
    </row>
    <row r="20694" spans="1:1" s="1260" customFormat="1" x14ac:dyDescent="0.2">
      <c r="A20694" s="1082"/>
    </row>
    <row r="20695" spans="1:1" s="1260" customFormat="1" x14ac:dyDescent="0.2">
      <c r="A20695" s="1082"/>
    </row>
    <row r="20696" spans="1:1" s="1260" customFormat="1" x14ac:dyDescent="0.2">
      <c r="A20696" s="1082"/>
    </row>
    <row r="20697" spans="1:1" s="1260" customFormat="1" x14ac:dyDescent="0.2">
      <c r="A20697" s="1082"/>
    </row>
    <row r="20698" spans="1:1" s="1260" customFormat="1" x14ac:dyDescent="0.2">
      <c r="A20698" s="1082"/>
    </row>
    <row r="20699" spans="1:1" s="1260" customFormat="1" x14ac:dyDescent="0.2">
      <c r="A20699" s="1082"/>
    </row>
    <row r="20700" spans="1:1" s="1260" customFormat="1" x14ac:dyDescent="0.2">
      <c r="A20700" s="1082"/>
    </row>
    <row r="20701" spans="1:1" s="1260" customFormat="1" x14ac:dyDescent="0.2">
      <c r="A20701" s="1082"/>
    </row>
    <row r="20702" spans="1:1" s="1260" customFormat="1" x14ac:dyDescent="0.2">
      <c r="A20702" s="1082"/>
    </row>
    <row r="20703" spans="1:1" s="1260" customFormat="1" x14ac:dyDescent="0.2">
      <c r="A20703" s="1082"/>
    </row>
    <row r="20704" spans="1:1" s="1260" customFormat="1" x14ac:dyDescent="0.2">
      <c r="A20704" s="1082"/>
    </row>
    <row r="20705" spans="1:1" s="1260" customFormat="1" x14ac:dyDescent="0.2">
      <c r="A20705" s="1082"/>
    </row>
    <row r="20706" spans="1:1" s="1260" customFormat="1" x14ac:dyDescent="0.2">
      <c r="A20706" s="1082"/>
    </row>
    <row r="20707" spans="1:1" s="1260" customFormat="1" x14ac:dyDescent="0.2">
      <c r="A20707" s="1082"/>
    </row>
    <row r="20708" spans="1:1" s="1260" customFormat="1" x14ac:dyDescent="0.2">
      <c r="A20708" s="1082"/>
    </row>
    <row r="20709" spans="1:1" s="1260" customFormat="1" x14ac:dyDescent="0.2">
      <c r="A20709" s="1082"/>
    </row>
    <row r="20710" spans="1:1" s="1260" customFormat="1" x14ac:dyDescent="0.2">
      <c r="A20710" s="1082"/>
    </row>
    <row r="20711" spans="1:1" s="1260" customFormat="1" x14ac:dyDescent="0.2">
      <c r="A20711" s="1082"/>
    </row>
    <row r="20712" spans="1:1" s="1260" customFormat="1" x14ac:dyDescent="0.2">
      <c r="A20712" s="1082"/>
    </row>
    <row r="20713" spans="1:1" s="1260" customFormat="1" x14ac:dyDescent="0.2">
      <c r="A20713" s="1082"/>
    </row>
    <row r="20714" spans="1:1" s="1260" customFormat="1" x14ac:dyDescent="0.2">
      <c r="A20714" s="1082"/>
    </row>
    <row r="20715" spans="1:1" s="1260" customFormat="1" x14ac:dyDescent="0.2">
      <c r="A20715" s="1082"/>
    </row>
    <row r="20716" spans="1:1" s="1260" customFormat="1" x14ac:dyDescent="0.2">
      <c r="A20716" s="1082"/>
    </row>
    <row r="20717" spans="1:1" s="1260" customFormat="1" x14ac:dyDescent="0.2">
      <c r="A20717" s="1082"/>
    </row>
    <row r="20718" spans="1:1" s="1260" customFormat="1" x14ac:dyDescent="0.2">
      <c r="A20718" s="1082"/>
    </row>
    <row r="20719" spans="1:1" s="1260" customFormat="1" x14ac:dyDescent="0.2">
      <c r="A20719" s="1082"/>
    </row>
    <row r="20720" spans="1:1" s="1260" customFormat="1" x14ac:dyDescent="0.2">
      <c r="A20720" s="1082"/>
    </row>
    <row r="20721" spans="1:1" s="1260" customFormat="1" x14ac:dyDescent="0.2">
      <c r="A20721" s="1082"/>
    </row>
    <row r="20722" spans="1:1" s="1260" customFormat="1" x14ac:dyDescent="0.2">
      <c r="A20722" s="1082"/>
    </row>
    <row r="20723" spans="1:1" s="1260" customFormat="1" x14ac:dyDescent="0.2">
      <c r="A20723" s="1082"/>
    </row>
    <row r="20724" spans="1:1" s="1260" customFormat="1" x14ac:dyDescent="0.2">
      <c r="A20724" s="1082"/>
    </row>
    <row r="20725" spans="1:1" s="1260" customFormat="1" x14ac:dyDescent="0.2">
      <c r="A20725" s="1082"/>
    </row>
    <row r="20726" spans="1:1" s="1260" customFormat="1" x14ac:dyDescent="0.2">
      <c r="A20726" s="1082"/>
    </row>
    <row r="20727" spans="1:1" s="1260" customFormat="1" x14ac:dyDescent="0.2">
      <c r="A20727" s="1082"/>
    </row>
    <row r="20728" spans="1:1" s="1260" customFormat="1" x14ac:dyDescent="0.2">
      <c r="A20728" s="1082"/>
    </row>
    <row r="20729" spans="1:1" s="1260" customFormat="1" x14ac:dyDescent="0.2">
      <c r="A20729" s="1082"/>
    </row>
    <row r="20730" spans="1:1" s="1260" customFormat="1" x14ac:dyDescent="0.2">
      <c r="A20730" s="1082"/>
    </row>
    <row r="20731" spans="1:1" s="1260" customFormat="1" x14ac:dyDescent="0.2">
      <c r="A20731" s="1082"/>
    </row>
    <row r="20732" spans="1:1" s="1260" customFormat="1" x14ac:dyDescent="0.2">
      <c r="A20732" s="1082"/>
    </row>
    <row r="20733" spans="1:1" s="1260" customFormat="1" x14ac:dyDescent="0.2">
      <c r="A20733" s="1082"/>
    </row>
    <row r="20734" spans="1:1" s="1260" customFormat="1" x14ac:dyDescent="0.2">
      <c r="A20734" s="1082"/>
    </row>
    <row r="20735" spans="1:1" s="1260" customFormat="1" x14ac:dyDescent="0.2">
      <c r="A20735" s="1082"/>
    </row>
    <row r="20736" spans="1:1" s="1260" customFormat="1" x14ac:dyDescent="0.2">
      <c r="A20736" s="1082"/>
    </row>
    <row r="20737" spans="1:1" s="1260" customFormat="1" x14ac:dyDescent="0.2">
      <c r="A20737" s="1082"/>
    </row>
    <row r="20738" spans="1:1" s="1260" customFormat="1" x14ac:dyDescent="0.2">
      <c r="A20738" s="1082"/>
    </row>
    <row r="20739" spans="1:1" s="1260" customFormat="1" x14ac:dyDescent="0.2">
      <c r="A20739" s="1082"/>
    </row>
    <row r="20740" spans="1:1" s="1260" customFormat="1" x14ac:dyDescent="0.2">
      <c r="A20740" s="1082"/>
    </row>
    <row r="20741" spans="1:1" s="1260" customFormat="1" x14ac:dyDescent="0.2">
      <c r="A20741" s="1082"/>
    </row>
    <row r="20742" spans="1:1" s="1260" customFormat="1" x14ac:dyDescent="0.2">
      <c r="A20742" s="1082"/>
    </row>
    <row r="20743" spans="1:1" s="1260" customFormat="1" x14ac:dyDescent="0.2">
      <c r="A20743" s="1082"/>
    </row>
    <row r="20744" spans="1:1" s="1260" customFormat="1" x14ac:dyDescent="0.2">
      <c r="A20744" s="1082"/>
    </row>
    <row r="20745" spans="1:1" s="1260" customFormat="1" x14ac:dyDescent="0.2">
      <c r="A20745" s="1082"/>
    </row>
    <row r="20746" spans="1:1" s="1260" customFormat="1" x14ac:dyDescent="0.2">
      <c r="A20746" s="1082"/>
    </row>
    <row r="20747" spans="1:1" s="1260" customFormat="1" x14ac:dyDescent="0.2">
      <c r="A20747" s="1082"/>
    </row>
    <row r="20748" spans="1:1" s="1260" customFormat="1" x14ac:dyDescent="0.2">
      <c r="A20748" s="1082"/>
    </row>
    <row r="20749" spans="1:1" s="1260" customFormat="1" x14ac:dyDescent="0.2">
      <c r="A20749" s="1082"/>
    </row>
    <row r="20750" spans="1:1" s="1260" customFormat="1" x14ac:dyDescent="0.2">
      <c r="A20750" s="1082"/>
    </row>
    <row r="20751" spans="1:1" s="1260" customFormat="1" x14ac:dyDescent="0.2">
      <c r="A20751" s="1082"/>
    </row>
    <row r="20752" spans="1:1" s="1260" customFormat="1" x14ac:dyDescent="0.2">
      <c r="A20752" s="1082"/>
    </row>
    <row r="20753" spans="1:1" s="1260" customFormat="1" x14ac:dyDescent="0.2">
      <c r="A20753" s="1082"/>
    </row>
    <row r="20754" spans="1:1" s="1260" customFormat="1" x14ac:dyDescent="0.2">
      <c r="A20754" s="1082"/>
    </row>
    <row r="20755" spans="1:1" s="1260" customFormat="1" x14ac:dyDescent="0.2">
      <c r="A20755" s="1082"/>
    </row>
    <row r="20756" spans="1:1" s="1260" customFormat="1" x14ac:dyDescent="0.2">
      <c r="A20756" s="1082"/>
    </row>
    <row r="20757" spans="1:1" s="1260" customFormat="1" x14ac:dyDescent="0.2">
      <c r="A20757" s="1082"/>
    </row>
    <row r="20758" spans="1:1" s="1260" customFormat="1" x14ac:dyDescent="0.2">
      <c r="A20758" s="1082"/>
    </row>
    <row r="20759" spans="1:1" s="1260" customFormat="1" x14ac:dyDescent="0.2">
      <c r="A20759" s="1082"/>
    </row>
    <row r="20760" spans="1:1" s="1260" customFormat="1" x14ac:dyDescent="0.2">
      <c r="A20760" s="1082"/>
    </row>
    <row r="20761" spans="1:1" s="1260" customFormat="1" x14ac:dyDescent="0.2">
      <c r="A20761" s="1082"/>
    </row>
    <row r="20762" spans="1:1" s="1260" customFormat="1" x14ac:dyDescent="0.2">
      <c r="A20762" s="1082"/>
    </row>
    <row r="20763" spans="1:1" s="1260" customFormat="1" x14ac:dyDescent="0.2">
      <c r="A20763" s="1082"/>
    </row>
    <row r="20764" spans="1:1" s="1260" customFormat="1" x14ac:dyDescent="0.2">
      <c r="A20764" s="1082"/>
    </row>
    <row r="20765" spans="1:1" s="1260" customFormat="1" x14ac:dyDescent="0.2">
      <c r="A20765" s="1082"/>
    </row>
    <row r="20766" spans="1:1" s="1260" customFormat="1" x14ac:dyDescent="0.2">
      <c r="A20766" s="1082"/>
    </row>
    <row r="20767" spans="1:1" s="1260" customFormat="1" x14ac:dyDescent="0.2">
      <c r="A20767" s="1082"/>
    </row>
    <row r="20768" spans="1:1" s="1260" customFormat="1" x14ac:dyDescent="0.2">
      <c r="A20768" s="1082"/>
    </row>
    <row r="20769" spans="1:1" s="1260" customFormat="1" x14ac:dyDescent="0.2">
      <c r="A20769" s="1082"/>
    </row>
    <row r="20770" spans="1:1" s="1260" customFormat="1" x14ac:dyDescent="0.2">
      <c r="A20770" s="1082"/>
    </row>
    <row r="20771" spans="1:1" s="1260" customFormat="1" x14ac:dyDescent="0.2">
      <c r="A20771" s="1082"/>
    </row>
    <row r="20772" spans="1:1" s="1260" customFormat="1" x14ac:dyDescent="0.2">
      <c r="A20772" s="1082"/>
    </row>
    <row r="20773" spans="1:1" s="1260" customFormat="1" x14ac:dyDescent="0.2">
      <c r="A20773" s="1082"/>
    </row>
    <row r="20774" spans="1:1" s="1260" customFormat="1" x14ac:dyDescent="0.2">
      <c r="A20774" s="1082"/>
    </row>
    <row r="20775" spans="1:1" s="1260" customFormat="1" x14ac:dyDescent="0.2">
      <c r="A20775" s="1082"/>
    </row>
    <row r="20776" spans="1:1" s="1260" customFormat="1" x14ac:dyDescent="0.2">
      <c r="A20776" s="1082"/>
    </row>
    <row r="20777" spans="1:1" s="1260" customFormat="1" x14ac:dyDescent="0.2">
      <c r="A20777" s="1082"/>
    </row>
    <row r="20778" spans="1:1" s="1260" customFormat="1" x14ac:dyDescent="0.2">
      <c r="A20778" s="1082"/>
    </row>
    <row r="20779" spans="1:1" s="1260" customFormat="1" x14ac:dyDescent="0.2">
      <c r="A20779" s="1082"/>
    </row>
    <row r="20780" spans="1:1" s="1260" customFormat="1" x14ac:dyDescent="0.2">
      <c r="A20780" s="1082"/>
    </row>
    <row r="20781" spans="1:1" s="1260" customFormat="1" x14ac:dyDescent="0.2">
      <c r="A20781" s="1082"/>
    </row>
    <row r="20782" spans="1:1" s="1260" customFormat="1" x14ac:dyDescent="0.2">
      <c r="A20782" s="1082"/>
    </row>
    <row r="20783" spans="1:1" s="1260" customFormat="1" x14ac:dyDescent="0.2">
      <c r="A20783" s="1082"/>
    </row>
    <row r="20784" spans="1:1" s="1260" customFormat="1" x14ac:dyDescent="0.2">
      <c r="A20784" s="1082"/>
    </row>
    <row r="20785" spans="1:1" s="1260" customFormat="1" x14ac:dyDescent="0.2">
      <c r="A20785" s="1082"/>
    </row>
    <row r="20786" spans="1:1" s="1260" customFormat="1" x14ac:dyDescent="0.2">
      <c r="A20786" s="1082"/>
    </row>
    <row r="20787" spans="1:1" s="1260" customFormat="1" x14ac:dyDescent="0.2">
      <c r="A20787" s="1082"/>
    </row>
    <row r="20788" spans="1:1" s="1260" customFormat="1" x14ac:dyDescent="0.2">
      <c r="A20788" s="1082"/>
    </row>
    <row r="20789" spans="1:1" s="1260" customFormat="1" x14ac:dyDescent="0.2">
      <c r="A20789" s="1082"/>
    </row>
    <row r="20790" spans="1:1" s="1260" customFormat="1" x14ac:dyDescent="0.2">
      <c r="A20790" s="1082"/>
    </row>
    <row r="20791" spans="1:1" s="1260" customFormat="1" x14ac:dyDescent="0.2">
      <c r="A20791" s="1082"/>
    </row>
    <row r="20792" spans="1:1" s="1260" customFormat="1" x14ac:dyDescent="0.2">
      <c r="A20792" s="1082"/>
    </row>
    <row r="20793" spans="1:1" s="1260" customFormat="1" x14ac:dyDescent="0.2">
      <c r="A20793" s="1082"/>
    </row>
    <row r="20794" spans="1:1" s="1260" customFormat="1" x14ac:dyDescent="0.2">
      <c r="A20794" s="1082"/>
    </row>
    <row r="20795" spans="1:1" s="1260" customFormat="1" x14ac:dyDescent="0.2">
      <c r="A20795" s="1082"/>
    </row>
    <row r="20796" spans="1:1" s="1260" customFormat="1" x14ac:dyDescent="0.2">
      <c r="A20796" s="1082"/>
    </row>
    <row r="20797" spans="1:1" s="1260" customFormat="1" x14ac:dyDescent="0.2">
      <c r="A20797" s="1082"/>
    </row>
    <row r="20798" spans="1:1" s="1260" customFormat="1" x14ac:dyDescent="0.2">
      <c r="A20798" s="1082"/>
    </row>
    <row r="20799" spans="1:1" s="1260" customFormat="1" x14ac:dyDescent="0.2">
      <c r="A20799" s="1082"/>
    </row>
    <row r="20800" spans="1:1" s="1260" customFormat="1" x14ac:dyDescent="0.2">
      <c r="A20800" s="1082"/>
    </row>
    <row r="20801" spans="1:1" s="1260" customFormat="1" x14ac:dyDescent="0.2">
      <c r="A20801" s="1082"/>
    </row>
    <row r="20802" spans="1:1" s="1260" customFormat="1" x14ac:dyDescent="0.2">
      <c r="A20802" s="1082"/>
    </row>
    <row r="20803" spans="1:1" s="1260" customFormat="1" x14ac:dyDescent="0.2">
      <c r="A20803" s="1082"/>
    </row>
    <row r="20804" spans="1:1" s="1260" customFormat="1" x14ac:dyDescent="0.2">
      <c r="A20804" s="1082"/>
    </row>
    <row r="20805" spans="1:1" s="1260" customFormat="1" x14ac:dyDescent="0.2">
      <c r="A20805" s="1082"/>
    </row>
    <row r="20806" spans="1:1" s="1260" customFormat="1" x14ac:dyDescent="0.2">
      <c r="A20806" s="1082"/>
    </row>
    <row r="20807" spans="1:1" s="1260" customFormat="1" x14ac:dyDescent="0.2">
      <c r="A20807" s="1082"/>
    </row>
    <row r="20808" spans="1:1" s="1260" customFormat="1" x14ac:dyDescent="0.2">
      <c r="A20808" s="1082"/>
    </row>
    <row r="20809" spans="1:1" s="1260" customFormat="1" x14ac:dyDescent="0.2">
      <c r="A20809" s="1082"/>
    </row>
    <row r="20810" spans="1:1" s="1260" customFormat="1" x14ac:dyDescent="0.2">
      <c r="A20810" s="1082"/>
    </row>
    <row r="20811" spans="1:1" s="1260" customFormat="1" x14ac:dyDescent="0.2">
      <c r="A20811" s="1082"/>
    </row>
    <row r="20812" spans="1:1" s="1260" customFormat="1" x14ac:dyDescent="0.2">
      <c r="A20812" s="1082"/>
    </row>
    <row r="20813" spans="1:1" s="1260" customFormat="1" x14ac:dyDescent="0.2">
      <c r="A20813" s="1082"/>
    </row>
    <row r="20814" spans="1:1" s="1260" customFormat="1" x14ac:dyDescent="0.2">
      <c r="A20814" s="1082"/>
    </row>
    <row r="20815" spans="1:1" s="1260" customFormat="1" x14ac:dyDescent="0.2">
      <c r="A20815" s="1082"/>
    </row>
    <row r="20816" spans="1:1" s="1260" customFormat="1" x14ac:dyDescent="0.2">
      <c r="A20816" s="1082"/>
    </row>
    <row r="20817" spans="1:1" s="1260" customFormat="1" x14ac:dyDescent="0.2">
      <c r="A20817" s="1082"/>
    </row>
    <row r="20818" spans="1:1" s="1260" customFormat="1" x14ac:dyDescent="0.2">
      <c r="A20818" s="1082"/>
    </row>
    <row r="20819" spans="1:1" s="1260" customFormat="1" x14ac:dyDescent="0.2">
      <c r="A20819" s="1082"/>
    </row>
    <row r="20820" spans="1:1" s="1260" customFormat="1" x14ac:dyDescent="0.2">
      <c r="A20820" s="1082"/>
    </row>
    <row r="20821" spans="1:1" s="1260" customFormat="1" x14ac:dyDescent="0.2">
      <c r="A20821" s="1082"/>
    </row>
    <row r="20822" spans="1:1" s="1260" customFormat="1" x14ac:dyDescent="0.2">
      <c r="A20822" s="1082"/>
    </row>
    <row r="20823" spans="1:1" s="1260" customFormat="1" x14ac:dyDescent="0.2">
      <c r="A20823" s="1082"/>
    </row>
    <row r="20824" spans="1:1" s="1260" customFormat="1" x14ac:dyDescent="0.2">
      <c r="A20824" s="1082"/>
    </row>
    <row r="20825" spans="1:1" s="1260" customFormat="1" x14ac:dyDescent="0.2">
      <c r="A20825" s="1082"/>
    </row>
    <row r="20826" spans="1:1" s="1260" customFormat="1" x14ac:dyDescent="0.2">
      <c r="A20826" s="1082"/>
    </row>
    <row r="20827" spans="1:1" s="1260" customFormat="1" x14ac:dyDescent="0.2">
      <c r="A20827" s="1082"/>
    </row>
    <row r="20828" spans="1:1" s="1260" customFormat="1" x14ac:dyDescent="0.2">
      <c r="A20828" s="1082"/>
    </row>
    <row r="20829" spans="1:1" s="1260" customFormat="1" x14ac:dyDescent="0.2">
      <c r="A20829" s="1082"/>
    </row>
    <row r="20830" spans="1:1" s="1260" customFormat="1" x14ac:dyDescent="0.2">
      <c r="A20830" s="1082"/>
    </row>
    <row r="20831" spans="1:1" s="1260" customFormat="1" x14ac:dyDescent="0.2">
      <c r="A20831" s="1082"/>
    </row>
    <row r="20832" spans="1:1" s="1260" customFormat="1" x14ac:dyDescent="0.2">
      <c r="A20832" s="1082"/>
    </row>
    <row r="20833" spans="1:1" s="1260" customFormat="1" x14ac:dyDescent="0.2">
      <c r="A20833" s="1082"/>
    </row>
    <row r="20834" spans="1:1" s="1260" customFormat="1" x14ac:dyDescent="0.2">
      <c r="A20834" s="1082"/>
    </row>
    <row r="20835" spans="1:1" s="1260" customFormat="1" x14ac:dyDescent="0.2">
      <c r="A20835" s="1082"/>
    </row>
    <row r="20836" spans="1:1" s="1260" customFormat="1" x14ac:dyDescent="0.2">
      <c r="A20836" s="1082"/>
    </row>
    <row r="20837" spans="1:1" s="1260" customFormat="1" x14ac:dyDescent="0.2">
      <c r="A20837" s="1082"/>
    </row>
    <row r="20838" spans="1:1" s="1260" customFormat="1" x14ac:dyDescent="0.2">
      <c r="A20838" s="1082"/>
    </row>
    <row r="20839" spans="1:1" s="1260" customFormat="1" x14ac:dyDescent="0.2">
      <c r="A20839" s="1082"/>
    </row>
    <row r="20840" spans="1:1" s="1260" customFormat="1" x14ac:dyDescent="0.2">
      <c r="A20840" s="1082"/>
    </row>
    <row r="20841" spans="1:1" s="1260" customFormat="1" x14ac:dyDescent="0.2">
      <c r="A20841" s="1082"/>
    </row>
    <row r="20842" spans="1:1" s="1260" customFormat="1" x14ac:dyDescent="0.2">
      <c r="A20842" s="1082"/>
    </row>
    <row r="20843" spans="1:1" s="1260" customFormat="1" x14ac:dyDescent="0.2">
      <c r="A20843" s="1082"/>
    </row>
    <row r="20844" spans="1:1" s="1260" customFormat="1" x14ac:dyDescent="0.2">
      <c r="A20844" s="1082"/>
    </row>
    <row r="20845" spans="1:1" s="1260" customFormat="1" x14ac:dyDescent="0.2">
      <c r="A20845" s="1082"/>
    </row>
    <row r="20846" spans="1:1" s="1260" customFormat="1" x14ac:dyDescent="0.2">
      <c r="A20846" s="1082"/>
    </row>
    <row r="20847" spans="1:1" s="1260" customFormat="1" x14ac:dyDescent="0.2">
      <c r="A20847" s="1082"/>
    </row>
    <row r="20848" spans="1:1" s="1260" customFormat="1" x14ac:dyDescent="0.2">
      <c r="A20848" s="1082"/>
    </row>
    <row r="20849" spans="1:1" s="1260" customFormat="1" x14ac:dyDescent="0.2">
      <c r="A20849" s="1082"/>
    </row>
    <row r="20850" spans="1:1" s="1260" customFormat="1" x14ac:dyDescent="0.2">
      <c r="A20850" s="1082"/>
    </row>
    <row r="20851" spans="1:1" s="1260" customFormat="1" x14ac:dyDescent="0.2">
      <c r="A20851" s="1082"/>
    </row>
    <row r="20852" spans="1:1" s="1260" customFormat="1" x14ac:dyDescent="0.2">
      <c r="A20852" s="1082"/>
    </row>
    <row r="20853" spans="1:1" s="1260" customFormat="1" x14ac:dyDescent="0.2">
      <c r="A20853" s="1082"/>
    </row>
    <row r="20854" spans="1:1" s="1260" customFormat="1" x14ac:dyDescent="0.2">
      <c r="A20854" s="1082"/>
    </row>
    <row r="20855" spans="1:1" s="1260" customFormat="1" x14ac:dyDescent="0.2">
      <c r="A20855" s="1082"/>
    </row>
    <row r="20856" spans="1:1" s="1260" customFormat="1" x14ac:dyDescent="0.2">
      <c r="A20856" s="1082"/>
    </row>
    <row r="20857" spans="1:1" s="1260" customFormat="1" x14ac:dyDescent="0.2">
      <c r="A20857" s="1082"/>
    </row>
    <row r="20858" spans="1:1" s="1260" customFormat="1" x14ac:dyDescent="0.2">
      <c r="A20858" s="1082"/>
    </row>
    <row r="20859" spans="1:1" s="1260" customFormat="1" x14ac:dyDescent="0.2">
      <c r="A20859" s="1082"/>
    </row>
    <row r="20860" spans="1:1" s="1260" customFormat="1" x14ac:dyDescent="0.2">
      <c r="A20860" s="1082"/>
    </row>
    <row r="20861" spans="1:1" s="1260" customFormat="1" x14ac:dyDescent="0.2">
      <c r="A20861" s="1082"/>
    </row>
    <row r="20862" spans="1:1" s="1260" customFormat="1" x14ac:dyDescent="0.2">
      <c r="A20862" s="1082"/>
    </row>
    <row r="20863" spans="1:1" s="1260" customFormat="1" x14ac:dyDescent="0.2">
      <c r="A20863" s="1082"/>
    </row>
    <row r="20864" spans="1:1" s="1260" customFormat="1" x14ac:dyDescent="0.2">
      <c r="A20864" s="1082"/>
    </row>
    <row r="20865" spans="1:1" s="1260" customFormat="1" x14ac:dyDescent="0.2">
      <c r="A20865" s="1082"/>
    </row>
    <row r="20866" spans="1:1" s="1260" customFormat="1" x14ac:dyDescent="0.2">
      <c r="A20866" s="1082"/>
    </row>
    <row r="20867" spans="1:1" s="1260" customFormat="1" x14ac:dyDescent="0.2">
      <c r="A20867" s="1082"/>
    </row>
    <row r="20868" spans="1:1" s="1260" customFormat="1" x14ac:dyDescent="0.2">
      <c r="A20868" s="1082"/>
    </row>
    <row r="20869" spans="1:1" s="1260" customFormat="1" x14ac:dyDescent="0.2">
      <c r="A20869" s="1082"/>
    </row>
    <row r="20870" spans="1:1" s="1260" customFormat="1" x14ac:dyDescent="0.2">
      <c r="A20870" s="1082"/>
    </row>
    <row r="20871" spans="1:1" s="1260" customFormat="1" x14ac:dyDescent="0.2">
      <c r="A20871" s="1082"/>
    </row>
    <row r="20872" spans="1:1" s="1260" customFormat="1" x14ac:dyDescent="0.2">
      <c r="A20872" s="1082"/>
    </row>
    <row r="20873" spans="1:1" s="1260" customFormat="1" x14ac:dyDescent="0.2">
      <c r="A20873" s="1082"/>
    </row>
    <row r="20874" spans="1:1" s="1260" customFormat="1" x14ac:dyDescent="0.2">
      <c r="A20874" s="1082"/>
    </row>
    <row r="20875" spans="1:1" s="1260" customFormat="1" x14ac:dyDescent="0.2">
      <c r="A20875" s="1082"/>
    </row>
    <row r="20876" spans="1:1" s="1260" customFormat="1" x14ac:dyDescent="0.2">
      <c r="A20876" s="1082"/>
    </row>
    <row r="20877" spans="1:1" s="1260" customFormat="1" x14ac:dyDescent="0.2">
      <c r="A20877" s="1082"/>
    </row>
    <row r="20878" spans="1:1" s="1260" customFormat="1" x14ac:dyDescent="0.2">
      <c r="A20878" s="1082"/>
    </row>
    <row r="20879" spans="1:1" s="1260" customFormat="1" x14ac:dyDescent="0.2">
      <c r="A20879" s="1082"/>
    </row>
    <row r="20880" spans="1:1" s="1260" customFormat="1" x14ac:dyDescent="0.2">
      <c r="A20880" s="1082"/>
    </row>
    <row r="20881" spans="1:1" s="1260" customFormat="1" x14ac:dyDescent="0.2">
      <c r="A20881" s="1082"/>
    </row>
    <row r="20882" spans="1:1" s="1260" customFormat="1" x14ac:dyDescent="0.2">
      <c r="A20882" s="1082"/>
    </row>
    <row r="20883" spans="1:1" s="1260" customFormat="1" x14ac:dyDescent="0.2">
      <c r="A20883" s="1082"/>
    </row>
    <row r="20884" spans="1:1" s="1260" customFormat="1" x14ac:dyDescent="0.2">
      <c r="A20884" s="1082"/>
    </row>
    <row r="20885" spans="1:1" s="1260" customFormat="1" x14ac:dyDescent="0.2">
      <c r="A20885" s="1082"/>
    </row>
    <row r="20886" spans="1:1" s="1260" customFormat="1" x14ac:dyDescent="0.2">
      <c r="A20886" s="1082"/>
    </row>
    <row r="20887" spans="1:1" s="1260" customFormat="1" x14ac:dyDescent="0.2">
      <c r="A20887" s="1082"/>
    </row>
    <row r="20888" spans="1:1" s="1260" customFormat="1" x14ac:dyDescent="0.2">
      <c r="A20888" s="1082"/>
    </row>
    <row r="20889" spans="1:1" s="1260" customFormat="1" x14ac:dyDescent="0.2">
      <c r="A20889" s="1082"/>
    </row>
    <row r="20890" spans="1:1" s="1260" customFormat="1" x14ac:dyDescent="0.2">
      <c r="A20890" s="1082"/>
    </row>
    <row r="20891" spans="1:1" s="1260" customFormat="1" x14ac:dyDescent="0.2">
      <c r="A20891" s="1082"/>
    </row>
    <row r="20892" spans="1:1" s="1260" customFormat="1" x14ac:dyDescent="0.2">
      <c r="A20892" s="1082"/>
    </row>
    <row r="20893" spans="1:1" s="1260" customFormat="1" x14ac:dyDescent="0.2">
      <c r="A20893" s="1082"/>
    </row>
    <row r="20894" spans="1:1" s="1260" customFormat="1" x14ac:dyDescent="0.2">
      <c r="A20894" s="1082"/>
    </row>
    <row r="20895" spans="1:1" s="1260" customFormat="1" x14ac:dyDescent="0.2">
      <c r="A20895" s="1082"/>
    </row>
    <row r="20896" spans="1:1" s="1260" customFormat="1" x14ac:dyDescent="0.2">
      <c r="A20896" s="1082"/>
    </row>
    <row r="20897" spans="1:1" s="1260" customFormat="1" x14ac:dyDescent="0.2">
      <c r="A20897" s="1082"/>
    </row>
    <row r="20898" spans="1:1" s="1260" customFormat="1" x14ac:dyDescent="0.2">
      <c r="A20898" s="1082"/>
    </row>
    <row r="20899" spans="1:1" s="1260" customFormat="1" x14ac:dyDescent="0.2">
      <c r="A20899" s="1082"/>
    </row>
    <row r="20900" spans="1:1" s="1260" customFormat="1" x14ac:dyDescent="0.2">
      <c r="A20900" s="1082"/>
    </row>
    <row r="20901" spans="1:1" s="1260" customFormat="1" x14ac:dyDescent="0.2">
      <c r="A20901" s="1082"/>
    </row>
    <row r="20902" spans="1:1" s="1260" customFormat="1" x14ac:dyDescent="0.2">
      <c r="A20902" s="1082"/>
    </row>
    <row r="20903" spans="1:1" s="1260" customFormat="1" x14ac:dyDescent="0.2">
      <c r="A20903" s="1082"/>
    </row>
    <row r="20904" spans="1:1" s="1260" customFormat="1" x14ac:dyDescent="0.2">
      <c r="A20904" s="1082"/>
    </row>
    <row r="20905" spans="1:1" s="1260" customFormat="1" x14ac:dyDescent="0.2">
      <c r="A20905" s="1082"/>
    </row>
    <row r="20906" spans="1:1" s="1260" customFormat="1" x14ac:dyDescent="0.2">
      <c r="A20906" s="1082"/>
    </row>
    <row r="20907" spans="1:1" s="1260" customFormat="1" x14ac:dyDescent="0.2">
      <c r="A20907" s="1082"/>
    </row>
    <row r="20908" spans="1:1" s="1260" customFormat="1" x14ac:dyDescent="0.2">
      <c r="A20908" s="1082"/>
    </row>
    <row r="20909" spans="1:1" s="1260" customFormat="1" x14ac:dyDescent="0.2">
      <c r="A20909" s="1082"/>
    </row>
    <row r="20910" spans="1:1" s="1260" customFormat="1" x14ac:dyDescent="0.2">
      <c r="A20910" s="1082"/>
    </row>
    <row r="20911" spans="1:1" s="1260" customFormat="1" x14ac:dyDescent="0.2">
      <c r="A20911" s="1082"/>
    </row>
    <row r="20912" spans="1:1" s="1260" customFormat="1" x14ac:dyDescent="0.2">
      <c r="A20912" s="1082"/>
    </row>
    <row r="20913" spans="1:1" s="1260" customFormat="1" x14ac:dyDescent="0.2">
      <c r="A20913" s="1082"/>
    </row>
    <row r="20914" spans="1:1" s="1260" customFormat="1" x14ac:dyDescent="0.2">
      <c r="A20914" s="1082"/>
    </row>
    <row r="20915" spans="1:1" s="1260" customFormat="1" x14ac:dyDescent="0.2">
      <c r="A20915" s="1082"/>
    </row>
    <row r="20916" spans="1:1" s="1260" customFormat="1" x14ac:dyDescent="0.2">
      <c r="A20916" s="1082"/>
    </row>
    <row r="20917" spans="1:1" s="1260" customFormat="1" x14ac:dyDescent="0.2">
      <c r="A20917" s="1082"/>
    </row>
    <row r="20918" spans="1:1" s="1260" customFormat="1" x14ac:dyDescent="0.2">
      <c r="A20918" s="1082"/>
    </row>
    <row r="20919" spans="1:1" s="1260" customFormat="1" x14ac:dyDescent="0.2">
      <c r="A20919" s="1082"/>
    </row>
    <row r="20920" spans="1:1" s="1260" customFormat="1" x14ac:dyDescent="0.2">
      <c r="A20920" s="1082"/>
    </row>
    <row r="20921" spans="1:1" s="1260" customFormat="1" x14ac:dyDescent="0.2">
      <c r="A20921" s="1082"/>
    </row>
    <row r="20922" spans="1:1" s="1260" customFormat="1" x14ac:dyDescent="0.2">
      <c r="A20922" s="1082"/>
    </row>
    <row r="20923" spans="1:1" s="1260" customFormat="1" x14ac:dyDescent="0.2">
      <c r="A20923" s="1082"/>
    </row>
    <row r="20924" spans="1:1" s="1260" customFormat="1" x14ac:dyDescent="0.2">
      <c r="A20924" s="1082"/>
    </row>
    <row r="20925" spans="1:1" s="1260" customFormat="1" x14ac:dyDescent="0.2">
      <c r="A20925" s="1082"/>
    </row>
    <row r="20926" spans="1:1" s="1260" customFormat="1" x14ac:dyDescent="0.2">
      <c r="A20926" s="1082"/>
    </row>
    <row r="20927" spans="1:1" s="1260" customFormat="1" x14ac:dyDescent="0.2">
      <c r="A20927" s="1082"/>
    </row>
    <row r="20928" spans="1:1" s="1260" customFormat="1" x14ac:dyDescent="0.2">
      <c r="A20928" s="1082"/>
    </row>
    <row r="20929" spans="1:1" s="1260" customFormat="1" x14ac:dyDescent="0.2">
      <c r="A20929" s="1082"/>
    </row>
    <row r="20930" spans="1:1" s="1260" customFormat="1" x14ac:dyDescent="0.2">
      <c r="A20930" s="1082"/>
    </row>
    <row r="20931" spans="1:1" s="1260" customFormat="1" x14ac:dyDescent="0.2">
      <c r="A20931" s="1082"/>
    </row>
    <row r="20932" spans="1:1" s="1260" customFormat="1" x14ac:dyDescent="0.2">
      <c r="A20932" s="1082"/>
    </row>
    <row r="20933" spans="1:1" s="1260" customFormat="1" x14ac:dyDescent="0.2">
      <c r="A20933" s="1082"/>
    </row>
    <row r="20934" spans="1:1" s="1260" customFormat="1" x14ac:dyDescent="0.2">
      <c r="A20934" s="1082"/>
    </row>
    <row r="20935" spans="1:1" s="1260" customFormat="1" x14ac:dyDescent="0.2">
      <c r="A20935" s="1082"/>
    </row>
    <row r="20936" spans="1:1" s="1260" customFormat="1" x14ac:dyDescent="0.2">
      <c r="A20936" s="1082"/>
    </row>
    <row r="20937" spans="1:1" s="1260" customFormat="1" x14ac:dyDescent="0.2">
      <c r="A20937" s="1082"/>
    </row>
    <row r="20938" spans="1:1" s="1260" customFormat="1" x14ac:dyDescent="0.2">
      <c r="A20938" s="1082"/>
    </row>
    <row r="20939" spans="1:1" s="1260" customFormat="1" x14ac:dyDescent="0.2">
      <c r="A20939" s="1082"/>
    </row>
    <row r="20940" spans="1:1" s="1260" customFormat="1" x14ac:dyDescent="0.2">
      <c r="A20940" s="1082"/>
    </row>
    <row r="20941" spans="1:1" s="1260" customFormat="1" x14ac:dyDescent="0.2">
      <c r="A20941" s="1082"/>
    </row>
    <row r="20942" spans="1:1" s="1260" customFormat="1" x14ac:dyDescent="0.2">
      <c r="A20942" s="1082"/>
    </row>
    <row r="20943" spans="1:1" s="1260" customFormat="1" x14ac:dyDescent="0.2">
      <c r="A20943" s="1082"/>
    </row>
    <row r="20944" spans="1:1" s="1260" customFormat="1" x14ac:dyDescent="0.2">
      <c r="A20944" s="1082"/>
    </row>
    <row r="20945" spans="1:1" s="1260" customFormat="1" x14ac:dyDescent="0.2">
      <c r="A20945" s="1082"/>
    </row>
    <row r="20946" spans="1:1" s="1260" customFormat="1" x14ac:dyDescent="0.2">
      <c r="A20946" s="1082"/>
    </row>
    <row r="20947" spans="1:1" s="1260" customFormat="1" x14ac:dyDescent="0.2">
      <c r="A20947" s="1082"/>
    </row>
    <row r="20948" spans="1:1" s="1260" customFormat="1" x14ac:dyDescent="0.2">
      <c r="A20948" s="1082"/>
    </row>
    <row r="20949" spans="1:1" s="1260" customFormat="1" x14ac:dyDescent="0.2">
      <c r="A20949" s="1082"/>
    </row>
    <row r="20950" spans="1:1" s="1260" customFormat="1" x14ac:dyDescent="0.2">
      <c r="A20950" s="1082"/>
    </row>
    <row r="20951" spans="1:1" s="1260" customFormat="1" x14ac:dyDescent="0.2">
      <c r="A20951" s="1082"/>
    </row>
    <row r="20952" spans="1:1" s="1260" customFormat="1" x14ac:dyDescent="0.2">
      <c r="A20952" s="1082"/>
    </row>
    <row r="20953" spans="1:1" s="1260" customFormat="1" x14ac:dyDescent="0.2">
      <c r="A20953" s="1082"/>
    </row>
    <row r="20954" spans="1:1" s="1260" customFormat="1" x14ac:dyDescent="0.2">
      <c r="A20954" s="1082"/>
    </row>
    <row r="20955" spans="1:1" s="1260" customFormat="1" x14ac:dyDescent="0.2">
      <c r="A20955" s="1082"/>
    </row>
    <row r="20956" spans="1:1" s="1260" customFormat="1" x14ac:dyDescent="0.2">
      <c r="A20956" s="1082"/>
    </row>
    <row r="20957" spans="1:1" s="1260" customFormat="1" x14ac:dyDescent="0.2">
      <c r="A20957" s="1082"/>
    </row>
    <row r="20958" spans="1:1" s="1260" customFormat="1" x14ac:dyDescent="0.2">
      <c r="A20958" s="1082"/>
    </row>
    <row r="20959" spans="1:1" s="1260" customFormat="1" x14ac:dyDescent="0.2">
      <c r="A20959" s="1082"/>
    </row>
    <row r="20960" spans="1:1" s="1260" customFormat="1" x14ac:dyDescent="0.2">
      <c r="A20960" s="1082"/>
    </row>
    <row r="20961" spans="1:1" s="1260" customFormat="1" x14ac:dyDescent="0.2">
      <c r="A20961" s="1082"/>
    </row>
    <row r="20962" spans="1:1" s="1260" customFormat="1" x14ac:dyDescent="0.2">
      <c r="A20962" s="1082"/>
    </row>
    <row r="20963" spans="1:1" s="1260" customFormat="1" x14ac:dyDescent="0.2">
      <c r="A20963" s="1082"/>
    </row>
    <row r="20964" spans="1:1" s="1260" customFormat="1" x14ac:dyDescent="0.2">
      <c r="A20964" s="1082"/>
    </row>
    <row r="20965" spans="1:1" s="1260" customFormat="1" x14ac:dyDescent="0.2">
      <c r="A20965" s="1082"/>
    </row>
    <row r="20966" spans="1:1" s="1260" customFormat="1" x14ac:dyDescent="0.2">
      <c r="A20966" s="1082"/>
    </row>
    <row r="20967" spans="1:1" s="1260" customFormat="1" x14ac:dyDescent="0.2">
      <c r="A20967" s="1082"/>
    </row>
    <row r="20968" spans="1:1" s="1260" customFormat="1" x14ac:dyDescent="0.2">
      <c r="A20968" s="1082"/>
    </row>
    <row r="20969" spans="1:1" s="1260" customFormat="1" x14ac:dyDescent="0.2">
      <c r="A20969" s="1082"/>
    </row>
    <row r="20970" spans="1:1" s="1260" customFormat="1" x14ac:dyDescent="0.2">
      <c r="A20970" s="1082"/>
    </row>
    <row r="20971" spans="1:1" s="1260" customFormat="1" x14ac:dyDescent="0.2">
      <c r="A20971" s="1082"/>
    </row>
    <row r="20972" spans="1:1" s="1260" customFormat="1" x14ac:dyDescent="0.2">
      <c r="A20972" s="1082"/>
    </row>
    <row r="20973" spans="1:1" s="1260" customFormat="1" x14ac:dyDescent="0.2">
      <c r="A20973" s="1082"/>
    </row>
    <row r="20974" spans="1:1" s="1260" customFormat="1" x14ac:dyDescent="0.2">
      <c r="A20974" s="1082"/>
    </row>
    <row r="20975" spans="1:1" s="1260" customFormat="1" x14ac:dyDescent="0.2">
      <c r="A20975" s="1082"/>
    </row>
    <row r="20976" spans="1:1" s="1260" customFormat="1" x14ac:dyDescent="0.2">
      <c r="A20976" s="1082"/>
    </row>
    <row r="20977" spans="1:1" s="1260" customFormat="1" x14ac:dyDescent="0.2">
      <c r="A20977" s="1082"/>
    </row>
    <row r="20978" spans="1:1" s="1260" customFormat="1" x14ac:dyDescent="0.2">
      <c r="A20978" s="1082"/>
    </row>
    <row r="20979" spans="1:1" s="1260" customFormat="1" x14ac:dyDescent="0.2">
      <c r="A20979" s="1082"/>
    </row>
    <row r="20980" spans="1:1" s="1260" customFormat="1" x14ac:dyDescent="0.2">
      <c r="A20980" s="1082"/>
    </row>
    <row r="20981" spans="1:1" s="1260" customFormat="1" x14ac:dyDescent="0.2">
      <c r="A20981" s="1082"/>
    </row>
    <row r="20982" spans="1:1" s="1260" customFormat="1" x14ac:dyDescent="0.2">
      <c r="A20982" s="1082"/>
    </row>
    <row r="20983" spans="1:1" s="1260" customFormat="1" x14ac:dyDescent="0.2">
      <c r="A20983" s="1082"/>
    </row>
    <row r="20984" spans="1:1" s="1260" customFormat="1" x14ac:dyDescent="0.2">
      <c r="A20984" s="1082"/>
    </row>
    <row r="20985" spans="1:1" s="1260" customFormat="1" x14ac:dyDescent="0.2">
      <c r="A20985" s="1082"/>
    </row>
    <row r="20986" spans="1:1" s="1260" customFormat="1" x14ac:dyDescent="0.2">
      <c r="A20986" s="1082"/>
    </row>
    <row r="20987" spans="1:1" s="1260" customFormat="1" x14ac:dyDescent="0.2">
      <c r="A20987" s="1082"/>
    </row>
    <row r="20988" spans="1:1" s="1260" customFormat="1" x14ac:dyDescent="0.2">
      <c r="A20988" s="1082"/>
    </row>
    <row r="20989" spans="1:1" s="1260" customFormat="1" x14ac:dyDescent="0.2">
      <c r="A20989" s="1082"/>
    </row>
    <row r="20990" spans="1:1" s="1260" customFormat="1" x14ac:dyDescent="0.2">
      <c r="A20990" s="1082"/>
    </row>
    <row r="20991" spans="1:1" s="1260" customFormat="1" x14ac:dyDescent="0.2">
      <c r="A20991" s="1082"/>
    </row>
    <row r="20992" spans="1:1" s="1260" customFormat="1" x14ac:dyDescent="0.2">
      <c r="A20992" s="1082"/>
    </row>
    <row r="20993" spans="1:1" s="1260" customFormat="1" x14ac:dyDescent="0.2">
      <c r="A20993" s="1082"/>
    </row>
    <row r="20994" spans="1:1" s="1260" customFormat="1" x14ac:dyDescent="0.2">
      <c r="A20994" s="1082"/>
    </row>
    <row r="20995" spans="1:1" s="1260" customFormat="1" x14ac:dyDescent="0.2">
      <c r="A20995" s="1082"/>
    </row>
    <row r="20996" spans="1:1" s="1260" customFormat="1" x14ac:dyDescent="0.2">
      <c r="A20996" s="1082"/>
    </row>
    <row r="20997" spans="1:1" s="1260" customFormat="1" x14ac:dyDescent="0.2">
      <c r="A20997" s="1082"/>
    </row>
    <row r="20998" spans="1:1" s="1260" customFormat="1" x14ac:dyDescent="0.2">
      <c r="A20998" s="1082"/>
    </row>
    <row r="20999" spans="1:1" s="1260" customFormat="1" x14ac:dyDescent="0.2">
      <c r="A20999" s="1082"/>
    </row>
    <row r="21000" spans="1:1" s="1260" customFormat="1" x14ac:dyDescent="0.2">
      <c r="A21000" s="1082"/>
    </row>
    <row r="21001" spans="1:1" s="1260" customFormat="1" x14ac:dyDescent="0.2">
      <c r="A21001" s="1082"/>
    </row>
    <row r="21002" spans="1:1" s="1260" customFormat="1" x14ac:dyDescent="0.2">
      <c r="A21002" s="1082"/>
    </row>
    <row r="21003" spans="1:1" s="1260" customFormat="1" x14ac:dyDescent="0.2">
      <c r="A21003" s="1082"/>
    </row>
    <row r="21004" spans="1:1" s="1260" customFormat="1" x14ac:dyDescent="0.2">
      <c r="A21004" s="1082"/>
    </row>
    <row r="21005" spans="1:1" s="1260" customFormat="1" x14ac:dyDescent="0.2">
      <c r="A21005" s="1082"/>
    </row>
    <row r="21006" spans="1:1" s="1260" customFormat="1" x14ac:dyDescent="0.2">
      <c r="A21006" s="1082"/>
    </row>
    <row r="21007" spans="1:1" s="1260" customFormat="1" x14ac:dyDescent="0.2">
      <c r="A21007" s="1082"/>
    </row>
    <row r="21008" spans="1:1" s="1260" customFormat="1" x14ac:dyDescent="0.2">
      <c r="A21008" s="1082"/>
    </row>
    <row r="21009" spans="1:1" s="1260" customFormat="1" x14ac:dyDescent="0.2">
      <c r="A21009" s="1082"/>
    </row>
    <row r="21010" spans="1:1" s="1260" customFormat="1" x14ac:dyDescent="0.2">
      <c r="A21010" s="1082"/>
    </row>
    <row r="21011" spans="1:1" s="1260" customFormat="1" x14ac:dyDescent="0.2">
      <c r="A21011" s="1082"/>
    </row>
    <row r="21012" spans="1:1" s="1260" customFormat="1" x14ac:dyDescent="0.2">
      <c r="A21012" s="1082"/>
    </row>
    <row r="21013" spans="1:1" s="1260" customFormat="1" x14ac:dyDescent="0.2">
      <c r="A21013" s="1082"/>
    </row>
    <row r="21014" spans="1:1" s="1260" customFormat="1" x14ac:dyDescent="0.2">
      <c r="A21014" s="1082"/>
    </row>
    <row r="21015" spans="1:1" s="1260" customFormat="1" x14ac:dyDescent="0.2">
      <c r="A21015" s="1082"/>
    </row>
    <row r="21016" spans="1:1" s="1260" customFormat="1" x14ac:dyDescent="0.2">
      <c r="A21016" s="1082"/>
    </row>
    <row r="21017" spans="1:1" s="1260" customFormat="1" x14ac:dyDescent="0.2">
      <c r="A21017" s="1082"/>
    </row>
    <row r="21018" spans="1:1" s="1260" customFormat="1" x14ac:dyDescent="0.2">
      <c r="A21018" s="1082"/>
    </row>
    <row r="21019" spans="1:1" s="1260" customFormat="1" x14ac:dyDescent="0.2">
      <c r="A21019" s="1082"/>
    </row>
    <row r="21020" spans="1:1" s="1260" customFormat="1" x14ac:dyDescent="0.2">
      <c r="A21020" s="1082"/>
    </row>
    <row r="21021" spans="1:1" s="1260" customFormat="1" x14ac:dyDescent="0.2">
      <c r="A21021" s="1082"/>
    </row>
    <row r="21022" spans="1:1" s="1260" customFormat="1" x14ac:dyDescent="0.2">
      <c r="A21022" s="1082"/>
    </row>
    <row r="21023" spans="1:1" s="1260" customFormat="1" x14ac:dyDescent="0.2">
      <c r="A21023" s="1082"/>
    </row>
    <row r="21024" spans="1:1" s="1260" customFormat="1" x14ac:dyDescent="0.2">
      <c r="A21024" s="1082"/>
    </row>
    <row r="21025" spans="1:1" s="1260" customFormat="1" x14ac:dyDescent="0.2">
      <c r="A21025" s="1082"/>
    </row>
    <row r="21026" spans="1:1" s="1260" customFormat="1" x14ac:dyDescent="0.2">
      <c r="A21026" s="1082"/>
    </row>
    <row r="21027" spans="1:1" s="1260" customFormat="1" x14ac:dyDescent="0.2">
      <c r="A21027" s="1082"/>
    </row>
    <row r="21028" spans="1:1" s="1260" customFormat="1" x14ac:dyDescent="0.2">
      <c r="A21028" s="1082"/>
    </row>
    <row r="21029" spans="1:1" s="1260" customFormat="1" x14ac:dyDescent="0.2">
      <c r="A21029" s="1082"/>
    </row>
    <row r="21030" spans="1:1" s="1260" customFormat="1" x14ac:dyDescent="0.2">
      <c r="A21030" s="1082"/>
    </row>
    <row r="21031" spans="1:1" s="1260" customFormat="1" x14ac:dyDescent="0.2">
      <c r="A21031" s="1082"/>
    </row>
    <row r="21032" spans="1:1" s="1260" customFormat="1" x14ac:dyDescent="0.2">
      <c r="A21032" s="1082"/>
    </row>
    <row r="21033" spans="1:1" s="1260" customFormat="1" x14ac:dyDescent="0.2">
      <c r="A21033" s="1082"/>
    </row>
    <row r="21034" spans="1:1" s="1260" customFormat="1" x14ac:dyDescent="0.2">
      <c r="A21034" s="1082"/>
    </row>
    <row r="21035" spans="1:1" s="1260" customFormat="1" x14ac:dyDescent="0.2">
      <c r="A21035" s="1082"/>
    </row>
    <row r="21036" spans="1:1" s="1260" customFormat="1" x14ac:dyDescent="0.2">
      <c r="A21036" s="1082"/>
    </row>
    <row r="21037" spans="1:1" s="1260" customFormat="1" x14ac:dyDescent="0.2">
      <c r="A21037" s="1082"/>
    </row>
    <row r="21038" spans="1:1" s="1260" customFormat="1" x14ac:dyDescent="0.2">
      <c r="A21038" s="1082"/>
    </row>
    <row r="21039" spans="1:1" s="1260" customFormat="1" x14ac:dyDescent="0.2">
      <c r="A21039" s="1082"/>
    </row>
    <row r="21040" spans="1:1" s="1260" customFormat="1" x14ac:dyDescent="0.2">
      <c r="A21040" s="1082"/>
    </row>
    <row r="21041" spans="1:1" s="1260" customFormat="1" x14ac:dyDescent="0.2">
      <c r="A21041" s="1082"/>
    </row>
    <row r="21042" spans="1:1" s="1260" customFormat="1" x14ac:dyDescent="0.2">
      <c r="A21042" s="1082"/>
    </row>
    <row r="21043" spans="1:1" s="1260" customFormat="1" x14ac:dyDescent="0.2">
      <c r="A21043" s="1082"/>
    </row>
    <row r="21044" spans="1:1" s="1260" customFormat="1" x14ac:dyDescent="0.2">
      <c r="A21044" s="1082"/>
    </row>
    <row r="21045" spans="1:1" s="1260" customFormat="1" x14ac:dyDescent="0.2">
      <c r="A21045" s="1082"/>
    </row>
    <row r="21046" spans="1:1" s="1260" customFormat="1" x14ac:dyDescent="0.2">
      <c r="A21046" s="1082"/>
    </row>
    <row r="21047" spans="1:1" s="1260" customFormat="1" x14ac:dyDescent="0.2">
      <c r="A21047" s="1082"/>
    </row>
    <row r="21048" spans="1:1" s="1260" customFormat="1" x14ac:dyDescent="0.2">
      <c r="A21048" s="1082"/>
    </row>
    <row r="21049" spans="1:1" s="1260" customFormat="1" x14ac:dyDescent="0.2">
      <c r="A21049" s="1082"/>
    </row>
    <row r="21050" spans="1:1" s="1260" customFormat="1" x14ac:dyDescent="0.2">
      <c r="A21050" s="1082"/>
    </row>
    <row r="21051" spans="1:1" s="1260" customFormat="1" x14ac:dyDescent="0.2">
      <c r="A21051" s="1082"/>
    </row>
    <row r="21052" spans="1:1" s="1260" customFormat="1" x14ac:dyDescent="0.2">
      <c r="A21052" s="1082"/>
    </row>
    <row r="21053" spans="1:1" s="1260" customFormat="1" x14ac:dyDescent="0.2">
      <c r="A21053" s="1082"/>
    </row>
    <row r="21054" spans="1:1" s="1260" customFormat="1" x14ac:dyDescent="0.2">
      <c r="A21054" s="1082"/>
    </row>
    <row r="21055" spans="1:1" s="1260" customFormat="1" x14ac:dyDescent="0.2">
      <c r="A21055" s="1082"/>
    </row>
    <row r="21056" spans="1:1" s="1260" customFormat="1" x14ac:dyDescent="0.2">
      <c r="A21056" s="1082"/>
    </row>
    <row r="21057" spans="1:1" s="1260" customFormat="1" x14ac:dyDescent="0.2">
      <c r="A21057" s="1082"/>
    </row>
    <row r="21058" spans="1:1" s="1260" customFormat="1" x14ac:dyDescent="0.2">
      <c r="A21058" s="1082"/>
    </row>
    <row r="21059" spans="1:1" s="1260" customFormat="1" x14ac:dyDescent="0.2">
      <c r="A21059" s="1082"/>
    </row>
    <row r="21060" spans="1:1" s="1260" customFormat="1" x14ac:dyDescent="0.2">
      <c r="A21060" s="1082"/>
    </row>
    <row r="21061" spans="1:1" s="1260" customFormat="1" x14ac:dyDescent="0.2">
      <c r="A21061" s="1082"/>
    </row>
    <row r="21062" spans="1:1" s="1260" customFormat="1" x14ac:dyDescent="0.2">
      <c r="A21062" s="1082"/>
    </row>
    <row r="21063" spans="1:1" s="1260" customFormat="1" x14ac:dyDescent="0.2">
      <c r="A21063" s="1082"/>
    </row>
    <row r="21064" spans="1:1" s="1260" customFormat="1" x14ac:dyDescent="0.2">
      <c r="A21064" s="1082"/>
    </row>
    <row r="21065" spans="1:1" s="1260" customFormat="1" x14ac:dyDescent="0.2">
      <c r="A21065" s="1082"/>
    </row>
    <row r="21066" spans="1:1" s="1260" customFormat="1" x14ac:dyDescent="0.2">
      <c r="A21066" s="1082"/>
    </row>
    <row r="21067" spans="1:1" s="1260" customFormat="1" x14ac:dyDescent="0.2">
      <c r="A21067" s="1082"/>
    </row>
    <row r="21068" spans="1:1" s="1260" customFormat="1" x14ac:dyDescent="0.2">
      <c r="A21068" s="1082"/>
    </row>
    <row r="21069" spans="1:1" s="1260" customFormat="1" x14ac:dyDescent="0.2">
      <c r="A21069" s="1082"/>
    </row>
    <row r="21070" spans="1:1" s="1260" customFormat="1" x14ac:dyDescent="0.2">
      <c r="A21070" s="1082"/>
    </row>
    <row r="21071" spans="1:1" s="1260" customFormat="1" x14ac:dyDescent="0.2">
      <c r="A21071" s="1082"/>
    </row>
    <row r="21072" spans="1:1" s="1260" customFormat="1" x14ac:dyDescent="0.2">
      <c r="A21072" s="1082"/>
    </row>
    <row r="21073" spans="1:1" s="1260" customFormat="1" x14ac:dyDescent="0.2">
      <c r="A21073" s="1082"/>
    </row>
    <row r="21074" spans="1:1" s="1260" customFormat="1" x14ac:dyDescent="0.2">
      <c r="A21074" s="1082"/>
    </row>
    <row r="21075" spans="1:1" s="1260" customFormat="1" x14ac:dyDescent="0.2">
      <c r="A21075" s="1082"/>
    </row>
    <row r="21076" spans="1:1" s="1260" customFormat="1" x14ac:dyDescent="0.2">
      <c r="A21076" s="1082"/>
    </row>
    <row r="21077" spans="1:1" s="1260" customFormat="1" x14ac:dyDescent="0.2">
      <c r="A21077" s="1082"/>
    </row>
    <row r="21078" spans="1:1" s="1260" customFormat="1" x14ac:dyDescent="0.2">
      <c r="A21078" s="1082"/>
    </row>
    <row r="21079" spans="1:1" s="1260" customFormat="1" x14ac:dyDescent="0.2">
      <c r="A21079" s="1082"/>
    </row>
    <row r="21080" spans="1:1" s="1260" customFormat="1" x14ac:dyDescent="0.2">
      <c r="A21080" s="1082"/>
    </row>
    <row r="21081" spans="1:1" s="1260" customFormat="1" x14ac:dyDescent="0.2">
      <c r="A21081" s="1082"/>
    </row>
    <row r="21082" spans="1:1" s="1260" customFormat="1" x14ac:dyDescent="0.2">
      <c r="A21082" s="1082"/>
    </row>
    <row r="21083" spans="1:1" s="1260" customFormat="1" x14ac:dyDescent="0.2">
      <c r="A21083" s="1082"/>
    </row>
    <row r="21084" spans="1:1" s="1260" customFormat="1" x14ac:dyDescent="0.2">
      <c r="A21084" s="1082"/>
    </row>
    <row r="21085" spans="1:1" s="1260" customFormat="1" x14ac:dyDescent="0.2">
      <c r="A21085" s="1082"/>
    </row>
    <row r="21086" spans="1:1" s="1260" customFormat="1" x14ac:dyDescent="0.2">
      <c r="A21086" s="1082"/>
    </row>
    <row r="21087" spans="1:1" s="1260" customFormat="1" x14ac:dyDescent="0.2">
      <c r="A21087" s="1082"/>
    </row>
    <row r="21088" spans="1:1" s="1260" customFormat="1" x14ac:dyDescent="0.2">
      <c r="A21088" s="1082"/>
    </row>
    <row r="21089" spans="1:1" s="1260" customFormat="1" x14ac:dyDescent="0.2">
      <c r="A21089" s="1082"/>
    </row>
    <row r="21090" spans="1:1" s="1260" customFormat="1" x14ac:dyDescent="0.2">
      <c r="A21090" s="1082"/>
    </row>
    <row r="21091" spans="1:1" s="1260" customFormat="1" x14ac:dyDescent="0.2">
      <c r="A21091" s="1082"/>
    </row>
    <row r="21092" spans="1:1" s="1260" customFormat="1" x14ac:dyDescent="0.2">
      <c r="A21092" s="1082"/>
    </row>
    <row r="21093" spans="1:1" s="1260" customFormat="1" x14ac:dyDescent="0.2">
      <c r="A21093" s="1082"/>
    </row>
    <row r="21094" spans="1:1" s="1260" customFormat="1" x14ac:dyDescent="0.2">
      <c r="A21094" s="1082"/>
    </row>
    <row r="21095" spans="1:1" s="1260" customFormat="1" x14ac:dyDescent="0.2">
      <c r="A21095" s="1082"/>
    </row>
    <row r="21096" spans="1:1" s="1260" customFormat="1" x14ac:dyDescent="0.2">
      <c r="A21096" s="1082"/>
    </row>
    <row r="21097" spans="1:1" s="1260" customFormat="1" x14ac:dyDescent="0.2">
      <c r="A21097" s="1082"/>
    </row>
    <row r="21098" spans="1:1" s="1260" customFormat="1" x14ac:dyDescent="0.2">
      <c r="A21098" s="1082"/>
    </row>
    <row r="21099" spans="1:1" s="1260" customFormat="1" x14ac:dyDescent="0.2">
      <c r="A21099" s="1082"/>
    </row>
    <row r="21100" spans="1:1" s="1260" customFormat="1" x14ac:dyDescent="0.2">
      <c r="A21100" s="1082"/>
    </row>
    <row r="21101" spans="1:1" s="1260" customFormat="1" x14ac:dyDescent="0.2">
      <c r="A21101" s="1082"/>
    </row>
    <row r="21102" spans="1:1" s="1260" customFormat="1" x14ac:dyDescent="0.2">
      <c r="A21102" s="1082"/>
    </row>
    <row r="21103" spans="1:1" s="1260" customFormat="1" x14ac:dyDescent="0.2">
      <c r="A21103" s="1082"/>
    </row>
    <row r="21104" spans="1:1" s="1260" customFormat="1" x14ac:dyDescent="0.2">
      <c r="A21104" s="1082"/>
    </row>
    <row r="21105" spans="1:1" s="1260" customFormat="1" x14ac:dyDescent="0.2">
      <c r="A21105" s="1082"/>
    </row>
    <row r="21106" spans="1:1" s="1260" customFormat="1" x14ac:dyDescent="0.2">
      <c r="A21106" s="1082"/>
    </row>
    <row r="21107" spans="1:1" s="1260" customFormat="1" x14ac:dyDescent="0.2">
      <c r="A21107" s="1082"/>
    </row>
    <row r="21108" spans="1:1" s="1260" customFormat="1" x14ac:dyDescent="0.2">
      <c r="A21108" s="1082"/>
    </row>
    <row r="21109" spans="1:1" s="1260" customFormat="1" x14ac:dyDescent="0.2">
      <c r="A21109" s="1082"/>
    </row>
    <row r="21110" spans="1:1" s="1260" customFormat="1" x14ac:dyDescent="0.2">
      <c r="A21110" s="1082"/>
    </row>
    <row r="21111" spans="1:1" s="1260" customFormat="1" x14ac:dyDescent="0.2">
      <c r="A21111" s="1082"/>
    </row>
    <row r="21112" spans="1:1" s="1260" customFormat="1" x14ac:dyDescent="0.2">
      <c r="A21112" s="1082"/>
    </row>
    <row r="21113" spans="1:1" s="1260" customFormat="1" x14ac:dyDescent="0.2">
      <c r="A21113" s="1082"/>
    </row>
    <row r="21114" spans="1:1" s="1260" customFormat="1" x14ac:dyDescent="0.2">
      <c r="A21114" s="1082"/>
    </row>
    <row r="21115" spans="1:1" s="1260" customFormat="1" x14ac:dyDescent="0.2">
      <c r="A21115" s="1082"/>
    </row>
    <row r="21116" spans="1:1" s="1260" customFormat="1" x14ac:dyDescent="0.2">
      <c r="A21116" s="1082"/>
    </row>
    <row r="21117" spans="1:1" s="1260" customFormat="1" x14ac:dyDescent="0.2">
      <c r="A21117" s="1082"/>
    </row>
    <row r="21118" spans="1:1" s="1260" customFormat="1" x14ac:dyDescent="0.2">
      <c r="A21118" s="1082"/>
    </row>
    <row r="21119" spans="1:1" s="1260" customFormat="1" x14ac:dyDescent="0.2">
      <c r="A21119" s="1082"/>
    </row>
    <row r="21120" spans="1:1" s="1260" customFormat="1" x14ac:dyDescent="0.2">
      <c r="A21120" s="1082"/>
    </row>
    <row r="21121" spans="1:1" s="1260" customFormat="1" x14ac:dyDescent="0.2">
      <c r="A21121" s="1082"/>
    </row>
    <row r="21122" spans="1:1" s="1260" customFormat="1" x14ac:dyDescent="0.2">
      <c r="A21122" s="1082"/>
    </row>
    <row r="21123" spans="1:1" s="1260" customFormat="1" x14ac:dyDescent="0.2">
      <c r="A21123" s="1082"/>
    </row>
    <row r="21124" spans="1:1" s="1260" customFormat="1" x14ac:dyDescent="0.2">
      <c r="A21124" s="1082"/>
    </row>
    <row r="21125" spans="1:1" s="1260" customFormat="1" x14ac:dyDescent="0.2">
      <c r="A21125" s="1082"/>
    </row>
    <row r="21126" spans="1:1" s="1260" customFormat="1" x14ac:dyDescent="0.2">
      <c r="A21126" s="1082"/>
    </row>
    <row r="21127" spans="1:1" s="1260" customFormat="1" x14ac:dyDescent="0.2">
      <c r="A21127" s="1082"/>
    </row>
    <row r="21128" spans="1:1" s="1260" customFormat="1" x14ac:dyDescent="0.2">
      <c r="A21128" s="1082"/>
    </row>
    <row r="21129" spans="1:1" s="1260" customFormat="1" x14ac:dyDescent="0.2">
      <c r="A21129" s="1082"/>
    </row>
    <row r="21130" spans="1:1" s="1260" customFormat="1" x14ac:dyDescent="0.2">
      <c r="A21130" s="1082"/>
    </row>
    <row r="21131" spans="1:1" s="1260" customFormat="1" x14ac:dyDescent="0.2">
      <c r="A21131" s="1082"/>
    </row>
    <row r="21132" spans="1:1" s="1260" customFormat="1" x14ac:dyDescent="0.2">
      <c r="A21132" s="1082"/>
    </row>
    <row r="21133" spans="1:1" s="1260" customFormat="1" x14ac:dyDescent="0.2">
      <c r="A21133" s="1082"/>
    </row>
    <row r="21134" spans="1:1" s="1260" customFormat="1" x14ac:dyDescent="0.2">
      <c r="A21134" s="1082"/>
    </row>
    <row r="21135" spans="1:1" s="1260" customFormat="1" x14ac:dyDescent="0.2">
      <c r="A21135" s="1082"/>
    </row>
    <row r="21136" spans="1:1" s="1260" customFormat="1" x14ac:dyDescent="0.2">
      <c r="A21136" s="1082"/>
    </row>
    <row r="21137" spans="1:1" s="1260" customFormat="1" x14ac:dyDescent="0.2">
      <c r="A21137" s="1082"/>
    </row>
    <row r="21138" spans="1:1" s="1260" customFormat="1" x14ac:dyDescent="0.2">
      <c r="A21138" s="1082"/>
    </row>
    <row r="21139" spans="1:1" s="1260" customFormat="1" x14ac:dyDescent="0.2">
      <c r="A21139" s="1082"/>
    </row>
    <row r="21140" spans="1:1" s="1260" customFormat="1" x14ac:dyDescent="0.2">
      <c r="A21140" s="1082"/>
    </row>
    <row r="21141" spans="1:1" s="1260" customFormat="1" x14ac:dyDescent="0.2">
      <c r="A21141" s="1082"/>
    </row>
    <row r="21142" spans="1:1" s="1260" customFormat="1" x14ac:dyDescent="0.2">
      <c r="A21142" s="1082"/>
    </row>
    <row r="21143" spans="1:1" s="1260" customFormat="1" x14ac:dyDescent="0.2">
      <c r="A21143" s="1082"/>
    </row>
    <row r="21144" spans="1:1" s="1260" customFormat="1" x14ac:dyDescent="0.2">
      <c r="A21144" s="1082"/>
    </row>
    <row r="21145" spans="1:1" s="1260" customFormat="1" x14ac:dyDescent="0.2">
      <c r="A21145" s="1082"/>
    </row>
    <row r="21146" spans="1:1" s="1260" customFormat="1" x14ac:dyDescent="0.2">
      <c r="A21146" s="1082"/>
    </row>
    <row r="21147" spans="1:1" s="1260" customFormat="1" x14ac:dyDescent="0.2">
      <c r="A21147" s="1082"/>
    </row>
    <row r="21148" spans="1:1" s="1260" customFormat="1" x14ac:dyDescent="0.2">
      <c r="A21148" s="1082"/>
    </row>
    <row r="21149" spans="1:1" s="1260" customFormat="1" x14ac:dyDescent="0.2">
      <c r="A21149" s="1082"/>
    </row>
    <row r="21150" spans="1:1" s="1260" customFormat="1" x14ac:dyDescent="0.2">
      <c r="A21150" s="1082"/>
    </row>
    <row r="21151" spans="1:1" s="1260" customFormat="1" x14ac:dyDescent="0.2">
      <c r="A21151" s="1082"/>
    </row>
    <row r="21152" spans="1:1" s="1260" customFormat="1" x14ac:dyDescent="0.2">
      <c r="A21152" s="1082"/>
    </row>
    <row r="21153" spans="1:1" s="1260" customFormat="1" x14ac:dyDescent="0.2">
      <c r="A21153" s="1082"/>
    </row>
    <row r="21154" spans="1:1" s="1260" customFormat="1" x14ac:dyDescent="0.2">
      <c r="A21154" s="1082"/>
    </row>
    <row r="21155" spans="1:1" s="1260" customFormat="1" x14ac:dyDescent="0.2">
      <c r="A21155" s="1082"/>
    </row>
    <row r="21156" spans="1:1" s="1260" customFormat="1" x14ac:dyDescent="0.2">
      <c r="A21156" s="1082"/>
    </row>
    <row r="21157" spans="1:1" s="1260" customFormat="1" x14ac:dyDescent="0.2">
      <c r="A21157" s="1082"/>
    </row>
    <row r="21158" spans="1:1" s="1260" customFormat="1" x14ac:dyDescent="0.2">
      <c r="A21158" s="1082"/>
    </row>
    <row r="21159" spans="1:1" s="1260" customFormat="1" x14ac:dyDescent="0.2">
      <c r="A21159" s="1082"/>
    </row>
    <row r="21160" spans="1:1" s="1260" customFormat="1" x14ac:dyDescent="0.2">
      <c r="A21160" s="1082"/>
    </row>
    <row r="21161" spans="1:1" s="1260" customFormat="1" x14ac:dyDescent="0.2">
      <c r="A21161" s="1082"/>
    </row>
    <row r="21162" spans="1:1" s="1260" customFormat="1" x14ac:dyDescent="0.2">
      <c r="A21162" s="1082"/>
    </row>
    <row r="21163" spans="1:1" s="1260" customFormat="1" x14ac:dyDescent="0.2">
      <c r="A21163" s="1082"/>
    </row>
    <row r="21164" spans="1:1" s="1260" customFormat="1" x14ac:dyDescent="0.2">
      <c r="A21164" s="1082"/>
    </row>
    <row r="21165" spans="1:1" s="1260" customFormat="1" x14ac:dyDescent="0.2">
      <c r="A21165" s="1082"/>
    </row>
    <row r="21166" spans="1:1" s="1260" customFormat="1" x14ac:dyDescent="0.2">
      <c r="A21166" s="1082"/>
    </row>
    <row r="21167" spans="1:1" s="1260" customFormat="1" x14ac:dyDescent="0.2">
      <c r="A21167" s="1082"/>
    </row>
    <row r="21168" spans="1:1" s="1260" customFormat="1" x14ac:dyDescent="0.2">
      <c r="A21168" s="1082"/>
    </row>
    <row r="21169" spans="1:1" s="1260" customFormat="1" x14ac:dyDescent="0.2">
      <c r="A21169" s="1082"/>
    </row>
    <row r="21170" spans="1:1" s="1260" customFormat="1" x14ac:dyDescent="0.2">
      <c r="A21170" s="1082"/>
    </row>
    <row r="21171" spans="1:1" s="1260" customFormat="1" x14ac:dyDescent="0.2">
      <c r="A21171" s="1082"/>
    </row>
    <row r="21172" spans="1:1" s="1260" customFormat="1" x14ac:dyDescent="0.2">
      <c r="A21172" s="1082"/>
    </row>
    <row r="21173" spans="1:1" s="1260" customFormat="1" x14ac:dyDescent="0.2">
      <c r="A21173" s="1082"/>
    </row>
    <row r="21174" spans="1:1" s="1260" customFormat="1" x14ac:dyDescent="0.2">
      <c r="A21174" s="1082"/>
    </row>
    <row r="21175" spans="1:1" s="1260" customFormat="1" x14ac:dyDescent="0.2">
      <c r="A21175" s="1082"/>
    </row>
    <row r="21176" spans="1:1" s="1260" customFormat="1" x14ac:dyDescent="0.2">
      <c r="A21176" s="1082"/>
    </row>
    <row r="21177" spans="1:1" s="1260" customFormat="1" x14ac:dyDescent="0.2">
      <c r="A21177" s="1082"/>
    </row>
    <row r="21178" spans="1:1" s="1260" customFormat="1" x14ac:dyDescent="0.2">
      <c r="A21178" s="1082"/>
    </row>
    <row r="21179" spans="1:1" s="1260" customFormat="1" x14ac:dyDescent="0.2">
      <c r="A21179" s="1082"/>
    </row>
    <row r="21180" spans="1:1" s="1260" customFormat="1" x14ac:dyDescent="0.2">
      <c r="A21180" s="1082"/>
    </row>
    <row r="21181" spans="1:1" s="1260" customFormat="1" x14ac:dyDescent="0.2">
      <c r="A21181" s="1082"/>
    </row>
    <row r="21182" spans="1:1" s="1260" customFormat="1" x14ac:dyDescent="0.2">
      <c r="A21182" s="1082"/>
    </row>
    <row r="21183" spans="1:1" s="1260" customFormat="1" x14ac:dyDescent="0.2">
      <c r="A21183" s="1082"/>
    </row>
    <row r="21184" spans="1:1" s="1260" customFormat="1" x14ac:dyDescent="0.2">
      <c r="A21184" s="1082"/>
    </row>
    <row r="21185" spans="1:1" s="1260" customFormat="1" x14ac:dyDescent="0.2">
      <c r="A21185" s="1082"/>
    </row>
    <row r="21186" spans="1:1" s="1260" customFormat="1" x14ac:dyDescent="0.2">
      <c r="A21186" s="1082"/>
    </row>
    <row r="21187" spans="1:1" s="1260" customFormat="1" x14ac:dyDescent="0.2">
      <c r="A21187" s="1082"/>
    </row>
    <row r="21188" spans="1:1" s="1260" customFormat="1" x14ac:dyDescent="0.2">
      <c r="A21188" s="1082"/>
    </row>
    <row r="21189" spans="1:1" s="1260" customFormat="1" x14ac:dyDescent="0.2">
      <c r="A21189" s="1082"/>
    </row>
    <row r="21190" spans="1:1" s="1260" customFormat="1" x14ac:dyDescent="0.2">
      <c r="A21190" s="1082"/>
    </row>
    <row r="21191" spans="1:1" s="1260" customFormat="1" x14ac:dyDescent="0.2">
      <c r="A21191" s="1082"/>
    </row>
    <row r="21192" spans="1:1" s="1260" customFormat="1" x14ac:dyDescent="0.2">
      <c r="A21192" s="1082"/>
    </row>
    <row r="21193" spans="1:1" s="1260" customFormat="1" x14ac:dyDescent="0.2">
      <c r="A21193" s="1082"/>
    </row>
    <row r="21194" spans="1:1" s="1260" customFormat="1" x14ac:dyDescent="0.2">
      <c r="A21194" s="1082"/>
    </row>
    <row r="21195" spans="1:1" s="1260" customFormat="1" x14ac:dyDescent="0.2">
      <c r="A21195" s="1082"/>
    </row>
    <row r="21196" spans="1:1" s="1260" customFormat="1" x14ac:dyDescent="0.2">
      <c r="A21196" s="1082"/>
    </row>
    <row r="21197" spans="1:1" s="1260" customFormat="1" x14ac:dyDescent="0.2">
      <c r="A21197" s="1082"/>
    </row>
    <row r="21198" spans="1:1" s="1260" customFormat="1" x14ac:dyDescent="0.2">
      <c r="A21198" s="1082"/>
    </row>
    <row r="21199" spans="1:1" s="1260" customFormat="1" x14ac:dyDescent="0.2">
      <c r="A21199" s="1082"/>
    </row>
    <row r="21200" spans="1:1" s="1260" customFormat="1" x14ac:dyDescent="0.2">
      <c r="A21200" s="1082"/>
    </row>
    <row r="21201" spans="1:1" s="1260" customFormat="1" x14ac:dyDescent="0.2">
      <c r="A21201" s="1082"/>
    </row>
    <row r="21202" spans="1:1" s="1260" customFormat="1" x14ac:dyDescent="0.2">
      <c r="A21202" s="1082"/>
    </row>
    <row r="21203" spans="1:1" s="1260" customFormat="1" x14ac:dyDescent="0.2">
      <c r="A21203" s="1082"/>
    </row>
    <row r="21204" spans="1:1" s="1260" customFormat="1" x14ac:dyDescent="0.2">
      <c r="A21204" s="1082"/>
    </row>
    <row r="21205" spans="1:1" s="1260" customFormat="1" x14ac:dyDescent="0.2">
      <c r="A21205" s="1082"/>
    </row>
    <row r="21206" spans="1:1" s="1260" customFormat="1" x14ac:dyDescent="0.2">
      <c r="A21206" s="1082"/>
    </row>
    <row r="21207" spans="1:1" s="1260" customFormat="1" x14ac:dyDescent="0.2">
      <c r="A21207" s="1082"/>
    </row>
    <row r="21208" spans="1:1" s="1260" customFormat="1" x14ac:dyDescent="0.2">
      <c r="A21208" s="1082"/>
    </row>
    <row r="21209" spans="1:1" s="1260" customFormat="1" x14ac:dyDescent="0.2">
      <c r="A21209" s="1082"/>
    </row>
    <row r="21210" spans="1:1" s="1260" customFormat="1" x14ac:dyDescent="0.2">
      <c r="A21210" s="1082"/>
    </row>
    <row r="21211" spans="1:1" s="1260" customFormat="1" x14ac:dyDescent="0.2">
      <c r="A21211" s="1082"/>
    </row>
    <row r="21212" spans="1:1" s="1260" customFormat="1" x14ac:dyDescent="0.2">
      <c r="A21212" s="1082"/>
    </row>
    <row r="21213" spans="1:1" s="1260" customFormat="1" x14ac:dyDescent="0.2">
      <c r="A21213" s="1082"/>
    </row>
    <row r="21214" spans="1:1" s="1260" customFormat="1" x14ac:dyDescent="0.2">
      <c r="A21214" s="1082"/>
    </row>
    <row r="21215" spans="1:1" s="1260" customFormat="1" x14ac:dyDescent="0.2">
      <c r="A21215" s="1082"/>
    </row>
    <row r="21216" spans="1:1" s="1260" customFormat="1" x14ac:dyDescent="0.2">
      <c r="A21216" s="1082"/>
    </row>
    <row r="21217" spans="1:1" s="1260" customFormat="1" x14ac:dyDescent="0.2">
      <c r="A21217" s="1082"/>
    </row>
    <row r="21218" spans="1:1" s="1260" customFormat="1" x14ac:dyDescent="0.2">
      <c r="A21218" s="1082"/>
    </row>
    <row r="21219" spans="1:1" s="1260" customFormat="1" x14ac:dyDescent="0.2">
      <c r="A21219" s="1082"/>
    </row>
    <row r="21220" spans="1:1" s="1260" customFormat="1" x14ac:dyDescent="0.2">
      <c r="A21220" s="1082"/>
    </row>
    <row r="21221" spans="1:1" s="1260" customFormat="1" x14ac:dyDescent="0.2">
      <c r="A21221" s="1082"/>
    </row>
    <row r="21222" spans="1:1" s="1260" customFormat="1" x14ac:dyDescent="0.2">
      <c r="A21222" s="1082"/>
    </row>
    <row r="21223" spans="1:1" s="1260" customFormat="1" x14ac:dyDescent="0.2">
      <c r="A21223" s="1082"/>
    </row>
    <row r="21224" spans="1:1" s="1260" customFormat="1" x14ac:dyDescent="0.2">
      <c r="A21224" s="1082"/>
    </row>
    <row r="21225" spans="1:1" s="1260" customFormat="1" x14ac:dyDescent="0.2">
      <c r="A21225" s="1082"/>
    </row>
    <row r="21226" spans="1:1" s="1260" customFormat="1" x14ac:dyDescent="0.2">
      <c r="A21226" s="1082"/>
    </row>
    <row r="21227" spans="1:1" s="1260" customFormat="1" x14ac:dyDescent="0.2">
      <c r="A21227" s="1082"/>
    </row>
    <row r="21228" spans="1:1" s="1260" customFormat="1" x14ac:dyDescent="0.2">
      <c r="A21228" s="1082"/>
    </row>
    <row r="21229" spans="1:1" s="1260" customFormat="1" x14ac:dyDescent="0.2">
      <c r="A21229" s="1082"/>
    </row>
    <row r="21230" spans="1:1" s="1260" customFormat="1" x14ac:dyDescent="0.2">
      <c r="A21230" s="1082"/>
    </row>
    <row r="21231" spans="1:1" s="1260" customFormat="1" x14ac:dyDescent="0.2">
      <c r="A21231" s="1082"/>
    </row>
    <row r="21232" spans="1:1" s="1260" customFormat="1" x14ac:dyDescent="0.2">
      <c r="A21232" s="1082"/>
    </row>
    <row r="21233" spans="1:1" s="1260" customFormat="1" x14ac:dyDescent="0.2">
      <c r="A21233" s="1082"/>
    </row>
    <row r="21234" spans="1:1" s="1260" customFormat="1" x14ac:dyDescent="0.2">
      <c r="A21234" s="1082"/>
    </row>
    <row r="21235" spans="1:1" s="1260" customFormat="1" x14ac:dyDescent="0.2">
      <c r="A21235" s="1082"/>
    </row>
    <row r="21236" spans="1:1" s="1260" customFormat="1" x14ac:dyDescent="0.2">
      <c r="A21236" s="1082"/>
    </row>
    <row r="21237" spans="1:1" s="1260" customFormat="1" x14ac:dyDescent="0.2">
      <c r="A21237" s="1082"/>
    </row>
    <row r="21238" spans="1:1" s="1260" customFormat="1" x14ac:dyDescent="0.2">
      <c r="A21238" s="1082"/>
    </row>
    <row r="21239" spans="1:1" s="1260" customFormat="1" x14ac:dyDescent="0.2">
      <c r="A21239" s="1082"/>
    </row>
    <row r="21240" spans="1:1" s="1260" customFormat="1" x14ac:dyDescent="0.2">
      <c r="A21240" s="1082"/>
    </row>
    <row r="21241" spans="1:1" s="1260" customFormat="1" x14ac:dyDescent="0.2">
      <c r="A21241" s="1082"/>
    </row>
    <row r="21242" spans="1:1" s="1260" customFormat="1" x14ac:dyDescent="0.2">
      <c r="A21242" s="1082"/>
    </row>
    <row r="21243" spans="1:1" s="1260" customFormat="1" x14ac:dyDescent="0.2">
      <c r="A21243" s="1082"/>
    </row>
    <row r="21244" spans="1:1" s="1260" customFormat="1" x14ac:dyDescent="0.2">
      <c r="A21244" s="1082"/>
    </row>
    <row r="21245" spans="1:1" s="1260" customFormat="1" x14ac:dyDescent="0.2">
      <c r="A21245" s="1082"/>
    </row>
    <row r="21246" spans="1:1" s="1260" customFormat="1" x14ac:dyDescent="0.2">
      <c r="A21246" s="1082"/>
    </row>
    <row r="21247" spans="1:1" s="1260" customFormat="1" x14ac:dyDescent="0.2">
      <c r="A21247" s="1082"/>
    </row>
    <row r="21248" spans="1:1" s="1260" customFormat="1" x14ac:dyDescent="0.2">
      <c r="A21248" s="1082"/>
    </row>
    <row r="21249" spans="1:1" s="1260" customFormat="1" x14ac:dyDescent="0.2">
      <c r="A21249" s="1082"/>
    </row>
    <row r="21250" spans="1:1" s="1260" customFormat="1" x14ac:dyDescent="0.2">
      <c r="A21250" s="1082"/>
    </row>
    <row r="21251" spans="1:1" s="1260" customFormat="1" x14ac:dyDescent="0.2">
      <c r="A21251" s="1082"/>
    </row>
    <row r="21252" spans="1:1" s="1260" customFormat="1" x14ac:dyDescent="0.2">
      <c r="A21252" s="1082"/>
    </row>
    <row r="21253" spans="1:1" s="1260" customFormat="1" x14ac:dyDescent="0.2">
      <c r="A21253" s="1082"/>
    </row>
    <row r="21254" spans="1:1" s="1260" customFormat="1" x14ac:dyDescent="0.2">
      <c r="A21254" s="1082"/>
    </row>
    <row r="21255" spans="1:1" s="1260" customFormat="1" x14ac:dyDescent="0.2">
      <c r="A21255" s="1082"/>
    </row>
    <row r="21256" spans="1:1" s="1260" customFormat="1" x14ac:dyDescent="0.2">
      <c r="A21256" s="1082"/>
    </row>
    <row r="21257" spans="1:1" s="1260" customFormat="1" x14ac:dyDescent="0.2">
      <c r="A21257" s="1082"/>
    </row>
    <row r="21258" spans="1:1" s="1260" customFormat="1" x14ac:dyDescent="0.2">
      <c r="A21258" s="1082"/>
    </row>
    <row r="21259" spans="1:1" s="1260" customFormat="1" x14ac:dyDescent="0.2">
      <c r="A21259" s="1082"/>
    </row>
    <row r="21260" spans="1:1" s="1260" customFormat="1" x14ac:dyDescent="0.2">
      <c r="A21260" s="1082"/>
    </row>
    <row r="21261" spans="1:1" s="1260" customFormat="1" x14ac:dyDescent="0.2">
      <c r="A21261" s="1082"/>
    </row>
    <row r="21262" spans="1:1" s="1260" customFormat="1" x14ac:dyDescent="0.2">
      <c r="A21262" s="1082"/>
    </row>
    <row r="21263" spans="1:1" s="1260" customFormat="1" x14ac:dyDescent="0.2">
      <c r="A21263" s="1082"/>
    </row>
    <row r="21264" spans="1:1" s="1260" customFormat="1" x14ac:dyDescent="0.2">
      <c r="A21264" s="1082"/>
    </row>
    <row r="21265" spans="1:1" s="1260" customFormat="1" x14ac:dyDescent="0.2">
      <c r="A21265" s="1082"/>
    </row>
    <row r="21266" spans="1:1" s="1260" customFormat="1" x14ac:dyDescent="0.2">
      <c r="A21266" s="1082"/>
    </row>
    <row r="21267" spans="1:1" s="1260" customFormat="1" x14ac:dyDescent="0.2">
      <c r="A21267" s="1082"/>
    </row>
    <row r="21268" spans="1:1" s="1260" customFormat="1" x14ac:dyDescent="0.2">
      <c r="A21268" s="1082"/>
    </row>
    <row r="21269" spans="1:1" s="1260" customFormat="1" x14ac:dyDescent="0.2">
      <c r="A21269" s="1082"/>
    </row>
    <row r="21270" spans="1:1" s="1260" customFormat="1" x14ac:dyDescent="0.2">
      <c r="A21270" s="1082"/>
    </row>
    <row r="21271" spans="1:1" s="1260" customFormat="1" x14ac:dyDescent="0.2">
      <c r="A21271" s="1082"/>
    </row>
    <row r="21272" spans="1:1" s="1260" customFormat="1" x14ac:dyDescent="0.2">
      <c r="A21272" s="1082"/>
    </row>
    <row r="21273" spans="1:1" s="1260" customFormat="1" x14ac:dyDescent="0.2">
      <c r="A21273" s="1082"/>
    </row>
    <row r="21274" spans="1:1" s="1260" customFormat="1" x14ac:dyDescent="0.2">
      <c r="A21274" s="1082"/>
    </row>
    <row r="21275" spans="1:1" s="1260" customFormat="1" x14ac:dyDescent="0.2">
      <c r="A21275" s="1082"/>
    </row>
    <row r="21276" spans="1:1" s="1260" customFormat="1" x14ac:dyDescent="0.2">
      <c r="A21276" s="1082"/>
    </row>
    <row r="21277" spans="1:1" s="1260" customFormat="1" x14ac:dyDescent="0.2">
      <c r="A21277" s="1082"/>
    </row>
    <row r="21278" spans="1:1" s="1260" customFormat="1" x14ac:dyDescent="0.2">
      <c r="A21278" s="1082"/>
    </row>
    <row r="21279" spans="1:1" s="1260" customFormat="1" x14ac:dyDescent="0.2">
      <c r="A21279" s="1082"/>
    </row>
    <row r="21280" spans="1:1" s="1260" customFormat="1" x14ac:dyDescent="0.2">
      <c r="A21280" s="1082"/>
    </row>
    <row r="21281" spans="1:1" s="1260" customFormat="1" x14ac:dyDescent="0.2">
      <c r="A21281" s="1082"/>
    </row>
  </sheetData>
  <mergeCells count="9">
    <mergeCell ref="B37:F37"/>
    <mergeCell ref="B38:F38"/>
    <mergeCell ref="B39:F39"/>
    <mergeCell ref="D5:E5"/>
    <mergeCell ref="C24:E24"/>
    <mergeCell ref="B27:F27"/>
    <mergeCell ref="B34:F34"/>
    <mergeCell ref="B35:F35"/>
    <mergeCell ref="B36:F36"/>
  </mergeCells>
  <printOptions horizontalCentered="1" verticalCentered="1"/>
  <pageMargins left="0.51181102362204722" right="0.51181102362204722" top="1.1417322834645669" bottom="1.1417322834645669" header="0.31496062992125984" footer="0.31496062992125984"/>
  <pageSetup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21277"/>
  <sheetViews>
    <sheetView topLeftCell="A26" workbookViewId="0">
      <selection activeCell="G44" sqref="G44"/>
    </sheetView>
  </sheetViews>
  <sheetFormatPr baseColWidth="10" defaultColWidth="9.140625" defaultRowHeight="11.25" x14ac:dyDescent="0.2"/>
  <cols>
    <col min="1" max="1" width="1.42578125" style="28" customWidth="1"/>
    <col min="2" max="2" width="10.7109375" style="28" customWidth="1"/>
    <col min="3" max="3" width="10.140625" style="28" customWidth="1"/>
    <col min="4" max="4" width="11.42578125" style="28" customWidth="1"/>
    <col min="5" max="5" width="18" style="28" customWidth="1"/>
    <col min="6" max="6" width="13.85546875" style="28" customWidth="1"/>
    <col min="7" max="7" width="24.85546875" style="28" customWidth="1"/>
    <col min="8" max="8" width="26" style="28" customWidth="1"/>
    <col min="9" max="9" width="16.140625" style="28" hidden="1" customWidth="1"/>
    <col min="10" max="10" width="2.5703125" style="28" customWidth="1"/>
    <col min="11" max="11" width="9.7109375" style="28" customWidth="1"/>
    <col min="12" max="12" width="25.7109375" style="28" customWidth="1"/>
    <col min="13" max="13" width="23.85546875" style="28" customWidth="1"/>
    <col min="14" max="15" width="9.140625" style="28" customWidth="1"/>
    <col min="16" max="16" width="11.140625" style="28" customWidth="1"/>
    <col min="17" max="17" width="11.140625" style="28" bestFit="1" customWidth="1"/>
    <col min="18" max="16384" width="9.140625" style="28"/>
  </cols>
  <sheetData>
    <row r="1" spans="1:21" ht="4.5" customHeight="1" x14ac:dyDescent="0.2">
      <c r="I1" s="352" t="s">
        <v>280</v>
      </c>
    </row>
    <row r="2" spans="1:21" ht="32.25" customHeight="1" x14ac:dyDescent="0.2">
      <c r="B2" s="592"/>
      <c r="C2" s="592"/>
      <c r="D2" s="592"/>
      <c r="E2" s="592"/>
      <c r="F2" s="592"/>
      <c r="G2" s="592"/>
      <c r="H2" s="792" t="s">
        <v>21036</v>
      </c>
      <c r="I2" s="592"/>
    </row>
    <row r="3" spans="1:21" ht="34.5" customHeight="1" x14ac:dyDescent="0.2">
      <c r="A3" s="592"/>
      <c r="C3" s="1163"/>
      <c r="D3" s="1669" t="s">
        <v>19404</v>
      </c>
      <c r="E3" s="1669"/>
      <c r="F3" s="1669"/>
      <c r="G3" s="1669"/>
      <c r="H3" s="1669"/>
      <c r="I3" s="1163"/>
    </row>
    <row r="4" spans="1:21" ht="3" customHeight="1" thickBot="1" x14ac:dyDescent="0.25">
      <c r="A4" s="592"/>
      <c r="B4" s="592"/>
      <c r="C4" s="592"/>
      <c r="D4" s="592"/>
      <c r="E4" s="592"/>
      <c r="F4" s="592"/>
      <c r="G4" s="592"/>
      <c r="H4" s="592"/>
      <c r="I4" s="592"/>
    </row>
    <row r="5" spans="1:21" ht="27.75" customHeight="1" thickBot="1" x14ac:dyDescent="0.25">
      <c r="B5" s="790" t="s">
        <v>281</v>
      </c>
      <c r="C5" s="791" t="s">
        <v>282</v>
      </c>
      <c r="D5" s="267" t="s">
        <v>20041</v>
      </c>
      <c r="E5" s="791" t="s">
        <v>283</v>
      </c>
      <c r="F5" s="791" t="s">
        <v>200</v>
      </c>
      <c r="G5" s="791" t="s">
        <v>284</v>
      </c>
      <c r="H5" s="301" t="s">
        <v>285</v>
      </c>
      <c r="I5" s="448" t="s">
        <v>518</v>
      </c>
    </row>
    <row r="6" spans="1:21" ht="27.75" customHeight="1" x14ac:dyDescent="0.2">
      <c r="B6" s="1205" t="s">
        <v>20040</v>
      </c>
      <c r="C6" s="1206">
        <v>43040</v>
      </c>
      <c r="D6" s="1216" t="s">
        <v>318</v>
      </c>
      <c r="E6" s="1217" t="s">
        <v>700</v>
      </c>
      <c r="F6" s="1207">
        <v>49999.98</v>
      </c>
      <c r="G6" s="1209" t="s">
        <v>20044</v>
      </c>
      <c r="H6" s="1218" t="s">
        <v>20042</v>
      </c>
      <c r="I6" s="1202"/>
    </row>
    <row r="7" spans="1:21" ht="27.75" customHeight="1" x14ac:dyDescent="0.2">
      <c r="B7" s="1210" t="s">
        <v>20040</v>
      </c>
      <c r="C7" s="1211">
        <v>43040</v>
      </c>
      <c r="D7" s="582" t="s">
        <v>318</v>
      </c>
      <c r="E7" s="583" t="s">
        <v>700</v>
      </c>
      <c r="F7" s="1212">
        <v>26584.02</v>
      </c>
      <c r="G7" s="985" t="s">
        <v>20043</v>
      </c>
      <c r="H7" s="1219" t="s">
        <v>20045</v>
      </c>
      <c r="I7" s="1202"/>
    </row>
    <row r="8" spans="1:21" ht="37.5" customHeight="1" x14ac:dyDescent="0.2">
      <c r="B8" s="585" t="s">
        <v>291</v>
      </c>
      <c r="C8" s="581" t="s">
        <v>835</v>
      </c>
      <c r="D8" s="582" t="s">
        <v>842</v>
      </c>
      <c r="E8" s="583" t="s">
        <v>20046</v>
      </c>
      <c r="F8" s="1212">
        <v>2606176</v>
      </c>
      <c r="G8" s="985" t="s">
        <v>20047</v>
      </c>
      <c r="H8" s="1219" t="s">
        <v>20048</v>
      </c>
      <c r="I8" s="1202"/>
    </row>
    <row r="9" spans="1:21" ht="36" customHeight="1" x14ac:dyDescent="0.2">
      <c r="B9" s="1203" t="s">
        <v>286</v>
      </c>
      <c r="C9" s="581" t="s">
        <v>786</v>
      </c>
      <c r="D9" s="1204" t="s">
        <v>287</v>
      </c>
      <c r="E9" s="1204" t="s">
        <v>288</v>
      </c>
      <c r="F9" s="580">
        <v>396355.44</v>
      </c>
      <c r="G9" s="583" t="s">
        <v>289</v>
      </c>
      <c r="H9" s="586" t="s">
        <v>290</v>
      </c>
      <c r="I9" s="770"/>
      <c r="K9" s="771"/>
    </row>
    <row r="10" spans="1:21" ht="36" customHeight="1" x14ac:dyDescent="0.2">
      <c r="B10" s="585" t="s">
        <v>291</v>
      </c>
      <c r="C10" s="581" t="s">
        <v>20050</v>
      </c>
      <c r="D10" s="1204" t="s">
        <v>287</v>
      </c>
      <c r="E10" s="1204" t="s">
        <v>288</v>
      </c>
      <c r="F10" s="580">
        <v>55552</v>
      </c>
      <c r="G10" s="583" t="s">
        <v>20049</v>
      </c>
      <c r="H10" s="586" t="s">
        <v>20051</v>
      </c>
      <c r="I10" s="770"/>
      <c r="K10" s="771"/>
    </row>
    <row r="11" spans="1:21" ht="30.75" customHeight="1" x14ac:dyDescent="0.2">
      <c r="B11" s="585" t="s">
        <v>291</v>
      </c>
      <c r="C11" s="581" t="s">
        <v>20052</v>
      </c>
      <c r="D11" s="582" t="s">
        <v>318</v>
      </c>
      <c r="E11" s="583" t="s">
        <v>700</v>
      </c>
      <c r="F11" s="580">
        <v>15000</v>
      </c>
      <c r="G11" s="584" t="s">
        <v>829</v>
      </c>
      <c r="H11" s="586" t="s">
        <v>828</v>
      </c>
      <c r="I11" s="772"/>
      <c r="L11" s="765"/>
      <c r="M11" s="765"/>
    </row>
    <row r="12" spans="1:21" ht="45.75" customHeight="1" x14ac:dyDescent="0.2">
      <c r="B12" s="585" t="s">
        <v>291</v>
      </c>
      <c r="C12" s="581" t="s">
        <v>830</v>
      </c>
      <c r="D12" s="582" t="s">
        <v>287</v>
      </c>
      <c r="E12" s="583" t="s">
        <v>20067</v>
      </c>
      <c r="F12" s="580">
        <v>102660</v>
      </c>
      <c r="G12" s="584" t="s">
        <v>20066</v>
      </c>
      <c r="H12" s="586" t="s">
        <v>831</v>
      </c>
      <c r="I12" s="772"/>
      <c r="T12" s="584" t="s">
        <v>832</v>
      </c>
      <c r="U12" s="586" t="s">
        <v>813</v>
      </c>
    </row>
    <row r="13" spans="1:21" ht="32.25" customHeight="1" x14ac:dyDescent="0.2">
      <c r="B13" s="585" t="s">
        <v>291</v>
      </c>
      <c r="C13" s="581" t="s">
        <v>20053</v>
      </c>
      <c r="D13" s="582" t="s">
        <v>318</v>
      </c>
      <c r="E13" s="583" t="s">
        <v>700</v>
      </c>
      <c r="F13" s="580">
        <v>39571.29</v>
      </c>
      <c r="G13" s="584" t="s">
        <v>833</v>
      </c>
      <c r="H13" s="586" t="s">
        <v>20054</v>
      </c>
      <c r="I13" s="772"/>
      <c r="T13" s="584" t="s">
        <v>168</v>
      </c>
      <c r="U13" s="767" t="s">
        <v>337</v>
      </c>
    </row>
    <row r="14" spans="1:21" ht="34.5" customHeight="1" x14ac:dyDescent="0.2">
      <c r="B14" s="585" t="s">
        <v>291</v>
      </c>
      <c r="C14" s="581" t="s">
        <v>834</v>
      </c>
      <c r="D14" s="582" t="s">
        <v>318</v>
      </c>
      <c r="E14" s="583" t="s">
        <v>700</v>
      </c>
      <c r="F14" s="580">
        <v>21084.400000000001</v>
      </c>
      <c r="G14" s="1220" t="s">
        <v>20056</v>
      </c>
      <c r="H14" s="1219" t="s">
        <v>20055</v>
      </c>
      <c r="I14" s="772"/>
      <c r="T14" s="1213" t="s">
        <v>814</v>
      </c>
      <c r="U14" s="767" t="s">
        <v>815</v>
      </c>
    </row>
    <row r="15" spans="1:21" ht="38.25" customHeight="1" x14ac:dyDescent="0.2">
      <c r="B15" s="585" t="s">
        <v>291</v>
      </c>
      <c r="C15" s="581" t="s">
        <v>835</v>
      </c>
      <c r="D15" s="587" t="s">
        <v>20057</v>
      </c>
      <c r="E15" s="583" t="s">
        <v>700</v>
      </c>
      <c r="F15" s="768">
        <v>6294850</v>
      </c>
      <c r="G15" s="584" t="s">
        <v>836</v>
      </c>
      <c r="H15" s="586" t="s">
        <v>337</v>
      </c>
      <c r="I15" s="772"/>
      <c r="T15" s="584" t="s">
        <v>698</v>
      </c>
      <c r="U15" s="767" t="s">
        <v>699</v>
      </c>
    </row>
    <row r="16" spans="1:21" ht="36.75" customHeight="1" x14ac:dyDescent="0.2">
      <c r="B16" s="585" t="s">
        <v>291</v>
      </c>
      <c r="C16" s="581" t="s">
        <v>20058</v>
      </c>
      <c r="D16" s="582" t="s">
        <v>318</v>
      </c>
      <c r="E16" s="582" t="s">
        <v>837</v>
      </c>
      <c r="F16" s="580">
        <f>80000+246500</f>
        <v>326500</v>
      </c>
      <c r="G16" s="584" t="s">
        <v>698</v>
      </c>
      <c r="H16" s="586" t="s">
        <v>20059</v>
      </c>
      <c r="I16" s="772"/>
      <c r="O16" s="33"/>
      <c r="P16" s="33"/>
      <c r="Q16" s="33"/>
      <c r="R16" s="33"/>
      <c r="T16" s="584" t="s">
        <v>817</v>
      </c>
      <c r="U16" s="767" t="s">
        <v>816</v>
      </c>
    </row>
    <row r="17" spans="2:21" ht="47.25" customHeight="1" x14ac:dyDescent="0.2">
      <c r="B17" s="585" t="s">
        <v>291</v>
      </c>
      <c r="C17" s="581" t="s">
        <v>827</v>
      </c>
      <c r="D17" s="582" t="s">
        <v>318</v>
      </c>
      <c r="E17" s="582" t="s">
        <v>20069</v>
      </c>
      <c r="F17" s="580">
        <v>9584</v>
      </c>
      <c r="G17" s="1220" t="s">
        <v>20068</v>
      </c>
      <c r="H17" s="586" t="s">
        <v>20070</v>
      </c>
      <c r="I17" s="772"/>
      <c r="O17" s="33"/>
      <c r="P17" s="33"/>
      <c r="Q17" s="33"/>
      <c r="R17" s="33"/>
      <c r="T17" s="584" t="s">
        <v>818</v>
      </c>
      <c r="U17" s="767" t="s">
        <v>819</v>
      </c>
    </row>
    <row r="18" spans="2:21" ht="32.25" customHeight="1" x14ac:dyDescent="0.2">
      <c r="B18" s="585" t="s">
        <v>291</v>
      </c>
      <c r="C18" s="581" t="s">
        <v>786</v>
      </c>
      <c r="D18" s="582" t="s">
        <v>318</v>
      </c>
      <c r="E18" s="773" t="s">
        <v>820</v>
      </c>
      <c r="F18" s="580">
        <v>41000</v>
      </c>
      <c r="G18" s="1213" t="s">
        <v>838</v>
      </c>
      <c r="H18" s="586" t="s">
        <v>839</v>
      </c>
      <c r="I18" s="772"/>
      <c r="O18" s="33"/>
      <c r="P18" s="33"/>
      <c r="Q18" s="33"/>
      <c r="R18" s="33"/>
      <c r="T18" s="765"/>
      <c r="U18" s="765"/>
    </row>
    <row r="19" spans="2:21" ht="33" customHeight="1" x14ac:dyDescent="0.2">
      <c r="B19" s="585" t="s">
        <v>291</v>
      </c>
      <c r="C19" s="581" t="s">
        <v>821</v>
      </c>
      <c r="D19" s="582" t="s">
        <v>318</v>
      </c>
      <c r="E19" s="582" t="s">
        <v>700</v>
      </c>
      <c r="F19" s="580">
        <v>163000</v>
      </c>
      <c r="G19" s="584" t="s">
        <v>20061</v>
      </c>
      <c r="H19" s="586" t="s">
        <v>20060</v>
      </c>
      <c r="I19" s="772"/>
      <c r="O19" s="33"/>
      <c r="P19" s="33"/>
      <c r="Q19" s="33"/>
      <c r="R19" s="33"/>
      <c r="T19" s="584" t="s">
        <v>822</v>
      </c>
      <c r="U19" s="767" t="s">
        <v>823</v>
      </c>
    </row>
    <row r="20" spans="2:21" ht="36.75" hidden="1" customHeight="1" x14ac:dyDescent="0.2">
      <c r="B20" s="585" t="s">
        <v>291</v>
      </c>
      <c r="C20" s="769" t="s">
        <v>840</v>
      </c>
      <c r="D20" s="587" t="s">
        <v>318</v>
      </c>
      <c r="E20" s="582" t="s">
        <v>700</v>
      </c>
      <c r="F20" s="580"/>
      <c r="G20" s="1213" t="s">
        <v>20063</v>
      </c>
      <c r="H20" s="1219" t="s">
        <v>20062</v>
      </c>
      <c r="I20" s="772"/>
      <c r="L20" s="1208"/>
      <c r="O20" s="33"/>
      <c r="P20" s="33"/>
      <c r="Q20" s="33"/>
      <c r="R20" s="33"/>
      <c r="T20" s="1213" t="s">
        <v>825</v>
      </c>
      <c r="U20" s="1214" t="s">
        <v>824</v>
      </c>
    </row>
    <row r="21" spans="2:21" ht="43.5" customHeight="1" x14ac:dyDescent="0.2">
      <c r="B21" s="585" t="s">
        <v>291</v>
      </c>
      <c r="C21" s="769" t="s">
        <v>1</v>
      </c>
      <c r="D21" s="587" t="s">
        <v>318</v>
      </c>
      <c r="E21" s="1215" t="s">
        <v>700</v>
      </c>
      <c r="F21" s="768">
        <v>222000.01</v>
      </c>
      <c r="G21" s="1221" t="s">
        <v>20065</v>
      </c>
      <c r="H21" s="586" t="s">
        <v>20064</v>
      </c>
      <c r="I21" s="772"/>
      <c r="K21" s="771"/>
      <c r="O21" s="33"/>
      <c r="P21" s="33"/>
      <c r="Q21" s="33"/>
      <c r="R21" s="33"/>
      <c r="T21" s="582" t="s">
        <v>2</v>
      </c>
      <c r="U21" s="767" t="s">
        <v>169</v>
      </c>
    </row>
    <row r="22" spans="2:21" ht="33" customHeight="1" x14ac:dyDescent="0.2">
      <c r="B22" s="585" t="s">
        <v>697</v>
      </c>
      <c r="C22" s="769" t="s">
        <v>841</v>
      </c>
      <c r="D22" s="587" t="s">
        <v>170</v>
      </c>
      <c r="E22" s="582" t="s">
        <v>171</v>
      </c>
      <c r="F22" s="768">
        <v>954800</v>
      </c>
      <c r="G22" s="584" t="s">
        <v>172</v>
      </c>
      <c r="H22" s="586" t="s">
        <v>172</v>
      </c>
      <c r="I22" s="772"/>
      <c r="K22" s="771"/>
      <c r="N22" s="33"/>
      <c r="O22" s="33"/>
      <c r="P22" s="33"/>
      <c r="Q22" s="774">
        <v>4411816.26</v>
      </c>
      <c r="R22" s="33"/>
      <c r="T22" s="765"/>
      <c r="U22" s="765"/>
    </row>
    <row r="23" spans="2:21" ht="21" customHeight="1" x14ac:dyDescent="0.2">
      <c r="B23" s="585" t="s">
        <v>173</v>
      </c>
      <c r="C23" s="764" t="s">
        <v>786</v>
      </c>
      <c r="D23" s="582" t="s">
        <v>842</v>
      </c>
      <c r="E23" s="582" t="s">
        <v>174</v>
      </c>
      <c r="F23" s="580">
        <v>5257035.59</v>
      </c>
      <c r="G23" s="584" t="s">
        <v>175</v>
      </c>
      <c r="H23" s="586" t="s">
        <v>175</v>
      </c>
      <c r="I23" s="770"/>
      <c r="J23" s="775"/>
      <c r="N23" s="33"/>
      <c r="O23" s="33"/>
      <c r="P23" s="33"/>
      <c r="Q23" s="33"/>
      <c r="R23" s="33"/>
      <c r="T23" s="765"/>
      <c r="U23" s="765"/>
    </row>
    <row r="24" spans="2:21" ht="21" hidden="1" customHeight="1" x14ac:dyDescent="0.2">
      <c r="B24" s="585"/>
      <c r="C24" s="769"/>
      <c r="D24" s="587"/>
      <c r="E24" s="588"/>
      <c r="F24" s="580"/>
      <c r="G24" s="773"/>
      <c r="H24" s="586"/>
      <c r="I24" s="770"/>
      <c r="J24" s="775"/>
      <c r="N24" s="33"/>
      <c r="O24" s="33"/>
      <c r="P24" s="33"/>
      <c r="Q24" s="33"/>
      <c r="R24" s="33"/>
      <c r="T24" s="765"/>
      <c r="U24" s="765"/>
    </row>
    <row r="25" spans="2:21" ht="21" hidden="1" customHeight="1" x14ac:dyDescent="0.2">
      <c r="B25" s="585"/>
      <c r="C25" s="769"/>
      <c r="D25" s="587"/>
      <c r="E25" s="582"/>
      <c r="F25" s="768"/>
      <c r="G25" s="584"/>
      <c r="H25" s="586"/>
      <c r="I25" s="770"/>
      <c r="J25" s="775"/>
      <c r="L25" s="765"/>
      <c r="M25" s="765"/>
      <c r="N25" s="33"/>
      <c r="O25" s="33"/>
      <c r="P25" s="33"/>
      <c r="Q25" s="33"/>
      <c r="R25" s="33"/>
    </row>
    <row r="26" spans="2:21" ht="14.25" customHeight="1" thickBot="1" x14ac:dyDescent="0.25">
      <c r="B26" s="776"/>
      <c r="C26" s="777"/>
      <c r="D26" s="777"/>
      <c r="E26" s="778"/>
      <c r="F26" s="794">
        <f>SUM(F6:F25)</f>
        <v>16581752.729999999</v>
      </c>
      <c r="G26" s="779"/>
      <c r="H26" s="780"/>
      <c r="I26" s="772"/>
      <c r="L26" s="781"/>
      <c r="M26" s="781"/>
    </row>
    <row r="27" spans="2:21" ht="5.25" customHeight="1" thickBot="1" x14ac:dyDescent="0.25">
      <c r="B27" s="592"/>
      <c r="C27" s="48"/>
      <c r="D27" s="48"/>
      <c r="E27" s="341"/>
      <c r="F27" s="341"/>
      <c r="G27" s="341"/>
      <c r="H27" s="341"/>
      <c r="I27" s="341"/>
      <c r="L27" s="592"/>
      <c r="M27" s="592"/>
    </row>
    <row r="28" spans="2:21" ht="15.75" customHeight="1" x14ac:dyDescent="0.2">
      <c r="B28" s="342"/>
      <c r="C28" s="782"/>
      <c r="D28" s="782"/>
      <c r="E28" s="782"/>
      <c r="F28" s="782"/>
      <c r="G28" s="782"/>
      <c r="H28" s="746"/>
      <c r="I28" s="34"/>
      <c r="L28" s="592"/>
      <c r="M28" s="592"/>
    </row>
    <row r="29" spans="2:21" ht="9.75" customHeight="1" x14ac:dyDescent="0.2">
      <c r="B29" s="783"/>
      <c r="C29" s="31"/>
      <c r="D29" s="31"/>
      <c r="E29" s="31"/>
      <c r="F29" s="592"/>
      <c r="G29" s="31"/>
      <c r="H29" s="784"/>
      <c r="L29" s="592"/>
      <c r="M29" s="592"/>
    </row>
    <row r="30" spans="2:21" x14ac:dyDescent="0.2">
      <c r="B30" s="783"/>
      <c r="C30" s="1493" t="s">
        <v>20128</v>
      </c>
      <c r="D30" s="766"/>
      <c r="E30" s="766"/>
      <c r="F30" s="766"/>
      <c r="G30" s="592"/>
      <c r="H30" s="742"/>
      <c r="I30" s="592"/>
      <c r="L30" s="592"/>
      <c r="M30" s="592"/>
    </row>
    <row r="31" spans="2:21" ht="15.75" customHeight="1" x14ac:dyDescent="0.2">
      <c r="B31" s="783"/>
      <c r="C31" s="1665" t="s">
        <v>788</v>
      </c>
      <c r="D31" s="1665"/>
      <c r="E31" s="1665"/>
      <c r="F31" s="53"/>
      <c r="G31" s="592"/>
      <c r="H31" s="742"/>
    </row>
    <row r="32" spans="2:21" ht="30.75" customHeight="1" thickBot="1" x14ac:dyDescent="0.25">
      <c r="B32" s="1666" t="s">
        <v>826</v>
      </c>
      <c r="C32" s="1667"/>
      <c r="D32" s="1667"/>
      <c r="E32" s="1667"/>
      <c r="F32" s="1667"/>
      <c r="G32" s="1667"/>
      <c r="H32" s="1668"/>
    </row>
    <row r="33" spans="1:10" ht="5.25" customHeight="1" thickBot="1" x14ac:dyDescent="0.25">
      <c r="A33" s="33"/>
      <c r="B33" s="450" t="s">
        <v>381</v>
      </c>
      <c r="C33" s="785"/>
      <c r="D33" s="785"/>
      <c r="E33" s="785"/>
      <c r="F33" s="785"/>
      <c r="G33" s="785"/>
      <c r="H33" s="786"/>
      <c r="I33" s="33"/>
    </row>
    <row r="34" spans="1:10" ht="15" customHeight="1" x14ac:dyDescent="0.2">
      <c r="A34" s="350"/>
      <c r="B34" s="453" t="s">
        <v>381</v>
      </c>
      <c r="C34" s="33"/>
      <c r="D34" s="33"/>
      <c r="E34" s="33"/>
      <c r="F34" s="33"/>
      <c r="G34" s="33"/>
      <c r="H34" s="33"/>
      <c r="I34" s="33"/>
    </row>
    <row r="35" spans="1:10" x14ac:dyDescent="0.2">
      <c r="A35" s="454">
        <v>1</v>
      </c>
      <c r="B35" s="446" t="s">
        <v>701</v>
      </c>
      <c r="C35" s="33"/>
      <c r="D35" s="33"/>
      <c r="E35" s="787"/>
      <c r="F35" s="787"/>
      <c r="G35" s="787"/>
      <c r="H35" s="787"/>
      <c r="I35" s="787"/>
    </row>
    <row r="36" spans="1:10" x14ac:dyDescent="0.2">
      <c r="A36" s="454">
        <v>2</v>
      </c>
      <c r="B36" s="447" t="s">
        <v>240</v>
      </c>
      <c r="C36" s="33"/>
      <c r="D36" s="33"/>
      <c r="E36" s="787"/>
      <c r="F36" s="787"/>
      <c r="G36" s="787"/>
      <c r="H36" s="787"/>
      <c r="I36" s="787"/>
    </row>
    <row r="37" spans="1:10" x14ac:dyDescent="0.2">
      <c r="A37" s="454">
        <v>3</v>
      </c>
      <c r="B37" s="446" t="s">
        <v>241</v>
      </c>
      <c r="C37" s="33"/>
      <c r="D37" s="33"/>
      <c r="E37" s="787"/>
      <c r="F37" s="787"/>
      <c r="G37" s="787"/>
      <c r="H37" s="787"/>
      <c r="I37" s="787"/>
    </row>
    <row r="38" spans="1:10" x14ac:dyDescent="0.2">
      <c r="A38" s="454">
        <v>4</v>
      </c>
      <c r="B38" s="446" t="s">
        <v>242</v>
      </c>
      <c r="C38" s="33"/>
      <c r="D38" s="33"/>
      <c r="E38" s="787"/>
      <c r="F38" s="787"/>
      <c r="G38" s="787"/>
      <c r="H38" s="787"/>
      <c r="I38" s="787"/>
    </row>
    <row r="39" spans="1:10" x14ac:dyDescent="0.2">
      <c r="A39" s="454">
        <v>5</v>
      </c>
      <c r="B39" s="446" t="s">
        <v>243</v>
      </c>
      <c r="C39" s="33"/>
      <c r="D39" s="33"/>
      <c r="E39" s="787"/>
      <c r="F39" s="787"/>
      <c r="G39" s="787"/>
      <c r="H39" s="787"/>
      <c r="I39" s="787"/>
    </row>
    <row r="40" spans="1:10" x14ac:dyDescent="0.2">
      <c r="A40" s="454">
        <v>6</v>
      </c>
      <c r="B40" s="446" t="s">
        <v>244</v>
      </c>
      <c r="C40" s="33"/>
      <c r="D40" s="33"/>
      <c r="E40" s="787"/>
      <c r="F40" s="787"/>
      <c r="G40" s="787"/>
      <c r="H40" s="787"/>
      <c r="I40" s="787"/>
    </row>
    <row r="41" spans="1:10" ht="9.75" customHeight="1" x14ac:dyDescent="0.2">
      <c r="A41" s="455">
        <v>7</v>
      </c>
      <c r="B41" s="447" t="s">
        <v>245</v>
      </c>
      <c r="C41" s="788"/>
      <c r="D41" s="788"/>
      <c r="E41" s="787"/>
      <c r="F41" s="787"/>
      <c r="G41" s="787">
        <v>1654374</v>
      </c>
      <c r="H41" s="787"/>
      <c r="I41" s="787"/>
    </row>
    <row r="42" spans="1:10" x14ac:dyDescent="0.2">
      <c r="A42" s="350"/>
      <c r="B42" s="350"/>
      <c r="C42" s="33"/>
      <c r="D42" s="33"/>
      <c r="E42" s="787"/>
      <c r="F42" s="787"/>
      <c r="G42" s="787"/>
      <c r="H42" s="787"/>
      <c r="I42" s="787"/>
      <c r="J42" s="781"/>
    </row>
    <row r="43" spans="1:10" x14ac:dyDescent="0.2">
      <c r="A43" s="350"/>
      <c r="B43" s="350"/>
      <c r="C43" s="33"/>
      <c r="D43" s="33"/>
      <c r="E43" s="787"/>
      <c r="F43" s="787"/>
      <c r="G43" s="787"/>
      <c r="H43" s="787"/>
      <c r="I43" s="787"/>
      <c r="J43" s="781"/>
    </row>
    <row r="44" spans="1:10" x14ac:dyDescent="0.2">
      <c r="I44" s="789"/>
      <c r="J44" s="592"/>
    </row>
    <row r="45" spans="1:10" x14ac:dyDescent="0.2">
      <c r="F45" s="793">
        <v>11313016.720000001</v>
      </c>
      <c r="J45" s="592"/>
    </row>
    <row r="46" spans="1:10" x14ac:dyDescent="0.2">
      <c r="F46" s="793"/>
    </row>
    <row r="47" spans="1:10" x14ac:dyDescent="0.2">
      <c r="F47" s="793">
        <f>+F26-F45</f>
        <v>5268736.0099999979</v>
      </c>
    </row>
    <row r="13188" s="1249" customFormat="1" x14ac:dyDescent="0.2"/>
    <row r="13191" s="592" customFormat="1" x14ac:dyDescent="0.2"/>
    <row r="13192" s="592" customFormat="1" x14ac:dyDescent="0.2"/>
    <row r="13193" s="592" customFormat="1" x14ac:dyDescent="0.2"/>
    <row r="13194" s="592" customFormat="1" x14ac:dyDescent="0.2"/>
    <row r="13195" s="592" customFormat="1" x14ac:dyDescent="0.2"/>
    <row r="13196" s="592" customFormat="1" x14ac:dyDescent="0.2"/>
    <row r="13197" s="592" customFormat="1" x14ac:dyDescent="0.2"/>
    <row r="13198" s="592" customFormat="1" x14ac:dyDescent="0.2"/>
    <row r="13199" s="592" customFormat="1" x14ac:dyDescent="0.2"/>
    <row r="13200" s="592" customFormat="1" x14ac:dyDescent="0.2"/>
    <row r="13201" s="592" customFormat="1" x14ac:dyDescent="0.2"/>
    <row r="13202" s="592" customFormat="1" x14ac:dyDescent="0.2"/>
    <row r="13203" s="592" customFormat="1" x14ac:dyDescent="0.2"/>
    <row r="13204" s="592" customFormat="1" x14ac:dyDescent="0.2"/>
    <row r="13205" s="592" customFormat="1" x14ac:dyDescent="0.2"/>
    <row r="13206" s="592" customFormat="1" x14ac:dyDescent="0.2"/>
    <row r="13207" s="592" customFormat="1" x14ac:dyDescent="0.2"/>
    <row r="13208" s="592" customFormat="1" x14ac:dyDescent="0.2"/>
    <row r="13209" s="592" customFormat="1" x14ac:dyDescent="0.2"/>
    <row r="13210" s="592" customFormat="1" x14ac:dyDescent="0.2"/>
    <row r="13211" s="592" customFormat="1" x14ac:dyDescent="0.2"/>
    <row r="13212" s="592" customFormat="1" x14ac:dyDescent="0.2"/>
    <row r="13213" s="592" customFormat="1" x14ac:dyDescent="0.2"/>
    <row r="13214" s="592" customFormat="1" x14ac:dyDescent="0.2"/>
    <row r="13215" s="592" customFormat="1" x14ac:dyDescent="0.2"/>
    <row r="13216" s="592" customFormat="1" x14ac:dyDescent="0.2"/>
    <row r="13217" s="592" customFormat="1" x14ac:dyDescent="0.2"/>
    <row r="13218" s="592" customFormat="1" x14ac:dyDescent="0.2"/>
    <row r="13219" s="592" customFormat="1" x14ac:dyDescent="0.2"/>
    <row r="13220" s="592" customFormat="1" x14ac:dyDescent="0.2"/>
    <row r="13221" s="592" customFormat="1" x14ac:dyDescent="0.2"/>
    <row r="13222" s="592" customFormat="1" x14ac:dyDescent="0.2"/>
    <row r="13223" s="592" customFormat="1" x14ac:dyDescent="0.2"/>
    <row r="13224" s="592" customFormat="1" x14ac:dyDescent="0.2"/>
    <row r="13225" s="592" customFormat="1" x14ac:dyDescent="0.2"/>
    <row r="13226" s="592" customFormat="1" x14ac:dyDescent="0.2"/>
    <row r="13227" s="592" customFormat="1" x14ac:dyDescent="0.2"/>
    <row r="13228" s="592" customFormat="1" x14ac:dyDescent="0.2"/>
    <row r="13229" s="592" customFormat="1" x14ac:dyDescent="0.2"/>
    <row r="13230" s="592" customFormat="1" x14ac:dyDescent="0.2"/>
    <row r="13231" s="592" customFormat="1" x14ac:dyDescent="0.2"/>
    <row r="13232" s="592" customFormat="1" x14ac:dyDescent="0.2"/>
    <row r="13233" s="592" customFormat="1" x14ac:dyDescent="0.2"/>
    <row r="13234" s="592" customFormat="1" x14ac:dyDescent="0.2"/>
    <row r="13235" s="592" customFormat="1" x14ac:dyDescent="0.2"/>
    <row r="13236" s="592" customFormat="1" x14ac:dyDescent="0.2"/>
    <row r="13237" s="592" customFormat="1" x14ac:dyDescent="0.2"/>
    <row r="13238" s="592" customFormat="1" x14ac:dyDescent="0.2"/>
    <row r="13239" s="592" customFormat="1" x14ac:dyDescent="0.2"/>
    <row r="13240" s="592" customFormat="1" x14ac:dyDescent="0.2"/>
    <row r="13241" s="592" customFormat="1" x14ac:dyDescent="0.2"/>
    <row r="13242" s="592" customFormat="1" x14ac:dyDescent="0.2"/>
    <row r="13243" s="592" customFormat="1" x14ac:dyDescent="0.2"/>
    <row r="13244" s="592" customFormat="1" x14ac:dyDescent="0.2"/>
    <row r="13245" s="592" customFormat="1" x14ac:dyDescent="0.2"/>
    <row r="13246" s="592" customFormat="1" x14ac:dyDescent="0.2"/>
    <row r="13247" s="592" customFormat="1" x14ac:dyDescent="0.2"/>
    <row r="13248" s="592" customFormat="1" x14ac:dyDescent="0.2"/>
    <row r="13249" s="592" customFormat="1" x14ac:dyDescent="0.2"/>
    <row r="13250" s="592" customFormat="1" x14ac:dyDescent="0.2"/>
    <row r="13251" s="592" customFormat="1" x14ac:dyDescent="0.2"/>
    <row r="13252" s="592" customFormat="1" x14ac:dyDescent="0.2"/>
    <row r="13253" s="592" customFormat="1" x14ac:dyDescent="0.2"/>
    <row r="13254" s="592" customFormat="1" x14ac:dyDescent="0.2"/>
    <row r="13255" s="592" customFormat="1" x14ac:dyDescent="0.2"/>
    <row r="13256" s="592" customFormat="1" x14ac:dyDescent="0.2"/>
    <row r="13257" s="592" customFormat="1" x14ac:dyDescent="0.2"/>
    <row r="13258" s="592" customFormat="1" x14ac:dyDescent="0.2"/>
    <row r="13259" s="592" customFormat="1" x14ac:dyDescent="0.2"/>
    <row r="13260" s="592" customFormat="1" x14ac:dyDescent="0.2"/>
    <row r="13261" s="592" customFormat="1" x14ac:dyDescent="0.2"/>
    <row r="13262" s="592" customFormat="1" x14ac:dyDescent="0.2"/>
    <row r="13263" s="592" customFormat="1" x14ac:dyDescent="0.2"/>
    <row r="13264" s="592" customFormat="1" x14ac:dyDescent="0.2"/>
    <row r="13265" s="592" customFormat="1" x14ac:dyDescent="0.2"/>
    <row r="13266" s="592" customFormat="1" x14ac:dyDescent="0.2"/>
    <row r="13267" s="592" customFormat="1" x14ac:dyDescent="0.2"/>
    <row r="13268" s="592" customFormat="1" x14ac:dyDescent="0.2"/>
    <row r="13269" s="592" customFormat="1" x14ac:dyDescent="0.2"/>
    <row r="13270" s="592" customFormat="1" x14ac:dyDescent="0.2"/>
    <row r="13271" s="592" customFormat="1" x14ac:dyDescent="0.2"/>
    <row r="13272" s="592" customFormat="1" x14ac:dyDescent="0.2"/>
    <row r="13273" s="592" customFormat="1" x14ac:dyDescent="0.2"/>
    <row r="13274" s="592" customFormat="1" x14ac:dyDescent="0.2"/>
    <row r="13275" s="592" customFormat="1" x14ac:dyDescent="0.2"/>
    <row r="13276" s="592" customFormat="1" x14ac:dyDescent="0.2"/>
    <row r="13277" s="592" customFormat="1" x14ac:dyDescent="0.2"/>
    <row r="13278" s="592" customFormat="1" x14ac:dyDescent="0.2"/>
    <row r="13279" s="592" customFormat="1" x14ac:dyDescent="0.2"/>
    <row r="13280" s="592" customFormat="1" x14ac:dyDescent="0.2"/>
    <row r="13281" s="592" customFormat="1" x14ac:dyDescent="0.2"/>
    <row r="13282" s="592" customFormat="1" x14ac:dyDescent="0.2"/>
    <row r="13283" s="592" customFormat="1" x14ac:dyDescent="0.2"/>
    <row r="13284" s="592" customFormat="1" x14ac:dyDescent="0.2"/>
    <row r="13285" s="592" customFormat="1" x14ac:dyDescent="0.2"/>
    <row r="13286" s="592" customFormat="1" x14ac:dyDescent="0.2"/>
    <row r="13287" s="592" customFormat="1" x14ac:dyDescent="0.2"/>
    <row r="13288" s="592" customFormat="1" x14ac:dyDescent="0.2"/>
    <row r="13289" s="592" customFormat="1" x14ac:dyDescent="0.2"/>
    <row r="13290" s="592" customFormat="1" x14ac:dyDescent="0.2"/>
    <row r="13291" s="592" customFormat="1" x14ac:dyDescent="0.2"/>
    <row r="13292" s="592" customFormat="1" x14ac:dyDescent="0.2"/>
    <row r="13293" s="592" customFormat="1" x14ac:dyDescent="0.2"/>
    <row r="13294" s="592" customFormat="1" x14ac:dyDescent="0.2"/>
    <row r="13295" s="592" customFormat="1" x14ac:dyDescent="0.2"/>
    <row r="13296" s="592" customFormat="1" x14ac:dyDescent="0.2"/>
    <row r="13297" s="592" customFormat="1" x14ac:dyDescent="0.2"/>
    <row r="13298" s="592" customFormat="1" x14ac:dyDescent="0.2"/>
    <row r="13299" s="592" customFormat="1" x14ac:dyDescent="0.2"/>
    <row r="13300" s="592" customFormat="1" x14ac:dyDescent="0.2"/>
    <row r="13301" s="592" customFormat="1" x14ac:dyDescent="0.2"/>
    <row r="13302" s="592" customFormat="1" x14ac:dyDescent="0.2"/>
    <row r="13303" s="592" customFormat="1" x14ac:dyDescent="0.2"/>
    <row r="13304" s="592" customFormat="1" x14ac:dyDescent="0.2"/>
    <row r="13305" s="592" customFormat="1" x14ac:dyDescent="0.2"/>
    <row r="13306" s="592" customFormat="1" x14ac:dyDescent="0.2"/>
    <row r="13307" s="592" customFormat="1" x14ac:dyDescent="0.2"/>
    <row r="13308" s="592" customFormat="1" x14ac:dyDescent="0.2"/>
    <row r="13309" s="592" customFormat="1" x14ac:dyDescent="0.2"/>
    <row r="13310" s="592" customFormat="1" x14ac:dyDescent="0.2"/>
    <row r="13311" s="592" customFormat="1" x14ac:dyDescent="0.2"/>
    <row r="13312" s="592" customFormat="1" x14ac:dyDescent="0.2"/>
    <row r="13313" s="592" customFormat="1" x14ac:dyDescent="0.2"/>
    <row r="13314" s="592" customFormat="1" x14ac:dyDescent="0.2"/>
    <row r="13315" s="592" customFormat="1" x14ac:dyDescent="0.2"/>
    <row r="13316" s="592" customFormat="1" x14ac:dyDescent="0.2"/>
    <row r="13317" s="592" customFormat="1" x14ac:dyDescent="0.2"/>
    <row r="13318" s="592" customFormat="1" x14ac:dyDescent="0.2"/>
    <row r="13319" s="592" customFormat="1" x14ac:dyDescent="0.2"/>
    <row r="13320" s="592" customFormat="1" x14ac:dyDescent="0.2"/>
    <row r="13321" s="592" customFormat="1" x14ac:dyDescent="0.2"/>
    <row r="13322" s="592" customFormat="1" x14ac:dyDescent="0.2"/>
    <row r="13323" s="592" customFormat="1" x14ac:dyDescent="0.2"/>
    <row r="13324" s="592" customFormat="1" x14ac:dyDescent="0.2"/>
    <row r="13325" s="592" customFormat="1" x14ac:dyDescent="0.2"/>
    <row r="13326" s="592" customFormat="1" x14ac:dyDescent="0.2"/>
    <row r="13327" s="592" customFormat="1" x14ac:dyDescent="0.2"/>
    <row r="13328" s="592" customFormat="1" x14ac:dyDescent="0.2"/>
    <row r="13329" s="592" customFormat="1" x14ac:dyDescent="0.2"/>
    <row r="13330" s="592" customFormat="1" x14ac:dyDescent="0.2"/>
    <row r="13331" s="592" customFormat="1" x14ac:dyDescent="0.2"/>
    <row r="13332" s="592" customFormat="1" x14ac:dyDescent="0.2"/>
    <row r="13333" s="592" customFormat="1" x14ac:dyDescent="0.2"/>
    <row r="13334" s="592" customFormat="1" x14ac:dyDescent="0.2"/>
    <row r="13335" s="592" customFormat="1" x14ac:dyDescent="0.2"/>
    <row r="13336" s="592" customFormat="1" x14ac:dyDescent="0.2"/>
    <row r="13337" s="592" customFormat="1" x14ac:dyDescent="0.2"/>
    <row r="13338" s="592" customFormat="1" x14ac:dyDescent="0.2"/>
    <row r="13339" s="592" customFormat="1" x14ac:dyDescent="0.2"/>
    <row r="13340" s="592" customFormat="1" x14ac:dyDescent="0.2"/>
    <row r="13341" s="592" customFormat="1" x14ac:dyDescent="0.2"/>
    <row r="13342" s="592" customFormat="1" x14ac:dyDescent="0.2"/>
    <row r="13343" s="592" customFormat="1" x14ac:dyDescent="0.2"/>
    <row r="13344" s="592" customFormat="1" x14ac:dyDescent="0.2"/>
    <row r="13345" s="592" customFormat="1" x14ac:dyDescent="0.2"/>
    <row r="13346" s="592" customFormat="1" x14ac:dyDescent="0.2"/>
    <row r="13347" s="592" customFormat="1" x14ac:dyDescent="0.2"/>
    <row r="13348" s="592" customFormat="1" x14ac:dyDescent="0.2"/>
    <row r="13349" s="592" customFormat="1" x14ac:dyDescent="0.2"/>
    <row r="13350" s="592" customFormat="1" x14ac:dyDescent="0.2"/>
    <row r="13351" s="592" customFormat="1" x14ac:dyDescent="0.2"/>
    <row r="13352" s="592" customFormat="1" x14ac:dyDescent="0.2"/>
    <row r="13353" s="592" customFormat="1" x14ac:dyDescent="0.2"/>
    <row r="13354" s="592" customFormat="1" x14ac:dyDescent="0.2"/>
    <row r="13355" s="592" customFormat="1" x14ac:dyDescent="0.2"/>
    <row r="13356" s="592" customFormat="1" x14ac:dyDescent="0.2"/>
    <row r="13357" s="592" customFormat="1" x14ac:dyDescent="0.2"/>
    <row r="13358" s="592" customFormat="1" x14ac:dyDescent="0.2"/>
    <row r="13359" s="592" customFormat="1" x14ac:dyDescent="0.2"/>
    <row r="13360" s="592" customFormat="1" x14ac:dyDescent="0.2"/>
    <row r="13361" s="592" customFormat="1" x14ac:dyDescent="0.2"/>
    <row r="13362" s="592" customFormat="1" x14ac:dyDescent="0.2"/>
    <row r="13363" s="592" customFormat="1" x14ac:dyDescent="0.2"/>
    <row r="13364" s="592" customFormat="1" x14ac:dyDescent="0.2"/>
    <row r="13365" s="592" customFormat="1" x14ac:dyDescent="0.2"/>
    <row r="13366" s="592" customFormat="1" x14ac:dyDescent="0.2"/>
    <row r="13367" s="592" customFormat="1" x14ac:dyDescent="0.2"/>
    <row r="13368" s="592" customFormat="1" x14ac:dyDescent="0.2"/>
    <row r="13369" s="592" customFormat="1" x14ac:dyDescent="0.2"/>
    <row r="13370" s="592" customFormat="1" x14ac:dyDescent="0.2"/>
    <row r="13371" s="592" customFormat="1" x14ac:dyDescent="0.2"/>
    <row r="13372" s="592" customFormat="1" x14ac:dyDescent="0.2"/>
    <row r="13373" s="592" customFormat="1" x14ac:dyDescent="0.2"/>
    <row r="13374" s="592" customFormat="1" x14ac:dyDescent="0.2"/>
    <row r="13375" s="592" customFormat="1" x14ac:dyDescent="0.2"/>
    <row r="13376" s="592" customFormat="1" x14ac:dyDescent="0.2"/>
    <row r="13377" s="592" customFormat="1" x14ac:dyDescent="0.2"/>
    <row r="13378" s="592" customFormat="1" x14ac:dyDescent="0.2"/>
    <row r="13379" s="592" customFormat="1" x14ac:dyDescent="0.2"/>
    <row r="13380" s="592" customFormat="1" x14ac:dyDescent="0.2"/>
    <row r="13381" s="592" customFormat="1" x14ac:dyDescent="0.2"/>
    <row r="13382" s="592" customFormat="1" x14ac:dyDescent="0.2"/>
    <row r="13383" s="592" customFormat="1" x14ac:dyDescent="0.2"/>
    <row r="13384" s="592" customFormat="1" x14ac:dyDescent="0.2"/>
    <row r="13385" s="592" customFormat="1" x14ac:dyDescent="0.2"/>
    <row r="13386" s="592" customFormat="1" x14ac:dyDescent="0.2"/>
    <row r="13387" s="592" customFormat="1" x14ac:dyDescent="0.2"/>
    <row r="13388" s="592" customFormat="1" x14ac:dyDescent="0.2"/>
    <row r="13389" s="592" customFormat="1" x14ac:dyDescent="0.2"/>
    <row r="13390" s="592" customFormat="1" x14ac:dyDescent="0.2"/>
    <row r="13391" s="592" customFormat="1" x14ac:dyDescent="0.2"/>
    <row r="13392" s="592" customFormat="1" x14ac:dyDescent="0.2"/>
    <row r="13393" s="592" customFormat="1" x14ac:dyDescent="0.2"/>
    <row r="13394" s="592" customFormat="1" x14ac:dyDescent="0.2"/>
    <row r="13395" s="592" customFormat="1" x14ac:dyDescent="0.2"/>
    <row r="13396" s="592" customFormat="1" x14ac:dyDescent="0.2"/>
    <row r="13397" s="592" customFormat="1" x14ac:dyDescent="0.2"/>
    <row r="13398" s="592" customFormat="1" x14ac:dyDescent="0.2"/>
    <row r="13399" s="592" customFormat="1" x14ac:dyDescent="0.2"/>
    <row r="13400" s="592" customFormat="1" x14ac:dyDescent="0.2"/>
    <row r="13401" s="592" customFormat="1" x14ac:dyDescent="0.2"/>
    <row r="13402" s="592" customFormat="1" x14ac:dyDescent="0.2"/>
    <row r="13403" s="592" customFormat="1" x14ac:dyDescent="0.2"/>
    <row r="13404" s="592" customFormat="1" x14ac:dyDescent="0.2"/>
    <row r="13405" s="592" customFormat="1" x14ac:dyDescent="0.2"/>
    <row r="13406" s="592" customFormat="1" x14ac:dyDescent="0.2"/>
    <row r="13407" s="592" customFormat="1" x14ac:dyDescent="0.2"/>
    <row r="13408" s="592" customFormat="1" x14ac:dyDescent="0.2"/>
    <row r="13409" s="592" customFormat="1" x14ac:dyDescent="0.2"/>
    <row r="13410" s="592" customFormat="1" x14ac:dyDescent="0.2"/>
    <row r="13411" s="592" customFormat="1" x14ac:dyDescent="0.2"/>
    <row r="13412" s="592" customFormat="1" x14ac:dyDescent="0.2"/>
    <row r="13413" s="592" customFormat="1" x14ac:dyDescent="0.2"/>
    <row r="13414" s="592" customFormat="1" x14ac:dyDescent="0.2"/>
    <row r="13415" s="592" customFormat="1" x14ac:dyDescent="0.2"/>
    <row r="13416" s="592" customFormat="1" x14ac:dyDescent="0.2"/>
    <row r="13417" s="592" customFormat="1" x14ac:dyDescent="0.2"/>
    <row r="13418" s="592" customFormat="1" x14ac:dyDescent="0.2"/>
    <row r="13419" s="592" customFormat="1" x14ac:dyDescent="0.2"/>
    <row r="13420" s="592" customFormat="1" x14ac:dyDescent="0.2"/>
    <row r="13421" s="592" customFormat="1" x14ac:dyDescent="0.2"/>
    <row r="13422" s="592" customFormat="1" x14ac:dyDescent="0.2"/>
    <row r="13423" s="592" customFormat="1" x14ac:dyDescent="0.2"/>
    <row r="13424" s="592" customFormat="1" x14ac:dyDescent="0.2"/>
    <row r="13425" s="592" customFormat="1" x14ac:dyDescent="0.2"/>
    <row r="13426" s="592" customFormat="1" x14ac:dyDescent="0.2"/>
    <row r="13427" s="592" customFormat="1" x14ac:dyDescent="0.2"/>
    <row r="13428" s="592" customFormat="1" x14ac:dyDescent="0.2"/>
    <row r="13429" s="592" customFormat="1" x14ac:dyDescent="0.2"/>
    <row r="13430" s="592" customFormat="1" x14ac:dyDescent="0.2"/>
    <row r="13431" s="592" customFormat="1" x14ac:dyDescent="0.2"/>
    <row r="13432" s="592" customFormat="1" x14ac:dyDescent="0.2"/>
    <row r="13433" s="592" customFormat="1" x14ac:dyDescent="0.2"/>
    <row r="13434" s="592" customFormat="1" x14ac:dyDescent="0.2"/>
    <row r="13435" s="592" customFormat="1" x14ac:dyDescent="0.2"/>
    <row r="13436" s="592" customFormat="1" x14ac:dyDescent="0.2"/>
    <row r="13437" s="592" customFormat="1" x14ac:dyDescent="0.2"/>
    <row r="13438" s="592" customFormat="1" x14ac:dyDescent="0.2"/>
    <row r="13439" s="592" customFormat="1" x14ac:dyDescent="0.2"/>
    <row r="13440" s="592" customFormat="1" x14ac:dyDescent="0.2"/>
    <row r="13441" s="592" customFormat="1" x14ac:dyDescent="0.2"/>
    <row r="13442" s="592" customFormat="1" x14ac:dyDescent="0.2"/>
    <row r="13443" s="592" customFormat="1" x14ac:dyDescent="0.2"/>
    <row r="13444" s="592" customFormat="1" x14ac:dyDescent="0.2"/>
    <row r="13445" s="592" customFormat="1" x14ac:dyDescent="0.2"/>
    <row r="13446" s="592" customFormat="1" x14ac:dyDescent="0.2"/>
    <row r="13447" s="592" customFormat="1" x14ac:dyDescent="0.2"/>
    <row r="13448" s="592" customFormat="1" x14ac:dyDescent="0.2"/>
    <row r="13449" s="592" customFormat="1" x14ac:dyDescent="0.2"/>
    <row r="13450" s="592" customFormat="1" x14ac:dyDescent="0.2"/>
    <row r="13451" s="592" customFormat="1" x14ac:dyDescent="0.2"/>
    <row r="13452" s="592" customFormat="1" x14ac:dyDescent="0.2"/>
    <row r="13453" s="592" customFormat="1" x14ac:dyDescent="0.2"/>
    <row r="13454" s="592" customFormat="1" x14ac:dyDescent="0.2"/>
    <row r="13455" s="592" customFormat="1" x14ac:dyDescent="0.2"/>
    <row r="13456" s="592" customFormat="1" x14ac:dyDescent="0.2"/>
    <row r="13457" s="592" customFormat="1" x14ac:dyDescent="0.2"/>
    <row r="13458" s="592" customFormat="1" x14ac:dyDescent="0.2"/>
    <row r="13459" s="592" customFormat="1" x14ac:dyDescent="0.2"/>
    <row r="13460" s="592" customFormat="1" x14ac:dyDescent="0.2"/>
    <row r="13461" s="592" customFormat="1" x14ac:dyDescent="0.2"/>
    <row r="13462" s="592" customFormat="1" x14ac:dyDescent="0.2"/>
    <row r="13463" s="592" customFormat="1" x14ac:dyDescent="0.2"/>
    <row r="13464" s="592" customFormat="1" x14ac:dyDescent="0.2"/>
    <row r="13465" s="592" customFormat="1" x14ac:dyDescent="0.2"/>
    <row r="13466" s="592" customFormat="1" x14ac:dyDescent="0.2"/>
    <row r="13467" s="592" customFormat="1" x14ac:dyDescent="0.2"/>
    <row r="13468" s="592" customFormat="1" x14ac:dyDescent="0.2"/>
    <row r="13469" s="592" customFormat="1" x14ac:dyDescent="0.2"/>
    <row r="13470" s="592" customFormat="1" x14ac:dyDescent="0.2"/>
    <row r="13471" s="592" customFormat="1" x14ac:dyDescent="0.2"/>
    <row r="13472" s="592" customFormat="1" x14ac:dyDescent="0.2"/>
    <row r="13473" s="592" customFormat="1" x14ac:dyDescent="0.2"/>
    <row r="13474" s="592" customFormat="1" x14ac:dyDescent="0.2"/>
    <row r="13475" s="592" customFormat="1" x14ac:dyDescent="0.2"/>
    <row r="13476" s="592" customFormat="1" x14ac:dyDescent="0.2"/>
    <row r="13477" s="592" customFormat="1" x14ac:dyDescent="0.2"/>
    <row r="13478" s="592" customFormat="1" x14ac:dyDescent="0.2"/>
    <row r="13479" s="592" customFormat="1" x14ac:dyDescent="0.2"/>
    <row r="13480" s="592" customFormat="1" x14ac:dyDescent="0.2"/>
    <row r="13481" s="592" customFormat="1" x14ac:dyDescent="0.2"/>
    <row r="13482" s="592" customFormat="1" x14ac:dyDescent="0.2"/>
    <row r="13483" s="592" customFormat="1" x14ac:dyDescent="0.2"/>
    <row r="13484" s="592" customFormat="1" x14ac:dyDescent="0.2"/>
    <row r="13485" s="592" customFormat="1" x14ac:dyDescent="0.2"/>
    <row r="13486" s="592" customFormat="1" x14ac:dyDescent="0.2"/>
    <row r="13487" s="592" customFormat="1" x14ac:dyDescent="0.2"/>
    <row r="13488" s="592" customFormat="1" x14ac:dyDescent="0.2"/>
    <row r="13489" s="592" customFormat="1" x14ac:dyDescent="0.2"/>
    <row r="13490" s="592" customFormat="1" x14ac:dyDescent="0.2"/>
    <row r="13491" s="592" customFormat="1" x14ac:dyDescent="0.2"/>
    <row r="13492" s="592" customFormat="1" x14ac:dyDescent="0.2"/>
    <row r="13493" s="592" customFormat="1" x14ac:dyDescent="0.2"/>
    <row r="13494" s="592" customFormat="1" x14ac:dyDescent="0.2"/>
    <row r="13495" s="592" customFormat="1" x14ac:dyDescent="0.2"/>
    <row r="13496" s="592" customFormat="1" x14ac:dyDescent="0.2"/>
    <row r="13497" s="592" customFormat="1" x14ac:dyDescent="0.2"/>
    <row r="13498" s="592" customFormat="1" x14ac:dyDescent="0.2"/>
    <row r="13499" s="592" customFormat="1" x14ac:dyDescent="0.2"/>
    <row r="13500" s="592" customFormat="1" x14ac:dyDescent="0.2"/>
    <row r="13501" s="592" customFormat="1" x14ac:dyDescent="0.2"/>
    <row r="13502" s="592" customFormat="1" x14ac:dyDescent="0.2"/>
    <row r="13503" s="592" customFormat="1" x14ac:dyDescent="0.2"/>
    <row r="13504" s="592" customFormat="1" x14ac:dyDescent="0.2"/>
    <row r="13505" s="592" customFormat="1" x14ac:dyDescent="0.2"/>
    <row r="13506" s="592" customFormat="1" x14ac:dyDescent="0.2"/>
    <row r="13507" s="592" customFormat="1" x14ac:dyDescent="0.2"/>
    <row r="13508" s="592" customFormat="1" x14ac:dyDescent="0.2"/>
    <row r="13509" s="592" customFormat="1" x14ac:dyDescent="0.2"/>
    <row r="13510" s="592" customFormat="1" x14ac:dyDescent="0.2"/>
    <row r="13511" s="592" customFormat="1" x14ac:dyDescent="0.2"/>
    <row r="13512" s="592" customFormat="1" x14ac:dyDescent="0.2"/>
    <row r="13513" s="592" customFormat="1" x14ac:dyDescent="0.2"/>
    <row r="13514" s="592" customFormat="1" x14ac:dyDescent="0.2"/>
    <row r="13515" s="592" customFormat="1" x14ac:dyDescent="0.2"/>
    <row r="13516" s="592" customFormat="1" x14ac:dyDescent="0.2"/>
    <row r="13517" s="592" customFormat="1" x14ac:dyDescent="0.2"/>
    <row r="13518" s="592" customFormat="1" x14ac:dyDescent="0.2"/>
    <row r="13519" s="592" customFormat="1" x14ac:dyDescent="0.2"/>
    <row r="13520" s="592" customFormat="1" x14ac:dyDescent="0.2"/>
    <row r="13521" s="592" customFormat="1" x14ac:dyDescent="0.2"/>
    <row r="13522" s="592" customFormat="1" x14ac:dyDescent="0.2"/>
    <row r="13523" s="592" customFormat="1" x14ac:dyDescent="0.2"/>
    <row r="13524" s="592" customFormat="1" x14ac:dyDescent="0.2"/>
    <row r="13525" s="592" customFormat="1" x14ac:dyDescent="0.2"/>
    <row r="13526" s="592" customFormat="1" x14ac:dyDescent="0.2"/>
    <row r="13527" s="592" customFormat="1" x14ac:dyDescent="0.2"/>
    <row r="13528" s="592" customFormat="1" x14ac:dyDescent="0.2"/>
    <row r="13529" s="592" customFormat="1" x14ac:dyDescent="0.2"/>
    <row r="13530" s="592" customFormat="1" x14ac:dyDescent="0.2"/>
    <row r="13531" s="592" customFormat="1" x14ac:dyDescent="0.2"/>
    <row r="13532" s="592" customFormat="1" x14ac:dyDescent="0.2"/>
    <row r="13533" s="592" customFormat="1" x14ac:dyDescent="0.2"/>
    <row r="13534" s="592" customFormat="1" x14ac:dyDescent="0.2"/>
    <row r="13535" s="592" customFormat="1" x14ac:dyDescent="0.2"/>
    <row r="13536" s="592" customFormat="1" x14ac:dyDescent="0.2"/>
    <row r="13537" s="592" customFormat="1" x14ac:dyDescent="0.2"/>
    <row r="13538" s="592" customFormat="1" x14ac:dyDescent="0.2"/>
    <row r="13539" s="592" customFormat="1" x14ac:dyDescent="0.2"/>
    <row r="13540" s="592" customFormat="1" x14ac:dyDescent="0.2"/>
    <row r="13541" s="592" customFormat="1" x14ac:dyDescent="0.2"/>
    <row r="13542" s="592" customFormat="1" x14ac:dyDescent="0.2"/>
    <row r="13543" s="592" customFormat="1" x14ac:dyDescent="0.2"/>
    <row r="13544" s="592" customFormat="1" x14ac:dyDescent="0.2"/>
    <row r="13545" s="592" customFormat="1" x14ac:dyDescent="0.2"/>
    <row r="13546" s="592" customFormat="1" x14ac:dyDescent="0.2"/>
    <row r="13547" s="592" customFormat="1" x14ac:dyDescent="0.2"/>
    <row r="13548" s="592" customFormat="1" x14ac:dyDescent="0.2"/>
    <row r="13549" s="592" customFormat="1" x14ac:dyDescent="0.2"/>
    <row r="13550" s="592" customFormat="1" x14ac:dyDescent="0.2"/>
    <row r="13551" s="592" customFormat="1" x14ac:dyDescent="0.2"/>
    <row r="13552" s="592" customFormat="1" x14ac:dyDescent="0.2"/>
    <row r="13553" s="592" customFormat="1" x14ac:dyDescent="0.2"/>
    <row r="13554" s="592" customFormat="1" x14ac:dyDescent="0.2"/>
    <row r="13555" s="592" customFormat="1" x14ac:dyDescent="0.2"/>
    <row r="13556" s="592" customFormat="1" x14ac:dyDescent="0.2"/>
    <row r="13557" s="592" customFormat="1" x14ac:dyDescent="0.2"/>
    <row r="13558" s="592" customFormat="1" x14ac:dyDescent="0.2"/>
    <row r="13559" s="592" customFormat="1" x14ac:dyDescent="0.2"/>
    <row r="13560" s="592" customFormat="1" x14ac:dyDescent="0.2"/>
    <row r="13561" s="592" customFormat="1" x14ac:dyDescent="0.2"/>
    <row r="13562" s="592" customFormat="1" x14ac:dyDescent="0.2"/>
    <row r="13563" s="592" customFormat="1" x14ac:dyDescent="0.2"/>
    <row r="13564" s="592" customFormat="1" x14ac:dyDescent="0.2"/>
    <row r="13565" s="592" customFormat="1" x14ac:dyDescent="0.2"/>
    <row r="13566" s="592" customFormat="1" x14ac:dyDescent="0.2"/>
    <row r="13567" s="592" customFormat="1" x14ac:dyDescent="0.2"/>
    <row r="13568" s="592" customFormat="1" x14ac:dyDescent="0.2"/>
    <row r="13569" s="592" customFormat="1" x14ac:dyDescent="0.2"/>
    <row r="13570" s="592" customFormat="1" x14ac:dyDescent="0.2"/>
    <row r="13571" s="592" customFormat="1" x14ac:dyDescent="0.2"/>
    <row r="13572" s="592" customFormat="1" x14ac:dyDescent="0.2"/>
    <row r="13573" s="592" customFormat="1" x14ac:dyDescent="0.2"/>
    <row r="13574" s="592" customFormat="1" x14ac:dyDescent="0.2"/>
    <row r="13575" s="592" customFormat="1" x14ac:dyDescent="0.2"/>
    <row r="13576" s="592" customFormat="1" x14ac:dyDescent="0.2"/>
    <row r="13577" s="592" customFormat="1" x14ac:dyDescent="0.2"/>
    <row r="13578" s="592" customFormat="1" x14ac:dyDescent="0.2"/>
    <row r="13579" s="592" customFormat="1" x14ac:dyDescent="0.2"/>
    <row r="13580" s="592" customFormat="1" x14ac:dyDescent="0.2"/>
    <row r="13581" s="592" customFormat="1" x14ac:dyDescent="0.2"/>
    <row r="13582" s="592" customFormat="1" x14ac:dyDescent="0.2"/>
    <row r="13583" s="592" customFormat="1" x14ac:dyDescent="0.2"/>
    <row r="13584" s="592" customFormat="1" x14ac:dyDescent="0.2"/>
    <row r="13585" s="592" customFormat="1" x14ac:dyDescent="0.2"/>
    <row r="13586" s="592" customFormat="1" x14ac:dyDescent="0.2"/>
    <row r="13587" s="592" customFormat="1" x14ac:dyDescent="0.2"/>
    <row r="13588" s="592" customFormat="1" x14ac:dyDescent="0.2"/>
    <row r="13589" s="592" customFormat="1" x14ac:dyDescent="0.2"/>
    <row r="13590" s="592" customFormat="1" x14ac:dyDescent="0.2"/>
    <row r="13591" s="592" customFormat="1" x14ac:dyDescent="0.2"/>
    <row r="13592" s="592" customFormat="1" x14ac:dyDescent="0.2"/>
    <row r="13593" s="592" customFormat="1" x14ac:dyDescent="0.2"/>
    <row r="13594" s="592" customFormat="1" x14ac:dyDescent="0.2"/>
    <row r="13595" s="592" customFormat="1" x14ac:dyDescent="0.2"/>
    <row r="13596" s="592" customFormat="1" x14ac:dyDescent="0.2"/>
    <row r="13597" s="592" customFormat="1" x14ac:dyDescent="0.2"/>
    <row r="13598" s="592" customFormat="1" x14ac:dyDescent="0.2"/>
    <row r="13599" s="592" customFormat="1" x14ac:dyDescent="0.2"/>
    <row r="13600" s="592" customFormat="1" x14ac:dyDescent="0.2"/>
    <row r="13601" s="592" customFormat="1" x14ac:dyDescent="0.2"/>
    <row r="13602" s="592" customFormat="1" x14ac:dyDescent="0.2"/>
    <row r="13603" s="592" customFormat="1" x14ac:dyDescent="0.2"/>
    <row r="13604" s="592" customFormat="1" x14ac:dyDescent="0.2"/>
    <row r="13605" s="592" customFormat="1" x14ac:dyDescent="0.2"/>
    <row r="13606" s="592" customFormat="1" x14ac:dyDescent="0.2"/>
    <row r="13607" s="592" customFormat="1" x14ac:dyDescent="0.2"/>
    <row r="13608" s="592" customFormat="1" x14ac:dyDescent="0.2"/>
    <row r="13609" s="592" customFormat="1" x14ac:dyDescent="0.2"/>
    <row r="13610" s="592" customFormat="1" x14ac:dyDescent="0.2"/>
    <row r="13611" s="592" customFormat="1" x14ac:dyDescent="0.2"/>
    <row r="13612" s="592" customFormat="1" x14ac:dyDescent="0.2"/>
    <row r="13613" s="592" customFormat="1" x14ac:dyDescent="0.2"/>
    <row r="13614" s="592" customFormat="1" x14ac:dyDescent="0.2"/>
    <row r="13615" s="592" customFormat="1" x14ac:dyDescent="0.2"/>
    <row r="13616" s="592" customFormat="1" x14ac:dyDescent="0.2"/>
    <row r="13617" s="592" customFormat="1" x14ac:dyDescent="0.2"/>
    <row r="13618" s="592" customFormat="1" x14ac:dyDescent="0.2"/>
    <row r="13619" s="592" customFormat="1" x14ac:dyDescent="0.2"/>
    <row r="13620" s="592" customFormat="1" x14ac:dyDescent="0.2"/>
    <row r="13621" s="592" customFormat="1" x14ac:dyDescent="0.2"/>
    <row r="13622" s="592" customFormat="1" x14ac:dyDescent="0.2"/>
    <row r="13623" s="592" customFormat="1" x14ac:dyDescent="0.2"/>
    <row r="13624" s="592" customFormat="1" x14ac:dyDescent="0.2"/>
    <row r="13625" s="592" customFormat="1" x14ac:dyDescent="0.2"/>
    <row r="13626" s="592" customFormat="1" x14ac:dyDescent="0.2"/>
    <row r="13627" s="592" customFormat="1" x14ac:dyDescent="0.2"/>
    <row r="13628" s="592" customFormat="1" x14ac:dyDescent="0.2"/>
    <row r="13629" s="592" customFormat="1" x14ac:dyDescent="0.2"/>
    <row r="13630" s="592" customFormat="1" x14ac:dyDescent="0.2"/>
    <row r="13631" s="592" customFormat="1" x14ac:dyDescent="0.2"/>
    <row r="13632" s="592" customFormat="1" x14ac:dyDescent="0.2"/>
    <row r="13633" s="592" customFormat="1" x14ac:dyDescent="0.2"/>
    <row r="13634" s="592" customFormat="1" x14ac:dyDescent="0.2"/>
    <row r="13635" s="592" customFormat="1" x14ac:dyDescent="0.2"/>
    <row r="13636" s="592" customFormat="1" x14ac:dyDescent="0.2"/>
    <row r="13637" s="592" customFormat="1" x14ac:dyDescent="0.2"/>
    <row r="13638" s="592" customFormat="1" x14ac:dyDescent="0.2"/>
    <row r="13639" s="592" customFormat="1" x14ac:dyDescent="0.2"/>
    <row r="13640" s="592" customFormat="1" x14ac:dyDescent="0.2"/>
    <row r="13641" s="592" customFormat="1" x14ac:dyDescent="0.2"/>
    <row r="13642" s="592" customFormat="1" x14ac:dyDescent="0.2"/>
    <row r="13643" s="592" customFormat="1" x14ac:dyDescent="0.2"/>
    <row r="13644" s="592" customFormat="1" x14ac:dyDescent="0.2"/>
    <row r="13645" s="592" customFormat="1" x14ac:dyDescent="0.2"/>
    <row r="13646" s="592" customFormat="1" x14ac:dyDescent="0.2"/>
    <row r="13647" s="592" customFormat="1" x14ac:dyDescent="0.2"/>
    <row r="13648" s="592" customFormat="1" x14ac:dyDescent="0.2"/>
    <row r="13649" s="592" customFormat="1" x14ac:dyDescent="0.2"/>
    <row r="13650" s="592" customFormat="1" x14ac:dyDescent="0.2"/>
    <row r="13651" s="592" customFormat="1" x14ac:dyDescent="0.2"/>
    <row r="13652" s="592" customFormat="1" x14ac:dyDescent="0.2"/>
    <row r="13653" s="592" customFormat="1" x14ac:dyDescent="0.2"/>
    <row r="13654" s="592" customFormat="1" x14ac:dyDescent="0.2"/>
    <row r="13655" s="592" customFormat="1" x14ac:dyDescent="0.2"/>
    <row r="13656" s="592" customFormat="1" x14ac:dyDescent="0.2"/>
    <row r="13657" s="592" customFormat="1" x14ac:dyDescent="0.2"/>
    <row r="13658" s="592" customFormat="1" x14ac:dyDescent="0.2"/>
    <row r="13659" s="592" customFormat="1" x14ac:dyDescent="0.2"/>
    <row r="13660" s="592" customFormat="1" x14ac:dyDescent="0.2"/>
    <row r="13661" s="592" customFormat="1" x14ac:dyDescent="0.2"/>
    <row r="13662" s="592" customFormat="1" x14ac:dyDescent="0.2"/>
    <row r="13663" s="592" customFormat="1" x14ac:dyDescent="0.2"/>
    <row r="13664" s="592" customFormat="1" x14ac:dyDescent="0.2"/>
    <row r="13665" s="592" customFormat="1" x14ac:dyDescent="0.2"/>
    <row r="13666" s="592" customFormat="1" x14ac:dyDescent="0.2"/>
    <row r="13667" s="592" customFormat="1" x14ac:dyDescent="0.2"/>
    <row r="13668" s="592" customFormat="1" x14ac:dyDescent="0.2"/>
    <row r="13669" s="592" customFormat="1" x14ac:dyDescent="0.2"/>
    <row r="13670" s="592" customFormat="1" x14ac:dyDescent="0.2"/>
    <row r="13671" s="592" customFormat="1" x14ac:dyDescent="0.2"/>
    <row r="13672" s="592" customFormat="1" x14ac:dyDescent="0.2"/>
    <row r="13673" s="592" customFormat="1" x14ac:dyDescent="0.2"/>
    <row r="13674" s="592" customFormat="1" x14ac:dyDescent="0.2"/>
    <row r="13675" s="592" customFormat="1" x14ac:dyDescent="0.2"/>
    <row r="13676" s="592" customFormat="1" x14ac:dyDescent="0.2"/>
    <row r="13677" s="592" customFormat="1" x14ac:dyDescent="0.2"/>
    <row r="13678" s="592" customFormat="1" x14ac:dyDescent="0.2"/>
    <row r="13679" s="592" customFormat="1" x14ac:dyDescent="0.2"/>
    <row r="13680" s="592" customFormat="1" x14ac:dyDescent="0.2"/>
    <row r="13681" s="592" customFormat="1" x14ac:dyDescent="0.2"/>
    <row r="13682" s="592" customFormat="1" x14ac:dyDescent="0.2"/>
    <row r="13683" s="592" customFormat="1" x14ac:dyDescent="0.2"/>
    <row r="13684" s="592" customFormat="1" x14ac:dyDescent="0.2"/>
    <row r="13685" s="592" customFormat="1" x14ac:dyDescent="0.2"/>
    <row r="13686" s="592" customFormat="1" x14ac:dyDescent="0.2"/>
    <row r="13687" s="592" customFormat="1" x14ac:dyDescent="0.2"/>
    <row r="13688" s="592" customFormat="1" x14ac:dyDescent="0.2"/>
    <row r="13689" s="592" customFormat="1" x14ac:dyDescent="0.2"/>
    <row r="13690" s="592" customFormat="1" x14ac:dyDescent="0.2"/>
    <row r="13691" s="592" customFormat="1" x14ac:dyDescent="0.2"/>
    <row r="13692" s="592" customFormat="1" x14ac:dyDescent="0.2"/>
    <row r="13693" s="592" customFormat="1" x14ac:dyDescent="0.2"/>
    <row r="13694" s="592" customFormat="1" x14ac:dyDescent="0.2"/>
    <row r="13695" s="592" customFormat="1" x14ac:dyDescent="0.2"/>
    <row r="13696" s="592" customFormat="1" x14ac:dyDescent="0.2"/>
    <row r="13697" s="592" customFormat="1" x14ac:dyDescent="0.2"/>
    <row r="13698" s="592" customFormat="1" x14ac:dyDescent="0.2"/>
    <row r="13699" s="592" customFormat="1" x14ac:dyDescent="0.2"/>
    <row r="13700" s="592" customFormat="1" x14ac:dyDescent="0.2"/>
    <row r="13701" s="592" customFormat="1" x14ac:dyDescent="0.2"/>
    <row r="13702" s="592" customFormat="1" x14ac:dyDescent="0.2"/>
    <row r="13703" s="592" customFormat="1" x14ac:dyDescent="0.2"/>
    <row r="13704" s="592" customFormat="1" x14ac:dyDescent="0.2"/>
    <row r="13705" s="592" customFormat="1" x14ac:dyDescent="0.2"/>
    <row r="13706" s="592" customFormat="1" x14ac:dyDescent="0.2"/>
    <row r="13707" s="592" customFormat="1" x14ac:dyDescent="0.2"/>
    <row r="13708" s="592" customFormat="1" x14ac:dyDescent="0.2"/>
    <row r="13709" s="592" customFormat="1" x14ac:dyDescent="0.2"/>
    <row r="13710" s="592" customFormat="1" x14ac:dyDescent="0.2"/>
    <row r="13711" s="592" customFormat="1" x14ac:dyDescent="0.2"/>
    <row r="13712" s="592" customFormat="1" x14ac:dyDescent="0.2"/>
    <row r="13713" s="592" customFormat="1" x14ac:dyDescent="0.2"/>
    <row r="13714" s="592" customFormat="1" x14ac:dyDescent="0.2"/>
    <row r="13715" s="592" customFormat="1" x14ac:dyDescent="0.2"/>
    <row r="13716" s="592" customFormat="1" x14ac:dyDescent="0.2"/>
    <row r="13717" s="592" customFormat="1" x14ac:dyDescent="0.2"/>
    <row r="13718" s="592" customFormat="1" x14ac:dyDescent="0.2"/>
    <row r="13719" s="592" customFormat="1" x14ac:dyDescent="0.2"/>
    <row r="13720" s="592" customFormat="1" x14ac:dyDescent="0.2"/>
    <row r="13721" s="592" customFormat="1" x14ac:dyDescent="0.2"/>
    <row r="13722" s="592" customFormat="1" x14ac:dyDescent="0.2"/>
    <row r="13723" s="592" customFormat="1" x14ac:dyDescent="0.2"/>
    <row r="13724" s="592" customFormat="1" x14ac:dyDescent="0.2"/>
    <row r="13725" s="592" customFormat="1" x14ac:dyDescent="0.2"/>
    <row r="13726" s="592" customFormat="1" x14ac:dyDescent="0.2"/>
    <row r="13727" s="592" customFormat="1" x14ac:dyDescent="0.2"/>
    <row r="13728" s="592" customFormat="1" x14ac:dyDescent="0.2"/>
    <row r="13729" s="592" customFormat="1" x14ac:dyDescent="0.2"/>
    <row r="13730" s="592" customFormat="1" x14ac:dyDescent="0.2"/>
    <row r="13731" s="592" customFormat="1" x14ac:dyDescent="0.2"/>
    <row r="13732" s="592" customFormat="1" x14ac:dyDescent="0.2"/>
    <row r="13733" s="592" customFormat="1" x14ac:dyDescent="0.2"/>
    <row r="13734" s="592" customFormat="1" x14ac:dyDescent="0.2"/>
    <row r="13735" s="592" customFormat="1" x14ac:dyDescent="0.2"/>
    <row r="13736" s="592" customFormat="1" x14ac:dyDescent="0.2"/>
    <row r="13737" s="592" customFormat="1" x14ac:dyDescent="0.2"/>
    <row r="13738" s="592" customFormat="1" x14ac:dyDescent="0.2"/>
    <row r="13739" s="592" customFormat="1" x14ac:dyDescent="0.2"/>
    <row r="13740" s="592" customFormat="1" x14ac:dyDescent="0.2"/>
    <row r="13741" s="592" customFormat="1" x14ac:dyDescent="0.2"/>
    <row r="13742" s="592" customFormat="1" x14ac:dyDescent="0.2"/>
    <row r="13743" s="592" customFormat="1" x14ac:dyDescent="0.2"/>
    <row r="13744" s="592" customFormat="1" x14ac:dyDescent="0.2"/>
    <row r="13745" s="592" customFormat="1" x14ac:dyDescent="0.2"/>
    <row r="13746" s="592" customFormat="1" x14ac:dyDescent="0.2"/>
    <row r="13747" s="592" customFormat="1" x14ac:dyDescent="0.2"/>
    <row r="13748" s="592" customFormat="1" x14ac:dyDescent="0.2"/>
    <row r="13749" s="592" customFormat="1" x14ac:dyDescent="0.2"/>
    <row r="13750" s="592" customFormat="1" x14ac:dyDescent="0.2"/>
    <row r="13751" s="592" customFormat="1" x14ac:dyDescent="0.2"/>
    <row r="13752" s="592" customFormat="1" x14ac:dyDescent="0.2"/>
    <row r="13753" s="592" customFormat="1" x14ac:dyDescent="0.2"/>
    <row r="13754" s="592" customFormat="1" x14ac:dyDescent="0.2"/>
    <row r="13755" s="592" customFormat="1" x14ac:dyDescent="0.2"/>
    <row r="13756" s="592" customFormat="1" x14ac:dyDescent="0.2"/>
    <row r="13757" s="592" customFormat="1" x14ac:dyDescent="0.2"/>
    <row r="13758" s="592" customFormat="1" x14ac:dyDescent="0.2"/>
    <row r="13759" s="592" customFormat="1" x14ac:dyDescent="0.2"/>
    <row r="13760" s="592" customFormat="1" x14ac:dyDescent="0.2"/>
    <row r="13761" s="592" customFormat="1" x14ac:dyDescent="0.2"/>
    <row r="13762" s="592" customFormat="1" x14ac:dyDescent="0.2"/>
    <row r="13763" s="592" customFormat="1" x14ac:dyDescent="0.2"/>
    <row r="13764" s="592" customFormat="1" x14ac:dyDescent="0.2"/>
    <row r="13765" s="592" customFormat="1" x14ac:dyDescent="0.2"/>
    <row r="13766" s="592" customFormat="1" x14ac:dyDescent="0.2"/>
    <row r="13767" s="592" customFormat="1" x14ac:dyDescent="0.2"/>
    <row r="13768" s="592" customFormat="1" x14ac:dyDescent="0.2"/>
    <row r="13769" s="592" customFormat="1" x14ac:dyDescent="0.2"/>
    <row r="13770" s="592" customFormat="1" x14ac:dyDescent="0.2"/>
    <row r="13771" s="592" customFormat="1" x14ac:dyDescent="0.2"/>
    <row r="13772" s="592" customFormat="1" x14ac:dyDescent="0.2"/>
    <row r="13773" s="592" customFormat="1" x14ac:dyDescent="0.2"/>
    <row r="13774" s="592" customFormat="1" x14ac:dyDescent="0.2"/>
    <row r="13775" s="592" customFormat="1" x14ac:dyDescent="0.2"/>
    <row r="13776" s="592" customFormat="1" x14ac:dyDescent="0.2"/>
    <row r="13777" s="592" customFormat="1" x14ac:dyDescent="0.2"/>
    <row r="13778" s="592" customFormat="1" x14ac:dyDescent="0.2"/>
    <row r="13779" s="592" customFormat="1" x14ac:dyDescent="0.2"/>
    <row r="13780" s="592" customFormat="1" x14ac:dyDescent="0.2"/>
    <row r="13781" s="592" customFormat="1" x14ac:dyDescent="0.2"/>
    <row r="13782" s="592" customFormat="1" x14ac:dyDescent="0.2"/>
    <row r="13783" s="592" customFormat="1" x14ac:dyDescent="0.2"/>
    <row r="13784" s="592" customFormat="1" x14ac:dyDescent="0.2"/>
    <row r="13785" s="592" customFormat="1" x14ac:dyDescent="0.2"/>
    <row r="13786" s="592" customFormat="1" x14ac:dyDescent="0.2"/>
    <row r="13787" s="592" customFormat="1" x14ac:dyDescent="0.2"/>
    <row r="13788" s="592" customFormat="1" x14ac:dyDescent="0.2"/>
    <row r="13789" s="592" customFormat="1" x14ac:dyDescent="0.2"/>
    <row r="13790" s="592" customFormat="1" x14ac:dyDescent="0.2"/>
    <row r="13791" s="592" customFormat="1" x14ac:dyDescent="0.2"/>
    <row r="13792" s="592" customFormat="1" x14ac:dyDescent="0.2"/>
    <row r="13793" s="592" customFormat="1" x14ac:dyDescent="0.2"/>
    <row r="13794" s="592" customFormat="1" x14ac:dyDescent="0.2"/>
    <row r="13795" s="592" customFormat="1" x14ac:dyDescent="0.2"/>
    <row r="13796" s="592" customFormat="1" x14ac:dyDescent="0.2"/>
    <row r="13797" s="592" customFormat="1" x14ac:dyDescent="0.2"/>
    <row r="13798" s="592" customFormat="1" x14ac:dyDescent="0.2"/>
    <row r="13799" s="592" customFormat="1" x14ac:dyDescent="0.2"/>
    <row r="13800" s="592" customFormat="1" x14ac:dyDescent="0.2"/>
    <row r="13801" s="592" customFormat="1" x14ac:dyDescent="0.2"/>
    <row r="13802" s="592" customFormat="1" x14ac:dyDescent="0.2"/>
    <row r="13803" s="592" customFormat="1" x14ac:dyDescent="0.2"/>
    <row r="13804" s="592" customFormat="1" x14ac:dyDescent="0.2"/>
    <row r="13805" s="592" customFormat="1" x14ac:dyDescent="0.2"/>
    <row r="13806" s="592" customFormat="1" x14ac:dyDescent="0.2"/>
    <row r="13807" s="592" customFormat="1" x14ac:dyDescent="0.2"/>
    <row r="13808" s="592" customFormat="1" x14ac:dyDescent="0.2"/>
    <row r="13809" s="592" customFormat="1" x14ac:dyDescent="0.2"/>
    <row r="13810" s="592" customFormat="1" x14ac:dyDescent="0.2"/>
    <row r="13811" s="592" customFormat="1" x14ac:dyDescent="0.2"/>
    <row r="13812" s="592" customFormat="1" x14ac:dyDescent="0.2"/>
    <row r="13813" s="592" customFormat="1" x14ac:dyDescent="0.2"/>
    <row r="13814" s="592" customFormat="1" x14ac:dyDescent="0.2"/>
    <row r="13815" s="592" customFormat="1" x14ac:dyDescent="0.2"/>
    <row r="13816" s="592" customFormat="1" x14ac:dyDescent="0.2"/>
    <row r="13817" s="592" customFormat="1" x14ac:dyDescent="0.2"/>
    <row r="13818" s="592" customFormat="1" x14ac:dyDescent="0.2"/>
    <row r="13819" s="592" customFormat="1" x14ac:dyDescent="0.2"/>
    <row r="13820" s="592" customFormat="1" x14ac:dyDescent="0.2"/>
    <row r="13821" s="592" customFormat="1" x14ac:dyDescent="0.2"/>
    <row r="13822" s="592" customFormat="1" x14ac:dyDescent="0.2"/>
    <row r="13823" s="592" customFormat="1" x14ac:dyDescent="0.2"/>
    <row r="13824" s="592" customFormat="1" x14ac:dyDescent="0.2"/>
    <row r="13825" s="592" customFormat="1" x14ac:dyDescent="0.2"/>
    <row r="13826" s="592" customFormat="1" x14ac:dyDescent="0.2"/>
    <row r="13827" s="592" customFormat="1" x14ac:dyDescent="0.2"/>
    <row r="13828" s="592" customFormat="1" x14ac:dyDescent="0.2"/>
    <row r="13829" s="592" customFormat="1" x14ac:dyDescent="0.2"/>
    <row r="13830" s="592" customFormat="1" x14ac:dyDescent="0.2"/>
    <row r="13831" s="592" customFormat="1" x14ac:dyDescent="0.2"/>
    <row r="13832" s="592" customFormat="1" x14ac:dyDescent="0.2"/>
    <row r="13833" s="592" customFormat="1" x14ac:dyDescent="0.2"/>
    <row r="13834" s="592" customFormat="1" x14ac:dyDescent="0.2"/>
    <row r="13835" s="592" customFormat="1" x14ac:dyDescent="0.2"/>
    <row r="13836" s="592" customFormat="1" x14ac:dyDescent="0.2"/>
    <row r="13837" s="592" customFormat="1" x14ac:dyDescent="0.2"/>
    <row r="13838" s="592" customFormat="1" x14ac:dyDescent="0.2"/>
    <row r="13839" s="592" customFormat="1" x14ac:dyDescent="0.2"/>
    <row r="13840" s="592" customFormat="1" x14ac:dyDescent="0.2"/>
    <row r="13841" s="592" customFormat="1" x14ac:dyDescent="0.2"/>
    <row r="13842" s="592" customFormat="1" x14ac:dyDescent="0.2"/>
    <row r="13843" s="592" customFormat="1" x14ac:dyDescent="0.2"/>
    <row r="13844" s="592" customFormat="1" x14ac:dyDescent="0.2"/>
    <row r="13845" s="592" customFormat="1" x14ac:dyDescent="0.2"/>
    <row r="13846" s="592" customFormat="1" x14ac:dyDescent="0.2"/>
    <row r="13847" s="592" customFormat="1" x14ac:dyDescent="0.2"/>
    <row r="13848" s="592" customFormat="1" x14ac:dyDescent="0.2"/>
    <row r="13849" s="592" customFormat="1" x14ac:dyDescent="0.2"/>
    <row r="13850" s="592" customFormat="1" x14ac:dyDescent="0.2"/>
    <row r="13851" s="592" customFormat="1" x14ac:dyDescent="0.2"/>
    <row r="13852" s="592" customFormat="1" x14ac:dyDescent="0.2"/>
    <row r="13853" s="592" customFormat="1" x14ac:dyDescent="0.2"/>
    <row r="13854" s="592" customFormat="1" x14ac:dyDescent="0.2"/>
    <row r="13855" s="592" customFormat="1" x14ac:dyDescent="0.2"/>
    <row r="13856" s="592" customFormat="1" x14ac:dyDescent="0.2"/>
    <row r="13857" s="592" customFormat="1" x14ac:dyDescent="0.2"/>
    <row r="13858" s="592" customFormat="1" x14ac:dyDescent="0.2"/>
    <row r="13859" s="592" customFormat="1" x14ac:dyDescent="0.2"/>
    <row r="13860" s="592" customFormat="1" x14ac:dyDescent="0.2"/>
    <row r="13861" s="592" customFormat="1" x14ac:dyDescent="0.2"/>
    <row r="13862" s="592" customFormat="1" x14ac:dyDescent="0.2"/>
    <row r="13863" s="592" customFormat="1" x14ac:dyDescent="0.2"/>
    <row r="13864" s="592" customFormat="1" x14ac:dyDescent="0.2"/>
    <row r="13865" s="592" customFormat="1" x14ac:dyDescent="0.2"/>
    <row r="13866" s="592" customFormat="1" x14ac:dyDescent="0.2"/>
    <row r="13867" s="592" customFormat="1" x14ac:dyDescent="0.2"/>
    <row r="13868" s="592" customFormat="1" x14ac:dyDescent="0.2"/>
    <row r="13869" s="592" customFormat="1" x14ac:dyDescent="0.2"/>
    <row r="13870" s="592" customFormat="1" x14ac:dyDescent="0.2"/>
    <row r="13871" s="592" customFormat="1" x14ac:dyDescent="0.2"/>
    <row r="13872" s="592" customFormat="1" x14ac:dyDescent="0.2"/>
    <row r="13873" s="592" customFormat="1" x14ac:dyDescent="0.2"/>
    <row r="13874" s="592" customFormat="1" x14ac:dyDescent="0.2"/>
    <row r="13875" s="592" customFormat="1" x14ac:dyDescent="0.2"/>
    <row r="13876" s="592" customFormat="1" x14ac:dyDescent="0.2"/>
    <row r="13877" s="592" customFormat="1" x14ac:dyDescent="0.2"/>
    <row r="13878" s="592" customFormat="1" x14ac:dyDescent="0.2"/>
    <row r="13879" s="592" customFormat="1" x14ac:dyDescent="0.2"/>
    <row r="13880" s="592" customFormat="1" x14ac:dyDescent="0.2"/>
    <row r="13881" s="592" customFormat="1" x14ac:dyDescent="0.2"/>
    <row r="13882" s="592" customFormat="1" x14ac:dyDescent="0.2"/>
    <row r="13883" s="592" customFormat="1" x14ac:dyDescent="0.2"/>
    <row r="13884" s="592" customFormat="1" x14ac:dyDescent="0.2"/>
    <row r="13885" s="592" customFormat="1" x14ac:dyDescent="0.2"/>
    <row r="13886" s="592" customFormat="1" x14ac:dyDescent="0.2"/>
    <row r="13887" s="592" customFormat="1" x14ac:dyDescent="0.2"/>
    <row r="13888" s="592" customFormat="1" x14ac:dyDescent="0.2"/>
    <row r="13889" s="592" customFormat="1" x14ac:dyDescent="0.2"/>
    <row r="13890" s="592" customFormat="1" x14ac:dyDescent="0.2"/>
    <row r="13891" s="592" customFormat="1" x14ac:dyDescent="0.2"/>
    <row r="13892" s="592" customFormat="1" x14ac:dyDescent="0.2"/>
    <row r="13893" s="592" customFormat="1" x14ac:dyDescent="0.2"/>
    <row r="13894" s="592" customFormat="1" x14ac:dyDescent="0.2"/>
    <row r="13895" s="592" customFormat="1" x14ac:dyDescent="0.2"/>
    <row r="13896" s="592" customFormat="1" x14ac:dyDescent="0.2"/>
    <row r="13897" s="592" customFormat="1" x14ac:dyDescent="0.2"/>
    <row r="13898" s="592" customFormat="1" x14ac:dyDescent="0.2"/>
    <row r="13899" s="592" customFormat="1" x14ac:dyDescent="0.2"/>
    <row r="13900" s="592" customFormat="1" x14ac:dyDescent="0.2"/>
    <row r="13901" s="592" customFormat="1" x14ac:dyDescent="0.2"/>
    <row r="13902" s="592" customFormat="1" x14ac:dyDescent="0.2"/>
    <row r="13903" s="592" customFormat="1" x14ac:dyDescent="0.2"/>
    <row r="13904" s="592" customFormat="1" x14ac:dyDescent="0.2"/>
    <row r="13905" s="592" customFormat="1" x14ac:dyDescent="0.2"/>
    <row r="13906" s="592" customFormat="1" x14ac:dyDescent="0.2"/>
    <row r="13907" s="592" customFormat="1" x14ac:dyDescent="0.2"/>
    <row r="13908" s="592" customFormat="1" x14ac:dyDescent="0.2"/>
    <row r="13909" s="592" customFormat="1" x14ac:dyDescent="0.2"/>
    <row r="13910" s="592" customFormat="1" x14ac:dyDescent="0.2"/>
    <row r="13911" s="592" customFormat="1" x14ac:dyDescent="0.2"/>
    <row r="13912" s="592" customFormat="1" x14ac:dyDescent="0.2"/>
    <row r="13913" s="592" customFormat="1" x14ac:dyDescent="0.2"/>
    <row r="13914" s="592" customFormat="1" x14ac:dyDescent="0.2"/>
    <row r="13915" s="592" customFormat="1" x14ac:dyDescent="0.2"/>
    <row r="13916" s="592" customFormat="1" x14ac:dyDescent="0.2"/>
    <row r="13917" s="592" customFormat="1" x14ac:dyDescent="0.2"/>
    <row r="13918" s="592" customFormat="1" x14ac:dyDescent="0.2"/>
    <row r="13919" s="592" customFormat="1" x14ac:dyDescent="0.2"/>
    <row r="13920" s="592" customFormat="1" x14ac:dyDescent="0.2"/>
    <row r="13921" s="592" customFormat="1" x14ac:dyDescent="0.2"/>
    <row r="13922" s="592" customFormat="1" x14ac:dyDescent="0.2"/>
    <row r="13923" s="592" customFormat="1" x14ac:dyDescent="0.2"/>
    <row r="13924" s="592" customFormat="1" x14ac:dyDescent="0.2"/>
    <row r="13925" s="592" customFormat="1" x14ac:dyDescent="0.2"/>
    <row r="13926" s="592" customFormat="1" x14ac:dyDescent="0.2"/>
    <row r="13927" s="592" customFormat="1" x14ac:dyDescent="0.2"/>
    <row r="13928" s="592" customFormat="1" x14ac:dyDescent="0.2"/>
    <row r="13929" s="592" customFormat="1" x14ac:dyDescent="0.2"/>
    <row r="13930" s="592" customFormat="1" x14ac:dyDescent="0.2"/>
    <row r="13931" s="592" customFormat="1" x14ac:dyDescent="0.2"/>
    <row r="13932" s="592" customFormat="1" x14ac:dyDescent="0.2"/>
    <row r="13933" s="592" customFormat="1" x14ac:dyDescent="0.2"/>
    <row r="13934" s="592" customFormat="1" x14ac:dyDescent="0.2"/>
    <row r="13935" s="592" customFormat="1" x14ac:dyDescent="0.2"/>
    <row r="13936" s="592" customFormat="1" x14ac:dyDescent="0.2"/>
    <row r="13937" s="592" customFormat="1" x14ac:dyDescent="0.2"/>
    <row r="13938" s="592" customFormat="1" x14ac:dyDescent="0.2"/>
    <row r="13939" s="592" customFormat="1" x14ac:dyDescent="0.2"/>
    <row r="13940" s="592" customFormat="1" x14ac:dyDescent="0.2"/>
    <row r="13941" s="592" customFormat="1" x14ac:dyDescent="0.2"/>
    <row r="13942" s="592" customFormat="1" x14ac:dyDescent="0.2"/>
    <row r="13943" s="592" customFormat="1" x14ac:dyDescent="0.2"/>
    <row r="13944" s="592" customFormat="1" x14ac:dyDescent="0.2"/>
    <row r="13945" s="592" customFormat="1" x14ac:dyDescent="0.2"/>
    <row r="13946" s="592" customFormat="1" x14ac:dyDescent="0.2"/>
    <row r="13947" s="592" customFormat="1" x14ac:dyDescent="0.2"/>
    <row r="13948" s="592" customFormat="1" x14ac:dyDescent="0.2"/>
    <row r="13949" s="592" customFormat="1" x14ac:dyDescent="0.2"/>
    <row r="13950" s="592" customFormat="1" x14ac:dyDescent="0.2"/>
    <row r="13951" s="592" customFormat="1" x14ac:dyDescent="0.2"/>
    <row r="13952" s="592" customFormat="1" x14ac:dyDescent="0.2"/>
    <row r="13953" s="592" customFormat="1" x14ac:dyDescent="0.2"/>
    <row r="13954" s="592" customFormat="1" x14ac:dyDescent="0.2"/>
    <row r="13955" s="592" customFormat="1" x14ac:dyDescent="0.2"/>
    <row r="13956" s="592" customFormat="1" x14ac:dyDescent="0.2"/>
    <row r="13957" s="592" customFormat="1" x14ac:dyDescent="0.2"/>
    <row r="13958" s="592" customFormat="1" x14ac:dyDescent="0.2"/>
    <row r="13959" s="592" customFormat="1" x14ac:dyDescent="0.2"/>
    <row r="13960" s="592" customFormat="1" x14ac:dyDescent="0.2"/>
    <row r="13961" s="592" customFormat="1" x14ac:dyDescent="0.2"/>
    <row r="13962" s="592" customFormat="1" x14ac:dyDescent="0.2"/>
    <row r="13963" s="592" customFormat="1" x14ac:dyDescent="0.2"/>
    <row r="13964" s="592" customFormat="1" x14ac:dyDescent="0.2"/>
    <row r="13965" s="592" customFormat="1" x14ac:dyDescent="0.2"/>
    <row r="13966" s="592" customFormat="1" x14ac:dyDescent="0.2"/>
    <row r="13967" s="592" customFormat="1" x14ac:dyDescent="0.2"/>
    <row r="13968" s="592" customFormat="1" x14ac:dyDescent="0.2"/>
    <row r="13969" s="592" customFormat="1" x14ac:dyDescent="0.2"/>
    <row r="13970" s="592" customFormat="1" x14ac:dyDescent="0.2"/>
    <row r="13971" s="592" customFormat="1" x14ac:dyDescent="0.2"/>
    <row r="13972" s="592" customFormat="1" x14ac:dyDescent="0.2"/>
    <row r="13973" s="592" customFormat="1" x14ac:dyDescent="0.2"/>
    <row r="13974" s="592" customFormat="1" x14ac:dyDescent="0.2"/>
    <row r="13975" s="592" customFormat="1" x14ac:dyDescent="0.2"/>
    <row r="13976" s="592" customFormat="1" x14ac:dyDescent="0.2"/>
    <row r="13977" s="592" customFormat="1" x14ac:dyDescent="0.2"/>
    <row r="13978" s="592" customFormat="1" x14ac:dyDescent="0.2"/>
    <row r="13979" s="592" customFormat="1" x14ac:dyDescent="0.2"/>
    <row r="13980" s="592" customFormat="1" x14ac:dyDescent="0.2"/>
    <row r="13981" s="592" customFormat="1" x14ac:dyDescent="0.2"/>
    <row r="13982" s="592" customFormat="1" x14ac:dyDescent="0.2"/>
    <row r="13983" s="592" customFormat="1" x14ac:dyDescent="0.2"/>
    <row r="13984" s="592" customFormat="1" x14ac:dyDescent="0.2"/>
    <row r="13985" s="592" customFormat="1" x14ac:dyDescent="0.2"/>
    <row r="13986" s="592" customFormat="1" x14ac:dyDescent="0.2"/>
    <row r="13987" s="592" customFormat="1" x14ac:dyDescent="0.2"/>
    <row r="13988" s="592" customFormat="1" x14ac:dyDescent="0.2"/>
    <row r="13989" s="592" customFormat="1" x14ac:dyDescent="0.2"/>
    <row r="13990" s="592" customFormat="1" x14ac:dyDescent="0.2"/>
    <row r="13991" s="592" customFormat="1" x14ac:dyDescent="0.2"/>
    <row r="13992" s="592" customFormat="1" x14ac:dyDescent="0.2"/>
    <row r="13993" s="592" customFormat="1" x14ac:dyDescent="0.2"/>
    <row r="13994" s="592" customFormat="1" x14ac:dyDescent="0.2"/>
    <row r="13995" s="592" customFormat="1" x14ac:dyDescent="0.2"/>
    <row r="13996" s="592" customFormat="1" x14ac:dyDescent="0.2"/>
    <row r="13997" s="592" customFormat="1" x14ac:dyDescent="0.2"/>
    <row r="13998" s="592" customFormat="1" x14ac:dyDescent="0.2"/>
    <row r="13999" s="592" customFormat="1" x14ac:dyDescent="0.2"/>
    <row r="14000" s="592" customFormat="1" x14ac:dyDescent="0.2"/>
    <row r="14001" s="592" customFormat="1" x14ac:dyDescent="0.2"/>
    <row r="14002" s="592" customFormat="1" x14ac:dyDescent="0.2"/>
    <row r="14003" s="592" customFormat="1" x14ac:dyDescent="0.2"/>
    <row r="14004" s="592" customFormat="1" x14ac:dyDescent="0.2"/>
    <row r="14005" s="592" customFormat="1" x14ac:dyDescent="0.2"/>
    <row r="14006" s="592" customFormat="1" x14ac:dyDescent="0.2"/>
    <row r="14007" s="592" customFormat="1" x14ac:dyDescent="0.2"/>
    <row r="14008" s="592" customFormat="1" x14ac:dyDescent="0.2"/>
    <row r="14009" s="592" customFormat="1" x14ac:dyDescent="0.2"/>
    <row r="14010" s="592" customFormat="1" x14ac:dyDescent="0.2"/>
    <row r="14011" s="592" customFormat="1" x14ac:dyDescent="0.2"/>
    <row r="14012" s="592" customFormat="1" x14ac:dyDescent="0.2"/>
    <row r="14013" s="592" customFormat="1" x14ac:dyDescent="0.2"/>
    <row r="14014" s="592" customFormat="1" x14ac:dyDescent="0.2"/>
    <row r="14015" s="592" customFormat="1" x14ac:dyDescent="0.2"/>
    <row r="14016" s="592" customFormat="1" x14ac:dyDescent="0.2"/>
    <row r="14017" s="592" customFormat="1" x14ac:dyDescent="0.2"/>
    <row r="14018" s="592" customFormat="1" x14ac:dyDescent="0.2"/>
    <row r="14019" s="592" customFormat="1" x14ac:dyDescent="0.2"/>
    <row r="14020" s="592" customFormat="1" x14ac:dyDescent="0.2"/>
    <row r="14021" s="592" customFormat="1" x14ac:dyDescent="0.2"/>
    <row r="14022" s="592" customFormat="1" x14ac:dyDescent="0.2"/>
    <row r="14023" s="592" customFormat="1" x14ac:dyDescent="0.2"/>
    <row r="14024" s="592" customFormat="1" x14ac:dyDescent="0.2"/>
    <row r="14025" s="592" customFormat="1" x14ac:dyDescent="0.2"/>
    <row r="14026" s="592" customFormat="1" x14ac:dyDescent="0.2"/>
    <row r="14027" s="592" customFormat="1" x14ac:dyDescent="0.2"/>
    <row r="14028" s="592" customFormat="1" x14ac:dyDescent="0.2"/>
    <row r="14029" s="592" customFormat="1" x14ac:dyDescent="0.2"/>
    <row r="14030" s="592" customFormat="1" x14ac:dyDescent="0.2"/>
    <row r="14031" s="592" customFormat="1" x14ac:dyDescent="0.2"/>
    <row r="14032" s="592" customFormat="1" x14ac:dyDescent="0.2"/>
    <row r="14033" s="592" customFormat="1" x14ac:dyDescent="0.2"/>
    <row r="14034" s="592" customFormat="1" x14ac:dyDescent="0.2"/>
    <row r="14035" s="592" customFormat="1" x14ac:dyDescent="0.2"/>
    <row r="14036" s="592" customFormat="1" x14ac:dyDescent="0.2"/>
    <row r="14037" s="592" customFormat="1" x14ac:dyDescent="0.2"/>
    <row r="14038" s="592" customFormat="1" x14ac:dyDescent="0.2"/>
    <row r="14039" s="592" customFormat="1" x14ac:dyDescent="0.2"/>
    <row r="14040" s="592" customFormat="1" x14ac:dyDescent="0.2"/>
    <row r="14041" s="592" customFormat="1" x14ac:dyDescent="0.2"/>
    <row r="14042" s="592" customFormat="1" x14ac:dyDescent="0.2"/>
    <row r="14043" s="592" customFormat="1" x14ac:dyDescent="0.2"/>
    <row r="14044" s="592" customFormat="1" x14ac:dyDescent="0.2"/>
    <row r="14045" s="592" customFormat="1" x14ac:dyDescent="0.2"/>
    <row r="14046" s="592" customFormat="1" x14ac:dyDescent="0.2"/>
    <row r="14047" s="592" customFormat="1" x14ac:dyDescent="0.2"/>
    <row r="14048" s="592" customFormat="1" x14ac:dyDescent="0.2"/>
    <row r="14049" s="592" customFormat="1" x14ac:dyDescent="0.2"/>
    <row r="14050" s="592" customFormat="1" x14ac:dyDescent="0.2"/>
    <row r="14051" s="592" customFormat="1" x14ac:dyDescent="0.2"/>
    <row r="14052" s="592" customFormat="1" x14ac:dyDescent="0.2"/>
    <row r="14053" s="592" customFormat="1" x14ac:dyDescent="0.2"/>
    <row r="14054" s="592" customFormat="1" x14ac:dyDescent="0.2"/>
    <row r="14055" s="592" customFormat="1" x14ac:dyDescent="0.2"/>
    <row r="14056" s="592" customFormat="1" x14ac:dyDescent="0.2"/>
    <row r="14057" s="592" customFormat="1" x14ac:dyDescent="0.2"/>
    <row r="14058" s="592" customFormat="1" x14ac:dyDescent="0.2"/>
    <row r="14059" s="592" customFormat="1" x14ac:dyDescent="0.2"/>
    <row r="14060" s="592" customFormat="1" x14ac:dyDescent="0.2"/>
    <row r="14061" s="592" customFormat="1" x14ac:dyDescent="0.2"/>
    <row r="14062" s="592" customFormat="1" x14ac:dyDescent="0.2"/>
    <row r="14063" s="592" customFormat="1" x14ac:dyDescent="0.2"/>
    <row r="14064" s="592" customFormat="1" x14ac:dyDescent="0.2"/>
    <row r="14065" s="592" customFormat="1" x14ac:dyDescent="0.2"/>
    <row r="14066" s="592" customFormat="1" x14ac:dyDescent="0.2"/>
    <row r="14067" s="592" customFormat="1" x14ac:dyDescent="0.2"/>
    <row r="14068" s="592" customFormat="1" x14ac:dyDescent="0.2"/>
    <row r="14069" s="592" customFormat="1" x14ac:dyDescent="0.2"/>
    <row r="14070" s="592" customFormat="1" x14ac:dyDescent="0.2"/>
    <row r="14071" s="592" customFormat="1" x14ac:dyDescent="0.2"/>
    <row r="14072" s="592" customFormat="1" x14ac:dyDescent="0.2"/>
    <row r="14073" s="592" customFormat="1" x14ac:dyDescent="0.2"/>
    <row r="14074" s="592" customFormat="1" x14ac:dyDescent="0.2"/>
    <row r="14075" s="592" customFormat="1" x14ac:dyDescent="0.2"/>
    <row r="14076" s="592" customFormat="1" x14ac:dyDescent="0.2"/>
    <row r="14077" s="592" customFormat="1" x14ac:dyDescent="0.2"/>
    <row r="14078" s="592" customFormat="1" x14ac:dyDescent="0.2"/>
    <row r="14079" s="592" customFormat="1" x14ac:dyDescent="0.2"/>
    <row r="14080" s="592" customFormat="1" x14ac:dyDescent="0.2"/>
    <row r="14081" s="592" customFormat="1" x14ac:dyDescent="0.2"/>
    <row r="14082" s="592" customFormat="1" x14ac:dyDescent="0.2"/>
    <row r="14083" s="592" customFormat="1" x14ac:dyDescent="0.2"/>
    <row r="14084" s="592" customFormat="1" x14ac:dyDescent="0.2"/>
    <row r="14085" s="592" customFormat="1" x14ac:dyDescent="0.2"/>
    <row r="14086" s="592" customFormat="1" x14ac:dyDescent="0.2"/>
    <row r="14087" s="592" customFormat="1" x14ac:dyDescent="0.2"/>
    <row r="14088" s="592" customFormat="1" x14ac:dyDescent="0.2"/>
    <row r="14089" s="592" customFormat="1" x14ac:dyDescent="0.2"/>
    <row r="14090" s="592" customFormat="1" x14ac:dyDescent="0.2"/>
    <row r="14091" s="592" customFormat="1" x14ac:dyDescent="0.2"/>
    <row r="14092" s="592" customFormat="1" x14ac:dyDescent="0.2"/>
    <row r="14093" s="592" customFormat="1" x14ac:dyDescent="0.2"/>
    <row r="14094" s="592" customFormat="1" x14ac:dyDescent="0.2"/>
    <row r="14095" s="592" customFormat="1" x14ac:dyDescent="0.2"/>
    <row r="14096" s="592" customFormat="1" x14ac:dyDescent="0.2"/>
    <row r="14097" s="592" customFormat="1" x14ac:dyDescent="0.2"/>
    <row r="14098" s="592" customFormat="1" x14ac:dyDescent="0.2"/>
    <row r="14099" s="592" customFormat="1" x14ac:dyDescent="0.2"/>
    <row r="14100" s="592" customFormat="1" x14ac:dyDescent="0.2"/>
    <row r="14101" s="592" customFormat="1" x14ac:dyDescent="0.2"/>
    <row r="14102" s="592" customFormat="1" x14ac:dyDescent="0.2"/>
    <row r="14103" s="592" customFormat="1" x14ac:dyDescent="0.2"/>
    <row r="14104" s="592" customFormat="1" x14ac:dyDescent="0.2"/>
    <row r="14105" s="592" customFormat="1" x14ac:dyDescent="0.2"/>
    <row r="14106" s="592" customFormat="1" x14ac:dyDescent="0.2"/>
    <row r="14107" s="592" customFormat="1" x14ac:dyDescent="0.2"/>
    <row r="14108" s="592" customFormat="1" x14ac:dyDescent="0.2"/>
    <row r="14109" s="592" customFormat="1" x14ac:dyDescent="0.2"/>
    <row r="14110" s="592" customFormat="1" x14ac:dyDescent="0.2"/>
    <row r="14111" s="592" customFormat="1" x14ac:dyDescent="0.2"/>
    <row r="14112" s="592" customFormat="1" x14ac:dyDescent="0.2"/>
    <row r="14113" s="592" customFormat="1" x14ac:dyDescent="0.2"/>
    <row r="14114" s="592" customFormat="1" x14ac:dyDescent="0.2"/>
    <row r="14115" s="592" customFormat="1" x14ac:dyDescent="0.2"/>
    <row r="14116" s="592" customFormat="1" x14ac:dyDescent="0.2"/>
    <row r="14117" s="592" customFormat="1" x14ac:dyDescent="0.2"/>
    <row r="14118" s="592" customFormat="1" x14ac:dyDescent="0.2"/>
    <row r="14119" s="592" customFormat="1" x14ac:dyDescent="0.2"/>
    <row r="14120" s="592" customFormat="1" x14ac:dyDescent="0.2"/>
    <row r="14121" s="592" customFormat="1" x14ac:dyDescent="0.2"/>
    <row r="14122" s="592" customFormat="1" x14ac:dyDescent="0.2"/>
    <row r="14123" s="592" customFormat="1" x14ac:dyDescent="0.2"/>
    <row r="14124" s="592" customFormat="1" x14ac:dyDescent="0.2"/>
    <row r="14125" s="592" customFormat="1" x14ac:dyDescent="0.2"/>
    <row r="14126" s="592" customFormat="1" x14ac:dyDescent="0.2"/>
    <row r="14127" s="592" customFormat="1" x14ac:dyDescent="0.2"/>
    <row r="14128" s="592" customFormat="1" x14ac:dyDescent="0.2"/>
    <row r="14129" s="592" customFormat="1" x14ac:dyDescent="0.2"/>
    <row r="14130" s="592" customFormat="1" x14ac:dyDescent="0.2"/>
    <row r="14131" s="592" customFormat="1" x14ac:dyDescent="0.2"/>
    <row r="14132" s="592" customFormat="1" x14ac:dyDescent="0.2"/>
    <row r="14133" s="592" customFormat="1" x14ac:dyDescent="0.2"/>
    <row r="14134" s="592" customFormat="1" x14ac:dyDescent="0.2"/>
    <row r="14135" s="592" customFormat="1" x14ac:dyDescent="0.2"/>
    <row r="14136" s="592" customFormat="1" x14ac:dyDescent="0.2"/>
    <row r="14137" s="592" customFormat="1" x14ac:dyDescent="0.2"/>
    <row r="14138" s="592" customFormat="1" x14ac:dyDescent="0.2"/>
    <row r="14139" s="592" customFormat="1" x14ac:dyDescent="0.2"/>
    <row r="14140" s="592" customFormat="1" x14ac:dyDescent="0.2"/>
    <row r="14141" s="592" customFormat="1" x14ac:dyDescent="0.2"/>
    <row r="14142" s="592" customFormat="1" x14ac:dyDescent="0.2"/>
    <row r="14143" s="592" customFormat="1" x14ac:dyDescent="0.2"/>
    <row r="14144" s="592" customFormat="1" x14ac:dyDescent="0.2"/>
    <row r="14145" s="592" customFormat="1" x14ac:dyDescent="0.2"/>
    <row r="14146" s="592" customFormat="1" x14ac:dyDescent="0.2"/>
    <row r="14147" s="592" customFormat="1" x14ac:dyDescent="0.2"/>
    <row r="14148" s="592" customFormat="1" x14ac:dyDescent="0.2"/>
    <row r="14149" s="592" customFormat="1" x14ac:dyDescent="0.2"/>
    <row r="14150" s="592" customFormat="1" x14ac:dyDescent="0.2"/>
    <row r="14151" s="592" customFormat="1" x14ac:dyDescent="0.2"/>
    <row r="14152" s="592" customFormat="1" x14ac:dyDescent="0.2"/>
    <row r="14153" s="592" customFormat="1" x14ac:dyDescent="0.2"/>
    <row r="14154" s="592" customFormat="1" x14ac:dyDescent="0.2"/>
    <row r="14155" s="592" customFormat="1" x14ac:dyDescent="0.2"/>
    <row r="14156" s="592" customFormat="1" x14ac:dyDescent="0.2"/>
    <row r="14157" s="592" customFormat="1" x14ac:dyDescent="0.2"/>
    <row r="14158" s="592" customFormat="1" x14ac:dyDescent="0.2"/>
    <row r="14159" s="592" customFormat="1" x14ac:dyDescent="0.2"/>
    <row r="14160" s="592" customFormat="1" x14ac:dyDescent="0.2"/>
    <row r="14161" s="592" customFormat="1" x14ac:dyDescent="0.2"/>
    <row r="14162" s="592" customFormat="1" x14ac:dyDescent="0.2"/>
    <row r="14163" s="592" customFormat="1" x14ac:dyDescent="0.2"/>
    <row r="14164" s="592" customFormat="1" x14ac:dyDescent="0.2"/>
    <row r="14165" s="592" customFormat="1" x14ac:dyDescent="0.2"/>
    <row r="14166" s="592" customFormat="1" x14ac:dyDescent="0.2"/>
    <row r="14167" s="592" customFormat="1" x14ac:dyDescent="0.2"/>
    <row r="14168" s="592" customFormat="1" x14ac:dyDescent="0.2"/>
    <row r="14169" s="592" customFormat="1" x14ac:dyDescent="0.2"/>
    <row r="14170" s="592" customFormat="1" x14ac:dyDescent="0.2"/>
    <row r="14171" s="592" customFormat="1" x14ac:dyDescent="0.2"/>
    <row r="14172" s="592" customFormat="1" x14ac:dyDescent="0.2"/>
    <row r="14173" s="592" customFormat="1" x14ac:dyDescent="0.2"/>
    <row r="14174" s="592" customFormat="1" x14ac:dyDescent="0.2"/>
    <row r="14175" s="592" customFormat="1" x14ac:dyDescent="0.2"/>
    <row r="14176" s="592" customFormat="1" x14ac:dyDescent="0.2"/>
    <row r="14177" s="592" customFormat="1" x14ac:dyDescent="0.2"/>
    <row r="14178" s="592" customFormat="1" x14ac:dyDescent="0.2"/>
    <row r="14179" s="592" customFormat="1" x14ac:dyDescent="0.2"/>
    <row r="14180" s="592" customFormat="1" x14ac:dyDescent="0.2"/>
    <row r="14181" s="592" customFormat="1" x14ac:dyDescent="0.2"/>
    <row r="14182" s="592" customFormat="1" x14ac:dyDescent="0.2"/>
    <row r="14183" s="592" customFormat="1" x14ac:dyDescent="0.2"/>
    <row r="14184" s="592" customFormat="1" x14ac:dyDescent="0.2"/>
    <row r="14185" s="592" customFormat="1" x14ac:dyDescent="0.2"/>
    <row r="14186" s="592" customFormat="1" x14ac:dyDescent="0.2"/>
    <row r="14187" s="592" customFormat="1" x14ac:dyDescent="0.2"/>
    <row r="14188" s="592" customFormat="1" x14ac:dyDescent="0.2"/>
    <row r="14189" s="592" customFormat="1" x14ac:dyDescent="0.2"/>
    <row r="14190" s="592" customFormat="1" x14ac:dyDescent="0.2"/>
    <row r="14191" s="592" customFormat="1" x14ac:dyDescent="0.2"/>
    <row r="14192" s="592" customFormat="1" x14ac:dyDescent="0.2"/>
    <row r="14193" s="592" customFormat="1" x14ac:dyDescent="0.2"/>
    <row r="14194" s="592" customFormat="1" x14ac:dyDescent="0.2"/>
    <row r="14195" s="592" customFormat="1" x14ac:dyDescent="0.2"/>
    <row r="14196" s="592" customFormat="1" x14ac:dyDescent="0.2"/>
    <row r="14197" s="592" customFormat="1" x14ac:dyDescent="0.2"/>
    <row r="14198" s="592" customFormat="1" x14ac:dyDescent="0.2"/>
    <row r="14199" s="592" customFormat="1" x14ac:dyDescent="0.2"/>
    <row r="14200" s="592" customFormat="1" x14ac:dyDescent="0.2"/>
    <row r="14201" s="592" customFormat="1" x14ac:dyDescent="0.2"/>
    <row r="14202" s="592" customFormat="1" x14ac:dyDescent="0.2"/>
    <row r="14203" s="592" customFormat="1" x14ac:dyDescent="0.2"/>
    <row r="14204" s="592" customFormat="1" x14ac:dyDescent="0.2"/>
    <row r="14205" s="592" customFormat="1" x14ac:dyDescent="0.2"/>
    <row r="14206" s="592" customFormat="1" x14ac:dyDescent="0.2"/>
    <row r="14207" s="592" customFormat="1" x14ac:dyDescent="0.2"/>
    <row r="14208" s="592" customFormat="1" x14ac:dyDescent="0.2"/>
    <row r="14209" s="592" customFormat="1" x14ac:dyDescent="0.2"/>
    <row r="14210" s="592" customFormat="1" x14ac:dyDescent="0.2"/>
    <row r="14211" s="592" customFormat="1" x14ac:dyDescent="0.2"/>
    <row r="14212" s="592" customFormat="1" x14ac:dyDescent="0.2"/>
    <row r="14213" s="592" customFormat="1" x14ac:dyDescent="0.2"/>
    <row r="14214" s="592" customFormat="1" x14ac:dyDescent="0.2"/>
    <row r="14215" s="592" customFormat="1" x14ac:dyDescent="0.2"/>
    <row r="14216" s="592" customFormat="1" x14ac:dyDescent="0.2"/>
    <row r="14217" s="592" customFormat="1" x14ac:dyDescent="0.2"/>
    <row r="14218" s="592" customFormat="1" x14ac:dyDescent="0.2"/>
    <row r="14219" s="592" customFormat="1" x14ac:dyDescent="0.2"/>
    <row r="14220" s="592" customFormat="1" x14ac:dyDescent="0.2"/>
    <row r="14221" s="592" customFormat="1" x14ac:dyDescent="0.2"/>
    <row r="14222" s="592" customFormat="1" x14ac:dyDescent="0.2"/>
    <row r="14223" s="592" customFormat="1" x14ac:dyDescent="0.2"/>
    <row r="14224" s="592" customFormat="1" x14ac:dyDescent="0.2"/>
    <row r="14225" s="592" customFormat="1" x14ac:dyDescent="0.2"/>
    <row r="14226" s="592" customFormat="1" x14ac:dyDescent="0.2"/>
    <row r="14227" s="592" customFormat="1" x14ac:dyDescent="0.2"/>
    <row r="14228" s="592" customFormat="1" x14ac:dyDescent="0.2"/>
    <row r="14229" s="592" customFormat="1" x14ac:dyDescent="0.2"/>
    <row r="14230" s="592" customFormat="1" x14ac:dyDescent="0.2"/>
    <row r="14231" s="592" customFormat="1" x14ac:dyDescent="0.2"/>
    <row r="14232" s="592" customFormat="1" x14ac:dyDescent="0.2"/>
    <row r="14233" s="592" customFormat="1" x14ac:dyDescent="0.2"/>
    <row r="14234" s="592" customFormat="1" x14ac:dyDescent="0.2"/>
    <row r="14235" s="592" customFormat="1" x14ac:dyDescent="0.2"/>
    <row r="14236" s="592" customFormat="1" x14ac:dyDescent="0.2"/>
    <row r="14237" s="592" customFormat="1" x14ac:dyDescent="0.2"/>
    <row r="14238" s="592" customFormat="1" x14ac:dyDescent="0.2"/>
    <row r="14239" s="592" customFormat="1" x14ac:dyDescent="0.2"/>
    <row r="14240" s="592" customFormat="1" x14ac:dyDescent="0.2"/>
    <row r="14241" s="592" customFormat="1" x14ac:dyDescent="0.2"/>
    <row r="14242" s="592" customFormat="1" x14ac:dyDescent="0.2"/>
    <row r="14243" s="592" customFormat="1" x14ac:dyDescent="0.2"/>
    <row r="14244" s="592" customFormat="1" x14ac:dyDescent="0.2"/>
    <row r="14245" s="592" customFormat="1" x14ac:dyDescent="0.2"/>
    <row r="14246" s="592" customFormat="1" x14ac:dyDescent="0.2"/>
    <row r="14247" s="592" customFormat="1" x14ac:dyDescent="0.2"/>
    <row r="14248" s="592" customFormat="1" x14ac:dyDescent="0.2"/>
    <row r="14249" s="592" customFormat="1" x14ac:dyDescent="0.2"/>
    <row r="14250" s="592" customFormat="1" x14ac:dyDescent="0.2"/>
    <row r="14251" s="592" customFormat="1" x14ac:dyDescent="0.2"/>
    <row r="14252" s="592" customFormat="1" x14ac:dyDescent="0.2"/>
    <row r="14253" s="592" customFormat="1" x14ac:dyDescent="0.2"/>
    <row r="14254" s="592" customFormat="1" x14ac:dyDescent="0.2"/>
    <row r="14255" s="592" customFormat="1" x14ac:dyDescent="0.2"/>
    <row r="14256" s="592" customFormat="1" x14ac:dyDescent="0.2"/>
    <row r="14257" s="592" customFormat="1" x14ac:dyDescent="0.2"/>
    <row r="14258" s="592" customFormat="1" x14ac:dyDescent="0.2"/>
    <row r="14259" s="592" customFormat="1" x14ac:dyDescent="0.2"/>
    <row r="14260" s="592" customFormat="1" x14ac:dyDescent="0.2"/>
    <row r="14261" s="592" customFormat="1" x14ac:dyDescent="0.2"/>
    <row r="14262" s="592" customFormat="1" x14ac:dyDescent="0.2"/>
    <row r="14263" s="592" customFormat="1" x14ac:dyDescent="0.2"/>
    <row r="14264" s="592" customFormat="1" x14ac:dyDescent="0.2"/>
    <row r="14265" s="592" customFormat="1" x14ac:dyDescent="0.2"/>
    <row r="14266" s="592" customFormat="1" x14ac:dyDescent="0.2"/>
    <row r="14267" s="592" customFormat="1" x14ac:dyDescent="0.2"/>
    <row r="14268" s="592" customFormat="1" x14ac:dyDescent="0.2"/>
    <row r="14269" s="592" customFormat="1" x14ac:dyDescent="0.2"/>
    <row r="14270" s="592" customFormat="1" x14ac:dyDescent="0.2"/>
    <row r="14271" s="592" customFormat="1" x14ac:dyDescent="0.2"/>
    <row r="14272" s="592" customFormat="1" x14ac:dyDescent="0.2"/>
    <row r="14273" s="592" customFormat="1" x14ac:dyDescent="0.2"/>
    <row r="14274" s="592" customFormat="1" x14ac:dyDescent="0.2"/>
    <row r="14275" s="592" customFormat="1" x14ac:dyDescent="0.2"/>
    <row r="14276" s="592" customFormat="1" x14ac:dyDescent="0.2"/>
    <row r="14277" s="592" customFormat="1" x14ac:dyDescent="0.2"/>
    <row r="14278" s="592" customFormat="1" x14ac:dyDescent="0.2"/>
    <row r="14279" s="592" customFormat="1" x14ac:dyDescent="0.2"/>
    <row r="14280" s="592" customFormat="1" x14ac:dyDescent="0.2"/>
    <row r="14281" s="592" customFormat="1" x14ac:dyDescent="0.2"/>
    <row r="14282" s="592" customFormat="1" x14ac:dyDescent="0.2"/>
    <row r="14283" s="592" customFormat="1" x14ac:dyDescent="0.2"/>
    <row r="14284" s="592" customFormat="1" x14ac:dyDescent="0.2"/>
    <row r="14285" s="592" customFormat="1" x14ac:dyDescent="0.2"/>
    <row r="14286" s="592" customFormat="1" x14ac:dyDescent="0.2"/>
    <row r="14287" s="592" customFormat="1" x14ac:dyDescent="0.2"/>
    <row r="14288" s="592" customFormat="1" x14ac:dyDescent="0.2"/>
    <row r="14289" s="592" customFormat="1" x14ac:dyDescent="0.2"/>
    <row r="14290" s="592" customFormat="1" x14ac:dyDescent="0.2"/>
    <row r="14291" s="592" customFormat="1" x14ac:dyDescent="0.2"/>
    <row r="14292" s="592" customFormat="1" x14ac:dyDescent="0.2"/>
    <row r="14293" s="592" customFormat="1" x14ac:dyDescent="0.2"/>
    <row r="14294" s="592" customFormat="1" x14ac:dyDescent="0.2"/>
    <row r="14295" s="592" customFormat="1" x14ac:dyDescent="0.2"/>
    <row r="14296" s="592" customFormat="1" x14ac:dyDescent="0.2"/>
    <row r="14297" s="592" customFormat="1" x14ac:dyDescent="0.2"/>
    <row r="14298" s="592" customFormat="1" x14ac:dyDescent="0.2"/>
    <row r="14299" s="592" customFormat="1" x14ac:dyDescent="0.2"/>
    <row r="14300" s="592" customFormat="1" x14ac:dyDescent="0.2"/>
    <row r="14301" s="592" customFormat="1" x14ac:dyDescent="0.2"/>
    <row r="14302" s="592" customFormat="1" x14ac:dyDescent="0.2"/>
    <row r="14303" s="592" customFormat="1" x14ac:dyDescent="0.2"/>
    <row r="14304" s="592" customFormat="1" x14ac:dyDescent="0.2"/>
    <row r="14305" s="592" customFormat="1" x14ac:dyDescent="0.2"/>
    <row r="14306" s="592" customFormat="1" x14ac:dyDescent="0.2"/>
    <row r="14307" s="592" customFormat="1" x14ac:dyDescent="0.2"/>
    <row r="14308" s="592" customFormat="1" x14ac:dyDescent="0.2"/>
    <row r="14309" s="592" customFormat="1" x14ac:dyDescent="0.2"/>
    <row r="14310" s="592" customFormat="1" x14ac:dyDescent="0.2"/>
    <row r="14311" s="592" customFormat="1" x14ac:dyDescent="0.2"/>
    <row r="14312" s="592" customFormat="1" x14ac:dyDescent="0.2"/>
    <row r="14313" s="592" customFormat="1" x14ac:dyDescent="0.2"/>
    <row r="14314" s="592" customFormat="1" x14ac:dyDescent="0.2"/>
    <row r="14315" s="592" customFormat="1" x14ac:dyDescent="0.2"/>
    <row r="14316" s="592" customFormat="1" x14ac:dyDescent="0.2"/>
    <row r="14317" s="592" customFormat="1" x14ac:dyDescent="0.2"/>
    <row r="14318" s="592" customFormat="1" x14ac:dyDescent="0.2"/>
    <row r="14319" s="592" customFormat="1" x14ac:dyDescent="0.2"/>
    <row r="14320" s="592" customFormat="1" x14ac:dyDescent="0.2"/>
    <row r="14321" s="592" customFormat="1" x14ac:dyDescent="0.2"/>
    <row r="14322" s="592" customFormat="1" x14ac:dyDescent="0.2"/>
    <row r="14323" s="592" customFormat="1" x14ac:dyDescent="0.2"/>
    <row r="14324" s="592" customFormat="1" x14ac:dyDescent="0.2"/>
    <row r="14325" s="592" customFormat="1" x14ac:dyDescent="0.2"/>
    <row r="14326" s="592" customFormat="1" x14ac:dyDescent="0.2"/>
    <row r="14327" s="592" customFormat="1" x14ac:dyDescent="0.2"/>
    <row r="14328" s="592" customFormat="1" x14ac:dyDescent="0.2"/>
    <row r="14329" s="592" customFormat="1" x14ac:dyDescent="0.2"/>
    <row r="14330" s="592" customFormat="1" x14ac:dyDescent="0.2"/>
    <row r="14331" s="592" customFormat="1" x14ac:dyDescent="0.2"/>
    <row r="14332" s="592" customFormat="1" x14ac:dyDescent="0.2"/>
    <row r="14333" s="592" customFormat="1" x14ac:dyDescent="0.2"/>
    <row r="14334" s="592" customFormat="1" x14ac:dyDescent="0.2"/>
    <row r="14335" s="592" customFormat="1" x14ac:dyDescent="0.2"/>
    <row r="14336" s="592" customFormat="1" x14ac:dyDescent="0.2"/>
    <row r="14337" s="592" customFormat="1" x14ac:dyDescent="0.2"/>
    <row r="14338" s="592" customFormat="1" x14ac:dyDescent="0.2"/>
    <row r="14339" s="592" customFormat="1" x14ac:dyDescent="0.2"/>
    <row r="14340" s="592" customFormat="1" x14ac:dyDescent="0.2"/>
    <row r="14341" s="592" customFormat="1" x14ac:dyDescent="0.2"/>
    <row r="14342" s="592" customFormat="1" x14ac:dyDescent="0.2"/>
    <row r="14343" s="592" customFormat="1" x14ac:dyDescent="0.2"/>
    <row r="14344" s="592" customFormat="1" x14ac:dyDescent="0.2"/>
    <row r="14345" s="592" customFormat="1" x14ac:dyDescent="0.2"/>
    <row r="14346" s="592" customFormat="1" x14ac:dyDescent="0.2"/>
    <row r="14347" s="592" customFormat="1" x14ac:dyDescent="0.2"/>
    <row r="14348" s="592" customFormat="1" x14ac:dyDescent="0.2"/>
    <row r="14349" s="592" customFormat="1" x14ac:dyDescent="0.2"/>
    <row r="14350" s="592" customFormat="1" x14ac:dyDescent="0.2"/>
    <row r="14351" s="592" customFormat="1" x14ac:dyDescent="0.2"/>
    <row r="14352" s="592" customFormat="1" x14ac:dyDescent="0.2"/>
    <row r="14353" s="592" customFormat="1" x14ac:dyDescent="0.2"/>
    <row r="14354" s="592" customFormat="1" x14ac:dyDescent="0.2"/>
    <row r="14355" s="592" customFormat="1" x14ac:dyDescent="0.2"/>
    <row r="14356" s="592" customFormat="1" x14ac:dyDescent="0.2"/>
    <row r="14357" s="592" customFormat="1" x14ac:dyDescent="0.2"/>
    <row r="14358" s="592" customFormat="1" x14ac:dyDescent="0.2"/>
    <row r="14359" s="592" customFormat="1" x14ac:dyDescent="0.2"/>
    <row r="14360" s="592" customFormat="1" x14ac:dyDescent="0.2"/>
    <row r="14361" s="592" customFormat="1" x14ac:dyDescent="0.2"/>
    <row r="14362" s="592" customFormat="1" x14ac:dyDescent="0.2"/>
    <row r="14363" s="592" customFormat="1" x14ac:dyDescent="0.2"/>
    <row r="14364" s="592" customFormat="1" x14ac:dyDescent="0.2"/>
    <row r="14365" s="592" customFormat="1" x14ac:dyDescent="0.2"/>
    <row r="14366" s="592" customFormat="1" x14ac:dyDescent="0.2"/>
    <row r="14367" s="592" customFormat="1" x14ac:dyDescent="0.2"/>
    <row r="14368" s="592" customFormat="1" x14ac:dyDescent="0.2"/>
    <row r="14369" s="592" customFormat="1" x14ac:dyDescent="0.2"/>
    <row r="14370" s="592" customFormat="1" x14ac:dyDescent="0.2"/>
    <row r="14371" s="592" customFormat="1" x14ac:dyDescent="0.2"/>
    <row r="14372" s="592" customFormat="1" x14ac:dyDescent="0.2"/>
    <row r="14373" s="592" customFormat="1" x14ac:dyDescent="0.2"/>
    <row r="14374" s="592" customFormat="1" x14ac:dyDescent="0.2"/>
    <row r="14375" s="592" customFormat="1" x14ac:dyDescent="0.2"/>
    <row r="14376" s="592" customFormat="1" x14ac:dyDescent="0.2"/>
    <row r="14377" s="592" customFormat="1" x14ac:dyDescent="0.2"/>
    <row r="14378" s="592" customFormat="1" x14ac:dyDescent="0.2"/>
    <row r="14379" s="592" customFormat="1" x14ac:dyDescent="0.2"/>
    <row r="14380" s="592" customFormat="1" x14ac:dyDescent="0.2"/>
    <row r="14381" s="592" customFormat="1" x14ac:dyDescent="0.2"/>
    <row r="14382" s="592" customFormat="1" x14ac:dyDescent="0.2"/>
    <row r="14383" s="592" customFormat="1" x14ac:dyDescent="0.2"/>
    <row r="14384" s="592" customFormat="1" x14ac:dyDescent="0.2"/>
    <row r="14385" s="592" customFormat="1" x14ac:dyDescent="0.2"/>
    <row r="14386" s="592" customFormat="1" x14ac:dyDescent="0.2"/>
    <row r="14387" s="592" customFormat="1" x14ac:dyDescent="0.2"/>
    <row r="14388" s="592" customFormat="1" x14ac:dyDescent="0.2"/>
    <row r="14389" s="592" customFormat="1" x14ac:dyDescent="0.2"/>
    <row r="14390" s="592" customFormat="1" x14ac:dyDescent="0.2"/>
    <row r="14391" s="592" customFormat="1" x14ac:dyDescent="0.2"/>
    <row r="14392" s="592" customFormat="1" x14ac:dyDescent="0.2"/>
    <row r="14393" s="592" customFormat="1" x14ac:dyDescent="0.2"/>
    <row r="14394" s="592" customFormat="1" x14ac:dyDescent="0.2"/>
    <row r="14395" s="592" customFormat="1" x14ac:dyDescent="0.2"/>
    <row r="14396" s="592" customFormat="1" x14ac:dyDescent="0.2"/>
    <row r="14397" s="592" customFormat="1" x14ac:dyDescent="0.2"/>
    <row r="14398" s="592" customFormat="1" x14ac:dyDescent="0.2"/>
    <row r="14399" s="592" customFormat="1" x14ac:dyDescent="0.2"/>
    <row r="14400" s="592" customFormat="1" x14ac:dyDescent="0.2"/>
    <row r="14401" s="592" customFormat="1" x14ac:dyDescent="0.2"/>
    <row r="14402" s="592" customFormat="1" x14ac:dyDescent="0.2"/>
    <row r="14403" s="592" customFormat="1" x14ac:dyDescent="0.2"/>
    <row r="14404" s="592" customFormat="1" x14ac:dyDescent="0.2"/>
    <row r="14405" s="592" customFormat="1" x14ac:dyDescent="0.2"/>
    <row r="14406" s="592" customFormat="1" x14ac:dyDescent="0.2"/>
    <row r="14407" s="592" customFormat="1" x14ac:dyDescent="0.2"/>
    <row r="14408" s="592" customFormat="1" x14ac:dyDescent="0.2"/>
    <row r="14409" s="592" customFormat="1" x14ac:dyDescent="0.2"/>
    <row r="14410" s="592" customFormat="1" x14ac:dyDescent="0.2"/>
    <row r="14411" s="592" customFormat="1" x14ac:dyDescent="0.2"/>
    <row r="14412" s="592" customFormat="1" x14ac:dyDescent="0.2"/>
    <row r="14413" s="592" customFormat="1" x14ac:dyDescent="0.2"/>
    <row r="14414" s="592" customFormat="1" x14ac:dyDescent="0.2"/>
    <row r="14415" s="592" customFormat="1" x14ac:dyDescent="0.2"/>
    <row r="14416" s="592" customFormat="1" x14ac:dyDescent="0.2"/>
    <row r="14417" s="592" customFormat="1" x14ac:dyDescent="0.2"/>
    <row r="14418" s="592" customFormat="1" x14ac:dyDescent="0.2"/>
    <row r="14419" s="592" customFormat="1" x14ac:dyDescent="0.2"/>
    <row r="14420" s="592" customFormat="1" x14ac:dyDescent="0.2"/>
    <row r="14421" s="592" customFormat="1" x14ac:dyDescent="0.2"/>
    <row r="14422" s="592" customFormat="1" x14ac:dyDescent="0.2"/>
    <row r="14423" s="592" customFormat="1" x14ac:dyDescent="0.2"/>
    <row r="14424" s="592" customFormat="1" x14ac:dyDescent="0.2"/>
    <row r="14425" s="592" customFormat="1" x14ac:dyDescent="0.2"/>
    <row r="14426" s="592" customFormat="1" x14ac:dyDescent="0.2"/>
    <row r="14427" s="592" customFormat="1" x14ac:dyDescent="0.2"/>
    <row r="14428" s="592" customFormat="1" x14ac:dyDescent="0.2"/>
    <row r="14429" s="592" customFormat="1" x14ac:dyDescent="0.2"/>
    <row r="14430" s="592" customFormat="1" x14ac:dyDescent="0.2"/>
    <row r="14431" s="592" customFormat="1" x14ac:dyDescent="0.2"/>
    <row r="14432" s="592" customFormat="1" x14ac:dyDescent="0.2"/>
    <row r="14433" s="592" customFormat="1" x14ac:dyDescent="0.2"/>
    <row r="14434" s="592" customFormat="1" x14ac:dyDescent="0.2"/>
    <row r="14435" s="592" customFormat="1" x14ac:dyDescent="0.2"/>
    <row r="14436" s="592" customFormat="1" x14ac:dyDescent="0.2"/>
    <row r="14437" s="592" customFormat="1" x14ac:dyDescent="0.2"/>
    <row r="14438" s="592" customFormat="1" x14ac:dyDescent="0.2"/>
    <row r="14439" s="592" customFormat="1" x14ac:dyDescent="0.2"/>
    <row r="14440" s="592" customFormat="1" x14ac:dyDescent="0.2"/>
    <row r="14441" s="592" customFormat="1" x14ac:dyDescent="0.2"/>
    <row r="14442" s="592" customFormat="1" x14ac:dyDescent="0.2"/>
    <row r="14443" s="592" customFormat="1" x14ac:dyDescent="0.2"/>
    <row r="14444" s="592" customFormat="1" x14ac:dyDescent="0.2"/>
    <row r="14445" s="592" customFormat="1" x14ac:dyDescent="0.2"/>
    <row r="14446" s="592" customFormat="1" x14ac:dyDescent="0.2"/>
    <row r="14447" s="592" customFormat="1" x14ac:dyDescent="0.2"/>
    <row r="14448" s="592" customFormat="1" x14ac:dyDescent="0.2"/>
    <row r="14449" s="592" customFormat="1" x14ac:dyDescent="0.2"/>
    <row r="14450" s="592" customFormat="1" x14ac:dyDescent="0.2"/>
    <row r="14451" s="592" customFormat="1" x14ac:dyDescent="0.2"/>
    <row r="14452" s="592" customFormat="1" x14ac:dyDescent="0.2"/>
    <row r="14453" s="592" customFormat="1" x14ac:dyDescent="0.2"/>
    <row r="14454" s="592" customFormat="1" x14ac:dyDescent="0.2"/>
    <row r="14455" s="592" customFormat="1" x14ac:dyDescent="0.2"/>
    <row r="14456" s="592" customFormat="1" x14ac:dyDescent="0.2"/>
    <row r="14457" s="592" customFormat="1" x14ac:dyDescent="0.2"/>
    <row r="14458" s="592" customFormat="1" x14ac:dyDescent="0.2"/>
    <row r="14459" s="592" customFormat="1" x14ac:dyDescent="0.2"/>
    <row r="14460" s="592" customFormat="1" x14ac:dyDescent="0.2"/>
    <row r="14461" s="592" customFormat="1" x14ac:dyDescent="0.2"/>
    <row r="14462" s="592" customFormat="1" x14ac:dyDescent="0.2"/>
    <row r="14463" s="592" customFormat="1" x14ac:dyDescent="0.2"/>
    <row r="14464" s="592" customFormat="1" x14ac:dyDescent="0.2"/>
    <row r="14465" s="592" customFormat="1" x14ac:dyDescent="0.2"/>
    <row r="14466" s="592" customFormat="1" x14ac:dyDescent="0.2"/>
    <row r="14467" s="592" customFormat="1" x14ac:dyDescent="0.2"/>
    <row r="14468" s="592" customFormat="1" x14ac:dyDescent="0.2"/>
    <row r="14469" s="592" customFormat="1" x14ac:dyDescent="0.2"/>
    <row r="14470" s="592" customFormat="1" x14ac:dyDescent="0.2"/>
    <row r="14471" s="592" customFormat="1" x14ac:dyDescent="0.2"/>
    <row r="14472" s="592" customFormat="1" x14ac:dyDescent="0.2"/>
    <row r="14473" s="592" customFormat="1" x14ac:dyDescent="0.2"/>
    <row r="14474" s="592" customFormat="1" x14ac:dyDescent="0.2"/>
    <row r="14475" s="592" customFormat="1" x14ac:dyDescent="0.2"/>
    <row r="14476" s="592" customFormat="1" x14ac:dyDescent="0.2"/>
    <row r="14477" s="592" customFormat="1" x14ac:dyDescent="0.2"/>
    <row r="14478" s="592" customFormat="1" x14ac:dyDescent="0.2"/>
    <row r="14479" s="592" customFormat="1" x14ac:dyDescent="0.2"/>
    <row r="14480" s="592" customFormat="1" x14ac:dyDescent="0.2"/>
    <row r="14481" s="592" customFormat="1" x14ac:dyDescent="0.2"/>
    <row r="14482" s="592" customFormat="1" x14ac:dyDescent="0.2"/>
    <row r="14483" s="592" customFormat="1" x14ac:dyDescent="0.2"/>
    <row r="14484" s="592" customFormat="1" x14ac:dyDescent="0.2"/>
    <row r="14485" s="592" customFormat="1" x14ac:dyDescent="0.2"/>
    <row r="14486" s="592" customFormat="1" x14ac:dyDescent="0.2"/>
    <row r="14487" s="592" customFormat="1" x14ac:dyDescent="0.2"/>
    <row r="14488" s="592" customFormat="1" x14ac:dyDescent="0.2"/>
    <row r="14489" s="592" customFormat="1" x14ac:dyDescent="0.2"/>
    <row r="14490" s="592" customFormat="1" x14ac:dyDescent="0.2"/>
    <row r="14491" s="592" customFormat="1" x14ac:dyDescent="0.2"/>
    <row r="14492" s="592" customFormat="1" x14ac:dyDescent="0.2"/>
    <row r="14493" s="592" customFormat="1" x14ac:dyDescent="0.2"/>
    <row r="14494" s="592" customFormat="1" x14ac:dyDescent="0.2"/>
    <row r="14495" s="592" customFormat="1" x14ac:dyDescent="0.2"/>
    <row r="14496" s="592" customFormat="1" x14ac:dyDescent="0.2"/>
    <row r="14497" s="592" customFormat="1" x14ac:dyDescent="0.2"/>
    <row r="14498" s="592" customFormat="1" x14ac:dyDescent="0.2"/>
    <row r="14499" s="592" customFormat="1" x14ac:dyDescent="0.2"/>
    <row r="14500" s="592" customFormat="1" x14ac:dyDescent="0.2"/>
    <row r="14501" s="592" customFormat="1" x14ac:dyDescent="0.2"/>
    <row r="14502" s="592" customFormat="1" x14ac:dyDescent="0.2"/>
    <row r="14503" s="592" customFormat="1" x14ac:dyDescent="0.2"/>
    <row r="14504" s="592" customFormat="1" x14ac:dyDescent="0.2"/>
    <row r="14505" s="592" customFormat="1" x14ac:dyDescent="0.2"/>
    <row r="14506" s="592" customFormat="1" x14ac:dyDescent="0.2"/>
    <row r="14507" s="592" customFormat="1" x14ac:dyDescent="0.2"/>
    <row r="14508" s="592" customFormat="1" x14ac:dyDescent="0.2"/>
    <row r="14509" s="592" customFormat="1" x14ac:dyDescent="0.2"/>
    <row r="14510" s="592" customFormat="1" x14ac:dyDescent="0.2"/>
    <row r="14511" s="592" customFormat="1" x14ac:dyDescent="0.2"/>
    <row r="14512" s="592" customFormat="1" x14ac:dyDescent="0.2"/>
    <row r="14513" s="592" customFormat="1" x14ac:dyDescent="0.2"/>
    <row r="14514" s="592" customFormat="1" x14ac:dyDescent="0.2"/>
    <row r="14515" s="592" customFormat="1" x14ac:dyDescent="0.2"/>
    <row r="14516" s="592" customFormat="1" x14ac:dyDescent="0.2"/>
    <row r="14517" s="592" customFormat="1" x14ac:dyDescent="0.2"/>
    <row r="14518" s="592" customFormat="1" x14ac:dyDescent="0.2"/>
    <row r="14519" s="592" customFormat="1" x14ac:dyDescent="0.2"/>
    <row r="14520" s="592" customFormat="1" x14ac:dyDescent="0.2"/>
    <row r="14521" s="592" customFormat="1" x14ac:dyDescent="0.2"/>
    <row r="14522" s="592" customFormat="1" x14ac:dyDescent="0.2"/>
    <row r="14523" s="592" customFormat="1" x14ac:dyDescent="0.2"/>
    <row r="14524" s="592" customFormat="1" x14ac:dyDescent="0.2"/>
    <row r="14525" s="592" customFormat="1" x14ac:dyDescent="0.2"/>
    <row r="14526" s="592" customFormat="1" x14ac:dyDescent="0.2"/>
    <row r="14527" s="592" customFormat="1" x14ac:dyDescent="0.2"/>
    <row r="14528" s="592" customFormat="1" x14ac:dyDescent="0.2"/>
    <row r="14529" s="592" customFormat="1" x14ac:dyDescent="0.2"/>
    <row r="14530" s="592" customFormat="1" x14ac:dyDescent="0.2"/>
    <row r="14531" s="592" customFormat="1" x14ac:dyDescent="0.2"/>
    <row r="14532" s="592" customFormat="1" x14ac:dyDescent="0.2"/>
    <row r="14533" s="592" customFormat="1" x14ac:dyDescent="0.2"/>
    <row r="14534" s="592" customFormat="1" x14ac:dyDescent="0.2"/>
    <row r="14535" s="592" customFormat="1" x14ac:dyDescent="0.2"/>
    <row r="14536" s="592" customFormat="1" x14ac:dyDescent="0.2"/>
    <row r="14537" s="592" customFormat="1" x14ac:dyDescent="0.2"/>
    <row r="14538" s="592" customFormat="1" x14ac:dyDescent="0.2"/>
    <row r="14539" s="592" customFormat="1" x14ac:dyDescent="0.2"/>
    <row r="14540" s="592" customFormat="1" x14ac:dyDescent="0.2"/>
    <row r="14541" s="592" customFormat="1" x14ac:dyDescent="0.2"/>
    <row r="14542" s="592" customFormat="1" x14ac:dyDescent="0.2"/>
    <row r="14543" s="592" customFormat="1" x14ac:dyDescent="0.2"/>
    <row r="14544" s="592" customFormat="1" x14ac:dyDescent="0.2"/>
    <row r="14545" s="592" customFormat="1" x14ac:dyDescent="0.2"/>
    <row r="14546" s="592" customFormat="1" x14ac:dyDescent="0.2"/>
    <row r="14547" s="592" customFormat="1" x14ac:dyDescent="0.2"/>
    <row r="14548" s="592" customFormat="1" x14ac:dyDescent="0.2"/>
    <row r="14549" s="592" customFormat="1" x14ac:dyDescent="0.2"/>
    <row r="14550" s="592" customFormat="1" x14ac:dyDescent="0.2"/>
    <row r="14551" s="592" customFormat="1" x14ac:dyDescent="0.2"/>
    <row r="14552" s="592" customFormat="1" x14ac:dyDescent="0.2"/>
    <row r="14553" s="592" customFormat="1" x14ac:dyDescent="0.2"/>
    <row r="14554" s="592" customFormat="1" x14ac:dyDescent="0.2"/>
    <row r="14555" s="592" customFormat="1" x14ac:dyDescent="0.2"/>
    <row r="14556" s="592" customFormat="1" x14ac:dyDescent="0.2"/>
    <row r="14557" s="592" customFormat="1" x14ac:dyDescent="0.2"/>
    <row r="14558" s="592" customFormat="1" x14ac:dyDescent="0.2"/>
    <row r="14559" s="592" customFormat="1" x14ac:dyDescent="0.2"/>
    <row r="14560" s="592" customFormat="1" x14ac:dyDescent="0.2"/>
    <row r="14561" s="592" customFormat="1" x14ac:dyDescent="0.2"/>
    <row r="14562" s="592" customFormat="1" x14ac:dyDescent="0.2"/>
    <row r="14563" s="592" customFormat="1" x14ac:dyDescent="0.2"/>
    <row r="14564" s="592" customFormat="1" x14ac:dyDescent="0.2"/>
    <row r="14565" s="592" customFormat="1" x14ac:dyDescent="0.2"/>
    <row r="14566" s="592" customFormat="1" x14ac:dyDescent="0.2"/>
    <row r="14567" s="592" customFormat="1" x14ac:dyDescent="0.2"/>
    <row r="14568" s="592" customFormat="1" x14ac:dyDescent="0.2"/>
    <row r="14569" s="592" customFormat="1" x14ac:dyDescent="0.2"/>
    <row r="14570" s="592" customFormat="1" x14ac:dyDescent="0.2"/>
    <row r="14571" s="592" customFormat="1" x14ac:dyDescent="0.2"/>
    <row r="14572" s="592" customFormat="1" x14ac:dyDescent="0.2"/>
    <row r="14573" s="592" customFormat="1" x14ac:dyDescent="0.2"/>
    <row r="14574" s="592" customFormat="1" x14ac:dyDescent="0.2"/>
    <row r="14575" s="592" customFormat="1" x14ac:dyDescent="0.2"/>
    <row r="14576" s="592" customFormat="1" x14ac:dyDescent="0.2"/>
    <row r="14577" s="592" customFormat="1" x14ac:dyDescent="0.2"/>
    <row r="14578" s="592" customFormat="1" x14ac:dyDescent="0.2"/>
    <row r="14579" s="592" customFormat="1" x14ac:dyDescent="0.2"/>
    <row r="14580" s="592" customFormat="1" x14ac:dyDescent="0.2"/>
    <row r="14581" s="592" customFormat="1" x14ac:dyDescent="0.2"/>
    <row r="14582" s="592" customFormat="1" x14ac:dyDescent="0.2"/>
    <row r="14583" s="592" customFormat="1" x14ac:dyDescent="0.2"/>
    <row r="14584" s="592" customFormat="1" x14ac:dyDescent="0.2"/>
    <row r="14585" s="592" customFormat="1" x14ac:dyDescent="0.2"/>
    <row r="14586" s="592" customFormat="1" x14ac:dyDescent="0.2"/>
    <row r="14587" s="592" customFormat="1" x14ac:dyDescent="0.2"/>
    <row r="14588" s="592" customFormat="1" x14ac:dyDescent="0.2"/>
    <row r="14589" s="592" customFormat="1" x14ac:dyDescent="0.2"/>
    <row r="14590" s="592" customFormat="1" x14ac:dyDescent="0.2"/>
    <row r="14591" s="592" customFormat="1" x14ac:dyDescent="0.2"/>
    <row r="14592" s="592" customFormat="1" x14ac:dyDescent="0.2"/>
    <row r="14593" s="592" customFormat="1" x14ac:dyDescent="0.2"/>
    <row r="14594" s="592" customFormat="1" x14ac:dyDescent="0.2"/>
    <row r="14595" s="592" customFormat="1" x14ac:dyDescent="0.2"/>
    <row r="14596" s="592" customFormat="1" x14ac:dyDescent="0.2"/>
    <row r="14597" s="592" customFormat="1" x14ac:dyDescent="0.2"/>
    <row r="14598" s="592" customFormat="1" x14ac:dyDescent="0.2"/>
    <row r="14599" s="592" customFormat="1" x14ac:dyDescent="0.2"/>
    <row r="14600" s="592" customFormat="1" x14ac:dyDescent="0.2"/>
    <row r="14601" s="592" customFormat="1" x14ac:dyDescent="0.2"/>
    <row r="14602" s="592" customFormat="1" x14ac:dyDescent="0.2"/>
    <row r="14603" s="592" customFormat="1" x14ac:dyDescent="0.2"/>
    <row r="14604" s="592" customFormat="1" x14ac:dyDescent="0.2"/>
    <row r="14605" s="592" customFormat="1" x14ac:dyDescent="0.2"/>
    <row r="14606" s="592" customFormat="1" x14ac:dyDescent="0.2"/>
    <row r="14607" s="592" customFormat="1" x14ac:dyDescent="0.2"/>
    <row r="14608" s="592" customFormat="1" x14ac:dyDescent="0.2"/>
    <row r="14609" s="592" customFormat="1" x14ac:dyDescent="0.2"/>
    <row r="14610" s="592" customFormat="1" x14ac:dyDescent="0.2"/>
    <row r="14611" s="592" customFormat="1" x14ac:dyDescent="0.2"/>
    <row r="14612" s="592" customFormat="1" x14ac:dyDescent="0.2"/>
    <row r="14613" s="592" customFormat="1" x14ac:dyDescent="0.2"/>
    <row r="14614" s="592" customFormat="1" x14ac:dyDescent="0.2"/>
    <row r="14615" s="592" customFormat="1" x14ac:dyDescent="0.2"/>
    <row r="14616" s="592" customFormat="1" x14ac:dyDescent="0.2"/>
    <row r="14617" s="592" customFormat="1" x14ac:dyDescent="0.2"/>
    <row r="14618" s="592" customFormat="1" x14ac:dyDescent="0.2"/>
    <row r="14619" s="592" customFormat="1" x14ac:dyDescent="0.2"/>
    <row r="14620" s="592" customFormat="1" x14ac:dyDescent="0.2"/>
    <row r="14621" s="592" customFormat="1" x14ac:dyDescent="0.2"/>
    <row r="14622" s="592" customFormat="1" x14ac:dyDescent="0.2"/>
    <row r="14623" s="592" customFormat="1" x14ac:dyDescent="0.2"/>
    <row r="14624" s="592" customFormat="1" x14ac:dyDescent="0.2"/>
    <row r="14625" s="592" customFormat="1" x14ac:dyDescent="0.2"/>
    <row r="14626" s="592" customFormat="1" x14ac:dyDescent="0.2"/>
    <row r="14627" s="592" customFormat="1" x14ac:dyDescent="0.2"/>
    <row r="14628" s="592" customFormat="1" x14ac:dyDescent="0.2"/>
    <row r="14629" s="592" customFormat="1" x14ac:dyDescent="0.2"/>
    <row r="14630" s="592" customFormat="1" x14ac:dyDescent="0.2"/>
    <row r="14631" s="592" customFormat="1" x14ac:dyDescent="0.2"/>
    <row r="14632" s="592" customFormat="1" x14ac:dyDescent="0.2"/>
    <row r="14633" s="592" customFormat="1" x14ac:dyDescent="0.2"/>
    <row r="14634" s="592" customFormat="1" x14ac:dyDescent="0.2"/>
    <row r="14635" s="592" customFormat="1" x14ac:dyDescent="0.2"/>
    <row r="14636" s="592" customFormat="1" x14ac:dyDescent="0.2"/>
    <row r="14637" s="592" customFormat="1" x14ac:dyDescent="0.2"/>
    <row r="14638" s="592" customFormat="1" x14ac:dyDescent="0.2"/>
    <row r="14639" s="592" customFormat="1" x14ac:dyDescent="0.2"/>
    <row r="14640" s="592" customFormat="1" x14ac:dyDescent="0.2"/>
    <row r="14641" s="592" customFormat="1" x14ac:dyDescent="0.2"/>
    <row r="14642" s="592" customFormat="1" x14ac:dyDescent="0.2"/>
    <row r="14643" s="592" customFormat="1" x14ac:dyDescent="0.2"/>
    <row r="14644" s="592" customFormat="1" x14ac:dyDescent="0.2"/>
    <row r="14645" s="592" customFormat="1" x14ac:dyDescent="0.2"/>
    <row r="14646" s="592" customFormat="1" x14ac:dyDescent="0.2"/>
    <row r="14647" s="592" customFormat="1" x14ac:dyDescent="0.2"/>
    <row r="14648" s="592" customFormat="1" x14ac:dyDescent="0.2"/>
    <row r="14649" s="592" customFormat="1" x14ac:dyDescent="0.2"/>
    <row r="14650" s="592" customFormat="1" x14ac:dyDescent="0.2"/>
    <row r="14651" s="592" customFormat="1" x14ac:dyDescent="0.2"/>
    <row r="14652" s="592" customFormat="1" x14ac:dyDescent="0.2"/>
    <row r="14653" s="592" customFormat="1" x14ac:dyDescent="0.2"/>
    <row r="14654" s="592" customFormat="1" x14ac:dyDescent="0.2"/>
    <row r="14655" s="592" customFormat="1" x14ac:dyDescent="0.2"/>
    <row r="14656" s="592" customFormat="1" x14ac:dyDescent="0.2"/>
    <row r="14657" s="592" customFormat="1" x14ac:dyDescent="0.2"/>
    <row r="14658" s="592" customFormat="1" x14ac:dyDescent="0.2"/>
    <row r="14659" s="592" customFormat="1" x14ac:dyDescent="0.2"/>
    <row r="14660" s="592" customFormat="1" x14ac:dyDescent="0.2"/>
    <row r="14661" s="592" customFormat="1" x14ac:dyDescent="0.2"/>
    <row r="14662" s="592" customFormat="1" x14ac:dyDescent="0.2"/>
    <row r="14663" s="592" customFormat="1" x14ac:dyDescent="0.2"/>
    <row r="14664" s="592" customFormat="1" x14ac:dyDescent="0.2"/>
    <row r="14665" s="592" customFormat="1" x14ac:dyDescent="0.2"/>
    <row r="14666" s="592" customFormat="1" x14ac:dyDescent="0.2"/>
    <row r="14667" s="592" customFormat="1" x14ac:dyDescent="0.2"/>
    <row r="14668" s="592" customFormat="1" x14ac:dyDescent="0.2"/>
    <row r="14669" s="592" customFormat="1" x14ac:dyDescent="0.2"/>
    <row r="14670" s="592" customFormat="1" x14ac:dyDescent="0.2"/>
    <row r="14671" s="592" customFormat="1" x14ac:dyDescent="0.2"/>
    <row r="14672" s="592" customFormat="1" x14ac:dyDescent="0.2"/>
    <row r="14673" s="592" customFormat="1" x14ac:dyDescent="0.2"/>
    <row r="14674" s="592" customFormat="1" x14ac:dyDescent="0.2"/>
    <row r="14675" s="592" customFormat="1" x14ac:dyDescent="0.2"/>
    <row r="14676" s="592" customFormat="1" x14ac:dyDescent="0.2"/>
    <row r="14677" s="592" customFormat="1" x14ac:dyDescent="0.2"/>
    <row r="14678" s="592" customFormat="1" x14ac:dyDescent="0.2"/>
    <row r="14679" s="592" customFormat="1" x14ac:dyDescent="0.2"/>
    <row r="14680" s="592" customFormat="1" x14ac:dyDescent="0.2"/>
    <row r="14681" s="592" customFormat="1" x14ac:dyDescent="0.2"/>
    <row r="14682" s="592" customFormat="1" x14ac:dyDescent="0.2"/>
    <row r="14683" s="592" customFormat="1" x14ac:dyDescent="0.2"/>
    <row r="14684" s="592" customFormat="1" x14ac:dyDescent="0.2"/>
    <row r="14685" s="592" customFormat="1" x14ac:dyDescent="0.2"/>
    <row r="14686" s="592" customFormat="1" x14ac:dyDescent="0.2"/>
    <row r="14687" s="592" customFormat="1" x14ac:dyDescent="0.2"/>
    <row r="14688" s="592" customFormat="1" x14ac:dyDescent="0.2"/>
    <row r="14689" s="592" customFormat="1" x14ac:dyDescent="0.2"/>
    <row r="14690" s="592" customFormat="1" x14ac:dyDescent="0.2"/>
    <row r="14691" s="592" customFormat="1" x14ac:dyDescent="0.2"/>
    <row r="14692" s="592" customFormat="1" x14ac:dyDescent="0.2"/>
    <row r="14693" s="592" customFormat="1" x14ac:dyDescent="0.2"/>
    <row r="14694" s="592" customFormat="1" x14ac:dyDescent="0.2"/>
    <row r="14695" s="592" customFormat="1" x14ac:dyDescent="0.2"/>
    <row r="14696" s="592" customFormat="1" x14ac:dyDescent="0.2"/>
    <row r="14697" s="592" customFormat="1" x14ac:dyDescent="0.2"/>
    <row r="14698" s="592" customFormat="1" x14ac:dyDescent="0.2"/>
    <row r="14699" s="592" customFormat="1" x14ac:dyDescent="0.2"/>
    <row r="14700" s="592" customFormat="1" x14ac:dyDescent="0.2"/>
    <row r="14701" s="592" customFormat="1" x14ac:dyDescent="0.2"/>
    <row r="14702" s="592" customFormat="1" x14ac:dyDescent="0.2"/>
    <row r="14703" s="592" customFormat="1" x14ac:dyDescent="0.2"/>
    <row r="14704" s="592" customFormat="1" x14ac:dyDescent="0.2"/>
    <row r="14705" s="592" customFormat="1" x14ac:dyDescent="0.2"/>
    <row r="14706" s="592" customFormat="1" x14ac:dyDescent="0.2"/>
    <row r="14707" s="592" customFormat="1" x14ac:dyDescent="0.2"/>
    <row r="14708" s="592" customFormat="1" x14ac:dyDescent="0.2"/>
    <row r="14709" s="592" customFormat="1" x14ac:dyDescent="0.2"/>
    <row r="14710" s="592" customFormat="1" x14ac:dyDescent="0.2"/>
    <row r="14711" s="592" customFormat="1" x14ac:dyDescent="0.2"/>
    <row r="14712" s="592" customFormat="1" x14ac:dyDescent="0.2"/>
    <row r="14713" s="592" customFormat="1" x14ac:dyDescent="0.2"/>
    <row r="14714" s="592" customFormat="1" x14ac:dyDescent="0.2"/>
    <row r="14715" s="592" customFormat="1" x14ac:dyDescent="0.2"/>
    <row r="14716" s="592" customFormat="1" x14ac:dyDescent="0.2"/>
    <row r="14717" s="592" customFormat="1" x14ac:dyDescent="0.2"/>
    <row r="14718" s="592" customFormat="1" x14ac:dyDescent="0.2"/>
    <row r="14719" s="592" customFormat="1" x14ac:dyDescent="0.2"/>
    <row r="14720" s="592" customFormat="1" x14ac:dyDescent="0.2"/>
    <row r="14721" s="592" customFormat="1" x14ac:dyDescent="0.2"/>
    <row r="14722" s="592" customFormat="1" x14ac:dyDescent="0.2"/>
    <row r="14723" s="592" customFormat="1" x14ac:dyDescent="0.2"/>
    <row r="14724" s="592" customFormat="1" x14ac:dyDescent="0.2"/>
    <row r="14725" s="592" customFormat="1" x14ac:dyDescent="0.2"/>
    <row r="14726" s="592" customFormat="1" x14ac:dyDescent="0.2"/>
    <row r="14727" s="592" customFormat="1" x14ac:dyDescent="0.2"/>
    <row r="14728" s="592" customFormat="1" x14ac:dyDescent="0.2"/>
    <row r="14729" s="592" customFormat="1" x14ac:dyDescent="0.2"/>
    <row r="14730" s="592" customFormat="1" x14ac:dyDescent="0.2"/>
    <row r="14731" s="592" customFormat="1" x14ac:dyDescent="0.2"/>
    <row r="14732" s="592" customFormat="1" x14ac:dyDescent="0.2"/>
    <row r="14733" s="592" customFormat="1" x14ac:dyDescent="0.2"/>
    <row r="14734" s="592" customFormat="1" x14ac:dyDescent="0.2"/>
    <row r="14735" s="592" customFormat="1" x14ac:dyDescent="0.2"/>
    <row r="14736" s="592" customFormat="1" x14ac:dyDescent="0.2"/>
    <row r="14737" s="592" customFormat="1" x14ac:dyDescent="0.2"/>
    <row r="14738" s="592" customFormat="1" x14ac:dyDescent="0.2"/>
    <row r="14739" s="592" customFormat="1" x14ac:dyDescent="0.2"/>
    <row r="14740" s="592" customFormat="1" x14ac:dyDescent="0.2"/>
    <row r="14741" s="592" customFormat="1" x14ac:dyDescent="0.2"/>
    <row r="14742" s="592" customFormat="1" x14ac:dyDescent="0.2"/>
    <row r="14743" s="592" customFormat="1" x14ac:dyDescent="0.2"/>
    <row r="14744" s="592" customFormat="1" x14ac:dyDescent="0.2"/>
    <row r="14745" s="592" customFormat="1" x14ac:dyDescent="0.2"/>
    <row r="14746" s="592" customFormat="1" x14ac:dyDescent="0.2"/>
    <row r="14747" s="592" customFormat="1" x14ac:dyDescent="0.2"/>
    <row r="14748" s="592" customFormat="1" x14ac:dyDescent="0.2"/>
    <row r="14749" s="592" customFormat="1" x14ac:dyDescent="0.2"/>
    <row r="14750" s="592" customFormat="1" x14ac:dyDescent="0.2"/>
    <row r="14751" s="592" customFormat="1" x14ac:dyDescent="0.2"/>
    <row r="14752" s="592" customFormat="1" x14ac:dyDescent="0.2"/>
    <row r="14753" s="592" customFormat="1" x14ac:dyDescent="0.2"/>
    <row r="14754" s="592" customFormat="1" x14ac:dyDescent="0.2"/>
    <row r="14755" s="592" customFormat="1" x14ac:dyDescent="0.2"/>
    <row r="14756" s="592" customFormat="1" x14ac:dyDescent="0.2"/>
    <row r="14757" s="592" customFormat="1" x14ac:dyDescent="0.2"/>
    <row r="14758" s="592" customFormat="1" x14ac:dyDescent="0.2"/>
    <row r="14759" s="592" customFormat="1" x14ac:dyDescent="0.2"/>
    <row r="14760" s="592" customFormat="1" x14ac:dyDescent="0.2"/>
    <row r="14761" s="592" customFormat="1" x14ac:dyDescent="0.2"/>
    <row r="14762" s="592" customFormat="1" x14ac:dyDescent="0.2"/>
    <row r="14763" s="592" customFormat="1" x14ac:dyDescent="0.2"/>
    <row r="14764" s="592" customFormat="1" x14ac:dyDescent="0.2"/>
    <row r="14765" s="592" customFormat="1" x14ac:dyDescent="0.2"/>
    <row r="14766" s="592" customFormat="1" x14ac:dyDescent="0.2"/>
    <row r="14767" s="592" customFormat="1" x14ac:dyDescent="0.2"/>
    <row r="14768" s="592" customFormat="1" x14ac:dyDescent="0.2"/>
    <row r="14769" s="592" customFormat="1" x14ac:dyDescent="0.2"/>
    <row r="14770" s="592" customFormat="1" x14ac:dyDescent="0.2"/>
    <row r="14771" s="592" customFormat="1" x14ac:dyDescent="0.2"/>
    <row r="14772" s="592" customFormat="1" x14ac:dyDescent="0.2"/>
    <row r="14773" s="592" customFormat="1" x14ac:dyDescent="0.2"/>
    <row r="14774" s="592" customFormat="1" x14ac:dyDescent="0.2"/>
    <row r="14775" s="592" customFormat="1" x14ac:dyDescent="0.2"/>
    <row r="14776" s="592" customFormat="1" x14ac:dyDescent="0.2"/>
    <row r="14777" s="592" customFormat="1" x14ac:dyDescent="0.2"/>
    <row r="14778" s="592" customFormat="1" x14ac:dyDescent="0.2"/>
    <row r="14779" s="592" customFormat="1" x14ac:dyDescent="0.2"/>
    <row r="14780" s="592" customFormat="1" x14ac:dyDescent="0.2"/>
    <row r="14781" s="592" customFormat="1" x14ac:dyDescent="0.2"/>
    <row r="14782" s="592" customFormat="1" x14ac:dyDescent="0.2"/>
    <row r="14783" s="592" customFormat="1" x14ac:dyDescent="0.2"/>
    <row r="14784" s="592" customFormat="1" x14ac:dyDescent="0.2"/>
    <row r="14785" s="592" customFormat="1" x14ac:dyDescent="0.2"/>
    <row r="14786" s="592" customFormat="1" x14ac:dyDescent="0.2"/>
    <row r="14787" s="592" customFormat="1" x14ac:dyDescent="0.2"/>
    <row r="14788" s="592" customFormat="1" x14ac:dyDescent="0.2"/>
    <row r="14789" s="592" customFormat="1" x14ac:dyDescent="0.2"/>
    <row r="14790" s="592" customFormat="1" x14ac:dyDescent="0.2"/>
    <row r="14791" s="592" customFormat="1" x14ac:dyDescent="0.2"/>
    <row r="14792" s="592" customFormat="1" x14ac:dyDescent="0.2"/>
    <row r="14793" s="592" customFormat="1" x14ac:dyDescent="0.2"/>
    <row r="14794" s="592" customFormat="1" x14ac:dyDescent="0.2"/>
    <row r="14795" s="592" customFormat="1" x14ac:dyDescent="0.2"/>
    <row r="14796" s="592" customFormat="1" x14ac:dyDescent="0.2"/>
    <row r="14797" s="592" customFormat="1" x14ac:dyDescent="0.2"/>
    <row r="14798" s="592" customFormat="1" x14ac:dyDescent="0.2"/>
    <row r="14799" s="592" customFormat="1" x14ac:dyDescent="0.2"/>
    <row r="14800" s="592" customFormat="1" x14ac:dyDescent="0.2"/>
    <row r="14801" s="592" customFormat="1" x14ac:dyDescent="0.2"/>
    <row r="14802" s="592" customFormat="1" x14ac:dyDescent="0.2"/>
    <row r="14803" s="592" customFormat="1" x14ac:dyDescent="0.2"/>
    <row r="14804" s="592" customFormat="1" x14ac:dyDescent="0.2"/>
    <row r="14805" s="592" customFormat="1" x14ac:dyDescent="0.2"/>
    <row r="14806" s="592" customFormat="1" x14ac:dyDescent="0.2"/>
    <row r="14807" s="592" customFormat="1" x14ac:dyDescent="0.2"/>
    <row r="14808" s="592" customFormat="1" x14ac:dyDescent="0.2"/>
    <row r="14809" s="592" customFormat="1" x14ac:dyDescent="0.2"/>
    <row r="14810" s="592" customFormat="1" x14ac:dyDescent="0.2"/>
    <row r="14811" s="592" customFormat="1" x14ac:dyDescent="0.2"/>
    <row r="14812" s="592" customFormat="1" x14ac:dyDescent="0.2"/>
    <row r="14813" s="592" customFormat="1" x14ac:dyDescent="0.2"/>
    <row r="14814" s="592" customFormat="1" x14ac:dyDescent="0.2"/>
    <row r="14815" s="592" customFormat="1" x14ac:dyDescent="0.2"/>
    <row r="14816" s="592" customFormat="1" x14ac:dyDescent="0.2"/>
    <row r="14817" s="592" customFormat="1" x14ac:dyDescent="0.2"/>
    <row r="14818" s="592" customFormat="1" x14ac:dyDescent="0.2"/>
    <row r="14819" s="592" customFormat="1" x14ac:dyDescent="0.2"/>
    <row r="14820" s="592" customFormat="1" x14ac:dyDescent="0.2"/>
    <row r="14821" s="592" customFormat="1" x14ac:dyDescent="0.2"/>
    <row r="14822" s="592" customFormat="1" x14ac:dyDescent="0.2"/>
    <row r="14823" s="592" customFormat="1" x14ac:dyDescent="0.2"/>
    <row r="14824" s="592" customFormat="1" x14ac:dyDescent="0.2"/>
    <row r="14825" s="592" customFormat="1" x14ac:dyDescent="0.2"/>
    <row r="14826" s="592" customFormat="1" x14ac:dyDescent="0.2"/>
    <row r="14827" s="592" customFormat="1" x14ac:dyDescent="0.2"/>
    <row r="14828" s="592" customFormat="1" x14ac:dyDescent="0.2"/>
    <row r="14829" s="592" customFormat="1" x14ac:dyDescent="0.2"/>
    <row r="14830" s="592" customFormat="1" x14ac:dyDescent="0.2"/>
    <row r="14831" s="592" customFormat="1" x14ac:dyDescent="0.2"/>
    <row r="14832" s="592" customFormat="1" x14ac:dyDescent="0.2"/>
    <row r="14833" s="592" customFormat="1" x14ac:dyDescent="0.2"/>
    <row r="14834" s="592" customFormat="1" x14ac:dyDescent="0.2"/>
    <row r="14835" s="592" customFormat="1" x14ac:dyDescent="0.2"/>
    <row r="14836" s="592" customFormat="1" x14ac:dyDescent="0.2"/>
    <row r="14837" s="592" customFormat="1" x14ac:dyDescent="0.2"/>
    <row r="14838" s="592" customFormat="1" x14ac:dyDescent="0.2"/>
    <row r="14839" s="592" customFormat="1" x14ac:dyDescent="0.2"/>
    <row r="14840" s="592" customFormat="1" x14ac:dyDescent="0.2"/>
    <row r="14841" s="592" customFormat="1" x14ac:dyDescent="0.2"/>
    <row r="14842" s="592" customFormat="1" x14ac:dyDescent="0.2"/>
    <row r="14843" s="592" customFormat="1" x14ac:dyDescent="0.2"/>
    <row r="14844" s="592" customFormat="1" x14ac:dyDescent="0.2"/>
    <row r="14845" s="592" customFormat="1" x14ac:dyDescent="0.2"/>
    <row r="14846" s="592" customFormat="1" x14ac:dyDescent="0.2"/>
    <row r="14847" s="592" customFormat="1" x14ac:dyDescent="0.2"/>
    <row r="14848" s="592" customFormat="1" x14ac:dyDescent="0.2"/>
    <row r="14849" s="592" customFormat="1" x14ac:dyDescent="0.2"/>
    <row r="14850" s="592" customFormat="1" x14ac:dyDescent="0.2"/>
    <row r="14851" s="592" customFormat="1" x14ac:dyDescent="0.2"/>
    <row r="14852" s="592" customFormat="1" x14ac:dyDescent="0.2"/>
    <row r="14853" s="592" customFormat="1" x14ac:dyDescent="0.2"/>
    <row r="14854" s="592" customFormat="1" x14ac:dyDescent="0.2"/>
    <row r="14855" s="592" customFormat="1" x14ac:dyDescent="0.2"/>
    <row r="14856" s="592" customFormat="1" x14ac:dyDescent="0.2"/>
    <row r="14857" s="592" customFormat="1" x14ac:dyDescent="0.2"/>
    <row r="14858" s="592" customFormat="1" x14ac:dyDescent="0.2"/>
    <row r="14859" s="592" customFormat="1" x14ac:dyDescent="0.2"/>
    <row r="14860" s="592" customFormat="1" x14ac:dyDescent="0.2"/>
    <row r="14861" s="592" customFormat="1" x14ac:dyDescent="0.2"/>
    <row r="14862" s="592" customFormat="1" x14ac:dyDescent="0.2"/>
    <row r="14863" s="592" customFormat="1" x14ac:dyDescent="0.2"/>
    <row r="14864" s="592" customFormat="1" x14ac:dyDescent="0.2"/>
    <row r="14865" s="592" customFormat="1" x14ac:dyDescent="0.2"/>
    <row r="14866" s="592" customFormat="1" x14ac:dyDescent="0.2"/>
    <row r="14867" s="592" customFormat="1" x14ac:dyDescent="0.2"/>
    <row r="14868" s="592" customFormat="1" x14ac:dyDescent="0.2"/>
    <row r="14869" s="592" customFormat="1" x14ac:dyDescent="0.2"/>
    <row r="14870" s="592" customFormat="1" x14ac:dyDescent="0.2"/>
    <row r="14871" s="592" customFormat="1" x14ac:dyDescent="0.2"/>
    <row r="14872" s="592" customFormat="1" x14ac:dyDescent="0.2"/>
    <row r="14873" s="592" customFormat="1" x14ac:dyDescent="0.2"/>
    <row r="14874" s="592" customFormat="1" x14ac:dyDescent="0.2"/>
    <row r="14875" s="592" customFormat="1" x14ac:dyDescent="0.2"/>
    <row r="14876" s="592" customFormat="1" x14ac:dyDescent="0.2"/>
    <row r="14877" s="592" customFormat="1" x14ac:dyDescent="0.2"/>
    <row r="14878" s="592" customFormat="1" x14ac:dyDescent="0.2"/>
    <row r="14879" s="592" customFormat="1" x14ac:dyDescent="0.2"/>
    <row r="14880" s="592" customFormat="1" x14ac:dyDescent="0.2"/>
    <row r="14881" s="592" customFormat="1" x14ac:dyDescent="0.2"/>
    <row r="14882" s="592" customFormat="1" x14ac:dyDescent="0.2"/>
    <row r="14883" s="592" customFormat="1" x14ac:dyDescent="0.2"/>
    <row r="14884" s="592" customFormat="1" x14ac:dyDescent="0.2"/>
    <row r="14885" s="592" customFormat="1" x14ac:dyDescent="0.2"/>
    <row r="14886" s="592" customFormat="1" x14ac:dyDescent="0.2"/>
    <row r="14887" s="592" customFormat="1" x14ac:dyDescent="0.2"/>
    <row r="14888" s="592" customFormat="1" x14ac:dyDescent="0.2"/>
    <row r="14889" s="592" customFormat="1" x14ac:dyDescent="0.2"/>
    <row r="14890" s="592" customFormat="1" x14ac:dyDescent="0.2"/>
    <row r="14891" s="592" customFormat="1" x14ac:dyDescent="0.2"/>
    <row r="14892" s="592" customFormat="1" x14ac:dyDescent="0.2"/>
    <row r="14893" s="592" customFormat="1" x14ac:dyDescent="0.2"/>
    <row r="14894" s="592" customFormat="1" x14ac:dyDescent="0.2"/>
    <row r="14895" s="592" customFormat="1" x14ac:dyDescent="0.2"/>
    <row r="14896" s="592" customFormat="1" x14ac:dyDescent="0.2"/>
    <row r="14897" s="592" customFormat="1" x14ac:dyDescent="0.2"/>
    <row r="14898" s="592" customFormat="1" x14ac:dyDescent="0.2"/>
    <row r="14899" s="592" customFormat="1" x14ac:dyDescent="0.2"/>
    <row r="14900" s="592" customFormat="1" x14ac:dyDescent="0.2"/>
    <row r="14901" s="592" customFormat="1" x14ac:dyDescent="0.2"/>
    <row r="14902" s="592" customFormat="1" x14ac:dyDescent="0.2"/>
    <row r="14903" s="592" customFormat="1" x14ac:dyDescent="0.2"/>
    <row r="14904" s="592" customFormat="1" x14ac:dyDescent="0.2"/>
    <row r="14905" s="592" customFormat="1" x14ac:dyDescent="0.2"/>
    <row r="14906" s="592" customFormat="1" x14ac:dyDescent="0.2"/>
    <row r="14907" s="592" customFormat="1" x14ac:dyDescent="0.2"/>
    <row r="14908" s="592" customFormat="1" x14ac:dyDescent="0.2"/>
    <row r="14909" s="592" customFormat="1" x14ac:dyDescent="0.2"/>
    <row r="14910" s="592" customFormat="1" x14ac:dyDescent="0.2"/>
    <row r="14911" s="592" customFormat="1" x14ac:dyDescent="0.2"/>
    <row r="14912" s="592" customFormat="1" x14ac:dyDescent="0.2"/>
    <row r="14913" s="592" customFormat="1" x14ac:dyDescent="0.2"/>
    <row r="14914" s="592" customFormat="1" x14ac:dyDescent="0.2"/>
    <row r="14915" s="592" customFormat="1" x14ac:dyDescent="0.2"/>
    <row r="14916" s="592" customFormat="1" x14ac:dyDescent="0.2"/>
    <row r="14917" s="592" customFormat="1" x14ac:dyDescent="0.2"/>
    <row r="14918" s="592" customFormat="1" x14ac:dyDescent="0.2"/>
    <row r="14919" s="592" customFormat="1" x14ac:dyDescent="0.2"/>
    <row r="14920" s="592" customFormat="1" x14ac:dyDescent="0.2"/>
    <row r="14921" s="592" customFormat="1" x14ac:dyDescent="0.2"/>
    <row r="14922" s="592" customFormat="1" x14ac:dyDescent="0.2"/>
    <row r="14923" s="592" customFormat="1" x14ac:dyDescent="0.2"/>
    <row r="14924" s="592" customFormat="1" x14ac:dyDescent="0.2"/>
    <row r="14925" s="592" customFormat="1" x14ac:dyDescent="0.2"/>
    <row r="14926" s="592" customFormat="1" x14ac:dyDescent="0.2"/>
    <row r="14927" s="592" customFormat="1" x14ac:dyDescent="0.2"/>
    <row r="14928" s="592" customFormat="1" x14ac:dyDescent="0.2"/>
    <row r="14929" s="592" customFormat="1" x14ac:dyDescent="0.2"/>
    <row r="14930" s="592" customFormat="1" x14ac:dyDescent="0.2"/>
    <row r="14931" s="592" customFormat="1" x14ac:dyDescent="0.2"/>
    <row r="14932" s="592" customFormat="1" x14ac:dyDescent="0.2"/>
    <row r="14933" s="592" customFormat="1" x14ac:dyDescent="0.2"/>
    <row r="14934" s="592" customFormat="1" x14ac:dyDescent="0.2"/>
    <row r="14935" s="592" customFormat="1" x14ac:dyDescent="0.2"/>
    <row r="14936" s="592" customFormat="1" x14ac:dyDescent="0.2"/>
    <row r="14937" s="592" customFormat="1" x14ac:dyDescent="0.2"/>
    <row r="14938" s="592" customFormat="1" x14ac:dyDescent="0.2"/>
    <row r="14939" s="592" customFormat="1" x14ac:dyDescent="0.2"/>
    <row r="14940" s="592" customFormat="1" x14ac:dyDescent="0.2"/>
    <row r="14941" s="592" customFormat="1" x14ac:dyDescent="0.2"/>
    <row r="14942" s="592" customFormat="1" x14ac:dyDescent="0.2"/>
    <row r="14943" s="592" customFormat="1" x14ac:dyDescent="0.2"/>
    <row r="14944" s="592" customFormat="1" x14ac:dyDescent="0.2"/>
    <row r="14945" s="592" customFormat="1" x14ac:dyDescent="0.2"/>
    <row r="14946" s="592" customFormat="1" x14ac:dyDescent="0.2"/>
    <row r="14947" s="592" customFormat="1" x14ac:dyDescent="0.2"/>
    <row r="14948" s="592" customFormat="1" x14ac:dyDescent="0.2"/>
    <row r="14949" s="592" customFormat="1" x14ac:dyDescent="0.2"/>
    <row r="14950" s="592" customFormat="1" x14ac:dyDescent="0.2"/>
    <row r="14951" s="592" customFormat="1" x14ac:dyDescent="0.2"/>
    <row r="14952" s="592" customFormat="1" x14ac:dyDescent="0.2"/>
    <row r="14953" s="592" customFormat="1" x14ac:dyDescent="0.2"/>
    <row r="14954" s="592" customFormat="1" x14ac:dyDescent="0.2"/>
    <row r="14955" s="592" customFormat="1" x14ac:dyDescent="0.2"/>
    <row r="14956" s="592" customFormat="1" x14ac:dyDescent="0.2"/>
    <row r="14957" s="592" customFormat="1" x14ac:dyDescent="0.2"/>
    <row r="14958" s="592" customFormat="1" x14ac:dyDescent="0.2"/>
    <row r="14959" s="592" customFormat="1" x14ac:dyDescent="0.2"/>
    <row r="14960" s="592" customFormat="1" x14ac:dyDescent="0.2"/>
    <row r="14961" s="592" customFormat="1" x14ac:dyDescent="0.2"/>
    <row r="14962" s="592" customFormat="1" x14ac:dyDescent="0.2"/>
    <row r="14963" s="592" customFormat="1" x14ac:dyDescent="0.2"/>
    <row r="14964" s="592" customFormat="1" x14ac:dyDescent="0.2"/>
    <row r="14965" s="592" customFormat="1" x14ac:dyDescent="0.2"/>
    <row r="14966" s="592" customFormat="1" x14ac:dyDescent="0.2"/>
    <row r="14967" s="592" customFormat="1" x14ac:dyDescent="0.2"/>
    <row r="14968" s="592" customFormat="1" x14ac:dyDescent="0.2"/>
    <row r="14969" s="592" customFormat="1" x14ac:dyDescent="0.2"/>
    <row r="14970" s="592" customFormat="1" x14ac:dyDescent="0.2"/>
    <row r="14971" s="592" customFormat="1" x14ac:dyDescent="0.2"/>
    <row r="14972" s="592" customFormat="1" x14ac:dyDescent="0.2"/>
    <row r="14973" s="592" customFormat="1" x14ac:dyDescent="0.2"/>
    <row r="14974" s="592" customFormat="1" x14ac:dyDescent="0.2"/>
    <row r="14975" s="592" customFormat="1" x14ac:dyDescent="0.2"/>
    <row r="14976" s="592" customFormat="1" x14ac:dyDescent="0.2"/>
    <row r="14977" s="592" customFormat="1" x14ac:dyDescent="0.2"/>
    <row r="14978" s="592" customFormat="1" x14ac:dyDescent="0.2"/>
    <row r="14979" s="592" customFormat="1" x14ac:dyDescent="0.2"/>
    <row r="14980" s="592" customFormat="1" x14ac:dyDescent="0.2"/>
    <row r="14981" s="592" customFormat="1" x14ac:dyDescent="0.2"/>
    <row r="14982" s="592" customFormat="1" x14ac:dyDescent="0.2"/>
    <row r="14983" s="592" customFormat="1" x14ac:dyDescent="0.2"/>
    <row r="14984" s="592" customFormat="1" x14ac:dyDescent="0.2"/>
    <row r="14985" s="592" customFormat="1" x14ac:dyDescent="0.2"/>
    <row r="14986" s="592" customFormat="1" x14ac:dyDescent="0.2"/>
    <row r="14987" s="592" customFormat="1" x14ac:dyDescent="0.2"/>
    <row r="14988" s="592" customFormat="1" x14ac:dyDescent="0.2"/>
    <row r="14989" s="592" customFormat="1" x14ac:dyDescent="0.2"/>
    <row r="14990" s="592" customFormat="1" x14ac:dyDescent="0.2"/>
    <row r="14991" s="592" customFormat="1" x14ac:dyDescent="0.2"/>
    <row r="14992" s="592" customFormat="1" x14ac:dyDescent="0.2"/>
    <row r="14993" s="592" customFormat="1" x14ac:dyDescent="0.2"/>
    <row r="14994" s="592" customFormat="1" x14ac:dyDescent="0.2"/>
    <row r="14995" s="592" customFormat="1" x14ac:dyDescent="0.2"/>
    <row r="14996" s="592" customFormat="1" x14ac:dyDescent="0.2"/>
    <row r="14997" s="592" customFormat="1" x14ac:dyDescent="0.2"/>
    <row r="14998" s="592" customFormat="1" x14ac:dyDescent="0.2"/>
    <row r="14999" s="592" customFormat="1" x14ac:dyDescent="0.2"/>
    <row r="15000" s="592" customFormat="1" x14ac:dyDescent="0.2"/>
    <row r="15001" s="592" customFormat="1" x14ac:dyDescent="0.2"/>
    <row r="15002" s="592" customFormat="1" x14ac:dyDescent="0.2"/>
    <row r="15003" s="592" customFormat="1" x14ac:dyDescent="0.2"/>
    <row r="15004" s="592" customFormat="1" x14ac:dyDescent="0.2"/>
    <row r="15005" s="592" customFormat="1" x14ac:dyDescent="0.2"/>
    <row r="15006" s="592" customFormat="1" x14ac:dyDescent="0.2"/>
    <row r="15007" s="592" customFormat="1" x14ac:dyDescent="0.2"/>
    <row r="15008" s="592" customFormat="1" x14ac:dyDescent="0.2"/>
    <row r="15009" s="592" customFormat="1" x14ac:dyDescent="0.2"/>
    <row r="15010" s="592" customFormat="1" x14ac:dyDescent="0.2"/>
    <row r="15011" s="592" customFormat="1" x14ac:dyDescent="0.2"/>
    <row r="15012" s="592" customFormat="1" x14ac:dyDescent="0.2"/>
    <row r="15013" s="592" customFormat="1" x14ac:dyDescent="0.2"/>
    <row r="15014" s="592" customFormat="1" x14ac:dyDescent="0.2"/>
    <row r="15015" s="592" customFormat="1" x14ac:dyDescent="0.2"/>
    <row r="15016" s="592" customFormat="1" x14ac:dyDescent="0.2"/>
    <row r="15017" s="592" customFormat="1" x14ac:dyDescent="0.2"/>
    <row r="15018" s="592" customFormat="1" x14ac:dyDescent="0.2"/>
    <row r="15019" s="592" customFormat="1" x14ac:dyDescent="0.2"/>
    <row r="15020" s="592" customFormat="1" x14ac:dyDescent="0.2"/>
    <row r="15021" s="592" customFormat="1" x14ac:dyDescent="0.2"/>
    <row r="15022" s="592" customFormat="1" x14ac:dyDescent="0.2"/>
    <row r="15023" s="592" customFormat="1" x14ac:dyDescent="0.2"/>
    <row r="15024" s="592" customFormat="1" x14ac:dyDescent="0.2"/>
    <row r="15025" s="592" customFormat="1" x14ac:dyDescent="0.2"/>
    <row r="15026" s="592" customFormat="1" x14ac:dyDescent="0.2"/>
    <row r="15027" s="592" customFormat="1" x14ac:dyDescent="0.2"/>
    <row r="15028" s="592" customFormat="1" x14ac:dyDescent="0.2"/>
    <row r="15029" s="592" customFormat="1" x14ac:dyDescent="0.2"/>
    <row r="15030" s="592" customFormat="1" x14ac:dyDescent="0.2"/>
    <row r="15031" s="592" customFormat="1" x14ac:dyDescent="0.2"/>
    <row r="15032" s="592" customFormat="1" x14ac:dyDescent="0.2"/>
    <row r="15033" s="592" customFormat="1" x14ac:dyDescent="0.2"/>
    <row r="15034" s="592" customFormat="1" x14ac:dyDescent="0.2"/>
    <row r="15035" s="592" customFormat="1" x14ac:dyDescent="0.2"/>
    <row r="15036" s="592" customFormat="1" x14ac:dyDescent="0.2"/>
    <row r="15037" s="592" customFormat="1" x14ac:dyDescent="0.2"/>
    <row r="15038" s="592" customFormat="1" x14ac:dyDescent="0.2"/>
    <row r="15039" s="592" customFormat="1" x14ac:dyDescent="0.2"/>
    <row r="15040" s="592" customFormat="1" x14ac:dyDescent="0.2"/>
    <row r="15041" s="592" customFormat="1" x14ac:dyDescent="0.2"/>
    <row r="15042" s="592" customFormat="1" x14ac:dyDescent="0.2"/>
    <row r="15043" s="592" customFormat="1" x14ac:dyDescent="0.2"/>
    <row r="15044" s="592" customFormat="1" x14ac:dyDescent="0.2"/>
    <row r="15045" s="592" customFormat="1" x14ac:dyDescent="0.2"/>
    <row r="15046" s="592" customFormat="1" x14ac:dyDescent="0.2"/>
    <row r="15047" s="592" customFormat="1" x14ac:dyDescent="0.2"/>
    <row r="15048" s="592" customFormat="1" x14ac:dyDescent="0.2"/>
    <row r="15049" s="592" customFormat="1" x14ac:dyDescent="0.2"/>
    <row r="15050" s="592" customFormat="1" x14ac:dyDescent="0.2"/>
    <row r="15051" s="592" customFormat="1" x14ac:dyDescent="0.2"/>
    <row r="15052" s="592" customFormat="1" x14ac:dyDescent="0.2"/>
    <row r="15053" s="592" customFormat="1" x14ac:dyDescent="0.2"/>
    <row r="15054" s="592" customFormat="1" x14ac:dyDescent="0.2"/>
    <row r="15055" s="592" customFormat="1" x14ac:dyDescent="0.2"/>
    <row r="15056" s="592" customFormat="1" x14ac:dyDescent="0.2"/>
    <row r="15057" s="592" customFormat="1" x14ac:dyDescent="0.2"/>
    <row r="15058" s="592" customFormat="1" x14ac:dyDescent="0.2"/>
    <row r="15059" s="592" customFormat="1" x14ac:dyDescent="0.2"/>
    <row r="15060" s="592" customFormat="1" x14ac:dyDescent="0.2"/>
    <row r="15061" s="592" customFormat="1" x14ac:dyDescent="0.2"/>
    <row r="15062" s="592" customFormat="1" x14ac:dyDescent="0.2"/>
    <row r="15063" s="592" customFormat="1" x14ac:dyDescent="0.2"/>
    <row r="15064" s="592" customFormat="1" x14ac:dyDescent="0.2"/>
    <row r="15065" s="592" customFormat="1" x14ac:dyDescent="0.2"/>
    <row r="15066" s="592" customFormat="1" x14ac:dyDescent="0.2"/>
    <row r="15067" s="592" customFormat="1" x14ac:dyDescent="0.2"/>
    <row r="15068" s="592" customFormat="1" x14ac:dyDescent="0.2"/>
    <row r="15069" s="592" customFormat="1" x14ac:dyDescent="0.2"/>
    <row r="15070" s="592" customFormat="1" x14ac:dyDescent="0.2"/>
    <row r="15071" s="592" customFormat="1" x14ac:dyDescent="0.2"/>
    <row r="15072" s="592" customFormat="1" x14ac:dyDescent="0.2"/>
    <row r="15073" s="592" customFormat="1" x14ac:dyDescent="0.2"/>
    <row r="15074" s="592" customFormat="1" x14ac:dyDescent="0.2"/>
    <row r="15075" s="592" customFormat="1" x14ac:dyDescent="0.2"/>
    <row r="15076" s="592" customFormat="1" x14ac:dyDescent="0.2"/>
    <row r="15077" s="592" customFormat="1" x14ac:dyDescent="0.2"/>
    <row r="15078" s="592" customFormat="1" x14ac:dyDescent="0.2"/>
    <row r="15079" s="592" customFormat="1" x14ac:dyDescent="0.2"/>
    <row r="15080" s="592" customFormat="1" x14ac:dyDescent="0.2"/>
    <row r="15081" s="592" customFormat="1" x14ac:dyDescent="0.2"/>
    <row r="15082" s="592" customFormat="1" x14ac:dyDescent="0.2"/>
    <row r="15083" s="592" customFormat="1" x14ac:dyDescent="0.2"/>
    <row r="15084" s="592" customFormat="1" x14ac:dyDescent="0.2"/>
    <row r="15085" s="592" customFormat="1" x14ac:dyDescent="0.2"/>
    <row r="15086" s="592" customFormat="1" x14ac:dyDescent="0.2"/>
    <row r="15087" s="592" customFormat="1" x14ac:dyDescent="0.2"/>
    <row r="15088" s="592" customFormat="1" x14ac:dyDescent="0.2"/>
    <row r="15089" s="592" customFormat="1" x14ac:dyDescent="0.2"/>
    <row r="15090" s="592" customFormat="1" x14ac:dyDescent="0.2"/>
    <row r="15091" s="592" customFormat="1" x14ac:dyDescent="0.2"/>
    <row r="15092" s="592" customFormat="1" x14ac:dyDescent="0.2"/>
    <row r="15093" s="592" customFormat="1" x14ac:dyDescent="0.2"/>
    <row r="15094" s="592" customFormat="1" x14ac:dyDescent="0.2"/>
    <row r="15095" s="592" customFormat="1" x14ac:dyDescent="0.2"/>
    <row r="15096" s="592" customFormat="1" x14ac:dyDescent="0.2"/>
    <row r="15097" s="592" customFormat="1" x14ac:dyDescent="0.2"/>
    <row r="15098" s="592" customFormat="1" x14ac:dyDescent="0.2"/>
    <row r="15099" s="592" customFormat="1" x14ac:dyDescent="0.2"/>
    <row r="15100" s="592" customFormat="1" x14ac:dyDescent="0.2"/>
    <row r="15101" s="592" customFormat="1" x14ac:dyDescent="0.2"/>
    <row r="15102" s="592" customFormat="1" x14ac:dyDescent="0.2"/>
    <row r="15103" s="592" customFormat="1" x14ac:dyDescent="0.2"/>
    <row r="15104" s="592" customFormat="1" x14ac:dyDescent="0.2"/>
    <row r="15105" s="592" customFormat="1" x14ac:dyDescent="0.2"/>
    <row r="15106" s="592" customFormat="1" x14ac:dyDescent="0.2"/>
    <row r="15107" s="592" customFormat="1" x14ac:dyDescent="0.2"/>
    <row r="15108" s="592" customFormat="1" x14ac:dyDescent="0.2"/>
    <row r="15109" s="592" customFormat="1" x14ac:dyDescent="0.2"/>
    <row r="15110" s="592" customFormat="1" x14ac:dyDescent="0.2"/>
    <row r="15111" s="592" customFormat="1" x14ac:dyDescent="0.2"/>
    <row r="15112" s="592" customFormat="1" x14ac:dyDescent="0.2"/>
    <row r="15113" s="592" customFormat="1" x14ac:dyDescent="0.2"/>
    <row r="15114" s="592" customFormat="1" x14ac:dyDescent="0.2"/>
    <row r="15115" s="592" customFormat="1" x14ac:dyDescent="0.2"/>
    <row r="15116" s="592" customFormat="1" x14ac:dyDescent="0.2"/>
    <row r="15117" s="592" customFormat="1" x14ac:dyDescent="0.2"/>
    <row r="15118" s="592" customFormat="1" x14ac:dyDescent="0.2"/>
    <row r="15119" s="592" customFormat="1" x14ac:dyDescent="0.2"/>
    <row r="15120" s="592" customFormat="1" x14ac:dyDescent="0.2"/>
    <row r="15121" s="592" customFormat="1" x14ac:dyDescent="0.2"/>
    <row r="15122" s="592" customFormat="1" x14ac:dyDescent="0.2"/>
    <row r="15123" s="592" customFormat="1" x14ac:dyDescent="0.2"/>
    <row r="15124" s="592" customFormat="1" x14ac:dyDescent="0.2"/>
    <row r="15125" s="592" customFormat="1" x14ac:dyDescent="0.2"/>
    <row r="15126" s="592" customFormat="1" x14ac:dyDescent="0.2"/>
    <row r="15127" s="592" customFormat="1" x14ac:dyDescent="0.2"/>
    <row r="15128" s="592" customFormat="1" x14ac:dyDescent="0.2"/>
    <row r="15129" s="592" customFormat="1" x14ac:dyDescent="0.2"/>
    <row r="15130" s="592" customFormat="1" x14ac:dyDescent="0.2"/>
    <row r="15131" s="592" customFormat="1" x14ac:dyDescent="0.2"/>
    <row r="15132" s="592" customFormat="1" x14ac:dyDescent="0.2"/>
    <row r="15133" s="592" customFormat="1" x14ac:dyDescent="0.2"/>
    <row r="15134" s="592" customFormat="1" x14ac:dyDescent="0.2"/>
    <row r="15135" s="592" customFormat="1" x14ac:dyDescent="0.2"/>
    <row r="15136" s="592" customFormat="1" x14ac:dyDescent="0.2"/>
    <row r="15137" s="592" customFormat="1" x14ac:dyDescent="0.2"/>
    <row r="15138" s="592" customFormat="1" x14ac:dyDescent="0.2"/>
    <row r="15139" s="592" customFormat="1" x14ac:dyDescent="0.2"/>
    <row r="15140" s="592" customFormat="1" x14ac:dyDescent="0.2"/>
    <row r="15141" s="592" customFormat="1" x14ac:dyDescent="0.2"/>
    <row r="15142" s="592" customFormat="1" x14ac:dyDescent="0.2"/>
    <row r="15143" s="592" customFormat="1" x14ac:dyDescent="0.2"/>
    <row r="15144" s="592" customFormat="1" x14ac:dyDescent="0.2"/>
    <row r="15145" s="592" customFormat="1" x14ac:dyDescent="0.2"/>
    <row r="15146" s="592" customFormat="1" x14ac:dyDescent="0.2"/>
    <row r="15147" s="592" customFormat="1" x14ac:dyDescent="0.2"/>
    <row r="15148" s="592" customFormat="1" x14ac:dyDescent="0.2"/>
    <row r="15149" s="592" customFormat="1" x14ac:dyDescent="0.2"/>
    <row r="15150" s="592" customFormat="1" x14ac:dyDescent="0.2"/>
    <row r="15151" s="592" customFormat="1" x14ac:dyDescent="0.2"/>
    <row r="15152" s="592" customFormat="1" x14ac:dyDescent="0.2"/>
    <row r="15153" s="592" customFormat="1" x14ac:dyDescent="0.2"/>
    <row r="15154" s="592" customFormat="1" x14ac:dyDescent="0.2"/>
    <row r="15155" s="592" customFormat="1" x14ac:dyDescent="0.2"/>
    <row r="15156" s="592" customFormat="1" x14ac:dyDescent="0.2"/>
    <row r="15157" s="592" customFormat="1" x14ac:dyDescent="0.2"/>
    <row r="15158" s="592" customFormat="1" x14ac:dyDescent="0.2"/>
    <row r="15159" s="592" customFormat="1" x14ac:dyDescent="0.2"/>
    <row r="15160" s="592" customFormat="1" x14ac:dyDescent="0.2"/>
    <row r="15161" s="592" customFormat="1" x14ac:dyDescent="0.2"/>
    <row r="15162" s="592" customFormat="1" x14ac:dyDescent="0.2"/>
    <row r="15163" s="592" customFormat="1" x14ac:dyDescent="0.2"/>
    <row r="15164" s="592" customFormat="1" x14ac:dyDescent="0.2"/>
    <row r="15165" s="592" customFormat="1" x14ac:dyDescent="0.2"/>
    <row r="15166" s="592" customFormat="1" x14ac:dyDescent="0.2"/>
    <row r="15167" s="592" customFormat="1" x14ac:dyDescent="0.2"/>
    <row r="15168" s="592" customFormat="1" x14ac:dyDescent="0.2"/>
    <row r="15169" s="592" customFormat="1" x14ac:dyDescent="0.2"/>
    <row r="15170" s="592" customFormat="1" x14ac:dyDescent="0.2"/>
    <row r="15171" s="592" customFormat="1" x14ac:dyDescent="0.2"/>
    <row r="15172" s="592" customFormat="1" x14ac:dyDescent="0.2"/>
    <row r="15173" s="592" customFormat="1" x14ac:dyDescent="0.2"/>
    <row r="15174" s="592" customFormat="1" x14ac:dyDescent="0.2"/>
    <row r="15175" s="592" customFormat="1" x14ac:dyDescent="0.2"/>
    <row r="15176" s="592" customFormat="1" x14ac:dyDescent="0.2"/>
    <row r="15177" s="592" customFormat="1" x14ac:dyDescent="0.2"/>
    <row r="15178" s="592" customFormat="1" x14ac:dyDescent="0.2"/>
    <row r="15179" s="592" customFormat="1" x14ac:dyDescent="0.2"/>
    <row r="15180" s="592" customFormat="1" x14ac:dyDescent="0.2"/>
    <row r="15181" s="592" customFormat="1" x14ac:dyDescent="0.2"/>
    <row r="15182" s="592" customFormat="1" x14ac:dyDescent="0.2"/>
    <row r="15183" s="592" customFormat="1" x14ac:dyDescent="0.2"/>
    <row r="15184" s="592" customFormat="1" x14ac:dyDescent="0.2"/>
    <row r="15185" s="592" customFormat="1" x14ac:dyDescent="0.2"/>
    <row r="15186" s="592" customFormat="1" x14ac:dyDescent="0.2"/>
    <row r="15187" s="592" customFormat="1" x14ac:dyDescent="0.2"/>
    <row r="15188" s="592" customFormat="1" x14ac:dyDescent="0.2"/>
    <row r="15189" s="592" customFormat="1" x14ac:dyDescent="0.2"/>
    <row r="15190" s="592" customFormat="1" x14ac:dyDescent="0.2"/>
    <row r="15191" s="592" customFormat="1" x14ac:dyDescent="0.2"/>
    <row r="15192" s="592" customFormat="1" x14ac:dyDescent="0.2"/>
    <row r="15193" s="592" customFormat="1" x14ac:dyDescent="0.2"/>
    <row r="15194" s="592" customFormat="1" x14ac:dyDescent="0.2"/>
    <row r="15195" s="592" customFormat="1" x14ac:dyDescent="0.2"/>
    <row r="15196" s="592" customFormat="1" x14ac:dyDescent="0.2"/>
    <row r="15197" s="592" customFormat="1" x14ac:dyDescent="0.2"/>
    <row r="15198" s="592" customFormat="1" x14ac:dyDescent="0.2"/>
    <row r="15199" s="592" customFormat="1" x14ac:dyDescent="0.2"/>
    <row r="15200" s="592" customFormat="1" x14ac:dyDescent="0.2"/>
    <row r="15201" s="592" customFormat="1" x14ac:dyDescent="0.2"/>
    <row r="15202" s="592" customFormat="1" x14ac:dyDescent="0.2"/>
    <row r="15203" s="592" customFormat="1" x14ac:dyDescent="0.2"/>
    <row r="15204" s="592" customFormat="1" x14ac:dyDescent="0.2"/>
    <row r="15205" s="592" customFormat="1" x14ac:dyDescent="0.2"/>
    <row r="15206" s="592" customFormat="1" x14ac:dyDescent="0.2"/>
    <row r="15207" s="592" customFormat="1" x14ac:dyDescent="0.2"/>
    <row r="15208" s="592" customFormat="1" x14ac:dyDescent="0.2"/>
    <row r="15209" s="592" customFormat="1" x14ac:dyDescent="0.2"/>
    <row r="15210" s="592" customFormat="1" x14ac:dyDescent="0.2"/>
    <row r="15211" s="592" customFormat="1" x14ac:dyDescent="0.2"/>
    <row r="15212" s="592" customFormat="1" x14ac:dyDescent="0.2"/>
    <row r="15213" s="592" customFormat="1" x14ac:dyDescent="0.2"/>
    <row r="15214" s="592" customFormat="1" x14ac:dyDescent="0.2"/>
    <row r="15215" s="592" customFormat="1" x14ac:dyDescent="0.2"/>
    <row r="15216" s="592" customFormat="1" x14ac:dyDescent="0.2"/>
    <row r="15217" s="592" customFormat="1" x14ac:dyDescent="0.2"/>
    <row r="15218" s="592" customFormat="1" x14ac:dyDescent="0.2"/>
    <row r="15219" s="592" customFormat="1" x14ac:dyDescent="0.2"/>
    <row r="15220" s="592" customFormat="1" x14ac:dyDescent="0.2"/>
    <row r="15221" s="592" customFormat="1" x14ac:dyDescent="0.2"/>
    <row r="15222" s="592" customFormat="1" x14ac:dyDescent="0.2"/>
    <row r="15223" s="592" customFormat="1" x14ac:dyDescent="0.2"/>
    <row r="15224" s="592" customFormat="1" x14ac:dyDescent="0.2"/>
    <row r="15225" s="592" customFormat="1" x14ac:dyDescent="0.2"/>
    <row r="15226" s="592" customFormat="1" x14ac:dyDescent="0.2"/>
    <row r="15227" s="592" customFormat="1" x14ac:dyDescent="0.2"/>
    <row r="15228" s="592" customFormat="1" x14ac:dyDescent="0.2"/>
    <row r="15229" s="592" customFormat="1" x14ac:dyDescent="0.2"/>
    <row r="15230" s="592" customFormat="1" x14ac:dyDescent="0.2"/>
    <row r="15231" s="592" customFormat="1" x14ac:dyDescent="0.2"/>
    <row r="15232" s="592" customFormat="1" x14ac:dyDescent="0.2"/>
    <row r="15233" s="592" customFormat="1" x14ac:dyDescent="0.2"/>
    <row r="15234" s="592" customFormat="1" x14ac:dyDescent="0.2"/>
    <row r="15235" s="592" customFormat="1" x14ac:dyDescent="0.2"/>
    <row r="15236" s="592" customFormat="1" x14ac:dyDescent="0.2"/>
    <row r="15237" s="592" customFormat="1" x14ac:dyDescent="0.2"/>
    <row r="15238" s="592" customFormat="1" x14ac:dyDescent="0.2"/>
    <row r="15239" s="592" customFormat="1" x14ac:dyDescent="0.2"/>
    <row r="15240" s="592" customFormat="1" x14ac:dyDescent="0.2"/>
    <row r="15241" s="592" customFormat="1" x14ac:dyDescent="0.2"/>
    <row r="15242" s="592" customFormat="1" x14ac:dyDescent="0.2"/>
    <row r="15243" s="592" customFormat="1" x14ac:dyDescent="0.2"/>
    <row r="15244" s="592" customFormat="1" x14ac:dyDescent="0.2"/>
    <row r="15245" s="592" customFormat="1" x14ac:dyDescent="0.2"/>
    <row r="15246" s="592" customFormat="1" x14ac:dyDescent="0.2"/>
    <row r="15247" s="592" customFormat="1" x14ac:dyDescent="0.2"/>
    <row r="15248" s="592" customFormat="1" x14ac:dyDescent="0.2"/>
    <row r="15249" s="592" customFormat="1" x14ac:dyDescent="0.2"/>
    <row r="15250" s="592" customFormat="1" x14ac:dyDescent="0.2"/>
    <row r="15251" s="592" customFormat="1" x14ac:dyDescent="0.2"/>
    <row r="15252" s="592" customFormat="1" x14ac:dyDescent="0.2"/>
    <row r="15253" s="592" customFormat="1" x14ac:dyDescent="0.2"/>
    <row r="15254" s="592" customFormat="1" x14ac:dyDescent="0.2"/>
    <row r="15255" s="592" customFormat="1" x14ac:dyDescent="0.2"/>
    <row r="15256" s="592" customFormat="1" x14ac:dyDescent="0.2"/>
    <row r="15257" s="592" customFormat="1" x14ac:dyDescent="0.2"/>
    <row r="15258" s="592" customFormat="1" x14ac:dyDescent="0.2"/>
    <row r="15259" s="592" customFormat="1" x14ac:dyDescent="0.2"/>
    <row r="15260" s="592" customFormat="1" x14ac:dyDescent="0.2"/>
    <row r="15261" s="592" customFormat="1" x14ac:dyDescent="0.2"/>
    <row r="15262" s="592" customFormat="1" x14ac:dyDescent="0.2"/>
    <row r="15263" s="592" customFormat="1" x14ac:dyDescent="0.2"/>
    <row r="15264" s="592" customFormat="1" x14ac:dyDescent="0.2"/>
    <row r="15265" s="592" customFormat="1" x14ac:dyDescent="0.2"/>
    <row r="15266" s="592" customFormat="1" x14ac:dyDescent="0.2"/>
    <row r="15267" s="592" customFormat="1" x14ac:dyDescent="0.2"/>
    <row r="15268" s="592" customFormat="1" x14ac:dyDescent="0.2"/>
    <row r="15269" s="592" customFormat="1" x14ac:dyDescent="0.2"/>
    <row r="15270" s="592" customFormat="1" x14ac:dyDescent="0.2"/>
    <row r="15271" s="592" customFormat="1" x14ac:dyDescent="0.2"/>
    <row r="15272" s="592" customFormat="1" x14ac:dyDescent="0.2"/>
    <row r="15273" s="592" customFormat="1" x14ac:dyDescent="0.2"/>
    <row r="15274" s="592" customFormat="1" x14ac:dyDescent="0.2"/>
    <row r="15275" s="592" customFormat="1" x14ac:dyDescent="0.2"/>
    <row r="15276" s="592" customFormat="1" x14ac:dyDescent="0.2"/>
    <row r="15277" s="592" customFormat="1" x14ac:dyDescent="0.2"/>
    <row r="15278" s="592" customFormat="1" x14ac:dyDescent="0.2"/>
    <row r="15279" s="592" customFormat="1" x14ac:dyDescent="0.2"/>
    <row r="15280" s="592" customFormat="1" x14ac:dyDescent="0.2"/>
    <row r="15281" s="592" customFormat="1" x14ac:dyDescent="0.2"/>
    <row r="15282" s="592" customFormat="1" x14ac:dyDescent="0.2"/>
    <row r="15283" s="592" customFormat="1" x14ac:dyDescent="0.2"/>
    <row r="15284" s="592" customFormat="1" x14ac:dyDescent="0.2"/>
    <row r="15285" s="592" customFormat="1" x14ac:dyDescent="0.2"/>
    <row r="15286" s="592" customFormat="1" x14ac:dyDescent="0.2"/>
    <row r="15287" s="592" customFormat="1" x14ac:dyDescent="0.2"/>
    <row r="15288" s="592" customFormat="1" x14ac:dyDescent="0.2"/>
    <row r="15289" s="592" customFormat="1" x14ac:dyDescent="0.2"/>
    <row r="15290" s="592" customFormat="1" x14ac:dyDescent="0.2"/>
    <row r="15291" s="592" customFormat="1" x14ac:dyDescent="0.2"/>
    <row r="15292" s="592" customFormat="1" x14ac:dyDescent="0.2"/>
    <row r="15293" s="592" customFormat="1" x14ac:dyDescent="0.2"/>
    <row r="15294" s="592" customFormat="1" x14ac:dyDescent="0.2"/>
    <row r="15295" s="592" customFormat="1" x14ac:dyDescent="0.2"/>
    <row r="15296" s="592" customFormat="1" x14ac:dyDescent="0.2"/>
    <row r="15297" s="592" customFormat="1" x14ac:dyDescent="0.2"/>
    <row r="15298" s="592" customFormat="1" x14ac:dyDescent="0.2"/>
    <row r="15299" s="592" customFormat="1" x14ac:dyDescent="0.2"/>
    <row r="15300" s="592" customFormat="1" x14ac:dyDescent="0.2"/>
    <row r="15301" s="592" customFormat="1" x14ac:dyDescent="0.2"/>
    <row r="15302" s="592" customFormat="1" x14ac:dyDescent="0.2"/>
    <row r="15303" s="592" customFormat="1" x14ac:dyDescent="0.2"/>
    <row r="15304" s="592" customFormat="1" x14ac:dyDescent="0.2"/>
    <row r="15305" s="592" customFormat="1" x14ac:dyDescent="0.2"/>
    <row r="15306" s="592" customFormat="1" x14ac:dyDescent="0.2"/>
    <row r="15307" s="592" customFormat="1" x14ac:dyDescent="0.2"/>
    <row r="15308" s="592" customFormat="1" x14ac:dyDescent="0.2"/>
    <row r="15309" s="592" customFormat="1" x14ac:dyDescent="0.2"/>
    <row r="15310" s="592" customFormat="1" x14ac:dyDescent="0.2"/>
    <row r="15311" s="592" customFormat="1" x14ac:dyDescent="0.2"/>
    <row r="15312" s="592" customFormat="1" x14ac:dyDescent="0.2"/>
    <row r="15313" s="592" customFormat="1" x14ac:dyDescent="0.2"/>
    <row r="15314" s="592" customFormat="1" x14ac:dyDescent="0.2"/>
    <row r="15315" s="592" customFormat="1" x14ac:dyDescent="0.2"/>
    <row r="15316" s="592" customFormat="1" x14ac:dyDescent="0.2"/>
    <row r="15317" s="592" customFormat="1" x14ac:dyDescent="0.2"/>
    <row r="15318" s="592" customFormat="1" x14ac:dyDescent="0.2"/>
    <row r="15319" s="592" customFormat="1" x14ac:dyDescent="0.2"/>
    <row r="15320" s="592" customFormat="1" x14ac:dyDescent="0.2"/>
    <row r="15321" s="592" customFormat="1" x14ac:dyDescent="0.2"/>
    <row r="15322" s="592" customFormat="1" x14ac:dyDescent="0.2"/>
    <row r="15323" s="592" customFormat="1" x14ac:dyDescent="0.2"/>
    <row r="15324" s="592" customFormat="1" x14ac:dyDescent="0.2"/>
    <row r="15325" s="592" customFormat="1" x14ac:dyDescent="0.2"/>
    <row r="15326" s="592" customFormat="1" x14ac:dyDescent="0.2"/>
    <row r="15327" s="592" customFormat="1" x14ac:dyDescent="0.2"/>
    <row r="15328" s="592" customFormat="1" x14ac:dyDescent="0.2"/>
    <row r="15329" s="592" customFormat="1" x14ac:dyDescent="0.2"/>
    <row r="15330" s="592" customFormat="1" x14ac:dyDescent="0.2"/>
    <row r="15331" s="592" customFormat="1" x14ac:dyDescent="0.2"/>
    <row r="15332" s="592" customFormat="1" x14ac:dyDescent="0.2"/>
    <row r="15333" s="592" customFormat="1" x14ac:dyDescent="0.2"/>
    <row r="15334" s="592" customFormat="1" x14ac:dyDescent="0.2"/>
    <row r="15335" s="592" customFormat="1" x14ac:dyDescent="0.2"/>
    <row r="15336" s="592" customFormat="1" x14ac:dyDescent="0.2"/>
    <row r="15337" s="592" customFormat="1" x14ac:dyDescent="0.2"/>
    <row r="15338" s="592" customFormat="1" x14ac:dyDescent="0.2"/>
    <row r="15339" s="592" customFormat="1" x14ac:dyDescent="0.2"/>
    <row r="15340" s="592" customFormat="1" x14ac:dyDescent="0.2"/>
    <row r="15341" s="592" customFormat="1" x14ac:dyDescent="0.2"/>
    <row r="15342" s="592" customFormat="1" x14ac:dyDescent="0.2"/>
    <row r="15343" s="592" customFormat="1" x14ac:dyDescent="0.2"/>
    <row r="15344" s="592" customFormat="1" x14ac:dyDescent="0.2"/>
    <row r="15345" s="592" customFormat="1" x14ac:dyDescent="0.2"/>
    <row r="15346" s="592" customFormat="1" x14ac:dyDescent="0.2"/>
    <row r="15347" s="592" customFormat="1" x14ac:dyDescent="0.2"/>
    <row r="15348" s="592" customFormat="1" x14ac:dyDescent="0.2"/>
    <row r="15349" s="592" customFormat="1" x14ac:dyDescent="0.2"/>
    <row r="15350" s="592" customFormat="1" x14ac:dyDescent="0.2"/>
    <row r="15351" s="592" customFormat="1" x14ac:dyDescent="0.2"/>
    <row r="15352" s="592" customFormat="1" x14ac:dyDescent="0.2"/>
    <row r="15353" s="592" customFormat="1" x14ac:dyDescent="0.2"/>
    <row r="15354" s="592" customFormat="1" x14ac:dyDescent="0.2"/>
    <row r="15355" s="592" customFormat="1" x14ac:dyDescent="0.2"/>
    <row r="15356" s="592" customFormat="1" x14ac:dyDescent="0.2"/>
    <row r="15357" s="592" customFormat="1" x14ac:dyDescent="0.2"/>
    <row r="15358" s="592" customFormat="1" x14ac:dyDescent="0.2"/>
    <row r="15359" s="592" customFormat="1" x14ac:dyDescent="0.2"/>
    <row r="15360" s="592" customFormat="1" x14ac:dyDescent="0.2"/>
    <row r="15361" s="592" customFormat="1" x14ac:dyDescent="0.2"/>
    <row r="15362" s="592" customFormat="1" x14ac:dyDescent="0.2"/>
    <row r="15363" s="592" customFormat="1" x14ac:dyDescent="0.2"/>
    <row r="15364" s="592" customFormat="1" x14ac:dyDescent="0.2"/>
    <row r="15365" s="592" customFormat="1" x14ac:dyDescent="0.2"/>
    <row r="15366" s="592" customFormat="1" x14ac:dyDescent="0.2"/>
    <row r="15367" s="592" customFormat="1" x14ac:dyDescent="0.2"/>
    <row r="15368" s="592" customFormat="1" x14ac:dyDescent="0.2"/>
    <row r="15369" s="592" customFormat="1" x14ac:dyDescent="0.2"/>
    <row r="15370" s="592" customFormat="1" x14ac:dyDescent="0.2"/>
    <row r="15371" s="592" customFormat="1" x14ac:dyDescent="0.2"/>
    <row r="15372" s="592" customFormat="1" x14ac:dyDescent="0.2"/>
    <row r="15373" s="592" customFormat="1" x14ac:dyDescent="0.2"/>
    <row r="15374" s="592" customFormat="1" x14ac:dyDescent="0.2"/>
    <row r="15375" s="592" customFormat="1" x14ac:dyDescent="0.2"/>
    <row r="15376" s="592" customFormat="1" x14ac:dyDescent="0.2"/>
    <row r="15377" s="592" customFormat="1" x14ac:dyDescent="0.2"/>
    <row r="15378" s="592" customFormat="1" x14ac:dyDescent="0.2"/>
    <row r="15379" s="592" customFormat="1" x14ac:dyDescent="0.2"/>
    <row r="15380" s="592" customFormat="1" x14ac:dyDescent="0.2"/>
    <row r="15381" s="592" customFormat="1" x14ac:dyDescent="0.2"/>
    <row r="15382" s="592" customFormat="1" x14ac:dyDescent="0.2"/>
    <row r="15383" s="592" customFormat="1" x14ac:dyDescent="0.2"/>
    <row r="15384" s="592" customFormat="1" x14ac:dyDescent="0.2"/>
    <row r="15385" s="592" customFormat="1" x14ac:dyDescent="0.2"/>
    <row r="15386" s="592" customFormat="1" x14ac:dyDescent="0.2"/>
    <row r="15387" s="592" customFormat="1" x14ac:dyDescent="0.2"/>
    <row r="15388" s="592" customFormat="1" x14ac:dyDescent="0.2"/>
    <row r="15389" s="592" customFormat="1" x14ac:dyDescent="0.2"/>
    <row r="15390" s="592" customFormat="1" x14ac:dyDescent="0.2"/>
    <row r="15391" s="592" customFormat="1" x14ac:dyDescent="0.2"/>
    <row r="15392" s="592" customFormat="1" x14ac:dyDescent="0.2"/>
    <row r="15393" s="592" customFormat="1" x14ac:dyDescent="0.2"/>
    <row r="15394" s="592" customFormat="1" x14ac:dyDescent="0.2"/>
    <row r="15395" s="592" customFormat="1" x14ac:dyDescent="0.2"/>
    <row r="15396" s="592" customFormat="1" x14ac:dyDescent="0.2"/>
    <row r="15397" s="592" customFormat="1" x14ac:dyDescent="0.2"/>
    <row r="15398" s="592" customFormat="1" x14ac:dyDescent="0.2"/>
    <row r="15399" s="592" customFormat="1" x14ac:dyDescent="0.2"/>
    <row r="15400" s="592" customFormat="1" x14ac:dyDescent="0.2"/>
    <row r="15401" s="592" customFormat="1" x14ac:dyDescent="0.2"/>
    <row r="15402" s="592" customFormat="1" x14ac:dyDescent="0.2"/>
    <row r="15403" s="592" customFormat="1" x14ac:dyDescent="0.2"/>
    <row r="15404" s="592" customFormat="1" x14ac:dyDescent="0.2"/>
    <row r="15405" s="592" customFormat="1" x14ac:dyDescent="0.2"/>
    <row r="15406" s="592" customFormat="1" x14ac:dyDescent="0.2"/>
    <row r="15407" s="592" customFormat="1" x14ac:dyDescent="0.2"/>
    <row r="15408" s="592" customFormat="1" x14ac:dyDescent="0.2"/>
    <row r="15409" s="592" customFormat="1" x14ac:dyDescent="0.2"/>
    <row r="15410" s="592" customFormat="1" x14ac:dyDescent="0.2"/>
    <row r="15411" s="592" customFormat="1" x14ac:dyDescent="0.2"/>
    <row r="15412" s="592" customFormat="1" x14ac:dyDescent="0.2"/>
    <row r="15413" s="592" customFormat="1" x14ac:dyDescent="0.2"/>
    <row r="15414" s="592" customFormat="1" x14ac:dyDescent="0.2"/>
    <row r="15415" s="592" customFormat="1" x14ac:dyDescent="0.2"/>
    <row r="15416" s="592" customFormat="1" x14ac:dyDescent="0.2"/>
    <row r="15417" s="592" customFormat="1" x14ac:dyDescent="0.2"/>
    <row r="15418" s="592" customFormat="1" x14ac:dyDescent="0.2"/>
    <row r="15419" s="592" customFormat="1" x14ac:dyDescent="0.2"/>
    <row r="15420" s="592" customFormat="1" x14ac:dyDescent="0.2"/>
    <row r="15421" s="592" customFormat="1" x14ac:dyDescent="0.2"/>
    <row r="15422" s="592" customFormat="1" x14ac:dyDescent="0.2"/>
    <row r="15423" s="592" customFormat="1" x14ac:dyDescent="0.2"/>
    <row r="15424" s="592" customFormat="1" x14ac:dyDescent="0.2"/>
    <row r="15425" s="592" customFormat="1" x14ac:dyDescent="0.2"/>
    <row r="15426" s="592" customFormat="1" x14ac:dyDescent="0.2"/>
    <row r="15427" s="592" customFormat="1" x14ac:dyDescent="0.2"/>
    <row r="15428" s="592" customFormat="1" x14ac:dyDescent="0.2"/>
    <row r="15429" s="592" customFormat="1" x14ac:dyDescent="0.2"/>
    <row r="15430" s="592" customFormat="1" x14ac:dyDescent="0.2"/>
    <row r="15431" s="592" customFormat="1" x14ac:dyDescent="0.2"/>
    <row r="15432" s="592" customFormat="1" x14ac:dyDescent="0.2"/>
    <row r="15433" s="592" customFormat="1" x14ac:dyDescent="0.2"/>
    <row r="15434" s="592" customFormat="1" x14ac:dyDescent="0.2"/>
    <row r="15435" s="592" customFormat="1" x14ac:dyDescent="0.2"/>
    <row r="15436" s="592" customFormat="1" x14ac:dyDescent="0.2"/>
    <row r="15437" s="592" customFormat="1" x14ac:dyDescent="0.2"/>
    <row r="15438" s="592" customFormat="1" x14ac:dyDescent="0.2"/>
    <row r="15439" s="592" customFormat="1" x14ac:dyDescent="0.2"/>
    <row r="15440" s="592" customFormat="1" x14ac:dyDescent="0.2"/>
    <row r="15441" s="592" customFormat="1" x14ac:dyDescent="0.2"/>
    <row r="15442" s="592" customFormat="1" x14ac:dyDescent="0.2"/>
    <row r="15443" s="592" customFormat="1" x14ac:dyDescent="0.2"/>
    <row r="15444" s="592" customFormat="1" x14ac:dyDescent="0.2"/>
    <row r="15445" s="592" customFormat="1" x14ac:dyDescent="0.2"/>
    <row r="15446" s="592" customFormat="1" x14ac:dyDescent="0.2"/>
    <row r="15447" s="592" customFormat="1" x14ac:dyDescent="0.2"/>
    <row r="15448" s="592" customFormat="1" x14ac:dyDescent="0.2"/>
    <row r="15449" s="592" customFormat="1" x14ac:dyDescent="0.2"/>
    <row r="15450" s="592" customFormat="1" x14ac:dyDescent="0.2"/>
    <row r="15451" s="592" customFormat="1" x14ac:dyDescent="0.2"/>
    <row r="15452" s="592" customFormat="1" x14ac:dyDescent="0.2"/>
    <row r="15453" s="592" customFormat="1" x14ac:dyDescent="0.2"/>
    <row r="15454" s="592" customFormat="1" x14ac:dyDescent="0.2"/>
    <row r="15455" s="592" customFormat="1" x14ac:dyDescent="0.2"/>
    <row r="15456" s="592" customFormat="1" x14ac:dyDescent="0.2"/>
    <row r="15457" s="592" customFormat="1" x14ac:dyDescent="0.2"/>
    <row r="15458" s="592" customFormat="1" x14ac:dyDescent="0.2"/>
    <row r="15459" s="592" customFormat="1" x14ac:dyDescent="0.2"/>
    <row r="15460" s="592" customFormat="1" x14ac:dyDescent="0.2"/>
    <row r="15461" s="592" customFormat="1" x14ac:dyDescent="0.2"/>
    <row r="15462" s="592" customFormat="1" x14ac:dyDescent="0.2"/>
    <row r="15463" s="592" customFormat="1" x14ac:dyDescent="0.2"/>
    <row r="15464" s="592" customFormat="1" x14ac:dyDescent="0.2"/>
    <row r="15465" s="592" customFormat="1" x14ac:dyDescent="0.2"/>
    <row r="15466" s="592" customFormat="1" x14ac:dyDescent="0.2"/>
    <row r="15467" s="592" customFormat="1" x14ac:dyDescent="0.2"/>
    <row r="15468" s="592" customFormat="1" x14ac:dyDescent="0.2"/>
    <row r="15469" s="592" customFormat="1" x14ac:dyDescent="0.2"/>
    <row r="15470" s="592" customFormat="1" x14ac:dyDescent="0.2"/>
    <row r="15471" s="592" customFormat="1" x14ac:dyDescent="0.2"/>
    <row r="15472" s="592" customFormat="1" x14ac:dyDescent="0.2"/>
    <row r="15473" s="592" customFormat="1" x14ac:dyDescent="0.2"/>
    <row r="15474" s="592" customFormat="1" x14ac:dyDescent="0.2"/>
    <row r="15475" s="592" customFormat="1" x14ac:dyDescent="0.2"/>
    <row r="15476" s="592" customFormat="1" x14ac:dyDescent="0.2"/>
    <row r="15477" s="592" customFormat="1" x14ac:dyDescent="0.2"/>
    <row r="15478" s="592" customFormat="1" x14ac:dyDescent="0.2"/>
    <row r="15479" s="592" customFormat="1" x14ac:dyDescent="0.2"/>
    <row r="15480" s="592" customFormat="1" x14ac:dyDescent="0.2"/>
    <row r="15481" s="592" customFormat="1" x14ac:dyDescent="0.2"/>
    <row r="15482" s="592" customFormat="1" x14ac:dyDescent="0.2"/>
    <row r="15483" s="592" customFormat="1" x14ac:dyDescent="0.2"/>
    <row r="15484" s="592" customFormat="1" x14ac:dyDescent="0.2"/>
    <row r="15485" s="592" customFormat="1" x14ac:dyDescent="0.2"/>
    <row r="15486" s="592" customFormat="1" x14ac:dyDescent="0.2"/>
    <row r="15487" s="592" customFormat="1" x14ac:dyDescent="0.2"/>
    <row r="15488" s="592" customFormat="1" x14ac:dyDescent="0.2"/>
    <row r="15489" s="592" customFormat="1" x14ac:dyDescent="0.2"/>
    <row r="15490" s="592" customFormat="1" x14ac:dyDescent="0.2"/>
    <row r="15491" s="592" customFormat="1" x14ac:dyDescent="0.2"/>
    <row r="15492" s="592" customFormat="1" x14ac:dyDescent="0.2"/>
    <row r="15493" s="592" customFormat="1" x14ac:dyDescent="0.2"/>
    <row r="15494" s="592" customFormat="1" x14ac:dyDescent="0.2"/>
    <row r="15495" s="592" customFormat="1" x14ac:dyDescent="0.2"/>
    <row r="15496" s="592" customFormat="1" x14ac:dyDescent="0.2"/>
    <row r="15497" s="592" customFormat="1" x14ac:dyDescent="0.2"/>
    <row r="15498" s="592" customFormat="1" x14ac:dyDescent="0.2"/>
    <row r="15499" s="592" customFormat="1" x14ac:dyDescent="0.2"/>
    <row r="15500" s="592" customFormat="1" x14ac:dyDescent="0.2"/>
    <row r="15501" s="592" customFormat="1" x14ac:dyDescent="0.2"/>
    <row r="15502" s="592" customFormat="1" x14ac:dyDescent="0.2"/>
    <row r="15503" s="592" customFormat="1" x14ac:dyDescent="0.2"/>
    <row r="15504" s="592" customFormat="1" x14ac:dyDescent="0.2"/>
    <row r="15505" s="592" customFormat="1" x14ac:dyDescent="0.2"/>
    <row r="15506" s="592" customFormat="1" x14ac:dyDescent="0.2"/>
    <row r="15507" s="592" customFormat="1" x14ac:dyDescent="0.2"/>
    <row r="15508" s="592" customFormat="1" x14ac:dyDescent="0.2"/>
    <row r="15509" s="592" customFormat="1" x14ac:dyDescent="0.2"/>
    <row r="15510" s="592" customFormat="1" x14ac:dyDescent="0.2"/>
    <row r="15511" s="592" customFormat="1" x14ac:dyDescent="0.2"/>
    <row r="15512" s="592" customFormat="1" x14ac:dyDescent="0.2"/>
    <row r="15513" s="592" customFormat="1" x14ac:dyDescent="0.2"/>
    <row r="15514" s="592" customFormat="1" x14ac:dyDescent="0.2"/>
    <row r="15515" s="592" customFormat="1" x14ac:dyDescent="0.2"/>
    <row r="15516" s="592" customFormat="1" x14ac:dyDescent="0.2"/>
    <row r="15517" s="592" customFormat="1" x14ac:dyDescent="0.2"/>
    <row r="15518" s="592" customFormat="1" x14ac:dyDescent="0.2"/>
    <row r="15519" s="592" customFormat="1" x14ac:dyDescent="0.2"/>
    <row r="15520" s="592" customFormat="1" x14ac:dyDescent="0.2"/>
    <row r="15521" s="592" customFormat="1" x14ac:dyDescent="0.2"/>
    <row r="15522" s="592" customFormat="1" x14ac:dyDescent="0.2"/>
    <row r="15523" s="592" customFormat="1" x14ac:dyDescent="0.2"/>
    <row r="15524" s="592" customFormat="1" x14ac:dyDescent="0.2"/>
    <row r="15525" s="592" customFormat="1" x14ac:dyDescent="0.2"/>
    <row r="15526" s="592" customFormat="1" x14ac:dyDescent="0.2"/>
    <row r="15527" s="592" customFormat="1" x14ac:dyDescent="0.2"/>
    <row r="15528" s="592" customFormat="1" x14ac:dyDescent="0.2"/>
    <row r="15529" s="592" customFormat="1" x14ac:dyDescent="0.2"/>
    <row r="15530" s="592" customFormat="1" x14ac:dyDescent="0.2"/>
    <row r="15531" s="592" customFormat="1" x14ac:dyDescent="0.2"/>
    <row r="15532" s="592" customFormat="1" x14ac:dyDescent="0.2"/>
    <row r="15533" s="592" customFormat="1" x14ac:dyDescent="0.2"/>
    <row r="15534" s="592" customFormat="1" x14ac:dyDescent="0.2"/>
    <row r="15535" s="592" customFormat="1" x14ac:dyDescent="0.2"/>
    <row r="15536" s="592" customFormat="1" x14ac:dyDescent="0.2"/>
    <row r="15537" s="592" customFormat="1" x14ac:dyDescent="0.2"/>
    <row r="15538" s="592" customFormat="1" x14ac:dyDescent="0.2"/>
    <row r="15539" s="592" customFormat="1" x14ac:dyDescent="0.2"/>
    <row r="15540" s="592" customFormat="1" x14ac:dyDescent="0.2"/>
    <row r="15541" s="592" customFormat="1" x14ac:dyDescent="0.2"/>
    <row r="15542" s="592" customFormat="1" x14ac:dyDescent="0.2"/>
    <row r="15543" s="592" customFormat="1" x14ac:dyDescent="0.2"/>
    <row r="15544" s="592" customFormat="1" x14ac:dyDescent="0.2"/>
    <row r="15545" s="592" customFormat="1" x14ac:dyDescent="0.2"/>
    <row r="15546" s="592" customFormat="1" x14ac:dyDescent="0.2"/>
    <row r="15547" s="592" customFormat="1" x14ac:dyDescent="0.2"/>
    <row r="15548" s="592" customFormat="1" x14ac:dyDescent="0.2"/>
    <row r="15549" s="592" customFormat="1" x14ac:dyDescent="0.2"/>
    <row r="15550" s="592" customFormat="1" x14ac:dyDescent="0.2"/>
    <row r="15551" s="592" customFormat="1" x14ac:dyDescent="0.2"/>
    <row r="15552" s="592" customFormat="1" x14ac:dyDescent="0.2"/>
    <row r="15553" s="592" customFormat="1" x14ac:dyDescent="0.2"/>
    <row r="15554" s="592" customFormat="1" x14ac:dyDescent="0.2"/>
    <row r="15555" s="592" customFormat="1" x14ac:dyDescent="0.2"/>
    <row r="15556" s="592" customFormat="1" x14ac:dyDescent="0.2"/>
    <row r="15557" s="592" customFormat="1" x14ac:dyDescent="0.2"/>
    <row r="15558" s="592" customFormat="1" x14ac:dyDescent="0.2"/>
    <row r="15559" s="592" customFormat="1" x14ac:dyDescent="0.2"/>
    <row r="15560" s="592" customFormat="1" x14ac:dyDescent="0.2"/>
    <row r="15561" s="592" customFormat="1" x14ac:dyDescent="0.2"/>
    <row r="15562" s="592" customFormat="1" x14ac:dyDescent="0.2"/>
    <row r="15563" s="592" customFormat="1" x14ac:dyDescent="0.2"/>
    <row r="15564" s="592" customFormat="1" x14ac:dyDescent="0.2"/>
    <row r="15565" s="592" customFormat="1" x14ac:dyDescent="0.2"/>
    <row r="15566" s="592" customFormat="1" x14ac:dyDescent="0.2"/>
    <row r="15567" s="592" customFormat="1" x14ac:dyDescent="0.2"/>
    <row r="15568" s="592" customFormat="1" x14ac:dyDescent="0.2"/>
    <row r="15569" s="592" customFormat="1" x14ac:dyDescent="0.2"/>
    <row r="15570" s="592" customFormat="1" x14ac:dyDescent="0.2"/>
    <row r="15571" s="592" customFormat="1" x14ac:dyDescent="0.2"/>
    <row r="15572" s="592" customFormat="1" x14ac:dyDescent="0.2"/>
    <row r="15573" s="592" customFormat="1" x14ac:dyDescent="0.2"/>
    <row r="15574" s="592" customFormat="1" x14ac:dyDescent="0.2"/>
    <row r="15575" s="592" customFormat="1" x14ac:dyDescent="0.2"/>
    <row r="15576" s="592" customFormat="1" x14ac:dyDescent="0.2"/>
    <row r="15577" s="592" customFormat="1" x14ac:dyDescent="0.2"/>
    <row r="15578" s="592" customFormat="1" x14ac:dyDescent="0.2"/>
    <row r="15579" s="592" customFormat="1" x14ac:dyDescent="0.2"/>
    <row r="15580" s="592" customFormat="1" x14ac:dyDescent="0.2"/>
    <row r="15581" s="592" customFormat="1" x14ac:dyDescent="0.2"/>
    <row r="15582" s="592" customFormat="1" x14ac:dyDescent="0.2"/>
    <row r="15583" s="592" customFormat="1" x14ac:dyDescent="0.2"/>
    <row r="15584" s="592" customFormat="1" x14ac:dyDescent="0.2"/>
    <row r="15585" s="592" customFormat="1" x14ac:dyDescent="0.2"/>
    <row r="15586" s="592" customFormat="1" x14ac:dyDescent="0.2"/>
    <row r="15587" s="592" customFormat="1" x14ac:dyDescent="0.2"/>
    <row r="15588" s="592" customFormat="1" x14ac:dyDescent="0.2"/>
    <row r="15589" s="592" customFormat="1" x14ac:dyDescent="0.2"/>
    <row r="15590" s="592" customFormat="1" x14ac:dyDescent="0.2"/>
    <row r="15591" s="592" customFormat="1" x14ac:dyDescent="0.2"/>
    <row r="15592" s="592" customFormat="1" x14ac:dyDescent="0.2"/>
    <row r="15593" s="592" customFormat="1" x14ac:dyDescent="0.2"/>
    <row r="15594" s="592" customFormat="1" x14ac:dyDescent="0.2"/>
    <row r="15595" s="592" customFormat="1" x14ac:dyDescent="0.2"/>
    <row r="15596" s="592" customFormat="1" x14ac:dyDescent="0.2"/>
    <row r="15597" s="592" customFormat="1" x14ac:dyDescent="0.2"/>
    <row r="15598" s="592" customFormat="1" x14ac:dyDescent="0.2"/>
    <row r="15599" s="592" customFormat="1" x14ac:dyDescent="0.2"/>
    <row r="15600" s="592" customFormat="1" x14ac:dyDescent="0.2"/>
    <row r="15601" s="592" customFormat="1" x14ac:dyDescent="0.2"/>
    <row r="15602" s="592" customFormat="1" x14ac:dyDescent="0.2"/>
    <row r="15603" s="592" customFormat="1" x14ac:dyDescent="0.2"/>
    <row r="15604" s="592" customFormat="1" x14ac:dyDescent="0.2"/>
    <row r="15605" s="592" customFormat="1" x14ac:dyDescent="0.2"/>
    <row r="15606" s="592" customFormat="1" x14ac:dyDescent="0.2"/>
    <row r="15607" s="592" customFormat="1" x14ac:dyDescent="0.2"/>
    <row r="15608" s="592" customFormat="1" x14ac:dyDescent="0.2"/>
    <row r="15609" s="592" customFormat="1" x14ac:dyDescent="0.2"/>
    <row r="15610" s="592" customFormat="1" x14ac:dyDescent="0.2"/>
    <row r="15611" s="592" customFormat="1" x14ac:dyDescent="0.2"/>
    <row r="15612" s="592" customFormat="1" x14ac:dyDescent="0.2"/>
    <row r="15613" s="592" customFormat="1" x14ac:dyDescent="0.2"/>
    <row r="15614" s="592" customFormat="1" x14ac:dyDescent="0.2"/>
    <row r="15615" s="592" customFormat="1" x14ac:dyDescent="0.2"/>
    <row r="15616" s="592" customFormat="1" x14ac:dyDescent="0.2"/>
    <row r="15617" s="592" customFormat="1" x14ac:dyDescent="0.2"/>
    <row r="15618" s="592" customFormat="1" x14ac:dyDescent="0.2"/>
    <row r="15619" s="592" customFormat="1" x14ac:dyDescent="0.2"/>
    <row r="15620" s="592" customFormat="1" x14ac:dyDescent="0.2"/>
    <row r="15621" s="592" customFormat="1" x14ac:dyDescent="0.2"/>
    <row r="15622" s="592" customFormat="1" x14ac:dyDescent="0.2"/>
    <row r="15623" s="592" customFormat="1" x14ac:dyDescent="0.2"/>
    <row r="15624" s="592" customFormat="1" x14ac:dyDescent="0.2"/>
    <row r="15625" s="592" customFormat="1" x14ac:dyDescent="0.2"/>
    <row r="15626" s="592" customFormat="1" x14ac:dyDescent="0.2"/>
    <row r="15627" s="592" customFormat="1" x14ac:dyDescent="0.2"/>
    <row r="15628" s="592" customFormat="1" x14ac:dyDescent="0.2"/>
    <row r="15629" s="592" customFormat="1" x14ac:dyDescent="0.2"/>
    <row r="15630" s="592" customFormat="1" x14ac:dyDescent="0.2"/>
    <row r="15631" s="592" customFormat="1" x14ac:dyDescent="0.2"/>
    <row r="15632" s="592" customFormat="1" x14ac:dyDescent="0.2"/>
    <row r="15633" s="592" customFormat="1" x14ac:dyDescent="0.2"/>
    <row r="15634" s="592" customFormat="1" x14ac:dyDescent="0.2"/>
    <row r="15635" s="592" customFormat="1" x14ac:dyDescent="0.2"/>
    <row r="15636" s="592" customFormat="1" x14ac:dyDescent="0.2"/>
    <row r="15637" s="592" customFormat="1" x14ac:dyDescent="0.2"/>
    <row r="15638" s="592" customFormat="1" x14ac:dyDescent="0.2"/>
    <row r="15639" s="592" customFormat="1" x14ac:dyDescent="0.2"/>
    <row r="15640" s="592" customFormat="1" x14ac:dyDescent="0.2"/>
    <row r="15641" s="592" customFormat="1" x14ac:dyDescent="0.2"/>
    <row r="15642" s="592" customFormat="1" x14ac:dyDescent="0.2"/>
    <row r="15643" s="592" customFormat="1" x14ac:dyDescent="0.2"/>
    <row r="15644" s="592" customFormat="1" x14ac:dyDescent="0.2"/>
    <row r="15645" s="592" customFormat="1" x14ac:dyDescent="0.2"/>
    <row r="15646" s="592" customFormat="1" x14ac:dyDescent="0.2"/>
    <row r="15647" s="592" customFormat="1" x14ac:dyDescent="0.2"/>
    <row r="15648" s="592" customFormat="1" x14ac:dyDescent="0.2"/>
    <row r="15649" s="592" customFormat="1" x14ac:dyDescent="0.2"/>
    <row r="15650" s="592" customFormat="1" x14ac:dyDescent="0.2"/>
    <row r="15651" s="592" customFormat="1" x14ac:dyDescent="0.2"/>
    <row r="15652" s="592" customFormat="1" x14ac:dyDescent="0.2"/>
    <row r="15653" s="592" customFormat="1" x14ac:dyDescent="0.2"/>
    <row r="15654" s="592" customFormat="1" x14ac:dyDescent="0.2"/>
    <row r="15655" s="592" customFormat="1" x14ac:dyDescent="0.2"/>
    <row r="15656" s="592" customFormat="1" x14ac:dyDescent="0.2"/>
    <row r="15657" s="592" customFormat="1" x14ac:dyDescent="0.2"/>
    <row r="15658" s="592" customFormat="1" x14ac:dyDescent="0.2"/>
    <row r="15659" s="592" customFormat="1" x14ac:dyDescent="0.2"/>
    <row r="15660" s="592" customFormat="1" x14ac:dyDescent="0.2"/>
    <row r="15661" s="592" customFormat="1" x14ac:dyDescent="0.2"/>
    <row r="15662" s="592" customFormat="1" x14ac:dyDescent="0.2"/>
    <row r="15663" s="592" customFormat="1" x14ac:dyDescent="0.2"/>
    <row r="15664" s="592" customFormat="1" x14ac:dyDescent="0.2"/>
    <row r="15665" s="592" customFormat="1" x14ac:dyDescent="0.2"/>
    <row r="15666" s="592" customFormat="1" x14ac:dyDescent="0.2"/>
    <row r="15667" s="592" customFormat="1" x14ac:dyDescent="0.2"/>
    <row r="15668" s="592" customFormat="1" x14ac:dyDescent="0.2"/>
    <row r="15669" s="592" customFormat="1" x14ac:dyDescent="0.2"/>
    <row r="15670" s="592" customFormat="1" x14ac:dyDescent="0.2"/>
    <row r="15671" s="592" customFormat="1" x14ac:dyDescent="0.2"/>
    <row r="15672" s="592" customFormat="1" x14ac:dyDescent="0.2"/>
    <row r="15673" s="592" customFormat="1" x14ac:dyDescent="0.2"/>
    <row r="15674" s="592" customFormat="1" x14ac:dyDescent="0.2"/>
    <row r="15675" s="592" customFormat="1" x14ac:dyDescent="0.2"/>
    <row r="15676" s="592" customFormat="1" x14ac:dyDescent="0.2"/>
    <row r="15677" s="592" customFormat="1" x14ac:dyDescent="0.2"/>
    <row r="15678" s="592" customFormat="1" x14ac:dyDescent="0.2"/>
    <row r="15679" s="592" customFormat="1" x14ac:dyDescent="0.2"/>
    <row r="15680" s="592" customFormat="1" x14ac:dyDescent="0.2"/>
    <row r="15681" s="592" customFormat="1" x14ac:dyDescent="0.2"/>
    <row r="15682" s="592" customFormat="1" x14ac:dyDescent="0.2"/>
    <row r="15683" s="592" customFormat="1" x14ac:dyDescent="0.2"/>
    <row r="15684" s="592" customFormat="1" x14ac:dyDescent="0.2"/>
    <row r="15685" s="592" customFormat="1" x14ac:dyDescent="0.2"/>
    <row r="15686" s="592" customFormat="1" x14ac:dyDescent="0.2"/>
    <row r="15687" s="592" customFormat="1" x14ac:dyDescent="0.2"/>
    <row r="15688" s="592" customFormat="1" x14ac:dyDescent="0.2"/>
    <row r="15689" s="592" customFormat="1" x14ac:dyDescent="0.2"/>
    <row r="15690" s="592" customFormat="1" x14ac:dyDescent="0.2"/>
    <row r="15691" s="592" customFormat="1" x14ac:dyDescent="0.2"/>
    <row r="15692" s="592" customFormat="1" x14ac:dyDescent="0.2"/>
    <row r="15693" s="592" customFormat="1" x14ac:dyDescent="0.2"/>
    <row r="15694" s="592" customFormat="1" x14ac:dyDescent="0.2"/>
    <row r="15695" s="592" customFormat="1" x14ac:dyDescent="0.2"/>
    <row r="15696" s="592" customFormat="1" x14ac:dyDescent="0.2"/>
    <row r="15697" s="592" customFormat="1" x14ac:dyDescent="0.2"/>
    <row r="15698" s="592" customFormat="1" x14ac:dyDescent="0.2"/>
    <row r="15699" s="592" customFormat="1" x14ac:dyDescent="0.2"/>
    <row r="15700" s="592" customFormat="1" x14ac:dyDescent="0.2"/>
    <row r="15701" s="592" customFormat="1" x14ac:dyDescent="0.2"/>
    <row r="15702" s="592" customFormat="1" x14ac:dyDescent="0.2"/>
    <row r="15703" s="592" customFormat="1" x14ac:dyDescent="0.2"/>
    <row r="15704" s="592" customFormat="1" x14ac:dyDescent="0.2"/>
    <row r="15705" s="592" customFormat="1" x14ac:dyDescent="0.2"/>
    <row r="15706" s="592" customFormat="1" x14ac:dyDescent="0.2"/>
    <row r="15707" s="592" customFormat="1" x14ac:dyDescent="0.2"/>
    <row r="15708" s="592" customFormat="1" x14ac:dyDescent="0.2"/>
    <row r="15709" s="592" customFormat="1" x14ac:dyDescent="0.2"/>
    <row r="15710" s="592" customFormat="1" x14ac:dyDescent="0.2"/>
    <row r="15711" s="592" customFormat="1" x14ac:dyDescent="0.2"/>
    <row r="15712" s="592" customFormat="1" x14ac:dyDescent="0.2"/>
    <row r="15713" s="592" customFormat="1" x14ac:dyDescent="0.2"/>
    <row r="15714" s="592" customFormat="1" x14ac:dyDescent="0.2"/>
    <row r="15715" s="592" customFormat="1" x14ac:dyDescent="0.2"/>
    <row r="15716" s="592" customFormat="1" x14ac:dyDescent="0.2"/>
    <row r="15717" s="592" customFormat="1" x14ac:dyDescent="0.2"/>
    <row r="15718" s="592" customFormat="1" x14ac:dyDescent="0.2"/>
    <row r="15719" s="592" customFormat="1" x14ac:dyDescent="0.2"/>
    <row r="15720" s="592" customFormat="1" x14ac:dyDescent="0.2"/>
    <row r="15721" s="592" customFormat="1" x14ac:dyDescent="0.2"/>
    <row r="15722" s="592" customFormat="1" x14ac:dyDescent="0.2"/>
    <row r="15723" s="592" customFormat="1" x14ac:dyDescent="0.2"/>
    <row r="15724" s="592" customFormat="1" x14ac:dyDescent="0.2"/>
    <row r="15725" s="592" customFormat="1" x14ac:dyDescent="0.2"/>
    <row r="15726" s="592" customFormat="1" x14ac:dyDescent="0.2"/>
    <row r="15727" s="592" customFormat="1" x14ac:dyDescent="0.2"/>
    <row r="15728" s="592" customFormat="1" x14ac:dyDescent="0.2"/>
    <row r="15729" s="592" customFormat="1" x14ac:dyDescent="0.2"/>
    <row r="15730" s="592" customFormat="1" x14ac:dyDescent="0.2"/>
    <row r="15731" s="592" customFormat="1" x14ac:dyDescent="0.2"/>
    <row r="15732" s="592" customFormat="1" x14ac:dyDescent="0.2"/>
    <row r="15733" s="592" customFormat="1" x14ac:dyDescent="0.2"/>
    <row r="15734" s="592" customFormat="1" x14ac:dyDescent="0.2"/>
    <row r="15735" s="592" customFormat="1" x14ac:dyDescent="0.2"/>
    <row r="15736" s="592" customFormat="1" x14ac:dyDescent="0.2"/>
    <row r="15737" s="592" customFormat="1" x14ac:dyDescent="0.2"/>
    <row r="15738" s="592" customFormat="1" x14ac:dyDescent="0.2"/>
    <row r="15739" s="592" customFormat="1" x14ac:dyDescent="0.2"/>
    <row r="15740" s="592" customFormat="1" x14ac:dyDescent="0.2"/>
    <row r="15741" s="592" customFormat="1" x14ac:dyDescent="0.2"/>
    <row r="15742" s="592" customFormat="1" x14ac:dyDescent="0.2"/>
    <row r="15743" s="592" customFormat="1" x14ac:dyDescent="0.2"/>
    <row r="15744" s="592" customFormat="1" x14ac:dyDescent="0.2"/>
    <row r="15745" s="592" customFormat="1" x14ac:dyDescent="0.2"/>
    <row r="15746" s="592" customFormat="1" x14ac:dyDescent="0.2"/>
    <row r="15747" s="592" customFormat="1" x14ac:dyDescent="0.2"/>
    <row r="15748" s="592" customFormat="1" x14ac:dyDescent="0.2"/>
    <row r="15749" s="592" customFormat="1" x14ac:dyDescent="0.2"/>
    <row r="15750" s="592" customFormat="1" x14ac:dyDescent="0.2"/>
    <row r="15751" s="592" customFormat="1" x14ac:dyDescent="0.2"/>
    <row r="15752" s="592" customFormat="1" x14ac:dyDescent="0.2"/>
    <row r="15753" s="592" customFormat="1" x14ac:dyDescent="0.2"/>
    <row r="15754" s="592" customFormat="1" x14ac:dyDescent="0.2"/>
    <row r="15755" s="592" customFormat="1" x14ac:dyDescent="0.2"/>
    <row r="15756" s="592" customFormat="1" x14ac:dyDescent="0.2"/>
    <row r="15757" s="592" customFormat="1" x14ac:dyDescent="0.2"/>
    <row r="15758" s="592" customFormat="1" x14ac:dyDescent="0.2"/>
    <row r="15759" s="592" customFormat="1" x14ac:dyDescent="0.2"/>
    <row r="15760" s="592" customFormat="1" x14ac:dyDescent="0.2"/>
    <row r="15761" s="592" customFormat="1" x14ac:dyDescent="0.2"/>
    <row r="15762" s="592" customFormat="1" x14ac:dyDescent="0.2"/>
    <row r="15763" s="592" customFormat="1" x14ac:dyDescent="0.2"/>
    <row r="15764" s="592" customFormat="1" x14ac:dyDescent="0.2"/>
    <row r="15765" s="592" customFormat="1" x14ac:dyDescent="0.2"/>
    <row r="15766" s="592" customFormat="1" x14ac:dyDescent="0.2"/>
    <row r="15767" s="592" customFormat="1" x14ac:dyDescent="0.2"/>
    <row r="15768" s="592" customFormat="1" x14ac:dyDescent="0.2"/>
    <row r="15769" s="592" customFormat="1" x14ac:dyDescent="0.2"/>
    <row r="15770" s="592" customFormat="1" x14ac:dyDescent="0.2"/>
    <row r="15771" s="592" customFormat="1" x14ac:dyDescent="0.2"/>
    <row r="15772" s="592" customFormat="1" x14ac:dyDescent="0.2"/>
    <row r="15773" s="592" customFormat="1" x14ac:dyDescent="0.2"/>
    <row r="15774" s="592" customFormat="1" x14ac:dyDescent="0.2"/>
    <row r="15775" s="592" customFormat="1" x14ac:dyDescent="0.2"/>
    <row r="15776" s="592" customFormat="1" x14ac:dyDescent="0.2"/>
    <row r="15777" s="592" customFormat="1" x14ac:dyDescent="0.2"/>
    <row r="15778" s="592" customFormat="1" x14ac:dyDescent="0.2"/>
    <row r="15779" s="592" customFormat="1" x14ac:dyDescent="0.2"/>
    <row r="15780" s="592" customFormat="1" x14ac:dyDescent="0.2"/>
    <row r="15781" s="592" customFormat="1" x14ac:dyDescent="0.2"/>
    <row r="15782" s="592" customFormat="1" x14ac:dyDescent="0.2"/>
    <row r="15783" s="592" customFormat="1" x14ac:dyDescent="0.2"/>
    <row r="15784" s="592" customFormat="1" x14ac:dyDescent="0.2"/>
    <row r="15785" s="592" customFormat="1" x14ac:dyDescent="0.2"/>
    <row r="15786" s="592" customFormat="1" x14ac:dyDescent="0.2"/>
    <row r="15787" s="592" customFormat="1" x14ac:dyDescent="0.2"/>
    <row r="15788" s="592" customFormat="1" x14ac:dyDescent="0.2"/>
    <row r="15789" s="592" customFormat="1" x14ac:dyDescent="0.2"/>
    <row r="15790" s="592" customFormat="1" x14ac:dyDescent="0.2"/>
    <row r="15791" s="592" customFormat="1" x14ac:dyDescent="0.2"/>
    <row r="15792" s="592" customFormat="1" x14ac:dyDescent="0.2"/>
    <row r="15793" s="592" customFormat="1" x14ac:dyDescent="0.2"/>
    <row r="15794" s="592" customFormat="1" x14ac:dyDescent="0.2"/>
    <row r="15795" s="592" customFormat="1" x14ac:dyDescent="0.2"/>
    <row r="15796" s="592" customFormat="1" x14ac:dyDescent="0.2"/>
    <row r="15797" s="592" customFormat="1" x14ac:dyDescent="0.2"/>
    <row r="15798" s="592" customFormat="1" x14ac:dyDescent="0.2"/>
    <row r="15799" s="592" customFormat="1" x14ac:dyDescent="0.2"/>
    <row r="15800" s="592" customFormat="1" x14ac:dyDescent="0.2"/>
    <row r="15801" s="592" customFormat="1" x14ac:dyDescent="0.2"/>
    <row r="15802" s="592" customFormat="1" x14ac:dyDescent="0.2"/>
    <row r="15803" s="592" customFormat="1" x14ac:dyDescent="0.2"/>
    <row r="15804" s="592" customFormat="1" x14ac:dyDescent="0.2"/>
    <row r="15805" s="592" customFormat="1" x14ac:dyDescent="0.2"/>
    <row r="15806" s="592" customFormat="1" x14ac:dyDescent="0.2"/>
    <row r="15807" s="592" customFormat="1" x14ac:dyDescent="0.2"/>
    <row r="15808" s="592" customFormat="1" x14ac:dyDescent="0.2"/>
    <row r="15809" s="592" customFormat="1" x14ac:dyDescent="0.2"/>
    <row r="15810" s="592" customFormat="1" x14ac:dyDescent="0.2"/>
    <row r="15811" s="592" customFormat="1" x14ac:dyDescent="0.2"/>
    <row r="15812" s="592" customFormat="1" x14ac:dyDescent="0.2"/>
    <row r="15813" s="592" customFormat="1" x14ac:dyDescent="0.2"/>
    <row r="15814" s="592" customFormat="1" x14ac:dyDescent="0.2"/>
    <row r="15815" s="592" customFormat="1" x14ac:dyDescent="0.2"/>
    <row r="15816" s="592" customFormat="1" x14ac:dyDescent="0.2"/>
    <row r="15817" s="592" customFormat="1" x14ac:dyDescent="0.2"/>
    <row r="15818" s="592" customFormat="1" x14ac:dyDescent="0.2"/>
    <row r="15819" s="592" customFormat="1" x14ac:dyDescent="0.2"/>
    <row r="15820" s="592" customFormat="1" x14ac:dyDescent="0.2"/>
    <row r="15821" s="592" customFormat="1" x14ac:dyDescent="0.2"/>
    <row r="15822" s="592" customFormat="1" x14ac:dyDescent="0.2"/>
    <row r="15823" s="592" customFormat="1" x14ac:dyDescent="0.2"/>
    <row r="15824" s="592" customFormat="1" x14ac:dyDescent="0.2"/>
    <row r="15825" s="592" customFormat="1" x14ac:dyDescent="0.2"/>
    <row r="15826" s="592" customFormat="1" x14ac:dyDescent="0.2"/>
    <row r="15827" s="592" customFormat="1" x14ac:dyDescent="0.2"/>
    <row r="15828" s="592" customFormat="1" x14ac:dyDescent="0.2"/>
    <row r="15829" s="592" customFormat="1" x14ac:dyDescent="0.2"/>
    <row r="15830" s="592" customFormat="1" x14ac:dyDescent="0.2"/>
    <row r="15831" s="592" customFormat="1" x14ac:dyDescent="0.2"/>
    <row r="15832" s="592" customFormat="1" x14ac:dyDescent="0.2"/>
    <row r="15833" s="592" customFormat="1" x14ac:dyDescent="0.2"/>
    <row r="15834" s="592" customFormat="1" x14ac:dyDescent="0.2"/>
    <row r="15835" s="592" customFormat="1" x14ac:dyDescent="0.2"/>
    <row r="15836" s="592" customFormat="1" x14ac:dyDescent="0.2"/>
    <row r="15837" s="592" customFormat="1" x14ac:dyDescent="0.2"/>
    <row r="15838" s="592" customFormat="1" x14ac:dyDescent="0.2"/>
    <row r="15839" s="592" customFormat="1" x14ac:dyDescent="0.2"/>
    <row r="15840" s="592" customFormat="1" x14ac:dyDescent="0.2"/>
    <row r="15841" s="592" customFormat="1" x14ac:dyDescent="0.2"/>
    <row r="15842" s="592" customFormat="1" x14ac:dyDescent="0.2"/>
    <row r="15843" s="592" customFormat="1" x14ac:dyDescent="0.2"/>
    <row r="15844" s="592" customFormat="1" x14ac:dyDescent="0.2"/>
    <row r="15845" s="592" customFormat="1" x14ac:dyDescent="0.2"/>
    <row r="15846" s="592" customFormat="1" x14ac:dyDescent="0.2"/>
    <row r="15847" s="592" customFormat="1" x14ac:dyDescent="0.2"/>
    <row r="15848" s="592" customFormat="1" x14ac:dyDescent="0.2"/>
    <row r="15849" s="592" customFormat="1" x14ac:dyDescent="0.2"/>
    <row r="15850" s="592" customFormat="1" x14ac:dyDescent="0.2"/>
    <row r="15851" s="592" customFormat="1" x14ac:dyDescent="0.2"/>
    <row r="15852" s="592" customFormat="1" x14ac:dyDescent="0.2"/>
    <row r="15853" s="592" customFormat="1" x14ac:dyDescent="0.2"/>
    <row r="15854" s="592" customFormat="1" x14ac:dyDescent="0.2"/>
    <row r="15855" s="592" customFormat="1" x14ac:dyDescent="0.2"/>
    <row r="15856" s="592" customFormat="1" x14ac:dyDescent="0.2"/>
    <row r="15857" s="592" customFormat="1" x14ac:dyDescent="0.2"/>
    <row r="15858" s="592" customFormat="1" x14ac:dyDescent="0.2"/>
    <row r="15859" s="592" customFormat="1" x14ac:dyDescent="0.2"/>
    <row r="15860" s="592" customFormat="1" x14ac:dyDescent="0.2"/>
    <row r="15861" s="592" customFormat="1" x14ac:dyDescent="0.2"/>
    <row r="15862" s="592" customFormat="1" x14ac:dyDescent="0.2"/>
    <row r="15863" s="592" customFormat="1" x14ac:dyDescent="0.2"/>
    <row r="15864" s="592" customFormat="1" x14ac:dyDescent="0.2"/>
    <row r="15865" s="592" customFormat="1" x14ac:dyDescent="0.2"/>
    <row r="15866" s="592" customFormat="1" x14ac:dyDescent="0.2"/>
    <row r="15867" s="592" customFormat="1" x14ac:dyDescent="0.2"/>
    <row r="15868" s="592" customFormat="1" x14ac:dyDescent="0.2"/>
    <row r="15869" s="592" customFormat="1" x14ac:dyDescent="0.2"/>
    <row r="15870" s="592" customFormat="1" x14ac:dyDescent="0.2"/>
    <row r="15871" s="592" customFormat="1" x14ac:dyDescent="0.2"/>
    <row r="15872" s="592" customFormat="1" x14ac:dyDescent="0.2"/>
    <row r="15873" s="592" customFormat="1" x14ac:dyDescent="0.2"/>
    <row r="15874" s="592" customFormat="1" x14ac:dyDescent="0.2"/>
    <row r="15875" s="592" customFormat="1" x14ac:dyDescent="0.2"/>
    <row r="15876" s="592" customFormat="1" x14ac:dyDescent="0.2"/>
    <row r="15877" s="592" customFormat="1" x14ac:dyDescent="0.2"/>
    <row r="15878" s="592" customFormat="1" x14ac:dyDescent="0.2"/>
    <row r="15879" s="592" customFormat="1" x14ac:dyDescent="0.2"/>
    <row r="15880" s="592" customFormat="1" x14ac:dyDescent="0.2"/>
    <row r="15881" s="592" customFormat="1" x14ac:dyDescent="0.2"/>
    <row r="15882" s="592" customFormat="1" x14ac:dyDescent="0.2"/>
    <row r="15883" s="592" customFormat="1" x14ac:dyDescent="0.2"/>
    <row r="15884" s="592" customFormat="1" x14ac:dyDescent="0.2"/>
    <row r="15885" s="592" customFormat="1" x14ac:dyDescent="0.2"/>
    <row r="15886" s="592" customFormat="1" x14ac:dyDescent="0.2"/>
    <row r="15887" s="592" customFormat="1" x14ac:dyDescent="0.2"/>
    <row r="15888" s="592" customFormat="1" x14ac:dyDescent="0.2"/>
    <row r="15889" s="592" customFormat="1" x14ac:dyDescent="0.2"/>
    <row r="15890" s="592" customFormat="1" x14ac:dyDescent="0.2"/>
    <row r="15891" s="592" customFormat="1" x14ac:dyDescent="0.2"/>
    <row r="15892" s="592" customFormat="1" x14ac:dyDescent="0.2"/>
    <row r="15893" s="592" customFormat="1" x14ac:dyDescent="0.2"/>
    <row r="15894" s="592" customFormat="1" x14ac:dyDescent="0.2"/>
    <row r="15895" s="592" customFormat="1" x14ac:dyDescent="0.2"/>
    <row r="15896" s="592" customFormat="1" x14ac:dyDescent="0.2"/>
    <row r="15897" s="592" customFormat="1" x14ac:dyDescent="0.2"/>
    <row r="15898" s="592" customFormat="1" x14ac:dyDescent="0.2"/>
    <row r="15899" s="592" customFormat="1" x14ac:dyDescent="0.2"/>
    <row r="15900" s="592" customFormat="1" x14ac:dyDescent="0.2"/>
    <row r="15901" s="592" customFormat="1" x14ac:dyDescent="0.2"/>
    <row r="15902" s="592" customFormat="1" x14ac:dyDescent="0.2"/>
    <row r="15903" s="592" customFormat="1" x14ac:dyDescent="0.2"/>
    <row r="15904" s="592" customFormat="1" x14ac:dyDescent="0.2"/>
    <row r="15905" s="592" customFormat="1" x14ac:dyDescent="0.2"/>
    <row r="15906" s="592" customFormat="1" x14ac:dyDescent="0.2"/>
    <row r="15907" s="592" customFormat="1" x14ac:dyDescent="0.2"/>
    <row r="15908" s="592" customFormat="1" x14ac:dyDescent="0.2"/>
    <row r="15909" s="592" customFormat="1" x14ac:dyDescent="0.2"/>
    <row r="15910" s="592" customFormat="1" x14ac:dyDescent="0.2"/>
    <row r="15911" s="592" customFormat="1" x14ac:dyDescent="0.2"/>
    <row r="15912" s="592" customFormat="1" x14ac:dyDescent="0.2"/>
    <row r="15913" s="592" customFormat="1" x14ac:dyDescent="0.2"/>
    <row r="15914" s="592" customFormat="1" x14ac:dyDescent="0.2"/>
    <row r="15915" s="592" customFormat="1" x14ac:dyDescent="0.2"/>
    <row r="15916" s="592" customFormat="1" x14ac:dyDescent="0.2"/>
    <row r="15917" s="592" customFormat="1" x14ac:dyDescent="0.2"/>
    <row r="15918" s="592" customFormat="1" x14ac:dyDescent="0.2"/>
    <row r="15919" s="592" customFormat="1" x14ac:dyDescent="0.2"/>
    <row r="15920" s="592" customFormat="1" x14ac:dyDescent="0.2"/>
    <row r="15921" s="592" customFormat="1" x14ac:dyDescent="0.2"/>
    <row r="15922" s="592" customFormat="1" x14ac:dyDescent="0.2"/>
    <row r="15923" s="592" customFormat="1" x14ac:dyDescent="0.2"/>
    <row r="15924" s="592" customFormat="1" x14ac:dyDescent="0.2"/>
    <row r="15925" s="592" customFormat="1" x14ac:dyDescent="0.2"/>
    <row r="15926" s="592" customFormat="1" x14ac:dyDescent="0.2"/>
    <row r="15927" s="592" customFormat="1" x14ac:dyDescent="0.2"/>
    <row r="15928" s="592" customFormat="1" x14ac:dyDescent="0.2"/>
    <row r="15929" s="592" customFormat="1" x14ac:dyDescent="0.2"/>
    <row r="15930" s="592" customFormat="1" x14ac:dyDescent="0.2"/>
    <row r="15931" s="592" customFormat="1" x14ac:dyDescent="0.2"/>
    <row r="15932" s="592" customFormat="1" x14ac:dyDescent="0.2"/>
    <row r="15933" s="592" customFormat="1" x14ac:dyDescent="0.2"/>
    <row r="15934" s="592" customFormat="1" x14ac:dyDescent="0.2"/>
    <row r="15935" s="592" customFormat="1" x14ac:dyDescent="0.2"/>
    <row r="15936" s="592" customFormat="1" x14ac:dyDescent="0.2"/>
    <row r="15937" s="592" customFormat="1" x14ac:dyDescent="0.2"/>
    <row r="15938" s="592" customFormat="1" x14ac:dyDescent="0.2"/>
    <row r="15939" s="592" customFormat="1" x14ac:dyDescent="0.2"/>
    <row r="15940" s="592" customFormat="1" x14ac:dyDescent="0.2"/>
    <row r="15941" s="592" customFormat="1" x14ac:dyDescent="0.2"/>
    <row r="15942" s="592" customFormat="1" x14ac:dyDescent="0.2"/>
    <row r="15943" s="592" customFormat="1" x14ac:dyDescent="0.2"/>
    <row r="15944" s="592" customFormat="1" x14ac:dyDescent="0.2"/>
    <row r="15945" s="592" customFormat="1" x14ac:dyDescent="0.2"/>
    <row r="15946" s="592" customFormat="1" x14ac:dyDescent="0.2"/>
    <row r="15947" s="592" customFormat="1" x14ac:dyDescent="0.2"/>
    <row r="15948" s="592" customFormat="1" x14ac:dyDescent="0.2"/>
    <row r="15949" s="592" customFormat="1" x14ac:dyDescent="0.2"/>
    <row r="15950" s="592" customFormat="1" x14ac:dyDescent="0.2"/>
    <row r="15951" s="592" customFormat="1" x14ac:dyDescent="0.2"/>
    <row r="15952" s="592" customFormat="1" x14ac:dyDescent="0.2"/>
    <row r="15953" s="592" customFormat="1" x14ac:dyDescent="0.2"/>
    <row r="15954" s="592" customFormat="1" x14ac:dyDescent="0.2"/>
    <row r="15955" s="592" customFormat="1" x14ac:dyDescent="0.2"/>
    <row r="15956" s="592" customFormat="1" x14ac:dyDescent="0.2"/>
    <row r="15957" s="592" customFormat="1" x14ac:dyDescent="0.2"/>
    <row r="15958" s="592" customFormat="1" x14ac:dyDescent="0.2"/>
    <row r="15959" s="592" customFormat="1" x14ac:dyDescent="0.2"/>
    <row r="15960" s="592" customFormat="1" x14ac:dyDescent="0.2"/>
    <row r="15961" s="592" customFormat="1" x14ac:dyDescent="0.2"/>
    <row r="15962" s="592" customFormat="1" x14ac:dyDescent="0.2"/>
    <row r="15963" s="592" customFormat="1" x14ac:dyDescent="0.2"/>
    <row r="15964" s="592" customFormat="1" x14ac:dyDescent="0.2"/>
    <row r="15965" s="592" customFormat="1" x14ac:dyDescent="0.2"/>
    <row r="15966" s="592" customFormat="1" x14ac:dyDescent="0.2"/>
    <row r="15967" s="592" customFormat="1" x14ac:dyDescent="0.2"/>
    <row r="15968" s="592" customFormat="1" x14ac:dyDescent="0.2"/>
    <row r="15969" s="592" customFormat="1" x14ac:dyDescent="0.2"/>
    <row r="15970" s="592" customFormat="1" x14ac:dyDescent="0.2"/>
    <row r="15971" s="592" customFormat="1" x14ac:dyDescent="0.2"/>
    <row r="15972" s="592" customFormat="1" x14ac:dyDescent="0.2"/>
    <row r="15973" s="592" customFormat="1" x14ac:dyDescent="0.2"/>
    <row r="15974" s="592" customFormat="1" x14ac:dyDescent="0.2"/>
    <row r="15975" s="592" customFormat="1" x14ac:dyDescent="0.2"/>
    <row r="15976" s="592" customFormat="1" x14ac:dyDescent="0.2"/>
    <row r="15977" s="592" customFormat="1" x14ac:dyDescent="0.2"/>
    <row r="15978" s="592" customFormat="1" x14ac:dyDescent="0.2"/>
    <row r="15979" s="592" customFormat="1" x14ac:dyDescent="0.2"/>
    <row r="15980" s="592" customFormat="1" x14ac:dyDescent="0.2"/>
    <row r="15981" s="592" customFormat="1" x14ac:dyDescent="0.2"/>
    <row r="15982" s="592" customFormat="1" x14ac:dyDescent="0.2"/>
    <row r="15983" s="592" customFormat="1" x14ac:dyDescent="0.2"/>
    <row r="15984" s="592" customFormat="1" x14ac:dyDescent="0.2"/>
    <row r="15985" s="592" customFormat="1" x14ac:dyDescent="0.2"/>
    <row r="15986" s="592" customFormat="1" x14ac:dyDescent="0.2"/>
    <row r="15987" s="592" customFormat="1" x14ac:dyDescent="0.2"/>
    <row r="15988" s="592" customFormat="1" x14ac:dyDescent="0.2"/>
    <row r="15989" s="592" customFormat="1" x14ac:dyDescent="0.2"/>
    <row r="15990" s="592" customFormat="1" x14ac:dyDescent="0.2"/>
    <row r="15991" s="592" customFormat="1" x14ac:dyDescent="0.2"/>
    <row r="15992" s="592" customFormat="1" x14ac:dyDescent="0.2"/>
    <row r="15993" s="592" customFormat="1" x14ac:dyDescent="0.2"/>
    <row r="15994" s="592" customFormat="1" x14ac:dyDescent="0.2"/>
    <row r="15995" s="592" customFormat="1" x14ac:dyDescent="0.2"/>
    <row r="15996" s="592" customFormat="1" x14ac:dyDescent="0.2"/>
    <row r="15997" s="592" customFormat="1" x14ac:dyDescent="0.2"/>
    <row r="15998" s="592" customFormat="1" x14ac:dyDescent="0.2"/>
    <row r="15999" s="592" customFormat="1" x14ac:dyDescent="0.2"/>
    <row r="16000" s="592" customFormat="1" x14ac:dyDescent="0.2"/>
    <row r="16001" s="592" customFormat="1" x14ac:dyDescent="0.2"/>
    <row r="16002" s="592" customFormat="1" x14ac:dyDescent="0.2"/>
    <row r="16003" s="592" customFormat="1" x14ac:dyDescent="0.2"/>
    <row r="16004" s="592" customFormat="1" x14ac:dyDescent="0.2"/>
    <row r="16005" s="592" customFormat="1" x14ac:dyDescent="0.2"/>
    <row r="16006" s="592" customFormat="1" x14ac:dyDescent="0.2"/>
    <row r="16007" s="592" customFormat="1" x14ac:dyDescent="0.2"/>
    <row r="16008" s="592" customFormat="1" x14ac:dyDescent="0.2"/>
    <row r="16009" s="592" customFormat="1" x14ac:dyDescent="0.2"/>
    <row r="16010" s="592" customFormat="1" x14ac:dyDescent="0.2"/>
    <row r="16011" s="592" customFormat="1" x14ac:dyDescent="0.2"/>
    <row r="16012" s="592" customFormat="1" x14ac:dyDescent="0.2"/>
    <row r="16013" s="592" customFormat="1" x14ac:dyDescent="0.2"/>
    <row r="16014" s="592" customFormat="1" x14ac:dyDescent="0.2"/>
    <row r="16015" s="592" customFormat="1" x14ac:dyDescent="0.2"/>
    <row r="16016" s="592" customFormat="1" x14ac:dyDescent="0.2"/>
    <row r="16017" s="592" customFormat="1" x14ac:dyDescent="0.2"/>
    <row r="16018" s="592" customFormat="1" x14ac:dyDescent="0.2"/>
    <row r="16019" s="592" customFormat="1" x14ac:dyDescent="0.2"/>
    <row r="16020" s="592" customFormat="1" x14ac:dyDescent="0.2"/>
    <row r="16021" s="592" customFormat="1" x14ac:dyDescent="0.2"/>
    <row r="16022" s="592" customFormat="1" x14ac:dyDescent="0.2"/>
    <row r="16023" s="592" customFormat="1" x14ac:dyDescent="0.2"/>
    <row r="16024" s="592" customFormat="1" x14ac:dyDescent="0.2"/>
    <row r="16025" s="592" customFormat="1" x14ac:dyDescent="0.2"/>
    <row r="16026" s="592" customFormat="1" x14ac:dyDescent="0.2"/>
    <row r="16027" s="592" customFormat="1" x14ac:dyDescent="0.2"/>
    <row r="16028" s="592" customFormat="1" x14ac:dyDescent="0.2"/>
    <row r="16029" s="592" customFormat="1" x14ac:dyDescent="0.2"/>
    <row r="16030" s="592" customFormat="1" x14ac:dyDescent="0.2"/>
    <row r="16031" s="592" customFormat="1" x14ac:dyDescent="0.2"/>
    <row r="16032" s="592" customFormat="1" x14ac:dyDescent="0.2"/>
    <row r="16033" s="592" customFormat="1" x14ac:dyDescent="0.2"/>
    <row r="16034" s="592" customFormat="1" x14ac:dyDescent="0.2"/>
    <row r="16035" s="592" customFormat="1" x14ac:dyDescent="0.2"/>
    <row r="16036" s="592" customFormat="1" x14ac:dyDescent="0.2"/>
    <row r="16037" s="592" customFormat="1" x14ac:dyDescent="0.2"/>
    <row r="16038" s="592" customFormat="1" x14ac:dyDescent="0.2"/>
    <row r="16039" s="592" customFormat="1" x14ac:dyDescent="0.2"/>
    <row r="16040" s="592" customFormat="1" x14ac:dyDescent="0.2"/>
    <row r="16041" s="592" customFormat="1" x14ac:dyDescent="0.2"/>
    <row r="16042" s="592" customFormat="1" x14ac:dyDescent="0.2"/>
    <row r="16043" s="592" customFormat="1" x14ac:dyDescent="0.2"/>
    <row r="16044" s="592" customFormat="1" x14ac:dyDescent="0.2"/>
    <row r="16045" s="592" customFormat="1" x14ac:dyDescent="0.2"/>
    <row r="16046" s="592" customFormat="1" x14ac:dyDescent="0.2"/>
    <row r="16047" s="592" customFormat="1" x14ac:dyDescent="0.2"/>
    <row r="16048" s="592" customFormat="1" x14ac:dyDescent="0.2"/>
    <row r="16049" s="592" customFormat="1" x14ac:dyDescent="0.2"/>
    <row r="16050" s="592" customFormat="1" x14ac:dyDescent="0.2"/>
    <row r="16051" s="592" customFormat="1" x14ac:dyDescent="0.2"/>
    <row r="16052" s="592" customFormat="1" x14ac:dyDescent="0.2"/>
    <row r="16053" s="592" customFormat="1" x14ac:dyDescent="0.2"/>
    <row r="16054" s="592" customFormat="1" x14ac:dyDescent="0.2"/>
    <row r="16055" s="592" customFormat="1" x14ac:dyDescent="0.2"/>
    <row r="16056" s="592" customFormat="1" x14ac:dyDescent="0.2"/>
    <row r="16057" s="592" customFormat="1" x14ac:dyDescent="0.2"/>
    <row r="16058" s="592" customFormat="1" x14ac:dyDescent="0.2"/>
    <row r="16059" s="592" customFormat="1" x14ac:dyDescent="0.2"/>
    <row r="16060" s="592" customFormat="1" x14ac:dyDescent="0.2"/>
    <row r="16061" s="592" customFormat="1" x14ac:dyDescent="0.2"/>
    <row r="16062" s="592" customFormat="1" x14ac:dyDescent="0.2"/>
    <row r="16063" s="592" customFormat="1" x14ac:dyDescent="0.2"/>
    <row r="16064" s="592" customFormat="1" x14ac:dyDescent="0.2"/>
    <row r="16065" s="592" customFormat="1" x14ac:dyDescent="0.2"/>
    <row r="16066" s="592" customFormat="1" x14ac:dyDescent="0.2"/>
    <row r="16067" s="592" customFormat="1" x14ac:dyDescent="0.2"/>
    <row r="16068" s="592" customFormat="1" x14ac:dyDescent="0.2"/>
    <row r="16069" s="592" customFormat="1" x14ac:dyDescent="0.2"/>
    <row r="16070" s="592" customFormat="1" x14ac:dyDescent="0.2"/>
    <row r="16071" s="592" customFormat="1" x14ac:dyDescent="0.2"/>
    <row r="16072" s="592" customFormat="1" x14ac:dyDescent="0.2"/>
    <row r="16073" s="592" customFormat="1" x14ac:dyDescent="0.2"/>
    <row r="16074" s="592" customFormat="1" x14ac:dyDescent="0.2"/>
    <row r="16075" s="592" customFormat="1" x14ac:dyDescent="0.2"/>
    <row r="16076" s="592" customFormat="1" x14ac:dyDescent="0.2"/>
    <row r="16077" s="592" customFormat="1" x14ac:dyDescent="0.2"/>
    <row r="16078" s="592" customFormat="1" x14ac:dyDescent="0.2"/>
    <row r="16079" s="592" customFormat="1" x14ac:dyDescent="0.2"/>
    <row r="16080" s="592" customFormat="1" x14ac:dyDescent="0.2"/>
    <row r="16081" s="592" customFormat="1" x14ac:dyDescent="0.2"/>
    <row r="16082" s="592" customFormat="1" x14ac:dyDescent="0.2"/>
    <row r="16083" s="592" customFormat="1" x14ac:dyDescent="0.2"/>
    <row r="16084" s="592" customFormat="1" x14ac:dyDescent="0.2"/>
    <row r="16085" s="592" customFormat="1" x14ac:dyDescent="0.2"/>
    <row r="16086" s="592" customFormat="1" x14ac:dyDescent="0.2"/>
    <row r="16087" s="592" customFormat="1" x14ac:dyDescent="0.2"/>
    <row r="16088" s="592" customFormat="1" x14ac:dyDescent="0.2"/>
    <row r="16089" s="592" customFormat="1" x14ac:dyDescent="0.2"/>
    <row r="16090" s="592" customFormat="1" x14ac:dyDescent="0.2"/>
    <row r="16091" s="592" customFormat="1" x14ac:dyDescent="0.2"/>
    <row r="16092" s="592" customFormat="1" x14ac:dyDescent="0.2"/>
    <row r="16093" s="592" customFormat="1" x14ac:dyDescent="0.2"/>
    <row r="16094" s="592" customFormat="1" x14ac:dyDescent="0.2"/>
    <row r="16095" s="592" customFormat="1" x14ac:dyDescent="0.2"/>
    <row r="16096" s="592" customFormat="1" x14ac:dyDescent="0.2"/>
    <row r="16097" s="592" customFormat="1" x14ac:dyDescent="0.2"/>
    <row r="16098" s="592" customFormat="1" x14ac:dyDescent="0.2"/>
    <row r="16099" s="592" customFormat="1" x14ac:dyDescent="0.2"/>
    <row r="16100" s="592" customFormat="1" x14ac:dyDescent="0.2"/>
    <row r="16101" s="592" customFormat="1" x14ac:dyDescent="0.2"/>
    <row r="16102" s="592" customFormat="1" x14ac:dyDescent="0.2"/>
    <row r="16103" s="592" customFormat="1" x14ac:dyDescent="0.2"/>
    <row r="16104" s="592" customFormat="1" x14ac:dyDescent="0.2"/>
    <row r="16105" s="592" customFormat="1" x14ac:dyDescent="0.2"/>
    <row r="16106" s="592" customFormat="1" x14ac:dyDescent="0.2"/>
    <row r="16107" s="592" customFormat="1" x14ac:dyDescent="0.2"/>
    <row r="16108" s="592" customFormat="1" x14ac:dyDescent="0.2"/>
    <row r="16109" s="592" customFormat="1" x14ac:dyDescent="0.2"/>
    <row r="16110" s="592" customFormat="1" x14ac:dyDescent="0.2"/>
    <row r="16111" s="592" customFormat="1" x14ac:dyDescent="0.2"/>
    <row r="16112" s="592" customFormat="1" x14ac:dyDescent="0.2"/>
    <row r="16113" s="592" customFormat="1" x14ac:dyDescent="0.2"/>
    <row r="16114" s="592" customFormat="1" x14ac:dyDescent="0.2"/>
    <row r="16115" s="592" customFormat="1" x14ac:dyDescent="0.2"/>
    <row r="16116" s="592" customFormat="1" x14ac:dyDescent="0.2"/>
    <row r="16117" s="592" customFormat="1" x14ac:dyDescent="0.2"/>
    <row r="16118" s="592" customFormat="1" x14ac:dyDescent="0.2"/>
    <row r="16119" s="592" customFormat="1" x14ac:dyDescent="0.2"/>
    <row r="16120" s="592" customFormat="1" x14ac:dyDescent="0.2"/>
    <row r="16121" s="592" customFormat="1" x14ac:dyDescent="0.2"/>
    <row r="16122" s="592" customFormat="1" x14ac:dyDescent="0.2"/>
    <row r="16123" s="592" customFormat="1" x14ac:dyDescent="0.2"/>
    <row r="16124" s="592" customFormat="1" x14ac:dyDescent="0.2"/>
    <row r="16125" s="592" customFormat="1" x14ac:dyDescent="0.2"/>
    <row r="16126" s="592" customFormat="1" x14ac:dyDescent="0.2"/>
    <row r="16127" s="592" customFormat="1" x14ac:dyDescent="0.2"/>
    <row r="16128" s="592" customFormat="1" x14ac:dyDescent="0.2"/>
    <row r="16129" s="592" customFormat="1" x14ac:dyDescent="0.2"/>
    <row r="16130" s="592" customFormat="1" x14ac:dyDescent="0.2"/>
    <row r="16131" s="592" customFormat="1" x14ac:dyDescent="0.2"/>
    <row r="16132" s="592" customFormat="1" x14ac:dyDescent="0.2"/>
    <row r="16133" s="592" customFormat="1" x14ac:dyDescent="0.2"/>
    <row r="16134" s="592" customFormat="1" x14ac:dyDescent="0.2"/>
    <row r="16135" s="592" customFormat="1" x14ac:dyDescent="0.2"/>
    <row r="16136" s="592" customFormat="1" x14ac:dyDescent="0.2"/>
    <row r="16137" s="592" customFormat="1" x14ac:dyDescent="0.2"/>
    <row r="16138" s="592" customFormat="1" x14ac:dyDescent="0.2"/>
    <row r="16139" s="592" customFormat="1" x14ac:dyDescent="0.2"/>
    <row r="16140" s="592" customFormat="1" x14ac:dyDescent="0.2"/>
    <row r="16141" s="592" customFormat="1" x14ac:dyDescent="0.2"/>
    <row r="16142" s="592" customFormat="1" x14ac:dyDescent="0.2"/>
    <row r="16143" s="592" customFormat="1" x14ac:dyDescent="0.2"/>
    <row r="16144" s="592" customFormat="1" x14ac:dyDescent="0.2"/>
    <row r="16145" s="592" customFormat="1" x14ac:dyDescent="0.2"/>
    <row r="16146" s="592" customFormat="1" x14ac:dyDescent="0.2"/>
    <row r="16147" s="592" customFormat="1" x14ac:dyDescent="0.2"/>
    <row r="16148" s="592" customFormat="1" x14ac:dyDescent="0.2"/>
    <row r="16149" s="592" customFormat="1" x14ac:dyDescent="0.2"/>
    <row r="16150" s="592" customFormat="1" x14ac:dyDescent="0.2"/>
    <row r="16151" s="592" customFormat="1" x14ac:dyDescent="0.2"/>
    <row r="16152" s="592" customFormat="1" x14ac:dyDescent="0.2"/>
    <row r="16153" s="592" customFormat="1" x14ac:dyDescent="0.2"/>
    <row r="16154" s="592" customFormat="1" x14ac:dyDescent="0.2"/>
    <row r="16155" s="592" customFormat="1" x14ac:dyDescent="0.2"/>
    <row r="16156" s="592" customFormat="1" x14ac:dyDescent="0.2"/>
    <row r="16157" s="592" customFormat="1" x14ac:dyDescent="0.2"/>
    <row r="16158" s="592" customFormat="1" x14ac:dyDescent="0.2"/>
    <row r="16159" s="592" customFormat="1" x14ac:dyDescent="0.2"/>
    <row r="16160" s="592" customFormat="1" x14ac:dyDescent="0.2"/>
    <row r="16161" s="592" customFormat="1" x14ac:dyDescent="0.2"/>
    <row r="16162" s="592" customFormat="1" x14ac:dyDescent="0.2"/>
    <row r="16163" s="592" customFormat="1" x14ac:dyDescent="0.2"/>
    <row r="16164" s="592" customFormat="1" x14ac:dyDescent="0.2"/>
    <row r="16165" s="592" customFormat="1" x14ac:dyDescent="0.2"/>
    <row r="16166" s="592" customFormat="1" x14ac:dyDescent="0.2"/>
    <row r="16167" s="592" customFormat="1" x14ac:dyDescent="0.2"/>
    <row r="16168" s="592" customFormat="1" x14ac:dyDescent="0.2"/>
    <row r="16169" s="592" customFormat="1" x14ac:dyDescent="0.2"/>
    <row r="16170" s="592" customFormat="1" x14ac:dyDescent="0.2"/>
    <row r="16171" s="592" customFormat="1" x14ac:dyDescent="0.2"/>
    <row r="16172" s="592" customFormat="1" x14ac:dyDescent="0.2"/>
    <row r="16173" s="592" customFormat="1" x14ac:dyDescent="0.2"/>
    <row r="16174" s="592" customFormat="1" x14ac:dyDescent="0.2"/>
    <row r="16175" s="592" customFormat="1" x14ac:dyDescent="0.2"/>
    <row r="16176" s="592" customFormat="1" x14ac:dyDescent="0.2"/>
    <row r="16177" s="592" customFormat="1" x14ac:dyDescent="0.2"/>
    <row r="16178" s="592" customFormat="1" x14ac:dyDescent="0.2"/>
    <row r="16179" s="592" customFormat="1" x14ac:dyDescent="0.2"/>
    <row r="16180" s="592" customFormat="1" x14ac:dyDescent="0.2"/>
    <row r="16181" s="592" customFormat="1" x14ac:dyDescent="0.2"/>
    <row r="16182" s="592" customFormat="1" x14ac:dyDescent="0.2"/>
    <row r="16183" s="592" customFormat="1" x14ac:dyDescent="0.2"/>
    <row r="16184" s="592" customFormat="1" x14ac:dyDescent="0.2"/>
    <row r="16185" s="592" customFormat="1" x14ac:dyDescent="0.2"/>
    <row r="16186" s="592" customFormat="1" x14ac:dyDescent="0.2"/>
    <row r="16187" s="592" customFormat="1" x14ac:dyDescent="0.2"/>
    <row r="16188" s="592" customFormat="1" x14ac:dyDescent="0.2"/>
    <row r="16189" s="592" customFormat="1" x14ac:dyDescent="0.2"/>
    <row r="16190" s="592" customFormat="1" x14ac:dyDescent="0.2"/>
    <row r="16191" s="592" customFormat="1" x14ac:dyDescent="0.2"/>
    <row r="16192" s="592" customFormat="1" x14ac:dyDescent="0.2"/>
    <row r="16193" s="592" customFormat="1" x14ac:dyDescent="0.2"/>
    <row r="16194" s="592" customFormat="1" x14ac:dyDescent="0.2"/>
    <row r="16195" s="592" customFormat="1" x14ac:dyDescent="0.2"/>
    <row r="16196" s="592" customFormat="1" x14ac:dyDescent="0.2"/>
    <row r="16197" s="592" customFormat="1" x14ac:dyDescent="0.2"/>
    <row r="16198" s="592" customFormat="1" x14ac:dyDescent="0.2"/>
    <row r="16199" s="592" customFormat="1" x14ac:dyDescent="0.2"/>
    <row r="16200" s="592" customFormat="1" x14ac:dyDescent="0.2"/>
    <row r="16201" s="592" customFormat="1" x14ac:dyDescent="0.2"/>
    <row r="16202" s="592" customFormat="1" x14ac:dyDescent="0.2"/>
    <row r="16203" s="592" customFormat="1" x14ac:dyDescent="0.2"/>
    <row r="16204" s="592" customFormat="1" x14ac:dyDescent="0.2"/>
    <row r="16205" s="592" customFormat="1" x14ac:dyDescent="0.2"/>
    <row r="16206" s="592" customFormat="1" x14ac:dyDescent="0.2"/>
    <row r="16207" s="592" customFormat="1" x14ac:dyDescent="0.2"/>
    <row r="16208" s="592" customFormat="1" x14ac:dyDescent="0.2"/>
    <row r="16209" s="592" customFormat="1" x14ac:dyDescent="0.2"/>
    <row r="16210" s="592" customFormat="1" x14ac:dyDescent="0.2"/>
    <row r="16211" s="592" customFormat="1" x14ac:dyDescent="0.2"/>
    <row r="16212" s="592" customFormat="1" x14ac:dyDescent="0.2"/>
    <row r="16213" s="592" customFormat="1" x14ac:dyDescent="0.2"/>
    <row r="16214" s="592" customFormat="1" x14ac:dyDescent="0.2"/>
    <row r="16215" s="592" customFormat="1" x14ac:dyDescent="0.2"/>
    <row r="16216" s="592" customFormat="1" x14ac:dyDescent="0.2"/>
    <row r="16217" s="592" customFormat="1" x14ac:dyDescent="0.2"/>
    <row r="16218" s="592" customFormat="1" x14ac:dyDescent="0.2"/>
    <row r="16219" s="592" customFormat="1" x14ac:dyDescent="0.2"/>
    <row r="16220" s="592" customFormat="1" x14ac:dyDescent="0.2"/>
    <row r="16221" s="592" customFormat="1" x14ac:dyDescent="0.2"/>
    <row r="16222" s="592" customFormat="1" x14ac:dyDescent="0.2"/>
    <row r="16223" s="592" customFormat="1" x14ac:dyDescent="0.2"/>
    <row r="16224" s="592" customFormat="1" x14ac:dyDescent="0.2"/>
    <row r="16225" s="592" customFormat="1" x14ac:dyDescent="0.2"/>
    <row r="16226" s="592" customFormat="1" x14ac:dyDescent="0.2"/>
    <row r="16227" s="592" customFormat="1" x14ac:dyDescent="0.2"/>
    <row r="16228" s="592" customFormat="1" x14ac:dyDescent="0.2"/>
    <row r="16229" s="592" customFormat="1" x14ac:dyDescent="0.2"/>
    <row r="16230" s="592" customFormat="1" x14ac:dyDescent="0.2"/>
    <row r="16231" s="592" customFormat="1" x14ac:dyDescent="0.2"/>
    <row r="16232" s="592" customFormat="1" x14ac:dyDescent="0.2"/>
    <row r="16233" s="592" customFormat="1" x14ac:dyDescent="0.2"/>
    <row r="16234" s="592" customFormat="1" x14ac:dyDescent="0.2"/>
    <row r="16235" s="592" customFormat="1" x14ac:dyDescent="0.2"/>
    <row r="16236" s="592" customFormat="1" x14ac:dyDescent="0.2"/>
    <row r="16237" s="592" customFormat="1" x14ac:dyDescent="0.2"/>
    <row r="16238" s="592" customFormat="1" x14ac:dyDescent="0.2"/>
    <row r="16239" s="592" customFormat="1" x14ac:dyDescent="0.2"/>
    <row r="16240" s="592" customFormat="1" x14ac:dyDescent="0.2"/>
    <row r="16241" s="592" customFormat="1" x14ac:dyDescent="0.2"/>
    <row r="16242" s="592" customFormat="1" x14ac:dyDescent="0.2"/>
    <row r="16243" s="592" customFormat="1" x14ac:dyDescent="0.2"/>
    <row r="16244" s="592" customFormat="1" x14ac:dyDescent="0.2"/>
    <row r="16245" s="592" customFormat="1" x14ac:dyDescent="0.2"/>
    <row r="16246" s="592" customFormat="1" x14ac:dyDescent="0.2"/>
    <row r="16247" s="592" customFormat="1" x14ac:dyDescent="0.2"/>
    <row r="16248" s="592" customFormat="1" x14ac:dyDescent="0.2"/>
    <row r="16249" s="592" customFormat="1" x14ac:dyDescent="0.2"/>
    <row r="16250" s="592" customFormat="1" x14ac:dyDescent="0.2"/>
    <row r="16251" s="592" customFormat="1" x14ac:dyDescent="0.2"/>
    <row r="16252" s="592" customFormat="1" x14ac:dyDescent="0.2"/>
    <row r="16253" s="592" customFormat="1" x14ac:dyDescent="0.2"/>
    <row r="16254" s="592" customFormat="1" x14ac:dyDescent="0.2"/>
    <row r="16255" s="592" customFormat="1" x14ac:dyDescent="0.2"/>
    <row r="16256" s="592" customFormat="1" x14ac:dyDescent="0.2"/>
    <row r="16257" s="592" customFormat="1" x14ac:dyDescent="0.2"/>
    <row r="16258" s="592" customFormat="1" x14ac:dyDescent="0.2"/>
    <row r="16259" s="592" customFormat="1" x14ac:dyDescent="0.2"/>
    <row r="16260" s="592" customFormat="1" x14ac:dyDescent="0.2"/>
    <row r="16261" s="592" customFormat="1" x14ac:dyDescent="0.2"/>
    <row r="16262" s="592" customFormat="1" x14ac:dyDescent="0.2"/>
    <row r="16263" s="592" customFormat="1" x14ac:dyDescent="0.2"/>
    <row r="16264" s="592" customFormat="1" x14ac:dyDescent="0.2"/>
    <row r="16265" s="592" customFormat="1" x14ac:dyDescent="0.2"/>
    <row r="16266" s="592" customFormat="1" x14ac:dyDescent="0.2"/>
    <row r="16267" s="592" customFormat="1" x14ac:dyDescent="0.2"/>
    <row r="16268" s="592" customFormat="1" x14ac:dyDescent="0.2"/>
    <row r="16269" s="592" customFormat="1" x14ac:dyDescent="0.2"/>
    <row r="16270" s="592" customFormat="1" x14ac:dyDescent="0.2"/>
    <row r="16271" s="592" customFormat="1" x14ac:dyDescent="0.2"/>
    <row r="16272" s="592" customFormat="1" x14ac:dyDescent="0.2"/>
    <row r="16273" s="592" customFormat="1" x14ac:dyDescent="0.2"/>
    <row r="16274" s="592" customFormat="1" x14ac:dyDescent="0.2"/>
    <row r="16275" s="592" customFormat="1" x14ac:dyDescent="0.2"/>
    <row r="16276" s="592" customFormat="1" x14ac:dyDescent="0.2"/>
    <row r="16277" s="592" customFormat="1" x14ac:dyDescent="0.2"/>
    <row r="16278" s="592" customFormat="1" x14ac:dyDescent="0.2"/>
    <row r="16279" s="592" customFormat="1" x14ac:dyDescent="0.2"/>
    <row r="16280" s="592" customFormat="1" x14ac:dyDescent="0.2"/>
    <row r="16281" s="592" customFormat="1" x14ac:dyDescent="0.2"/>
    <row r="16282" s="592" customFormat="1" x14ac:dyDescent="0.2"/>
    <row r="16283" s="592" customFormat="1" x14ac:dyDescent="0.2"/>
    <row r="16284" s="592" customFormat="1" x14ac:dyDescent="0.2"/>
    <row r="16285" s="592" customFormat="1" x14ac:dyDescent="0.2"/>
    <row r="16286" s="592" customFormat="1" x14ac:dyDescent="0.2"/>
    <row r="16287" s="592" customFormat="1" x14ac:dyDescent="0.2"/>
    <row r="16288" s="592" customFormat="1" x14ac:dyDescent="0.2"/>
    <row r="16289" s="592" customFormat="1" x14ac:dyDescent="0.2"/>
    <row r="16290" s="592" customFormat="1" x14ac:dyDescent="0.2"/>
    <row r="16291" s="592" customFormat="1" x14ac:dyDescent="0.2"/>
    <row r="16292" s="592" customFormat="1" x14ac:dyDescent="0.2"/>
    <row r="16293" s="592" customFormat="1" x14ac:dyDescent="0.2"/>
    <row r="16294" s="592" customFormat="1" x14ac:dyDescent="0.2"/>
    <row r="16295" s="592" customFormat="1" x14ac:dyDescent="0.2"/>
    <row r="16296" s="592" customFormat="1" x14ac:dyDescent="0.2"/>
    <row r="16297" s="592" customFormat="1" x14ac:dyDescent="0.2"/>
    <row r="16298" s="592" customFormat="1" x14ac:dyDescent="0.2"/>
    <row r="16299" s="592" customFormat="1" x14ac:dyDescent="0.2"/>
    <row r="16300" s="592" customFormat="1" x14ac:dyDescent="0.2"/>
    <row r="16301" s="592" customFormat="1" x14ac:dyDescent="0.2"/>
    <row r="16302" s="592" customFormat="1" x14ac:dyDescent="0.2"/>
    <row r="16303" s="592" customFormat="1" x14ac:dyDescent="0.2"/>
    <row r="16304" s="592" customFormat="1" x14ac:dyDescent="0.2"/>
    <row r="16305" s="592" customFormat="1" x14ac:dyDescent="0.2"/>
    <row r="16306" s="592" customFormat="1" x14ac:dyDescent="0.2"/>
    <row r="16307" s="592" customFormat="1" x14ac:dyDescent="0.2"/>
    <row r="16308" s="592" customFormat="1" x14ac:dyDescent="0.2"/>
    <row r="16309" s="592" customFormat="1" x14ac:dyDescent="0.2"/>
    <row r="16310" s="592" customFormat="1" x14ac:dyDescent="0.2"/>
    <row r="16311" s="592" customFormat="1" x14ac:dyDescent="0.2"/>
    <row r="16312" s="592" customFormat="1" x14ac:dyDescent="0.2"/>
    <row r="16313" s="592" customFormat="1" x14ac:dyDescent="0.2"/>
    <row r="16314" s="592" customFormat="1" x14ac:dyDescent="0.2"/>
    <row r="16315" s="592" customFormat="1" x14ac:dyDescent="0.2"/>
    <row r="16316" s="592" customFormat="1" x14ac:dyDescent="0.2"/>
    <row r="16317" s="592" customFormat="1" x14ac:dyDescent="0.2"/>
    <row r="16318" s="592" customFormat="1" x14ac:dyDescent="0.2"/>
    <row r="16319" s="592" customFormat="1" x14ac:dyDescent="0.2"/>
    <row r="16320" s="592" customFormat="1" x14ac:dyDescent="0.2"/>
    <row r="16321" s="592" customFormat="1" x14ac:dyDescent="0.2"/>
    <row r="16322" s="592" customFormat="1" x14ac:dyDescent="0.2"/>
    <row r="16323" s="592" customFormat="1" x14ac:dyDescent="0.2"/>
    <row r="16324" s="592" customFormat="1" x14ac:dyDescent="0.2"/>
    <row r="16325" s="592" customFormat="1" x14ac:dyDescent="0.2"/>
    <row r="16326" s="592" customFormat="1" x14ac:dyDescent="0.2"/>
    <row r="16327" s="592" customFormat="1" x14ac:dyDescent="0.2"/>
    <row r="16328" s="592" customFormat="1" x14ac:dyDescent="0.2"/>
    <row r="16329" s="592" customFormat="1" x14ac:dyDescent="0.2"/>
    <row r="16330" s="592" customFormat="1" x14ac:dyDescent="0.2"/>
    <row r="16331" s="592" customFormat="1" x14ac:dyDescent="0.2"/>
    <row r="16332" s="592" customFormat="1" x14ac:dyDescent="0.2"/>
    <row r="16333" s="592" customFormat="1" x14ac:dyDescent="0.2"/>
    <row r="16334" s="592" customFormat="1" x14ac:dyDescent="0.2"/>
    <row r="16335" s="592" customFormat="1" x14ac:dyDescent="0.2"/>
    <row r="16336" s="592" customFormat="1" x14ac:dyDescent="0.2"/>
    <row r="16337" s="592" customFormat="1" x14ac:dyDescent="0.2"/>
    <row r="16338" s="592" customFormat="1" x14ac:dyDescent="0.2"/>
    <row r="16339" s="592" customFormat="1" x14ac:dyDescent="0.2"/>
    <row r="16340" s="592" customFormat="1" x14ac:dyDescent="0.2"/>
    <row r="16341" s="592" customFormat="1" x14ac:dyDescent="0.2"/>
    <row r="16342" s="592" customFormat="1" x14ac:dyDescent="0.2"/>
    <row r="16343" s="592" customFormat="1" x14ac:dyDescent="0.2"/>
    <row r="16344" s="592" customFormat="1" x14ac:dyDescent="0.2"/>
    <row r="16345" s="592" customFormat="1" x14ac:dyDescent="0.2"/>
    <row r="16346" s="592" customFormat="1" x14ac:dyDescent="0.2"/>
    <row r="16347" s="592" customFormat="1" x14ac:dyDescent="0.2"/>
    <row r="16348" s="592" customFormat="1" x14ac:dyDescent="0.2"/>
    <row r="16349" s="592" customFormat="1" x14ac:dyDescent="0.2"/>
    <row r="16350" s="592" customFormat="1" x14ac:dyDescent="0.2"/>
    <row r="16351" s="592" customFormat="1" x14ac:dyDescent="0.2"/>
    <row r="16352" s="592" customFormat="1" x14ac:dyDescent="0.2"/>
    <row r="16353" s="592" customFormat="1" x14ac:dyDescent="0.2"/>
    <row r="16354" s="592" customFormat="1" x14ac:dyDescent="0.2"/>
    <row r="16355" s="592" customFormat="1" x14ac:dyDescent="0.2"/>
    <row r="16356" s="592" customFormat="1" x14ac:dyDescent="0.2"/>
    <row r="16357" s="592" customFormat="1" x14ac:dyDescent="0.2"/>
    <row r="16358" s="592" customFormat="1" x14ac:dyDescent="0.2"/>
    <row r="16359" s="592" customFormat="1" x14ac:dyDescent="0.2"/>
    <row r="16360" s="592" customFormat="1" x14ac:dyDescent="0.2"/>
    <row r="16361" s="592" customFormat="1" x14ac:dyDescent="0.2"/>
    <row r="16362" s="592" customFormat="1" x14ac:dyDescent="0.2"/>
    <row r="16363" s="592" customFormat="1" x14ac:dyDescent="0.2"/>
    <row r="16364" s="592" customFormat="1" x14ac:dyDescent="0.2"/>
    <row r="16365" s="592" customFormat="1" x14ac:dyDescent="0.2"/>
    <row r="16366" s="592" customFormat="1" x14ac:dyDescent="0.2"/>
    <row r="16367" s="592" customFormat="1" x14ac:dyDescent="0.2"/>
    <row r="16368" s="592" customFormat="1" x14ac:dyDescent="0.2"/>
    <row r="16369" s="592" customFormat="1" x14ac:dyDescent="0.2"/>
    <row r="16370" s="592" customFormat="1" x14ac:dyDescent="0.2"/>
    <row r="16371" s="592" customFormat="1" x14ac:dyDescent="0.2"/>
    <row r="16372" s="592" customFormat="1" x14ac:dyDescent="0.2"/>
    <row r="16373" s="592" customFormat="1" x14ac:dyDescent="0.2"/>
    <row r="16374" s="592" customFormat="1" x14ac:dyDescent="0.2"/>
    <row r="16375" s="592" customFormat="1" x14ac:dyDescent="0.2"/>
    <row r="16376" s="592" customFormat="1" x14ac:dyDescent="0.2"/>
    <row r="16377" s="592" customFormat="1" x14ac:dyDescent="0.2"/>
    <row r="16378" s="592" customFormat="1" x14ac:dyDescent="0.2"/>
    <row r="16379" s="592" customFormat="1" x14ac:dyDescent="0.2"/>
    <row r="16380" s="592" customFormat="1" x14ac:dyDescent="0.2"/>
    <row r="16381" s="592" customFormat="1" x14ac:dyDescent="0.2"/>
    <row r="16382" s="592" customFormat="1" x14ac:dyDescent="0.2"/>
    <row r="16383" s="592" customFormat="1" x14ac:dyDescent="0.2"/>
    <row r="16384" s="592" customFormat="1" x14ac:dyDescent="0.2"/>
    <row r="16385" s="592" customFormat="1" x14ac:dyDescent="0.2"/>
    <row r="16386" s="592" customFormat="1" x14ac:dyDescent="0.2"/>
    <row r="16387" s="592" customFormat="1" x14ac:dyDescent="0.2"/>
    <row r="16388" s="592" customFormat="1" x14ac:dyDescent="0.2"/>
    <row r="16389" s="592" customFormat="1" x14ac:dyDescent="0.2"/>
    <row r="16390" s="592" customFormat="1" x14ac:dyDescent="0.2"/>
    <row r="16391" s="592" customFormat="1" x14ac:dyDescent="0.2"/>
    <row r="16392" s="592" customFormat="1" x14ac:dyDescent="0.2"/>
    <row r="16393" s="592" customFormat="1" x14ac:dyDescent="0.2"/>
    <row r="16394" s="592" customFormat="1" x14ac:dyDescent="0.2"/>
    <row r="16395" s="592" customFormat="1" x14ac:dyDescent="0.2"/>
    <row r="16396" s="592" customFormat="1" x14ac:dyDescent="0.2"/>
    <row r="16397" s="592" customFormat="1" x14ac:dyDescent="0.2"/>
    <row r="16398" s="592" customFormat="1" x14ac:dyDescent="0.2"/>
    <row r="16399" s="592" customFormat="1" x14ac:dyDescent="0.2"/>
    <row r="16400" s="592" customFormat="1" x14ac:dyDescent="0.2"/>
    <row r="16401" s="592" customFormat="1" x14ac:dyDescent="0.2"/>
    <row r="16402" s="592" customFormat="1" x14ac:dyDescent="0.2"/>
    <row r="16403" s="592" customFormat="1" x14ac:dyDescent="0.2"/>
    <row r="16404" s="592" customFormat="1" x14ac:dyDescent="0.2"/>
    <row r="16405" s="592" customFormat="1" x14ac:dyDescent="0.2"/>
    <row r="16406" s="592" customFormat="1" x14ac:dyDescent="0.2"/>
    <row r="16407" s="592" customFormat="1" x14ac:dyDescent="0.2"/>
    <row r="16408" s="592" customFormat="1" x14ac:dyDescent="0.2"/>
    <row r="16409" s="592" customFormat="1" x14ac:dyDescent="0.2"/>
    <row r="16410" s="592" customFormat="1" x14ac:dyDescent="0.2"/>
    <row r="16411" s="592" customFormat="1" x14ac:dyDescent="0.2"/>
    <row r="16412" s="592" customFormat="1" x14ac:dyDescent="0.2"/>
    <row r="16413" s="592" customFormat="1" x14ac:dyDescent="0.2"/>
    <row r="16414" s="592" customFormat="1" x14ac:dyDescent="0.2"/>
    <row r="16415" s="592" customFormat="1" x14ac:dyDescent="0.2"/>
    <row r="16416" s="592" customFormat="1" x14ac:dyDescent="0.2"/>
    <row r="16417" s="592" customFormat="1" x14ac:dyDescent="0.2"/>
    <row r="16418" s="592" customFormat="1" x14ac:dyDescent="0.2"/>
    <row r="16419" s="592" customFormat="1" x14ac:dyDescent="0.2"/>
    <row r="16420" s="592" customFormat="1" x14ac:dyDescent="0.2"/>
    <row r="16421" s="592" customFormat="1" x14ac:dyDescent="0.2"/>
    <row r="16422" s="592" customFormat="1" x14ac:dyDescent="0.2"/>
    <row r="16423" s="592" customFormat="1" x14ac:dyDescent="0.2"/>
    <row r="16424" s="592" customFormat="1" x14ac:dyDescent="0.2"/>
    <row r="16425" s="592" customFormat="1" x14ac:dyDescent="0.2"/>
    <row r="16426" s="592" customFormat="1" x14ac:dyDescent="0.2"/>
    <row r="16427" s="592" customFormat="1" x14ac:dyDescent="0.2"/>
    <row r="16428" s="592" customFormat="1" x14ac:dyDescent="0.2"/>
    <row r="16429" s="592" customFormat="1" x14ac:dyDescent="0.2"/>
    <row r="16430" s="592" customFormat="1" x14ac:dyDescent="0.2"/>
    <row r="16431" s="592" customFormat="1" x14ac:dyDescent="0.2"/>
    <row r="16432" s="592" customFormat="1" x14ac:dyDescent="0.2"/>
    <row r="16433" s="592" customFormat="1" x14ac:dyDescent="0.2"/>
    <row r="16434" s="592" customFormat="1" x14ac:dyDescent="0.2"/>
    <row r="16435" s="592" customFormat="1" x14ac:dyDescent="0.2"/>
    <row r="16436" s="592" customFormat="1" x14ac:dyDescent="0.2"/>
    <row r="16437" s="592" customFormat="1" x14ac:dyDescent="0.2"/>
    <row r="16438" s="592" customFormat="1" x14ac:dyDescent="0.2"/>
    <row r="16439" s="592" customFormat="1" x14ac:dyDescent="0.2"/>
    <row r="16440" s="592" customFormat="1" x14ac:dyDescent="0.2"/>
    <row r="16441" s="592" customFormat="1" x14ac:dyDescent="0.2"/>
    <row r="16442" s="592" customFormat="1" x14ac:dyDescent="0.2"/>
    <row r="16443" s="592" customFormat="1" x14ac:dyDescent="0.2"/>
    <row r="16444" s="592" customFormat="1" x14ac:dyDescent="0.2"/>
    <row r="16445" s="592" customFormat="1" x14ac:dyDescent="0.2"/>
    <row r="16446" s="592" customFormat="1" x14ac:dyDescent="0.2"/>
    <row r="16447" s="592" customFormat="1" x14ac:dyDescent="0.2"/>
    <row r="16448" s="592" customFormat="1" x14ac:dyDescent="0.2"/>
    <row r="16449" s="592" customFormat="1" x14ac:dyDescent="0.2"/>
    <row r="16450" s="592" customFormat="1" x14ac:dyDescent="0.2"/>
    <row r="16451" s="592" customFormat="1" x14ac:dyDescent="0.2"/>
    <row r="16452" s="592" customFormat="1" x14ac:dyDescent="0.2"/>
    <row r="16453" s="592" customFormat="1" x14ac:dyDescent="0.2"/>
    <row r="16454" s="592" customFormat="1" x14ac:dyDescent="0.2"/>
    <row r="16455" s="592" customFormat="1" x14ac:dyDescent="0.2"/>
    <row r="16456" s="592" customFormat="1" x14ac:dyDescent="0.2"/>
    <row r="16457" s="592" customFormat="1" x14ac:dyDescent="0.2"/>
    <row r="16458" s="592" customFormat="1" x14ac:dyDescent="0.2"/>
    <row r="16459" s="592" customFormat="1" x14ac:dyDescent="0.2"/>
    <row r="16460" s="592" customFormat="1" x14ac:dyDescent="0.2"/>
    <row r="16461" s="592" customFormat="1" x14ac:dyDescent="0.2"/>
    <row r="16462" s="592" customFormat="1" x14ac:dyDescent="0.2"/>
    <row r="16463" s="592" customFormat="1" x14ac:dyDescent="0.2"/>
    <row r="16464" s="592" customFormat="1" x14ac:dyDescent="0.2"/>
    <row r="16465" s="592" customFormat="1" x14ac:dyDescent="0.2"/>
    <row r="16466" s="592" customFormat="1" x14ac:dyDescent="0.2"/>
    <row r="16467" s="592" customFormat="1" x14ac:dyDescent="0.2"/>
    <row r="16468" s="592" customFormat="1" x14ac:dyDescent="0.2"/>
    <row r="16469" s="592" customFormat="1" x14ac:dyDescent="0.2"/>
    <row r="16470" s="592" customFormat="1" x14ac:dyDescent="0.2"/>
    <row r="16471" s="592" customFormat="1" x14ac:dyDescent="0.2"/>
    <row r="16472" s="592" customFormat="1" x14ac:dyDescent="0.2"/>
    <row r="16473" s="592" customFormat="1" x14ac:dyDescent="0.2"/>
    <row r="16474" s="592" customFormat="1" x14ac:dyDescent="0.2"/>
    <row r="16475" s="592" customFormat="1" x14ac:dyDescent="0.2"/>
    <row r="16476" s="592" customFormat="1" x14ac:dyDescent="0.2"/>
    <row r="16477" s="592" customFormat="1" x14ac:dyDescent="0.2"/>
    <row r="16478" s="592" customFormat="1" x14ac:dyDescent="0.2"/>
    <row r="16479" s="592" customFormat="1" x14ac:dyDescent="0.2"/>
    <row r="16480" s="592" customFormat="1" x14ac:dyDescent="0.2"/>
    <row r="16481" s="592" customFormat="1" x14ac:dyDescent="0.2"/>
    <row r="16482" s="592" customFormat="1" x14ac:dyDescent="0.2"/>
    <row r="16483" s="592" customFormat="1" x14ac:dyDescent="0.2"/>
    <row r="16484" s="592" customFormat="1" x14ac:dyDescent="0.2"/>
    <row r="16485" s="592" customFormat="1" x14ac:dyDescent="0.2"/>
    <row r="16486" s="592" customFormat="1" x14ac:dyDescent="0.2"/>
    <row r="16487" s="592" customFormat="1" x14ac:dyDescent="0.2"/>
    <row r="16488" s="592" customFormat="1" x14ac:dyDescent="0.2"/>
    <row r="16489" s="592" customFormat="1" x14ac:dyDescent="0.2"/>
    <row r="16490" s="592" customFormat="1" x14ac:dyDescent="0.2"/>
    <row r="16491" s="592" customFormat="1" x14ac:dyDescent="0.2"/>
    <row r="16492" s="592" customFormat="1" x14ac:dyDescent="0.2"/>
    <row r="16493" s="592" customFormat="1" x14ac:dyDescent="0.2"/>
    <row r="16494" s="592" customFormat="1" x14ac:dyDescent="0.2"/>
    <row r="16495" s="592" customFormat="1" x14ac:dyDescent="0.2"/>
    <row r="16496" s="592" customFormat="1" x14ac:dyDescent="0.2"/>
    <row r="16497" s="592" customFormat="1" x14ac:dyDescent="0.2"/>
    <row r="16498" s="592" customFormat="1" x14ac:dyDescent="0.2"/>
    <row r="16499" s="592" customFormat="1" x14ac:dyDescent="0.2"/>
    <row r="16500" s="592" customFormat="1" x14ac:dyDescent="0.2"/>
    <row r="16501" s="592" customFormat="1" x14ac:dyDescent="0.2"/>
    <row r="16502" s="592" customFormat="1" x14ac:dyDescent="0.2"/>
    <row r="16503" s="592" customFormat="1" x14ac:dyDescent="0.2"/>
    <row r="16504" s="592" customFormat="1" x14ac:dyDescent="0.2"/>
    <row r="16505" s="592" customFormat="1" x14ac:dyDescent="0.2"/>
    <row r="16506" s="592" customFormat="1" x14ac:dyDescent="0.2"/>
    <row r="16507" s="592" customFormat="1" x14ac:dyDescent="0.2"/>
    <row r="16508" s="592" customFormat="1" x14ac:dyDescent="0.2"/>
    <row r="16509" s="592" customFormat="1" x14ac:dyDescent="0.2"/>
    <row r="16510" s="592" customFormat="1" x14ac:dyDescent="0.2"/>
    <row r="16511" s="592" customFormat="1" x14ac:dyDescent="0.2"/>
    <row r="16512" s="592" customFormat="1" x14ac:dyDescent="0.2"/>
    <row r="16513" s="592" customFormat="1" x14ac:dyDescent="0.2"/>
    <row r="16514" s="592" customFormat="1" x14ac:dyDescent="0.2"/>
    <row r="16515" s="592" customFormat="1" x14ac:dyDescent="0.2"/>
    <row r="16516" s="592" customFormat="1" x14ac:dyDescent="0.2"/>
    <row r="16517" s="592" customFormat="1" x14ac:dyDescent="0.2"/>
    <row r="16518" s="592" customFormat="1" x14ac:dyDescent="0.2"/>
    <row r="16519" s="592" customFormat="1" x14ac:dyDescent="0.2"/>
    <row r="16520" s="592" customFormat="1" x14ac:dyDescent="0.2"/>
    <row r="16521" s="592" customFormat="1" x14ac:dyDescent="0.2"/>
    <row r="16522" s="592" customFormat="1" x14ac:dyDescent="0.2"/>
    <row r="16523" s="592" customFormat="1" x14ac:dyDescent="0.2"/>
    <row r="16524" s="592" customFormat="1" x14ac:dyDescent="0.2"/>
    <row r="16525" s="592" customFormat="1" x14ac:dyDescent="0.2"/>
    <row r="16526" s="592" customFormat="1" x14ac:dyDescent="0.2"/>
    <row r="16527" s="592" customFormat="1" x14ac:dyDescent="0.2"/>
    <row r="16528" s="592" customFormat="1" x14ac:dyDescent="0.2"/>
    <row r="16529" s="592" customFormat="1" x14ac:dyDescent="0.2"/>
    <row r="16530" s="592" customFormat="1" x14ac:dyDescent="0.2"/>
    <row r="16531" s="592" customFormat="1" x14ac:dyDescent="0.2"/>
    <row r="16532" s="592" customFormat="1" x14ac:dyDescent="0.2"/>
    <row r="16533" s="592" customFormat="1" x14ac:dyDescent="0.2"/>
    <row r="16534" s="592" customFormat="1" x14ac:dyDescent="0.2"/>
    <row r="16535" s="592" customFormat="1" x14ac:dyDescent="0.2"/>
    <row r="16536" s="592" customFormat="1" x14ac:dyDescent="0.2"/>
    <row r="16537" s="592" customFormat="1" x14ac:dyDescent="0.2"/>
    <row r="16538" s="592" customFormat="1" x14ac:dyDescent="0.2"/>
    <row r="16539" s="592" customFormat="1" x14ac:dyDescent="0.2"/>
    <row r="16540" s="592" customFormat="1" x14ac:dyDescent="0.2"/>
    <row r="16541" s="592" customFormat="1" x14ac:dyDescent="0.2"/>
    <row r="16542" s="592" customFormat="1" x14ac:dyDescent="0.2"/>
    <row r="16543" s="592" customFormat="1" x14ac:dyDescent="0.2"/>
    <row r="16544" s="592" customFormat="1" x14ac:dyDescent="0.2"/>
    <row r="16545" s="592" customFormat="1" x14ac:dyDescent="0.2"/>
    <row r="16546" s="592" customFormat="1" x14ac:dyDescent="0.2"/>
    <row r="16547" s="592" customFormat="1" x14ac:dyDescent="0.2"/>
    <row r="16548" s="592" customFormat="1" x14ac:dyDescent="0.2"/>
    <row r="16549" s="592" customFormat="1" x14ac:dyDescent="0.2"/>
    <row r="16550" s="592" customFormat="1" x14ac:dyDescent="0.2"/>
    <row r="16551" s="592" customFormat="1" x14ac:dyDescent="0.2"/>
    <row r="16552" s="592" customFormat="1" x14ac:dyDescent="0.2"/>
    <row r="16553" s="592" customFormat="1" x14ac:dyDescent="0.2"/>
    <row r="16554" s="592" customFormat="1" x14ac:dyDescent="0.2"/>
    <row r="16555" s="592" customFormat="1" x14ac:dyDescent="0.2"/>
    <row r="16556" s="592" customFormat="1" x14ac:dyDescent="0.2"/>
    <row r="16557" s="592" customFormat="1" x14ac:dyDescent="0.2"/>
    <row r="16558" s="592" customFormat="1" x14ac:dyDescent="0.2"/>
    <row r="16559" s="592" customFormat="1" x14ac:dyDescent="0.2"/>
    <row r="16560" s="592" customFormat="1" x14ac:dyDescent="0.2"/>
    <row r="16561" s="592" customFormat="1" x14ac:dyDescent="0.2"/>
    <row r="16562" s="592" customFormat="1" x14ac:dyDescent="0.2"/>
    <row r="16563" s="592" customFormat="1" x14ac:dyDescent="0.2"/>
    <row r="16564" s="592" customFormat="1" x14ac:dyDescent="0.2"/>
    <row r="16565" s="592" customFormat="1" x14ac:dyDescent="0.2"/>
    <row r="16566" s="592" customFormat="1" x14ac:dyDescent="0.2"/>
    <row r="16567" s="592" customFormat="1" x14ac:dyDescent="0.2"/>
    <row r="16568" s="592" customFormat="1" x14ac:dyDescent="0.2"/>
    <row r="16569" s="592" customFormat="1" x14ac:dyDescent="0.2"/>
    <row r="16570" s="592" customFormat="1" x14ac:dyDescent="0.2"/>
    <row r="16571" s="592" customFormat="1" x14ac:dyDescent="0.2"/>
    <row r="16572" s="592" customFormat="1" x14ac:dyDescent="0.2"/>
    <row r="16573" s="592" customFormat="1" x14ac:dyDescent="0.2"/>
    <row r="16574" s="592" customFormat="1" x14ac:dyDescent="0.2"/>
    <row r="16575" s="592" customFormat="1" x14ac:dyDescent="0.2"/>
    <row r="16576" s="592" customFormat="1" x14ac:dyDescent="0.2"/>
    <row r="16577" s="592" customFormat="1" x14ac:dyDescent="0.2"/>
    <row r="16578" s="592" customFormat="1" x14ac:dyDescent="0.2"/>
    <row r="16579" s="592" customFormat="1" x14ac:dyDescent="0.2"/>
    <row r="16580" s="592" customFormat="1" x14ac:dyDescent="0.2"/>
    <row r="16581" s="592" customFormat="1" x14ac:dyDescent="0.2"/>
    <row r="16582" s="592" customFormat="1" x14ac:dyDescent="0.2"/>
    <row r="16583" s="592" customFormat="1" x14ac:dyDescent="0.2"/>
    <row r="16584" s="592" customFormat="1" x14ac:dyDescent="0.2"/>
    <row r="16585" s="592" customFormat="1" x14ac:dyDescent="0.2"/>
    <row r="16586" s="592" customFormat="1" x14ac:dyDescent="0.2"/>
    <row r="16587" s="592" customFormat="1" x14ac:dyDescent="0.2"/>
    <row r="16588" s="592" customFormat="1" x14ac:dyDescent="0.2"/>
    <row r="16589" s="592" customFormat="1" x14ac:dyDescent="0.2"/>
    <row r="16590" s="592" customFormat="1" x14ac:dyDescent="0.2"/>
    <row r="16591" s="592" customFormat="1" x14ac:dyDescent="0.2"/>
    <row r="16592" s="592" customFormat="1" x14ac:dyDescent="0.2"/>
    <row r="16593" s="592" customFormat="1" x14ac:dyDescent="0.2"/>
    <row r="16594" s="592" customFormat="1" x14ac:dyDescent="0.2"/>
    <row r="16595" s="592" customFormat="1" x14ac:dyDescent="0.2"/>
    <row r="16596" s="592" customFormat="1" x14ac:dyDescent="0.2"/>
    <row r="16597" s="592" customFormat="1" x14ac:dyDescent="0.2"/>
    <row r="16598" s="592" customFormat="1" x14ac:dyDescent="0.2"/>
    <row r="16599" s="592" customFormat="1" x14ac:dyDescent="0.2"/>
    <row r="16600" s="592" customFormat="1" x14ac:dyDescent="0.2"/>
    <row r="16601" s="592" customFormat="1" x14ac:dyDescent="0.2"/>
    <row r="16602" s="592" customFormat="1" x14ac:dyDescent="0.2"/>
    <row r="16603" s="592" customFormat="1" x14ac:dyDescent="0.2"/>
    <row r="16604" s="592" customFormat="1" x14ac:dyDescent="0.2"/>
    <row r="16605" s="592" customFormat="1" x14ac:dyDescent="0.2"/>
    <row r="16606" s="592" customFormat="1" x14ac:dyDescent="0.2"/>
    <row r="16607" s="592" customFormat="1" x14ac:dyDescent="0.2"/>
    <row r="16608" s="592" customFormat="1" x14ac:dyDescent="0.2"/>
    <row r="16609" s="592" customFormat="1" x14ac:dyDescent="0.2"/>
    <row r="16610" s="592" customFormat="1" x14ac:dyDescent="0.2"/>
    <row r="16611" s="592" customFormat="1" x14ac:dyDescent="0.2"/>
    <row r="16612" s="592" customFormat="1" x14ac:dyDescent="0.2"/>
    <row r="16613" s="592" customFormat="1" x14ac:dyDescent="0.2"/>
    <row r="16614" s="592" customFormat="1" x14ac:dyDescent="0.2"/>
    <row r="16615" s="592" customFormat="1" x14ac:dyDescent="0.2"/>
    <row r="16616" s="592" customFormat="1" x14ac:dyDescent="0.2"/>
    <row r="16617" s="592" customFormat="1" x14ac:dyDescent="0.2"/>
    <row r="16618" s="592" customFormat="1" x14ac:dyDescent="0.2"/>
    <row r="16619" s="592" customFormat="1" x14ac:dyDescent="0.2"/>
    <row r="16620" s="592" customFormat="1" x14ac:dyDescent="0.2"/>
    <row r="16621" s="592" customFormat="1" x14ac:dyDescent="0.2"/>
    <row r="16622" s="592" customFormat="1" x14ac:dyDescent="0.2"/>
    <row r="16623" s="592" customFormat="1" x14ac:dyDescent="0.2"/>
    <row r="16624" s="592" customFormat="1" x14ac:dyDescent="0.2"/>
    <row r="16625" s="592" customFormat="1" x14ac:dyDescent="0.2"/>
    <row r="16626" s="592" customFormat="1" x14ac:dyDescent="0.2"/>
    <row r="16627" s="592" customFormat="1" x14ac:dyDescent="0.2"/>
    <row r="16628" s="592" customFormat="1" x14ac:dyDescent="0.2"/>
    <row r="16629" s="592" customFormat="1" x14ac:dyDescent="0.2"/>
    <row r="16630" s="592" customFormat="1" x14ac:dyDescent="0.2"/>
    <row r="16631" s="592" customFormat="1" x14ac:dyDescent="0.2"/>
    <row r="16632" s="592" customFormat="1" x14ac:dyDescent="0.2"/>
    <row r="16633" s="592" customFormat="1" x14ac:dyDescent="0.2"/>
    <row r="16634" s="592" customFormat="1" x14ac:dyDescent="0.2"/>
    <row r="16635" s="592" customFormat="1" x14ac:dyDescent="0.2"/>
    <row r="16636" s="592" customFormat="1" x14ac:dyDescent="0.2"/>
    <row r="16637" s="592" customFormat="1" x14ac:dyDescent="0.2"/>
    <row r="16638" s="592" customFormat="1" x14ac:dyDescent="0.2"/>
    <row r="16639" s="592" customFormat="1" x14ac:dyDescent="0.2"/>
    <row r="16640" s="592" customFormat="1" x14ac:dyDescent="0.2"/>
    <row r="16641" s="592" customFormat="1" x14ac:dyDescent="0.2"/>
    <row r="16642" s="592" customFormat="1" x14ac:dyDescent="0.2"/>
    <row r="16643" s="592" customFormat="1" x14ac:dyDescent="0.2"/>
    <row r="16644" s="592" customFormat="1" x14ac:dyDescent="0.2"/>
    <row r="16645" s="592" customFormat="1" x14ac:dyDescent="0.2"/>
    <row r="16646" s="592" customFormat="1" x14ac:dyDescent="0.2"/>
    <row r="16647" s="592" customFormat="1" x14ac:dyDescent="0.2"/>
    <row r="16648" s="592" customFormat="1" x14ac:dyDescent="0.2"/>
    <row r="16649" s="592" customFormat="1" x14ac:dyDescent="0.2"/>
    <row r="16650" s="592" customFormat="1" x14ac:dyDescent="0.2"/>
    <row r="16651" s="592" customFormat="1" x14ac:dyDescent="0.2"/>
    <row r="16652" s="592" customFormat="1" x14ac:dyDescent="0.2"/>
    <row r="16653" s="592" customFormat="1" x14ac:dyDescent="0.2"/>
    <row r="16654" s="592" customFormat="1" x14ac:dyDescent="0.2"/>
    <row r="16655" s="592" customFormat="1" x14ac:dyDescent="0.2"/>
    <row r="16656" s="592" customFormat="1" x14ac:dyDescent="0.2"/>
    <row r="16657" s="592" customFormat="1" x14ac:dyDescent="0.2"/>
    <row r="16658" s="592" customFormat="1" x14ac:dyDescent="0.2"/>
    <row r="16659" s="592" customFormat="1" x14ac:dyDescent="0.2"/>
    <row r="16660" s="592" customFormat="1" x14ac:dyDescent="0.2"/>
    <row r="16661" s="592" customFormat="1" x14ac:dyDescent="0.2"/>
    <row r="16662" s="592" customFormat="1" x14ac:dyDescent="0.2"/>
    <row r="16663" s="592" customFormat="1" x14ac:dyDescent="0.2"/>
    <row r="16664" s="592" customFormat="1" x14ac:dyDescent="0.2"/>
    <row r="16665" s="592" customFormat="1" x14ac:dyDescent="0.2"/>
    <row r="16666" s="592" customFormat="1" x14ac:dyDescent="0.2"/>
    <row r="16667" s="592" customFormat="1" x14ac:dyDescent="0.2"/>
    <row r="16668" s="592" customFormat="1" x14ac:dyDescent="0.2"/>
    <row r="16669" s="592" customFormat="1" x14ac:dyDescent="0.2"/>
    <row r="16670" s="592" customFormat="1" x14ac:dyDescent="0.2"/>
    <row r="16671" s="592" customFormat="1" x14ac:dyDescent="0.2"/>
    <row r="16672" s="592" customFormat="1" x14ac:dyDescent="0.2"/>
    <row r="16673" s="592" customFormat="1" x14ac:dyDescent="0.2"/>
    <row r="16674" s="592" customFormat="1" x14ac:dyDescent="0.2"/>
    <row r="16675" s="592" customFormat="1" x14ac:dyDescent="0.2"/>
    <row r="16676" s="592" customFormat="1" x14ac:dyDescent="0.2"/>
    <row r="16677" s="592" customFormat="1" x14ac:dyDescent="0.2"/>
    <row r="16678" s="592" customFormat="1" x14ac:dyDescent="0.2"/>
    <row r="16679" s="592" customFormat="1" x14ac:dyDescent="0.2"/>
    <row r="16680" s="592" customFormat="1" x14ac:dyDescent="0.2"/>
    <row r="16681" s="592" customFormat="1" x14ac:dyDescent="0.2"/>
    <row r="16682" s="592" customFormat="1" x14ac:dyDescent="0.2"/>
    <row r="16683" s="592" customFormat="1" x14ac:dyDescent="0.2"/>
    <row r="16684" s="592" customFormat="1" x14ac:dyDescent="0.2"/>
    <row r="16685" s="592" customFormat="1" x14ac:dyDescent="0.2"/>
    <row r="16686" s="592" customFormat="1" x14ac:dyDescent="0.2"/>
    <row r="16687" s="592" customFormat="1" x14ac:dyDescent="0.2"/>
    <row r="16688" s="592" customFormat="1" x14ac:dyDescent="0.2"/>
    <row r="16689" s="592" customFormat="1" x14ac:dyDescent="0.2"/>
    <row r="16690" s="592" customFormat="1" x14ac:dyDescent="0.2"/>
    <row r="16691" s="592" customFormat="1" x14ac:dyDescent="0.2"/>
    <row r="16692" s="592" customFormat="1" x14ac:dyDescent="0.2"/>
    <row r="16693" s="592" customFormat="1" x14ac:dyDescent="0.2"/>
    <row r="16694" s="592" customFormat="1" x14ac:dyDescent="0.2"/>
    <row r="16695" s="592" customFormat="1" x14ac:dyDescent="0.2"/>
    <row r="16696" s="592" customFormat="1" x14ac:dyDescent="0.2"/>
    <row r="16697" s="592" customFormat="1" x14ac:dyDescent="0.2"/>
    <row r="16698" s="592" customFormat="1" x14ac:dyDescent="0.2"/>
    <row r="16699" s="592" customFormat="1" x14ac:dyDescent="0.2"/>
    <row r="16700" s="592" customFormat="1" x14ac:dyDescent="0.2"/>
    <row r="16701" s="592" customFormat="1" x14ac:dyDescent="0.2"/>
    <row r="16702" s="592" customFormat="1" x14ac:dyDescent="0.2"/>
    <row r="16703" s="592" customFormat="1" x14ac:dyDescent="0.2"/>
    <row r="16704" s="592" customFormat="1" x14ac:dyDescent="0.2"/>
    <row r="16705" s="592" customFormat="1" x14ac:dyDescent="0.2"/>
    <row r="16706" s="592" customFormat="1" x14ac:dyDescent="0.2"/>
    <row r="16707" s="592" customFormat="1" x14ac:dyDescent="0.2"/>
    <row r="16708" s="592" customFormat="1" x14ac:dyDescent="0.2"/>
    <row r="16709" s="592" customFormat="1" x14ac:dyDescent="0.2"/>
    <row r="16710" s="592" customFormat="1" x14ac:dyDescent="0.2"/>
    <row r="16711" s="592" customFormat="1" x14ac:dyDescent="0.2"/>
    <row r="16712" s="592" customFormat="1" x14ac:dyDescent="0.2"/>
    <row r="16713" s="592" customFormat="1" x14ac:dyDescent="0.2"/>
    <row r="16714" s="592" customFormat="1" x14ac:dyDescent="0.2"/>
    <row r="16715" s="592" customFormat="1" x14ac:dyDescent="0.2"/>
    <row r="16716" s="592" customFormat="1" x14ac:dyDescent="0.2"/>
    <row r="16717" s="592" customFormat="1" x14ac:dyDescent="0.2"/>
    <row r="16718" s="592" customFormat="1" x14ac:dyDescent="0.2"/>
    <row r="16719" s="592" customFormat="1" x14ac:dyDescent="0.2"/>
    <row r="16720" s="592" customFormat="1" x14ac:dyDescent="0.2"/>
    <row r="16721" s="592" customFormat="1" x14ac:dyDescent="0.2"/>
    <row r="16722" s="592" customFormat="1" x14ac:dyDescent="0.2"/>
    <row r="16723" s="592" customFormat="1" x14ac:dyDescent="0.2"/>
    <row r="16724" s="592" customFormat="1" x14ac:dyDescent="0.2"/>
    <row r="16725" s="592" customFormat="1" x14ac:dyDescent="0.2"/>
    <row r="16726" s="592" customFormat="1" x14ac:dyDescent="0.2"/>
    <row r="16727" s="592" customFormat="1" x14ac:dyDescent="0.2"/>
    <row r="16728" s="592" customFormat="1" x14ac:dyDescent="0.2"/>
    <row r="16729" s="592" customFormat="1" x14ac:dyDescent="0.2"/>
    <row r="16730" s="592" customFormat="1" x14ac:dyDescent="0.2"/>
    <row r="16731" s="592" customFormat="1" x14ac:dyDescent="0.2"/>
    <row r="16732" s="592" customFormat="1" x14ac:dyDescent="0.2"/>
    <row r="16733" s="592" customFormat="1" x14ac:dyDescent="0.2"/>
    <row r="16734" s="592" customFormat="1" x14ac:dyDescent="0.2"/>
    <row r="16735" s="592" customFormat="1" x14ac:dyDescent="0.2"/>
    <row r="16736" s="592" customFormat="1" x14ac:dyDescent="0.2"/>
    <row r="16737" s="592" customFormat="1" x14ac:dyDescent="0.2"/>
    <row r="16738" s="592" customFormat="1" x14ac:dyDescent="0.2"/>
    <row r="16739" s="592" customFormat="1" x14ac:dyDescent="0.2"/>
    <row r="16740" s="592" customFormat="1" x14ac:dyDescent="0.2"/>
    <row r="16741" s="592" customFormat="1" x14ac:dyDescent="0.2"/>
    <row r="16742" s="592" customFormat="1" x14ac:dyDescent="0.2"/>
    <row r="16743" s="592" customFormat="1" x14ac:dyDescent="0.2"/>
    <row r="16744" s="592" customFormat="1" x14ac:dyDescent="0.2"/>
    <row r="16745" s="592" customFormat="1" x14ac:dyDescent="0.2"/>
    <row r="16746" s="592" customFormat="1" x14ac:dyDescent="0.2"/>
    <row r="16747" s="592" customFormat="1" x14ac:dyDescent="0.2"/>
    <row r="16748" s="592" customFormat="1" x14ac:dyDescent="0.2"/>
    <row r="16749" s="592" customFormat="1" x14ac:dyDescent="0.2"/>
    <row r="16750" s="592" customFormat="1" x14ac:dyDescent="0.2"/>
    <row r="16751" s="592" customFormat="1" x14ac:dyDescent="0.2"/>
    <row r="16752" s="592" customFormat="1" x14ac:dyDescent="0.2"/>
    <row r="16753" s="592" customFormat="1" x14ac:dyDescent="0.2"/>
    <row r="16754" s="592" customFormat="1" x14ac:dyDescent="0.2"/>
    <row r="16755" s="592" customFormat="1" x14ac:dyDescent="0.2"/>
    <row r="16756" s="592" customFormat="1" x14ac:dyDescent="0.2"/>
    <row r="16757" s="592" customFormat="1" x14ac:dyDescent="0.2"/>
    <row r="16758" s="592" customFormat="1" x14ac:dyDescent="0.2"/>
    <row r="16759" s="592" customFormat="1" x14ac:dyDescent="0.2"/>
    <row r="16760" s="592" customFormat="1" x14ac:dyDescent="0.2"/>
    <row r="16761" s="592" customFormat="1" x14ac:dyDescent="0.2"/>
    <row r="16762" s="592" customFormat="1" x14ac:dyDescent="0.2"/>
    <row r="16763" s="592" customFormat="1" x14ac:dyDescent="0.2"/>
    <row r="16764" s="592" customFormat="1" x14ac:dyDescent="0.2"/>
    <row r="16765" s="592" customFormat="1" x14ac:dyDescent="0.2"/>
    <row r="16766" s="592" customFormat="1" x14ac:dyDescent="0.2"/>
    <row r="16767" s="592" customFormat="1" x14ac:dyDescent="0.2"/>
    <row r="16768" s="592" customFormat="1" x14ac:dyDescent="0.2"/>
    <row r="16769" s="592" customFormat="1" x14ac:dyDescent="0.2"/>
    <row r="16770" s="592" customFormat="1" x14ac:dyDescent="0.2"/>
    <row r="16771" s="592" customFormat="1" x14ac:dyDescent="0.2"/>
    <row r="16772" s="592" customFormat="1" x14ac:dyDescent="0.2"/>
    <row r="16773" s="592" customFormat="1" x14ac:dyDescent="0.2"/>
    <row r="16774" s="592" customFormat="1" x14ac:dyDescent="0.2"/>
    <row r="16775" s="592" customFormat="1" x14ac:dyDescent="0.2"/>
    <row r="16776" s="592" customFormat="1" x14ac:dyDescent="0.2"/>
    <row r="16777" s="592" customFormat="1" x14ac:dyDescent="0.2"/>
    <row r="16778" s="592" customFormat="1" x14ac:dyDescent="0.2"/>
    <row r="16779" s="592" customFormat="1" x14ac:dyDescent="0.2"/>
    <row r="16780" s="592" customFormat="1" x14ac:dyDescent="0.2"/>
    <row r="16781" s="592" customFormat="1" x14ac:dyDescent="0.2"/>
    <row r="16782" s="592" customFormat="1" x14ac:dyDescent="0.2"/>
    <row r="16783" s="592" customFormat="1" x14ac:dyDescent="0.2"/>
    <row r="16784" s="592" customFormat="1" x14ac:dyDescent="0.2"/>
    <row r="16785" s="592" customFormat="1" x14ac:dyDescent="0.2"/>
    <row r="16786" s="592" customFormat="1" x14ac:dyDescent="0.2"/>
    <row r="16787" s="592" customFormat="1" x14ac:dyDescent="0.2"/>
    <row r="16788" s="592" customFormat="1" x14ac:dyDescent="0.2"/>
    <row r="16789" s="592" customFormat="1" x14ac:dyDescent="0.2"/>
    <row r="16790" s="592" customFormat="1" x14ac:dyDescent="0.2"/>
    <row r="16791" s="592" customFormat="1" x14ac:dyDescent="0.2"/>
    <row r="16792" s="592" customFormat="1" x14ac:dyDescent="0.2"/>
    <row r="16793" s="592" customFormat="1" x14ac:dyDescent="0.2"/>
    <row r="16794" s="592" customFormat="1" x14ac:dyDescent="0.2"/>
    <row r="16795" s="592" customFormat="1" x14ac:dyDescent="0.2"/>
    <row r="16796" s="592" customFormat="1" x14ac:dyDescent="0.2"/>
    <row r="16797" s="592" customFormat="1" x14ac:dyDescent="0.2"/>
    <row r="16798" s="592" customFormat="1" x14ac:dyDescent="0.2"/>
    <row r="16799" s="592" customFormat="1" x14ac:dyDescent="0.2"/>
    <row r="16800" s="592" customFormat="1" x14ac:dyDescent="0.2"/>
    <row r="16801" s="592" customFormat="1" x14ac:dyDescent="0.2"/>
    <row r="16802" s="592" customFormat="1" x14ac:dyDescent="0.2"/>
    <row r="16803" s="592" customFormat="1" x14ac:dyDescent="0.2"/>
    <row r="16804" s="592" customFormat="1" x14ac:dyDescent="0.2"/>
    <row r="16805" s="592" customFormat="1" x14ac:dyDescent="0.2"/>
    <row r="16806" s="592" customFormat="1" x14ac:dyDescent="0.2"/>
    <row r="16807" s="592" customFormat="1" x14ac:dyDescent="0.2"/>
    <row r="16808" s="592" customFormat="1" x14ac:dyDescent="0.2"/>
    <row r="16809" s="592" customFormat="1" x14ac:dyDescent="0.2"/>
    <row r="16810" s="592" customFormat="1" x14ac:dyDescent="0.2"/>
    <row r="16811" s="592" customFormat="1" x14ac:dyDescent="0.2"/>
    <row r="16812" s="592" customFormat="1" x14ac:dyDescent="0.2"/>
    <row r="16813" s="592" customFormat="1" x14ac:dyDescent="0.2"/>
    <row r="16814" s="592" customFormat="1" x14ac:dyDescent="0.2"/>
    <row r="16815" s="592" customFormat="1" x14ac:dyDescent="0.2"/>
    <row r="16816" s="592" customFormat="1" x14ac:dyDescent="0.2"/>
    <row r="16817" s="592" customFormat="1" x14ac:dyDescent="0.2"/>
    <row r="16818" s="592" customFormat="1" x14ac:dyDescent="0.2"/>
    <row r="16819" s="592" customFormat="1" x14ac:dyDescent="0.2"/>
    <row r="16820" s="592" customFormat="1" x14ac:dyDescent="0.2"/>
    <row r="16821" s="592" customFormat="1" x14ac:dyDescent="0.2"/>
    <row r="16822" s="592" customFormat="1" x14ac:dyDescent="0.2"/>
    <row r="16823" s="592" customFormat="1" x14ac:dyDescent="0.2"/>
    <row r="16824" s="592" customFormat="1" x14ac:dyDescent="0.2"/>
    <row r="16825" s="592" customFormat="1" x14ac:dyDescent="0.2"/>
    <row r="16826" s="592" customFormat="1" x14ac:dyDescent="0.2"/>
    <row r="16827" s="592" customFormat="1" x14ac:dyDescent="0.2"/>
    <row r="16828" s="592" customFormat="1" x14ac:dyDescent="0.2"/>
    <row r="16829" s="592" customFormat="1" x14ac:dyDescent="0.2"/>
    <row r="16830" s="592" customFormat="1" x14ac:dyDescent="0.2"/>
    <row r="16831" s="592" customFormat="1" x14ac:dyDescent="0.2"/>
    <row r="16832" s="592" customFormat="1" x14ac:dyDescent="0.2"/>
    <row r="16833" s="592" customFormat="1" x14ac:dyDescent="0.2"/>
    <row r="16834" s="592" customFormat="1" x14ac:dyDescent="0.2"/>
    <row r="16835" s="592" customFormat="1" x14ac:dyDescent="0.2"/>
    <row r="16836" s="592" customFormat="1" x14ac:dyDescent="0.2"/>
    <row r="16837" s="592" customFormat="1" x14ac:dyDescent="0.2"/>
    <row r="16838" s="592" customFormat="1" x14ac:dyDescent="0.2"/>
    <row r="16839" s="592" customFormat="1" x14ac:dyDescent="0.2"/>
    <row r="16840" s="592" customFormat="1" x14ac:dyDescent="0.2"/>
    <row r="16841" s="592" customFormat="1" x14ac:dyDescent="0.2"/>
    <row r="16842" s="592" customFormat="1" x14ac:dyDescent="0.2"/>
    <row r="16843" s="592" customFormat="1" x14ac:dyDescent="0.2"/>
    <row r="16844" s="592" customFormat="1" x14ac:dyDescent="0.2"/>
    <row r="16845" s="592" customFormat="1" x14ac:dyDescent="0.2"/>
    <row r="16846" s="592" customFormat="1" x14ac:dyDescent="0.2"/>
    <row r="16847" s="592" customFormat="1" x14ac:dyDescent="0.2"/>
    <row r="16848" s="592" customFormat="1" x14ac:dyDescent="0.2"/>
    <row r="16849" s="592" customFormat="1" x14ac:dyDescent="0.2"/>
    <row r="16850" s="592" customFormat="1" x14ac:dyDescent="0.2"/>
    <row r="16851" s="592" customFormat="1" x14ac:dyDescent="0.2"/>
    <row r="16852" s="592" customFormat="1" x14ac:dyDescent="0.2"/>
    <row r="16853" s="592" customFormat="1" x14ac:dyDescent="0.2"/>
    <row r="16854" s="592" customFormat="1" x14ac:dyDescent="0.2"/>
    <row r="16855" s="592" customFormat="1" x14ac:dyDescent="0.2"/>
    <row r="16856" s="592" customFormat="1" x14ac:dyDescent="0.2"/>
    <row r="16857" s="592" customFormat="1" x14ac:dyDescent="0.2"/>
    <row r="16858" s="592" customFormat="1" x14ac:dyDescent="0.2"/>
    <row r="16859" s="592" customFormat="1" x14ac:dyDescent="0.2"/>
    <row r="16860" s="592" customFormat="1" x14ac:dyDescent="0.2"/>
    <row r="16861" s="592" customFormat="1" x14ac:dyDescent="0.2"/>
    <row r="16862" s="592" customFormat="1" x14ac:dyDescent="0.2"/>
    <row r="16863" s="592" customFormat="1" x14ac:dyDescent="0.2"/>
    <row r="16864" s="592" customFormat="1" x14ac:dyDescent="0.2"/>
    <row r="16865" s="592" customFormat="1" x14ac:dyDescent="0.2"/>
    <row r="16866" s="592" customFormat="1" x14ac:dyDescent="0.2"/>
    <row r="16867" s="592" customFormat="1" x14ac:dyDescent="0.2"/>
    <row r="16868" s="592" customFormat="1" x14ac:dyDescent="0.2"/>
    <row r="16869" s="592" customFormat="1" x14ac:dyDescent="0.2"/>
    <row r="16870" s="592" customFormat="1" x14ac:dyDescent="0.2"/>
    <row r="16871" s="592" customFormat="1" x14ac:dyDescent="0.2"/>
    <row r="16872" s="592" customFormat="1" x14ac:dyDescent="0.2"/>
    <row r="16873" s="592" customFormat="1" x14ac:dyDescent="0.2"/>
    <row r="16874" s="592" customFormat="1" x14ac:dyDescent="0.2"/>
    <row r="16875" s="592" customFormat="1" x14ac:dyDescent="0.2"/>
    <row r="16876" s="592" customFormat="1" x14ac:dyDescent="0.2"/>
    <row r="16877" s="592" customFormat="1" x14ac:dyDescent="0.2"/>
    <row r="16878" s="592" customFormat="1" x14ac:dyDescent="0.2"/>
    <row r="16879" s="592" customFormat="1" x14ac:dyDescent="0.2"/>
    <row r="16880" s="592" customFormat="1" x14ac:dyDescent="0.2"/>
    <row r="16881" s="592" customFormat="1" x14ac:dyDescent="0.2"/>
    <row r="16882" s="592" customFormat="1" x14ac:dyDescent="0.2"/>
    <row r="16883" s="592" customFormat="1" x14ac:dyDescent="0.2"/>
    <row r="16884" s="592" customFormat="1" x14ac:dyDescent="0.2"/>
    <row r="16885" s="592" customFormat="1" x14ac:dyDescent="0.2"/>
    <row r="16886" s="592" customFormat="1" x14ac:dyDescent="0.2"/>
    <row r="16887" s="592" customFormat="1" x14ac:dyDescent="0.2"/>
    <row r="16888" s="592" customFormat="1" x14ac:dyDescent="0.2"/>
    <row r="16889" s="592" customFormat="1" x14ac:dyDescent="0.2"/>
    <row r="16890" s="592" customFormat="1" x14ac:dyDescent="0.2"/>
    <row r="16891" s="592" customFormat="1" x14ac:dyDescent="0.2"/>
    <row r="16892" s="592" customFormat="1" x14ac:dyDescent="0.2"/>
    <row r="16893" s="592" customFormat="1" x14ac:dyDescent="0.2"/>
    <row r="16894" s="592" customFormat="1" x14ac:dyDescent="0.2"/>
    <row r="16895" s="592" customFormat="1" x14ac:dyDescent="0.2"/>
    <row r="16896" s="592" customFormat="1" x14ac:dyDescent="0.2"/>
    <row r="16897" s="592" customFormat="1" x14ac:dyDescent="0.2"/>
    <row r="16898" s="592" customFormat="1" x14ac:dyDescent="0.2"/>
    <row r="16899" s="592" customFormat="1" x14ac:dyDescent="0.2"/>
    <row r="16900" s="592" customFormat="1" x14ac:dyDescent="0.2"/>
    <row r="16901" s="592" customFormat="1" x14ac:dyDescent="0.2"/>
    <row r="16902" s="592" customFormat="1" x14ac:dyDescent="0.2"/>
    <row r="16903" s="592" customFormat="1" x14ac:dyDescent="0.2"/>
    <row r="16904" s="592" customFormat="1" x14ac:dyDescent="0.2"/>
    <row r="16905" s="592" customFormat="1" x14ac:dyDescent="0.2"/>
    <row r="16906" s="592" customFormat="1" x14ac:dyDescent="0.2"/>
    <row r="16907" s="592" customFormat="1" x14ac:dyDescent="0.2"/>
    <row r="16908" s="592" customFormat="1" x14ac:dyDescent="0.2"/>
    <row r="16909" s="592" customFormat="1" x14ac:dyDescent="0.2"/>
    <row r="16910" s="592" customFormat="1" x14ac:dyDescent="0.2"/>
    <row r="16911" s="592" customFormat="1" x14ac:dyDescent="0.2"/>
    <row r="16912" s="592" customFormat="1" x14ac:dyDescent="0.2"/>
    <row r="16913" s="592" customFormat="1" x14ac:dyDescent="0.2"/>
    <row r="16914" s="592" customFormat="1" x14ac:dyDescent="0.2"/>
    <row r="16915" s="592" customFormat="1" x14ac:dyDescent="0.2"/>
    <row r="16916" s="592" customFormat="1" x14ac:dyDescent="0.2"/>
    <row r="16917" s="592" customFormat="1" x14ac:dyDescent="0.2"/>
    <row r="16918" s="592" customFormat="1" x14ac:dyDescent="0.2"/>
    <row r="16919" s="592" customFormat="1" x14ac:dyDescent="0.2"/>
    <row r="16920" s="592" customFormat="1" x14ac:dyDescent="0.2"/>
    <row r="16921" s="592" customFormat="1" x14ac:dyDescent="0.2"/>
    <row r="16922" s="592" customFormat="1" x14ac:dyDescent="0.2"/>
    <row r="16923" s="592" customFormat="1" x14ac:dyDescent="0.2"/>
    <row r="16924" s="592" customFormat="1" x14ac:dyDescent="0.2"/>
    <row r="16925" s="592" customFormat="1" x14ac:dyDescent="0.2"/>
    <row r="16926" s="592" customFormat="1" x14ac:dyDescent="0.2"/>
    <row r="16927" s="592" customFormat="1" x14ac:dyDescent="0.2"/>
    <row r="16928" s="592" customFormat="1" x14ac:dyDescent="0.2"/>
    <row r="16929" s="592" customFormat="1" x14ac:dyDescent="0.2"/>
    <row r="16930" s="592" customFormat="1" x14ac:dyDescent="0.2"/>
    <row r="16931" s="592" customFormat="1" x14ac:dyDescent="0.2"/>
    <row r="16932" s="592" customFormat="1" x14ac:dyDescent="0.2"/>
    <row r="16933" s="592" customFormat="1" x14ac:dyDescent="0.2"/>
    <row r="16934" s="592" customFormat="1" x14ac:dyDescent="0.2"/>
    <row r="16935" s="592" customFormat="1" x14ac:dyDescent="0.2"/>
    <row r="16936" s="592" customFormat="1" x14ac:dyDescent="0.2"/>
    <row r="16937" s="592" customFormat="1" x14ac:dyDescent="0.2"/>
    <row r="16938" s="592" customFormat="1" x14ac:dyDescent="0.2"/>
    <row r="16939" s="592" customFormat="1" x14ac:dyDescent="0.2"/>
    <row r="16940" s="592" customFormat="1" x14ac:dyDescent="0.2"/>
    <row r="16941" s="592" customFormat="1" x14ac:dyDescent="0.2"/>
    <row r="16942" s="592" customFormat="1" x14ac:dyDescent="0.2"/>
    <row r="16943" s="592" customFormat="1" x14ac:dyDescent="0.2"/>
    <row r="16944" s="592" customFormat="1" x14ac:dyDescent="0.2"/>
    <row r="16945" s="592" customFormat="1" x14ac:dyDescent="0.2"/>
    <row r="16946" s="592" customFormat="1" x14ac:dyDescent="0.2"/>
    <row r="16947" s="592" customFormat="1" x14ac:dyDescent="0.2"/>
    <row r="16948" s="592" customFormat="1" x14ac:dyDescent="0.2"/>
    <row r="16949" s="592" customFormat="1" x14ac:dyDescent="0.2"/>
    <row r="16950" s="592" customFormat="1" x14ac:dyDescent="0.2"/>
    <row r="16951" s="592" customFormat="1" x14ac:dyDescent="0.2"/>
    <row r="16952" s="592" customFormat="1" x14ac:dyDescent="0.2"/>
    <row r="16953" s="592" customFormat="1" x14ac:dyDescent="0.2"/>
    <row r="16954" s="592" customFormat="1" x14ac:dyDescent="0.2"/>
    <row r="16955" s="592" customFormat="1" x14ac:dyDescent="0.2"/>
    <row r="16956" s="592" customFormat="1" x14ac:dyDescent="0.2"/>
    <row r="16957" s="592" customFormat="1" x14ac:dyDescent="0.2"/>
    <row r="16958" s="592" customFormat="1" x14ac:dyDescent="0.2"/>
    <row r="16959" s="592" customFormat="1" x14ac:dyDescent="0.2"/>
    <row r="16960" s="592" customFormat="1" x14ac:dyDescent="0.2"/>
    <row r="16961" s="592" customFormat="1" x14ac:dyDescent="0.2"/>
    <row r="16962" s="592" customFormat="1" x14ac:dyDescent="0.2"/>
    <row r="16963" s="592" customFormat="1" x14ac:dyDescent="0.2"/>
    <row r="16964" s="592" customFormat="1" x14ac:dyDescent="0.2"/>
    <row r="16965" s="592" customFormat="1" x14ac:dyDescent="0.2"/>
    <row r="16966" s="592" customFormat="1" x14ac:dyDescent="0.2"/>
    <row r="16967" s="592" customFormat="1" x14ac:dyDescent="0.2"/>
    <row r="16968" s="592" customFormat="1" x14ac:dyDescent="0.2"/>
    <row r="16969" s="592" customFormat="1" x14ac:dyDescent="0.2"/>
    <row r="16970" s="592" customFormat="1" x14ac:dyDescent="0.2"/>
    <row r="16971" s="592" customFormat="1" x14ac:dyDescent="0.2"/>
    <row r="16972" s="592" customFormat="1" x14ac:dyDescent="0.2"/>
    <row r="16973" s="592" customFormat="1" x14ac:dyDescent="0.2"/>
    <row r="16974" s="592" customFormat="1" x14ac:dyDescent="0.2"/>
    <row r="16975" s="592" customFormat="1" x14ac:dyDescent="0.2"/>
    <row r="16976" s="592" customFormat="1" x14ac:dyDescent="0.2"/>
    <row r="16977" s="592" customFormat="1" x14ac:dyDescent="0.2"/>
    <row r="16978" s="592" customFormat="1" x14ac:dyDescent="0.2"/>
    <row r="16979" s="592" customFormat="1" x14ac:dyDescent="0.2"/>
    <row r="16980" s="592" customFormat="1" x14ac:dyDescent="0.2"/>
    <row r="16981" s="592" customFormat="1" x14ac:dyDescent="0.2"/>
    <row r="16982" s="592" customFormat="1" x14ac:dyDescent="0.2"/>
    <row r="16983" s="592" customFormat="1" x14ac:dyDescent="0.2"/>
    <row r="16984" s="592" customFormat="1" x14ac:dyDescent="0.2"/>
    <row r="16985" s="592" customFormat="1" x14ac:dyDescent="0.2"/>
    <row r="16986" s="592" customFormat="1" x14ac:dyDescent="0.2"/>
    <row r="16987" s="592" customFormat="1" x14ac:dyDescent="0.2"/>
    <row r="16988" s="592" customFormat="1" x14ac:dyDescent="0.2"/>
    <row r="16989" s="592" customFormat="1" x14ac:dyDescent="0.2"/>
    <row r="16990" s="592" customFormat="1" x14ac:dyDescent="0.2"/>
    <row r="16991" s="592" customFormat="1" x14ac:dyDescent="0.2"/>
    <row r="16992" s="592" customFormat="1" x14ac:dyDescent="0.2"/>
    <row r="16993" s="592" customFormat="1" x14ac:dyDescent="0.2"/>
    <row r="16994" s="592" customFormat="1" x14ac:dyDescent="0.2"/>
    <row r="16995" s="592" customFormat="1" x14ac:dyDescent="0.2"/>
    <row r="16996" s="592" customFormat="1" x14ac:dyDescent="0.2"/>
    <row r="16997" s="592" customFormat="1" x14ac:dyDescent="0.2"/>
    <row r="16998" s="592" customFormat="1" x14ac:dyDescent="0.2"/>
    <row r="16999" s="592" customFormat="1" x14ac:dyDescent="0.2"/>
    <row r="17000" s="592" customFormat="1" x14ac:dyDescent="0.2"/>
    <row r="17001" s="592" customFormat="1" x14ac:dyDescent="0.2"/>
    <row r="17002" s="592" customFormat="1" x14ac:dyDescent="0.2"/>
    <row r="17003" s="592" customFormat="1" x14ac:dyDescent="0.2"/>
    <row r="17004" s="592" customFormat="1" x14ac:dyDescent="0.2"/>
    <row r="17005" s="592" customFormat="1" x14ac:dyDescent="0.2"/>
    <row r="17006" s="592" customFormat="1" x14ac:dyDescent="0.2"/>
    <row r="17007" s="592" customFormat="1" x14ac:dyDescent="0.2"/>
    <row r="17008" s="592" customFormat="1" x14ac:dyDescent="0.2"/>
    <row r="17009" s="592" customFormat="1" x14ac:dyDescent="0.2"/>
    <row r="17010" s="592" customFormat="1" x14ac:dyDescent="0.2"/>
    <row r="17011" s="592" customFormat="1" x14ac:dyDescent="0.2"/>
    <row r="17012" s="592" customFormat="1" x14ac:dyDescent="0.2"/>
    <row r="17013" s="592" customFormat="1" x14ac:dyDescent="0.2"/>
    <row r="17014" s="592" customFormat="1" x14ac:dyDescent="0.2"/>
    <row r="17015" s="592" customFormat="1" x14ac:dyDescent="0.2"/>
    <row r="17016" s="592" customFormat="1" x14ac:dyDescent="0.2"/>
    <row r="17017" s="592" customFormat="1" x14ac:dyDescent="0.2"/>
    <row r="17018" s="592" customFormat="1" x14ac:dyDescent="0.2"/>
    <row r="17019" s="592" customFormat="1" x14ac:dyDescent="0.2"/>
    <row r="17020" s="592" customFormat="1" x14ac:dyDescent="0.2"/>
    <row r="17021" s="592" customFormat="1" x14ac:dyDescent="0.2"/>
    <row r="17022" s="592" customFormat="1" x14ac:dyDescent="0.2"/>
    <row r="17023" s="592" customFormat="1" x14ac:dyDescent="0.2"/>
    <row r="17024" s="592" customFormat="1" x14ac:dyDescent="0.2"/>
    <row r="17025" s="592" customFormat="1" x14ac:dyDescent="0.2"/>
    <row r="17026" s="592" customFormat="1" x14ac:dyDescent="0.2"/>
    <row r="17027" s="592" customFormat="1" x14ac:dyDescent="0.2"/>
    <row r="17028" s="592" customFormat="1" x14ac:dyDescent="0.2"/>
    <row r="17029" s="592" customFormat="1" x14ac:dyDescent="0.2"/>
    <row r="17030" s="592" customFormat="1" x14ac:dyDescent="0.2"/>
    <row r="17031" s="592" customFormat="1" x14ac:dyDescent="0.2"/>
    <row r="17032" s="592" customFormat="1" x14ac:dyDescent="0.2"/>
    <row r="17033" s="592" customFormat="1" x14ac:dyDescent="0.2"/>
    <row r="17034" s="592" customFormat="1" x14ac:dyDescent="0.2"/>
    <row r="17035" s="592" customFormat="1" x14ac:dyDescent="0.2"/>
    <row r="17036" s="592" customFormat="1" x14ac:dyDescent="0.2"/>
    <row r="17037" s="592" customFormat="1" x14ac:dyDescent="0.2"/>
    <row r="17038" s="592" customFormat="1" x14ac:dyDescent="0.2"/>
    <row r="17039" s="592" customFormat="1" x14ac:dyDescent="0.2"/>
    <row r="17040" s="592" customFormat="1" x14ac:dyDescent="0.2"/>
    <row r="17041" s="592" customFormat="1" x14ac:dyDescent="0.2"/>
    <row r="17042" s="592" customFormat="1" x14ac:dyDescent="0.2"/>
    <row r="17043" s="592" customFormat="1" x14ac:dyDescent="0.2"/>
    <row r="17044" s="592" customFormat="1" x14ac:dyDescent="0.2"/>
    <row r="17045" s="592" customFormat="1" x14ac:dyDescent="0.2"/>
    <row r="17046" s="592" customFormat="1" x14ac:dyDescent="0.2"/>
    <row r="17047" s="592" customFormat="1" x14ac:dyDescent="0.2"/>
    <row r="17048" s="592" customFormat="1" x14ac:dyDescent="0.2"/>
    <row r="17049" s="592" customFormat="1" x14ac:dyDescent="0.2"/>
    <row r="17050" s="592" customFormat="1" x14ac:dyDescent="0.2"/>
    <row r="17051" s="592" customFormat="1" x14ac:dyDescent="0.2"/>
    <row r="17052" s="592" customFormat="1" x14ac:dyDescent="0.2"/>
    <row r="17053" s="592" customFormat="1" x14ac:dyDescent="0.2"/>
    <row r="17054" s="592" customFormat="1" x14ac:dyDescent="0.2"/>
    <row r="17055" s="592" customFormat="1" x14ac:dyDescent="0.2"/>
    <row r="17056" s="592" customFormat="1" x14ac:dyDescent="0.2"/>
    <row r="17057" s="592" customFormat="1" x14ac:dyDescent="0.2"/>
    <row r="17058" s="592" customFormat="1" x14ac:dyDescent="0.2"/>
    <row r="17059" s="592" customFormat="1" x14ac:dyDescent="0.2"/>
    <row r="17060" s="592" customFormat="1" x14ac:dyDescent="0.2"/>
    <row r="17061" s="592" customFormat="1" x14ac:dyDescent="0.2"/>
    <row r="17062" s="592" customFormat="1" x14ac:dyDescent="0.2"/>
    <row r="17063" s="592" customFormat="1" x14ac:dyDescent="0.2"/>
    <row r="17064" s="592" customFormat="1" x14ac:dyDescent="0.2"/>
    <row r="17065" s="592" customFormat="1" x14ac:dyDescent="0.2"/>
    <row r="17066" s="592" customFormat="1" x14ac:dyDescent="0.2"/>
    <row r="17067" s="592" customFormat="1" x14ac:dyDescent="0.2"/>
    <row r="17068" s="592" customFormat="1" x14ac:dyDescent="0.2"/>
    <row r="17069" s="592" customFormat="1" x14ac:dyDescent="0.2"/>
    <row r="17070" s="592" customFormat="1" x14ac:dyDescent="0.2"/>
    <row r="17071" s="592" customFormat="1" x14ac:dyDescent="0.2"/>
    <row r="17072" s="592" customFormat="1" x14ac:dyDescent="0.2"/>
    <row r="17073" s="592" customFormat="1" x14ac:dyDescent="0.2"/>
    <row r="17074" s="592" customFormat="1" x14ac:dyDescent="0.2"/>
    <row r="17075" s="592" customFormat="1" x14ac:dyDescent="0.2"/>
    <row r="17076" s="592" customFormat="1" x14ac:dyDescent="0.2"/>
    <row r="17077" s="592" customFormat="1" x14ac:dyDescent="0.2"/>
    <row r="17078" s="592" customFormat="1" x14ac:dyDescent="0.2"/>
    <row r="17079" s="592" customFormat="1" x14ac:dyDescent="0.2"/>
    <row r="17080" s="592" customFormat="1" x14ac:dyDescent="0.2"/>
    <row r="17081" s="592" customFormat="1" x14ac:dyDescent="0.2"/>
    <row r="17082" s="592" customFormat="1" x14ac:dyDescent="0.2"/>
    <row r="17083" s="592" customFormat="1" x14ac:dyDescent="0.2"/>
    <row r="17084" s="592" customFormat="1" x14ac:dyDescent="0.2"/>
    <row r="17085" s="592" customFormat="1" x14ac:dyDescent="0.2"/>
    <row r="17086" s="592" customFormat="1" x14ac:dyDescent="0.2"/>
    <row r="17087" s="592" customFormat="1" x14ac:dyDescent="0.2"/>
    <row r="17088" s="592" customFormat="1" x14ac:dyDescent="0.2"/>
    <row r="17089" s="592" customFormat="1" x14ac:dyDescent="0.2"/>
    <row r="17090" s="592" customFormat="1" x14ac:dyDescent="0.2"/>
    <row r="17091" s="592" customFormat="1" x14ac:dyDescent="0.2"/>
    <row r="17092" s="592" customFormat="1" x14ac:dyDescent="0.2"/>
    <row r="17093" s="592" customFormat="1" x14ac:dyDescent="0.2"/>
    <row r="17094" s="592" customFormat="1" x14ac:dyDescent="0.2"/>
    <row r="17095" s="592" customFormat="1" x14ac:dyDescent="0.2"/>
    <row r="17096" s="592" customFormat="1" x14ac:dyDescent="0.2"/>
    <row r="17097" s="592" customFormat="1" x14ac:dyDescent="0.2"/>
    <row r="17098" s="592" customFormat="1" x14ac:dyDescent="0.2"/>
    <row r="17099" s="592" customFormat="1" x14ac:dyDescent="0.2"/>
    <row r="17100" s="592" customFormat="1" x14ac:dyDescent="0.2"/>
    <row r="17101" s="592" customFormat="1" x14ac:dyDescent="0.2"/>
    <row r="17102" s="592" customFormat="1" x14ac:dyDescent="0.2"/>
    <row r="17103" s="592" customFormat="1" x14ac:dyDescent="0.2"/>
    <row r="17104" s="592" customFormat="1" x14ac:dyDescent="0.2"/>
    <row r="17105" s="592" customFormat="1" x14ac:dyDescent="0.2"/>
    <row r="17106" s="592" customFormat="1" x14ac:dyDescent="0.2"/>
    <row r="17107" s="592" customFormat="1" x14ac:dyDescent="0.2"/>
    <row r="17108" s="592" customFormat="1" x14ac:dyDescent="0.2"/>
    <row r="17109" s="592" customFormat="1" x14ac:dyDescent="0.2"/>
    <row r="17110" s="592" customFormat="1" x14ac:dyDescent="0.2"/>
    <row r="17111" s="592" customFormat="1" x14ac:dyDescent="0.2"/>
    <row r="17112" s="592" customFormat="1" x14ac:dyDescent="0.2"/>
    <row r="17113" s="592" customFormat="1" x14ac:dyDescent="0.2"/>
    <row r="17114" s="592" customFormat="1" x14ac:dyDescent="0.2"/>
    <row r="17115" s="592" customFormat="1" x14ac:dyDescent="0.2"/>
    <row r="17116" s="592" customFormat="1" x14ac:dyDescent="0.2"/>
    <row r="17117" s="592" customFormat="1" x14ac:dyDescent="0.2"/>
    <row r="17118" s="592" customFormat="1" x14ac:dyDescent="0.2"/>
    <row r="17119" s="592" customFormat="1" x14ac:dyDescent="0.2"/>
    <row r="17120" s="592" customFormat="1" x14ac:dyDescent="0.2"/>
    <row r="17121" s="592" customFormat="1" x14ac:dyDescent="0.2"/>
    <row r="17122" s="592" customFormat="1" x14ac:dyDescent="0.2"/>
    <row r="17123" s="592" customFormat="1" x14ac:dyDescent="0.2"/>
    <row r="17124" s="592" customFormat="1" x14ac:dyDescent="0.2"/>
    <row r="17125" s="592" customFormat="1" x14ac:dyDescent="0.2"/>
    <row r="17126" s="592" customFormat="1" x14ac:dyDescent="0.2"/>
    <row r="17127" s="592" customFormat="1" x14ac:dyDescent="0.2"/>
    <row r="17128" s="592" customFormat="1" x14ac:dyDescent="0.2"/>
    <row r="17129" s="592" customFormat="1" x14ac:dyDescent="0.2"/>
    <row r="17130" s="592" customFormat="1" x14ac:dyDescent="0.2"/>
    <row r="17131" s="592" customFormat="1" x14ac:dyDescent="0.2"/>
    <row r="17132" s="592" customFormat="1" x14ac:dyDescent="0.2"/>
    <row r="17133" s="592" customFormat="1" x14ac:dyDescent="0.2"/>
    <row r="17134" s="592" customFormat="1" x14ac:dyDescent="0.2"/>
    <row r="17135" s="592" customFormat="1" x14ac:dyDescent="0.2"/>
    <row r="17136" s="592" customFormat="1" x14ac:dyDescent="0.2"/>
    <row r="17137" s="592" customFormat="1" x14ac:dyDescent="0.2"/>
    <row r="17138" s="592" customFormat="1" x14ac:dyDescent="0.2"/>
    <row r="17139" s="592" customFormat="1" x14ac:dyDescent="0.2"/>
    <row r="17140" s="592" customFormat="1" x14ac:dyDescent="0.2"/>
    <row r="17141" s="592" customFormat="1" x14ac:dyDescent="0.2"/>
    <row r="17142" s="592" customFormat="1" x14ac:dyDescent="0.2"/>
    <row r="17143" s="592" customFormat="1" x14ac:dyDescent="0.2"/>
    <row r="17144" s="592" customFormat="1" x14ac:dyDescent="0.2"/>
    <row r="17145" s="592" customFormat="1" x14ac:dyDescent="0.2"/>
    <row r="17146" s="592" customFormat="1" x14ac:dyDescent="0.2"/>
    <row r="17147" s="592" customFormat="1" x14ac:dyDescent="0.2"/>
    <row r="17148" s="592" customFormat="1" x14ac:dyDescent="0.2"/>
    <row r="17149" s="592" customFormat="1" x14ac:dyDescent="0.2"/>
    <row r="17150" s="592" customFormat="1" x14ac:dyDescent="0.2"/>
    <row r="17151" s="592" customFormat="1" x14ac:dyDescent="0.2"/>
    <row r="17152" s="592" customFormat="1" x14ac:dyDescent="0.2"/>
    <row r="17153" s="592" customFormat="1" x14ac:dyDescent="0.2"/>
    <row r="17154" s="592" customFormat="1" x14ac:dyDescent="0.2"/>
    <row r="17155" s="592" customFormat="1" x14ac:dyDescent="0.2"/>
    <row r="17156" s="592" customFormat="1" x14ac:dyDescent="0.2"/>
    <row r="17157" s="592" customFormat="1" x14ac:dyDescent="0.2"/>
    <row r="17158" s="592" customFormat="1" x14ac:dyDescent="0.2"/>
    <row r="17159" s="592" customFormat="1" x14ac:dyDescent="0.2"/>
    <row r="17160" s="592" customFormat="1" x14ac:dyDescent="0.2"/>
    <row r="17161" s="592" customFormat="1" x14ac:dyDescent="0.2"/>
    <row r="17162" s="592" customFormat="1" x14ac:dyDescent="0.2"/>
    <row r="17163" s="592" customFormat="1" x14ac:dyDescent="0.2"/>
    <row r="17164" s="592" customFormat="1" x14ac:dyDescent="0.2"/>
    <row r="17165" s="592" customFormat="1" x14ac:dyDescent="0.2"/>
    <row r="17166" s="592" customFormat="1" x14ac:dyDescent="0.2"/>
    <row r="17167" s="592" customFormat="1" x14ac:dyDescent="0.2"/>
    <row r="17168" s="592" customFormat="1" x14ac:dyDescent="0.2"/>
    <row r="17169" s="592" customFormat="1" x14ac:dyDescent="0.2"/>
    <row r="17170" s="592" customFormat="1" x14ac:dyDescent="0.2"/>
    <row r="17171" s="592" customFormat="1" x14ac:dyDescent="0.2"/>
    <row r="17172" s="592" customFormat="1" x14ac:dyDescent="0.2"/>
    <row r="17173" s="592" customFormat="1" x14ac:dyDescent="0.2"/>
    <row r="17174" s="592" customFormat="1" x14ac:dyDescent="0.2"/>
    <row r="17175" s="592" customFormat="1" x14ac:dyDescent="0.2"/>
    <row r="17176" s="592" customFormat="1" x14ac:dyDescent="0.2"/>
    <row r="17177" s="592" customFormat="1" x14ac:dyDescent="0.2"/>
    <row r="17178" s="592" customFormat="1" x14ac:dyDescent="0.2"/>
    <row r="17179" s="592" customFormat="1" x14ac:dyDescent="0.2"/>
    <row r="17180" s="592" customFormat="1" x14ac:dyDescent="0.2"/>
    <row r="17181" s="592" customFormat="1" x14ac:dyDescent="0.2"/>
    <row r="17182" s="592" customFormat="1" x14ac:dyDescent="0.2"/>
    <row r="17183" s="592" customFormat="1" x14ac:dyDescent="0.2"/>
    <row r="17184" s="592" customFormat="1" x14ac:dyDescent="0.2"/>
    <row r="17185" s="592" customFormat="1" x14ac:dyDescent="0.2"/>
    <row r="17186" s="592" customFormat="1" x14ac:dyDescent="0.2"/>
    <row r="17187" s="592" customFormat="1" x14ac:dyDescent="0.2"/>
    <row r="17188" s="592" customFormat="1" x14ac:dyDescent="0.2"/>
    <row r="17189" s="592" customFormat="1" x14ac:dyDescent="0.2"/>
    <row r="17190" s="592" customFormat="1" x14ac:dyDescent="0.2"/>
    <row r="17191" s="592" customFormat="1" x14ac:dyDescent="0.2"/>
    <row r="17192" s="592" customFormat="1" x14ac:dyDescent="0.2"/>
    <row r="17193" s="592" customFormat="1" x14ac:dyDescent="0.2"/>
    <row r="17194" s="592" customFormat="1" x14ac:dyDescent="0.2"/>
    <row r="17195" s="592" customFormat="1" x14ac:dyDescent="0.2"/>
    <row r="17196" s="592" customFormat="1" x14ac:dyDescent="0.2"/>
    <row r="17197" s="592" customFormat="1" x14ac:dyDescent="0.2"/>
    <row r="17198" s="592" customFormat="1" x14ac:dyDescent="0.2"/>
    <row r="17199" s="592" customFormat="1" x14ac:dyDescent="0.2"/>
    <row r="17200" s="592" customFormat="1" x14ac:dyDescent="0.2"/>
    <row r="17201" s="592" customFormat="1" x14ac:dyDescent="0.2"/>
    <row r="17202" s="592" customFormat="1" x14ac:dyDescent="0.2"/>
    <row r="17203" s="592" customFormat="1" x14ac:dyDescent="0.2"/>
    <row r="17204" s="592" customFormat="1" x14ac:dyDescent="0.2"/>
    <row r="17205" s="592" customFormat="1" x14ac:dyDescent="0.2"/>
    <row r="17206" s="592" customFormat="1" x14ac:dyDescent="0.2"/>
    <row r="17207" s="592" customFormat="1" x14ac:dyDescent="0.2"/>
    <row r="17208" s="592" customFormat="1" x14ac:dyDescent="0.2"/>
    <row r="17209" s="592" customFormat="1" x14ac:dyDescent="0.2"/>
    <row r="17210" s="592" customFormat="1" x14ac:dyDescent="0.2"/>
    <row r="17211" s="592" customFormat="1" x14ac:dyDescent="0.2"/>
    <row r="17212" s="592" customFormat="1" x14ac:dyDescent="0.2"/>
    <row r="17213" s="592" customFormat="1" x14ac:dyDescent="0.2"/>
    <row r="17214" s="592" customFormat="1" x14ac:dyDescent="0.2"/>
    <row r="17215" s="592" customFormat="1" x14ac:dyDescent="0.2"/>
    <row r="17216" s="592" customFormat="1" x14ac:dyDescent="0.2"/>
    <row r="17217" s="592" customFormat="1" x14ac:dyDescent="0.2"/>
    <row r="17218" s="592" customFormat="1" x14ac:dyDescent="0.2"/>
    <row r="17219" s="592" customFormat="1" x14ac:dyDescent="0.2"/>
    <row r="17220" s="592" customFormat="1" x14ac:dyDescent="0.2"/>
    <row r="17221" s="592" customFormat="1" x14ac:dyDescent="0.2"/>
    <row r="17222" s="592" customFormat="1" x14ac:dyDescent="0.2"/>
    <row r="17223" s="592" customFormat="1" x14ac:dyDescent="0.2"/>
    <row r="17224" s="592" customFormat="1" x14ac:dyDescent="0.2"/>
    <row r="17225" s="592" customFormat="1" x14ac:dyDescent="0.2"/>
    <row r="17226" s="592" customFormat="1" x14ac:dyDescent="0.2"/>
    <row r="17227" s="592" customFormat="1" x14ac:dyDescent="0.2"/>
    <row r="17228" s="592" customFormat="1" x14ac:dyDescent="0.2"/>
    <row r="17229" s="592" customFormat="1" x14ac:dyDescent="0.2"/>
    <row r="17230" s="592" customFormat="1" x14ac:dyDescent="0.2"/>
    <row r="17231" s="592" customFormat="1" x14ac:dyDescent="0.2"/>
    <row r="17232" s="592" customFormat="1" x14ac:dyDescent="0.2"/>
    <row r="17233" s="592" customFormat="1" x14ac:dyDescent="0.2"/>
    <row r="17234" s="592" customFormat="1" x14ac:dyDescent="0.2"/>
    <row r="17235" s="592" customFormat="1" x14ac:dyDescent="0.2"/>
    <row r="17236" s="592" customFormat="1" x14ac:dyDescent="0.2"/>
    <row r="17237" s="592" customFormat="1" x14ac:dyDescent="0.2"/>
    <row r="17238" s="592" customFormat="1" x14ac:dyDescent="0.2"/>
    <row r="17239" s="592" customFormat="1" x14ac:dyDescent="0.2"/>
    <row r="17240" s="592" customFormat="1" x14ac:dyDescent="0.2"/>
    <row r="17241" s="592" customFormat="1" x14ac:dyDescent="0.2"/>
    <row r="17242" s="592" customFormat="1" x14ac:dyDescent="0.2"/>
    <row r="17243" s="592" customFormat="1" x14ac:dyDescent="0.2"/>
    <row r="17244" s="592" customFormat="1" x14ac:dyDescent="0.2"/>
    <row r="17245" s="592" customFormat="1" x14ac:dyDescent="0.2"/>
    <row r="17246" s="592" customFormat="1" x14ac:dyDescent="0.2"/>
    <row r="17247" s="592" customFormat="1" x14ac:dyDescent="0.2"/>
    <row r="17248" s="592" customFormat="1" x14ac:dyDescent="0.2"/>
    <row r="17249" s="592" customFormat="1" x14ac:dyDescent="0.2"/>
    <row r="17250" s="592" customFormat="1" x14ac:dyDescent="0.2"/>
    <row r="17251" s="592" customFormat="1" x14ac:dyDescent="0.2"/>
    <row r="17252" s="592" customFormat="1" x14ac:dyDescent="0.2"/>
    <row r="17253" s="592" customFormat="1" x14ac:dyDescent="0.2"/>
    <row r="17254" s="592" customFormat="1" x14ac:dyDescent="0.2"/>
    <row r="17255" s="592" customFormat="1" x14ac:dyDescent="0.2"/>
    <row r="17256" s="592" customFormat="1" x14ac:dyDescent="0.2"/>
    <row r="17257" s="592" customFormat="1" x14ac:dyDescent="0.2"/>
    <row r="17258" s="592" customFormat="1" x14ac:dyDescent="0.2"/>
    <row r="17259" s="592" customFormat="1" x14ac:dyDescent="0.2"/>
    <row r="17260" s="592" customFormat="1" x14ac:dyDescent="0.2"/>
    <row r="17261" s="592" customFormat="1" x14ac:dyDescent="0.2"/>
    <row r="17262" s="592" customFormat="1" x14ac:dyDescent="0.2"/>
    <row r="17263" s="592" customFormat="1" x14ac:dyDescent="0.2"/>
    <row r="17264" s="592" customFormat="1" x14ac:dyDescent="0.2"/>
    <row r="17265" s="592" customFormat="1" x14ac:dyDescent="0.2"/>
    <row r="17266" s="592" customFormat="1" x14ac:dyDescent="0.2"/>
    <row r="17267" s="592" customFormat="1" x14ac:dyDescent="0.2"/>
    <row r="17268" s="592" customFormat="1" x14ac:dyDescent="0.2"/>
    <row r="17269" s="592" customFormat="1" x14ac:dyDescent="0.2"/>
    <row r="17270" s="592" customFormat="1" x14ac:dyDescent="0.2"/>
    <row r="17271" s="592" customFormat="1" x14ac:dyDescent="0.2"/>
    <row r="17272" s="592" customFormat="1" x14ac:dyDescent="0.2"/>
    <row r="17273" s="592" customFormat="1" x14ac:dyDescent="0.2"/>
    <row r="17274" s="592" customFormat="1" x14ac:dyDescent="0.2"/>
    <row r="17275" s="592" customFormat="1" x14ac:dyDescent="0.2"/>
    <row r="17276" s="592" customFormat="1" x14ac:dyDescent="0.2"/>
    <row r="17277" s="592" customFormat="1" x14ac:dyDescent="0.2"/>
    <row r="17278" s="592" customFormat="1" x14ac:dyDescent="0.2"/>
    <row r="17279" s="592" customFormat="1" x14ac:dyDescent="0.2"/>
    <row r="17280" s="592" customFormat="1" x14ac:dyDescent="0.2"/>
    <row r="17281" s="592" customFormat="1" x14ac:dyDescent="0.2"/>
    <row r="17282" s="592" customFormat="1" x14ac:dyDescent="0.2"/>
    <row r="17283" s="592" customFormat="1" x14ac:dyDescent="0.2"/>
    <row r="17284" s="592" customFormat="1" x14ac:dyDescent="0.2"/>
    <row r="17285" s="592" customFormat="1" x14ac:dyDescent="0.2"/>
    <row r="17286" s="592" customFormat="1" x14ac:dyDescent="0.2"/>
    <row r="17287" s="592" customFormat="1" x14ac:dyDescent="0.2"/>
    <row r="17288" s="592" customFormat="1" x14ac:dyDescent="0.2"/>
    <row r="17289" s="592" customFormat="1" x14ac:dyDescent="0.2"/>
    <row r="17290" s="592" customFormat="1" x14ac:dyDescent="0.2"/>
    <row r="17291" s="592" customFormat="1" x14ac:dyDescent="0.2"/>
    <row r="17292" s="592" customFormat="1" x14ac:dyDescent="0.2"/>
    <row r="17293" s="592" customFormat="1" x14ac:dyDescent="0.2"/>
    <row r="17294" s="592" customFormat="1" x14ac:dyDescent="0.2"/>
    <row r="17295" s="592" customFormat="1" x14ac:dyDescent="0.2"/>
    <row r="17296" s="592" customFormat="1" x14ac:dyDescent="0.2"/>
    <row r="17297" s="592" customFormat="1" x14ac:dyDescent="0.2"/>
    <row r="17298" s="592" customFormat="1" x14ac:dyDescent="0.2"/>
    <row r="17299" s="592" customFormat="1" x14ac:dyDescent="0.2"/>
    <row r="17300" s="592" customFormat="1" x14ac:dyDescent="0.2"/>
    <row r="17301" s="592" customFormat="1" x14ac:dyDescent="0.2"/>
    <row r="17302" s="592" customFormat="1" x14ac:dyDescent="0.2"/>
    <row r="17303" s="592" customFormat="1" x14ac:dyDescent="0.2"/>
    <row r="17304" s="592" customFormat="1" x14ac:dyDescent="0.2"/>
    <row r="17305" s="592" customFormat="1" x14ac:dyDescent="0.2"/>
    <row r="17306" s="592" customFormat="1" x14ac:dyDescent="0.2"/>
    <row r="17307" s="592" customFormat="1" x14ac:dyDescent="0.2"/>
    <row r="17308" s="592" customFormat="1" x14ac:dyDescent="0.2"/>
    <row r="17309" s="592" customFormat="1" x14ac:dyDescent="0.2"/>
    <row r="17310" s="592" customFormat="1" x14ac:dyDescent="0.2"/>
    <row r="17311" s="592" customFormat="1" x14ac:dyDescent="0.2"/>
    <row r="17312" s="592" customFormat="1" x14ac:dyDescent="0.2"/>
    <row r="17313" s="592" customFormat="1" x14ac:dyDescent="0.2"/>
    <row r="17314" s="592" customFormat="1" x14ac:dyDescent="0.2"/>
    <row r="17315" s="592" customFormat="1" x14ac:dyDescent="0.2"/>
    <row r="17316" s="592" customFormat="1" x14ac:dyDescent="0.2"/>
    <row r="17317" s="592" customFormat="1" x14ac:dyDescent="0.2"/>
    <row r="17318" s="592" customFormat="1" x14ac:dyDescent="0.2"/>
    <row r="17319" s="592" customFormat="1" x14ac:dyDescent="0.2"/>
    <row r="17320" s="592" customFormat="1" x14ac:dyDescent="0.2"/>
    <row r="17321" s="592" customFormat="1" x14ac:dyDescent="0.2"/>
    <row r="17322" s="592" customFormat="1" x14ac:dyDescent="0.2"/>
    <row r="17323" s="592" customFormat="1" x14ac:dyDescent="0.2"/>
    <row r="17324" s="592" customFormat="1" x14ac:dyDescent="0.2"/>
    <row r="17325" s="592" customFormat="1" x14ac:dyDescent="0.2"/>
    <row r="17326" s="592" customFormat="1" x14ac:dyDescent="0.2"/>
    <row r="17327" s="592" customFormat="1" x14ac:dyDescent="0.2"/>
    <row r="17328" s="592" customFormat="1" x14ac:dyDescent="0.2"/>
    <row r="17329" s="592" customFormat="1" x14ac:dyDescent="0.2"/>
    <row r="17330" s="592" customFormat="1" x14ac:dyDescent="0.2"/>
    <row r="17331" s="592" customFormat="1" x14ac:dyDescent="0.2"/>
    <row r="17332" s="592" customFormat="1" x14ac:dyDescent="0.2"/>
    <row r="17333" s="592" customFormat="1" x14ac:dyDescent="0.2"/>
    <row r="17334" s="592" customFormat="1" x14ac:dyDescent="0.2"/>
    <row r="17335" s="592" customFormat="1" x14ac:dyDescent="0.2"/>
    <row r="17336" s="592" customFormat="1" x14ac:dyDescent="0.2"/>
    <row r="17337" s="592" customFormat="1" x14ac:dyDescent="0.2"/>
    <row r="17338" s="592" customFormat="1" x14ac:dyDescent="0.2"/>
    <row r="17339" s="592" customFormat="1" x14ac:dyDescent="0.2"/>
    <row r="17340" s="592" customFormat="1" x14ac:dyDescent="0.2"/>
    <row r="17341" s="592" customFormat="1" x14ac:dyDescent="0.2"/>
    <row r="17342" s="592" customFormat="1" x14ac:dyDescent="0.2"/>
    <row r="17343" s="592" customFormat="1" x14ac:dyDescent="0.2"/>
    <row r="17344" s="592" customFormat="1" x14ac:dyDescent="0.2"/>
    <row r="17345" s="592" customFormat="1" x14ac:dyDescent="0.2"/>
    <row r="17346" s="592" customFormat="1" x14ac:dyDescent="0.2"/>
    <row r="17347" s="592" customFormat="1" x14ac:dyDescent="0.2"/>
    <row r="17348" s="592" customFormat="1" x14ac:dyDescent="0.2"/>
    <row r="17349" s="592" customFormat="1" x14ac:dyDescent="0.2"/>
    <row r="17350" s="592" customFormat="1" x14ac:dyDescent="0.2"/>
    <row r="17351" s="592" customFormat="1" x14ac:dyDescent="0.2"/>
    <row r="17352" s="592" customFormat="1" x14ac:dyDescent="0.2"/>
    <row r="17353" s="592" customFormat="1" x14ac:dyDescent="0.2"/>
    <row r="17354" s="592" customFormat="1" x14ac:dyDescent="0.2"/>
    <row r="17355" s="592" customFormat="1" x14ac:dyDescent="0.2"/>
    <row r="17356" s="592" customFormat="1" x14ac:dyDescent="0.2"/>
    <row r="17357" s="592" customFormat="1" x14ac:dyDescent="0.2"/>
    <row r="17358" s="592" customFormat="1" x14ac:dyDescent="0.2"/>
    <row r="17359" s="592" customFormat="1" x14ac:dyDescent="0.2"/>
    <row r="17360" s="592" customFormat="1" x14ac:dyDescent="0.2"/>
    <row r="17361" s="592" customFormat="1" x14ac:dyDescent="0.2"/>
    <row r="17362" s="592" customFormat="1" x14ac:dyDescent="0.2"/>
    <row r="17363" s="592" customFormat="1" x14ac:dyDescent="0.2"/>
    <row r="17364" s="592" customFormat="1" x14ac:dyDescent="0.2"/>
    <row r="17365" s="592" customFormat="1" x14ac:dyDescent="0.2"/>
    <row r="17366" s="592" customFormat="1" x14ac:dyDescent="0.2"/>
    <row r="17367" s="592" customFormat="1" x14ac:dyDescent="0.2"/>
    <row r="17368" s="592" customFormat="1" x14ac:dyDescent="0.2"/>
    <row r="17369" s="592" customFormat="1" x14ac:dyDescent="0.2"/>
    <row r="17370" s="592" customFormat="1" x14ac:dyDescent="0.2"/>
    <row r="17371" s="592" customFormat="1" x14ac:dyDescent="0.2"/>
    <row r="17372" s="592" customFormat="1" x14ac:dyDescent="0.2"/>
    <row r="17373" s="592" customFormat="1" x14ac:dyDescent="0.2"/>
    <row r="17374" s="592" customFormat="1" x14ac:dyDescent="0.2"/>
    <row r="17375" s="592" customFormat="1" x14ac:dyDescent="0.2"/>
    <row r="17376" s="592" customFormat="1" x14ac:dyDescent="0.2"/>
    <row r="17377" s="592" customFormat="1" x14ac:dyDescent="0.2"/>
    <row r="17378" s="592" customFormat="1" x14ac:dyDescent="0.2"/>
    <row r="17379" s="592" customFormat="1" x14ac:dyDescent="0.2"/>
    <row r="17380" s="592" customFormat="1" x14ac:dyDescent="0.2"/>
    <row r="17381" s="592" customFormat="1" x14ac:dyDescent="0.2"/>
    <row r="17382" s="592" customFormat="1" x14ac:dyDescent="0.2"/>
    <row r="17383" s="592" customFormat="1" x14ac:dyDescent="0.2"/>
    <row r="17384" s="592" customFormat="1" x14ac:dyDescent="0.2"/>
    <row r="17385" s="592" customFormat="1" x14ac:dyDescent="0.2"/>
    <row r="17386" s="592" customFormat="1" x14ac:dyDescent="0.2"/>
    <row r="17387" s="592" customFormat="1" x14ac:dyDescent="0.2"/>
    <row r="17388" s="592" customFormat="1" x14ac:dyDescent="0.2"/>
    <row r="17389" s="592" customFormat="1" x14ac:dyDescent="0.2"/>
    <row r="17390" s="592" customFormat="1" x14ac:dyDescent="0.2"/>
    <row r="17391" s="592" customFormat="1" x14ac:dyDescent="0.2"/>
    <row r="17392" s="592" customFormat="1" x14ac:dyDescent="0.2"/>
    <row r="17393" s="592" customFormat="1" x14ac:dyDescent="0.2"/>
    <row r="17394" s="592" customFormat="1" x14ac:dyDescent="0.2"/>
    <row r="17395" s="592" customFormat="1" x14ac:dyDescent="0.2"/>
    <row r="17396" s="592" customFormat="1" x14ac:dyDescent="0.2"/>
    <row r="17397" s="592" customFormat="1" x14ac:dyDescent="0.2"/>
    <row r="17398" s="592" customFormat="1" x14ac:dyDescent="0.2"/>
    <row r="17399" s="592" customFormat="1" x14ac:dyDescent="0.2"/>
    <row r="17400" s="592" customFormat="1" x14ac:dyDescent="0.2"/>
    <row r="17401" s="592" customFormat="1" x14ac:dyDescent="0.2"/>
    <row r="17402" s="592" customFormat="1" x14ac:dyDescent="0.2"/>
    <row r="17403" s="592" customFormat="1" x14ac:dyDescent="0.2"/>
    <row r="17404" s="592" customFormat="1" x14ac:dyDescent="0.2"/>
    <row r="17405" s="592" customFormat="1" x14ac:dyDescent="0.2"/>
    <row r="17406" s="592" customFormat="1" x14ac:dyDescent="0.2"/>
    <row r="17407" s="592" customFormat="1" x14ac:dyDescent="0.2"/>
    <row r="17408" s="592" customFormat="1" x14ac:dyDescent="0.2"/>
    <row r="17409" s="592" customFormat="1" x14ac:dyDescent="0.2"/>
    <row r="17410" s="592" customFormat="1" x14ac:dyDescent="0.2"/>
    <row r="17411" s="592" customFormat="1" x14ac:dyDescent="0.2"/>
    <row r="17412" s="592" customFormat="1" x14ac:dyDescent="0.2"/>
    <row r="17413" s="592" customFormat="1" x14ac:dyDescent="0.2"/>
    <row r="17414" s="592" customFormat="1" x14ac:dyDescent="0.2"/>
    <row r="17415" s="592" customFormat="1" x14ac:dyDescent="0.2"/>
    <row r="17416" s="592" customFormat="1" x14ac:dyDescent="0.2"/>
    <row r="17417" s="592" customFormat="1" x14ac:dyDescent="0.2"/>
    <row r="17418" s="592" customFormat="1" x14ac:dyDescent="0.2"/>
    <row r="17419" s="592" customFormat="1" x14ac:dyDescent="0.2"/>
    <row r="17420" s="592" customFormat="1" x14ac:dyDescent="0.2"/>
    <row r="17421" s="592" customFormat="1" x14ac:dyDescent="0.2"/>
    <row r="17422" s="592" customFormat="1" x14ac:dyDescent="0.2"/>
    <row r="17423" s="592" customFormat="1" x14ac:dyDescent="0.2"/>
    <row r="17424" s="592" customFormat="1" x14ac:dyDescent="0.2"/>
    <row r="17425" s="592" customFormat="1" x14ac:dyDescent="0.2"/>
    <row r="17426" s="592" customFormat="1" x14ac:dyDescent="0.2"/>
    <row r="17427" s="592" customFormat="1" x14ac:dyDescent="0.2"/>
    <row r="17428" s="592" customFormat="1" x14ac:dyDescent="0.2"/>
    <row r="17429" s="592" customFormat="1" x14ac:dyDescent="0.2"/>
    <row r="17430" s="592" customFormat="1" x14ac:dyDescent="0.2"/>
    <row r="17431" s="592" customFormat="1" x14ac:dyDescent="0.2"/>
    <row r="17432" s="592" customFormat="1" x14ac:dyDescent="0.2"/>
    <row r="17433" s="592" customFormat="1" x14ac:dyDescent="0.2"/>
    <row r="17434" s="592" customFormat="1" x14ac:dyDescent="0.2"/>
    <row r="17435" s="592" customFormat="1" x14ac:dyDescent="0.2"/>
    <row r="17436" s="592" customFormat="1" x14ac:dyDescent="0.2"/>
    <row r="17437" s="592" customFormat="1" x14ac:dyDescent="0.2"/>
    <row r="17438" s="592" customFormat="1" x14ac:dyDescent="0.2"/>
    <row r="17439" s="592" customFormat="1" x14ac:dyDescent="0.2"/>
    <row r="17440" s="592" customFormat="1" x14ac:dyDescent="0.2"/>
    <row r="17441" s="592" customFormat="1" x14ac:dyDescent="0.2"/>
    <row r="17442" s="592" customFormat="1" x14ac:dyDescent="0.2"/>
    <row r="17443" s="592" customFormat="1" x14ac:dyDescent="0.2"/>
    <row r="17444" s="592" customFormat="1" x14ac:dyDescent="0.2"/>
    <row r="17445" s="592" customFormat="1" x14ac:dyDescent="0.2"/>
    <row r="17446" s="592" customFormat="1" x14ac:dyDescent="0.2"/>
    <row r="17447" s="592" customFormat="1" x14ac:dyDescent="0.2"/>
    <row r="17448" s="592" customFormat="1" x14ac:dyDescent="0.2"/>
    <row r="17449" s="592" customFormat="1" x14ac:dyDescent="0.2"/>
    <row r="17450" s="592" customFormat="1" x14ac:dyDescent="0.2"/>
    <row r="17451" s="592" customFormat="1" x14ac:dyDescent="0.2"/>
    <row r="17452" s="592" customFormat="1" x14ac:dyDescent="0.2"/>
    <row r="17453" s="592" customFormat="1" x14ac:dyDescent="0.2"/>
    <row r="17454" s="592" customFormat="1" x14ac:dyDescent="0.2"/>
    <row r="17455" s="592" customFormat="1" x14ac:dyDescent="0.2"/>
    <row r="17456" s="592" customFormat="1" x14ac:dyDescent="0.2"/>
    <row r="17457" s="592" customFormat="1" x14ac:dyDescent="0.2"/>
    <row r="17458" s="592" customFormat="1" x14ac:dyDescent="0.2"/>
    <row r="17459" s="592" customFormat="1" x14ac:dyDescent="0.2"/>
    <row r="17460" s="592" customFormat="1" x14ac:dyDescent="0.2"/>
    <row r="17461" s="592" customFormat="1" x14ac:dyDescent="0.2"/>
    <row r="17462" s="592" customFormat="1" x14ac:dyDescent="0.2"/>
    <row r="17463" s="592" customFormat="1" x14ac:dyDescent="0.2"/>
    <row r="17464" s="592" customFormat="1" x14ac:dyDescent="0.2"/>
    <row r="17465" s="592" customFormat="1" x14ac:dyDescent="0.2"/>
    <row r="17466" s="592" customFormat="1" x14ac:dyDescent="0.2"/>
    <row r="17467" s="592" customFormat="1" x14ac:dyDescent="0.2"/>
    <row r="17468" s="592" customFormat="1" x14ac:dyDescent="0.2"/>
    <row r="17469" s="592" customFormat="1" x14ac:dyDescent="0.2"/>
    <row r="17470" s="592" customFormat="1" x14ac:dyDescent="0.2"/>
    <row r="17471" s="592" customFormat="1" x14ac:dyDescent="0.2"/>
    <row r="17472" s="592" customFormat="1" x14ac:dyDescent="0.2"/>
    <row r="17473" s="592" customFormat="1" x14ac:dyDescent="0.2"/>
    <row r="17474" s="592" customFormat="1" x14ac:dyDescent="0.2"/>
    <row r="17475" s="592" customFormat="1" x14ac:dyDescent="0.2"/>
    <row r="17476" s="592" customFormat="1" x14ac:dyDescent="0.2"/>
    <row r="17477" s="592" customFormat="1" x14ac:dyDescent="0.2"/>
    <row r="17478" s="592" customFormat="1" x14ac:dyDescent="0.2"/>
    <row r="17479" s="592" customFormat="1" x14ac:dyDescent="0.2"/>
    <row r="17480" s="592" customFormat="1" x14ac:dyDescent="0.2"/>
    <row r="17481" s="592" customFormat="1" x14ac:dyDescent="0.2"/>
    <row r="17482" s="592" customFormat="1" x14ac:dyDescent="0.2"/>
    <row r="17483" s="592" customFormat="1" x14ac:dyDescent="0.2"/>
    <row r="17484" s="592" customFormat="1" x14ac:dyDescent="0.2"/>
    <row r="17485" s="592" customFormat="1" x14ac:dyDescent="0.2"/>
    <row r="17486" s="592" customFormat="1" x14ac:dyDescent="0.2"/>
    <row r="17487" s="592" customFormat="1" x14ac:dyDescent="0.2"/>
    <row r="17488" s="592" customFormat="1" x14ac:dyDescent="0.2"/>
    <row r="17489" s="592" customFormat="1" x14ac:dyDescent="0.2"/>
    <row r="17490" s="592" customFormat="1" x14ac:dyDescent="0.2"/>
    <row r="17491" s="592" customFormat="1" x14ac:dyDescent="0.2"/>
    <row r="17492" s="592" customFormat="1" x14ac:dyDescent="0.2"/>
    <row r="17493" s="592" customFormat="1" x14ac:dyDescent="0.2"/>
    <row r="17494" s="592" customFormat="1" x14ac:dyDescent="0.2"/>
    <row r="17495" s="592" customFormat="1" x14ac:dyDescent="0.2"/>
    <row r="17496" s="592" customFormat="1" x14ac:dyDescent="0.2"/>
    <row r="17497" s="592" customFormat="1" x14ac:dyDescent="0.2"/>
    <row r="17498" s="592" customFormat="1" x14ac:dyDescent="0.2"/>
    <row r="17499" s="592" customFormat="1" x14ac:dyDescent="0.2"/>
    <row r="17500" s="592" customFormat="1" x14ac:dyDescent="0.2"/>
    <row r="17501" s="592" customFormat="1" x14ac:dyDescent="0.2"/>
    <row r="17502" s="592" customFormat="1" x14ac:dyDescent="0.2"/>
    <row r="17503" s="592" customFormat="1" x14ac:dyDescent="0.2"/>
    <row r="17504" s="592" customFormat="1" x14ac:dyDescent="0.2"/>
    <row r="17505" s="592" customFormat="1" x14ac:dyDescent="0.2"/>
    <row r="17506" s="592" customFormat="1" x14ac:dyDescent="0.2"/>
    <row r="17507" s="592" customFormat="1" x14ac:dyDescent="0.2"/>
    <row r="17508" s="592" customFormat="1" x14ac:dyDescent="0.2"/>
    <row r="17509" s="592" customFormat="1" x14ac:dyDescent="0.2"/>
    <row r="17510" s="592" customFormat="1" x14ac:dyDescent="0.2"/>
    <row r="17511" s="592" customFormat="1" x14ac:dyDescent="0.2"/>
    <row r="17512" s="592" customFormat="1" x14ac:dyDescent="0.2"/>
    <row r="17513" s="592" customFormat="1" x14ac:dyDescent="0.2"/>
    <row r="17514" s="592" customFormat="1" x14ac:dyDescent="0.2"/>
    <row r="17515" s="592" customFormat="1" x14ac:dyDescent="0.2"/>
    <row r="17516" s="592" customFormat="1" x14ac:dyDescent="0.2"/>
    <row r="17517" s="592" customFormat="1" x14ac:dyDescent="0.2"/>
    <row r="17518" s="592" customFormat="1" x14ac:dyDescent="0.2"/>
    <row r="17519" s="592" customFormat="1" x14ac:dyDescent="0.2"/>
    <row r="17520" s="592" customFormat="1" x14ac:dyDescent="0.2"/>
    <row r="17521" s="592" customFormat="1" x14ac:dyDescent="0.2"/>
    <row r="17522" s="592" customFormat="1" x14ac:dyDescent="0.2"/>
    <row r="17523" s="592" customFormat="1" x14ac:dyDescent="0.2"/>
    <row r="17524" s="592" customFormat="1" x14ac:dyDescent="0.2"/>
    <row r="17525" s="592" customFormat="1" x14ac:dyDescent="0.2"/>
    <row r="17526" s="592" customFormat="1" x14ac:dyDescent="0.2"/>
    <row r="17527" s="592" customFormat="1" x14ac:dyDescent="0.2"/>
    <row r="17528" s="592" customFormat="1" x14ac:dyDescent="0.2"/>
    <row r="17529" s="592" customFormat="1" x14ac:dyDescent="0.2"/>
    <row r="17530" s="592" customFormat="1" x14ac:dyDescent="0.2"/>
    <row r="17531" s="592" customFormat="1" x14ac:dyDescent="0.2"/>
    <row r="17532" s="592" customFormat="1" x14ac:dyDescent="0.2"/>
    <row r="17533" s="592" customFormat="1" x14ac:dyDescent="0.2"/>
    <row r="17534" s="592" customFormat="1" x14ac:dyDescent="0.2"/>
    <row r="17535" s="592" customFormat="1" x14ac:dyDescent="0.2"/>
    <row r="17536" s="592" customFormat="1" x14ac:dyDescent="0.2"/>
    <row r="17537" s="592" customFormat="1" x14ac:dyDescent="0.2"/>
    <row r="17538" s="592" customFormat="1" x14ac:dyDescent="0.2"/>
    <row r="17539" s="592" customFormat="1" x14ac:dyDescent="0.2"/>
    <row r="17540" s="592" customFormat="1" x14ac:dyDescent="0.2"/>
    <row r="17541" s="592" customFormat="1" x14ac:dyDescent="0.2"/>
    <row r="17542" s="592" customFormat="1" x14ac:dyDescent="0.2"/>
    <row r="17543" s="592" customFormat="1" x14ac:dyDescent="0.2"/>
    <row r="17544" s="592" customFormat="1" x14ac:dyDescent="0.2"/>
    <row r="17545" s="592" customFormat="1" x14ac:dyDescent="0.2"/>
    <row r="17546" s="592" customFormat="1" x14ac:dyDescent="0.2"/>
    <row r="17547" s="592" customFormat="1" x14ac:dyDescent="0.2"/>
    <row r="17548" s="592" customFormat="1" x14ac:dyDescent="0.2"/>
    <row r="17549" s="592" customFormat="1" x14ac:dyDescent="0.2"/>
    <row r="17550" s="592" customFormat="1" x14ac:dyDescent="0.2"/>
    <row r="17551" s="592" customFormat="1" x14ac:dyDescent="0.2"/>
    <row r="17552" s="592" customFormat="1" x14ac:dyDescent="0.2"/>
    <row r="17553" s="592" customFormat="1" x14ac:dyDescent="0.2"/>
    <row r="17554" s="592" customFormat="1" x14ac:dyDescent="0.2"/>
    <row r="17555" s="592" customFormat="1" x14ac:dyDescent="0.2"/>
    <row r="17556" s="592" customFormat="1" x14ac:dyDescent="0.2"/>
    <row r="17557" s="592" customFormat="1" x14ac:dyDescent="0.2"/>
    <row r="17558" s="592" customFormat="1" x14ac:dyDescent="0.2"/>
    <row r="17559" s="592" customFormat="1" x14ac:dyDescent="0.2"/>
    <row r="17560" s="592" customFormat="1" x14ac:dyDescent="0.2"/>
    <row r="17561" s="592" customFormat="1" x14ac:dyDescent="0.2"/>
    <row r="17562" s="592" customFormat="1" x14ac:dyDescent="0.2"/>
    <row r="17563" s="592" customFormat="1" x14ac:dyDescent="0.2"/>
    <row r="17564" s="592" customFormat="1" x14ac:dyDescent="0.2"/>
    <row r="17565" s="592" customFormat="1" x14ac:dyDescent="0.2"/>
    <row r="17566" s="592" customFormat="1" x14ac:dyDescent="0.2"/>
    <row r="17567" s="592" customFormat="1" x14ac:dyDescent="0.2"/>
    <row r="17568" s="592" customFormat="1" x14ac:dyDescent="0.2"/>
    <row r="17569" s="592" customFormat="1" x14ac:dyDescent="0.2"/>
    <row r="17570" s="592" customFormat="1" x14ac:dyDescent="0.2"/>
    <row r="17571" s="592" customFormat="1" x14ac:dyDescent="0.2"/>
    <row r="17572" s="592" customFormat="1" x14ac:dyDescent="0.2"/>
    <row r="17573" s="592" customFormat="1" x14ac:dyDescent="0.2"/>
    <row r="17574" s="592" customFormat="1" x14ac:dyDescent="0.2"/>
    <row r="17575" s="592" customFormat="1" x14ac:dyDescent="0.2"/>
    <row r="17576" s="592" customFormat="1" x14ac:dyDescent="0.2"/>
    <row r="17577" s="592" customFormat="1" x14ac:dyDescent="0.2"/>
    <row r="17578" s="592" customFormat="1" x14ac:dyDescent="0.2"/>
    <row r="17579" s="592" customFormat="1" x14ac:dyDescent="0.2"/>
    <row r="17580" s="592" customFormat="1" x14ac:dyDescent="0.2"/>
    <row r="17581" s="592" customFormat="1" x14ac:dyDescent="0.2"/>
    <row r="17582" s="592" customFormat="1" x14ac:dyDescent="0.2"/>
    <row r="17583" s="592" customFormat="1" x14ac:dyDescent="0.2"/>
    <row r="17584" s="592" customFormat="1" x14ac:dyDescent="0.2"/>
    <row r="17585" s="592" customFormat="1" x14ac:dyDescent="0.2"/>
    <row r="17586" s="592" customFormat="1" x14ac:dyDescent="0.2"/>
    <row r="17587" s="592" customFormat="1" x14ac:dyDescent="0.2"/>
    <row r="17588" s="592" customFormat="1" x14ac:dyDescent="0.2"/>
    <row r="17589" s="592" customFormat="1" x14ac:dyDescent="0.2"/>
    <row r="17590" s="592" customFormat="1" x14ac:dyDescent="0.2"/>
    <row r="17591" s="592" customFormat="1" x14ac:dyDescent="0.2"/>
    <row r="17592" s="592" customFormat="1" x14ac:dyDescent="0.2"/>
    <row r="17593" s="592" customFormat="1" x14ac:dyDescent="0.2"/>
    <row r="17594" s="592" customFormat="1" x14ac:dyDescent="0.2"/>
    <row r="17595" s="592" customFormat="1" x14ac:dyDescent="0.2"/>
    <row r="17596" s="592" customFormat="1" x14ac:dyDescent="0.2"/>
    <row r="17597" s="592" customFormat="1" x14ac:dyDescent="0.2"/>
    <row r="17598" s="592" customFormat="1" x14ac:dyDescent="0.2"/>
    <row r="17599" s="592" customFormat="1" x14ac:dyDescent="0.2"/>
    <row r="17600" s="592" customFormat="1" x14ac:dyDescent="0.2"/>
    <row r="17601" s="592" customFormat="1" x14ac:dyDescent="0.2"/>
    <row r="17602" s="592" customFormat="1" x14ac:dyDescent="0.2"/>
    <row r="17603" s="592" customFormat="1" x14ac:dyDescent="0.2"/>
    <row r="17604" s="592" customFormat="1" x14ac:dyDescent="0.2"/>
    <row r="17605" s="592" customFormat="1" x14ac:dyDescent="0.2"/>
    <row r="17606" s="592" customFormat="1" x14ac:dyDescent="0.2"/>
    <row r="17607" s="592" customFormat="1" x14ac:dyDescent="0.2"/>
    <row r="17608" s="592" customFormat="1" x14ac:dyDescent="0.2"/>
    <row r="17609" s="592" customFormat="1" x14ac:dyDescent="0.2"/>
    <row r="17610" s="592" customFormat="1" x14ac:dyDescent="0.2"/>
    <row r="17611" s="592" customFormat="1" x14ac:dyDescent="0.2"/>
    <row r="17612" s="592" customFormat="1" x14ac:dyDescent="0.2"/>
    <row r="17613" s="592" customFormat="1" x14ac:dyDescent="0.2"/>
    <row r="17614" s="592" customFormat="1" x14ac:dyDescent="0.2"/>
    <row r="17615" s="592" customFormat="1" x14ac:dyDescent="0.2"/>
    <row r="17616" s="592" customFormat="1" x14ac:dyDescent="0.2"/>
    <row r="17617" s="592" customFormat="1" x14ac:dyDescent="0.2"/>
    <row r="17618" s="592" customFormat="1" x14ac:dyDescent="0.2"/>
    <row r="17619" s="592" customFormat="1" x14ac:dyDescent="0.2"/>
    <row r="17620" s="592" customFormat="1" x14ac:dyDescent="0.2"/>
    <row r="17621" s="592" customFormat="1" x14ac:dyDescent="0.2"/>
    <row r="17622" s="592" customFormat="1" x14ac:dyDescent="0.2"/>
    <row r="17623" s="592" customFormat="1" x14ac:dyDescent="0.2"/>
    <row r="17624" s="592" customFormat="1" x14ac:dyDescent="0.2"/>
    <row r="17625" s="592" customFormat="1" x14ac:dyDescent="0.2"/>
    <row r="17626" s="592" customFormat="1" x14ac:dyDescent="0.2"/>
    <row r="17627" s="592" customFormat="1" x14ac:dyDescent="0.2"/>
    <row r="17628" s="592" customFormat="1" x14ac:dyDescent="0.2"/>
    <row r="17629" s="592" customFormat="1" x14ac:dyDescent="0.2"/>
    <row r="17630" s="592" customFormat="1" x14ac:dyDescent="0.2"/>
    <row r="17631" s="592" customFormat="1" x14ac:dyDescent="0.2"/>
    <row r="17632" s="592" customFormat="1" x14ac:dyDescent="0.2"/>
    <row r="17633" s="592" customFormat="1" x14ac:dyDescent="0.2"/>
    <row r="17634" s="592" customFormat="1" x14ac:dyDescent="0.2"/>
    <row r="17635" s="592" customFormat="1" x14ac:dyDescent="0.2"/>
    <row r="17636" s="592" customFormat="1" x14ac:dyDescent="0.2"/>
    <row r="17637" s="592" customFormat="1" x14ac:dyDescent="0.2"/>
    <row r="17638" s="592" customFormat="1" x14ac:dyDescent="0.2"/>
    <row r="17639" s="592" customFormat="1" x14ac:dyDescent="0.2"/>
    <row r="17640" s="592" customFormat="1" x14ac:dyDescent="0.2"/>
    <row r="17641" s="592" customFormat="1" x14ac:dyDescent="0.2"/>
    <row r="17642" s="592" customFormat="1" x14ac:dyDescent="0.2"/>
    <row r="17643" s="592" customFormat="1" x14ac:dyDescent="0.2"/>
    <row r="17644" s="592" customFormat="1" x14ac:dyDescent="0.2"/>
    <row r="17645" s="592" customFormat="1" x14ac:dyDescent="0.2"/>
    <row r="17646" s="592" customFormat="1" x14ac:dyDescent="0.2"/>
    <row r="17647" s="592" customFormat="1" x14ac:dyDescent="0.2"/>
    <row r="17648" s="592" customFormat="1" x14ac:dyDescent="0.2"/>
    <row r="17649" s="592" customFormat="1" x14ac:dyDescent="0.2"/>
    <row r="17650" s="592" customFormat="1" x14ac:dyDescent="0.2"/>
    <row r="17651" s="592" customFormat="1" x14ac:dyDescent="0.2"/>
    <row r="17652" s="592" customFormat="1" x14ac:dyDescent="0.2"/>
    <row r="17653" s="592" customFormat="1" x14ac:dyDescent="0.2"/>
    <row r="17654" s="592" customFormat="1" x14ac:dyDescent="0.2"/>
    <row r="17655" s="592" customFormat="1" x14ac:dyDescent="0.2"/>
    <row r="17656" s="592" customFormat="1" x14ac:dyDescent="0.2"/>
    <row r="17657" s="592" customFormat="1" x14ac:dyDescent="0.2"/>
    <row r="17658" s="592" customFormat="1" x14ac:dyDescent="0.2"/>
    <row r="17659" s="592" customFormat="1" x14ac:dyDescent="0.2"/>
    <row r="17660" s="592" customFormat="1" x14ac:dyDescent="0.2"/>
    <row r="17661" s="592" customFormat="1" x14ac:dyDescent="0.2"/>
    <row r="17662" s="592" customFormat="1" x14ac:dyDescent="0.2"/>
    <row r="17663" s="592" customFormat="1" x14ac:dyDescent="0.2"/>
    <row r="17664" s="592" customFormat="1" x14ac:dyDescent="0.2"/>
    <row r="17665" s="592" customFormat="1" x14ac:dyDescent="0.2"/>
    <row r="17666" s="592" customFormat="1" x14ac:dyDescent="0.2"/>
    <row r="17667" s="592" customFormat="1" x14ac:dyDescent="0.2"/>
    <row r="17668" s="592" customFormat="1" x14ac:dyDescent="0.2"/>
    <row r="17669" s="592" customFormat="1" x14ac:dyDescent="0.2"/>
    <row r="17670" s="592" customFormat="1" x14ac:dyDescent="0.2"/>
    <row r="17671" s="592" customFormat="1" x14ac:dyDescent="0.2"/>
    <row r="17672" s="592" customFormat="1" x14ac:dyDescent="0.2"/>
    <row r="17673" s="592" customFormat="1" x14ac:dyDescent="0.2"/>
    <row r="17674" s="592" customFormat="1" x14ac:dyDescent="0.2"/>
    <row r="17675" s="592" customFormat="1" x14ac:dyDescent="0.2"/>
    <row r="17676" s="592" customFormat="1" x14ac:dyDescent="0.2"/>
    <row r="17677" s="592" customFormat="1" x14ac:dyDescent="0.2"/>
    <row r="17678" s="592" customFormat="1" x14ac:dyDescent="0.2"/>
    <row r="17679" s="592" customFormat="1" x14ac:dyDescent="0.2"/>
    <row r="17680" s="592" customFormat="1" x14ac:dyDescent="0.2"/>
    <row r="17681" s="592" customFormat="1" x14ac:dyDescent="0.2"/>
    <row r="17682" s="592" customFormat="1" x14ac:dyDescent="0.2"/>
    <row r="17683" s="592" customFormat="1" x14ac:dyDescent="0.2"/>
    <row r="17684" s="592" customFormat="1" x14ac:dyDescent="0.2"/>
    <row r="17685" s="592" customFormat="1" x14ac:dyDescent="0.2"/>
    <row r="17686" s="592" customFormat="1" x14ac:dyDescent="0.2"/>
    <row r="17687" s="592" customFormat="1" x14ac:dyDescent="0.2"/>
    <row r="17688" s="592" customFormat="1" x14ac:dyDescent="0.2"/>
    <row r="17689" s="592" customFormat="1" x14ac:dyDescent="0.2"/>
    <row r="17690" s="592" customFormat="1" x14ac:dyDescent="0.2"/>
    <row r="17691" s="592" customFormat="1" x14ac:dyDescent="0.2"/>
    <row r="17692" s="592" customFormat="1" x14ac:dyDescent="0.2"/>
    <row r="17693" s="592" customFormat="1" x14ac:dyDescent="0.2"/>
    <row r="17694" s="592" customFormat="1" x14ac:dyDescent="0.2"/>
    <row r="17695" s="592" customFormat="1" x14ac:dyDescent="0.2"/>
    <row r="17696" s="592" customFormat="1" x14ac:dyDescent="0.2"/>
    <row r="17697" s="592" customFormat="1" x14ac:dyDescent="0.2"/>
    <row r="17698" s="592" customFormat="1" x14ac:dyDescent="0.2"/>
    <row r="17699" s="592" customFormat="1" x14ac:dyDescent="0.2"/>
    <row r="17700" s="592" customFormat="1" x14ac:dyDescent="0.2"/>
    <row r="17701" s="592" customFormat="1" x14ac:dyDescent="0.2"/>
    <row r="17702" s="592" customFormat="1" x14ac:dyDescent="0.2"/>
    <row r="17703" s="592" customFormat="1" x14ac:dyDescent="0.2"/>
    <row r="17704" s="592" customFormat="1" x14ac:dyDescent="0.2"/>
    <row r="17705" s="592" customFormat="1" x14ac:dyDescent="0.2"/>
    <row r="17706" s="592" customFormat="1" x14ac:dyDescent="0.2"/>
    <row r="17707" s="592" customFormat="1" x14ac:dyDescent="0.2"/>
    <row r="17708" s="592" customFormat="1" x14ac:dyDescent="0.2"/>
    <row r="17709" s="592" customFormat="1" x14ac:dyDescent="0.2"/>
    <row r="17710" s="592" customFormat="1" x14ac:dyDescent="0.2"/>
    <row r="17711" s="592" customFormat="1" x14ac:dyDescent="0.2"/>
    <row r="17712" s="592" customFormat="1" x14ac:dyDescent="0.2"/>
    <row r="17713" s="592" customFormat="1" x14ac:dyDescent="0.2"/>
    <row r="17714" s="592" customFormat="1" x14ac:dyDescent="0.2"/>
    <row r="17715" s="592" customFormat="1" x14ac:dyDescent="0.2"/>
    <row r="17716" s="592" customFormat="1" x14ac:dyDescent="0.2"/>
    <row r="17717" s="592" customFormat="1" x14ac:dyDescent="0.2"/>
    <row r="17718" s="592" customFormat="1" x14ac:dyDescent="0.2"/>
    <row r="17719" s="592" customFormat="1" x14ac:dyDescent="0.2"/>
    <row r="17720" s="592" customFormat="1" x14ac:dyDescent="0.2"/>
    <row r="17721" s="592" customFormat="1" x14ac:dyDescent="0.2"/>
    <row r="17722" s="592" customFormat="1" x14ac:dyDescent="0.2"/>
    <row r="17723" s="592" customFormat="1" x14ac:dyDescent="0.2"/>
    <row r="17724" s="592" customFormat="1" x14ac:dyDescent="0.2"/>
    <row r="17725" s="592" customFormat="1" x14ac:dyDescent="0.2"/>
    <row r="17726" s="592" customFormat="1" x14ac:dyDescent="0.2"/>
    <row r="17727" s="592" customFormat="1" x14ac:dyDescent="0.2"/>
    <row r="17728" s="592" customFormat="1" x14ac:dyDescent="0.2"/>
    <row r="17729" s="592" customFormat="1" x14ac:dyDescent="0.2"/>
    <row r="17730" s="592" customFormat="1" x14ac:dyDescent="0.2"/>
    <row r="17731" s="592" customFormat="1" x14ac:dyDescent="0.2"/>
    <row r="17732" s="592" customFormat="1" x14ac:dyDescent="0.2"/>
    <row r="17733" s="592" customFormat="1" x14ac:dyDescent="0.2"/>
    <row r="17734" s="592" customFormat="1" x14ac:dyDescent="0.2"/>
    <row r="17735" s="592" customFormat="1" x14ac:dyDescent="0.2"/>
    <row r="17736" s="592" customFormat="1" x14ac:dyDescent="0.2"/>
    <row r="17737" s="592" customFormat="1" x14ac:dyDescent="0.2"/>
    <row r="17738" s="592" customFormat="1" x14ac:dyDescent="0.2"/>
    <row r="17739" s="592" customFormat="1" x14ac:dyDescent="0.2"/>
    <row r="17740" s="592" customFormat="1" x14ac:dyDescent="0.2"/>
    <row r="17741" s="592" customFormat="1" x14ac:dyDescent="0.2"/>
    <row r="17742" s="592" customFormat="1" x14ac:dyDescent="0.2"/>
    <row r="17743" s="592" customFormat="1" x14ac:dyDescent="0.2"/>
    <row r="17744" s="592" customFormat="1" x14ac:dyDescent="0.2"/>
    <row r="17745" s="592" customFormat="1" x14ac:dyDescent="0.2"/>
    <row r="17746" s="592" customFormat="1" x14ac:dyDescent="0.2"/>
    <row r="17747" s="592" customFormat="1" x14ac:dyDescent="0.2"/>
    <row r="17748" s="592" customFormat="1" x14ac:dyDescent="0.2"/>
    <row r="17749" s="592" customFormat="1" x14ac:dyDescent="0.2"/>
    <row r="17750" s="592" customFormat="1" x14ac:dyDescent="0.2"/>
    <row r="17751" s="592" customFormat="1" x14ac:dyDescent="0.2"/>
    <row r="17752" s="592" customFormat="1" x14ac:dyDescent="0.2"/>
    <row r="17753" s="592" customFormat="1" x14ac:dyDescent="0.2"/>
    <row r="17754" s="592" customFormat="1" x14ac:dyDescent="0.2"/>
    <row r="17755" s="592" customFormat="1" x14ac:dyDescent="0.2"/>
    <row r="17756" s="592" customFormat="1" x14ac:dyDescent="0.2"/>
    <row r="17757" s="592" customFormat="1" x14ac:dyDescent="0.2"/>
    <row r="17758" s="592" customFormat="1" x14ac:dyDescent="0.2"/>
    <row r="17759" s="592" customFormat="1" x14ac:dyDescent="0.2"/>
    <row r="17760" s="592" customFormat="1" x14ac:dyDescent="0.2"/>
    <row r="17761" s="592" customFormat="1" x14ac:dyDescent="0.2"/>
    <row r="17762" s="592" customFormat="1" x14ac:dyDescent="0.2"/>
    <row r="17763" s="592" customFormat="1" x14ac:dyDescent="0.2"/>
    <row r="17764" s="592" customFormat="1" x14ac:dyDescent="0.2"/>
    <row r="17765" s="592" customFormat="1" x14ac:dyDescent="0.2"/>
    <row r="17766" s="592" customFormat="1" x14ac:dyDescent="0.2"/>
    <row r="17767" s="592" customFormat="1" x14ac:dyDescent="0.2"/>
    <row r="17768" s="592" customFormat="1" x14ac:dyDescent="0.2"/>
    <row r="17769" s="592" customFormat="1" x14ac:dyDescent="0.2"/>
    <row r="17770" s="592" customFormat="1" x14ac:dyDescent="0.2"/>
    <row r="17771" s="592" customFormat="1" x14ac:dyDescent="0.2"/>
    <row r="17772" s="592" customFormat="1" x14ac:dyDescent="0.2"/>
    <row r="17773" s="592" customFormat="1" x14ac:dyDescent="0.2"/>
    <row r="17774" s="592" customFormat="1" x14ac:dyDescent="0.2"/>
    <row r="17775" s="592" customFormat="1" x14ac:dyDescent="0.2"/>
    <row r="17776" s="592" customFormat="1" x14ac:dyDescent="0.2"/>
    <row r="17777" s="592" customFormat="1" x14ac:dyDescent="0.2"/>
    <row r="17778" s="592" customFormat="1" x14ac:dyDescent="0.2"/>
    <row r="17779" s="592" customFormat="1" x14ac:dyDescent="0.2"/>
    <row r="17780" s="592" customFormat="1" x14ac:dyDescent="0.2"/>
    <row r="17781" s="592" customFormat="1" x14ac:dyDescent="0.2"/>
    <row r="17782" s="592" customFormat="1" x14ac:dyDescent="0.2"/>
    <row r="17783" s="592" customFormat="1" x14ac:dyDescent="0.2"/>
    <row r="17784" s="592" customFormat="1" x14ac:dyDescent="0.2"/>
    <row r="17785" s="592" customFormat="1" x14ac:dyDescent="0.2"/>
    <row r="17786" s="592" customFormat="1" x14ac:dyDescent="0.2"/>
    <row r="17787" s="592" customFormat="1" x14ac:dyDescent="0.2"/>
    <row r="17788" s="592" customFormat="1" x14ac:dyDescent="0.2"/>
    <row r="17789" s="592" customFormat="1" x14ac:dyDescent="0.2"/>
    <row r="17790" s="592" customFormat="1" x14ac:dyDescent="0.2"/>
    <row r="17791" s="592" customFormat="1" x14ac:dyDescent="0.2"/>
    <row r="17792" s="592" customFormat="1" x14ac:dyDescent="0.2"/>
    <row r="17793" s="592" customFormat="1" x14ac:dyDescent="0.2"/>
    <row r="17794" s="592" customFormat="1" x14ac:dyDescent="0.2"/>
    <row r="17795" s="592" customFormat="1" x14ac:dyDescent="0.2"/>
    <row r="17796" s="592" customFormat="1" x14ac:dyDescent="0.2"/>
    <row r="17797" s="592" customFormat="1" x14ac:dyDescent="0.2"/>
    <row r="17798" s="592" customFormat="1" x14ac:dyDescent="0.2"/>
    <row r="17799" s="592" customFormat="1" x14ac:dyDescent="0.2"/>
    <row r="17800" s="592" customFormat="1" x14ac:dyDescent="0.2"/>
    <row r="17801" s="592" customFormat="1" x14ac:dyDescent="0.2"/>
    <row r="17802" s="592" customFormat="1" x14ac:dyDescent="0.2"/>
    <row r="17803" s="592" customFormat="1" x14ac:dyDescent="0.2"/>
    <row r="17804" s="592" customFormat="1" x14ac:dyDescent="0.2"/>
    <row r="17805" s="592" customFormat="1" x14ac:dyDescent="0.2"/>
    <row r="17806" s="592" customFormat="1" x14ac:dyDescent="0.2"/>
    <row r="17807" s="592" customFormat="1" x14ac:dyDescent="0.2"/>
    <row r="17808" s="592" customFormat="1" x14ac:dyDescent="0.2"/>
    <row r="17809" s="592" customFormat="1" x14ac:dyDescent="0.2"/>
    <row r="17810" s="592" customFormat="1" x14ac:dyDescent="0.2"/>
    <row r="17811" s="592" customFormat="1" x14ac:dyDescent="0.2"/>
    <row r="17812" s="592" customFormat="1" x14ac:dyDescent="0.2"/>
    <row r="17813" s="592" customFormat="1" x14ac:dyDescent="0.2"/>
    <row r="17814" s="592" customFormat="1" x14ac:dyDescent="0.2"/>
    <row r="17815" s="592" customFormat="1" x14ac:dyDescent="0.2"/>
    <row r="17816" s="592" customFormat="1" x14ac:dyDescent="0.2"/>
    <row r="17817" s="592" customFormat="1" x14ac:dyDescent="0.2"/>
    <row r="17818" s="592" customFormat="1" x14ac:dyDescent="0.2"/>
    <row r="17819" s="592" customFormat="1" x14ac:dyDescent="0.2"/>
    <row r="17820" s="592" customFormat="1" x14ac:dyDescent="0.2"/>
    <row r="17821" s="592" customFormat="1" x14ac:dyDescent="0.2"/>
    <row r="17822" s="592" customFormat="1" x14ac:dyDescent="0.2"/>
    <row r="17823" s="592" customFormat="1" x14ac:dyDescent="0.2"/>
    <row r="17824" s="592" customFormat="1" x14ac:dyDescent="0.2"/>
    <row r="17825" s="592" customFormat="1" x14ac:dyDescent="0.2"/>
    <row r="17826" s="592" customFormat="1" x14ac:dyDescent="0.2"/>
    <row r="17827" s="592" customFormat="1" x14ac:dyDescent="0.2"/>
    <row r="17828" s="592" customFormat="1" x14ac:dyDescent="0.2"/>
    <row r="17829" s="592" customFormat="1" x14ac:dyDescent="0.2"/>
    <row r="17830" s="592" customFormat="1" x14ac:dyDescent="0.2"/>
    <row r="17831" s="592" customFormat="1" x14ac:dyDescent="0.2"/>
    <row r="17832" s="592" customFormat="1" x14ac:dyDescent="0.2"/>
    <row r="17833" s="592" customFormat="1" x14ac:dyDescent="0.2"/>
    <row r="17834" s="592" customFormat="1" x14ac:dyDescent="0.2"/>
    <row r="17835" s="592" customFormat="1" x14ac:dyDescent="0.2"/>
    <row r="17836" s="592" customFormat="1" x14ac:dyDescent="0.2"/>
    <row r="17837" s="592" customFormat="1" x14ac:dyDescent="0.2"/>
    <row r="17838" s="592" customFormat="1" x14ac:dyDescent="0.2"/>
    <row r="17839" s="592" customFormat="1" x14ac:dyDescent="0.2"/>
    <row r="17840" s="592" customFormat="1" x14ac:dyDescent="0.2"/>
    <row r="17841" s="592" customFormat="1" x14ac:dyDescent="0.2"/>
    <row r="17842" s="592" customFormat="1" x14ac:dyDescent="0.2"/>
    <row r="17843" s="592" customFormat="1" x14ac:dyDescent="0.2"/>
    <row r="17844" s="592" customFormat="1" x14ac:dyDescent="0.2"/>
    <row r="17845" s="592" customFormat="1" x14ac:dyDescent="0.2"/>
    <row r="17846" s="592" customFormat="1" x14ac:dyDescent="0.2"/>
    <row r="17847" s="592" customFormat="1" x14ac:dyDescent="0.2"/>
    <row r="17848" s="592" customFormat="1" x14ac:dyDescent="0.2"/>
    <row r="17849" s="592" customFormat="1" x14ac:dyDescent="0.2"/>
    <row r="17850" s="592" customFormat="1" x14ac:dyDescent="0.2"/>
    <row r="17851" s="592" customFormat="1" x14ac:dyDescent="0.2"/>
    <row r="17852" s="592" customFormat="1" x14ac:dyDescent="0.2"/>
    <row r="17853" s="592" customFormat="1" x14ac:dyDescent="0.2"/>
    <row r="17854" s="592" customFormat="1" x14ac:dyDescent="0.2"/>
    <row r="17855" s="592" customFormat="1" x14ac:dyDescent="0.2"/>
    <row r="17856" s="592" customFormat="1" x14ac:dyDescent="0.2"/>
    <row r="17857" s="592" customFormat="1" x14ac:dyDescent="0.2"/>
    <row r="17858" s="592" customFormat="1" x14ac:dyDescent="0.2"/>
    <row r="17859" s="592" customFormat="1" x14ac:dyDescent="0.2"/>
    <row r="17860" s="592" customFormat="1" x14ac:dyDescent="0.2"/>
    <row r="17861" s="592" customFormat="1" x14ac:dyDescent="0.2"/>
    <row r="17862" s="592" customFormat="1" x14ac:dyDescent="0.2"/>
    <row r="17863" s="592" customFormat="1" x14ac:dyDescent="0.2"/>
    <row r="17864" s="592" customFormat="1" x14ac:dyDescent="0.2"/>
    <row r="17865" s="592" customFormat="1" x14ac:dyDescent="0.2"/>
    <row r="17866" s="592" customFormat="1" x14ac:dyDescent="0.2"/>
    <row r="17867" s="592" customFormat="1" x14ac:dyDescent="0.2"/>
    <row r="17868" s="592" customFormat="1" x14ac:dyDescent="0.2"/>
    <row r="17869" s="592" customFormat="1" x14ac:dyDescent="0.2"/>
    <row r="17870" s="592" customFormat="1" x14ac:dyDescent="0.2"/>
    <row r="17871" s="592" customFormat="1" x14ac:dyDescent="0.2"/>
    <row r="17872" s="592" customFormat="1" x14ac:dyDescent="0.2"/>
    <row r="17873" s="592" customFormat="1" x14ac:dyDescent="0.2"/>
    <row r="17874" s="592" customFormat="1" x14ac:dyDescent="0.2"/>
    <row r="17875" s="592" customFormat="1" x14ac:dyDescent="0.2"/>
    <row r="17876" s="592" customFormat="1" x14ac:dyDescent="0.2"/>
    <row r="17877" s="592" customFormat="1" x14ac:dyDescent="0.2"/>
    <row r="17878" s="592" customFormat="1" x14ac:dyDescent="0.2"/>
    <row r="17879" s="592" customFormat="1" x14ac:dyDescent="0.2"/>
    <row r="17880" s="592" customFormat="1" x14ac:dyDescent="0.2"/>
    <row r="17881" s="592" customFormat="1" x14ac:dyDescent="0.2"/>
    <row r="17882" s="592" customFormat="1" x14ac:dyDescent="0.2"/>
    <row r="17883" s="592" customFormat="1" x14ac:dyDescent="0.2"/>
    <row r="17884" s="592" customFormat="1" x14ac:dyDescent="0.2"/>
    <row r="17885" s="592" customFormat="1" x14ac:dyDescent="0.2"/>
    <row r="17886" s="592" customFormat="1" x14ac:dyDescent="0.2"/>
    <row r="17887" s="592" customFormat="1" x14ac:dyDescent="0.2"/>
    <row r="17888" s="592" customFormat="1" x14ac:dyDescent="0.2"/>
    <row r="17889" s="592" customFormat="1" x14ac:dyDescent="0.2"/>
    <row r="17890" s="592" customFormat="1" x14ac:dyDescent="0.2"/>
    <row r="17891" s="592" customFormat="1" x14ac:dyDescent="0.2"/>
    <row r="17892" s="592" customFormat="1" x14ac:dyDescent="0.2"/>
    <row r="17893" s="592" customFormat="1" x14ac:dyDescent="0.2"/>
    <row r="17894" s="592" customFormat="1" x14ac:dyDescent="0.2"/>
    <row r="17895" s="592" customFormat="1" x14ac:dyDescent="0.2"/>
    <row r="17896" s="592" customFormat="1" x14ac:dyDescent="0.2"/>
    <row r="17897" s="592" customFormat="1" x14ac:dyDescent="0.2"/>
    <row r="17898" s="592" customFormat="1" x14ac:dyDescent="0.2"/>
    <row r="17899" s="592" customFormat="1" x14ac:dyDescent="0.2"/>
    <row r="17900" s="592" customFormat="1" x14ac:dyDescent="0.2"/>
    <row r="17901" s="592" customFormat="1" x14ac:dyDescent="0.2"/>
    <row r="17902" s="592" customFormat="1" x14ac:dyDescent="0.2"/>
    <row r="17903" s="592" customFormat="1" x14ac:dyDescent="0.2"/>
    <row r="17904" s="592" customFormat="1" x14ac:dyDescent="0.2"/>
    <row r="17905" s="592" customFormat="1" x14ac:dyDescent="0.2"/>
    <row r="17906" s="592" customFormat="1" x14ac:dyDescent="0.2"/>
    <row r="17907" s="592" customFormat="1" x14ac:dyDescent="0.2"/>
    <row r="17908" s="592" customFormat="1" x14ac:dyDescent="0.2"/>
    <row r="17909" s="592" customFormat="1" x14ac:dyDescent="0.2"/>
    <row r="17910" s="592" customFormat="1" x14ac:dyDescent="0.2"/>
    <row r="17911" s="592" customFormat="1" x14ac:dyDescent="0.2"/>
    <row r="17912" s="592" customFormat="1" x14ac:dyDescent="0.2"/>
    <row r="17913" s="592" customFormat="1" x14ac:dyDescent="0.2"/>
    <row r="17914" s="592" customFormat="1" x14ac:dyDescent="0.2"/>
    <row r="17915" s="592" customFormat="1" x14ac:dyDescent="0.2"/>
    <row r="17916" s="592" customFormat="1" x14ac:dyDescent="0.2"/>
    <row r="17917" s="592" customFormat="1" x14ac:dyDescent="0.2"/>
    <row r="17918" s="592" customFormat="1" x14ac:dyDescent="0.2"/>
    <row r="17919" s="592" customFormat="1" x14ac:dyDescent="0.2"/>
    <row r="17920" s="592" customFormat="1" x14ac:dyDescent="0.2"/>
    <row r="17921" s="592" customFormat="1" x14ac:dyDescent="0.2"/>
    <row r="17922" s="592" customFormat="1" x14ac:dyDescent="0.2"/>
    <row r="17923" s="592" customFormat="1" x14ac:dyDescent="0.2"/>
    <row r="17924" s="592" customFormat="1" x14ac:dyDescent="0.2"/>
    <row r="17925" s="592" customFormat="1" x14ac:dyDescent="0.2"/>
    <row r="17926" s="592" customFormat="1" x14ac:dyDescent="0.2"/>
    <row r="17927" s="592" customFormat="1" x14ac:dyDescent="0.2"/>
    <row r="17928" s="592" customFormat="1" x14ac:dyDescent="0.2"/>
    <row r="17929" s="592" customFormat="1" x14ac:dyDescent="0.2"/>
    <row r="17930" s="592" customFormat="1" x14ac:dyDescent="0.2"/>
    <row r="17931" s="592" customFormat="1" x14ac:dyDescent="0.2"/>
    <row r="17932" s="592" customFormat="1" x14ac:dyDescent="0.2"/>
    <row r="17933" s="592" customFormat="1" x14ac:dyDescent="0.2"/>
    <row r="17934" s="592" customFormat="1" x14ac:dyDescent="0.2"/>
    <row r="17935" s="592" customFormat="1" x14ac:dyDescent="0.2"/>
    <row r="17936" s="592" customFormat="1" x14ac:dyDescent="0.2"/>
    <row r="17937" s="592" customFormat="1" x14ac:dyDescent="0.2"/>
    <row r="17938" s="592" customFormat="1" x14ac:dyDescent="0.2"/>
    <row r="17939" s="592" customFormat="1" x14ac:dyDescent="0.2"/>
    <row r="17940" s="592" customFormat="1" x14ac:dyDescent="0.2"/>
    <row r="17941" s="592" customFormat="1" x14ac:dyDescent="0.2"/>
    <row r="17942" s="592" customFormat="1" x14ac:dyDescent="0.2"/>
    <row r="17943" s="592" customFormat="1" x14ac:dyDescent="0.2"/>
    <row r="17944" s="592" customFormat="1" x14ac:dyDescent="0.2"/>
    <row r="17945" s="592" customFormat="1" x14ac:dyDescent="0.2"/>
    <row r="17946" s="592" customFormat="1" x14ac:dyDescent="0.2"/>
    <row r="17947" s="592" customFormat="1" x14ac:dyDescent="0.2"/>
    <row r="17948" s="592" customFormat="1" x14ac:dyDescent="0.2"/>
    <row r="17949" s="592" customFormat="1" x14ac:dyDescent="0.2"/>
    <row r="17950" s="592" customFormat="1" x14ac:dyDescent="0.2"/>
    <row r="17951" s="592" customFormat="1" x14ac:dyDescent="0.2"/>
    <row r="17952" s="592" customFormat="1" x14ac:dyDescent="0.2"/>
    <row r="17953" s="592" customFormat="1" x14ac:dyDescent="0.2"/>
    <row r="17954" s="592" customFormat="1" x14ac:dyDescent="0.2"/>
    <row r="17955" s="592" customFormat="1" x14ac:dyDescent="0.2"/>
    <row r="17956" s="592" customFormat="1" x14ac:dyDescent="0.2"/>
    <row r="17957" s="592" customFormat="1" x14ac:dyDescent="0.2"/>
    <row r="17958" s="592" customFormat="1" x14ac:dyDescent="0.2"/>
    <row r="17959" s="592" customFormat="1" x14ac:dyDescent="0.2"/>
    <row r="17960" s="592" customFormat="1" x14ac:dyDescent="0.2"/>
    <row r="17961" s="592" customFormat="1" x14ac:dyDescent="0.2"/>
    <row r="17962" s="592" customFormat="1" x14ac:dyDescent="0.2"/>
    <row r="17963" s="592" customFormat="1" x14ac:dyDescent="0.2"/>
    <row r="17964" s="592" customFormat="1" x14ac:dyDescent="0.2"/>
    <row r="17965" s="592" customFormat="1" x14ac:dyDescent="0.2"/>
    <row r="17966" s="592" customFormat="1" x14ac:dyDescent="0.2"/>
    <row r="17967" s="592" customFormat="1" x14ac:dyDescent="0.2"/>
    <row r="17968" s="592" customFormat="1" x14ac:dyDescent="0.2"/>
    <row r="17969" s="592" customFormat="1" x14ac:dyDescent="0.2"/>
    <row r="17970" s="592" customFormat="1" x14ac:dyDescent="0.2"/>
    <row r="17971" s="592" customFormat="1" x14ac:dyDescent="0.2"/>
    <row r="17972" s="592" customFormat="1" x14ac:dyDescent="0.2"/>
    <row r="17973" s="592" customFormat="1" x14ac:dyDescent="0.2"/>
    <row r="17974" s="592" customFormat="1" x14ac:dyDescent="0.2"/>
    <row r="17975" s="592" customFormat="1" x14ac:dyDescent="0.2"/>
    <row r="17976" s="592" customFormat="1" x14ac:dyDescent="0.2"/>
    <row r="17977" s="592" customFormat="1" x14ac:dyDescent="0.2"/>
    <row r="17978" s="592" customFormat="1" x14ac:dyDescent="0.2"/>
    <row r="17979" s="592" customFormat="1" x14ac:dyDescent="0.2"/>
    <row r="17980" s="592" customFormat="1" x14ac:dyDescent="0.2"/>
    <row r="17981" s="592" customFormat="1" x14ac:dyDescent="0.2"/>
    <row r="17982" s="592" customFormat="1" x14ac:dyDescent="0.2"/>
    <row r="17983" s="592" customFormat="1" x14ac:dyDescent="0.2"/>
    <row r="17984" s="592" customFormat="1" x14ac:dyDescent="0.2"/>
    <row r="17985" s="592" customFormat="1" x14ac:dyDescent="0.2"/>
    <row r="17986" s="592" customFormat="1" x14ac:dyDescent="0.2"/>
    <row r="17987" s="592" customFormat="1" x14ac:dyDescent="0.2"/>
    <row r="17988" s="592" customFormat="1" x14ac:dyDescent="0.2"/>
    <row r="17989" s="592" customFormat="1" x14ac:dyDescent="0.2"/>
    <row r="17990" s="592" customFormat="1" x14ac:dyDescent="0.2"/>
    <row r="17991" s="592" customFormat="1" x14ac:dyDescent="0.2"/>
    <row r="17992" s="592" customFormat="1" x14ac:dyDescent="0.2"/>
    <row r="17993" s="592" customFormat="1" x14ac:dyDescent="0.2"/>
    <row r="17994" s="592" customFormat="1" x14ac:dyDescent="0.2"/>
    <row r="17995" s="592" customFormat="1" x14ac:dyDescent="0.2"/>
    <row r="17996" s="592" customFormat="1" x14ac:dyDescent="0.2"/>
    <row r="17997" s="592" customFormat="1" x14ac:dyDescent="0.2"/>
    <row r="17998" s="592" customFormat="1" x14ac:dyDescent="0.2"/>
    <row r="17999" s="592" customFormat="1" x14ac:dyDescent="0.2"/>
    <row r="18000" s="592" customFormat="1" x14ac:dyDescent="0.2"/>
    <row r="18001" s="592" customFormat="1" x14ac:dyDescent="0.2"/>
    <row r="18002" s="592" customFormat="1" x14ac:dyDescent="0.2"/>
    <row r="18003" s="592" customFormat="1" x14ac:dyDescent="0.2"/>
    <row r="18004" s="592" customFormat="1" x14ac:dyDescent="0.2"/>
    <row r="18005" s="592" customFormat="1" x14ac:dyDescent="0.2"/>
    <row r="18006" s="592" customFormat="1" x14ac:dyDescent="0.2"/>
    <row r="18007" s="592" customFormat="1" x14ac:dyDescent="0.2"/>
    <row r="18008" s="592" customFormat="1" x14ac:dyDescent="0.2"/>
    <row r="18009" s="592" customFormat="1" x14ac:dyDescent="0.2"/>
    <row r="18010" s="592" customFormat="1" x14ac:dyDescent="0.2"/>
    <row r="18011" s="592" customFormat="1" x14ac:dyDescent="0.2"/>
    <row r="18012" s="592" customFormat="1" x14ac:dyDescent="0.2"/>
    <row r="18013" s="592" customFormat="1" x14ac:dyDescent="0.2"/>
    <row r="18014" s="592" customFormat="1" x14ac:dyDescent="0.2"/>
    <row r="18015" s="592" customFormat="1" x14ac:dyDescent="0.2"/>
    <row r="18016" s="592" customFormat="1" x14ac:dyDescent="0.2"/>
    <row r="18017" s="592" customFormat="1" x14ac:dyDescent="0.2"/>
    <row r="18018" s="592" customFormat="1" x14ac:dyDescent="0.2"/>
    <row r="18019" s="592" customFormat="1" x14ac:dyDescent="0.2"/>
    <row r="18020" s="592" customFormat="1" x14ac:dyDescent="0.2"/>
    <row r="18021" s="592" customFormat="1" x14ac:dyDescent="0.2"/>
    <row r="18022" s="592" customFormat="1" x14ac:dyDescent="0.2"/>
    <row r="18023" s="592" customFormat="1" x14ac:dyDescent="0.2"/>
    <row r="18024" s="592" customFormat="1" x14ac:dyDescent="0.2"/>
    <row r="18025" s="592" customFormat="1" x14ac:dyDescent="0.2"/>
    <row r="18026" s="592" customFormat="1" x14ac:dyDescent="0.2"/>
    <row r="18027" s="592" customFormat="1" x14ac:dyDescent="0.2"/>
    <row r="18028" s="592" customFormat="1" x14ac:dyDescent="0.2"/>
    <row r="18029" s="592" customFormat="1" x14ac:dyDescent="0.2"/>
    <row r="18030" s="592" customFormat="1" x14ac:dyDescent="0.2"/>
    <row r="18031" s="592" customFormat="1" x14ac:dyDescent="0.2"/>
    <row r="18032" s="592" customFormat="1" x14ac:dyDescent="0.2"/>
    <row r="18033" s="592" customFormat="1" x14ac:dyDescent="0.2"/>
    <row r="18034" s="592" customFormat="1" x14ac:dyDescent="0.2"/>
    <row r="18035" s="592" customFormat="1" x14ac:dyDescent="0.2"/>
    <row r="18036" s="592" customFormat="1" x14ac:dyDescent="0.2"/>
    <row r="18037" s="592" customFormat="1" x14ac:dyDescent="0.2"/>
    <row r="18038" s="592" customFormat="1" x14ac:dyDescent="0.2"/>
    <row r="18039" s="592" customFormat="1" x14ac:dyDescent="0.2"/>
    <row r="18040" s="592" customFormat="1" x14ac:dyDescent="0.2"/>
    <row r="18041" s="592" customFormat="1" x14ac:dyDescent="0.2"/>
    <row r="18042" s="592" customFormat="1" x14ac:dyDescent="0.2"/>
    <row r="18043" s="592" customFormat="1" x14ac:dyDescent="0.2"/>
    <row r="18044" s="592" customFormat="1" x14ac:dyDescent="0.2"/>
    <row r="18045" s="592" customFormat="1" x14ac:dyDescent="0.2"/>
    <row r="18046" s="592" customFormat="1" x14ac:dyDescent="0.2"/>
    <row r="18047" s="592" customFormat="1" x14ac:dyDescent="0.2"/>
    <row r="18048" s="592" customFormat="1" x14ac:dyDescent="0.2"/>
    <row r="18049" s="592" customFormat="1" x14ac:dyDescent="0.2"/>
    <row r="18050" s="592" customFormat="1" x14ac:dyDescent="0.2"/>
    <row r="18051" s="592" customFormat="1" x14ac:dyDescent="0.2"/>
    <row r="18052" s="592" customFormat="1" x14ac:dyDescent="0.2"/>
    <row r="18053" s="592" customFormat="1" x14ac:dyDescent="0.2"/>
    <row r="18054" s="592" customFormat="1" x14ac:dyDescent="0.2"/>
    <row r="18055" s="592" customFormat="1" x14ac:dyDescent="0.2"/>
    <row r="18056" s="592" customFormat="1" x14ac:dyDescent="0.2"/>
    <row r="18057" s="592" customFormat="1" x14ac:dyDescent="0.2"/>
    <row r="18058" s="592" customFormat="1" x14ac:dyDescent="0.2"/>
    <row r="18059" s="592" customFormat="1" x14ac:dyDescent="0.2"/>
    <row r="18060" s="592" customFormat="1" x14ac:dyDescent="0.2"/>
    <row r="18061" s="592" customFormat="1" x14ac:dyDescent="0.2"/>
    <row r="18062" s="592" customFormat="1" x14ac:dyDescent="0.2"/>
    <row r="18063" s="592" customFormat="1" x14ac:dyDescent="0.2"/>
    <row r="18064" s="592" customFormat="1" x14ac:dyDescent="0.2"/>
    <row r="18065" s="592" customFormat="1" x14ac:dyDescent="0.2"/>
    <row r="18066" s="592" customFormat="1" x14ac:dyDescent="0.2"/>
    <row r="18067" s="592" customFormat="1" x14ac:dyDescent="0.2"/>
    <row r="18068" s="592" customFormat="1" x14ac:dyDescent="0.2"/>
    <row r="18069" s="592" customFormat="1" x14ac:dyDescent="0.2"/>
    <row r="18070" s="592" customFormat="1" x14ac:dyDescent="0.2"/>
    <row r="18071" s="592" customFormat="1" x14ac:dyDescent="0.2"/>
    <row r="18072" s="592" customFormat="1" x14ac:dyDescent="0.2"/>
    <row r="18073" s="592" customFormat="1" x14ac:dyDescent="0.2"/>
    <row r="18074" s="592" customFormat="1" x14ac:dyDescent="0.2"/>
    <row r="18075" s="592" customFormat="1" x14ac:dyDescent="0.2"/>
    <row r="18076" s="592" customFormat="1" x14ac:dyDescent="0.2"/>
    <row r="18077" s="592" customFormat="1" x14ac:dyDescent="0.2"/>
    <row r="18078" s="592" customFormat="1" x14ac:dyDescent="0.2"/>
    <row r="18079" s="592" customFormat="1" x14ac:dyDescent="0.2"/>
    <row r="18080" s="592" customFormat="1" x14ac:dyDescent="0.2"/>
    <row r="18081" s="592" customFormat="1" x14ac:dyDescent="0.2"/>
    <row r="18082" s="592" customFormat="1" x14ac:dyDescent="0.2"/>
    <row r="18083" s="592" customFormat="1" x14ac:dyDescent="0.2"/>
    <row r="18084" s="592" customFormat="1" x14ac:dyDescent="0.2"/>
    <row r="18085" s="592" customFormat="1" x14ac:dyDescent="0.2"/>
    <row r="18086" s="592" customFormat="1" x14ac:dyDescent="0.2"/>
    <row r="18087" s="592" customFormat="1" x14ac:dyDescent="0.2"/>
    <row r="18088" s="592" customFormat="1" x14ac:dyDescent="0.2"/>
    <row r="18089" s="592" customFormat="1" x14ac:dyDescent="0.2"/>
    <row r="18090" s="592" customFormat="1" x14ac:dyDescent="0.2"/>
    <row r="18091" s="592" customFormat="1" x14ac:dyDescent="0.2"/>
    <row r="18092" s="592" customFormat="1" x14ac:dyDescent="0.2"/>
    <row r="18093" s="592" customFormat="1" x14ac:dyDescent="0.2"/>
    <row r="18094" s="592" customFormat="1" x14ac:dyDescent="0.2"/>
    <row r="18095" s="592" customFormat="1" x14ac:dyDescent="0.2"/>
    <row r="18096" s="592" customFormat="1" x14ac:dyDescent="0.2"/>
    <row r="18097" s="592" customFormat="1" x14ac:dyDescent="0.2"/>
    <row r="18098" s="592" customFormat="1" x14ac:dyDescent="0.2"/>
    <row r="18099" s="592" customFormat="1" x14ac:dyDescent="0.2"/>
    <row r="18100" s="592" customFormat="1" x14ac:dyDescent="0.2"/>
    <row r="18101" s="592" customFormat="1" x14ac:dyDescent="0.2"/>
    <row r="18102" s="592" customFormat="1" x14ac:dyDescent="0.2"/>
    <row r="18103" s="592" customFormat="1" x14ac:dyDescent="0.2"/>
    <row r="18104" s="592" customFormat="1" x14ac:dyDescent="0.2"/>
    <row r="18105" s="592" customFormat="1" x14ac:dyDescent="0.2"/>
    <row r="18106" s="592" customFormat="1" x14ac:dyDescent="0.2"/>
    <row r="18107" s="592" customFormat="1" x14ac:dyDescent="0.2"/>
    <row r="18108" s="592" customFormat="1" x14ac:dyDescent="0.2"/>
    <row r="18109" s="592" customFormat="1" x14ac:dyDescent="0.2"/>
    <row r="18110" s="592" customFormat="1" x14ac:dyDescent="0.2"/>
    <row r="18111" s="592" customFormat="1" x14ac:dyDescent="0.2"/>
    <row r="18112" s="592" customFormat="1" x14ac:dyDescent="0.2"/>
    <row r="18113" s="592" customFormat="1" x14ac:dyDescent="0.2"/>
    <row r="18114" s="592" customFormat="1" x14ac:dyDescent="0.2"/>
    <row r="18115" s="592" customFormat="1" x14ac:dyDescent="0.2"/>
    <row r="18116" s="592" customFormat="1" x14ac:dyDescent="0.2"/>
    <row r="18117" s="592" customFormat="1" x14ac:dyDescent="0.2"/>
    <row r="18118" s="592" customFormat="1" x14ac:dyDescent="0.2"/>
    <row r="18119" s="592" customFormat="1" x14ac:dyDescent="0.2"/>
    <row r="18120" s="592" customFormat="1" x14ac:dyDescent="0.2"/>
    <row r="18121" s="592" customFormat="1" x14ac:dyDescent="0.2"/>
    <row r="18122" s="592" customFormat="1" x14ac:dyDescent="0.2"/>
    <row r="18123" s="592" customFormat="1" x14ac:dyDescent="0.2"/>
    <row r="18124" s="592" customFormat="1" x14ac:dyDescent="0.2"/>
    <row r="18125" s="592" customFormat="1" x14ac:dyDescent="0.2"/>
    <row r="18126" s="592" customFormat="1" x14ac:dyDescent="0.2"/>
    <row r="18127" s="592" customFormat="1" x14ac:dyDescent="0.2"/>
    <row r="18128" s="592" customFormat="1" x14ac:dyDescent="0.2"/>
    <row r="18129" s="592" customFormat="1" x14ac:dyDescent="0.2"/>
    <row r="18130" s="592" customFormat="1" x14ac:dyDescent="0.2"/>
    <row r="18131" s="592" customFormat="1" x14ac:dyDescent="0.2"/>
    <row r="18132" s="592" customFormat="1" x14ac:dyDescent="0.2"/>
    <row r="18133" s="592" customFormat="1" x14ac:dyDescent="0.2"/>
    <row r="18134" s="592" customFormat="1" x14ac:dyDescent="0.2"/>
    <row r="18135" s="592" customFormat="1" x14ac:dyDescent="0.2"/>
    <row r="18136" s="592" customFormat="1" x14ac:dyDescent="0.2"/>
    <row r="18137" s="592" customFormat="1" x14ac:dyDescent="0.2"/>
    <row r="18138" s="592" customFormat="1" x14ac:dyDescent="0.2"/>
    <row r="18139" s="592" customFormat="1" x14ac:dyDescent="0.2"/>
    <row r="18140" s="592" customFormat="1" x14ac:dyDescent="0.2"/>
    <row r="18141" s="592" customFormat="1" x14ac:dyDescent="0.2"/>
    <row r="18142" s="592" customFormat="1" x14ac:dyDescent="0.2"/>
    <row r="18143" s="592" customFormat="1" x14ac:dyDescent="0.2"/>
    <row r="18144" s="592" customFormat="1" x14ac:dyDescent="0.2"/>
    <row r="18145" s="592" customFormat="1" x14ac:dyDescent="0.2"/>
    <row r="18146" s="592" customFormat="1" x14ac:dyDescent="0.2"/>
    <row r="18147" s="592" customFormat="1" x14ac:dyDescent="0.2"/>
    <row r="18148" s="592" customFormat="1" x14ac:dyDescent="0.2"/>
    <row r="18149" s="592" customFormat="1" x14ac:dyDescent="0.2"/>
    <row r="18150" s="592" customFormat="1" x14ac:dyDescent="0.2"/>
    <row r="18151" s="592" customFormat="1" x14ac:dyDescent="0.2"/>
    <row r="18152" s="592" customFormat="1" x14ac:dyDescent="0.2"/>
    <row r="18153" s="592" customFormat="1" x14ac:dyDescent="0.2"/>
    <row r="18154" s="592" customFormat="1" x14ac:dyDescent="0.2"/>
    <row r="18155" s="592" customFormat="1" x14ac:dyDescent="0.2"/>
    <row r="18156" s="592" customFormat="1" x14ac:dyDescent="0.2"/>
    <row r="18157" s="592" customFormat="1" x14ac:dyDescent="0.2"/>
    <row r="18158" s="592" customFormat="1" x14ac:dyDescent="0.2"/>
    <row r="18159" s="592" customFormat="1" x14ac:dyDescent="0.2"/>
    <row r="18160" s="592" customFormat="1" x14ac:dyDescent="0.2"/>
    <row r="18161" s="592" customFormat="1" x14ac:dyDescent="0.2"/>
    <row r="18162" s="592" customFormat="1" x14ac:dyDescent="0.2"/>
    <row r="18163" s="592" customFormat="1" x14ac:dyDescent="0.2"/>
    <row r="18164" s="592" customFormat="1" x14ac:dyDescent="0.2"/>
    <row r="18165" s="592" customFormat="1" x14ac:dyDescent="0.2"/>
    <row r="18166" s="592" customFormat="1" x14ac:dyDescent="0.2"/>
    <row r="18167" s="592" customFormat="1" x14ac:dyDescent="0.2"/>
    <row r="18168" s="592" customFormat="1" x14ac:dyDescent="0.2"/>
    <row r="18169" s="592" customFormat="1" x14ac:dyDescent="0.2"/>
    <row r="18170" s="592" customFormat="1" x14ac:dyDescent="0.2"/>
    <row r="18171" s="592" customFormat="1" x14ac:dyDescent="0.2"/>
    <row r="18172" s="592" customFormat="1" x14ac:dyDescent="0.2"/>
    <row r="18173" s="592" customFormat="1" x14ac:dyDescent="0.2"/>
    <row r="18174" s="592" customFormat="1" x14ac:dyDescent="0.2"/>
    <row r="18175" s="592" customFormat="1" x14ac:dyDescent="0.2"/>
    <row r="18176" s="592" customFormat="1" x14ac:dyDescent="0.2"/>
    <row r="18177" s="592" customFormat="1" x14ac:dyDescent="0.2"/>
    <row r="18178" s="592" customFormat="1" x14ac:dyDescent="0.2"/>
    <row r="18179" s="592" customFormat="1" x14ac:dyDescent="0.2"/>
    <row r="18180" s="592" customFormat="1" x14ac:dyDescent="0.2"/>
    <row r="18181" s="592" customFormat="1" x14ac:dyDescent="0.2"/>
    <row r="18182" s="592" customFormat="1" x14ac:dyDescent="0.2"/>
    <row r="18183" s="592" customFormat="1" x14ac:dyDescent="0.2"/>
    <row r="18184" s="592" customFormat="1" x14ac:dyDescent="0.2"/>
    <row r="18185" s="592" customFormat="1" x14ac:dyDescent="0.2"/>
    <row r="18186" s="592" customFormat="1" x14ac:dyDescent="0.2"/>
    <row r="18187" s="592" customFormat="1" x14ac:dyDescent="0.2"/>
    <row r="18188" s="592" customFormat="1" x14ac:dyDescent="0.2"/>
    <row r="18189" s="592" customFormat="1" x14ac:dyDescent="0.2"/>
    <row r="18190" s="592" customFormat="1" x14ac:dyDescent="0.2"/>
    <row r="18191" s="592" customFormat="1" x14ac:dyDescent="0.2"/>
    <row r="18192" s="592" customFormat="1" x14ac:dyDescent="0.2"/>
    <row r="18193" s="592" customFormat="1" x14ac:dyDescent="0.2"/>
    <row r="18194" s="592" customFormat="1" x14ac:dyDescent="0.2"/>
    <row r="18195" s="592" customFormat="1" x14ac:dyDescent="0.2"/>
    <row r="18196" s="592" customFormat="1" x14ac:dyDescent="0.2"/>
    <row r="18197" s="592" customFormat="1" x14ac:dyDescent="0.2"/>
    <row r="18198" s="592" customFormat="1" x14ac:dyDescent="0.2"/>
    <row r="18199" s="592" customFormat="1" x14ac:dyDescent="0.2"/>
    <row r="18200" s="592" customFormat="1" x14ac:dyDescent="0.2"/>
    <row r="18201" s="592" customFormat="1" x14ac:dyDescent="0.2"/>
    <row r="18202" s="592" customFormat="1" x14ac:dyDescent="0.2"/>
    <row r="18203" s="592" customFormat="1" x14ac:dyDescent="0.2"/>
    <row r="18204" s="592" customFormat="1" x14ac:dyDescent="0.2"/>
    <row r="18205" s="592" customFormat="1" x14ac:dyDescent="0.2"/>
    <row r="18206" s="592" customFormat="1" x14ac:dyDescent="0.2"/>
    <row r="18207" s="592" customFormat="1" x14ac:dyDescent="0.2"/>
    <row r="18208" s="592" customFormat="1" x14ac:dyDescent="0.2"/>
    <row r="18209" s="592" customFormat="1" x14ac:dyDescent="0.2"/>
    <row r="18210" s="592" customFormat="1" x14ac:dyDescent="0.2"/>
    <row r="18211" s="592" customFormat="1" x14ac:dyDescent="0.2"/>
    <row r="18212" s="592" customFormat="1" x14ac:dyDescent="0.2"/>
    <row r="18213" s="592" customFormat="1" x14ac:dyDescent="0.2"/>
    <row r="18214" s="592" customFormat="1" x14ac:dyDescent="0.2"/>
    <row r="18215" s="592" customFormat="1" x14ac:dyDescent="0.2"/>
    <row r="18216" s="592" customFormat="1" x14ac:dyDescent="0.2"/>
    <row r="18217" s="592" customFormat="1" x14ac:dyDescent="0.2"/>
    <row r="18218" s="592" customFormat="1" x14ac:dyDescent="0.2"/>
    <row r="18219" s="592" customFormat="1" x14ac:dyDescent="0.2"/>
    <row r="18220" s="592" customFormat="1" x14ac:dyDescent="0.2"/>
    <row r="18221" s="592" customFormat="1" x14ac:dyDescent="0.2"/>
    <row r="18222" s="592" customFormat="1" x14ac:dyDescent="0.2"/>
    <row r="18223" s="592" customFormat="1" x14ac:dyDescent="0.2"/>
    <row r="18224" s="592" customFormat="1" x14ac:dyDescent="0.2"/>
    <row r="18225" s="592" customFormat="1" x14ac:dyDescent="0.2"/>
    <row r="18226" s="592" customFormat="1" x14ac:dyDescent="0.2"/>
    <row r="18227" s="592" customFormat="1" x14ac:dyDescent="0.2"/>
    <row r="18228" s="592" customFormat="1" x14ac:dyDescent="0.2"/>
    <row r="18229" s="592" customFormat="1" x14ac:dyDescent="0.2"/>
    <row r="18230" s="592" customFormat="1" x14ac:dyDescent="0.2"/>
    <row r="18231" s="592" customFormat="1" x14ac:dyDescent="0.2"/>
    <row r="18232" s="592" customFormat="1" x14ac:dyDescent="0.2"/>
    <row r="18233" s="592" customFormat="1" x14ac:dyDescent="0.2"/>
    <row r="18234" s="592" customFormat="1" x14ac:dyDescent="0.2"/>
    <row r="18235" s="592" customFormat="1" x14ac:dyDescent="0.2"/>
    <row r="18236" s="592" customFormat="1" x14ac:dyDescent="0.2"/>
    <row r="18237" s="592" customFormat="1" x14ac:dyDescent="0.2"/>
    <row r="18238" s="592" customFormat="1" x14ac:dyDescent="0.2"/>
    <row r="18239" s="592" customFormat="1" x14ac:dyDescent="0.2"/>
    <row r="18240" s="592" customFormat="1" x14ac:dyDescent="0.2"/>
    <row r="18241" s="592" customFormat="1" x14ac:dyDescent="0.2"/>
    <row r="18242" s="592" customFormat="1" x14ac:dyDescent="0.2"/>
    <row r="18243" s="592" customFormat="1" x14ac:dyDescent="0.2"/>
    <row r="18244" s="592" customFormat="1" x14ac:dyDescent="0.2"/>
    <row r="18245" s="592" customFormat="1" x14ac:dyDescent="0.2"/>
    <row r="18246" s="592" customFormat="1" x14ac:dyDescent="0.2"/>
    <row r="18247" s="592" customFormat="1" x14ac:dyDescent="0.2"/>
    <row r="18248" s="592" customFormat="1" x14ac:dyDescent="0.2"/>
    <row r="18249" s="592" customFormat="1" x14ac:dyDescent="0.2"/>
    <row r="18250" s="592" customFormat="1" x14ac:dyDescent="0.2"/>
    <row r="18251" s="592" customFormat="1" x14ac:dyDescent="0.2"/>
    <row r="18252" s="592" customFormat="1" x14ac:dyDescent="0.2"/>
    <row r="18253" s="592" customFormat="1" x14ac:dyDescent="0.2"/>
    <row r="18254" s="592" customFormat="1" x14ac:dyDescent="0.2"/>
    <row r="18255" s="592" customFormat="1" x14ac:dyDescent="0.2"/>
    <row r="18256" s="592" customFormat="1" x14ac:dyDescent="0.2"/>
    <row r="18257" s="592" customFormat="1" x14ac:dyDescent="0.2"/>
    <row r="18258" s="592" customFormat="1" x14ac:dyDescent="0.2"/>
    <row r="18259" s="592" customFormat="1" x14ac:dyDescent="0.2"/>
    <row r="18260" s="592" customFormat="1" x14ac:dyDescent="0.2"/>
    <row r="18261" s="592" customFormat="1" x14ac:dyDescent="0.2"/>
    <row r="18262" s="592" customFormat="1" x14ac:dyDescent="0.2"/>
    <row r="18263" s="592" customFormat="1" x14ac:dyDescent="0.2"/>
    <row r="18264" s="592" customFormat="1" x14ac:dyDescent="0.2"/>
    <row r="18265" s="592" customFormat="1" x14ac:dyDescent="0.2"/>
    <row r="18266" s="592" customFormat="1" x14ac:dyDescent="0.2"/>
    <row r="18267" s="592" customFormat="1" x14ac:dyDescent="0.2"/>
    <row r="18268" s="592" customFormat="1" x14ac:dyDescent="0.2"/>
    <row r="18269" s="592" customFormat="1" x14ac:dyDescent="0.2"/>
    <row r="18270" s="592" customFormat="1" x14ac:dyDescent="0.2"/>
    <row r="18271" s="592" customFormat="1" x14ac:dyDescent="0.2"/>
    <row r="18272" s="592" customFormat="1" x14ac:dyDescent="0.2"/>
    <row r="18273" s="592" customFormat="1" x14ac:dyDescent="0.2"/>
    <row r="18274" s="592" customFormat="1" x14ac:dyDescent="0.2"/>
    <row r="18275" s="592" customFormat="1" x14ac:dyDescent="0.2"/>
    <row r="18276" s="592" customFormat="1" x14ac:dyDescent="0.2"/>
    <row r="18277" s="592" customFormat="1" x14ac:dyDescent="0.2"/>
    <row r="18278" s="592" customFormat="1" x14ac:dyDescent="0.2"/>
    <row r="18279" s="592" customFormat="1" x14ac:dyDescent="0.2"/>
    <row r="18280" s="592" customFormat="1" x14ac:dyDescent="0.2"/>
    <row r="18281" s="592" customFormat="1" x14ac:dyDescent="0.2"/>
    <row r="18282" s="592" customFormat="1" x14ac:dyDescent="0.2"/>
    <row r="18283" s="592" customFormat="1" x14ac:dyDescent="0.2"/>
    <row r="18284" s="592" customFormat="1" x14ac:dyDescent="0.2"/>
    <row r="18285" s="592" customFormat="1" x14ac:dyDescent="0.2"/>
    <row r="18286" s="592" customFormat="1" x14ac:dyDescent="0.2"/>
    <row r="18287" s="592" customFormat="1" x14ac:dyDescent="0.2"/>
    <row r="18288" s="592" customFormat="1" x14ac:dyDescent="0.2"/>
    <row r="18289" s="592" customFormat="1" x14ac:dyDescent="0.2"/>
    <row r="18290" s="592" customFormat="1" x14ac:dyDescent="0.2"/>
    <row r="18291" s="592" customFormat="1" x14ac:dyDescent="0.2"/>
    <row r="18292" s="592" customFormat="1" x14ac:dyDescent="0.2"/>
    <row r="18293" s="592" customFormat="1" x14ac:dyDescent="0.2"/>
    <row r="18294" s="592" customFormat="1" x14ac:dyDescent="0.2"/>
    <row r="18295" s="592" customFormat="1" x14ac:dyDescent="0.2"/>
    <row r="18296" s="592" customFormat="1" x14ac:dyDescent="0.2"/>
    <row r="18297" s="592" customFormat="1" x14ac:dyDescent="0.2"/>
    <row r="18298" s="592" customFormat="1" x14ac:dyDescent="0.2"/>
    <row r="18299" s="592" customFormat="1" x14ac:dyDescent="0.2"/>
    <row r="18300" s="592" customFormat="1" x14ac:dyDescent="0.2"/>
    <row r="18301" s="592" customFormat="1" x14ac:dyDescent="0.2"/>
    <row r="18302" s="592" customFormat="1" x14ac:dyDescent="0.2"/>
    <row r="18303" s="592" customFormat="1" x14ac:dyDescent="0.2"/>
    <row r="18304" s="592" customFormat="1" x14ac:dyDescent="0.2"/>
    <row r="18305" s="592" customFormat="1" x14ac:dyDescent="0.2"/>
    <row r="18306" s="592" customFormat="1" x14ac:dyDescent="0.2"/>
    <row r="18307" s="592" customFormat="1" x14ac:dyDescent="0.2"/>
    <row r="18308" s="592" customFormat="1" x14ac:dyDescent="0.2"/>
    <row r="18309" s="592" customFormat="1" x14ac:dyDescent="0.2"/>
    <row r="18310" s="592" customFormat="1" x14ac:dyDescent="0.2"/>
    <row r="18311" s="592" customFormat="1" x14ac:dyDescent="0.2"/>
    <row r="18312" s="592" customFormat="1" x14ac:dyDescent="0.2"/>
    <row r="18313" s="592" customFormat="1" x14ac:dyDescent="0.2"/>
    <row r="18314" s="592" customFormat="1" x14ac:dyDescent="0.2"/>
    <row r="18315" s="592" customFormat="1" x14ac:dyDescent="0.2"/>
    <row r="18316" s="592" customFormat="1" x14ac:dyDescent="0.2"/>
    <row r="18317" s="592" customFormat="1" x14ac:dyDescent="0.2"/>
    <row r="18318" s="592" customFormat="1" x14ac:dyDescent="0.2"/>
    <row r="18319" s="592" customFormat="1" x14ac:dyDescent="0.2"/>
    <row r="18320" s="592" customFormat="1" x14ac:dyDescent="0.2"/>
    <row r="18321" s="592" customFormat="1" x14ac:dyDescent="0.2"/>
    <row r="18322" s="592" customFormat="1" x14ac:dyDescent="0.2"/>
    <row r="18323" s="592" customFormat="1" x14ac:dyDescent="0.2"/>
    <row r="18324" s="592" customFormat="1" x14ac:dyDescent="0.2"/>
    <row r="18325" s="592" customFormat="1" x14ac:dyDescent="0.2"/>
    <row r="18326" s="592" customFormat="1" x14ac:dyDescent="0.2"/>
    <row r="18327" s="592" customFormat="1" x14ac:dyDescent="0.2"/>
    <row r="18328" s="592" customFormat="1" x14ac:dyDescent="0.2"/>
    <row r="18329" s="592" customFormat="1" x14ac:dyDescent="0.2"/>
    <row r="18330" s="592" customFormat="1" x14ac:dyDescent="0.2"/>
    <row r="18331" s="592" customFormat="1" x14ac:dyDescent="0.2"/>
    <row r="18332" s="592" customFormat="1" x14ac:dyDescent="0.2"/>
    <row r="18333" s="592" customFormat="1" x14ac:dyDescent="0.2"/>
    <row r="18334" s="592" customFormat="1" x14ac:dyDescent="0.2"/>
    <row r="18335" s="592" customFormat="1" x14ac:dyDescent="0.2"/>
    <row r="18336" s="592" customFormat="1" x14ac:dyDescent="0.2"/>
    <row r="18337" s="592" customFormat="1" x14ac:dyDescent="0.2"/>
    <row r="18338" s="592" customFormat="1" x14ac:dyDescent="0.2"/>
    <row r="18339" s="592" customFormat="1" x14ac:dyDescent="0.2"/>
    <row r="18340" s="592" customFormat="1" x14ac:dyDescent="0.2"/>
    <row r="18341" s="592" customFormat="1" x14ac:dyDescent="0.2"/>
    <row r="18342" s="592" customFormat="1" x14ac:dyDescent="0.2"/>
    <row r="18343" s="592" customFormat="1" x14ac:dyDescent="0.2"/>
    <row r="18344" s="592" customFormat="1" x14ac:dyDescent="0.2"/>
    <row r="18345" s="592" customFormat="1" x14ac:dyDescent="0.2"/>
    <row r="18346" s="592" customFormat="1" x14ac:dyDescent="0.2"/>
    <row r="18347" s="592" customFormat="1" x14ac:dyDescent="0.2"/>
    <row r="18348" s="592" customFormat="1" x14ac:dyDescent="0.2"/>
    <row r="18349" s="592" customFormat="1" x14ac:dyDescent="0.2"/>
    <row r="18350" s="592" customFormat="1" x14ac:dyDescent="0.2"/>
    <row r="18351" s="592" customFormat="1" x14ac:dyDescent="0.2"/>
    <row r="18352" s="592" customFormat="1" x14ac:dyDescent="0.2"/>
    <row r="18353" s="592" customFormat="1" x14ac:dyDescent="0.2"/>
    <row r="18354" s="592" customFormat="1" x14ac:dyDescent="0.2"/>
    <row r="18355" s="592" customFormat="1" x14ac:dyDescent="0.2"/>
    <row r="18356" s="592" customFormat="1" x14ac:dyDescent="0.2"/>
    <row r="18357" s="592" customFormat="1" x14ac:dyDescent="0.2"/>
    <row r="18358" s="592" customFormat="1" x14ac:dyDescent="0.2"/>
    <row r="18359" s="592" customFormat="1" x14ac:dyDescent="0.2"/>
    <row r="18360" s="592" customFormat="1" x14ac:dyDescent="0.2"/>
    <row r="18361" s="592" customFormat="1" x14ac:dyDescent="0.2"/>
    <row r="18362" s="592" customFormat="1" x14ac:dyDescent="0.2"/>
    <row r="18363" s="592" customFormat="1" x14ac:dyDescent="0.2"/>
    <row r="18364" s="592" customFormat="1" x14ac:dyDescent="0.2"/>
    <row r="18365" s="592" customFormat="1" x14ac:dyDescent="0.2"/>
    <row r="18366" s="592" customFormat="1" x14ac:dyDescent="0.2"/>
    <row r="18367" s="592" customFormat="1" x14ac:dyDescent="0.2"/>
    <row r="18368" s="592" customFormat="1" x14ac:dyDescent="0.2"/>
    <row r="18369" s="592" customFormat="1" x14ac:dyDescent="0.2"/>
    <row r="18370" s="592" customFormat="1" x14ac:dyDescent="0.2"/>
    <row r="18371" s="592" customFormat="1" x14ac:dyDescent="0.2"/>
    <row r="18372" s="592" customFormat="1" x14ac:dyDescent="0.2"/>
    <row r="18373" s="592" customFormat="1" x14ac:dyDescent="0.2"/>
    <row r="18374" s="592" customFormat="1" x14ac:dyDescent="0.2"/>
    <row r="18375" s="592" customFormat="1" x14ac:dyDescent="0.2"/>
    <row r="18376" s="592" customFormat="1" x14ac:dyDescent="0.2"/>
    <row r="18377" s="592" customFormat="1" x14ac:dyDescent="0.2"/>
    <row r="18378" s="592" customFormat="1" x14ac:dyDescent="0.2"/>
    <row r="18379" s="592" customFormat="1" x14ac:dyDescent="0.2"/>
    <row r="18380" s="592" customFormat="1" x14ac:dyDescent="0.2"/>
    <row r="18381" s="592" customFormat="1" x14ac:dyDescent="0.2"/>
    <row r="18382" s="592" customFormat="1" x14ac:dyDescent="0.2"/>
    <row r="18383" s="592" customFormat="1" x14ac:dyDescent="0.2"/>
    <row r="18384" s="592" customFormat="1" x14ac:dyDescent="0.2"/>
    <row r="18385" s="592" customFormat="1" x14ac:dyDescent="0.2"/>
    <row r="18386" s="592" customFormat="1" x14ac:dyDescent="0.2"/>
    <row r="18387" s="592" customFormat="1" x14ac:dyDescent="0.2"/>
    <row r="18388" s="592" customFormat="1" x14ac:dyDescent="0.2"/>
    <row r="18389" s="592" customFormat="1" x14ac:dyDescent="0.2"/>
    <row r="18390" s="592" customFormat="1" x14ac:dyDescent="0.2"/>
    <row r="18391" s="592" customFormat="1" x14ac:dyDescent="0.2"/>
    <row r="18392" s="592" customFormat="1" x14ac:dyDescent="0.2"/>
    <row r="18393" s="592" customFormat="1" x14ac:dyDescent="0.2"/>
    <row r="18394" s="592" customFormat="1" x14ac:dyDescent="0.2"/>
    <row r="18395" s="592" customFormat="1" x14ac:dyDescent="0.2"/>
    <row r="18396" s="592" customFormat="1" x14ac:dyDescent="0.2"/>
    <row r="18397" s="592" customFormat="1" x14ac:dyDescent="0.2"/>
    <row r="18398" s="592" customFormat="1" x14ac:dyDescent="0.2"/>
    <row r="18399" s="592" customFormat="1" x14ac:dyDescent="0.2"/>
    <row r="18400" s="592" customFormat="1" x14ac:dyDescent="0.2"/>
    <row r="18401" s="592" customFormat="1" x14ac:dyDescent="0.2"/>
    <row r="18402" s="592" customFormat="1" x14ac:dyDescent="0.2"/>
    <row r="18403" s="592" customFormat="1" x14ac:dyDescent="0.2"/>
    <row r="18404" s="592" customFormat="1" x14ac:dyDescent="0.2"/>
    <row r="18405" s="592" customFormat="1" x14ac:dyDescent="0.2"/>
    <row r="18406" s="592" customFormat="1" x14ac:dyDescent="0.2"/>
    <row r="18407" s="592" customFormat="1" x14ac:dyDescent="0.2"/>
    <row r="18408" s="592" customFormat="1" x14ac:dyDescent="0.2"/>
    <row r="18409" s="592" customFormat="1" x14ac:dyDescent="0.2"/>
    <row r="18410" s="592" customFormat="1" x14ac:dyDescent="0.2"/>
    <row r="18411" s="592" customFormat="1" x14ac:dyDescent="0.2"/>
    <row r="18412" s="592" customFormat="1" x14ac:dyDescent="0.2"/>
    <row r="18413" s="592" customFormat="1" x14ac:dyDescent="0.2"/>
    <row r="18414" s="592" customFormat="1" x14ac:dyDescent="0.2"/>
    <row r="18415" s="592" customFormat="1" x14ac:dyDescent="0.2"/>
    <row r="18416" s="592" customFormat="1" x14ac:dyDescent="0.2"/>
    <row r="18417" s="592" customFormat="1" x14ac:dyDescent="0.2"/>
    <row r="18418" s="592" customFormat="1" x14ac:dyDescent="0.2"/>
    <row r="18419" s="592" customFormat="1" x14ac:dyDescent="0.2"/>
    <row r="18420" s="592" customFormat="1" x14ac:dyDescent="0.2"/>
    <row r="18421" s="592" customFormat="1" x14ac:dyDescent="0.2"/>
    <row r="18422" s="592" customFormat="1" x14ac:dyDescent="0.2"/>
    <row r="18423" s="592" customFormat="1" x14ac:dyDescent="0.2"/>
    <row r="18424" s="592" customFormat="1" x14ac:dyDescent="0.2"/>
    <row r="18425" s="592" customFormat="1" x14ac:dyDescent="0.2"/>
    <row r="18426" s="592" customFormat="1" x14ac:dyDescent="0.2"/>
    <row r="18427" s="592" customFormat="1" x14ac:dyDescent="0.2"/>
    <row r="18428" s="592" customFormat="1" x14ac:dyDescent="0.2"/>
    <row r="18429" s="592" customFormat="1" x14ac:dyDescent="0.2"/>
    <row r="18430" s="592" customFormat="1" x14ac:dyDescent="0.2"/>
    <row r="18431" s="592" customFormat="1" x14ac:dyDescent="0.2"/>
    <row r="18432" s="592" customFormat="1" x14ac:dyDescent="0.2"/>
    <row r="18433" s="592" customFormat="1" x14ac:dyDescent="0.2"/>
    <row r="18434" s="592" customFormat="1" x14ac:dyDescent="0.2"/>
    <row r="18435" s="592" customFormat="1" x14ac:dyDescent="0.2"/>
    <row r="18436" s="592" customFormat="1" x14ac:dyDescent="0.2"/>
    <row r="18437" s="592" customFormat="1" x14ac:dyDescent="0.2"/>
    <row r="18438" s="592" customFormat="1" x14ac:dyDescent="0.2"/>
    <row r="18439" s="592" customFormat="1" x14ac:dyDescent="0.2"/>
    <row r="18440" s="592" customFormat="1" x14ac:dyDescent="0.2"/>
    <row r="18441" s="592" customFormat="1" x14ac:dyDescent="0.2"/>
    <row r="18442" s="592" customFormat="1" x14ac:dyDescent="0.2"/>
    <row r="18443" s="592" customFormat="1" x14ac:dyDescent="0.2"/>
    <row r="18444" s="592" customFormat="1" x14ac:dyDescent="0.2"/>
    <row r="18445" s="592" customFormat="1" x14ac:dyDescent="0.2"/>
    <row r="18446" s="592" customFormat="1" x14ac:dyDescent="0.2"/>
    <row r="18447" s="592" customFormat="1" x14ac:dyDescent="0.2"/>
    <row r="18448" s="592" customFormat="1" x14ac:dyDescent="0.2"/>
    <row r="18449" s="592" customFormat="1" x14ac:dyDescent="0.2"/>
    <row r="18450" s="592" customFormat="1" x14ac:dyDescent="0.2"/>
    <row r="18451" s="592" customFormat="1" x14ac:dyDescent="0.2"/>
    <row r="18452" s="592" customFormat="1" x14ac:dyDescent="0.2"/>
    <row r="18453" s="592" customFormat="1" x14ac:dyDescent="0.2"/>
    <row r="18454" s="592" customFormat="1" x14ac:dyDescent="0.2"/>
    <row r="18455" s="592" customFormat="1" x14ac:dyDescent="0.2"/>
    <row r="18456" s="592" customFormat="1" x14ac:dyDescent="0.2"/>
    <row r="18457" s="592" customFormat="1" x14ac:dyDescent="0.2"/>
    <row r="18458" s="592" customFormat="1" x14ac:dyDescent="0.2"/>
    <row r="18459" s="592" customFormat="1" x14ac:dyDescent="0.2"/>
    <row r="18460" s="592" customFormat="1" x14ac:dyDescent="0.2"/>
    <row r="18461" s="592" customFormat="1" x14ac:dyDescent="0.2"/>
    <row r="18462" s="592" customFormat="1" x14ac:dyDescent="0.2"/>
    <row r="18463" s="592" customFormat="1" x14ac:dyDescent="0.2"/>
    <row r="18464" s="592" customFormat="1" x14ac:dyDescent="0.2"/>
    <row r="18465" s="592" customFormat="1" x14ac:dyDescent="0.2"/>
    <row r="18466" s="592" customFormat="1" x14ac:dyDescent="0.2"/>
    <row r="18467" s="592" customFormat="1" x14ac:dyDescent="0.2"/>
    <row r="18468" s="592" customFormat="1" x14ac:dyDescent="0.2"/>
    <row r="18469" s="592" customFormat="1" x14ac:dyDescent="0.2"/>
    <row r="18470" s="592" customFormat="1" x14ac:dyDescent="0.2"/>
    <row r="18471" s="592" customFormat="1" x14ac:dyDescent="0.2"/>
    <row r="18472" s="592" customFormat="1" x14ac:dyDescent="0.2"/>
    <row r="18473" s="592" customFormat="1" x14ac:dyDescent="0.2"/>
    <row r="18474" s="592" customFormat="1" x14ac:dyDescent="0.2"/>
    <row r="18475" s="592" customFormat="1" x14ac:dyDescent="0.2"/>
    <row r="18476" s="592" customFormat="1" x14ac:dyDescent="0.2"/>
    <row r="18477" s="592" customFormat="1" x14ac:dyDescent="0.2"/>
    <row r="18478" s="592" customFormat="1" x14ac:dyDescent="0.2"/>
    <row r="18479" s="592" customFormat="1" x14ac:dyDescent="0.2"/>
    <row r="18480" s="592" customFormat="1" x14ac:dyDescent="0.2"/>
    <row r="18481" s="592" customFormat="1" x14ac:dyDescent="0.2"/>
    <row r="18482" s="592" customFormat="1" x14ac:dyDescent="0.2"/>
    <row r="18483" s="592" customFormat="1" x14ac:dyDescent="0.2"/>
    <row r="18484" s="592" customFormat="1" x14ac:dyDescent="0.2"/>
    <row r="18485" s="592" customFormat="1" x14ac:dyDescent="0.2"/>
    <row r="18486" s="592" customFormat="1" x14ac:dyDescent="0.2"/>
    <row r="18487" s="592" customFormat="1" x14ac:dyDescent="0.2"/>
    <row r="18488" s="592" customFormat="1" x14ac:dyDescent="0.2"/>
    <row r="18489" s="592" customFormat="1" x14ac:dyDescent="0.2"/>
    <row r="18490" s="592" customFormat="1" x14ac:dyDescent="0.2"/>
    <row r="18491" s="592" customFormat="1" x14ac:dyDescent="0.2"/>
    <row r="18492" s="592" customFormat="1" x14ac:dyDescent="0.2"/>
    <row r="18493" s="592" customFormat="1" x14ac:dyDescent="0.2"/>
    <row r="18494" s="592" customFormat="1" x14ac:dyDescent="0.2"/>
    <row r="18495" s="592" customFormat="1" x14ac:dyDescent="0.2"/>
    <row r="18496" s="592" customFormat="1" x14ac:dyDescent="0.2"/>
    <row r="18497" s="592" customFormat="1" x14ac:dyDescent="0.2"/>
    <row r="18498" s="592" customFormat="1" x14ac:dyDescent="0.2"/>
    <row r="18499" s="592" customFormat="1" x14ac:dyDescent="0.2"/>
    <row r="18500" s="592" customFormat="1" x14ac:dyDescent="0.2"/>
    <row r="18501" s="592" customFormat="1" x14ac:dyDescent="0.2"/>
    <row r="18502" s="592" customFormat="1" x14ac:dyDescent="0.2"/>
    <row r="18503" s="592" customFormat="1" x14ac:dyDescent="0.2"/>
    <row r="18504" s="592" customFormat="1" x14ac:dyDescent="0.2"/>
    <row r="18505" s="592" customFormat="1" x14ac:dyDescent="0.2"/>
    <row r="18506" s="592" customFormat="1" x14ac:dyDescent="0.2"/>
    <row r="18507" s="592" customFormat="1" x14ac:dyDescent="0.2"/>
    <row r="18508" s="592" customFormat="1" x14ac:dyDescent="0.2"/>
    <row r="18509" s="592" customFormat="1" x14ac:dyDescent="0.2"/>
    <row r="18510" s="592" customFormat="1" x14ac:dyDescent="0.2"/>
    <row r="18511" s="592" customFormat="1" x14ac:dyDescent="0.2"/>
    <row r="18512" s="592" customFormat="1" x14ac:dyDescent="0.2"/>
    <row r="18513" s="592" customFormat="1" x14ac:dyDescent="0.2"/>
    <row r="18514" s="592" customFormat="1" x14ac:dyDescent="0.2"/>
    <row r="18515" s="592" customFormat="1" x14ac:dyDescent="0.2"/>
    <row r="18516" s="592" customFormat="1" x14ac:dyDescent="0.2"/>
    <row r="18517" s="592" customFormat="1" x14ac:dyDescent="0.2"/>
    <row r="18518" s="592" customFormat="1" x14ac:dyDescent="0.2"/>
    <row r="18519" s="592" customFormat="1" x14ac:dyDescent="0.2"/>
    <row r="18520" s="592" customFormat="1" x14ac:dyDescent="0.2"/>
    <row r="18521" s="592" customFormat="1" x14ac:dyDescent="0.2"/>
    <row r="18522" s="592" customFormat="1" x14ac:dyDescent="0.2"/>
    <row r="18523" s="592" customFormat="1" x14ac:dyDescent="0.2"/>
    <row r="18524" s="592" customFormat="1" x14ac:dyDescent="0.2"/>
    <row r="18525" s="592" customFormat="1" x14ac:dyDescent="0.2"/>
    <row r="18526" s="592" customFormat="1" x14ac:dyDescent="0.2"/>
    <row r="18527" s="592" customFormat="1" x14ac:dyDescent="0.2"/>
    <row r="18528" s="592" customFormat="1" x14ac:dyDescent="0.2"/>
    <row r="18529" s="592" customFormat="1" x14ac:dyDescent="0.2"/>
    <row r="18530" s="592" customFormat="1" x14ac:dyDescent="0.2"/>
    <row r="18531" s="592" customFormat="1" x14ac:dyDescent="0.2"/>
    <row r="18532" s="592" customFormat="1" x14ac:dyDescent="0.2"/>
    <row r="18533" s="592" customFormat="1" x14ac:dyDescent="0.2"/>
    <row r="18534" s="592" customFormat="1" x14ac:dyDescent="0.2"/>
    <row r="18535" s="592" customFormat="1" x14ac:dyDescent="0.2"/>
    <row r="18536" s="592" customFormat="1" x14ac:dyDescent="0.2"/>
    <row r="18537" s="592" customFormat="1" x14ac:dyDescent="0.2"/>
    <row r="18538" s="592" customFormat="1" x14ac:dyDescent="0.2"/>
    <row r="18539" s="592" customFormat="1" x14ac:dyDescent="0.2"/>
    <row r="18540" s="592" customFormat="1" x14ac:dyDescent="0.2"/>
    <row r="18541" s="592" customFormat="1" x14ac:dyDescent="0.2"/>
    <row r="18542" s="592" customFormat="1" x14ac:dyDescent="0.2"/>
    <row r="18543" s="592" customFormat="1" x14ac:dyDescent="0.2"/>
    <row r="18544" s="592" customFormat="1" x14ac:dyDescent="0.2"/>
    <row r="18545" s="592" customFormat="1" x14ac:dyDescent="0.2"/>
    <row r="18546" s="592" customFormat="1" x14ac:dyDescent="0.2"/>
    <row r="18547" s="592" customFormat="1" x14ac:dyDescent="0.2"/>
    <row r="18548" s="592" customFormat="1" x14ac:dyDescent="0.2"/>
    <row r="18549" s="592" customFormat="1" x14ac:dyDescent="0.2"/>
    <row r="18550" s="592" customFormat="1" x14ac:dyDescent="0.2"/>
    <row r="18551" s="592" customFormat="1" x14ac:dyDescent="0.2"/>
    <row r="18552" s="592" customFormat="1" x14ac:dyDescent="0.2"/>
    <row r="18553" s="592" customFormat="1" x14ac:dyDescent="0.2"/>
    <row r="18554" s="592" customFormat="1" x14ac:dyDescent="0.2"/>
    <row r="18555" s="592" customFormat="1" x14ac:dyDescent="0.2"/>
    <row r="18556" s="592" customFormat="1" x14ac:dyDescent="0.2"/>
    <row r="18557" s="592" customFormat="1" x14ac:dyDescent="0.2"/>
    <row r="18558" s="592" customFormat="1" x14ac:dyDescent="0.2"/>
    <row r="18559" s="592" customFormat="1" x14ac:dyDescent="0.2"/>
    <row r="18560" s="592" customFormat="1" x14ac:dyDescent="0.2"/>
    <row r="18561" s="592" customFormat="1" x14ac:dyDescent="0.2"/>
    <row r="18562" s="592" customFormat="1" x14ac:dyDescent="0.2"/>
    <row r="18563" s="592" customFormat="1" x14ac:dyDescent="0.2"/>
    <row r="18564" s="592" customFormat="1" x14ac:dyDescent="0.2"/>
    <row r="18565" s="592" customFormat="1" x14ac:dyDescent="0.2"/>
    <row r="18566" s="592" customFormat="1" x14ac:dyDescent="0.2"/>
    <row r="18567" s="592" customFormat="1" x14ac:dyDescent="0.2"/>
    <row r="18568" s="592" customFormat="1" x14ac:dyDescent="0.2"/>
    <row r="18569" s="592" customFormat="1" x14ac:dyDescent="0.2"/>
    <row r="18570" s="592" customFormat="1" x14ac:dyDescent="0.2"/>
    <row r="18571" s="592" customFormat="1" x14ac:dyDescent="0.2"/>
    <row r="18572" s="592" customFormat="1" x14ac:dyDescent="0.2"/>
    <row r="18573" s="592" customFormat="1" x14ac:dyDescent="0.2"/>
    <row r="18574" s="592" customFormat="1" x14ac:dyDescent="0.2"/>
    <row r="18575" s="592" customFormat="1" x14ac:dyDescent="0.2"/>
    <row r="18576" s="592" customFormat="1" x14ac:dyDescent="0.2"/>
    <row r="18577" s="592" customFormat="1" x14ac:dyDescent="0.2"/>
    <row r="18578" s="592" customFormat="1" x14ac:dyDescent="0.2"/>
    <row r="18579" s="592" customFormat="1" x14ac:dyDescent="0.2"/>
    <row r="18580" s="592" customFormat="1" x14ac:dyDescent="0.2"/>
    <row r="18581" s="592" customFormat="1" x14ac:dyDescent="0.2"/>
    <row r="18582" s="592" customFormat="1" x14ac:dyDescent="0.2"/>
    <row r="18583" s="592" customFormat="1" x14ac:dyDescent="0.2"/>
    <row r="18584" s="592" customFormat="1" x14ac:dyDescent="0.2"/>
    <row r="18585" s="592" customFormat="1" x14ac:dyDescent="0.2"/>
    <row r="18586" s="592" customFormat="1" x14ac:dyDescent="0.2"/>
    <row r="18587" s="592" customFormat="1" x14ac:dyDescent="0.2"/>
    <row r="18588" s="592" customFormat="1" x14ac:dyDescent="0.2"/>
    <row r="18589" s="592" customFormat="1" x14ac:dyDescent="0.2"/>
    <row r="18590" s="592" customFormat="1" x14ac:dyDescent="0.2"/>
    <row r="18591" s="592" customFormat="1" x14ac:dyDescent="0.2"/>
    <row r="18592" s="592" customFormat="1" x14ac:dyDescent="0.2"/>
    <row r="18593" s="592" customFormat="1" x14ac:dyDescent="0.2"/>
    <row r="18594" s="592" customFormat="1" x14ac:dyDescent="0.2"/>
    <row r="18595" s="592" customFormat="1" x14ac:dyDescent="0.2"/>
    <row r="18596" s="592" customFormat="1" x14ac:dyDescent="0.2"/>
    <row r="18597" s="592" customFormat="1" x14ac:dyDescent="0.2"/>
    <row r="18598" s="592" customFormat="1" x14ac:dyDescent="0.2"/>
    <row r="18599" s="592" customFormat="1" x14ac:dyDescent="0.2"/>
    <row r="18600" s="592" customFormat="1" x14ac:dyDescent="0.2"/>
    <row r="18601" s="592" customFormat="1" x14ac:dyDescent="0.2"/>
    <row r="18602" s="592" customFormat="1" x14ac:dyDescent="0.2"/>
    <row r="18603" s="592" customFormat="1" x14ac:dyDescent="0.2"/>
    <row r="18604" s="592" customFormat="1" x14ac:dyDescent="0.2"/>
    <row r="18605" s="592" customFormat="1" x14ac:dyDescent="0.2"/>
    <row r="18606" s="592" customFormat="1" x14ac:dyDescent="0.2"/>
    <row r="18607" s="592" customFormat="1" x14ac:dyDescent="0.2"/>
    <row r="18608" s="592" customFormat="1" x14ac:dyDescent="0.2"/>
    <row r="18609" s="592" customFormat="1" x14ac:dyDescent="0.2"/>
    <row r="18610" s="592" customFormat="1" x14ac:dyDescent="0.2"/>
    <row r="18611" s="592" customFormat="1" x14ac:dyDescent="0.2"/>
    <row r="18612" s="592" customFormat="1" x14ac:dyDescent="0.2"/>
    <row r="18613" s="592" customFormat="1" x14ac:dyDescent="0.2"/>
    <row r="18614" s="592" customFormat="1" x14ac:dyDescent="0.2"/>
    <row r="18615" s="592" customFormat="1" x14ac:dyDescent="0.2"/>
    <row r="18616" s="592" customFormat="1" x14ac:dyDescent="0.2"/>
    <row r="18617" s="592" customFormat="1" x14ac:dyDescent="0.2"/>
    <row r="18618" s="592" customFormat="1" x14ac:dyDescent="0.2"/>
    <row r="18619" s="592" customFormat="1" x14ac:dyDescent="0.2"/>
    <row r="18620" s="592" customFormat="1" x14ac:dyDescent="0.2"/>
    <row r="18621" s="592" customFormat="1" x14ac:dyDescent="0.2"/>
    <row r="18622" s="592" customFormat="1" x14ac:dyDescent="0.2"/>
    <row r="18623" s="592" customFormat="1" x14ac:dyDescent="0.2"/>
    <row r="18624" s="592" customFormat="1" x14ac:dyDescent="0.2"/>
    <row r="18625" s="592" customFormat="1" x14ac:dyDescent="0.2"/>
    <row r="18626" s="592" customFormat="1" x14ac:dyDescent="0.2"/>
    <row r="18627" s="592" customFormat="1" x14ac:dyDescent="0.2"/>
    <row r="18628" s="592" customFormat="1" x14ac:dyDescent="0.2"/>
    <row r="18629" s="592" customFormat="1" x14ac:dyDescent="0.2"/>
    <row r="18630" s="592" customFormat="1" x14ac:dyDescent="0.2"/>
    <row r="18631" s="592" customFormat="1" x14ac:dyDescent="0.2"/>
    <row r="18632" s="592" customFormat="1" x14ac:dyDescent="0.2"/>
    <row r="18633" s="592" customFormat="1" x14ac:dyDescent="0.2"/>
    <row r="18634" s="592" customFormat="1" x14ac:dyDescent="0.2"/>
    <row r="18635" s="592" customFormat="1" x14ac:dyDescent="0.2"/>
    <row r="18636" s="592" customFormat="1" x14ac:dyDescent="0.2"/>
    <row r="18637" s="592" customFormat="1" x14ac:dyDescent="0.2"/>
    <row r="18638" s="592" customFormat="1" x14ac:dyDescent="0.2"/>
    <row r="18639" s="592" customFormat="1" x14ac:dyDescent="0.2"/>
    <row r="18640" s="592" customFormat="1" x14ac:dyDescent="0.2"/>
    <row r="18641" s="592" customFormat="1" x14ac:dyDescent="0.2"/>
    <row r="18642" s="592" customFormat="1" x14ac:dyDescent="0.2"/>
    <row r="18643" s="592" customFormat="1" x14ac:dyDescent="0.2"/>
    <row r="18644" s="592" customFormat="1" x14ac:dyDescent="0.2"/>
    <row r="18645" s="592" customFormat="1" x14ac:dyDescent="0.2"/>
    <row r="18646" s="592" customFormat="1" x14ac:dyDescent="0.2"/>
    <row r="18647" s="592" customFormat="1" x14ac:dyDescent="0.2"/>
    <row r="18648" s="592" customFormat="1" x14ac:dyDescent="0.2"/>
    <row r="18649" s="592" customFormat="1" x14ac:dyDescent="0.2"/>
    <row r="18650" s="592" customFormat="1" x14ac:dyDescent="0.2"/>
    <row r="18651" s="592" customFormat="1" x14ac:dyDescent="0.2"/>
    <row r="18652" s="592" customFormat="1" x14ac:dyDescent="0.2"/>
    <row r="18653" s="592" customFormat="1" x14ac:dyDescent="0.2"/>
    <row r="18654" s="592" customFormat="1" x14ac:dyDescent="0.2"/>
    <row r="18655" s="592" customFormat="1" x14ac:dyDescent="0.2"/>
    <row r="18656" s="592" customFormat="1" x14ac:dyDescent="0.2"/>
    <row r="18657" s="592" customFormat="1" x14ac:dyDescent="0.2"/>
    <row r="18658" s="592" customFormat="1" x14ac:dyDescent="0.2"/>
    <row r="18659" s="592" customFormat="1" x14ac:dyDescent="0.2"/>
    <row r="18660" s="592" customFormat="1" x14ac:dyDescent="0.2"/>
    <row r="18661" s="592" customFormat="1" x14ac:dyDescent="0.2"/>
    <row r="18662" s="592" customFormat="1" x14ac:dyDescent="0.2"/>
    <row r="18663" s="592" customFormat="1" x14ac:dyDescent="0.2"/>
    <row r="18664" s="592" customFormat="1" x14ac:dyDescent="0.2"/>
    <row r="18665" s="592" customFormat="1" x14ac:dyDescent="0.2"/>
    <row r="18666" s="592" customFormat="1" x14ac:dyDescent="0.2"/>
    <row r="18667" s="592" customFormat="1" x14ac:dyDescent="0.2"/>
    <row r="18668" s="592" customFormat="1" x14ac:dyDescent="0.2"/>
    <row r="18669" s="592" customFormat="1" x14ac:dyDescent="0.2"/>
    <row r="18670" s="592" customFormat="1" x14ac:dyDescent="0.2"/>
    <row r="18671" s="592" customFormat="1" x14ac:dyDescent="0.2"/>
    <row r="18672" s="592" customFormat="1" x14ac:dyDescent="0.2"/>
    <row r="18673" s="592" customFormat="1" x14ac:dyDescent="0.2"/>
    <row r="18674" s="592" customFormat="1" x14ac:dyDescent="0.2"/>
    <row r="18675" s="592" customFormat="1" x14ac:dyDescent="0.2"/>
    <row r="18676" s="592" customFormat="1" x14ac:dyDescent="0.2"/>
    <row r="18677" s="592" customFormat="1" x14ac:dyDescent="0.2"/>
    <row r="18678" s="592" customFormat="1" x14ac:dyDescent="0.2"/>
    <row r="18679" s="592" customFormat="1" x14ac:dyDescent="0.2"/>
    <row r="18680" s="592" customFormat="1" x14ac:dyDescent="0.2"/>
    <row r="18681" s="592" customFormat="1" x14ac:dyDescent="0.2"/>
    <row r="18682" s="592" customFormat="1" x14ac:dyDescent="0.2"/>
    <row r="18683" s="592" customFormat="1" x14ac:dyDescent="0.2"/>
    <row r="18684" s="592" customFormat="1" x14ac:dyDescent="0.2"/>
    <row r="18685" s="592" customFormat="1" x14ac:dyDescent="0.2"/>
    <row r="18686" s="592" customFormat="1" x14ac:dyDescent="0.2"/>
    <row r="18687" s="592" customFormat="1" x14ac:dyDescent="0.2"/>
    <row r="18688" s="592" customFormat="1" x14ac:dyDescent="0.2"/>
    <row r="18689" s="592" customFormat="1" x14ac:dyDescent="0.2"/>
    <row r="18690" s="592" customFormat="1" x14ac:dyDescent="0.2"/>
    <row r="18691" s="592" customFormat="1" x14ac:dyDescent="0.2"/>
    <row r="18692" s="592" customFormat="1" x14ac:dyDescent="0.2"/>
    <row r="18693" s="592" customFormat="1" x14ac:dyDescent="0.2"/>
    <row r="18694" s="592" customFormat="1" x14ac:dyDescent="0.2"/>
    <row r="18695" s="592" customFormat="1" x14ac:dyDescent="0.2"/>
    <row r="18696" s="592" customFormat="1" x14ac:dyDescent="0.2"/>
    <row r="18697" s="592" customFormat="1" x14ac:dyDescent="0.2"/>
    <row r="18698" s="592" customFormat="1" x14ac:dyDescent="0.2"/>
    <row r="18699" s="592" customFormat="1" x14ac:dyDescent="0.2"/>
    <row r="18700" s="592" customFormat="1" x14ac:dyDescent="0.2"/>
    <row r="18701" s="592" customFormat="1" x14ac:dyDescent="0.2"/>
    <row r="18702" s="592" customFormat="1" x14ac:dyDescent="0.2"/>
    <row r="18703" s="592" customFormat="1" x14ac:dyDescent="0.2"/>
    <row r="18704" s="592" customFormat="1" x14ac:dyDescent="0.2"/>
    <row r="18705" s="592" customFormat="1" x14ac:dyDescent="0.2"/>
    <row r="18706" s="592" customFormat="1" x14ac:dyDescent="0.2"/>
    <row r="18707" s="592" customFormat="1" x14ac:dyDescent="0.2"/>
    <row r="18708" s="592" customFormat="1" x14ac:dyDescent="0.2"/>
    <row r="18709" s="592" customFormat="1" x14ac:dyDescent="0.2"/>
    <row r="18710" s="592" customFormat="1" x14ac:dyDescent="0.2"/>
    <row r="18711" s="592" customFormat="1" x14ac:dyDescent="0.2"/>
    <row r="18712" s="592" customFormat="1" x14ac:dyDescent="0.2"/>
    <row r="18713" s="592" customFormat="1" x14ac:dyDescent="0.2"/>
    <row r="18714" s="592" customFormat="1" x14ac:dyDescent="0.2"/>
    <row r="18715" s="592" customFormat="1" x14ac:dyDescent="0.2"/>
    <row r="18716" s="592" customFormat="1" x14ac:dyDescent="0.2"/>
    <row r="18717" s="592" customFormat="1" x14ac:dyDescent="0.2"/>
    <row r="18718" s="592" customFormat="1" x14ac:dyDescent="0.2"/>
    <row r="18719" s="592" customFormat="1" x14ac:dyDescent="0.2"/>
    <row r="18720" s="592" customFormat="1" x14ac:dyDescent="0.2"/>
    <row r="18721" s="592" customFormat="1" x14ac:dyDescent="0.2"/>
    <row r="18722" s="592" customFormat="1" x14ac:dyDescent="0.2"/>
    <row r="18723" s="592" customFormat="1" x14ac:dyDescent="0.2"/>
    <row r="18724" s="592" customFormat="1" x14ac:dyDescent="0.2"/>
    <row r="18725" s="592" customFormat="1" x14ac:dyDescent="0.2"/>
    <row r="18726" s="592" customFormat="1" x14ac:dyDescent="0.2"/>
    <row r="18727" s="592" customFormat="1" x14ac:dyDescent="0.2"/>
    <row r="18728" s="592" customFormat="1" x14ac:dyDescent="0.2"/>
    <row r="18729" s="592" customFormat="1" x14ac:dyDescent="0.2"/>
    <row r="18730" s="592" customFormat="1" x14ac:dyDescent="0.2"/>
    <row r="18731" s="592" customFormat="1" x14ac:dyDescent="0.2"/>
    <row r="18732" s="592" customFormat="1" x14ac:dyDescent="0.2"/>
    <row r="18733" s="592" customFormat="1" x14ac:dyDescent="0.2"/>
    <row r="18734" s="592" customFormat="1" x14ac:dyDescent="0.2"/>
    <row r="18735" s="592" customFormat="1" x14ac:dyDescent="0.2"/>
    <row r="18736" s="592" customFormat="1" x14ac:dyDescent="0.2"/>
    <row r="18737" s="592" customFormat="1" x14ac:dyDescent="0.2"/>
    <row r="18738" s="592" customFormat="1" x14ac:dyDescent="0.2"/>
    <row r="18739" s="592" customFormat="1" x14ac:dyDescent="0.2"/>
    <row r="18740" s="592" customFormat="1" x14ac:dyDescent="0.2"/>
    <row r="18741" s="592" customFormat="1" x14ac:dyDescent="0.2"/>
    <row r="18742" s="592" customFormat="1" x14ac:dyDescent="0.2"/>
    <row r="18743" s="592" customFormat="1" x14ac:dyDescent="0.2"/>
    <row r="18744" s="592" customFormat="1" x14ac:dyDescent="0.2"/>
    <row r="18745" s="592" customFormat="1" x14ac:dyDescent="0.2"/>
    <row r="18746" s="592" customFormat="1" x14ac:dyDescent="0.2"/>
    <row r="18747" s="592" customFormat="1" x14ac:dyDescent="0.2"/>
    <row r="18748" s="592" customFormat="1" x14ac:dyDescent="0.2"/>
    <row r="18749" s="592" customFormat="1" x14ac:dyDescent="0.2"/>
    <row r="18750" s="592" customFormat="1" x14ac:dyDescent="0.2"/>
    <row r="18751" s="592" customFormat="1" x14ac:dyDescent="0.2"/>
    <row r="18752" s="592" customFormat="1" x14ac:dyDescent="0.2"/>
    <row r="18753" s="592" customFormat="1" x14ac:dyDescent="0.2"/>
    <row r="18754" s="592" customFormat="1" x14ac:dyDescent="0.2"/>
    <row r="18755" s="592" customFormat="1" x14ac:dyDescent="0.2"/>
    <row r="18756" s="592" customFormat="1" x14ac:dyDescent="0.2"/>
    <row r="18757" s="592" customFormat="1" x14ac:dyDescent="0.2"/>
    <row r="18758" s="592" customFormat="1" x14ac:dyDescent="0.2"/>
    <row r="18759" s="592" customFormat="1" x14ac:dyDescent="0.2"/>
    <row r="18760" s="592" customFormat="1" x14ac:dyDescent="0.2"/>
    <row r="18761" s="592" customFormat="1" x14ac:dyDescent="0.2"/>
    <row r="18762" s="592" customFormat="1" x14ac:dyDescent="0.2"/>
    <row r="18763" s="592" customFormat="1" x14ac:dyDescent="0.2"/>
    <row r="18764" s="592" customFormat="1" x14ac:dyDescent="0.2"/>
    <row r="18765" s="592" customFormat="1" x14ac:dyDescent="0.2"/>
    <row r="18766" s="592" customFormat="1" x14ac:dyDescent="0.2"/>
    <row r="18767" s="592" customFormat="1" x14ac:dyDescent="0.2"/>
    <row r="18768" s="592" customFormat="1" x14ac:dyDescent="0.2"/>
    <row r="18769" s="592" customFormat="1" x14ac:dyDescent="0.2"/>
    <row r="18770" s="592" customFormat="1" x14ac:dyDescent="0.2"/>
    <row r="18771" s="592" customFormat="1" x14ac:dyDescent="0.2"/>
    <row r="18772" s="592" customFormat="1" x14ac:dyDescent="0.2"/>
    <row r="18773" s="592" customFormat="1" x14ac:dyDescent="0.2"/>
    <row r="18774" s="592" customFormat="1" x14ac:dyDescent="0.2"/>
    <row r="18775" s="592" customFormat="1" x14ac:dyDescent="0.2"/>
    <row r="18776" s="592" customFormat="1" x14ac:dyDescent="0.2"/>
    <row r="18777" s="592" customFormat="1" x14ac:dyDescent="0.2"/>
    <row r="18778" s="592" customFormat="1" x14ac:dyDescent="0.2"/>
    <row r="18779" s="592" customFormat="1" x14ac:dyDescent="0.2"/>
    <row r="18780" s="592" customFormat="1" x14ac:dyDescent="0.2"/>
    <row r="18781" s="592" customFormat="1" x14ac:dyDescent="0.2"/>
    <row r="18782" s="592" customFormat="1" x14ac:dyDescent="0.2"/>
    <row r="18783" s="592" customFormat="1" x14ac:dyDescent="0.2"/>
    <row r="18784" s="592" customFormat="1" x14ac:dyDescent="0.2"/>
    <row r="18785" s="592" customFormat="1" x14ac:dyDescent="0.2"/>
    <row r="18786" s="592" customFormat="1" x14ac:dyDescent="0.2"/>
    <row r="18787" s="592" customFormat="1" x14ac:dyDescent="0.2"/>
    <row r="18788" s="592" customFormat="1" x14ac:dyDescent="0.2"/>
    <row r="18789" s="592" customFormat="1" x14ac:dyDescent="0.2"/>
    <row r="18790" s="592" customFormat="1" x14ac:dyDescent="0.2"/>
    <row r="18791" s="592" customFormat="1" x14ac:dyDescent="0.2"/>
    <row r="18792" s="592" customFormat="1" x14ac:dyDescent="0.2"/>
    <row r="18793" s="592" customFormat="1" x14ac:dyDescent="0.2"/>
    <row r="18794" s="592" customFormat="1" x14ac:dyDescent="0.2"/>
    <row r="18795" s="592" customFormat="1" x14ac:dyDescent="0.2"/>
    <row r="18796" s="592" customFormat="1" x14ac:dyDescent="0.2"/>
    <row r="18797" s="592" customFormat="1" x14ac:dyDescent="0.2"/>
    <row r="18798" s="592" customFormat="1" x14ac:dyDescent="0.2"/>
    <row r="18799" s="592" customFormat="1" x14ac:dyDescent="0.2"/>
    <row r="18800" s="592" customFormat="1" x14ac:dyDescent="0.2"/>
    <row r="18801" s="592" customFormat="1" x14ac:dyDescent="0.2"/>
    <row r="18802" s="592" customFormat="1" x14ac:dyDescent="0.2"/>
    <row r="18803" s="592" customFormat="1" x14ac:dyDescent="0.2"/>
    <row r="18804" s="592" customFormat="1" x14ac:dyDescent="0.2"/>
    <row r="18805" s="592" customFormat="1" x14ac:dyDescent="0.2"/>
    <row r="18806" s="592" customFormat="1" x14ac:dyDescent="0.2"/>
    <row r="18807" s="592" customFormat="1" x14ac:dyDescent="0.2"/>
    <row r="18808" s="592" customFormat="1" x14ac:dyDescent="0.2"/>
    <row r="18809" s="592" customFormat="1" x14ac:dyDescent="0.2"/>
    <row r="18810" s="592" customFormat="1" x14ac:dyDescent="0.2"/>
    <row r="18811" s="592" customFormat="1" x14ac:dyDescent="0.2"/>
    <row r="18812" s="592" customFormat="1" x14ac:dyDescent="0.2"/>
    <row r="18813" s="592" customFormat="1" x14ac:dyDescent="0.2"/>
    <row r="18814" s="592" customFormat="1" x14ac:dyDescent="0.2"/>
    <row r="18815" s="592" customFormat="1" x14ac:dyDescent="0.2"/>
    <row r="18816" s="592" customFormat="1" x14ac:dyDescent="0.2"/>
    <row r="18817" s="592" customFormat="1" x14ac:dyDescent="0.2"/>
    <row r="18818" s="592" customFormat="1" x14ac:dyDescent="0.2"/>
    <row r="18819" s="592" customFormat="1" x14ac:dyDescent="0.2"/>
    <row r="18820" s="592" customFormat="1" x14ac:dyDescent="0.2"/>
    <row r="18821" s="592" customFormat="1" x14ac:dyDescent="0.2"/>
    <row r="18822" s="592" customFormat="1" x14ac:dyDescent="0.2"/>
    <row r="18823" s="592" customFormat="1" x14ac:dyDescent="0.2"/>
    <row r="18824" s="592" customFormat="1" x14ac:dyDescent="0.2"/>
    <row r="18825" s="592" customFormat="1" x14ac:dyDescent="0.2"/>
    <row r="18826" s="592" customFormat="1" x14ac:dyDescent="0.2"/>
    <row r="18827" s="592" customFormat="1" x14ac:dyDescent="0.2"/>
    <row r="18828" s="592" customFormat="1" x14ac:dyDescent="0.2"/>
    <row r="18829" s="592" customFormat="1" x14ac:dyDescent="0.2"/>
    <row r="18830" s="592" customFormat="1" x14ac:dyDescent="0.2"/>
    <row r="18831" s="592" customFormat="1" x14ac:dyDescent="0.2"/>
    <row r="18832" s="592" customFormat="1" x14ac:dyDescent="0.2"/>
    <row r="18833" s="592" customFormat="1" x14ac:dyDescent="0.2"/>
    <row r="18834" s="592" customFormat="1" x14ac:dyDescent="0.2"/>
    <row r="18835" s="592" customFormat="1" x14ac:dyDescent="0.2"/>
    <row r="18836" s="592" customFormat="1" x14ac:dyDescent="0.2"/>
    <row r="18837" s="592" customFormat="1" x14ac:dyDescent="0.2"/>
    <row r="18838" s="592" customFormat="1" x14ac:dyDescent="0.2"/>
    <row r="18839" s="592" customFormat="1" x14ac:dyDescent="0.2"/>
    <row r="18840" s="592" customFormat="1" x14ac:dyDescent="0.2"/>
    <row r="18841" s="592" customFormat="1" x14ac:dyDescent="0.2"/>
    <row r="18842" s="592" customFormat="1" x14ac:dyDescent="0.2"/>
    <row r="18843" s="592" customFormat="1" x14ac:dyDescent="0.2"/>
    <row r="18844" s="592" customFormat="1" x14ac:dyDescent="0.2"/>
    <row r="18845" s="592" customFormat="1" x14ac:dyDescent="0.2"/>
    <row r="18846" s="592" customFormat="1" x14ac:dyDescent="0.2"/>
    <row r="18847" s="592" customFormat="1" x14ac:dyDescent="0.2"/>
    <row r="18848" s="592" customFormat="1" x14ac:dyDescent="0.2"/>
    <row r="18849" s="592" customFormat="1" x14ac:dyDescent="0.2"/>
    <row r="18850" s="592" customFormat="1" x14ac:dyDescent="0.2"/>
    <row r="18851" s="592" customFormat="1" x14ac:dyDescent="0.2"/>
    <row r="18852" s="592" customFormat="1" x14ac:dyDescent="0.2"/>
    <row r="18853" s="592" customFormat="1" x14ac:dyDescent="0.2"/>
    <row r="18854" s="592" customFormat="1" x14ac:dyDescent="0.2"/>
    <row r="18855" s="592" customFormat="1" x14ac:dyDescent="0.2"/>
    <row r="18856" s="592" customFormat="1" x14ac:dyDescent="0.2"/>
    <row r="18857" s="592" customFormat="1" x14ac:dyDescent="0.2"/>
    <row r="18858" s="592" customFormat="1" x14ac:dyDescent="0.2"/>
    <row r="18859" s="592" customFormat="1" x14ac:dyDescent="0.2"/>
    <row r="18860" s="592" customFormat="1" x14ac:dyDescent="0.2"/>
    <row r="18861" s="592" customFormat="1" x14ac:dyDescent="0.2"/>
    <row r="18862" s="592" customFormat="1" x14ac:dyDescent="0.2"/>
    <row r="18863" s="592" customFormat="1" x14ac:dyDescent="0.2"/>
    <row r="18864" s="592" customFormat="1" x14ac:dyDescent="0.2"/>
    <row r="18865" s="592" customFormat="1" x14ac:dyDescent="0.2"/>
    <row r="18866" s="592" customFormat="1" x14ac:dyDescent="0.2"/>
    <row r="18867" s="592" customFormat="1" x14ac:dyDescent="0.2"/>
    <row r="18868" s="592" customFormat="1" x14ac:dyDescent="0.2"/>
    <row r="18869" s="592" customFormat="1" x14ac:dyDescent="0.2"/>
    <row r="18870" s="592" customFormat="1" x14ac:dyDescent="0.2"/>
    <row r="18871" s="592" customFormat="1" x14ac:dyDescent="0.2"/>
    <row r="18872" s="592" customFormat="1" x14ac:dyDescent="0.2"/>
    <row r="18873" s="592" customFormat="1" x14ac:dyDescent="0.2"/>
    <row r="18874" s="592" customFormat="1" x14ac:dyDescent="0.2"/>
    <row r="18875" s="592" customFormat="1" x14ac:dyDescent="0.2"/>
    <row r="18876" s="592" customFormat="1" x14ac:dyDescent="0.2"/>
    <row r="18877" s="592" customFormat="1" x14ac:dyDescent="0.2"/>
    <row r="18878" s="592" customFormat="1" x14ac:dyDescent="0.2"/>
    <row r="18879" s="592" customFormat="1" x14ac:dyDescent="0.2"/>
    <row r="18880" s="592" customFormat="1" x14ac:dyDescent="0.2"/>
    <row r="18881" s="592" customFormat="1" x14ac:dyDescent="0.2"/>
    <row r="18882" s="592" customFormat="1" x14ac:dyDescent="0.2"/>
    <row r="18883" s="592" customFormat="1" x14ac:dyDescent="0.2"/>
    <row r="18884" s="592" customFormat="1" x14ac:dyDescent="0.2"/>
    <row r="18885" s="592" customFormat="1" x14ac:dyDescent="0.2"/>
    <row r="18886" s="592" customFormat="1" x14ac:dyDescent="0.2"/>
    <row r="18887" s="592" customFormat="1" x14ac:dyDescent="0.2"/>
    <row r="18888" s="592" customFormat="1" x14ac:dyDescent="0.2"/>
    <row r="18889" s="592" customFormat="1" x14ac:dyDescent="0.2"/>
    <row r="18890" s="592" customFormat="1" x14ac:dyDescent="0.2"/>
    <row r="18891" s="592" customFormat="1" x14ac:dyDescent="0.2"/>
    <row r="18892" s="592" customFormat="1" x14ac:dyDescent="0.2"/>
    <row r="18893" s="592" customFormat="1" x14ac:dyDescent="0.2"/>
    <row r="18894" s="592" customFormat="1" x14ac:dyDescent="0.2"/>
    <row r="18895" s="592" customFormat="1" x14ac:dyDescent="0.2"/>
    <row r="18896" s="592" customFormat="1" x14ac:dyDescent="0.2"/>
    <row r="18897" s="592" customFormat="1" x14ac:dyDescent="0.2"/>
    <row r="18898" s="592" customFormat="1" x14ac:dyDescent="0.2"/>
    <row r="18899" s="592" customFormat="1" x14ac:dyDescent="0.2"/>
    <row r="18900" s="592" customFormat="1" x14ac:dyDescent="0.2"/>
    <row r="18901" s="592" customFormat="1" x14ac:dyDescent="0.2"/>
    <row r="18902" s="592" customFormat="1" x14ac:dyDescent="0.2"/>
    <row r="18903" s="592" customFormat="1" x14ac:dyDescent="0.2"/>
    <row r="18904" s="592" customFormat="1" x14ac:dyDescent="0.2"/>
    <row r="18905" s="592" customFormat="1" x14ac:dyDescent="0.2"/>
    <row r="18906" s="592" customFormat="1" x14ac:dyDescent="0.2"/>
    <row r="18907" s="592" customFormat="1" x14ac:dyDescent="0.2"/>
    <row r="18908" s="592" customFormat="1" x14ac:dyDescent="0.2"/>
    <row r="18909" s="592" customFormat="1" x14ac:dyDescent="0.2"/>
    <row r="18910" s="592" customFormat="1" x14ac:dyDescent="0.2"/>
    <row r="18911" s="592" customFormat="1" x14ac:dyDescent="0.2"/>
    <row r="18912" s="592" customFormat="1" x14ac:dyDescent="0.2"/>
    <row r="18913" s="592" customFormat="1" x14ac:dyDescent="0.2"/>
    <row r="18914" s="592" customFormat="1" x14ac:dyDescent="0.2"/>
    <row r="18915" s="592" customFormat="1" x14ac:dyDescent="0.2"/>
    <row r="18916" s="592" customFormat="1" x14ac:dyDescent="0.2"/>
    <row r="18917" s="592" customFormat="1" x14ac:dyDescent="0.2"/>
    <row r="18918" s="592" customFormat="1" x14ac:dyDescent="0.2"/>
    <row r="18919" s="592" customFormat="1" x14ac:dyDescent="0.2"/>
    <row r="18920" s="592" customFormat="1" x14ac:dyDescent="0.2"/>
    <row r="18921" s="592" customFormat="1" x14ac:dyDescent="0.2"/>
    <row r="18922" s="592" customFormat="1" x14ac:dyDescent="0.2"/>
    <row r="18923" s="592" customFormat="1" x14ac:dyDescent="0.2"/>
    <row r="18924" s="592" customFormat="1" x14ac:dyDescent="0.2"/>
    <row r="18925" s="592" customFormat="1" x14ac:dyDescent="0.2"/>
    <row r="18926" s="592" customFormat="1" x14ac:dyDescent="0.2"/>
    <row r="18927" s="592" customFormat="1" x14ac:dyDescent="0.2"/>
    <row r="18928" s="592" customFormat="1" x14ac:dyDescent="0.2"/>
    <row r="18929" s="592" customFormat="1" x14ac:dyDescent="0.2"/>
    <row r="18930" s="592" customFormat="1" x14ac:dyDescent="0.2"/>
    <row r="18931" s="592" customFormat="1" x14ac:dyDescent="0.2"/>
    <row r="18932" s="592" customFormat="1" x14ac:dyDescent="0.2"/>
    <row r="18933" s="592" customFormat="1" x14ac:dyDescent="0.2"/>
    <row r="18934" s="592" customFormat="1" x14ac:dyDescent="0.2"/>
    <row r="18935" s="592" customFormat="1" x14ac:dyDescent="0.2"/>
    <row r="18936" s="592" customFormat="1" x14ac:dyDescent="0.2"/>
    <row r="18937" s="592" customFormat="1" x14ac:dyDescent="0.2"/>
    <row r="18938" s="592" customFormat="1" x14ac:dyDescent="0.2"/>
    <row r="18939" s="592" customFormat="1" x14ac:dyDescent="0.2"/>
    <row r="18940" s="592" customFormat="1" x14ac:dyDescent="0.2"/>
    <row r="18941" s="592" customFormat="1" x14ac:dyDescent="0.2"/>
    <row r="18942" s="592" customFormat="1" x14ac:dyDescent="0.2"/>
    <row r="18943" s="592" customFormat="1" x14ac:dyDescent="0.2"/>
    <row r="18944" s="592" customFormat="1" x14ac:dyDescent="0.2"/>
    <row r="18945" s="592" customFormat="1" x14ac:dyDescent="0.2"/>
    <row r="18946" s="592" customFormat="1" x14ac:dyDescent="0.2"/>
    <row r="18947" s="592" customFormat="1" x14ac:dyDescent="0.2"/>
    <row r="18948" s="592" customFormat="1" x14ac:dyDescent="0.2"/>
    <row r="18949" s="592" customFormat="1" x14ac:dyDescent="0.2"/>
    <row r="18950" s="592" customFormat="1" x14ac:dyDescent="0.2"/>
    <row r="18951" s="592" customFormat="1" x14ac:dyDescent="0.2"/>
    <row r="18952" s="592" customFormat="1" x14ac:dyDescent="0.2"/>
    <row r="18953" s="592" customFormat="1" x14ac:dyDescent="0.2"/>
    <row r="18954" s="592" customFormat="1" x14ac:dyDescent="0.2"/>
    <row r="18955" s="592" customFormat="1" x14ac:dyDescent="0.2"/>
    <row r="18956" s="592" customFormat="1" x14ac:dyDescent="0.2"/>
    <row r="18957" s="592" customFormat="1" x14ac:dyDescent="0.2"/>
    <row r="18958" s="592" customFormat="1" x14ac:dyDescent="0.2"/>
    <row r="18959" s="592" customFormat="1" x14ac:dyDescent="0.2"/>
    <row r="18960" s="592" customFormat="1" x14ac:dyDescent="0.2"/>
    <row r="18961" s="592" customFormat="1" x14ac:dyDescent="0.2"/>
    <row r="18962" s="592" customFormat="1" x14ac:dyDescent="0.2"/>
    <row r="18963" s="592" customFormat="1" x14ac:dyDescent="0.2"/>
    <row r="18964" s="592" customFormat="1" x14ac:dyDescent="0.2"/>
    <row r="18965" s="592" customFormat="1" x14ac:dyDescent="0.2"/>
    <row r="18966" s="592" customFormat="1" x14ac:dyDescent="0.2"/>
    <row r="18967" s="592" customFormat="1" x14ac:dyDescent="0.2"/>
    <row r="18968" s="592" customFormat="1" x14ac:dyDescent="0.2"/>
    <row r="18969" s="592" customFormat="1" x14ac:dyDescent="0.2"/>
    <row r="18970" s="592" customFormat="1" x14ac:dyDescent="0.2"/>
    <row r="18971" s="592" customFormat="1" x14ac:dyDescent="0.2"/>
    <row r="18972" s="592" customFormat="1" x14ac:dyDescent="0.2"/>
    <row r="18973" s="592" customFormat="1" x14ac:dyDescent="0.2"/>
    <row r="18974" s="592" customFormat="1" x14ac:dyDescent="0.2"/>
    <row r="18975" s="592" customFormat="1" x14ac:dyDescent="0.2"/>
    <row r="18976" s="592" customFormat="1" x14ac:dyDescent="0.2"/>
    <row r="18977" s="592" customFormat="1" x14ac:dyDescent="0.2"/>
    <row r="18978" s="592" customFormat="1" x14ac:dyDescent="0.2"/>
    <row r="18979" s="592" customFormat="1" x14ac:dyDescent="0.2"/>
    <row r="18980" s="592" customFormat="1" x14ac:dyDescent="0.2"/>
    <row r="18981" s="592" customFormat="1" x14ac:dyDescent="0.2"/>
    <row r="18982" s="592" customFormat="1" x14ac:dyDescent="0.2"/>
    <row r="18983" s="592" customFormat="1" x14ac:dyDescent="0.2"/>
    <row r="18984" s="592" customFormat="1" x14ac:dyDescent="0.2"/>
    <row r="18985" s="592" customFormat="1" x14ac:dyDescent="0.2"/>
    <row r="18986" s="592" customFormat="1" x14ac:dyDescent="0.2"/>
    <row r="18987" s="592" customFormat="1" x14ac:dyDescent="0.2"/>
    <row r="18988" s="592" customFormat="1" x14ac:dyDescent="0.2"/>
    <row r="18989" s="592" customFormat="1" x14ac:dyDescent="0.2"/>
    <row r="18990" s="592" customFormat="1" x14ac:dyDescent="0.2"/>
    <row r="18991" s="592" customFormat="1" x14ac:dyDescent="0.2"/>
    <row r="18992" s="592" customFormat="1" x14ac:dyDescent="0.2"/>
    <row r="18993" s="592" customFormat="1" x14ac:dyDescent="0.2"/>
    <row r="18994" s="592" customFormat="1" x14ac:dyDescent="0.2"/>
    <row r="18995" s="592" customFormat="1" x14ac:dyDescent="0.2"/>
    <row r="18996" s="592" customFormat="1" x14ac:dyDescent="0.2"/>
    <row r="18997" s="592" customFormat="1" x14ac:dyDescent="0.2"/>
    <row r="18998" s="592" customFormat="1" x14ac:dyDescent="0.2"/>
    <row r="18999" s="592" customFormat="1" x14ac:dyDescent="0.2"/>
    <row r="19000" s="592" customFormat="1" x14ac:dyDescent="0.2"/>
    <row r="19001" s="592" customFormat="1" x14ac:dyDescent="0.2"/>
    <row r="19002" s="592" customFormat="1" x14ac:dyDescent="0.2"/>
    <row r="19003" s="592" customFormat="1" x14ac:dyDescent="0.2"/>
    <row r="19004" s="592" customFormat="1" x14ac:dyDescent="0.2"/>
    <row r="19005" s="592" customFormat="1" x14ac:dyDescent="0.2"/>
    <row r="19006" s="592" customFormat="1" x14ac:dyDescent="0.2"/>
    <row r="19007" s="592" customFormat="1" x14ac:dyDescent="0.2"/>
    <row r="19008" s="592" customFormat="1" x14ac:dyDescent="0.2"/>
    <row r="19009" s="592" customFormat="1" x14ac:dyDescent="0.2"/>
    <row r="19010" s="592" customFormat="1" x14ac:dyDescent="0.2"/>
    <row r="19011" s="592" customFormat="1" x14ac:dyDescent="0.2"/>
    <row r="19012" s="592" customFormat="1" x14ac:dyDescent="0.2"/>
    <row r="19013" s="592" customFormat="1" x14ac:dyDescent="0.2"/>
    <row r="19014" s="592" customFormat="1" x14ac:dyDescent="0.2"/>
    <row r="19015" s="592" customFormat="1" x14ac:dyDescent="0.2"/>
    <row r="19016" s="592" customFormat="1" x14ac:dyDescent="0.2"/>
    <row r="19017" s="592" customFormat="1" x14ac:dyDescent="0.2"/>
    <row r="19018" s="592" customFormat="1" x14ac:dyDescent="0.2"/>
    <row r="19019" s="592" customFormat="1" x14ac:dyDescent="0.2"/>
    <row r="19020" s="592" customFormat="1" x14ac:dyDescent="0.2"/>
    <row r="19021" s="592" customFormat="1" x14ac:dyDescent="0.2"/>
    <row r="19022" s="592" customFormat="1" x14ac:dyDescent="0.2"/>
    <row r="19023" s="592" customFormat="1" x14ac:dyDescent="0.2"/>
    <row r="19024" s="592" customFormat="1" x14ac:dyDescent="0.2"/>
    <row r="19025" s="592" customFormat="1" x14ac:dyDescent="0.2"/>
    <row r="19026" s="592" customFormat="1" x14ac:dyDescent="0.2"/>
    <row r="19027" s="592" customFormat="1" x14ac:dyDescent="0.2"/>
    <row r="19028" s="592" customFormat="1" x14ac:dyDescent="0.2"/>
    <row r="19029" s="592" customFormat="1" x14ac:dyDescent="0.2"/>
    <row r="19030" s="592" customFormat="1" x14ac:dyDescent="0.2"/>
    <row r="19031" s="592" customFormat="1" x14ac:dyDescent="0.2"/>
    <row r="19032" s="592" customFormat="1" x14ac:dyDescent="0.2"/>
    <row r="19033" s="592" customFormat="1" x14ac:dyDescent="0.2"/>
    <row r="19034" s="592" customFormat="1" x14ac:dyDescent="0.2"/>
    <row r="19035" s="592" customFormat="1" x14ac:dyDescent="0.2"/>
    <row r="19036" s="592" customFormat="1" x14ac:dyDescent="0.2"/>
    <row r="19037" s="592" customFormat="1" x14ac:dyDescent="0.2"/>
    <row r="19038" s="592" customFormat="1" x14ac:dyDescent="0.2"/>
    <row r="19039" s="592" customFormat="1" x14ac:dyDescent="0.2"/>
    <row r="19040" s="592" customFormat="1" x14ac:dyDescent="0.2"/>
    <row r="19041" s="592" customFormat="1" x14ac:dyDescent="0.2"/>
    <row r="19042" s="592" customFormat="1" x14ac:dyDescent="0.2"/>
    <row r="19043" s="592" customFormat="1" x14ac:dyDescent="0.2"/>
    <row r="19044" s="592" customFormat="1" x14ac:dyDescent="0.2"/>
    <row r="19045" s="592" customFormat="1" x14ac:dyDescent="0.2"/>
    <row r="19046" s="592" customFormat="1" x14ac:dyDescent="0.2"/>
    <row r="19047" s="592" customFormat="1" x14ac:dyDescent="0.2"/>
    <row r="19048" s="592" customFormat="1" x14ac:dyDescent="0.2"/>
    <row r="19049" s="592" customFormat="1" x14ac:dyDescent="0.2"/>
    <row r="19050" s="592" customFormat="1" x14ac:dyDescent="0.2"/>
    <row r="19051" s="592" customFormat="1" x14ac:dyDescent="0.2"/>
    <row r="19052" s="592" customFormat="1" x14ac:dyDescent="0.2"/>
    <row r="19053" s="592" customFormat="1" x14ac:dyDescent="0.2"/>
    <row r="19054" s="592" customFormat="1" x14ac:dyDescent="0.2"/>
    <row r="19055" s="592" customFormat="1" x14ac:dyDescent="0.2"/>
    <row r="19056" s="592" customFormat="1" x14ac:dyDescent="0.2"/>
    <row r="19057" s="592" customFormat="1" x14ac:dyDescent="0.2"/>
    <row r="19058" s="592" customFormat="1" x14ac:dyDescent="0.2"/>
    <row r="19059" s="592" customFormat="1" x14ac:dyDescent="0.2"/>
    <row r="19060" s="592" customFormat="1" x14ac:dyDescent="0.2"/>
    <row r="19061" s="592" customFormat="1" x14ac:dyDescent="0.2"/>
    <row r="19062" s="592" customFormat="1" x14ac:dyDescent="0.2"/>
    <row r="19063" s="592" customFormat="1" x14ac:dyDescent="0.2"/>
    <row r="19064" s="592" customFormat="1" x14ac:dyDescent="0.2"/>
    <row r="19065" s="592" customFormat="1" x14ac:dyDescent="0.2"/>
    <row r="19066" s="592" customFormat="1" x14ac:dyDescent="0.2"/>
    <row r="19067" s="592" customFormat="1" x14ac:dyDescent="0.2"/>
    <row r="19068" s="592" customFormat="1" x14ac:dyDescent="0.2"/>
    <row r="19069" s="592" customFormat="1" x14ac:dyDescent="0.2"/>
    <row r="19070" s="592" customFormat="1" x14ac:dyDescent="0.2"/>
    <row r="19071" s="592" customFormat="1" x14ac:dyDescent="0.2"/>
    <row r="19072" s="592" customFormat="1" x14ac:dyDescent="0.2"/>
    <row r="19073" s="592" customFormat="1" x14ac:dyDescent="0.2"/>
    <row r="19074" s="592" customFormat="1" x14ac:dyDescent="0.2"/>
    <row r="19075" s="592" customFormat="1" x14ac:dyDescent="0.2"/>
    <row r="19076" s="592" customFormat="1" x14ac:dyDescent="0.2"/>
    <row r="19077" s="592" customFormat="1" x14ac:dyDescent="0.2"/>
    <row r="19078" s="592" customFormat="1" x14ac:dyDescent="0.2"/>
    <row r="19079" s="592" customFormat="1" x14ac:dyDescent="0.2"/>
    <row r="19080" s="592" customFormat="1" x14ac:dyDescent="0.2"/>
    <row r="19081" s="592" customFormat="1" x14ac:dyDescent="0.2"/>
    <row r="19082" s="592" customFormat="1" x14ac:dyDescent="0.2"/>
    <row r="19083" s="592" customFormat="1" x14ac:dyDescent="0.2"/>
    <row r="19084" s="592" customFormat="1" x14ac:dyDescent="0.2"/>
    <row r="19085" s="592" customFormat="1" x14ac:dyDescent="0.2"/>
    <row r="19086" s="592" customFormat="1" x14ac:dyDescent="0.2"/>
    <row r="19087" s="592" customFormat="1" x14ac:dyDescent="0.2"/>
    <row r="19088" s="592" customFormat="1" x14ac:dyDescent="0.2"/>
    <row r="19089" s="592" customFormat="1" x14ac:dyDescent="0.2"/>
    <row r="19090" s="592" customFormat="1" x14ac:dyDescent="0.2"/>
    <row r="19091" s="592" customFormat="1" x14ac:dyDescent="0.2"/>
    <row r="19092" s="592" customFormat="1" x14ac:dyDescent="0.2"/>
    <row r="19093" s="592" customFormat="1" x14ac:dyDescent="0.2"/>
    <row r="19094" s="592" customFormat="1" x14ac:dyDescent="0.2"/>
    <row r="19095" s="592" customFormat="1" x14ac:dyDescent="0.2"/>
    <row r="19096" s="592" customFormat="1" x14ac:dyDescent="0.2"/>
    <row r="19097" s="592" customFormat="1" x14ac:dyDescent="0.2"/>
    <row r="19098" s="592" customFormat="1" x14ac:dyDescent="0.2"/>
    <row r="19099" s="592" customFormat="1" x14ac:dyDescent="0.2"/>
    <row r="19100" s="592" customFormat="1" x14ac:dyDescent="0.2"/>
    <row r="19101" s="592" customFormat="1" x14ac:dyDescent="0.2"/>
    <row r="19102" s="592" customFormat="1" x14ac:dyDescent="0.2"/>
    <row r="19103" s="592" customFormat="1" x14ac:dyDescent="0.2"/>
    <row r="19104" s="592" customFormat="1" x14ac:dyDescent="0.2"/>
    <row r="19105" s="592" customFormat="1" x14ac:dyDescent="0.2"/>
    <row r="19106" s="592" customFormat="1" x14ac:dyDescent="0.2"/>
    <row r="19107" s="592" customFormat="1" x14ac:dyDescent="0.2"/>
    <row r="19108" s="592" customFormat="1" x14ac:dyDescent="0.2"/>
    <row r="19109" s="592" customFormat="1" x14ac:dyDescent="0.2"/>
    <row r="19110" s="592" customFormat="1" x14ac:dyDescent="0.2"/>
    <row r="19111" s="592" customFormat="1" x14ac:dyDescent="0.2"/>
    <row r="19112" s="592" customFormat="1" x14ac:dyDescent="0.2"/>
    <row r="19113" s="592" customFormat="1" x14ac:dyDescent="0.2"/>
    <row r="19114" s="592" customFormat="1" x14ac:dyDescent="0.2"/>
    <row r="19115" s="592" customFormat="1" x14ac:dyDescent="0.2"/>
    <row r="19116" s="592" customFormat="1" x14ac:dyDescent="0.2"/>
    <row r="19117" s="592" customFormat="1" x14ac:dyDescent="0.2"/>
    <row r="19118" s="592" customFormat="1" x14ac:dyDescent="0.2"/>
    <row r="19119" s="592" customFormat="1" x14ac:dyDescent="0.2"/>
    <row r="19120" s="592" customFormat="1" x14ac:dyDescent="0.2"/>
    <row r="19121" s="592" customFormat="1" x14ac:dyDescent="0.2"/>
    <row r="19122" s="592" customFormat="1" x14ac:dyDescent="0.2"/>
    <row r="19123" s="592" customFormat="1" x14ac:dyDescent="0.2"/>
    <row r="19124" s="592" customFormat="1" x14ac:dyDescent="0.2"/>
    <row r="19125" s="592" customFormat="1" x14ac:dyDescent="0.2"/>
    <row r="19126" s="592" customFormat="1" x14ac:dyDescent="0.2"/>
    <row r="19127" s="592" customFormat="1" x14ac:dyDescent="0.2"/>
    <row r="19128" s="592" customFormat="1" x14ac:dyDescent="0.2"/>
    <row r="19129" s="592" customFormat="1" x14ac:dyDescent="0.2"/>
    <row r="19130" s="592" customFormat="1" x14ac:dyDescent="0.2"/>
    <row r="19131" s="592" customFormat="1" x14ac:dyDescent="0.2"/>
    <row r="19132" s="592" customFormat="1" x14ac:dyDescent="0.2"/>
    <row r="19133" s="592" customFormat="1" x14ac:dyDescent="0.2"/>
    <row r="19134" s="592" customFormat="1" x14ac:dyDescent="0.2"/>
    <row r="19135" s="592" customFormat="1" x14ac:dyDescent="0.2"/>
    <row r="19136" s="592" customFormat="1" x14ac:dyDescent="0.2"/>
    <row r="19137" s="592" customFormat="1" x14ac:dyDescent="0.2"/>
    <row r="19138" s="592" customFormat="1" x14ac:dyDescent="0.2"/>
    <row r="19139" s="592" customFormat="1" x14ac:dyDescent="0.2"/>
    <row r="19140" s="592" customFormat="1" x14ac:dyDescent="0.2"/>
    <row r="19141" s="592" customFormat="1" x14ac:dyDescent="0.2"/>
    <row r="19142" s="592" customFormat="1" x14ac:dyDescent="0.2"/>
    <row r="19143" s="592" customFormat="1" x14ac:dyDescent="0.2"/>
    <row r="19144" s="592" customFormat="1" x14ac:dyDescent="0.2"/>
    <row r="19145" s="592" customFormat="1" x14ac:dyDescent="0.2"/>
    <row r="19146" s="592" customFormat="1" x14ac:dyDescent="0.2"/>
    <row r="19147" s="592" customFormat="1" x14ac:dyDescent="0.2"/>
    <row r="19148" s="592" customFormat="1" x14ac:dyDescent="0.2"/>
    <row r="19149" s="592" customFormat="1" x14ac:dyDescent="0.2"/>
    <row r="19150" s="592" customFormat="1" x14ac:dyDescent="0.2"/>
    <row r="19151" s="592" customFormat="1" x14ac:dyDescent="0.2"/>
    <row r="19152" s="592" customFormat="1" x14ac:dyDescent="0.2"/>
    <row r="19153" s="592" customFormat="1" x14ac:dyDescent="0.2"/>
    <row r="19154" s="592" customFormat="1" x14ac:dyDescent="0.2"/>
    <row r="19155" s="592" customFormat="1" x14ac:dyDescent="0.2"/>
    <row r="19156" s="592" customFormat="1" x14ac:dyDescent="0.2"/>
    <row r="19157" s="592" customFormat="1" x14ac:dyDescent="0.2"/>
    <row r="19158" s="592" customFormat="1" x14ac:dyDescent="0.2"/>
    <row r="19159" s="592" customFormat="1" x14ac:dyDescent="0.2"/>
    <row r="19160" s="592" customFormat="1" x14ac:dyDescent="0.2"/>
    <row r="19161" s="592" customFormat="1" x14ac:dyDescent="0.2"/>
    <row r="19162" s="592" customFormat="1" x14ac:dyDescent="0.2"/>
    <row r="19163" s="592" customFormat="1" x14ac:dyDescent="0.2"/>
    <row r="19164" s="592" customFormat="1" x14ac:dyDescent="0.2"/>
    <row r="19165" s="592" customFormat="1" x14ac:dyDescent="0.2"/>
    <row r="19166" s="592" customFormat="1" x14ac:dyDescent="0.2"/>
    <row r="19167" s="592" customFormat="1" x14ac:dyDescent="0.2"/>
    <row r="19168" s="592" customFormat="1" x14ac:dyDescent="0.2"/>
    <row r="19169" s="592" customFormat="1" x14ac:dyDescent="0.2"/>
    <row r="19170" s="592" customFormat="1" x14ac:dyDescent="0.2"/>
    <row r="19171" s="592" customFormat="1" x14ac:dyDescent="0.2"/>
    <row r="19172" s="592" customFormat="1" x14ac:dyDescent="0.2"/>
    <row r="19173" s="592" customFormat="1" x14ac:dyDescent="0.2"/>
    <row r="19174" s="592" customFormat="1" x14ac:dyDescent="0.2"/>
    <row r="19175" s="592" customFormat="1" x14ac:dyDescent="0.2"/>
    <row r="19176" s="592" customFormat="1" x14ac:dyDescent="0.2"/>
    <row r="19177" s="592" customFormat="1" x14ac:dyDescent="0.2"/>
    <row r="19178" s="592" customFormat="1" x14ac:dyDescent="0.2"/>
    <row r="19179" s="592" customFormat="1" x14ac:dyDescent="0.2"/>
    <row r="19180" s="592" customFormat="1" x14ac:dyDescent="0.2"/>
    <row r="19181" s="592" customFormat="1" x14ac:dyDescent="0.2"/>
    <row r="19182" s="592" customFormat="1" x14ac:dyDescent="0.2"/>
    <row r="19183" s="592" customFormat="1" x14ac:dyDescent="0.2"/>
    <row r="19184" s="592" customFormat="1" x14ac:dyDescent="0.2"/>
    <row r="19185" s="592" customFormat="1" x14ac:dyDescent="0.2"/>
    <row r="19186" s="592" customFormat="1" x14ac:dyDescent="0.2"/>
    <row r="19187" s="592" customFormat="1" x14ac:dyDescent="0.2"/>
    <row r="19188" s="592" customFormat="1" x14ac:dyDescent="0.2"/>
    <row r="19189" s="592" customFormat="1" x14ac:dyDescent="0.2"/>
    <row r="19190" s="592" customFormat="1" x14ac:dyDescent="0.2"/>
    <row r="19191" s="592" customFormat="1" x14ac:dyDescent="0.2"/>
    <row r="19192" s="592" customFormat="1" x14ac:dyDescent="0.2"/>
    <row r="19193" s="592" customFormat="1" x14ac:dyDescent="0.2"/>
    <row r="19194" s="592" customFormat="1" x14ac:dyDescent="0.2"/>
    <row r="19195" s="592" customFormat="1" x14ac:dyDescent="0.2"/>
    <row r="19196" s="592" customFormat="1" x14ac:dyDescent="0.2"/>
    <row r="19197" s="592" customFormat="1" x14ac:dyDescent="0.2"/>
    <row r="19198" s="592" customFormat="1" x14ac:dyDescent="0.2"/>
    <row r="19199" s="592" customFormat="1" x14ac:dyDescent="0.2"/>
    <row r="19200" s="592" customFormat="1" x14ac:dyDescent="0.2"/>
    <row r="19201" s="592" customFormat="1" x14ac:dyDescent="0.2"/>
    <row r="19202" s="592" customFormat="1" x14ac:dyDescent="0.2"/>
    <row r="19203" s="592" customFormat="1" x14ac:dyDescent="0.2"/>
    <row r="19204" s="592" customFormat="1" x14ac:dyDescent="0.2"/>
    <row r="19205" s="592" customFormat="1" x14ac:dyDescent="0.2"/>
    <row r="19206" s="592" customFormat="1" x14ac:dyDescent="0.2"/>
    <row r="19207" s="592" customFormat="1" x14ac:dyDescent="0.2"/>
    <row r="19208" s="592" customFormat="1" x14ac:dyDescent="0.2"/>
    <row r="19209" s="592" customFormat="1" x14ac:dyDescent="0.2"/>
    <row r="19210" s="592" customFormat="1" x14ac:dyDescent="0.2"/>
    <row r="19211" s="592" customFormat="1" x14ac:dyDescent="0.2"/>
    <row r="19212" s="592" customFormat="1" x14ac:dyDescent="0.2"/>
    <row r="19213" s="592" customFormat="1" x14ac:dyDescent="0.2"/>
    <row r="19214" s="592" customFormat="1" x14ac:dyDescent="0.2"/>
    <row r="19215" s="592" customFormat="1" x14ac:dyDescent="0.2"/>
    <row r="19216" s="592" customFormat="1" x14ac:dyDescent="0.2"/>
    <row r="19217" s="592" customFormat="1" x14ac:dyDescent="0.2"/>
    <row r="19218" s="592" customFormat="1" x14ac:dyDescent="0.2"/>
    <row r="19219" s="592" customFormat="1" x14ac:dyDescent="0.2"/>
    <row r="19220" s="592" customFormat="1" x14ac:dyDescent="0.2"/>
    <row r="19221" s="592" customFormat="1" x14ac:dyDescent="0.2"/>
    <row r="19222" s="592" customFormat="1" x14ac:dyDescent="0.2"/>
    <row r="19223" s="592" customFormat="1" x14ac:dyDescent="0.2"/>
    <row r="19224" s="592" customFormat="1" x14ac:dyDescent="0.2"/>
    <row r="19225" s="592" customFormat="1" x14ac:dyDescent="0.2"/>
    <row r="19226" s="592" customFormat="1" x14ac:dyDescent="0.2"/>
    <row r="19227" s="592" customFormat="1" x14ac:dyDescent="0.2"/>
    <row r="19228" s="592" customFormat="1" x14ac:dyDescent="0.2"/>
    <row r="19229" s="592" customFormat="1" x14ac:dyDescent="0.2"/>
    <row r="19230" s="592" customFormat="1" x14ac:dyDescent="0.2"/>
    <row r="19231" s="592" customFormat="1" x14ac:dyDescent="0.2"/>
    <row r="19232" s="592" customFormat="1" x14ac:dyDescent="0.2"/>
    <row r="19233" s="592" customFormat="1" x14ac:dyDescent="0.2"/>
    <row r="19234" s="592" customFormat="1" x14ac:dyDescent="0.2"/>
    <row r="19235" s="592" customFormat="1" x14ac:dyDescent="0.2"/>
    <row r="19236" s="592" customFormat="1" x14ac:dyDescent="0.2"/>
    <row r="19237" s="592" customFormat="1" x14ac:dyDescent="0.2"/>
    <row r="19238" s="592" customFormat="1" x14ac:dyDescent="0.2"/>
    <row r="19239" s="592" customFormat="1" x14ac:dyDescent="0.2"/>
    <row r="19240" s="592" customFormat="1" x14ac:dyDescent="0.2"/>
    <row r="19241" s="592" customFormat="1" x14ac:dyDescent="0.2"/>
    <row r="19242" s="592" customFormat="1" x14ac:dyDescent="0.2"/>
    <row r="19243" s="592" customFormat="1" x14ac:dyDescent="0.2"/>
    <row r="19244" s="592" customFormat="1" x14ac:dyDescent="0.2"/>
    <row r="19245" s="592" customFormat="1" x14ac:dyDescent="0.2"/>
    <row r="19246" s="592" customFormat="1" x14ac:dyDescent="0.2"/>
    <row r="19247" s="592" customFormat="1" x14ac:dyDescent="0.2"/>
    <row r="19248" s="592" customFormat="1" x14ac:dyDescent="0.2"/>
    <row r="19249" s="592" customFormat="1" x14ac:dyDescent="0.2"/>
    <row r="19250" s="592" customFormat="1" x14ac:dyDescent="0.2"/>
    <row r="19251" s="592" customFormat="1" x14ac:dyDescent="0.2"/>
    <row r="19252" s="592" customFormat="1" x14ac:dyDescent="0.2"/>
    <row r="19253" s="592" customFormat="1" x14ac:dyDescent="0.2"/>
    <row r="19254" s="592" customFormat="1" x14ac:dyDescent="0.2"/>
    <row r="19255" s="592" customFormat="1" x14ac:dyDescent="0.2"/>
    <row r="19256" s="592" customFormat="1" x14ac:dyDescent="0.2"/>
    <row r="19257" s="592" customFormat="1" x14ac:dyDescent="0.2"/>
    <row r="19258" s="592" customFormat="1" x14ac:dyDescent="0.2"/>
    <row r="19259" s="592" customFormat="1" x14ac:dyDescent="0.2"/>
    <row r="19260" s="592" customFormat="1" x14ac:dyDescent="0.2"/>
    <row r="19261" s="592" customFormat="1" x14ac:dyDescent="0.2"/>
    <row r="19262" s="592" customFormat="1" x14ac:dyDescent="0.2"/>
    <row r="19263" s="592" customFormat="1" x14ac:dyDescent="0.2"/>
    <row r="19264" s="592" customFormat="1" x14ac:dyDescent="0.2"/>
    <row r="19265" s="592" customFormat="1" x14ac:dyDescent="0.2"/>
    <row r="19266" s="592" customFormat="1" x14ac:dyDescent="0.2"/>
    <row r="19267" s="592" customFormat="1" x14ac:dyDescent="0.2"/>
    <row r="19268" s="592" customFormat="1" x14ac:dyDescent="0.2"/>
    <row r="19269" s="592" customFormat="1" x14ac:dyDescent="0.2"/>
    <row r="19270" s="592" customFormat="1" x14ac:dyDescent="0.2"/>
    <row r="19271" s="592" customFormat="1" x14ac:dyDescent="0.2"/>
    <row r="19272" s="592" customFormat="1" x14ac:dyDescent="0.2"/>
    <row r="19273" s="592" customFormat="1" x14ac:dyDescent="0.2"/>
    <row r="19274" s="592" customFormat="1" x14ac:dyDescent="0.2"/>
    <row r="19275" s="592" customFormat="1" x14ac:dyDescent="0.2"/>
    <row r="19276" s="592" customFormat="1" x14ac:dyDescent="0.2"/>
    <row r="19277" s="592" customFormat="1" x14ac:dyDescent="0.2"/>
    <row r="19278" s="592" customFormat="1" x14ac:dyDescent="0.2"/>
    <row r="19279" s="592" customFormat="1" x14ac:dyDescent="0.2"/>
    <row r="19280" s="592" customFormat="1" x14ac:dyDescent="0.2"/>
    <row r="19281" s="592" customFormat="1" x14ac:dyDescent="0.2"/>
    <row r="19282" s="592" customFormat="1" x14ac:dyDescent="0.2"/>
    <row r="19283" s="592" customFormat="1" x14ac:dyDescent="0.2"/>
    <row r="19284" s="592" customFormat="1" x14ac:dyDescent="0.2"/>
    <row r="19285" s="592" customFormat="1" x14ac:dyDescent="0.2"/>
    <row r="19286" s="592" customFormat="1" x14ac:dyDescent="0.2"/>
    <row r="19287" s="592" customFormat="1" x14ac:dyDescent="0.2"/>
    <row r="19288" s="592" customFormat="1" x14ac:dyDescent="0.2"/>
    <row r="19289" s="592" customFormat="1" x14ac:dyDescent="0.2"/>
    <row r="19290" s="592" customFormat="1" x14ac:dyDescent="0.2"/>
    <row r="19291" s="592" customFormat="1" x14ac:dyDescent="0.2"/>
    <row r="19292" s="592" customFormat="1" x14ac:dyDescent="0.2"/>
    <row r="19293" s="592" customFormat="1" x14ac:dyDescent="0.2"/>
    <row r="19294" s="592" customFormat="1" x14ac:dyDescent="0.2"/>
    <row r="19295" s="592" customFormat="1" x14ac:dyDescent="0.2"/>
    <row r="19296" s="592" customFormat="1" x14ac:dyDescent="0.2"/>
    <row r="19297" s="592" customFormat="1" x14ac:dyDescent="0.2"/>
    <row r="19298" s="592" customFormat="1" x14ac:dyDescent="0.2"/>
    <row r="19299" s="592" customFormat="1" x14ac:dyDescent="0.2"/>
    <row r="19300" s="592" customFormat="1" x14ac:dyDescent="0.2"/>
    <row r="19301" s="592" customFormat="1" x14ac:dyDescent="0.2"/>
    <row r="19302" s="592" customFormat="1" x14ac:dyDescent="0.2"/>
    <row r="19303" s="592" customFormat="1" x14ac:dyDescent="0.2"/>
    <row r="19304" s="592" customFormat="1" x14ac:dyDescent="0.2"/>
    <row r="19305" s="592" customFormat="1" x14ac:dyDescent="0.2"/>
    <row r="19306" s="592" customFormat="1" x14ac:dyDescent="0.2"/>
    <row r="19307" s="592" customFormat="1" x14ac:dyDescent="0.2"/>
    <row r="19308" s="592" customFormat="1" x14ac:dyDescent="0.2"/>
    <row r="19309" s="592" customFormat="1" x14ac:dyDescent="0.2"/>
    <row r="19310" s="592" customFormat="1" x14ac:dyDescent="0.2"/>
    <row r="19311" s="592" customFormat="1" x14ac:dyDescent="0.2"/>
    <row r="19312" s="592" customFormat="1" x14ac:dyDescent="0.2"/>
    <row r="19313" s="592" customFormat="1" x14ac:dyDescent="0.2"/>
    <row r="19314" s="592" customFormat="1" x14ac:dyDescent="0.2"/>
    <row r="19315" s="592" customFormat="1" x14ac:dyDescent="0.2"/>
    <row r="19316" s="592" customFormat="1" x14ac:dyDescent="0.2"/>
    <row r="19317" s="592" customFormat="1" x14ac:dyDescent="0.2"/>
    <row r="19318" s="592" customFormat="1" x14ac:dyDescent="0.2"/>
    <row r="19319" s="592" customFormat="1" x14ac:dyDescent="0.2"/>
    <row r="19320" s="592" customFormat="1" x14ac:dyDescent="0.2"/>
    <row r="19321" s="592" customFormat="1" x14ac:dyDescent="0.2"/>
    <row r="19322" s="592" customFormat="1" x14ac:dyDescent="0.2"/>
    <row r="19323" s="592" customFormat="1" x14ac:dyDescent="0.2"/>
    <row r="19324" s="592" customFormat="1" x14ac:dyDescent="0.2"/>
    <row r="19325" s="592" customFormat="1" x14ac:dyDescent="0.2"/>
    <row r="19326" s="592" customFormat="1" x14ac:dyDescent="0.2"/>
    <row r="19327" s="592" customFormat="1" x14ac:dyDescent="0.2"/>
    <row r="19328" s="592" customFormat="1" x14ac:dyDescent="0.2"/>
    <row r="19329" s="592" customFormat="1" x14ac:dyDescent="0.2"/>
    <row r="19330" s="592" customFormat="1" x14ac:dyDescent="0.2"/>
    <row r="19331" s="592" customFormat="1" x14ac:dyDescent="0.2"/>
    <row r="19332" s="592" customFormat="1" x14ac:dyDescent="0.2"/>
    <row r="19333" s="592" customFormat="1" x14ac:dyDescent="0.2"/>
    <row r="19334" s="592" customFormat="1" x14ac:dyDescent="0.2"/>
    <row r="19335" s="592" customFormat="1" x14ac:dyDescent="0.2"/>
    <row r="19336" s="592" customFormat="1" x14ac:dyDescent="0.2"/>
    <row r="19337" s="592" customFormat="1" x14ac:dyDescent="0.2"/>
    <row r="19338" s="592" customFormat="1" x14ac:dyDescent="0.2"/>
    <row r="19339" s="592" customFormat="1" x14ac:dyDescent="0.2"/>
    <row r="19340" s="592" customFormat="1" x14ac:dyDescent="0.2"/>
    <row r="19341" s="592" customFormat="1" x14ac:dyDescent="0.2"/>
    <row r="19342" s="592" customFormat="1" x14ac:dyDescent="0.2"/>
    <row r="19343" s="592" customFormat="1" x14ac:dyDescent="0.2"/>
    <row r="19344" s="592" customFormat="1" x14ac:dyDescent="0.2"/>
    <row r="19345" s="592" customFormat="1" x14ac:dyDescent="0.2"/>
    <row r="19346" s="592" customFormat="1" x14ac:dyDescent="0.2"/>
    <row r="19347" s="592" customFormat="1" x14ac:dyDescent="0.2"/>
    <row r="19348" s="592" customFormat="1" x14ac:dyDescent="0.2"/>
    <row r="19349" s="592" customFormat="1" x14ac:dyDescent="0.2"/>
    <row r="19350" s="592" customFormat="1" x14ac:dyDescent="0.2"/>
    <row r="19351" s="592" customFormat="1" x14ac:dyDescent="0.2"/>
    <row r="19352" s="592" customFormat="1" x14ac:dyDescent="0.2"/>
    <row r="19353" s="592" customFormat="1" x14ac:dyDescent="0.2"/>
    <row r="19354" s="592" customFormat="1" x14ac:dyDescent="0.2"/>
    <row r="19355" s="592" customFormat="1" x14ac:dyDescent="0.2"/>
    <row r="19356" s="592" customFormat="1" x14ac:dyDescent="0.2"/>
    <row r="19357" s="592" customFormat="1" x14ac:dyDescent="0.2"/>
    <row r="19358" s="592" customFormat="1" x14ac:dyDescent="0.2"/>
    <row r="19359" s="592" customFormat="1" x14ac:dyDescent="0.2"/>
    <row r="19360" s="592" customFormat="1" x14ac:dyDescent="0.2"/>
    <row r="19361" s="592" customFormat="1" x14ac:dyDescent="0.2"/>
    <row r="19362" s="592" customFormat="1" x14ac:dyDescent="0.2"/>
    <row r="19363" s="592" customFormat="1" x14ac:dyDescent="0.2"/>
    <row r="19364" s="592" customFormat="1" x14ac:dyDescent="0.2"/>
    <row r="19365" s="592" customFormat="1" x14ac:dyDescent="0.2"/>
    <row r="19366" s="592" customFormat="1" x14ac:dyDescent="0.2"/>
    <row r="19367" s="592" customFormat="1" x14ac:dyDescent="0.2"/>
    <row r="19368" s="592" customFormat="1" x14ac:dyDescent="0.2"/>
    <row r="19369" s="592" customFormat="1" x14ac:dyDescent="0.2"/>
    <row r="19370" s="592" customFormat="1" x14ac:dyDescent="0.2"/>
    <row r="19371" s="592" customFormat="1" x14ac:dyDescent="0.2"/>
    <row r="19372" s="592" customFormat="1" x14ac:dyDescent="0.2"/>
    <row r="19373" s="592" customFormat="1" x14ac:dyDescent="0.2"/>
    <row r="19374" s="592" customFormat="1" x14ac:dyDescent="0.2"/>
    <row r="19375" s="592" customFormat="1" x14ac:dyDescent="0.2"/>
    <row r="19376" s="592" customFormat="1" x14ac:dyDescent="0.2"/>
    <row r="19377" s="592" customFormat="1" x14ac:dyDescent="0.2"/>
    <row r="19378" s="592" customFormat="1" x14ac:dyDescent="0.2"/>
    <row r="19379" s="592" customFormat="1" x14ac:dyDescent="0.2"/>
    <row r="19380" s="592" customFormat="1" x14ac:dyDescent="0.2"/>
    <row r="19381" s="592" customFormat="1" x14ac:dyDescent="0.2"/>
    <row r="19382" s="592" customFormat="1" x14ac:dyDescent="0.2"/>
    <row r="19383" s="592" customFormat="1" x14ac:dyDescent="0.2"/>
    <row r="19384" s="592" customFormat="1" x14ac:dyDescent="0.2"/>
    <row r="19385" s="592" customFormat="1" x14ac:dyDescent="0.2"/>
    <row r="19386" s="592" customFormat="1" x14ac:dyDescent="0.2"/>
    <row r="19387" s="592" customFormat="1" x14ac:dyDescent="0.2"/>
    <row r="19388" s="592" customFormat="1" x14ac:dyDescent="0.2"/>
    <row r="19389" s="592" customFormat="1" x14ac:dyDescent="0.2"/>
    <row r="19390" s="592" customFormat="1" x14ac:dyDescent="0.2"/>
    <row r="19391" s="592" customFormat="1" x14ac:dyDescent="0.2"/>
    <row r="19392" s="592" customFormat="1" x14ac:dyDescent="0.2"/>
    <row r="19393" s="592" customFormat="1" x14ac:dyDescent="0.2"/>
    <row r="19394" s="592" customFormat="1" x14ac:dyDescent="0.2"/>
    <row r="19395" s="592" customFormat="1" x14ac:dyDescent="0.2"/>
    <row r="19396" s="592" customFormat="1" x14ac:dyDescent="0.2"/>
    <row r="19397" s="592" customFormat="1" x14ac:dyDescent="0.2"/>
    <row r="19398" s="592" customFormat="1" x14ac:dyDescent="0.2"/>
    <row r="19399" s="592" customFormat="1" x14ac:dyDescent="0.2"/>
    <row r="19400" s="592" customFormat="1" x14ac:dyDescent="0.2"/>
    <row r="19401" s="592" customFormat="1" x14ac:dyDescent="0.2"/>
    <row r="19402" s="592" customFormat="1" x14ac:dyDescent="0.2"/>
    <row r="19403" s="592" customFormat="1" x14ac:dyDescent="0.2"/>
    <row r="19404" s="592" customFormat="1" x14ac:dyDescent="0.2"/>
    <row r="19405" s="592" customFormat="1" x14ac:dyDescent="0.2"/>
    <row r="19406" s="592" customFormat="1" x14ac:dyDescent="0.2"/>
    <row r="19407" s="592" customFormat="1" x14ac:dyDescent="0.2"/>
    <row r="19408" s="592" customFormat="1" x14ac:dyDescent="0.2"/>
    <row r="19409" s="592" customFormat="1" x14ac:dyDescent="0.2"/>
    <row r="19410" s="592" customFormat="1" x14ac:dyDescent="0.2"/>
    <row r="19411" s="592" customFormat="1" x14ac:dyDescent="0.2"/>
    <row r="19412" s="592" customFormat="1" x14ac:dyDescent="0.2"/>
    <row r="19413" s="592" customFormat="1" x14ac:dyDescent="0.2"/>
    <row r="19414" s="592" customFormat="1" x14ac:dyDescent="0.2"/>
    <row r="19415" s="592" customFormat="1" x14ac:dyDescent="0.2"/>
    <row r="19416" s="592" customFormat="1" x14ac:dyDescent="0.2"/>
    <row r="19417" s="592" customFormat="1" x14ac:dyDescent="0.2"/>
    <row r="19418" s="592" customFormat="1" x14ac:dyDescent="0.2"/>
    <row r="19419" s="592" customFormat="1" x14ac:dyDescent="0.2"/>
    <row r="19420" s="592" customFormat="1" x14ac:dyDescent="0.2"/>
    <row r="19421" s="592" customFormat="1" x14ac:dyDescent="0.2"/>
    <row r="19422" s="592" customFormat="1" x14ac:dyDescent="0.2"/>
    <row r="19423" s="592" customFormat="1" x14ac:dyDescent="0.2"/>
    <row r="19424" s="592" customFormat="1" x14ac:dyDescent="0.2"/>
    <row r="19425" s="592" customFormat="1" x14ac:dyDescent="0.2"/>
    <row r="19426" s="592" customFormat="1" x14ac:dyDescent="0.2"/>
    <row r="19427" s="592" customFormat="1" x14ac:dyDescent="0.2"/>
    <row r="19428" s="592" customFormat="1" x14ac:dyDescent="0.2"/>
    <row r="19429" s="592" customFormat="1" x14ac:dyDescent="0.2"/>
    <row r="19430" s="592" customFormat="1" x14ac:dyDescent="0.2"/>
    <row r="19431" s="592" customFormat="1" x14ac:dyDescent="0.2"/>
    <row r="19432" s="592" customFormat="1" x14ac:dyDescent="0.2"/>
    <row r="19433" s="592" customFormat="1" x14ac:dyDescent="0.2"/>
    <row r="19434" s="592" customFormat="1" x14ac:dyDescent="0.2"/>
    <row r="19435" s="592" customFormat="1" x14ac:dyDescent="0.2"/>
    <row r="19436" s="592" customFormat="1" x14ac:dyDescent="0.2"/>
    <row r="19437" s="592" customFormat="1" x14ac:dyDescent="0.2"/>
    <row r="19438" s="592" customFormat="1" x14ac:dyDescent="0.2"/>
    <row r="19439" s="592" customFormat="1" x14ac:dyDescent="0.2"/>
    <row r="19440" s="592" customFormat="1" x14ac:dyDescent="0.2"/>
    <row r="19441" s="592" customFormat="1" x14ac:dyDescent="0.2"/>
    <row r="19442" s="592" customFormat="1" x14ac:dyDescent="0.2"/>
    <row r="19443" s="592" customFormat="1" x14ac:dyDescent="0.2"/>
    <row r="19444" s="592" customFormat="1" x14ac:dyDescent="0.2"/>
    <row r="19445" s="592" customFormat="1" x14ac:dyDescent="0.2"/>
    <row r="19446" s="592" customFormat="1" x14ac:dyDescent="0.2"/>
    <row r="19447" s="592" customFormat="1" x14ac:dyDescent="0.2"/>
    <row r="19448" s="592" customFormat="1" x14ac:dyDescent="0.2"/>
    <row r="19449" s="592" customFormat="1" x14ac:dyDescent="0.2"/>
    <row r="19450" s="592" customFormat="1" x14ac:dyDescent="0.2"/>
    <row r="19451" s="592" customFormat="1" x14ac:dyDescent="0.2"/>
    <row r="19452" s="592" customFormat="1" x14ac:dyDescent="0.2"/>
    <row r="19453" s="592" customFormat="1" x14ac:dyDescent="0.2"/>
    <row r="19454" s="592" customFormat="1" x14ac:dyDescent="0.2"/>
    <row r="19455" s="592" customFormat="1" x14ac:dyDescent="0.2"/>
    <row r="19456" s="592" customFormat="1" x14ac:dyDescent="0.2"/>
    <row r="19457" s="592" customFormat="1" x14ac:dyDescent="0.2"/>
    <row r="19458" s="592" customFormat="1" x14ac:dyDescent="0.2"/>
    <row r="19459" s="592" customFormat="1" x14ac:dyDescent="0.2"/>
    <row r="19460" s="592" customFormat="1" x14ac:dyDescent="0.2"/>
    <row r="19461" s="592" customFormat="1" x14ac:dyDescent="0.2"/>
    <row r="19462" s="592" customFormat="1" x14ac:dyDescent="0.2"/>
    <row r="19463" s="592" customFormat="1" x14ac:dyDescent="0.2"/>
    <row r="19464" s="592" customFormat="1" x14ac:dyDescent="0.2"/>
    <row r="19465" s="592" customFormat="1" x14ac:dyDescent="0.2"/>
    <row r="19466" s="592" customFormat="1" x14ac:dyDescent="0.2"/>
    <row r="19467" s="592" customFormat="1" x14ac:dyDescent="0.2"/>
    <row r="19468" s="592" customFormat="1" x14ac:dyDescent="0.2"/>
    <row r="19469" s="592" customFormat="1" x14ac:dyDescent="0.2"/>
    <row r="19470" s="592" customFormat="1" x14ac:dyDescent="0.2"/>
    <row r="19471" s="592" customFormat="1" x14ac:dyDescent="0.2"/>
    <row r="19472" s="592" customFormat="1" x14ac:dyDescent="0.2"/>
    <row r="19473" s="592" customFormat="1" x14ac:dyDescent="0.2"/>
    <row r="19474" s="592" customFormat="1" x14ac:dyDescent="0.2"/>
    <row r="19475" s="592" customFormat="1" x14ac:dyDescent="0.2"/>
    <row r="19476" s="592" customFormat="1" x14ac:dyDescent="0.2"/>
    <row r="19477" s="592" customFormat="1" x14ac:dyDescent="0.2"/>
    <row r="19478" s="592" customFormat="1" x14ac:dyDescent="0.2"/>
    <row r="19479" s="592" customFormat="1" x14ac:dyDescent="0.2"/>
    <row r="19480" s="592" customFormat="1" x14ac:dyDescent="0.2"/>
    <row r="19481" s="592" customFormat="1" x14ac:dyDescent="0.2"/>
    <row r="19482" s="592" customFormat="1" x14ac:dyDescent="0.2"/>
    <row r="19483" s="592" customFormat="1" x14ac:dyDescent="0.2"/>
    <row r="19484" s="592" customFormat="1" x14ac:dyDescent="0.2"/>
    <row r="19485" s="592" customFormat="1" x14ac:dyDescent="0.2"/>
    <row r="19486" s="592" customFormat="1" x14ac:dyDescent="0.2"/>
    <row r="19487" s="592" customFormat="1" x14ac:dyDescent="0.2"/>
    <row r="19488" s="592" customFormat="1" x14ac:dyDescent="0.2"/>
    <row r="19489" s="592" customFormat="1" x14ac:dyDescent="0.2"/>
    <row r="19490" s="592" customFormat="1" x14ac:dyDescent="0.2"/>
    <row r="19491" s="592" customFormat="1" x14ac:dyDescent="0.2"/>
    <row r="19492" s="592" customFormat="1" x14ac:dyDescent="0.2"/>
    <row r="19493" s="592" customFormat="1" x14ac:dyDescent="0.2"/>
    <row r="19494" s="592" customFormat="1" x14ac:dyDescent="0.2"/>
    <row r="19495" s="592" customFormat="1" x14ac:dyDescent="0.2"/>
    <row r="19496" s="592" customFormat="1" x14ac:dyDescent="0.2"/>
    <row r="19497" s="592" customFormat="1" x14ac:dyDescent="0.2"/>
    <row r="19498" s="592" customFormat="1" x14ac:dyDescent="0.2"/>
    <row r="19499" s="592" customFormat="1" x14ac:dyDescent="0.2"/>
    <row r="19500" s="592" customFormat="1" x14ac:dyDescent="0.2"/>
    <row r="19501" s="592" customFormat="1" x14ac:dyDescent="0.2"/>
    <row r="19502" s="592" customFormat="1" x14ac:dyDescent="0.2"/>
    <row r="19503" s="592" customFormat="1" x14ac:dyDescent="0.2"/>
    <row r="19504" s="592" customFormat="1" x14ac:dyDescent="0.2"/>
    <row r="19505" s="592" customFormat="1" x14ac:dyDescent="0.2"/>
    <row r="19506" s="592" customFormat="1" x14ac:dyDescent="0.2"/>
    <row r="19507" s="592" customFormat="1" x14ac:dyDescent="0.2"/>
    <row r="19508" s="592" customFormat="1" x14ac:dyDescent="0.2"/>
    <row r="19509" s="592" customFormat="1" x14ac:dyDescent="0.2"/>
    <row r="19510" s="592" customFormat="1" x14ac:dyDescent="0.2"/>
    <row r="19511" s="592" customFormat="1" x14ac:dyDescent="0.2"/>
    <row r="19512" s="592" customFormat="1" x14ac:dyDescent="0.2"/>
    <row r="19513" s="592" customFormat="1" x14ac:dyDescent="0.2"/>
    <row r="19514" s="592" customFormat="1" x14ac:dyDescent="0.2"/>
    <row r="19515" s="592" customFormat="1" x14ac:dyDescent="0.2"/>
    <row r="19516" s="592" customFormat="1" x14ac:dyDescent="0.2"/>
    <row r="19517" s="592" customFormat="1" x14ac:dyDescent="0.2"/>
    <row r="19518" s="592" customFormat="1" x14ac:dyDescent="0.2"/>
    <row r="19519" s="592" customFormat="1" x14ac:dyDescent="0.2"/>
    <row r="19520" s="592" customFormat="1" x14ac:dyDescent="0.2"/>
    <row r="19521" s="592" customFormat="1" x14ac:dyDescent="0.2"/>
    <row r="19522" s="592" customFormat="1" x14ac:dyDescent="0.2"/>
    <row r="19523" s="592" customFormat="1" x14ac:dyDescent="0.2"/>
    <row r="19524" s="592" customFormat="1" x14ac:dyDescent="0.2"/>
    <row r="19525" s="592" customFormat="1" x14ac:dyDescent="0.2"/>
    <row r="19526" s="592" customFormat="1" x14ac:dyDescent="0.2"/>
    <row r="19527" s="592" customFormat="1" x14ac:dyDescent="0.2"/>
    <row r="19528" s="592" customFormat="1" x14ac:dyDescent="0.2"/>
    <row r="19529" s="592" customFormat="1" x14ac:dyDescent="0.2"/>
    <row r="19530" s="592" customFormat="1" x14ac:dyDescent="0.2"/>
    <row r="19531" s="592" customFormat="1" x14ac:dyDescent="0.2"/>
    <row r="19532" s="592" customFormat="1" x14ac:dyDescent="0.2"/>
    <row r="19533" s="592" customFormat="1" x14ac:dyDescent="0.2"/>
    <row r="19534" s="592" customFormat="1" x14ac:dyDescent="0.2"/>
    <row r="19535" s="592" customFormat="1" x14ac:dyDescent="0.2"/>
    <row r="19536" s="592" customFormat="1" x14ac:dyDescent="0.2"/>
    <row r="19537" s="592" customFormat="1" x14ac:dyDescent="0.2"/>
    <row r="19538" s="592" customFormat="1" x14ac:dyDescent="0.2"/>
    <row r="19539" s="592" customFormat="1" x14ac:dyDescent="0.2"/>
    <row r="19540" s="592" customFormat="1" x14ac:dyDescent="0.2"/>
    <row r="19541" s="592" customFormat="1" x14ac:dyDescent="0.2"/>
    <row r="19542" s="592" customFormat="1" x14ac:dyDescent="0.2"/>
    <row r="19543" s="592" customFormat="1" x14ac:dyDescent="0.2"/>
    <row r="19544" s="592" customFormat="1" x14ac:dyDescent="0.2"/>
    <row r="19545" s="592" customFormat="1" x14ac:dyDescent="0.2"/>
    <row r="19546" s="592" customFormat="1" x14ac:dyDescent="0.2"/>
    <row r="19547" s="592" customFormat="1" x14ac:dyDescent="0.2"/>
    <row r="19548" s="592" customFormat="1" x14ac:dyDescent="0.2"/>
    <row r="19549" s="592" customFormat="1" x14ac:dyDescent="0.2"/>
    <row r="19550" s="592" customFormat="1" x14ac:dyDescent="0.2"/>
    <row r="19551" s="592" customFormat="1" x14ac:dyDescent="0.2"/>
    <row r="19552" s="592" customFormat="1" x14ac:dyDescent="0.2"/>
    <row r="19553" s="592" customFormat="1" x14ac:dyDescent="0.2"/>
    <row r="19554" s="592" customFormat="1" x14ac:dyDescent="0.2"/>
    <row r="19555" s="592" customFormat="1" x14ac:dyDescent="0.2"/>
    <row r="19556" s="592" customFormat="1" x14ac:dyDescent="0.2"/>
    <row r="19557" s="592" customFormat="1" x14ac:dyDescent="0.2"/>
    <row r="19558" s="592" customFormat="1" x14ac:dyDescent="0.2"/>
    <row r="19559" s="592" customFormat="1" x14ac:dyDescent="0.2"/>
    <row r="19560" s="592" customFormat="1" x14ac:dyDescent="0.2"/>
    <row r="19561" s="592" customFormat="1" x14ac:dyDescent="0.2"/>
    <row r="19562" s="592" customFormat="1" x14ac:dyDescent="0.2"/>
    <row r="19563" s="592" customFormat="1" x14ac:dyDescent="0.2"/>
    <row r="19564" s="592" customFormat="1" x14ac:dyDescent="0.2"/>
    <row r="19565" s="592" customFormat="1" x14ac:dyDescent="0.2"/>
    <row r="19566" s="592" customFormat="1" x14ac:dyDescent="0.2"/>
    <row r="19567" s="592" customFormat="1" x14ac:dyDescent="0.2"/>
    <row r="19568" s="592" customFormat="1" x14ac:dyDescent="0.2"/>
    <row r="19569" s="592" customFormat="1" x14ac:dyDescent="0.2"/>
    <row r="19570" s="592" customFormat="1" x14ac:dyDescent="0.2"/>
    <row r="19571" s="592" customFormat="1" x14ac:dyDescent="0.2"/>
    <row r="19572" s="592" customFormat="1" x14ac:dyDescent="0.2"/>
    <row r="19573" s="592" customFormat="1" x14ac:dyDescent="0.2"/>
    <row r="19574" s="592" customFormat="1" x14ac:dyDescent="0.2"/>
    <row r="19575" s="592" customFormat="1" x14ac:dyDescent="0.2"/>
    <row r="19576" s="592" customFormat="1" x14ac:dyDescent="0.2"/>
    <row r="19577" s="592" customFormat="1" x14ac:dyDescent="0.2"/>
    <row r="19578" s="592" customFormat="1" x14ac:dyDescent="0.2"/>
    <row r="19579" s="592" customFormat="1" x14ac:dyDescent="0.2"/>
    <row r="19580" s="592" customFormat="1" x14ac:dyDescent="0.2"/>
    <row r="19581" s="592" customFormat="1" x14ac:dyDescent="0.2"/>
    <row r="19582" s="592" customFormat="1" x14ac:dyDescent="0.2"/>
    <row r="19583" s="592" customFormat="1" x14ac:dyDescent="0.2"/>
    <row r="19584" s="592" customFormat="1" x14ac:dyDescent="0.2"/>
    <row r="19585" s="592" customFormat="1" x14ac:dyDescent="0.2"/>
    <row r="19586" s="592" customFormat="1" x14ac:dyDescent="0.2"/>
    <row r="19587" s="592" customFormat="1" x14ac:dyDescent="0.2"/>
    <row r="19588" s="592" customFormat="1" x14ac:dyDescent="0.2"/>
    <row r="19589" s="592" customFormat="1" x14ac:dyDescent="0.2"/>
    <row r="19590" s="592" customFormat="1" x14ac:dyDescent="0.2"/>
    <row r="19591" s="592" customFormat="1" x14ac:dyDescent="0.2"/>
    <row r="19592" s="592" customFormat="1" x14ac:dyDescent="0.2"/>
    <row r="19593" s="592" customFormat="1" x14ac:dyDescent="0.2"/>
    <row r="19594" s="592" customFormat="1" x14ac:dyDescent="0.2"/>
    <row r="19595" s="592" customFormat="1" x14ac:dyDescent="0.2"/>
    <row r="19596" s="592" customFormat="1" x14ac:dyDescent="0.2"/>
    <row r="19597" s="592" customFormat="1" x14ac:dyDescent="0.2"/>
    <row r="19598" s="592" customFormat="1" x14ac:dyDescent="0.2"/>
    <row r="19599" s="592" customFormat="1" x14ac:dyDescent="0.2"/>
    <row r="19600" s="592" customFormat="1" x14ac:dyDescent="0.2"/>
    <row r="19601" s="592" customFormat="1" x14ac:dyDescent="0.2"/>
    <row r="19602" s="592" customFormat="1" x14ac:dyDescent="0.2"/>
    <row r="19603" s="592" customFormat="1" x14ac:dyDescent="0.2"/>
    <row r="19604" s="592" customFormat="1" x14ac:dyDescent="0.2"/>
    <row r="19605" s="592" customFormat="1" x14ac:dyDescent="0.2"/>
    <row r="19606" s="592" customFormat="1" x14ac:dyDescent="0.2"/>
    <row r="19607" s="592" customFormat="1" x14ac:dyDescent="0.2"/>
    <row r="19608" s="592" customFormat="1" x14ac:dyDescent="0.2"/>
    <row r="19609" s="592" customFormat="1" x14ac:dyDescent="0.2"/>
    <row r="19610" s="592" customFormat="1" x14ac:dyDescent="0.2"/>
    <row r="19611" s="592" customFormat="1" x14ac:dyDescent="0.2"/>
    <row r="19612" s="592" customFormat="1" x14ac:dyDescent="0.2"/>
    <row r="19613" s="592" customFormat="1" x14ac:dyDescent="0.2"/>
    <row r="19614" s="592" customFormat="1" x14ac:dyDescent="0.2"/>
    <row r="19615" s="592" customFormat="1" x14ac:dyDescent="0.2"/>
    <row r="19616" s="592" customFormat="1" x14ac:dyDescent="0.2"/>
    <row r="19617" s="592" customFormat="1" x14ac:dyDescent="0.2"/>
    <row r="19618" s="592" customFormat="1" x14ac:dyDescent="0.2"/>
    <row r="19619" s="592" customFormat="1" x14ac:dyDescent="0.2"/>
    <row r="19620" s="592" customFormat="1" x14ac:dyDescent="0.2"/>
    <row r="19621" s="592" customFormat="1" x14ac:dyDescent="0.2"/>
    <row r="19622" s="592" customFormat="1" x14ac:dyDescent="0.2"/>
    <row r="19623" s="592" customFormat="1" x14ac:dyDescent="0.2"/>
    <row r="19624" s="592" customFormat="1" x14ac:dyDescent="0.2"/>
    <row r="19625" s="592" customFormat="1" x14ac:dyDescent="0.2"/>
    <row r="19626" s="592" customFormat="1" x14ac:dyDescent="0.2"/>
    <row r="19627" s="592" customFormat="1" x14ac:dyDescent="0.2"/>
    <row r="19628" s="592" customFormat="1" x14ac:dyDescent="0.2"/>
    <row r="19629" s="592" customFormat="1" x14ac:dyDescent="0.2"/>
    <row r="19630" s="592" customFormat="1" x14ac:dyDescent="0.2"/>
    <row r="19631" s="592" customFormat="1" x14ac:dyDescent="0.2"/>
    <row r="19632" s="592" customFormat="1" x14ac:dyDescent="0.2"/>
    <row r="19633" s="592" customFormat="1" x14ac:dyDescent="0.2"/>
    <row r="19634" s="592" customFormat="1" x14ac:dyDescent="0.2"/>
    <row r="19635" s="592" customFormat="1" x14ac:dyDescent="0.2"/>
    <row r="19636" s="592" customFormat="1" x14ac:dyDescent="0.2"/>
    <row r="19637" s="592" customFormat="1" x14ac:dyDescent="0.2"/>
    <row r="19638" s="592" customFormat="1" x14ac:dyDescent="0.2"/>
    <row r="19639" s="592" customFormat="1" x14ac:dyDescent="0.2"/>
    <row r="19640" s="592" customFormat="1" x14ac:dyDescent="0.2"/>
    <row r="19641" s="592" customFormat="1" x14ac:dyDescent="0.2"/>
    <row r="19642" s="592" customFormat="1" x14ac:dyDescent="0.2"/>
    <row r="19643" s="592" customFormat="1" x14ac:dyDescent="0.2"/>
    <row r="19644" s="592" customFormat="1" x14ac:dyDescent="0.2"/>
    <row r="19645" s="592" customFormat="1" x14ac:dyDescent="0.2"/>
    <row r="19646" s="592" customFormat="1" x14ac:dyDescent="0.2"/>
    <row r="19647" s="592" customFormat="1" x14ac:dyDescent="0.2"/>
    <row r="19648" s="592" customFormat="1" x14ac:dyDescent="0.2"/>
    <row r="19649" s="592" customFormat="1" x14ac:dyDescent="0.2"/>
    <row r="19650" s="592" customFormat="1" x14ac:dyDescent="0.2"/>
    <row r="19651" s="592" customFormat="1" x14ac:dyDescent="0.2"/>
    <row r="19652" s="592" customFormat="1" x14ac:dyDescent="0.2"/>
    <row r="19653" s="592" customFormat="1" x14ac:dyDescent="0.2"/>
    <row r="19654" s="592" customFormat="1" x14ac:dyDescent="0.2"/>
    <row r="19655" s="592" customFormat="1" x14ac:dyDescent="0.2"/>
    <row r="19656" s="592" customFormat="1" x14ac:dyDescent="0.2"/>
    <row r="19657" s="592" customFormat="1" x14ac:dyDescent="0.2"/>
    <row r="19658" s="592" customFormat="1" x14ac:dyDescent="0.2"/>
    <row r="19659" s="592" customFormat="1" x14ac:dyDescent="0.2"/>
    <row r="19660" s="592" customFormat="1" x14ac:dyDescent="0.2"/>
    <row r="19661" s="592" customFormat="1" x14ac:dyDescent="0.2"/>
    <row r="19662" s="592" customFormat="1" x14ac:dyDescent="0.2"/>
    <row r="19663" s="592" customFormat="1" x14ac:dyDescent="0.2"/>
    <row r="19664" s="592" customFormat="1" x14ac:dyDescent="0.2"/>
    <row r="19665" s="592" customFormat="1" x14ac:dyDescent="0.2"/>
    <row r="19666" s="592" customFormat="1" x14ac:dyDescent="0.2"/>
    <row r="19667" s="592" customFormat="1" x14ac:dyDescent="0.2"/>
    <row r="19668" s="592" customFormat="1" x14ac:dyDescent="0.2"/>
    <row r="19669" s="592" customFormat="1" x14ac:dyDescent="0.2"/>
    <row r="19670" s="592" customFormat="1" x14ac:dyDescent="0.2"/>
    <row r="19671" s="592" customFormat="1" x14ac:dyDescent="0.2"/>
    <row r="19672" s="592" customFormat="1" x14ac:dyDescent="0.2"/>
    <row r="19673" s="592" customFormat="1" x14ac:dyDescent="0.2"/>
    <row r="19674" s="592" customFormat="1" x14ac:dyDescent="0.2"/>
    <row r="19675" s="592" customFormat="1" x14ac:dyDescent="0.2"/>
    <row r="19676" s="592" customFormat="1" x14ac:dyDescent="0.2"/>
    <row r="19677" s="592" customFormat="1" x14ac:dyDescent="0.2"/>
    <row r="19678" s="592" customFormat="1" x14ac:dyDescent="0.2"/>
    <row r="19679" s="592" customFormat="1" x14ac:dyDescent="0.2"/>
    <row r="19680" s="592" customFormat="1" x14ac:dyDescent="0.2"/>
    <row r="19681" s="592" customFormat="1" x14ac:dyDescent="0.2"/>
    <row r="19682" s="592" customFormat="1" x14ac:dyDescent="0.2"/>
    <row r="19683" s="592" customFormat="1" x14ac:dyDescent="0.2"/>
    <row r="19684" s="592" customFormat="1" x14ac:dyDescent="0.2"/>
    <row r="19685" s="592" customFormat="1" x14ac:dyDescent="0.2"/>
    <row r="19686" s="592" customFormat="1" x14ac:dyDescent="0.2"/>
    <row r="19687" s="592" customFormat="1" x14ac:dyDescent="0.2"/>
    <row r="19688" s="592" customFormat="1" x14ac:dyDescent="0.2"/>
    <row r="19689" s="592" customFormat="1" x14ac:dyDescent="0.2"/>
    <row r="19690" s="592" customFormat="1" x14ac:dyDescent="0.2"/>
    <row r="19691" s="592" customFormat="1" x14ac:dyDescent="0.2"/>
    <row r="19692" s="592" customFormat="1" x14ac:dyDescent="0.2"/>
    <row r="19693" s="592" customFormat="1" x14ac:dyDescent="0.2"/>
    <row r="19694" s="592" customFormat="1" x14ac:dyDescent="0.2"/>
    <row r="19695" s="592" customFormat="1" x14ac:dyDescent="0.2"/>
    <row r="19696" s="592" customFormat="1" x14ac:dyDescent="0.2"/>
    <row r="19697" s="592" customFormat="1" x14ac:dyDescent="0.2"/>
    <row r="19698" s="592" customFormat="1" x14ac:dyDescent="0.2"/>
    <row r="19699" s="592" customFormat="1" x14ac:dyDescent="0.2"/>
    <row r="19700" s="592" customFormat="1" x14ac:dyDescent="0.2"/>
    <row r="19701" s="592" customFormat="1" x14ac:dyDescent="0.2"/>
    <row r="19702" s="592" customFormat="1" x14ac:dyDescent="0.2"/>
    <row r="19703" s="592" customFormat="1" x14ac:dyDescent="0.2"/>
    <row r="19704" s="592" customFormat="1" x14ac:dyDescent="0.2"/>
    <row r="19705" s="592" customFormat="1" x14ac:dyDescent="0.2"/>
    <row r="19706" s="592" customFormat="1" x14ac:dyDescent="0.2"/>
    <row r="19707" s="592" customFormat="1" x14ac:dyDescent="0.2"/>
    <row r="19708" s="592" customFormat="1" x14ac:dyDescent="0.2"/>
    <row r="19709" s="592" customFormat="1" x14ac:dyDescent="0.2"/>
    <row r="19710" s="592" customFormat="1" x14ac:dyDescent="0.2"/>
    <row r="19711" s="592" customFormat="1" x14ac:dyDescent="0.2"/>
    <row r="19712" s="592" customFormat="1" x14ac:dyDescent="0.2"/>
    <row r="19713" s="592" customFormat="1" x14ac:dyDescent="0.2"/>
    <row r="19714" s="592" customFormat="1" x14ac:dyDescent="0.2"/>
    <row r="19715" s="592" customFormat="1" x14ac:dyDescent="0.2"/>
    <row r="19716" s="592" customFormat="1" x14ac:dyDescent="0.2"/>
    <row r="19717" s="592" customFormat="1" x14ac:dyDescent="0.2"/>
    <row r="19718" s="592" customFormat="1" x14ac:dyDescent="0.2"/>
    <row r="19719" s="592" customFormat="1" x14ac:dyDescent="0.2"/>
    <row r="19720" s="592" customFormat="1" x14ac:dyDescent="0.2"/>
    <row r="19721" s="592" customFormat="1" x14ac:dyDescent="0.2"/>
    <row r="19722" s="592" customFormat="1" x14ac:dyDescent="0.2"/>
    <row r="19723" s="592" customFormat="1" x14ac:dyDescent="0.2"/>
    <row r="19724" s="592" customFormat="1" x14ac:dyDescent="0.2"/>
    <row r="19725" s="592" customFormat="1" x14ac:dyDescent="0.2"/>
    <row r="19726" s="592" customFormat="1" x14ac:dyDescent="0.2"/>
    <row r="19727" s="592" customFormat="1" x14ac:dyDescent="0.2"/>
    <row r="19728" s="592" customFormat="1" x14ac:dyDescent="0.2"/>
    <row r="19729" s="592" customFormat="1" x14ac:dyDescent="0.2"/>
    <row r="19730" s="592" customFormat="1" x14ac:dyDescent="0.2"/>
    <row r="19731" s="592" customFormat="1" x14ac:dyDescent="0.2"/>
    <row r="19732" s="592" customFormat="1" x14ac:dyDescent="0.2"/>
    <row r="19733" s="592" customFormat="1" x14ac:dyDescent="0.2"/>
    <row r="19734" s="592" customFormat="1" x14ac:dyDescent="0.2"/>
    <row r="19735" s="592" customFormat="1" x14ac:dyDescent="0.2"/>
    <row r="19736" s="592" customFormat="1" x14ac:dyDescent="0.2"/>
    <row r="19737" s="592" customFormat="1" x14ac:dyDescent="0.2"/>
    <row r="19738" s="592" customFormat="1" x14ac:dyDescent="0.2"/>
    <row r="19739" s="592" customFormat="1" x14ac:dyDescent="0.2"/>
    <row r="19740" s="592" customFormat="1" x14ac:dyDescent="0.2"/>
    <row r="19741" s="592" customFormat="1" x14ac:dyDescent="0.2"/>
    <row r="19742" s="592" customFormat="1" x14ac:dyDescent="0.2"/>
    <row r="19743" s="592" customFormat="1" x14ac:dyDescent="0.2"/>
    <row r="19744" s="592" customFormat="1" x14ac:dyDescent="0.2"/>
    <row r="19745" s="592" customFormat="1" x14ac:dyDescent="0.2"/>
    <row r="19746" s="592" customFormat="1" x14ac:dyDescent="0.2"/>
    <row r="19747" s="592" customFormat="1" x14ac:dyDescent="0.2"/>
    <row r="19748" s="592" customFormat="1" x14ac:dyDescent="0.2"/>
    <row r="19749" s="592" customFormat="1" x14ac:dyDescent="0.2"/>
    <row r="19750" s="592" customFormat="1" x14ac:dyDescent="0.2"/>
    <row r="19751" s="592" customFormat="1" x14ac:dyDescent="0.2"/>
    <row r="19752" s="592" customFormat="1" x14ac:dyDescent="0.2"/>
    <row r="19753" s="592" customFormat="1" x14ac:dyDescent="0.2"/>
    <row r="19754" s="592" customFormat="1" x14ac:dyDescent="0.2"/>
    <row r="19755" s="592" customFormat="1" x14ac:dyDescent="0.2"/>
    <row r="19756" s="592" customFormat="1" x14ac:dyDescent="0.2"/>
    <row r="19757" s="592" customFormat="1" x14ac:dyDescent="0.2"/>
    <row r="19758" s="592" customFormat="1" x14ac:dyDescent="0.2"/>
    <row r="19759" s="592" customFormat="1" x14ac:dyDescent="0.2"/>
    <row r="19760" s="592" customFormat="1" x14ac:dyDescent="0.2"/>
    <row r="19761" s="592" customFormat="1" x14ac:dyDescent="0.2"/>
    <row r="19762" s="592" customFormat="1" x14ac:dyDescent="0.2"/>
    <row r="19763" s="592" customFormat="1" x14ac:dyDescent="0.2"/>
    <row r="19764" s="592" customFormat="1" x14ac:dyDescent="0.2"/>
    <row r="19765" s="592" customFormat="1" x14ac:dyDescent="0.2"/>
    <row r="19766" s="592" customFormat="1" x14ac:dyDescent="0.2"/>
    <row r="19767" s="592" customFormat="1" x14ac:dyDescent="0.2"/>
    <row r="19768" s="592" customFormat="1" x14ac:dyDescent="0.2"/>
    <row r="19769" s="592" customFormat="1" x14ac:dyDescent="0.2"/>
    <row r="19770" s="592" customFormat="1" x14ac:dyDescent="0.2"/>
    <row r="19771" s="592" customFormat="1" x14ac:dyDescent="0.2"/>
    <row r="19772" s="592" customFormat="1" x14ac:dyDescent="0.2"/>
    <row r="19773" s="592" customFormat="1" x14ac:dyDescent="0.2"/>
    <row r="19774" s="592" customFormat="1" x14ac:dyDescent="0.2"/>
    <row r="19775" s="592" customFormat="1" x14ac:dyDescent="0.2"/>
    <row r="19776" s="592" customFormat="1" x14ac:dyDescent="0.2"/>
    <row r="19777" s="592" customFormat="1" x14ac:dyDescent="0.2"/>
    <row r="19778" s="592" customFormat="1" x14ac:dyDescent="0.2"/>
    <row r="19779" s="592" customFormat="1" x14ac:dyDescent="0.2"/>
    <row r="19780" s="592" customFormat="1" x14ac:dyDescent="0.2"/>
    <row r="19781" s="592" customFormat="1" x14ac:dyDescent="0.2"/>
    <row r="19782" s="592" customFormat="1" x14ac:dyDescent="0.2"/>
    <row r="19783" s="592" customFormat="1" x14ac:dyDescent="0.2"/>
    <row r="19784" s="592" customFormat="1" x14ac:dyDescent="0.2"/>
    <row r="19785" s="592" customFormat="1" x14ac:dyDescent="0.2"/>
    <row r="19786" s="592" customFormat="1" x14ac:dyDescent="0.2"/>
    <row r="19787" s="592" customFormat="1" x14ac:dyDescent="0.2"/>
    <row r="19788" s="592" customFormat="1" x14ac:dyDescent="0.2"/>
    <row r="19789" s="592" customFormat="1" x14ac:dyDescent="0.2"/>
    <row r="19790" s="592" customFormat="1" x14ac:dyDescent="0.2"/>
    <row r="19791" s="592" customFormat="1" x14ac:dyDescent="0.2"/>
    <row r="19792" s="592" customFormat="1" x14ac:dyDescent="0.2"/>
    <row r="19793" s="592" customFormat="1" x14ac:dyDescent="0.2"/>
    <row r="19794" s="592" customFormat="1" x14ac:dyDescent="0.2"/>
    <row r="19795" s="592" customFormat="1" x14ac:dyDescent="0.2"/>
    <row r="19796" s="592" customFormat="1" x14ac:dyDescent="0.2"/>
    <row r="19797" s="592" customFormat="1" x14ac:dyDescent="0.2"/>
    <row r="19798" s="592" customFormat="1" x14ac:dyDescent="0.2"/>
    <row r="19799" s="592" customFormat="1" x14ac:dyDescent="0.2"/>
    <row r="19800" s="592" customFormat="1" x14ac:dyDescent="0.2"/>
    <row r="19801" s="592" customFormat="1" x14ac:dyDescent="0.2"/>
    <row r="19802" s="592" customFormat="1" x14ac:dyDescent="0.2"/>
    <row r="19803" s="592" customFormat="1" x14ac:dyDescent="0.2"/>
    <row r="19804" s="592" customFormat="1" x14ac:dyDescent="0.2"/>
    <row r="19805" s="592" customFormat="1" x14ac:dyDescent="0.2"/>
    <row r="19806" s="592" customFormat="1" x14ac:dyDescent="0.2"/>
    <row r="19807" s="592" customFormat="1" x14ac:dyDescent="0.2"/>
    <row r="19808" s="592" customFormat="1" x14ac:dyDescent="0.2"/>
    <row r="19809" s="592" customFormat="1" x14ac:dyDescent="0.2"/>
    <row r="19810" s="592" customFormat="1" x14ac:dyDescent="0.2"/>
    <row r="19811" s="592" customFormat="1" x14ac:dyDescent="0.2"/>
    <row r="19812" s="592" customFormat="1" x14ac:dyDescent="0.2"/>
    <row r="19813" s="592" customFormat="1" x14ac:dyDescent="0.2"/>
    <row r="19814" s="592" customFormat="1" x14ac:dyDescent="0.2"/>
    <row r="19815" s="592" customFormat="1" x14ac:dyDescent="0.2"/>
    <row r="19816" s="592" customFormat="1" x14ac:dyDescent="0.2"/>
    <row r="19817" s="592" customFormat="1" x14ac:dyDescent="0.2"/>
    <row r="19818" s="592" customFormat="1" x14ac:dyDescent="0.2"/>
    <row r="19819" s="592" customFormat="1" x14ac:dyDescent="0.2"/>
    <row r="19820" s="592" customFormat="1" x14ac:dyDescent="0.2"/>
    <row r="19821" s="592" customFormat="1" x14ac:dyDescent="0.2"/>
    <row r="19822" s="592" customFormat="1" x14ac:dyDescent="0.2"/>
    <row r="19823" s="592" customFormat="1" x14ac:dyDescent="0.2"/>
    <row r="19824" s="592" customFormat="1" x14ac:dyDescent="0.2"/>
    <row r="19825" s="592" customFormat="1" x14ac:dyDescent="0.2"/>
    <row r="19826" s="592" customFormat="1" x14ac:dyDescent="0.2"/>
    <row r="19827" s="592" customFormat="1" x14ac:dyDescent="0.2"/>
    <row r="19828" s="592" customFormat="1" x14ac:dyDescent="0.2"/>
    <row r="19829" s="592" customFormat="1" x14ac:dyDescent="0.2"/>
    <row r="19830" s="592" customFormat="1" x14ac:dyDescent="0.2"/>
    <row r="19831" s="592" customFormat="1" x14ac:dyDescent="0.2"/>
    <row r="19832" s="592" customFormat="1" x14ac:dyDescent="0.2"/>
    <row r="19833" s="592" customFormat="1" x14ac:dyDescent="0.2"/>
    <row r="19834" s="592" customFormat="1" x14ac:dyDescent="0.2"/>
    <row r="19835" s="592" customFormat="1" x14ac:dyDescent="0.2"/>
    <row r="19836" s="592" customFormat="1" x14ac:dyDescent="0.2"/>
    <row r="19837" s="592" customFormat="1" x14ac:dyDescent="0.2"/>
    <row r="19838" s="592" customFormat="1" x14ac:dyDescent="0.2"/>
    <row r="19839" s="592" customFormat="1" x14ac:dyDescent="0.2"/>
    <row r="19840" s="592" customFormat="1" x14ac:dyDescent="0.2"/>
    <row r="19841" s="592" customFormat="1" x14ac:dyDescent="0.2"/>
    <row r="19842" s="592" customFormat="1" x14ac:dyDescent="0.2"/>
    <row r="19843" s="592" customFormat="1" x14ac:dyDescent="0.2"/>
    <row r="19844" s="592" customFormat="1" x14ac:dyDescent="0.2"/>
    <row r="19845" s="592" customFormat="1" x14ac:dyDescent="0.2"/>
    <row r="19846" s="592" customFormat="1" x14ac:dyDescent="0.2"/>
    <row r="19847" s="592" customFormat="1" x14ac:dyDescent="0.2"/>
    <row r="19848" s="592" customFormat="1" x14ac:dyDescent="0.2"/>
    <row r="19849" s="592" customFormat="1" x14ac:dyDescent="0.2"/>
    <row r="19850" s="592" customFormat="1" x14ac:dyDescent="0.2"/>
    <row r="19851" s="592" customFormat="1" x14ac:dyDescent="0.2"/>
    <row r="19852" s="592" customFormat="1" x14ac:dyDescent="0.2"/>
    <row r="19853" s="592" customFormat="1" x14ac:dyDescent="0.2"/>
    <row r="19854" s="592" customFormat="1" x14ac:dyDescent="0.2"/>
    <row r="19855" s="592" customFormat="1" x14ac:dyDescent="0.2"/>
    <row r="19856" s="592" customFormat="1" x14ac:dyDescent="0.2"/>
    <row r="19857" s="592" customFormat="1" x14ac:dyDescent="0.2"/>
    <row r="19858" s="592" customFormat="1" x14ac:dyDescent="0.2"/>
    <row r="19859" s="592" customFormat="1" x14ac:dyDescent="0.2"/>
    <row r="19860" s="592" customFormat="1" x14ac:dyDescent="0.2"/>
    <row r="19861" s="592" customFormat="1" x14ac:dyDescent="0.2"/>
    <row r="19862" s="592" customFormat="1" x14ac:dyDescent="0.2"/>
    <row r="19863" s="592" customFormat="1" x14ac:dyDescent="0.2"/>
    <row r="19864" s="592" customFormat="1" x14ac:dyDescent="0.2"/>
    <row r="19865" s="592" customFormat="1" x14ac:dyDescent="0.2"/>
    <row r="19866" s="592" customFormat="1" x14ac:dyDescent="0.2"/>
    <row r="19867" s="592" customFormat="1" x14ac:dyDescent="0.2"/>
    <row r="19868" s="592" customFormat="1" x14ac:dyDescent="0.2"/>
    <row r="19869" s="592" customFormat="1" x14ac:dyDescent="0.2"/>
    <row r="19870" s="592" customFormat="1" x14ac:dyDescent="0.2"/>
    <row r="19871" s="592" customFormat="1" x14ac:dyDescent="0.2"/>
    <row r="19872" s="592" customFormat="1" x14ac:dyDescent="0.2"/>
    <row r="19873" s="592" customFormat="1" x14ac:dyDescent="0.2"/>
    <row r="19874" s="592" customFormat="1" x14ac:dyDescent="0.2"/>
    <row r="19875" s="592" customFormat="1" x14ac:dyDescent="0.2"/>
    <row r="19876" s="592" customFormat="1" x14ac:dyDescent="0.2"/>
    <row r="19877" s="592" customFormat="1" x14ac:dyDescent="0.2"/>
    <row r="19878" s="592" customFormat="1" x14ac:dyDescent="0.2"/>
    <row r="19879" s="592" customFormat="1" x14ac:dyDescent="0.2"/>
    <row r="19880" s="592" customFormat="1" x14ac:dyDescent="0.2"/>
    <row r="19881" s="592" customFormat="1" x14ac:dyDescent="0.2"/>
    <row r="19882" s="592" customFormat="1" x14ac:dyDescent="0.2"/>
    <row r="19883" s="592" customFormat="1" x14ac:dyDescent="0.2"/>
    <row r="19884" s="592" customFormat="1" x14ac:dyDescent="0.2"/>
    <row r="19885" s="592" customFormat="1" x14ac:dyDescent="0.2"/>
    <row r="19886" s="592" customFormat="1" x14ac:dyDescent="0.2"/>
    <row r="19887" s="592" customFormat="1" x14ac:dyDescent="0.2"/>
    <row r="19888" s="592" customFormat="1" x14ac:dyDescent="0.2"/>
    <row r="19889" s="592" customFormat="1" x14ac:dyDescent="0.2"/>
    <row r="19890" s="592" customFormat="1" x14ac:dyDescent="0.2"/>
    <row r="19891" s="592" customFormat="1" x14ac:dyDescent="0.2"/>
    <row r="19892" s="592" customFormat="1" x14ac:dyDescent="0.2"/>
    <row r="19893" s="592" customFormat="1" x14ac:dyDescent="0.2"/>
    <row r="19894" s="592" customFormat="1" x14ac:dyDescent="0.2"/>
    <row r="19895" s="592" customFormat="1" x14ac:dyDescent="0.2"/>
    <row r="19896" s="592" customFormat="1" x14ac:dyDescent="0.2"/>
    <row r="19897" s="592" customFormat="1" x14ac:dyDescent="0.2"/>
    <row r="19898" s="592" customFormat="1" x14ac:dyDescent="0.2"/>
    <row r="19899" s="592" customFormat="1" x14ac:dyDescent="0.2"/>
    <row r="19900" s="592" customFormat="1" x14ac:dyDescent="0.2"/>
    <row r="19901" s="592" customFormat="1" x14ac:dyDescent="0.2"/>
    <row r="19902" s="592" customFormat="1" x14ac:dyDescent="0.2"/>
    <row r="19903" s="592" customFormat="1" x14ac:dyDescent="0.2"/>
    <row r="19904" s="592" customFormat="1" x14ac:dyDescent="0.2"/>
    <row r="19905" s="592" customFormat="1" x14ac:dyDescent="0.2"/>
    <row r="19906" s="592" customFormat="1" x14ac:dyDescent="0.2"/>
    <row r="19907" s="592" customFormat="1" x14ac:dyDescent="0.2"/>
    <row r="19908" s="592" customFormat="1" x14ac:dyDescent="0.2"/>
    <row r="19909" s="592" customFormat="1" x14ac:dyDescent="0.2"/>
    <row r="19910" s="592" customFormat="1" x14ac:dyDescent="0.2"/>
    <row r="19911" s="592" customFormat="1" x14ac:dyDescent="0.2"/>
    <row r="19912" s="592" customFormat="1" x14ac:dyDescent="0.2"/>
    <row r="19913" s="592" customFormat="1" x14ac:dyDescent="0.2"/>
    <row r="19914" s="592" customFormat="1" x14ac:dyDescent="0.2"/>
    <row r="19915" s="592" customFormat="1" x14ac:dyDescent="0.2"/>
    <row r="19916" s="592" customFormat="1" x14ac:dyDescent="0.2"/>
    <row r="19917" s="592" customFormat="1" x14ac:dyDescent="0.2"/>
    <row r="19918" s="592" customFormat="1" x14ac:dyDescent="0.2"/>
    <row r="19919" s="592" customFormat="1" x14ac:dyDescent="0.2"/>
    <row r="19920" s="592" customFormat="1" x14ac:dyDescent="0.2"/>
    <row r="19921" s="592" customFormat="1" x14ac:dyDescent="0.2"/>
    <row r="19922" s="592" customFormat="1" x14ac:dyDescent="0.2"/>
    <row r="19923" s="592" customFormat="1" x14ac:dyDescent="0.2"/>
    <row r="19924" s="592" customFormat="1" x14ac:dyDescent="0.2"/>
    <row r="19925" s="592" customFormat="1" x14ac:dyDescent="0.2"/>
    <row r="19926" s="592" customFormat="1" x14ac:dyDescent="0.2"/>
    <row r="19927" s="592" customFormat="1" x14ac:dyDescent="0.2"/>
    <row r="19928" s="592" customFormat="1" x14ac:dyDescent="0.2"/>
    <row r="19929" s="592" customFormat="1" x14ac:dyDescent="0.2"/>
    <row r="19930" s="592" customFormat="1" x14ac:dyDescent="0.2"/>
    <row r="19931" s="592" customFormat="1" x14ac:dyDescent="0.2"/>
    <row r="19932" s="592" customFormat="1" x14ac:dyDescent="0.2"/>
    <row r="19933" s="592" customFormat="1" x14ac:dyDescent="0.2"/>
    <row r="19934" s="592" customFormat="1" x14ac:dyDescent="0.2"/>
    <row r="19935" s="592" customFormat="1" x14ac:dyDescent="0.2"/>
    <row r="19936" s="592" customFormat="1" x14ac:dyDescent="0.2"/>
    <row r="19937" s="592" customFormat="1" x14ac:dyDescent="0.2"/>
    <row r="19938" s="592" customFormat="1" x14ac:dyDescent="0.2"/>
    <row r="19939" s="592" customFormat="1" x14ac:dyDescent="0.2"/>
    <row r="19940" s="592" customFormat="1" x14ac:dyDescent="0.2"/>
    <row r="19941" s="592" customFormat="1" x14ac:dyDescent="0.2"/>
    <row r="19942" s="592" customFormat="1" x14ac:dyDescent="0.2"/>
    <row r="19943" s="592" customFormat="1" x14ac:dyDescent="0.2"/>
    <row r="19944" s="592" customFormat="1" x14ac:dyDescent="0.2"/>
    <row r="19945" s="592" customFormat="1" x14ac:dyDescent="0.2"/>
    <row r="19946" s="592" customFormat="1" x14ac:dyDescent="0.2"/>
    <row r="19947" s="592" customFormat="1" x14ac:dyDescent="0.2"/>
    <row r="19948" s="592" customFormat="1" x14ac:dyDescent="0.2"/>
    <row r="19949" s="592" customFormat="1" x14ac:dyDescent="0.2"/>
    <row r="19950" s="592" customFormat="1" x14ac:dyDescent="0.2"/>
    <row r="19951" s="592" customFormat="1" x14ac:dyDescent="0.2"/>
    <row r="19952" s="592" customFormat="1" x14ac:dyDescent="0.2"/>
    <row r="19953" s="592" customFormat="1" x14ac:dyDescent="0.2"/>
    <row r="19954" s="592" customFormat="1" x14ac:dyDescent="0.2"/>
    <row r="19955" s="592" customFormat="1" x14ac:dyDescent="0.2"/>
    <row r="19956" s="592" customFormat="1" x14ac:dyDescent="0.2"/>
    <row r="19957" s="592" customFormat="1" x14ac:dyDescent="0.2"/>
    <row r="19958" s="592" customFormat="1" x14ac:dyDescent="0.2"/>
    <row r="19959" s="592" customFormat="1" x14ac:dyDescent="0.2"/>
    <row r="19960" s="592" customFormat="1" x14ac:dyDescent="0.2"/>
    <row r="19961" s="592" customFormat="1" x14ac:dyDescent="0.2"/>
    <row r="19962" s="592" customFormat="1" x14ac:dyDescent="0.2"/>
    <row r="19963" s="592" customFormat="1" x14ac:dyDescent="0.2"/>
    <row r="19964" s="592" customFormat="1" x14ac:dyDescent="0.2"/>
    <row r="19965" s="592" customFormat="1" x14ac:dyDescent="0.2"/>
    <row r="19966" s="592" customFormat="1" x14ac:dyDescent="0.2"/>
    <row r="19967" s="592" customFormat="1" x14ac:dyDescent="0.2"/>
    <row r="19968" s="592" customFormat="1" x14ac:dyDescent="0.2"/>
    <row r="19969" s="592" customFormat="1" x14ac:dyDescent="0.2"/>
    <row r="19970" s="592" customFormat="1" x14ac:dyDescent="0.2"/>
    <row r="19971" s="592" customFormat="1" x14ac:dyDescent="0.2"/>
    <row r="19972" s="592" customFormat="1" x14ac:dyDescent="0.2"/>
    <row r="19973" s="592" customFormat="1" x14ac:dyDescent="0.2"/>
    <row r="19974" s="592" customFormat="1" x14ac:dyDescent="0.2"/>
    <row r="19975" s="592" customFormat="1" x14ac:dyDescent="0.2"/>
    <row r="19976" s="592" customFormat="1" x14ac:dyDescent="0.2"/>
    <row r="19977" s="592" customFormat="1" x14ac:dyDescent="0.2"/>
    <row r="19978" s="592" customFormat="1" x14ac:dyDescent="0.2"/>
    <row r="19979" s="592" customFormat="1" x14ac:dyDescent="0.2"/>
    <row r="19980" s="592" customFormat="1" x14ac:dyDescent="0.2"/>
    <row r="19981" s="592" customFormat="1" x14ac:dyDescent="0.2"/>
    <row r="19982" s="592" customFormat="1" x14ac:dyDescent="0.2"/>
    <row r="19983" s="592" customFormat="1" x14ac:dyDescent="0.2"/>
    <row r="19984" s="592" customFormat="1" x14ac:dyDescent="0.2"/>
    <row r="19985" s="592" customFormat="1" x14ac:dyDescent="0.2"/>
    <row r="19986" s="592" customFormat="1" x14ac:dyDescent="0.2"/>
    <row r="19987" s="592" customFormat="1" x14ac:dyDescent="0.2"/>
    <row r="19988" s="592" customFormat="1" x14ac:dyDescent="0.2"/>
    <row r="19989" s="592" customFormat="1" x14ac:dyDescent="0.2"/>
    <row r="19990" s="592" customFormat="1" x14ac:dyDescent="0.2"/>
    <row r="19991" s="592" customFormat="1" x14ac:dyDescent="0.2"/>
    <row r="19992" s="592" customFormat="1" x14ac:dyDescent="0.2"/>
    <row r="19993" s="592" customFormat="1" x14ac:dyDescent="0.2"/>
    <row r="19994" s="592" customFormat="1" x14ac:dyDescent="0.2"/>
    <row r="19995" s="592" customFormat="1" x14ac:dyDescent="0.2"/>
    <row r="19996" s="592" customFormat="1" x14ac:dyDescent="0.2"/>
    <row r="19997" s="592" customFormat="1" x14ac:dyDescent="0.2"/>
    <row r="19998" s="592" customFormat="1" x14ac:dyDescent="0.2"/>
    <row r="19999" s="592" customFormat="1" x14ac:dyDescent="0.2"/>
    <row r="20000" s="592" customFormat="1" x14ac:dyDescent="0.2"/>
    <row r="20001" s="592" customFormat="1" x14ac:dyDescent="0.2"/>
    <row r="20002" s="592" customFormat="1" x14ac:dyDescent="0.2"/>
    <row r="20003" s="592" customFormat="1" x14ac:dyDescent="0.2"/>
    <row r="20004" s="592" customFormat="1" x14ac:dyDescent="0.2"/>
    <row r="20005" s="592" customFormat="1" x14ac:dyDescent="0.2"/>
    <row r="20006" s="592" customFormat="1" x14ac:dyDescent="0.2"/>
    <row r="20007" s="592" customFormat="1" x14ac:dyDescent="0.2"/>
    <row r="20008" s="592" customFormat="1" x14ac:dyDescent="0.2"/>
    <row r="20009" s="592" customFormat="1" x14ac:dyDescent="0.2"/>
    <row r="20010" s="592" customFormat="1" x14ac:dyDescent="0.2"/>
    <row r="20011" s="592" customFormat="1" x14ac:dyDescent="0.2"/>
    <row r="20012" s="592" customFormat="1" x14ac:dyDescent="0.2"/>
    <row r="20013" s="592" customFormat="1" x14ac:dyDescent="0.2"/>
    <row r="20014" s="592" customFormat="1" x14ac:dyDescent="0.2"/>
    <row r="20015" s="592" customFormat="1" x14ac:dyDescent="0.2"/>
    <row r="20016" s="592" customFormat="1" x14ac:dyDescent="0.2"/>
    <row r="20017" s="592" customFormat="1" x14ac:dyDescent="0.2"/>
    <row r="20018" s="592" customFormat="1" x14ac:dyDescent="0.2"/>
    <row r="20019" s="592" customFormat="1" x14ac:dyDescent="0.2"/>
    <row r="20020" s="592" customFormat="1" x14ac:dyDescent="0.2"/>
    <row r="20021" s="592" customFormat="1" x14ac:dyDescent="0.2"/>
    <row r="20022" s="592" customFormat="1" x14ac:dyDescent="0.2"/>
    <row r="20023" s="592" customFormat="1" x14ac:dyDescent="0.2"/>
    <row r="20024" s="592" customFormat="1" x14ac:dyDescent="0.2"/>
    <row r="20025" s="592" customFormat="1" x14ac:dyDescent="0.2"/>
    <row r="20026" s="592" customFormat="1" x14ac:dyDescent="0.2"/>
    <row r="20027" s="592" customFormat="1" x14ac:dyDescent="0.2"/>
    <row r="20028" s="592" customFormat="1" x14ac:dyDescent="0.2"/>
    <row r="20029" s="592" customFormat="1" x14ac:dyDescent="0.2"/>
    <row r="20030" s="592" customFormat="1" x14ac:dyDescent="0.2"/>
    <row r="20031" s="592" customFormat="1" x14ac:dyDescent="0.2"/>
    <row r="20032" s="592" customFormat="1" x14ac:dyDescent="0.2"/>
    <row r="20033" s="592" customFormat="1" x14ac:dyDescent="0.2"/>
    <row r="20034" s="592" customFormat="1" x14ac:dyDescent="0.2"/>
    <row r="20035" s="592" customFormat="1" x14ac:dyDescent="0.2"/>
    <row r="20036" s="592" customFormat="1" x14ac:dyDescent="0.2"/>
    <row r="20037" s="592" customFormat="1" x14ac:dyDescent="0.2"/>
    <row r="20038" s="592" customFormat="1" x14ac:dyDescent="0.2"/>
    <row r="20039" s="592" customFormat="1" x14ac:dyDescent="0.2"/>
    <row r="20040" s="592" customFormat="1" x14ac:dyDescent="0.2"/>
    <row r="20041" s="592" customFormat="1" x14ac:dyDescent="0.2"/>
    <row r="20042" s="592" customFormat="1" x14ac:dyDescent="0.2"/>
    <row r="20043" s="592" customFormat="1" x14ac:dyDescent="0.2"/>
    <row r="20044" s="592" customFormat="1" x14ac:dyDescent="0.2"/>
    <row r="20045" s="592" customFormat="1" x14ac:dyDescent="0.2"/>
    <row r="20046" s="592" customFormat="1" x14ac:dyDescent="0.2"/>
    <row r="20047" s="592" customFormat="1" x14ac:dyDescent="0.2"/>
    <row r="20048" s="592" customFormat="1" x14ac:dyDescent="0.2"/>
    <row r="20049" s="592" customFormat="1" x14ac:dyDescent="0.2"/>
    <row r="20050" s="592" customFormat="1" x14ac:dyDescent="0.2"/>
    <row r="20051" s="592" customFormat="1" x14ac:dyDescent="0.2"/>
    <row r="20052" s="592" customFormat="1" x14ac:dyDescent="0.2"/>
    <row r="20053" s="592" customFormat="1" x14ac:dyDescent="0.2"/>
    <row r="20054" s="592" customFormat="1" x14ac:dyDescent="0.2"/>
    <row r="20055" s="592" customFormat="1" x14ac:dyDescent="0.2"/>
    <row r="20056" s="592" customFormat="1" x14ac:dyDescent="0.2"/>
    <row r="20057" s="592" customFormat="1" x14ac:dyDescent="0.2"/>
    <row r="20058" s="592" customFormat="1" x14ac:dyDescent="0.2"/>
    <row r="20059" s="592" customFormat="1" x14ac:dyDescent="0.2"/>
    <row r="20060" s="592" customFormat="1" x14ac:dyDescent="0.2"/>
    <row r="20061" s="592" customFormat="1" x14ac:dyDescent="0.2"/>
    <row r="20062" s="592" customFormat="1" x14ac:dyDescent="0.2"/>
    <row r="20063" s="592" customFormat="1" x14ac:dyDescent="0.2"/>
    <row r="20064" s="592" customFormat="1" x14ac:dyDescent="0.2"/>
    <row r="20065" s="592" customFormat="1" x14ac:dyDescent="0.2"/>
    <row r="20066" s="592" customFormat="1" x14ac:dyDescent="0.2"/>
    <row r="20067" s="592" customFormat="1" x14ac:dyDescent="0.2"/>
    <row r="20068" s="592" customFormat="1" x14ac:dyDescent="0.2"/>
    <row r="20069" s="592" customFormat="1" x14ac:dyDescent="0.2"/>
    <row r="20070" s="592" customFormat="1" x14ac:dyDescent="0.2"/>
    <row r="20071" s="592" customFormat="1" x14ac:dyDescent="0.2"/>
    <row r="20072" s="592" customFormat="1" x14ac:dyDescent="0.2"/>
    <row r="20073" s="592" customFormat="1" x14ac:dyDescent="0.2"/>
    <row r="20074" s="592" customFormat="1" x14ac:dyDescent="0.2"/>
    <row r="20075" s="592" customFormat="1" x14ac:dyDescent="0.2"/>
    <row r="20076" s="592" customFormat="1" x14ac:dyDescent="0.2"/>
    <row r="20077" s="592" customFormat="1" x14ac:dyDescent="0.2"/>
    <row r="20078" s="592" customFormat="1" x14ac:dyDescent="0.2"/>
    <row r="20079" s="592" customFormat="1" x14ac:dyDescent="0.2"/>
    <row r="20080" s="592" customFormat="1" x14ac:dyDescent="0.2"/>
    <row r="20081" s="592" customFormat="1" x14ac:dyDescent="0.2"/>
    <row r="20082" s="592" customFormat="1" x14ac:dyDescent="0.2"/>
    <row r="20083" s="592" customFormat="1" x14ac:dyDescent="0.2"/>
    <row r="20084" s="592" customFormat="1" x14ac:dyDescent="0.2"/>
    <row r="20085" s="592" customFormat="1" x14ac:dyDescent="0.2"/>
    <row r="20086" s="592" customFormat="1" x14ac:dyDescent="0.2"/>
    <row r="20087" s="592" customFormat="1" x14ac:dyDescent="0.2"/>
    <row r="20088" s="592" customFormat="1" x14ac:dyDescent="0.2"/>
    <row r="20089" s="592" customFormat="1" x14ac:dyDescent="0.2"/>
    <row r="20090" s="592" customFormat="1" x14ac:dyDescent="0.2"/>
    <row r="20091" s="592" customFormat="1" x14ac:dyDescent="0.2"/>
    <row r="20092" s="592" customFormat="1" x14ac:dyDescent="0.2"/>
    <row r="20093" s="592" customFormat="1" x14ac:dyDescent="0.2"/>
    <row r="20094" s="592" customFormat="1" x14ac:dyDescent="0.2"/>
    <row r="20095" s="592" customFormat="1" x14ac:dyDescent="0.2"/>
    <row r="20096" s="592" customFormat="1" x14ac:dyDescent="0.2"/>
    <row r="20097" s="592" customFormat="1" x14ac:dyDescent="0.2"/>
    <row r="20098" s="592" customFormat="1" x14ac:dyDescent="0.2"/>
    <row r="20099" s="592" customFormat="1" x14ac:dyDescent="0.2"/>
    <row r="20100" s="592" customFormat="1" x14ac:dyDescent="0.2"/>
    <row r="20101" s="592" customFormat="1" x14ac:dyDescent="0.2"/>
    <row r="20102" s="592" customFormat="1" x14ac:dyDescent="0.2"/>
    <row r="20103" s="592" customFormat="1" x14ac:dyDescent="0.2"/>
    <row r="20104" s="592" customFormat="1" x14ac:dyDescent="0.2"/>
    <row r="20105" s="592" customFormat="1" x14ac:dyDescent="0.2"/>
    <row r="20106" s="592" customFormat="1" x14ac:dyDescent="0.2"/>
    <row r="20107" s="592" customFormat="1" x14ac:dyDescent="0.2"/>
    <row r="20108" s="592" customFormat="1" x14ac:dyDescent="0.2"/>
    <row r="20109" s="592" customFormat="1" x14ac:dyDescent="0.2"/>
    <row r="20110" s="592" customFormat="1" x14ac:dyDescent="0.2"/>
    <row r="20111" s="592" customFormat="1" x14ac:dyDescent="0.2"/>
    <row r="20112" s="592" customFormat="1" x14ac:dyDescent="0.2"/>
    <row r="20113" s="592" customFormat="1" x14ac:dyDescent="0.2"/>
    <row r="20114" s="592" customFormat="1" x14ac:dyDescent="0.2"/>
    <row r="20115" s="592" customFormat="1" x14ac:dyDescent="0.2"/>
    <row r="20116" s="592" customFormat="1" x14ac:dyDescent="0.2"/>
    <row r="20117" s="592" customFormat="1" x14ac:dyDescent="0.2"/>
    <row r="20118" s="592" customFormat="1" x14ac:dyDescent="0.2"/>
    <row r="20119" s="592" customFormat="1" x14ac:dyDescent="0.2"/>
    <row r="20120" s="592" customFormat="1" x14ac:dyDescent="0.2"/>
    <row r="20121" s="592" customFormat="1" x14ac:dyDescent="0.2"/>
    <row r="20122" s="592" customFormat="1" x14ac:dyDescent="0.2"/>
    <row r="20123" s="592" customFormat="1" x14ac:dyDescent="0.2"/>
    <row r="20124" s="592" customFormat="1" x14ac:dyDescent="0.2"/>
    <row r="20125" s="592" customFormat="1" x14ac:dyDescent="0.2"/>
    <row r="20126" s="592" customFormat="1" x14ac:dyDescent="0.2"/>
    <row r="20127" s="592" customFormat="1" x14ac:dyDescent="0.2"/>
    <row r="20128" s="592" customFormat="1" x14ac:dyDescent="0.2"/>
    <row r="20129" s="592" customFormat="1" x14ac:dyDescent="0.2"/>
    <row r="20130" s="592" customFormat="1" x14ac:dyDescent="0.2"/>
    <row r="20131" s="592" customFormat="1" x14ac:dyDescent="0.2"/>
    <row r="20132" s="592" customFormat="1" x14ac:dyDescent="0.2"/>
    <row r="20133" s="592" customFormat="1" x14ac:dyDescent="0.2"/>
    <row r="20134" s="592" customFormat="1" x14ac:dyDescent="0.2"/>
    <row r="20135" s="592" customFormat="1" x14ac:dyDescent="0.2"/>
    <row r="20136" s="592" customFormat="1" x14ac:dyDescent="0.2"/>
    <row r="20137" s="592" customFormat="1" x14ac:dyDescent="0.2"/>
    <row r="20138" s="592" customFormat="1" x14ac:dyDescent="0.2"/>
    <row r="20139" s="592" customFormat="1" x14ac:dyDescent="0.2"/>
    <row r="20140" s="592" customFormat="1" x14ac:dyDescent="0.2"/>
    <row r="20141" s="592" customFormat="1" x14ac:dyDescent="0.2"/>
    <row r="20142" s="592" customFormat="1" x14ac:dyDescent="0.2"/>
    <row r="20143" s="592" customFormat="1" x14ac:dyDescent="0.2"/>
    <row r="20144" s="592" customFormat="1" x14ac:dyDescent="0.2"/>
    <row r="20145" s="592" customFormat="1" x14ac:dyDescent="0.2"/>
    <row r="20146" s="592" customFormat="1" x14ac:dyDescent="0.2"/>
    <row r="20147" s="592" customFormat="1" x14ac:dyDescent="0.2"/>
    <row r="20148" s="592" customFormat="1" x14ac:dyDescent="0.2"/>
    <row r="20149" s="592" customFormat="1" x14ac:dyDescent="0.2"/>
    <row r="20150" s="592" customFormat="1" x14ac:dyDescent="0.2"/>
    <row r="20151" s="592" customFormat="1" x14ac:dyDescent="0.2"/>
    <row r="20152" s="592" customFormat="1" x14ac:dyDescent="0.2"/>
    <row r="20153" s="592" customFormat="1" x14ac:dyDescent="0.2"/>
    <row r="20154" s="592" customFormat="1" x14ac:dyDescent="0.2"/>
    <row r="20155" s="592" customFormat="1" x14ac:dyDescent="0.2"/>
    <row r="20156" s="592" customFormat="1" x14ac:dyDescent="0.2"/>
    <row r="20157" s="592" customFormat="1" x14ac:dyDescent="0.2"/>
    <row r="20158" s="592" customFormat="1" x14ac:dyDescent="0.2"/>
    <row r="20159" s="592" customFormat="1" x14ac:dyDescent="0.2"/>
    <row r="20160" s="592" customFormat="1" x14ac:dyDescent="0.2"/>
    <row r="20161" s="592" customFormat="1" x14ac:dyDescent="0.2"/>
    <row r="20162" s="592" customFormat="1" x14ac:dyDescent="0.2"/>
    <row r="20163" s="592" customFormat="1" x14ac:dyDescent="0.2"/>
    <row r="20164" s="592" customFormat="1" x14ac:dyDescent="0.2"/>
    <row r="20165" s="592" customFormat="1" x14ac:dyDescent="0.2"/>
    <row r="20166" s="592" customFormat="1" x14ac:dyDescent="0.2"/>
    <row r="20167" s="592" customFormat="1" x14ac:dyDescent="0.2"/>
    <row r="20168" s="592" customFormat="1" x14ac:dyDescent="0.2"/>
    <row r="20169" s="592" customFormat="1" x14ac:dyDescent="0.2"/>
    <row r="20170" s="592" customFormat="1" x14ac:dyDescent="0.2"/>
    <row r="20171" s="592" customFormat="1" x14ac:dyDescent="0.2"/>
    <row r="20172" s="592" customFormat="1" x14ac:dyDescent="0.2"/>
    <row r="20173" s="592" customFormat="1" x14ac:dyDescent="0.2"/>
    <row r="20174" s="592" customFormat="1" x14ac:dyDescent="0.2"/>
    <row r="20175" s="592" customFormat="1" x14ac:dyDescent="0.2"/>
    <row r="20176" s="592" customFormat="1" x14ac:dyDescent="0.2"/>
    <row r="20177" s="592" customFormat="1" x14ac:dyDescent="0.2"/>
    <row r="20178" s="592" customFormat="1" x14ac:dyDescent="0.2"/>
    <row r="20179" s="592" customFormat="1" x14ac:dyDescent="0.2"/>
    <row r="20180" s="592" customFormat="1" x14ac:dyDescent="0.2"/>
    <row r="20181" s="592" customFormat="1" x14ac:dyDescent="0.2"/>
    <row r="20182" s="592" customFormat="1" x14ac:dyDescent="0.2"/>
    <row r="20183" s="592" customFormat="1" x14ac:dyDescent="0.2"/>
    <row r="20184" s="592" customFormat="1" x14ac:dyDescent="0.2"/>
    <row r="20185" s="592" customFormat="1" x14ac:dyDescent="0.2"/>
    <row r="20186" s="592" customFormat="1" x14ac:dyDescent="0.2"/>
    <row r="20187" s="592" customFormat="1" x14ac:dyDescent="0.2"/>
    <row r="20188" s="592" customFormat="1" x14ac:dyDescent="0.2"/>
    <row r="20189" s="592" customFormat="1" x14ac:dyDescent="0.2"/>
    <row r="20190" s="592" customFormat="1" x14ac:dyDescent="0.2"/>
    <row r="20191" s="592" customFormat="1" x14ac:dyDescent="0.2"/>
    <row r="20192" s="592" customFormat="1" x14ac:dyDescent="0.2"/>
    <row r="20193" s="592" customFormat="1" x14ac:dyDescent="0.2"/>
    <row r="20194" s="592" customFormat="1" x14ac:dyDescent="0.2"/>
    <row r="20195" s="592" customFormat="1" x14ac:dyDescent="0.2"/>
    <row r="20196" s="592" customFormat="1" x14ac:dyDescent="0.2"/>
    <row r="20197" s="592" customFormat="1" x14ac:dyDescent="0.2"/>
    <row r="20198" s="592" customFormat="1" x14ac:dyDescent="0.2"/>
    <row r="20199" s="592" customFormat="1" x14ac:dyDescent="0.2"/>
    <row r="20200" s="592" customFormat="1" x14ac:dyDescent="0.2"/>
    <row r="20201" s="592" customFormat="1" x14ac:dyDescent="0.2"/>
    <row r="20202" s="592" customFormat="1" x14ac:dyDescent="0.2"/>
    <row r="20203" s="592" customFormat="1" x14ac:dyDescent="0.2"/>
    <row r="20204" s="592" customFormat="1" x14ac:dyDescent="0.2"/>
    <row r="20205" s="592" customFormat="1" x14ac:dyDescent="0.2"/>
    <row r="20206" s="592" customFormat="1" x14ac:dyDescent="0.2"/>
    <row r="20207" s="592" customFormat="1" x14ac:dyDescent="0.2"/>
    <row r="20208" s="592" customFormat="1" x14ac:dyDescent="0.2"/>
    <row r="20209" s="592" customFormat="1" x14ac:dyDescent="0.2"/>
    <row r="20210" s="592" customFormat="1" x14ac:dyDescent="0.2"/>
    <row r="20211" s="592" customFormat="1" x14ac:dyDescent="0.2"/>
    <row r="20212" s="592" customFormat="1" x14ac:dyDescent="0.2"/>
    <row r="20213" s="592" customFormat="1" x14ac:dyDescent="0.2"/>
    <row r="20214" s="592" customFormat="1" x14ac:dyDescent="0.2"/>
    <row r="20215" s="592" customFormat="1" x14ac:dyDescent="0.2"/>
    <row r="20216" s="592" customFormat="1" x14ac:dyDescent="0.2"/>
    <row r="20217" s="592" customFormat="1" x14ac:dyDescent="0.2"/>
    <row r="20218" s="592" customFormat="1" x14ac:dyDescent="0.2"/>
    <row r="20219" s="592" customFormat="1" x14ac:dyDescent="0.2"/>
    <row r="20220" s="592" customFormat="1" x14ac:dyDescent="0.2"/>
    <row r="20221" s="592" customFormat="1" x14ac:dyDescent="0.2"/>
    <row r="20222" s="592" customFormat="1" x14ac:dyDescent="0.2"/>
    <row r="20223" s="592" customFormat="1" x14ac:dyDescent="0.2"/>
    <row r="20224" s="592" customFormat="1" x14ac:dyDescent="0.2"/>
    <row r="20225" s="592" customFormat="1" x14ac:dyDescent="0.2"/>
    <row r="20226" s="592" customFormat="1" x14ac:dyDescent="0.2"/>
    <row r="20227" s="592" customFormat="1" x14ac:dyDescent="0.2"/>
    <row r="20228" s="592" customFormat="1" x14ac:dyDescent="0.2"/>
    <row r="20229" s="592" customFormat="1" x14ac:dyDescent="0.2"/>
    <row r="20230" s="592" customFormat="1" x14ac:dyDescent="0.2"/>
    <row r="20231" s="592" customFormat="1" x14ac:dyDescent="0.2"/>
    <row r="20232" s="592" customFormat="1" x14ac:dyDescent="0.2"/>
    <row r="20233" s="592" customFormat="1" x14ac:dyDescent="0.2"/>
    <row r="20234" s="592" customFormat="1" x14ac:dyDescent="0.2"/>
    <row r="20235" s="592" customFormat="1" x14ac:dyDescent="0.2"/>
    <row r="20236" s="592" customFormat="1" x14ac:dyDescent="0.2"/>
    <row r="20237" s="592" customFormat="1" x14ac:dyDescent="0.2"/>
    <row r="20238" s="592" customFormat="1" x14ac:dyDescent="0.2"/>
    <row r="20239" s="592" customFormat="1" x14ac:dyDescent="0.2"/>
    <row r="20240" s="592" customFormat="1" x14ac:dyDescent="0.2"/>
    <row r="20241" s="592" customFormat="1" x14ac:dyDescent="0.2"/>
    <row r="20242" s="592" customFormat="1" x14ac:dyDescent="0.2"/>
    <row r="20243" s="592" customFormat="1" x14ac:dyDescent="0.2"/>
    <row r="20244" s="592" customFormat="1" x14ac:dyDescent="0.2"/>
    <row r="20245" s="592" customFormat="1" x14ac:dyDescent="0.2"/>
    <row r="20246" s="592" customFormat="1" x14ac:dyDescent="0.2"/>
    <row r="20247" s="592" customFormat="1" x14ac:dyDescent="0.2"/>
    <row r="20248" s="592" customFormat="1" x14ac:dyDescent="0.2"/>
    <row r="20249" s="592" customFormat="1" x14ac:dyDescent="0.2"/>
    <row r="20250" s="592" customFormat="1" x14ac:dyDescent="0.2"/>
    <row r="20251" s="592" customFormat="1" x14ac:dyDescent="0.2"/>
    <row r="20252" s="592" customFormat="1" x14ac:dyDescent="0.2"/>
    <row r="20253" s="592" customFormat="1" x14ac:dyDescent="0.2"/>
    <row r="20254" s="592" customFormat="1" x14ac:dyDescent="0.2"/>
    <row r="20255" s="592" customFormat="1" x14ac:dyDescent="0.2"/>
    <row r="20256" s="592" customFormat="1" x14ac:dyDescent="0.2"/>
    <row r="20257" s="592" customFormat="1" x14ac:dyDescent="0.2"/>
    <row r="20258" s="592" customFormat="1" x14ac:dyDescent="0.2"/>
    <row r="20259" s="592" customFormat="1" x14ac:dyDescent="0.2"/>
    <row r="20260" s="592" customFormat="1" x14ac:dyDescent="0.2"/>
    <row r="20261" s="592" customFormat="1" x14ac:dyDescent="0.2"/>
    <row r="20262" s="592" customFormat="1" x14ac:dyDescent="0.2"/>
    <row r="20263" s="592" customFormat="1" x14ac:dyDescent="0.2"/>
    <row r="20264" s="592" customFormat="1" x14ac:dyDescent="0.2"/>
    <row r="20265" s="592" customFormat="1" x14ac:dyDescent="0.2"/>
    <row r="20266" s="592" customFormat="1" x14ac:dyDescent="0.2"/>
    <row r="20267" s="592" customFormat="1" x14ac:dyDescent="0.2"/>
    <row r="20268" s="592" customFormat="1" x14ac:dyDescent="0.2"/>
    <row r="20269" s="592" customFormat="1" x14ac:dyDescent="0.2"/>
    <row r="20270" s="592" customFormat="1" x14ac:dyDescent="0.2"/>
    <row r="20271" s="592" customFormat="1" x14ac:dyDescent="0.2"/>
    <row r="20272" s="592" customFormat="1" x14ac:dyDescent="0.2"/>
    <row r="20273" s="592" customFormat="1" x14ac:dyDescent="0.2"/>
    <row r="20274" s="592" customFormat="1" x14ac:dyDescent="0.2"/>
    <row r="20275" s="592" customFormat="1" x14ac:dyDescent="0.2"/>
    <row r="20276" s="592" customFormat="1" x14ac:dyDescent="0.2"/>
    <row r="20277" s="592" customFormat="1" x14ac:dyDescent="0.2"/>
    <row r="20278" s="592" customFormat="1" x14ac:dyDescent="0.2"/>
    <row r="20279" s="592" customFormat="1" x14ac:dyDescent="0.2"/>
    <row r="20280" s="592" customFormat="1" x14ac:dyDescent="0.2"/>
    <row r="20281" s="592" customFormat="1" x14ac:dyDescent="0.2"/>
    <row r="20282" s="592" customFormat="1" x14ac:dyDescent="0.2"/>
    <row r="20283" s="592" customFormat="1" x14ac:dyDescent="0.2"/>
    <row r="20284" s="592" customFormat="1" x14ac:dyDescent="0.2"/>
    <row r="20285" s="592" customFormat="1" x14ac:dyDescent="0.2"/>
    <row r="20286" s="592" customFormat="1" x14ac:dyDescent="0.2"/>
    <row r="20287" s="592" customFormat="1" x14ac:dyDescent="0.2"/>
    <row r="20288" s="592" customFormat="1" x14ac:dyDescent="0.2"/>
    <row r="20289" s="592" customFormat="1" x14ac:dyDescent="0.2"/>
    <row r="20290" s="592" customFormat="1" x14ac:dyDescent="0.2"/>
    <row r="20291" s="592" customFormat="1" x14ac:dyDescent="0.2"/>
    <row r="20292" s="592" customFormat="1" x14ac:dyDescent="0.2"/>
    <row r="20293" s="592" customFormat="1" x14ac:dyDescent="0.2"/>
    <row r="20294" s="592" customFormat="1" x14ac:dyDescent="0.2"/>
    <row r="20295" s="592" customFormat="1" x14ac:dyDescent="0.2"/>
    <row r="20296" s="592" customFormat="1" x14ac:dyDescent="0.2"/>
    <row r="20297" s="592" customFormat="1" x14ac:dyDescent="0.2"/>
    <row r="20298" s="592" customFormat="1" x14ac:dyDescent="0.2"/>
    <row r="20299" s="592" customFormat="1" x14ac:dyDescent="0.2"/>
    <row r="20300" s="592" customFormat="1" x14ac:dyDescent="0.2"/>
    <row r="20301" s="592" customFormat="1" x14ac:dyDescent="0.2"/>
    <row r="20302" s="592" customFormat="1" x14ac:dyDescent="0.2"/>
    <row r="20303" s="592" customFormat="1" x14ac:dyDescent="0.2"/>
    <row r="20304" s="592" customFormat="1" x14ac:dyDescent="0.2"/>
    <row r="20305" s="592" customFormat="1" x14ac:dyDescent="0.2"/>
    <row r="20306" s="592" customFormat="1" x14ac:dyDescent="0.2"/>
    <row r="20307" s="592" customFormat="1" x14ac:dyDescent="0.2"/>
    <row r="20308" s="592" customFormat="1" x14ac:dyDescent="0.2"/>
    <row r="20309" s="592" customFormat="1" x14ac:dyDescent="0.2"/>
    <row r="20310" s="592" customFormat="1" x14ac:dyDescent="0.2"/>
    <row r="20311" s="592" customFormat="1" x14ac:dyDescent="0.2"/>
    <row r="20312" s="592" customFormat="1" x14ac:dyDescent="0.2"/>
    <row r="20313" s="592" customFormat="1" x14ac:dyDescent="0.2"/>
    <row r="20314" s="592" customFormat="1" x14ac:dyDescent="0.2"/>
    <row r="20315" s="592" customFormat="1" x14ac:dyDescent="0.2"/>
    <row r="20316" s="592" customFormat="1" x14ac:dyDescent="0.2"/>
    <row r="20317" s="592" customFormat="1" x14ac:dyDescent="0.2"/>
    <row r="20318" s="592" customFormat="1" x14ac:dyDescent="0.2"/>
    <row r="20319" s="592" customFormat="1" x14ac:dyDescent="0.2"/>
    <row r="20320" s="592" customFormat="1" x14ac:dyDescent="0.2"/>
    <row r="20321" s="592" customFormat="1" x14ac:dyDescent="0.2"/>
    <row r="20322" s="592" customFormat="1" x14ac:dyDescent="0.2"/>
    <row r="20323" s="592" customFormat="1" x14ac:dyDescent="0.2"/>
    <row r="20324" s="592" customFormat="1" x14ac:dyDescent="0.2"/>
    <row r="20325" s="592" customFormat="1" x14ac:dyDescent="0.2"/>
    <row r="20326" s="592" customFormat="1" x14ac:dyDescent="0.2"/>
    <row r="20327" s="592" customFormat="1" x14ac:dyDescent="0.2"/>
    <row r="20328" s="592" customFormat="1" x14ac:dyDescent="0.2"/>
    <row r="20329" s="592" customFormat="1" x14ac:dyDescent="0.2"/>
    <row r="20330" s="592" customFormat="1" x14ac:dyDescent="0.2"/>
    <row r="20331" s="592" customFormat="1" x14ac:dyDescent="0.2"/>
    <row r="20332" s="592" customFormat="1" x14ac:dyDescent="0.2"/>
    <row r="20333" s="592" customFormat="1" x14ac:dyDescent="0.2"/>
    <row r="20334" s="592" customFormat="1" x14ac:dyDescent="0.2"/>
    <row r="20335" s="592" customFormat="1" x14ac:dyDescent="0.2"/>
    <row r="20336" s="592" customFormat="1" x14ac:dyDescent="0.2"/>
    <row r="20337" s="592" customFormat="1" x14ac:dyDescent="0.2"/>
    <row r="20338" s="592" customFormat="1" x14ac:dyDescent="0.2"/>
    <row r="20339" s="592" customFormat="1" x14ac:dyDescent="0.2"/>
    <row r="20340" s="592" customFormat="1" x14ac:dyDescent="0.2"/>
    <row r="20341" s="592" customFormat="1" x14ac:dyDescent="0.2"/>
    <row r="20342" s="592" customFormat="1" x14ac:dyDescent="0.2"/>
    <row r="20343" s="592" customFormat="1" x14ac:dyDescent="0.2"/>
    <row r="20344" s="592" customFormat="1" x14ac:dyDescent="0.2"/>
    <row r="20345" s="592" customFormat="1" x14ac:dyDescent="0.2"/>
    <row r="20346" s="592" customFormat="1" x14ac:dyDescent="0.2"/>
    <row r="20347" s="592" customFormat="1" x14ac:dyDescent="0.2"/>
    <row r="20348" s="592" customFormat="1" x14ac:dyDescent="0.2"/>
    <row r="20349" s="592" customFormat="1" x14ac:dyDescent="0.2"/>
    <row r="20350" s="592" customFormat="1" x14ac:dyDescent="0.2"/>
    <row r="20351" s="592" customFormat="1" x14ac:dyDescent="0.2"/>
    <row r="20352" s="592" customFormat="1" x14ac:dyDescent="0.2"/>
    <row r="20353" s="592" customFormat="1" x14ac:dyDescent="0.2"/>
    <row r="20354" s="592" customFormat="1" x14ac:dyDescent="0.2"/>
    <row r="20355" s="592" customFormat="1" x14ac:dyDescent="0.2"/>
    <row r="20356" s="592" customFormat="1" x14ac:dyDescent="0.2"/>
    <row r="20357" s="592" customFormat="1" x14ac:dyDescent="0.2"/>
    <row r="20358" s="592" customFormat="1" x14ac:dyDescent="0.2"/>
    <row r="20359" s="592" customFormat="1" x14ac:dyDescent="0.2"/>
    <row r="20360" s="592" customFormat="1" x14ac:dyDescent="0.2"/>
    <row r="20361" s="592" customFormat="1" x14ac:dyDescent="0.2"/>
    <row r="20362" s="592" customFormat="1" x14ac:dyDescent="0.2"/>
    <row r="20363" s="592" customFormat="1" x14ac:dyDescent="0.2"/>
    <row r="20364" s="592" customFormat="1" x14ac:dyDescent="0.2"/>
    <row r="20365" s="592" customFormat="1" x14ac:dyDescent="0.2"/>
    <row r="20366" s="592" customFormat="1" x14ac:dyDescent="0.2"/>
    <row r="20367" s="592" customFormat="1" x14ac:dyDescent="0.2"/>
    <row r="20368" s="592" customFormat="1" x14ac:dyDescent="0.2"/>
    <row r="20369" s="592" customFormat="1" x14ac:dyDescent="0.2"/>
    <row r="20370" s="592" customFormat="1" x14ac:dyDescent="0.2"/>
    <row r="20371" s="592" customFormat="1" x14ac:dyDescent="0.2"/>
    <row r="20372" s="592" customFormat="1" x14ac:dyDescent="0.2"/>
    <row r="20373" s="592" customFormat="1" x14ac:dyDescent="0.2"/>
    <row r="20374" s="592" customFormat="1" x14ac:dyDescent="0.2"/>
    <row r="20375" s="592" customFormat="1" x14ac:dyDescent="0.2"/>
    <row r="20376" s="592" customFormat="1" x14ac:dyDescent="0.2"/>
    <row r="20377" s="592" customFormat="1" x14ac:dyDescent="0.2"/>
    <row r="20378" s="592" customFormat="1" x14ac:dyDescent="0.2"/>
    <row r="20379" s="592" customFormat="1" x14ac:dyDescent="0.2"/>
    <row r="20380" s="592" customFormat="1" x14ac:dyDescent="0.2"/>
    <row r="20381" s="592" customFormat="1" x14ac:dyDescent="0.2"/>
    <row r="20382" s="592" customFormat="1" x14ac:dyDescent="0.2"/>
    <row r="20383" s="592" customFormat="1" x14ac:dyDescent="0.2"/>
    <row r="20384" s="592" customFormat="1" x14ac:dyDescent="0.2"/>
    <row r="20385" s="592" customFormat="1" x14ac:dyDescent="0.2"/>
    <row r="20386" s="592" customFormat="1" x14ac:dyDescent="0.2"/>
    <row r="20387" s="592" customFormat="1" x14ac:dyDescent="0.2"/>
    <row r="20388" s="592" customFormat="1" x14ac:dyDescent="0.2"/>
    <row r="20389" s="592" customFormat="1" x14ac:dyDescent="0.2"/>
    <row r="20390" s="592" customFormat="1" x14ac:dyDescent="0.2"/>
    <row r="20391" s="592" customFormat="1" x14ac:dyDescent="0.2"/>
    <row r="20392" s="592" customFormat="1" x14ac:dyDescent="0.2"/>
    <row r="20393" s="592" customFormat="1" x14ac:dyDescent="0.2"/>
    <row r="20394" s="592" customFormat="1" x14ac:dyDescent="0.2"/>
    <row r="20395" s="592" customFormat="1" x14ac:dyDescent="0.2"/>
    <row r="20396" s="592" customFormat="1" x14ac:dyDescent="0.2"/>
    <row r="20397" s="592" customFormat="1" x14ac:dyDescent="0.2"/>
    <row r="20398" s="592" customFormat="1" x14ac:dyDescent="0.2"/>
    <row r="20399" s="592" customFormat="1" x14ac:dyDescent="0.2"/>
    <row r="20400" s="592" customFormat="1" x14ac:dyDescent="0.2"/>
    <row r="20401" s="592" customFormat="1" x14ac:dyDescent="0.2"/>
    <row r="20402" s="592" customFormat="1" x14ac:dyDescent="0.2"/>
    <row r="20403" s="592" customFormat="1" x14ac:dyDescent="0.2"/>
    <row r="20404" s="592" customFormat="1" x14ac:dyDescent="0.2"/>
    <row r="20405" s="592" customFormat="1" x14ac:dyDescent="0.2"/>
    <row r="20406" s="592" customFormat="1" x14ac:dyDescent="0.2"/>
    <row r="20407" s="592" customFormat="1" x14ac:dyDescent="0.2"/>
    <row r="20408" s="592" customFormat="1" x14ac:dyDescent="0.2"/>
    <row r="20409" s="592" customFormat="1" x14ac:dyDescent="0.2"/>
    <row r="20410" s="592" customFormat="1" x14ac:dyDescent="0.2"/>
    <row r="20411" s="592" customFormat="1" x14ac:dyDescent="0.2"/>
    <row r="20412" s="592" customFormat="1" x14ac:dyDescent="0.2"/>
    <row r="20413" s="592" customFormat="1" x14ac:dyDescent="0.2"/>
    <row r="20414" s="592" customFormat="1" x14ac:dyDescent="0.2"/>
    <row r="20415" s="592" customFormat="1" x14ac:dyDescent="0.2"/>
    <row r="20416" s="592" customFormat="1" x14ac:dyDescent="0.2"/>
    <row r="20417" s="592" customFormat="1" x14ac:dyDescent="0.2"/>
    <row r="20418" s="592" customFormat="1" x14ac:dyDescent="0.2"/>
    <row r="20419" s="592" customFormat="1" x14ac:dyDescent="0.2"/>
    <row r="20420" s="592" customFormat="1" x14ac:dyDescent="0.2"/>
    <row r="20421" s="592" customFormat="1" x14ac:dyDescent="0.2"/>
    <row r="20422" s="592" customFormat="1" x14ac:dyDescent="0.2"/>
    <row r="20423" s="592" customFormat="1" x14ac:dyDescent="0.2"/>
    <row r="20424" s="592" customFormat="1" x14ac:dyDescent="0.2"/>
    <row r="20425" s="592" customFormat="1" x14ac:dyDescent="0.2"/>
    <row r="20426" s="592" customFormat="1" x14ac:dyDescent="0.2"/>
    <row r="20427" s="592" customFormat="1" x14ac:dyDescent="0.2"/>
    <row r="20428" s="592" customFormat="1" x14ac:dyDescent="0.2"/>
    <row r="20429" s="592" customFormat="1" x14ac:dyDescent="0.2"/>
    <row r="20430" s="592" customFormat="1" x14ac:dyDescent="0.2"/>
    <row r="20431" s="592" customFormat="1" x14ac:dyDescent="0.2"/>
    <row r="20432" s="592" customFormat="1" x14ac:dyDescent="0.2"/>
    <row r="20433" s="592" customFormat="1" x14ac:dyDescent="0.2"/>
    <row r="20434" s="592" customFormat="1" x14ac:dyDescent="0.2"/>
    <row r="20435" s="592" customFormat="1" x14ac:dyDescent="0.2"/>
    <row r="20436" s="592" customFormat="1" x14ac:dyDescent="0.2"/>
    <row r="20437" s="592" customFormat="1" x14ac:dyDescent="0.2"/>
    <row r="20438" s="592" customFormat="1" x14ac:dyDescent="0.2"/>
    <row r="20439" s="592" customFormat="1" x14ac:dyDescent="0.2"/>
    <row r="20440" s="592" customFormat="1" x14ac:dyDescent="0.2"/>
    <row r="20441" s="592" customFormat="1" x14ac:dyDescent="0.2"/>
    <row r="20442" s="592" customFormat="1" x14ac:dyDescent="0.2"/>
    <row r="20443" s="592" customFormat="1" x14ac:dyDescent="0.2"/>
    <row r="20444" s="592" customFormat="1" x14ac:dyDescent="0.2"/>
    <row r="20445" s="592" customFormat="1" x14ac:dyDescent="0.2"/>
    <row r="20446" s="592" customFormat="1" x14ac:dyDescent="0.2"/>
    <row r="20447" s="592" customFormat="1" x14ac:dyDescent="0.2"/>
    <row r="20448" s="592" customFormat="1" x14ac:dyDescent="0.2"/>
    <row r="20449" s="592" customFormat="1" x14ac:dyDescent="0.2"/>
    <row r="20450" s="592" customFormat="1" x14ac:dyDescent="0.2"/>
    <row r="20451" s="592" customFormat="1" x14ac:dyDescent="0.2"/>
    <row r="20452" s="592" customFormat="1" x14ac:dyDescent="0.2"/>
    <row r="20453" s="592" customFormat="1" x14ac:dyDescent="0.2"/>
    <row r="20454" s="592" customFormat="1" x14ac:dyDescent="0.2"/>
    <row r="20455" s="592" customFormat="1" x14ac:dyDescent="0.2"/>
    <row r="20456" s="592" customFormat="1" x14ac:dyDescent="0.2"/>
    <row r="20457" s="592" customFormat="1" x14ac:dyDescent="0.2"/>
    <row r="20458" s="592" customFormat="1" x14ac:dyDescent="0.2"/>
    <row r="20459" s="592" customFormat="1" x14ac:dyDescent="0.2"/>
    <row r="20460" s="592" customFormat="1" x14ac:dyDescent="0.2"/>
    <row r="20461" s="592" customFormat="1" x14ac:dyDescent="0.2"/>
    <row r="20462" s="592" customFormat="1" x14ac:dyDescent="0.2"/>
    <row r="20463" s="592" customFormat="1" x14ac:dyDescent="0.2"/>
    <row r="20464" s="592" customFormat="1" x14ac:dyDescent="0.2"/>
    <row r="20465" s="592" customFormat="1" x14ac:dyDescent="0.2"/>
    <row r="20466" s="592" customFormat="1" x14ac:dyDescent="0.2"/>
    <row r="20467" s="592" customFormat="1" x14ac:dyDescent="0.2"/>
    <row r="20468" s="592" customFormat="1" x14ac:dyDescent="0.2"/>
    <row r="20469" s="592" customFormat="1" x14ac:dyDescent="0.2"/>
    <row r="20470" s="592" customFormat="1" x14ac:dyDescent="0.2"/>
    <row r="20471" s="592" customFormat="1" x14ac:dyDescent="0.2"/>
    <row r="20472" s="592" customFormat="1" x14ac:dyDescent="0.2"/>
    <row r="20473" s="592" customFormat="1" x14ac:dyDescent="0.2"/>
    <row r="20474" s="592" customFormat="1" x14ac:dyDescent="0.2"/>
    <row r="20475" s="592" customFormat="1" x14ac:dyDescent="0.2"/>
    <row r="20476" s="592" customFormat="1" x14ac:dyDescent="0.2"/>
    <row r="20477" s="592" customFormat="1" x14ac:dyDescent="0.2"/>
    <row r="20478" s="592" customFormat="1" x14ac:dyDescent="0.2"/>
    <row r="20479" s="592" customFormat="1" x14ac:dyDescent="0.2"/>
    <row r="20480" s="592" customFormat="1" x14ac:dyDescent="0.2"/>
    <row r="20481" s="592" customFormat="1" x14ac:dyDescent="0.2"/>
    <row r="20482" s="592" customFormat="1" x14ac:dyDescent="0.2"/>
    <row r="20483" s="592" customFormat="1" x14ac:dyDescent="0.2"/>
    <row r="20484" s="592" customFormat="1" x14ac:dyDescent="0.2"/>
    <row r="20485" s="592" customFormat="1" x14ac:dyDescent="0.2"/>
    <row r="20486" s="592" customFormat="1" x14ac:dyDescent="0.2"/>
    <row r="20487" s="592" customFormat="1" x14ac:dyDescent="0.2"/>
    <row r="20488" s="592" customFormat="1" x14ac:dyDescent="0.2"/>
    <row r="20489" s="592" customFormat="1" x14ac:dyDescent="0.2"/>
    <row r="20490" s="592" customFormat="1" x14ac:dyDescent="0.2"/>
    <row r="20491" s="592" customFormat="1" x14ac:dyDescent="0.2"/>
    <row r="20492" s="592" customFormat="1" x14ac:dyDescent="0.2"/>
    <row r="20493" s="592" customFormat="1" x14ac:dyDescent="0.2"/>
    <row r="20494" s="592" customFormat="1" x14ac:dyDescent="0.2"/>
    <row r="20495" s="592" customFormat="1" x14ac:dyDescent="0.2"/>
    <row r="20496" s="592" customFormat="1" x14ac:dyDescent="0.2"/>
    <row r="20497" s="592" customFormat="1" x14ac:dyDescent="0.2"/>
    <row r="20498" s="592" customFormat="1" x14ac:dyDescent="0.2"/>
    <row r="20499" s="592" customFormat="1" x14ac:dyDescent="0.2"/>
    <row r="20500" s="592" customFormat="1" x14ac:dyDescent="0.2"/>
    <row r="20501" s="592" customFormat="1" x14ac:dyDescent="0.2"/>
    <row r="20502" s="592" customFormat="1" x14ac:dyDescent="0.2"/>
    <row r="20503" s="592" customFormat="1" x14ac:dyDescent="0.2"/>
    <row r="20504" s="592" customFormat="1" x14ac:dyDescent="0.2"/>
    <row r="20505" s="592" customFormat="1" x14ac:dyDescent="0.2"/>
    <row r="20506" s="592" customFormat="1" x14ac:dyDescent="0.2"/>
    <row r="20507" s="592" customFormat="1" x14ac:dyDescent="0.2"/>
    <row r="20508" s="592" customFormat="1" x14ac:dyDescent="0.2"/>
    <row r="20509" s="592" customFormat="1" x14ac:dyDescent="0.2"/>
    <row r="20510" s="592" customFormat="1" x14ac:dyDescent="0.2"/>
    <row r="20511" s="592" customFormat="1" x14ac:dyDescent="0.2"/>
    <row r="20512" s="592" customFormat="1" x14ac:dyDescent="0.2"/>
    <row r="20513" s="592" customFormat="1" x14ac:dyDescent="0.2"/>
    <row r="20514" s="592" customFormat="1" x14ac:dyDescent="0.2"/>
    <row r="20515" s="592" customFormat="1" x14ac:dyDescent="0.2"/>
    <row r="20516" s="592" customFormat="1" x14ac:dyDescent="0.2"/>
    <row r="20517" s="592" customFormat="1" x14ac:dyDescent="0.2"/>
    <row r="20518" s="592" customFormat="1" x14ac:dyDescent="0.2"/>
    <row r="20519" s="592" customFormat="1" x14ac:dyDescent="0.2"/>
    <row r="20520" s="592" customFormat="1" x14ac:dyDescent="0.2"/>
    <row r="20521" s="592" customFormat="1" x14ac:dyDescent="0.2"/>
    <row r="20522" s="592" customFormat="1" x14ac:dyDescent="0.2"/>
    <row r="20523" s="592" customFormat="1" x14ac:dyDescent="0.2"/>
    <row r="20524" s="592" customFormat="1" x14ac:dyDescent="0.2"/>
    <row r="20525" s="592" customFormat="1" x14ac:dyDescent="0.2"/>
    <row r="20526" s="592" customFormat="1" x14ac:dyDescent="0.2"/>
    <row r="20527" s="592" customFormat="1" x14ac:dyDescent="0.2"/>
    <row r="20528" s="592" customFormat="1" x14ac:dyDescent="0.2"/>
    <row r="20529" s="592" customFormat="1" x14ac:dyDescent="0.2"/>
    <row r="20530" s="592" customFormat="1" x14ac:dyDescent="0.2"/>
    <row r="20531" s="592" customFormat="1" x14ac:dyDescent="0.2"/>
    <row r="20532" s="592" customFormat="1" x14ac:dyDescent="0.2"/>
    <row r="20533" s="592" customFormat="1" x14ac:dyDescent="0.2"/>
    <row r="20534" s="592" customFormat="1" x14ac:dyDescent="0.2"/>
    <row r="20535" s="592" customFormat="1" x14ac:dyDescent="0.2"/>
    <row r="20536" s="592" customFormat="1" x14ac:dyDescent="0.2"/>
    <row r="20537" s="592" customFormat="1" x14ac:dyDescent="0.2"/>
    <row r="20538" s="592" customFormat="1" x14ac:dyDescent="0.2"/>
    <row r="20539" s="592" customFormat="1" x14ac:dyDescent="0.2"/>
    <row r="20540" s="592" customFormat="1" x14ac:dyDescent="0.2"/>
    <row r="20541" s="592" customFormat="1" x14ac:dyDescent="0.2"/>
    <row r="20542" s="592" customFormat="1" x14ac:dyDescent="0.2"/>
    <row r="20543" s="592" customFormat="1" x14ac:dyDescent="0.2"/>
    <row r="20544" s="592" customFormat="1" x14ac:dyDescent="0.2"/>
    <row r="20545" s="592" customFormat="1" x14ac:dyDescent="0.2"/>
    <row r="20546" s="592" customFormat="1" x14ac:dyDescent="0.2"/>
    <row r="20547" s="592" customFormat="1" x14ac:dyDescent="0.2"/>
    <row r="20548" s="592" customFormat="1" x14ac:dyDescent="0.2"/>
    <row r="20549" s="592" customFormat="1" x14ac:dyDescent="0.2"/>
    <row r="20550" s="592" customFormat="1" x14ac:dyDescent="0.2"/>
    <row r="20551" s="592" customFormat="1" x14ac:dyDescent="0.2"/>
    <row r="20552" s="592" customFormat="1" x14ac:dyDescent="0.2"/>
    <row r="20553" s="592" customFormat="1" x14ac:dyDescent="0.2"/>
    <row r="20554" s="592" customFormat="1" x14ac:dyDescent="0.2"/>
    <row r="20555" s="592" customFormat="1" x14ac:dyDescent="0.2"/>
    <row r="20556" s="592" customFormat="1" x14ac:dyDescent="0.2"/>
    <row r="20557" s="592" customFormat="1" x14ac:dyDescent="0.2"/>
    <row r="20558" s="592" customFormat="1" x14ac:dyDescent="0.2"/>
    <row r="20559" s="592" customFormat="1" x14ac:dyDescent="0.2"/>
    <row r="20560" s="592" customFormat="1" x14ac:dyDescent="0.2"/>
    <row r="20561" s="592" customFormat="1" x14ac:dyDescent="0.2"/>
    <row r="20562" s="592" customFormat="1" x14ac:dyDescent="0.2"/>
    <row r="20563" s="592" customFormat="1" x14ac:dyDescent="0.2"/>
    <row r="20564" s="592" customFormat="1" x14ac:dyDescent="0.2"/>
    <row r="20565" s="592" customFormat="1" x14ac:dyDescent="0.2"/>
    <row r="20566" s="592" customFormat="1" x14ac:dyDescent="0.2"/>
    <row r="20567" s="592" customFormat="1" x14ac:dyDescent="0.2"/>
    <row r="20568" s="592" customFormat="1" x14ac:dyDescent="0.2"/>
    <row r="20569" s="592" customFormat="1" x14ac:dyDescent="0.2"/>
    <row r="20570" s="592" customFormat="1" x14ac:dyDescent="0.2"/>
    <row r="20571" s="592" customFormat="1" x14ac:dyDescent="0.2"/>
    <row r="20572" s="592" customFormat="1" x14ac:dyDescent="0.2"/>
    <row r="20573" s="592" customFormat="1" x14ac:dyDescent="0.2"/>
    <row r="20574" s="592" customFormat="1" x14ac:dyDescent="0.2"/>
    <row r="20575" s="592" customFormat="1" x14ac:dyDescent="0.2"/>
    <row r="20576" s="592" customFormat="1" x14ac:dyDescent="0.2"/>
    <row r="20577" s="592" customFormat="1" x14ac:dyDescent="0.2"/>
    <row r="20578" s="592" customFormat="1" x14ac:dyDescent="0.2"/>
    <row r="20579" s="592" customFormat="1" x14ac:dyDescent="0.2"/>
    <row r="20580" s="592" customFormat="1" x14ac:dyDescent="0.2"/>
    <row r="20581" s="592" customFormat="1" x14ac:dyDescent="0.2"/>
    <row r="20582" s="592" customFormat="1" x14ac:dyDescent="0.2"/>
    <row r="20583" s="592" customFormat="1" x14ac:dyDescent="0.2"/>
    <row r="20584" s="592" customFormat="1" x14ac:dyDescent="0.2"/>
    <row r="20585" s="592" customFormat="1" x14ac:dyDescent="0.2"/>
    <row r="20586" s="592" customFormat="1" x14ac:dyDescent="0.2"/>
    <row r="20587" s="592" customFormat="1" x14ac:dyDescent="0.2"/>
    <row r="20588" s="592" customFormat="1" x14ac:dyDescent="0.2"/>
    <row r="20589" s="592" customFormat="1" x14ac:dyDescent="0.2"/>
    <row r="20590" s="592" customFormat="1" x14ac:dyDescent="0.2"/>
    <row r="20591" s="592" customFormat="1" x14ac:dyDescent="0.2"/>
    <row r="20592" s="592" customFormat="1" x14ac:dyDescent="0.2"/>
    <row r="20593" s="592" customFormat="1" x14ac:dyDescent="0.2"/>
    <row r="20594" s="592" customFormat="1" x14ac:dyDescent="0.2"/>
    <row r="20595" s="592" customFormat="1" x14ac:dyDescent="0.2"/>
    <row r="20596" s="592" customFormat="1" x14ac:dyDescent="0.2"/>
    <row r="20597" s="592" customFormat="1" x14ac:dyDescent="0.2"/>
    <row r="20598" s="592" customFormat="1" x14ac:dyDescent="0.2"/>
    <row r="20599" s="592" customFormat="1" x14ac:dyDescent="0.2"/>
    <row r="20600" s="592" customFormat="1" x14ac:dyDescent="0.2"/>
    <row r="20601" s="592" customFormat="1" x14ac:dyDescent="0.2"/>
    <row r="20602" s="592" customFormat="1" x14ac:dyDescent="0.2"/>
    <row r="20603" s="592" customFormat="1" x14ac:dyDescent="0.2"/>
    <row r="20604" s="592" customFormat="1" x14ac:dyDescent="0.2"/>
    <row r="20605" s="592" customFormat="1" x14ac:dyDescent="0.2"/>
    <row r="20606" s="592" customFormat="1" x14ac:dyDescent="0.2"/>
    <row r="20607" s="592" customFormat="1" x14ac:dyDescent="0.2"/>
    <row r="20608" s="592" customFormat="1" x14ac:dyDescent="0.2"/>
    <row r="20609" s="592" customFormat="1" x14ac:dyDescent="0.2"/>
    <row r="20610" s="592" customFormat="1" x14ac:dyDescent="0.2"/>
    <row r="20611" s="592" customFormat="1" x14ac:dyDescent="0.2"/>
    <row r="20612" s="592" customFormat="1" x14ac:dyDescent="0.2"/>
    <row r="20613" s="592" customFormat="1" x14ac:dyDescent="0.2"/>
    <row r="20614" s="592" customFormat="1" x14ac:dyDescent="0.2"/>
    <row r="20615" s="592" customFormat="1" x14ac:dyDescent="0.2"/>
    <row r="20616" s="592" customFormat="1" x14ac:dyDescent="0.2"/>
    <row r="20617" s="592" customFormat="1" x14ac:dyDescent="0.2"/>
    <row r="20618" s="592" customFormat="1" x14ac:dyDescent="0.2"/>
    <row r="20619" s="592" customFormat="1" x14ac:dyDescent="0.2"/>
    <row r="20620" s="592" customFormat="1" x14ac:dyDescent="0.2"/>
    <row r="20621" s="592" customFormat="1" x14ac:dyDescent="0.2"/>
    <row r="20622" s="592" customFormat="1" x14ac:dyDescent="0.2"/>
    <row r="20623" s="592" customFormat="1" x14ac:dyDescent="0.2"/>
    <row r="20624" s="592" customFormat="1" x14ac:dyDescent="0.2"/>
    <row r="20625" s="592" customFormat="1" x14ac:dyDescent="0.2"/>
    <row r="20626" s="592" customFormat="1" x14ac:dyDescent="0.2"/>
    <row r="20627" s="592" customFormat="1" x14ac:dyDescent="0.2"/>
    <row r="20628" s="592" customFormat="1" x14ac:dyDescent="0.2"/>
    <row r="20629" s="592" customFormat="1" x14ac:dyDescent="0.2"/>
    <row r="20630" s="592" customFormat="1" x14ac:dyDescent="0.2"/>
    <row r="20631" s="592" customFormat="1" x14ac:dyDescent="0.2"/>
    <row r="20632" s="592" customFormat="1" x14ac:dyDescent="0.2"/>
    <row r="20633" s="592" customFormat="1" x14ac:dyDescent="0.2"/>
    <row r="20634" s="592" customFormat="1" x14ac:dyDescent="0.2"/>
    <row r="20635" s="592" customFormat="1" x14ac:dyDescent="0.2"/>
    <row r="20636" s="592" customFormat="1" x14ac:dyDescent="0.2"/>
    <row r="20637" s="592" customFormat="1" x14ac:dyDescent="0.2"/>
    <row r="20638" s="592" customFormat="1" x14ac:dyDescent="0.2"/>
    <row r="20639" s="592" customFormat="1" x14ac:dyDescent="0.2"/>
    <row r="20640" s="592" customFormat="1" x14ac:dyDescent="0.2"/>
    <row r="20641" s="592" customFormat="1" x14ac:dyDescent="0.2"/>
    <row r="20642" s="592" customFormat="1" x14ac:dyDescent="0.2"/>
    <row r="20643" s="592" customFormat="1" x14ac:dyDescent="0.2"/>
    <row r="20644" s="592" customFormat="1" x14ac:dyDescent="0.2"/>
    <row r="20645" s="592" customFormat="1" x14ac:dyDescent="0.2"/>
    <row r="20646" s="592" customFormat="1" x14ac:dyDescent="0.2"/>
    <row r="20647" s="592" customFormat="1" x14ac:dyDescent="0.2"/>
    <row r="20648" s="592" customFormat="1" x14ac:dyDescent="0.2"/>
    <row r="20649" s="592" customFormat="1" x14ac:dyDescent="0.2"/>
    <row r="20650" s="592" customFormat="1" x14ac:dyDescent="0.2"/>
    <row r="20651" s="592" customFormat="1" x14ac:dyDescent="0.2"/>
    <row r="20652" s="592" customFormat="1" x14ac:dyDescent="0.2"/>
    <row r="20653" s="592" customFormat="1" x14ac:dyDescent="0.2"/>
    <row r="20654" s="592" customFormat="1" x14ac:dyDescent="0.2"/>
    <row r="20655" s="592" customFormat="1" x14ac:dyDescent="0.2"/>
    <row r="20656" s="592" customFormat="1" x14ac:dyDescent="0.2"/>
    <row r="20657" s="592" customFormat="1" x14ac:dyDescent="0.2"/>
    <row r="20658" s="592" customFormat="1" x14ac:dyDescent="0.2"/>
    <row r="20659" s="592" customFormat="1" x14ac:dyDescent="0.2"/>
    <row r="20660" s="592" customFormat="1" x14ac:dyDescent="0.2"/>
    <row r="20661" s="592" customFormat="1" x14ac:dyDescent="0.2"/>
    <row r="20662" s="592" customFormat="1" x14ac:dyDescent="0.2"/>
    <row r="20663" s="592" customFormat="1" x14ac:dyDescent="0.2"/>
    <row r="20664" s="592" customFormat="1" x14ac:dyDescent="0.2"/>
    <row r="20665" s="592" customFormat="1" x14ac:dyDescent="0.2"/>
    <row r="20666" s="592" customFormat="1" x14ac:dyDescent="0.2"/>
    <row r="20667" s="592" customFormat="1" x14ac:dyDescent="0.2"/>
    <row r="20668" s="592" customFormat="1" x14ac:dyDescent="0.2"/>
    <row r="20669" s="592" customFormat="1" x14ac:dyDescent="0.2"/>
    <row r="20670" s="592" customFormat="1" x14ac:dyDescent="0.2"/>
    <row r="20671" s="592" customFormat="1" x14ac:dyDescent="0.2"/>
    <row r="20672" s="592" customFormat="1" x14ac:dyDescent="0.2"/>
    <row r="20673" s="592" customFormat="1" x14ac:dyDescent="0.2"/>
    <row r="20674" s="592" customFormat="1" x14ac:dyDescent="0.2"/>
    <row r="20675" s="592" customFormat="1" x14ac:dyDescent="0.2"/>
    <row r="20676" s="592" customFormat="1" x14ac:dyDescent="0.2"/>
    <row r="20677" s="592" customFormat="1" x14ac:dyDescent="0.2"/>
    <row r="20678" s="592" customFormat="1" x14ac:dyDescent="0.2"/>
    <row r="20679" s="592" customFormat="1" x14ac:dyDescent="0.2"/>
    <row r="20680" s="592" customFormat="1" x14ac:dyDescent="0.2"/>
    <row r="20681" s="592" customFormat="1" x14ac:dyDescent="0.2"/>
    <row r="20682" s="592" customFormat="1" x14ac:dyDescent="0.2"/>
    <row r="20683" s="592" customFormat="1" x14ac:dyDescent="0.2"/>
    <row r="20684" s="592" customFormat="1" x14ac:dyDescent="0.2"/>
    <row r="20685" s="592" customFormat="1" x14ac:dyDescent="0.2"/>
    <row r="20686" s="592" customFormat="1" x14ac:dyDescent="0.2"/>
    <row r="20687" s="592" customFormat="1" x14ac:dyDescent="0.2"/>
    <row r="20688" s="592" customFormat="1" x14ac:dyDescent="0.2"/>
    <row r="20689" s="592" customFormat="1" x14ac:dyDescent="0.2"/>
    <row r="20690" s="592" customFormat="1" x14ac:dyDescent="0.2"/>
    <row r="20691" s="592" customFormat="1" x14ac:dyDescent="0.2"/>
    <row r="20692" s="592" customFormat="1" x14ac:dyDescent="0.2"/>
    <row r="20693" s="592" customFormat="1" x14ac:dyDescent="0.2"/>
    <row r="20694" s="592" customFormat="1" x14ac:dyDescent="0.2"/>
    <row r="20695" s="592" customFormat="1" x14ac:dyDescent="0.2"/>
    <row r="20696" s="592" customFormat="1" x14ac:dyDescent="0.2"/>
    <row r="20697" s="592" customFormat="1" x14ac:dyDescent="0.2"/>
    <row r="20698" s="592" customFormat="1" x14ac:dyDescent="0.2"/>
    <row r="20699" s="592" customFormat="1" x14ac:dyDescent="0.2"/>
    <row r="20700" s="592" customFormat="1" x14ac:dyDescent="0.2"/>
    <row r="20701" s="592" customFormat="1" x14ac:dyDescent="0.2"/>
    <row r="20702" s="592" customFormat="1" x14ac:dyDescent="0.2"/>
    <row r="20703" s="592" customFormat="1" x14ac:dyDescent="0.2"/>
    <row r="20704" s="592" customFormat="1" x14ac:dyDescent="0.2"/>
    <row r="20705" s="592" customFormat="1" x14ac:dyDescent="0.2"/>
    <row r="20706" s="592" customFormat="1" x14ac:dyDescent="0.2"/>
    <row r="20707" s="592" customFormat="1" x14ac:dyDescent="0.2"/>
    <row r="20708" s="592" customFormat="1" x14ac:dyDescent="0.2"/>
    <row r="20709" s="592" customFormat="1" x14ac:dyDescent="0.2"/>
    <row r="20710" s="592" customFormat="1" x14ac:dyDescent="0.2"/>
    <row r="20711" s="592" customFormat="1" x14ac:dyDescent="0.2"/>
    <row r="20712" s="592" customFormat="1" x14ac:dyDescent="0.2"/>
    <row r="20713" s="592" customFormat="1" x14ac:dyDescent="0.2"/>
    <row r="20714" s="592" customFormat="1" x14ac:dyDescent="0.2"/>
    <row r="20715" s="592" customFormat="1" x14ac:dyDescent="0.2"/>
    <row r="20716" s="592" customFormat="1" x14ac:dyDescent="0.2"/>
    <row r="20717" s="592" customFormat="1" x14ac:dyDescent="0.2"/>
    <row r="20718" s="592" customFormat="1" x14ac:dyDescent="0.2"/>
    <row r="20719" s="592" customFormat="1" x14ac:dyDescent="0.2"/>
    <row r="20720" s="592" customFormat="1" x14ac:dyDescent="0.2"/>
    <row r="20721" s="592" customFormat="1" x14ac:dyDescent="0.2"/>
    <row r="20722" s="592" customFormat="1" x14ac:dyDescent="0.2"/>
    <row r="20723" s="592" customFormat="1" x14ac:dyDescent="0.2"/>
    <row r="20724" s="592" customFormat="1" x14ac:dyDescent="0.2"/>
    <row r="20725" s="592" customFormat="1" x14ac:dyDescent="0.2"/>
    <row r="20726" s="592" customFormat="1" x14ac:dyDescent="0.2"/>
    <row r="20727" s="592" customFormat="1" x14ac:dyDescent="0.2"/>
    <row r="20728" s="592" customFormat="1" x14ac:dyDescent="0.2"/>
    <row r="20729" s="592" customFormat="1" x14ac:dyDescent="0.2"/>
    <row r="20730" s="592" customFormat="1" x14ac:dyDescent="0.2"/>
    <row r="20731" s="592" customFormat="1" x14ac:dyDescent="0.2"/>
    <row r="20732" s="592" customFormat="1" x14ac:dyDescent="0.2"/>
    <row r="20733" s="592" customFormat="1" x14ac:dyDescent="0.2"/>
    <row r="20734" s="592" customFormat="1" x14ac:dyDescent="0.2"/>
    <row r="20735" s="592" customFormat="1" x14ac:dyDescent="0.2"/>
    <row r="20736" s="592" customFormat="1" x14ac:dyDescent="0.2"/>
    <row r="20737" s="592" customFormat="1" x14ac:dyDescent="0.2"/>
    <row r="20738" s="592" customFormat="1" x14ac:dyDescent="0.2"/>
    <row r="20739" s="592" customFormat="1" x14ac:dyDescent="0.2"/>
    <row r="20740" s="592" customFormat="1" x14ac:dyDescent="0.2"/>
    <row r="20741" s="592" customFormat="1" x14ac:dyDescent="0.2"/>
    <row r="20742" s="592" customFormat="1" x14ac:dyDescent="0.2"/>
    <row r="20743" s="592" customFormat="1" x14ac:dyDescent="0.2"/>
    <row r="20744" s="592" customFormat="1" x14ac:dyDescent="0.2"/>
    <row r="20745" s="592" customFormat="1" x14ac:dyDescent="0.2"/>
    <row r="20746" s="592" customFormat="1" x14ac:dyDescent="0.2"/>
    <row r="20747" s="592" customFormat="1" x14ac:dyDescent="0.2"/>
    <row r="20748" s="592" customFormat="1" x14ac:dyDescent="0.2"/>
    <row r="20749" s="592" customFormat="1" x14ac:dyDescent="0.2"/>
    <row r="20750" s="592" customFormat="1" x14ac:dyDescent="0.2"/>
    <row r="20751" s="592" customFormat="1" x14ac:dyDescent="0.2"/>
    <row r="20752" s="592" customFormat="1" x14ac:dyDescent="0.2"/>
    <row r="20753" s="592" customFormat="1" x14ac:dyDescent="0.2"/>
    <row r="20754" s="592" customFormat="1" x14ac:dyDescent="0.2"/>
    <row r="20755" s="592" customFormat="1" x14ac:dyDescent="0.2"/>
    <row r="20756" s="592" customFormat="1" x14ac:dyDescent="0.2"/>
    <row r="20757" s="592" customFormat="1" x14ac:dyDescent="0.2"/>
    <row r="20758" s="592" customFormat="1" x14ac:dyDescent="0.2"/>
    <row r="20759" s="592" customFormat="1" x14ac:dyDescent="0.2"/>
    <row r="20760" s="592" customFormat="1" x14ac:dyDescent="0.2"/>
    <row r="20761" s="592" customFormat="1" x14ac:dyDescent="0.2"/>
    <row r="20762" s="592" customFormat="1" x14ac:dyDescent="0.2"/>
    <row r="20763" s="592" customFormat="1" x14ac:dyDescent="0.2"/>
    <row r="20764" s="592" customFormat="1" x14ac:dyDescent="0.2"/>
    <row r="20765" s="592" customFormat="1" x14ac:dyDescent="0.2"/>
    <row r="20766" s="592" customFormat="1" x14ac:dyDescent="0.2"/>
    <row r="20767" s="592" customFormat="1" x14ac:dyDescent="0.2"/>
    <row r="20768" s="592" customFormat="1" x14ac:dyDescent="0.2"/>
    <row r="20769" s="592" customFormat="1" x14ac:dyDescent="0.2"/>
    <row r="20770" s="592" customFormat="1" x14ac:dyDescent="0.2"/>
    <row r="20771" s="592" customFormat="1" x14ac:dyDescent="0.2"/>
    <row r="20772" s="592" customFormat="1" x14ac:dyDescent="0.2"/>
    <row r="20773" s="592" customFormat="1" x14ac:dyDescent="0.2"/>
    <row r="20774" s="592" customFormat="1" x14ac:dyDescent="0.2"/>
    <row r="20775" s="592" customFormat="1" x14ac:dyDescent="0.2"/>
    <row r="20776" s="592" customFormat="1" x14ac:dyDescent="0.2"/>
    <row r="20777" s="592" customFormat="1" x14ac:dyDescent="0.2"/>
    <row r="20778" s="592" customFormat="1" x14ac:dyDescent="0.2"/>
    <row r="20779" s="592" customFormat="1" x14ac:dyDescent="0.2"/>
    <row r="20780" s="592" customFormat="1" x14ac:dyDescent="0.2"/>
    <row r="20781" s="592" customFormat="1" x14ac:dyDescent="0.2"/>
    <row r="20782" s="592" customFormat="1" x14ac:dyDescent="0.2"/>
    <row r="20783" s="592" customFormat="1" x14ac:dyDescent="0.2"/>
    <row r="20784" s="592" customFormat="1" x14ac:dyDescent="0.2"/>
    <row r="20785" s="592" customFormat="1" x14ac:dyDescent="0.2"/>
    <row r="20786" s="592" customFormat="1" x14ac:dyDescent="0.2"/>
    <row r="20787" s="592" customFormat="1" x14ac:dyDescent="0.2"/>
    <row r="20788" s="592" customFormat="1" x14ac:dyDescent="0.2"/>
    <row r="20789" s="592" customFormat="1" x14ac:dyDescent="0.2"/>
    <row r="20790" s="592" customFormat="1" x14ac:dyDescent="0.2"/>
    <row r="20791" s="592" customFormat="1" x14ac:dyDescent="0.2"/>
    <row r="20792" s="592" customFormat="1" x14ac:dyDescent="0.2"/>
    <row r="20793" s="592" customFormat="1" x14ac:dyDescent="0.2"/>
    <row r="20794" s="592" customFormat="1" x14ac:dyDescent="0.2"/>
    <row r="20795" s="592" customFormat="1" x14ac:dyDescent="0.2"/>
    <row r="20796" s="592" customFormat="1" x14ac:dyDescent="0.2"/>
    <row r="20797" s="592" customFormat="1" x14ac:dyDescent="0.2"/>
    <row r="20798" s="592" customFormat="1" x14ac:dyDescent="0.2"/>
    <row r="20799" s="592" customFormat="1" x14ac:dyDescent="0.2"/>
    <row r="20800" s="592" customFormat="1" x14ac:dyDescent="0.2"/>
    <row r="20801" s="592" customFormat="1" x14ac:dyDescent="0.2"/>
    <row r="20802" s="592" customFormat="1" x14ac:dyDescent="0.2"/>
    <row r="20803" s="592" customFormat="1" x14ac:dyDescent="0.2"/>
    <row r="20804" s="592" customFormat="1" x14ac:dyDescent="0.2"/>
    <row r="20805" s="592" customFormat="1" x14ac:dyDescent="0.2"/>
    <row r="20806" s="592" customFormat="1" x14ac:dyDescent="0.2"/>
    <row r="20807" s="592" customFormat="1" x14ac:dyDescent="0.2"/>
    <row r="20808" s="592" customFormat="1" x14ac:dyDescent="0.2"/>
    <row r="20809" s="592" customFormat="1" x14ac:dyDescent="0.2"/>
    <row r="20810" s="592" customFormat="1" x14ac:dyDescent="0.2"/>
    <row r="20811" s="592" customFormat="1" x14ac:dyDescent="0.2"/>
    <row r="20812" s="592" customFormat="1" x14ac:dyDescent="0.2"/>
    <row r="20813" s="592" customFormat="1" x14ac:dyDescent="0.2"/>
    <row r="20814" s="592" customFormat="1" x14ac:dyDescent="0.2"/>
    <row r="20815" s="592" customFormat="1" x14ac:dyDescent="0.2"/>
    <row r="20816" s="592" customFormat="1" x14ac:dyDescent="0.2"/>
    <row r="20817" s="592" customFormat="1" x14ac:dyDescent="0.2"/>
    <row r="20818" s="592" customFormat="1" x14ac:dyDescent="0.2"/>
    <row r="20819" s="592" customFormat="1" x14ac:dyDescent="0.2"/>
    <row r="20820" s="592" customFormat="1" x14ac:dyDescent="0.2"/>
    <row r="20821" s="592" customFormat="1" x14ac:dyDescent="0.2"/>
    <row r="20822" s="592" customFormat="1" x14ac:dyDescent="0.2"/>
    <row r="20823" s="592" customFormat="1" x14ac:dyDescent="0.2"/>
    <row r="20824" s="592" customFormat="1" x14ac:dyDescent="0.2"/>
    <row r="20825" s="592" customFormat="1" x14ac:dyDescent="0.2"/>
    <row r="20826" s="592" customFormat="1" x14ac:dyDescent="0.2"/>
    <row r="20827" s="592" customFormat="1" x14ac:dyDescent="0.2"/>
    <row r="20828" s="592" customFormat="1" x14ac:dyDescent="0.2"/>
    <row r="20829" s="592" customFormat="1" x14ac:dyDescent="0.2"/>
    <row r="20830" s="592" customFormat="1" x14ac:dyDescent="0.2"/>
    <row r="20831" s="592" customFormat="1" x14ac:dyDescent="0.2"/>
    <row r="20832" s="592" customFormat="1" x14ac:dyDescent="0.2"/>
    <row r="20833" s="592" customFormat="1" x14ac:dyDescent="0.2"/>
    <row r="20834" s="592" customFormat="1" x14ac:dyDescent="0.2"/>
    <row r="20835" s="592" customFormat="1" x14ac:dyDescent="0.2"/>
    <row r="20836" s="592" customFormat="1" x14ac:dyDescent="0.2"/>
    <row r="20837" s="592" customFormat="1" x14ac:dyDescent="0.2"/>
    <row r="20838" s="592" customFormat="1" x14ac:dyDescent="0.2"/>
    <row r="20839" s="592" customFormat="1" x14ac:dyDescent="0.2"/>
    <row r="20840" s="592" customFormat="1" x14ac:dyDescent="0.2"/>
    <row r="20841" s="592" customFormat="1" x14ac:dyDescent="0.2"/>
    <row r="20842" s="592" customFormat="1" x14ac:dyDescent="0.2"/>
    <row r="20843" s="592" customFormat="1" x14ac:dyDescent="0.2"/>
    <row r="20844" s="592" customFormat="1" x14ac:dyDescent="0.2"/>
    <row r="20845" s="592" customFormat="1" x14ac:dyDescent="0.2"/>
    <row r="20846" s="592" customFormat="1" x14ac:dyDescent="0.2"/>
    <row r="20847" s="592" customFormat="1" x14ac:dyDescent="0.2"/>
    <row r="20848" s="592" customFormat="1" x14ac:dyDescent="0.2"/>
    <row r="20849" s="592" customFormat="1" x14ac:dyDescent="0.2"/>
    <row r="20850" s="592" customFormat="1" x14ac:dyDescent="0.2"/>
    <row r="20851" s="592" customFormat="1" x14ac:dyDescent="0.2"/>
    <row r="20852" s="592" customFormat="1" x14ac:dyDescent="0.2"/>
    <row r="20853" s="592" customFormat="1" x14ac:dyDescent="0.2"/>
    <row r="20854" s="592" customFormat="1" x14ac:dyDescent="0.2"/>
    <row r="20855" s="592" customFormat="1" x14ac:dyDescent="0.2"/>
    <row r="20856" s="592" customFormat="1" x14ac:dyDescent="0.2"/>
    <row r="20857" s="592" customFormat="1" x14ac:dyDescent="0.2"/>
    <row r="20858" s="592" customFormat="1" x14ac:dyDescent="0.2"/>
    <row r="20859" s="592" customFormat="1" x14ac:dyDescent="0.2"/>
    <row r="20860" s="592" customFormat="1" x14ac:dyDescent="0.2"/>
    <row r="20861" s="592" customFormat="1" x14ac:dyDescent="0.2"/>
    <row r="20862" s="592" customFormat="1" x14ac:dyDescent="0.2"/>
    <row r="20863" s="592" customFormat="1" x14ac:dyDescent="0.2"/>
    <row r="20864" s="592" customFormat="1" x14ac:dyDescent="0.2"/>
    <row r="20865" s="592" customFormat="1" x14ac:dyDescent="0.2"/>
    <row r="20866" s="592" customFormat="1" x14ac:dyDescent="0.2"/>
    <row r="20867" s="592" customFormat="1" x14ac:dyDescent="0.2"/>
    <row r="20868" s="592" customFormat="1" x14ac:dyDescent="0.2"/>
    <row r="20869" s="592" customFormat="1" x14ac:dyDescent="0.2"/>
    <row r="20870" s="592" customFormat="1" x14ac:dyDescent="0.2"/>
    <row r="20871" s="592" customFormat="1" x14ac:dyDescent="0.2"/>
    <row r="20872" s="592" customFormat="1" x14ac:dyDescent="0.2"/>
    <row r="20873" s="592" customFormat="1" x14ac:dyDescent="0.2"/>
    <row r="20874" s="592" customFormat="1" x14ac:dyDescent="0.2"/>
    <row r="20875" s="592" customFormat="1" x14ac:dyDescent="0.2"/>
    <row r="20876" s="592" customFormat="1" x14ac:dyDescent="0.2"/>
    <row r="20877" s="592" customFormat="1" x14ac:dyDescent="0.2"/>
    <row r="20878" s="592" customFormat="1" x14ac:dyDescent="0.2"/>
    <row r="20879" s="592" customFormat="1" x14ac:dyDescent="0.2"/>
    <row r="20880" s="592" customFormat="1" x14ac:dyDescent="0.2"/>
    <row r="20881" s="592" customFormat="1" x14ac:dyDescent="0.2"/>
    <row r="20882" s="592" customFormat="1" x14ac:dyDescent="0.2"/>
    <row r="20883" s="592" customFormat="1" x14ac:dyDescent="0.2"/>
    <row r="20884" s="592" customFormat="1" x14ac:dyDescent="0.2"/>
    <row r="20885" s="592" customFormat="1" x14ac:dyDescent="0.2"/>
    <row r="20886" s="592" customFormat="1" x14ac:dyDescent="0.2"/>
    <row r="20887" s="592" customFormat="1" x14ac:dyDescent="0.2"/>
    <row r="20888" s="592" customFormat="1" x14ac:dyDescent="0.2"/>
    <row r="20889" s="592" customFormat="1" x14ac:dyDescent="0.2"/>
    <row r="20890" s="592" customFormat="1" x14ac:dyDescent="0.2"/>
    <row r="20891" s="592" customFormat="1" x14ac:dyDescent="0.2"/>
    <row r="20892" s="592" customFormat="1" x14ac:dyDescent="0.2"/>
    <row r="20893" s="592" customFormat="1" x14ac:dyDescent="0.2"/>
    <row r="20894" s="592" customFormat="1" x14ac:dyDescent="0.2"/>
    <row r="20895" s="592" customFormat="1" x14ac:dyDescent="0.2"/>
    <row r="20896" s="592" customFormat="1" x14ac:dyDescent="0.2"/>
    <row r="20897" s="592" customFormat="1" x14ac:dyDescent="0.2"/>
    <row r="20898" s="592" customFormat="1" x14ac:dyDescent="0.2"/>
    <row r="20899" s="592" customFormat="1" x14ac:dyDescent="0.2"/>
    <row r="20900" s="592" customFormat="1" x14ac:dyDescent="0.2"/>
    <row r="20901" s="592" customFormat="1" x14ac:dyDescent="0.2"/>
    <row r="20902" s="592" customFormat="1" x14ac:dyDescent="0.2"/>
    <row r="20903" s="592" customFormat="1" x14ac:dyDescent="0.2"/>
    <row r="20904" s="592" customFormat="1" x14ac:dyDescent="0.2"/>
    <row r="20905" s="592" customFormat="1" x14ac:dyDescent="0.2"/>
    <row r="20906" s="592" customFormat="1" x14ac:dyDescent="0.2"/>
    <row r="20907" s="592" customFormat="1" x14ac:dyDescent="0.2"/>
    <row r="20908" s="592" customFormat="1" x14ac:dyDescent="0.2"/>
    <row r="20909" s="592" customFormat="1" x14ac:dyDescent="0.2"/>
    <row r="20910" s="592" customFormat="1" x14ac:dyDescent="0.2"/>
    <row r="20911" s="592" customFormat="1" x14ac:dyDescent="0.2"/>
    <row r="20912" s="592" customFormat="1" x14ac:dyDescent="0.2"/>
    <row r="20913" s="592" customFormat="1" x14ac:dyDescent="0.2"/>
    <row r="20914" s="592" customFormat="1" x14ac:dyDescent="0.2"/>
    <row r="20915" s="592" customFormat="1" x14ac:dyDescent="0.2"/>
    <row r="20916" s="592" customFormat="1" x14ac:dyDescent="0.2"/>
    <row r="20917" s="592" customFormat="1" x14ac:dyDescent="0.2"/>
    <row r="20918" s="592" customFormat="1" x14ac:dyDescent="0.2"/>
    <row r="20919" s="592" customFormat="1" x14ac:dyDescent="0.2"/>
    <row r="20920" s="592" customFormat="1" x14ac:dyDescent="0.2"/>
    <row r="20921" s="592" customFormat="1" x14ac:dyDescent="0.2"/>
    <row r="20922" s="592" customFormat="1" x14ac:dyDescent="0.2"/>
    <row r="20923" s="592" customFormat="1" x14ac:dyDescent="0.2"/>
    <row r="20924" s="592" customFormat="1" x14ac:dyDescent="0.2"/>
    <row r="20925" s="592" customFormat="1" x14ac:dyDescent="0.2"/>
    <row r="20926" s="592" customFormat="1" x14ac:dyDescent="0.2"/>
    <row r="20927" s="592" customFormat="1" x14ac:dyDescent="0.2"/>
    <row r="20928" s="592" customFormat="1" x14ac:dyDescent="0.2"/>
    <row r="20929" s="592" customFormat="1" x14ac:dyDescent="0.2"/>
    <row r="20930" s="592" customFormat="1" x14ac:dyDescent="0.2"/>
    <row r="20931" s="592" customFormat="1" x14ac:dyDescent="0.2"/>
    <row r="20932" s="592" customFormat="1" x14ac:dyDescent="0.2"/>
    <row r="20933" s="592" customFormat="1" x14ac:dyDescent="0.2"/>
    <row r="20934" s="592" customFormat="1" x14ac:dyDescent="0.2"/>
    <row r="20935" s="592" customFormat="1" x14ac:dyDescent="0.2"/>
    <row r="20936" s="592" customFormat="1" x14ac:dyDescent="0.2"/>
    <row r="20937" s="592" customFormat="1" x14ac:dyDescent="0.2"/>
    <row r="20938" s="592" customFormat="1" x14ac:dyDescent="0.2"/>
    <row r="20939" s="592" customFormat="1" x14ac:dyDescent="0.2"/>
    <row r="20940" s="592" customFormat="1" x14ac:dyDescent="0.2"/>
    <row r="20941" s="592" customFormat="1" x14ac:dyDescent="0.2"/>
    <row r="20942" s="592" customFormat="1" x14ac:dyDescent="0.2"/>
    <row r="20943" s="592" customFormat="1" x14ac:dyDescent="0.2"/>
    <row r="20944" s="592" customFormat="1" x14ac:dyDescent="0.2"/>
    <row r="20945" s="592" customFormat="1" x14ac:dyDescent="0.2"/>
    <row r="20946" s="592" customFormat="1" x14ac:dyDescent="0.2"/>
    <row r="20947" s="592" customFormat="1" x14ac:dyDescent="0.2"/>
    <row r="20948" s="592" customFormat="1" x14ac:dyDescent="0.2"/>
    <row r="20949" s="592" customFormat="1" x14ac:dyDescent="0.2"/>
    <row r="20950" s="592" customFormat="1" x14ac:dyDescent="0.2"/>
    <row r="20951" s="592" customFormat="1" x14ac:dyDescent="0.2"/>
    <row r="20952" s="592" customFormat="1" x14ac:dyDescent="0.2"/>
    <row r="20953" s="592" customFormat="1" x14ac:dyDescent="0.2"/>
    <row r="20954" s="592" customFormat="1" x14ac:dyDescent="0.2"/>
    <row r="20955" s="592" customFormat="1" x14ac:dyDescent="0.2"/>
    <row r="20956" s="592" customFormat="1" x14ac:dyDescent="0.2"/>
    <row r="20957" s="592" customFormat="1" x14ac:dyDescent="0.2"/>
    <row r="20958" s="592" customFormat="1" x14ac:dyDescent="0.2"/>
    <row r="20959" s="592" customFormat="1" x14ac:dyDescent="0.2"/>
    <row r="20960" s="592" customFormat="1" x14ac:dyDescent="0.2"/>
    <row r="20961" s="592" customFormat="1" x14ac:dyDescent="0.2"/>
    <row r="20962" s="592" customFormat="1" x14ac:dyDescent="0.2"/>
    <row r="20963" s="592" customFormat="1" x14ac:dyDescent="0.2"/>
    <row r="20964" s="592" customFormat="1" x14ac:dyDescent="0.2"/>
    <row r="20965" s="592" customFormat="1" x14ac:dyDescent="0.2"/>
    <row r="20966" s="592" customFormat="1" x14ac:dyDescent="0.2"/>
    <row r="20967" s="592" customFormat="1" x14ac:dyDescent="0.2"/>
    <row r="20968" s="592" customFormat="1" x14ac:dyDescent="0.2"/>
    <row r="20969" s="592" customFormat="1" x14ac:dyDescent="0.2"/>
    <row r="20970" s="592" customFormat="1" x14ac:dyDescent="0.2"/>
    <row r="20971" s="592" customFormat="1" x14ac:dyDescent="0.2"/>
    <row r="20972" s="592" customFormat="1" x14ac:dyDescent="0.2"/>
    <row r="20973" s="592" customFormat="1" x14ac:dyDescent="0.2"/>
    <row r="20974" s="592" customFormat="1" x14ac:dyDescent="0.2"/>
    <row r="20975" s="592" customFormat="1" x14ac:dyDescent="0.2"/>
    <row r="20976" s="592" customFormat="1" x14ac:dyDescent="0.2"/>
    <row r="20977" s="592" customFormat="1" x14ac:dyDescent="0.2"/>
    <row r="20978" s="592" customFormat="1" x14ac:dyDescent="0.2"/>
    <row r="20979" s="592" customFormat="1" x14ac:dyDescent="0.2"/>
    <row r="20980" s="592" customFormat="1" x14ac:dyDescent="0.2"/>
    <row r="20981" s="592" customFormat="1" x14ac:dyDescent="0.2"/>
    <row r="20982" s="592" customFormat="1" x14ac:dyDescent="0.2"/>
    <row r="20983" s="592" customFormat="1" x14ac:dyDescent="0.2"/>
    <row r="20984" s="592" customFormat="1" x14ac:dyDescent="0.2"/>
    <row r="20985" s="592" customFormat="1" x14ac:dyDescent="0.2"/>
    <row r="20986" s="592" customFormat="1" x14ac:dyDescent="0.2"/>
    <row r="20987" s="592" customFormat="1" x14ac:dyDescent="0.2"/>
    <row r="20988" s="592" customFormat="1" x14ac:dyDescent="0.2"/>
    <row r="20989" s="592" customFormat="1" x14ac:dyDescent="0.2"/>
    <row r="20990" s="592" customFormat="1" x14ac:dyDescent="0.2"/>
    <row r="20991" s="592" customFormat="1" x14ac:dyDescent="0.2"/>
    <row r="20992" s="592" customFormat="1" x14ac:dyDescent="0.2"/>
    <row r="20993" s="592" customFormat="1" x14ac:dyDescent="0.2"/>
    <row r="20994" s="592" customFormat="1" x14ac:dyDescent="0.2"/>
    <row r="20995" s="592" customFormat="1" x14ac:dyDescent="0.2"/>
    <row r="20996" s="592" customFormat="1" x14ac:dyDescent="0.2"/>
    <row r="20997" s="592" customFormat="1" x14ac:dyDescent="0.2"/>
    <row r="20998" s="592" customFormat="1" x14ac:dyDescent="0.2"/>
    <row r="20999" s="592" customFormat="1" x14ac:dyDescent="0.2"/>
    <row r="21000" s="592" customFormat="1" x14ac:dyDescent="0.2"/>
    <row r="21001" s="592" customFormat="1" x14ac:dyDescent="0.2"/>
    <row r="21002" s="592" customFormat="1" x14ac:dyDescent="0.2"/>
    <row r="21003" s="592" customFormat="1" x14ac:dyDescent="0.2"/>
    <row r="21004" s="592" customFormat="1" x14ac:dyDescent="0.2"/>
    <row r="21005" s="592" customFormat="1" x14ac:dyDescent="0.2"/>
    <row r="21006" s="592" customFormat="1" x14ac:dyDescent="0.2"/>
    <row r="21007" s="592" customFormat="1" x14ac:dyDescent="0.2"/>
    <row r="21008" s="592" customFormat="1" x14ac:dyDescent="0.2"/>
    <row r="21009" s="592" customFormat="1" x14ac:dyDescent="0.2"/>
    <row r="21010" s="592" customFormat="1" x14ac:dyDescent="0.2"/>
    <row r="21011" s="592" customFormat="1" x14ac:dyDescent="0.2"/>
    <row r="21012" s="592" customFormat="1" x14ac:dyDescent="0.2"/>
    <row r="21013" s="592" customFormat="1" x14ac:dyDescent="0.2"/>
    <row r="21014" s="592" customFormat="1" x14ac:dyDescent="0.2"/>
    <row r="21015" s="592" customFormat="1" x14ac:dyDescent="0.2"/>
    <row r="21016" s="592" customFormat="1" x14ac:dyDescent="0.2"/>
    <row r="21017" s="592" customFormat="1" x14ac:dyDescent="0.2"/>
    <row r="21018" s="592" customFormat="1" x14ac:dyDescent="0.2"/>
    <row r="21019" s="592" customFormat="1" x14ac:dyDescent="0.2"/>
    <row r="21020" s="592" customFormat="1" x14ac:dyDescent="0.2"/>
    <row r="21021" s="592" customFormat="1" x14ac:dyDescent="0.2"/>
    <row r="21022" s="592" customFormat="1" x14ac:dyDescent="0.2"/>
    <row r="21023" s="592" customFormat="1" x14ac:dyDescent="0.2"/>
    <row r="21024" s="592" customFormat="1" x14ac:dyDescent="0.2"/>
    <row r="21025" s="592" customFormat="1" x14ac:dyDescent="0.2"/>
    <row r="21026" s="592" customFormat="1" x14ac:dyDescent="0.2"/>
    <row r="21027" s="592" customFormat="1" x14ac:dyDescent="0.2"/>
    <row r="21028" s="592" customFormat="1" x14ac:dyDescent="0.2"/>
    <row r="21029" s="592" customFormat="1" x14ac:dyDescent="0.2"/>
    <row r="21030" s="592" customFormat="1" x14ac:dyDescent="0.2"/>
    <row r="21031" s="592" customFormat="1" x14ac:dyDescent="0.2"/>
    <row r="21032" s="592" customFormat="1" x14ac:dyDescent="0.2"/>
    <row r="21033" s="592" customFormat="1" x14ac:dyDescent="0.2"/>
    <row r="21034" s="592" customFormat="1" x14ac:dyDescent="0.2"/>
    <row r="21035" s="592" customFormat="1" x14ac:dyDescent="0.2"/>
    <row r="21036" s="592" customFormat="1" x14ac:dyDescent="0.2"/>
    <row r="21037" s="592" customFormat="1" x14ac:dyDescent="0.2"/>
    <row r="21038" s="592" customFormat="1" x14ac:dyDescent="0.2"/>
    <row r="21039" s="592" customFormat="1" x14ac:dyDescent="0.2"/>
    <row r="21040" s="592" customFormat="1" x14ac:dyDescent="0.2"/>
    <row r="21041" s="592" customFormat="1" x14ac:dyDescent="0.2"/>
    <row r="21042" s="592" customFormat="1" x14ac:dyDescent="0.2"/>
    <row r="21043" s="592" customFormat="1" x14ac:dyDescent="0.2"/>
    <row r="21044" s="592" customFormat="1" x14ac:dyDescent="0.2"/>
    <row r="21045" s="592" customFormat="1" x14ac:dyDescent="0.2"/>
    <row r="21046" s="592" customFormat="1" x14ac:dyDescent="0.2"/>
    <row r="21047" s="592" customFormat="1" x14ac:dyDescent="0.2"/>
    <row r="21048" s="592" customFormat="1" x14ac:dyDescent="0.2"/>
    <row r="21049" s="592" customFormat="1" x14ac:dyDescent="0.2"/>
    <row r="21050" s="592" customFormat="1" x14ac:dyDescent="0.2"/>
    <row r="21051" s="592" customFormat="1" x14ac:dyDescent="0.2"/>
    <row r="21052" s="592" customFormat="1" x14ac:dyDescent="0.2"/>
    <row r="21053" s="592" customFormat="1" x14ac:dyDescent="0.2"/>
    <row r="21054" s="592" customFormat="1" x14ac:dyDescent="0.2"/>
    <row r="21055" s="592" customFormat="1" x14ac:dyDescent="0.2"/>
    <row r="21056" s="592" customFormat="1" x14ac:dyDescent="0.2"/>
    <row r="21057" s="592" customFormat="1" x14ac:dyDescent="0.2"/>
    <row r="21058" s="592" customFormat="1" x14ac:dyDescent="0.2"/>
    <row r="21059" s="592" customFormat="1" x14ac:dyDescent="0.2"/>
    <row r="21060" s="592" customFormat="1" x14ac:dyDescent="0.2"/>
    <row r="21061" s="592" customFormat="1" x14ac:dyDescent="0.2"/>
    <row r="21062" s="592" customFormat="1" x14ac:dyDescent="0.2"/>
    <row r="21063" s="592" customFormat="1" x14ac:dyDescent="0.2"/>
    <row r="21064" s="592" customFormat="1" x14ac:dyDescent="0.2"/>
    <row r="21065" s="592" customFormat="1" x14ac:dyDescent="0.2"/>
    <row r="21066" s="592" customFormat="1" x14ac:dyDescent="0.2"/>
    <row r="21067" s="592" customFormat="1" x14ac:dyDescent="0.2"/>
    <row r="21068" s="592" customFormat="1" x14ac:dyDescent="0.2"/>
    <row r="21069" s="592" customFormat="1" x14ac:dyDescent="0.2"/>
    <row r="21070" s="592" customFormat="1" x14ac:dyDescent="0.2"/>
    <row r="21071" s="592" customFormat="1" x14ac:dyDescent="0.2"/>
    <row r="21072" s="592" customFormat="1" x14ac:dyDescent="0.2"/>
    <row r="21073" s="592" customFormat="1" x14ac:dyDescent="0.2"/>
    <row r="21074" s="592" customFormat="1" x14ac:dyDescent="0.2"/>
    <row r="21075" s="592" customFormat="1" x14ac:dyDescent="0.2"/>
    <row r="21076" s="592" customFormat="1" x14ac:dyDescent="0.2"/>
    <row r="21077" s="592" customFormat="1" x14ac:dyDescent="0.2"/>
    <row r="21078" s="592" customFormat="1" x14ac:dyDescent="0.2"/>
    <row r="21079" s="592" customFormat="1" x14ac:dyDescent="0.2"/>
    <row r="21080" s="592" customFormat="1" x14ac:dyDescent="0.2"/>
    <row r="21081" s="592" customFormat="1" x14ac:dyDescent="0.2"/>
    <row r="21082" s="592" customFormat="1" x14ac:dyDescent="0.2"/>
    <row r="21083" s="592" customFormat="1" x14ac:dyDescent="0.2"/>
    <row r="21084" s="592" customFormat="1" x14ac:dyDescent="0.2"/>
    <row r="21085" s="592" customFormat="1" x14ac:dyDescent="0.2"/>
    <row r="21086" s="592" customFormat="1" x14ac:dyDescent="0.2"/>
    <row r="21087" s="592" customFormat="1" x14ac:dyDescent="0.2"/>
    <row r="21088" s="592" customFormat="1" x14ac:dyDescent="0.2"/>
    <row r="21089" s="592" customFormat="1" x14ac:dyDescent="0.2"/>
    <row r="21090" s="592" customFormat="1" x14ac:dyDescent="0.2"/>
    <row r="21091" s="592" customFormat="1" x14ac:dyDescent="0.2"/>
    <row r="21092" s="592" customFormat="1" x14ac:dyDescent="0.2"/>
    <row r="21093" s="592" customFormat="1" x14ac:dyDescent="0.2"/>
    <row r="21094" s="592" customFormat="1" x14ac:dyDescent="0.2"/>
    <row r="21095" s="592" customFormat="1" x14ac:dyDescent="0.2"/>
    <row r="21096" s="592" customFormat="1" x14ac:dyDescent="0.2"/>
    <row r="21097" s="592" customFormat="1" x14ac:dyDescent="0.2"/>
    <row r="21098" s="592" customFormat="1" x14ac:dyDescent="0.2"/>
    <row r="21099" s="592" customFormat="1" x14ac:dyDescent="0.2"/>
    <row r="21100" s="592" customFormat="1" x14ac:dyDescent="0.2"/>
    <row r="21101" s="592" customFormat="1" x14ac:dyDescent="0.2"/>
    <row r="21102" s="592" customFormat="1" x14ac:dyDescent="0.2"/>
    <row r="21103" s="592" customFormat="1" x14ac:dyDescent="0.2"/>
    <row r="21104" s="592" customFormat="1" x14ac:dyDescent="0.2"/>
    <row r="21105" s="592" customFormat="1" x14ac:dyDescent="0.2"/>
    <row r="21106" s="592" customFormat="1" x14ac:dyDescent="0.2"/>
    <row r="21107" s="592" customFormat="1" x14ac:dyDescent="0.2"/>
    <row r="21108" s="592" customFormat="1" x14ac:dyDescent="0.2"/>
    <row r="21109" s="592" customFormat="1" x14ac:dyDescent="0.2"/>
    <row r="21110" s="592" customFormat="1" x14ac:dyDescent="0.2"/>
    <row r="21111" s="592" customFormat="1" x14ac:dyDescent="0.2"/>
    <row r="21112" s="592" customFormat="1" x14ac:dyDescent="0.2"/>
    <row r="21113" s="592" customFormat="1" x14ac:dyDescent="0.2"/>
    <row r="21114" s="592" customFormat="1" x14ac:dyDescent="0.2"/>
    <row r="21115" s="592" customFormat="1" x14ac:dyDescent="0.2"/>
    <row r="21116" s="592" customFormat="1" x14ac:dyDescent="0.2"/>
    <row r="21117" s="592" customFormat="1" x14ac:dyDescent="0.2"/>
    <row r="21118" s="592" customFormat="1" x14ac:dyDescent="0.2"/>
    <row r="21119" s="592" customFormat="1" x14ac:dyDescent="0.2"/>
    <row r="21120" s="592" customFormat="1" x14ac:dyDescent="0.2"/>
    <row r="21121" s="592" customFormat="1" x14ac:dyDescent="0.2"/>
    <row r="21122" s="592" customFormat="1" x14ac:dyDescent="0.2"/>
    <row r="21123" s="592" customFormat="1" x14ac:dyDescent="0.2"/>
    <row r="21124" s="592" customFormat="1" x14ac:dyDescent="0.2"/>
    <row r="21125" s="592" customFormat="1" x14ac:dyDescent="0.2"/>
    <row r="21126" s="592" customFormat="1" x14ac:dyDescent="0.2"/>
    <row r="21127" s="592" customFormat="1" x14ac:dyDescent="0.2"/>
    <row r="21128" s="592" customFormat="1" x14ac:dyDescent="0.2"/>
    <row r="21129" s="592" customFormat="1" x14ac:dyDescent="0.2"/>
    <row r="21130" s="592" customFormat="1" x14ac:dyDescent="0.2"/>
    <row r="21131" s="592" customFormat="1" x14ac:dyDescent="0.2"/>
    <row r="21132" s="592" customFormat="1" x14ac:dyDescent="0.2"/>
    <row r="21133" s="592" customFormat="1" x14ac:dyDescent="0.2"/>
    <row r="21134" s="592" customFormat="1" x14ac:dyDescent="0.2"/>
    <row r="21135" s="592" customFormat="1" x14ac:dyDescent="0.2"/>
    <row r="21136" s="592" customFormat="1" x14ac:dyDescent="0.2"/>
    <row r="21137" s="592" customFormat="1" x14ac:dyDescent="0.2"/>
    <row r="21138" s="592" customFormat="1" x14ac:dyDescent="0.2"/>
    <row r="21139" s="592" customFormat="1" x14ac:dyDescent="0.2"/>
    <row r="21140" s="592" customFormat="1" x14ac:dyDescent="0.2"/>
    <row r="21141" s="592" customFormat="1" x14ac:dyDescent="0.2"/>
    <row r="21142" s="592" customFormat="1" x14ac:dyDescent="0.2"/>
    <row r="21143" s="592" customFormat="1" x14ac:dyDescent="0.2"/>
    <row r="21144" s="592" customFormat="1" x14ac:dyDescent="0.2"/>
    <row r="21145" s="592" customFormat="1" x14ac:dyDescent="0.2"/>
    <row r="21146" s="592" customFormat="1" x14ac:dyDescent="0.2"/>
    <row r="21147" s="592" customFormat="1" x14ac:dyDescent="0.2"/>
    <row r="21148" s="592" customFormat="1" x14ac:dyDescent="0.2"/>
    <row r="21149" s="592" customFormat="1" x14ac:dyDescent="0.2"/>
    <row r="21150" s="592" customFormat="1" x14ac:dyDescent="0.2"/>
    <row r="21151" s="592" customFormat="1" x14ac:dyDescent="0.2"/>
    <row r="21152" s="592" customFormat="1" x14ac:dyDescent="0.2"/>
    <row r="21153" s="592" customFormat="1" x14ac:dyDescent="0.2"/>
    <row r="21154" s="592" customFormat="1" x14ac:dyDescent="0.2"/>
    <row r="21155" s="592" customFormat="1" x14ac:dyDescent="0.2"/>
    <row r="21156" s="592" customFormat="1" x14ac:dyDescent="0.2"/>
    <row r="21157" s="592" customFormat="1" x14ac:dyDescent="0.2"/>
    <row r="21158" s="592" customFormat="1" x14ac:dyDescent="0.2"/>
    <row r="21159" s="592" customFormat="1" x14ac:dyDescent="0.2"/>
    <row r="21160" s="592" customFormat="1" x14ac:dyDescent="0.2"/>
    <row r="21161" s="592" customFormat="1" x14ac:dyDescent="0.2"/>
    <row r="21162" s="592" customFormat="1" x14ac:dyDescent="0.2"/>
    <row r="21163" s="592" customFormat="1" x14ac:dyDescent="0.2"/>
    <row r="21164" s="592" customFormat="1" x14ac:dyDescent="0.2"/>
    <row r="21165" s="592" customFormat="1" x14ac:dyDescent="0.2"/>
    <row r="21166" s="592" customFormat="1" x14ac:dyDescent="0.2"/>
    <row r="21167" s="592" customFormat="1" x14ac:dyDescent="0.2"/>
    <row r="21168" s="592" customFormat="1" x14ac:dyDescent="0.2"/>
    <row r="21169" s="592" customFormat="1" x14ac:dyDescent="0.2"/>
    <row r="21170" s="592" customFormat="1" x14ac:dyDescent="0.2"/>
    <row r="21171" s="592" customFormat="1" x14ac:dyDescent="0.2"/>
    <row r="21172" s="592" customFormat="1" x14ac:dyDescent="0.2"/>
    <row r="21173" s="592" customFormat="1" x14ac:dyDescent="0.2"/>
    <row r="21174" s="592" customFormat="1" x14ac:dyDescent="0.2"/>
    <row r="21175" s="592" customFormat="1" x14ac:dyDescent="0.2"/>
    <row r="21176" s="592" customFormat="1" x14ac:dyDescent="0.2"/>
    <row r="21177" s="592" customFormat="1" x14ac:dyDescent="0.2"/>
    <row r="21178" s="592" customFormat="1" x14ac:dyDescent="0.2"/>
    <row r="21179" s="592" customFormat="1" x14ac:dyDescent="0.2"/>
    <row r="21180" s="592" customFormat="1" x14ac:dyDescent="0.2"/>
    <row r="21181" s="592" customFormat="1" x14ac:dyDescent="0.2"/>
    <row r="21182" s="592" customFormat="1" x14ac:dyDescent="0.2"/>
    <row r="21183" s="592" customFormat="1" x14ac:dyDescent="0.2"/>
    <row r="21184" s="592" customFormat="1" x14ac:dyDescent="0.2"/>
    <row r="21185" s="592" customFormat="1" x14ac:dyDescent="0.2"/>
    <row r="21186" s="592" customFormat="1" x14ac:dyDescent="0.2"/>
    <row r="21187" s="592" customFormat="1" x14ac:dyDescent="0.2"/>
    <row r="21188" s="592" customFormat="1" x14ac:dyDescent="0.2"/>
    <row r="21189" s="592" customFormat="1" x14ac:dyDescent="0.2"/>
    <row r="21190" s="592" customFormat="1" x14ac:dyDescent="0.2"/>
    <row r="21191" s="592" customFormat="1" x14ac:dyDescent="0.2"/>
    <row r="21192" s="592" customFormat="1" x14ac:dyDescent="0.2"/>
    <row r="21193" s="592" customFormat="1" x14ac:dyDescent="0.2"/>
    <row r="21194" s="592" customFormat="1" x14ac:dyDescent="0.2"/>
    <row r="21195" s="592" customFormat="1" x14ac:dyDescent="0.2"/>
    <row r="21196" s="592" customFormat="1" x14ac:dyDescent="0.2"/>
    <row r="21197" s="592" customFormat="1" x14ac:dyDescent="0.2"/>
    <row r="21198" s="592" customFormat="1" x14ac:dyDescent="0.2"/>
    <row r="21199" s="592" customFormat="1" x14ac:dyDescent="0.2"/>
    <row r="21200" s="592" customFormat="1" x14ac:dyDescent="0.2"/>
    <row r="21201" s="592" customFormat="1" x14ac:dyDescent="0.2"/>
    <row r="21202" s="592" customFormat="1" x14ac:dyDescent="0.2"/>
    <row r="21203" s="592" customFormat="1" x14ac:dyDescent="0.2"/>
    <row r="21204" s="592" customFormat="1" x14ac:dyDescent="0.2"/>
    <row r="21205" s="592" customFormat="1" x14ac:dyDescent="0.2"/>
    <row r="21206" s="592" customFormat="1" x14ac:dyDescent="0.2"/>
    <row r="21207" s="592" customFormat="1" x14ac:dyDescent="0.2"/>
    <row r="21208" s="592" customFormat="1" x14ac:dyDescent="0.2"/>
    <row r="21209" s="592" customFormat="1" x14ac:dyDescent="0.2"/>
    <row r="21210" s="592" customFormat="1" x14ac:dyDescent="0.2"/>
    <row r="21211" s="592" customFormat="1" x14ac:dyDescent="0.2"/>
    <row r="21212" s="592" customFormat="1" x14ac:dyDescent="0.2"/>
    <row r="21213" s="592" customFormat="1" x14ac:dyDescent="0.2"/>
    <row r="21214" s="592" customFormat="1" x14ac:dyDescent="0.2"/>
    <row r="21215" s="592" customFormat="1" x14ac:dyDescent="0.2"/>
    <row r="21216" s="592" customFormat="1" x14ac:dyDescent="0.2"/>
    <row r="21217" s="592" customFormat="1" x14ac:dyDescent="0.2"/>
    <row r="21218" s="592" customFormat="1" x14ac:dyDescent="0.2"/>
    <row r="21219" s="592" customFormat="1" x14ac:dyDescent="0.2"/>
    <row r="21220" s="592" customFormat="1" x14ac:dyDescent="0.2"/>
    <row r="21221" s="592" customFormat="1" x14ac:dyDescent="0.2"/>
    <row r="21222" s="592" customFormat="1" x14ac:dyDescent="0.2"/>
    <row r="21223" s="592" customFormat="1" x14ac:dyDescent="0.2"/>
    <row r="21224" s="592" customFormat="1" x14ac:dyDescent="0.2"/>
    <row r="21225" s="592" customFormat="1" x14ac:dyDescent="0.2"/>
    <row r="21226" s="592" customFormat="1" x14ac:dyDescent="0.2"/>
    <row r="21227" s="592" customFormat="1" x14ac:dyDescent="0.2"/>
    <row r="21228" s="592" customFormat="1" x14ac:dyDescent="0.2"/>
    <row r="21229" s="592" customFormat="1" x14ac:dyDescent="0.2"/>
    <row r="21230" s="592" customFormat="1" x14ac:dyDescent="0.2"/>
    <row r="21231" s="592" customFormat="1" x14ac:dyDescent="0.2"/>
    <row r="21232" s="592" customFormat="1" x14ac:dyDescent="0.2"/>
    <row r="21233" s="592" customFormat="1" x14ac:dyDescent="0.2"/>
    <row r="21234" s="592" customFormat="1" x14ac:dyDescent="0.2"/>
    <row r="21235" s="592" customFormat="1" x14ac:dyDescent="0.2"/>
    <row r="21236" s="592" customFormat="1" x14ac:dyDescent="0.2"/>
    <row r="21237" s="592" customFormat="1" x14ac:dyDescent="0.2"/>
    <row r="21238" s="592" customFormat="1" x14ac:dyDescent="0.2"/>
    <row r="21239" s="592" customFormat="1" x14ac:dyDescent="0.2"/>
    <row r="21240" s="592" customFormat="1" x14ac:dyDescent="0.2"/>
    <row r="21241" s="592" customFormat="1" x14ac:dyDescent="0.2"/>
    <row r="21242" s="592" customFormat="1" x14ac:dyDescent="0.2"/>
    <row r="21243" s="592" customFormat="1" x14ac:dyDescent="0.2"/>
    <row r="21244" s="592" customFormat="1" x14ac:dyDescent="0.2"/>
    <row r="21245" s="592" customFormat="1" x14ac:dyDescent="0.2"/>
    <row r="21246" s="592" customFormat="1" x14ac:dyDescent="0.2"/>
    <row r="21247" s="592" customFormat="1" x14ac:dyDescent="0.2"/>
    <row r="21248" s="592" customFormat="1" x14ac:dyDescent="0.2"/>
    <row r="21249" s="592" customFormat="1" x14ac:dyDescent="0.2"/>
    <row r="21250" s="592" customFormat="1" x14ac:dyDescent="0.2"/>
    <row r="21251" s="592" customFormat="1" x14ac:dyDescent="0.2"/>
    <row r="21252" s="592" customFormat="1" x14ac:dyDescent="0.2"/>
    <row r="21253" s="592" customFormat="1" x14ac:dyDescent="0.2"/>
    <row r="21254" s="592" customFormat="1" x14ac:dyDescent="0.2"/>
    <row r="21255" s="592" customFormat="1" x14ac:dyDescent="0.2"/>
    <row r="21256" s="592" customFormat="1" x14ac:dyDescent="0.2"/>
    <row r="21257" s="592" customFormat="1" x14ac:dyDescent="0.2"/>
    <row r="21258" s="592" customFormat="1" x14ac:dyDescent="0.2"/>
    <row r="21259" s="592" customFormat="1" x14ac:dyDescent="0.2"/>
    <row r="21260" s="592" customFormat="1" x14ac:dyDescent="0.2"/>
    <row r="21261" s="592" customFormat="1" x14ac:dyDescent="0.2"/>
    <row r="21262" s="592" customFormat="1" x14ac:dyDescent="0.2"/>
    <row r="21263" s="592" customFormat="1" x14ac:dyDescent="0.2"/>
    <row r="21264" s="592" customFormat="1" x14ac:dyDescent="0.2"/>
    <row r="21265" s="592" customFormat="1" x14ac:dyDescent="0.2"/>
    <row r="21266" s="592" customFormat="1" x14ac:dyDescent="0.2"/>
    <row r="21267" s="592" customFormat="1" x14ac:dyDescent="0.2"/>
    <row r="21268" s="592" customFormat="1" x14ac:dyDescent="0.2"/>
    <row r="21269" s="592" customFormat="1" x14ac:dyDescent="0.2"/>
    <row r="21270" s="592" customFormat="1" x14ac:dyDescent="0.2"/>
    <row r="21271" s="592" customFormat="1" x14ac:dyDescent="0.2"/>
    <row r="21272" s="592" customFormat="1" x14ac:dyDescent="0.2"/>
    <row r="21273" s="592" customFormat="1" x14ac:dyDescent="0.2"/>
    <row r="21274" s="592" customFormat="1" x14ac:dyDescent="0.2"/>
    <row r="21275" s="592" customFormat="1" x14ac:dyDescent="0.2"/>
    <row r="21276" s="592" customFormat="1" x14ac:dyDescent="0.2"/>
    <row r="21277" s="592" customFormat="1" x14ac:dyDescent="0.2"/>
  </sheetData>
  <mergeCells count="3">
    <mergeCell ref="C31:E31"/>
    <mergeCell ref="B32:H32"/>
    <mergeCell ref="D3:H3"/>
  </mergeCells>
  <phoneticPr fontId="7" type="noConversion"/>
  <printOptions horizontalCentered="1" verticalCentered="1"/>
  <pageMargins left="0.59055118110236227" right="0.78740157480314965" top="0.59055118110236227" bottom="0.39370078740157483" header="0" footer="0"/>
  <pageSetup scale="75" fitToHeight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7030A0"/>
  </sheetPr>
  <dimension ref="A1:I41"/>
  <sheetViews>
    <sheetView showGridLines="0" view="pageBreakPreview" zoomScale="125" zoomScaleNormal="100" workbookViewId="0">
      <selection activeCell="B13" sqref="B13"/>
    </sheetView>
  </sheetViews>
  <sheetFormatPr baseColWidth="10" defaultRowHeight="12.75" x14ac:dyDescent="0.2"/>
  <cols>
    <col min="1" max="1" width="1" style="3" customWidth="1"/>
    <col min="2" max="2" width="9.28515625" style="3" customWidth="1"/>
    <col min="3" max="3" width="35.140625" style="3" customWidth="1"/>
    <col min="4" max="4" width="15.140625" style="3" customWidth="1"/>
    <col min="5" max="5" width="13" style="3" customWidth="1"/>
    <col min="6" max="6" width="9.42578125" style="3" customWidth="1"/>
    <col min="7" max="7" width="12.42578125" style="3" customWidth="1"/>
    <col min="8" max="8" width="4.140625" style="17" customWidth="1"/>
    <col min="9" max="16384" width="11.42578125" style="3"/>
  </cols>
  <sheetData>
    <row r="1" spans="1:9" ht="24.75" customHeight="1" x14ac:dyDescent="0.2">
      <c r="A1" s="1"/>
      <c r="B1" s="1"/>
      <c r="C1" s="1"/>
      <c r="D1" s="1"/>
      <c r="E1" s="1"/>
      <c r="F1" s="1673" t="s">
        <v>21037</v>
      </c>
      <c r="G1" s="1673"/>
      <c r="H1" s="200"/>
    </row>
    <row r="2" spans="1:9" ht="15" customHeight="1" x14ac:dyDescent="0.2">
      <c r="C2" s="1672" t="s">
        <v>21038</v>
      </c>
      <c r="D2" s="1672"/>
      <c r="E2" s="1672"/>
      <c r="F2" s="1672"/>
      <c r="I2" s="201"/>
    </row>
    <row r="3" spans="1:9" x14ac:dyDescent="0.2">
      <c r="C3" s="1672"/>
      <c r="D3" s="1672"/>
      <c r="E3" s="1672"/>
      <c r="F3" s="1672"/>
    </row>
    <row r="4" spans="1:9" ht="16.5" thickBot="1" x14ac:dyDescent="0.25">
      <c r="C4" s="1677" t="s">
        <v>19398</v>
      </c>
      <c r="D4" s="1677"/>
      <c r="E4" s="1677"/>
      <c r="F4" s="1677"/>
      <c r="G4" s="1677"/>
    </row>
    <row r="5" spans="1:9" ht="39" thickBot="1" x14ac:dyDescent="0.25">
      <c r="B5" s="1147" t="s">
        <v>759</v>
      </c>
      <c r="C5" s="1148" t="s">
        <v>760</v>
      </c>
      <c r="D5" s="1148" t="s">
        <v>761</v>
      </c>
      <c r="E5" s="1148" t="s">
        <v>762</v>
      </c>
      <c r="F5" s="1148" t="s">
        <v>763</v>
      </c>
      <c r="G5" s="1147" t="s">
        <v>764</v>
      </c>
    </row>
    <row r="6" spans="1:9" ht="21.75" customHeight="1" x14ac:dyDescent="0.2">
      <c r="B6" s="132">
        <v>11112</v>
      </c>
      <c r="C6" s="133" t="s">
        <v>156</v>
      </c>
      <c r="D6" s="137"/>
      <c r="E6" s="137"/>
      <c r="F6" s="138"/>
      <c r="G6" s="139"/>
    </row>
    <row r="7" spans="1:9" ht="13.5" customHeight="1" x14ac:dyDescent="0.2">
      <c r="B7" s="629"/>
      <c r="C7" s="626"/>
      <c r="D7" s="627"/>
      <c r="E7" s="627"/>
      <c r="F7" s="628"/>
      <c r="G7" s="136">
        <v>0</v>
      </c>
    </row>
    <row r="8" spans="1:9" ht="30" customHeight="1" x14ac:dyDescent="0.2">
      <c r="B8" s="629">
        <v>1112008</v>
      </c>
      <c r="C8" s="626" t="s">
        <v>21058</v>
      </c>
      <c r="D8" s="627" t="s">
        <v>843</v>
      </c>
      <c r="E8" s="627" t="s">
        <v>844</v>
      </c>
      <c r="F8" s="628">
        <v>43100</v>
      </c>
      <c r="G8" s="1369">
        <v>0</v>
      </c>
    </row>
    <row r="9" spans="1:9" ht="30" customHeight="1" x14ac:dyDescent="0.2">
      <c r="B9" s="629"/>
      <c r="C9" s="626"/>
      <c r="D9" s="627"/>
      <c r="E9" s="627"/>
      <c r="F9" s="628"/>
      <c r="G9" s="136">
        <v>0</v>
      </c>
    </row>
    <row r="10" spans="1:9" ht="36.75" customHeight="1" x14ac:dyDescent="0.2">
      <c r="B10" s="629"/>
      <c r="C10" s="626"/>
      <c r="D10" s="627"/>
      <c r="E10" s="627"/>
      <c r="F10" s="628"/>
      <c r="G10" s="136">
        <v>0</v>
      </c>
    </row>
    <row r="11" spans="1:9" ht="45.75" hidden="1" customHeight="1" x14ac:dyDescent="0.2">
      <c r="B11" s="629"/>
      <c r="C11" s="626"/>
      <c r="D11" s="627"/>
      <c r="E11" s="627"/>
      <c r="F11" s="628"/>
      <c r="G11" s="136">
        <v>0</v>
      </c>
    </row>
    <row r="12" spans="1:9" ht="45.75" hidden="1" customHeight="1" x14ac:dyDescent="0.2">
      <c r="B12" s="629"/>
      <c r="C12" s="626"/>
      <c r="D12" s="627"/>
      <c r="E12" s="627"/>
      <c r="F12" s="551"/>
      <c r="G12" s="795">
        <v>0</v>
      </c>
    </row>
    <row r="13" spans="1:9" ht="45.75" customHeight="1" x14ac:dyDescent="0.2">
      <c r="B13" s="629"/>
      <c r="C13" s="626"/>
      <c r="D13" s="627"/>
      <c r="E13" s="627"/>
      <c r="F13" s="551"/>
      <c r="G13" s="795">
        <v>0</v>
      </c>
    </row>
    <row r="14" spans="1:9" ht="7.5" customHeight="1" thickBot="1" x14ac:dyDescent="0.25">
      <c r="B14" s="40"/>
      <c r="C14" s="42"/>
      <c r="D14" s="37"/>
      <c r="E14" s="37"/>
      <c r="F14" s="796"/>
      <c r="G14" s="43"/>
    </row>
    <row r="15" spans="1:9" ht="19.5" customHeight="1" thickBot="1" x14ac:dyDescent="0.25">
      <c r="B15" s="8"/>
      <c r="C15" s="9"/>
      <c r="D15" s="9"/>
      <c r="E15" s="9"/>
      <c r="F15" s="8" t="s">
        <v>357</v>
      </c>
      <c r="G15" s="11">
        <f>SUM(G7:G14)</f>
        <v>0</v>
      </c>
    </row>
    <row r="16" spans="1:9" ht="3.75" customHeight="1" thickBot="1" x14ac:dyDescent="0.25"/>
    <row r="17" spans="1:9" ht="18" customHeight="1" x14ac:dyDescent="0.2">
      <c r="B17" s="110"/>
      <c r="C17" s="111"/>
      <c r="D17" s="111"/>
      <c r="E17" s="111"/>
      <c r="F17" s="111"/>
      <c r="G17" s="112"/>
    </row>
    <row r="18" spans="1:9" x14ac:dyDescent="0.2">
      <c r="B18" s="113"/>
      <c r="C18" s="6"/>
      <c r="D18" s="6"/>
      <c r="E18" s="6"/>
      <c r="F18" s="6"/>
      <c r="G18" s="114"/>
    </row>
    <row r="19" spans="1:9" x14ac:dyDescent="0.2">
      <c r="B19" s="113"/>
      <c r="C19" s="4"/>
      <c r="D19" s="198"/>
      <c r="E19" s="6"/>
      <c r="F19" s="6"/>
      <c r="G19" s="114"/>
    </row>
    <row r="20" spans="1:9" ht="6.75" customHeight="1" x14ac:dyDescent="0.2">
      <c r="B20" s="115"/>
      <c r="C20" s="198"/>
      <c r="D20" s="198"/>
      <c r="E20" s="6"/>
      <c r="F20" s="6"/>
      <c r="G20" s="114"/>
    </row>
    <row r="21" spans="1:9" ht="15" customHeight="1" x14ac:dyDescent="0.2">
      <c r="B21" s="113"/>
      <c r="C21" s="198"/>
      <c r="D21" s="198"/>
      <c r="E21" s="6"/>
      <c r="F21" s="6"/>
      <c r="G21" s="114"/>
    </row>
    <row r="22" spans="1:9" x14ac:dyDescent="0.2">
      <c r="B22" s="115"/>
      <c r="C22" s="198"/>
      <c r="D22" s="198"/>
      <c r="E22" s="6"/>
      <c r="F22" s="6"/>
      <c r="G22" s="114"/>
    </row>
    <row r="23" spans="1:9" x14ac:dyDescent="0.2">
      <c r="B23" s="113"/>
      <c r="C23" s="198"/>
      <c r="D23" s="198"/>
      <c r="E23" s="6"/>
      <c r="F23" s="6"/>
      <c r="G23" s="114"/>
    </row>
    <row r="24" spans="1:9" s="10" customFormat="1" ht="40.5" customHeight="1" thickBot="1" x14ac:dyDescent="0.25">
      <c r="B24" s="1674" t="s">
        <v>826</v>
      </c>
      <c r="C24" s="1675"/>
      <c r="D24" s="1675"/>
      <c r="E24" s="1675"/>
      <c r="F24" s="1675"/>
      <c r="G24" s="1676"/>
      <c r="H24" s="36"/>
    </row>
    <row r="25" spans="1:9" s="10" customFormat="1" ht="12" x14ac:dyDescent="0.2">
      <c r="H25" s="36"/>
    </row>
    <row r="26" spans="1:9" x14ac:dyDescent="0.2">
      <c r="A26" s="2"/>
      <c r="B26" s="2"/>
      <c r="C26" s="2"/>
      <c r="D26" s="2"/>
      <c r="E26" s="2"/>
      <c r="F26" s="2"/>
      <c r="G26" s="2"/>
      <c r="H26" s="28"/>
      <c r="I26" s="2"/>
    </row>
    <row r="27" spans="1:9" x14ac:dyDescent="0.2">
      <c r="A27" s="13" t="s">
        <v>381</v>
      </c>
      <c r="C27" s="12"/>
      <c r="H27" s="35" t="s">
        <v>381</v>
      </c>
      <c r="I27" s="2"/>
    </row>
    <row r="28" spans="1:9" x14ac:dyDescent="0.2">
      <c r="A28" s="14">
        <v>1</v>
      </c>
      <c r="B28" s="10" t="s">
        <v>298</v>
      </c>
      <c r="C28" s="10"/>
      <c r="D28" s="10"/>
      <c r="E28" s="10"/>
      <c r="F28" s="10"/>
      <c r="G28" s="10"/>
      <c r="H28" s="202">
        <v>1</v>
      </c>
      <c r="I28" s="2"/>
    </row>
    <row r="29" spans="1:9" x14ac:dyDescent="0.2">
      <c r="A29" s="14">
        <v>2</v>
      </c>
      <c r="B29" s="10" t="s">
        <v>299</v>
      </c>
      <c r="C29" s="10"/>
      <c r="D29" s="10"/>
      <c r="E29" s="10"/>
      <c r="F29" s="10"/>
      <c r="G29" s="10"/>
      <c r="H29" s="202">
        <v>2</v>
      </c>
      <c r="I29" s="2"/>
    </row>
    <row r="30" spans="1:9" x14ac:dyDescent="0.2">
      <c r="A30" s="14">
        <v>3</v>
      </c>
      <c r="B30" s="10" t="s">
        <v>365</v>
      </c>
      <c r="C30" s="10"/>
      <c r="D30" s="10"/>
      <c r="E30" s="10"/>
      <c r="F30" s="10"/>
      <c r="G30" s="10"/>
      <c r="H30" s="202">
        <v>3</v>
      </c>
      <c r="I30" s="2"/>
    </row>
    <row r="31" spans="1:9" x14ac:dyDescent="0.2">
      <c r="A31" s="14">
        <v>4</v>
      </c>
      <c r="B31" s="10" t="s">
        <v>300</v>
      </c>
      <c r="C31" s="10"/>
      <c r="D31" s="10"/>
      <c r="E31" s="10"/>
      <c r="F31" s="10"/>
      <c r="G31" s="10"/>
      <c r="H31" s="202">
        <v>4</v>
      </c>
      <c r="I31" s="2"/>
    </row>
    <row r="32" spans="1:9" x14ac:dyDescent="0.2">
      <c r="A32" s="14">
        <v>5</v>
      </c>
      <c r="B32" s="10" t="s">
        <v>301</v>
      </c>
      <c r="C32" s="10"/>
      <c r="D32" s="10"/>
      <c r="E32" s="10"/>
      <c r="F32" s="10"/>
      <c r="G32" s="10"/>
      <c r="H32" s="202">
        <v>5</v>
      </c>
      <c r="I32" s="2"/>
    </row>
    <row r="33" spans="1:9" x14ac:dyDescent="0.2">
      <c r="A33" s="14">
        <v>6</v>
      </c>
      <c r="B33" s="10" t="s">
        <v>366</v>
      </c>
      <c r="C33" s="10"/>
      <c r="D33" s="10"/>
      <c r="E33" s="10"/>
      <c r="F33" s="10"/>
      <c r="G33" s="10"/>
      <c r="H33" s="202">
        <v>6</v>
      </c>
      <c r="I33" s="2"/>
    </row>
    <row r="34" spans="1:9" x14ac:dyDescent="0.2">
      <c r="A34" s="15">
        <v>7</v>
      </c>
      <c r="B34" s="10" t="s">
        <v>382</v>
      </c>
      <c r="C34" s="10"/>
      <c r="D34" s="10"/>
      <c r="E34" s="10"/>
      <c r="F34" s="10"/>
      <c r="G34" s="10"/>
      <c r="H34" s="202">
        <v>7</v>
      </c>
      <c r="I34" s="2"/>
    </row>
    <row r="35" spans="1:9" x14ac:dyDescent="0.2">
      <c r="A35" s="15"/>
      <c r="B35" s="10"/>
      <c r="C35" s="10"/>
      <c r="D35" s="10"/>
      <c r="E35" s="10"/>
      <c r="F35" s="10"/>
      <c r="G35" s="10"/>
      <c r="H35" s="203"/>
      <c r="I35" s="2"/>
    </row>
    <row r="36" spans="1:9" x14ac:dyDescent="0.2">
      <c r="A36" s="15"/>
      <c r="B36" s="10"/>
      <c r="C36" s="10"/>
      <c r="D36" s="10"/>
      <c r="E36" s="10"/>
      <c r="F36" s="10"/>
      <c r="G36" s="10"/>
      <c r="H36" s="203"/>
      <c r="I36" s="2"/>
    </row>
    <row r="37" spans="1:9" x14ac:dyDescent="0.2">
      <c r="A37" s="5"/>
      <c r="B37" s="5"/>
      <c r="C37" s="5"/>
      <c r="D37" s="5"/>
      <c r="E37" s="5"/>
      <c r="F37" s="5"/>
      <c r="G37" s="5"/>
      <c r="H37" s="31"/>
      <c r="I37" s="2"/>
    </row>
    <row r="38" spans="1:9" x14ac:dyDescent="0.2">
      <c r="A38" s="2"/>
      <c r="B38" s="2"/>
      <c r="C38" s="2"/>
      <c r="D38" s="2"/>
      <c r="E38" s="2"/>
      <c r="F38" s="1670" t="s">
        <v>383</v>
      </c>
      <c r="G38" s="1671"/>
      <c r="H38" s="28"/>
      <c r="I38" s="2"/>
    </row>
    <row r="39" spans="1:9" x14ac:dyDescent="0.2">
      <c r="A39" s="2"/>
      <c r="B39" s="2"/>
      <c r="C39" s="2"/>
      <c r="D39" s="2"/>
      <c r="E39" s="2"/>
      <c r="F39" s="2"/>
      <c r="G39" s="2"/>
      <c r="H39" s="28"/>
      <c r="I39" s="2"/>
    </row>
    <row r="40" spans="1:9" x14ac:dyDescent="0.2">
      <c r="A40" s="2"/>
      <c r="B40" s="2"/>
      <c r="C40" s="2"/>
      <c r="D40" s="2"/>
      <c r="E40" s="2"/>
      <c r="F40" s="2"/>
      <c r="G40" s="2"/>
      <c r="H40" s="28"/>
      <c r="I40" s="2"/>
    </row>
    <row r="41" spans="1:9" x14ac:dyDescent="0.2">
      <c r="A41" s="2"/>
      <c r="B41" s="2"/>
      <c r="C41" s="2"/>
      <c r="D41" s="2"/>
      <c r="E41" s="2"/>
      <c r="F41" s="2"/>
      <c r="G41" s="2"/>
      <c r="H41" s="28"/>
      <c r="I41" s="2"/>
    </row>
  </sheetData>
  <mergeCells count="5">
    <mergeCell ref="F38:G38"/>
    <mergeCell ref="C2:F3"/>
    <mergeCell ref="F1:G1"/>
    <mergeCell ref="B24:G24"/>
    <mergeCell ref="C4:G4"/>
  </mergeCells>
  <phoneticPr fontId="7" type="noConversion"/>
  <printOptions horizontalCentered="1" verticalCentered="1"/>
  <pageMargins left="0.86614173228346458" right="0.15748031496062992" top="1.3779527559055118" bottom="0.31496062992125984" header="0" footer="0"/>
  <pageSetup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J134"/>
  <sheetViews>
    <sheetView topLeftCell="A4" workbookViewId="0">
      <selection activeCell="C16" sqref="C16"/>
    </sheetView>
  </sheetViews>
  <sheetFormatPr baseColWidth="10" defaultRowHeight="12.75" x14ac:dyDescent="0.2"/>
  <cols>
    <col min="1" max="1" width="10.5703125" style="1077" customWidth="1"/>
    <col min="2" max="2" width="42.5703125" style="1077" customWidth="1"/>
    <col min="3" max="3" width="11.28515625" style="1077" customWidth="1"/>
    <col min="4" max="4" width="11.42578125" style="1077"/>
    <col min="5" max="5" width="19" style="1077" customWidth="1"/>
    <col min="6" max="6" width="13" style="1077" customWidth="1"/>
    <col min="7" max="7" width="38.85546875" style="1077" bestFit="1" customWidth="1"/>
    <col min="8" max="8" width="12" style="1082" bestFit="1" customWidth="1"/>
    <col min="9" max="16384" width="11.42578125" style="1077"/>
  </cols>
  <sheetData>
    <row r="1" spans="1:10" ht="26.25" customHeight="1" x14ac:dyDescent="0.2">
      <c r="A1" s="1511"/>
      <c r="B1" s="1678" t="s">
        <v>302</v>
      </c>
      <c r="C1" s="1678"/>
      <c r="D1" s="1678"/>
      <c r="E1" s="1678"/>
      <c r="F1" s="1474" t="s">
        <v>21039</v>
      </c>
    </row>
    <row r="2" spans="1:10" ht="27" customHeight="1" thickBot="1" x14ac:dyDescent="0.25">
      <c r="A2" s="1500"/>
      <c r="B2" s="1679" t="str">
        <f>'1- REL. BIENES INMUEBLES'!A8</f>
        <v>AL 31 DE DICIEMBRE 2017</v>
      </c>
      <c r="C2" s="1679"/>
      <c r="D2" s="1679"/>
      <c r="E2" s="1679"/>
      <c r="F2" s="1499"/>
    </row>
    <row r="3" spans="1:10" ht="17.25" thickBot="1" x14ac:dyDescent="0.25">
      <c r="A3" s="1512" t="s">
        <v>765</v>
      </c>
      <c r="B3" s="1476" t="s">
        <v>766</v>
      </c>
      <c r="C3" s="1322" t="s">
        <v>767</v>
      </c>
      <c r="D3" s="1322" t="s">
        <v>768</v>
      </c>
      <c r="E3" s="1322" t="s">
        <v>769</v>
      </c>
      <c r="F3" s="806" t="s">
        <v>770</v>
      </c>
    </row>
    <row r="4" spans="1:10" ht="13.5" thickBot="1" x14ac:dyDescent="0.25">
      <c r="A4" s="1501">
        <v>11120</v>
      </c>
      <c r="B4" s="1477" t="s">
        <v>710</v>
      </c>
      <c r="C4" s="1501"/>
      <c r="D4" s="1502"/>
      <c r="E4" s="1501"/>
      <c r="F4" s="1503"/>
    </row>
    <row r="5" spans="1:10" ht="13.5" thickBot="1" x14ac:dyDescent="0.25">
      <c r="A5" s="1513">
        <v>11121</v>
      </c>
      <c r="B5" s="1478" t="s">
        <v>711</v>
      </c>
      <c r="C5" s="1504"/>
      <c r="D5" s="1505"/>
      <c r="E5" s="1504"/>
      <c r="F5" s="1506"/>
    </row>
    <row r="6" spans="1:10" ht="17.25" customHeight="1" x14ac:dyDescent="0.2">
      <c r="A6" s="800" t="s">
        <v>555</v>
      </c>
      <c r="B6" s="1479" t="s">
        <v>713</v>
      </c>
      <c r="C6" s="800">
        <v>590374475</v>
      </c>
      <c r="D6" s="804" t="s">
        <v>318</v>
      </c>
      <c r="E6" s="802" t="s">
        <v>93</v>
      </c>
      <c r="F6" s="803">
        <v>0</v>
      </c>
    </row>
    <row r="7" spans="1:10" ht="17.25" customHeight="1" x14ac:dyDescent="0.2">
      <c r="A7" s="800" t="s">
        <v>845</v>
      </c>
      <c r="B7" s="1479" t="s">
        <v>846</v>
      </c>
      <c r="C7" s="805">
        <v>108409692</v>
      </c>
      <c r="D7" s="804" t="s">
        <v>462</v>
      </c>
      <c r="E7" s="802" t="s">
        <v>434</v>
      </c>
      <c r="F7" s="803">
        <v>0</v>
      </c>
      <c r="G7" s="1579"/>
      <c r="H7" s="1580"/>
      <c r="I7" s="1580"/>
      <c r="J7" s="1580"/>
    </row>
    <row r="8" spans="1:10" ht="17.25" customHeight="1" x14ac:dyDescent="0.2">
      <c r="A8" s="800" t="s">
        <v>21013</v>
      </c>
      <c r="B8" s="1479" t="s">
        <v>23566</v>
      </c>
      <c r="C8" s="805">
        <v>110172766</v>
      </c>
      <c r="D8" s="804" t="s">
        <v>23567</v>
      </c>
      <c r="E8" s="802" t="s">
        <v>434</v>
      </c>
      <c r="F8" s="803">
        <v>0</v>
      </c>
      <c r="G8" s="1579"/>
      <c r="H8" s="1580"/>
      <c r="I8" s="1580"/>
      <c r="J8" s="1580"/>
    </row>
    <row r="9" spans="1:10" ht="17.25" customHeight="1" x14ac:dyDescent="0.2">
      <c r="A9" s="800" t="s">
        <v>847</v>
      </c>
      <c r="B9" s="1479" t="s">
        <v>848</v>
      </c>
      <c r="C9" s="800">
        <v>108408440</v>
      </c>
      <c r="D9" s="804" t="s">
        <v>849</v>
      </c>
      <c r="E9" s="802" t="s">
        <v>434</v>
      </c>
      <c r="F9" s="803">
        <v>0</v>
      </c>
      <c r="G9" s="1579"/>
      <c r="H9" s="1580"/>
      <c r="I9" s="1580"/>
      <c r="J9" s="1580"/>
    </row>
    <row r="10" spans="1:10" ht="17.25" customHeight="1" x14ac:dyDescent="0.2">
      <c r="A10" s="800" t="s">
        <v>21388</v>
      </c>
      <c r="B10" s="1480" t="s">
        <v>23564</v>
      </c>
      <c r="C10" s="800">
        <v>110172634</v>
      </c>
      <c r="D10" s="804" t="s">
        <v>849</v>
      </c>
      <c r="E10" s="802" t="s">
        <v>23565</v>
      </c>
      <c r="F10" s="803">
        <v>0</v>
      </c>
      <c r="G10" s="1579"/>
      <c r="H10" s="1580"/>
      <c r="I10" s="1580"/>
      <c r="J10" s="1580"/>
    </row>
    <row r="11" spans="1:10" ht="17.25" customHeight="1" x14ac:dyDescent="0.2">
      <c r="A11" s="800" t="s">
        <v>23569</v>
      </c>
      <c r="B11" s="1480" t="s">
        <v>23568</v>
      </c>
      <c r="C11" s="800">
        <v>111173561</v>
      </c>
      <c r="D11" s="804" t="s">
        <v>462</v>
      </c>
      <c r="E11" s="802" t="s">
        <v>93</v>
      </c>
      <c r="F11" s="803">
        <v>0</v>
      </c>
      <c r="G11" s="1579"/>
      <c r="H11" s="1580"/>
      <c r="I11" s="1580"/>
      <c r="J11" s="1580"/>
    </row>
    <row r="12" spans="1:10" ht="17.25" customHeight="1" x14ac:dyDescent="0.2">
      <c r="A12" s="800" t="s">
        <v>554</v>
      </c>
      <c r="B12" s="1479" t="s">
        <v>461</v>
      </c>
      <c r="C12" s="805">
        <v>161465864</v>
      </c>
      <c r="D12" s="804" t="s">
        <v>462</v>
      </c>
      <c r="E12" s="802" t="s">
        <v>435</v>
      </c>
      <c r="F12" s="803">
        <v>55688.65</v>
      </c>
      <c r="G12" s="1579"/>
      <c r="H12" s="1580"/>
      <c r="I12" s="1580"/>
      <c r="J12" s="1580"/>
    </row>
    <row r="13" spans="1:10" ht="17.25" customHeight="1" x14ac:dyDescent="0.2">
      <c r="A13" s="800" t="s">
        <v>557</v>
      </c>
      <c r="B13" s="1479" t="s">
        <v>714</v>
      </c>
      <c r="C13" s="800">
        <v>155055105</v>
      </c>
      <c r="D13" s="804" t="s">
        <v>462</v>
      </c>
      <c r="E13" s="802" t="s">
        <v>435</v>
      </c>
      <c r="F13" s="803"/>
      <c r="G13" s="1579"/>
      <c r="H13" s="1580"/>
      <c r="I13" s="1580"/>
      <c r="J13" s="1580"/>
    </row>
    <row r="14" spans="1:10" ht="17.25" customHeight="1" x14ac:dyDescent="0.2">
      <c r="A14" s="800" t="s">
        <v>558</v>
      </c>
      <c r="B14" s="1479" t="s">
        <v>23570</v>
      </c>
      <c r="C14" s="800">
        <v>161465953</v>
      </c>
      <c r="D14" s="804" t="s">
        <v>318</v>
      </c>
      <c r="E14" s="802" t="s">
        <v>435</v>
      </c>
      <c r="F14" s="803">
        <v>20000</v>
      </c>
      <c r="G14" s="1579"/>
      <c r="H14" s="1580"/>
      <c r="I14" s="1580"/>
      <c r="J14" s="1580"/>
    </row>
    <row r="15" spans="1:10" ht="17.25" customHeight="1" x14ac:dyDescent="0.2">
      <c r="A15" s="800" t="s">
        <v>548</v>
      </c>
      <c r="B15" s="1479" t="s">
        <v>23571</v>
      </c>
      <c r="C15" s="800">
        <v>4023654023</v>
      </c>
      <c r="D15" s="804" t="s">
        <v>318</v>
      </c>
      <c r="E15" s="802" t="s">
        <v>434</v>
      </c>
      <c r="F15" s="803">
        <v>5642.76</v>
      </c>
      <c r="G15" s="1579"/>
      <c r="H15" s="1580"/>
      <c r="I15" s="1580"/>
      <c r="J15" s="1580"/>
    </row>
    <row r="16" spans="1:10" ht="17.25" customHeight="1" x14ac:dyDescent="0.2">
      <c r="A16" s="800" t="s">
        <v>556</v>
      </c>
      <c r="B16" s="1479" t="s">
        <v>23572</v>
      </c>
      <c r="C16" s="800">
        <v>4023654262</v>
      </c>
      <c r="D16" s="804" t="s">
        <v>462</v>
      </c>
      <c r="E16" s="802" t="s">
        <v>434</v>
      </c>
      <c r="F16" s="803">
        <v>10000.02</v>
      </c>
      <c r="G16" s="1579"/>
      <c r="H16" s="1580"/>
      <c r="I16" s="1580"/>
      <c r="J16" s="1580"/>
    </row>
    <row r="17" spans="1:10" ht="17.25" customHeight="1" x14ac:dyDescent="0.2">
      <c r="A17" s="800" t="s">
        <v>549</v>
      </c>
      <c r="B17" s="1479" t="s">
        <v>23573</v>
      </c>
      <c r="C17" s="800">
        <v>4022160964</v>
      </c>
      <c r="D17" s="804" t="s">
        <v>318</v>
      </c>
      <c r="E17" s="802" t="s">
        <v>435</v>
      </c>
      <c r="F17" s="803">
        <v>1295270.52</v>
      </c>
      <c r="G17" s="1579"/>
      <c r="H17" s="1580"/>
      <c r="I17" s="1580"/>
      <c r="J17" s="1580"/>
    </row>
    <row r="18" spans="1:10" ht="17.25" customHeight="1" x14ac:dyDescent="0.2">
      <c r="A18" s="800" t="s">
        <v>550</v>
      </c>
      <c r="B18" s="1479" t="s">
        <v>319</v>
      </c>
      <c r="C18" s="800">
        <v>4023654007</v>
      </c>
      <c r="D18" s="804" t="s">
        <v>92</v>
      </c>
      <c r="E18" s="1149" t="s">
        <v>433</v>
      </c>
      <c r="F18" s="803">
        <v>11664.13</v>
      </c>
      <c r="G18" s="1579"/>
      <c r="H18" s="1580"/>
      <c r="I18" s="1580"/>
      <c r="J18" s="1580"/>
    </row>
    <row r="19" spans="1:10" ht="17.25" customHeight="1" x14ac:dyDescent="0.2">
      <c r="A19" s="800" t="s">
        <v>850</v>
      </c>
      <c r="B19" s="1479" t="s">
        <v>23574</v>
      </c>
      <c r="C19" s="800">
        <v>300179116</v>
      </c>
      <c r="D19" s="804" t="s">
        <v>462</v>
      </c>
      <c r="E19" s="802" t="s">
        <v>23575</v>
      </c>
      <c r="F19" s="803">
        <v>20256.810000000001</v>
      </c>
      <c r="G19" s="1579"/>
      <c r="H19" s="1580"/>
      <c r="I19" s="1580"/>
      <c r="J19" s="1580"/>
    </row>
    <row r="20" spans="1:10" ht="17.25" customHeight="1" x14ac:dyDescent="0.2">
      <c r="A20" s="800" t="s">
        <v>851</v>
      </c>
      <c r="B20" s="1479" t="s">
        <v>23576</v>
      </c>
      <c r="C20" s="800">
        <v>300179108</v>
      </c>
      <c r="D20" s="804" t="s">
        <v>462</v>
      </c>
      <c r="E20" s="802" t="s">
        <v>23577</v>
      </c>
      <c r="F20" s="803">
        <v>37459.4</v>
      </c>
      <c r="G20" s="1579"/>
      <c r="H20" s="1580"/>
      <c r="I20" s="1580"/>
      <c r="J20" s="1580"/>
    </row>
    <row r="21" spans="1:10" ht="17.25" customHeight="1" x14ac:dyDescent="0.2">
      <c r="A21" s="800" t="s">
        <v>551</v>
      </c>
      <c r="B21" s="1479" t="s">
        <v>23578</v>
      </c>
      <c r="C21" s="800">
        <v>6550066639</v>
      </c>
      <c r="D21" s="804" t="s">
        <v>318</v>
      </c>
      <c r="E21" s="802" t="s">
        <v>435</v>
      </c>
      <c r="F21" s="803">
        <v>184106.07</v>
      </c>
    </row>
    <row r="22" spans="1:10" ht="17.25" customHeight="1" x14ac:dyDescent="0.2">
      <c r="A22" s="800" t="s">
        <v>552</v>
      </c>
      <c r="B22" s="1479" t="s">
        <v>553</v>
      </c>
      <c r="C22" s="800">
        <v>65504642022</v>
      </c>
      <c r="D22" s="804" t="s">
        <v>462</v>
      </c>
      <c r="E22" s="802" t="s">
        <v>435</v>
      </c>
      <c r="F22" s="803">
        <v>19586.509999999998</v>
      </c>
    </row>
    <row r="23" spans="1:10" ht="4.5" customHeight="1" x14ac:dyDescent="0.2">
      <c r="A23" s="800"/>
      <c r="B23" s="1479"/>
      <c r="C23" s="800"/>
      <c r="D23" s="804"/>
      <c r="E23" s="802"/>
      <c r="F23" s="1507"/>
    </row>
    <row r="24" spans="1:10" ht="17.25" customHeight="1" thickBot="1" x14ac:dyDescent="0.25">
      <c r="A24" s="1508"/>
      <c r="B24" s="1479"/>
      <c r="C24" s="1509"/>
      <c r="D24" s="804"/>
      <c r="E24" s="1471" t="s">
        <v>715</v>
      </c>
      <c r="F24" s="1510">
        <f>SUM(F6:F23)</f>
        <v>1659674.8699999999</v>
      </c>
    </row>
    <row r="25" spans="1:10" ht="13.5" thickBot="1" x14ac:dyDescent="0.25">
      <c r="A25" s="1504">
        <v>11140</v>
      </c>
      <c r="B25" s="1477" t="s">
        <v>717</v>
      </c>
      <c r="C25" s="1509"/>
      <c r="D25" s="1533"/>
      <c r="E25" s="1534"/>
      <c r="F25" s="1535"/>
    </row>
    <row r="26" spans="1:10" ht="15" customHeight="1" thickBot="1" x14ac:dyDescent="0.25">
      <c r="A26" s="1513">
        <v>11141</v>
      </c>
      <c r="B26" s="1482" t="s">
        <v>716</v>
      </c>
      <c r="C26" s="1509"/>
      <c r="D26" s="1533"/>
      <c r="E26" s="1534"/>
      <c r="F26" s="1535"/>
    </row>
    <row r="27" spans="1:10" ht="17.25" customHeight="1" x14ac:dyDescent="0.2">
      <c r="A27" s="1514" t="s">
        <v>559</v>
      </c>
      <c r="B27" s="1527" t="s">
        <v>560</v>
      </c>
      <c r="C27" s="1514">
        <v>606719744</v>
      </c>
      <c r="D27" s="1528" t="s">
        <v>320</v>
      </c>
      <c r="E27" s="1529" t="s">
        <v>434</v>
      </c>
      <c r="F27" s="650">
        <v>0</v>
      </c>
    </row>
    <row r="28" spans="1:10" ht="17.25" customHeight="1" x14ac:dyDescent="0.2">
      <c r="A28" s="1514" t="s">
        <v>875</v>
      </c>
      <c r="B28" s="1527" t="s">
        <v>874</v>
      </c>
      <c r="C28" s="1514">
        <v>2046427316</v>
      </c>
      <c r="D28" s="1528" t="s">
        <v>320</v>
      </c>
      <c r="E28" s="1529" t="s">
        <v>434</v>
      </c>
      <c r="F28" s="650">
        <v>0</v>
      </c>
    </row>
    <row r="29" spans="1:10" ht="17.25" customHeight="1" x14ac:dyDescent="0.2">
      <c r="A29" s="1514" t="s">
        <v>876</v>
      </c>
      <c r="B29" s="1527" t="s">
        <v>877</v>
      </c>
      <c r="C29" s="1514">
        <v>2046427332</v>
      </c>
      <c r="D29" s="1528" t="s">
        <v>320</v>
      </c>
      <c r="E29" s="1529" t="s">
        <v>434</v>
      </c>
      <c r="F29" s="650">
        <v>0</v>
      </c>
      <c r="G29" s="1579"/>
      <c r="H29" s="1580"/>
      <c r="I29" s="1580"/>
      <c r="J29" s="1580"/>
    </row>
    <row r="30" spans="1:10" ht="17.25" customHeight="1" x14ac:dyDescent="0.2">
      <c r="A30" s="1514" t="s">
        <v>878</v>
      </c>
      <c r="B30" s="1527" t="s">
        <v>879</v>
      </c>
      <c r="C30" s="1514">
        <v>2046427359</v>
      </c>
      <c r="D30" s="1528" t="s">
        <v>320</v>
      </c>
      <c r="E30" s="1529" t="s">
        <v>95</v>
      </c>
      <c r="F30" s="650">
        <v>23646.65</v>
      </c>
      <c r="G30" s="1579"/>
      <c r="H30" s="1580"/>
      <c r="I30" s="1580"/>
      <c r="J30" s="1580"/>
    </row>
    <row r="31" spans="1:10" ht="17.25" customHeight="1" x14ac:dyDescent="0.2">
      <c r="A31" s="1514" t="s">
        <v>880</v>
      </c>
      <c r="B31" s="1527" t="s">
        <v>881</v>
      </c>
      <c r="C31" s="1514">
        <v>2046599915</v>
      </c>
      <c r="D31" s="1528" t="s">
        <v>320</v>
      </c>
      <c r="E31" s="1529" t="s">
        <v>566</v>
      </c>
      <c r="F31" s="650">
        <v>0</v>
      </c>
      <c r="G31" s="1579"/>
      <c r="H31" s="1580"/>
      <c r="I31" s="1580"/>
      <c r="J31" s="1580"/>
    </row>
    <row r="32" spans="1:10" ht="17.25" customHeight="1" x14ac:dyDescent="0.2">
      <c r="A32" s="1514" t="s">
        <v>882</v>
      </c>
      <c r="B32" s="1527" t="s">
        <v>883</v>
      </c>
      <c r="C32" s="1514">
        <v>2046631274</v>
      </c>
      <c r="D32" s="1528" t="s">
        <v>320</v>
      </c>
      <c r="E32" s="1529" t="s">
        <v>434</v>
      </c>
      <c r="F32" s="650">
        <v>0</v>
      </c>
      <c r="G32" s="1579"/>
      <c r="H32" s="1580"/>
      <c r="I32" s="1580"/>
      <c r="J32" s="1580"/>
    </row>
    <row r="33" spans="1:10" ht="17.25" customHeight="1" x14ac:dyDescent="0.2">
      <c r="A33" s="1514" t="s">
        <v>884</v>
      </c>
      <c r="B33" s="1527" t="s">
        <v>885</v>
      </c>
      <c r="C33" s="1514">
        <v>2046754902</v>
      </c>
      <c r="D33" s="1528" t="s">
        <v>320</v>
      </c>
      <c r="E33" s="1529" t="s">
        <v>566</v>
      </c>
      <c r="F33" s="650">
        <v>0</v>
      </c>
      <c r="G33" s="1579"/>
      <c r="H33" s="1580"/>
      <c r="I33" s="1580"/>
      <c r="J33" s="1580"/>
    </row>
    <row r="34" spans="1:10" ht="17.25" customHeight="1" x14ac:dyDescent="0.2">
      <c r="A34" s="1514" t="s">
        <v>886</v>
      </c>
      <c r="B34" s="1527" t="s">
        <v>887</v>
      </c>
      <c r="C34" s="1514">
        <v>2046772994</v>
      </c>
      <c r="D34" s="1528" t="s">
        <v>320</v>
      </c>
      <c r="E34" s="1529" t="s">
        <v>434</v>
      </c>
      <c r="F34" s="650">
        <v>406529.21</v>
      </c>
      <c r="G34" s="1579"/>
      <c r="H34" s="1580"/>
      <c r="I34" s="1580"/>
      <c r="J34" s="1580"/>
    </row>
    <row r="35" spans="1:10" ht="17.25" customHeight="1" x14ac:dyDescent="0.2">
      <c r="A35" s="1514" t="s">
        <v>888</v>
      </c>
      <c r="B35" s="1527" t="s">
        <v>889</v>
      </c>
      <c r="C35" s="1514">
        <v>2046772951</v>
      </c>
      <c r="D35" s="1528" t="s">
        <v>320</v>
      </c>
      <c r="E35" s="1529" t="s">
        <v>435</v>
      </c>
      <c r="F35" s="650">
        <v>17346.47</v>
      </c>
      <c r="G35" s="1579"/>
      <c r="H35" s="1580"/>
      <c r="I35" s="1580"/>
      <c r="J35" s="1580"/>
    </row>
    <row r="36" spans="1:10" ht="17.25" customHeight="1" x14ac:dyDescent="0.2">
      <c r="A36" s="1514" t="s">
        <v>21018</v>
      </c>
      <c r="B36" s="1527" t="s">
        <v>23579</v>
      </c>
      <c r="C36" s="1514">
        <v>2047569823</v>
      </c>
      <c r="D36" s="1528" t="s">
        <v>320</v>
      </c>
      <c r="E36" s="1529" t="s">
        <v>434</v>
      </c>
      <c r="F36" s="650">
        <v>14538197.17</v>
      </c>
      <c r="G36" s="1579"/>
      <c r="H36" s="1580"/>
      <c r="I36" s="1580"/>
      <c r="J36" s="1580"/>
    </row>
    <row r="37" spans="1:10" ht="17.25" customHeight="1" x14ac:dyDescent="0.2">
      <c r="A37" s="1514" t="s">
        <v>21020</v>
      </c>
      <c r="B37" s="1527" t="s">
        <v>23580</v>
      </c>
      <c r="C37" s="1514">
        <v>2047902824</v>
      </c>
      <c r="D37" s="1528" t="s">
        <v>320</v>
      </c>
      <c r="E37" s="1529" t="s">
        <v>434</v>
      </c>
      <c r="F37" s="650">
        <v>866693.91</v>
      </c>
      <c r="G37" s="1579"/>
      <c r="H37" s="1580"/>
      <c r="I37" s="1580"/>
      <c r="J37" s="1580"/>
    </row>
    <row r="38" spans="1:10" ht="17.25" customHeight="1" x14ac:dyDescent="0.2">
      <c r="A38" s="1514" t="s">
        <v>21329</v>
      </c>
      <c r="B38" s="1527" t="s">
        <v>23581</v>
      </c>
      <c r="C38" s="1514">
        <v>2048113351</v>
      </c>
      <c r="D38" s="1528" t="s">
        <v>320</v>
      </c>
      <c r="E38" s="1529" t="s">
        <v>93</v>
      </c>
      <c r="F38" s="650">
        <v>0</v>
      </c>
      <c r="G38" s="1579"/>
      <c r="H38" s="1580"/>
      <c r="I38" s="1580"/>
      <c r="J38" s="1580"/>
    </row>
    <row r="39" spans="1:10" ht="17.25" customHeight="1" x14ac:dyDescent="0.2">
      <c r="A39" s="1514" t="s">
        <v>913</v>
      </c>
      <c r="B39" s="1527" t="s">
        <v>23582</v>
      </c>
      <c r="C39" s="1514">
        <v>2046772986</v>
      </c>
      <c r="D39" s="1528" t="s">
        <v>320</v>
      </c>
      <c r="E39" s="1529" t="s">
        <v>434</v>
      </c>
      <c r="F39" s="650">
        <v>0</v>
      </c>
    </row>
    <row r="40" spans="1:10" ht="17.25" customHeight="1" x14ac:dyDescent="0.2">
      <c r="A40" s="1514" t="s">
        <v>21376</v>
      </c>
      <c r="B40" s="1527" t="s">
        <v>23583</v>
      </c>
      <c r="C40" s="1514">
        <v>2047315864</v>
      </c>
      <c r="D40" s="1528" t="s">
        <v>320</v>
      </c>
      <c r="E40" s="1529" t="s">
        <v>434</v>
      </c>
      <c r="F40" s="650">
        <v>171910.74</v>
      </c>
    </row>
    <row r="41" spans="1:10" ht="17.25" customHeight="1" x14ac:dyDescent="0.2">
      <c r="A41" s="1514" t="s">
        <v>21426</v>
      </c>
      <c r="B41" s="1527" t="s">
        <v>23585</v>
      </c>
      <c r="C41" s="1514">
        <v>6455892285</v>
      </c>
      <c r="D41" s="1528" t="s">
        <v>320</v>
      </c>
      <c r="E41" s="1529" t="s">
        <v>434</v>
      </c>
      <c r="F41" s="650">
        <v>0</v>
      </c>
    </row>
    <row r="42" spans="1:10" ht="17.25" customHeight="1" x14ac:dyDescent="0.2">
      <c r="A42" s="1514" t="s">
        <v>21432</v>
      </c>
      <c r="B42" s="1527" t="s">
        <v>23584</v>
      </c>
      <c r="C42" s="1514">
        <v>6455892194</v>
      </c>
      <c r="D42" s="1528" t="s">
        <v>320</v>
      </c>
      <c r="E42" s="1529" t="s">
        <v>434</v>
      </c>
      <c r="F42" s="650">
        <v>0</v>
      </c>
    </row>
    <row r="43" spans="1:10" ht="17.25" customHeight="1" x14ac:dyDescent="0.2">
      <c r="A43" s="1514" t="s">
        <v>568</v>
      </c>
      <c r="B43" s="1530" t="s">
        <v>890</v>
      </c>
      <c r="C43" s="1514">
        <v>2168900832</v>
      </c>
      <c r="D43" s="1528" t="s">
        <v>320</v>
      </c>
      <c r="E43" s="1529" t="s">
        <v>435</v>
      </c>
      <c r="F43" s="650">
        <v>3501558.63</v>
      </c>
    </row>
    <row r="44" spans="1:10" hidden="1" x14ac:dyDescent="0.2">
      <c r="A44" s="800"/>
      <c r="B44" s="1473"/>
      <c r="C44" s="800"/>
      <c r="D44" s="1531"/>
      <c r="E44" s="1532"/>
      <c r="F44" s="803"/>
    </row>
    <row r="45" spans="1:10" ht="18" customHeight="1" thickBot="1" x14ac:dyDescent="0.25">
      <c r="A45" s="1508"/>
      <c r="B45" s="1481"/>
      <c r="C45" s="1509"/>
      <c r="D45" s="804"/>
      <c r="E45" s="1516" t="s">
        <v>718</v>
      </c>
      <c r="F45" s="1510">
        <f>SUM(F27:F43)</f>
        <v>19525882.780000001</v>
      </c>
    </row>
    <row r="46" spans="1:10" ht="13.5" thickBot="1" x14ac:dyDescent="0.25">
      <c r="A46" s="1504">
        <v>11150</v>
      </c>
      <c r="B46" s="1483" t="s">
        <v>719</v>
      </c>
      <c r="C46" s="1509"/>
      <c r="D46" s="1533"/>
      <c r="E46" s="1534"/>
      <c r="F46" s="1535"/>
    </row>
    <row r="47" spans="1:10" ht="23.25" customHeight="1" thickBot="1" x14ac:dyDescent="0.25">
      <c r="A47" s="1513">
        <v>11151</v>
      </c>
      <c r="B47" s="1484" t="s">
        <v>720</v>
      </c>
      <c r="C47" s="1509"/>
      <c r="D47" s="1533"/>
      <c r="E47" s="1534"/>
      <c r="F47" s="1536"/>
    </row>
    <row r="48" spans="1:10" ht="17.25" customHeight="1" x14ac:dyDescent="0.2">
      <c r="A48" s="800" t="s">
        <v>569</v>
      </c>
      <c r="B48" s="1479" t="s">
        <v>891</v>
      </c>
      <c r="C48" s="800">
        <v>606719744</v>
      </c>
      <c r="D48" s="801" t="s">
        <v>318</v>
      </c>
      <c r="E48" s="802" t="s">
        <v>434</v>
      </c>
      <c r="F48" s="803">
        <v>0</v>
      </c>
    </row>
    <row r="49" spans="1:6" ht="17.25" hidden="1" customHeight="1" x14ac:dyDescent="0.2">
      <c r="A49" s="1495" t="s">
        <v>570</v>
      </c>
      <c r="B49" s="1494" t="s">
        <v>892</v>
      </c>
      <c r="C49" s="823">
        <v>163505332</v>
      </c>
      <c r="D49" s="827" t="s">
        <v>318</v>
      </c>
      <c r="E49" s="825" t="s">
        <v>434</v>
      </c>
      <c r="F49" s="803"/>
    </row>
    <row r="50" spans="1:6" ht="17.25" hidden="1" customHeight="1" x14ac:dyDescent="0.2">
      <c r="A50" s="1495" t="s">
        <v>571</v>
      </c>
      <c r="B50" s="1487" t="s">
        <v>893</v>
      </c>
      <c r="C50" s="823">
        <v>166680135</v>
      </c>
      <c r="D50" s="827" t="s">
        <v>318</v>
      </c>
      <c r="E50" s="825" t="s">
        <v>95</v>
      </c>
      <c r="F50" s="803"/>
    </row>
    <row r="51" spans="1:6" ht="17.25" hidden="1" customHeight="1" x14ac:dyDescent="0.2">
      <c r="A51" s="1495" t="s">
        <v>572</v>
      </c>
      <c r="B51" s="1485" t="s">
        <v>573</v>
      </c>
      <c r="C51" s="823">
        <v>186666035</v>
      </c>
      <c r="D51" s="824" t="s">
        <v>94</v>
      </c>
      <c r="E51" s="825" t="s">
        <v>95</v>
      </c>
      <c r="F51" s="815"/>
    </row>
    <row r="52" spans="1:6" ht="17.25" hidden="1" customHeight="1" x14ac:dyDescent="0.2">
      <c r="A52" s="1495" t="s">
        <v>574</v>
      </c>
      <c r="B52" s="1485" t="s">
        <v>752</v>
      </c>
      <c r="C52" s="823">
        <v>187543557</v>
      </c>
      <c r="D52" s="824" t="s">
        <v>94</v>
      </c>
      <c r="E52" s="825" t="s">
        <v>434</v>
      </c>
      <c r="F52" s="815"/>
    </row>
    <row r="53" spans="1:6" ht="17.25" hidden="1" customHeight="1" x14ac:dyDescent="0.2">
      <c r="A53" s="1495" t="s">
        <v>575</v>
      </c>
      <c r="B53" s="1486" t="s">
        <v>757</v>
      </c>
      <c r="C53" s="823">
        <v>191535544</v>
      </c>
      <c r="D53" s="824" t="s">
        <v>94</v>
      </c>
      <c r="E53" s="825" t="s">
        <v>95</v>
      </c>
      <c r="F53" s="803"/>
    </row>
    <row r="54" spans="1:6" ht="17.25" hidden="1" customHeight="1" x14ac:dyDescent="0.2">
      <c r="A54" s="1495" t="s">
        <v>576</v>
      </c>
      <c r="B54" s="1486" t="s">
        <v>179</v>
      </c>
      <c r="C54" s="823">
        <v>194294572</v>
      </c>
      <c r="D54" s="824" t="s">
        <v>94</v>
      </c>
      <c r="E54" s="825" t="s">
        <v>95</v>
      </c>
      <c r="F54" s="815"/>
    </row>
    <row r="55" spans="1:6" ht="17.25" customHeight="1" x14ac:dyDescent="0.2">
      <c r="A55" s="800" t="s">
        <v>577</v>
      </c>
      <c r="B55" s="1473" t="s">
        <v>23586</v>
      </c>
      <c r="C55" s="800">
        <v>194687124</v>
      </c>
      <c r="D55" s="804" t="s">
        <v>94</v>
      </c>
      <c r="E55" s="802" t="s">
        <v>95</v>
      </c>
      <c r="F55" s="803">
        <v>0</v>
      </c>
    </row>
    <row r="56" spans="1:6" ht="17.25" hidden="1" customHeight="1" x14ac:dyDescent="0.2">
      <c r="A56" s="1495" t="s">
        <v>578</v>
      </c>
      <c r="B56" s="1486" t="s">
        <v>579</v>
      </c>
      <c r="C56" s="823">
        <v>196377491</v>
      </c>
      <c r="D56" s="824" t="s">
        <v>94</v>
      </c>
      <c r="E56" s="825" t="s">
        <v>95</v>
      </c>
      <c r="F56" s="815"/>
    </row>
    <row r="57" spans="1:6" ht="17.25" hidden="1" customHeight="1" x14ac:dyDescent="0.2">
      <c r="A57" s="1495" t="s">
        <v>580</v>
      </c>
      <c r="B57" s="1487" t="s">
        <v>563</v>
      </c>
      <c r="C57" s="823">
        <v>196377572</v>
      </c>
      <c r="D57" s="824" t="s">
        <v>318</v>
      </c>
      <c r="E57" s="825" t="s">
        <v>95</v>
      </c>
      <c r="F57" s="815"/>
    </row>
    <row r="58" spans="1:6" ht="17.25" hidden="1" customHeight="1" x14ac:dyDescent="0.2">
      <c r="A58" s="1495" t="s">
        <v>581</v>
      </c>
      <c r="B58" s="1486" t="s">
        <v>564</v>
      </c>
      <c r="C58" s="823">
        <v>196844618</v>
      </c>
      <c r="D58" s="824" t="s">
        <v>318</v>
      </c>
      <c r="E58" s="825" t="s">
        <v>95</v>
      </c>
      <c r="F58" s="815"/>
    </row>
    <row r="59" spans="1:6" ht="17.25" hidden="1" customHeight="1" x14ac:dyDescent="0.2">
      <c r="A59" s="1495" t="s">
        <v>582</v>
      </c>
      <c r="B59" s="1486" t="s">
        <v>583</v>
      </c>
      <c r="C59" s="823">
        <v>198389500</v>
      </c>
      <c r="D59" s="824" t="s">
        <v>318</v>
      </c>
      <c r="E59" s="825" t="s">
        <v>434</v>
      </c>
      <c r="F59" s="815"/>
    </row>
    <row r="60" spans="1:6" ht="17.25" hidden="1" customHeight="1" x14ac:dyDescent="0.2">
      <c r="A60" s="1495" t="s">
        <v>584</v>
      </c>
      <c r="B60" s="1496" t="s">
        <v>894</v>
      </c>
      <c r="C60" s="823" t="s">
        <v>895</v>
      </c>
      <c r="D60" s="824" t="s">
        <v>585</v>
      </c>
      <c r="E60" s="825" t="s">
        <v>896</v>
      </c>
      <c r="F60" s="803"/>
    </row>
    <row r="61" spans="1:6" ht="17.25" hidden="1" customHeight="1" x14ac:dyDescent="0.2">
      <c r="A61" s="1495" t="s">
        <v>790</v>
      </c>
      <c r="B61" s="1486" t="s">
        <v>791</v>
      </c>
      <c r="C61" s="823">
        <v>198225230</v>
      </c>
      <c r="D61" s="824" t="s">
        <v>94</v>
      </c>
      <c r="E61" s="825" t="s">
        <v>434</v>
      </c>
      <c r="F61" s="815"/>
    </row>
    <row r="62" spans="1:6" ht="17.25" hidden="1" customHeight="1" x14ac:dyDescent="0.2">
      <c r="A62" s="1495" t="s">
        <v>897</v>
      </c>
      <c r="B62" s="1486" t="s">
        <v>898</v>
      </c>
      <c r="C62" s="823">
        <v>198807450</v>
      </c>
      <c r="D62" s="824" t="s">
        <v>94</v>
      </c>
      <c r="E62" s="825" t="s">
        <v>93</v>
      </c>
      <c r="F62" s="803"/>
    </row>
    <row r="63" spans="1:6" ht="17.25" customHeight="1" x14ac:dyDescent="0.2">
      <c r="A63" s="800" t="s">
        <v>792</v>
      </c>
      <c r="B63" s="1473" t="s">
        <v>793</v>
      </c>
      <c r="C63" s="800">
        <v>199557032</v>
      </c>
      <c r="D63" s="804" t="s">
        <v>94</v>
      </c>
      <c r="E63" s="802" t="s">
        <v>434</v>
      </c>
      <c r="F63" s="803">
        <v>0</v>
      </c>
    </row>
    <row r="64" spans="1:6" ht="17.25" hidden="1" customHeight="1" x14ac:dyDescent="0.2">
      <c r="A64" s="1495" t="s">
        <v>794</v>
      </c>
      <c r="B64" s="1486" t="s">
        <v>795</v>
      </c>
      <c r="C64" s="823">
        <v>199556893</v>
      </c>
      <c r="D64" s="824" t="s">
        <v>94</v>
      </c>
      <c r="E64" s="825" t="s">
        <v>434</v>
      </c>
      <c r="F64" s="815"/>
    </row>
    <row r="65" spans="1:6" ht="17.25" hidden="1" customHeight="1" x14ac:dyDescent="0.2">
      <c r="A65" s="1495" t="s">
        <v>796</v>
      </c>
      <c r="B65" s="1486" t="s">
        <v>797</v>
      </c>
      <c r="C65" s="823">
        <v>100576905</v>
      </c>
      <c r="D65" s="824" t="s">
        <v>94</v>
      </c>
      <c r="E65" s="825" t="s">
        <v>434</v>
      </c>
      <c r="F65" s="815"/>
    </row>
    <row r="66" spans="1:6" ht="17.25" hidden="1" customHeight="1" x14ac:dyDescent="0.2">
      <c r="A66" s="800" t="s">
        <v>798</v>
      </c>
      <c r="B66" s="1473" t="s">
        <v>799</v>
      </c>
      <c r="C66" s="1475">
        <v>20590031231147</v>
      </c>
      <c r="D66" s="804" t="s">
        <v>585</v>
      </c>
      <c r="E66" s="802" t="s">
        <v>434</v>
      </c>
      <c r="F66" s="803"/>
    </row>
    <row r="67" spans="1:6" ht="17.25" customHeight="1" x14ac:dyDescent="0.2">
      <c r="A67" s="800" t="s">
        <v>852</v>
      </c>
      <c r="B67" s="1473" t="s">
        <v>23587</v>
      </c>
      <c r="C67" s="805">
        <v>103275353</v>
      </c>
      <c r="D67" s="801" t="s">
        <v>318</v>
      </c>
      <c r="E67" s="802" t="s">
        <v>434</v>
      </c>
      <c r="F67" s="803">
        <v>2514.71</v>
      </c>
    </row>
    <row r="68" spans="1:6" ht="17.25" hidden="1" customHeight="1" x14ac:dyDescent="0.2">
      <c r="A68" s="1495" t="s">
        <v>854</v>
      </c>
      <c r="B68" s="1486" t="s">
        <v>899</v>
      </c>
      <c r="C68" s="826">
        <v>103275817</v>
      </c>
      <c r="D68" s="824" t="s">
        <v>94</v>
      </c>
      <c r="E68" s="825" t="s">
        <v>434</v>
      </c>
      <c r="F68" s="803"/>
    </row>
    <row r="69" spans="1:6" ht="17.25" hidden="1" customHeight="1" x14ac:dyDescent="0.2">
      <c r="A69" s="1495" t="s">
        <v>855</v>
      </c>
      <c r="B69" s="1486" t="s">
        <v>900</v>
      </c>
      <c r="C69" s="826">
        <v>103275728</v>
      </c>
      <c r="D69" s="824" t="s">
        <v>94</v>
      </c>
      <c r="E69" s="825" t="s">
        <v>434</v>
      </c>
      <c r="F69" s="803"/>
    </row>
    <row r="70" spans="1:6" ht="17.25" hidden="1" customHeight="1" x14ac:dyDescent="0.2">
      <c r="A70" s="1495" t="s">
        <v>856</v>
      </c>
      <c r="B70" s="1486" t="s">
        <v>857</v>
      </c>
      <c r="C70" s="826">
        <v>104759303</v>
      </c>
      <c r="D70" s="824" t="s">
        <v>94</v>
      </c>
      <c r="E70" s="825" t="s">
        <v>434</v>
      </c>
      <c r="F70" s="803"/>
    </row>
    <row r="71" spans="1:6" ht="17.25" hidden="1" customHeight="1" x14ac:dyDescent="0.2">
      <c r="A71" s="1495" t="s">
        <v>858</v>
      </c>
      <c r="B71" s="1496" t="s">
        <v>859</v>
      </c>
      <c r="C71" s="826">
        <v>104758846</v>
      </c>
      <c r="D71" s="824" t="s">
        <v>94</v>
      </c>
      <c r="E71" s="825" t="s">
        <v>434</v>
      </c>
      <c r="F71" s="803"/>
    </row>
    <row r="72" spans="1:6" ht="17.25" hidden="1" customHeight="1" x14ac:dyDescent="0.2">
      <c r="A72" s="1495" t="s">
        <v>901</v>
      </c>
      <c r="B72" s="1496" t="s">
        <v>902</v>
      </c>
      <c r="C72" s="826">
        <v>104759028</v>
      </c>
      <c r="D72" s="824" t="s">
        <v>94</v>
      </c>
      <c r="E72" s="825" t="s">
        <v>434</v>
      </c>
      <c r="F72" s="803"/>
    </row>
    <row r="73" spans="1:6" ht="17.25" hidden="1" customHeight="1" x14ac:dyDescent="0.2">
      <c r="A73" s="1495" t="s">
        <v>903</v>
      </c>
      <c r="B73" s="1496" t="s">
        <v>904</v>
      </c>
      <c r="C73" s="826">
        <v>104759133</v>
      </c>
      <c r="D73" s="824" t="s">
        <v>94</v>
      </c>
      <c r="E73" s="825" t="s">
        <v>434</v>
      </c>
      <c r="F73" s="803"/>
    </row>
    <row r="74" spans="1:6" ht="17.25" hidden="1" customHeight="1" x14ac:dyDescent="0.2">
      <c r="A74" s="1495" t="s">
        <v>905</v>
      </c>
      <c r="B74" s="1486" t="s">
        <v>906</v>
      </c>
      <c r="C74" s="826">
        <v>104759222</v>
      </c>
      <c r="D74" s="824" t="s">
        <v>94</v>
      </c>
      <c r="E74" s="825" t="s">
        <v>434</v>
      </c>
      <c r="F74" s="803"/>
    </row>
    <row r="75" spans="1:6" ht="17.25" hidden="1" customHeight="1" x14ac:dyDescent="0.2">
      <c r="A75" s="800" t="s">
        <v>860</v>
      </c>
      <c r="B75" s="1473" t="s">
        <v>861</v>
      </c>
      <c r="C75" s="805">
        <v>105997534</v>
      </c>
      <c r="D75" s="804" t="s">
        <v>318</v>
      </c>
      <c r="E75" s="802" t="s">
        <v>434</v>
      </c>
      <c r="F75" s="803"/>
    </row>
    <row r="76" spans="1:6" ht="17.25" hidden="1" customHeight="1" x14ac:dyDescent="0.2">
      <c r="A76" s="800" t="s">
        <v>907</v>
      </c>
      <c r="B76" s="1488" t="s">
        <v>908</v>
      </c>
      <c r="C76" s="805">
        <v>106207952</v>
      </c>
      <c r="D76" s="804" t="s">
        <v>318</v>
      </c>
      <c r="E76" s="802" t="s">
        <v>434</v>
      </c>
      <c r="F76" s="803"/>
    </row>
    <row r="77" spans="1:6" ht="17.25" hidden="1" customHeight="1" x14ac:dyDescent="0.2">
      <c r="A77" s="1495" t="s">
        <v>909</v>
      </c>
      <c r="B77" s="1496" t="s">
        <v>910</v>
      </c>
      <c r="C77" s="826">
        <v>107117183</v>
      </c>
      <c r="D77" s="824" t="s">
        <v>318</v>
      </c>
      <c r="E77" s="825" t="s">
        <v>434</v>
      </c>
      <c r="F77" s="803"/>
    </row>
    <row r="78" spans="1:6" ht="17.25" hidden="1" customHeight="1" x14ac:dyDescent="0.2">
      <c r="A78" s="800" t="s">
        <v>911</v>
      </c>
      <c r="B78" s="1473" t="s">
        <v>912</v>
      </c>
      <c r="C78" s="805">
        <v>106848427</v>
      </c>
      <c r="D78" s="804" t="s">
        <v>318</v>
      </c>
      <c r="E78" s="802" t="s">
        <v>434</v>
      </c>
      <c r="F78" s="803"/>
    </row>
    <row r="79" spans="1:6" ht="17.25" customHeight="1" x14ac:dyDescent="0.2">
      <c r="A79" s="800" t="s">
        <v>862</v>
      </c>
      <c r="B79" s="1473" t="s">
        <v>23588</v>
      </c>
      <c r="C79" s="805">
        <v>107117299</v>
      </c>
      <c r="D79" s="804" t="s">
        <v>94</v>
      </c>
      <c r="E79" s="802" t="s">
        <v>434</v>
      </c>
      <c r="F79" s="803">
        <v>27958.91</v>
      </c>
    </row>
    <row r="80" spans="1:6" ht="17.25" customHeight="1" x14ac:dyDescent="0.2">
      <c r="A80" s="800" t="s">
        <v>863</v>
      </c>
      <c r="B80" s="1473" t="s">
        <v>23589</v>
      </c>
      <c r="C80" s="805">
        <v>107117264</v>
      </c>
      <c r="D80" s="804" t="s">
        <v>94</v>
      </c>
      <c r="E80" s="802" t="s">
        <v>434</v>
      </c>
      <c r="F80" s="803">
        <v>17694.14</v>
      </c>
    </row>
    <row r="81" spans="1:6" ht="17.25" customHeight="1" x14ac:dyDescent="0.2">
      <c r="A81" s="800" t="s">
        <v>21257</v>
      </c>
      <c r="B81" s="1473" t="s">
        <v>21258</v>
      </c>
      <c r="C81" s="805">
        <v>110172553</v>
      </c>
      <c r="D81" s="804" t="s">
        <v>318</v>
      </c>
      <c r="E81" s="802" t="s">
        <v>434</v>
      </c>
      <c r="F81" s="803">
        <v>0</v>
      </c>
    </row>
    <row r="82" spans="1:6" ht="17.25" customHeight="1" x14ac:dyDescent="0.2">
      <c r="A82" s="800" t="s">
        <v>21025</v>
      </c>
      <c r="B82" s="1473" t="s">
        <v>23592</v>
      </c>
      <c r="C82" s="805">
        <v>110275794</v>
      </c>
      <c r="D82" s="804" t="s">
        <v>318</v>
      </c>
      <c r="E82" s="802" t="s">
        <v>434</v>
      </c>
      <c r="F82" s="803">
        <v>49951.45</v>
      </c>
    </row>
    <row r="83" spans="1:6" ht="17.25" customHeight="1" x14ac:dyDescent="0.2">
      <c r="A83" s="800" t="s">
        <v>21262</v>
      </c>
      <c r="B83" s="1473" t="s">
        <v>23593</v>
      </c>
      <c r="C83" s="805">
        <v>110545635</v>
      </c>
      <c r="D83" s="804" t="s">
        <v>318</v>
      </c>
      <c r="E83" s="802" t="s">
        <v>434</v>
      </c>
      <c r="F83" s="803">
        <v>0</v>
      </c>
    </row>
    <row r="84" spans="1:6" ht="17.25" customHeight="1" x14ac:dyDescent="0.2">
      <c r="A84" s="800" t="s">
        <v>21027</v>
      </c>
      <c r="B84" s="1473" t="s">
        <v>21264</v>
      </c>
      <c r="C84" s="805">
        <v>110968919</v>
      </c>
      <c r="D84" s="804" t="s">
        <v>318</v>
      </c>
      <c r="E84" s="802" t="s">
        <v>434</v>
      </c>
      <c r="F84" s="803">
        <v>36756.300000000003</v>
      </c>
    </row>
    <row r="85" spans="1:6" ht="17.25" customHeight="1" x14ac:dyDescent="0.2">
      <c r="A85" s="800" t="s">
        <v>21265</v>
      </c>
      <c r="B85" s="1473" t="s">
        <v>21266</v>
      </c>
      <c r="C85" s="805">
        <v>111033654</v>
      </c>
      <c r="D85" s="804" t="s">
        <v>318</v>
      </c>
      <c r="E85" s="802" t="s">
        <v>434</v>
      </c>
      <c r="F85" s="803">
        <v>0</v>
      </c>
    </row>
    <row r="86" spans="1:6" ht="23.25" customHeight="1" x14ac:dyDescent="0.2">
      <c r="A86" s="800" t="s">
        <v>21029</v>
      </c>
      <c r="B86" s="1473" t="s">
        <v>23594</v>
      </c>
      <c r="C86" s="805">
        <v>110968307</v>
      </c>
      <c r="D86" s="804" t="s">
        <v>318</v>
      </c>
      <c r="E86" s="802" t="s">
        <v>434</v>
      </c>
      <c r="F86" s="803">
        <v>33931.269999999997</v>
      </c>
    </row>
    <row r="87" spans="1:6" ht="21.75" customHeight="1" x14ac:dyDescent="0.2">
      <c r="A87" s="800" t="s">
        <v>21268</v>
      </c>
      <c r="B87" s="1473" t="s">
        <v>23596</v>
      </c>
      <c r="C87" s="805">
        <v>110969028</v>
      </c>
      <c r="D87" s="804" t="s">
        <v>318</v>
      </c>
      <c r="E87" s="802" t="s">
        <v>434</v>
      </c>
      <c r="F87" s="803">
        <v>0</v>
      </c>
    </row>
    <row r="88" spans="1:6" ht="17.25" customHeight="1" x14ac:dyDescent="0.2">
      <c r="A88" s="800" t="s">
        <v>21270</v>
      </c>
      <c r="B88" s="1473" t="s">
        <v>23597</v>
      </c>
      <c r="C88" s="805">
        <v>103275353</v>
      </c>
      <c r="D88" s="804" t="s">
        <v>318</v>
      </c>
      <c r="E88" s="802" t="s">
        <v>434</v>
      </c>
      <c r="F88" s="803">
        <v>0</v>
      </c>
    </row>
    <row r="89" spans="1:6" ht="17.25" customHeight="1" x14ac:dyDescent="0.2">
      <c r="A89" s="800" t="s">
        <v>21272</v>
      </c>
      <c r="B89" s="1473" t="s">
        <v>23595</v>
      </c>
      <c r="C89" s="805">
        <v>111262610</v>
      </c>
      <c r="D89" s="804" t="s">
        <v>318</v>
      </c>
      <c r="E89" s="802" t="s">
        <v>434</v>
      </c>
      <c r="F89" s="803">
        <v>0</v>
      </c>
    </row>
    <row r="90" spans="1:6" ht="17.25" customHeight="1" x14ac:dyDescent="0.2">
      <c r="A90" s="800" t="s">
        <v>23591</v>
      </c>
      <c r="B90" s="1473" t="s">
        <v>23590</v>
      </c>
      <c r="C90" s="805">
        <v>11152211</v>
      </c>
      <c r="D90" s="804" t="s">
        <v>318</v>
      </c>
      <c r="E90" s="802" t="s">
        <v>434</v>
      </c>
      <c r="F90" s="803">
        <v>0</v>
      </c>
    </row>
    <row r="91" spans="1:6" ht="17.25" hidden="1" customHeight="1" x14ac:dyDescent="0.2">
      <c r="A91" s="1495" t="s">
        <v>586</v>
      </c>
      <c r="B91" s="1490" t="s">
        <v>587</v>
      </c>
      <c r="C91" s="826">
        <v>153954323</v>
      </c>
      <c r="D91" s="827" t="s">
        <v>318</v>
      </c>
      <c r="E91" s="825" t="s">
        <v>93</v>
      </c>
      <c r="F91" s="803"/>
    </row>
    <row r="92" spans="1:6" ht="17.25" hidden="1" customHeight="1" x14ac:dyDescent="0.2">
      <c r="A92" s="1495" t="s">
        <v>588</v>
      </c>
      <c r="B92" s="1486" t="s">
        <v>589</v>
      </c>
      <c r="C92" s="826">
        <v>162895684</v>
      </c>
      <c r="D92" s="824" t="s">
        <v>94</v>
      </c>
      <c r="E92" s="825" t="s">
        <v>93</v>
      </c>
      <c r="F92" s="815"/>
    </row>
    <row r="93" spans="1:6" ht="17.25" hidden="1" customHeight="1" x14ac:dyDescent="0.2">
      <c r="A93" s="1495" t="s">
        <v>590</v>
      </c>
      <c r="B93" s="1486" t="s">
        <v>591</v>
      </c>
      <c r="C93" s="823">
        <v>152846063</v>
      </c>
      <c r="D93" s="824" t="s">
        <v>94</v>
      </c>
      <c r="E93" s="825" t="s">
        <v>435</v>
      </c>
      <c r="F93" s="815"/>
    </row>
    <row r="94" spans="1:6" ht="17.25" hidden="1" customHeight="1" x14ac:dyDescent="0.2">
      <c r="A94" s="1495" t="s">
        <v>592</v>
      </c>
      <c r="B94" s="1486" t="s">
        <v>593</v>
      </c>
      <c r="C94" s="823">
        <v>184889355</v>
      </c>
      <c r="D94" s="824" t="s">
        <v>94</v>
      </c>
      <c r="E94" s="825" t="s">
        <v>435</v>
      </c>
      <c r="F94" s="815"/>
    </row>
    <row r="95" spans="1:6" ht="17.25" hidden="1" customHeight="1" x14ac:dyDescent="0.2">
      <c r="A95" s="1495" t="s">
        <v>594</v>
      </c>
      <c r="B95" s="1490" t="s">
        <v>97</v>
      </c>
      <c r="C95" s="826">
        <v>194678699</v>
      </c>
      <c r="D95" s="827" t="s">
        <v>94</v>
      </c>
      <c r="E95" s="825" t="s">
        <v>435</v>
      </c>
      <c r="F95" s="815"/>
    </row>
    <row r="96" spans="1:6" ht="17.25" hidden="1" customHeight="1" x14ac:dyDescent="0.2">
      <c r="A96" s="1495" t="s">
        <v>595</v>
      </c>
      <c r="B96" s="1490" t="s">
        <v>565</v>
      </c>
      <c r="C96" s="826">
        <v>197333145</v>
      </c>
      <c r="D96" s="827" t="s">
        <v>94</v>
      </c>
      <c r="E96" s="825" t="s">
        <v>435</v>
      </c>
      <c r="F96" s="815"/>
    </row>
    <row r="97" spans="1:6" ht="17.25" hidden="1" customHeight="1" x14ac:dyDescent="0.2">
      <c r="A97" s="1495" t="s">
        <v>595</v>
      </c>
      <c r="B97" s="1490" t="s">
        <v>567</v>
      </c>
      <c r="C97" s="826">
        <v>197332998</v>
      </c>
      <c r="D97" s="827" t="s">
        <v>94</v>
      </c>
      <c r="E97" s="825" t="s">
        <v>435</v>
      </c>
      <c r="F97" s="815"/>
    </row>
    <row r="98" spans="1:6" ht="17.25" hidden="1" customHeight="1" x14ac:dyDescent="0.2">
      <c r="A98" s="1495" t="s">
        <v>800</v>
      </c>
      <c r="B98" s="1486" t="s">
        <v>801</v>
      </c>
      <c r="C98" s="826">
        <v>198759308</v>
      </c>
      <c r="D98" s="827" t="s">
        <v>94</v>
      </c>
      <c r="E98" s="825" t="s">
        <v>435</v>
      </c>
      <c r="F98" s="815"/>
    </row>
    <row r="99" spans="1:6" ht="17.25" customHeight="1" x14ac:dyDescent="0.2">
      <c r="A99" s="800" t="s">
        <v>864</v>
      </c>
      <c r="B99" s="1473" t="s">
        <v>593</v>
      </c>
      <c r="C99" s="805">
        <v>104759354</v>
      </c>
      <c r="D99" s="801" t="s">
        <v>94</v>
      </c>
      <c r="E99" s="802" t="s">
        <v>434</v>
      </c>
      <c r="F99" s="803">
        <v>10735.58</v>
      </c>
    </row>
    <row r="100" spans="1:6" ht="17.25" customHeight="1" x14ac:dyDescent="0.2">
      <c r="A100" s="800" t="s">
        <v>865</v>
      </c>
      <c r="B100" s="1473" t="s">
        <v>23598</v>
      </c>
      <c r="C100" s="805">
        <v>107117329</v>
      </c>
      <c r="D100" s="801" t="s">
        <v>94</v>
      </c>
      <c r="E100" s="802" t="s">
        <v>434</v>
      </c>
      <c r="F100" s="803">
        <v>40000</v>
      </c>
    </row>
    <row r="101" spans="1:6" ht="17.25" customHeight="1" x14ac:dyDescent="0.2">
      <c r="A101" s="800" t="s">
        <v>867</v>
      </c>
      <c r="B101" s="1473" t="s">
        <v>868</v>
      </c>
      <c r="C101" s="805">
        <v>107117280</v>
      </c>
      <c r="D101" s="801" t="s">
        <v>94</v>
      </c>
      <c r="E101" s="802" t="s">
        <v>435</v>
      </c>
      <c r="F101" s="803">
        <v>0</v>
      </c>
    </row>
    <row r="102" spans="1:6" ht="17.25" customHeight="1" x14ac:dyDescent="0.2">
      <c r="A102" s="800" t="s">
        <v>21355</v>
      </c>
      <c r="B102" s="1473" t="s">
        <v>23599</v>
      </c>
      <c r="C102" s="805">
        <v>110172820</v>
      </c>
      <c r="D102" s="801" t="s">
        <v>94</v>
      </c>
      <c r="E102" s="802" t="s">
        <v>434</v>
      </c>
      <c r="F102" s="803">
        <v>39348.46</v>
      </c>
    </row>
    <row r="103" spans="1:6" ht="17.25" customHeight="1" x14ac:dyDescent="0.2">
      <c r="A103" s="800" t="s">
        <v>21357</v>
      </c>
      <c r="B103" s="1473" t="s">
        <v>21358</v>
      </c>
      <c r="C103" s="805">
        <v>110275832</v>
      </c>
      <c r="D103" s="801" t="s">
        <v>94</v>
      </c>
      <c r="E103" s="802" t="s">
        <v>434</v>
      </c>
      <c r="F103" s="803">
        <v>124894.59</v>
      </c>
    </row>
    <row r="104" spans="1:6" ht="17.25" customHeight="1" x14ac:dyDescent="0.2">
      <c r="A104" s="800" t="s">
        <v>913</v>
      </c>
      <c r="B104" s="1473" t="s">
        <v>914</v>
      </c>
      <c r="C104" s="805">
        <v>2046772986</v>
      </c>
      <c r="D104" s="801" t="s">
        <v>94</v>
      </c>
      <c r="E104" s="802" t="s">
        <v>434</v>
      </c>
      <c r="F104" s="803"/>
    </row>
    <row r="105" spans="1:6" ht="17.25" customHeight="1" x14ac:dyDescent="0.2">
      <c r="A105" s="800" t="s">
        <v>596</v>
      </c>
      <c r="B105" s="1473" t="s">
        <v>292</v>
      </c>
      <c r="C105" s="800">
        <v>146463</v>
      </c>
      <c r="D105" s="804" t="s">
        <v>585</v>
      </c>
      <c r="E105" s="802" t="s">
        <v>434</v>
      </c>
      <c r="F105" s="803">
        <v>176769.73</v>
      </c>
    </row>
    <row r="106" spans="1:6" ht="17.25" customHeight="1" x14ac:dyDescent="0.2">
      <c r="A106" s="800" t="s">
        <v>23600</v>
      </c>
      <c r="B106" s="1473" t="s">
        <v>23601</v>
      </c>
      <c r="C106" s="800">
        <v>4060104858</v>
      </c>
      <c r="D106" s="801" t="s">
        <v>94</v>
      </c>
      <c r="E106" s="802" t="s">
        <v>434</v>
      </c>
      <c r="F106" s="803">
        <v>0</v>
      </c>
    </row>
    <row r="107" spans="1:6" ht="17.25" customHeight="1" x14ac:dyDescent="0.2">
      <c r="A107" s="800" t="s">
        <v>21430</v>
      </c>
      <c r="B107" s="1473" t="s">
        <v>21431</v>
      </c>
      <c r="C107" s="800">
        <v>4060104791</v>
      </c>
      <c r="D107" s="801" t="s">
        <v>94</v>
      </c>
      <c r="E107" s="802" t="s">
        <v>434</v>
      </c>
      <c r="F107" s="803">
        <v>57223.7</v>
      </c>
    </row>
    <row r="108" spans="1:6" ht="17.25" hidden="1" customHeight="1" x14ac:dyDescent="0.2">
      <c r="A108" s="1515"/>
      <c r="B108" s="1537"/>
      <c r="C108" s="1538"/>
      <c r="D108" s="1539"/>
      <c r="E108" s="1532"/>
      <c r="F108" s="1540"/>
    </row>
    <row r="109" spans="1:6" ht="19.5" customHeight="1" thickBot="1" x14ac:dyDescent="0.25">
      <c r="A109" s="1508"/>
      <c r="B109" s="1479"/>
      <c r="C109" s="1509"/>
      <c r="D109" s="804"/>
      <c r="E109" s="1541" t="s">
        <v>721</v>
      </c>
      <c r="F109" s="1542">
        <f>SUM(F48:F107)</f>
        <v>617778.84</v>
      </c>
    </row>
    <row r="110" spans="1:6" ht="13.5" thickBot="1" x14ac:dyDescent="0.25">
      <c r="A110" s="1516">
        <v>11160</v>
      </c>
      <c r="B110" s="1491" t="s">
        <v>722</v>
      </c>
      <c r="C110" s="640"/>
      <c r="D110" s="641"/>
      <c r="E110" s="642"/>
      <c r="F110" s="304"/>
    </row>
    <row r="111" spans="1:6" ht="13.5" thickBot="1" x14ac:dyDescent="0.25">
      <c r="A111" s="1517">
        <v>11161</v>
      </c>
      <c r="B111" s="1543" t="s">
        <v>753</v>
      </c>
      <c r="C111" s="1544"/>
      <c r="D111" s="1544"/>
      <c r="E111" s="1545"/>
      <c r="F111" s="1546"/>
    </row>
    <row r="112" spans="1:6" x14ac:dyDescent="0.2">
      <c r="A112" s="800"/>
      <c r="B112" s="1585"/>
      <c r="C112" s="805"/>
      <c r="D112" s="800"/>
      <c r="E112" s="1547"/>
      <c r="F112" s="1548"/>
    </row>
    <row r="113" spans="1:6" ht="13.5" thickBot="1" x14ac:dyDescent="0.25">
      <c r="A113" s="1517">
        <v>11163</v>
      </c>
      <c r="B113" s="1584" t="s">
        <v>723</v>
      </c>
      <c r="C113" s="800"/>
      <c r="D113" s="804"/>
      <c r="E113" s="802"/>
      <c r="F113" s="1548"/>
    </row>
    <row r="114" spans="1:6" x14ac:dyDescent="0.2">
      <c r="A114" s="800"/>
      <c r="B114" s="1585"/>
      <c r="C114" s="805"/>
      <c r="D114" s="800"/>
      <c r="E114" s="802"/>
      <c r="F114" s="1548"/>
    </row>
    <row r="115" spans="1:6" ht="13.5" thickBot="1" x14ac:dyDescent="0.25">
      <c r="A115" s="1517">
        <v>11164</v>
      </c>
      <c r="B115" s="1586" t="s">
        <v>724</v>
      </c>
      <c r="C115" s="805"/>
      <c r="D115" s="804"/>
      <c r="E115" s="802"/>
      <c r="F115" s="1548"/>
    </row>
    <row r="116" spans="1:6" x14ac:dyDescent="0.2">
      <c r="A116" s="800"/>
      <c r="B116" s="1489"/>
      <c r="C116" s="800"/>
      <c r="D116" s="804"/>
      <c r="E116" s="802"/>
      <c r="F116" s="1548"/>
    </row>
    <row r="117" spans="1:6" ht="17.25" thickBot="1" x14ac:dyDescent="0.25">
      <c r="A117" s="1518"/>
      <c r="B117" s="1549"/>
      <c r="C117" s="1550"/>
      <c r="D117" s="1551"/>
      <c r="E117" s="1552" t="s">
        <v>725</v>
      </c>
      <c r="F117" s="1553">
        <f>SUM(F111:F116)</f>
        <v>0</v>
      </c>
    </row>
    <row r="118" spans="1:6" ht="24" customHeight="1" thickBot="1" x14ac:dyDescent="0.25">
      <c r="A118" s="1519"/>
      <c r="B118" s="1492" t="s">
        <v>321</v>
      </c>
      <c r="C118" s="306"/>
      <c r="D118" s="306"/>
      <c r="E118" s="307"/>
      <c r="F118" s="308">
        <f>+F24+F109+F45</f>
        <v>21803336.490000002</v>
      </c>
    </row>
    <row r="119" spans="1:6" ht="6" customHeight="1" thickBot="1" x14ac:dyDescent="0.25">
      <c r="A119" s="1520"/>
      <c r="B119" s="1554"/>
      <c r="C119" s="1555"/>
      <c r="D119" s="1555"/>
      <c r="E119" s="1555"/>
      <c r="F119" s="1556"/>
    </row>
    <row r="120" spans="1:6" ht="24.75" customHeight="1" x14ac:dyDescent="0.2">
      <c r="A120" s="1521"/>
      <c r="B120" s="1557"/>
      <c r="C120" s="1558"/>
      <c r="D120" s="1559"/>
      <c r="E120" s="1560"/>
      <c r="F120" s="1561"/>
    </row>
    <row r="121" spans="1:6" ht="24.75" customHeight="1" x14ac:dyDescent="0.2">
      <c r="A121" s="1500"/>
      <c r="B121" s="1321" t="s">
        <v>915</v>
      </c>
      <c r="C121" s="1497"/>
      <c r="D121" s="1498"/>
      <c r="E121" s="1498"/>
      <c r="F121" s="1562"/>
    </row>
    <row r="122" spans="1:6" x14ac:dyDescent="0.2">
      <c r="A122" s="1500"/>
      <c r="B122" s="1321" t="s">
        <v>802</v>
      </c>
      <c r="C122" s="1497"/>
      <c r="D122" s="1498"/>
      <c r="E122" s="1498"/>
      <c r="F122" s="1562"/>
    </row>
    <row r="123" spans="1:6" ht="31.5" customHeight="1" thickBot="1" x14ac:dyDescent="0.25">
      <c r="A123" s="1680" t="s">
        <v>826</v>
      </c>
      <c r="B123" s="1681"/>
      <c r="C123" s="1681"/>
      <c r="D123" s="1681"/>
      <c r="E123" s="1681"/>
      <c r="F123" s="1682"/>
    </row>
    <row r="124" spans="1:6" x14ac:dyDescent="0.2">
      <c r="A124" s="1522"/>
      <c r="B124" s="1563"/>
      <c r="C124" s="1522"/>
      <c r="D124" s="1564"/>
      <c r="E124" s="1565"/>
      <c r="F124" s="1566"/>
    </row>
    <row r="125" spans="1:6" x14ac:dyDescent="0.2">
      <c r="A125" s="1523"/>
      <c r="B125" s="1567"/>
      <c r="C125" s="1523"/>
      <c r="D125" s="1568"/>
      <c r="E125" s="1565"/>
      <c r="F125" s="1566"/>
    </row>
    <row r="126" spans="1:6" x14ac:dyDescent="0.2">
      <c r="A126" s="1524" t="s">
        <v>381</v>
      </c>
      <c r="B126" s="1569"/>
      <c r="C126" s="1570"/>
      <c r="D126" s="1571"/>
      <c r="E126" s="1572"/>
      <c r="F126" s="1573"/>
    </row>
    <row r="127" spans="1:6" x14ac:dyDescent="0.2">
      <c r="A127" s="1525" t="s">
        <v>298</v>
      </c>
      <c r="B127" s="1574"/>
      <c r="C127" s="1575"/>
      <c r="D127" s="1576"/>
      <c r="E127" s="1572"/>
      <c r="F127" s="1573"/>
    </row>
    <row r="128" spans="1:6" x14ac:dyDescent="0.2">
      <c r="A128" s="1526" t="s">
        <v>303</v>
      </c>
      <c r="B128" s="1574"/>
      <c r="C128" s="1575"/>
      <c r="D128" s="1576"/>
      <c r="E128" s="1572"/>
      <c r="F128" s="1573"/>
    </row>
    <row r="129" spans="1:6" x14ac:dyDescent="0.2">
      <c r="A129" s="1526" t="s">
        <v>304</v>
      </c>
      <c r="B129" s="1574"/>
      <c r="C129" s="1575"/>
      <c r="D129" s="1576"/>
      <c r="E129" s="1572"/>
      <c r="F129" s="1573"/>
    </row>
    <row r="130" spans="1:6" x14ac:dyDescent="0.2">
      <c r="A130" s="1526" t="s">
        <v>367</v>
      </c>
      <c r="B130" s="1574"/>
      <c r="C130" s="1575"/>
      <c r="D130" s="1576"/>
      <c r="E130" s="1572"/>
      <c r="F130" s="1573"/>
    </row>
    <row r="131" spans="1:6" x14ac:dyDescent="0.2">
      <c r="A131" s="1526" t="s">
        <v>404</v>
      </c>
      <c r="B131" s="1574"/>
      <c r="C131" s="1575"/>
      <c r="D131" s="1576"/>
      <c r="E131" s="1577"/>
      <c r="F131" s="1573"/>
    </row>
    <row r="132" spans="1:6" x14ac:dyDescent="0.2">
      <c r="A132" s="1526" t="s">
        <v>405</v>
      </c>
      <c r="B132" s="1574"/>
      <c r="C132" s="1575"/>
      <c r="D132" s="1576"/>
      <c r="E132" s="1577"/>
      <c r="F132" s="1573"/>
    </row>
    <row r="133" spans="1:6" x14ac:dyDescent="0.2">
      <c r="A133" s="1526" t="s">
        <v>402</v>
      </c>
      <c r="B133" s="1574"/>
      <c r="C133" s="1575"/>
      <c r="D133" s="1576"/>
      <c r="E133" s="1577"/>
      <c r="F133" s="1573"/>
    </row>
    <row r="134" spans="1:6" x14ac:dyDescent="0.2">
      <c r="A134" s="1526" t="s">
        <v>382</v>
      </c>
      <c r="B134" s="1578"/>
      <c r="C134" s="1572"/>
      <c r="D134" s="1577"/>
      <c r="E134" s="1577"/>
      <c r="F134" s="1573"/>
    </row>
  </sheetData>
  <mergeCells count="3">
    <mergeCell ref="B1:E1"/>
    <mergeCell ref="B2:E2"/>
    <mergeCell ref="A123:F123"/>
  </mergeCells>
  <pageMargins left="0.51181102362204722" right="0.51181102362204722" top="0.55118110236220474" bottom="0.74803149606299213" header="0.31496062992125984" footer="0.31496062992125984"/>
  <pageSetup scale="90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7030A0"/>
  </sheetPr>
  <dimension ref="A1:N106"/>
  <sheetViews>
    <sheetView view="pageBreakPreview" zoomScaleNormal="100" workbookViewId="0">
      <pane xSplit="2" ySplit="6" topLeftCell="C83" activePane="bottomRight" state="frozen"/>
      <selection pane="topRight" activeCell="C1" sqref="C1"/>
      <selection pane="bottomLeft" activeCell="A7" sqref="A7"/>
      <selection pane="bottomRight" activeCell="D53" sqref="D53"/>
    </sheetView>
  </sheetViews>
  <sheetFormatPr baseColWidth="10" defaultRowHeight="12.75" x14ac:dyDescent="0.2"/>
  <cols>
    <col min="1" max="1" width="3.140625" style="828" customWidth="1"/>
    <col min="2" max="2" width="8.42578125" style="28" customWidth="1"/>
    <col min="3" max="3" width="29.85546875" style="28" customWidth="1"/>
    <col min="4" max="4" width="14.42578125" style="28" customWidth="1"/>
    <col min="5" max="5" width="12.28515625" style="28" customWidth="1"/>
    <col min="6" max="6" width="13.85546875" style="28" customWidth="1"/>
    <col min="7" max="7" width="11.28515625" style="28" customWidth="1"/>
    <col min="8" max="8" width="13.85546875" style="28" bestFit="1" customWidth="1"/>
    <col min="9" max="9" width="15.28515625" style="28" customWidth="1"/>
    <col min="10" max="10" width="13.85546875" style="828" customWidth="1"/>
    <col min="11" max="11" width="12.5703125" style="828" customWidth="1"/>
    <col min="12" max="12" width="16" style="829" bestFit="1" customWidth="1"/>
    <col min="13" max="13" width="13.85546875" style="828" bestFit="1" customWidth="1"/>
    <col min="14" max="14" width="12.28515625" style="828" bestFit="1" customWidth="1"/>
    <col min="15" max="16384" width="11.42578125" style="828"/>
  </cols>
  <sheetData>
    <row r="1" spans="1:12" ht="3.75" customHeight="1" x14ac:dyDescent="0.2">
      <c r="I1" s="352"/>
      <c r="J1" s="38"/>
    </row>
    <row r="2" spans="1:12" ht="19.5" customHeight="1" x14ac:dyDescent="0.2">
      <c r="C2" s="1688" t="s">
        <v>393</v>
      </c>
      <c r="D2" s="1688"/>
      <c r="E2" s="1688"/>
      <c r="F2" s="1688"/>
      <c r="G2" s="1688"/>
      <c r="H2" s="1688"/>
      <c r="I2" s="792" t="s">
        <v>21040</v>
      </c>
    </row>
    <row r="3" spans="1:12" ht="36.75" customHeight="1" x14ac:dyDescent="0.2">
      <c r="C3" s="1688" t="str">
        <f>'6- FONDOS FIJOS'!C4:F4</f>
        <v>AL MES DE DICIEMBRE DEL 2017</v>
      </c>
      <c r="D3" s="1688"/>
      <c r="E3" s="1688"/>
      <c r="F3" s="1688"/>
      <c r="G3" s="1688"/>
      <c r="H3" s="1688"/>
    </row>
    <row r="4" spans="1:12" ht="4.5" customHeight="1" thickBot="1" x14ac:dyDescent="0.25"/>
    <row r="5" spans="1:12" ht="23.25" customHeight="1" thickBot="1" x14ac:dyDescent="0.25">
      <c r="B5" s="1692" t="s">
        <v>465</v>
      </c>
      <c r="C5" s="1692" t="s">
        <v>466</v>
      </c>
      <c r="D5" s="1692" t="s">
        <v>467</v>
      </c>
      <c r="E5" s="1684" t="s">
        <v>394</v>
      </c>
      <c r="F5" s="1685"/>
      <c r="G5" s="1684" t="s">
        <v>395</v>
      </c>
      <c r="H5" s="1685"/>
      <c r="I5" s="1686" t="s">
        <v>468</v>
      </c>
      <c r="J5" s="829"/>
      <c r="K5" s="829"/>
    </row>
    <row r="6" spans="1:12" s="729" customFormat="1" ht="33" customHeight="1" thickBot="1" x14ac:dyDescent="0.25">
      <c r="B6" s="1693"/>
      <c r="C6" s="1693"/>
      <c r="D6" s="1693"/>
      <c r="E6" s="808" t="s">
        <v>396</v>
      </c>
      <c r="F6" s="808" t="s">
        <v>397</v>
      </c>
      <c r="G6" s="353" t="s">
        <v>398</v>
      </c>
      <c r="H6" s="353" t="s">
        <v>399</v>
      </c>
      <c r="I6" s="1687"/>
      <c r="J6" s="830"/>
      <c r="K6" s="830"/>
      <c r="L6" s="830"/>
    </row>
    <row r="7" spans="1:12" s="729" customFormat="1" ht="20.25" customHeight="1" thickBot="1" x14ac:dyDescent="0.25">
      <c r="B7" s="354">
        <v>11120</v>
      </c>
      <c r="C7" s="355" t="s">
        <v>710</v>
      </c>
      <c r="D7" s="356"/>
      <c r="E7" s="356"/>
      <c r="F7" s="357"/>
      <c r="G7" s="358"/>
      <c r="H7" s="359"/>
      <c r="I7" s="356"/>
      <c r="J7" s="830"/>
      <c r="K7" s="830"/>
      <c r="L7" s="830"/>
    </row>
    <row r="8" spans="1:12" s="28" customFormat="1" ht="20.25" customHeight="1" thickBot="1" x14ac:dyDescent="0.25">
      <c r="A8" s="592"/>
      <c r="B8" s="360">
        <v>11121</v>
      </c>
      <c r="C8" s="361" t="s">
        <v>711</v>
      </c>
      <c r="D8" s="831"/>
      <c r="E8" s="832"/>
      <c r="F8" s="831"/>
      <c r="G8" s="833"/>
      <c r="H8" s="833"/>
      <c r="I8" s="831"/>
      <c r="J8" s="29">
        <f>I8+G8+H8-E8-F8</f>
        <v>0</v>
      </c>
      <c r="K8" s="30">
        <f>D8-J8</f>
        <v>0</v>
      </c>
      <c r="L8" s="793"/>
    </row>
    <row r="9" spans="1:12" s="28" customFormat="1" ht="17.25" customHeight="1" x14ac:dyDescent="0.2">
      <c r="A9" s="592"/>
      <c r="B9" s="798" t="s">
        <v>548</v>
      </c>
      <c r="C9" s="799" t="s">
        <v>23602</v>
      </c>
      <c r="D9" s="803">
        <v>5642.76</v>
      </c>
      <c r="E9" s="1587">
        <v>0</v>
      </c>
      <c r="F9" s="803">
        <v>0</v>
      </c>
      <c r="G9" s="1587">
        <v>0</v>
      </c>
      <c r="H9" s="803">
        <v>0</v>
      </c>
      <c r="I9" s="1588">
        <f>+D9+E9+F9-G9-H9</f>
        <v>5642.76</v>
      </c>
      <c r="J9" s="834">
        <f>I9+G9+H9-E9-F9</f>
        <v>5642.76</v>
      </c>
      <c r="K9" s="835">
        <f>D9-J9</f>
        <v>0</v>
      </c>
      <c r="L9" s="793"/>
    </row>
    <row r="10" spans="1:12" s="28" customFormat="1" ht="17.25" customHeight="1" x14ac:dyDescent="0.2">
      <c r="A10" s="592"/>
      <c r="B10" s="798" t="s">
        <v>556</v>
      </c>
      <c r="C10" s="802" t="s">
        <v>23603</v>
      </c>
      <c r="D10" s="803">
        <v>10000.02</v>
      </c>
      <c r="E10" s="1587">
        <v>0</v>
      </c>
      <c r="F10" s="803">
        <v>31013.99</v>
      </c>
      <c r="G10" s="1587">
        <v>0</v>
      </c>
      <c r="H10" s="803">
        <v>0</v>
      </c>
      <c r="I10" s="1588">
        <f t="shared" ref="I10:I29" si="0">+D10+E10+F10-G10-H10</f>
        <v>41014.01</v>
      </c>
      <c r="J10" s="834">
        <f>I10+G10+H10-E10-F10</f>
        <v>10000.02</v>
      </c>
      <c r="K10" s="835">
        <f>D10-J10</f>
        <v>0</v>
      </c>
      <c r="L10" s="793"/>
    </row>
    <row r="11" spans="1:12" s="28" customFormat="1" ht="17.25" customHeight="1" x14ac:dyDescent="0.2">
      <c r="A11" s="592"/>
      <c r="B11" s="798" t="s">
        <v>549</v>
      </c>
      <c r="C11" s="799" t="s">
        <v>317</v>
      </c>
      <c r="D11" s="803">
        <v>1295270.52</v>
      </c>
      <c r="E11" s="1587">
        <v>0</v>
      </c>
      <c r="F11" s="803">
        <v>0</v>
      </c>
      <c r="G11" s="1587">
        <v>812949.22</v>
      </c>
      <c r="H11" s="803">
        <v>0</v>
      </c>
      <c r="I11" s="1588">
        <f t="shared" si="0"/>
        <v>482321.30000000005</v>
      </c>
      <c r="J11" s="834"/>
      <c r="K11" s="835"/>
      <c r="L11" s="793"/>
    </row>
    <row r="12" spans="1:12" s="28" customFormat="1" ht="17.25" customHeight="1" x14ac:dyDescent="0.2">
      <c r="A12" s="592"/>
      <c r="B12" s="798" t="s">
        <v>550</v>
      </c>
      <c r="C12" s="799" t="s">
        <v>319</v>
      </c>
      <c r="D12" s="803">
        <v>11664.13</v>
      </c>
      <c r="E12" s="1587">
        <v>0</v>
      </c>
      <c r="F12" s="803">
        <v>0</v>
      </c>
      <c r="G12" s="1587">
        <v>0</v>
      </c>
      <c r="H12" s="803">
        <v>0</v>
      </c>
      <c r="I12" s="1588">
        <f t="shared" si="0"/>
        <v>11664.13</v>
      </c>
      <c r="J12" s="834"/>
      <c r="K12" s="835"/>
      <c r="L12" s="793"/>
    </row>
    <row r="13" spans="1:12" s="28" customFormat="1" ht="17.25" customHeight="1" x14ac:dyDescent="0.2">
      <c r="A13" s="592"/>
      <c r="B13" s="798" t="s">
        <v>850</v>
      </c>
      <c r="C13" s="799" t="s">
        <v>23604</v>
      </c>
      <c r="D13" s="803">
        <v>20256.810000000001</v>
      </c>
      <c r="E13" s="1587">
        <v>0</v>
      </c>
      <c r="F13" s="803">
        <v>0</v>
      </c>
      <c r="G13" s="1587">
        <v>0</v>
      </c>
      <c r="H13" s="803">
        <v>0</v>
      </c>
      <c r="I13" s="1588">
        <f t="shared" si="0"/>
        <v>20256.810000000001</v>
      </c>
      <c r="J13" s="834"/>
      <c r="K13" s="835"/>
      <c r="L13" s="793"/>
    </row>
    <row r="14" spans="1:12" s="28" customFormat="1" ht="17.25" customHeight="1" x14ac:dyDescent="0.2">
      <c r="A14" s="592"/>
      <c r="B14" s="798" t="s">
        <v>851</v>
      </c>
      <c r="C14" s="799" t="s">
        <v>23605</v>
      </c>
      <c r="D14" s="803">
        <v>37459.4</v>
      </c>
      <c r="E14" s="1587">
        <v>0</v>
      </c>
      <c r="F14" s="803">
        <v>0</v>
      </c>
      <c r="G14" s="1587">
        <v>0</v>
      </c>
      <c r="H14" s="803">
        <v>0</v>
      </c>
      <c r="I14" s="1588">
        <f t="shared" si="0"/>
        <v>37459.4</v>
      </c>
      <c r="J14" s="834"/>
      <c r="K14" s="835"/>
      <c r="L14" s="793"/>
    </row>
    <row r="15" spans="1:12" s="28" customFormat="1" ht="17.25" customHeight="1" x14ac:dyDescent="0.2">
      <c r="A15" s="592"/>
      <c r="B15" s="798" t="s">
        <v>554</v>
      </c>
      <c r="C15" s="802" t="s">
        <v>461</v>
      </c>
      <c r="D15" s="803">
        <v>0</v>
      </c>
      <c r="E15" s="1587">
        <v>0</v>
      </c>
      <c r="F15" s="803">
        <v>0</v>
      </c>
      <c r="G15" s="1587">
        <v>0</v>
      </c>
      <c r="H15" s="803">
        <v>0</v>
      </c>
      <c r="I15" s="1588">
        <f t="shared" si="0"/>
        <v>0</v>
      </c>
      <c r="J15" s="834"/>
      <c r="K15" s="835"/>
      <c r="L15" s="793"/>
    </row>
    <row r="16" spans="1:12" s="28" customFormat="1" ht="17.25" customHeight="1" x14ac:dyDescent="0.2">
      <c r="A16" s="592"/>
      <c r="B16" s="798" t="s">
        <v>21381</v>
      </c>
      <c r="C16" s="802" t="s">
        <v>23606</v>
      </c>
      <c r="D16" s="803">
        <v>0</v>
      </c>
      <c r="E16" s="1587">
        <v>0</v>
      </c>
      <c r="F16" s="803">
        <v>0</v>
      </c>
      <c r="G16" s="1587">
        <v>0</v>
      </c>
      <c r="H16" s="803">
        <v>0</v>
      </c>
      <c r="I16" s="1588">
        <f t="shared" si="0"/>
        <v>0</v>
      </c>
      <c r="J16" s="834"/>
      <c r="K16" s="835"/>
      <c r="L16" s="793"/>
    </row>
    <row r="17" spans="1:12" s="28" customFormat="1" ht="17.25" customHeight="1" x14ac:dyDescent="0.2">
      <c r="A17" s="592"/>
      <c r="B17" s="798" t="s">
        <v>845</v>
      </c>
      <c r="C17" s="802" t="s">
        <v>846</v>
      </c>
      <c r="D17" s="803">
        <v>0</v>
      </c>
      <c r="E17" s="1587">
        <v>0</v>
      </c>
      <c r="F17" s="803">
        <v>0</v>
      </c>
      <c r="G17" s="1587">
        <v>0</v>
      </c>
      <c r="H17" s="803">
        <v>0</v>
      </c>
      <c r="I17" s="1588">
        <f t="shared" si="0"/>
        <v>0</v>
      </c>
      <c r="J17" s="834"/>
      <c r="K17" s="835"/>
      <c r="L17" s="793"/>
    </row>
    <row r="18" spans="1:12" s="28" customFormat="1" ht="17.25" customHeight="1" x14ac:dyDescent="0.2">
      <c r="A18" s="592"/>
      <c r="B18" s="798" t="s">
        <v>21013</v>
      </c>
      <c r="C18" s="802" t="s">
        <v>846</v>
      </c>
      <c r="D18" s="803">
        <v>0</v>
      </c>
      <c r="E18" s="1587">
        <v>520459.56</v>
      </c>
      <c r="F18" s="803">
        <v>0</v>
      </c>
      <c r="G18" s="1587">
        <v>0</v>
      </c>
      <c r="H18" s="803">
        <v>0</v>
      </c>
      <c r="I18" s="1588">
        <f t="shared" si="0"/>
        <v>520459.56</v>
      </c>
      <c r="J18" s="834"/>
      <c r="K18" s="835"/>
      <c r="L18" s="793"/>
    </row>
    <row r="19" spans="1:12" s="28" customFormat="1" ht="21" customHeight="1" x14ac:dyDescent="0.2">
      <c r="A19" s="592"/>
      <c r="B19" s="798" t="s">
        <v>557</v>
      </c>
      <c r="C19" s="799" t="s">
        <v>714</v>
      </c>
      <c r="D19" s="803">
        <v>0</v>
      </c>
      <c r="E19" s="1587">
        <v>0</v>
      </c>
      <c r="F19" s="803">
        <v>0</v>
      </c>
      <c r="G19" s="1587">
        <v>0</v>
      </c>
      <c r="H19" s="803">
        <v>0</v>
      </c>
      <c r="I19" s="1588">
        <f t="shared" si="0"/>
        <v>0</v>
      </c>
      <c r="J19" s="834"/>
      <c r="K19" s="835"/>
      <c r="L19" s="793"/>
    </row>
    <row r="20" spans="1:12" s="28" customFormat="1" ht="21" customHeight="1" x14ac:dyDescent="0.2">
      <c r="A20" s="592"/>
      <c r="B20" s="798" t="s">
        <v>558</v>
      </c>
      <c r="C20" s="799" t="s">
        <v>463</v>
      </c>
      <c r="D20" s="803">
        <v>0</v>
      </c>
      <c r="E20" s="1587">
        <v>0</v>
      </c>
      <c r="F20" s="803">
        <v>0</v>
      </c>
      <c r="G20" s="1587">
        <v>0</v>
      </c>
      <c r="H20" s="803">
        <v>0</v>
      </c>
      <c r="I20" s="1588">
        <f t="shared" si="0"/>
        <v>0</v>
      </c>
      <c r="J20" s="834"/>
      <c r="K20" s="835"/>
      <c r="L20" s="793"/>
    </row>
    <row r="21" spans="1:12" s="28" customFormat="1" ht="20.25" customHeight="1" x14ac:dyDescent="0.2">
      <c r="A21" s="592"/>
      <c r="B21" s="798" t="s">
        <v>555</v>
      </c>
      <c r="C21" s="802" t="s">
        <v>713</v>
      </c>
      <c r="D21" s="803">
        <v>0</v>
      </c>
      <c r="E21" s="1587">
        <v>0</v>
      </c>
      <c r="F21" s="803">
        <v>137307.51999999999</v>
      </c>
      <c r="G21" s="1587">
        <v>0</v>
      </c>
      <c r="H21" s="803">
        <v>0</v>
      </c>
      <c r="I21" s="1588">
        <f t="shared" si="0"/>
        <v>137307.51999999999</v>
      </c>
      <c r="J21" s="834"/>
      <c r="K21" s="835"/>
      <c r="L21" s="793"/>
    </row>
    <row r="22" spans="1:12" s="28" customFormat="1" ht="17.25" customHeight="1" x14ac:dyDescent="0.2">
      <c r="A22" s="592"/>
      <c r="B22" s="798" t="s">
        <v>847</v>
      </c>
      <c r="C22" s="802" t="s">
        <v>848</v>
      </c>
      <c r="D22" s="803">
        <v>0</v>
      </c>
      <c r="E22" s="1587">
        <v>0</v>
      </c>
      <c r="F22" s="803">
        <v>0</v>
      </c>
      <c r="G22" s="1587">
        <v>0</v>
      </c>
      <c r="H22" s="803">
        <v>0</v>
      </c>
      <c r="I22" s="1588">
        <f t="shared" si="0"/>
        <v>0</v>
      </c>
      <c r="J22" s="834"/>
      <c r="K22" s="835"/>
      <c r="L22" s="793"/>
    </row>
    <row r="23" spans="1:12" s="28" customFormat="1" ht="17.25" customHeight="1" x14ac:dyDescent="0.2">
      <c r="A23" s="592"/>
      <c r="B23" s="798" t="s">
        <v>21388</v>
      </c>
      <c r="C23" s="802" t="s">
        <v>848</v>
      </c>
      <c r="D23" s="803">
        <v>0</v>
      </c>
      <c r="E23" s="1587">
        <v>0</v>
      </c>
      <c r="F23" s="803">
        <v>158614</v>
      </c>
      <c r="G23" s="1587">
        <v>0</v>
      </c>
      <c r="H23" s="803">
        <v>0</v>
      </c>
      <c r="I23" s="1588">
        <f t="shared" si="0"/>
        <v>158614</v>
      </c>
      <c r="J23" s="834"/>
      <c r="K23" s="835"/>
      <c r="L23" s="793"/>
    </row>
    <row r="24" spans="1:12" s="28" customFormat="1" ht="17.25" customHeight="1" x14ac:dyDescent="0.2">
      <c r="A24" s="592"/>
      <c r="B24" s="798" t="s">
        <v>21390</v>
      </c>
      <c r="C24" s="802" t="s">
        <v>23607</v>
      </c>
      <c r="D24" s="803">
        <v>0</v>
      </c>
      <c r="E24" s="1587">
        <v>0</v>
      </c>
      <c r="F24" s="803">
        <v>0</v>
      </c>
      <c r="G24" s="1587">
        <v>0</v>
      </c>
      <c r="H24" s="803">
        <v>0</v>
      </c>
      <c r="I24" s="1588">
        <f t="shared" si="0"/>
        <v>0</v>
      </c>
      <c r="J24" s="834"/>
      <c r="K24" s="835"/>
      <c r="L24" s="793"/>
    </row>
    <row r="25" spans="1:12" s="28" customFormat="1" ht="17.25" customHeight="1" x14ac:dyDescent="0.2">
      <c r="A25" s="592"/>
      <c r="B25" s="798" t="s">
        <v>21392</v>
      </c>
      <c r="C25" s="802" t="s">
        <v>23608</v>
      </c>
      <c r="D25" s="803">
        <v>0</v>
      </c>
      <c r="E25" s="1587">
        <v>0</v>
      </c>
      <c r="F25" s="803">
        <v>0</v>
      </c>
      <c r="G25" s="1587">
        <v>0</v>
      </c>
      <c r="H25" s="803">
        <v>0</v>
      </c>
      <c r="I25" s="1588">
        <f t="shared" si="0"/>
        <v>0</v>
      </c>
      <c r="J25" s="834"/>
      <c r="K25" s="835"/>
      <c r="L25" s="793"/>
    </row>
    <row r="26" spans="1:12" s="28" customFormat="1" ht="17.25" customHeight="1" x14ac:dyDescent="0.2">
      <c r="A26" s="592"/>
      <c r="B26" s="798" t="s">
        <v>554</v>
      </c>
      <c r="C26" s="802" t="s">
        <v>461</v>
      </c>
      <c r="D26" s="803">
        <v>55688.65</v>
      </c>
      <c r="E26" s="1587">
        <v>0</v>
      </c>
      <c r="F26" s="803">
        <v>0</v>
      </c>
      <c r="G26" s="1587">
        <v>0</v>
      </c>
      <c r="H26" s="803">
        <v>0</v>
      </c>
      <c r="I26" s="1588">
        <f t="shared" si="0"/>
        <v>55688.65</v>
      </c>
      <c r="J26" s="834"/>
      <c r="K26" s="835"/>
      <c r="L26" s="793"/>
    </row>
    <row r="27" spans="1:12" s="28" customFormat="1" ht="17.25" customHeight="1" x14ac:dyDescent="0.2">
      <c r="A27" s="592"/>
      <c r="B27" s="798" t="s">
        <v>558</v>
      </c>
      <c r="C27" s="802" t="s">
        <v>23609</v>
      </c>
      <c r="D27" s="803">
        <v>20000</v>
      </c>
      <c r="E27" s="1587">
        <v>0</v>
      </c>
      <c r="F27" s="803">
        <v>0</v>
      </c>
      <c r="G27" s="1587">
        <v>0</v>
      </c>
      <c r="H27" s="803">
        <v>0</v>
      </c>
      <c r="I27" s="1588">
        <f t="shared" si="0"/>
        <v>20000</v>
      </c>
      <c r="J27" s="834"/>
      <c r="K27" s="835"/>
      <c r="L27" s="793"/>
    </row>
    <row r="28" spans="1:12" s="28" customFormat="1" ht="17.25" customHeight="1" x14ac:dyDescent="0.2">
      <c r="A28" s="592"/>
      <c r="B28" s="798" t="s">
        <v>551</v>
      </c>
      <c r="C28" s="799" t="s">
        <v>712</v>
      </c>
      <c r="D28" s="803">
        <v>184106.07</v>
      </c>
      <c r="E28" s="1587">
        <v>0</v>
      </c>
      <c r="F28" s="803">
        <v>0</v>
      </c>
      <c r="G28" s="1587">
        <v>0</v>
      </c>
      <c r="H28" s="803">
        <v>0</v>
      </c>
      <c r="I28" s="1588">
        <f t="shared" si="0"/>
        <v>184106.07</v>
      </c>
      <c r="J28" s="834"/>
      <c r="K28" s="835"/>
      <c r="L28" s="793"/>
    </row>
    <row r="29" spans="1:12" s="28" customFormat="1" ht="17.25" customHeight="1" x14ac:dyDescent="0.2">
      <c r="A29" s="592"/>
      <c r="B29" s="798" t="s">
        <v>552</v>
      </c>
      <c r="C29" s="799" t="s">
        <v>553</v>
      </c>
      <c r="D29" s="803">
        <v>19586.509999999998</v>
      </c>
      <c r="E29" s="1587">
        <v>0</v>
      </c>
      <c r="F29" s="803">
        <v>0</v>
      </c>
      <c r="G29" s="1587">
        <v>0</v>
      </c>
      <c r="H29" s="803">
        <v>0</v>
      </c>
      <c r="I29" s="1588">
        <f t="shared" si="0"/>
        <v>19586.509999999998</v>
      </c>
      <c r="J29" s="834"/>
      <c r="K29" s="835"/>
      <c r="L29" s="793"/>
    </row>
    <row r="30" spans="1:12" s="28" customFormat="1" ht="9.75" hidden="1" customHeight="1" x14ac:dyDescent="0.2">
      <c r="A30" s="592"/>
      <c r="B30" s="798"/>
      <c r="C30" s="799"/>
      <c r="D30" s="650"/>
      <c r="E30" s="647"/>
      <c r="F30" s="650"/>
      <c r="G30" s="647"/>
      <c r="H30" s="822"/>
      <c r="I30" s="648"/>
      <c r="J30" s="834"/>
      <c r="K30" s="835"/>
      <c r="L30" s="793"/>
    </row>
    <row r="31" spans="1:12" s="28" customFormat="1" ht="15" customHeight="1" thickBot="1" x14ac:dyDescent="0.25">
      <c r="A31" s="592"/>
      <c r="B31" s="836"/>
      <c r="C31" s="362" t="s">
        <v>726</v>
      </c>
      <c r="D31" s="863">
        <f>SUM(D9:D30)</f>
        <v>1659674.8699999999</v>
      </c>
      <c r="E31" s="863">
        <f t="shared" ref="E31:I31" si="1">SUM(E9:E30)</f>
        <v>520459.56</v>
      </c>
      <c r="F31" s="863">
        <f t="shared" si="1"/>
        <v>326935.51</v>
      </c>
      <c r="G31" s="863">
        <f t="shared" si="1"/>
        <v>812949.22</v>
      </c>
      <c r="H31" s="863">
        <f t="shared" si="1"/>
        <v>0</v>
      </c>
      <c r="I31" s="863">
        <f t="shared" si="1"/>
        <v>1694120.7200000002</v>
      </c>
      <c r="J31" s="834">
        <f t="shared" ref="J31:J38" si="2">I31+G31+H31-E31-F31</f>
        <v>1659674.8700000003</v>
      </c>
      <c r="K31" s="835">
        <f>+I31-J31</f>
        <v>34445.84999999986</v>
      </c>
      <c r="L31" s="793"/>
    </row>
    <row r="32" spans="1:12" s="28" customFormat="1" ht="16.5" customHeight="1" thickBot="1" x14ac:dyDescent="0.25">
      <c r="A32" s="592"/>
      <c r="B32" s="363">
        <v>11140</v>
      </c>
      <c r="C32" s="355" t="s">
        <v>717</v>
      </c>
      <c r="D32" s="837"/>
      <c r="E32" s="696"/>
      <c r="F32" s="838"/>
      <c r="G32" s="838"/>
      <c r="H32" s="839"/>
      <c r="I32" s="840"/>
      <c r="J32" s="834">
        <f t="shared" si="2"/>
        <v>0</v>
      </c>
      <c r="K32" s="835"/>
      <c r="L32" s="793"/>
    </row>
    <row r="33" spans="1:14" s="28" customFormat="1" ht="13.5" customHeight="1" thickBot="1" x14ac:dyDescent="0.25">
      <c r="A33" s="592"/>
      <c r="B33" s="364">
        <v>11141</v>
      </c>
      <c r="C33" s="365" t="s">
        <v>716</v>
      </c>
      <c r="D33" s="837"/>
      <c r="E33" s="838"/>
      <c r="F33" s="838"/>
      <c r="G33" s="838"/>
      <c r="H33" s="838"/>
      <c r="I33" s="841"/>
      <c r="J33" s="834">
        <f t="shared" si="2"/>
        <v>0</v>
      </c>
      <c r="K33" s="835">
        <f t="shared" ref="K33:K38" si="3">D33-J33</f>
        <v>0</v>
      </c>
      <c r="L33" s="793"/>
    </row>
    <row r="34" spans="1:14" s="28" customFormat="1" ht="20.25" customHeight="1" x14ac:dyDescent="0.2">
      <c r="A34" s="592"/>
      <c r="B34" s="798" t="s">
        <v>559</v>
      </c>
      <c r="C34" s="1589" t="s">
        <v>560</v>
      </c>
      <c r="D34" s="1507">
        <v>0</v>
      </c>
      <c r="E34" s="803">
        <v>0</v>
      </c>
      <c r="F34" s="803">
        <v>0</v>
      </c>
      <c r="G34" s="803">
        <v>0</v>
      </c>
      <c r="H34" s="803">
        <v>0</v>
      </c>
      <c r="I34" s="1588">
        <f t="shared" ref="I34:I52" si="4">+D34+E34+F34-G34-H34</f>
        <v>0</v>
      </c>
      <c r="J34" s="834">
        <f t="shared" si="2"/>
        <v>0</v>
      </c>
      <c r="K34" s="835">
        <f t="shared" si="3"/>
        <v>0</v>
      </c>
      <c r="L34" s="793"/>
    </row>
    <row r="35" spans="1:14" s="28" customFormat="1" ht="17.25" customHeight="1" x14ac:dyDescent="0.2">
      <c r="A35" s="592"/>
      <c r="B35" s="1514" t="s">
        <v>875</v>
      </c>
      <c r="C35" s="1527" t="s">
        <v>874</v>
      </c>
      <c r="D35" s="1507">
        <v>0</v>
      </c>
      <c r="E35" s="803">
        <v>0</v>
      </c>
      <c r="F35" s="803">
        <v>0</v>
      </c>
      <c r="G35" s="803">
        <v>0</v>
      </c>
      <c r="H35" s="803">
        <v>0</v>
      </c>
      <c r="I35" s="1588">
        <f t="shared" si="4"/>
        <v>0</v>
      </c>
      <c r="J35" s="834">
        <f t="shared" si="2"/>
        <v>0</v>
      </c>
      <c r="K35" s="835">
        <f t="shared" si="3"/>
        <v>0</v>
      </c>
      <c r="L35" s="793"/>
    </row>
    <row r="36" spans="1:14" s="28" customFormat="1" ht="17.25" customHeight="1" x14ac:dyDescent="0.2">
      <c r="A36" s="592"/>
      <c r="B36" s="1514" t="s">
        <v>876</v>
      </c>
      <c r="C36" s="1527" t="s">
        <v>877</v>
      </c>
      <c r="D36" s="1507">
        <v>0</v>
      </c>
      <c r="E36" s="803">
        <v>0</v>
      </c>
      <c r="F36" s="803">
        <v>0</v>
      </c>
      <c r="G36" s="803">
        <v>0</v>
      </c>
      <c r="H36" s="803">
        <v>0</v>
      </c>
      <c r="I36" s="1588">
        <f t="shared" si="4"/>
        <v>0</v>
      </c>
      <c r="J36" s="834">
        <f t="shared" si="2"/>
        <v>0</v>
      </c>
      <c r="K36" s="835">
        <f t="shared" si="3"/>
        <v>0</v>
      </c>
      <c r="L36" s="793"/>
      <c r="N36" s="843"/>
    </row>
    <row r="37" spans="1:14" s="28" customFormat="1" ht="23.25" customHeight="1" x14ac:dyDescent="0.2">
      <c r="A37" s="592"/>
      <c r="B37" s="798" t="s">
        <v>878</v>
      </c>
      <c r="C37" s="1589" t="s">
        <v>593</v>
      </c>
      <c r="D37" s="1507">
        <v>23646.65</v>
      </c>
      <c r="E37" s="803">
        <v>0</v>
      </c>
      <c r="F37" s="803">
        <v>0</v>
      </c>
      <c r="G37" s="803">
        <v>0</v>
      </c>
      <c r="H37" s="803">
        <v>0</v>
      </c>
      <c r="I37" s="1588">
        <f t="shared" si="4"/>
        <v>23646.65</v>
      </c>
      <c r="J37" s="834">
        <f t="shared" si="2"/>
        <v>23646.65</v>
      </c>
      <c r="K37" s="835">
        <f t="shared" si="3"/>
        <v>0</v>
      </c>
      <c r="L37" s="793"/>
      <c r="N37" s="843"/>
    </row>
    <row r="38" spans="1:14" s="28" customFormat="1" ht="17.25" customHeight="1" x14ac:dyDescent="0.2">
      <c r="A38" s="592"/>
      <c r="B38" s="1514" t="s">
        <v>880</v>
      </c>
      <c r="C38" s="1527" t="s">
        <v>881</v>
      </c>
      <c r="D38" s="1507">
        <v>0</v>
      </c>
      <c r="E38" s="803">
        <v>0</v>
      </c>
      <c r="F38" s="803">
        <v>0</v>
      </c>
      <c r="G38" s="803">
        <v>0</v>
      </c>
      <c r="H38" s="803">
        <v>0</v>
      </c>
      <c r="I38" s="1588">
        <f t="shared" si="4"/>
        <v>0</v>
      </c>
      <c r="J38" s="834">
        <f t="shared" si="2"/>
        <v>0</v>
      </c>
      <c r="K38" s="835">
        <f t="shared" si="3"/>
        <v>0</v>
      </c>
      <c r="L38" s="793"/>
      <c r="N38" s="843"/>
    </row>
    <row r="39" spans="1:14" s="28" customFormat="1" ht="17.25" customHeight="1" x14ac:dyDescent="0.2">
      <c r="A39" s="592"/>
      <c r="B39" s="1514" t="s">
        <v>882</v>
      </c>
      <c r="C39" s="1527" t="s">
        <v>883</v>
      </c>
      <c r="D39" s="1507">
        <v>0</v>
      </c>
      <c r="E39" s="803">
        <v>0</v>
      </c>
      <c r="F39" s="803">
        <v>0</v>
      </c>
      <c r="G39" s="803">
        <v>0</v>
      </c>
      <c r="H39" s="803">
        <v>0</v>
      </c>
      <c r="I39" s="1588">
        <f t="shared" si="4"/>
        <v>0</v>
      </c>
      <c r="J39" s="834"/>
      <c r="K39" s="835"/>
      <c r="L39" s="793"/>
      <c r="N39" s="843"/>
    </row>
    <row r="40" spans="1:14" s="28" customFormat="1" ht="24.75" customHeight="1" x14ac:dyDescent="0.2">
      <c r="A40" s="592"/>
      <c r="B40" s="1514" t="s">
        <v>884</v>
      </c>
      <c r="C40" s="1527" t="s">
        <v>885</v>
      </c>
      <c r="D40" s="1507">
        <v>0</v>
      </c>
      <c r="E40" s="803">
        <v>0</v>
      </c>
      <c r="F40" s="803">
        <v>0</v>
      </c>
      <c r="G40" s="803">
        <v>0</v>
      </c>
      <c r="H40" s="803">
        <v>0</v>
      </c>
      <c r="I40" s="1588">
        <f t="shared" si="4"/>
        <v>0</v>
      </c>
      <c r="J40" s="834"/>
      <c r="K40" s="835"/>
      <c r="L40" s="793"/>
      <c r="N40" s="843"/>
    </row>
    <row r="41" spans="1:14" s="28" customFormat="1" ht="17.25" customHeight="1" x14ac:dyDescent="0.2">
      <c r="A41" s="592"/>
      <c r="B41" s="798" t="s">
        <v>886</v>
      </c>
      <c r="C41" s="1589" t="s">
        <v>23610</v>
      </c>
      <c r="D41" s="1507">
        <v>406529.21</v>
      </c>
      <c r="E41" s="803">
        <v>0</v>
      </c>
      <c r="F41" s="803">
        <v>0</v>
      </c>
      <c r="G41" s="803">
        <v>0</v>
      </c>
      <c r="H41" s="803">
        <v>0</v>
      </c>
      <c r="I41" s="1588">
        <f t="shared" si="4"/>
        <v>406529.21</v>
      </c>
      <c r="J41" s="834"/>
      <c r="K41" s="835"/>
      <c r="L41" s="793"/>
      <c r="N41" s="843"/>
    </row>
    <row r="42" spans="1:14" s="28" customFormat="1" ht="21" customHeight="1" x14ac:dyDescent="0.2">
      <c r="A42" s="592"/>
      <c r="B42" s="798" t="s">
        <v>888</v>
      </c>
      <c r="C42" s="1589" t="s">
        <v>23611</v>
      </c>
      <c r="D42" s="1507">
        <v>17346.47</v>
      </c>
      <c r="E42" s="803">
        <v>0</v>
      </c>
      <c r="F42" s="803">
        <v>0</v>
      </c>
      <c r="G42" s="803">
        <v>0</v>
      </c>
      <c r="H42" s="803">
        <v>0</v>
      </c>
      <c r="I42" s="1588">
        <f t="shared" si="4"/>
        <v>17346.47</v>
      </c>
      <c r="J42" s="834"/>
      <c r="K42" s="835"/>
      <c r="L42" s="793"/>
      <c r="N42" s="843"/>
    </row>
    <row r="43" spans="1:14" s="28" customFormat="1" ht="17.25" customHeight="1" x14ac:dyDescent="0.2">
      <c r="A43" s="592"/>
      <c r="B43" s="798">
        <v>1112183</v>
      </c>
      <c r="C43" s="1589" t="s">
        <v>23612</v>
      </c>
      <c r="D43" s="1507">
        <v>14538197.17</v>
      </c>
      <c r="E43" s="803">
        <v>0</v>
      </c>
      <c r="F43" s="803">
        <v>0</v>
      </c>
      <c r="G43" s="803">
        <v>0</v>
      </c>
      <c r="H43" s="803">
        <v>0</v>
      </c>
      <c r="I43" s="1588">
        <f t="shared" si="4"/>
        <v>14538197.17</v>
      </c>
      <c r="J43" s="834"/>
      <c r="K43" s="835"/>
      <c r="L43" s="793"/>
      <c r="N43" s="843"/>
    </row>
    <row r="44" spans="1:14" s="28" customFormat="1" ht="17.25" customHeight="1" x14ac:dyDescent="0.2">
      <c r="A44" s="592"/>
      <c r="B44" s="798" t="s">
        <v>21020</v>
      </c>
      <c r="C44" s="1589" t="s">
        <v>23613</v>
      </c>
      <c r="D44" s="1507">
        <v>866693.91</v>
      </c>
      <c r="E44" s="803">
        <v>0</v>
      </c>
      <c r="F44" s="803">
        <v>0</v>
      </c>
      <c r="G44" s="803">
        <v>0</v>
      </c>
      <c r="H44" s="803">
        <v>0</v>
      </c>
      <c r="I44" s="1588">
        <f t="shared" si="4"/>
        <v>866693.91</v>
      </c>
      <c r="J44" s="834"/>
      <c r="K44" s="835"/>
      <c r="L44" s="793"/>
      <c r="N44" s="843"/>
    </row>
    <row r="45" spans="1:14" s="28" customFormat="1" ht="17.25" customHeight="1" x14ac:dyDescent="0.2">
      <c r="A45" s="592"/>
      <c r="B45" s="798" t="s">
        <v>21327</v>
      </c>
      <c r="C45" s="1589" t="s">
        <v>23607</v>
      </c>
      <c r="D45" s="1507">
        <v>0</v>
      </c>
      <c r="E45" s="803">
        <v>0</v>
      </c>
      <c r="F45" s="803">
        <v>0</v>
      </c>
      <c r="G45" s="803">
        <v>0</v>
      </c>
      <c r="H45" s="803">
        <v>0</v>
      </c>
      <c r="I45" s="1588">
        <f t="shared" si="4"/>
        <v>0</v>
      </c>
      <c r="J45" s="834"/>
      <c r="K45" s="835"/>
      <c r="L45" s="793"/>
      <c r="N45" s="843"/>
    </row>
    <row r="46" spans="1:14" s="28" customFormat="1" ht="21.75" customHeight="1" x14ac:dyDescent="0.2">
      <c r="A46" s="592"/>
      <c r="B46" s="798" t="s">
        <v>21329</v>
      </c>
      <c r="C46" s="1589" t="s">
        <v>23608</v>
      </c>
      <c r="D46" s="1507">
        <v>0</v>
      </c>
      <c r="E46" s="803">
        <v>0</v>
      </c>
      <c r="F46" s="803">
        <v>0</v>
      </c>
      <c r="G46" s="803">
        <v>0</v>
      </c>
      <c r="H46" s="803">
        <v>0</v>
      </c>
      <c r="I46" s="1588">
        <f t="shared" si="4"/>
        <v>0</v>
      </c>
      <c r="J46" s="834"/>
      <c r="K46" s="835"/>
      <c r="L46" s="793"/>
      <c r="N46" s="843"/>
    </row>
    <row r="47" spans="1:14" s="28" customFormat="1" ht="17.25" customHeight="1" x14ac:dyDescent="0.2">
      <c r="A47" s="592"/>
      <c r="B47" s="1514" t="s">
        <v>913</v>
      </c>
      <c r="C47" s="1527" t="s">
        <v>23582</v>
      </c>
      <c r="D47" s="1507">
        <v>0</v>
      </c>
      <c r="E47" s="803">
        <v>0</v>
      </c>
      <c r="F47" s="803">
        <v>0</v>
      </c>
      <c r="G47" s="803">
        <v>0</v>
      </c>
      <c r="H47" s="803">
        <v>0</v>
      </c>
      <c r="I47" s="1588">
        <f t="shared" si="4"/>
        <v>0</v>
      </c>
      <c r="J47" s="834"/>
      <c r="K47" s="835"/>
      <c r="L47" s="793"/>
      <c r="N47" s="843"/>
    </row>
    <row r="48" spans="1:14" s="28" customFormat="1" ht="18" customHeight="1" x14ac:dyDescent="0.2">
      <c r="A48" s="592"/>
      <c r="B48" s="1590" t="s">
        <v>21376</v>
      </c>
      <c r="C48" s="1527" t="s">
        <v>23585</v>
      </c>
      <c r="D48" s="1507">
        <v>171910.74</v>
      </c>
      <c r="E48" s="803">
        <v>0</v>
      </c>
      <c r="F48" s="803">
        <v>0</v>
      </c>
      <c r="G48" s="803">
        <v>0</v>
      </c>
      <c r="H48" s="803">
        <v>0</v>
      </c>
      <c r="I48" s="1588">
        <f t="shared" si="4"/>
        <v>171910.74</v>
      </c>
      <c r="J48" s="834"/>
      <c r="K48" s="835"/>
      <c r="L48" s="793"/>
      <c r="N48" s="843"/>
    </row>
    <row r="49" spans="1:14" s="28" customFormat="1" ht="17.25" customHeight="1" x14ac:dyDescent="0.2">
      <c r="A49" s="592"/>
      <c r="B49" s="1514" t="s">
        <v>21432</v>
      </c>
      <c r="C49" s="1527" t="s">
        <v>23584</v>
      </c>
      <c r="D49" s="1507">
        <v>0</v>
      </c>
      <c r="E49" s="803">
        <v>0</v>
      </c>
      <c r="F49" s="803">
        <v>0</v>
      </c>
      <c r="G49" s="803">
        <v>0</v>
      </c>
      <c r="H49" s="803">
        <v>0</v>
      </c>
      <c r="I49" s="1588">
        <f t="shared" si="4"/>
        <v>0</v>
      </c>
      <c r="J49" s="834"/>
      <c r="K49" s="835"/>
      <c r="L49" s="793"/>
      <c r="N49" s="843"/>
    </row>
    <row r="50" spans="1:14" s="28" customFormat="1" ht="17.25" customHeight="1" x14ac:dyDescent="0.2">
      <c r="A50" s="592"/>
      <c r="B50" s="1514" t="s">
        <v>568</v>
      </c>
      <c r="C50" s="1530" t="s">
        <v>890</v>
      </c>
      <c r="D50" s="1507">
        <v>3501558.63</v>
      </c>
      <c r="E50" s="803">
        <v>0</v>
      </c>
      <c r="F50" s="803">
        <v>0</v>
      </c>
      <c r="G50" s="803">
        <v>0</v>
      </c>
      <c r="H50" s="803">
        <v>0</v>
      </c>
      <c r="I50" s="1588">
        <f t="shared" si="4"/>
        <v>3501558.63</v>
      </c>
      <c r="J50" s="834"/>
      <c r="K50" s="835"/>
      <c r="L50" s="793"/>
      <c r="N50" s="843"/>
    </row>
    <row r="51" spans="1:14" s="28" customFormat="1" ht="17.25" hidden="1" customHeight="1" x14ac:dyDescent="0.2">
      <c r="A51" s="592"/>
      <c r="B51" s="798"/>
      <c r="C51" s="1589"/>
      <c r="D51" s="1507">
        <v>0</v>
      </c>
      <c r="E51" s="803">
        <v>0</v>
      </c>
      <c r="F51" s="803">
        <v>0</v>
      </c>
      <c r="G51" s="803">
        <v>0</v>
      </c>
      <c r="H51" s="803">
        <v>0</v>
      </c>
      <c r="I51" s="1588">
        <f t="shared" si="4"/>
        <v>0</v>
      </c>
      <c r="J51" s="834"/>
      <c r="K51" s="835"/>
      <c r="L51" s="793"/>
      <c r="N51" s="843"/>
    </row>
    <row r="52" spans="1:14" s="28" customFormat="1" ht="23.25" hidden="1" customHeight="1" x14ac:dyDescent="0.2">
      <c r="A52" s="592"/>
      <c r="B52" s="649"/>
      <c r="C52" s="646"/>
      <c r="D52" s="651">
        <v>0</v>
      </c>
      <c r="E52" s="842">
        <v>0</v>
      </c>
      <c r="F52" s="842">
        <v>0</v>
      </c>
      <c r="G52" s="842">
        <v>0</v>
      </c>
      <c r="H52" s="842">
        <v>0</v>
      </c>
      <c r="I52" s="1588">
        <f t="shared" si="4"/>
        <v>0</v>
      </c>
      <c r="J52" s="834"/>
      <c r="K52" s="835"/>
      <c r="L52" s="793"/>
      <c r="N52" s="843"/>
    </row>
    <row r="53" spans="1:14" s="28" customFormat="1" ht="22.5" customHeight="1" thickBot="1" x14ac:dyDescent="0.25">
      <c r="A53" s="592"/>
      <c r="B53" s="836"/>
      <c r="C53" s="362" t="s">
        <v>726</v>
      </c>
      <c r="D53" s="1542">
        <f>SUM(D34:D52)</f>
        <v>19525882.780000001</v>
      </c>
      <c r="E53" s="863">
        <f>SUM(E34:E52)</f>
        <v>0</v>
      </c>
      <c r="F53" s="863">
        <f>SUM(F34:F52)</f>
        <v>0</v>
      </c>
      <c r="G53" s="863">
        <f>SUM(G34:G52)</f>
        <v>0</v>
      </c>
      <c r="H53" s="863">
        <f>SUM(H34:H52)</f>
        <v>0</v>
      </c>
      <c r="I53" s="864">
        <f>+D53+E53+F53-G53-H53</f>
        <v>19525882.780000001</v>
      </c>
      <c r="J53" s="834"/>
      <c r="K53" s="835"/>
      <c r="L53" s="793"/>
      <c r="N53" s="843"/>
    </row>
    <row r="54" spans="1:14" s="28" customFormat="1" ht="27.75" customHeight="1" thickBot="1" x14ac:dyDescent="0.25">
      <c r="A54" s="592"/>
      <c r="B54" s="363">
        <v>11150</v>
      </c>
      <c r="C54" s="862" t="s">
        <v>719</v>
      </c>
      <c r="D54" s="1507"/>
      <c r="E54" s="696"/>
      <c r="F54" s="838"/>
      <c r="G54" s="838"/>
      <c r="H54" s="839"/>
      <c r="I54" s="840"/>
      <c r="J54" s="834"/>
      <c r="K54" s="835"/>
      <c r="L54" s="793"/>
      <c r="N54" s="843"/>
    </row>
    <row r="55" spans="1:14" s="28" customFormat="1" ht="19.5" customHeight="1" thickBot="1" x14ac:dyDescent="0.25">
      <c r="A55" s="592"/>
      <c r="B55" s="364">
        <v>11151</v>
      </c>
      <c r="C55" s="861" t="s">
        <v>720</v>
      </c>
      <c r="D55" s="1507"/>
      <c r="E55" s="696"/>
      <c r="F55" s="838"/>
      <c r="G55" s="838"/>
      <c r="H55" s="839"/>
      <c r="I55" s="840"/>
      <c r="J55" s="834">
        <f t="shared" ref="J55:J56" si="5">I55+G55+H55-E55-F55</f>
        <v>0</v>
      </c>
      <c r="K55" s="835">
        <f>D55-J55</f>
        <v>0</v>
      </c>
      <c r="L55" s="793"/>
      <c r="N55" s="843"/>
    </row>
    <row r="56" spans="1:14" s="28" customFormat="1" ht="20.25" customHeight="1" x14ac:dyDescent="0.2">
      <c r="A56" s="592"/>
      <c r="B56" s="798" t="s">
        <v>569</v>
      </c>
      <c r="C56" s="1589" t="s">
        <v>560</v>
      </c>
      <c r="D56" s="1507">
        <v>0</v>
      </c>
      <c r="E56" s="803">
        <v>0</v>
      </c>
      <c r="F56" s="803">
        <v>0</v>
      </c>
      <c r="G56" s="803">
        <v>0</v>
      </c>
      <c r="H56" s="803">
        <v>0</v>
      </c>
      <c r="I56" s="648">
        <f t="shared" ref="I56:I81" si="6">+D56+E56+F56-G56-H56</f>
        <v>0</v>
      </c>
      <c r="J56" s="834">
        <f t="shared" si="5"/>
        <v>0</v>
      </c>
      <c r="K56" s="835">
        <f>D56-J56</f>
        <v>0</v>
      </c>
      <c r="L56" s="793"/>
      <c r="N56" s="843"/>
    </row>
    <row r="57" spans="1:14" s="28" customFormat="1" ht="20.25" customHeight="1" x14ac:dyDescent="0.2">
      <c r="A57" s="592"/>
      <c r="B57" s="798" t="s">
        <v>577</v>
      </c>
      <c r="C57" s="1472" t="s">
        <v>96</v>
      </c>
      <c r="D57" s="1507">
        <v>0</v>
      </c>
      <c r="E57" s="803">
        <v>0</v>
      </c>
      <c r="F57" s="803">
        <v>0</v>
      </c>
      <c r="G57" s="803">
        <v>0</v>
      </c>
      <c r="H57" s="803">
        <v>0</v>
      </c>
      <c r="I57" s="648">
        <f t="shared" si="6"/>
        <v>0</v>
      </c>
      <c r="J57" s="834"/>
      <c r="K57" s="835"/>
      <c r="L57" s="793"/>
    </row>
    <row r="58" spans="1:14" s="28" customFormat="1" ht="20.25" customHeight="1" x14ac:dyDescent="0.2">
      <c r="A58" s="592"/>
      <c r="B58" s="798" t="s">
        <v>792</v>
      </c>
      <c r="C58" s="797" t="s">
        <v>793</v>
      </c>
      <c r="D58" s="1507">
        <v>0</v>
      </c>
      <c r="E58" s="803">
        <v>0</v>
      </c>
      <c r="F58" s="803">
        <v>0</v>
      </c>
      <c r="G58" s="803">
        <v>0</v>
      </c>
      <c r="H58" s="803">
        <v>0</v>
      </c>
      <c r="I58" s="648">
        <f t="shared" si="6"/>
        <v>0</v>
      </c>
      <c r="J58" s="834"/>
      <c r="K58" s="835"/>
      <c r="L58" s="793"/>
    </row>
    <row r="59" spans="1:14" s="28" customFormat="1" ht="20.25" customHeight="1" x14ac:dyDescent="0.2">
      <c r="A59" s="592"/>
      <c r="B59" s="798" t="s">
        <v>852</v>
      </c>
      <c r="C59" s="797" t="s">
        <v>853</v>
      </c>
      <c r="D59" s="1507">
        <v>2514.71</v>
      </c>
      <c r="E59" s="803">
        <v>0</v>
      </c>
      <c r="F59" s="803">
        <v>0</v>
      </c>
      <c r="G59" s="803">
        <v>0</v>
      </c>
      <c r="H59" s="803">
        <v>0</v>
      </c>
      <c r="I59" s="648">
        <f t="shared" si="6"/>
        <v>2514.71</v>
      </c>
      <c r="J59" s="834"/>
      <c r="K59" s="835"/>
      <c r="L59" s="1595"/>
    </row>
    <row r="60" spans="1:14" s="28" customFormat="1" ht="20.25" customHeight="1" x14ac:dyDescent="0.2">
      <c r="A60" s="592"/>
      <c r="B60" s="798" t="s">
        <v>862</v>
      </c>
      <c r="C60" s="797" t="s">
        <v>23615</v>
      </c>
      <c r="D60" s="1507">
        <v>27958.91</v>
      </c>
      <c r="E60" s="803">
        <v>0</v>
      </c>
      <c r="F60" s="803">
        <v>0</v>
      </c>
      <c r="G60" s="803">
        <v>0</v>
      </c>
      <c r="H60" s="803">
        <v>0</v>
      </c>
      <c r="I60" s="648">
        <f t="shared" si="6"/>
        <v>27958.91</v>
      </c>
      <c r="J60" s="834"/>
      <c r="K60" s="835"/>
      <c r="L60" s="793"/>
    </row>
    <row r="61" spans="1:14" s="28" customFormat="1" ht="20.25" customHeight="1" x14ac:dyDescent="0.2">
      <c r="A61" s="592"/>
      <c r="B61" s="798" t="s">
        <v>863</v>
      </c>
      <c r="C61" s="797" t="s">
        <v>23616</v>
      </c>
      <c r="D61" s="1507">
        <v>17694.14</v>
      </c>
      <c r="E61" s="803">
        <v>0</v>
      </c>
      <c r="F61" s="803">
        <v>0</v>
      </c>
      <c r="G61" s="803">
        <v>0</v>
      </c>
      <c r="H61" s="803">
        <v>0</v>
      </c>
      <c r="I61" s="648">
        <f t="shared" si="6"/>
        <v>17694.14</v>
      </c>
      <c r="J61" s="834"/>
      <c r="K61" s="835"/>
      <c r="L61" s="793"/>
    </row>
    <row r="62" spans="1:14" s="28" customFormat="1" ht="20.25" customHeight="1" x14ac:dyDescent="0.2">
      <c r="A62" s="592"/>
      <c r="B62" s="798" t="s">
        <v>21025</v>
      </c>
      <c r="C62" s="1472" t="s">
        <v>23612</v>
      </c>
      <c r="D62" s="1507">
        <v>49951.45</v>
      </c>
      <c r="E62" s="803">
        <v>0</v>
      </c>
      <c r="F62" s="803">
        <v>0</v>
      </c>
      <c r="G62" s="803">
        <v>0</v>
      </c>
      <c r="H62" s="803">
        <v>0</v>
      </c>
      <c r="I62" s="648">
        <f t="shared" si="6"/>
        <v>49951.45</v>
      </c>
      <c r="J62" s="834"/>
      <c r="K62" s="835"/>
      <c r="L62" s="793"/>
    </row>
    <row r="63" spans="1:14" s="28" customFormat="1" ht="20.25" customHeight="1" x14ac:dyDescent="0.2">
      <c r="A63" s="592"/>
      <c r="B63" s="798" t="s">
        <v>21262</v>
      </c>
      <c r="C63" s="1472" t="s">
        <v>23617</v>
      </c>
      <c r="D63" s="1507">
        <v>0</v>
      </c>
      <c r="E63" s="803">
        <v>0</v>
      </c>
      <c r="F63" s="803">
        <v>0</v>
      </c>
      <c r="G63" s="803">
        <v>0</v>
      </c>
      <c r="H63" s="803">
        <v>0</v>
      </c>
      <c r="I63" s="648">
        <f t="shared" si="6"/>
        <v>0</v>
      </c>
      <c r="J63" s="834"/>
      <c r="K63" s="835"/>
      <c r="L63" s="793"/>
    </row>
    <row r="64" spans="1:14" s="28" customFormat="1" ht="20.25" customHeight="1" x14ac:dyDescent="0.2">
      <c r="A64" s="592"/>
      <c r="B64" s="798" t="s">
        <v>21027</v>
      </c>
      <c r="C64" s="1472" t="s">
        <v>23613</v>
      </c>
      <c r="D64" s="1507">
        <v>36756.300000000003</v>
      </c>
      <c r="E64" s="803">
        <v>0</v>
      </c>
      <c r="F64" s="803">
        <v>0</v>
      </c>
      <c r="G64" s="803">
        <v>0</v>
      </c>
      <c r="H64" s="803">
        <v>0</v>
      </c>
      <c r="I64" s="648">
        <f t="shared" si="6"/>
        <v>36756.300000000003</v>
      </c>
      <c r="J64" s="834"/>
      <c r="K64" s="835"/>
      <c r="L64" s="793"/>
    </row>
    <row r="65" spans="1:12" s="28" customFormat="1" ht="20.25" customHeight="1" x14ac:dyDescent="0.2">
      <c r="A65" s="592"/>
      <c r="B65" s="798" t="s">
        <v>21265</v>
      </c>
      <c r="C65" s="1472" t="s">
        <v>23618</v>
      </c>
      <c r="D65" s="1507">
        <v>0</v>
      </c>
      <c r="E65" s="803">
        <v>0</v>
      </c>
      <c r="F65" s="803">
        <v>0</v>
      </c>
      <c r="G65" s="803">
        <v>0</v>
      </c>
      <c r="H65" s="803">
        <v>0</v>
      </c>
      <c r="I65" s="648">
        <f t="shared" si="6"/>
        <v>0</v>
      </c>
      <c r="J65" s="834"/>
      <c r="K65" s="835"/>
      <c r="L65" s="1595"/>
    </row>
    <row r="66" spans="1:12" s="28" customFormat="1" ht="20.25" customHeight="1" x14ac:dyDescent="0.2">
      <c r="A66" s="592"/>
      <c r="B66" s="798" t="s">
        <v>21029</v>
      </c>
      <c r="C66" s="1472" t="s">
        <v>23619</v>
      </c>
      <c r="D66" s="1507">
        <v>33931.269999999997</v>
      </c>
      <c r="E66" s="803">
        <v>0</v>
      </c>
      <c r="F66" s="803">
        <v>0</v>
      </c>
      <c r="G66" s="803">
        <v>0</v>
      </c>
      <c r="H66" s="803">
        <v>0</v>
      </c>
      <c r="I66" s="648">
        <f t="shared" si="6"/>
        <v>33931.269999999997</v>
      </c>
      <c r="J66" s="834"/>
      <c r="K66" s="835"/>
      <c r="L66" s="1595"/>
    </row>
    <row r="67" spans="1:12" s="28" customFormat="1" ht="20.25" customHeight="1" x14ac:dyDescent="0.2">
      <c r="A67" s="592"/>
      <c r="B67" s="798" t="s">
        <v>21268</v>
      </c>
      <c r="C67" s="1472" t="s">
        <v>23620</v>
      </c>
      <c r="D67" s="1507">
        <v>0</v>
      </c>
      <c r="E67" s="803">
        <v>0</v>
      </c>
      <c r="F67" s="803">
        <v>0</v>
      </c>
      <c r="G67" s="803">
        <v>0</v>
      </c>
      <c r="H67" s="803">
        <v>0</v>
      </c>
      <c r="I67" s="648">
        <f t="shared" si="6"/>
        <v>0</v>
      </c>
      <c r="J67" s="834"/>
      <c r="K67" s="835"/>
      <c r="L67" s="1595"/>
    </row>
    <row r="68" spans="1:12" s="28" customFormat="1" ht="20.25" customHeight="1" x14ac:dyDescent="0.2">
      <c r="A68" s="592"/>
      <c r="B68" s="798" t="s">
        <v>21270</v>
      </c>
      <c r="C68" s="1472" t="s">
        <v>23621</v>
      </c>
      <c r="D68" s="1507">
        <v>0</v>
      </c>
      <c r="E68" s="803">
        <v>0</v>
      </c>
      <c r="F68" s="803">
        <v>0</v>
      </c>
      <c r="G68" s="803">
        <v>0</v>
      </c>
      <c r="H68" s="803">
        <v>0</v>
      </c>
      <c r="I68" s="648">
        <f t="shared" si="6"/>
        <v>0</v>
      </c>
      <c r="J68" s="834"/>
      <c r="K68" s="835"/>
      <c r="L68" s="793"/>
    </row>
    <row r="69" spans="1:12" s="28" customFormat="1" ht="20.25" customHeight="1" x14ac:dyDescent="0.2">
      <c r="A69" s="592"/>
      <c r="B69" s="800" t="s">
        <v>21272</v>
      </c>
      <c r="C69" s="1473" t="s">
        <v>23595</v>
      </c>
      <c r="D69" s="1507">
        <v>0</v>
      </c>
      <c r="E69" s="803">
        <v>0</v>
      </c>
      <c r="F69" s="803">
        <v>0</v>
      </c>
      <c r="G69" s="803">
        <v>0</v>
      </c>
      <c r="H69" s="803">
        <v>0</v>
      </c>
      <c r="I69" s="648">
        <f t="shared" si="6"/>
        <v>0</v>
      </c>
      <c r="J69" s="834"/>
      <c r="K69" s="835"/>
      <c r="L69" s="1595"/>
    </row>
    <row r="70" spans="1:12" s="28" customFormat="1" ht="20.25" customHeight="1" x14ac:dyDescent="0.2">
      <c r="A70" s="592"/>
      <c r="B70" s="798" t="s">
        <v>21337</v>
      </c>
      <c r="C70" s="1472" t="s">
        <v>23622</v>
      </c>
      <c r="D70" s="1507">
        <v>0</v>
      </c>
      <c r="E70" s="803">
        <v>0</v>
      </c>
      <c r="F70" s="803">
        <v>0</v>
      </c>
      <c r="G70" s="803">
        <v>0</v>
      </c>
      <c r="H70" s="803">
        <v>0</v>
      </c>
      <c r="I70" s="648">
        <f t="shared" si="6"/>
        <v>0</v>
      </c>
      <c r="J70" s="834"/>
      <c r="K70" s="835"/>
      <c r="L70" s="793"/>
    </row>
    <row r="71" spans="1:12" s="28" customFormat="1" ht="20.25" customHeight="1" x14ac:dyDescent="0.2">
      <c r="A71" s="592"/>
      <c r="B71" s="798" t="s">
        <v>864</v>
      </c>
      <c r="C71" s="1472" t="s">
        <v>23623</v>
      </c>
      <c r="D71" s="1507">
        <v>10735.58</v>
      </c>
      <c r="E71" s="803">
        <v>0</v>
      </c>
      <c r="F71" s="803">
        <v>0</v>
      </c>
      <c r="G71" s="803">
        <v>0</v>
      </c>
      <c r="H71" s="803">
        <v>0</v>
      </c>
      <c r="I71" s="648">
        <f t="shared" si="6"/>
        <v>10735.58</v>
      </c>
      <c r="J71" s="834"/>
      <c r="K71" s="835"/>
      <c r="L71" s="1595"/>
    </row>
    <row r="72" spans="1:12" s="28" customFormat="1" ht="20.25" customHeight="1" x14ac:dyDescent="0.2">
      <c r="A72" s="592"/>
      <c r="B72" s="798" t="s">
        <v>865</v>
      </c>
      <c r="C72" s="1472" t="s">
        <v>866</v>
      </c>
      <c r="D72" s="1507">
        <v>40000</v>
      </c>
      <c r="E72" s="803">
        <v>0</v>
      </c>
      <c r="F72" s="803">
        <v>0</v>
      </c>
      <c r="G72" s="803">
        <v>0</v>
      </c>
      <c r="H72" s="803">
        <v>0</v>
      </c>
      <c r="I72" s="648">
        <f t="shared" si="6"/>
        <v>40000</v>
      </c>
      <c r="J72" s="834"/>
      <c r="K72" s="835"/>
      <c r="L72" s="793"/>
    </row>
    <row r="73" spans="1:12" s="28" customFormat="1" ht="20.25" customHeight="1" x14ac:dyDescent="0.2">
      <c r="A73" s="592"/>
      <c r="B73" s="798" t="s">
        <v>867</v>
      </c>
      <c r="C73" s="1472" t="s">
        <v>868</v>
      </c>
      <c r="D73" s="1507">
        <v>0</v>
      </c>
      <c r="E73" s="803">
        <v>0</v>
      </c>
      <c r="F73" s="803">
        <v>0</v>
      </c>
      <c r="G73" s="803">
        <v>0</v>
      </c>
      <c r="H73" s="803">
        <v>0</v>
      </c>
      <c r="I73" s="648">
        <f t="shared" si="6"/>
        <v>0</v>
      </c>
      <c r="J73" s="834"/>
      <c r="K73" s="835"/>
      <c r="L73" s="793"/>
    </row>
    <row r="74" spans="1:12" s="28" customFormat="1" ht="20.25" customHeight="1" x14ac:dyDescent="0.2">
      <c r="A74" s="592"/>
      <c r="B74" s="798" t="s">
        <v>21355</v>
      </c>
      <c r="C74" s="1472" t="s">
        <v>23614</v>
      </c>
      <c r="D74" s="1507">
        <v>39348.46</v>
      </c>
      <c r="E74" s="803">
        <v>0</v>
      </c>
      <c r="F74" s="803">
        <v>0</v>
      </c>
      <c r="G74" s="803">
        <v>0</v>
      </c>
      <c r="H74" s="803">
        <v>0</v>
      </c>
      <c r="I74" s="648">
        <f t="shared" si="6"/>
        <v>39348.46</v>
      </c>
      <c r="J74" s="834"/>
      <c r="K74" s="835"/>
      <c r="L74" s="793"/>
    </row>
    <row r="75" spans="1:12" s="28" customFormat="1" ht="20.25" customHeight="1" x14ac:dyDescent="0.2">
      <c r="A75" s="592"/>
      <c r="B75" s="798" t="s">
        <v>21357</v>
      </c>
      <c r="C75" s="1472" t="s">
        <v>23624</v>
      </c>
      <c r="D75" s="1507">
        <v>124894.59</v>
      </c>
      <c r="E75" s="803">
        <v>0</v>
      </c>
      <c r="F75" s="803">
        <v>0</v>
      </c>
      <c r="G75" s="803">
        <v>0</v>
      </c>
      <c r="H75" s="803">
        <v>0</v>
      </c>
      <c r="I75" s="648">
        <f t="shared" si="6"/>
        <v>124894.59</v>
      </c>
      <c r="J75" s="834"/>
      <c r="K75" s="835"/>
      <c r="L75" s="793"/>
    </row>
    <row r="76" spans="1:12" s="28" customFormat="1" ht="20.25" customHeight="1" x14ac:dyDescent="0.2">
      <c r="A76" s="592"/>
      <c r="B76" s="800" t="s">
        <v>913</v>
      </c>
      <c r="C76" s="1473" t="s">
        <v>914</v>
      </c>
      <c r="D76" s="1507">
        <v>0</v>
      </c>
      <c r="E76" s="803">
        <v>0</v>
      </c>
      <c r="F76" s="803">
        <v>0</v>
      </c>
      <c r="G76" s="803">
        <v>0</v>
      </c>
      <c r="H76" s="803">
        <v>0</v>
      </c>
      <c r="I76" s="648">
        <f t="shared" si="6"/>
        <v>0</v>
      </c>
      <c r="J76" s="834"/>
      <c r="K76" s="835"/>
      <c r="L76" s="793"/>
    </row>
    <row r="77" spans="1:12" s="28" customFormat="1" ht="20.25" customHeight="1" x14ac:dyDescent="0.2">
      <c r="A77" s="592"/>
      <c r="B77" s="798" t="s">
        <v>596</v>
      </c>
      <c r="C77" s="1472" t="s">
        <v>292</v>
      </c>
      <c r="D77" s="1507">
        <v>176769.73</v>
      </c>
      <c r="E77" s="803">
        <v>0</v>
      </c>
      <c r="F77" s="803">
        <v>0</v>
      </c>
      <c r="G77" s="803">
        <v>0</v>
      </c>
      <c r="H77" s="803">
        <v>0</v>
      </c>
      <c r="I77" s="648">
        <f t="shared" si="6"/>
        <v>176769.73</v>
      </c>
      <c r="J77" s="834"/>
      <c r="K77" s="835"/>
      <c r="L77" s="793"/>
    </row>
    <row r="78" spans="1:12" s="28" customFormat="1" ht="20.25" customHeight="1" x14ac:dyDescent="0.2">
      <c r="A78" s="592"/>
      <c r="B78" s="800" t="s">
        <v>23600</v>
      </c>
      <c r="C78" s="1473" t="s">
        <v>23601</v>
      </c>
      <c r="D78" s="1507">
        <v>0</v>
      </c>
      <c r="E78" s="803">
        <v>0</v>
      </c>
      <c r="F78" s="803">
        <v>0</v>
      </c>
      <c r="G78" s="803">
        <v>0</v>
      </c>
      <c r="H78" s="803">
        <v>0</v>
      </c>
      <c r="I78" s="648">
        <f t="shared" si="6"/>
        <v>0</v>
      </c>
      <c r="J78" s="834"/>
      <c r="K78" s="835"/>
      <c r="L78" s="793"/>
    </row>
    <row r="79" spans="1:12" s="28" customFormat="1" ht="20.25" customHeight="1" x14ac:dyDescent="0.2">
      <c r="A79" s="592"/>
      <c r="B79" s="798" t="s">
        <v>21426</v>
      </c>
      <c r="C79" s="1472" t="s">
        <v>23625</v>
      </c>
      <c r="D79" s="1507">
        <v>0</v>
      </c>
      <c r="E79" s="803">
        <v>0</v>
      </c>
      <c r="F79" s="803">
        <v>0</v>
      </c>
      <c r="G79" s="803">
        <v>0</v>
      </c>
      <c r="H79" s="803">
        <v>0</v>
      </c>
      <c r="I79" s="648">
        <f t="shared" si="6"/>
        <v>0</v>
      </c>
      <c r="J79" s="834"/>
      <c r="K79" s="835"/>
      <c r="L79" s="793"/>
    </row>
    <row r="80" spans="1:12" s="28" customFormat="1" ht="20.25" customHeight="1" x14ac:dyDescent="0.2">
      <c r="A80" s="592"/>
      <c r="B80" s="798" t="s">
        <v>21430</v>
      </c>
      <c r="C80" s="1472" t="s">
        <v>23626</v>
      </c>
      <c r="D80" s="1507">
        <v>57223.7</v>
      </c>
      <c r="E80" s="803">
        <v>0</v>
      </c>
      <c r="F80" s="803">
        <v>0</v>
      </c>
      <c r="G80" s="803">
        <v>0</v>
      </c>
      <c r="H80" s="803">
        <v>0</v>
      </c>
      <c r="I80" s="648">
        <f t="shared" si="6"/>
        <v>57223.7</v>
      </c>
      <c r="J80" s="834"/>
      <c r="K80" s="835"/>
      <c r="L80" s="793"/>
    </row>
    <row r="81" spans="1:13" s="28" customFormat="1" ht="20.25" hidden="1" customHeight="1" x14ac:dyDescent="0.2">
      <c r="A81" s="592"/>
      <c r="B81" s="798"/>
      <c r="C81" s="1472"/>
      <c r="D81" s="1507">
        <v>0</v>
      </c>
      <c r="E81" s="803">
        <v>0</v>
      </c>
      <c r="F81" s="803">
        <v>0</v>
      </c>
      <c r="G81" s="803">
        <v>0</v>
      </c>
      <c r="H81" s="803">
        <v>0</v>
      </c>
      <c r="I81" s="648">
        <f t="shared" si="6"/>
        <v>0</v>
      </c>
      <c r="J81" s="834"/>
      <c r="K81" s="835"/>
      <c r="L81" s="793"/>
    </row>
    <row r="82" spans="1:13" s="28" customFormat="1" ht="22.5" customHeight="1" x14ac:dyDescent="0.2">
      <c r="A82" s="592"/>
      <c r="B82" s="798"/>
      <c r="C82" s="816"/>
      <c r="D82" s="863">
        <f t="shared" ref="D82:I82" si="7">SUM(D56:D81)</f>
        <v>617778.84</v>
      </c>
      <c r="E82" s="863">
        <f t="shared" si="7"/>
        <v>0</v>
      </c>
      <c r="F82" s="863">
        <f t="shared" si="7"/>
        <v>0</v>
      </c>
      <c r="G82" s="863">
        <f t="shared" si="7"/>
        <v>0</v>
      </c>
      <c r="H82" s="863">
        <f t="shared" si="7"/>
        <v>0</v>
      </c>
      <c r="I82" s="863">
        <f t="shared" si="7"/>
        <v>617778.84</v>
      </c>
      <c r="J82" s="834"/>
      <c r="K82" s="835"/>
      <c r="L82" s="793"/>
    </row>
    <row r="83" spans="1:13" s="28" customFormat="1" ht="21.75" customHeight="1" thickBot="1" x14ac:dyDescent="0.25">
      <c r="A83" s="592"/>
      <c r="B83" s="844"/>
      <c r="C83" s="366" t="s">
        <v>322</v>
      </c>
      <c r="D83" s="142">
        <f t="shared" ref="D83:I83" si="8">+D31+D53+D82</f>
        <v>21803336.490000002</v>
      </c>
      <c r="E83" s="142">
        <f t="shared" si="8"/>
        <v>520459.56</v>
      </c>
      <c r="F83" s="142">
        <f t="shared" si="8"/>
        <v>326935.51</v>
      </c>
      <c r="G83" s="142">
        <f t="shared" si="8"/>
        <v>812949.22</v>
      </c>
      <c r="H83" s="142">
        <f t="shared" si="8"/>
        <v>0</v>
      </c>
      <c r="I83" s="142">
        <f t="shared" si="8"/>
        <v>21837782.34</v>
      </c>
      <c r="J83" s="834">
        <v>21712888</v>
      </c>
      <c r="K83" s="1591">
        <f>+J83-I83</f>
        <v>-124894.33999999985</v>
      </c>
      <c r="L83" s="1595"/>
    </row>
    <row r="84" spans="1:13" s="28" customFormat="1" ht="11.25" customHeight="1" thickBot="1" x14ac:dyDescent="0.25">
      <c r="A84" s="592"/>
      <c r="B84" s="592"/>
      <c r="C84" s="781"/>
      <c r="D84" s="781"/>
      <c r="E84" s="781"/>
      <c r="F84" s="781"/>
      <c r="G84" s="781"/>
      <c r="H84" s="781"/>
      <c r="I84" s="846"/>
      <c r="J84" s="845"/>
      <c r="K84" s="789"/>
      <c r="L84" s="1595"/>
    </row>
    <row r="85" spans="1:13" s="28" customFormat="1" ht="25.5" customHeight="1" x14ac:dyDescent="0.2">
      <c r="A85" s="592"/>
      <c r="B85" s="847"/>
      <c r="C85" s="848"/>
      <c r="D85" s="848"/>
      <c r="E85" s="848"/>
      <c r="F85" s="848"/>
      <c r="G85" s="848"/>
      <c r="H85" s="848"/>
      <c r="I85" s="849"/>
      <c r="J85" s="143"/>
      <c r="K85" s="789"/>
      <c r="L85" s="793"/>
    </row>
    <row r="86" spans="1:13" ht="15.75" customHeight="1" x14ac:dyDescent="0.2">
      <c r="A86" s="850"/>
      <c r="B86" s="851"/>
      <c r="C86" s="1695" t="s">
        <v>916</v>
      </c>
      <c r="D86" s="1695"/>
      <c r="E86" s="781"/>
      <c r="F86" s="850"/>
      <c r="G86" s="850"/>
      <c r="H86" s="850"/>
      <c r="I86" s="742"/>
      <c r="J86" s="144"/>
      <c r="K86" s="852"/>
      <c r="L86" s="1592"/>
      <c r="M86" s="853"/>
    </row>
    <row r="87" spans="1:13" ht="16.5" customHeight="1" x14ac:dyDescent="0.2">
      <c r="A87" s="850"/>
      <c r="B87" s="851"/>
      <c r="C87" s="1696" t="s">
        <v>802</v>
      </c>
      <c r="D87" s="1696"/>
      <c r="E87" s="865"/>
      <c r="F87" s="854"/>
      <c r="G87" s="854"/>
      <c r="H87" s="854"/>
      <c r="I87" s="866"/>
      <c r="J87" s="855"/>
      <c r="K87" s="856"/>
      <c r="M87" s="853"/>
    </row>
    <row r="88" spans="1:13" ht="36" customHeight="1" thickBot="1" x14ac:dyDescent="0.25">
      <c r="A88" s="850"/>
      <c r="B88" s="1689" t="s">
        <v>826</v>
      </c>
      <c r="C88" s="1690"/>
      <c r="D88" s="1690"/>
      <c r="E88" s="1690"/>
      <c r="F88" s="1690"/>
      <c r="G88" s="1690"/>
      <c r="H88" s="1690"/>
      <c r="I88" s="1691"/>
      <c r="J88" s="855"/>
      <c r="K88" s="852"/>
      <c r="L88" s="1592"/>
      <c r="M88" s="853"/>
    </row>
    <row r="89" spans="1:13" x14ac:dyDescent="0.2">
      <c r="A89" s="850"/>
      <c r="B89" s="592"/>
      <c r="C89" s="781"/>
      <c r="D89" s="781"/>
      <c r="E89" s="781"/>
      <c r="F89" s="781"/>
      <c r="G89" s="781"/>
      <c r="J89" s="855"/>
      <c r="K89" s="852"/>
      <c r="M89" s="853"/>
    </row>
    <row r="90" spans="1:13" x14ac:dyDescent="0.2">
      <c r="A90" s="850"/>
      <c r="B90" s="592"/>
      <c r="C90" s="781"/>
      <c r="D90" s="781"/>
      <c r="E90" s="781"/>
      <c r="F90" s="781"/>
      <c r="G90" s="781"/>
      <c r="I90" s="793"/>
      <c r="J90" s="855"/>
      <c r="K90" s="856"/>
      <c r="M90" s="853"/>
    </row>
    <row r="91" spans="1:13" x14ac:dyDescent="0.2">
      <c r="A91" s="850"/>
      <c r="B91" s="592"/>
      <c r="C91" s="781"/>
      <c r="D91" s="781"/>
      <c r="E91" s="781"/>
      <c r="F91" s="781"/>
      <c r="G91" s="781"/>
      <c r="J91" s="855"/>
      <c r="K91" s="856"/>
    </row>
    <row r="92" spans="1:13" s="26" customFormat="1" x14ac:dyDescent="0.2">
      <c r="A92" s="25"/>
      <c r="B92" s="788"/>
      <c r="C92" s="787"/>
      <c r="D92" s="787"/>
      <c r="E92" s="787"/>
      <c r="F92" s="787"/>
      <c r="G92" s="787"/>
      <c r="H92" s="33"/>
      <c r="I92" s="33"/>
      <c r="J92" s="855"/>
      <c r="K92" s="856"/>
      <c r="L92" s="1593"/>
    </row>
    <row r="93" spans="1:13" s="26" customFormat="1" x14ac:dyDescent="0.2">
      <c r="A93" s="850"/>
      <c r="B93" s="443" t="s">
        <v>381</v>
      </c>
      <c r="C93" s="781"/>
      <c r="D93" s="787"/>
      <c r="E93" s="787"/>
      <c r="F93" s="787"/>
      <c r="G93" s="787"/>
      <c r="H93" s="787"/>
      <c r="I93" s="787"/>
      <c r="J93" s="855"/>
      <c r="K93" s="856"/>
      <c r="L93" s="1593"/>
    </row>
    <row r="94" spans="1:13" s="859" customFormat="1" ht="12" x14ac:dyDescent="0.2">
      <c r="A94" s="1142">
        <v>1</v>
      </c>
      <c r="B94" s="592" t="s">
        <v>305</v>
      </c>
      <c r="C94" s="592"/>
      <c r="D94" s="857"/>
      <c r="E94" s="857"/>
      <c r="F94" s="858"/>
      <c r="G94" s="858"/>
      <c r="H94" s="858"/>
      <c r="I94" s="788"/>
      <c r="J94" s="27"/>
      <c r="K94" s="27"/>
      <c r="L94" s="1594"/>
    </row>
    <row r="95" spans="1:13" s="859" customFormat="1" ht="12" x14ac:dyDescent="0.2">
      <c r="A95" s="1142">
        <v>2</v>
      </c>
      <c r="B95" s="592" t="s">
        <v>306</v>
      </c>
      <c r="C95" s="592"/>
      <c r="D95" s="857"/>
      <c r="E95" s="857"/>
      <c r="F95" s="858"/>
      <c r="G95" s="858"/>
      <c r="H95" s="858"/>
      <c r="I95" s="788"/>
      <c r="J95" s="27"/>
      <c r="K95" s="27"/>
      <c r="L95" s="1594"/>
    </row>
    <row r="96" spans="1:13" s="859" customFormat="1" ht="12" x14ac:dyDescent="0.2">
      <c r="A96" s="1142">
        <v>3</v>
      </c>
      <c r="B96" s="592" t="s">
        <v>400</v>
      </c>
      <c r="C96" s="1143"/>
      <c r="D96" s="857"/>
      <c r="E96" s="857"/>
      <c r="F96" s="858"/>
      <c r="G96" s="858"/>
      <c r="H96" s="858"/>
      <c r="I96" s="788"/>
      <c r="J96" s="27"/>
      <c r="K96" s="27"/>
      <c r="L96" s="1594"/>
    </row>
    <row r="97" spans="1:12" s="859" customFormat="1" ht="12" x14ac:dyDescent="0.2">
      <c r="A97" s="1142">
        <v>4</v>
      </c>
      <c r="B97" s="592" t="s">
        <v>401</v>
      </c>
      <c r="C97" s="1143"/>
      <c r="D97" s="857"/>
      <c r="E97" s="857"/>
      <c r="F97" s="858"/>
      <c r="G97" s="858"/>
      <c r="H97" s="858"/>
      <c r="I97" s="788"/>
      <c r="L97" s="1594"/>
    </row>
    <row r="98" spans="1:12" s="26" customFormat="1" x14ac:dyDescent="0.2">
      <c r="A98" s="1144">
        <v>5</v>
      </c>
      <c r="B98" s="28" t="s">
        <v>382</v>
      </c>
      <c r="C98" s="1143"/>
      <c r="D98" s="857"/>
      <c r="E98" s="857"/>
      <c r="F98" s="858"/>
      <c r="G98" s="858"/>
      <c r="H98" s="858"/>
      <c r="I98" s="33"/>
      <c r="L98" s="1593"/>
    </row>
    <row r="99" spans="1:12" s="26" customFormat="1" x14ac:dyDescent="0.2">
      <c r="A99" s="850"/>
      <c r="B99" s="1143"/>
      <c r="C99" s="1143"/>
      <c r="D99" s="857"/>
      <c r="E99" s="857"/>
      <c r="F99" s="858"/>
      <c r="G99" s="858"/>
      <c r="H99" s="858"/>
      <c r="I99" s="33"/>
      <c r="L99" s="1593"/>
    </row>
    <row r="100" spans="1:12" s="26" customFormat="1" x14ac:dyDescent="0.2">
      <c r="A100" s="860"/>
      <c r="B100" s="860"/>
      <c r="C100" s="860"/>
      <c r="D100" s="860"/>
      <c r="E100" s="860"/>
      <c r="F100" s="860"/>
      <c r="G100" s="860"/>
      <c r="H100" s="860"/>
      <c r="I100" s="860"/>
      <c r="L100" s="1593"/>
    </row>
    <row r="101" spans="1:12" x14ac:dyDescent="0.2">
      <c r="A101" s="28"/>
      <c r="F101" s="1683"/>
      <c r="G101" s="1694"/>
      <c r="H101" s="1683" t="s">
        <v>383</v>
      </c>
      <c r="I101" s="1683"/>
    </row>
    <row r="102" spans="1:12" x14ac:dyDescent="0.2">
      <c r="A102" s="850"/>
      <c r="B102" s="592"/>
      <c r="C102" s="781"/>
      <c r="D102" s="781"/>
      <c r="E102" s="781"/>
      <c r="F102" s="781"/>
      <c r="G102" s="781"/>
      <c r="H102" s="781"/>
      <c r="I102" s="781"/>
      <c r="J102" s="850"/>
    </row>
    <row r="103" spans="1:12" x14ac:dyDescent="0.2">
      <c r="A103" s="850"/>
      <c r="B103" s="592"/>
      <c r="C103" s="781"/>
      <c r="D103" s="781"/>
      <c r="E103" s="781"/>
      <c r="F103" s="781"/>
      <c r="G103" s="781"/>
      <c r="H103" s="781"/>
      <c r="I103" s="781"/>
      <c r="J103" s="850"/>
    </row>
    <row r="104" spans="1:12" x14ac:dyDescent="0.2">
      <c r="C104" s="793"/>
      <c r="D104" s="793"/>
      <c r="E104" s="793"/>
      <c r="F104" s="793"/>
      <c r="G104" s="793"/>
      <c r="H104" s="793"/>
      <c r="I104" s="793"/>
    </row>
    <row r="105" spans="1:12" x14ac:dyDescent="0.2">
      <c r="C105" s="793"/>
      <c r="D105" s="793"/>
      <c r="E105" s="793"/>
      <c r="F105" s="793"/>
      <c r="G105" s="793"/>
      <c r="H105" s="793"/>
      <c r="I105" s="793"/>
    </row>
    <row r="106" spans="1:12" x14ac:dyDescent="0.2">
      <c r="C106" s="793"/>
      <c r="D106" s="793"/>
      <c r="E106" s="793"/>
      <c r="F106" s="793"/>
      <c r="G106" s="793"/>
      <c r="H106" s="793"/>
      <c r="I106" s="793"/>
    </row>
  </sheetData>
  <autoFilter ref="B5:I83">
    <filterColumn colId="3" showButton="0"/>
    <filterColumn colId="5" showButton="0"/>
  </autoFilter>
  <sortState ref="B9:I22">
    <sortCondition ref="B9:B22"/>
  </sortState>
  <mergeCells count="13">
    <mergeCell ref="H101:I101"/>
    <mergeCell ref="G5:H5"/>
    <mergeCell ref="I5:I6"/>
    <mergeCell ref="C2:H2"/>
    <mergeCell ref="C3:H3"/>
    <mergeCell ref="B88:I88"/>
    <mergeCell ref="B5:B6"/>
    <mergeCell ref="C5:C6"/>
    <mergeCell ref="D5:D6"/>
    <mergeCell ref="E5:F5"/>
    <mergeCell ref="F101:G101"/>
    <mergeCell ref="C86:D86"/>
    <mergeCell ref="C87:D87"/>
  </mergeCells>
  <phoneticPr fontId="7" type="noConversion"/>
  <printOptions horizontalCentered="1" verticalCentered="1"/>
  <pageMargins left="0.59055118110236227" right="0.19685039370078741" top="0.39370078740157483" bottom="0.59055118110236227" header="0" footer="0"/>
  <pageSetup scale="8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7030A0"/>
  </sheetPr>
  <dimension ref="A1:N97"/>
  <sheetViews>
    <sheetView showGridLines="0" view="pageBreakPreview" zoomScale="110" zoomScaleNormal="100" workbookViewId="0">
      <selection activeCell="D8" sqref="D8"/>
    </sheetView>
  </sheetViews>
  <sheetFormatPr baseColWidth="10" defaultRowHeight="12.75" x14ac:dyDescent="0.2"/>
  <cols>
    <col min="1" max="1" width="3.140625" style="16" customWidth="1"/>
    <col min="2" max="2" width="12.7109375" style="374" customWidth="1"/>
    <col min="3" max="3" width="35.5703125" style="16" customWidth="1"/>
    <col min="4" max="4" width="20.42578125" style="18" customWidth="1"/>
    <col min="5" max="5" width="13" style="16" customWidth="1"/>
    <col min="6" max="6" width="13.85546875" style="19" customWidth="1"/>
    <col min="7" max="7" width="15.7109375" style="16" customWidth="1"/>
    <col min="8" max="8" width="11.42578125" style="16"/>
    <col min="9" max="9" width="11.5703125" style="16" bestFit="1" customWidth="1"/>
    <col min="10" max="16384" width="11.42578125" style="16"/>
  </cols>
  <sheetData>
    <row r="1" spans="2:14" ht="24" customHeight="1" x14ac:dyDescent="0.2">
      <c r="B1" s="39"/>
      <c r="C1" s="1697" t="s">
        <v>771</v>
      </c>
      <c r="D1" s="1697"/>
      <c r="E1" s="1697"/>
      <c r="F1" s="1697"/>
      <c r="G1" s="1361" t="s">
        <v>21041</v>
      </c>
    </row>
    <row r="2" spans="2:14" ht="28.5" customHeight="1" x14ac:dyDescent="0.2">
      <c r="C2" s="1698" t="str">
        <f>'6- FONDOS FIJOS'!C4:F4</f>
        <v>AL MES DE DICIEMBRE DEL 2017</v>
      </c>
      <c r="D2" s="1698"/>
      <c r="E2" s="1698"/>
      <c r="F2" s="1698"/>
    </row>
    <row r="3" spans="2:14" ht="3" customHeight="1" thickBot="1" x14ac:dyDescent="0.25"/>
    <row r="4" spans="2:14" ht="35.25" customHeight="1" thickBot="1" x14ac:dyDescent="0.25">
      <c r="B4" s="265" t="s">
        <v>516</v>
      </c>
      <c r="C4" s="301" t="s">
        <v>515</v>
      </c>
      <c r="D4" s="266" t="s">
        <v>511</v>
      </c>
      <c r="E4" s="265" t="s">
        <v>517</v>
      </c>
      <c r="F4" s="1033" t="s">
        <v>464</v>
      </c>
      <c r="G4" s="301" t="s">
        <v>444</v>
      </c>
    </row>
    <row r="5" spans="2:14" ht="17.25" customHeight="1" x14ac:dyDescent="0.2">
      <c r="B5" s="375">
        <v>11220</v>
      </c>
      <c r="C5" s="375" t="s">
        <v>727</v>
      </c>
      <c r="D5" s="146"/>
      <c r="E5" s="376"/>
      <c r="F5" s="377"/>
      <c r="G5" s="302"/>
      <c r="H5" s="378"/>
      <c r="I5" s="303"/>
      <c r="J5" s="379"/>
      <c r="K5" s="380"/>
      <c r="L5" s="23"/>
      <c r="M5" s="23"/>
      <c r="N5" s="23"/>
    </row>
    <row r="6" spans="2:14" ht="21.75" customHeight="1" x14ac:dyDescent="0.2">
      <c r="B6" s="204">
        <v>11210</v>
      </c>
      <c r="C6" s="381" t="s">
        <v>772</v>
      </c>
      <c r="D6" s="146"/>
      <c r="E6" s="376"/>
      <c r="F6" s="377"/>
      <c r="G6" s="146"/>
      <c r="H6" s="382"/>
      <c r="I6" s="303"/>
      <c r="J6" s="379"/>
      <c r="K6" s="380"/>
      <c r="L6" s="23"/>
      <c r="M6" s="23"/>
      <c r="N6" s="23"/>
    </row>
    <row r="7" spans="2:14" ht="24" customHeight="1" x14ac:dyDescent="0.2">
      <c r="B7" s="98">
        <v>11221</v>
      </c>
      <c r="C7" s="383" t="s">
        <v>728</v>
      </c>
      <c r="D7" s="305"/>
      <c r="E7" s="384"/>
      <c r="F7" s="385">
        <f>SUM(F8:F29)</f>
        <v>980757.28999999992</v>
      </c>
      <c r="G7" s="386"/>
    </row>
    <row r="8" spans="2:14" ht="15" customHeight="1" x14ac:dyDescent="0.2">
      <c r="B8" s="546">
        <v>1221001</v>
      </c>
      <c r="C8" s="547" t="s">
        <v>21059</v>
      </c>
      <c r="D8" s="538" t="s">
        <v>21060</v>
      </c>
      <c r="E8" s="549">
        <v>43080</v>
      </c>
      <c r="F8" s="537">
        <v>2962.47</v>
      </c>
      <c r="G8" s="150"/>
    </row>
    <row r="9" spans="2:14" ht="15" customHeight="1" x14ac:dyDescent="0.2">
      <c r="B9" s="546">
        <v>1221067</v>
      </c>
      <c r="C9" s="547" t="s">
        <v>21061</v>
      </c>
      <c r="D9" s="538" t="s">
        <v>21062</v>
      </c>
      <c r="E9" s="549">
        <v>43088</v>
      </c>
      <c r="F9" s="537">
        <v>5400</v>
      </c>
      <c r="G9" s="150"/>
    </row>
    <row r="10" spans="2:14" ht="22.5" customHeight="1" x14ac:dyDescent="0.2">
      <c r="B10" s="546">
        <v>1221083</v>
      </c>
      <c r="C10" s="547" t="s">
        <v>21063</v>
      </c>
      <c r="D10" s="538" t="s">
        <v>21064</v>
      </c>
      <c r="E10" s="549">
        <v>43096</v>
      </c>
      <c r="F10" s="537">
        <v>972394.82</v>
      </c>
      <c r="G10" s="150"/>
    </row>
    <row r="11" spans="2:14" ht="21" hidden="1" customHeight="1" x14ac:dyDescent="0.2">
      <c r="B11" s="546"/>
      <c r="C11" s="547"/>
      <c r="D11" s="548"/>
      <c r="E11" s="539"/>
      <c r="F11" s="537"/>
      <c r="G11" s="150"/>
    </row>
    <row r="12" spans="2:14" ht="21" hidden="1" customHeight="1" x14ac:dyDescent="0.2">
      <c r="B12" s="189"/>
      <c r="C12" s="141"/>
      <c r="D12" s="535"/>
      <c r="E12" s="536"/>
      <c r="F12" s="537"/>
      <c r="G12" s="150"/>
    </row>
    <row r="13" spans="2:14" ht="21" hidden="1" customHeight="1" x14ac:dyDescent="0.2">
      <c r="B13" s="189"/>
      <c r="C13" s="141"/>
      <c r="D13" s="190"/>
      <c r="E13" s="191"/>
      <c r="F13" s="192"/>
      <c r="G13" s="150"/>
    </row>
    <row r="14" spans="2:14" ht="21" hidden="1" customHeight="1" x14ac:dyDescent="0.2">
      <c r="B14" s="189"/>
      <c r="C14" s="141"/>
      <c r="D14" s="190"/>
      <c r="E14" s="191"/>
      <c r="F14" s="192"/>
      <c r="G14" s="150"/>
    </row>
    <row r="15" spans="2:14" ht="21" hidden="1" customHeight="1" x14ac:dyDescent="0.2">
      <c r="B15" s="189"/>
      <c r="C15" s="141"/>
      <c r="D15" s="190"/>
      <c r="E15" s="191"/>
      <c r="F15" s="192"/>
      <c r="G15" s="150"/>
    </row>
    <row r="16" spans="2:14" ht="21" hidden="1" customHeight="1" x14ac:dyDescent="0.2">
      <c r="B16" s="189"/>
      <c r="C16" s="141"/>
      <c r="D16" s="190"/>
      <c r="E16" s="191"/>
      <c r="F16" s="192"/>
      <c r="G16" s="150"/>
    </row>
    <row r="17" spans="2:9" ht="21" hidden="1" customHeight="1" x14ac:dyDescent="0.2">
      <c r="B17" s="189"/>
      <c r="C17" s="141"/>
      <c r="D17" s="190"/>
      <c r="E17" s="191"/>
      <c r="F17" s="192"/>
      <c r="G17" s="150"/>
    </row>
    <row r="18" spans="2:9" ht="21" hidden="1" customHeight="1" x14ac:dyDescent="0.2">
      <c r="B18" s="189"/>
      <c r="C18" s="141"/>
      <c r="D18" s="190"/>
      <c r="E18" s="191"/>
      <c r="F18" s="192"/>
      <c r="G18" s="150"/>
    </row>
    <row r="19" spans="2:9" ht="21" hidden="1" customHeight="1" x14ac:dyDescent="0.2">
      <c r="B19" s="189"/>
      <c r="C19" s="141"/>
      <c r="D19" s="190"/>
      <c r="E19" s="191"/>
      <c r="F19" s="192"/>
      <c r="G19" s="150"/>
    </row>
    <row r="20" spans="2:9" ht="21" hidden="1" customHeight="1" x14ac:dyDescent="0.2">
      <c r="B20" s="189"/>
      <c r="C20" s="141"/>
      <c r="D20" s="190"/>
      <c r="E20" s="191"/>
      <c r="F20" s="192"/>
      <c r="G20" s="150"/>
    </row>
    <row r="21" spans="2:9" ht="21" hidden="1" customHeight="1" x14ac:dyDescent="0.2">
      <c r="B21" s="189"/>
      <c r="C21" s="141"/>
      <c r="D21" s="190"/>
      <c r="E21" s="191"/>
      <c r="F21" s="192"/>
      <c r="G21" s="150"/>
    </row>
    <row r="22" spans="2:9" ht="21" hidden="1" customHeight="1" x14ac:dyDescent="0.2">
      <c r="B22" s="189"/>
      <c r="C22" s="141"/>
      <c r="D22" s="190"/>
      <c r="E22" s="191"/>
      <c r="F22" s="192"/>
      <c r="G22" s="150"/>
    </row>
    <row r="23" spans="2:9" ht="21" hidden="1" customHeight="1" x14ac:dyDescent="0.2">
      <c r="B23" s="189"/>
      <c r="C23" s="141"/>
      <c r="D23" s="190"/>
      <c r="E23" s="191"/>
      <c r="F23" s="192"/>
      <c r="G23" s="150"/>
    </row>
    <row r="24" spans="2:9" ht="21" hidden="1" customHeight="1" x14ac:dyDescent="0.2">
      <c r="B24" s="189"/>
      <c r="C24" s="141"/>
      <c r="D24" s="190"/>
      <c r="E24" s="191"/>
      <c r="F24" s="192"/>
      <c r="G24" s="150"/>
    </row>
    <row r="25" spans="2:9" ht="10.5" hidden="1" customHeight="1" x14ac:dyDescent="0.2">
      <c r="B25" s="105"/>
      <c r="C25" s="141"/>
      <c r="D25" s="140"/>
      <c r="E25" s="149"/>
      <c r="F25" s="193"/>
      <c r="G25" s="150"/>
    </row>
    <row r="26" spans="2:9" ht="10.5" hidden="1" customHeight="1" x14ac:dyDescent="0.2">
      <c r="B26" s="105"/>
      <c r="C26" s="141"/>
      <c r="D26" s="140"/>
      <c r="E26" s="149"/>
      <c r="F26" s="193"/>
      <c r="G26" s="150"/>
    </row>
    <row r="27" spans="2:9" ht="10.5" hidden="1" customHeight="1" x14ac:dyDescent="0.2">
      <c r="B27" s="105"/>
      <c r="C27" s="141"/>
      <c r="D27" s="140"/>
      <c r="E27" s="149"/>
      <c r="F27" s="193"/>
      <c r="G27" s="150"/>
    </row>
    <row r="28" spans="2:9" ht="12.75" hidden="1" customHeight="1" x14ac:dyDescent="0.2">
      <c r="B28" s="105"/>
      <c r="C28" s="141"/>
      <c r="D28" s="140"/>
      <c r="E28" s="149"/>
      <c r="F28" s="193"/>
      <c r="G28" s="150"/>
    </row>
    <row r="29" spans="2:9" ht="3.75" customHeight="1" x14ac:dyDescent="0.2">
      <c r="B29" s="189"/>
      <c r="C29" s="387"/>
      <c r="D29" s="190"/>
      <c r="E29" s="191"/>
      <c r="F29" s="192"/>
      <c r="G29" s="388"/>
    </row>
    <row r="30" spans="2:9" ht="21.75" customHeight="1" x14ac:dyDescent="0.2">
      <c r="B30" s="204">
        <v>11225</v>
      </c>
      <c r="C30" s="389" t="s">
        <v>756</v>
      </c>
      <c r="D30" s="135"/>
      <c r="E30" s="390"/>
      <c r="F30" s="391">
        <f>SUM(F31:F31)</f>
        <v>0</v>
      </c>
      <c r="G30" s="388"/>
    </row>
    <row r="31" spans="2:9" ht="9" customHeight="1" x14ac:dyDescent="0.2">
      <c r="B31" s="105"/>
      <c r="C31" s="141"/>
      <c r="D31" s="190"/>
      <c r="E31" s="390"/>
      <c r="F31" s="193"/>
      <c r="G31" s="150"/>
      <c r="I31" s="529">
        <f>+F7+F30+F32</f>
        <v>980757.28999999992</v>
      </c>
    </row>
    <row r="32" spans="2:9" ht="12.75" customHeight="1" x14ac:dyDescent="0.2">
      <c r="B32" s="98">
        <v>11229</v>
      </c>
      <c r="C32" s="392" t="s">
        <v>729</v>
      </c>
      <c r="D32" s="393"/>
      <c r="E32" s="138"/>
      <c r="F32" s="385">
        <f>SUM(F33:F33)</f>
        <v>0</v>
      </c>
      <c r="G32" s="197"/>
    </row>
    <row r="33" spans="2:7" ht="12.75" customHeight="1" thickBot="1" x14ac:dyDescent="0.25">
      <c r="B33" s="155"/>
      <c r="C33" s="141"/>
      <c r="D33" s="135"/>
      <c r="E33" s="373"/>
      <c r="F33" s="193"/>
      <c r="G33" s="150"/>
    </row>
    <row r="34" spans="2:7" ht="18.75" customHeight="1" thickBot="1" x14ac:dyDescent="0.25">
      <c r="B34" s="145"/>
      <c r="C34" s="145"/>
      <c r="D34" s="146"/>
      <c r="E34" s="134"/>
      <c r="F34" s="372">
        <f>+F30+F7+F33</f>
        <v>980757.28999999992</v>
      </c>
      <c r="G34" s="147"/>
    </row>
    <row r="35" spans="2:7" ht="17.25" customHeight="1" x14ac:dyDescent="0.2">
      <c r="B35" s="148">
        <v>11230</v>
      </c>
      <c r="C35" s="148" t="s">
        <v>706</v>
      </c>
      <c r="D35" s="146"/>
      <c r="E35" s="134"/>
      <c r="F35" s="194"/>
      <c r="G35" s="147"/>
    </row>
    <row r="36" spans="2:7" ht="12.75" customHeight="1" x14ac:dyDescent="0.2">
      <c r="B36" s="98">
        <v>11231</v>
      </c>
      <c r="C36" s="394" t="s">
        <v>706</v>
      </c>
      <c r="D36" s="395"/>
      <c r="E36" s="396"/>
      <c r="F36" s="397">
        <f>SUM(F37:F44)</f>
        <v>127296.6</v>
      </c>
      <c r="G36" s="139"/>
    </row>
    <row r="37" spans="2:7" ht="21" customHeight="1" x14ac:dyDescent="0.2">
      <c r="B37" s="1370">
        <v>1231015</v>
      </c>
      <c r="C37" s="1370" t="s">
        <v>803</v>
      </c>
      <c r="D37" s="692" t="s">
        <v>804</v>
      </c>
      <c r="E37" s="549">
        <v>41274</v>
      </c>
      <c r="F37" s="537">
        <v>68194</v>
      </c>
      <c r="G37" s="150"/>
    </row>
    <row r="38" spans="2:7" ht="23.25" customHeight="1" x14ac:dyDescent="0.2">
      <c r="B38" s="1370">
        <v>1231071</v>
      </c>
      <c r="C38" s="1370" t="s">
        <v>805</v>
      </c>
      <c r="D38" s="692" t="s">
        <v>806</v>
      </c>
      <c r="E38" s="549">
        <v>42369</v>
      </c>
      <c r="F38" s="537">
        <v>50000</v>
      </c>
      <c r="G38" s="150"/>
    </row>
    <row r="39" spans="2:7" ht="17.25" customHeight="1" x14ac:dyDescent="0.2">
      <c r="B39" s="1370">
        <v>1231096</v>
      </c>
      <c r="C39" s="1370" t="s">
        <v>21065</v>
      </c>
      <c r="D39" s="692" t="s">
        <v>21066</v>
      </c>
      <c r="E39" s="1371">
        <v>43100</v>
      </c>
      <c r="F39" s="537">
        <v>842.6</v>
      </c>
      <c r="G39" s="150"/>
    </row>
    <row r="40" spans="2:7" ht="17.25" customHeight="1" x14ac:dyDescent="0.2">
      <c r="B40" s="1370">
        <v>1231191</v>
      </c>
      <c r="C40" s="1370" t="s">
        <v>21067</v>
      </c>
      <c r="D40" s="692" t="s">
        <v>21066</v>
      </c>
      <c r="E40" s="549">
        <v>43100</v>
      </c>
      <c r="F40" s="537">
        <v>8260</v>
      </c>
      <c r="G40" s="150"/>
    </row>
    <row r="41" spans="2:7" ht="17.25" customHeight="1" x14ac:dyDescent="0.2">
      <c r="B41" s="869"/>
      <c r="C41" s="869"/>
      <c r="D41" s="692"/>
      <c r="E41" s="872"/>
      <c r="F41" s="871"/>
      <c r="G41" s="150"/>
    </row>
    <row r="42" spans="2:7" ht="17.25" hidden="1" customHeight="1" x14ac:dyDescent="0.2">
      <c r="B42" s="869"/>
      <c r="C42" s="869"/>
      <c r="D42" s="692"/>
      <c r="E42" s="870"/>
      <c r="F42" s="871"/>
      <c r="G42" s="150"/>
    </row>
    <row r="43" spans="2:7" ht="17.25" hidden="1" customHeight="1" x14ac:dyDescent="0.2">
      <c r="B43" s="869"/>
      <c r="C43" s="869"/>
      <c r="D43" s="639"/>
      <c r="E43" s="872"/>
      <c r="F43" s="871"/>
      <c r="G43" s="150"/>
    </row>
    <row r="44" spans="2:7" ht="13.5" hidden="1" customHeight="1" x14ac:dyDescent="0.2">
      <c r="B44" s="653"/>
      <c r="C44" s="653"/>
      <c r="D44" s="760"/>
      <c r="E44" s="654"/>
      <c r="F44" s="652"/>
      <c r="G44" s="150"/>
    </row>
    <row r="45" spans="2:7" ht="24.75" customHeight="1" x14ac:dyDescent="0.2">
      <c r="B45" s="398">
        <v>11240</v>
      </c>
      <c r="C45" s="406" t="s">
        <v>707</v>
      </c>
      <c r="D45" s="393"/>
      <c r="E45" s="376"/>
      <c r="F45" s="400"/>
      <c r="G45" s="139"/>
    </row>
    <row r="46" spans="2:7" ht="16.5" customHeight="1" x14ac:dyDescent="0.2">
      <c r="B46" s="401">
        <v>11241</v>
      </c>
      <c r="C46" s="402" t="s">
        <v>709</v>
      </c>
      <c r="D46" s="393"/>
      <c r="E46" s="376"/>
      <c r="F46" s="400">
        <f>SUM(F47:F47)</f>
        <v>105.24</v>
      </c>
      <c r="G46" s="139"/>
    </row>
    <row r="47" spans="2:7" ht="26.25" customHeight="1" x14ac:dyDescent="0.2">
      <c r="B47" s="189">
        <v>1241001</v>
      </c>
      <c r="C47" s="538" t="s">
        <v>708</v>
      </c>
      <c r="D47" s="867" t="s">
        <v>709</v>
      </c>
      <c r="E47" s="539">
        <v>43100</v>
      </c>
      <c r="F47" s="868">
        <v>105.24</v>
      </c>
      <c r="G47" s="151"/>
    </row>
    <row r="48" spans="2:7" ht="17.25" customHeight="1" x14ac:dyDescent="0.2">
      <c r="B48" s="398">
        <v>11250</v>
      </c>
      <c r="C48" s="406" t="s">
        <v>773</v>
      </c>
      <c r="D48" s="135"/>
      <c r="E48" s="403"/>
      <c r="F48" s="404"/>
      <c r="G48" s="139"/>
    </row>
    <row r="49" spans="2:7" ht="5.25" customHeight="1" x14ac:dyDescent="0.2">
      <c r="B49" s="405"/>
      <c r="C49" s="387"/>
      <c r="D49" s="135"/>
      <c r="E49" s="403"/>
      <c r="F49" s="404"/>
      <c r="G49" s="139"/>
    </row>
    <row r="50" spans="2:7" ht="17.25" hidden="1" customHeight="1" x14ac:dyDescent="0.2">
      <c r="B50" s="398">
        <v>11260</v>
      </c>
      <c r="C50" s="399" t="s">
        <v>774</v>
      </c>
      <c r="D50" s="135"/>
      <c r="E50" s="403"/>
      <c r="F50" s="404"/>
      <c r="G50" s="139"/>
    </row>
    <row r="51" spans="2:7" ht="5.25" hidden="1" customHeight="1" x14ac:dyDescent="0.2">
      <c r="B51" s="105"/>
      <c r="C51" s="44"/>
      <c r="D51" s="135"/>
      <c r="E51" s="403"/>
      <c r="F51" s="404"/>
      <c r="G51" s="139"/>
    </row>
    <row r="52" spans="2:7" ht="24.75" hidden="1" customHeight="1" x14ac:dyDescent="0.2">
      <c r="B52" s="398">
        <v>11290</v>
      </c>
      <c r="C52" s="406" t="s">
        <v>775</v>
      </c>
      <c r="D52" s="135"/>
      <c r="E52" s="403"/>
      <c r="F52" s="404"/>
      <c r="G52" s="139"/>
    </row>
    <row r="53" spans="2:7" ht="6" hidden="1" customHeight="1" x14ac:dyDescent="0.2">
      <c r="B53" s="105"/>
      <c r="C53" s="44"/>
      <c r="D53" s="135"/>
      <c r="E53" s="403"/>
      <c r="F53" s="404"/>
      <c r="G53" s="139"/>
    </row>
    <row r="54" spans="2:7" ht="3" customHeight="1" x14ac:dyDescent="0.2">
      <c r="B54" s="105"/>
      <c r="C54" s="44"/>
      <c r="D54" s="135"/>
      <c r="E54" s="403"/>
      <c r="F54" s="404"/>
      <c r="G54" s="139"/>
    </row>
    <row r="55" spans="2:7" ht="18" customHeight="1" x14ac:dyDescent="0.2">
      <c r="B55" s="398">
        <v>11300</v>
      </c>
      <c r="C55" s="433" t="s">
        <v>730</v>
      </c>
      <c r="D55" s="393"/>
      <c r="E55" s="376"/>
      <c r="F55" s="407">
        <f>SUM(F57:F63)</f>
        <v>0</v>
      </c>
      <c r="G55" s="139"/>
    </row>
    <row r="56" spans="2:7" ht="27.75" customHeight="1" x14ac:dyDescent="0.2">
      <c r="B56" s="401">
        <v>11311</v>
      </c>
      <c r="C56" s="408" t="s">
        <v>776</v>
      </c>
      <c r="D56" s="393"/>
      <c r="E56" s="376"/>
      <c r="F56" s="409"/>
      <c r="G56" s="139"/>
    </row>
    <row r="57" spans="2:7" ht="18.75" customHeight="1" x14ac:dyDescent="0.2">
      <c r="B57" s="189">
        <v>1311001</v>
      </c>
      <c r="C57" s="538" t="s">
        <v>102</v>
      </c>
      <c r="D57" s="105"/>
      <c r="E57" s="656"/>
      <c r="F57" s="655"/>
      <c r="G57" s="150"/>
    </row>
    <row r="58" spans="2:7" ht="22.5" hidden="1" customHeight="1" x14ac:dyDescent="0.2">
      <c r="B58" s="542"/>
      <c r="C58" s="105"/>
      <c r="D58" s="105"/>
      <c r="E58" s="156"/>
      <c r="F58" s="541"/>
      <c r="G58" s="150"/>
    </row>
    <row r="59" spans="2:7" ht="20.25" hidden="1" customHeight="1" x14ac:dyDescent="0.2">
      <c r="B59" s="543"/>
      <c r="C59" s="105"/>
      <c r="D59" s="105"/>
      <c r="E59" s="156"/>
      <c r="F59" s="541"/>
      <c r="G59" s="150"/>
    </row>
    <row r="60" spans="2:7" ht="20.25" hidden="1" customHeight="1" x14ac:dyDescent="0.2">
      <c r="B60" s="540"/>
      <c r="C60" s="105"/>
      <c r="D60" s="105"/>
      <c r="E60" s="156"/>
      <c r="F60" s="541"/>
      <c r="G60" s="150"/>
    </row>
    <row r="61" spans="2:7" ht="20.25" hidden="1" customHeight="1" x14ac:dyDescent="0.2">
      <c r="B61" s="540"/>
      <c r="C61" s="105"/>
      <c r="D61" s="105"/>
      <c r="E61" s="156"/>
      <c r="F61" s="541"/>
      <c r="G61" s="150"/>
    </row>
    <row r="62" spans="2:7" ht="21.75" hidden="1" customHeight="1" x14ac:dyDescent="0.2">
      <c r="B62" s="410"/>
      <c r="C62" s="140"/>
      <c r="D62" s="140"/>
      <c r="E62" s="149"/>
      <c r="F62" s="193"/>
      <c r="G62" s="150"/>
    </row>
    <row r="63" spans="2:7" ht="12" hidden="1" customHeight="1" x14ac:dyDescent="0.2">
      <c r="B63" s="411"/>
      <c r="C63" s="309"/>
      <c r="D63" s="152"/>
      <c r="E63" s="153"/>
      <c r="F63" s="195"/>
      <c r="G63" s="154"/>
    </row>
    <row r="64" spans="2:7" ht="22.5" customHeight="1" x14ac:dyDescent="0.2">
      <c r="B64" s="411"/>
      <c r="C64" s="18"/>
      <c r="D64" s="412" t="s">
        <v>357</v>
      </c>
      <c r="E64" s="413"/>
      <c r="F64" s="434">
        <f>+F7+F32+F36+F46+F55+F30</f>
        <v>1108159.1299999999</v>
      </c>
      <c r="G64" s="414"/>
    </row>
    <row r="65" spans="1:8" ht="4.5" customHeight="1" thickBot="1" x14ac:dyDescent="0.25">
      <c r="B65" s="415"/>
      <c r="C65" s="416"/>
      <c r="D65" s="417"/>
      <c r="E65" s="418"/>
      <c r="F65" s="419"/>
      <c r="G65" s="420"/>
    </row>
    <row r="66" spans="1:8" ht="3.75" customHeight="1" thickBot="1" x14ac:dyDescent="0.25">
      <c r="C66" s="374"/>
      <c r="G66" s="36"/>
    </row>
    <row r="67" spans="1:8" ht="15.75" customHeight="1" x14ac:dyDescent="0.2">
      <c r="B67" s="1699"/>
      <c r="C67" s="1700"/>
      <c r="D67" s="187"/>
      <c r="E67" s="368"/>
      <c r="F67" s="368"/>
      <c r="G67" s="550"/>
      <c r="H67" s="367"/>
    </row>
    <row r="68" spans="1:8" ht="27" customHeight="1" x14ac:dyDescent="0.2">
      <c r="B68" s="1703" t="s">
        <v>916</v>
      </c>
      <c r="C68" s="1704"/>
      <c r="D68" s="21"/>
      <c r="E68" s="311"/>
      <c r="F68" s="311"/>
      <c r="G68" s="332"/>
      <c r="H68" s="367"/>
    </row>
    <row r="69" spans="1:8" s="36" customFormat="1" ht="12.75" customHeight="1" x14ac:dyDescent="0.2">
      <c r="A69" s="421"/>
      <c r="B69" s="1701" t="s">
        <v>802</v>
      </c>
      <c r="C69" s="1702"/>
      <c r="D69" s="21"/>
      <c r="E69" s="23"/>
      <c r="F69" s="23"/>
      <c r="G69" s="874"/>
      <c r="H69" s="369"/>
    </row>
    <row r="70" spans="1:8" s="631" customFormat="1" ht="9" customHeight="1" x14ac:dyDescent="0.2">
      <c r="A70" s="421"/>
      <c r="B70" s="873"/>
      <c r="C70" s="431"/>
      <c r="D70" s="21"/>
      <c r="E70" s="23"/>
      <c r="F70" s="23"/>
      <c r="G70" s="874"/>
      <c r="H70" s="21"/>
    </row>
    <row r="71" spans="1:8" s="36" customFormat="1" ht="48.75" customHeight="1" thickBot="1" x14ac:dyDescent="0.25">
      <c r="B71" s="1674" t="s">
        <v>826</v>
      </c>
      <c r="C71" s="1675"/>
      <c r="D71" s="1675"/>
      <c r="E71" s="1675"/>
      <c r="F71" s="1675"/>
      <c r="G71" s="1676"/>
    </row>
    <row r="72" spans="1:8" s="36" customFormat="1" ht="3" customHeight="1" x14ac:dyDescent="0.2">
      <c r="A72" s="422">
        <v>1</v>
      </c>
      <c r="B72" s="423" t="s">
        <v>307</v>
      </c>
      <c r="D72" s="18"/>
      <c r="F72" s="314"/>
    </row>
    <row r="73" spans="1:8" s="36" customFormat="1" ht="12" x14ac:dyDescent="0.2">
      <c r="A73" s="422">
        <v>2</v>
      </c>
      <c r="B73" s="423" t="s">
        <v>368</v>
      </c>
      <c r="D73" s="18"/>
      <c r="F73" s="314"/>
    </row>
    <row r="74" spans="1:8" s="36" customFormat="1" ht="12" x14ac:dyDescent="0.2">
      <c r="A74" s="422">
        <v>3</v>
      </c>
      <c r="B74" s="423" t="s">
        <v>379</v>
      </c>
      <c r="D74" s="18"/>
      <c r="F74" s="314"/>
    </row>
    <row r="75" spans="1:8" s="36" customFormat="1" ht="12" x14ac:dyDescent="0.2">
      <c r="A75" s="422">
        <v>4</v>
      </c>
      <c r="B75" s="423" t="s">
        <v>308</v>
      </c>
      <c r="D75" s="18"/>
      <c r="F75" s="314"/>
    </row>
    <row r="76" spans="1:8" s="36" customFormat="1" ht="12" x14ac:dyDescent="0.2">
      <c r="A76" s="422">
        <v>5</v>
      </c>
      <c r="B76" s="423" t="s">
        <v>382</v>
      </c>
      <c r="D76" s="18"/>
      <c r="F76" s="314"/>
    </row>
    <row r="77" spans="1:8" s="36" customFormat="1" ht="12" x14ac:dyDescent="0.2">
      <c r="A77" s="422">
        <v>6</v>
      </c>
      <c r="B77" s="423" t="s">
        <v>403</v>
      </c>
      <c r="D77" s="18"/>
      <c r="F77" s="314"/>
    </row>
    <row r="78" spans="1:8" s="36" customFormat="1" ht="12" x14ac:dyDescent="0.2">
      <c r="A78" s="422"/>
      <c r="B78" s="423" t="s">
        <v>386</v>
      </c>
      <c r="D78" s="18"/>
      <c r="F78" s="314"/>
    </row>
    <row r="79" spans="1:8" s="36" customFormat="1" ht="12" x14ac:dyDescent="0.2">
      <c r="A79" s="422"/>
      <c r="B79" s="423"/>
      <c r="D79" s="18"/>
      <c r="F79" s="314"/>
    </row>
    <row r="80" spans="1:8" s="36" customFormat="1" ht="12" x14ac:dyDescent="0.2">
      <c r="A80" s="422"/>
      <c r="B80" s="371" t="s">
        <v>385</v>
      </c>
      <c r="D80" s="18"/>
      <c r="F80" s="314"/>
    </row>
    <row r="81" spans="1:7" s="36" customFormat="1" ht="12" x14ac:dyDescent="0.2">
      <c r="A81" s="89"/>
      <c r="B81" s="423" t="s">
        <v>309</v>
      </c>
      <c r="D81" s="18"/>
      <c r="F81" s="314"/>
    </row>
    <row r="82" spans="1:7" s="36" customFormat="1" ht="5.25" customHeight="1" x14ac:dyDescent="0.2">
      <c r="A82" s="89"/>
      <c r="B82" s="423" t="s">
        <v>294</v>
      </c>
      <c r="D82" s="18"/>
      <c r="F82" s="314"/>
    </row>
    <row r="83" spans="1:7" s="23" customFormat="1" x14ac:dyDescent="0.2">
      <c r="A83" s="89"/>
      <c r="B83" s="423"/>
      <c r="C83" s="36"/>
      <c r="D83" s="18"/>
      <c r="E83" s="36"/>
      <c r="F83" s="314"/>
      <c r="G83" s="36"/>
    </row>
    <row r="84" spans="1:7" s="23" customFormat="1" x14ac:dyDescent="0.2">
      <c r="A84" s="89"/>
      <c r="B84" s="423" t="s">
        <v>310</v>
      </c>
      <c r="C84" s="36"/>
      <c r="D84" s="18"/>
      <c r="E84" s="36"/>
      <c r="F84" s="314"/>
      <c r="G84" s="36"/>
    </row>
    <row r="85" spans="1:7" s="23" customFormat="1" x14ac:dyDescent="0.2">
      <c r="A85" s="89"/>
      <c r="B85" s="424"/>
      <c r="C85" s="36"/>
      <c r="D85" s="18"/>
      <c r="E85" s="36"/>
      <c r="F85" s="314"/>
      <c r="G85" s="36"/>
    </row>
    <row r="86" spans="1:7" s="23" customFormat="1" x14ac:dyDescent="0.2">
      <c r="A86" s="421"/>
      <c r="B86" s="424"/>
      <c r="C86" s="36"/>
      <c r="D86" s="18"/>
      <c r="E86" s="36"/>
      <c r="F86" s="314"/>
      <c r="G86" s="36"/>
    </row>
    <row r="87" spans="1:7" s="23" customFormat="1" x14ac:dyDescent="0.2">
      <c r="A87" s="93"/>
      <c r="B87" s="425"/>
      <c r="C87" s="93"/>
      <c r="D87" s="93"/>
      <c r="E87" s="93"/>
      <c r="F87" s="426"/>
      <c r="G87" s="427"/>
    </row>
    <row r="88" spans="1:7" s="23" customFormat="1" x14ac:dyDescent="0.2">
      <c r="A88" s="18"/>
      <c r="B88" s="428"/>
      <c r="C88" s="18"/>
      <c r="D88" s="18"/>
      <c r="E88" s="18"/>
      <c r="F88" s="429"/>
      <c r="G88" s="430" t="s">
        <v>383</v>
      </c>
    </row>
    <row r="89" spans="1:7" s="23" customFormat="1" x14ac:dyDescent="0.2">
      <c r="B89" s="20"/>
      <c r="D89" s="21"/>
      <c r="F89" s="88"/>
      <c r="G89" s="431"/>
    </row>
    <row r="90" spans="1:7" s="23" customFormat="1" x14ac:dyDescent="0.2">
      <c r="B90" s="432"/>
      <c r="D90" s="21"/>
      <c r="F90" s="88"/>
      <c r="G90" s="431"/>
    </row>
    <row r="91" spans="1:7" s="23" customFormat="1" x14ac:dyDescent="0.2">
      <c r="B91" s="432"/>
      <c r="D91" s="21"/>
      <c r="F91" s="88"/>
      <c r="G91" s="431"/>
    </row>
    <row r="92" spans="1:7" s="23" customFormat="1" x14ac:dyDescent="0.2">
      <c r="B92" s="432"/>
      <c r="D92" s="21"/>
      <c r="F92" s="88"/>
      <c r="G92" s="431"/>
    </row>
    <row r="93" spans="1:7" s="23" customFormat="1" x14ac:dyDescent="0.2">
      <c r="B93" s="432"/>
      <c r="D93" s="21"/>
      <c r="F93" s="88"/>
      <c r="G93" s="431"/>
    </row>
    <row r="94" spans="1:7" s="23" customFormat="1" x14ac:dyDescent="0.2">
      <c r="B94" s="432"/>
      <c r="D94" s="21"/>
      <c r="F94" s="88"/>
      <c r="G94" s="431"/>
    </row>
    <row r="95" spans="1:7" s="23" customFormat="1" x14ac:dyDescent="0.2">
      <c r="B95" s="432"/>
      <c r="D95" s="21"/>
      <c r="F95" s="88"/>
      <c r="G95" s="431"/>
    </row>
    <row r="96" spans="1:7" s="23" customFormat="1" x14ac:dyDescent="0.2">
      <c r="B96" s="432"/>
      <c r="D96" s="21"/>
      <c r="F96" s="88"/>
      <c r="G96" s="431"/>
    </row>
    <row r="97" spans="2:6" s="23" customFormat="1" x14ac:dyDescent="0.2">
      <c r="B97" s="432"/>
      <c r="D97" s="21"/>
      <c r="F97" s="88"/>
    </row>
  </sheetData>
  <mergeCells count="6">
    <mergeCell ref="B71:G71"/>
    <mergeCell ref="C1:F1"/>
    <mergeCell ref="C2:F2"/>
    <mergeCell ref="B67:C67"/>
    <mergeCell ref="B69:C69"/>
    <mergeCell ref="B68:C68"/>
  </mergeCells>
  <phoneticPr fontId="7" type="noConversion"/>
  <printOptions horizontalCentered="1" verticalCentered="1"/>
  <pageMargins left="0.55118110236220474" right="0.47244094488188981" top="0.6692913385826772" bottom="0.78740157480314965" header="0" footer="0"/>
  <pageSetup scale="8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27</vt:i4>
      </vt:variant>
    </vt:vector>
  </HeadingPairs>
  <TitlesOfParts>
    <vt:vector size="51" baseType="lpstr">
      <vt:lpstr>1- REL. BIENES INMUEBLES</vt:lpstr>
      <vt:lpstr>2- REL. RELA. BIENES MUEBLES </vt:lpstr>
      <vt:lpstr>3- Relacion Cta Bancarias</vt:lpstr>
      <vt:lpstr>4-11INF. DEL EJERC. Y DESTINO R</vt:lpstr>
      <vt:lpstr>5- REL SUBS Y DON</vt:lpstr>
      <vt:lpstr>6- FONDOS FIJOS</vt:lpstr>
      <vt:lpstr>7.BANCOS E INVERSIONES</vt:lpstr>
      <vt:lpstr>8- CONCILIACIONES</vt:lpstr>
      <vt:lpstr>9- Derecho a Recibir Efec y Eq</vt:lpstr>
      <vt:lpstr>10 ACTIVO NO CIRCUL</vt:lpstr>
      <vt:lpstr>11 PADRON INMOBILIARIO</vt:lpstr>
      <vt:lpstr>12 PASIVO CIRC.</vt:lpstr>
      <vt:lpstr>13 REP. APLIC. REC. FED.</vt:lpstr>
      <vt:lpstr>14 REL ACTAS ORG.</vt:lpstr>
      <vt:lpstr>15 PLANTILLA PERSONAL</vt:lpstr>
      <vt:lpstr>16 Cont. Adq.y Prest </vt:lpstr>
      <vt:lpstr>17CONT. ADJUD.</vt:lpstr>
      <vt:lpstr>18- MANUALES</vt:lpstr>
      <vt:lpstr>19- REL DE ING.</vt:lpstr>
      <vt:lpstr>20-COPIA CONCILIACION REC. PEE</vt:lpstr>
      <vt:lpstr>21- CLASF. OBJ GTO</vt:lpstr>
      <vt:lpstr>22 CATALOGO CTAS Plan d ctas</vt:lpstr>
      <vt:lpstr>23 TABULADOR S Y S AUT</vt:lpstr>
      <vt:lpstr>24- BALANZA COMP</vt:lpstr>
      <vt:lpstr>'1- REL. BIENES INMUEBLES'!Área_de_impresión</vt:lpstr>
      <vt:lpstr>'10 ACTIVO NO CIRCUL'!Área_de_impresión</vt:lpstr>
      <vt:lpstr>'11 PADRON INMOBILIARIO'!Área_de_impresión</vt:lpstr>
      <vt:lpstr>'12 PASIVO CIRC.'!Área_de_impresión</vt:lpstr>
      <vt:lpstr>'13 REP. APLIC. REC. FED.'!Área_de_impresión</vt:lpstr>
      <vt:lpstr>'14 REL ACTAS ORG.'!Área_de_impresión</vt:lpstr>
      <vt:lpstr>'15 PLANTILLA PERSONAL'!Área_de_impresión</vt:lpstr>
      <vt:lpstr>'16 Cont. Adq.y Prest '!Área_de_impresión</vt:lpstr>
      <vt:lpstr>'17CONT. ADJUD.'!Área_de_impresión</vt:lpstr>
      <vt:lpstr>'18- MANUALES'!Área_de_impresión</vt:lpstr>
      <vt:lpstr>'19- REL DE ING.'!Área_de_impresión</vt:lpstr>
      <vt:lpstr>'2- REL. RELA. BIENES MUEBLES '!Área_de_impresión</vt:lpstr>
      <vt:lpstr>'23 TABULADOR S Y S AUT'!Área_de_impresión</vt:lpstr>
      <vt:lpstr>'3- Relacion Cta Bancarias'!Área_de_impresión</vt:lpstr>
      <vt:lpstr>'4-11INF. DEL EJERC. Y DESTINO R'!Área_de_impresión</vt:lpstr>
      <vt:lpstr>'5- REL SUBS Y DON'!Área_de_impresión</vt:lpstr>
      <vt:lpstr>'6- FONDOS FIJOS'!Área_de_impresión</vt:lpstr>
      <vt:lpstr>'7.BANCOS E INVERSIONES'!Área_de_impresión</vt:lpstr>
      <vt:lpstr>'8- CONCILIACIONES'!Área_de_impresión</vt:lpstr>
      <vt:lpstr>'9- Derecho a Recibir Efec y Eq'!Área_de_impresión</vt:lpstr>
      <vt:lpstr>'10 ACTIVO NO CIRCUL'!Títulos_a_imprimir</vt:lpstr>
      <vt:lpstr>'16 Cont. Adq.y Prest '!Títulos_a_imprimir</vt:lpstr>
      <vt:lpstr>'19- REL DE ING.'!Títulos_a_imprimir</vt:lpstr>
      <vt:lpstr>'2- REL. RELA. BIENES MUEBLES '!Títulos_a_imprimir</vt:lpstr>
      <vt:lpstr>'7.BANCOS E INVERSIONES'!Títulos_a_imprimir</vt:lpstr>
      <vt:lpstr>'8- CONCILIACIONES'!Títulos_a_imprimir</vt:lpstr>
      <vt:lpstr>'9- Derecho a Recibir Efec y Eq'!Títulos_a_imprimir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smartinez</cp:lastModifiedBy>
  <cp:lastPrinted>2018-02-27T16:38:17Z</cp:lastPrinted>
  <dcterms:created xsi:type="dcterms:W3CDTF">2006-12-19T20:02:17Z</dcterms:created>
  <dcterms:modified xsi:type="dcterms:W3CDTF">2018-02-27T16:38:54Z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-468547694</vt:i4>
  </property>
  <property fmtid="{D5CDD505-2E9C-101B-9397-08002B2CF9AE}" pid="3" name="_EmailSubject">
    <vt:lpwstr/>
  </property>
  <property fmtid="{D5CDD505-2E9C-101B-9397-08002B2CF9AE}" pid="4" name="_AuthorEmail">
    <vt:lpwstr>beatriz.torres@esfe-qro.gob.mx</vt:lpwstr>
  </property>
  <property fmtid="{D5CDD505-2E9C-101B-9397-08002B2CF9AE}" pid="5" name="_AuthorEmailDisplayName">
    <vt:lpwstr>B. Torres</vt:lpwstr>
  </property>
  <property fmtid="{D5CDD505-2E9C-101B-9397-08002B2CF9AE}" pid="6" name="_PreviousAdHocReviewCycleID">
    <vt:i4>-731302953</vt:i4>
  </property>
  <property fmtid="{D5CDD505-2E9C-101B-9397-08002B2CF9AE}" pid="7" name="_ReviewingToolsShownOnce">
    <vt:lpwstr/>
  </property>
</Properties>
</file>